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23040" windowHeight="9870"/>
  </bookViews>
  <sheets>
    <sheet name="Introduction" sheetId="26" r:id="rId1"/>
    <sheet name="Ladders" sheetId="19" r:id="rId2"/>
    <sheet name="Charts" sheetId="20" r:id="rId3"/>
    <sheet name="Chart Data" sheetId="25" state="hidden" r:id="rId4"/>
    <sheet name="Estimates" sheetId="22" r:id="rId5"/>
    <sheet name="Regressions" sheetId="23" state="hidden" r:id="rId6"/>
    <sheet name="Data Summary" sheetId="21" r:id="rId7"/>
    <sheet name="Water Data" sheetId="27" r:id="rId8"/>
    <sheet name="Sanitation Data" sheetId="28" r:id="rId9"/>
    <sheet name="Hygiene Data" sheetId="29" r:id="rId10"/>
    <sheet name="Population" sheetId="30" r:id="rId11"/>
  </sheets>
  <definedNames>
    <definedName name="RURAL_SANITATION" localSheetId="4">#REF!</definedName>
    <definedName name="RURAL_SANITATION" localSheetId="10">#REF!</definedName>
    <definedName name="RURAL_SANITATION" localSheetId="5">#REF!</definedName>
    <definedName name="RURAL_WATER" localSheetId="4">#REF!</definedName>
    <definedName name="RURAL_WATER" localSheetId="5">#REF!</definedName>
  </definedNames>
  <calcPr calcId="145621" fullCalcOnLoad="true"/>
</workbook>
</file>

<file path=xl/sharedStrings.xml><?xml version="1.0" encoding="utf-8"?>
<sst xmlns="http://schemas.openxmlformats.org/spreadsheetml/2006/main" count="2012" uniqueCount="330">
  <si>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</si>
  <si>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</si>
  <si>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</si>
  <si>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</si>
  <si>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</si>
  <si>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</si>
  <si>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</si>
  <si>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</si>
  <si>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</si>
  <si>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</si>
  <si>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</si>
  <si>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</si>
  <si>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</si>
  <si>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</si>
  <si>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</si>
  <si>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</si>
  <si>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</si>
  <si>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</si>
  <si>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</si>
  <si>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</si>
  <si>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</si>
  <si>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</si>
  <si>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</si>
  <si>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</si>
  <si>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</si>
  <si>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</si>
  <si>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</si>
  <si>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</si>
  <si>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Facility type estimates (%)</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</si>
  <si>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</si>
  <si>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</si>
  <si>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</si>
  <si>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</si>
  <si>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</si>
  <si>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</si>
  <si>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</si>
  <si>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</si>
  <si>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</si>
  <si>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</si>
  <si>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</si>
  <si>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</si>
  <si>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</si>
  <si>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</si>
  <si>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</si>
  <si>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</si>
  <si>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</si>
  <si>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</si>
  <si>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</si>
  <si>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</si>
  <si>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</si>
  <si>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</si>
  <si>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</si>
  <si>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</si>
  <si>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</si>
  <si>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</si>
  <si>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</si>
  <si>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</si>
  <si>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</si>
  <si>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</si>
  <si>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</si>
  <si>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</si>
  <si>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</si>
  <si>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</si>
  <si>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</si>
  <si>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</si>
  <si>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</si>
  <si>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w_avail_n</t>
  </si>
  <si>
    <t>w_avail_u</t>
  </si>
  <si>
    <t>w_avail_r</t>
  </si>
  <si>
    <t>s_ss_n</t>
  </si>
  <si>
    <t>s_us_n</t>
  </si>
  <si>
    <t>s_ss_u</t>
  </si>
  <si>
    <t>s_us_u</t>
  </si>
  <si>
    <t>s_ss_r</t>
  </si>
  <si>
    <t>s_us_r</t>
  </si>
  <si>
    <t>s_imp_pp</t>
  </si>
  <si>
    <t>s_ss_pp</t>
  </si>
  <si>
    <t>s_us_pp</t>
  </si>
  <si>
    <t>s_imp_p</t>
  </si>
  <si>
    <t>s_ss_p</t>
  </si>
  <si>
    <t>s_us_p</t>
  </si>
  <si>
    <t>s_imp_s</t>
  </si>
  <si>
    <t>s_ss_s</t>
  </si>
  <si>
    <t>s_us_s</t>
  </si>
  <si>
    <t>h_fac_n</t>
  </si>
  <si>
    <t>h_soap_n</t>
  </si>
  <si>
    <t>h_soap_s</t>
  </si>
  <si>
    <t>h_fac_s</t>
  </si>
  <si>
    <t>h_soap_p</t>
  </si>
  <si>
    <t>h_fac_p</t>
  </si>
  <si>
    <t>h_soap_pp</t>
  </si>
  <si>
    <t>h_fac_pp</t>
  </si>
  <si>
    <t>h_soap_r</t>
  </si>
  <si>
    <t>h_fac_r</t>
  </si>
  <si>
    <t>h_soap_u</t>
  </si>
  <si>
    <t>h_fac_u</t>
  </si>
  <si>
    <t>w_imp_pp</t>
  </si>
  <si>
    <t>w_avail_pp</t>
  </si>
  <si>
    <t>w_imp_p</t>
  </si>
  <si>
    <t>w_avail_p</t>
  </si>
  <si>
    <t>w_imp_s</t>
  </si>
  <si>
    <t>w_avail_s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</si>
  <si>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</si>
  <si>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</si>
  <si>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</si>
  <si>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</si>
  <si>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</si>
  <si>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</si>
  <si>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</si>
  <si>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</si>
  <si>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</si>
  <si>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</si>
  <si>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</si>
  <si>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</si>
  <si>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</si>
  <si>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</si>
  <si>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</si>
  <si>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</si>
  <si>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</si>
  <si>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</si>
  <si>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</si>
  <si>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</si>
  <si>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</si>
  <si>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s_uss_n</t>
  </si>
  <si>
    <t>Usable single-sex</t>
  </si>
  <si>
    <t>s_uss_u</t>
  </si>
  <si>
    <t>s_uss_r</t>
  </si>
  <si>
    <t>s_uss_pp</t>
  </si>
  <si>
    <t>s_uss_p</t>
  </si>
  <si>
    <t>s_uss_s</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</si>
  <si>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</si>
  <si>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</si>
  <si>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</si>
  <si>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</si>
  <si>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</si>
  <si>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</si>
  <si>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</si>
  <si>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</si>
  <si>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</si>
  <si>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</si>
  <si>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</si>
  <si>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</si>
  <si>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</si>
  <si>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</si>
  <si>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</si>
  <si>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</si>
  <si>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</si>
  <si>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</si>
  <si>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</si>
  <si>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</si>
  <si>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</si>
  <si>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</si>
  <si>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</si>
  <si>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</si>
  <si>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</si>
  <si>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</si>
  <si>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</si>
  <si>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</si>
  <si>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</si>
  <si>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</si>
  <si>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</si>
  <si>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soap</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</si>
  <si>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</si>
  <si>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</si>
  <si>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</si>
  <si>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</si>
  <si>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</si>
  <si>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</si>
  <si>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</si>
  <si>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</si>
  <si>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</si>
  <si>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</si>
  <si>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</si>
  <si>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Estimates (2000-2016) for schools</t>
  </si>
  <si>
    <t>No Service</t>
  </si>
  <si>
    <t>Basic Service</t>
  </si>
  <si>
    <t>Limited Service</t>
  </si>
  <si>
    <t>Water, sanitation and hygiene services in schools</t>
  </si>
  <si>
    <t>hyg_wat_</t>
  </si>
  <si>
    <t>EMIS08</t>
  </si>
  <si>
    <t>Bhutan</t>
  </si>
  <si>
    <t>EMIS09</t>
  </si>
  <si>
    <t>EMIS11</t>
  </si>
  <si>
    <t>EMIS12</t>
  </si>
  <si>
    <t>EMIS13</t>
  </si>
  <si>
    <t>EMIS14</t>
  </si>
  <si>
    <t>EMIS15</t>
  </si>
  <si>
    <t>EMIS16</t>
  </si>
  <si>
    <t>MoE General Statistics 2008</t>
  </si>
  <si>
    <t>MoE General Statistics 2009</t>
  </si>
  <si>
    <t>MoE General Statistics 2011</t>
  </si>
  <si>
    <t>MoE General Statistics 2012</t>
  </si>
  <si>
    <t>MoE General Statistics 2013</t>
  </si>
  <si>
    <t>MoE General Statistics 2014</t>
  </si>
  <si>
    <t>MoE General Statistics 2015</t>
  </si>
  <si>
    <t>MoE General Statistics 2016 microdata</t>
  </si>
  <si>
    <t>MoE General Statistics 2016</t>
  </si>
  <si>
    <t>Facility estimates (%)</t>
  </si>
  <si>
    <t>Sufficient water</t>
  </si>
  <si>
    <t>Functional 5-7 days / week</t>
  </si>
  <si>
    <t>Enough water for drinking</t>
  </si>
  <si>
    <t>Tapstand with sufficient water</t>
  </si>
  <si>
    <t>Estimated based on improved &amp; functional 5-7 days/wk</t>
  </si>
  <si>
    <t>Estimated based on improved &amp; enough for drinking</t>
  </si>
  <si>
    <t>Improved &amp; functional 5-7 days/wk</t>
  </si>
  <si>
    <t>Tapstand</t>
  </si>
  <si>
    <t>Piped</t>
  </si>
  <si>
    <t>Piped water supply</t>
  </si>
  <si>
    <t>Protected dug well</t>
  </si>
  <si>
    <t>Protected spring</t>
  </si>
  <si>
    <t>Unprotected spring</t>
  </si>
  <si>
    <t>Rainwater collection</t>
  </si>
  <si>
    <t>Drilled water</t>
  </si>
  <si>
    <t>Store</t>
  </si>
  <si>
    <t xml:space="preserve">The national estimate of the proportion of schools with functional water supply 5-7 days per week was calculated based on the proportion of schools by level and the number of schools per level, since a national estimate was not provided. The number of primary schools includes primary schools (344) and extended classrooms (rural primary school extentions, 107). The number of secondary schools includes lower (88), middle (65) and higher (54). Pre-primary estimates are for ECCDs, which are included in national estimates (apart from functionality). Both government and private schools are included. Reported "improved" was 90%, as well. Functionality of water supply 5-7 days/week is 56% in ECRs, 66% in PS, 74% in MSS, 62% in LSS, 70% in HSS. 92% of all schools say they have enough water for drinking. Proportion of schools with water available is applied to the proportion with an improved source to estimate basic service. </t>
  </si>
  <si>
    <t xml:space="preserve">Reported "improved" was 92%, as well. Water source functionality 5-7 days/week: 56% in PS, 12% in MSS, 11% in LSS, 11% in HSS, 11% in ECR; Water sufficiency: 92% for drinking, 54% for bathing, 36% have sufficient water for cleaning toilets 92% of all schools say they have enough water for drinking. Proportion of schools with water available is applied to the proportion with an improved source to estimate basic service. </t>
  </si>
  <si>
    <t xml:space="preserve">These figures are based on analysis of microdata provided by the UNICEF CO. The monastic schools in the country are not included in these estimates as they are under the MoLHR. There are also non-formal education centers in the country that are not included. The figures do include extended classrooms which are grouped with primary schools for disaggregated analysis. </t>
  </si>
  <si>
    <t>Yes</t>
  </si>
  <si>
    <t>No</t>
  </si>
  <si>
    <t xml:space="preserve">Basic estimate used </t>
  </si>
  <si>
    <t>Fully functional toilet</t>
  </si>
  <si>
    <t>Functional</t>
  </si>
  <si>
    <t>Estimated improved &amp; fully functional</t>
  </si>
  <si>
    <t>1+ functional</t>
  </si>
  <si>
    <t>1+ functional for girls &amp; for boys</t>
  </si>
  <si>
    <t>Aqua privy</t>
  </si>
  <si>
    <t>Flush toilet</t>
  </si>
  <si>
    <t xml:space="preserve">Flush / Pour flush toilet </t>
  </si>
  <si>
    <t>Pit latrine</t>
  </si>
  <si>
    <t>Ventilated Improved Pit</t>
  </si>
  <si>
    <t>Composting toilet</t>
  </si>
  <si>
    <t>Others</t>
  </si>
  <si>
    <t>No sanitation data</t>
  </si>
  <si>
    <t xml:space="preserve">72% of schools had fully functional boys' toilet, 76% of schools had fully funcitonal girls' toilet; the minimum of the two is reported above. The proportion of schools with a fully functional toilet is applied to the proportion with improved facilities to estimate the proportion with improved and usable toilets, which is used as a rough estimate of 'basic' service based on the reporting of boys and girls toilets separately. </t>
  </si>
  <si>
    <t xml:space="preserve">93% of schools had fully functional boys' toilet, 96% of schools had fully funcitonal girls' toilet; the minimum of the two is reported above. The proportion of schools with a fully functional toilet is applied to the proportion with improved facilities to estimate the proportion with improved and usable toilets, which is used as a rough estimate of 'basic' service based on the reporting of boys and girls toilets separately. </t>
  </si>
  <si>
    <t xml:space="preserve">The figures are based on microdata provided by UNICEF CO. The monastic schools in the country are not included in these estimates as they are under the MoLHR. There are also non-formal education centers in the country that are not included. The figures do include extended classrooms which are grouped with primary schools for disaggregated analysis. Some schools have more tha one type of toilet. In these cases, the "most improved" (roughly) is used based on privy &gt; flush &gt; VIP &gt; Composting &gt; Pit &gt; Others. Toilet functionality is reported by sex. The lowest of the two values (97.3% of girls toilets are fully functional, 96.4% of boys) is reported for usable. The estimate for improved, usable and single-sex is based on schools with a functional toilet reported for boys and at least one reported for girls. It is unclear if these are necessarily single-sex toilets. </t>
  </si>
  <si>
    <t>Tap, Tank, Tippy-Tap, Bucket, Bottle</t>
  </si>
  <si>
    <t>Estimated - facility &amp; functional water 5-7 days/wk</t>
  </si>
  <si>
    <t>Functional tap &amp; adequate water for handwashing</t>
  </si>
  <si>
    <t>No handwashing data</t>
  </si>
  <si>
    <t xml:space="preserve">The figures are based on microdata provided by UNICEF CO. The monastic schools in the country are not included in these estimates as they are under the MoLHR. There are also non-formal education centers in the country that are not included. The figures include extended classrooms which are grouped with primary schools for disaggregated analysis. Facility with water is based on schools with at least one functional tap and adequate water for handwashing. </t>
  </si>
  <si>
    <t xml:space="preserve">All handwashing facility types are included in the estimate, including tap (57%), tank (14%), tippy-tap (8%), bottle (8%), and bucket (12%). The proportion of schools with functional water supply 5-7 days per week was applied to the proportion with a handwashing facility to estimate the proportion with a handwashing facility with water available. The data are not used due to inconsistencies with 2016 microdata. </t>
  </si>
  <si>
    <r>
      <t>b</t>
    </r>
    <r>
      <rPr>
        <sz val="10"/>
        <rFont val="Arial"/>
        <family val="2"/>
      </rPr>
      <t>Percentage of population residing in urban areas, Source: UN Population Division (2014)</t>
    </r>
  </si>
  <si>
    <r>
      <t>c</t>
    </r>
    <r>
      <rPr>
        <sz val="10"/>
        <rFont val="Arial"/>
        <family val="2"/>
      </rPr>
      <t>Source: UNESCO Institute for Statistics (2016)</t>
    </r>
  </si>
  <si>
    <t>Evaluation of WASH in schools 2013</t>
  </si>
  <si>
    <t>Survey</t>
  </si>
  <si>
    <t>SUR13</t>
  </si>
  <si>
    <t>Estimated from improved and sufficient</t>
  </si>
  <si>
    <t>Piped water into school building</t>
  </si>
  <si>
    <t>Piped water into school yard/plot</t>
  </si>
  <si>
    <t>Public tap/standpipe</t>
  </si>
  <si>
    <t>Bottled water</t>
  </si>
  <si>
    <t xml:space="preserve">Surface water </t>
  </si>
  <si>
    <t>Other</t>
  </si>
  <si>
    <t xml:space="preserve">Schools were surveyed based on a representative sample of the 20 Dzongkhags where UNICEF works, including 35 "non-WASH schools" (those not in the list of UNICEF supported schools). 95% of schools reported functional water supply. The number of primary schools includes CPS and PS. The number of secondary schools includes LSS, MSS and HSS. It should be noted that a number of schools offer multiple levels; hence the larger number of schools by level, in total. Basic service is estimated by applying the proportion of schools with sufficient water to those with improved sources. The estimates are not used since nationally representative data are available through EMIS. </t>
  </si>
  <si>
    <t>Separate for boys &amp; girls</t>
  </si>
  <si>
    <t>Functional &amp; exclusively for boys/girls</t>
  </si>
  <si>
    <t>Flush/pour flush</t>
  </si>
  <si>
    <t>Ventilated Improved Pit latrine</t>
  </si>
  <si>
    <t>Pit latrine with slab</t>
  </si>
  <si>
    <t>Pit latrine without slab/open pit</t>
  </si>
  <si>
    <t>Bucket</t>
  </si>
  <si>
    <t xml:space="preserve">An estimate for basic is calculated based on applying the proportion of schools with functional and separate latrines to the proportion with improved faciliteis. The estimates are not used since nationally representative data are available through EMIS. </t>
  </si>
  <si>
    <t>Estimated from improved, functional and exclsively for boys/girls</t>
  </si>
  <si>
    <t>Handwashing before meals and after toilet</t>
  </si>
  <si>
    <t>SUR10</t>
  </si>
  <si>
    <t>WinS Baseline Survey</t>
  </si>
  <si>
    <t xml:space="preserve">Spring </t>
  </si>
  <si>
    <t>Stream</t>
  </si>
  <si>
    <t xml:space="preserve">Protected </t>
  </si>
  <si>
    <t>Semi-protected</t>
  </si>
  <si>
    <t>Not protected</t>
  </si>
  <si>
    <t>Not sure</t>
  </si>
  <si>
    <t>N/A</t>
  </si>
  <si>
    <t>Taps functional (inside school campus)</t>
  </si>
  <si>
    <t xml:space="preserve">The survey includes 507 schools, including spot observations in 177 (35%) from across the country. Schools include community primary schools, primary schools, and lower, middle and higher secondary schools. Monastary schools are not included. It is unclear if the spring sources or others are protected or not, though other souces are noted to include river, well, rainwater. The proportion of schools with a "protected" or "semi-protected source" is 75.4% (excluding missing/not sure) from the analysis. Spot observation agrees with survey data. The estimate for improved is not used due to insufficient information on facility types. The estimate for tap functionality is not used since it refers to proportion of taps, not schools. </t>
  </si>
  <si>
    <t>Pit toilet</t>
  </si>
  <si>
    <t>Aqua privy toilet</t>
  </si>
  <si>
    <t>Pour flush toilets</t>
  </si>
  <si>
    <t>Estimated from toilets for girls and for boys</t>
  </si>
  <si>
    <t xml:space="preserve">The survey includes 507 schools, including spot observations in 177 (35%) from across the country. Schools include community primary schools, primary schools, and lower, middle and higher secondary schools. Monastary schools are not included. 50% of pit toilets are assumed to be improved in the absence of additional information. 20 Schools do not have toilets for boys, 32 do not have toilets for girls, The sum of these is used to estimate single-sex..88% of schools have toilet in use (87% boys, 89% girls) and 66% have functional toilets without defects (no broken doors, walls, slabs, pans, etc) (61% boys', 70% girls'). The average of these is used above for usable. Spot observation agrees with survey data. The estimate for improved is not used due to insufficient information on facility types. The estimate for tap functionality is not used since it refers to proportion of taps, not schools. </t>
  </si>
  <si>
    <t>Functional (+0.5 without defects)</t>
  </si>
  <si>
    <t>Estimated from above values</t>
  </si>
  <si>
    <t>Taps inside toilets function (average of boys' and girls')</t>
  </si>
  <si>
    <t xml:space="preserve">74% of students said they use soap to wash their hands. 63% of boys' toilet taps function; 69% of girls' taps function. The estimate is not used since it refers to the proportion of taps, not schools. </t>
  </si>
  <si>
    <t>Baseline and KAP survey: Water and Sanitation in Monastic Institutions, Health and Religion Project</t>
  </si>
  <si>
    <t>SUR14</t>
  </si>
  <si>
    <t>Water in tap all day</t>
  </si>
  <si>
    <t xml:space="preserve">Institutions were sampled from across the country, including government and private monasteries. 11 institutes reported irregular water supply; three additional were non-functional and verified by enumerator. The facility estimate is not used since only monastic schools are included. </t>
  </si>
  <si>
    <t xml:space="preserve">Institutions were sampled from across the country, including government and private monasteries. The facility estimate is not used since only monastic schools are included. </t>
  </si>
  <si>
    <t>Western type flush toilets</t>
  </si>
  <si>
    <t>Aqua privy / Indian type</t>
  </si>
  <si>
    <t>Drop pit latrine</t>
  </si>
  <si>
    <t>Designated place for hand washing</t>
  </si>
  <si>
    <t>Water and soap observed</t>
  </si>
  <si>
    <t>Functional toilet, door &amp; water</t>
  </si>
  <si>
    <t>Estimated from improved &amp; usable</t>
  </si>
  <si>
    <t xml:space="preserve">Institutions were sampled from across the country, including government and private monasteries. 69.2% of institutions have water available to flush the toilet and 69.2% are considered to have toilets in functional condition with functional doors. The estimates are not used since only monastic schools are included. </t>
  </si>
  <si>
    <t>The only data available are for the proportion of schools that practice handwashing with soap before meal and after toilet: 55%. The estimate is not used since it does not refer to facilities.</t>
  </si>
  <si>
    <t>The number of primary schools includes primary schools (348) and extended classrooms (rural primary school extentions, 111). The number of secondary schools includes lower (92), middle (61) and higher (53). Pre-primary are ECCD are are part of national estimates. The estimate for improved water supply only includes 'tapstands' but is used since it is consistent with trends in improved where future data are disaggregated by facility type (suggesting those are likely included here)</t>
  </si>
  <si>
    <t>Pre-primary do not appear to be included in the national estimates. The estimate for improved water supply only includes 'tapstands' but is used since it is consistent with trends in improved where future data are disaggregated by facility type (suggesting those are likely included here)</t>
  </si>
  <si>
    <t>The number of primary schools includes primary schools (91) and extended classrooms (rural primary school extentions, 99). The number of secondary schools includes lower (93), middle (57) and higher (44). Estimates include government and private schools. The estimate for improved water supply only includes 'tapstands' but is used since it is consistent with trends in improved where future data are disaggregated by facility type (suggesting those are likely included here)</t>
  </si>
  <si>
    <t>The number of primary schools includes primary schools (94) and community primary schools (261). The number of secondary schools includes lower (92), middle (44) and higher (32). Pre-primary do not appear to be included in the national estimates. The estimate for improved water supply only includes 'tapstands' but is used since it is consistent with trends in improved where future data are disaggregated by facility type (suggesting those are likely included here)</t>
  </si>
  <si>
    <t>Updated June 2018</t>
  </si>
  <si>
    <t>Source: WHO/UNICEF JMP (2018)</t>
  </si>
  <si>
    <r>
      <t>WHO/UNICEF JMP Estimates</t>
    </r>
    <r>
      <rPr>
        <b/>
        <sz val="8"/>
        <color theme="1"/>
        <rFont val="Arial"/>
        <family val="2"/>
      </rPr>
      <t xml:space="preserve">
</t>
    </r>
    <r>
      <rPr>
        <sz val="8"/>
        <color theme="1"/>
        <rFont val="Arial"/>
        <family val="2"/>
      </rPr>
      <t>(Updated 2018)</t>
    </r>
  </si>
  <si>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</si>
  <si>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</si>
  <si>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</si>
  <si>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</si>
  <si>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</si>
  <si>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</si>
  <si>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</si>
  <si>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</si>
  <si>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</si>
  <si>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</si>
  <si>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</si>
  <si>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</si>
  <si>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</si>
  <si>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EMIS</t>
  </si>
  <si>
    <t>UNESCO UIS (http://data.uis.unesco.org/)</t>
  </si>
  <si>
    <t>No drinking water data available.</t>
  </si>
  <si>
    <t>No sanitation data available.</t>
  </si>
  <si>
    <t>UIS15</t>
  </si>
  <si>
    <t>Handwashing facilities</t>
  </si>
  <si>
    <t>The secondary school estimate is based on coverage in lower and upper public secondary schools. The national estimate is based on coverage in public primary and secondary schools. The data are assumed to refer to handwashing facilities based on other data sources for Bhutan.</t>
  </si>
  <si>
    <t>POPULATION OF SCHOOL AGE CHILDREN</t>
  </si>
  <si>
    <r>
      <t xml:space="preserve">School Age Population 
</t>
    </r>
    <r>
      <rPr>
        <sz val="8"/>
        <rFont val="Arial"/>
        <family val="2"/>
      </rPr>
      <t>Source: UN Population Div &amp; UNESCO</t>
    </r>
  </si>
  <si>
    <r>
      <t>a</t>
    </r>
    <r>
      <rPr>
        <sz val="10"/>
        <rFont val="Arial"/>
        <family val="2"/>
      </rPr>
      <t>Calculated by summing pre-primary, primary and secondary school age populations</t>
    </r>
  </si>
  <si>
    <t>Updated August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</si>
</sst>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78" x14ac:knownFonts="1">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0"/>
      <color rgb="FF00B0F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i/>
      <sz val="10"/>
      <color theme="1" tint="0.34998626667074"/>
      <name val="Arial"/>
      <family val="2"/>
    </font>
    <font>
      <i/>
      <sz val="9"/>
      <color rgb="FF00B0F0"/>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2"/>
      <color rgb="FF0070C0"/>
      <name val="Arial"/>
      <family val="2"/>
    </font>
    <font>
      <b/>
      <sz val="12"/>
      <color rgb="FF7030A0"/>
      <name val="Arial"/>
      <family val="2"/>
    </font>
    <font>
      <b/>
      <sz val="14"/>
      <color theme="0"/>
      <name val="Arial"/>
      <family val="2"/>
    </font>
    <font>
      <b/>
      <sz val="9"/>
      <color theme="0"/>
      <name val="Arial"/>
      <family val="2"/>
    </font>
    <font>
      <b/>
      <sz val="12"/>
      <color rgb="FF29B6F6"/>
      <name val="Arial"/>
      <family val="2"/>
    </font>
    <font>
      <b/>
      <sz val="12"/>
      <color rgb="FF6CBB6A"/>
      <name val="Arial"/>
      <family val="2"/>
    </font>
    <font>
      <b/>
      <sz val="12"/>
      <color rgb="FFAB47BC"/>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10"/>
      <i/>
      <name val="Arial"/>
    </font>
    <font>
      <sz val="10"/>
      <i/>
      <name val="Arial"/>
    </font>
    <font>
      <sz val="11"/>
      <i/>
      <name val="Arial"/>
      <color rgb="FF000000"/>
    </font>
    <font>
      <sz val="11"/>
      <i/>
      <color rgb="FF000000"/>
      <name val="Arial"/>
    </font>
    <font>
      <sz val="11"/>
      <i/>
      <color rgb="FF000000"/>
      <name val="Arial"/>
    </font>
  </fonts>
  <fills count="151">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4"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4" tint="0.59996337778863"/>
        <bgColor indexed="64"/>
      </patternFill>
    </fill>
    <fill>
      <patternFill patternType="solid">
        <fgColor theme="6" tint="0.59996337778863"/>
        <bgColor indexed="64"/>
      </patternFill>
    </fill>
    <fill>
      <patternFill patternType="solid">
        <fgColor theme="7" tint="0.79995117038484"/>
        <bgColor indexed="64"/>
      </patternFill>
    </fill>
    <fill>
      <patternFill patternType="solid">
        <fgColor theme="7" tint="0.59996337778863"/>
        <bgColor indexed="64"/>
      </patternFill>
    </fill>
    <fill>
      <patternFill patternType="solid">
        <fgColor rgb="FFCCECFF"/>
        <bgColor indexed="64"/>
      </patternFill>
    </fill>
    <fill>
      <patternFill patternType="solid">
        <fgColor rgb="FFAF72B0"/>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00B0F0"/>
        <bgColor indexed="64"/>
      </patternFill>
    </fill>
    <fill>
      <patternFill patternType="solid">
        <fgColor rgb="FF66BB67"/>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theme="0" tint="-0.049836725974303"/>
        <bgColor indexed="64"/>
      </patternFill>
    </fill>
    <fill>
      <patternFill patternType="solid">
        <fgColor rgb="FFFFF176"/>
        <bgColor indexed="64"/>
      </patternFill>
    </fill>
    <fill>
      <patternFill patternType="solid">
        <fgColor rgb="FFFFCA28"/>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186">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top/>
      <bottom style="thin">
        <color theme="0" tint="-0.34998626667074"/>
      </bottom>
      <diagonal/>
    </border>
    <border>
      <left style="medium">
        <color indexed="64"/>
      </left>
      <right style="medium">
        <color rgb="FF29B6F6"/>
      </right>
      <top style="medium">
        <color indexed="64"/>
      </top>
      <bottom/>
      <diagonal/>
    </border>
    <border>
      <left style="medium">
        <color indexed="64"/>
      </left>
      <right style="medium">
        <color rgb="FF29B6F6"/>
      </right>
      <top/>
      <bottom/>
      <diagonal/>
    </border>
    <border>
      <left style="medium">
        <color indexed="64"/>
      </left>
      <right style="medium">
        <color rgb="FF29B6F6"/>
      </right>
      <top/>
      <bottom style="medium">
        <color indexed="64"/>
      </bottom>
      <diagonal/>
    </border>
    <border>
      <left style="medium">
        <color indexed="64"/>
      </left>
      <right/>
      <top style="medium">
        <color rgb="FF29B6F6"/>
      </top>
      <bottom/>
      <diagonal/>
    </border>
    <border>
      <left style="medium">
        <color rgb="FF29B6F6"/>
      </left>
      <right/>
      <top style="medium">
        <color rgb="FF29B6F6"/>
      </top>
      <bottom/>
      <diagonal/>
    </border>
    <border>
      <left/>
      <right/>
      <top style="medium">
        <color rgb="FF29B6F6"/>
      </top>
      <bottom/>
      <diagonal/>
    </border>
    <border>
      <left style="medium">
        <color indexed="64"/>
      </left>
      <right style="medium">
        <color rgb="FF66BB67"/>
      </right>
      <top style="medium">
        <color indexed="64"/>
      </top>
      <bottom/>
      <diagonal/>
    </border>
    <border>
      <left style="medium">
        <color indexed="64"/>
      </left>
      <right style="medium">
        <color rgb="FF66BB67"/>
      </right>
      <top/>
      <bottom/>
      <diagonal/>
    </border>
    <border>
      <left style="medium">
        <color indexed="64"/>
      </left>
      <right style="medium">
        <color rgb="FF66BB67"/>
      </right>
      <top/>
      <bottom style="medium">
        <color indexed="64"/>
      </bottom>
      <diagonal/>
    </border>
    <border>
      <left style="medium">
        <color indexed="64"/>
      </left>
      <right/>
      <top style="medium">
        <color rgb="FF66BB67"/>
      </top>
      <bottom/>
      <diagonal/>
    </border>
    <border>
      <left style="medium">
        <color rgb="FF66BB67"/>
      </left>
      <right/>
      <top style="medium">
        <color rgb="FF66BB67"/>
      </top>
      <bottom/>
      <diagonal/>
    </border>
    <border>
      <left/>
      <right/>
      <top style="medium">
        <color rgb="FF66BB67"/>
      </top>
      <bottom/>
      <diagonal/>
    </border>
    <border>
      <left style="medium">
        <color indexed="64"/>
      </left>
      <right style="medium">
        <color rgb="FFAF72B0"/>
      </right>
      <top style="medium">
        <color indexed="64"/>
      </top>
      <bottom/>
      <diagonal/>
    </border>
    <border>
      <left style="medium">
        <color indexed="64"/>
      </left>
      <right style="medium">
        <color rgb="FFAF72B0"/>
      </right>
      <top/>
      <bottom/>
      <diagonal/>
    </border>
    <border>
      <left style="medium">
        <color indexed="64"/>
      </left>
      <right style="medium">
        <color rgb="FFAF72B0"/>
      </right>
      <top/>
      <bottom style="medium">
        <color indexed="64"/>
      </bottom>
      <diagonal/>
    </border>
    <border>
      <left style="medium">
        <color indexed="64"/>
      </left>
      <right/>
      <top style="medium">
        <color rgb="FFAF72B0"/>
      </top>
      <bottom/>
      <diagonal/>
    </border>
    <border>
      <left style="medium">
        <color rgb="FFAF72B0"/>
      </left>
      <right/>
      <top style="medium">
        <color rgb="FFAF72B0"/>
      </top>
      <bottom/>
      <diagonal/>
    </border>
    <border>
      <left/>
      <right/>
      <top style="medium">
        <color rgb="FFAF72B0"/>
      </top>
      <bottom/>
      <diagonal/>
    </border>
    <border>
      <left/>
      <right style="medium">
        <color indexed="64"/>
      </right>
      <top style="medium">
        <color rgb="FFAF72B0"/>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dotted">
        <color theme="0" tint="-0.049836725974303"/>
      </left>
      <right/>
      <top/>
      <bottom/>
      <diagonal/>
    </border>
    <border>
      <left style="thin">
        <color theme="0" tint="-0.34998626667074"/>
      </left>
      <right/>
      <top/>
      <bottom style="thin">
        <color theme="0" tint="-0.24994659260842"/>
      </bottom>
      <diagonal/>
    </border>
    <border>
      <left style="dotted">
        <color theme="0" tint="-0.049836725974303"/>
      </left>
      <right/>
      <top/>
      <bottom style="thin">
        <color theme="0" tint="-0.24994659260842"/>
      </bottom>
      <diagonal/>
    </border>
    <border>
      <left/>
      <right style="thin">
        <color theme="0" tint="-0.34998626667074"/>
      </right>
      <top/>
      <bottom style="thin">
        <color theme="0" tint="-0.24994659260842"/>
      </bottom>
      <diagonal/>
    </border>
    <border>
      <left style="thin">
        <color theme="0" tint="-0.34998626667074"/>
      </left>
      <right/>
      <top/>
      <bottom style="thin">
        <color theme="0" tint="-0.34998626667074"/>
      </bottom>
      <diagonal/>
    </border>
    <border>
      <left style="dotted">
        <color theme="0" tint="-0.049836725974303"/>
      </left>
      <right/>
      <top/>
      <bottom style="thin">
        <color theme="0" tint="-0.34998626667074"/>
      </bottom>
      <diagonal/>
    </border>
    <border>
      <left/>
      <right style="thin">
        <color theme="0" tint="-0.34998626667074"/>
      </right>
      <top/>
      <bottom style="thin">
        <color theme="0" tint="-0.34998626667074"/>
      </bottom>
      <diagonal/>
    </border>
    <border>
      <left style="thin">
        <color indexed="64"/>
      </left>
      <right/>
      <top/>
      <bottom style="thin">
        <color theme="0" tint="-0.24994659260842"/>
      </bottom>
      <diagonal/>
    </border>
    <border>
      <left/>
      <right/>
      <top style="thin">
        <color theme="0" tint="-0.24994659260842"/>
      </top>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s>
  <cellStyleXfs count="10">
    <xf numFmtId="0" fontId="0" fillId="0" borderId="0"/>
    <xf numFmtId="0" fontId="15" fillId="0" borderId="0"/>
    <xf numFmtId="0" fontId="19" fillId="0" borderId="0"/>
    <xf numFmtId="0" fontId="22" fillId="0" borderId="0" applyNumberFormat="false" applyFill="false" applyBorder="false" applyAlignment="false" applyProtection="false"/>
    <xf numFmtId="0" fontId="15" fillId="0" borderId="0"/>
    <xf numFmtId="0" fontId="37" fillId="0" borderId="0"/>
    <xf numFmtId="0" fontId="19" fillId="0" borderId="0"/>
    <xf numFmtId="0" fontId="53" fillId="0" borderId="0" applyNumberFormat="false" applyFill="false" applyBorder="false" applyAlignment="false" applyProtection="false"/>
    <xf numFmtId="0" fontId="61" fillId="29" borderId="0">
      <alignment horizontal="center" vertical="center"/>
    </xf>
    <xf numFmtId="0" fontId="19" fillId="0" borderId="0"/>
  </cellStyleXfs>
  <cellXfs count="642">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2" borderId="2" xfId="0" applyNumberFormat="true"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3" fillId="2" borderId="2" xfId="0" applyFont="true" applyFill="true" applyBorder="true" applyAlignment="true">
      <alignment horizontal="center" vertical="center"/>
    </xf>
    <xf numFmtId="0" fontId="0" fillId="0" borderId="0" xfId="0" applyFill="true" applyAlignment="true">
      <alignment vertical="center"/>
    </xf>
    <xf numFmtId="0" fontId="4" fillId="2" borderId="2" xfId="0" applyFont="true" applyFill="true" applyBorder="true" applyAlignment="true">
      <alignment vertical="center"/>
    </xf>
    <xf numFmtId="0" fontId="3" fillId="4" borderId="7" xfId="0" applyFont="true" applyFill="true" applyBorder="true"/>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164" fontId="3" fillId="0" borderId="2" xfId="0" applyNumberFormat="true" applyFont="true" applyFill="true" applyBorder="true" applyAlignment="true">
      <alignment horizontal="center" vertical="center"/>
    </xf>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3" fillId="2" borderId="2" xfId="0" applyFont="true" applyFill="true" applyBorder="true" applyAlignment="true">
      <alignment horizontal="center"/>
    </xf>
    <xf numFmtId="0" fontId="0" fillId="2" borderId="8" xfId="0" applyFill="true" applyBorder="true" applyAlignment="true">
      <alignment horizontal="center"/>
    </xf>
    <xf numFmtId="0" fontId="3" fillId="4" borderId="9" xfId="0" applyFont="true" applyFill="true" applyBorder="true"/>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 fontId="3" fillId="2" borderId="28" xfId="0" applyNumberFormat="true" applyFont="true" applyFill="true" applyBorder="true" applyAlignment="true">
      <alignment horizontal="center" vertical="center"/>
    </xf>
    <xf numFmtId="1" fontId="3" fillId="2" borderId="29" xfId="0" applyNumberFormat="true" applyFont="true" applyFill="true" applyBorder="true" applyAlignment="true">
      <alignment horizontal="center" vertical="center"/>
    </xf>
    <xf numFmtId="164" fontId="3" fillId="2" borderId="25" xfId="0" applyNumberFormat="true" applyFont="true" applyFill="true" applyBorder="true" applyAlignment="true">
      <alignment horizontal="center" vertical="center"/>
    </xf>
    <xf numFmtId="0" fontId="5" fillId="2" borderId="0" xfId="1" applyFont="true" applyFill="true"/>
    <xf numFmtId="0" fontId="11" fillId="2" borderId="0" xfId="1" applyFont="true" applyFill="true"/>
    <xf numFmtId="0" fontId="19" fillId="0" borderId="0" xfId="2"/>
    <xf numFmtId="0" fontId="20" fillId="2" borderId="0" xfId="1" applyFont="true" applyFill="true" applyAlignment="true">
      <alignment horizontal="center"/>
    </xf>
    <xf numFmtId="0" fontId="21" fillId="2" borderId="0" xfId="1" applyFont="true" applyFill="true" applyAlignment="true">
      <alignment horizontal="center"/>
    </xf>
    <xf numFmtId="0" fontId="5" fillId="2" borderId="0" xfId="2" applyFont="true" applyFill="true"/>
    <xf numFmtId="0" fontId="11" fillId="2" borderId="0" xfId="2" applyFont="true" applyFill="true"/>
    <xf numFmtId="0" fontId="26" fillId="2" borderId="0" xfId="2" applyFont="true" applyFill="true"/>
    <xf numFmtId="0" fontId="11" fillId="2" borderId="0" xfId="2" applyFont="true" applyFill="true" applyAlignment="true">
      <alignment vertical="center" wrapText="true"/>
    </xf>
    <xf numFmtId="0" fontId="5" fillId="2" borderId="0" xfId="2" applyFont="true" applyFill="true" applyAlignment="true">
      <alignment vertical="center" wrapText="true"/>
    </xf>
    <xf numFmtId="0" fontId="7" fillId="2" borderId="0" xfId="2" applyFont="true" applyFill="true"/>
    <xf numFmtId="0" fontId="1" fillId="2" borderId="0" xfId="2" applyFont="true" applyFill="true"/>
    <xf numFmtId="0" fontId="11" fillId="0" borderId="0" xfId="2" applyFont="true"/>
    <xf numFmtId="0" fontId="27" fillId="2" borderId="0" xfId="2" applyFont="true" applyFill="true"/>
    <xf numFmtId="0" fontId="19" fillId="2" borderId="0" xfId="2" applyFill="true"/>
    <xf numFmtId="0" fontId="19" fillId="10" borderId="0" xfId="2" applyFill="true"/>
    <xf numFmtId="0" fontId="28" fillId="2" borderId="0" xfId="4" applyFont="true" applyFill="true"/>
    <xf numFmtId="0" fontId="3" fillId="2" borderId="0" xfId="4" applyFont="true" applyFill="true"/>
    <xf numFmtId="0" fontId="29" fillId="2" borderId="0" xfId="4" applyFont="true" applyFill="true"/>
    <xf numFmtId="0" fontId="18" fillId="2" borderId="0" xfId="4" applyFont="true" applyFill="true"/>
    <xf numFmtId="0" fontId="15" fillId="2" borderId="0" xfId="4" applyFill="true"/>
    <xf numFmtId="0" fontId="30" fillId="2" borderId="0" xfId="4" applyFont="true" applyFill="true"/>
    <xf numFmtId="0" fontId="12" fillId="2" borderId="0" xfId="4" applyFont="true" applyFill="true"/>
    <xf numFmtId="0" fontId="3" fillId="2" borderId="0" xfId="4" applyFont="true" applyFill="true" applyAlignment="true"/>
    <xf numFmtId="0" fontId="4" fillId="2" borderId="0" xfId="4" applyFont="true" applyFill="true"/>
    <xf numFmtId="0" fontId="3" fillId="2" borderId="0" xfId="4" applyFont="true" applyFill="true" applyAlignment="true">
      <alignment horizontal="left"/>
    </xf>
    <xf numFmtId="1" fontId="3" fillId="9" borderId="0" xfId="4" applyNumberFormat="true" applyFont="true" applyFill="true" applyAlignment="true">
      <alignment horizontal="center"/>
    </xf>
    <xf numFmtId="0" fontId="13" fillId="9" borderId="0" xfId="1" applyFont="true" applyFill="true" applyBorder="true"/>
    <xf numFmtId="0" fontId="7" fillId="9" borderId="0" xfId="1" applyFont="true" applyFill="true" applyBorder="true" applyAlignment="true"/>
    <xf numFmtId="0" fontId="15" fillId="9" borderId="0" xfId="1" applyFill="true" applyBorder="true"/>
    <xf numFmtId="0" fontId="24" fillId="2" borderId="0" xfId="2" applyFont="true" applyFill="true"/>
    <xf numFmtId="0" fontId="7" fillId="2" borderId="0" xfId="1" applyFont="true" applyFill="true" applyBorder="true" applyAlignment="true">
      <alignment horizontal="center"/>
    </xf>
    <xf numFmtId="0" fontId="9" fillId="2" borderId="0" xfId="1" applyFont="true" applyFill="true" applyBorder="true" applyAlignment="true">
      <alignment horizontal="left"/>
    </xf>
    <xf numFmtId="0" fontId="7" fillId="2" borderId="0" xfId="1" applyFont="true" applyFill="true" applyBorder="true" applyAlignment="true"/>
    <xf numFmtId="0" fontId="15" fillId="2" borderId="0" xfId="1" applyFill="true" applyBorder="true"/>
    <xf numFmtId="0" fontId="32" fillId="2" borderId="0" xfId="1" applyFont="true" applyFill="true" applyBorder="true" applyAlignment="true">
      <alignment horizontal="left"/>
    </xf>
    <xf numFmtId="0" fontId="19" fillId="2" borderId="0" xfId="2" applyFont="true" applyFill="true" applyBorder="true" applyAlignment="true">
      <alignment horizontal="center"/>
    </xf>
    <xf numFmtId="0" fontId="19" fillId="2" borderId="0" xfId="2" applyFill="true" applyBorder="true"/>
    <xf numFmtId="0" fontId="32" fillId="2" borderId="0" xfId="1" applyFont="true" applyFill="true" applyBorder="true" applyAlignment="true">
      <alignment horizontal="left" wrapText="true"/>
    </xf>
    <xf numFmtId="0" fontId="15" fillId="2" borderId="0" xfId="1" applyFill="true"/>
    <xf numFmtId="0" fontId="7" fillId="2" borderId="0" xfId="1" applyFont="true" applyFill="true" applyAlignment="true">
      <alignment horizontal="center"/>
    </xf>
    <xf numFmtId="0" fontId="13" fillId="9" borderId="0" xfId="1" applyFont="true" applyFill="true"/>
    <xf numFmtId="0" fontId="15" fillId="9" borderId="0" xfId="1" applyFill="true"/>
    <xf numFmtId="0" fontId="15" fillId="0" borderId="0" xfId="1"/>
    <xf numFmtId="0" fontId="19" fillId="8" borderId="0" xfId="2" applyFill="true"/>
    <xf numFmtId="0" fontId="16" fillId="2" borderId="0" xfId="1" applyFont="true" applyFill="true"/>
    <xf numFmtId="0" fontId="34" fillId="0" borderId="0" xfId="2" applyFont="true"/>
    <xf numFmtId="0" fontId="17" fillId="0" borderId="0" xfId="1" applyFont="true"/>
    <xf numFmtId="0" fontId="14" fillId="2" borderId="0" xfId="1" applyFont="true" applyFill="true"/>
    <xf numFmtId="0" fontId="25" fillId="0" borderId="0" xfId="2" applyFont="true"/>
    <xf numFmtId="164" fontId="3" fillId="2" borderId="10" xfId="0" applyNumberFormat="true" applyFont="true" applyFill="true" applyBorder="true" applyAlignment="true">
      <alignment horizontal="center" vertical="center"/>
    </xf>
    <xf numFmtId="0" fontId="4" fillId="0" borderId="2" xfId="0" applyFont="true" applyFill="true" applyBorder="true" applyAlignment="true">
      <alignment vertical="center"/>
    </xf>
    <xf numFmtId="0" fontId="4" fillId="6" borderId="11" xfId="4" applyFont="true" applyFill="true" applyBorder="true" applyAlignment="true">
      <alignment horizontal="center" textRotation="90"/>
    </xf>
    <xf numFmtId="0" fontId="7" fillId="0" borderId="0" xfId="2" applyFont="true"/>
    <xf numFmtId="0" fontId="4" fillId="13" borderId="12" xfId="4" applyFont="true" applyFill="true" applyBorder="true" applyAlignment="true">
      <alignment horizontal="center" textRotation="90"/>
    </xf>
    <xf numFmtId="0" fontId="4" fillId="11" borderId="12" xfId="4" applyFont="true" applyFill="true" applyBorder="true" applyAlignment="true">
      <alignment horizontal="center" textRotation="90"/>
    </xf>
    <xf numFmtId="0" fontId="19" fillId="14" borderId="0" xfId="2" applyFill="true"/>
    <xf numFmtId="0" fontId="31" fillId="8" borderId="0" xfId="4" applyFont="true" applyFill="true" applyBorder="true" applyAlignment="true">
      <alignment horizontal="center" textRotation="90"/>
    </xf>
    <xf numFmtId="0" fontId="3" fillId="0" borderId="10" xfId="0" applyFont="true" applyBorder="true" applyAlignment="true">
      <alignment horizontal="center" vertical="center" wrapText="true"/>
    </xf>
    <xf numFmtId="0" fontId="3" fillId="0" borderId="2" xfId="0" applyFont="true" applyBorder="true" applyAlignment="true">
      <alignment horizontal="center" vertical="center" wrapText="true"/>
    </xf>
    <xf numFmtId="0" fontId="35" fillId="2" borderId="0" xfId="4" applyFont="true" applyFill="true"/>
    <xf numFmtId="0" fontId="36" fillId="2" borderId="0" xfId="4" applyFont="true" applyFill="true"/>
    <xf numFmtId="0" fontId="4" fillId="7" borderId="11" xfId="4" applyFont="true" applyFill="true" applyBorder="true" applyAlignment="true">
      <alignment textRotation="90"/>
    </xf>
    <xf numFmtId="0" fontId="42" fillId="2" borderId="0" xfId="2" applyFont="true" applyFill="true"/>
    <xf numFmtId="0" fontId="42" fillId="2" borderId="0" xfId="1" applyFont="true" applyFill="true" applyAlignment="true">
      <alignment horizontal="left"/>
    </xf>
    <xf numFmtId="0" fontId="42" fillId="2" borderId="0" xfId="1" applyFont="true" applyFill="true"/>
    <xf numFmtId="0" fontId="7" fillId="9" borderId="0" xfId="1" applyFont="true" applyFill="true" applyBorder="true" applyAlignment="true">
      <alignment horizontal="center"/>
    </xf>
    <xf numFmtId="0" fontId="4" fillId="13" borderId="32" xfId="4" applyFont="true" applyFill="true" applyBorder="true" applyAlignment="true">
      <alignment horizontal="center" textRotation="90"/>
    </xf>
    <xf numFmtId="0" fontId="4" fillId="13" borderId="32" xfId="4" applyFont="true" applyFill="true" applyBorder="true" applyAlignment="true">
      <alignment textRotation="90"/>
    </xf>
    <xf numFmtId="0" fontId="4" fillId="12" borderId="32" xfId="4" applyFont="true" applyFill="true" applyBorder="true" applyAlignment="true">
      <alignment horizontal="center" textRotation="90"/>
    </xf>
    <xf numFmtId="0" fontId="4" fillId="11" borderId="32" xfId="4" applyFont="true" applyFill="true" applyBorder="true" applyAlignment="true">
      <alignment horizontal="center" textRotation="90"/>
    </xf>
    <xf numFmtId="0" fontId="4" fillId="11" borderId="32" xfId="4" applyFont="true" applyFill="true" applyBorder="true" applyAlignment="true">
      <alignment textRotation="90"/>
    </xf>
    <xf numFmtId="1" fontId="3" fillId="18" borderId="0" xfId="4" applyNumberFormat="true" applyFont="true" applyFill="true" applyAlignment="true">
      <alignment horizontal="center"/>
    </xf>
    <xf numFmtId="0" fontId="19" fillId="18" borderId="0" xfId="2" applyFill="true"/>
    <xf numFmtId="0" fontId="44" fillId="2" borderId="0" xfId="4" applyFont="true" applyFill="true"/>
    <xf numFmtId="0" fontId="45" fillId="2" borderId="0" xfId="4" applyFont="true" applyFill="true"/>
    <xf numFmtId="0" fontId="46" fillId="2" borderId="0" xfId="4" applyFont="true" applyFill="true"/>
    <xf numFmtId="1" fontId="3" fillId="17" borderId="0" xfId="4" applyNumberFormat="true" applyFont="true" applyFill="true" applyAlignment="true">
      <alignment horizontal="center"/>
    </xf>
    <xf numFmtId="0" fontId="19" fillId="17" borderId="0" xfId="2" applyFill="true"/>
    <xf numFmtId="0" fontId="31" fillId="20" borderId="32" xfId="4" applyFont="true" applyFill="true" applyBorder="true" applyAlignment="true">
      <alignment horizontal="center" textRotation="90"/>
    </xf>
    <xf numFmtId="0" fontId="31" fillId="12" borderId="32" xfId="4" applyFont="true" applyFill="true" applyBorder="true" applyAlignment="true">
      <alignment horizontal="center" textRotation="90"/>
    </xf>
    <xf numFmtId="0" fontId="31" fillId="12" borderId="13" xfId="4" applyFont="true" applyFill="true" applyBorder="true" applyAlignment="true">
      <alignment horizontal="center" textRotation="90"/>
    </xf>
    <xf numFmtId="0" fontId="4" fillId="12" borderId="7" xfId="4" applyFont="true" applyFill="true" applyBorder="true" applyAlignment="true">
      <alignment horizontal="center" textRotation="90"/>
    </xf>
    <xf numFmtId="0" fontId="4" fillId="12" borderId="9" xfId="4" applyFont="true" applyFill="true" applyBorder="true" applyAlignment="true">
      <alignment horizontal="center" textRotation="90"/>
    </xf>
    <xf numFmtId="0" fontId="4" fillId="6" borderId="9" xfId="4" applyFont="true" applyFill="true" applyBorder="true" applyAlignment="true">
      <alignment horizontal="center" textRotation="90"/>
    </xf>
    <xf numFmtId="0" fontId="19" fillId="0" borderId="0" xfId="2" applyFill="true"/>
    <xf numFmtId="0" fontId="16" fillId="0" borderId="0" xfId="1" applyFont="true"/>
    <xf numFmtId="0" fontId="14" fillId="0" borderId="0" xfId="0" applyFont="true"/>
    <xf numFmtId="0" fontId="16" fillId="0" borderId="0" xfId="0" applyFont="true"/>
    <xf numFmtId="0" fontId="31" fillId="8" borderId="11" xfId="4" applyFont="true" applyFill="true" applyBorder="true" applyAlignment="true">
      <alignment horizontal="center" textRotation="90"/>
    </xf>
    <xf numFmtId="0" fontId="31" fillId="8" borderId="13" xfId="4" applyFont="true" applyFill="true" applyBorder="true" applyAlignment="true">
      <alignment horizontal="center" textRotation="90"/>
    </xf>
    <xf numFmtId="0" fontId="4" fillId="12" borderId="13" xfId="4" applyFont="true" applyFill="true" applyBorder="true" applyAlignment="true">
      <alignment horizontal="center" textRotation="90"/>
    </xf>
    <xf numFmtId="0" fontId="3" fillId="0" borderId="0" xfId="2" applyFont="true" applyFill="true"/>
    <xf numFmtId="0" fontId="34" fillId="0" borderId="0" xfId="2" applyFont="true" applyFill="true"/>
    <xf numFmtId="0" fontId="16" fillId="0" borderId="0" xfId="0" applyFont="true" applyFill="true"/>
    <xf numFmtId="0" fontId="16" fillId="0" borderId="0" xfId="1" applyFont="true" applyFill="true"/>
    <xf numFmtId="0" fontId="19" fillId="2" borderId="0" xfId="2" applyFill="true" applyAlignment="true">
      <alignment horizontal="center"/>
    </xf>
    <xf numFmtId="0" fontId="19" fillId="0" borderId="0" xfId="2" applyAlignment="true">
      <alignment horizontal="center"/>
    </xf>
    <xf numFmtId="0" fontId="15" fillId="2" borderId="0" xfId="1" applyFill="true" applyAlignment="true">
      <alignment horizontal="center"/>
    </xf>
    <xf numFmtId="0" fontId="15" fillId="9" borderId="0" xfId="1" applyFill="true" applyAlignment="true">
      <alignment horizontal="center"/>
    </xf>
    <xf numFmtId="0" fontId="17" fillId="0" borderId="0" xfId="1" applyFont="true" applyAlignment="true">
      <alignment horizontal="center"/>
    </xf>
    <xf numFmtId="0" fontId="15" fillId="0" borderId="0" xfId="1" applyAlignment="true">
      <alignment horizontal="center"/>
    </xf>
    <xf numFmtId="0" fontId="14" fillId="2" borderId="0" xfId="1" applyFont="true" applyFill="true" applyAlignment="true">
      <alignment horizontal="left"/>
    </xf>
    <xf numFmtId="0" fontId="43" fillId="2" borderId="0" xfId="2" applyFont="true" applyFill="true" applyBorder="true"/>
    <xf numFmtId="0" fontId="32" fillId="2" borderId="0" xfId="1" applyFont="true" applyFill="true" applyBorder="true" applyAlignment="true">
      <alignment horizontal="center" wrapText="true"/>
    </xf>
    <xf numFmtId="0" fontId="3" fillId="0" borderId="4" xfId="0" applyFont="true" applyBorder="true" applyAlignment="true">
      <alignment horizontal="left" vertical="center" wrapText="true"/>
    </xf>
    <xf numFmtId="0" fontId="4" fillId="2" borderId="2" xfId="0" applyFont="true" applyFill="true" applyBorder="true" applyAlignment="true">
      <alignment horizontal="left" vertical="center"/>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4" xfId="0" applyNumberFormat="true" applyFont="true" applyFill="true" applyBorder="true" applyAlignment="true">
      <alignment horizontal="center" vertical="center"/>
    </xf>
    <xf numFmtId="164" fontId="3" fillId="0" borderId="10" xfId="0" applyNumberFormat="true" applyFont="true" applyBorder="true" applyAlignment="true">
      <alignment horizontal="center" vertical="center" wrapText="true"/>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5"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164" fontId="1" fillId="0" borderId="2" xfId="0" applyNumberFormat="true" applyFont="true" applyBorder="true" applyAlignment="true">
      <alignment horizontal="center" vertical="center"/>
    </xf>
    <xf numFmtId="0" fontId="3" fillId="2" borderId="36" xfId="0" applyFont="true" applyFill="true" applyBorder="true" applyAlignment="true">
      <alignment horizontal="center"/>
    </xf>
    <xf numFmtId="1" fontId="1" fillId="0" borderId="28" xfId="0" applyNumberFormat="true" applyFont="true" applyBorder="true" applyAlignment="true">
      <alignment horizontal="center"/>
    </xf>
    <xf numFmtId="0" fontId="1" fillId="0" borderId="28" xfId="0" applyFont="true" applyBorder="true" applyAlignment="true">
      <alignment horizontal="center"/>
    </xf>
    <xf numFmtId="1" fontId="1" fillId="0" borderId="29" xfId="0" applyNumberFormat="true" applyFont="true" applyBorder="true" applyAlignment="true">
      <alignment horizontal="center"/>
    </xf>
    <xf numFmtId="0" fontId="4" fillId="14" borderId="32" xfId="4" applyFont="true" applyFill="true" applyBorder="true" applyAlignment="true">
      <alignment textRotation="90"/>
    </xf>
    <xf numFmtId="0" fontId="15" fillId="0" borderId="0" xfId="1" applyFill="true"/>
    <xf numFmtId="0" fontId="15" fillId="21" borderId="0" xfId="1" applyFill="true"/>
    <xf numFmtId="0" fontId="31" fillId="8" borderId="5" xfId="4" applyFont="true" applyFill="true" applyBorder="true" applyAlignment="true">
      <alignment horizontal="center" textRotation="90"/>
    </xf>
    <xf numFmtId="0" fontId="31" fillId="8" borderId="32" xfId="4" applyFont="true" applyFill="true" applyBorder="true" applyAlignment="true">
      <alignment horizontal="center" textRotation="90"/>
    </xf>
    <xf numFmtId="0" fontId="19" fillId="22" borderId="0" xfId="2" applyFill="true"/>
    <xf numFmtId="0" fontId="4" fillId="23" borderId="11" xfId="4" applyFont="true" applyFill="true" applyBorder="true" applyAlignment="true">
      <alignment horizontal="center" textRotation="90"/>
    </xf>
    <xf numFmtId="0" fontId="3" fillId="2" borderId="11" xfId="0" applyFont="true" applyFill="true" applyBorder="true" applyAlignment="true">
      <alignment horizontal="center" vertical="center"/>
    </xf>
    <xf numFmtId="0" fontId="4" fillId="3" borderId="32" xfId="4" applyFont="true" applyFill="true" applyBorder="true" applyAlignment="true">
      <alignment horizontal="center" textRotation="90"/>
    </xf>
    <xf numFmtId="0" fontId="4" fillId="13" borderId="13" xfId="4" applyFont="true" applyFill="true" applyBorder="true" applyAlignment="true">
      <alignment horizontal="center" textRotation="90"/>
    </xf>
    <xf numFmtId="0" fontId="4" fillId="5" borderId="32" xfId="4" applyFont="true" applyFill="true" applyBorder="true" applyAlignment="true">
      <alignment horizontal="center" textRotation="90"/>
    </xf>
    <xf numFmtId="0" fontId="4" fillId="24" borderId="11" xfId="4" applyFont="true" applyFill="true" applyBorder="true" applyAlignment="true">
      <alignment horizontal="center" textRotation="90"/>
    </xf>
    <xf numFmtId="0" fontId="4" fillId="11" borderId="13" xfId="4" applyFont="true" applyFill="true" applyBorder="true" applyAlignment="true">
      <alignment horizontal="center" textRotation="90"/>
    </xf>
    <xf numFmtId="0" fontId="19" fillId="24"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7" xfId="0" applyFont="true" applyFill="true" applyBorder="true" applyAlignment="true">
      <alignment horizontal="left" vertical="center" wrapText="true"/>
    </xf>
    <xf numFmtId="0" fontId="4" fillId="7" borderId="32" xfId="4" applyFont="true" applyFill="true" applyBorder="true" applyAlignment="true">
      <alignment textRotation="90"/>
    </xf>
    <xf numFmtId="0" fontId="4" fillId="13" borderId="7" xfId="4" applyFont="true" applyFill="true" applyBorder="true" applyAlignment="true">
      <alignment horizontal="center" textRotation="90"/>
    </xf>
    <xf numFmtId="0" fontId="4" fillId="11" borderId="9" xfId="4" applyFont="true" applyFill="true" applyBorder="true" applyAlignment="true">
      <alignment horizontal="center" textRotation="90"/>
    </xf>
    <xf numFmtId="0" fontId="4" fillId="24" borderId="11" xfId="4" applyFont="true" applyFill="true" applyBorder="true" applyAlignment="true">
      <alignment textRotation="90"/>
    </xf>
    <xf numFmtId="0" fontId="4" fillId="14" borderId="13" xfId="4" applyFont="true" applyFill="true" applyBorder="true" applyAlignment="true">
      <alignment textRotation="90"/>
    </xf>
    <xf numFmtId="0" fontId="4" fillId="11" borderId="7" xfId="4" applyFont="true" applyFill="true" applyBorder="true" applyAlignment="true">
      <alignment horizontal="center" textRotation="90"/>
    </xf>
    <xf numFmtId="0" fontId="4" fillId="17" borderId="5" xfId="4" applyFont="true" applyFill="true" applyBorder="true" applyAlignment="true">
      <alignment horizontal="center" textRotation="90"/>
    </xf>
    <xf numFmtId="0" fontId="4" fillId="16" borderId="32" xfId="4" applyFont="true" applyFill="true" applyBorder="true" applyAlignment="true">
      <alignment horizontal="center" textRotation="90"/>
    </xf>
    <xf numFmtId="0" fontId="4" fillId="16" borderId="32" xfId="4" applyFont="true" applyFill="true" applyBorder="true" applyAlignment="true">
      <alignment textRotation="90"/>
    </xf>
    <xf numFmtId="0" fontId="4" fillId="26" borderId="33" xfId="4" applyFont="true" applyFill="true" applyBorder="true" applyAlignment="true">
      <alignment horizontal="center" textRotation="90"/>
    </xf>
    <xf numFmtId="0" fontId="4" fillId="16" borderId="9" xfId="4" applyFont="true" applyFill="true" applyBorder="true" applyAlignment="true">
      <alignment horizontal="center" textRotation="90"/>
    </xf>
    <xf numFmtId="0" fontId="4" fillId="13" borderId="13" xfId="4" applyFont="true" applyFill="true" applyBorder="true" applyAlignment="true">
      <alignment textRotation="90"/>
    </xf>
    <xf numFmtId="0" fontId="4" fillId="26" borderId="11" xfId="4" applyFont="true" applyFill="true" applyBorder="true" applyAlignment="true">
      <alignment horizontal="right" textRotation="90"/>
    </xf>
    <xf numFmtId="0" fontId="4" fillId="16" borderId="32" xfId="4" applyFont="true" applyFill="true" applyBorder="true" applyAlignment="true">
      <alignment horizontal="right" textRotation="90"/>
    </xf>
    <xf numFmtId="0" fontId="4" fillId="19" borderId="32" xfId="4" applyFont="true" applyFill="true" applyBorder="true" applyAlignment="true">
      <alignment horizontal="center" textRotation="90"/>
    </xf>
    <xf numFmtId="0" fontId="4" fillId="19" borderId="32" xfId="4" applyFont="true" applyFill="true" applyBorder="true" applyAlignment="true">
      <alignment textRotation="90"/>
    </xf>
    <xf numFmtId="0" fontId="4" fillId="27" borderId="32" xfId="4" applyFont="true" applyFill="true" applyBorder="true" applyAlignment="true">
      <alignment horizontal="center" textRotation="90"/>
    </xf>
    <xf numFmtId="0" fontId="4" fillId="27" borderId="32" xfId="4" applyFont="true" applyFill="true" applyBorder="true" applyAlignment="true">
      <alignment textRotation="90"/>
    </xf>
    <xf numFmtId="0" fontId="4" fillId="27" borderId="33" xfId="4" applyFont="true" applyFill="true" applyBorder="true" applyAlignment="true">
      <alignment horizontal="center" textRotation="90"/>
    </xf>
    <xf numFmtId="0" fontId="4" fillId="19" borderId="9" xfId="4" applyFont="true" applyFill="true" applyBorder="true" applyAlignment="true">
      <alignment horizontal="center" textRotation="90"/>
    </xf>
    <xf numFmtId="0" fontId="4" fillId="27" borderId="11" xfId="4" applyFont="true" applyFill="true" applyBorder="true" applyAlignment="true">
      <alignment textRotation="90"/>
    </xf>
    <xf numFmtId="0" fontId="4" fillId="11" borderId="13" xfId="4" applyFont="true" applyFill="true" applyBorder="true" applyAlignment="true">
      <alignment textRotation="90"/>
    </xf>
    <xf numFmtId="0" fontId="4" fillId="28" borderId="9" xfId="4" applyFont="true" applyFill="true" applyBorder="true" applyAlignment="true">
      <alignment horizontal="center" textRotation="90"/>
    </xf>
    <xf numFmtId="0" fontId="31" fillId="28" borderId="32" xfId="4" applyFont="true" applyFill="true" applyBorder="true" applyAlignment="true">
      <alignment horizontal="center" textRotation="90"/>
    </xf>
    <xf numFmtId="0" fontId="31" fillId="28" borderId="11" xfId="4" applyFont="true" applyFill="true" applyBorder="true" applyAlignment="true">
      <alignment horizontal="center" textRotation="90"/>
    </xf>
    <xf numFmtId="0" fontId="4" fillId="28" borderId="11" xfId="4" applyFont="true" applyFill="true" applyBorder="true" applyAlignment="true">
      <alignment horizontal="center" textRotation="90"/>
    </xf>
    <xf numFmtId="0" fontId="4" fillId="6" borderId="32" xfId="4" applyFont="true" applyFill="true" applyBorder="true" applyAlignment="true">
      <alignment horizontal="center" textRotation="90"/>
    </xf>
    <xf numFmtId="0" fontId="4" fillId="28" borderId="33" xfId="4" applyFont="true" applyFill="true" applyBorder="true" applyAlignment="true">
      <alignment horizontal="center" textRotation="90"/>
    </xf>
    <xf numFmtId="0" fontId="19" fillId="2" borderId="0" xfId="6" applyFill="true"/>
    <xf numFmtId="0" fontId="19" fillId="0" borderId="0" xfId="6"/>
    <xf numFmtId="0" fontId="19" fillId="2" borderId="0" xfId="6" applyFont="true" applyFill="true"/>
    <xf numFmtId="0" fontId="48" fillId="2" borderId="0" xfId="1" applyFont="true" applyFill="true" applyAlignment="true">
      <alignment horizontal="center" vertical="center" wrapText="true"/>
    </xf>
    <xf numFmtId="0" fontId="7" fillId="2" borderId="0" xfId="1" applyFont="true" applyFill="true" applyAlignment="true">
      <alignment horizontal="left" indent="1"/>
    </xf>
    <xf numFmtId="0" fontId="49" fillId="2" borderId="0" xfId="1" applyFont="true" applyFill="true" applyAlignment="true">
      <alignment horizontal="center"/>
    </xf>
    <xf numFmtId="0" fontId="50" fillId="2" borderId="0" xfId="1" applyFont="true" applyFill="true" applyAlignment="true">
      <alignment horizontal="center"/>
    </xf>
    <xf numFmtId="0" fontId="51" fillId="2" borderId="0" xfId="1" applyFont="true" applyFill="true" applyBorder="true" applyAlignment="true">
      <alignment horizontal="center"/>
    </xf>
    <xf numFmtId="0" fontId="19" fillId="2" borderId="0" xfId="6" applyFill="true" applyBorder="true"/>
    <xf numFmtId="0" fontId="11" fillId="2" borderId="0" xfId="1" applyFont="true" applyFill="true" applyBorder="true"/>
    <xf numFmtId="0" fontId="6" fillId="2" borderId="0" xfId="1" applyFont="true" applyFill="true" applyBorder="true" applyAlignment="true">
      <alignment horizontal="center"/>
    </xf>
    <xf numFmtId="0" fontId="28" fillId="2" borderId="0" xfId="1" applyFont="true" applyFill="true" applyBorder="true" applyAlignment="true">
      <alignment horizontal="center"/>
    </xf>
    <xf numFmtId="0" fontId="52" fillId="2" borderId="0" xfId="1" applyFont="true" applyFill="true" applyBorder="true"/>
    <xf numFmtId="0" fontId="54" fillId="2" borderId="0" xfId="7" applyFont="true" applyFill="true" applyBorder="true" applyAlignment="true">
      <alignment horizontal="center"/>
    </xf>
    <xf numFmtId="0" fontId="23" fillId="2" borderId="0" xfId="7" applyFont="true" applyFill="true" applyBorder="true" applyAlignment="true">
      <alignment horizontal="center"/>
    </xf>
    <xf numFmtId="0" fontId="55" fillId="2" borderId="0" xfId="1" applyFont="true" applyFill="true" applyBorder="true"/>
    <xf numFmtId="0" fontId="56" fillId="2" borderId="0" xfId="7" applyFont="true" applyFill="true" applyBorder="true" applyAlignment="true">
      <alignment horizontal="center"/>
    </xf>
    <xf numFmtId="0" fontId="57" fillId="2" borderId="0" xfId="1" applyFont="true" applyFill="true" applyBorder="true"/>
    <xf numFmtId="0" fontId="58" fillId="2" borderId="0" xfId="1" applyFont="true" applyFill="true" applyBorder="true"/>
    <xf numFmtId="0" fontId="59" fillId="2" borderId="0" xfId="1" applyFont="true" applyFill="true" applyBorder="true"/>
    <xf numFmtId="0" fontId="60" fillId="2" borderId="0" xfId="7" applyFont="true" applyFill="true" applyBorder="true" applyAlignment="true">
      <alignment horizontal="center"/>
    </xf>
    <xf numFmtId="0" fontId="61" fillId="2" borderId="0" xfId="8" applyFill="true">
      <alignment horizontal="center" vertical="center"/>
    </xf>
    <xf numFmtId="0" fontId="62" fillId="4" borderId="0" xfId="8" applyFont="true" applyFill="true">
      <alignment horizontal="center" vertical="center"/>
    </xf>
    <xf numFmtId="0" fontId="2" fillId="2" borderId="0" xfId="1" applyFont="true" applyFill="true"/>
    <xf numFmtId="0" fontId="24" fillId="2" borderId="0" xfId="1" applyFont="true" applyFill="true" applyAlignment="true">
      <alignment horizontal="left" indent="1"/>
    </xf>
    <xf numFmtId="0" fontId="23" fillId="2" borderId="0" xfId="7" applyFont="true" applyFill="true" applyAlignment="true">
      <alignment horizontal="left" indent="1"/>
    </xf>
    <xf numFmtId="0" fontId="25" fillId="2" borderId="0" xfId="1" applyFont="true" applyFill="true" applyAlignment="true">
      <alignment horizontal="left" indent="1"/>
    </xf>
    <xf numFmtId="0" fontId="23" fillId="2" borderId="0" xfId="7" applyFont="true" applyFill="true" applyAlignment="true">
      <alignment horizontal="left" indent="2"/>
    </xf>
    <xf numFmtId="0" fontId="33" fillId="0" borderId="0" xfId="6" applyFont="true"/>
    <xf numFmtId="0" fontId="7" fillId="0" borderId="1" xfId="2" applyFont="true" applyFill="true" applyBorder="true"/>
    <xf numFmtId="0" fontId="7" fillId="0" borderId="0" xfId="2" applyFont="true" applyFill="true" applyBorder="true"/>
    <xf numFmtId="0" fontId="19" fillId="0" borderId="3" xfId="2" applyFill="true" applyBorder="true"/>
    <xf numFmtId="0" fontId="3" fillId="2" borderId="0" xfId="1" applyFont="true" applyFill="true" applyBorder="true" applyAlignment="true">
      <alignment horizontal="center"/>
    </xf>
    <xf numFmtId="0" fontId="7" fillId="0" borderId="0" xfId="2" applyFont="true" applyFill="true"/>
    <xf numFmtId="0" fontId="33" fillId="0" borderId="0" xfId="2" applyFont="true" applyFill="true"/>
    <xf numFmtId="0" fontId="3" fillId="2" borderId="0" xfId="1" applyFont="true" applyFill="true" applyBorder="true" applyAlignment="true">
      <alignment horizontal="right"/>
    </xf>
    <xf numFmtId="0" fontId="19" fillId="0" borderId="0" xfId="2" applyAlignment="true">
      <alignment horizontal="right"/>
    </xf>
    <xf numFmtId="0" fontId="3" fillId="2" borderId="0" xfId="1" applyFont="true" applyFill="true" applyBorder="true" applyAlignment="true">
      <alignment horizontal="left"/>
    </xf>
    <xf numFmtId="0" fontId="19" fillId="0" borderId="0" xfId="2" applyAlignment="true">
      <alignment horizontal="left"/>
    </xf>
    <xf numFmtId="1" fontId="3" fillId="2" borderId="0" xfId="1" applyNumberFormat="true" applyFont="true" applyFill="true" applyBorder="true"/>
    <xf numFmtId="0" fontId="3" fillId="2" borderId="38" xfId="1" applyFont="true" applyFill="true" applyBorder="true" applyAlignment="true">
      <alignment horizontal="left"/>
    </xf>
    <xf numFmtId="0" fontId="3" fillId="2" borderId="38" xfId="1" applyFont="true" applyFill="true" applyBorder="true" applyAlignment="true">
      <alignment horizontal="center"/>
    </xf>
    <xf numFmtId="0" fontId="3" fillId="2" borderId="38" xfId="1" applyFont="true" applyFill="true" applyBorder="true" applyAlignment="true">
      <alignment horizontal="right"/>
    </xf>
    <xf numFmtId="1" fontId="3" fillId="2" borderId="38" xfId="1" applyNumberFormat="true" applyFont="true" applyFill="true" applyBorder="true"/>
    <xf numFmtId="0" fontId="27" fillId="2" borderId="0" xfId="1" applyFont="true" applyFill="true" applyBorder="true" applyAlignment="true">
      <alignment horizontal="center"/>
    </xf>
    <xf numFmtId="0" fontId="54" fillId="2" borderId="0" xfId="3" applyFont="true" applyFill="true" applyBorder="true" applyAlignment="true">
      <alignment horizontal="center"/>
    </xf>
    <xf numFmtId="0" fontId="3" fillId="2" borderId="0" xfId="2" applyFont="true" applyFill="true" applyBorder="true"/>
    <xf numFmtId="1" fontId="3" fillId="34" borderId="0" xfId="4" applyNumberFormat="true" applyFont="true" applyFill="true" applyAlignment="true">
      <alignment horizontal="center"/>
    </xf>
    <xf numFmtId="1" fontId="3" fillId="36" borderId="0" xfId="4" applyNumberFormat="true" applyFont="true" applyFill="true" applyAlignment="true">
      <alignment horizontal="center"/>
    </xf>
    <xf numFmtId="1" fontId="3" fillId="32" borderId="0" xfId="4" applyNumberFormat="true" applyFont="true" applyFill="true" applyAlignment="true">
      <alignment horizontal="center"/>
    </xf>
    <xf numFmtId="0" fontId="33" fillId="0" borderId="3" xfId="2" applyFont="true" applyFill="true" applyBorder="true"/>
    <xf numFmtId="0" fontId="33" fillId="0" borderId="1" xfId="2" applyFont="true" applyFill="true" applyBorder="true"/>
    <xf numFmtId="0" fontId="19" fillId="34" borderId="0" xfId="2" applyFill="true"/>
    <xf numFmtId="0" fontId="64" fillId="2" borderId="0" xfId="2" applyFont="true" applyFill="true"/>
    <xf numFmtId="0" fontId="65" fillId="2" borderId="0" xfId="2" applyFont="true" applyFill="true"/>
    <xf numFmtId="0" fontId="66" fillId="2" borderId="0" xfId="2" applyFont="true" applyFill="true" applyAlignment="true">
      <alignment horizontal="center" vertical="center"/>
    </xf>
    <xf numFmtId="0" fontId="34" fillId="2" borderId="0" xfId="2" applyFont="true" applyFill="true"/>
    <xf numFmtId="0" fontId="33" fillId="0" borderId="0" xfId="2" applyFont="true"/>
    <xf numFmtId="0" fontId="3" fillId="0" borderId="24" xfId="0" applyFont="true" applyBorder="true" applyAlignment="true">
      <alignment horizontal="center" vertical="center" wrapText="true"/>
    </xf>
    <xf numFmtId="0" fontId="3" fillId="0" borderId="22" xfId="0" applyFont="true" applyBorder="true" applyAlignment="true">
      <alignment horizontal="center" vertical="center" wrapText="true"/>
    </xf>
    <xf numFmtId="0" fontId="3" fillId="0" borderId="25" xfId="0" applyFont="true" applyBorder="true" applyAlignment="true">
      <alignment horizontal="left" vertical="center" wrapText="true"/>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3" fillId="0" borderId="13" xfId="0" applyFont="true" applyBorder="true" applyAlignment="true">
      <alignment horizontal="left" vertical="center" wrapText="true"/>
    </xf>
    <xf numFmtId="0" fontId="4" fillId="0" borderId="2" xfId="0" applyFont="true" applyFill="true" applyBorder="true" applyAlignment="true">
      <alignment horizontal="left" vertical="center"/>
    </xf>
    <xf numFmtId="0" fontId="3" fillId="0" borderId="10" xfId="0" applyFont="true" applyBorder="true" applyAlignment="true">
      <alignment horizontal="left" vertical="center" wrapText="true"/>
    </xf>
    <xf numFmtId="1" fontId="0" fillId="0" borderId="0" xfId="0" applyNumberFormat="true" applyFill="true" applyBorder="true"/>
    <xf numFmtId="0" fontId="3" fillId="0" borderId="10" xfId="0" applyFont="true" applyFill="true" applyBorder="true" applyAlignment="true">
      <alignment horizontal="center" vertical="center" wrapText="true"/>
    </xf>
    <xf numFmtId="0" fontId="3" fillId="0" borderId="24" xfId="0" applyFont="true" applyFill="true" applyBorder="true" applyAlignment="true">
      <alignment horizontal="center" vertical="center" wrapText="true"/>
    </xf>
    <xf numFmtId="0" fontId="4" fillId="2" borderId="7" xfId="0" applyFont="true" applyFill="true" applyBorder="true" applyAlignment="true">
      <alignment horizontal="left" vertical="center"/>
    </xf>
    <xf numFmtId="164" fontId="3" fillId="0" borderId="8" xfId="0" applyNumberFormat="true" applyFont="true" applyFill="true" applyBorder="true" applyAlignment="true">
      <alignment horizontal="center" vertical="center"/>
    </xf>
    <xf numFmtId="0" fontId="3" fillId="0" borderId="6" xfId="0" applyFont="true" applyBorder="true" applyAlignment="true">
      <alignment horizontal="left" vertical="center" wrapText="true"/>
    </xf>
    <xf numFmtId="0" fontId="3" fillId="0" borderId="22" xfId="0" applyFont="true" applyBorder="true" applyAlignment="true">
      <alignment horizontal="left" vertical="center" wrapText="true"/>
    </xf>
    <xf numFmtId="0" fontId="38" fillId="15" borderId="11" xfId="9" applyFont="true" applyFill="true" applyBorder="true" applyAlignment="true">
      <alignment vertical="center"/>
    </xf>
    <xf numFmtId="0" fontId="38" fillId="15" borderId="32" xfId="9" applyFont="true" applyFill="true" applyBorder="true" applyAlignment="true">
      <alignment vertical="center"/>
    </xf>
    <xf numFmtId="0" fontId="38" fillId="15" borderId="32" xfId="9" applyFont="true" applyFill="true" applyBorder="true" applyAlignment="true">
      <alignment vertical="center" wrapText="true"/>
    </xf>
    <xf numFmtId="0" fontId="19" fillId="15" borderId="13" xfId="9" applyFont="true" applyFill="true" applyBorder="true" applyAlignment="true">
      <alignment vertical="center"/>
    </xf>
    <xf numFmtId="0" fontId="19" fillId="0" borderId="0" xfId="9"/>
    <xf numFmtId="0" fontId="40" fillId="15" borderId="2" xfId="9" applyFont="true" applyFill="true" applyBorder="true" applyAlignment="true">
      <alignment horizontal="center" vertical="center" wrapText="true"/>
    </xf>
    <xf numFmtId="164" fontId="19" fillId="0" borderId="0" xfId="9" applyNumberFormat="true"/>
    <xf numFmtId="0" fontId="42" fillId="0" borderId="0" xfId="9" applyFont="true"/>
    <xf numFmtId="0" fontId="3" fillId="2" borderId="0" xfId="2" applyFont="true" applyFill="true"/>
    <xf numFmtId="0" fontId="16" fillId="2" borderId="0" xfId="2" applyFont="true" applyFill="true" applyBorder="true" applyAlignment="true">
      <alignment horizontal="center"/>
    </xf>
    <xf numFmtId="1" fontId="16" fillId="2" borderId="0" xfId="2" applyNumberFormat="true" applyFont="true" applyFill="true" applyBorder="true" applyAlignment="true">
      <alignment horizontal="center"/>
    </xf>
    <xf numFmtId="0" fontId="16" fillId="2" borderId="18" xfId="2" applyFont="true" applyFill="true" applyBorder="true" applyAlignment="true">
      <alignment horizontal="center"/>
    </xf>
    <xf numFmtId="1" fontId="16" fillId="2" borderId="18" xfId="2" applyNumberFormat="true" applyFont="true" applyFill="true" applyBorder="true" applyAlignment="true">
      <alignment horizontal="center"/>
    </xf>
    <xf numFmtId="1" fontId="16" fillId="2" borderId="0" xfId="0" applyNumberFormat="true" applyFont="true" applyFill="true" applyBorder="true" applyAlignment="true">
      <alignment horizontal="center"/>
    </xf>
    <xf numFmtId="1" fontId="16" fillId="2" borderId="18" xfId="0" applyNumberFormat="true" applyFont="true" applyFill="true" applyBorder="true" applyAlignment="true">
      <alignment horizontal="center"/>
    </xf>
    <xf numFmtId="1" fontId="16" fillId="2" borderId="30" xfId="0" applyNumberFormat="true" applyFont="true" applyFill="true" applyBorder="true" applyAlignment="true">
      <alignment horizontal="center"/>
    </xf>
    <xf numFmtId="1" fontId="16" fillId="2" borderId="31" xfId="0" applyNumberFormat="true" applyFont="true" applyFill="true" applyBorder="true" applyAlignment="true">
      <alignment horizontal="center"/>
    </xf>
    <xf numFmtId="0" fontId="39" fillId="0" borderId="0" xfId="9" applyFont="true"/>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3" fillId="0" borderId="13" xfId="0" applyFont="true" applyBorder="true" applyAlignment="true">
      <alignment horizontal="left" vertical="center" wrapText="true"/>
    </xf>
    <xf numFmtId="0" fontId="3" fillId="0" borderId="13" xfId="0" applyFont="true" applyBorder="true" applyAlignment="true">
      <alignment horizontal="left" vertical="center" wrapText="true"/>
    </xf>
    <xf numFmtId="0" fontId="16" fillId="2" borderId="40" xfId="2" applyFont="true" applyFill="true" applyBorder="true"/>
    <xf numFmtId="0" fontId="16" fillId="2" borderId="41" xfId="2" applyFont="true" applyFill="true" applyBorder="true"/>
    <xf numFmtId="0" fontId="16" fillId="2" borderId="42" xfId="2" applyFont="true" applyFill="true" applyBorder="true"/>
    <xf numFmtId="1" fontId="16" fillId="2" borderId="43" xfId="0" applyNumberFormat="true" applyFont="true" applyFill="true" applyBorder="true" applyAlignment="true">
      <alignment horizontal="center"/>
    </xf>
    <xf numFmtId="1" fontId="16" fillId="2" borderId="44" xfId="0" applyNumberFormat="true" applyFont="true" applyFill="true" applyBorder="true" applyAlignment="true">
      <alignment horizontal="center"/>
    </xf>
    <xf numFmtId="0" fontId="16" fillId="2" borderId="46" xfId="2" applyFont="true" applyFill="true" applyBorder="true"/>
    <xf numFmtId="0" fontId="16" fillId="2" borderId="47" xfId="2" applyFont="true" applyFill="true" applyBorder="true" applyAlignment="true">
      <alignment horizontal="left"/>
    </xf>
    <xf numFmtId="0" fontId="16" fillId="2" borderId="48" xfId="2" applyFont="true" applyFill="true" applyBorder="true"/>
    <xf numFmtId="1" fontId="16" fillId="2" borderId="49" xfId="0" applyNumberFormat="true" applyFont="true" applyFill="true" applyBorder="true" applyAlignment="true">
      <alignment horizontal="center"/>
    </xf>
    <xf numFmtId="1" fontId="16" fillId="2" borderId="50" xfId="0" applyNumberFormat="true" applyFont="true" applyFill="true" applyBorder="true" applyAlignment="true">
      <alignment horizontal="center"/>
    </xf>
    <xf numFmtId="0" fontId="16" fillId="2" borderId="52" xfId="2" applyFont="true" applyFill="true" applyBorder="true"/>
    <xf numFmtId="0" fontId="16" fillId="2" borderId="53" xfId="2" applyFont="true" applyFill="true" applyBorder="true" applyAlignment="true">
      <alignment horizontal="left"/>
    </xf>
    <xf numFmtId="0" fontId="16" fillId="2" borderId="54" xfId="2" applyFont="true" applyFill="true" applyBorder="true"/>
    <xf numFmtId="1" fontId="16" fillId="2" borderId="55" xfId="0" applyNumberFormat="true" applyFont="true" applyFill="true" applyBorder="true" applyAlignment="true">
      <alignment horizontal="center"/>
    </xf>
    <xf numFmtId="1" fontId="16" fillId="2" borderId="56" xfId="0" applyNumberFormat="true" applyFont="true" applyFill="true" applyBorder="true" applyAlignment="true">
      <alignment horizontal="center"/>
    </xf>
    <xf numFmtId="1" fontId="16" fillId="2" borderId="57" xfId="0" applyNumberFormat="true" applyFont="true" applyFill="true" applyBorder="true" applyAlignment="true">
      <alignment horizontal="center"/>
    </xf>
    <xf numFmtId="164" fontId="3" fillId="4" borderId="0" xfId="1" applyNumberFormat="true" applyFont="true" applyFill="true" applyBorder="true" applyAlignment="true">
      <alignment horizontal="center"/>
    </xf>
    <xf numFmtId="164" fontId="3" fillId="4" borderId="38" xfId="1" applyNumberFormat="true" applyFont="true" applyFill="true" applyBorder="true" applyAlignment="true">
      <alignment horizontal="center"/>
    </xf>
    <xf numFmtId="0" fontId="68" fillId="2" borderId="0" xfId="4" applyFont="true" applyFill="true"/>
    <xf numFmtId="0" fontId="69" fillId="2" borderId="0" xfId="4" applyFont="true" applyFill="true"/>
    <xf numFmtId="0" fontId="70" fillId="2" borderId="0" xfId="4" applyFont="true" applyFill="true"/>
    <xf numFmtId="0" fontId="4" fillId="7" borderId="4" xfId="4" applyFont="true" applyFill="true" applyBorder="true" applyAlignment="true">
      <alignment textRotation="90"/>
    </xf>
    <xf numFmtId="0" fontId="4" fillId="7" borderId="5" xfId="4" applyFont="true" applyFill="true" applyBorder="true" applyAlignment="true">
      <alignment textRotation="90"/>
    </xf>
    <xf numFmtId="0" fontId="4" fillId="7" borderId="6" xfId="4" applyFont="true" applyFill="true" applyBorder="true" applyAlignment="true">
      <alignment textRotation="90"/>
    </xf>
    <xf numFmtId="0" fontId="4" fillId="24" borderId="4" xfId="4" applyFont="true" applyFill="true" applyBorder="true" applyAlignment="true">
      <alignment textRotation="90"/>
    </xf>
    <xf numFmtId="0" fontId="4" fillId="14" borderId="5" xfId="4" applyFont="true" applyFill="true" applyBorder="true" applyAlignment="true">
      <alignment textRotation="90"/>
    </xf>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164" fontId="3" fillId="2" borderId="2" xfId="0" applyNumberFormat="true" applyFont="true" applyFill="true" applyBorder="true" applyAlignment="true">
      <alignment horizontal="left" vertical="center"/>
    </xf>
    <xf numFmtId="164" fontId="3" fillId="2" borderId="24" xfId="0" applyNumberFormat="true" applyFont="true" applyFill="true" applyBorder="true" applyAlignment="true">
      <alignment horizontal="left" vertical="center"/>
    </xf>
    <xf numFmtId="164" fontId="3" fillId="0" borderId="2" xfId="0" applyNumberFormat="true" applyFont="true" applyFill="true" applyBorder="true" applyAlignment="true">
      <alignment horizontal="left" vertical="center"/>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14" fillId="40" borderId="14" xfId="0" applyFont="true" applyFill="true" applyBorder="true" applyAlignment="true">
      <alignment horizontal="left" vertical="center" wrapText="true"/>
    </xf>
    <xf numFmtId="0" fontId="5" fillId="40" borderId="15" xfId="0" applyFont="true" applyFill="true" applyBorder="true" applyAlignment="true">
      <alignment horizontal="center" vertical="center"/>
    </xf>
    <xf numFmtId="0" fontId="3" fillId="40" borderId="17" xfId="0" applyFont="true" applyFill="true" applyBorder="true" applyAlignment="true">
      <alignment horizontal="left" vertical="center"/>
    </xf>
    <xf numFmtId="0" fontId="3" fillId="40" borderId="0" xfId="0" applyFont="true" applyFill="true" applyBorder="true" applyAlignment="true">
      <alignment vertical="center"/>
    </xf>
    <xf numFmtId="0" fontId="3" fillId="40" borderId="0" xfId="0" applyFont="true" applyFill="true" applyBorder="true" applyAlignment="true">
      <alignment horizontal="left" vertical="center"/>
    </xf>
    <xf numFmtId="0" fontId="3" fillId="40" borderId="19" xfId="0" applyFont="true" applyFill="true" applyBorder="true" applyAlignment="true">
      <alignment horizontal="left" vertical="center"/>
    </xf>
    <xf numFmtId="0" fontId="3" fillId="40" borderId="5" xfId="0" applyFont="true" applyFill="true" applyBorder="true" applyAlignment="true">
      <alignment vertical="center"/>
    </xf>
    <xf numFmtId="0" fontId="3" fillId="40" borderId="5" xfId="0" applyFont="true" applyFill="true" applyBorder="true" applyAlignment="true">
      <alignment horizontal="left" vertical="center"/>
    </xf>
    <xf numFmtId="0" fontId="4" fillId="40" borderId="21" xfId="0" applyFont="true" applyFill="true" applyBorder="true" applyAlignment="true">
      <alignment horizontal="left" vertical="center"/>
    </xf>
    <xf numFmtId="0" fontId="4" fillId="40" borderId="10" xfId="0" applyFont="true" applyFill="true" applyBorder="true" applyAlignment="true">
      <alignment vertical="center"/>
    </xf>
    <xf numFmtId="0" fontId="3" fillId="40" borderId="6" xfId="0" applyFont="true" applyFill="true" applyBorder="true" applyAlignment="true">
      <alignment horizontal="center" vertical="center"/>
    </xf>
    <xf numFmtId="0" fontId="3" fillId="40" borderId="10" xfId="0" applyFont="true" applyFill="true" applyBorder="true" applyAlignment="true">
      <alignment horizontal="center" vertical="center"/>
    </xf>
    <xf numFmtId="0" fontId="3" fillId="40" borderId="22" xfId="0" applyFont="true" applyFill="true" applyBorder="true" applyAlignment="true">
      <alignment horizontal="center" vertical="center"/>
    </xf>
    <xf numFmtId="0" fontId="4" fillId="40" borderId="10" xfId="0" applyFont="true" applyFill="true" applyBorder="true" applyAlignment="true">
      <alignment horizontal="left" vertical="center"/>
    </xf>
    <xf numFmtId="0" fontId="4" fillId="40" borderId="23" xfId="0" applyFont="true" applyFill="true" applyBorder="true" applyAlignment="true">
      <alignment horizontal="left" vertical="center"/>
    </xf>
    <xf numFmtId="0" fontId="4" fillId="40" borderId="32" xfId="0" applyFont="true" applyFill="true" applyBorder="true" applyAlignment="true">
      <alignment horizontal="center" vertical="center" wrapText="true"/>
    </xf>
    <xf numFmtId="0" fontId="3" fillId="40" borderId="2" xfId="0" applyFont="true" applyFill="true" applyBorder="true" applyAlignment="true">
      <alignment vertical="center"/>
    </xf>
    <xf numFmtId="0" fontId="3" fillId="40" borderId="24" xfId="0" applyFont="true" applyFill="true" applyBorder="true" applyAlignment="true">
      <alignment vertical="center"/>
    </xf>
    <xf numFmtId="0" fontId="4" fillId="40" borderId="32" xfId="0" applyFont="true" applyFill="true" applyBorder="true" applyAlignment="true">
      <alignment horizontal="left" vertical="center" wrapText="true"/>
    </xf>
    <xf numFmtId="0" fontId="3" fillId="40" borderId="2" xfId="0" applyFont="true" applyFill="true" applyBorder="true" applyAlignment="true">
      <alignment horizontal="left" vertical="center"/>
    </xf>
    <xf numFmtId="0" fontId="3" fillId="40" borderId="24" xfId="0" applyFont="true" applyFill="true" applyBorder="true" applyAlignment="true">
      <alignment horizontal="left" vertical="center"/>
    </xf>
    <xf numFmtId="0" fontId="14" fillId="41" borderId="14" xfId="0" applyFont="true" applyFill="true" applyBorder="true" applyAlignment="true">
      <alignment horizontal="left" vertical="center" wrapText="true"/>
    </xf>
    <xf numFmtId="0" fontId="5" fillId="41" borderId="15" xfId="0" applyFont="true" applyFill="true" applyBorder="true" applyAlignment="true">
      <alignment horizontal="center" vertical="center"/>
    </xf>
    <xf numFmtId="0" fontId="5" fillId="41" borderId="15" xfId="0" applyFont="true" applyFill="true" applyBorder="true" applyAlignment="true">
      <alignment horizontal="left" vertical="center"/>
    </xf>
    <xf numFmtId="0" fontId="5" fillId="41" borderId="16" xfId="0" applyFont="true" applyFill="true" applyBorder="true" applyAlignment="true">
      <alignment horizontal="left" vertical="center"/>
    </xf>
    <xf numFmtId="0" fontId="3" fillId="41" borderId="17" xfId="0" applyFont="true" applyFill="true" applyBorder="true" applyAlignment="true">
      <alignment horizontal="left" vertical="center"/>
    </xf>
    <xf numFmtId="0" fontId="3" fillId="41" borderId="0" xfId="0" applyFont="true" applyFill="true" applyBorder="true" applyAlignment="true">
      <alignment vertical="center"/>
    </xf>
    <xf numFmtId="0" fontId="3" fillId="41" borderId="0" xfId="0" applyFont="true" applyFill="true" applyBorder="true" applyAlignment="true">
      <alignment horizontal="left" vertical="center"/>
    </xf>
    <xf numFmtId="0" fontId="5" fillId="41" borderId="0" xfId="0" applyFont="true" applyFill="true" applyBorder="true" applyAlignment="true">
      <alignment horizontal="left" vertical="center"/>
    </xf>
    <xf numFmtId="0" fontId="5" fillId="41" borderId="18" xfId="0" applyFont="true" applyFill="true" applyBorder="true" applyAlignment="true">
      <alignment horizontal="left" vertical="center"/>
    </xf>
    <xf numFmtId="0" fontId="3" fillId="41" borderId="19" xfId="0" applyFont="true" applyFill="true" applyBorder="true" applyAlignment="true">
      <alignment horizontal="left" vertical="center"/>
    </xf>
    <xf numFmtId="0" fontId="3" fillId="41" borderId="5" xfId="0" applyFont="true" applyFill="true" applyBorder="true" applyAlignment="true">
      <alignment vertical="center"/>
    </xf>
    <xf numFmtId="0" fontId="3" fillId="41" borderId="5" xfId="0" applyFont="true" applyFill="true" applyBorder="true" applyAlignment="true">
      <alignment horizontal="left" vertical="center"/>
    </xf>
    <xf numFmtId="0" fontId="5" fillId="41" borderId="5" xfId="0" applyFont="true" applyFill="true" applyBorder="true" applyAlignment="true">
      <alignment horizontal="left" vertical="center"/>
    </xf>
    <xf numFmtId="0" fontId="5" fillId="41" borderId="20" xfId="0" applyFont="true" applyFill="true" applyBorder="true" applyAlignment="true">
      <alignment horizontal="left" vertical="center"/>
    </xf>
    <xf numFmtId="0" fontId="4" fillId="41" borderId="23" xfId="0" applyFont="true" applyFill="true" applyBorder="true" applyAlignment="true">
      <alignment horizontal="left" vertical="center"/>
    </xf>
    <xf numFmtId="0" fontId="4" fillId="41" borderId="10" xfId="0" applyFont="true" applyFill="true" applyBorder="true" applyAlignment="true">
      <alignment vertical="center"/>
    </xf>
    <xf numFmtId="0" fontId="3" fillId="41" borderId="6" xfId="0" applyFont="true" applyFill="true" applyBorder="true" applyAlignment="true">
      <alignment horizontal="center" vertical="center"/>
    </xf>
    <xf numFmtId="0" fontId="3" fillId="41" borderId="10" xfId="0" applyFont="true" applyFill="true" applyBorder="true" applyAlignment="true">
      <alignment horizontal="center" vertical="center"/>
    </xf>
    <xf numFmtId="0" fontId="3" fillId="41" borderId="22" xfId="0" applyFont="true" applyFill="true" applyBorder="true" applyAlignment="true">
      <alignment horizontal="center" vertical="center"/>
    </xf>
    <xf numFmtId="0" fontId="4" fillId="41" borderId="10" xfId="0" applyFont="true" applyFill="true" applyBorder="true" applyAlignment="true">
      <alignment horizontal="left" vertical="center"/>
    </xf>
    <xf numFmtId="0" fontId="4" fillId="41" borderId="32" xfId="0" applyFont="true" applyFill="true" applyBorder="true" applyAlignment="true">
      <alignment horizontal="center" vertical="center" wrapText="true"/>
    </xf>
    <xf numFmtId="0" fontId="3" fillId="41" borderId="2" xfId="0" applyFont="true" applyFill="true" applyBorder="true" applyAlignment="true">
      <alignment vertical="center"/>
    </xf>
    <xf numFmtId="0" fontId="3" fillId="41" borderId="8" xfId="0" applyFont="true" applyFill="true" applyBorder="true" applyAlignment="true">
      <alignment vertical="center"/>
    </xf>
    <xf numFmtId="0" fontId="3" fillId="41" borderId="26" xfId="0" applyFont="true" applyFill="true" applyBorder="true" applyAlignment="true">
      <alignment vertical="center"/>
    </xf>
    <xf numFmtId="0" fontId="4" fillId="41" borderId="32" xfId="0" applyFont="true" applyFill="true" applyBorder="true" applyAlignment="true">
      <alignment horizontal="left" vertical="center" wrapText="true"/>
    </xf>
    <xf numFmtId="0" fontId="14" fillId="42" borderId="14" xfId="0" applyFont="true" applyFill="true" applyBorder="true" applyAlignment="true">
      <alignment horizontal="left" vertical="center" wrapText="true"/>
    </xf>
    <xf numFmtId="0" fontId="5" fillId="42" borderId="15" xfId="0" applyFont="true" applyFill="true" applyBorder="true" applyAlignment="true">
      <alignment horizontal="center" vertical="center"/>
    </xf>
    <xf numFmtId="0" fontId="5" fillId="42" borderId="15" xfId="0" applyFont="true" applyFill="true" applyBorder="true" applyAlignment="true">
      <alignment horizontal="left" vertical="center"/>
    </xf>
    <xf numFmtId="0" fontId="5" fillId="42" borderId="16" xfId="0" applyFont="true" applyFill="true" applyBorder="true" applyAlignment="true">
      <alignment horizontal="left" vertical="center"/>
    </xf>
    <xf numFmtId="0" fontId="3" fillId="42" borderId="17" xfId="0" applyFont="true" applyFill="true" applyBorder="true" applyAlignment="true">
      <alignment horizontal="left" vertical="center"/>
    </xf>
    <xf numFmtId="0" fontId="3" fillId="42" borderId="0" xfId="0" applyFont="true" applyFill="true" applyBorder="true" applyAlignment="true">
      <alignment vertical="center"/>
    </xf>
    <xf numFmtId="0" fontId="3" fillId="42" borderId="0" xfId="0" applyFont="true" applyFill="true" applyBorder="true" applyAlignment="true">
      <alignment horizontal="left" vertical="center"/>
    </xf>
    <xf numFmtId="0" fontId="5" fillId="42" borderId="0" xfId="0" applyFont="true" applyFill="true" applyBorder="true" applyAlignment="true">
      <alignment horizontal="left" vertical="center"/>
    </xf>
    <xf numFmtId="0" fontId="5" fillId="42" borderId="18" xfId="0" applyFont="true" applyFill="true" applyBorder="true" applyAlignment="true">
      <alignment horizontal="left" vertical="center"/>
    </xf>
    <xf numFmtId="0" fontId="3" fillId="42" borderId="19" xfId="0" applyFont="true" applyFill="true" applyBorder="true" applyAlignment="true">
      <alignment horizontal="left" vertical="center"/>
    </xf>
    <xf numFmtId="0" fontId="3" fillId="42" borderId="5" xfId="0" applyFont="true" applyFill="true" applyBorder="true" applyAlignment="true">
      <alignment vertical="center"/>
    </xf>
    <xf numFmtId="0" fontId="3" fillId="42" borderId="5" xfId="0" applyFont="true" applyFill="true" applyBorder="true" applyAlignment="true">
      <alignment horizontal="left" vertical="center"/>
    </xf>
    <xf numFmtId="0" fontId="5" fillId="42" borderId="5" xfId="0" applyFont="true" applyFill="true" applyBorder="true" applyAlignment="true">
      <alignment horizontal="left" vertical="center"/>
    </xf>
    <xf numFmtId="0" fontId="5" fillId="42" borderId="20" xfId="0" applyFont="true" applyFill="true" applyBorder="true" applyAlignment="true">
      <alignment horizontal="left" vertical="center"/>
    </xf>
    <xf numFmtId="0" fontId="4" fillId="42" borderId="23" xfId="0" applyFont="true" applyFill="true" applyBorder="true" applyAlignment="true">
      <alignment horizontal="left" vertical="center"/>
    </xf>
    <xf numFmtId="0" fontId="4" fillId="42" borderId="13" xfId="0" applyFont="true" applyFill="true" applyBorder="true" applyAlignment="true">
      <alignment vertical="center"/>
    </xf>
    <xf numFmtId="0" fontId="3" fillId="42" borderId="2" xfId="0" applyFont="true" applyFill="true" applyBorder="true" applyAlignment="true">
      <alignment horizontal="center" vertical="center"/>
    </xf>
    <xf numFmtId="0" fontId="3" fillId="42" borderId="24" xfId="0" applyFont="true" applyFill="true" applyBorder="true" applyAlignment="true">
      <alignment horizontal="center" vertical="center"/>
    </xf>
    <xf numFmtId="0" fontId="4" fillId="42" borderId="13" xfId="0" applyFont="true" applyFill="true" applyBorder="true" applyAlignment="true">
      <alignment horizontal="left" vertical="center"/>
    </xf>
    <xf numFmtId="0" fontId="3" fillId="2" borderId="58" xfId="1" applyFont="true" applyFill="true" applyBorder="true" applyAlignment="true">
      <alignment horizontal="left"/>
    </xf>
    <xf numFmtId="0" fontId="3" fillId="2" borderId="58" xfId="1" applyFont="true" applyFill="true" applyBorder="true" applyAlignment="true">
      <alignment horizontal="center"/>
    </xf>
    <xf numFmtId="0" fontId="3" fillId="2" borderId="58" xfId="1" applyFont="true" applyFill="true" applyBorder="true" applyAlignment="true">
      <alignment horizontal="right"/>
    </xf>
    <xf numFmtId="1" fontId="3" fillId="2" borderId="58" xfId="1" applyNumberFormat="true" applyFont="true" applyFill="true" applyBorder="true"/>
    <xf numFmtId="0" fontId="3" fillId="43" borderId="59" xfId="1" applyFont="true" applyFill="true" applyBorder="true" applyAlignment="true">
      <alignment horizontal="center"/>
    </xf>
    <xf numFmtId="0" fontId="3" fillId="4" borderId="0" xfId="1" applyFont="true" applyFill="true" applyBorder="true" applyAlignment="true">
      <alignment horizontal="center"/>
    </xf>
    <xf numFmtId="0" fontId="10" fillId="40" borderId="61" xfId="1" applyFont="true" applyFill="true" applyBorder="true" applyAlignment="true">
      <alignment vertical="center" textRotation="90" wrapText="true"/>
    </xf>
    <xf numFmtId="0" fontId="3" fillId="44" borderId="0" xfId="1" applyFont="true" applyFill="true" applyBorder="true" applyAlignment="true">
      <alignment horizontal="center"/>
    </xf>
    <xf numFmtId="0" fontId="3" fillId="45" borderId="60" xfId="1" applyFont="true" applyFill="true" applyBorder="true" applyAlignment="true">
      <alignment horizontal="center"/>
    </xf>
    <xf numFmtId="0" fontId="3" fillId="43" borderId="0" xfId="1" applyFont="true" applyFill="true" applyBorder="true" applyAlignment="true">
      <alignment horizontal="center"/>
    </xf>
    <xf numFmtId="0" fontId="10" fillId="41" borderId="61" xfId="1" applyFont="true" applyFill="true" applyBorder="true" applyAlignment="true">
      <alignment vertical="center" textRotation="90" wrapText="true"/>
    </xf>
    <xf numFmtId="0" fontId="3" fillId="45" borderId="0" xfId="1" applyFont="true" applyFill="true" applyBorder="true" applyAlignment="true">
      <alignment horizontal="center"/>
    </xf>
    <xf numFmtId="0" fontId="10" fillId="42" borderId="61" xfId="1" applyFont="true" applyFill="true" applyBorder="true" applyAlignment="true">
      <alignment vertical="center" textRotation="90" wrapText="true"/>
    </xf>
    <xf numFmtId="0" fontId="4" fillId="43" borderId="62" xfId="1" applyFont="true" applyFill="true" applyBorder="true" applyAlignment="true">
      <alignment horizontal="center" textRotation="90" wrapText="true"/>
    </xf>
    <xf numFmtId="0" fontId="4" fillId="4" borderId="58" xfId="1" applyFont="true" applyFill="true" applyBorder="true" applyAlignment="true">
      <alignment horizontal="center" textRotation="90" wrapText="true"/>
    </xf>
    <xf numFmtId="0" fontId="10" fillId="40" borderId="63" xfId="1" applyFont="true" applyFill="true" applyBorder="true" applyAlignment="true">
      <alignment horizontal="center" textRotation="90" wrapText="true"/>
    </xf>
    <xf numFmtId="0" fontId="4" fillId="44" borderId="58" xfId="1" applyFont="true" applyFill="true" applyBorder="true" applyAlignment="true">
      <alignment horizontal="center" textRotation="90" wrapText="true"/>
    </xf>
    <xf numFmtId="0" fontId="31" fillId="45" borderId="64" xfId="1" applyFont="true" applyFill="true" applyBorder="true" applyAlignment="true">
      <alignment horizontal="center" textRotation="90" wrapText="true"/>
    </xf>
    <xf numFmtId="0" fontId="4" fillId="43" borderId="58" xfId="1" applyFont="true" applyFill="true" applyBorder="true" applyAlignment="true">
      <alignment horizontal="center" textRotation="90" wrapText="true"/>
    </xf>
    <xf numFmtId="0" fontId="31" fillId="4" borderId="58" xfId="1" applyFont="true" applyFill="true" applyBorder="true" applyAlignment="true">
      <alignment horizontal="center" textRotation="90" wrapText="true"/>
    </xf>
    <xf numFmtId="0" fontId="10" fillId="41" borderId="63" xfId="1" applyFont="true" applyFill="true" applyBorder="true" applyAlignment="true">
      <alignment horizontal="center" textRotation="90" wrapText="true"/>
    </xf>
    <xf numFmtId="0" fontId="31" fillId="45" borderId="58" xfId="1" applyFont="true" applyFill="true" applyBorder="true" applyAlignment="true">
      <alignment horizontal="center" textRotation="90" wrapText="true"/>
    </xf>
    <xf numFmtId="0" fontId="10" fillId="42" borderId="63" xfId="1" applyFont="true" applyFill="true" applyBorder="true" applyAlignment="true">
      <alignment horizontal="center" textRotation="90" wrapText="true"/>
    </xf>
    <xf numFmtId="164" fontId="3" fillId="43" borderId="59" xfId="1" applyNumberFormat="true" applyFont="true" applyFill="true" applyBorder="true" applyAlignment="true">
      <alignment horizontal="center"/>
    </xf>
    <xf numFmtId="164" fontId="8" fillId="40" borderId="61" xfId="1" applyNumberFormat="true" applyFont="true" applyFill="true" applyBorder="true" applyAlignment="true">
      <alignment horizontal="center" wrapText="true"/>
    </xf>
    <xf numFmtId="164" fontId="3" fillId="44" borderId="0" xfId="1" applyNumberFormat="true" applyFont="true" applyFill="true" applyBorder="true" applyAlignment="true">
      <alignment horizontal="center"/>
    </xf>
    <xf numFmtId="164" fontId="3" fillId="45" borderId="60" xfId="1" applyNumberFormat="true" applyFont="true" applyFill="true" applyBorder="true" applyAlignment="true">
      <alignment horizontal="center"/>
    </xf>
    <xf numFmtId="164" fontId="3" fillId="43" borderId="0" xfId="1" applyNumberFormat="true" applyFont="true" applyFill="true" applyBorder="true" applyAlignment="true">
      <alignment horizontal="center"/>
    </xf>
    <xf numFmtId="164" fontId="8" fillId="41" borderId="61" xfId="1" applyNumberFormat="true" applyFont="true" applyFill="true" applyBorder="true" applyAlignment="true">
      <alignment horizontal="center" wrapText="true"/>
    </xf>
    <xf numFmtId="164" fontId="3" fillId="45" borderId="0" xfId="1" applyNumberFormat="true" applyFont="true" applyFill="true" applyBorder="true" applyAlignment="true">
      <alignment horizontal="center"/>
    </xf>
    <xf numFmtId="164" fontId="8" fillId="42" borderId="61" xfId="1" applyNumberFormat="true" applyFont="true" applyFill="true" applyBorder="true" applyAlignment="true">
      <alignment horizontal="center" wrapText="true"/>
    </xf>
    <xf numFmtId="164" fontId="3" fillId="43" borderId="65" xfId="1" applyNumberFormat="true" applyFont="true" applyFill="true" applyBorder="true" applyAlignment="true">
      <alignment horizontal="center"/>
    </xf>
    <xf numFmtId="164" fontId="8" fillId="40" borderId="66" xfId="1" applyNumberFormat="true" applyFont="true" applyFill="true" applyBorder="true" applyAlignment="true">
      <alignment horizontal="center" wrapText="true"/>
    </xf>
    <xf numFmtId="164" fontId="3" fillId="44" borderId="38" xfId="1" applyNumberFormat="true" applyFont="true" applyFill="true" applyBorder="true" applyAlignment="true">
      <alignment horizontal="center"/>
    </xf>
    <xf numFmtId="164" fontId="3" fillId="45" borderId="67" xfId="1" applyNumberFormat="true" applyFont="true" applyFill="true" applyBorder="true" applyAlignment="true">
      <alignment horizontal="center"/>
    </xf>
    <xf numFmtId="164" fontId="3" fillId="43" borderId="38" xfId="1" applyNumberFormat="true" applyFont="true" applyFill="true" applyBorder="true" applyAlignment="true">
      <alignment horizontal="center"/>
    </xf>
    <xf numFmtId="164" fontId="8" fillId="41" borderId="66" xfId="1" applyNumberFormat="true" applyFont="true" applyFill="true" applyBorder="true" applyAlignment="true">
      <alignment horizontal="center" wrapText="true"/>
    </xf>
    <xf numFmtId="164" fontId="3" fillId="45" borderId="38" xfId="1" applyNumberFormat="true" applyFont="true" applyFill="true" applyBorder="true" applyAlignment="true">
      <alignment horizontal="center"/>
    </xf>
    <xf numFmtId="164" fontId="8" fillId="42" borderId="66" xfId="1" applyNumberFormat="true" applyFont="true" applyFill="true" applyBorder="true" applyAlignment="true">
      <alignment horizontal="center" wrapText="true"/>
    </xf>
    <xf numFmtId="0" fontId="31" fillId="2" borderId="68" xfId="1" applyFont="true" applyFill="true" applyBorder="true" applyAlignment="true">
      <alignment horizontal="left"/>
    </xf>
    <xf numFmtId="0" fontId="31" fillId="2" borderId="58" xfId="1" applyFont="true" applyFill="true" applyBorder="true" applyAlignment="true">
      <alignment horizontal="center"/>
    </xf>
    <xf numFmtId="0" fontId="31" fillId="2" borderId="58" xfId="1" applyFont="true" applyFill="true" applyBorder="true" applyAlignment="true">
      <alignment horizontal="center" wrapText="true"/>
    </xf>
    <xf numFmtId="0" fontId="3" fillId="2" borderId="69" xfId="1" applyFont="true" applyFill="true" applyBorder="true" applyAlignment="true">
      <alignment horizontal="right"/>
    </xf>
    <xf numFmtId="0" fontId="31" fillId="2" borderId="0" xfId="1" applyFont="true" applyFill="true" applyBorder="true" applyAlignment="true">
      <alignment horizontal="center"/>
    </xf>
    <xf numFmtId="0" fontId="4" fillId="34" borderId="70" xfId="4" applyFont="true" applyFill="true" applyBorder="true" applyAlignment="true">
      <alignment horizontal="center" textRotation="90"/>
    </xf>
    <xf numFmtId="0" fontId="10" fillId="40" borderId="71" xfId="4" applyFont="true" applyFill="true" applyBorder="true" applyAlignment="true">
      <alignment horizontal="center" textRotation="90"/>
    </xf>
    <xf numFmtId="0" fontId="10" fillId="40" borderId="72" xfId="4" applyFont="true" applyFill="true" applyBorder="true" applyAlignment="true">
      <alignment horizontal="center" textRotation="90"/>
    </xf>
    <xf numFmtId="0" fontId="10" fillId="40" borderId="73" xfId="4" applyFont="true" applyFill="true" applyBorder="true" applyAlignment="true">
      <alignment horizontal="center" textRotation="90"/>
    </xf>
    <xf numFmtId="0" fontId="4" fillId="24" borderId="74" xfId="4" applyFont="true" applyFill="true" applyBorder="true" applyAlignment="true">
      <alignment horizontal="center" textRotation="90"/>
    </xf>
    <xf numFmtId="0" fontId="10" fillId="41" borderId="75" xfId="4" applyFont="true" applyFill="true" applyBorder="true" applyAlignment="true">
      <alignment horizontal="center" textRotation="90"/>
    </xf>
    <xf numFmtId="0" fontId="4" fillId="41" borderId="75" xfId="4" applyFont="true" applyFill="true" applyBorder="true" applyAlignment="true">
      <alignment horizontal="center" textRotation="90"/>
    </xf>
    <xf numFmtId="0" fontId="10" fillId="41" borderId="76" xfId="4" applyFont="true" applyFill="true" applyBorder="true" applyAlignment="true">
      <alignment horizontal="center" textRotation="90"/>
    </xf>
    <xf numFmtId="0" fontId="10" fillId="41" borderId="77" xfId="4" applyFont="true" applyFill="true" applyBorder="true" applyAlignment="true">
      <alignment horizontal="center" textRotation="90"/>
    </xf>
    <xf numFmtId="0" fontId="4" fillId="25" borderId="78" xfId="4" applyFont="true" applyFill="true" applyBorder="true" applyAlignment="true">
      <alignment horizontal="center" textRotation="90"/>
    </xf>
    <xf numFmtId="0" fontId="10" fillId="42" borderId="79" xfId="4" applyFont="true" applyFill="true" applyBorder="true" applyAlignment="true">
      <alignment horizontal="center" textRotation="90"/>
    </xf>
    <xf numFmtId="0" fontId="10" fillId="42" borderId="80" xfId="4" applyFont="true" applyFill="true" applyBorder="true" applyAlignment="true">
      <alignment horizontal="center" textRotation="90"/>
    </xf>
    <xf numFmtId="0" fontId="5" fillId="40" borderId="15" xfId="0" applyFont="true" applyFill="true" applyBorder="true" applyAlignment="true">
      <alignment horizontal="center" vertical="center"/>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5" fillId="41" borderId="15" xfId="0" applyFont="true" applyFill="true" applyBorder="true" applyAlignment="true">
      <alignment horizontal="center" vertical="center"/>
    </xf>
    <xf numFmtId="0" fontId="5" fillId="42" borderId="15" xfId="0" applyFont="true" applyFill="true" applyBorder="true" applyAlignment="true">
      <alignment horizontal="center" vertical="center"/>
    </xf>
    <xf numFmtId="0" fontId="3" fillId="0" borderId="13" xfId="0" applyFont="true" applyBorder="true" applyAlignment="true">
      <alignment horizontal="left" vertical="center" wrapText="true"/>
    </xf>
    <xf numFmtId="0" fontId="3" fillId="41" borderId="2" xfId="0" applyFont="true" applyFill="true" applyBorder="true" applyAlignment="true">
      <alignment horizontal="center" vertical="center"/>
    </xf>
    <xf numFmtId="0" fontId="3" fillId="41" borderId="8" xfId="0" applyFont="true" applyFill="true" applyBorder="true" applyAlignment="true">
      <alignment horizontal="center" vertical="center"/>
    </xf>
    <xf numFmtId="0" fontId="3" fillId="41" borderId="26" xfId="0" applyFont="true" applyFill="true" applyBorder="true" applyAlignment="true">
      <alignment horizontal="center" vertical="center"/>
    </xf>
    <xf numFmtId="0" fontId="3" fillId="40" borderId="17" xfId="0" applyFont="true" applyFill="true" applyBorder="true" applyAlignment="true">
      <alignment horizontal="left"/>
    </xf>
    <xf numFmtId="0" fontId="5" fillId="40" borderId="15" xfId="0" applyFont="true" applyFill="true" applyBorder="true" applyAlignment="true">
      <alignment horizontal="center" vertical="center"/>
    </xf>
    <xf numFmtId="1" fontId="71" fillId="46" borderId="81" xfId="0" applyNumberFormat="true" applyFont="true" applyFill="true" applyBorder="true" applyAlignment="true" applyProtection="true">
      <alignment horizontal="center" vertical="center"/>
    </xf>
    <xf numFmtId="1" fontId="72" fillId="47" borderId="82" xfId="0" applyNumberFormat="true" applyFont="true" applyFill="true" applyBorder="true" applyAlignment="true" applyProtection="true">
      <alignment horizontal="center" vertical="center"/>
    </xf>
    <xf numFmtId="1" fontId="73" fillId="48" borderId="83" xfId="0" applyNumberFormat="true" applyFont="true" applyFill="true" applyBorder="true" applyAlignment="true" applyProtection="true">
      <alignment horizontal="center" vertical="center"/>
    </xf>
    <xf numFmtId="1" fontId="74" fillId="49" borderId="84" xfId="0" applyNumberFormat="true" applyFont="true" applyFill="true" applyBorder="true" applyAlignment="true" applyProtection="true">
      <alignment horizontal="center" vertical="center"/>
    </xf>
    <xf numFmtId="1" fontId="75" fillId="50" borderId="85" xfId="0" applyNumberFormat="true" applyFont="true" applyFill="true" applyBorder="true" applyAlignment="true" applyProtection="true">
      <alignment horizontal="center" vertical="center"/>
    </xf>
    <xf numFmtId="1" fontId="76" fillId="51" borderId="86" xfId="0" applyNumberFormat="true" applyFont="true" applyFill="true" applyBorder="true" applyAlignment="true" applyProtection="true">
      <alignment horizontal="center" vertical="center"/>
    </xf>
    <xf numFmtId="1" fontId="77" fillId="52" borderId="87" xfId="0" applyNumberFormat="true" applyFont="true" applyFill="true" applyBorder="true" applyAlignment="true" applyProtection="true">
      <alignment horizontal="center" vertical="center"/>
    </xf>
    <xf numFmtId="1" fontId="78" fillId="53" borderId="88" xfId="0" applyNumberFormat="true" applyFont="true" applyFill="true" applyBorder="true" applyAlignment="true" applyProtection="true">
      <alignment horizontal="center" vertical="center"/>
    </xf>
    <xf numFmtId="1" fontId="79" fillId="54" borderId="89" xfId="0" applyNumberFormat="true" applyFont="true" applyFill="true" applyBorder="true" applyAlignment="true" applyProtection="true">
      <alignment horizontal="center" vertical="center"/>
    </xf>
    <xf numFmtId="1" fontId="80" fillId="55" borderId="90" xfId="0" applyNumberFormat="true" applyFont="true" applyFill="true" applyBorder="true" applyAlignment="true" applyProtection="true">
      <alignment horizontal="center" vertical="center"/>
    </xf>
    <xf numFmtId="1" fontId="81" fillId="56" borderId="91" xfId="0" applyNumberFormat="true" applyFont="true" applyFill="true" applyBorder="true" applyAlignment="true" applyProtection="true">
      <alignment horizontal="center" vertical="center"/>
    </xf>
    <xf numFmtId="1" fontId="82" fillId="57" borderId="92" xfId="0" applyNumberFormat="true" applyFont="true" applyFill="true" applyBorder="true" applyAlignment="true" applyProtection="true">
      <alignment horizontal="center" vertical="center"/>
    </xf>
    <xf numFmtId="1" fontId="83" fillId="58" borderId="93" xfId="0" applyNumberFormat="true" applyFont="true" applyFill="true" applyBorder="true" applyAlignment="true" applyProtection="true">
      <alignment horizontal="center" vertical="center"/>
    </xf>
    <xf numFmtId="1" fontId="84" fillId="59" borderId="94" xfId="0" applyNumberFormat="true" applyFont="true" applyFill="true" applyBorder="true" applyAlignment="true" applyProtection="true">
      <alignment horizontal="center" vertical="center"/>
    </xf>
    <xf numFmtId="1" fontId="85" fillId="60" borderId="95" xfId="0" applyNumberFormat="true" applyFont="true" applyFill="true" applyBorder="true" applyAlignment="true" applyProtection="true">
      <alignment horizontal="center" vertical="center"/>
    </xf>
    <xf numFmtId="1" fontId="86" fillId="61" borderId="96" xfId="0" applyNumberFormat="true" applyFont="true" applyFill="true" applyBorder="true" applyAlignment="true" applyProtection="true">
      <alignment horizontal="center" vertical="center"/>
    </xf>
    <xf numFmtId="1" fontId="87" fillId="62" borderId="97" xfId="0" applyNumberFormat="true" applyFont="true" applyFill="true" applyBorder="true" applyAlignment="true" applyProtection="true">
      <alignment horizontal="center" vertical="center"/>
    </xf>
    <xf numFmtId="0" fontId="88" fillId="63" borderId="98" xfId="0" applyNumberFormat="true" applyFont="true" applyFill="true" applyBorder="true" applyAlignment="true" applyProtection="true">
      <alignment horizontal="center"/>
    </xf>
    <xf numFmtId="164" fontId="89" fillId="64" borderId="99" xfId="0" applyNumberFormat="true" applyFont="true" applyFill="true" applyBorder="true" applyAlignment="true" applyProtection="true">
      <alignment horizontal="center"/>
    </xf>
    <xf numFmtId="0" fontId="90" fillId="65" borderId="100" xfId="0" applyNumberFormat="true" applyFont="true" applyFill="true" applyBorder="true" applyAlignment="true" applyProtection="true">
      <alignment horizontal="center"/>
    </xf>
    <xf numFmtId="0" fontId="91" fillId="66" borderId="101" xfId="0" applyNumberFormat="true" applyFont="true" applyFill="true" applyBorder="true" applyAlignment="true" applyProtection="true">
      <alignment horizontal="center"/>
    </xf>
    <xf numFmtId="0" fontId="92" fillId="67" borderId="102" xfId="0" applyNumberFormat="true" applyFont="true" applyFill="true" applyBorder="true" applyAlignment="true" applyProtection="true">
      <alignment horizontal="center"/>
    </xf>
    <xf numFmtId="0" fontId="93" fillId="68" borderId="103" xfId="0" applyNumberFormat="true" applyFont="true" applyFill="true" applyBorder="true" applyAlignment="true" applyProtection="true">
      <alignment horizontal="center"/>
    </xf>
    <xf numFmtId="164" fontId="94" fillId="69" borderId="104" xfId="0" applyNumberFormat="true" applyFont="true" applyFill="true" applyBorder="true" applyAlignment="true" applyProtection="true">
      <alignment horizontal="center"/>
    </xf>
    <xf numFmtId="0" fontId="95" fillId="70" borderId="105" xfId="0" applyNumberFormat="true" applyFont="true" applyFill="true" applyBorder="true" applyAlignment="true" applyProtection="true">
      <alignment horizontal="center"/>
    </xf>
    <xf numFmtId="0" fontId="96" fillId="71" borderId="106" xfId="0" applyNumberFormat="true" applyFont="true" applyFill="true" applyBorder="true" applyAlignment="true" applyProtection="true">
      <alignment horizontal="center"/>
    </xf>
    <xf numFmtId="0" fontId="97" fillId="72" borderId="107" xfId="0" applyNumberFormat="true" applyFont="true" applyFill="true" applyBorder="true" applyAlignment="true" applyProtection="true">
      <alignment horizontal="center"/>
    </xf>
    <xf numFmtId="0" fontId="98" fillId="73" borderId="108" xfId="0" applyNumberFormat="true" applyFont="true" applyFill="true" applyBorder="true" applyAlignment="true" applyProtection="true">
      <alignment horizontal="center"/>
    </xf>
    <xf numFmtId="164" fontId="99" fillId="74" borderId="109" xfId="0" applyNumberFormat="true" applyFont="true" applyFill="true" applyBorder="true" applyAlignment="true" applyProtection="true">
      <alignment horizontal="center"/>
    </xf>
    <xf numFmtId="0" fontId="100" fillId="75" borderId="110" xfId="0" applyNumberFormat="true" applyFont="true" applyFill="true" applyBorder="true" applyAlignment="true" applyProtection="true">
      <alignment horizontal="center"/>
    </xf>
    <xf numFmtId="0" fontId="101" fillId="76" borderId="111" xfId="0" applyNumberFormat="true" applyFont="true" applyFill="true" applyBorder="true" applyAlignment="true" applyProtection="true">
      <alignment horizontal="center"/>
    </xf>
    <xf numFmtId="0" fontId="102" fillId="77" borderId="112" xfId="0" applyNumberFormat="true" applyFont="true" applyFill="true" applyBorder="true" applyAlignment="true" applyProtection="true">
      <alignment horizontal="center"/>
    </xf>
    <xf numFmtId="0" fontId="103" fillId="78" borderId="113" xfId="0" applyNumberFormat="true" applyFont="true" applyFill="true" applyBorder="true" applyAlignment="true" applyProtection="true">
      <alignment horizontal="center"/>
    </xf>
    <xf numFmtId="164" fontId="104" fillId="79" borderId="114" xfId="0" applyNumberFormat="true" applyFont="true" applyFill="true" applyBorder="true" applyAlignment="true" applyProtection="true">
      <alignment horizontal="center"/>
    </xf>
    <xf numFmtId="0" fontId="105" fillId="80" borderId="115" xfId="0" applyNumberFormat="true" applyFont="true" applyFill="true" applyBorder="true" applyAlignment="true" applyProtection="true">
      <alignment horizontal="center"/>
    </xf>
    <xf numFmtId="0" fontId="106" fillId="81" borderId="116" xfId="0" applyNumberFormat="true" applyFont="true" applyFill="true" applyBorder="true" applyAlignment="true" applyProtection="true">
      <alignment horizontal="center"/>
    </xf>
    <xf numFmtId="0" fontId="107" fillId="82" borderId="117" xfId="0" applyNumberFormat="true" applyFont="true" applyFill="true" applyBorder="true" applyAlignment="true" applyProtection="true">
      <alignment horizontal="center"/>
    </xf>
    <xf numFmtId="0" fontId="108" fillId="83" borderId="118" xfId="0" applyNumberFormat="true" applyFont="true" applyFill="true" applyBorder="true" applyAlignment="true" applyProtection="true">
      <alignment horizontal="center"/>
    </xf>
    <xf numFmtId="164" fontId="109" fillId="84" borderId="119" xfId="0" applyNumberFormat="true" applyFont="true" applyFill="true" applyBorder="true" applyAlignment="true" applyProtection="true">
      <alignment horizontal="center"/>
    </xf>
    <xf numFmtId="0" fontId="110" fillId="85" borderId="120" xfId="0" applyNumberFormat="true" applyFont="true" applyFill="true" applyBorder="true" applyAlignment="true" applyProtection="true">
      <alignment horizontal="center"/>
    </xf>
    <xf numFmtId="0" fontId="111" fillId="86" borderId="121" xfId="0" applyNumberFormat="true" applyFont="true" applyFill="true" applyBorder="true" applyAlignment="true" applyProtection="true">
      <alignment horizontal="center"/>
    </xf>
    <xf numFmtId="0" fontId="112" fillId="87" borderId="122" xfId="0" applyNumberFormat="true" applyFont="true" applyFill="true" applyBorder="true" applyAlignment="true" applyProtection="true">
      <alignment horizontal="center"/>
    </xf>
    <xf numFmtId="0" fontId="113" fillId="88" borderId="123" xfId="0" applyNumberFormat="true" applyFont="true" applyFill="true" applyBorder="true" applyAlignment="true" applyProtection="true">
      <alignment horizontal="center"/>
    </xf>
    <xf numFmtId="164" fontId="114" fillId="89" borderId="124" xfId="0" applyNumberFormat="true" applyFont="true" applyFill="true" applyBorder="true" applyAlignment="true" applyProtection="true">
      <alignment horizontal="center"/>
    </xf>
    <xf numFmtId="0" fontId="115" fillId="90" borderId="125" xfId="0" applyNumberFormat="true" applyFont="true" applyFill="true" applyBorder="true" applyAlignment="true" applyProtection="true">
      <alignment horizontal="center"/>
    </xf>
    <xf numFmtId="0" fontId="116" fillId="91" borderId="126" xfId="0" applyNumberFormat="true" applyFont="true" applyFill="true" applyBorder="true" applyAlignment="true" applyProtection="true">
      <alignment horizontal="center"/>
    </xf>
    <xf numFmtId="0" fontId="117" fillId="92" borderId="127" xfId="0" applyNumberFormat="true" applyFont="true" applyFill="true" applyBorder="true" applyAlignment="true" applyProtection="true">
      <alignment horizontal="center"/>
    </xf>
    <xf numFmtId="0" fontId="118" fillId="93" borderId="128" xfId="0" applyNumberFormat="true" applyFont="true" applyFill="true" applyBorder="true" applyAlignment="true" applyProtection="true">
      <alignment horizontal="center"/>
    </xf>
    <xf numFmtId="164" fontId="119" fillId="94" borderId="129" xfId="0" applyNumberFormat="true" applyFont="true" applyFill="true" applyBorder="true" applyAlignment="true" applyProtection="true">
      <alignment horizontal="center"/>
    </xf>
    <xf numFmtId="0" fontId="120" fillId="95" borderId="130" xfId="0" applyNumberFormat="true" applyFont="true" applyFill="true" applyBorder="true" applyAlignment="true" applyProtection="true">
      <alignment horizontal="center"/>
    </xf>
    <xf numFmtId="0" fontId="121" fillId="96" borderId="131" xfId="0" applyNumberFormat="true" applyFont="true" applyFill="true" applyBorder="true" applyAlignment="true" applyProtection="true">
      <alignment horizontal="center"/>
    </xf>
    <xf numFmtId="0" fontId="122" fillId="97" borderId="132" xfId="0" applyNumberFormat="true" applyFont="true" applyFill="true" applyBorder="true" applyAlignment="true" applyProtection="true">
      <alignment horizontal="center"/>
    </xf>
    <xf numFmtId="0" fontId="123" fillId="98" borderId="133" xfId="0" applyNumberFormat="true" applyFont="true" applyFill="true" applyBorder="true" applyAlignment="true" applyProtection="true">
      <alignment horizontal="center"/>
    </xf>
    <xf numFmtId="164" fontId="124" fillId="99" borderId="134" xfId="0" applyNumberFormat="true" applyFont="true" applyFill="true" applyBorder="true" applyAlignment="true" applyProtection="true">
      <alignment horizontal="center"/>
    </xf>
    <xf numFmtId="0" fontId="125" fillId="100" borderId="135" xfId="0" applyNumberFormat="true" applyFont="true" applyFill="true" applyBorder="true" applyAlignment="true" applyProtection="true">
      <alignment horizontal="center"/>
    </xf>
    <xf numFmtId="0" fontId="126" fillId="101" borderId="136" xfId="0" applyNumberFormat="true" applyFont="true" applyFill="true" applyBorder="true" applyAlignment="true" applyProtection="true">
      <alignment horizontal="center"/>
    </xf>
    <xf numFmtId="0" fontId="127" fillId="102" borderId="137" xfId="0" applyNumberFormat="true" applyFont="true" applyFill="true" applyBorder="true" applyAlignment="true" applyProtection="true">
      <alignment horizontal="center"/>
    </xf>
    <xf numFmtId="0" fontId="128" fillId="103" borderId="138" xfId="0" applyNumberFormat="true" applyFont="true" applyFill="true" applyBorder="true" applyAlignment="true" applyProtection="true">
      <alignment horizontal="center"/>
    </xf>
    <xf numFmtId="164" fontId="129" fillId="104" borderId="139" xfId="0" applyNumberFormat="true" applyFont="true" applyFill="true" applyBorder="true" applyAlignment="true" applyProtection="true">
      <alignment horizontal="center"/>
    </xf>
    <xf numFmtId="0" fontId="130" fillId="105" borderId="140" xfId="0" applyNumberFormat="true" applyFont="true" applyFill="true" applyBorder="true" applyAlignment="true" applyProtection="true">
      <alignment horizontal="center"/>
    </xf>
    <xf numFmtId="0" fontId="131" fillId="106" borderId="141" xfId="0" applyNumberFormat="true" applyFont="true" applyFill="true" applyBorder="true" applyAlignment="true" applyProtection="true">
      <alignment horizontal="center"/>
    </xf>
    <xf numFmtId="0" fontId="132" fillId="107" borderId="142" xfId="0" applyNumberFormat="true" applyFont="true" applyFill="true" applyBorder="true" applyAlignment="true" applyProtection="true">
      <alignment horizontal="center"/>
    </xf>
    <xf numFmtId="0" fontId="133" fillId="108" borderId="143" xfId="0" applyNumberFormat="true" applyFont="true" applyFill="true" applyBorder="true" applyAlignment="true" applyProtection="true">
      <alignment horizontal="center"/>
    </xf>
    <xf numFmtId="164" fontId="134" fillId="109" borderId="144" xfId="0" applyNumberFormat="true" applyFont="true" applyFill="true" applyBorder="true" applyAlignment="true" applyProtection="true">
      <alignment horizontal="center"/>
    </xf>
    <xf numFmtId="0" fontId="135" fillId="110" borderId="145" xfId="0" applyNumberFormat="true" applyFont="true" applyFill="true" applyBorder="true" applyAlignment="true" applyProtection="true">
      <alignment horizontal="center"/>
    </xf>
    <xf numFmtId="0" fontId="136" fillId="111" borderId="146" xfId="0" applyNumberFormat="true" applyFont="true" applyFill="true" applyBorder="true" applyAlignment="true" applyProtection="true">
      <alignment horizontal="center"/>
    </xf>
    <xf numFmtId="0" fontId="137" fillId="112" borderId="147" xfId="0" applyNumberFormat="true" applyFont="true" applyFill="true" applyBorder="true" applyAlignment="true" applyProtection="true">
      <alignment horizontal="center"/>
    </xf>
    <xf numFmtId="0" fontId="138" fillId="113" borderId="148" xfId="0" applyNumberFormat="true" applyFont="true" applyFill="true" applyBorder="true" applyAlignment="true" applyProtection="true">
      <alignment horizontal="center"/>
    </xf>
    <xf numFmtId="164" fontId="139" fillId="114" borderId="149" xfId="0" applyNumberFormat="true" applyFont="true" applyFill="true" applyBorder="true" applyAlignment="true" applyProtection="true">
      <alignment horizontal="center"/>
    </xf>
    <xf numFmtId="0" fontId="140" fillId="115" borderId="150" xfId="0" applyNumberFormat="true" applyFont="true" applyFill="true" applyBorder="true" applyAlignment="true" applyProtection="true">
      <alignment horizontal="center"/>
    </xf>
    <xf numFmtId="0" fontId="141" fillId="116" borderId="151" xfId="0" applyNumberFormat="true" applyFont="true" applyFill="true" applyBorder="true" applyAlignment="true" applyProtection="true">
      <alignment horizontal="center"/>
    </xf>
    <xf numFmtId="0" fontId="142" fillId="117" borderId="152" xfId="0" applyNumberFormat="true" applyFont="true" applyFill="true" applyBorder="true" applyAlignment="true" applyProtection="true">
      <alignment horizontal="center"/>
    </xf>
    <xf numFmtId="0" fontId="143" fillId="118" borderId="153" xfId="0" applyNumberFormat="true" applyFont="true" applyFill="true" applyBorder="true" applyAlignment="true" applyProtection="true">
      <alignment horizontal="center"/>
    </xf>
    <xf numFmtId="164" fontId="144" fillId="119" borderId="154" xfId="0" applyNumberFormat="true" applyFont="true" applyFill="true" applyBorder="true" applyAlignment="true" applyProtection="true">
      <alignment horizontal="center"/>
    </xf>
    <xf numFmtId="0" fontId="145" fillId="120" borderId="155" xfId="0" applyNumberFormat="true" applyFont="true" applyFill="true" applyBorder="true" applyAlignment="true" applyProtection="true">
      <alignment horizontal="center"/>
    </xf>
    <xf numFmtId="0" fontId="146" fillId="121" borderId="156" xfId="0" applyNumberFormat="true" applyFont="true" applyFill="true" applyBorder="true" applyAlignment="true" applyProtection="true">
      <alignment horizontal="center"/>
    </xf>
    <xf numFmtId="0" fontId="147" fillId="122" borderId="157" xfId="0" applyNumberFormat="true" applyFont="true" applyFill="true" applyBorder="true" applyAlignment="true" applyProtection="true">
      <alignment horizontal="center"/>
    </xf>
    <xf numFmtId="0" fontId="148" fillId="123" borderId="158" xfId="0" applyNumberFormat="true" applyFont="true" applyFill="true" applyBorder="true" applyAlignment="true" applyProtection="true">
      <alignment horizontal="center"/>
    </xf>
    <xf numFmtId="164" fontId="149" fillId="124" borderId="159" xfId="0" applyNumberFormat="true" applyFont="true" applyFill="true" applyBorder="true" applyAlignment="true" applyProtection="true">
      <alignment horizontal="center"/>
    </xf>
    <xf numFmtId="0" fontId="150" fillId="125" borderId="160" xfId="0" applyNumberFormat="true" applyFont="true" applyFill="true" applyBorder="true" applyAlignment="true" applyProtection="true">
      <alignment horizontal="center"/>
    </xf>
    <xf numFmtId="0" fontId="151" fillId="126" borderId="161" xfId="0" applyNumberFormat="true" applyFont="true" applyFill="true" applyBorder="true" applyAlignment="true" applyProtection="true">
      <alignment horizontal="center"/>
    </xf>
    <xf numFmtId="0" fontId="152" fillId="127" borderId="162" xfId="0" applyNumberFormat="true" applyFont="true" applyFill="true" applyBorder="true" applyAlignment="true" applyProtection="true">
      <alignment horizontal="center"/>
    </xf>
    <xf numFmtId="0" fontId="153" fillId="128" borderId="163" xfId="0" applyNumberFormat="true" applyFont="true" applyFill="true" applyBorder="true" applyAlignment="true" applyProtection="true">
      <alignment horizontal="center"/>
    </xf>
    <xf numFmtId="164" fontId="154" fillId="129" borderId="164" xfId="0" applyNumberFormat="true" applyFont="true" applyFill="true" applyBorder="true" applyAlignment="true" applyProtection="true">
      <alignment horizontal="center"/>
    </xf>
    <xf numFmtId="0" fontId="155" fillId="130" borderId="165" xfId="0" applyNumberFormat="true" applyFont="true" applyFill="true" applyBorder="true" applyAlignment="true" applyProtection="true">
      <alignment horizontal="center"/>
    </xf>
    <xf numFmtId="0" fontId="156" fillId="131" borderId="166" xfId="0" applyNumberFormat="true" applyFont="true" applyFill="true" applyBorder="true" applyAlignment="true" applyProtection="true">
      <alignment horizontal="center"/>
    </xf>
    <xf numFmtId="0" fontId="157" fillId="132" borderId="167" xfId="0" applyNumberFormat="true" applyFont="true" applyFill="true" applyBorder="true" applyAlignment="true" applyProtection="true">
      <alignment horizontal="center"/>
    </xf>
    <xf numFmtId="0" fontId="158" fillId="133" borderId="168" xfId="0" applyNumberFormat="true" applyFont="true" applyFill="true" applyBorder="true" applyAlignment="true" applyProtection="true">
      <alignment horizontal="center"/>
    </xf>
    <xf numFmtId="164" fontId="159" fillId="134" borderId="169" xfId="0" applyNumberFormat="true" applyFont="true" applyFill="true" applyBorder="true" applyAlignment="true" applyProtection="true">
      <alignment horizontal="center"/>
    </xf>
    <xf numFmtId="0" fontId="160" fillId="135" borderId="170" xfId="0" applyNumberFormat="true" applyFont="true" applyFill="true" applyBorder="true" applyAlignment="true" applyProtection="true">
      <alignment horizontal="center"/>
    </xf>
    <xf numFmtId="0" fontId="161" fillId="136" borderId="171" xfId="0" applyNumberFormat="true" applyFont="true" applyFill="true" applyBorder="true" applyAlignment="true" applyProtection="true">
      <alignment horizontal="center"/>
    </xf>
    <xf numFmtId="0" fontId="162" fillId="137" borderId="172" xfId="0" applyNumberFormat="true" applyFont="true" applyFill="true" applyBorder="true" applyAlignment="true" applyProtection="true">
      <alignment horizontal="center"/>
    </xf>
    <xf numFmtId="0" fontId="163" fillId="138" borderId="173" xfId="0" applyNumberFormat="true" applyFont="true" applyFill="true" applyBorder="true" applyAlignment="true" applyProtection="true">
      <alignment horizontal="center"/>
    </xf>
    <xf numFmtId="164" fontId="164" fillId="139" borderId="174" xfId="0" applyNumberFormat="true" applyFont="true" applyFill="true" applyBorder="true" applyAlignment="true" applyProtection="true">
      <alignment horizontal="center"/>
    </xf>
    <xf numFmtId="0" fontId="165" fillId="140" borderId="175" xfId="0" applyNumberFormat="true" applyFont="true" applyFill="true" applyBorder="true" applyAlignment="true" applyProtection="true">
      <alignment horizontal="center"/>
    </xf>
    <xf numFmtId="0" fontId="166" fillId="141" borderId="176" xfId="0" applyNumberFormat="true" applyFont="true" applyFill="true" applyBorder="true" applyAlignment="true" applyProtection="true">
      <alignment horizontal="center"/>
    </xf>
    <xf numFmtId="0" fontId="167" fillId="142" borderId="177" xfId="0" applyNumberFormat="true" applyFont="true" applyFill="true" applyBorder="true" applyAlignment="true" applyProtection="true">
      <alignment horizontal="center"/>
    </xf>
    <xf numFmtId="0" fontId="168" fillId="143" borderId="178" xfId="0" applyNumberFormat="true" applyFont="true" applyFill="true" applyBorder="true" applyAlignment="true" applyProtection="true">
      <alignment horizontal="center"/>
    </xf>
    <xf numFmtId="164" fontId="169" fillId="144" borderId="179" xfId="0" applyNumberFormat="true" applyFont="true" applyFill="true" applyBorder="true" applyAlignment="true" applyProtection="true">
      <alignment horizontal="center"/>
    </xf>
    <xf numFmtId="0" fontId="170" fillId="145" borderId="180" xfId="0" applyNumberFormat="true" applyFont="true" applyFill="true" applyBorder="true" applyAlignment="true" applyProtection="true">
      <alignment horizontal="center"/>
    </xf>
    <xf numFmtId="0" fontId="171" fillId="146" borderId="181" xfId="0" applyNumberFormat="true" applyFont="true" applyFill="true" applyBorder="true" applyAlignment="true" applyProtection="true">
      <alignment horizontal="center"/>
    </xf>
    <xf numFmtId="0" fontId="172" fillId="147" borderId="182" xfId="0" applyNumberFormat="true" applyFont="true" applyFill="true" applyBorder="true" applyAlignment="true" applyProtection="true">
      <alignment horizontal="center"/>
    </xf>
    <xf numFmtId="0" fontId="66" fillId="37" borderId="0" xfId="2" applyFont="true" applyFill="true" applyAlignment="true">
      <alignment horizontal="center" vertical="center"/>
    </xf>
    <xf numFmtId="0" fontId="67" fillId="39" borderId="15" xfId="2" applyFont="true" applyFill="true" applyBorder="true" applyAlignment="true">
      <alignment horizontal="center"/>
    </xf>
    <xf numFmtId="0" fontId="67" fillId="35" borderId="15" xfId="2" applyFont="true" applyFill="true" applyBorder="true" applyAlignment="true">
      <alignment horizontal="center"/>
    </xf>
    <xf numFmtId="0" fontId="67" fillId="35" borderId="16" xfId="2" applyFont="true" applyFill="true" applyBorder="true" applyAlignment="true">
      <alignment horizontal="center"/>
    </xf>
    <xf numFmtId="0" fontId="14" fillId="0" borderId="39" xfId="2" applyFont="true" applyFill="true" applyBorder="true" applyAlignment="true">
      <alignment horizontal="center" vertical="center" wrapText="true"/>
    </xf>
    <xf numFmtId="0" fontId="14" fillId="0" borderId="40" xfId="2" applyFont="true" applyFill="true" applyBorder="true" applyAlignment="true">
      <alignment horizontal="center" vertical="center" wrapText="true"/>
    </xf>
    <xf numFmtId="0" fontId="67" fillId="38" borderId="15" xfId="2" applyFont="true" applyFill="true" applyBorder="true" applyAlignment="true">
      <alignment horizontal="center"/>
    </xf>
    <xf numFmtId="0" fontId="14" fillId="0" borderId="45" xfId="2" applyFont="true" applyFill="true" applyBorder="true" applyAlignment="true">
      <alignment horizontal="center" vertical="center" wrapText="true"/>
    </xf>
    <xf numFmtId="0" fontId="14" fillId="0" borderId="46" xfId="2" applyFont="true" applyFill="true" applyBorder="true" applyAlignment="true">
      <alignment horizontal="center" vertical="center" wrapText="true"/>
    </xf>
    <xf numFmtId="0" fontId="14" fillId="2" borderId="51" xfId="2" applyFont="true" applyFill="true" applyBorder="true" applyAlignment="true">
      <alignment horizontal="center" vertical="center" wrapText="true"/>
    </xf>
    <xf numFmtId="0" fontId="14" fillId="2" borderId="52" xfId="2" applyFont="true" applyFill="true" applyBorder="true" applyAlignment="true">
      <alignment horizontal="center" vertical="center" wrapText="true"/>
    </xf>
    <xf numFmtId="0" fontId="63" fillId="42" borderId="59" xfId="1" applyFont="true" applyFill="true" applyBorder="true" applyAlignment="true">
      <alignment horizontal="center" vertical="center"/>
    </xf>
    <xf numFmtId="0" fontId="63" fillId="42" borderId="0" xfId="1" applyFont="true" applyFill="true" applyBorder="true" applyAlignment="true">
      <alignment horizontal="center" vertical="center"/>
    </xf>
    <xf numFmtId="0" fontId="63" fillId="42" borderId="60" xfId="1" applyFont="true" applyFill="true" applyBorder="true" applyAlignment="true">
      <alignment horizontal="center" vertical="center"/>
    </xf>
    <xf numFmtId="0" fontId="4" fillId="2" borderId="0" xfId="1" applyFont="true" applyFill="true" applyBorder="true" applyAlignment="true">
      <alignment horizontal="center" wrapText="true"/>
    </xf>
    <xf numFmtId="0" fontId="4" fillId="2" borderId="0" xfId="1" applyFont="true" applyFill="true" applyBorder="true" applyAlignment="true">
      <alignment horizontal="center"/>
    </xf>
    <xf numFmtId="0" fontId="63" fillId="40" borderId="59" xfId="1" applyFont="true" applyFill="true" applyBorder="true" applyAlignment="true">
      <alignment horizontal="center" vertical="center"/>
    </xf>
    <xf numFmtId="0" fontId="63" fillId="40" borderId="0" xfId="1" applyFont="true" applyFill="true" applyBorder="true" applyAlignment="true">
      <alignment horizontal="center" vertical="center"/>
    </xf>
    <xf numFmtId="0" fontId="63" fillId="40" borderId="60" xfId="1" applyFont="true" applyFill="true" applyBorder="true" applyAlignment="true">
      <alignment horizontal="center" vertical="center"/>
    </xf>
    <xf numFmtId="0" fontId="63" fillId="41" borderId="0" xfId="1" applyFont="true" applyFill="true" applyBorder="true" applyAlignment="true">
      <alignment horizontal="center" vertical="center"/>
    </xf>
    <xf numFmtId="0" fontId="7" fillId="9" borderId="0" xfId="1" applyFont="true" applyFill="true" applyBorder="true" applyAlignment="true">
      <alignment horizontal="center"/>
    </xf>
    <xf numFmtId="0" fontId="3" fillId="0" borderId="11"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5" fillId="40" borderId="15" xfId="0" applyFont="true" applyFill="true" applyBorder="true" applyAlignment="true">
      <alignment horizontal="center" vertical="center"/>
    </xf>
    <xf numFmtId="0" fontId="5" fillId="30" borderId="15" xfId="0" applyFont="true" applyFill="true" applyBorder="true" applyAlignment="true">
      <alignment horizontal="center" vertical="center"/>
    </xf>
    <xf numFmtId="0" fontId="5" fillId="30" borderId="16" xfId="0" applyFont="true" applyFill="true" applyBorder="true" applyAlignment="true">
      <alignment horizontal="center" vertical="center"/>
    </xf>
    <xf numFmtId="0" fontId="5" fillId="30" borderId="0" xfId="0" applyFont="true" applyFill="true" applyBorder="true" applyAlignment="true">
      <alignment horizontal="center" vertical="center"/>
    </xf>
    <xf numFmtId="0" fontId="5" fillId="30" borderId="18" xfId="0" applyFont="true" applyFill="true" applyBorder="true" applyAlignment="true">
      <alignment horizontal="center" vertical="center"/>
    </xf>
    <xf numFmtId="0" fontId="5" fillId="40" borderId="5" xfId="0" applyFont="true" applyFill="true" applyBorder="true" applyAlignment="true">
      <alignment horizontal="center" vertical="center"/>
    </xf>
    <xf numFmtId="0" fontId="5" fillId="30" borderId="5" xfId="0" applyFont="true" applyFill="true" applyBorder="true" applyAlignment="true">
      <alignment horizontal="center" vertical="center"/>
    </xf>
    <xf numFmtId="0" fontId="5" fillId="30" borderId="20" xfId="0" applyFont="true" applyFill="true" applyBorder="true" applyAlignment="true">
      <alignment horizontal="center" vertical="center"/>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5" fillId="40" borderId="16" xfId="0" applyFont="true" applyFill="true" applyBorder="true" applyAlignment="true">
      <alignment horizontal="center" vertical="center"/>
    </xf>
    <xf numFmtId="0" fontId="5" fillId="40" borderId="0" xfId="0" applyFont="true" applyFill="true" applyBorder="true" applyAlignment="true">
      <alignment horizontal="center" vertical="center"/>
    </xf>
    <xf numFmtId="0" fontId="5" fillId="40" borderId="18" xfId="0" applyFont="true" applyFill="true" applyBorder="true" applyAlignment="true">
      <alignment horizontal="center" vertical="center"/>
    </xf>
    <xf numFmtId="0" fontId="5" fillId="40" borderId="20" xfId="0" applyFont="true" applyFill="true" applyBorder="true" applyAlignment="true">
      <alignment horizontal="center" vertical="center"/>
    </xf>
    <xf numFmtId="0" fontId="5" fillId="41" borderId="15" xfId="0" applyFont="true" applyFill="true" applyBorder="true" applyAlignment="true">
      <alignment horizontal="center" vertical="center"/>
    </xf>
    <xf numFmtId="0" fontId="5" fillId="31" borderId="15" xfId="0" applyFont="true" applyFill="true" applyBorder="true" applyAlignment="true">
      <alignment horizontal="center" vertical="center"/>
    </xf>
    <xf numFmtId="0" fontId="5" fillId="31" borderId="16" xfId="0" applyFont="true" applyFill="true" applyBorder="true" applyAlignment="true">
      <alignment horizontal="center" vertical="center"/>
    </xf>
    <xf numFmtId="0" fontId="5" fillId="31" borderId="0" xfId="0" applyFont="true" applyFill="true" applyBorder="true" applyAlignment="true">
      <alignment horizontal="center" vertical="center"/>
    </xf>
    <xf numFmtId="0" fontId="5" fillId="31" borderId="18" xfId="0" applyFont="true" applyFill="true" applyBorder="true" applyAlignment="true">
      <alignment horizontal="center" vertical="center"/>
    </xf>
    <xf numFmtId="0" fontId="5" fillId="41" borderId="5" xfId="0" applyFont="true" applyFill="true" applyBorder="true" applyAlignment="true">
      <alignment horizontal="center" vertical="center"/>
    </xf>
    <xf numFmtId="0" fontId="5" fillId="31" borderId="5" xfId="0" applyFont="true" applyFill="true" applyBorder="true" applyAlignment="true">
      <alignment horizontal="center" vertical="center"/>
    </xf>
    <xf numFmtId="0" fontId="5" fillId="31" borderId="20" xfId="0" applyFont="true" applyFill="true" applyBorder="true" applyAlignment="true">
      <alignment horizontal="center" vertical="center"/>
    </xf>
    <xf numFmtId="0" fontId="1" fillId="0" borderId="11" xfId="0" applyFont="true" applyBorder="true" applyAlignment="true">
      <alignment horizontal="left" vertical="center" wrapText="true"/>
    </xf>
    <xf numFmtId="0" fontId="1" fillId="0" borderId="32" xfId="0" applyFont="true" applyBorder="true" applyAlignment="true">
      <alignment horizontal="left" vertical="center" wrapText="true"/>
    </xf>
    <xf numFmtId="0" fontId="1" fillId="0" borderId="25" xfId="0" applyFont="true" applyBorder="true" applyAlignment="true">
      <alignment horizontal="left" vertical="center" wrapText="true"/>
    </xf>
    <xf numFmtId="0" fontId="5" fillId="42" borderId="15" xfId="0" applyFont="true" applyFill="true" applyBorder="true" applyAlignment="true">
      <alignment horizontal="center" vertical="center"/>
    </xf>
    <xf numFmtId="0" fontId="5" fillId="33" borderId="15" xfId="0" applyFont="true" applyFill="true" applyBorder="true" applyAlignment="true">
      <alignment horizontal="center" vertical="center"/>
    </xf>
    <xf numFmtId="0" fontId="5" fillId="33" borderId="16" xfId="0" applyFont="true" applyFill="true" applyBorder="true" applyAlignment="true">
      <alignment horizontal="center" vertical="center"/>
    </xf>
    <xf numFmtId="0" fontId="5" fillId="33" borderId="0" xfId="0" applyFont="true" applyFill="true" applyBorder="true" applyAlignment="true">
      <alignment horizontal="center" vertical="center"/>
    </xf>
    <xf numFmtId="0" fontId="5" fillId="33" borderId="18" xfId="0" applyFont="true" applyFill="true" applyBorder="true" applyAlignment="true">
      <alignment horizontal="center" vertical="center"/>
    </xf>
    <xf numFmtId="0" fontId="5" fillId="42" borderId="5" xfId="0" applyFont="true" applyFill="true" applyBorder="true" applyAlignment="true">
      <alignment horizontal="center" vertical="center"/>
    </xf>
    <xf numFmtId="0" fontId="5" fillId="33" borderId="5" xfId="0" applyFont="true" applyFill="true" applyBorder="true" applyAlignment="true">
      <alignment horizontal="center" vertical="center"/>
    </xf>
    <xf numFmtId="0" fontId="5" fillId="33" borderId="20" xfId="0" applyFont="true" applyFill="true" applyBorder="true" applyAlignment="true">
      <alignment horizontal="center" vertical="center"/>
    </xf>
    <xf numFmtId="0" fontId="1" fillId="0" borderId="11" xfId="0" applyFont="true" applyBorder="true" applyAlignment="true">
      <alignment vertical="center" wrapText="true"/>
    </xf>
    <xf numFmtId="0" fontId="1" fillId="0" borderId="32" xfId="0" applyFont="true" applyBorder="true" applyAlignment="true">
      <alignment vertical="center" wrapText="true"/>
    </xf>
    <xf numFmtId="0" fontId="1" fillId="0" borderId="25" xfId="0" applyFont="true" applyBorder="true" applyAlignment="true">
      <alignment vertical="center" wrapText="true"/>
    </xf>
    <xf numFmtId="0" fontId="3" fillId="0" borderId="13" xfId="0" applyFont="true" applyBorder="true" applyAlignment="true">
      <alignment horizontal="left" vertical="center" wrapText="true"/>
    </xf>
    <xf numFmtId="0" fontId="24" fillId="15" borderId="2" xfId="9" applyFont="true" applyFill="true" applyBorder="true" applyAlignment="true">
      <alignment horizontal="center" vertical="center" wrapText="true"/>
    </xf>
    <xf numFmtId="0" fontId="19" fillId="15" borderId="2" xfId="9" applyFont="true" applyFill="true" applyBorder="true" applyAlignment="true">
      <alignment vertical="center"/>
    </xf>
    <xf numFmtId="0" fontId="173" fillId="148" borderId="183" xfId="0" applyNumberFormat="true" applyFont="true" applyFill="true" applyBorder="true" applyAlignment="true" applyProtection="true">
      <alignment horizontal="center" vertical="bottom" textRotation="0" wrapText="false" indent="0" shrinkToFit="false"/>
      <protection locked="true" hidden="false"/>
    </xf>
    <xf numFmtId="0" fontId="175" fillId="149" borderId="184" xfId="0" applyNumberFormat="true" applyFont="true" applyFill="true" applyBorder="true" applyAlignment="true" applyProtection="true">
      <alignment horizontal="center" vertical="bottom" textRotation="0" wrapText="false" indent="0" shrinkToFit="false"/>
      <protection locked="true" hidden="false"/>
    </xf>
    <xf numFmtId="0" fontId="177" fillId="150" borderId="185" xfId="0" applyNumberFormat="true" applyFont="true" applyFill="true" applyBorder="true" applyAlignment="true" applyProtection="true">
      <alignment horizontal="center" vertical="bottom" textRotation="0" wrapText="false" indent="0" shrinkToFit="false"/>
      <protection locked="true" hidden="false"/>
    </xf>
  </cellXfs>
  <cellStyles count="10">
    <cellStyle name="General Headings" xfId="8"/>
    <cellStyle name="Hyperlink" xfId="3" builtinId="8"/>
    <cellStyle name="Hyperlink 2" xfId="7"/>
    <cellStyle name="Normal" xfId="0" builtinId="0"/>
    <cellStyle name="Normal 2" xfId="2"/>
    <cellStyle name="Normal 2 2" xfId="4"/>
    <cellStyle name="Normal 2 2 2" xfId="6"/>
    <cellStyle name="Normal 3" xfId="5"/>
    <cellStyle name="Normal 3 2" xfId="9"/>
    <cellStyle name="Normal 6" xfId="1"/>
  </cellStyles>
  <dxfs count="204">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FFF176"/>
      </font>
    </dxf>
    <dxf>
      <font>
        <color rgb="FFFFCA28"/>
      </font>
    </dxf>
    <dxf>
      <font>
        <color rgb="FFFFCA28"/>
      </font>
    </dxf>
    <dxf>
      <font>
        <color rgb="FFFFF176"/>
      </font>
    </dxf>
    <dxf>
      <font>
        <color rgb="FFFFCA28"/>
      </font>
    </dxf>
    <dxf>
      <font>
        <color rgb="FFFFCA28"/>
      </font>
    </dxf>
    <dxf>
      <font>
        <color rgb="FFFFCA28"/>
      </font>
    </dxf>
    <dxf>
      <font>
        <color rgb="FFFFCA28"/>
      </font>
    </dxf>
    <dxf>
      <font>
        <color rgb="FFFFF176"/>
      </font>
    </dxf>
    <dxf>
      <font>
        <color theme="0" tint="-0.1499069185461"/>
      </font>
    </dxf>
    <dxf>
      <font>
        <color theme="0" tint="-0.1499069185461"/>
      </font>
    </dxf>
    <dxf>
      <font>
        <strike val="false"/>
        <color theme="0" tint="-0.049836725974303"/>
      </font>
    </dxf>
    <dxf>
      <font>
        <color rgb="FFAB47BC"/>
      </font>
    </dxf>
    <dxf>
      <font>
        <color theme="0" tint="-0.049836725974303"/>
      </font>
    </dxf>
    <dxf>
      <font>
        <color rgb="FF66BB6A"/>
      </font>
    </dxf>
    <dxf>
      <font>
        <color rgb="FF29B6F6"/>
      </font>
    </dxf>
    <dxf>
      <font>
        <color theme="0" tint="-0.049836725974303"/>
      </font>
    </dxf>
    <dxf>
      <font>
        <color theme="0" tint="-0.1499069185461"/>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theme="0"/>
      </font>
    </dxf>
    <dxf>
      <font>
        <color rgb="FFFDCFFA"/>
      </font>
    </dxf>
    <dxf>
      <font>
        <color rgb="FFFDCFFA"/>
      </font>
    </dxf>
    <dxf>
      <font>
        <color rgb="FFFDE9D9"/>
      </font>
    </dxf>
    <dxf>
      <font>
        <color rgb="FFFDCFFA"/>
      </font>
    </dxf>
    <dxf>
      <font>
        <color rgb="FFFDE9D9"/>
      </font>
    </dxf>
    <dxf>
      <font>
        <color rgb="FFFDE9D9"/>
      </font>
    </dxf>
    <dxf>
      <font>
        <color rgb="FFFDCFFA"/>
      </font>
    </dxf>
    <dxf>
      <font>
        <color rgb="FFDCE6F1"/>
      </font>
      <fill>
        <patternFill>
          <bgColor theme="4" tint="0.79995117038484"/>
        </patternFill>
      </fill>
    </dxf>
    <dxf>
      <font>
        <color rgb="FFFDE9D9"/>
      </font>
    </dxf>
    <dxf>
      <font>
        <color rgb="FFFDE9D9"/>
      </font>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styles.xml" Type="http://schemas.openxmlformats.org/officeDocument/2006/relationships/styles" Id="rId13"/><Relationship Target="worksheets/sheet3.xml" Type="http://schemas.openxmlformats.org/officeDocument/2006/relationships/worksheet" Id="rId3"/><Relationship Target="worksheets/sheet7.xml" Type="http://schemas.openxmlformats.org/officeDocument/2006/relationships/worksheet" Id="rId7"/><Relationship Target="theme/theme1.xml" Type="http://schemas.openxmlformats.org/officeDocument/2006/relationships/theme" Id="rId12"/><Relationship Target="worksheets/sheet2.xml" Type="http://schemas.openxmlformats.org/officeDocument/2006/relationships/worksheet" Id="rId2"/><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sharedStrings.xml" Type="http://schemas.openxmlformats.org/officeDocument/2006/relationships/sharedStrings" Id="rId14"/></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E65E-44EE-BEC2-BBC488F8F558}"/>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5E-44EE-BEC2-BBC488F8F558}"/>
                </c:ext>
              </c:extLst>
            </c:dLbl>
            <c:dLbl>
              <c:idx val="1"/>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5E-44EE-BEC2-BBC488F8F558}"/>
                </c:ext>
              </c:extLst>
            </c:dLbl>
            <c:dLbl>
              <c:idx val="2"/>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5E-44EE-BEC2-BBC488F8F558}"/>
                </c:ext>
              </c:extLst>
            </c:dLbl>
            <c:dLbl>
              <c:idx val="3"/>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5E-44EE-BEC2-BBC488F8F558}"/>
                </c:ext>
              </c:extLst>
            </c:dLbl>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5E-44EE-BEC2-BBC488F8F558}"/>
                </c:ext>
              </c:extLst>
            </c:dLbl>
            <c:dLbl>
              <c:idx val="5"/>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5E-44EE-BEC2-BBC488F8F558}"/>
                </c:ext>
              </c:extLst>
            </c:dLbl>
            <c:numFmt formatCode="#&quot;&quot;" sourceLinked="0"/>
            <c:spPr>
              <a:noFill/>
              <a:ln>
                <a:noFill/>
              </a:ln>
              <a:effectLst/>
            </c:sp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c:formatCode>
                <c:ptCount val="6"/>
                <c:pt idx="0">
                  <c:v>84.218512899999993</c:v>
                </c:pt>
                <c:pt idx="1">
                  <c:v>0</c:v>
                </c:pt>
                <c:pt idx="2">
                  <c:v>0</c:v>
                </c:pt>
                <c:pt idx="3">
                  <c:v>0</c:v>
                </c:pt>
                <c:pt idx="4">
                  <c:v>83.222958059999996</c:v>
                </c:pt>
                <c:pt idx="5">
                  <c:v>86.893203880000002</c:v>
                </c:pt>
              </c:numCache>
            </c:numRef>
          </c:val>
          <c:extLst xmlns:c16r2="http://schemas.microsoft.com/office/drawing/2015/06/chart">
            <c:ext xmlns:c16="http://schemas.microsoft.com/office/drawing/2014/chart" uri="{C3380CC4-5D6E-409C-BE32-E72D297353CC}">
              <c16:uniqueId val="{00000007-E65E-44EE-BEC2-BBC488F8F558}"/>
            </c:ext>
          </c:extLst>
        </c:ser>
        <c:ser>
          <c:idx val="2"/>
          <c:order val="2"/>
          <c:tx>
            <c:strRef>
              <c:f>Ladders!$P$32</c:f>
              <c:strCache>
                <c:ptCount val="1"/>
                <c:pt idx="0">
                  <c:v>No Service</c:v>
                </c:pt>
              </c:strCache>
            </c:strRef>
          </c:tx>
          <c:spPr>
            <a:solidFill>
              <a:srgbClr val="FFCA28"/>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c:formatCode>
                <c:ptCount val="6"/>
                <c:pt idx="0">
                  <c:v>15.7814871</c:v>
                </c:pt>
                <c:pt idx="1">
                  <c:v>0</c:v>
                </c:pt>
                <c:pt idx="2">
                  <c:v>0</c:v>
                </c:pt>
                <c:pt idx="3">
                  <c:v>0</c:v>
                </c:pt>
                <c:pt idx="4">
                  <c:v>16.77704194</c:v>
                </c:pt>
                <c:pt idx="5">
                  <c:v>13.10679612</c:v>
                </c:pt>
              </c:numCache>
            </c:numRef>
          </c:val>
          <c:extLst xmlns:c16r2="http://schemas.microsoft.com/office/drawing/2015/06/chart">
            <c:ext xmlns:c16="http://schemas.microsoft.com/office/drawing/2014/chart" uri="{C3380CC4-5D6E-409C-BE32-E72D297353CC}">
              <c16:uniqueId val="{00000008-E65E-44EE-BEC2-BBC488F8F558}"/>
            </c:ext>
          </c:extLst>
        </c:ser>
        <c:dLbls>
          <c:showLegendKey val="0"/>
          <c:showVal val="0"/>
          <c:showCatName val="0"/>
          <c:showSerName val="0"/>
          <c:showPercent val="0"/>
          <c:showBubbleSize val="0"/>
        </c:dLbls>
        <c:gapWidth val="25"/>
        <c:overlap val="100"/>
        <c:axId val="84734336"/>
        <c:axId val="84737024"/>
      </c:barChart>
      <c:catAx>
        <c:axId val="847343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37024"/>
        <c:crosses val="autoZero"/>
        <c:auto val="1"/>
        <c:lblAlgn val="ctr"/>
        <c:lblOffset val="100"/>
        <c:noMultiLvlLbl val="0"/>
      </c:catAx>
      <c:valAx>
        <c:axId val="84737024"/>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3433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F5E-406E-8F7E-6EBB03BF60EB}"/>
                </c:ext>
              </c:extLst>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F5E-406E-8F7E-6EBB03BF60EB}"/>
                </c:ext>
              </c:extLst>
            </c:dLbl>
            <c:dLbl>
              <c:idx val="2"/>
              <c:tx>
                <c:rich>
                  <a:bodyPr/>
                  <a:lstStyle/>
                  <a:p>
                    <a:pPr>
                      <a:defRPr sz="600" b="0" i="0">
                        <a:solidFill>
                          <a:srgbClr val="000000"/>
                        </a:solidFill>
                        <a:latin typeface="Arial"/>
                        <a:ea typeface="Arial"/>
                        <a:cs typeface="Arial"/>
                      </a:defRPr>
                    </a:pPr>
                    <a:r>
                      <a:rPr lang="en-US" sz="600"/>
                      <a:t>S</a:t>
                    </a:r>
                    <a:r>
                      <a:rPr lang="en-US"/>
                      <a:t>UR10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F5E-406E-8F7E-6EBB03BF60EB}"/>
                </c:ext>
              </c:extLst>
            </c:dLbl>
            <c:dLbl>
              <c:idx val="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F5E-406E-8F7E-6EBB03BF60EB}"/>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F5E-406E-8F7E-6EBB03BF60EB}"/>
                </c:ext>
              </c:extLst>
            </c:dLbl>
            <c:dLbl>
              <c:idx val="5"/>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F5E-406E-8F7E-6EBB03BF60EB}"/>
                </c:ext>
              </c:extLst>
            </c:dLbl>
            <c:dLbl>
              <c:idx val="6"/>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F5E-406E-8F7E-6EBB03BF60EB}"/>
                </c:ext>
              </c:extLst>
            </c:dLbl>
            <c:dLbl>
              <c:idx val="7"/>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F5E-406E-8F7E-6EBB03BF60EB}"/>
                </c:ext>
              </c:extLst>
            </c:dLbl>
            <c:dLbl>
              <c:idx val="8"/>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CF5E-406E-8F7E-6EBB03BF60EB}"/>
                </c:ext>
              </c:extLst>
            </c:dLbl>
            <c:dLbl>
              <c:idx val="9"/>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CF5E-406E-8F7E-6EBB03BF60EB}"/>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CF5E-406E-8F7E-6EBB03BF60EB}"/>
                </c:ext>
              </c:extLst>
            </c:dLbl>
            <c:dLbl>
              <c:idx val="11"/>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B-CF5E-406E-8F7E-6EBB03BF60EB}"/>
                </c:ext>
              </c:extLst>
            </c:dLbl>
            <c:dLbl>
              <c:idx val="1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F9D3-43C4-B1E9-9042AD49C6A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2008</c:v>
                </c:pt>
                <c:pt idx="1">
                  <c:v>2009</c:v>
                </c:pt>
                <c:pt idx="2">
                  <c:v>2010</c:v>
                </c:pt>
                <c:pt idx="3">
                  <c:v>2011</c:v>
                </c:pt>
                <c:pt idx="4">
                  <c:v>2012</c:v>
                </c:pt>
                <c:pt idx="5">
                  <c:v>2013</c:v>
                </c:pt>
                <c:pt idx="6">
                  <c:v>2013</c:v>
                </c:pt>
                <c:pt idx="7">
                  <c:v>2014</c:v>
                </c:pt>
                <c:pt idx="8">
                  <c:v>2014</c:v>
                </c:pt>
                <c:pt idx="9">
                  <c:v>2015</c:v>
                </c:pt>
                <c:pt idx="10">
                  <c:v>2015</c:v>
                </c:pt>
                <c:pt idx="11">
                  <c:v>2016</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Data'!$T$6:$T$100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92.233009708737868</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Estimates!$F$89:$F$105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92.2</c:v>
                </c:pt>
                <c:pt idx="13">
                  <c:v>92.2</c:v>
                </c:pt>
                <c:pt idx="14">
                  <c:v>92.2</c:v>
                </c:pt>
                <c:pt idx="15">
                  <c:v>92.2</c:v>
                </c:pt>
                <c:pt idx="16">
                  <c:v>92.2</c:v>
                </c:pt>
              </c:numCache>
            </c:numRef>
          </c:yVal>
          <c:smooth val="0"/>
          <c:extLst xmlns:c16r2="http://schemas.microsoft.com/office/drawing/2015/06/char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Estimates!$G$89:$G$105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63.1</c:v>
                </c:pt>
                <c:pt idx="13">
                  <c:v>63.1</c:v>
                </c:pt>
                <c:pt idx="14">
                  <c:v>63.1</c:v>
                </c:pt>
                <c:pt idx="15">
                  <c:v>63.1</c:v>
                </c:pt>
                <c:pt idx="16">
                  <c:v>63.1</c:v>
                </c:pt>
              </c:numCache>
            </c:numRef>
          </c:yVal>
          <c:smooth val="0"/>
          <c:extLst xmlns:c16r2="http://schemas.microsoft.com/office/drawing/2015/06/char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xmlns:c16r2="http://schemas.microsoft.com/office/drawing/2015/06/char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9D3-43C4-B1E9-9042AD49C6A8}"/>
                </c:ext>
              </c:extLst>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9D3-43C4-B1E9-9042AD49C6A8}"/>
                </c:ext>
              </c:extLst>
            </c:dLbl>
            <c:dLbl>
              <c:idx val="2"/>
              <c:tx>
                <c:rich>
                  <a:bodyPr/>
                  <a:lstStyle/>
                  <a:p>
                    <a:pPr>
                      <a:defRPr sz="600" b="0" i="0">
                        <a:solidFill>
                          <a:srgbClr val="000000"/>
                        </a:solidFill>
                        <a:latin typeface="Arial"/>
                        <a:ea typeface="Arial"/>
                        <a:cs typeface="Arial"/>
                      </a:defRPr>
                    </a:pPr>
                    <a:r>
                      <a:rPr lang="en-US" sz="600"/>
                      <a:t>S</a:t>
                    </a:r>
                    <a:r>
                      <a:rPr lang="en-US"/>
                      <a:t>UR10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9D3-43C4-B1E9-9042AD49C6A8}"/>
                </c:ext>
              </c:extLst>
            </c:dLbl>
            <c:dLbl>
              <c:idx val="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392-4C02-8932-5F3E58018C14}"/>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9D3-43C4-B1E9-9042AD49C6A8}"/>
                </c:ext>
              </c:extLst>
            </c:dLbl>
            <c:dLbl>
              <c:idx val="5"/>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9D3-43C4-B1E9-9042AD49C6A8}"/>
                </c:ext>
              </c:extLst>
            </c:dLbl>
            <c:dLbl>
              <c:idx val="6"/>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9D3-43C4-B1E9-9042AD49C6A8}"/>
                </c:ext>
              </c:extLst>
            </c:dLbl>
            <c:dLbl>
              <c:idx val="7"/>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F9D3-43C4-B1E9-9042AD49C6A8}"/>
                </c:ext>
              </c:extLst>
            </c:dLbl>
            <c:dLbl>
              <c:idx val="8"/>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F9D3-43C4-B1E9-9042AD49C6A8}"/>
                </c:ext>
              </c:extLst>
            </c:dLbl>
            <c:dLbl>
              <c:idx val="9"/>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F9D3-43C4-B1E9-9042AD49C6A8}"/>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F9D3-43C4-B1E9-9042AD49C6A8}"/>
                </c:ext>
              </c:extLst>
            </c:dLbl>
            <c:dLbl>
              <c:idx val="1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C-F9D3-43C4-B1E9-9042AD49C6A8}"/>
                </c:ext>
              </c:extLst>
            </c:dLbl>
            <c:dLbl>
              <c:idx val="1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F9D3-43C4-B1E9-9042AD49C6A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2008</c:v>
                </c:pt>
                <c:pt idx="1">
                  <c:v>2009</c:v>
                </c:pt>
                <c:pt idx="2">
                  <c:v>2010</c:v>
                </c:pt>
                <c:pt idx="3">
                  <c:v>2011</c:v>
                </c:pt>
                <c:pt idx="4">
                  <c:v>2012</c:v>
                </c:pt>
                <c:pt idx="5">
                  <c:v>2013</c:v>
                </c:pt>
                <c:pt idx="6">
                  <c:v>2013</c:v>
                </c:pt>
                <c:pt idx="7">
                  <c:v>2014</c:v>
                </c:pt>
                <c:pt idx="8">
                  <c:v>2014</c:v>
                </c:pt>
                <c:pt idx="9">
                  <c:v>2015</c:v>
                </c:pt>
                <c:pt idx="10">
                  <c:v>2015</c:v>
                </c:pt>
                <c:pt idx="11">
                  <c:v>2016</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Data'!$U$6:$U$100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63.088349514563113</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Estimates!$E$89:$E$105</c:f>
              <c:numCache>
                <c:formatCode>0.0</c:formatCode>
                <c:ptCount val="17"/>
                <c:pt idx="0">
                  <c:v>#N/A</c:v>
                </c:pt>
                <c:pt idx="1">
                  <c:v>#N/A</c:v>
                </c:pt>
                <c:pt idx="2">
                  <c:v>#N/A</c:v>
                </c:pt>
                <c:pt idx="3">
                  <c:v>#N/A</c:v>
                </c:pt>
                <c:pt idx="4">
                  <c:v>96.7</c:v>
                </c:pt>
                <c:pt idx="5">
                  <c:v>96.7</c:v>
                </c:pt>
                <c:pt idx="6">
                  <c:v>96.7</c:v>
                </c:pt>
                <c:pt idx="7">
                  <c:v>96.7</c:v>
                </c:pt>
                <c:pt idx="8">
                  <c:v>96.7</c:v>
                </c:pt>
                <c:pt idx="9">
                  <c:v>97.1</c:v>
                </c:pt>
                <c:pt idx="10">
                  <c:v>97.5</c:v>
                </c:pt>
                <c:pt idx="11">
                  <c:v>97.9</c:v>
                </c:pt>
                <c:pt idx="12">
                  <c:v>98.4</c:v>
                </c:pt>
                <c:pt idx="13">
                  <c:v>98.8</c:v>
                </c:pt>
                <c:pt idx="14">
                  <c:v>99.2</c:v>
                </c:pt>
                <c:pt idx="15">
                  <c:v>99.6</c:v>
                </c:pt>
                <c:pt idx="16">
                  <c:v>100</c:v>
                </c:pt>
              </c:numCache>
            </c:numRef>
          </c:yVal>
          <c:smooth val="0"/>
          <c:extLst xmlns:c16r2="http://schemas.microsoft.com/office/drawing/2015/06/chart">
            <c:ext xmlns:c16="http://schemas.microsoft.com/office/drawing/2014/chart" uri="{C3380CC4-5D6E-409C-BE32-E72D297353CC}">
              <c16:uniqueId val="{0000000D-CF5E-406E-8F7E-6EBB03BF60E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CF5E-406E-8F7E-6EBB03BF60EB}"/>
                </c:ext>
              </c:extLst>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CF5E-406E-8F7E-6EBB03BF60EB}"/>
                </c:ext>
              </c:extLst>
            </c:dLbl>
            <c:dLbl>
              <c:idx val="2"/>
              <c:tx>
                <c:rich>
                  <a:bodyPr/>
                  <a:lstStyle/>
                  <a:p>
                    <a:pPr>
                      <a:defRPr sz="600" b="0" i="0">
                        <a:solidFill>
                          <a:srgbClr val="000000"/>
                        </a:solidFill>
                        <a:latin typeface="Arial"/>
                        <a:ea typeface="Arial"/>
                        <a:cs typeface="Arial"/>
                      </a:defRPr>
                    </a:pPr>
                    <a:r>
                      <a:rPr lang="en-US" sz="600"/>
                      <a:t>S</a:t>
                    </a:r>
                    <a:r>
                      <a:rPr lang="en-US"/>
                      <a:t>UR10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0-CF5E-406E-8F7E-6EBB03BF60EB}"/>
                </c:ext>
              </c:extLst>
            </c:dLbl>
            <c:dLbl>
              <c:idx val="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CF5E-406E-8F7E-6EBB03BF60EB}"/>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CF5E-406E-8F7E-6EBB03BF60EB}"/>
                </c:ext>
              </c:extLst>
            </c:dLbl>
            <c:dLbl>
              <c:idx val="5"/>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CF5E-406E-8F7E-6EBB03BF60EB}"/>
                </c:ext>
              </c:extLst>
            </c:dLbl>
            <c:dLbl>
              <c:idx val="6"/>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CF5E-406E-8F7E-6EBB03BF60EB}"/>
                </c:ext>
              </c:extLst>
            </c:dLbl>
            <c:dLbl>
              <c:idx val="7"/>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CF5E-406E-8F7E-6EBB03BF60EB}"/>
                </c:ext>
              </c:extLst>
            </c:dLbl>
            <c:dLbl>
              <c:idx val="8"/>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CF5E-406E-8F7E-6EBB03BF60EB}"/>
                </c:ext>
              </c:extLst>
            </c:dLbl>
            <c:dLbl>
              <c:idx val="9"/>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CF5E-406E-8F7E-6EBB03BF60EB}"/>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CF5E-406E-8F7E-6EBB03BF60EB}"/>
                </c:ext>
              </c:extLst>
            </c:dLbl>
            <c:dLbl>
              <c:idx val="11"/>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9-CF5E-406E-8F7E-6EBB03BF60EB}"/>
                </c:ext>
              </c:extLst>
            </c:dLbl>
            <c:dLbl>
              <c:idx val="1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F9D3-43C4-B1E9-9042AD49C6A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2008</c:v>
                </c:pt>
                <c:pt idx="1">
                  <c:v>2009</c:v>
                </c:pt>
                <c:pt idx="2">
                  <c:v>2010</c:v>
                </c:pt>
                <c:pt idx="3">
                  <c:v>2011</c:v>
                </c:pt>
                <c:pt idx="4">
                  <c:v>2012</c:v>
                </c:pt>
                <c:pt idx="5">
                  <c:v>2013</c:v>
                </c:pt>
                <c:pt idx="6">
                  <c:v>2013</c:v>
                </c:pt>
                <c:pt idx="7">
                  <c:v>2014</c:v>
                </c:pt>
                <c:pt idx="8">
                  <c:v>2014</c:v>
                </c:pt>
                <c:pt idx="9">
                  <c:v>2015</c:v>
                </c:pt>
                <c:pt idx="10">
                  <c:v>2015</c:v>
                </c:pt>
                <c:pt idx="11">
                  <c:v>2016</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Data'!$S$6:$S$100</c:f>
              <c:numCache>
                <c:formatCode>0</c:formatCode>
                <c:ptCount val="95"/>
                <c:pt idx="0">
                  <c:v>#N/A</c:v>
                </c:pt>
                <c:pt idx="1">
                  <c:v>#N/A</c:v>
                </c:pt>
                <c:pt idx="2">
                  <c:v>97.53086419753086</c:v>
                </c:pt>
                <c:pt idx="3">
                  <c:v>#N/A</c:v>
                </c:pt>
                <c:pt idx="4">
                  <c:v>#N/A</c:v>
                </c:pt>
                <c:pt idx="5">
                  <c:v>#N/A</c:v>
                </c:pt>
                <c:pt idx="6">
                  <c:v>#N/A</c:v>
                </c:pt>
                <c:pt idx="7">
                  <c:v>#N/A</c:v>
                </c:pt>
                <c:pt idx="8">
                  <c:v>#N/A</c:v>
                </c:pt>
                <c:pt idx="9">
                  <c:v>#N/A</c:v>
                </c:pt>
                <c:pt idx="10">
                  <c:v>#N/A</c:v>
                </c:pt>
                <c:pt idx="11">
                  <c:v>100</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A-CF5E-406E-8F7E-6EBB03BF60EB}"/>
            </c:ext>
          </c:extLst>
        </c:ser>
        <c:dLbls>
          <c:showLegendKey val="0"/>
          <c:showVal val="0"/>
          <c:showCatName val="0"/>
          <c:showSerName val="0"/>
          <c:showPercent val="0"/>
          <c:showBubbleSize val="0"/>
        </c:dLbls>
        <c:axId val="85645568"/>
        <c:axId val="85671936"/>
      </c:scatterChart>
      <c:valAx>
        <c:axId val="8564556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71936"/>
        <c:crosses val="autoZero"/>
        <c:crossBetween val="midCat"/>
        <c:majorUnit val="5"/>
      </c:valAx>
      <c:valAx>
        <c:axId val="8567193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4556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850B-43C6-913E-E35638EDB36E}"/>
                </c:ext>
              </c:extLst>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50B-43C6-913E-E35638EDB36E}"/>
                </c:ext>
              </c:extLst>
            </c:dLbl>
            <c:dLbl>
              <c:idx val="2"/>
              <c:tx>
                <c:rich>
                  <a:bodyPr/>
                  <a:lstStyle/>
                  <a:p>
                    <a:pPr>
                      <a:defRPr sz="600" b="0" i="0">
                        <a:solidFill>
                          <a:srgbClr val="000000"/>
                        </a:solidFill>
                        <a:latin typeface="Arial"/>
                        <a:ea typeface="Arial"/>
                        <a:cs typeface="Arial"/>
                      </a:defRPr>
                    </a:pPr>
                    <a:r>
                      <a:rPr lang="en-US" sz="600"/>
                      <a:t>S</a:t>
                    </a:r>
                    <a:r>
                      <a:rPr lang="en-US"/>
                      <a:t>UR10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50B-43C6-913E-E35638EDB36E}"/>
                </c:ext>
              </c:extLst>
            </c:dLbl>
            <c:dLbl>
              <c:idx val="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50B-43C6-913E-E35638EDB36E}"/>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50B-43C6-913E-E35638EDB36E}"/>
                </c:ext>
              </c:extLst>
            </c:dLbl>
            <c:dLbl>
              <c:idx val="5"/>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850B-43C6-913E-E35638EDB36E}"/>
                </c:ext>
              </c:extLst>
            </c:dLbl>
            <c:dLbl>
              <c:idx val="6"/>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50B-43C6-913E-E35638EDB36E}"/>
                </c:ext>
              </c:extLst>
            </c:dLbl>
            <c:dLbl>
              <c:idx val="7"/>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850B-43C6-913E-E35638EDB36E}"/>
                </c:ext>
              </c:extLst>
            </c:dLbl>
            <c:dLbl>
              <c:idx val="8"/>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850B-43C6-913E-E35638EDB36E}"/>
                </c:ext>
              </c:extLst>
            </c:dLbl>
            <c:dLbl>
              <c:idx val="9"/>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850B-43C6-913E-E35638EDB36E}"/>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850B-43C6-913E-E35638EDB36E}"/>
                </c:ext>
              </c:extLst>
            </c:dLbl>
            <c:dLbl>
              <c:idx val="11"/>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850B-43C6-913E-E35638EDB36E}"/>
                </c:ext>
              </c:extLst>
            </c:dLbl>
            <c:dLbl>
              <c:idx val="1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BB76-47C9-BB31-0879F642099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2008</c:v>
                </c:pt>
                <c:pt idx="1">
                  <c:v>2009</c:v>
                </c:pt>
                <c:pt idx="2">
                  <c:v>2010</c:v>
                </c:pt>
                <c:pt idx="3">
                  <c:v>2011</c:v>
                </c:pt>
                <c:pt idx="4">
                  <c:v>2012</c:v>
                </c:pt>
                <c:pt idx="5">
                  <c:v>2013</c:v>
                </c:pt>
                <c:pt idx="6">
                  <c:v>2013</c:v>
                </c:pt>
                <c:pt idx="7">
                  <c:v>2014</c:v>
                </c:pt>
                <c:pt idx="8">
                  <c:v>2014</c:v>
                </c:pt>
                <c:pt idx="9">
                  <c:v>2015</c:v>
                </c:pt>
                <c:pt idx="10">
                  <c:v>2015</c:v>
                </c:pt>
                <c:pt idx="11">
                  <c:v>2016</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Estimates!$F$55:$F$71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Estimates!$G$55:$G$71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0-37A2-4ECD-A9A9-67B93A35BC2B}"/>
              </c:ext>
            </c:extLst>
          </c:dPt>
          <c:dPt>
            <c:idx val="3"/>
            <c:bubble3D val="0"/>
            <c:extLst xmlns:c16r2="http://schemas.microsoft.com/office/drawing/2015/06/char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850B-43C6-913E-E35638EDB36E}"/>
                </c:ext>
              </c:extLst>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7A2-4ECD-A9A9-67B93A35BC2B}"/>
                </c:ext>
              </c:extLst>
            </c:dLbl>
            <c:dLbl>
              <c:idx val="2"/>
              <c:tx>
                <c:rich>
                  <a:bodyPr/>
                  <a:lstStyle/>
                  <a:p>
                    <a:pPr>
                      <a:defRPr sz="600" b="0" i="0">
                        <a:solidFill>
                          <a:srgbClr val="000000"/>
                        </a:solidFill>
                        <a:latin typeface="Arial"/>
                        <a:ea typeface="Arial"/>
                        <a:cs typeface="Arial"/>
                      </a:defRPr>
                    </a:pPr>
                    <a:r>
                      <a:rPr lang="en-US" sz="600"/>
                      <a:t>S</a:t>
                    </a:r>
                    <a:r>
                      <a:rPr lang="en-US"/>
                      <a:t>UR10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850B-43C6-913E-E35638EDB36E}"/>
                </c:ext>
              </c:extLst>
            </c:dLbl>
            <c:dLbl>
              <c:idx val="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7A2-4ECD-A9A9-67B93A35BC2B}"/>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850B-43C6-913E-E35638EDB36E}"/>
                </c:ext>
              </c:extLst>
            </c:dLbl>
            <c:dLbl>
              <c:idx val="5"/>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850B-43C6-913E-E35638EDB36E}"/>
                </c:ext>
              </c:extLst>
            </c:dLbl>
            <c:dLbl>
              <c:idx val="6"/>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850B-43C6-913E-E35638EDB36E}"/>
                </c:ext>
              </c:extLst>
            </c:dLbl>
            <c:dLbl>
              <c:idx val="7"/>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850B-43C6-913E-E35638EDB36E}"/>
                </c:ext>
              </c:extLst>
            </c:dLbl>
            <c:dLbl>
              <c:idx val="8"/>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850B-43C6-913E-E35638EDB36E}"/>
                </c:ext>
              </c:extLst>
            </c:dLbl>
            <c:dLbl>
              <c:idx val="9"/>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850B-43C6-913E-E35638EDB36E}"/>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850B-43C6-913E-E35638EDB36E}"/>
                </c:ext>
              </c:extLst>
            </c:dLbl>
            <c:dLbl>
              <c:idx val="11"/>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850B-43C6-913E-E35638EDB36E}"/>
                </c:ext>
              </c:extLst>
            </c:dLbl>
            <c:dLbl>
              <c:idx val="1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B76-47C9-BB31-0879F642099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2008</c:v>
                </c:pt>
                <c:pt idx="1">
                  <c:v>2009</c:v>
                </c:pt>
                <c:pt idx="2">
                  <c:v>2010</c:v>
                </c:pt>
                <c:pt idx="3">
                  <c:v>2011</c:v>
                </c:pt>
                <c:pt idx="4">
                  <c:v>2012</c:v>
                </c:pt>
                <c:pt idx="5">
                  <c:v>2013</c:v>
                </c:pt>
                <c:pt idx="6">
                  <c:v>2013</c:v>
                </c:pt>
                <c:pt idx="7">
                  <c:v>2014</c:v>
                </c:pt>
                <c:pt idx="8">
                  <c:v>2014</c:v>
                </c:pt>
                <c:pt idx="9">
                  <c:v>2015</c:v>
                </c:pt>
                <c:pt idx="10">
                  <c:v>2015</c:v>
                </c:pt>
                <c:pt idx="11">
                  <c:v>2016</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Estimates!$E$55:$E$71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18-850B-43C6-913E-E35638EDB36E}"/>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850B-43C6-913E-E35638EDB36E}"/>
                </c:ext>
              </c:extLst>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850B-43C6-913E-E35638EDB36E}"/>
                </c:ext>
              </c:extLst>
            </c:dLbl>
            <c:dLbl>
              <c:idx val="2"/>
              <c:tx>
                <c:rich>
                  <a:bodyPr/>
                  <a:lstStyle/>
                  <a:p>
                    <a:pPr>
                      <a:defRPr sz="600" b="0" i="0">
                        <a:solidFill>
                          <a:srgbClr val="000000"/>
                        </a:solidFill>
                        <a:latin typeface="Arial"/>
                        <a:ea typeface="Arial"/>
                        <a:cs typeface="Arial"/>
                      </a:defRPr>
                    </a:pPr>
                    <a:r>
                      <a:rPr lang="en-US" sz="600"/>
                      <a:t>S</a:t>
                    </a:r>
                    <a:r>
                      <a:rPr lang="en-US"/>
                      <a:t>UR10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850B-43C6-913E-E35638EDB36E}"/>
                </c:ext>
              </c:extLst>
            </c:dLbl>
            <c:dLbl>
              <c:idx val="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850B-43C6-913E-E35638EDB36E}"/>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850B-43C6-913E-E35638EDB36E}"/>
                </c:ext>
              </c:extLst>
            </c:dLbl>
            <c:dLbl>
              <c:idx val="5"/>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850B-43C6-913E-E35638EDB36E}"/>
                </c:ext>
              </c:extLst>
            </c:dLbl>
            <c:dLbl>
              <c:idx val="6"/>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850B-43C6-913E-E35638EDB36E}"/>
                </c:ext>
              </c:extLst>
            </c:dLbl>
            <c:dLbl>
              <c:idx val="7"/>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850B-43C6-913E-E35638EDB36E}"/>
                </c:ext>
              </c:extLst>
            </c:dLbl>
            <c:dLbl>
              <c:idx val="8"/>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850B-43C6-913E-E35638EDB36E}"/>
                </c:ext>
              </c:extLst>
            </c:dLbl>
            <c:dLbl>
              <c:idx val="9"/>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850B-43C6-913E-E35638EDB36E}"/>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850B-43C6-913E-E35638EDB36E}"/>
                </c:ext>
              </c:extLst>
            </c:dLbl>
            <c:dLbl>
              <c:idx val="11"/>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850B-43C6-913E-E35638EDB36E}"/>
                </c:ext>
              </c:extLst>
            </c:dLbl>
            <c:dLbl>
              <c:idx val="1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BB76-47C9-BB31-0879F642099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2008</c:v>
                </c:pt>
                <c:pt idx="1">
                  <c:v>2009</c:v>
                </c:pt>
                <c:pt idx="2">
                  <c:v>2010</c:v>
                </c:pt>
                <c:pt idx="3">
                  <c:v>2011</c:v>
                </c:pt>
                <c:pt idx="4">
                  <c:v>2012</c:v>
                </c:pt>
                <c:pt idx="5">
                  <c:v>2013</c:v>
                </c:pt>
                <c:pt idx="6">
                  <c:v>2013</c:v>
                </c:pt>
                <c:pt idx="7">
                  <c:v>2014</c:v>
                </c:pt>
                <c:pt idx="8">
                  <c:v>2014</c:v>
                </c:pt>
                <c:pt idx="9">
                  <c:v>2015</c:v>
                </c:pt>
                <c:pt idx="10">
                  <c:v>2015</c:v>
                </c:pt>
                <c:pt idx="11">
                  <c:v>2016</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25-850B-43C6-913E-E35638EDB36E}"/>
            </c:ext>
          </c:extLst>
        </c:ser>
        <c:dLbls>
          <c:showLegendKey val="0"/>
          <c:showVal val="0"/>
          <c:showCatName val="0"/>
          <c:showSerName val="0"/>
          <c:showPercent val="0"/>
          <c:showBubbleSize val="0"/>
        </c:dLbls>
        <c:axId val="86458752"/>
        <c:axId val="86460288"/>
      </c:scatterChart>
      <c:valAx>
        <c:axId val="8645875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60288"/>
        <c:crosses val="autoZero"/>
        <c:crossBetween val="midCat"/>
        <c:majorUnit val="5"/>
      </c:valAx>
      <c:valAx>
        <c:axId val="8646028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5875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E788-4B0D-8E5B-8ED7245084A4}"/>
                </c:ext>
              </c:extLst>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788-4B0D-8E5B-8ED7245084A4}"/>
                </c:ext>
              </c:extLst>
            </c:dLbl>
            <c:dLbl>
              <c:idx val="2"/>
              <c:tx>
                <c:rich>
                  <a:bodyPr/>
                  <a:lstStyle/>
                  <a:p>
                    <a:pPr>
                      <a:defRPr sz="600" b="0" i="0">
                        <a:solidFill>
                          <a:srgbClr val="000000"/>
                        </a:solidFill>
                        <a:latin typeface="Arial"/>
                        <a:ea typeface="Arial"/>
                        <a:cs typeface="Arial"/>
                      </a:defRPr>
                    </a:pPr>
                    <a:r>
                      <a:rPr lang="en-US" sz="600"/>
                      <a:t>S</a:t>
                    </a:r>
                    <a:r>
                      <a:rPr lang="en-US"/>
                      <a:t>UR10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788-4B0D-8E5B-8ED7245084A4}"/>
                </c:ext>
              </c:extLst>
            </c:dLbl>
            <c:dLbl>
              <c:idx val="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788-4B0D-8E5B-8ED7245084A4}"/>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788-4B0D-8E5B-8ED7245084A4}"/>
                </c:ext>
              </c:extLst>
            </c:dLbl>
            <c:dLbl>
              <c:idx val="5"/>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788-4B0D-8E5B-8ED7245084A4}"/>
                </c:ext>
              </c:extLst>
            </c:dLbl>
            <c:dLbl>
              <c:idx val="6"/>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788-4B0D-8E5B-8ED7245084A4}"/>
                </c:ext>
              </c:extLst>
            </c:dLbl>
            <c:dLbl>
              <c:idx val="7"/>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788-4B0D-8E5B-8ED7245084A4}"/>
                </c:ext>
              </c:extLst>
            </c:dLbl>
            <c:dLbl>
              <c:idx val="8"/>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788-4B0D-8E5B-8ED7245084A4}"/>
                </c:ext>
              </c:extLst>
            </c:dLbl>
            <c:dLbl>
              <c:idx val="9"/>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788-4B0D-8E5B-8ED7245084A4}"/>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788-4B0D-8E5B-8ED7245084A4}"/>
                </c:ext>
              </c:extLst>
            </c:dLbl>
            <c:dLbl>
              <c:idx val="11"/>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B-E788-4B0D-8E5B-8ED7245084A4}"/>
                </c:ext>
              </c:extLst>
            </c:dLbl>
            <c:dLbl>
              <c:idx val="1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D4A3-4248-B1DB-DD6F2BC3C1F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2008</c:v>
                </c:pt>
                <c:pt idx="1">
                  <c:v>2009</c:v>
                </c:pt>
                <c:pt idx="2">
                  <c:v>2010</c:v>
                </c:pt>
                <c:pt idx="3">
                  <c:v>2011</c:v>
                </c:pt>
                <c:pt idx="4">
                  <c:v>2012</c:v>
                </c:pt>
                <c:pt idx="5">
                  <c:v>2013</c:v>
                </c:pt>
                <c:pt idx="6">
                  <c:v>2013</c:v>
                </c:pt>
                <c:pt idx="7">
                  <c:v>2014</c:v>
                </c:pt>
                <c:pt idx="8">
                  <c:v>2014</c:v>
                </c:pt>
                <c:pt idx="9">
                  <c:v>2015</c:v>
                </c:pt>
                <c:pt idx="10">
                  <c:v>2015</c:v>
                </c:pt>
                <c:pt idx="11">
                  <c:v>2016</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Data'!$Q$6:$Q$100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88.962472406181007</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xmlns:c16r2="http://schemas.microsoft.com/office/drawing/2015/06/chart">
              <c:ext xmlns:c16="http://schemas.microsoft.com/office/drawing/2014/chart" uri="{C3380CC4-5D6E-409C-BE32-E72D297353CC}">
                <c16:uniqueId val="{00000001-AD80-4656-9641-B845885A108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Estimates!$F$72:$F$88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89</c:v>
                </c:pt>
                <c:pt idx="13">
                  <c:v>89</c:v>
                </c:pt>
                <c:pt idx="14">
                  <c:v>89</c:v>
                </c:pt>
                <c:pt idx="15">
                  <c:v>89</c:v>
                </c:pt>
                <c:pt idx="16">
                  <c:v>89</c:v>
                </c:pt>
              </c:numCache>
            </c:numRef>
          </c:yVal>
          <c:smooth val="0"/>
          <c:extLst xmlns:c16r2="http://schemas.microsoft.com/office/drawing/2015/06/char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Estimates!$G$72:$G$88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58.3</c:v>
                </c:pt>
                <c:pt idx="13">
                  <c:v>58.3</c:v>
                </c:pt>
                <c:pt idx="14">
                  <c:v>58.3</c:v>
                </c:pt>
                <c:pt idx="15">
                  <c:v>58.3</c:v>
                </c:pt>
                <c:pt idx="16">
                  <c:v>58.3</c:v>
                </c:pt>
              </c:numCache>
            </c:numRef>
          </c:yVal>
          <c:smooth val="0"/>
          <c:extLst xmlns:c16r2="http://schemas.microsoft.com/office/drawing/2015/06/char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1-0E29-4CD0-A28B-5DFC6A9C8B90}"/>
              </c:ext>
            </c:extLst>
          </c:dPt>
          <c:dPt>
            <c:idx val="3"/>
            <c:bubble3D val="0"/>
            <c:extLst xmlns:c16r2="http://schemas.microsoft.com/office/drawing/2015/06/char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788-4B0D-8E5B-8ED7245084A4}"/>
                </c:ext>
              </c:extLst>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E29-4CD0-A28B-5DFC6A9C8B90}"/>
                </c:ext>
              </c:extLst>
            </c:dLbl>
            <c:dLbl>
              <c:idx val="2"/>
              <c:tx>
                <c:rich>
                  <a:bodyPr/>
                  <a:lstStyle/>
                  <a:p>
                    <a:pPr>
                      <a:defRPr sz="600" b="0" i="0">
                        <a:solidFill>
                          <a:srgbClr val="000000"/>
                        </a:solidFill>
                        <a:latin typeface="Arial"/>
                        <a:ea typeface="Arial"/>
                        <a:cs typeface="Arial"/>
                      </a:defRPr>
                    </a:pPr>
                    <a:r>
                      <a:rPr lang="en-US" sz="600"/>
                      <a:t>S</a:t>
                    </a:r>
                    <a:r>
                      <a:rPr lang="en-US"/>
                      <a:t>UR10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788-4B0D-8E5B-8ED7245084A4}"/>
                </c:ext>
              </c:extLst>
            </c:dLbl>
            <c:dLbl>
              <c:idx val="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E29-4CD0-A28B-5DFC6A9C8B90}"/>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788-4B0D-8E5B-8ED7245084A4}"/>
                </c:ext>
              </c:extLst>
            </c:dLbl>
            <c:dLbl>
              <c:idx val="5"/>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788-4B0D-8E5B-8ED7245084A4}"/>
                </c:ext>
              </c:extLst>
            </c:dLbl>
            <c:dLbl>
              <c:idx val="6"/>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788-4B0D-8E5B-8ED7245084A4}"/>
                </c:ext>
              </c:extLst>
            </c:dLbl>
            <c:dLbl>
              <c:idx val="7"/>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788-4B0D-8E5B-8ED7245084A4}"/>
                </c:ext>
              </c:extLst>
            </c:dLbl>
            <c:dLbl>
              <c:idx val="8"/>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788-4B0D-8E5B-8ED7245084A4}"/>
                </c:ext>
              </c:extLst>
            </c:dLbl>
            <c:dLbl>
              <c:idx val="9"/>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788-4B0D-8E5B-8ED7245084A4}"/>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788-4B0D-8E5B-8ED7245084A4}"/>
                </c:ext>
              </c:extLst>
            </c:dLbl>
            <c:dLbl>
              <c:idx val="11"/>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8-E788-4B0D-8E5B-8ED7245084A4}"/>
                </c:ext>
              </c:extLst>
            </c:dLbl>
            <c:dLbl>
              <c:idx val="1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D4A3-4248-B1DB-DD6F2BC3C1F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2008</c:v>
                </c:pt>
                <c:pt idx="1">
                  <c:v>2009</c:v>
                </c:pt>
                <c:pt idx="2">
                  <c:v>2010</c:v>
                </c:pt>
                <c:pt idx="3">
                  <c:v>2011</c:v>
                </c:pt>
                <c:pt idx="4">
                  <c:v>2012</c:v>
                </c:pt>
                <c:pt idx="5">
                  <c:v>2013</c:v>
                </c:pt>
                <c:pt idx="6">
                  <c:v>2013</c:v>
                </c:pt>
                <c:pt idx="7">
                  <c:v>2014</c:v>
                </c:pt>
                <c:pt idx="8">
                  <c:v>2014</c:v>
                </c:pt>
                <c:pt idx="9">
                  <c:v>2015</c:v>
                </c:pt>
                <c:pt idx="10">
                  <c:v>2015</c:v>
                </c:pt>
                <c:pt idx="11">
                  <c:v>2016</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Data'!$R$6:$R$100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58.290728476821194</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Estimates!$E$72:$E$88</c:f>
              <c:numCache>
                <c:formatCode>0.0</c:formatCode>
                <c:ptCount val="17"/>
                <c:pt idx="0">
                  <c:v>#N/A</c:v>
                </c:pt>
                <c:pt idx="1">
                  <c:v>#N/A</c:v>
                </c:pt>
                <c:pt idx="2">
                  <c:v>#N/A</c:v>
                </c:pt>
                <c:pt idx="3">
                  <c:v>#N/A</c:v>
                </c:pt>
                <c:pt idx="4">
                  <c:v>89.2</c:v>
                </c:pt>
                <c:pt idx="5">
                  <c:v>89.2</c:v>
                </c:pt>
                <c:pt idx="6">
                  <c:v>89.2</c:v>
                </c:pt>
                <c:pt idx="7">
                  <c:v>89.2</c:v>
                </c:pt>
                <c:pt idx="8">
                  <c:v>89.2</c:v>
                </c:pt>
                <c:pt idx="9">
                  <c:v>90.5</c:v>
                </c:pt>
                <c:pt idx="10">
                  <c:v>91.9</c:v>
                </c:pt>
                <c:pt idx="11">
                  <c:v>93.2</c:v>
                </c:pt>
                <c:pt idx="12">
                  <c:v>94.6</c:v>
                </c:pt>
                <c:pt idx="13">
                  <c:v>95.9</c:v>
                </c:pt>
                <c:pt idx="14">
                  <c:v>97.3</c:v>
                </c:pt>
                <c:pt idx="15">
                  <c:v>98.6</c:v>
                </c:pt>
                <c:pt idx="16">
                  <c:v>100</c:v>
                </c:pt>
              </c:numCache>
            </c:numRef>
          </c:yVal>
          <c:smooth val="0"/>
          <c:extLst xmlns:c16r2="http://schemas.microsoft.com/office/drawing/2015/06/chart">
            <c:ext xmlns:c16="http://schemas.microsoft.com/office/drawing/2014/chart" uri="{C3380CC4-5D6E-409C-BE32-E72D297353CC}">
              <c16:uniqueId val="{00000019-E788-4B0D-8E5B-8ED7245084A4}"/>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788-4B0D-8E5B-8ED7245084A4}"/>
                </c:ext>
              </c:extLst>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788-4B0D-8E5B-8ED7245084A4}"/>
                </c:ext>
              </c:extLst>
            </c:dLbl>
            <c:dLbl>
              <c:idx val="2"/>
              <c:tx>
                <c:rich>
                  <a:bodyPr/>
                  <a:lstStyle/>
                  <a:p>
                    <a:pPr>
                      <a:defRPr sz="600" b="0" i="0">
                        <a:solidFill>
                          <a:srgbClr val="000000"/>
                        </a:solidFill>
                        <a:latin typeface="Arial"/>
                        <a:ea typeface="Arial"/>
                        <a:cs typeface="Arial"/>
                      </a:defRPr>
                    </a:pPr>
                    <a:r>
                      <a:rPr lang="en-US" sz="600"/>
                      <a:t>S</a:t>
                    </a:r>
                    <a:r>
                      <a:rPr lang="en-US"/>
                      <a:t>UR10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C-E788-4B0D-8E5B-8ED7245084A4}"/>
                </c:ext>
              </c:extLst>
            </c:dLbl>
            <c:dLbl>
              <c:idx val="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788-4B0D-8E5B-8ED7245084A4}"/>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788-4B0D-8E5B-8ED7245084A4}"/>
                </c:ext>
              </c:extLst>
            </c:dLbl>
            <c:dLbl>
              <c:idx val="5"/>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788-4B0D-8E5B-8ED7245084A4}"/>
                </c:ext>
              </c:extLst>
            </c:dLbl>
            <c:dLbl>
              <c:idx val="6"/>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788-4B0D-8E5B-8ED7245084A4}"/>
                </c:ext>
              </c:extLst>
            </c:dLbl>
            <c:dLbl>
              <c:idx val="7"/>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788-4B0D-8E5B-8ED7245084A4}"/>
                </c:ext>
              </c:extLst>
            </c:dLbl>
            <c:dLbl>
              <c:idx val="8"/>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788-4B0D-8E5B-8ED7245084A4}"/>
                </c:ext>
              </c:extLst>
            </c:dLbl>
            <c:dLbl>
              <c:idx val="9"/>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788-4B0D-8E5B-8ED7245084A4}"/>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788-4B0D-8E5B-8ED7245084A4}"/>
                </c:ext>
              </c:extLst>
            </c:dLbl>
            <c:dLbl>
              <c:idx val="11"/>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5-E788-4B0D-8E5B-8ED7245084A4}"/>
                </c:ext>
              </c:extLst>
            </c:dLbl>
            <c:dLbl>
              <c:idx val="1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4A3-4248-B1DB-DD6F2BC3C1F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2008</c:v>
                </c:pt>
                <c:pt idx="1">
                  <c:v>2009</c:v>
                </c:pt>
                <c:pt idx="2">
                  <c:v>2010</c:v>
                </c:pt>
                <c:pt idx="3">
                  <c:v>2011</c:v>
                </c:pt>
                <c:pt idx="4">
                  <c:v>2012</c:v>
                </c:pt>
                <c:pt idx="5">
                  <c:v>2013</c:v>
                </c:pt>
                <c:pt idx="6">
                  <c:v>2013</c:v>
                </c:pt>
                <c:pt idx="7">
                  <c:v>2014</c:v>
                </c:pt>
                <c:pt idx="8">
                  <c:v>2014</c:v>
                </c:pt>
                <c:pt idx="9">
                  <c:v>2015</c:v>
                </c:pt>
                <c:pt idx="10">
                  <c:v>2015</c:v>
                </c:pt>
                <c:pt idx="11">
                  <c:v>2016</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Data'!$P$6:$P$100</c:f>
              <c:numCache>
                <c:formatCode>0</c:formatCode>
                <c:ptCount val="95"/>
                <c:pt idx="0">
                  <c:v>#N/A</c:v>
                </c:pt>
                <c:pt idx="1">
                  <c:v>#N/A</c:v>
                </c:pt>
                <c:pt idx="2">
                  <c:v>91.884057971014499</c:v>
                </c:pt>
                <c:pt idx="3">
                  <c:v>#N/A</c:v>
                </c:pt>
                <c:pt idx="4">
                  <c:v>#N/A</c:v>
                </c:pt>
                <c:pt idx="5">
                  <c:v>#N/A</c:v>
                </c:pt>
                <c:pt idx="6">
                  <c:v>#N/A</c:v>
                </c:pt>
                <c:pt idx="7">
                  <c:v>#N/A</c:v>
                </c:pt>
                <c:pt idx="8">
                  <c:v>#N/A</c:v>
                </c:pt>
                <c:pt idx="9">
                  <c:v>#N/A</c:v>
                </c:pt>
                <c:pt idx="10">
                  <c:v>#N/A</c:v>
                </c:pt>
                <c:pt idx="11">
                  <c:v>100</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26-E788-4B0D-8E5B-8ED7245084A4}"/>
            </c:ext>
          </c:extLst>
        </c:ser>
        <c:dLbls>
          <c:showLegendKey val="0"/>
          <c:showVal val="0"/>
          <c:showCatName val="0"/>
          <c:showSerName val="0"/>
          <c:showPercent val="0"/>
          <c:showBubbleSize val="0"/>
        </c:dLbls>
        <c:axId val="86572032"/>
        <c:axId val="89330432"/>
      </c:scatterChart>
      <c:valAx>
        <c:axId val="8657203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30432"/>
        <c:crosses val="autoZero"/>
        <c:crossBetween val="midCat"/>
        <c:majorUnit val="5"/>
      </c:valAx>
      <c:valAx>
        <c:axId val="8933043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7203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7D7D-45B5-9051-524320E2B97C}"/>
                </c:ext>
              </c:extLst>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D7D-45B5-9051-524320E2B97C}"/>
                </c:ext>
              </c:extLst>
            </c:dLbl>
            <c:dLbl>
              <c:idx val="2"/>
              <c:tx>
                <c:rich>
                  <a:bodyPr/>
                  <a:lstStyle/>
                  <a:p>
                    <a:pPr>
                      <a:defRPr sz="600" b="0" i="0">
                        <a:solidFill>
                          <a:srgbClr val="000000"/>
                        </a:solidFill>
                        <a:latin typeface="Arial"/>
                        <a:ea typeface="Arial"/>
                        <a:cs typeface="Arial"/>
                      </a:defRPr>
                    </a:pPr>
                    <a:r>
                      <a:rPr lang="en-US" sz="600"/>
                      <a:t>S</a:t>
                    </a:r>
                    <a:r>
                      <a:rPr lang="en-US"/>
                      <a:t>UR10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D7D-45B5-9051-524320E2B97C}"/>
                </c:ext>
              </c:extLst>
            </c:dLbl>
            <c:dLbl>
              <c:idx val="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D7D-45B5-9051-524320E2B97C}"/>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7D7D-45B5-9051-524320E2B97C}"/>
                </c:ext>
              </c:extLst>
            </c:dLbl>
            <c:dLbl>
              <c:idx val="5"/>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7D7D-45B5-9051-524320E2B97C}"/>
                </c:ext>
              </c:extLst>
            </c:dLbl>
            <c:dLbl>
              <c:idx val="6"/>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7D7D-45B5-9051-524320E2B97C}"/>
                </c:ext>
              </c:extLst>
            </c:dLbl>
            <c:dLbl>
              <c:idx val="7"/>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DF46-4AE9-AF82-50982433136E}"/>
                </c:ext>
              </c:extLst>
            </c:dLbl>
            <c:dLbl>
              <c:idx val="8"/>
              <c:tx>
                <c:rich>
                  <a:bodyPr/>
                  <a:lstStyle/>
                  <a:p>
                    <a:pPr>
                      <a:defRPr sz="600" b="0" i="0">
                        <a:solidFill>
                          <a:srgbClr val="000000"/>
                        </a:solidFill>
                        <a:latin typeface="Arial"/>
                        <a:ea typeface="Arial"/>
                        <a:cs typeface="Arial"/>
                      </a:defRPr>
                    </a:pPr>
                    <a:r>
                      <a:rPr lang="en-US" sz="600"/>
                      <a:t>S</a:t>
                    </a:r>
                    <a:r>
                      <a:rPr lang="en-US"/>
                      <a:t>UR14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F46-4AE9-AF82-50982433136E}"/>
                </c:ext>
              </c:extLst>
            </c:dLbl>
            <c:dLbl>
              <c:idx val="9"/>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F46-4AE9-AF82-50982433136E}"/>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DF46-4AE9-AF82-50982433136E}"/>
                </c:ext>
              </c:extLst>
            </c:dLbl>
            <c:dLbl>
              <c:idx val="11"/>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4-DF46-4AE9-AF82-50982433136E}"/>
                </c:ext>
              </c:extLst>
            </c:dLbl>
            <c:dLbl>
              <c:idx val="1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F46-4AE9-AF82-50982433136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2008</c:v>
                </c:pt>
                <c:pt idx="1">
                  <c:v>2009</c:v>
                </c:pt>
                <c:pt idx="2">
                  <c:v>2010</c:v>
                </c:pt>
                <c:pt idx="3">
                  <c:v>2011</c:v>
                </c:pt>
                <c:pt idx="4">
                  <c:v>2012</c:v>
                </c:pt>
                <c:pt idx="5">
                  <c:v>2013</c:v>
                </c:pt>
                <c:pt idx="6">
                  <c:v>2013</c:v>
                </c:pt>
                <c:pt idx="7">
                  <c:v>2014</c:v>
                </c:pt>
                <c:pt idx="8">
                  <c:v>2014</c:v>
                </c:pt>
                <c:pt idx="9">
                  <c:v>2015</c:v>
                </c:pt>
                <c:pt idx="10">
                  <c:v>2015</c:v>
                </c:pt>
                <c:pt idx="11">
                  <c:v>2016</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Data'!$AV$6:$AV$100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97.087378640776677</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Estimates!$K$89:$K$105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97.1</c:v>
                </c:pt>
                <c:pt idx="13">
                  <c:v>97.1</c:v>
                </c:pt>
                <c:pt idx="14">
                  <c:v>97.1</c:v>
                </c:pt>
                <c:pt idx="15">
                  <c:v>97.1</c:v>
                </c:pt>
                <c:pt idx="16">
                  <c:v>97.1</c:v>
                </c:pt>
              </c:numCache>
            </c:numRef>
          </c:yVal>
          <c:smooth val="0"/>
          <c:extLst xmlns:c16r2="http://schemas.microsoft.com/office/drawing/2015/06/char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Estimates!$L$89:$L$105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93.2</c:v>
                </c:pt>
                <c:pt idx="13">
                  <c:v>93.2</c:v>
                </c:pt>
                <c:pt idx="14">
                  <c:v>93.2</c:v>
                </c:pt>
                <c:pt idx="15">
                  <c:v>93.2</c:v>
                </c:pt>
                <c:pt idx="16">
                  <c:v>93.2</c:v>
                </c:pt>
              </c:numCache>
            </c:numRef>
          </c:yVal>
          <c:smooth val="0"/>
          <c:extLst xmlns:c16r2="http://schemas.microsoft.com/office/drawing/2015/06/char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xmlns:c16r2="http://schemas.microsoft.com/office/drawing/2015/06/char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7D7D-45B5-9051-524320E2B97C}"/>
                </c:ext>
              </c:extLst>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7D7D-45B5-9051-524320E2B97C}"/>
                </c:ext>
              </c:extLst>
            </c:dLbl>
            <c:dLbl>
              <c:idx val="2"/>
              <c:tx>
                <c:rich>
                  <a:bodyPr/>
                  <a:lstStyle/>
                  <a:p>
                    <a:pPr>
                      <a:defRPr sz="600" b="0" i="0">
                        <a:solidFill>
                          <a:srgbClr val="000000"/>
                        </a:solidFill>
                        <a:latin typeface="Arial"/>
                        <a:ea typeface="Arial"/>
                        <a:cs typeface="Arial"/>
                      </a:defRPr>
                    </a:pPr>
                    <a:r>
                      <a:rPr lang="en-US" sz="600"/>
                      <a:t>S</a:t>
                    </a:r>
                    <a:r>
                      <a:rPr lang="en-US"/>
                      <a:t>UR10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7D7D-45B5-9051-524320E2B97C}"/>
                </c:ext>
              </c:extLst>
            </c:dLbl>
            <c:dLbl>
              <c:idx val="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3CC-4CC5-8FBC-F6488D0E3377}"/>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7D7D-45B5-9051-524320E2B97C}"/>
                </c:ext>
              </c:extLst>
            </c:dLbl>
            <c:dLbl>
              <c:idx val="5"/>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7D7D-45B5-9051-524320E2B97C}"/>
                </c:ext>
              </c:extLst>
            </c:dLbl>
            <c:dLbl>
              <c:idx val="6"/>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7D7D-45B5-9051-524320E2B97C}"/>
                </c:ext>
              </c:extLst>
            </c:dLbl>
            <c:dLbl>
              <c:idx val="7"/>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7D7D-45B5-9051-524320E2B97C}"/>
                </c:ext>
              </c:extLst>
            </c:dLbl>
            <c:dLbl>
              <c:idx val="8"/>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7D7D-45B5-9051-524320E2B97C}"/>
                </c:ext>
              </c:extLst>
            </c:dLbl>
            <c:dLbl>
              <c:idx val="9"/>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7D7D-45B5-9051-524320E2B97C}"/>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7D7D-45B5-9051-524320E2B97C}"/>
                </c:ext>
              </c:extLst>
            </c:dLbl>
            <c:dLbl>
              <c:idx val="11"/>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2-7D7D-45B5-9051-524320E2B97C}"/>
                </c:ext>
              </c:extLst>
            </c:dLbl>
            <c:dLbl>
              <c:idx val="1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F46-4AE9-AF82-50982433136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2008</c:v>
                </c:pt>
                <c:pt idx="1">
                  <c:v>2009</c:v>
                </c:pt>
                <c:pt idx="2">
                  <c:v>2010</c:v>
                </c:pt>
                <c:pt idx="3">
                  <c:v>2011</c:v>
                </c:pt>
                <c:pt idx="4">
                  <c:v>2012</c:v>
                </c:pt>
                <c:pt idx="5">
                  <c:v>2013</c:v>
                </c:pt>
                <c:pt idx="6">
                  <c:v>2013</c:v>
                </c:pt>
                <c:pt idx="7">
                  <c:v>2014</c:v>
                </c:pt>
                <c:pt idx="8">
                  <c:v>2014</c:v>
                </c:pt>
                <c:pt idx="9">
                  <c:v>2015</c:v>
                </c:pt>
                <c:pt idx="10">
                  <c:v>2015</c:v>
                </c:pt>
                <c:pt idx="11">
                  <c:v>2016</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Data'!$AY$6:$AY$100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93.203883495145632</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Estimates!$J$89:$J$105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99.9</c:v>
                </c:pt>
                <c:pt idx="12">
                  <c:v>99.8</c:v>
                </c:pt>
                <c:pt idx="13">
                  <c:v>99.8</c:v>
                </c:pt>
                <c:pt idx="14">
                  <c:v>99.7</c:v>
                </c:pt>
                <c:pt idx="15">
                  <c:v>99.6</c:v>
                </c:pt>
                <c:pt idx="16">
                  <c:v>99.5</c:v>
                </c:pt>
              </c:numCache>
            </c:numRef>
          </c:yVal>
          <c:smooth val="0"/>
          <c:extLst xmlns:c16r2="http://schemas.microsoft.com/office/drawing/2015/06/chart">
            <c:ext xmlns:c16="http://schemas.microsoft.com/office/drawing/2014/chart" uri="{C3380CC4-5D6E-409C-BE32-E72D297353CC}">
              <c16:uniqueId val="{00000013-7D7D-45B5-9051-524320E2B97C}"/>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7D7D-45B5-9051-524320E2B97C}"/>
                </c:ext>
              </c:extLst>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7D7D-45B5-9051-524320E2B97C}"/>
                </c:ext>
              </c:extLst>
            </c:dLbl>
            <c:dLbl>
              <c:idx val="2"/>
              <c:tx>
                <c:rich>
                  <a:bodyPr/>
                  <a:lstStyle/>
                  <a:p>
                    <a:pPr>
                      <a:defRPr sz="600" b="0" i="0">
                        <a:solidFill>
                          <a:srgbClr val="000000"/>
                        </a:solidFill>
                        <a:latin typeface="Arial"/>
                        <a:ea typeface="Arial"/>
                        <a:cs typeface="Arial"/>
                      </a:defRPr>
                    </a:pPr>
                    <a:r>
                      <a:rPr lang="en-US" sz="600"/>
                      <a:t>S</a:t>
                    </a:r>
                    <a:r>
                      <a:rPr lang="en-US"/>
                      <a:t>UR10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6-7D7D-45B5-9051-524320E2B97C}"/>
                </c:ext>
              </c:extLst>
            </c:dLbl>
            <c:dLbl>
              <c:idx val="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7D7D-45B5-9051-524320E2B97C}"/>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7D7D-45B5-9051-524320E2B97C}"/>
                </c:ext>
              </c:extLst>
            </c:dLbl>
            <c:dLbl>
              <c:idx val="5"/>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7D7D-45B5-9051-524320E2B97C}"/>
                </c:ext>
              </c:extLst>
            </c:dLbl>
            <c:dLbl>
              <c:idx val="6"/>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7D7D-45B5-9051-524320E2B97C}"/>
                </c:ext>
              </c:extLst>
            </c:dLbl>
            <c:dLbl>
              <c:idx val="7"/>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7D7D-45B5-9051-524320E2B97C}"/>
                </c:ext>
              </c:extLst>
            </c:dLbl>
            <c:dLbl>
              <c:idx val="8"/>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7D7D-45B5-9051-524320E2B97C}"/>
                </c:ext>
              </c:extLst>
            </c:dLbl>
            <c:dLbl>
              <c:idx val="9"/>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7D7D-45B5-9051-524320E2B97C}"/>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7D7D-45B5-9051-524320E2B97C}"/>
                </c:ext>
              </c:extLst>
            </c:dLbl>
            <c:dLbl>
              <c:idx val="11"/>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F-7D7D-45B5-9051-524320E2B97C}"/>
                </c:ext>
              </c:extLst>
            </c:dLbl>
            <c:dLbl>
              <c:idx val="1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DF46-4AE9-AF82-50982433136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2008</c:v>
                </c:pt>
                <c:pt idx="1">
                  <c:v>2009</c:v>
                </c:pt>
                <c:pt idx="2">
                  <c:v>2010</c:v>
                </c:pt>
                <c:pt idx="3">
                  <c:v>2011</c:v>
                </c:pt>
                <c:pt idx="4">
                  <c:v>2012</c:v>
                </c:pt>
                <c:pt idx="5">
                  <c:v>2013</c:v>
                </c:pt>
                <c:pt idx="6">
                  <c:v>2013</c:v>
                </c:pt>
                <c:pt idx="7">
                  <c:v>2014</c:v>
                </c:pt>
                <c:pt idx="8">
                  <c:v>2014</c:v>
                </c:pt>
                <c:pt idx="9">
                  <c:v>2015</c:v>
                </c:pt>
                <c:pt idx="10">
                  <c:v>2015</c:v>
                </c:pt>
                <c:pt idx="11">
                  <c:v>2016</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Data'!$AU$6:$AU$100</c:f>
              <c:numCache>
                <c:formatCode>0</c:formatCode>
                <c:ptCount val="95"/>
                <c:pt idx="0">
                  <c:v>#N/A</c:v>
                </c:pt>
                <c:pt idx="1">
                  <c:v>#N/A</c:v>
                </c:pt>
                <c:pt idx="2">
                  <c:v>100</c:v>
                </c:pt>
                <c:pt idx="3">
                  <c:v>#N/A</c:v>
                </c:pt>
                <c:pt idx="4">
                  <c:v>#N/A</c:v>
                </c:pt>
                <c:pt idx="5">
                  <c:v>#N/A</c:v>
                </c:pt>
                <c:pt idx="6">
                  <c:v>#N/A</c:v>
                </c:pt>
                <c:pt idx="7">
                  <c:v>#N/A</c:v>
                </c:pt>
                <c:pt idx="8">
                  <c:v>#N/A</c:v>
                </c:pt>
                <c:pt idx="9">
                  <c:v>#N/A</c:v>
                </c:pt>
                <c:pt idx="10">
                  <c:v>#N/A</c:v>
                </c:pt>
                <c:pt idx="11">
                  <c:v>99.514563106796118</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20-7D7D-45B5-9051-524320E2B97C}"/>
            </c:ext>
          </c:extLst>
        </c:ser>
        <c:dLbls>
          <c:showLegendKey val="0"/>
          <c:showVal val="0"/>
          <c:showCatName val="0"/>
          <c:showSerName val="0"/>
          <c:showPercent val="0"/>
          <c:showBubbleSize val="0"/>
        </c:dLbls>
        <c:axId val="89973888"/>
        <c:axId val="89975424"/>
      </c:scatterChart>
      <c:valAx>
        <c:axId val="8997388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75424"/>
        <c:crosses val="autoZero"/>
        <c:crossBetween val="midCat"/>
        <c:majorUnit val="5"/>
      </c:valAx>
      <c:valAx>
        <c:axId val="89975424"/>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7388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B9C-44BD-824F-9C5214DEDCD3}"/>
                </c:ext>
              </c:extLst>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B9C-44BD-824F-9C5214DEDCD3}"/>
                </c:ext>
              </c:extLst>
            </c:dLbl>
            <c:dLbl>
              <c:idx val="2"/>
              <c:tx>
                <c:rich>
                  <a:bodyPr/>
                  <a:lstStyle/>
                  <a:p>
                    <a:pPr>
                      <a:defRPr sz="600" b="0" i="0">
                        <a:solidFill>
                          <a:srgbClr val="000000"/>
                        </a:solidFill>
                        <a:latin typeface="Arial"/>
                        <a:ea typeface="Arial"/>
                        <a:cs typeface="Arial"/>
                      </a:defRPr>
                    </a:pPr>
                    <a:r>
                      <a:rPr lang="en-US" sz="600"/>
                      <a:t>S</a:t>
                    </a:r>
                    <a:r>
                      <a:rPr lang="en-US"/>
                      <a:t>UR10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B9C-44BD-824F-9C5214DEDCD3}"/>
                </c:ext>
              </c:extLst>
            </c:dLbl>
            <c:dLbl>
              <c:idx val="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B9C-44BD-824F-9C5214DEDCD3}"/>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B9C-44BD-824F-9C5214DEDCD3}"/>
                </c:ext>
              </c:extLst>
            </c:dLbl>
            <c:dLbl>
              <c:idx val="5"/>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B9C-44BD-824F-9C5214DEDCD3}"/>
                </c:ext>
              </c:extLst>
            </c:dLbl>
            <c:dLbl>
              <c:idx val="6"/>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2B9C-44BD-824F-9C5214DEDCD3}"/>
                </c:ext>
              </c:extLst>
            </c:dLbl>
            <c:dLbl>
              <c:idx val="7"/>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87DD-4BB2-AC0F-4DEAB655675C}"/>
                </c:ext>
              </c:extLst>
            </c:dLbl>
            <c:dLbl>
              <c:idx val="8"/>
              <c:tx>
                <c:rich>
                  <a:bodyPr/>
                  <a:lstStyle/>
                  <a:p>
                    <a:pPr>
                      <a:defRPr sz="600" b="0" i="0">
                        <a:solidFill>
                          <a:srgbClr val="000000"/>
                        </a:solidFill>
                        <a:latin typeface="Arial"/>
                        <a:ea typeface="Arial"/>
                        <a:cs typeface="Arial"/>
                      </a:defRPr>
                    </a:pPr>
                    <a:r>
                      <a:rPr lang="en-US" sz="600"/>
                      <a:t>S</a:t>
                    </a:r>
                    <a:r>
                      <a:rPr lang="en-US"/>
                      <a:t>UR14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7DD-4BB2-AC0F-4DEAB655675C}"/>
                </c:ext>
              </c:extLst>
            </c:dLbl>
            <c:dLbl>
              <c:idx val="9"/>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7DD-4BB2-AC0F-4DEAB655675C}"/>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7DD-4BB2-AC0F-4DEAB655675C}"/>
                </c:ext>
              </c:extLst>
            </c:dLbl>
            <c:dLbl>
              <c:idx val="11"/>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7DD-4BB2-AC0F-4DEAB655675C}"/>
                </c:ext>
              </c:extLst>
            </c:dLbl>
            <c:dLbl>
              <c:idx val="1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87DD-4BB2-AC0F-4DEAB655675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2008</c:v>
                </c:pt>
                <c:pt idx="1">
                  <c:v>2009</c:v>
                </c:pt>
                <c:pt idx="2">
                  <c:v>2010</c:v>
                </c:pt>
                <c:pt idx="3">
                  <c:v>2011</c:v>
                </c:pt>
                <c:pt idx="4">
                  <c:v>2012</c:v>
                </c:pt>
                <c:pt idx="5">
                  <c:v>2013</c:v>
                </c:pt>
                <c:pt idx="6">
                  <c:v>2013</c:v>
                </c:pt>
                <c:pt idx="7">
                  <c:v>2014</c:v>
                </c:pt>
                <c:pt idx="8">
                  <c:v>2014</c:v>
                </c:pt>
                <c:pt idx="9">
                  <c:v>2015</c:v>
                </c:pt>
                <c:pt idx="10">
                  <c:v>2015</c:v>
                </c:pt>
                <c:pt idx="11">
                  <c:v>2016</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Estimates!$K$55:$K$71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Estimates!$L$55:$L$71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281C-479C-A50E-9E0B1DE4225E}"/>
              </c:ext>
            </c:extLst>
          </c:dPt>
          <c:dPt>
            <c:idx val="3"/>
            <c:bubble3D val="0"/>
            <c:extLst xmlns:c16r2="http://schemas.microsoft.com/office/drawing/2015/06/char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2B9C-44BD-824F-9C5214DEDCD3}"/>
                </c:ext>
              </c:extLst>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81C-479C-A50E-9E0B1DE4225E}"/>
                </c:ext>
              </c:extLst>
            </c:dLbl>
            <c:dLbl>
              <c:idx val="2"/>
              <c:tx>
                <c:rich>
                  <a:bodyPr/>
                  <a:lstStyle/>
                  <a:p>
                    <a:pPr>
                      <a:defRPr sz="600" b="0" i="0">
                        <a:solidFill>
                          <a:srgbClr val="000000"/>
                        </a:solidFill>
                        <a:latin typeface="Arial"/>
                        <a:ea typeface="Arial"/>
                        <a:cs typeface="Arial"/>
                      </a:defRPr>
                    </a:pPr>
                    <a:r>
                      <a:rPr lang="en-US" sz="600"/>
                      <a:t>S</a:t>
                    </a:r>
                    <a:r>
                      <a:rPr lang="en-US"/>
                      <a:t>UR10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2B9C-44BD-824F-9C5214DEDCD3}"/>
                </c:ext>
              </c:extLst>
            </c:dLbl>
            <c:dLbl>
              <c:idx val="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81C-479C-A50E-9E0B1DE4225E}"/>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2B9C-44BD-824F-9C5214DEDCD3}"/>
                </c:ext>
              </c:extLst>
            </c:dLbl>
            <c:dLbl>
              <c:idx val="5"/>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2B9C-44BD-824F-9C5214DEDCD3}"/>
                </c:ext>
              </c:extLst>
            </c:dLbl>
            <c:dLbl>
              <c:idx val="6"/>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2B9C-44BD-824F-9C5214DEDCD3}"/>
                </c:ext>
              </c:extLst>
            </c:dLbl>
            <c:dLbl>
              <c:idx val="7"/>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2B9C-44BD-824F-9C5214DEDCD3}"/>
                </c:ext>
              </c:extLst>
            </c:dLbl>
            <c:dLbl>
              <c:idx val="8"/>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2B9C-44BD-824F-9C5214DEDCD3}"/>
                </c:ext>
              </c:extLst>
            </c:dLbl>
            <c:dLbl>
              <c:idx val="9"/>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2B9C-44BD-824F-9C5214DEDCD3}"/>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2B9C-44BD-824F-9C5214DEDCD3}"/>
                </c:ext>
              </c:extLst>
            </c:dLbl>
            <c:dLbl>
              <c:idx val="11"/>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2B9C-44BD-824F-9C5214DEDCD3}"/>
                </c:ext>
              </c:extLst>
            </c:dLbl>
            <c:dLbl>
              <c:idx val="1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87DD-4BB2-AC0F-4DEAB655675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2008</c:v>
                </c:pt>
                <c:pt idx="1">
                  <c:v>2009</c:v>
                </c:pt>
                <c:pt idx="2">
                  <c:v>2010</c:v>
                </c:pt>
                <c:pt idx="3">
                  <c:v>2011</c:v>
                </c:pt>
                <c:pt idx="4">
                  <c:v>2012</c:v>
                </c:pt>
                <c:pt idx="5">
                  <c:v>2013</c:v>
                </c:pt>
                <c:pt idx="6">
                  <c:v>2013</c:v>
                </c:pt>
                <c:pt idx="7">
                  <c:v>2014</c:v>
                </c:pt>
                <c:pt idx="8">
                  <c:v>2014</c:v>
                </c:pt>
                <c:pt idx="9">
                  <c:v>2015</c:v>
                </c:pt>
                <c:pt idx="10">
                  <c:v>2015</c:v>
                </c:pt>
                <c:pt idx="11">
                  <c:v>2016</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Estimates!$J$55:$J$71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13-2B9C-44BD-824F-9C5214DEDCD3}"/>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2B9C-44BD-824F-9C5214DEDCD3}"/>
                </c:ext>
              </c:extLst>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2B9C-44BD-824F-9C5214DEDCD3}"/>
                </c:ext>
              </c:extLst>
            </c:dLbl>
            <c:dLbl>
              <c:idx val="2"/>
              <c:tx>
                <c:rich>
                  <a:bodyPr/>
                  <a:lstStyle/>
                  <a:p>
                    <a:pPr>
                      <a:defRPr sz="600" b="0" i="0">
                        <a:solidFill>
                          <a:srgbClr val="000000"/>
                        </a:solidFill>
                        <a:latin typeface="Arial"/>
                        <a:ea typeface="Arial"/>
                        <a:cs typeface="Arial"/>
                      </a:defRPr>
                    </a:pPr>
                    <a:r>
                      <a:rPr lang="en-US" sz="600"/>
                      <a:t>S</a:t>
                    </a:r>
                    <a:r>
                      <a:rPr lang="en-US"/>
                      <a:t>UR10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2B9C-44BD-824F-9C5214DEDCD3}"/>
                </c:ext>
              </c:extLst>
            </c:dLbl>
            <c:dLbl>
              <c:idx val="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2B9C-44BD-824F-9C5214DEDCD3}"/>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2B9C-44BD-824F-9C5214DEDCD3}"/>
                </c:ext>
              </c:extLst>
            </c:dLbl>
            <c:dLbl>
              <c:idx val="5"/>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2B9C-44BD-824F-9C5214DEDCD3}"/>
                </c:ext>
              </c:extLst>
            </c:dLbl>
            <c:dLbl>
              <c:idx val="6"/>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2B9C-44BD-824F-9C5214DEDCD3}"/>
                </c:ext>
              </c:extLst>
            </c:dLbl>
            <c:dLbl>
              <c:idx val="7"/>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2B9C-44BD-824F-9C5214DEDCD3}"/>
                </c:ext>
              </c:extLst>
            </c:dLbl>
            <c:dLbl>
              <c:idx val="8"/>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2B9C-44BD-824F-9C5214DEDCD3}"/>
                </c:ext>
              </c:extLst>
            </c:dLbl>
            <c:dLbl>
              <c:idx val="9"/>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2B9C-44BD-824F-9C5214DEDCD3}"/>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2B9C-44BD-824F-9C5214DEDCD3}"/>
                </c:ext>
              </c:extLst>
            </c:dLbl>
            <c:dLbl>
              <c:idx val="11"/>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2B9C-44BD-824F-9C5214DEDCD3}"/>
                </c:ext>
              </c:extLst>
            </c:dLbl>
            <c:dLbl>
              <c:idx val="1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87DD-4BB2-AC0F-4DEAB655675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2008</c:v>
                </c:pt>
                <c:pt idx="1">
                  <c:v>2009</c:v>
                </c:pt>
                <c:pt idx="2">
                  <c:v>2010</c:v>
                </c:pt>
                <c:pt idx="3">
                  <c:v>2011</c:v>
                </c:pt>
                <c:pt idx="4">
                  <c:v>2012</c:v>
                </c:pt>
                <c:pt idx="5">
                  <c:v>2013</c:v>
                </c:pt>
                <c:pt idx="6">
                  <c:v>2013</c:v>
                </c:pt>
                <c:pt idx="7">
                  <c:v>2014</c:v>
                </c:pt>
                <c:pt idx="8">
                  <c:v>2014</c:v>
                </c:pt>
                <c:pt idx="9">
                  <c:v>2015</c:v>
                </c:pt>
                <c:pt idx="10">
                  <c:v>2015</c:v>
                </c:pt>
                <c:pt idx="11">
                  <c:v>2016</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20-2B9C-44BD-824F-9C5214DEDCD3}"/>
            </c:ext>
          </c:extLst>
        </c:ser>
        <c:dLbls>
          <c:showLegendKey val="0"/>
          <c:showVal val="0"/>
          <c:showCatName val="0"/>
          <c:showSerName val="0"/>
          <c:showPercent val="0"/>
          <c:showBubbleSize val="0"/>
        </c:dLbls>
        <c:axId val="91405696"/>
        <c:axId val="91415680"/>
      </c:scatterChart>
      <c:valAx>
        <c:axId val="9140569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415680"/>
        <c:crosses val="autoZero"/>
        <c:crossBetween val="midCat"/>
        <c:majorUnit val="5"/>
      </c:valAx>
      <c:valAx>
        <c:axId val="91415680"/>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40569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xmlns:c16r2="http://schemas.microsoft.com/office/drawing/2015/06/char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943-459F-8E7B-E6DACA67303F}"/>
                </c:ext>
              </c:extLst>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943-459F-8E7B-E6DACA67303F}"/>
                </c:ext>
              </c:extLst>
            </c:dLbl>
            <c:dLbl>
              <c:idx val="2"/>
              <c:tx>
                <c:rich>
                  <a:bodyPr/>
                  <a:lstStyle/>
                  <a:p>
                    <a:pPr>
                      <a:defRPr sz="600" b="0" i="0">
                        <a:solidFill>
                          <a:srgbClr val="000000"/>
                        </a:solidFill>
                        <a:latin typeface="Arial"/>
                        <a:ea typeface="Arial"/>
                        <a:cs typeface="Arial"/>
                      </a:defRPr>
                    </a:pPr>
                    <a:r>
                      <a:rPr lang="en-US" sz="600"/>
                      <a:t>S</a:t>
                    </a:r>
                    <a:r>
                      <a:rPr lang="en-US"/>
                      <a:t>UR10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943-459F-8E7B-E6DACA67303F}"/>
                </c:ext>
              </c:extLst>
            </c:dLbl>
            <c:dLbl>
              <c:idx val="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943-459F-8E7B-E6DACA67303F}"/>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DBA-4F05-A1E0-CE8D6364B6FF}"/>
                </c:ext>
              </c:extLst>
            </c:dLbl>
            <c:dLbl>
              <c:idx val="5"/>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943-459F-8E7B-E6DACA67303F}"/>
                </c:ext>
              </c:extLst>
            </c:dLbl>
            <c:dLbl>
              <c:idx val="6"/>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2943-459F-8E7B-E6DACA67303F}"/>
                </c:ext>
              </c:extLst>
            </c:dLbl>
            <c:dLbl>
              <c:idx val="7"/>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FF9-4212-A347-14559B54B104}"/>
                </c:ext>
              </c:extLst>
            </c:dLbl>
            <c:dLbl>
              <c:idx val="8"/>
              <c:tx>
                <c:rich>
                  <a:bodyPr/>
                  <a:lstStyle/>
                  <a:p>
                    <a:pPr>
                      <a:defRPr sz="600" b="0" i="0">
                        <a:solidFill>
                          <a:srgbClr val="000000"/>
                        </a:solidFill>
                        <a:latin typeface="Arial"/>
                        <a:ea typeface="Arial"/>
                        <a:cs typeface="Arial"/>
                      </a:defRPr>
                    </a:pPr>
                    <a:r>
                      <a:rPr lang="en-US" sz="600"/>
                      <a:t>S</a:t>
                    </a:r>
                    <a:r>
                      <a:rPr lang="en-US"/>
                      <a:t>UR14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FF9-4212-A347-14559B54B104}"/>
                </c:ext>
              </c:extLst>
            </c:dLbl>
            <c:dLbl>
              <c:idx val="9"/>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4FF9-4212-A347-14559B54B104}"/>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4FF9-4212-A347-14559B54B104}"/>
                </c:ext>
              </c:extLst>
            </c:dLbl>
            <c:dLbl>
              <c:idx val="11"/>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5-4FF9-4212-A347-14559B54B104}"/>
                </c:ext>
              </c:extLst>
            </c:dLbl>
            <c:dLbl>
              <c:idx val="1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4FF9-4212-A347-14559B54B10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2008</c:v>
                </c:pt>
                <c:pt idx="1">
                  <c:v>2009</c:v>
                </c:pt>
                <c:pt idx="2">
                  <c:v>2010</c:v>
                </c:pt>
                <c:pt idx="3">
                  <c:v>2011</c:v>
                </c:pt>
                <c:pt idx="4">
                  <c:v>2012</c:v>
                </c:pt>
                <c:pt idx="5">
                  <c:v>2013</c:v>
                </c:pt>
                <c:pt idx="6">
                  <c:v>2013</c:v>
                </c:pt>
                <c:pt idx="7">
                  <c:v>2014</c:v>
                </c:pt>
                <c:pt idx="8">
                  <c:v>2014</c:v>
                </c:pt>
                <c:pt idx="9">
                  <c:v>2015</c:v>
                </c:pt>
                <c:pt idx="10">
                  <c:v>2015</c:v>
                </c:pt>
                <c:pt idx="11">
                  <c:v>2016</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Data'!$AQ$6:$AQ$100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89.072847682119203</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Estimates!$K$72:$K$88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89.1</c:v>
                </c:pt>
                <c:pt idx="13">
                  <c:v>89.1</c:v>
                </c:pt>
                <c:pt idx="14">
                  <c:v>89.1</c:v>
                </c:pt>
                <c:pt idx="15">
                  <c:v>89.1</c:v>
                </c:pt>
                <c:pt idx="16">
                  <c:v>89.1</c:v>
                </c:pt>
              </c:numCache>
            </c:numRef>
          </c:yVal>
          <c:smooth val="0"/>
          <c:extLst xmlns:c16r2="http://schemas.microsoft.com/office/drawing/2015/06/char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Estimates!$L$72:$L$88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75.5</c:v>
                </c:pt>
                <c:pt idx="13">
                  <c:v>75.5</c:v>
                </c:pt>
                <c:pt idx="14">
                  <c:v>75.5</c:v>
                </c:pt>
                <c:pt idx="15">
                  <c:v>75.5</c:v>
                </c:pt>
                <c:pt idx="16">
                  <c:v>75.5</c:v>
                </c:pt>
              </c:numCache>
            </c:numRef>
          </c:yVal>
          <c:smooth val="0"/>
          <c:extLst xmlns:c16r2="http://schemas.microsoft.com/office/drawing/2015/06/char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78A7-40CE-80A4-E1156BAB3A35}"/>
              </c:ext>
            </c:extLst>
          </c:dPt>
          <c:dPt>
            <c:idx val="3"/>
            <c:bubble3D val="0"/>
            <c:extLst xmlns:c16r2="http://schemas.microsoft.com/office/drawing/2015/06/char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2943-459F-8E7B-E6DACA67303F}"/>
                </c:ext>
              </c:extLst>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8A7-40CE-80A4-E1156BAB3A35}"/>
                </c:ext>
              </c:extLst>
            </c:dLbl>
            <c:dLbl>
              <c:idx val="2"/>
              <c:tx>
                <c:rich>
                  <a:bodyPr/>
                  <a:lstStyle/>
                  <a:p>
                    <a:pPr>
                      <a:defRPr sz="600" b="0" i="0">
                        <a:solidFill>
                          <a:srgbClr val="000000"/>
                        </a:solidFill>
                        <a:latin typeface="Arial"/>
                        <a:ea typeface="Arial"/>
                        <a:cs typeface="Arial"/>
                      </a:defRPr>
                    </a:pPr>
                    <a:r>
                      <a:rPr lang="en-US" sz="600"/>
                      <a:t>S</a:t>
                    </a:r>
                    <a:r>
                      <a:rPr lang="en-US"/>
                      <a:t>UR10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2943-459F-8E7B-E6DACA67303F}"/>
                </c:ext>
              </c:extLst>
            </c:dLbl>
            <c:dLbl>
              <c:idx val="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8A7-40CE-80A4-E1156BAB3A35}"/>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2943-459F-8E7B-E6DACA67303F}"/>
                </c:ext>
              </c:extLst>
            </c:dLbl>
            <c:dLbl>
              <c:idx val="5"/>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2943-459F-8E7B-E6DACA67303F}"/>
                </c:ext>
              </c:extLst>
            </c:dLbl>
            <c:dLbl>
              <c:idx val="6"/>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2943-459F-8E7B-E6DACA67303F}"/>
                </c:ext>
              </c:extLst>
            </c:dLbl>
            <c:dLbl>
              <c:idx val="7"/>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2943-459F-8E7B-E6DACA67303F}"/>
                </c:ext>
              </c:extLst>
            </c:dLbl>
            <c:dLbl>
              <c:idx val="8"/>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2943-459F-8E7B-E6DACA67303F}"/>
                </c:ext>
              </c:extLst>
            </c:dLbl>
            <c:dLbl>
              <c:idx val="9"/>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2943-459F-8E7B-E6DACA67303F}"/>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2943-459F-8E7B-E6DACA67303F}"/>
                </c:ext>
              </c:extLst>
            </c:dLbl>
            <c:dLbl>
              <c:idx val="11"/>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2-2943-459F-8E7B-E6DACA67303F}"/>
                </c:ext>
              </c:extLst>
            </c:dLbl>
            <c:dLbl>
              <c:idx val="1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4FF9-4212-A347-14559B54B10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2008</c:v>
                </c:pt>
                <c:pt idx="1">
                  <c:v>2009</c:v>
                </c:pt>
                <c:pt idx="2">
                  <c:v>2010</c:v>
                </c:pt>
                <c:pt idx="3">
                  <c:v>2011</c:v>
                </c:pt>
                <c:pt idx="4">
                  <c:v>2012</c:v>
                </c:pt>
                <c:pt idx="5">
                  <c:v>2013</c:v>
                </c:pt>
                <c:pt idx="6">
                  <c:v>2013</c:v>
                </c:pt>
                <c:pt idx="7">
                  <c:v>2014</c:v>
                </c:pt>
                <c:pt idx="8">
                  <c:v>2014</c:v>
                </c:pt>
                <c:pt idx="9">
                  <c:v>2015</c:v>
                </c:pt>
                <c:pt idx="10">
                  <c:v>2015</c:v>
                </c:pt>
                <c:pt idx="11">
                  <c:v>2016</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Data'!$AT$6:$AT$100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75.496688741721854</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Estimates!$J$72:$J$88</c:f>
              <c:numCache>
                <c:formatCode>0.0</c:formatCode>
                <c:ptCount val="17"/>
                <c:pt idx="0">
                  <c:v>#N/A</c:v>
                </c:pt>
                <c:pt idx="1">
                  <c:v>#N/A</c:v>
                </c:pt>
                <c:pt idx="2">
                  <c:v>#N/A</c:v>
                </c:pt>
                <c:pt idx="3">
                  <c:v>#N/A</c:v>
                </c:pt>
                <c:pt idx="4">
                  <c:v>93.7</c:v>
                </c:pt>
                <c:pt idx="5">
                  <c:v>93.7</c:v>
                </c:pt>
                <c:pt idx="6">
                  <c:v>93.7</c:v>
                </c:pt>
                <c:pt idx="7">
                  <c:v>93.7</c:v>
                </c:pt>
                <c:pt idx="8">
                  <c:v>93.7</c:v>
                </c:pt>
                <c:pt idx="9">
                  <c:v>94.4</c:v>
                </c:pt>
                <c:pt idx="10">
                  <c:v>95.1</c:v>
                </c:pt>
                <c:pt idx="11">
                  <c:v>95.7</c:v>
                </c:pt>
                <c:pt idx="12">
                  <c:v>96.4</c:v>
                </c:pt>
                <c:pt idx="13">
                  <c:v>97.1</c:v>
                </c:pt>
                <c:pt idx="14">
                  <c:v>97.8</c:v>
                </c:pt>
                <c:pt idx="15">
                  <c:v>98.4</c:v>
                </c:pt>
                <c:pt idx="16">
                  <c:v>99.1</c:v>
                </c:pt>
              </c:numCache>
            </c:numRef>
          </c:yVal>
          <c:smooth val="0"/>
          <c:extLst xmlns:c16r2="http://schemas.microsoft.com/office/drawing/2015/06/chart">
            <c:ext xmlns:c16="http://schemas.microsoft.com/office/drawing/2014/chart" uri="{C3380CC4-5D6E-409C-BE32-E72D297353CC}">
              <c16:uniqueId val="{00000013-2943-459F-8E7B-E6DACA67303F}"/>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2943-459F-8E7B-E6DACA67303F}"/>
                </c:ext>
              </c:extLst>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2943-459F-8E7B-E6DACA67303F}"/>
                </c:ext>
              </c:extLst>
            </c:dLbl>
            <c:dLbl>
              <c:idx val="2"/>
              <c:tx>
                <c:rich>
                  <a:bodyPr/>
                  <a:lstStyle/>
                  <a:p>
                    <a:pPr>
                      <a:defRPr sz="600" b="0" i="0">
                        <a:solidFill>
                          <a:srgbClr val="000000"/>
                        </a:solidFill>
                        <a:latin typeface="Arial"/>
                        <a:ea typeface="Arial"/>
                        <a:cs typeface="Arial"/>
                      </a:defRPr>
                    </a:pPr>
                    <a:r>
                      <a:rPr lang="en-US" sz="600"/>
                      <a:t>S</a:t>
                    </a:r>
                    <a:r>
                      <a:rPr lang="en-US"/>
                      <a:t>UR10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6-2943-459F-8E7B-E6DACA67303F}"/>
                </c:ext>
              </c:extLst>
            </c:dLbl>
            <c:dLbl>
              <c:idx val="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2943-459F-8E7B-E6DACA67303F}"/>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2943-459F-8E7B-E6DACA67303F}"/>
                </c:ext>
              </c:extLst>
            </c:dLbl>
            <c:dLbl>
              <c:idx val="5"/>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2943-459F-8E7B-E6DACA67303F}"/>
                </c:ext>
              </c:extLst>
            </c:dLbl>
            <c:dLbl>
              <c:idx val="6"/>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2943-459F-8E7B-E6DACA67303F}"/>
                </c:ext>
              </c:extLst>
            </c:dLbl>
            <c:dLbl>
              <c:idx val="7"/>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2943-459F-8E7B-E6DACA67303F}"/>
                </c:ext>
              </c:extLst>
            </c:dLbl>
            <c:dLbl>
              <c:idx val="8"/>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2943-459F-8E7B-E6DACA67303F}"/>
                </c:ext>
              </c:extLst>
            </c:dLbl>
            <c:dLbl>
              <c:idx val="9"/>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2943-459F-8E7B-E6DACA67303F}"/>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2943-459F-8E7B-E6DACA67303F}"/>
                </c:ext>
              </c:extLst>
            </c:dLbl>
            <c:dLbl>
              <c:idx val="11"/>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F-2943-459F-8E7B-E6DACA67303F}"/>
                </c:ext>
              </c:extLst>
            </c:dLbl>
            <c:dLbl>
              <c:idx val="1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4FF9-4212-A347-14559B54B10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2008</c:v>
                </c:pt>
                <c:pt idx="1">
                  <c:v>2009</c:v>
                </c:pt>
                <c:pt idx="2">
                  <c:v>2010</c:v>
                </c:pt>
                <c:pt idx="3">
                  <c:v>2011</c:v>
                </c:pt>
                <c:pt idx="4">
                  <c:v>2012</c:v>
                </c:pt>
                <c:pt idx="5">
                  <c:v>2013</c:v>
                </c:pt>
                <c:pt idx="6">
                  <c:v>2013</c:v>
                </c:pt>
                <c:pt idx="7">
                  <c:v>2014</c:v>
                </c:pt>
                <c:pt idx="8">
                  <c:v>2014</c:v>
                </c:pt>
                <c:pt idx="9">
                  <c:v>2015</c:v>
                </c:pt>
                <c:pt idx="10">
                  <c:v>2015</c:v>
                </c:pt>
                <c:pt idx="11">
                  <c:v>2016</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Data'!$AP$6:$AP$100</c:f>
              <c:numCache>
                <c:formatCode>0</c:formatCode>
                <c:ptCount val="95"/>
                <c:pt idx="0">
                  <c:v>#N/A</c:v>
                </c:pt>
                <c:pt idx="1">
                  <c:v>#N/A</c:v>
                </c:pt>
                <c:pt idx="2">
                  <c:v>95.072463768115938</c:v>
                </c:pt>
                <c:pt idx="3">
                  <c:v>#N/A</c:v>
                </c:pt>
                <c:pt idx="4">
                  <c:v>#N/A</c:v>
                </c:pt>
                <c:pt idx="5">
                  <c:v>#N/A</c:v>
                </c:pt>
                <c:pt idx="6">
                  <c:v>#N/A</c:v>
                </c:pt>
                <c:pt idx="7">
                  <c:v>#N/A</c:v>
                </c:pt>
                <c:pt idx="8">
                  <c:v>#N/A</c:v>
                </c:pt>
                <c:pt idx="9">
                  <c:v>#N/A</c:v>
                </c:pt>
                <c:pt idx="10">
                  <c:v>#N/A</c:v>
                </c:pt>
                <c:pt idx="11">
                  <c:v>99.116997792494487</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20-2943-459F-8E7B-E6DACA67303F}"/>
            </c:ext>
          </c:extLst>
        </c:ser>
        <c:dLbls>
          <c:showLegendKey val="0"/>
          <c:showVal val="0"/>
          <c:showCatName val="0"/>
          <c:showSerName val="0"/>
          <c:showPercent val="0"/>
          <c:showBubbleSize val="0"/>
        </c:dLbls>
        <c:axId val="92915968"/>
        <c:axId val="92999680"/>
      </c:scatterChart>
      <c:valAx>
        <c:axId val="9291596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999680"/>
        <c:crosses val="autoZero"/>
        <c:crossBetween val="midCat"/>
        <c:majorUnit val="5"/>
      </c:valAx>
      <c:valAx>
        <c:axId val="92999680"/>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91596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xmlns:c16r2="http://schemas.microsoft.com/office/drawing/2015/06/chart">
              <c:ext xmlns:c16="http://schemas.microsoft.com/office/drawing/2014/chart" uri="{C3380CC4-5D6E-409C-BE32-E72D297353CC}">
                <c16:uniqueId val="{00000000-68E3-4103-9A58-95A15401BDEA}"/>
              </c:ext>
            </c:extLst>
          </c:dPt>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Estimates!$O$4:$O$20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97.1</c:v>
                </c:pt>
                <c:pt idx="13">
                  <c:v>97.1</c:v>
                </c:pt>
                <c:pt idx="14">
                  <c:v>97.1</c:v>
                </c:pt>
                <c:pt idx="15">
                  <c:v>97.1</c:v>
                </c:pt>
                <c:pt idx="16">
                  <c:v>97.1</c:v>
                </c:pt>
              </c:numCache>
            </c:numRef>
          </c:yVal>
          <c:smooth val="0"/>
          <c:extLst xmlns:c16r2="http://schemas.microsoft.com/office/drawing/2015/06/char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43D-4C56-A5E4-7DA3691C4FAF}"/>
                </c:ext>
              </c:extLst>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43D-4C56-A5E4-7DA3691C4FAF}"/>
                </c:ext>
              </c:extLst>
            </c:dLbl>
            <c:dLbl>
              <c:idx val="2"/>
              <c:tx>
                <c:rich>
                  <a:bodyPr/>
                  <a:lstStyle/>
                  <a:p>
                    <a:pPr>
                      <a:defRPr sz="600" b="0" i="0">
                        <a:solidFill>
                          <a:srgbClr val="000000"/>
                        </a:solidFill>
                        <a:latin typeface="Arial"/>
                        <a:ea typeface="Arial"/>
                        <a:cs typeface="Arial"/>
                      </a:defRPr>
                    </a:pPr>
                    <a:r>
                      <a:rPr lang="en-US" sz="600"/>
                      <a:t>S</a:t>
                    </a:r>
                    <a:r>
                      <a:rPr lang="en-US"/>
                      <a:t>UR10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43D-4C56-A5E4-7DA3691C4FAF}"/>
                </c:ext>
              </c:extLst>
            </c:dLbl>
            <c:dLbl>
              <c:idx val="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43D-4C56-A5E4-7DA3691C4FAF}"/>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43D-4C56-A5E4-7DA3691C4FAF}"/>
                </c:ext>
              </c:extLst>
            </c:dLbl>
            <c:dLbl>
              <c:idx val="5"/>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43D-4C56-A5E4-7DA3691C4FAF}"/>
                </c:ext>
              </c:extLst>
            </c:dLbl>
            <c:dLbl>
              <c:idx val="6"/>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043D-4C56-A5E4-7DA3691C4FAF}"/>
                </c:ext>
              </c:extLst>
            </c:dLbl>
            <c:dLbl>
              <c:idx val="7"/>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043D-4C56-A5E4-7DA3691C4FAF}"/>
                </c:ext>
              </c:extLst>
            </c:dLbl>
            <c:dLbl>
              <c:idx val="8"/>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043D-4C56-A5E4-7DA3691C4FAF}"/>
                </c:ext>
              </c:extLst>
            </c:dLbl>
            <c:dLbl>
              <c:idx val="9"/>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043D-4C56-A5E4-7DA3691C4FAF}"/>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043D-4C56-A5E4-7DA3691C4FAF}"/>
                </c:ext>
              </c:extLst>
            </c:dLbl>
            <c:dLbl>
              <c:idx val="11"/>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043D-4C56-A5E4-7DA3691C4FAF}"/>
                </c:ext>
              </c:extLst>
            </c:dLbl>
            <c:dLbl>
              <c:idx val="1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867-4D22-A3FC-B3ADCB04C5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2008</c:v>
                </c:pt>
                <c:pt idx="1">
                  <c:v>2009</c:v>
                </c:pt>
                <c:pt idx="2">
                  <c:v>2010</c:v>
                </c:pt>
                <c:pt idx="3">
                  <c:v>2011</c:v>
                </c:pt>
                <c:pt idx="4">
                  <c:v>2012</c:v>
                </c:pt>
                <c:pt idx="5">
                  <c:v>2013</c:v>
                </c:pt>
                <c:pt idx="6">
                  <c:v>2013</c:v>
                </c:pt>
                <c:pt idx="7">
                  <c:v>2014</c:v>
                </c:pt>
                <c:pt idx="8">
                  <c:v>2014</c:v>
                </c:pt>
                <c:pt idx="9">
                  <c:v>2015</c:v>
                </c:pt>
                <c:pt idx="10">
                  <c:v>2015</c:v>
                </c:pt>
                <c:pt idx="11">
                  <c:v>2016</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Data'!$AZ$6:$AZ$100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97.116843702579672</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Estimates!$P$4:$P$20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84.2</c:v>
                </c:pt>
                <c:pt idx="13">
                  <c:v>84.2</c:v>
                </c:pt>
                <c:pt idx="14">
                  <c:v>84.2</c:v>
                </c:pt>
                <c:pt idx="15">
                  <c:v>84.2</c:v>
                </c:pt>
                <c:pt idx="16">
                  <c:v>84.2</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043D-4C56-A5E4-7DA3691C4FAF}"/>
                </c:ext>
              </c:extLst>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043D-4C56-A5E4-7DA3691C4FAF}"/>
                </c:ext>
              </c:extLst>
            </c:dLbl>
            <c:dLbl>
              <c:idx val="2"/>
              <c:tx>
                <c:rich>
                  <a:bodyPr/>
                  <a:lstStyle/>
                  <a:p>
                    <a:pPr>
                      <a:defRPr sz="600" b="0" i="0">
                        <a:solidFill>
                          <a:srgbClr val="000000"/>
                        </a:solidFill>
                        <a:latin typeface="Arial"/>
                        <a:ea typeface="Arial"/>
                        <a:cs typeface="Arial"/>
                      </a:defRPr>
                    </a:pPr>
                    <a:r>
                      <a:rPr lang="en-US" sz="600"/>
                      <a:t>S</a:t>
                    </a:r>
                    <a:r>
                      <a:rPr lang="en-US"/>
                      <a:t>UR10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043D-4C56-A5E4-7DA3691C4FAF}"/>
                </c:ext>
              </c:extLst>
            </c:dLbl>
            <c:dLbl>
              <c:idx val="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043D-4C56-A5E4-7DA3691C4FAF}"/>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043D-4C56-A5E4-7DA3691C4FAF}"/>
                </c:ext>
              </c:extLst>
            </c:dLbl>
            <c:dLbl>
              <c:idx val="5"/>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043D-4C56-A5E4-7DA3691C4FAF}"/>
                </c:ext>
              </c:extLst>
            </c:dLbl>
            <c:dLbl>
              <c:idx val="6"/>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043D-4C56-A5E4-7DA3691C4FAF}"/>
                </c:ext>
              </c:extLst>
            </c:dLbl>
            <c:dLbl>
              <c:idx val="7"/>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043D-4C56-A5E4-7DA3691C4FAF}"/>
                </c:ext>
              </c:extLst>
            </c:dLbl>
            <c:dLbl>
              <c:idx val="8"/>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043D-4C56-A5E4-7DA3691C4FAF}"/>
                </c:ext>
              </c:extLst>
            </c:dLbl>
            <c:dLbl>
              <c:idx val="9"/>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043D-4C56-A5E4-7DA3691C4FAF}"/>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043D-4C56-A5E4-7DA3691C4FAF}"/>
                </c:ext>
              </c:extLst>
            </c:dLbl>
            <c:dLbl>
              <c:idx val="11"/>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043D-4C56-A5E4-7DA3691C4FAF}"/>
                </c:ext>
              </c:extLst>
            </c:dLbl>
            <c:dLbl>
              <c:idx val="1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867-4D22-A3FC-B3ADCB04C5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2008</c:v>
                </c:pt>
                <c:pt idx="1">
                  <c:v>2009</c:v>
                </c:pt>
                <c:pt idx="2">
                  <c:v>2010</c:v>
                </c:pt>
                <c:pt idx="3">
                  <c:v>2011</c:v>
                </c:pt>
                <c:pt idx="4">
                  <c:v>2012</c:v>
                </c:pt>
                <c:pt idx="5">
                  <c:v>2013</c:v>
                </c:pt>
                <c:pt idx="6">
                  <c:v>2013</c:v>
                </c:pt>
                <c:pt idx="7">
                  <c:v>2014</c:v>
                </c:pt>
                <c:pt idx="8">
                  <c:v>2014</c:v>
                </c:pt>
                <c:pt idx="9">
                  <c:v>2015</c:v>
                </c:pt>
                <c:pt idx="10">
                  <c:v>2015</c:v>
                </c:pt>
                <c:pt idx="11">
                  <c:v>2016</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Data'!$BA$6:$BA$100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84.2185128983308</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Estimates!$Q$4:$Q$20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043D-4C56-A5E4-7DA3691C4FAF}"/>
                </c:ext>
              </c:extLst>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043D-4C56-A5E4-7DA3691C4FAF}"/>
                </c:ext>
              </c:extLst>
            </c:dLbl>
            <c:dLbl>
              <c:idx val="2"/>
              <c:tx>
                <c:rich>
                  <a:bodyPr/>
                  <a:lstStyle/>
                  <a:p>
                    <a:pPr>
                      <a:defRPr sz="600" b="0" i="0">
                        <a:solidFill>
                          <a:srgbClr val="000000"/>
                        </a:solidFill>
                        <a:latin typeface="Arial"/>
                        <a:ea typeface="Arial"/>
                        <a:cs typeface="Arial"/>
                      </a:defRPr>
                    </a:pPr>
                    <a:r>
                      <a:rPr lang="en-US" sz="600"/>
                      <a:t>S</a:t>
                    </a:r>
                    <a:r>
                      <a:rPr lang="en-US"/>
                      <a:t>UR10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043D-4C56-A5E4-7DA3691C4FAF}"/>
                </c:ext>
              </c:extLst>
            </c:dLbl>
            <c:dLbl>
              <c:idx val="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043D-4C56-A5E4-7DA3691C4FAF}"/>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043D-4C56-A5E4-7DA3691C4FAF}"/>
                </c:ext>
              </c:extLst>
            </c:dLbl>
            <c:dLbl>
              <c:idx val="5"/>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043D-4C56-A5E4-7DA3691C4FAF}"/>
                </c:ext>
              </c:extLst>
            </c:dLbl>
            <c:dLbl>
              <c:idx val="6"/>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043D-4C56-A5E4-7DA3691C4FAF}"/>
                </c:ext>
              </c:extLst>
            </c:dLbl>
            <c:dLbl>
              <c:idx val="7"/>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043D-4C56-A5E4-7DA3691C4FAF}"/>
                </c:ext>
              </c:extLst>
            </c:dLbl>
            <c:dLbl>
              <c:idx val="8"/>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043D-4C56-A5E4-7DA3691C4FAF}"/>
                </c:ext>
              </c:extLst>
            </c:dLbl>
            <c:dLbl>
              <c:idx val="9"/>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043D-4C56-A5E4-7DA3691C4FAF}"/>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043D-4C56-A5E4-7DA3691C4FAF}"/>
                </c:ext>
              </c:extLst>
            </c:dLbl>
            <c:dLbl>
              <c:idx val="11"/>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043D-4C56-A5E4-7DA3691C4FAF}"/>
                </c:ext>
              </c:extLst>
            </c:dLbl>
            <c:dLbl>
              <c:idx val="1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4867-4D22-A3FC-B3ADCB04C5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2008</c:v>
                </c:pt>
                <c:pt idx="1">
                  <c:v>2009</c:v>
                </c:pt>
                <c:pt idx="2">
                  <c:v>2010</c:v>
                </c:pt>
                <c:pt idx="3">
                  <c:v>2011</c:v>
                </c:pt>
                <c:pt idx="4">
                  <c:v>2012</c:v>
                </c:pt>
                <c:pt idx="5">
                  <c:v>2013</c:v>
                </c:pt>
                <c:pt idx="6">
                  <c:v>2013</c:v>
                </c:pt>
                <c:pt idx="7">
                  <c:v>2014</c:v>
                </c:pt>
                <c:pt idx="8">
                  <c:v>2014</c:v>
                </c:pt>
                <c:pt idx="9">
                  <c:v>2015</c:v>
                </c:pt>
                <c:pt idx="10">
                  <c:v>2015</c:v>
                </c:pt>
                <c:pt idx="11">
                  <c:v>2016</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Data'!$BB$6:$BB$100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94236032"/>
        <c:axId val="94315648"/>
      </c:scatterChart>
      <c:valAx>
        <c:axId val="9423603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315648"/>
        <c:crosses val="autoZero"/>
        <c:crossBetween val="midCat"/>
        <c:majorUnit val="5"/>
      </c:valAx>
      <c:valAx>
        <c:axId val="9431564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236032"/>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Estimates!$P$21:$P$37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6-039B-4DBF-9B2C-652716CA2798}"/>
              </c:ext>
            </c:extLst>
          </c:dPt>
          <c:dPt>
            <c:idx val="3"/>
            <c:bubble3D val="0"/>
            <c:extLst xmlns:c16r2="http://schemas.microsoft.com/office/drawing/2015/06/char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34B-405B-B20B-254A158CD35E}"/>
                </c:ext>
              </c:extLst>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39B-4DBF-9B2C-652716CA2798}"/>
                </c:ext>
              </c:extLst>
            </c:dLbl>
            <c:dLbl>
              <c:idx val="2"/>
              <c:tx>
                <c:rich>
                  <a:bodyPr/>
                  <a:lstStyle/>
                  <a:p>
                    <a:pPr>
                      <a:defRPr sz="600" b="0" i="0">
                        <a:solidFill>
                          <a:srgbClr val="000000"/>
                        </a:solidFill>
                        <a:latin typeface="Arial"/>
                        <a:ea typeface="Arial"/>
                        <a:cs typeface="Arial"/>
                      </a:defRPr>
                    </a:pPr>
                    <a:r>
                      <a:rPr lang="en-US" sz="600"/>
                      <a:t>S</a:t>
                    </a:r>
                    <a:r>
                      <a:rPr lang="en-US"/>
                      <a:t>UR10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34B-405B-B20B-254A158CD35E}"/>
                </c:ext>
              </c:extLst>
            </c:dLbl>
            <c:dLbl>
              <c:idx val="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39B-4DBF-9B2C-652716CA2798}"/>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34B-405B-B20B-254A158CD35E}"/>
                </c:ext>
              </c:extLst>
            </c:dLbl>
            <c:dLbl>
              <c:idx val="5"/>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34B-405B-B20B-254A158CD35E}"/>
                </c:ext>
              </c:extLst>
            </c:dLbl>
            <c:dLbl>
              <c:idx val="6"/>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34B-405B-B20B-254A158CD35E}"/>
                </c:ext>
              </c:extLst>
            </c:dLbl>
            <c:dLbl>
              <c:idx val="7"/>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34B-405B-B20B-254A158CD35E}"/>
                </c:ext>
              </c:extLst>
            </c:dLbl>
            <c:dLbl>
              <c:idx val="8"/>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34B-405B-B20B-254A158CD35E}"/>
                </c:ext>
              </c:extLst>
            </c:dLbl>
            <c:dLbl>
              <c:idx val="9"/>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34B-405B-B20B-254A158CD35E}"/>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34B-405B-B20B-254A158CD35E}"/>
                </c:ext>
              </c:extLst>
            </c:dLbl>
            <c:dLbl>
              <c:idx val="11"/>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34B-405B-B20B-254A158CD35E}"/>
                </c:ext>
              </c:extLst>
            </c:dLbl>
            <c:dLbl>
              <c:idx val="1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C33-4BCE-BBB0-1A2B5D56666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2008</c:v>
                </c:pt>
                <c:pt idx="1">
                  <c:v>2009</c:v>
                </c:pt>
                <c:pt idx="2">
                  <c:v>2010</c:v>
                </c:pt>
                <c:pt idx="3">
                  <c:v>2011</c:v>
                </c:pt>
                <c:pt idx="4">
                  <c:v>2012</c:v>
                </c:pt>
                <c:pt idx="5">
                  <c:v>2013</c:v>
                </c:pt>
                <c:pt idx="6">
                  <c:v>2013</c:v>
                </c:pt>
                <c:pt idx="7">
                  <c:v>2014</c:v>
                </c:pt>
                <c:pt idx="8">
                  <c:v>2014</c:v>
                </c:pt>
                <c:pt idx="9">
                  <c:v>2015</c:v>
                </c:pt>
                <c:pt idx="10">
                  <c:v>2015</c:v>
                </c:pt>
                <c:pt idx="11">
                  <c:v>2016</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Estimates!$Q$21:$Q$37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34B-405B-B20B-254A158CD35E}"/>
                </c:ext>
              </c:extLst>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34B-405B-B20B-254A158CD35E}"/>
                </c:ext>
              </c:extLst>
            </c:dLbl>
            <c:dLbl>
              <c:idx val="2"/>
              <c:tx>
                <c:rich>
                  <a:bodyPr/>
                  <a:lstStyle/>
                  <a:p>
                    <a:pPr>
                      <a:defRPr sz="600" b="0" i="0">
                        <a:solidFill>
                          <a:srgbClr val="000000"/>
                        </a:solidFill>
                        <a:latin typeface="Arial"/>
                        <a:ea typeface="Arial"/>
                        <a:cs typeface="Arial"/>
                      </a:defRPr>
                    </a:pPr>
                    <a:r>
                      <a:rPr lang="en-US" sz="600"/>
                      <a:t>S</a:t>
                    </a:r>
                    <a:r>
                      <a:rPr lang="en-US"/>
                      <a:t>UR10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34B-405B-B20B-254A158CD35E}"/>
                </c:ext>
              </c:extLst>
            </c:dLbl>
            <c:dLbl>
              <c:idx val="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34B-405B-B20B-254A158CD35E}"/>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34B-405B-B20B-254A158CD35E}"/>
                </c:ext>
              </c:extLst>
            </c:dLbl>
            <c:dLbl>
              <c:idx val="5"/>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34B-405B-B20B-254A158CD35E}"/>
                </c:ext>
              </c:extLst>
            </c:dLbl>
            <c:dLbl>
              <c:idx val="6"/>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34B-405B-B20B-254A158CD35E}"/>
                </c:ext>
              </c:extLst>
            </c:dLbl>
            <c:dLbl>
              <c:idx val="7"/>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34B-405B-B20B-254A158CD35E}"/>
                </c:ext>
              </c:extLst>
            </c:dLbl>
            <c:dLbl>
              <c:idx val="8"/>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34B-405B-B20B-254A158CD35E}"/>
                </c:ext>
              </c:extLst>
            </c:dLbl>
            <c:dLbl>
              <c:idx val="9"/>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34B-405B-B20B-254A158CD35E}"/>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34B-405B-B20B-254A158CD35E}"/>
                </c:ext>
              </c:extLst>
            </c:dLbl>
            <c:dLbl>
              <c:idx val="11"/>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34B-405B-B20B-254A158CD35E}"/>
                </c:ext>
              </c:extLst>
            </c:dLbl>
            <c:dLbl>
              <c:idx val="1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C33-4BCE-BBB0-1A2B5D56666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2008</c:v>
                </c:pt>
                <c:pt idx="1">
                  <c:v>2009</c:v>
                </c:pt>
                <c:pt idx="2">
                  <c:v>2010</c:v>
                </c:pt>
                <c:pt idx="3">
                  <c:v>2011</c:v>
                </c:pt>
                <c:pt idx="4">
                  <c:v>2012</c:v>
                </c:pt>
                <c:pt idx="5">
                  <c:v>2013</c:v>
                </c:pt>
                <c:pt idx="6">
                  <c:v>2013</c:v>
                </c:pt>
                <c:pt idx="7">
                  <c:v>2014</c:v>
                </c:pt>
                <c:pt idx="8">
                  <c:v>2014</c:v>
                </c:pt>
                <c:pt idx="9">
                  <c:v>2015</c:v>
                </c:pt>
                <c:pt idx="10">
                  <c:v>2015</c:v>
                </c:pt>
                <c:pt idx="11">
                  <c:v>2016</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Estimates!$O$21:$O$37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A9CF-4419-80EC-503C2B7FD27C}"/>
              </c:ext>
            </c:extLst>
          </c:dPt>
          <c:dPt>
            <c:idx val="3"/>
            <c:bubble3D val="0"/>
            <c:extLst xmlns:c16r2="http://schemas.microsoft.com/office/drawing/2015/06/char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34B-405B-B20B-254A158CD35E}"/>
                </c:ext>
              </c:extLst>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9CF-4419-80EC-503C2B7FD27C}"/>
                </c:ext>
              </c:extLst>
            </c:dLbl>
            <c:dLbl>
              <c:idx val="2"/>
              <c:tx>
                <c:rich>
                  <a:bodyPr/>
                  <a:lstStyle/>
                  <a:p>
                    <a:pPr>
                      <a:defRPr sz="600" b="0" i="0">
                        <a:solidFill>
                          <a:srgbClr val="000000"/>
                        </a:solidFill>
                        <a:latin typeface="Arial"/>
                        <a:ea typeface="Arial"/>
                        <a:cs typeface="Arial"/>
                      </a:defRPr>
                    </a:pPr>
                    <a:r>
                      <a:rPr lang="en-US" sz="600"/>
                      <a:t>S</a:t>
                    </a:r>
                    <a:r>
                      <a:rPr lang="en-US"/>
                      <a:t>UR10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34B-405B-B20B-254A158CD35E}"/>
                </c:ext>
              </c:extLst>
            </c:dLbl>
            <c:dLbl>
              <c:idx val="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9CF-4419-80EC-503C2B7FD27C}"/>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34B-405B-B20B-254A158CD35E}"/>
                </c:ext>
              </c:extLst>
            </c:dLbl>
            <c:dLbl>
              <c:idx val="5"/>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34B-405B-B20B-254A158CD35E}"/>
                </c:ext>
              </c:extLst>
            </c:dLbl>
            <c:dLbl>
              <c:idx val="6"/>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34B-405B-B20B-254A158CD35E}"/>
                </c:ext>
              </c:extLst>
            </c:dLbl>
            <c:dLbl>
              <c:idx val="7"/>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34B-405B-B20B-254A158CD35E}"/>
                </c:ext>
              </c:extLst>
            </c:dLbl>
            <c:dLbl>
              <c:idx val="8"/>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34B-405B-B20B-254A158CD35E}"/>
                </c:ext>
              </c:extLst>
            </c:dLbl>
            <c:dLbl>
              <c:idx val="9"/>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34B-405B-B20B-254A158CD35E}"/>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34B-405B-B20B-254A158CD35E}"/>
                </c:ext>
              </c:extLst>
            </c:dLbl>
            <c:dLbl>
              <c:idx val="11"/>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34B-405B-B20B-254A158CD35E}"/>
                </c:ext>
              </c:extLst>
            </c:dLbl>
            <c:dLbl>
              <c:idx val="1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C33-4BCE-BBB0-1A2B5D56666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2008</c:v>
                </c:pt>
                <c:pt idx="1">
                  <c:v>2009</c:v>
                </c:pt>
                <c:pt idx="2">
                  <c:v>2010</c:v>
                </c:pt>
                <c:pt idx="3">
                  <c:v>2011</c:v>
                </c:pt>
                <c:pt idx="4">
                  <c:v>2012</c:v>
                </c:pt>
                <c:pt idx="5">
                  <c:v>2013</c:v>
                </c:pt>
                <c:pt idx="6">
                  <c:v>2013</c:v>
                </c:pt>
                <c:pt idx="7">
                  <c:v>2014</c:v>
                </c:pt>
                <c:pt idx="8">
                  <c:v>2014</c:v>
                </c:pt>
                <c:pt idx="9">
                  <c:v>2015</c:v>
                </c:pt>
                <c:pt idx="10">
                  <c:v>2015</c:v>
                </c:pt>
                <c:pt idx="11">
                  <c:v>2016</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94530560"/>
        <c:axId val="94532352"/>
      </c:scatterChart>
      <c:valAx>
        <c:axId val="945305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532352"/>
        <c:crosses val="autoZero"/>
        <c:crossBetween val="midCat"/>
        <c:majorUnit val="5"/>
      </c:valAx>
      <c:valAx>
        <c:axId val="9453235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53056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Estimates!$P$38:$P$54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Estimates!$Q$38:$Q$54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F76F-43D2-BE27-F78F808FF620}"/>
              </c:ext>
            </c:extLst>
          </c:dPt>
          <c:dPt>
            <c:idx val="3"/>
            <c:bubble3D val="0"/>
            <c:extLst xmlns:c16r2="http://schemas.microsoft.com/office/drawing/2015/06/char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E51-4EDC-A428-FBE31D9D3CFA}"/>
                </c:ext>
              </c:extLst>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76F-43D2-BE27-F78F808FF620}"/>
                </c:ext>
              </c:extLst>
            </c:dLbl>
            <c:dLbl>
              <c:idx val="2"/>
              <c:tx>
                <c:rich>
                  <a:bodyPr/>
                  <a:lstStyle/>
                  <a:p>
                    <a:pPr>
                      <a:defRPr sz="600" b="0" i="0">
                        <a:solidFill>
                          <a:srgbClr val="000000"/>
                        </a:solidFill>
                        <a:latin typeface="Arial"/>
                        <a:ea typeface="Arial"/>
                        <a:cs typeface="Arial"/>
                      </a:defRPr>
                    </a:pPr>
                    <a:r>
                      <a:rPr lang="en-US" sz="600"/>
                      <a:t>S</a:t>
                    </a:r>
                    <a:r>
                      <a:rPr lang="en-US"/>
                      <a:t>UR10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E51-4EDC-A428-FBE31D9D3CFA}"/>
                </c:ext>
              </c:extLst>
            </c:dLbl>
            <c:dLbl>
              <c:idx val="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76F-43D2-BE27-F78F808FF620}"/>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E51-4EDC-A428-FBE31D9D3CFA}"/>
                </c:ext>
              </c:extLst>
            </c:dLbl>
            <c:dLbl>
              <c:idx val="5"/>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E51-4EDC-A428-FBE31D9D3CFA}"/>
                </c:ext>
              </c:extLst>
            </c:dLbl>
            <c:dLbl>
              <c:idx val="6"/>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E51-4EDC-A428-FBE31D9D3CFA}"/>
                </c:ext>
              </c:extLst>
            </c:dLbl>
            <c:dLbl>
              <c:idx val="7"/>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5E51-4EDC-A428-FBE31D9D3CFA}"/>
                </c:ext>
              </c:extLst>
            </c:dLbl>
            <c:dLbl>
              <c:idx val="8"/>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5E51-4EDC-A428-FBE31D9D3CFA}"/>
                </c:ext>
              </c:extLst>
            </c:dLbl>
            <c:dLbl>
              <c:idx val="9"/>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5E51-4EDC-A428-FBE31D9D3CFA}"/>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5E51-4EDC-A428-FBE31D9D3CFA}"/>
                </c:ext>
              </c:extLst>
            </c:dLbl>
            <c:dLbl>
              <c:idx val="11"/>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5E51-4EDC-A428-FBE31D9D3CFA}"/>
                </c:ext>
              </c:extLst>
            </c:dLbl>
            <c:dLbl>
              <c:idx val="1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288-48D9-8ECB-136F3552BE2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2008</c:v>
                </c:pt>
                <c:pt idx="1">
                  <c:v>2009</c:v>
                </c:pt>
                <c:pt idx="2">
                  <c:v>2010</c:v>
                </c:pt>
                <c:pt idx="3">
                  <c:v>2011</c:v>
                </c:pt>
                <c:pt idx="4">
                  <c:v>2012</c:v>
                </c:pt>
                <c:pt idx="5">
                  <c:v>2013</c:v>
                </c:pt>
                <c:pt idx="6">
                  <c:v>2013</c:v>
                </c:pt>
                <c:pt idx="7">
                  <c:v>2014</c:v>
                </c:pt>
                <c:pt idx="8">
                  <c:v>2014</c:v>
                </c:pt>
                <c:pt idx="9">
                  <c:v>2015</c:v>
                </c:pt>
                <c:pt idx="10">
                  <c:v>2015</c:v>
                </c:pt>
                <c:pt idx="11">
                  <c:v>2016</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5E51-4EDC-A428-FBE31D9D3CFA}"/>
                </c:ext>
              </c:extLst>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5E51-4EDC-A428-FBE31D9D3CFA}"/>
                </c:ext>
              </c:extLst>
            </c:dLbl>
            <c:dLbl>
              <c:idx val="2"/>
              <c:tx>
                <c:rich>
                  <a:bodyPr/>
                  <a:lstStyle/>
                  <a:p>
                    <a:pPr>
                      <a:defRPr sz="600" b="0" i="0">
                        <a:solidFill>
                          <a:srgbClr val="000000"/>
                        </a:solidFill>
                        <a:latin typeface="Arial"/>
                        <a:ea typeface="Arial"/>
                        <a:cs typeface="Arial"/>
                      </a:defRPr>
                    </a:pPr>
                    <a:r>
                      <a:rPr lang="en-US" sz="600"/>
                      <a:t>S</a:t>
                    </a:r>
                    <a:r>
                      <a:rPr lang="en-US"/>
                      <a:t>UR10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5E51-4EDC-A428-FBE31D9D3CFA}"/>
                </c:ext>
              </c:extLst>
            </c:dLbl>
            <c:dLbl>
              <c:idx val="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5E51-4EDC-A428-FBE31D9D3CFA}"/>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5E51-4EDC-A428-FBE31D9D3CFA}"/>
                </c:ext>
              </c:extLst>
            </c:dLbl>
            <c:dLbl>
              <c:idx val="5"/>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5E51-4EDC-A428-FBE31D9D3CFA}"/>
                </c:ext>
              </c:extLst>
            </c:dLbl>
            <c:dLbl>
              <c:idx val="6"/>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5E51-4EDC-A428-FBE31D9D3CFA}"/>
                </c:ext>
              </c:extLst>
            </c:dLbl>
            <c:dLbl>
              <c:idx val="7"/>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5E51-4EDC-A428-FBE31D9D3CFA}"/>
                </c:ext>
              </c:extLst>
            </c:dLbl>
            <c:dLbl>
              <c:idx val="8"/>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5E51-4EDC-A428-FBE31D9D3CFA}"/>
                </c:ext>
              </c:extLst>
            </c:dLbl>
            <c:dLbl>
              <c:idx val="9"/>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5E51-4EDC-A428-FBE31D9D3CFA}"/>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5E51-4EDC-A428-FBE31D9D3CFA}"/>
                </c:ext>
              </c:extLst>
            </c:dLbl>
            <c:dLbl>
              <c:idx val="11"/>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5E51-4EDC-A428-FBE31D9D3CFA}"/>
                </c:ext>
              </c:extLst>
            </c:dLbl>
            <c:dLbl>
              <c:idx val="1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288-48D9-8ECB-136F3552BE2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2008</c:v>
                </c:pt>
                <c:pt idx="1">
                  <c:v>2009</c:v>
                </c:pt>
                <c:pt idx="2">
                  <c:v>2010</c:v>
                </c:pt>
                <c:pt idx="3">
                  <c:v>2011</c:v>
                </c:pt>
                <c:pt idx="4">
                  <c:v>2012</c:v>
                </c:pt>
                <c:pt idx="5">
                  <c:v>2013</c:v>
                </c:pt>
                <c:pt idx="6">
                  <c:v>2013</c:v>
                </c:pt>
                <c:pt idx="7">
                  <c:v>2014</c:v>
                </c:pt>
                <c:pt idx="8">
                  <c:v>2014</c:v>
                </c:pt>
                <c:pt idx="9">
                  <c:v>2015</c:v>
                </c:pt>
                <c:pt idx="10">
                  <c:v>2015</c:v>
                </c:pt>
                <c:pt idx="11">
                  <c:v>2016</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Estimates!$O$38:$O$54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DE28-40B1-9CD0-6C08C7A971EB}"/>
              </c:ext>
            </c:extLst>
          </c:dPt>
          <c:dPt>
            <c:idx val="3"/>
            <c:bubble3D val="0"/>
            <c:extLst xmlns:c16r2="http://schemas.microsoft.com/office/drawing/2015/06/char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5E51-4EDC-A428-FBE31D9D3CFA}"/>
                </c:ext>
              </c:extLst>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E28-40B1-9CD0-6C08C7A971EB}"/>
                </c:ext>
              </c:extLst>
            </c:dLbl>
            <c:dLbl>
              <c:idx val="2"/>
              <c:tx>
                <c:rich>
                  <a:bodyPr/>
                  <a:lstStyle/>
                  <a:p>
                    <a:pPr>
                      <a:defRPr sz="600" b="0" i="0">
                        <a:solidFill>
                          <a:srgbClr val="000000"/>
                        </a:solidFill>
                        <a:latin typeface="Arial"/>
                        <a:ea typeface="Arial"/>
                        <a:cs typeface="Arial"/>
                      </a:defRPr>
                    </a:pPr>
                    <a:r>
                      <a:rPr lang="en-US" sz="600"/>
                      <a:t>S</a:t>
                    </a:r>
                    <a:r>
                      <a:rPr lang="en-US"/>
                      <a:t>UR10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5E51-4EDC-A428-FBE31D9D3CFA}"/>
                </c:ext>
              </c:extLst>
            </c:dLbl>
            <c:dLbl>
              <c:idx val="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E28-40B1-9CD0-6C08C7A971EB}"/>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5E51-4EDC-A428-FBE31D9D3CFA}"/>
                </c:ext>
              </c:extLst>
            </c:dLbl>
            <c:dLbl>
              <c:idx val="5"/>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5E51-4EDC-A428-FBE31D9D3CFA}"/>
                </c:ext>
              </c:extLst>
            </c:dLbl>
            <c:dLbl>
              <c:idx val="6"/>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5E51-4EDC-A428-FBE31D9D3CFA}"/>
                </c:ext>
              </c:extLst>
            </c:dLbl>
            <c:dLbl>
              <c:idx val="7"/>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5E51-4EDC-A428-FBE31D9D3CFA}"/>
                </c:ext>
              </c:extLst>
            </c:dLbl>
            <c:dLbl>
              <c:idx val="8"/>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5E51-4EDC-A428-FBE31D9D3CFA}"/>
                </c:ext>
              </c:extLst>
            </c:dLbl>
            <c:dLbl>
              <c:idx val="9"/>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5E51-4EDC-A428-FBE31D9D3CFA}"/>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5E51-4EDC-A428-FBE31D9D3CFA}"/>
                </c:ext>
              </c:extLst>
            </c:dLbl>
            <c:dLbl>
              <c:idx val="11"/>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5E51-4EDC-A428-FBE31D9D3CFA}"/>
                </c:ext>
              </c:extLst>
            </c:dLbl>
            <c:dLbl>
              <c:idx val="1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288-48D9-8ECB-136F3552BE2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2008</c:v>
                </c:pt>
                <c:pt idx="1">
                  <c:v>2009</c:v>
                </c:pt>
                <c:pt idx="2">
                  <c:v>2010</c:v>
                </c:pt>
                <c:pt idx="3">
                  <c:v>2011</c:v>
                </c:pt>
                <c:pt idx="4">
                  <c:v>2012</c:v>
                </c:pt>
                <c:pt idx="5">
                  <c:v>2013</c:v>
                </c:pt>
                <c:pt idx="6">
                  <c:v>2013</c:v>
                </c:pt>
                <c:pt idx="7">
                  <c:v>2014</c:v>
                </c:pt>
                <c:pt idx="8">
                  <c:v>2014</c:v>
                </c:pt>
                <c:pt idx="9">
                  <c:v>2015</c:v>
                </c:pt>
                <c:pt idx="10">
                  <c:v>2015</c:v>
                </c:pt>
                <c:pt idx="11">
                  <c:v>2016</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95697152"/>
        <c:axId val="95707136"/>
      </c:scatterChart>
      <c:valAx>
        <c:axId val="9569715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707136"/>
        <c:crosses val="autoZero"/>
        <c:crossBetween val="midCat"/>
        <c:majorUnit val="5"/>
      </c:valAx>
      <c:valAx>
        <c:axId val="9570713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69715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Estimates!$P$89:$P$105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86.9</c:v>
                </c:pt>
                <c:pt idx="13">
                  <c:v>86.9</c:v>
                </c:pt>
                <c:pt idx="14">
                  <c:v>86.9</c:v>
                </c:pt>
                <c:pt idx="15">
                  <c:v>86.9</c:v>
                </c:pt>
                <c:pt idx="16">
                  <c:v>86.9</c:v>
                </c:pt>
              </c:numCache>
            </c:numRef>
          </c:yVal>
          <c:smooth val="0"/>
          <c:extLst xmlns:c16r2="http://schemas.microsoft.com/office/drawing/2015/06/char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Estimates!$Q$89:$Q$105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xmlns:c16r2="http://schemas.microsoft.com/office/drawing/2015/06/char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274-4C73-A58F-2CDFF5A28CA0}"/>
                </c:ext>
              </c:extLst>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9274-4C73-A58F-2CDFF5A28CA0}"/>
                </c:ext>
              </c:extLst>
            </c:dLbl>
            <c:dLbl>
              <c:idx val="2"/>
              <c:tx>
                <c:rich>
                  <a:bodyPr/>
                  <a:lstStyle/>
                  <a:p>
                    <a:pPr>
                      <a:defRPr sz="600" b="0" i="0">
                        <a:solidFill>
                          <a:srgbClr val="000000"/>
                        </a:solidFill>
                        <a:latin typeface="Arial"/>
                        <a:ea typeface="Arial"/>
                        <a:cs typeface="Arial"/>
                      </a:defRPr>
                    </a:pPr>
                    <a:r>
                      <a:rPr lang="en-US" sz="600"/>
                      <a:t>S</a:t>
                    </a:r>
                    <a:r>
                      <a:rPr lang="en-US"/>
                      <a:t>UR10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9274-4C73-A58F-2CDFF5A28CA0}"/>
                </c:ext>
              </c:extLst>
            </c:dLbl>
            <c:dLbl>
              <c:idx val="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985-4435-9EFA-86F965C0C0C4}"/>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9274-4C73-A58F-2CDFF5A28CA0}"/>
                </c:ext>
              </c:extLst>
            </c:dLbl>
            <c:dLbl>
              <c:idx val="5"/>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9274-4C73-A58F-2CDFF5A28CA0}"/>
                </c:ext>
              </c:extLst>
            </c:dLbl>
            <c:dLbl>
              <c:idx val="6"/>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9274-4C73-A58F-2CDFF5A28CA0}"/>
                </c:ext>
              </c:extLst>
            </c:dLbl>
            <c:dLbl>
              <c:idx val="7"/>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9274-4C73-A58F-2CDFF5A28CA0}"/>
                </c:ext>
              </c:extLst>
            </c:dLbl>
            <c:dLbl>
              <c:idx val="8"/>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9274-4C73-A58F-2CDFF5A28CA0}"/>
                </c:ext>
              </c:extLst>
            </c:dLbl>
            <c:dLbl>
              <c:idx val="9"/>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9274-4C73-A58F-2CDFF5A28CA0}"/>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9274-4C73-A58F-2CDFF5A28CA0}"/>
                </c:ext>
              </c:extLst>
            </c:dLbl>
            <c:dLbl>
              <c:idx val="11"/>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9274-4C73-A58F-2CDFF5A28CA0}"/>
                </c:ext>
              </c:extLst>
            </c:dLbl>
            <c:dLbl>
              <c:idx val="1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90D-4604-AC01-071F787DCAD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2008</c:v>
                </c:pt>
                <c:pt idx="1">
                  <c:v>2009</c:v>
                </c:pt>
                <c:pt idx="2">
                  <c:v>2010</c:v>
                </c:pt>
                <c:pt idx="3">
                  <c:v>2011</c:v>
                </c:pt>
                <c:pt idx="4">
                  <c:v>2012</c:v>
                </c:pt>
                <c:pt idx="5">
                  <c:v>2013</c:v>
                </c:pt>
                <c:pt idx="6">
                  <c:v>2013</c:v>
                </c:pt>
                <c:pt idx="7">
                  <c:v>2014</c:v>
                </c:pt>
                <c:pt idx="8">
                  <c:v>2014</c:v>
                </c:pt>
                <c:pt idx="9">
                  <c:v>2015</c:v>
                </c:pt>
                <c:pt idx="10">
                  <c:v>2015</c:v>
                </c:pt>
                <c:pt idx="11">
                  <c:v>2016</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Data'!$BP$6:$BP$100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86.893203883495147</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9274-4C73-A58F-2CDFF5A28CA0}"/>
                </c:ext>
              </c:extLst>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9274-4C73-A58F-2CDFF5A28CA0}"/>
                </c:ext>
              </c:extLst>
            </c:dLbl>
            <c:dLbl>
              <c:idx val="2"/>
              <c:tx>
                <c:rich>
                  <a:bodyPr/>
                  <a:lstStyle/>
                  <a:p>
                    <a:pPr>
                      <a:defRPr sz="600" b="0" i="0">
                        <a:solidFill>
                          <a:srgbClr val="000000"/>
                        </a:solidFill>
                        <a:latin typeface="Arial"/>
                        <a:ea typeface="Arial"/>
                        <a:cs typeface="Arial"/>
                      </a:defRPr>
                    </a:pPr>
                    <a:r>
                      <a:rPr lang="en-US" sz="600"/>
                      <a:t>S</a:t>
                    </a:r>
                    <a:r>
                      <a:rPr lang="en-US"/>
                      <a:t>UR10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9274-4C73-A58F-2CDFF5A28CA0}"/>
                </c:ext>
              </c:extLst>
            </c:dLbl>
            <c:dLbl>
              <c:idx val="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9274-4C73-A58F-2CDFF5A28CA0}"/>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9274-4C73-A58F-2CDFF5A28CA0}"/>
                </c:ext>
              </c:extLst>
            </c:dLbl>
            <c:dLbl>
              <c:idx val="5"/>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9274-4C73-A58F-2CDFF5A28CA0}"/>
                </c:ext>
              </c:extLst>
            </c:dLbl>
            <c:dLbl>
              <c:idx val="6"/>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9274-4C73-A58F-2CDFF5A28CA0}"/>
                </c:ext>
              </c:extLst>
            </c:dLbl>
            <c:dLbl>
              <c:idx val="7"/>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9274-4C73-A58F-2CDFF5A28CA0}"/>
                </c:ext>
              </c:extLst>
            </c:dLbl>
            <c:dLbl>
              <c:idx val="8"/>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9274-4C73-A58F-2CDFF5A28CA0}"/>
                </c:ext>
              </c:extLst>
            </c:dLbl>
            <c:dLbl>
              <c:idx val="9"/>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9274-4C73-A58F-2CDFF5A28CA0}"/>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9274-4C73-A58F-2CDFF5A28CA0}"/>
                </c:ext>
              </c:extLst>
            </c:dLbl>
            <c:dLbl>
              <c:idx val="11"/>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9274-4C73-A58F-2CDFF5A28CA0}"/>
                </c:ext>
              </c:extLst>
            </c:dLbl>
            <c:dLbl>
              <c:idx val="1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90D-4604-AC01-071F787DCAD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2008</c:v>
                </c:pt>
                <c:pt idx="1">
                  <c:v>2009</c:v>
                </c:pt>
                <c:pt idx="2">
                  <c:v>2010</c:v>
                </c:pt>
                <c:pt idx="3">
                  <c:v>2011</c:v>
                </c:pt>
                <c:pt idx="4">
                  <c:v>2012</c:v>
                </c:pt>
                <c:pt idx="5">
                  <c:v>2013</c:v>
                </c:pt>
                <c:pt idx="6">
                  <c:v>2013</c:v>
                </c:pt>
                <c:pt idx="7">
                  <c:v>2014</c:v>
                </c:pt>
                <c:pt idx="8">
                  <c:v>2014</c:v>
                </c:pt>
                <c:pt idx="9">
                  <c:v>2015</c:v>
                </c:pt>
                <c:pt idx="10">
                  <c:v>2015</c:v>
                </c:pt>
                <c:pt idx="11">
                  <c:v>2016</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Data'!$BQ$6:$BQ$100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Estimates!$O$89:$O$105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98.1</c:v>
                </c:pt>
                <c:pt idx="13">
                  <c:v>98.1</c:v>
                </c:pt>
                <c:pt idx="14">
                  <c:v>98.1</c:v>
                </c:pt>
                <c:pt idx="15">
                  <c:v>98.1</c:v>
                </c:pt>
                <c:pt idx="16">
                  <c:v>98.1</c:v>
                </c:pt>
              </c:numCache>
            </c:numRef>
          </c:yVal>
          <c:smooth val="0"/>
          <c:extLst xmlns:c16r2="http://schemas.microsoft.com/office/drawing/2015/06/char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9274-4C73-A58F-2CDFF5A28CA0}"/>
                </c:ext>
              </c:extLst>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9274-4C73-A58F-2CDFF5A28CA0}"/>
                </c:ext>
              </c:extLst>
            </c:dLbl>
            <c:dLbl>
              <c:idx val="2"/>
              <c:tx>
                <c:rich>
                  <a:bodyPr/>
                  <a:lstStyle/>
                  <a:p>
                    <a:pPr>
                      <a:defRPr sz="600" b="0" i="0">
                        <a:solidFill>
                          <a:srgbClr val="000000"/>
                        </a:solidFill>
                        <a:latin typeface="Arial"/>
                        <a:ea typeface="Arial"/>
                        <a:cs typeface="Arial"/>
                      </a:defRPr>
                    </a:pPr>
                    <a:r>
                      <a:rPr lang="en-US" sz="600"/>
                      <a:t>S</a:t>
                    </a:r>
                    <a:r>
                      <a:rPr lang="en-US"/>
                      <a:t>UR10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9274-4C73-A58F-2CDFF5A28CA0}"/>
                </c:ext>
              </c:extLst>
            </c:dLbl>
            <c:dLbl>
              <c:idx val="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533-43BF-BB54-AF30D8713B60}"/>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9274-4C73-A58F-2CDFF5A28CA0}"/>
                </c:ext>
              </c:extLst>
            </c:dLbl>
            <c:dLbl>
              <c:idx val="5"/>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9274-4C73-A58F-2CDFF5A28CA0}"/>
                </c:ext>
              </c:extLst>
            </c:dLbl>
            <c:dLbl>
              <c:idx val="6"/>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9274-4C73-A58F-2CDFF5A28CA0}"/>
                </c:ext>
              </c:extLst>
            </c:dLbl>
            <c:dLbl>
              <c:idx val="7"/>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9274-4C73-A58F-2CDFF5A28CA0}"/>
                </c:ext>
              </c:extLst>
            </c:dLbl>
            <c:dLbl>
              <c:idx val="8"/>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9274-4C73-A58F-2CDFF5A28CA0}"/>
                </c:ext>
              </c:extLst>
            </c:dLbl>
            <c:dLbl>
              <c:idx val="9"/>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9274-4C73-A58F-2CDFF5A28CA0}"/>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9274-4C73-A58F-2CDFF5A28CA0}"/>
                </c:ext>
              </c:extLst>
            </c:dLbl>
            <c:dLbl>
              <c:idx val="11"/>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9274-4C73-A58F-2CDFF5A28CA0}"/>
                </c:ext>
              </c:extLst>
            </c:dLbl>
            <c:dLbl>
              <c:idx val="1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90D-4604-AC01-071F787DCAD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2008</c:v>
                </c:pt>
                <c:pt idx="1">
                  <c:v>2009</c:v>
                </c:pt>
                <c:pt idx="2">
                  <c:v>2010</c:v>
                </c:pt>
                <c:pt idx="3">
                  <c:v>2011</c:v>
                </c:pt>
                <c:pt idx="4">
                  <c:v>2012</c:v>
                </c:pt>
                <c:pt idx="5">
                  <c:v>2013</c:v>
                </c:pt>
                <c:pt idx="6">
                  <c:v>2013</c:v>
                </c:pt>
                <c:pt idx="7">
                  <c:v>2014</c:v>
                </c:pt>
                <c:pt idx="8">
                  <c:v>2014</c:v>
                </c:pt>
                <c:pt idx="9">
                  <c:v>2015</c:v>
                </c:pt>
                <c:pt idx="10">
                  <c:v>2015</c:v>
                </c:pt>
                <c:pt idx="11">
                  <c:v>2016</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Data'!$BO$6:$BO$100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98.05825242718447</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97248000"/>
        <c:axId val="97249536"/>
      </c:scatterChart>
      <c:valAx>
        <c:axId val="9724800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249536"/>
        <c:crosses val="autoZero"/>
        <c:crossBetween val="midCat"/>
        <c:majorUnit val="5"/>
      </c:valAx>
      <c:valAx>
        <c:axId val="9724953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24800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70264048417012"/>
          <c:y val="3.8244236399205218E-2"/>
          <c:w val="0.85872296269482307"/>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c:formatCode>
                <c:ptCount val="6"/>
                <c:pt idx="0">
                  <c:v>59.442458100000003</c:v>
                </c:pt>
                <c:pt idx="1">
                  <c:v>0</c:v>
                </c:pt>
                <c:pt idx="2">
                  <c:v>0</c:v>
                </c:pt>
                <c:pt idx="3">
                  <c:v>0</c:v>
                </c:pt>
                <c:pt idx="4">
                  <c:v>58.290728479999999</c:v>
                </c:pt>
                <c:pt idx="5">
                  <c:v>63.08834951</c:v>
                </c:pt>
              </c:numCache>
            </c:numRef>
          </c:val>
          <c:extLst xmlns:c16r2="http://schemas.microsoft.com/office/drawing/2015/06/chart">
            <c:ext xmlns:c16="http://schemas.microsoft.com/office/drawing/2014/chart" uri="{C3380CC4-5D6E-409C-BE32-E72D297353CC}">
              <c16:uniqueId val="{00000000-7CF2-46E4-BA70-3AB0FF6939D1}"/>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c:formatCode>
                <c:ptCount val="6"/>
                <c:pt idx="0">
                  <c:v>31.569367759999999</c:v>
                </c:pt>
                <c:pt idx="1">
                  <c:v>0</c:v>
                </c:pt>
                <c:pt idx="2">
                  <c:v>0</c:v>
                </c:pt>
                <c:pt idx="3">
                  <c:v>0</c:v>
                </c:pt>
                <c:pt idx="4">
                  <c:v>30.671743930000002</c:v>
                </c:pt>
                <c:pt idx="5">
                  <c:v>29.14466019</c:v>
                </c:pt>
              </c:numCache>
            </c:numRef>
          </c:val>
          <c:extLst xmlns:c16r2="http://schemas.microsoft.com/office/drawing/2015/06/chart">
            <c:ext xmlns:c16="http://schemas.microsoft.com/office/drawing/2014/chart" uri="{C3380CC4-5D6E-409C-BE32-E72D297353CC}">
              <c16:uniqueId val="{00000001-7CF2-46E4-BA70-3AB0FF6939D1}"/>
            </c:ext>
          </c:extLst>
        </c:ser>
        <c:ser>
          <c:idx val="4"/>
          <c:order val="2"/>
          <c:tx>
            <c:strRef>
              <c:f>Ladders!$B$32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c:formatCode>
                <c:ptCount val="6"/>
                <c:pt idx="0">
                  <c:v>8.9881741379999998</c:v>
                </c:pt>
                <c:pt idx="1">
                  <c:v>0</c:v>
                </c:pt>
                <c:pt idx="2">
                  <c:v>0</c:v>
                </c:pt>
                <c:pt idx="3">
                  <c:v>0</c:v>
                </c:pt>
                <c:pt idx="4">
                  <c:v>11.03752759</c:v>
                </c:pt>
                <c:pt idx="5">
                  <c:v>7.7669902909999999</c:v>
                </c:pt>
              </c:numCache>
            </c:numRef>
          </c:val>
          <c:extLst xmlns:c16r2="http://schemas.microsoft.com/office/drawing/2015/06/chart">
            <c:ext xmlns:c16="http://schemas.microsoft.com/office/drawing/2014/chart" uri="{C3380CC4-5D6E-409C-BE32-E72D297353CC}">
              <c16:uniqueId val="{00000002-7CF2-46E4-BA70-3AB0FF6939D1}"/>
            </c:ext>
          </c:extLst>
        </c:ser>
        <c:dLbls>
          <c:showLegendKey val="0"/>
          <c:showVal val="0"/>
          <c:showCatName val="0"/>
          <c:showSerName val="0"/>
          <c:showPercent val="0"/>
          <c:showBubbleSize val="0"/>
        </c:dLbls>
        <c:gapWidth val="25"/>
        <c:overlap val="100"/>
        <c:axId val="85628416"/>
        <c:axId val="85630336"/>
      </c:barChart>
      <c:catAx>
        <c:axId val="85628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30336"/>
        <c:crosses val="autoZero"/>
        <c:auto val="1"/>
        <c:lblAlgn val="ctr"/>
        <c:lblOffset val="100"/>
        <c:noMultiLvlLbl val="0"/>
      </c:catAx>
      <c:valAx>
        <c:axId val="8563033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2841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Estimates!$P$55:$P$71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Estimates!$Q$55:$Q$71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4-C0EA-412F-A1A7-35735BAF5CC6}"/>
              </c:ext>
            </c:extLst>
          </c:dPt>
          <c:dPt>
            <c:idx val="3"/>
            <c:bubble3D val="0"/>
            <c:extLst xmlns:c16r2="http://schemas.microsoft.com/office/drawing/2015/06/char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A94-4BB9-B774-B5F24B6393CB}"/>
                </c:ext>
              </c:extLst>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0EA-412F-A1A7-35735BAF5CC6}"/>
                </c:ext>
              </c:extLst>
            </c:dLbl>
            <c:dLbl>
              <c:idx val="2"/>
              <c:tx>
                <c:rich>
                  <a:bodyPr/>
                  <a:lstStyle/>
                  <a:p>
                    <a:pPr>
                      <a:defRPr sz="600" b="0" i="0">
                        <a:solidFill>
                          <a:srgbClr val="000000"/>
                        </a:solidFill>
                        <a:latin typeface="Arial"/>
                        <a:ea typeface="Arial"/>
                        <a:cs typeface="Arial"/>
                      </a:defRPr>
                    </a:pPr>
                    <a:r>
                      <a:rPr lang="en-US" sz="600"/>
                      <a:t>S</a:t>
                    </a:r>
                    <a:r>
                      <a:rPr lang="en-US"/>
                      <a:t>UR10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DA94-4BB9-B774-B5F24B6393CB}"/>
                </c:ext>
              </c:extLst>
            </c:dLbl>
            <c:dLbl>
              <c:idx val="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0EA-412F-A1A7-35735BAF5CC6}"/>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DA94-4BB9-B774-B5F24B6393CB}"/>
                </c:ext>
              </c:extLst>
            </c:dLbl>
            <c:dLbl>
              <c:idx val="5"/>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A94-4BB9-B774-B5F24B6393CB}"/>
                </c:ext>
              </c:extLst>
            </c:dLbl>
            <c:dLbl>
              <c:idx val="6"/>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DA94-4BB9-B774-B5F24B6393CB}"/>
                </c:ext>
              </c:extLst>
            </c:dLbl>
            <c:dLbl>
              <c:idx val="7"/>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A94-4BB9-B774-B5F24B6393CB}"/>
                </c:ext>
              </c:extLst>
            </c:dLbl>
            <c:dLbl>
              <c:idx val="8"/>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DA94-4BB9-B774-B5F24B6393CB}"/>
                </c:ext>
              </c:extLst>
            </c:dLbl>
            <c:dLbl>
              <c:idx val="9"/>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DA94-4BB9-B774-B5F24B6393CB}"/>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DA94-4BB9-B774-B5F24B6393CB}"/>
                </c:ext>
              </c:extLst>
            </c:dLbl>
            <c:dLbl>
              <c:idx val="11"/>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DA94-4BB9-B774-B5F24B6393CB}"/>
                </c:ext>
              </c:extLst>
            </c:dLbl>
            <c:dLbl>
              <c:idx val="1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815-49F3-B713-02A3229FCD7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2008</c:v>
                </c:pt>
                <c:pt idx="1">
                  <c:v>2009</c:v>
                </c:pt>
                <c:pt idx="2">
                  <c:v>2010</c:v>
                </c:pt>
                <c:pt idx="3">
                  <c:v>2011</c:v>
                </c:pt>
                <c:pt idx="4">
                  <c:v>2012</c:v>
                </c:pt>
                <c:pt idx="5">
                  <c:v>2013</c:v>
                </c:pt>
                <c:pt idx="6">
                  <c:v>2013</c:v>
                </c:pt>
                <c:pt idx="7">
                  <c:v>2014</c:v>
                </c:pt>
                <c:pt idx="8">
                  <c:v>2014</c:v>
                </c:pt>
                <c:pt idx="9">
                  <c:v>2015</c:v>
                </c:pt>
                <c:pt idx="10">
                  <c:v>2015</c:v>
                </c:pt>
                <c:pt idx="11">
                  <c:v>2016</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DA94-4BB9-B774-B5F24B6393CB}"/>
                </c:ext>
              </c:extLst>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DA94-4BB9-B774-B5F24B6393CB}"/>
                </c:ext>
              </c:extLst>
            </c:dLbl>
            <c:dLbl>
              <c:idx val="2"/>
              <c:tx>
                <c:rich>
                  <a:bodyPr/>
                  <a:lstStyle/>
                  <a:p>
                    <a:pPr>
                      <a:defRPr sz="600" b="0" i="0">
                        <a:solidFill>
                          <a:srgbClr val="000000"/>
                        </a:solidFill>
                        <a:latin typeface="Arial"/>
                        <a:ea typeface="Arial"/>
                        <a:cs typeface="Arial"/>
                      </a:defRPr>
                    </a:pPr>
                    <a:r>
                      <a:rPr lang="en-US" sz="600"/>
                      <a:t>S</a:t>
                    </a:r>
                    <a:r>
                      <a:rPr lang="en-US"/>
                      <a:t>UR10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DA94-4BB9-B774-B5F24B6393CB}"/>
                </c:ext>
              </c:extLst>
            </c:dLbl>
            <c:dLbl>
              <c:idx val="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DA94-4BB9-B774-B5F24B6393CB}"/>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DA94-4BB9-B774-B5F24B6393CB}"/>
                </c:ext>
              </c:extLst>
            </c:dLbl>
            <c:dLbl>
              <c:idx val="5"/>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DA94-4BB9-B774-B5F24B6393CB}"/>
                </c:ext>
              </c:extLst>
            </c:dLbl>
            <c:dLbl>
              <c:idx val="6"/>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DA94-4BB9-B774-B5F24B6393CB}"/>
                </c:ext>
              </c:extLst>
            </c:dLbl>
            <c:dLbl>
              <c:idx val="7"/>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DA94-4BB9-B774-B5F24B6393CB}"/>
                </c:ext>
              </c:extLst>
            </c:dLbl>
            <c:dLbl>
              <c:idx val="8"/>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DA94-4BB9-B774-B5F24B6393CB}"/>
                </c:ext>
              </c:extLst>
            </c:dLbl>
            <c:dLbl>
              <c:idx val="9"/>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DA94-4BB9-B774-B5F24B6393CB}"/>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DA94-4BB9-B774-B5F24B6393CB}"/>
                </c:ext>
              </c:extLst>
            </c:dLbl>
            <c:dLbl>
              <c:idx val="11"/>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DA94-4BB9-B774-B5F24B6393CB}"/>
                </c:ext>
              </c:extLst>
            </c:dLbl>
            <c:dLbl>
              <c:idx val="1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815-49F3-B713-02A3229FCD7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2008</c:v>
                </c:pt>
                <c:pt idx="1">
                  <c:v>2009</c:v>
                </c:pt>
                <c:pt idx="2">
                  <c:v>2010</c:v>
                </c:pt>
                <c:pt idx="3">
                  <c:v>2011</c:v>
                </c:pt>
                <c:pt idx="4">
                  <c:v>2012</c:v>
                </c:pt>
                <c:pt idx="5">
                  <c:v>2013</c:v>
                </c:pt>
                <c:pt idx="6">
                  <c:v>2013</c:v>
                </c:pt>
                <c:pt idx="7">
                  <c:v>2014</c:v>
                </c:pt>
                <c:pt idx="8">
                  <c:v>2014</c:v>
                </c:pt>
                <c:pt idx="9">
                  <c:v>2015</c:v>
                </c:pt>
                <c:pt idx="10">
                  <c:v>2015</c:v>
                </c:pt>
                <c:pt idx="11">
                  <c:v>2016</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Estimates!$O$55:$O$71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6448-490A-B1AD-43A449572AAA}"/>
              </c:ext>
            </c:extLst>
          </c:dPt>
          <c:dPt>
            <c:idx val="3"/>
            <c:bubble3D val="0"/>
            <c:extLst xmlns:c16r2="http://schemas.microsoft.com/office/drawing/2015/06/char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DA94-4BB9-B774-B5F24B6393CB}"/>
                </c:ext>
              </c:extLst>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448-490A-B1AD-43A449572AAA}"/>
                </c:ext>
              </c:extLst>
            </c:dLbl>
            <c:dLbl>
              <c:idx val="2"/>
              <c:tx>
                <c:rich>
                  <a:bodyPr/>
                  <a:lstStyle/>
                  <a:p>
                    <a:pPr>
                      <a:defRPr sz="600" b="0" i="0">
                        <a:solidFill>
                          <a:srgbClr val="000000"/>
                        </a:solidFill>
                        <a:latin typeface="Arial"/>
                        <a:ea typeface="Arial"/>
                        <a:cs typeface="Arial"/>
                      </a:defRPr>
                    </a:pPr>
                    <a:r>
                      <a:rPr lang="en-US" sz="600"/>
                      <a:t>S</a:t>
                    </a:r>
                    <a:r>
                      <a:rPr lang="en-US"/>
                      <a:t>UR10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DA94-4BB9-B774-B5F24B6393CB}"/>
                </c:ext>
              </c:extLst>
            </c:dLbl>
            <c:dLbl>
              <c:idx val="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6448-490A-B1AD-43A449572AAA}"/>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DA94-4BB9-B774-B5F24B6393CB}"/>
                </c:ext>
              </c:extLst>
            </c:dLbl>
            <c:dLbl>
              <c:idx val="5"/>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DA94-4BB9-B774-B5F24B6393CB}"/>
                </c:ext>
              </c:extLst>
            </c:dLbl>
            <c:dLbl>
              <c:idx val="6"/>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DA94-4BB9-B774-B5F24B6393CB}"/>
                </c:ext>
              </c:extLst>
            </c:dLbl>
            <c:dLbl>
              <c:idx val="7"/>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DA94-4BB9-B774-B5F24B6393CB}"/>
                </c:ext>
              </c:extLst>
            </c:dLbl>
            <c:dLbl>
              <c:idx val="8"/>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DA94-4BB9-B774-B5F24B6393CB}"/>
                </c:ext>
              </c:extLst>
            </c:dLbl>
            <c:dLbl>
              <c:idx val="9"/>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DA94-4BB9-B774-B5F24B6393CB}"/>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DA94-4BB9-B774-B5F24B6393CB}"/>
                </c:ext>
              </c:extLst>
            </c:dLbl>
            <c:dLbl>
              <c:idx val="11"/>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DA94-4BB9-B774-B5F24B6393CB}"/>
                </c:ext>
              </c:extLst>
            </c:dLbl>
            <c:dLbl>
              <c:idx val="1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815-49F3-B713-02A3229FCD7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2008</c:v>
                </c:pt>
                <c:pt idx="1">
                  <c:v>2009</c:v>
                </c:pt>
                <c:pt idx="2">
                  <c:v>2010</c:v>
                </c:pt>
                <c:pt idx="3">
                  <c:v>2011</c:v>
                </c:pt>
                <c:pt idx="4">
                  <c:v>2012</c:v>
                </c:pt>
                <c:pt idx="5">
                  <c:v>2013</c:v>
                </c:pt>
                <c:pt idx="6">
                  <c:v>2013</c:v>
                </c:pt>
                <c:pt idx="7">
                  <c:v>2014</c:v>
                </c:pt>
                <c:pt idx="8">
                  <c:v>2014</c:v>
                </c:pt>
                <c:pt idx="9">
                  <c:v>2015</c:v>
                </c:pt>
                <c:pt idx="10">
                  <c:v>2015</c:v>
                </c:pt>
                <c:pt idx="11">
                  <c:v>2016</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99090816"/>
        <c:axId val="99092352"/>
      </c:scatterChart>
      <c:valAx>
        <c:axId val="9909081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092352"/>
        <c:crosses val="autoZero"/>
        <c:crossBetween val="midCat"/>
        <c:majorUnit val="5"/>
      </c:valAx>
      <c:valAx>
        <c:axId val="9909235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09081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Estimates!$P$72:$P$88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83.2</c:v>
                </c:pt>
                <c:pt idx="13">
                  <c:v>83.2</c:v>
                </c:pt>
                <c:pt idx="14">
                  <c:v>83.2</c:v>
                </c:pt>
                <c:pt idx="15">
                  <c:v>83.2</c:v>
                </c:pt>
                <c:pt idx="16">
                  <c:v>83.2</c:v>
                </c:pt>
              </c:numCache>
            </c:numRef>
          </c:yVal>
          <c:smooth val="0"/>
          <c:extLst xmlns:c16r2="http://schemas.microsoft.com/office/drawing/2015/06/char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Estimates!$Q$72:$Q$88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6FA4-492D-96DC-D0AEBB288B35}"/>
              </c:ext>
            </c:extLst>
          </c:dPt>
          <c:dPt>
            <c:idx val="3"/>
            <c:bubble3D val="0"/>
            <c:extLst xmlns:c16r2="http://schemas.microsoft.com/office/drawing/2015/06/char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6C8-4C6E-82AD-5D7A1144C715}"/>
                </c:ext>
              </c:extLst>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FA4-492D-96DC-D0AEBB288B35}"/>
                </c:ext>
              </c:extLst>
            </c:dLbl>
            <c:dLbl>
              <c:idx val="2"/>
              <c:tx>
                <c:rich>
                  <a:bodyPr/>
                  <a:lstStyle/>
                  <a:p>
                    <a:pPr>
                      <a:defRPr sz="600" b="0" i="0">
                        <a:solidFill>
                          <a:srgbClr val="000000"/>
                        </a:solidFill>
                        <a:latin typeface="Arial"/>
                        <a:ea typeface="Arial"/>
                        <a:cs typeface="Arial"/>
                      </a:defRPr>
                    </a:pPr>
                    <a:r>
                      <a:rPr lang="en-US" sz="600"/>
                      <a:t>S</a:t>
                    </a:r>
                    <a:r>
                      <a:rPr lang="en-US"/>
                      <a:t>UR10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46C8-4C6E-82AD-5D7A1144C715}"/>
                </c:ext>
              </c:extLst>
            </c:dLbl>
            <c:dLbl>
              <c:idx val="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FA4-492D-96DC-D0AEBB288B35}"/>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46C8-4C6E-82AD-5D7A1144C715}"/>
                </c:ext>
              </c:extLst>
            </c:dLbl>
            <c:dLbl>
              <c:idx val="5"/>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6C8-4C6E-82AD-5D7A1144C715}"/>
                </c:ext>
              </c:extLst>
            </c:dLbl>
            <c:dLbl>
              <c:idx val="6"/>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46C8-4C6E-82AD-5D7A1144C715}"/>
                </c:ext>
              </c:extLst>
            </c:dLbl>
            <c:dLbl>
              <c:idx val="7"/>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46C8-4C6E-82AD-5D7A1144C715}"/>
                </c:ext>
              </c:extLst>
            </c:dLbl>
            <c:dLbl>
              <c:idx val="8"/>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46C8-4C6E-82AD-5D7A1144C715}"/>
                </c:ext>
              </c:extLst>
            </c:dLbl>
            <c:dLbl>
              <c:idx val="9"/>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46C8-4C6E-82AD-5D7A1144C715}"/>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46C8-4C6E-82AD-5D7A1144C715}"/>
                </c:ext>
              </c:extLst>
            </c:dLbl>
            <c:dLbl>
              <c:idx val="11"/>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46C8-4C6E-82AD-5D7A1144C715}"/>
                </c:ext>
              </c:extLst>
            </c:dLbl>
            <c:dLbl>
              <c:idx val="1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CAF-45F9-A5F8-9CE378B8D7A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2008</c:v>
                </c:pt>
                <c:pt idx="1">
                  <c:v>2009</c:v>
                </c:pt>
                <c:pt idx="2">
                  <c:v>2010</c:v>
                </c:pt>
                <c:pt idx="3">
                  <c:v>2011</c:v>
                </c:pt>
                <c:pt idx="4">
                  <c:v>2012</c:v>
                </c:pt>
                <c:pt idx="5">
                  <c:v>2013</c:v>
                </c:pt>
                <c:pt idx="6">
                  <c:v>2013</c:v>
                </c:pt>
                <c:pt idx="7">
                  <c:v>2014</c:v>
                </c:pt>
                <c:pt idx="8">
                  <c:v>2014</c:v>
                </c:pt>
                <c:pt idx="9">
                  <c:v>2015</c:v>
                </c:pt>
                <c:pt idx="10">
                  <c:v>2015</c:v>
                </c:pt>
                <c:pt idx="11">
                  <c:v>2016</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Data'!$BM$6:$BM$100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83.222958057395147</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46C8-4C6E-82AD-5D7A1144C715}"/>
                </c:ext>
              </c:extLst>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46C8-4C6E-82AD-5D7A1144C715}"/>
                </c:ext>
              </c:extLst>
            </c:dLbl>
            <c:dLbl>
              <c:idx val="2"/>
              <c:tx>
                <c:rich>
                  <a:bodyPr/>
                  <a:lstStyle/>
                  <a:p>
                    <a:pPr>
                      <a:defRPr sz="600" b="0" i="0">
                        <a:solidFill>
                          <a:srgbClr val="000000"/>
                        </a:solidFill>
                        <a:latin typeface="Arial"/>
                        <a:ea typeface="Arial"/>
                        <a:cs typeface="Arial"/>
                      </a:defRPr>
                    </a:pPr>
                    <a:r>
                      <a:rPr lang="en-US" sz="600"/>
                      <a:t>S</a:t>
                    </a:r>
                    <a:r>
                      <a:rPr lang="en-US"/>
                      <a:t>UR10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46C8-4C6E-82AD-5D7A1144C715}"/>
                </c:ext>
              </c:extLst>
            </c:dLbl>
            <c:dLbl>
              <c:idx val="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46C8-4C6E-82AD-5D7A1144C715}"/>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46C8-4C6E-82AD-5D7A1144C715}"/>
                </c:ext>
              </c:extLst>
            </c:dLbl>
            <c:dLbl>
              <c:idx val="5"/>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46C8-4C6E-82AD-5D7A1144C715}"/>
                </c:ext>
              </c:extLst>
            </c:dLbl>
            <c:dLbl>
              <c:idx val="6"/>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46C8-4C6E-82AD-5D7A1144C715}"/>
                </c:ext>
              </c:extLst>
            </c:dLbl>
            <c:dLbl>
              <c:idx val="7"/>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46C8-4C6E-82AD-5D7A1144C715}"/>
                </c:ext>
              </c:extLst>
            </c:dLbl>
            <c:dLbl>
              <c:idx val="8"/>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46C8-4C6E-82AD-5D7A1144C715}"/>
                </c:ext>
              </c:extLst>
            </c:dLbl>
            <c:dLbl>
              <c:idx val="9"/>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46C8-4C6E-82AD-5D7A1144C715}"/>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46C8-4C6E-82AD-5D7A1144C715}"/>
                </c:ext>
              </c:extLst>
            </c:dLbl>
            <c:dLbl>
              <c:idx val="11"/>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46C8-4C6E-82AD-5D7A1144C715}"/>
                </c:ext>
              </c:extLst>
            </c:dLbl>
            <c:dLbl>
              <c:idx val="1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4CAF-45F9-A5F8-9CE378B8D7A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2008</c:v>
                </c:pt>
                <c:pt idx="1">
                  <c:v>2009</c:v>
                </c:pt>
                <c:pt idx="2">
                  <c:v>2010</c:v>
                </c:pt>
                <c:pt idx="3">
                  <c:v>2011</c:v>
                </c:pt>
                <c:pt idx="4">
                  <c:v>2012</c:v>
                </c:pt>
                <c:pt idx="5">
                  <c:v>2013</c:v>
                </c:pt>
                <c:pt idx="6">
                  <c:v>2013</c:v>
                </c:pt>
                <c:pt idx="7">
                  <c:v>2014</c:v>
                </c:pt>
                <c:pt idx="8">
                  <c:v>2014</c:v>
                </c:pt>
                <c:pt idx="9">
                  <c:v>2015</c:v>
                </c:pt>
                <c:pt idx="10">
                  <c:v>2015</c:v>
                </c:pt>
                <c:pt idx="11">
                  <c:v>2016</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Data'!$BN$6:$BN$100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xmlns:c16r2="http://schemas.microsoft.com/office/drawing/2015/06/chart">
              <c:ext xmlns:c16="http://schemas.microsoft.com/office/drawing/2014/chart" uri="{C3380CC4-5D6E-409C-BE32-E72D297353CC}">
                <c16:uniqueId val="{00000003-879B-40D1-9017-B6B45347BA6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Estimates!$O$72:$O$88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96.7</c:v>
                </c:pt>
                <c:pt idx="13">
                  <c:v>96.7</c:v>
                </c:pt>
                <c:pt idx="14">
                  <c:v>96.7</c:v>
                </c:pt>
                <c:pt idx="15">
                  <c:v>96.7</c:v>
                </c:pt>
                <c:pt idx="16">
                  <c:v>96.7</c:v>
                </c:pt>
              </c:numCache>
            </c:numRef>
          </c:yVal>
          <c:smooth val="0"/>
          <c:extLst xmlns:c16r2="http://schemas.microsoft.com/office/drawing/2015/06/char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46C8-4C6E-82AD-5D7A1144C715}"/>
                </c:ext>
              </c:extLst>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46C8-4C6E-82AD-5D7A1144C715}"/>
                </c:ext>
              </c:extLst>
            </c:dLbl>
            <c:dLbl>
              <c:idx val="2"/>
              <c:tx>
                <c:rich>
                  <a:bodyPr/>
                  <a:lstStyle/>
                  <a:p>
                    <a:pPr>
                      <a:defRPr sz="600" b="0" i="0">
                        <a:solidFill>
                          <a:srgbClr val="000000"/>
                        </a:solidFill>
                        <a:latin typeface="Arial"/>
                        <a:ea typeface="Arial"/>
                        <a:cs typeface="Arial"/>
                      </a:defRPr>
                    </a:pPr>
                    <a:r>
                      <a:rPr lang="en-US" sz="600"/>
                      <a:t>S</a:t>
                    </a:r>
                    <a:r>
                      <a:rPr lang="en-US"/>
                      <a:t>UR10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46C8-4C6E-82AD-5D7A1144C715}"/>
                </c:ext>
              </c:extLst>
            </c:dLbl>
            <c:dLbl>
              <c:idx val="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79B-40D1-9017-B6B45347BA62}"/>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46C8-4C6E-82AD-5D7A1144C715}"/>
                </c:ext>
              </c:extLst>
            </c:dLbl>
            <c:dLbl>
              <c:idx val="5"/>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46C8-4C6E-82AD-5D7A1144C715}"/>
                </c:ext>
              </c:extLst>
            </c:dLbl>
            <c:dLbl>
              <c:idx val="6"/>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46C8-4C6E-82AD-5D7A1144C715}"/>
                </c:ext>
              </c:extLst>
            </c:dLbl>
            <c:dLbl>
              <c:idx val="7"/>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46C8-4C6E-82AD-5D7A1144C715}"/>
                </c:ext>
              </c:extLst>
            </c:dLbl>
            <c:dLbl>
              <c:idx val="8"/>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46C8-4C6E-82AD-5D7A1144C715}"/>
                </c:ext>
              </c:extLst>
            </c:dLbl>
            <c:dLbl>
              <c:idx val="9"/>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46C8-4C6E-82AD-5D7A1144C715}"/>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46C8-4C6E-82AD-5D7A1144C715}"/>
                </c:ext>
              </c:extLst>
            </c:dLbl>
            <c:dLbl>
              <c:idx val="11"/>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46C8-4C6E-82AD-5D7A1144C715}"/>
                </c:ext>
              </c:extLst>
            </c:dLbl>
            <c:dLbl>
              <c:idx val="1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4CAF-45F9-A5F8-9CE378B8D7A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2008</c:v>
                </c:pt>
                <c:pt idx="1">
                  <c:v>2009</c:v>
                </c:pt>
                <c:pt idx="2">
                  <c:v>2010</c:v>
                </c:pt>
                <c:pt idx="3">
                  <c:v>2011</c:v>
                </c:pt>
                <c:pt idx="4">
                  <c:v>2012</c:v>
                </c:pt>
                <c:pt idx="5">
                  <c:v>2013</c:v>
                </c:pt>
                <c:pt idx="6">
                  <c:v>2013</c:v>
                </c:pt>
                <c:pt idx="7">
                  <c:v>2014</c:v>
                </c:pt>
                <c:pt idx="8">
                  <c:v>2014</c:v>
                </c:pt>
                <c:pt idx="9">
                  <c:v>2015</c:v>
                </c:pt>
                <c:pt idx="10">
                  <c:v>2015</c:v>
                </c:pt>
                <c:pt idx="11">
                  <c:v>2016</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Data'!$BL$6:$BL$100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96.688741721854313</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100564352"/>
        <c:axId val="113333376"/>
      </c:scatterChart>
      <c:valAx>
        <c:axId val="10056435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333376"/>
        <c:crosses val="autoZero"/>
        <c:crossBetween val="midCat"/>
        <c:majorUnit val="5"/>
      </c:valAx>
      <c:valAx>
        <c:axId val="11333337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056435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66BB67"/>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c:formatCode>
                <c:ptCount val="6"/>
                <c:pt idx="0">
                  <c:v>76.065622149999996</c:v>
                </c:pt>
                <c:pt idx="1">
                  <c:v>0</c:v>
                </c:pt>
                <c:pt idx="2">
                  <c:v>0</c:v>
                </c:pt>
                <c:pt idx="3">
                  <c:v>0</c:v>
                </c:pt>
                <c:pt idx="4">
                  <c:v>75.496688739999996</c:v>
                </c:pt>
                <c:pt idx="5">
                  <c:v>93.203883500000003</c:v>
                </c:pt>
              </c:numCache>
            </c:numRef>
          </c:val>
          <c:extLst xmlns:c16r2="http://schemas.microsoft.com/office/drawing/2015/06/chart">
            <c:ext xmlns:c16="http://schemas.microsoft.com/office/drawing/2014/chart" uri="{C3380CC4-5D6E-409C-BE32-E72D297353CC}">
              <c16:uniqueId val="{00000000-F50E-4C6E-A3FA-685F47B08457}"/>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c:formatCode>
                <c:ptCount val="6"/>
                <c:pt idx="0">
                  <c:v>13.793760750000001</c:v>
                </c:pt>
                <c:pt idx="1">
                  <c:v>100</c:v>
                </c:pt>
                <c:pt idx="2">
                  <c:v>0</c:v>
                </c:pt>
                <c:pt idx="3">
                  <c:v>0</c:v>
                </c:pt>
                <c:pt idx="4">
                  <c:v>13.576158939999999</c:v>
                </c:pt>
                <c:pt idx="5">
                  <c:v>3.883495146</c:v>
                </c:pt>
              </c:numCache>
            </c:numRef>
          </c:val>
          <c:extLst xmlns:c16r2="http://schemas.microsoft.com/office/drawing/2015/06/chart">
            <c:ext xmlns:c16="http://schemas.microsoft.com/office/drawing/2014/chart" uri="{C3380CC4-5D6E-409C-BE32-E72D297353CC}">
              <c16:uniqueId val="{00000001-F50E-4C6E-A3FA-685F47B08457}"/>
            </c:ext>
          </c:extLst>
        </c:ser>
        <c:ser>
          <c:idx val="4"/>
          <c:order val="2"/>
          <c:tx>
            <c:strRef>
              <c:f>Ladders!$I$32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c:formatCode>
                <c:ptCount val="6"/>
                <c:pt idx="0">
                  <c:v>10.1406171</c:v>
                </c:pt>
                <c:pt idx="1">
                  <c:v>0</c:v>
                </c:pt>
                <c:pt idx="2">
                  <c:v>0</c:v>
                </c:pt>
                <c:pt idx="3">
                  <c:v>0</c:v>
                </c:pt>
                <c:pt idx="4">
                  <c:v>10.927152319999999</c:v>
                </c:pt>
                <c:pt idx="5">
                  <c:v>2.9126213590000001</c:v>
                </c:pt>
              </c:numCache>
            </c:numRef>
          </c:val>
          <c:extLst xmlns:c16r2="http://schemas.microsoft.com/office/drawing/2015/06/chart">
            <c:ext xmlns:c16="http://schemas.microsoft.com/office/drawing/2014/chart" uri="{C3380CC4-5D6E-409C-BE32-E72D297353CC}">
              <c16:uniqueId val="{00000002-F50E-4C6E-A3FA-685F47B08457}"/>
            </c:ext>
          </c:extLst>
        </c:ser>
        <c:dLbls>
          <c:showLegendKey val="0"/>
          <c:showVal val="0"/>
          <c:showCatName val="0"/>
          <c:showSerName val="0"/>
          <c:showPercent val="0"/>
          <c:showBubbleSize val="0"/>
        </c:dLbls>
        <c:gapWidth val="25"/>
        <c:overlap val="100"/>
        <c:axId val="86447616"/>
        <c:axId val="86449152"/>
      </c:barChart>
      <c:catAx>
        <c:axId val="86447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9152"/>
        <c:crosses val="autoZero"/>
        <c:auto val="1"/>
        <c:lblAlgn val="ctr"/>
        <c:lblOffset val="100"/>
        <c:noMultiLvlLbl val="0"/>
      </c:catAx>
      <c:valAx>
        <c:axId val="86449152"/>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761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Estimates!$E$4:$E$20</c:f>
              <c:numCache>
                <c:formatCode>0.0</c:formatCode>
                <c:ptCount val="17"/>
                <c:pt idx="0">
                  <c:v>#N/A</c:v>
                </c:pt>
                <c:pt idx="1">
                  <c:v>#N/A</c:v>
                </c:pt>
                <c:pt idx="2">
                  <c:v>#N/A</c:v>
                </c:pt>
                <c:pt idx="3">
                  <c:v>#N/A</c:v>
                </c:pt>
                <c:pt idx="4">
                  <c:v>92.3</c:v>
                </c:pt>
                <c:pt idx="5">
                  <c:v>92.3</c:v>
                </c:pt>
                <c:pt idx="6">
                  <c:v>92.3</c:v>
                </c:pt>
                <c:pt idx="7">
                  <c:v>92.3</c:v>
                </c:pt>
                <c:pt idx="8">
                  <c:v>92.3</c:v>
                </c:pt>
                <c:pt idx="9">
                  <c:v>93.3</c:v>
                </c:pt>
                <c:pt idx="10">
                  <c:v>94.4</c:v>
                </c:pt>
                <c:pt idx="11">
                  <c:v>95.5</c:v>
                </c:pt>
                <c:pt idx="12">
                  <c:v>96.6</c:v>
                </c:pt>
                <c:pt idx="13">
                  <c:v>97.7</c:v>
                </c:pt>
                <c:pt idx="14">
                  <c:v>98.8</c:v>
                </c:pt>
                <c:pt idx="15">
                  <c:v>99.9</c:v>
                </c:pt>
                <c:pt idx="16">
                  <c:v>100</c:v>
                </c:pt>
              </c:numCache>
            </c:numRef>
          </c:yVal>
          <c:smooth val="0"/>
          <c:extLst xmlns:c16r2="http://schemas.microsoft.com/office/drawing/2015/06/chart">
            <c:ext xmlns:c16="http://schemas.microsoft.com/office/drawing/2014/chart" uri="{C3380CC4-5D6E-409C-BE32-E72D297353CC}">
              <c16:uniqueId val="{00000000-78DC-4BB8-832F-DEC24998B5FC}"/>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8DC-4BB8-832F-DEC24998B5FC}"/>
                </c:ext>
              </c:extLst>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8DC-4BB8-832F-DEC24998B5FC}"/>
                </c:ext>
              </c:extLst>
            </c:dLbl>
            <c:dLbl>
              <c:idx val="2"/>
              <c:tx>
                <c:rich>
                  <a:bodyPr/>
                  <a:lstStyle/>
                  <a:p>
                    <a:pPr>
                      <a:defRPr sz="600" b="0" i="0">
                        <a:solidFill>
                          <a:srgbClr val="000000"/>
                        </a:solidFill>
                        <a:latin typeface="Arial"/>
                        <a:ea typeface="Arial"/>
                        <a:cs typeface="Arial"/>
                      </a:defRPr>
                    </a:pPr>
                    <a:r>
                      <a:rPr lang="en-US" sz="600"/>
                      <a:t>S</a:t>
                    </a:r>
                    <a:r>
                      <a:rPr lang="en-US"/>
                      <a:t>UR10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3-78DC-4BB8-832F-DEC24998B5FC}"/>
                </c:ext>
              </c:extLst>
            </c:dLbl>
            <c:dLbl>
              <c:idx val="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78DC-4BB8-832F-DEC24998B5FC}"/>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78DC-4BB8-832F-DEC24998B5FC}"/>
                </c:ext>
              </c:extLst>
            </c:dLbl>
            <c:dLbl>
              <c:idx val="5"/>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78DC-4BB8-832F-DEC24998B5FC}"/>
                </c:ext>
              </c:extLst>
            </c:dLbl>
            <c:dLbl>
              <c:idx val="6"/>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78DC-4BB8-832F-DEC24998B5FC}"/>
                </c:ext>
              </c:extLst>
            </c:dLbl>
            <c:dLbl>
              <c:idx val="7"/>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8-78DC-4BB8-832F-DEC24998B5FC}"/>
                </c:ext>
              </c:extLst>
            </c:dLbl>
            <c:dLbl>
              <c:idx val="8"/>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78DC-4BB8-832F-DEC24998B5FC}"/>
                </c:ext>
              </c:extLst>
            </c:dLbl>
            <c:dLbl>
              <c:idx val="9"/>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A-78DC-4BB8-832F-DEC24998B5FC}"/>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78DC-4BB8-832F-DEC24998B5FC}"/>
                </c:ext>
              </c:extLst>
            </c:dLbl>
            <c:dLbl>
              <c:idx val="11"/>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C-78DC-4BB8-832F-DEC24998B5FC}"/>
                </c:ext>
              </c:extLst>
            </c:dLbl>
            <c:dLbl>
              <c:idx val="1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7663-4643-8767-B9F2360E604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2008</c:v>
                </c:pt>
                <c:pt idx="1">
                  <c:v>2009</c:v>
                </c:pt>
                <c:pt idx="2">
                  <c:v>2010</c:v>
                </c:pt>
                <c:pt idx="3">
                  <c:v>2011</c:v>
                </c:pt>
                <c:pt idx="4">
                  <c:v>2012</c:v>
                </c:pt>
                <c:pt idx="5">
                  <c:v>2013</c:v>
                </c:pt>
                <c:pt idx="6">
                  <c:v>2013</c:v>
                </c:pt>
                <c:pt idx="7">
                  <c:v>2014</c:v>
                </c:pt>
                <c:pt idx="8">
                  <c:v>2014</c:v>
                </c:pt>
                <c:pt idx="9">
                  <c:v>2015</c:v>
                </c:pt>
                <c:pt idx="10">
                  <c:v>2015</c:v>
                </c:pt>
                <c:pt idx="11">
                  <c:v>2016</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Data'!$D$6:$D$100</c:f>
              <c:numCache>
                <c:formatCode>0</c:formatCode>
                <c:ptCount val="95"/>
                <c:pt idx="0">
                  <c:v>#N/A</c:v>
                </c:pt>
                <c:pt idx="1">
                  <c:v>#N/A</c:v>
                </c:pt>
                <c:pt idx="2">
                  <c:v>94</c:v>
                </c:pt>
                <c:pt idx="3">
                  <c:v>#N/A</c:v>
                </c:pt>
                <c:pt idx="4">
                  <c:v>#N/A</c:v>
                </c:pt>
                <c:pt idx="5">
                  <c:v>#N/A</c:v>
                </c:pt>
                <c:pt idx="6">
                  <c:v>#N/A</c:v>
                </c:pt>
                <c:pt idx="7">
                  <c:v>100</c:v>
                </c:pt>
                <c:pt idx="8">
                  <c:v>#N/A</c:v>
                </c:pt>
                <c:pt idx="9">
                  <c:v>100</c:v>
                </c:pt>
                <c:pt idx="10">
                  <c:v>#N/A</c:v>
                </c:pt>
                <c:pt idx="11">
                  <c:v>100</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D-78DC-4BB8-832F-DEC24998B5FC}"/>
            </c:ext>
          </c:extLst>
        </c:ser>
        <c:ser>
          <c:idx val="0"/>
          <c:order val="2"/>
          <c:tx>
            <c:v>Improved estimates</c:v>
          </c:tx>
          <c:spPr>
            <a:ln>
              <a:solidFill>
                <a:srgbClr val="7F7F7F"/>
              </a:solidFill>
              <a:prstDash val="sysDash"/>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Estimates!$F$4:$F$20</c:f>
              <c:numCache>
                <c:formatCode>0.0</c:formatCode>
                <c:ptCount val="17"/>
                <c:pt idx="0">
                  <c:v>#N/A</c:v>
                </c:pt>
                <c:pt idx="1">
                  <c:v>#N/A</c:v>
                </c:pt>
                <c:pt idx="2">
                  <c:v>86.5</c:v>
                </c:pt>
                <c:pt idx="3">
                  <c:v>86.5</c:v>
                </c:pt>
                <c:pt idx="4">
                  <c:v>86.5</c:v>
                </c:pt>
                <c:pt idx="5">
                  <c:v>86.5</c:v>
                </c:pt>
                <c:pt idx="6">
                  <c:v>86.5</c:v>
                </c:pt>
                <c:pt idx="7">
                  <c:v>87</c:v>
                </c:pt>
                <c:pt idx="8">
                  <c:v>87.4</c:v>
                </c:pt>
                <c:pt idx="9">
                  <c:v>87.9</c:v>
                </c:pt>
                <c:pt idx="10">
                  <c:v>88.3</c:v>
                </c:pt>
                <c:pt idx="11">
                  <c:v>88.8</c:v>
                </c:pt>
                <c:pt idx="12">
                  <c:v>89.2</c:v>
                </c:pt>
                <c:pt idx="13">
                  <c:v>89.7</c:v>
                </c:pt>
                <c:pt idx="14">
                  <c:v>90.1</c:v>
                </c:pt>
                <c:pt idx="15">
                  <c:v>90.6</c:v>
                </c:pt>
                <c:pt idx="16">
                  <c:v>91</c:v>
                </c:pt>
              </c:numCache>
            </c:numRef>
          </c:yVal>
          <c:smooth val="0"/>
          <c:extLst xmlns:c16r2="http://schemas.microsoft.com/office/drawing/2015/06/char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MIS08</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F8F3-4E47-AED2-8484130DB1D5}"/>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MIS09</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2-F8F3-4E47-AED2-8484130DB1D5}"/>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S</a:t>
                    </a:r>
                    <a:r>
                      <a:rPr lang="en-US"/>
                      <a:t>UR10</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8F3-4E47-AED2-8484130DB1D5}"/>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MIS11</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4-F8F3-4E47-AED2-8484130DB1D5}"/>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5-F8F3-4E47-AED2-8484130DB1D5}"/>
                </c:ext>
              </c:extLst>
            </c:dLbl>
            <c:dLbl>
              <c:idx val="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6-F8F3-4E47-AED2-8484130DB1D5}"/>
                </c:ext>
              </c:extLst>
            </c:dLbl>
            <c:dLbl>
              <c:idx val="6"/>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S</a:t>
                    </a:r>
                    <a:r>
                      <a:rPr lang="en-US"/>
                      <a:t>UR13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8F3-4E47-AED2-8484130DB1D5}"/>
                </c:ext>
              </c:extLst>
            </c:dLbl>
            <c:dLbl>
              <c:idx val="7"/>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E-78DC-4BB8-832F-DEC24998B5FC}"/>
                </c:ext>
              </c:extLst>
            </c:dLbl>
            <c:dLbl>
              <c:idx val="8"/>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S</a:t>
                    </a:r>
                    <a:r>
                      <a:rPr lang="en-US"/>
                      <a:t>UR14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78DC-4BB8-832F-DEC24998B5FC}"/>
                </c:ext>
              </c:extLst>
            </c:dLbl>
            <c:dLbl>
              <c:idx val="9"/>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0-78DC-4BB8-832F-DEC24998B5FC}"/>
                </c:ext>
              </c:extLst>
            </c:dLbl>
            <c:dLbl>
              <c:idx val="1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78DC-4BB8-832F-DEC24998B5FC}"/>
                </c:ext>
              </c:extLst>
            </c:dLbl>
            <c:dLbl>
              <c:idx val="1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2-78DC-4BB8-832F-DEC24998B5FC}"/>
                </c:ext>
              </c:extLst>
            </c:dLbl>
            <c:dLbl>
              <c:idx val="1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663-4643-8767-B9F2360E6040}"/>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2008</c:v>
                </c:pt>
                <c:pt idx="1">
                  <c:v>2009</c:v>
                </c:pt>
                <c:pt idx="2">
                  <c:v>2010</c:v>
                </c:pt>
                <c:pt idx="3">
                  <c:v>2011</c:v>
                </c:pt>
                <c:pt idx="4">
                  <c:v>2012</c:v>
                </c:pt>
                <c:pt idx="5">
                  <c:v>2013</c:v>
                </c:pt>
                <c:pt idx="6">
                  <c:v>2013</c:v>
                </c:pt>
                <c:pt idx="7">
                  <c:v>2014</c:v>
                </c:pt>
                <c:pt idx="8">
                  <c:v>2014</c:v>
                </c:pt>
                <c:pt idx="9">
                  <c:v>2015</c:v>
                </c:pt>
                <c:pt idx="10">
                  <c:v>2015</c:v>
                </c:pt>
                <c:pt idx="11">
                  <c:v>2016</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Data'!$E$6:$E$100</c:f>
              <c:numCache>
                <c:formatCode>0</c:formatCode>
                <c:ptCount val="95"/>
                <c:pt idx="0">
                  <c:v>90.7</c:v>
                </c:pt>
                <c:pt idx="1">
                  <c:v>83.5</c:v>
                </c:pt>
                <c:pt idx="2">
                  <c:v>#N/A</c:v>
                </c:pt>
                <c:pt idx="3">
                  <c:v>88.9</c:v>
                </c:pt>
                <c:pt idx="4">
                  <c:v>89.6</c:v>
                </c:pt>
                <c:pt idx="5">
                  <c:v>89.9</c:v>
                </c:pt>
                <c:pt idx="6">
                  <c:v>#N/A</c:v>
                </c:pt>
                <c:pt idx="7">
                  <c:v>90</c:v>
                </c:pt>
                <c:pt idx="8">
                  <c:v>#N/A</c:v>
                </c:pt>
                <c:pt idx="9">
                  <c:v>92</c:v>
                </c:pt>
                <c:pt idx="10">
                  <c:v>#N/A</c:v>
                </c:pt>
                <c:pt idx="11">
                  <c:v>89.984825493171471</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Estimates!$G$4:$G$20</c:f>
              <c:numCache>
                <c:formatCode>0.0</c:formatCode>
                <c:ptCount val="17"/>
                <c:pt idx="0">
                  <c:v>#N/A</c:v>
                </c:pt>
                <c:pt idx="1">
                  <c:v>#N/A</c:v>
                </c:pt>
                <c:pt idx="2">
                  <c:v>51.1</c:v>
                </c:pt>
                <c:pt idx="3">
                  <c:v>51.1</c:v>
                </c:pt>
                <c:pt idx="4">
                  <c:v>51.1</c:v>
                </c:pt>
                <c:pt idx="5">
                  <c:v>51.1</c:v>
                </c:pt>
                <c:pt idx="6">
                  <c:v>51.1</c:v>
                </c:pt>
                <c:pt idx="7">
                  <c:v>51.9</c:v>
                </c:pt>
                <c:pt idx="8">
                  <c:v>52.8</c:v>
                </c:pt>
                <c:pt idx="9">
                  <c:v>53.6</c:v>
                </c:pt>
                <c:pt idx="10">
                  <c:v>54.4</c:v>
                </c:pt>
                <c:pt idx="11">
                  <c:v>55.3</c:v>
                </c:pt>
                <c:pt idx="12">
                  <c:v>56.1</c:v>
                </c:pt>
                <c:pt idx="13">
                  <c:v>56.9</c:v>
                </c:pt>
                <c:pt idx="14">
                  <c:v>57.8</c:v>
                </c:pt>
                <c:pt idx="15">
                  <c:v>58.6</c:v>
                </c:pt>
                <c:pt idx="16">
                  <c:v>59.4</c:v>
                </c:pt>
              </c:numCache>
            </c:numRef>
          </c:yVal>
          <c:smooth val="0"/>
          <c:extLst xmlns:c16r2="http://schemas.microsoft.com/office/drawing/2015/06/char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3-78DC-4BB8-832F-DEC24998B5FC}"/>
                </c:ext>
              </c:extLst>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4-78DC-4BB8-832F-DEC24998B5FC}"/>
                </c:ext>
              </c:extLst>
            </c:dLbl>
            <c:dLbl>
              <c:idx val="2"/>
              <c:tx>
                <c:rich>
                  <a:bodyPr/>
                  <a:lstStyle/>
                  <a:p>
                    <a:pPr>
                      <a:defRPr sz="600" b="0" i="0">
                        <a:solidFill>
                          <a:srgbClr val="000000"/>
                        </a:solidFill>
                        <a:latin typeface="Arial"/>
                        <a:ea typeface="Arial"/>
                        <a:cs typeface="Arial"/>
                      </a:defRPr>
                    </a:pPr>
                    <a:r>
                      <a:rPr lang="en-US" sz="600"/>
                      <a:t>S</a:t>
                    </a:r>
                    <a:r>
                      <a:rPr lang="en-US"/>
                      <a:t>UR10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78DC-4BB8-832F-DEC24998B5FC}"/>
                </c:ext>
              </c:extLst>
            </c:dLbl>
            <c:dLbl>
              <c:idx val="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78DC-4BB8-832F-DEC24998B5FC}"/>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78DC-4BB8-832F-DEC24998B5FC}"/>
                </c:ext>
              </c:extLst>
            </c:dLbl>
            <c:dLbl>
              <c:idx val="5"/>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78DC-4BB8-832F-DEC24998B5FC}"/>
                </c:ext>
              </c:extLst>
            </c:dLbl>
            <c:dLbl>
              <c:idx val="6"/>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78DC-4BB8-832F-DEC24998B5FC}"/>
                </c:ext>
              </c:extLst>
            </c:dLbl>
            <c:dLbl>
              <c:idx val="7"/>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A-78DC-4BB8-832F-DEC24998B5FC}"/>
                </c:ext>
              </c:extLst>
            </c:dLbl>
            <c:dLbl>
              <c:idx val="8"/>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78DC-4BB8-832F-DEC24998B5FC}"/>
                </c:ext>
              </c:extLst>
            </c:dLbl>
            <c:dLbl>
              <c:idx val="9"/>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78DC-4BB8-832F-DEC24998B5FC}"/>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78DC-4BB8-832F-DEC24998B5FC}"/>
                </c:ext>
              </c:extLst>
            </c:dLbl>
            <c:dLbl>
              <c:idx val="11"/>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E-78DC-4BB8-832F-DEC24998B5FC}"/>
                </c:ext>
              </c:extLst>
            </c:dLbl>
            <c:dLbl>
              <c:idx val="1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663-4643-8767-B9F2360E604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2008</c:v>
                </c:pt>
                <c:pt idx="1">
                  <c:v>2009</c:v>
                </c:pt>
                <c:pt idx="2">
                  <c:v>2010</c:v>
                </c:pt>
                <c:pt idx="3">
                  <c:v>2011</c:v>
                </c:pt>
                <c:pt idx="4">
                  <c:v>2012</c:v>
                </c:pt>
                <c:pt idx="5">
                  <c:v>2013</c:v>
                </c:pt>
                <c:pt idx="6">
                  <c:v>2013</c:v>
                </c:pt>
                <c:pt idx="7">
                  <c:v>2014</c:v>
                </c:pt>
                <c:pt idx="8">
                  <c:v>2014</c:v>
                </c:pt>
                <c:pt idx="9">
                  <c:v>2015</c:v>
                </c:pt>
                <c:pt idx="10">
                  <c:v>2015</c:v>
                </c:pt>
                <c:pt idx="11">
                  <c:v>2016</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Data'!$F$6:$F$100</c:f>
              <c:numCache>
                <c:formatCode>0</c:formatCode>
                <c:ptCount val="95"/>
                <c:pt idx="0">
                  <c:v>58.9</c:v>
                </c:pt>
                <c:pt idx="1">
                  <c:v>46.4</c:v>
                </c:pt>
                <c:pt idx="2">
                  <c:v>#N/A</c:v>
                </c:pt>
                <c:pt idx="3">
                  <c:v>#N/A</c:v>
                </c:pt>
                <c:pt idx="4">
                  <c:v>#N/A</c:v>
                </c:pt>
                <c:pt idx="5">
                  <c:v>#N/A</c:v>
                </c:pt>
                <c:pt idx="6">
                  <c:v>#N/A</c:v>
                </c:pt>
                <c:pt idx="7">
                  <c:v>58.5</c:v>
                </c:pt>
                <c:pt idx="8">
                  <c:v>#N/A</c:v>
                </c:pt>
                <c:pt idx="9">
                  <c:v>#N/A</c:v>
                </c:pt>
                <c:pt idx="10">
                  <c:v>#N/A</c:v>
                </c:pt>
                <c:pt idx="11">
                  <c:v>59.8</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9073408"/>
        <c:axId val="113707648"/>
      </c:scatterChart>
      <c:valAx>
        <c:axId val="9907340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707648"/>
        <c:crosses val="autoZero"/>
        <c:crossBetween val="midCat"/>
        <c:majorUnit val="5"/>
      </c:valAx>
      <c:valAx>
        <c:axId val="11370764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9073408"/>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Estimates!$F$21:$F$37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8492-4E27-B9F1-15EB7FEE8155}"/>
                </c:ext>
              </c:extLst>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492-4E27-B9F1-15EB7FEE8155}"/>
                </c:ext>
              </c:extLst>
            </c:dLbl>
            <c:dLbl>
              <c:idx val="2"/>
              <c:tx>
                <c:rich>
                  <a:bodyPr/>
                  <a:lstStyle/>
                  <a:p>
                    <a:pPr>
                      <a:defRPr sz="600" b="0" i="0">
                        <a:solidFill>
                          <a:srgbClr val="000000"/>
                        </a:solidFill>
                        <a:latin typeface="Arial"/>
                        <a:ea typeface="Arial"/>
                        <a:cs typeface="Arial"/>
                      </a:defRPr>
                    </a:pPr>
                    <a:r>
                      <a:rPr lang="en-US" sz="600"/>
                      <a:t>S</a:t>
                    </a:r>
                    <a:r>
                      <a:rPr lang="en-US"/>
                      <a:t>UR10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492-4E27-B9F1-15EB7FEE8155}"/>
                </c:ext>
              </c:extLst>
            </c:dLbl>
            <c:dLbl>
              <c:idx val="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492-4E27-B9F1-15EB7FEE8155}"/>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492-4E27-B9F1-15EB7FEE8155}"/>
                </c:ext>
              </c:extLst>
            </c:dLbl>
            <c:dLbl>
              <c:idx val="5"/>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8492-4E27-B9F1-15EB7FEE8155}"/>
                </c:ext>
              </c:extLst>
            </c:dLbl>
            <c:dLbl>
              <c:idx val="6"/>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492-4E27-B9F1-15EB7FEE8155}"/>
                </c:ext>
              </c:extLst>
            </c:dLbl>
            <c:dLbl>
              <c:idx val="7"/>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8492-4E27-B9F1-15EB7FEE8155}"/>
                </c:ext>
              </c:extLst>
            </c:dLbl>
            <c:dLbl>
              <c:idx val="8"/>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8492-4E27-B9F1-15EB7FEE8155}"/>
                </c:ext>
              </c:extLst>
            </c:dLbl>
            <c:dLbl>
              <c:idx val="9"/>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8492-4E27-B9F1-15EB7FEE8155}"/>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8492-4E27-B9F1-15EB7FEE8155}"/>
                </c:ext>
              </c:extLst>
            </c:dLbl>
            <c:dLbl>
              <c:idx val="11"/>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8492-4E27-B9F1-15EB7FEE8155}"/>
                </c:ext>
              </c:extLst>
            </c:dLbl>
            <c:dLbl>
              <c:idx val="1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1244-4992-8BFB-D22F904F6C0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2008</c:v>
                </c:pt>
                <c:pt idx="1">
                  <c:v>2009</c:v>
                </c:pt>
                <c:pt idx="2">
                  <c:v>2010</c:v>
                </c:pt>
                <c:pt idx="3">
                  <c:v>2011</c:v>
                </c:pt>
                <c:pt idx="4">
                  <c:v>2012</c:v>
                </c:pt>
                <c:pt idx="5">
                  <c:v>2013</c:v>
                </c:pt>
                <c:pt idx="6">
                  <c:v>2013</c:v>
                </c:pt>
                <c:pt idx="7">
                  <c:v>2014</c:v>
                </c:pt>
                <c:pt idx="8">
                  <c:v>2014</c:v>
                </c:pt>
                <c:pt idx="9">
                  <c:v>2015</c:v>
                </c:pt>
                <c:pt idx="10">
                  <c:v>2015</c:v>
                </c:pt>
                <c:pt idx="11">
                  <c:v>2016</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Estimates!$G$21:$G$37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8492-4E27-B9F1-15EB7FEE8155}"/>
                </c:ext>
              </c:extLst>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8492-4E27-B9F1-15EB7FEE8155}"/>
                </c:ext>
              </c:extLst>
            </c:dLbl>
            <c:dLbl>
              <c:idx val="2"/>
              <c:tx>
                <c:rich>
                  <a:bodyPr/>
                  <a:lstStyle/>
                  <a:p>
                    <a:pPr>
                      <a:defRPr sz="600" b="0" i="0">
                        <a:solidFill>
                          <a:srgbClr val="000000"/>
                        </a:solidFill>
                        <a:latin typeface="Arial"/>
                        <a:ea typeface="Arial"/>
                        <a:cs typeface="Arial"/>
                      </a:defRPr>
                    </a:pPr>
                    <a:r>
                      <a:rPr lang="en-US" sz="600"/>
                      <a:t>S</a:t>
                    </a:r>
                    <a:r>
                      <a:rPr lang="en-US"/>
                      <a:t>UR10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8492-4E27-B9F1-15EB7FEE8155}"/>
                </c:ext>
              </c:extLst>
            </c:dLbl>
            <c:dLbl>
              <c:idx val="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8492-4E27-B9F1-15EB7FEE8155}"/>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8492-4E27-B9F1-15EB7FEE8155}"/>
                </c:ext>
              </c:extLst>
            </c:dLbl>
            <c:dLbl>
              <c:idx val="5"/>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8492-4E27-B9F1-15EB7FEE8155}"/>
                </c:ext>
              </c:extLst>
            </c:dLbl>
            <c:dLbl>
              <c:idx val="6"/>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8492-4E27-B9F1-15EB7FEE8155}"/>
                </c:ext>
              </c:extLst>
            </c:dLbl>
            <c:dLbl>
              <c:idx val="7"/>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8492-4E27-B9F1-15EB7FEE8155}"/>
                </c:ext>
              </c:extLst>
            </c:dLbl>
            <c:dLbl>
              <c:idx val="8"/>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8492-4E27-B9F1-15EB7FEE8155}"/>
                </c:ext>
              </c:extLst>
            </c:dLbl>
            <c:dLbl>
              <c:idx val="9"/>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8492-4E27-B9F1-15EB7FEE8155}"/>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8492-4E27-B9F1-15EB7FEE8155}"/>
                </c:ext>
              </c:extLst>
            </c:dLbl>
            <c:dLbl>
              <c:idx val="11"/>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8492-4E27-B9F1-15EB7FEE8155}"/>
                </c:ext>
              </c:extLst>
            </c:dLbl>
            <c:dLbl>
              <c:idx val="1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244-4992-8BFB-D22F904F6C0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2008</c:v>
                </c:pt>
                <c:pt idx="1">
                  <c:v>2009</c:v>
                </c:pt>
                <c:pt idx="2">
                  <c:v>2010</c:v>
                </c:pt>
                <c:pt idx="3">
                  <c:v>2011</c:v>
                </c:pt>
                <c:pt idx="4">
                  <c:v>2012</c:v>
                </c:pt>
                <c:pt idx="5">
                  <c:v>2013</c:v>
                </c:pt>
                <c:pt idx="6">
                  <c:v>2013</c:v>
                </c:pt>
                <c:pt idx="7">
                  <c:v>2014</c:v>
                </c:pt>
                <c:pt idx="8">
                  <c:v>2014</c:v>
                </c:pt>
                <c:pt idx="9">
                  <c:v>2015</c:v>
                </c:pt>
                <c:pt idx="10">
                  <c:v>2015</c:v>
                </c:pt>
                <c:pt idx="11">
                  <c:v>2016</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Estimates!$E$21:$E$37</c:f>
              <c:numCache>
                <c:formatCode>0.0</c:formatCode>
                <c:ptCount val="17"/>
                <c:pt idx="0">
                  <c:v>#N/A</c:v>
                </c:pt>
                <c:pt idx="1">
                  <c:v>#N/A</c:v>
                </c:pt>
                <c:pt idx="2">
                  <c:v>#N/A</c:v>
                </c:pt>
                <c:pt idx="3">
                  <c:v>#N/A</c:v>
                </c:pt>
                <c:pt idx="4">
                  <c:v>#N/A</c:v>
                </c:pt>
                <c:pt idx="5">
                  <c:v>#N/A</c:v>
                </c:pt>
                <c:pt idx="6">
                  <c:v>98.7</c:v>
                </c:pt>
                <c:pt idx="7">
                  <c:v>98.7</c:v>
                </c:pt>
                <c:pt idx="8">
                  <c:v>98.7</c:v>
                </c:pt>
                <c:pt idx="9">
                  <c:v>98.7</c:v>
                </c:pt>
                <c:pt idx="10">
                  <c:v>98.7</c:v>
                </c:pt>
                <c:pt idx="11">
                  <c:v>98.7</c:v>
                </c:pt>
                <c:pt idx="12">
                  <c:v>98.7</c:v>
                </c:pt>
                <c:pt idx="13">
                  <c:v>98.7</c:v>
                </c:pt>
                <c:pt idx="14">
                  <c:v>98.7</c:v>
                </c:pt>
                <c:pt idx="15">
                  <c:v>#N/A</c:v>
                </c:pt>
                <c:pt idx="16">
                  <c:v>#N/A</c:v>
                </c:pt>
              </c:numCache>
            </c:numRef>
          </c:yVal>
          <c:smooth val="0"/>
          <c:extLst xmlns:c16r2="http://schemas.microsoft.com/office/drawing/2015/06/chart">
            <c:ext xmlns:c16="http://schemas.microsoft.com/office/drawing/2014/chart" uri="{C3380CC4-5D6E-409C-BE32-E72D297353CC}">
              <c16:uniqueId val="{00000018-8492-4E27-B9F1-15EB7FEE8155}"/>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8492-4E27-B9F1-15EB7FEE8155}"/>
                </c:ext>
              </c:extLst>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8492-4E27-B9F1-15EB7FEE8155}"/>
                </c:ext>
              </c:extLst>
            </c:dLbl>
            <c:dLbl>
              <c:idx val="2"/>
              <c:tx>
                <c:rich>
                  <a:bodyPr/>
                  <a:lstStyle/>
                  <a:p>
                    <a:pPr>
                      <a:defRPr sz="600" b="0" i="0">
                        <a:solidFill>
                          <a:srgbClr val="000000"/>
                        </a:solidFill>
                        <a:latin typeface="Arial"/>
                        <a:ea typeface="Arial"/>
                        <a:cs typeface="Arial"/>
                      </a:defRPr>
                    </a:pPr>
                    <a:r>
                      <a:rPr lang="en-US" sz="600"/>
                      <a:t>S</a:t>
                    </a:r>
                    <a:r>
                      <a:rPr lang="en-US"/>
                      <a:t>UR10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B-8492-4E27-B9F1-15EB7FEE8155}"/>
                </c:ext>
              </c:extLst>
            </c:dLbl>
            <c:dLbl>
              <c:idx val="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8492-4E27-B9F1-15EB7FEE8155}"/>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8492-4E27-B9F1-15EB7FEE8155}"/>
                </c:ext>
              </c:extLst>
            </c:dLbl>
            <c:dLbl>
              <c:idx val="5"/>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8492-4E27-B9F1-15EB7FEE8155}"/>
                </c:ext>
              </c:extLst>
            </c:dLbl>
            <c:dLbl>
              <c:idx val="6"/>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8492-4E27-B9F1-15EB7FEE8155}"/>
                </c:ext>
              </c:extLst>
            </c:dLbl>
            <c:dLbl>
              <c:idx val="7"/>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8492-4E27-B9F1-15EB7FEE8155}"/>
                </c:ext>
              </c:extLst>
            </c:dLbl>
            <c:dLbl>
              <c:idx val="8"/>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8492-4E27-B9F1-15EB7FEE8155}"/>
                </c:ext>
              </c:extLst>
            </c:dLbl>
            <c:dLbl>
              <c:idx val="9"/>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8492-4E27-B9F1-15EB7FEE8155}"/>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8492-4E27-B9F1-15EB7FEE8155}"/>
                </c:ext>
              </c:extLst>
            </c:dLbl>
            <c:dLbl>
              <c:idx val="11"/>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8492-4E27-B9F1-15EB7FEE8155}"/>
                </c:ext>
              </c:extLst>
            </c:dLbl>
            <c:dLbl>
              <c:idx val="1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1244-4992-8BFB-D22F904F6C0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2008</c:v>
                </c:pt>
                <c:pt idx="1">
                  <c:v>2009</c:v>
                </c:pt>
                <c:pt idx="2">
                  <c:v>2010</c:v>
                </c:pt>
                <c:pt idx="3">
                  <c:v>2011</c:v>
                </c:pt>
                <c:pt idx="4">
                  <c:v>2012</c:v>
                </c:pt>
                <c:pt idx="5">
                  <c:v>2013</c:v>
                </c:pt>
                <c:pt idx="6">
                  <c:v>2013</c:v>
                </c:pt>
                <c:pt idx="7">
                  <c:v>2014</c:v>
                </c:pt>
                <c:pt idx="8">
                  <c:v>2014</c:v>
                </c:pt>
                <c:pt idx="9">
                  <c:v>2015</c:v>
                </c:pt>
                <c:pt idx="10">
                  <c:v>2015</c:v>
                </c:pt>
                <c:pt idx="11">
                  <c:v>2016</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Data'!$G$6:$G$100</c:f>
              <c:numCache>
                <c:formatCode>0</c:formatCode>
                <c:ptCount val="95"/>
                <c:pt idx="0">
                  <c:v>#N/A</c:v>
                </c:pt>
                <c:pt idx="1">
                  <c:v>#N/A</c:v>
                </c:pt>
                <c:pt idx="2">
                  <c:v>98.734177215189874</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25-8492-4E27-B9F1-15EB7FEE8155}"/>
            </c:ext>
          </c:extLst>
        </c:ser>
        <c:dLbls>
          <c:showLegendKey val="0"/>
          <c:showVal val="0"/>
          <c:showCatName val="0"/>
          <c:showSerName val="0"/>
          <c:showPercent val="0"/>
          <c:showBubbleSize val="0"/>
        </c:dLbls>
        <c:axId val="147425152"/>
        <c:axId val="152544000"/>
      </c:scatterChart>
      <c:valAx>
        <c:axId val="14742515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544000"/>
        <c:crosses val="autoZero"/>
        <c:crossBetween val="midCat"/>
        <c:majorUnit val="5"/>
      </c:valAx>
      <c:valAx>
        <c:axId val="15254400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742515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Estimates!$F$38:$F$54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33F-43D3-BC4E-6DB7EF8F2FB9}"/>
                </c:ext>
              </c:extLst>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33F-43D3-BC4E-6DB7EF8F2FB9}"/>
                </c:ext>
              </c:extLst>
            </c:dLbl>
            <c:dLbl>
              <c:idx val="2"/>
              <c:tx>
                <c:rich>
                  <a:bodyPr/>
                  <a:lstStyle/>
                  <a:p>
                    <a:pPr>
                      <a:defRPr sz="600" b="0" i="0">
                        <a:solidFill>
                          <a:srgbClr val="000000"/>
                        </a:solidFill>
                        <a:latin typeface="Arial"/>
                        <a:ea typeface="Arial"/>
                        <a:cs typeface="Arial"/>
                      </a:defRPr>
                    </a:pPr>
                    <a:r>
                      <a:rPr lang="en-US" sz="600"/>
                      <a:t>S</a:t>
                    </a:r>
                    <a:r>
                      <a:rPr lang="en-US"/>
                      <a:t>UR10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33F-43D3-BC4E-6DB7EF8F2FB9}"/>
                </c:ext>
              </c:extLst>
            </c:dLbl>
            <c:dLbl>
              <c:idx val="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33F-43D3-BC4E-6DB7EF8F2FB9}"/>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33F-43D3-BC4E-6DB7EF8F2FB9}"/>
                </c:ext>
              </c:extLst>
            </c:dLbl>
            <c:dLbl>
              <c:idx val="5"/>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33F-43D3-BC4E-6DB7EF8F2FB9}"/>
                </c:ext>
              </c:extLst>
            </c:dLbl>
            <c:dLbl>
              <c:idx val="6"/>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333F-43D3-BC4E-6DB7EF8F2FB9}"/>
                </c:ext>
              </c:extLst>
            </c:dLbl>
            <c:dLbl>
              <c:idx val="7"/>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33F-43D3-BC4E-6DB7EF8F2FB9}"/>
                </c:ext>
              </c:extLst>
            </c:dLbl>
            <c:dLbl>
              <c:idx val="8"/>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333F-43D3-BC4E-6DB7EF8F2FB9}"/>
                </c:ext>
              </c:extLst>
            </c:dLbl>
            <c:dLbl>
              <c:idx val="9"/>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333F-43D3-BC4E-6DB7EF8F2FB9}"/>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333F-43D3-BC4E-6DB7EF8F2FB9}"/>
                </c:ext>
              </c:extLst>
            </c:dLbl>
            <c:dLbl>
              <c:idx val="11"/>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333F-43D3-BC4E-6DB7EF8F2FB9}"/>
                </c:ext>
              </c:extLst>
            </c:dLbl>
            <c:dLbl>
              <c:idx val="1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B35F-456A-B0C7-D68A2FF8043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2008</c:v>
                </c:pt>
                <c:pt idx="1">
                  <c:v>2009</c:v>
                </c:pt>
                <c:pt idx="2">
                  <c:v>2010</c:v>
                </c:pt>
                <c:pt idx="3">
                  <c:v>2011</c:v>
                </c:pt>
                <c:pt idx="4">
                  <c:v>2012</c:v>
                </c:pt>
                <c:pt idx="5">
                  <c:v>2013</c:v>
                </c:pt>
                <c:pt idx="6">
                  <c:v>2013</c:v>
                </c:pt>
                <c:pt idx="7">
                  <c:v>2014</c:v>
                </c:pt>
                <c:pt idx="8">
                  <c:v>2014</c:v>
                </c:pt>
                <c:pt idx="9">
                  <c:v>2015</c:v>
                </c:pt>
                <c:pt idx="10">
                  <c:v>2015</c:v>
                </c:pt>
                <c:pt idx="11">
                  <c:v>2016</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Estimates!$G$38:$G$54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333F-43D3-BC4E-6DB7EF8F2FB9}"/>
                </c:ext>
              </c:extLst>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333F-43D3-BC4E-6DB7EF8F2FB9}"/>
                </c:ext>
              </c:extLst>
            </c:dLbl>
            <c:dLbl>
              <c:idx val="2"/>
              <c:tx>
                <c:rich>
                  <a:bodyPr/>
                  <a:lstStyle/>
                  <a:p>
                    <a:pPr>
                      <a:defRPr sz="600" b="0" i="0">
                        <a:solidFill>
                          <a:srgbClr val="000000"/>
                        </a:solidFill>
                        <a:latin typeface="Arial"/>
                        <a:ea typeface="Arial"/>
                        <a:cs typeface="Arial"/>
                      </a:defRPr>
                    </a:pPr>
                    <a:r>
                      <a:rPr lang="en-US" sz="600"/>
                      <a:t>S</a:t>
                    </a:r>
                    <a:r>
                      <a:rPr lang="en-US"/>
                      <a:t>UR10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333F-43D3-BC4E-6DB7EF8F2FB9}"/>
                </c:ext>
              </c:extLst>
            </c:dLbl>
            <c:dLbl>
              <c:idx val="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333F-43D3-BC4E-6DB7EF8F2FB9}"/>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333F-43D3-BC4E-6DB7EF8F2FB9}"/>
                </c:ext>
              </c:extLst>
            </c:dLbl>
            <c:dLbl>
              <c:idx val="5"/>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333F-43D3-BC4E-6DB7EF8F2FB9}"/>
                </c:ext>
              </c:extLst>
            </c:dLbl>
            <c:dLbl>
              <c:idx val="6"/>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333F-43D3-BC4E-6DB7EF8F2FB9}"/>
                </c:ext>
              </c:extLst>
            </c:dLbl>
            <c:dLbl>
              <c:idx val="7"/>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333F-43D3-BC4E-6DB7EF8F2FB9}"/>
                </c:ext>
              </c:extLst>
            </c:dLbl>
            <c:dLbl>
              <c:idx val="8"/>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333F-43D3-BC4E-6DB7EF8F2FB9}"/>
                </c:ext>
              </c:extLst>
            </c:dLbl>
            <c:dLbl>
              <c:idx val="9"/>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333F-43D3-BC4E-6DB7EF8F2FB9}"/>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333F-43D3-BC4E-6DB7EF8F2FB9}"/>
                </c:ext>
              </c:extLst>
            </c:dLbl>
            <c:dLbl>
              <c:idx val="11"/>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333F-43D3-BC4E-6DB7EF8F2FB9}"/>
                </c:ext>
              </c:extLst>
            </c:dLbl>
            <c:dLbl>
              <c:idx val="1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35F-456A-B0C7-D68A2FF8043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2008</c:v>
                </c:pt>
                <c:pt idx="1">
                  <c:v>2009</c:v>
                </c:pt>
                <c:pt idx="2">
                  <c:v>2010</c:v>
                </c:pt>
                <c:pt idx="3">
                  <c:v>2011</c:v>
                </c:pt>
                <c:pt idx="4">
                  <c:v>2012</c:v>
                </c:pt>
                <c:pt idx="5">
                  <c:v>2013</c:v>
                </c:pt>
                <c:pt idx="6">
                  <c:v>2013</c:v>
                </c:pt>
                <c:pt idx="7">
                  <c:v>2014</c:v>
                </c:pt>
                <c:pt idx="8">
                  <c:v>2014</c:v>
                </c:pt>
                <c:pt idx="9">
                  <c:v>2015</c:v>
                </c:pt>
                <c:pt idx="10">
                  <c:v>2015</c:v>
                </c:pt>
                <c:pt idx="11">
                  <c:v>2016</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Estimates!$E$38:$E$54</c:f>
              <c:numCache>
                <c:formatCode>0.0</c:formatCode>
                <c:ptCount val="17"/>
                <c:pt idx="0">
                  <c:v>#N/A</c:v>
                </c:pt>
                <c:pt idx="1">
                  <c:v>#N/A</c:v>
                </c:pt>
                <c:pt idx="2">
                  <c:v>#N/A</c:v>
                </c:pt>
                <c:pt idx="3">
                  <c:v>#N/A</c:v>
                </c:pt>
                <c:pt idx="4">
                  <c:v>#N/A</c:v>
                </c:pt>
                <c:pt idx="5">
                  <c:v>#N/A</c:v>
                </c:pt>
                <c:pt idx="6">
                  <c:v>91.4</c:v>
                </c:pt>
                <c:pt idx="7">
                  <c:v>91.4</c:v>
                </c:pt>
                <c:pt idx="8">
                  <c:v>91.4</c:v>
                </c:pt>
                <c:pt idx="9">
                  <c:v>91.4</c:v>
                </c:pt>
                <c:pt idx="10">
                  <c:v>91.4</c:v>
                </c:pt>
                <c:pt idx="11">
                  <c:v>91.4</c:v>
                </c:pt>
                <c:pt idx="12">
                  <c:v>91.4</c:v>
                </c:pt>
                <c:pt idx="13">
                  <c:v>91.4</c:v>
                </c:pt>
                <c:pt idx="14">
                  <c:v>91.4</c:v>
                </c:pt>
                <c:pt idx="15">
                  <c:v>#N/A</c:v>
                </c:pt>
                <c:pt idx="16">
                  <c:v>#N/A</c:v>
                </c:pt>
              </c:numCache>
            </c:numRef>
          </c:yVal>
          <c:smooth val="0"/>
          <c:extLst xmlns:c16r2="http://schemas.microsoft.com/office/drawing/2015/06/chart">
            <c:ext xmlns:c16="http://schemas.microsoft.com/office/drawing/2014/chart" uri="{C3380CC4-5D6E-409C-BE32-E72D297353CC}">
              <c16:uniqueId val="{00000018-333F-43D3-BC4E-6DB7EF8F2FB9}"/>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333F-43D3-BC4E-6DB7EF8F2FB9}"/>
                </c:ext>
              </c:extLst>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333F-43D3-BC4E-6DB7EF8F2FB9}"/>
                </c:ext>
              </c:extLst>
            </c:dLbl>
            <c:dLbl>
              <c:idx val="2"/>
              <c:tx>
                <c:rich>
                  <a:bodyPr/>
                  <a:lstStyle/>
                  <a:p>
                    <a:pPr>
                      <a:defRPr sz="600" b="0" i="0">
                        <a:solidFill>
                          <a:srgbClr val="000000"/>
                        </a:solidFill>
                        <a:latin typeface="Arial"/>
                        <a:ea typeface="Arial"/>
                        <a:cs typeface="Arial"/>
                      </a:defRPr>
                    </a:pPr>
                    <a:r>
                      <a:rPr lang="en-US" sz="600"/>
                      <a:t>S</a:t>
                    </a:r>
                    <a:r>
                      <a:rPr lang="en-US"/>
                      <a:t>UR10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B-333F-43D3-BC4E-6DB7EF8F2FB9}"/>
                </c:ext>
              </c:extLst>
            </c:dLbl>
            <c:dLbl>
              <c:idx val="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333F-43D3-BC4E-6DB7EF8F2FB9}"/>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333F-43D3-BC4E-6DB7EF8F2FB9}"/>
                </c:ext>
              </c:extLst>
            </c:dLbl>
            <c:dLbl>
              <c:idx val="5"/>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333F-43D3-BC4E-6DB7EF8F2FB9}"/>
                </c:ext>
              </c:extLst>
            </c:dLbl>
            <c:dLbl>
              <c:idx val="6"/>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333F-43D3-BC4E-6DB7EF8F2FB9}"/>
                </c:ext>
              </c:extLst>
            </c:dLbl>
            <c:dLbl>
              <c:idx val="7"/>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333F-43D3-BC4E-6DB7EF8F2FB9}"/>
                </c:ext>
              </c:extLst>
            </c:dLbl>
            <c:dLbl>
              <c:idx val="8"/>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333F-43D3-BC4E-6DB7EF8F2FB9}"/>
                </c:ext>
              </c:extLst>
            </c:dLbl>
            <c:dLbl>
              <c:idx val="9"/>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333F-43D3-BC4E-6DB7EF8F2FB9}"/>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333F-43D3-BC4E-6DB7EF8F2FB9}"/>
                </c:ext>
              </c:extLst>
            </c:dLbl>
            <c:dLbl>
              <c:idx val="11"/>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333F-43D3-BC4E-6DB7EF8F2FB9}"/>
                </c:ext>
              </c:extLst>
            </c:dLbl>
            <c:dLbl>
              <c:idx val="1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35F-456A-B0C7-D68A2FF8043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2008</c:v>
                </c:pt>
                <c:pt idx="1">
                  <c:v>2009</c:v>
                </c:pt>
                <c:pt idx="2">
                  <c:v>2010</c:v>
                </c:pt>
                <c:pt idx="3">
                  <c:v>2011</c:v>
                </c:pt>
                <c:pt idx="4">
                  <c:v>2012</c:v>
                </c:pt>
                <c:pt idx="5">
                  <c:v>2013</c:v>
                </c:pt>
                <c:pt idx="6">
                  <c:v>2013</c:v>
                </c:pt>
                <c:pt idx="7">
                  <c:v>2014</c:v>
                </c:pt>
                <c:pt idx="8">
                  <c:v>2014</c:v>
                </c:pt>
                <c:pt idx="9">
                  <c:v>2015</c:v>
                </c:pt>
                <c:pt idx="10">
                  <c:v>2015</c:v>
                </c:pt>
                <c:pt idx="11">
                  <c:v>2016</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Data'!$J$6:$J$100</c:f>
              <c:numCache>
                <c:formatCode>0</c:formatCode>
                <c:ptCount val="95"/>
                <c:pt idx="0">
                  <c:v>#N/A</c:v>
                </c:pt>
                <c:pt idx="1">
                  <c:v>#N/A</c:v>
                </c:pt>
                <c:pt idx="2">
                  <c:v>91.404011461318049</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25-333F-43D3-BC4E-6DB7EF8F2FB9}"/>
            </c:ext>
          </c:extLst>
        </c:ser>
        <c:dLbls>
          <c:showLegendKey val="0"/>
          <c:showVal val="0"/>
          <c:showCatName val="0"/>
          <c:showSerName val="0"/>
          <c:showPercent val="0"/>
          <c:showBubbleSize val="0"/>
        </c:dLbls>
        <c:axId val="249152256"/>
        <c:axId val="249153792"/>
      </c:scatterChart>
      <c:valAx>
        <c:axId val="24915225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9153792"/>
        <c:crosses val="autoZero"/>
        <c:crossBetween val="midCat"/>
        <c:majorUnit val="5"/>
      </c:valAx>
      <c:valAx>
        <c:axId val="24915379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915225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Estimates!$J$4:$J$20</c:f>
              <c:numCache>
                <c:formatCode>0.0</c:formatCode>
                <c:ptCount val="17"/>
                <c:pt idx="0">
                  <c:v>#N/A</c:v>
                </c:pt>
                <c:pt idx="1">
                  <c:v>#N/A</c:v>
                </c:pt>
                <c:pt idx="2">
                  <c:v>#N/A</c:v>
                </c:pt>
                <c:pt idx="3">
                  <c:v>#N/A</c:v>
                </c:pt>
                <c:pt idx="4">
                  <c:v>96.4</c:v>
                </c:pt>
                <c:pt idx="5">
                  <c:v>96.4</c:v>
                </c:pt>
                <c:pt idx="6">
                  <c:v>96.4</c:v>
                </c:pt>
                <c:pt idx="7">
                  <c:v>96.4</c:v>
                </c:pt>
                <c:pt idx="8">
                  <c:v>96.4</c:v>
                </c:pt>
                <c:pt idx="9">
                  <c:v>96.9</c:v>
                </c:pt>
                <c:pt idx="10">
                  <c:v>97.3</c:v>
                </c:pt>
                <c:pt idx="11">
                  <c:v>97.8</c:v>
                </c:pt>
                <c:pt idx="12">
                  <c:v>98.3</c:v>
                </c:pt>
                <c:pt idx="13">
                  <c:v>98.7</c:v>
                </c:pt>
                <c:pt idx="14">
                  <c:v>99.2</c:v>
                </c:pt>
                <c:pt idx="15">
                  <c:v>99.6</c:v>
                </c:pt>
                <c:pt idx="16">
                  <c:v>100</c:v>
                </c:pt>
              </c:numCache>
            </c:numRef>
          </c:yVal>
          <c:smooth val="0"/>
          <c:extLst xmlns:c16r2="http://schemas.microsoft.com/office/drawing/2015/06/chart">
            <c:ext xmlns:c16="http://schemas.microsoft.com/office/drawing/2014/chart" uri="{C3380CC4-5D6E-409C-BE32-E72D297353CC}">
              <c16:uniqueId val="{00000000-1980-4EC1-A0B7-5F89E584FCC4}"/>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980-4EC1-A0B7-5F89E584FCC4}"/>
                </c:ext>
              </c:extLst>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1980-4EC1-A0B7-5F89E584FCC4}"/>
                </c:ext>
              </c:extLst>
            </c:dLbl>
            <c:dLbl>
              <c:idx val="2"/>
              <c:tx>
                <c:rich>
                  <a:bodyPr/>
                  <a:lstStyle/>
                  <a:p>
                    <a:pPr>
                      <a:defRPr sz="600" b="0" i="0">
                        <a:solidFill>
                          <a:srgbClr val="000000"/>
                        </a:solidFill>
                        <a:latin typeface="Arial"/>
                        <a:ea typeface="Arial"/>
                        <a:cs typeface="Arial"/>
                      </a:defRPr>
                    </a:pPr>
                    <a:r>
                      <a:rPr lang="en-US" sz="600"/>
                      <a:t>S</a:t>
                    </a:r>
                    <a:r>
                      <a:rPr lang="en-US"/>
                      <a:t>UR10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3-1980-4EC1-A0B7-5F89E584FCC4}"/>
                </c:ext>
              </c:extLst>
            </c:dLbl>
            <c:dLbl>
              <c:idx val="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980-4EC1-A0B7-5F89E584FCC4}"/>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1980-4EC1-A0B7-5F89E584FCC4}"/>
                </c:ext>
              </c:extLst>
            </c:dLbl>
            <c:dLbl>
              <c:idx val="5"/>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1980-4EC1-A0B7-5F89E584FCC4}"/>
                </c:ext>
              </c:extLst>
            </c:dLbl>
            <c:dLbl>
              <c:idx val="6"/>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1980-4EC1-A0B7-5F89E584FCC4}"/>
                </c:ext>
              </c:extLst>
            </c:dLbl>
            <c:dLbl>
              <c:idx val="7"/>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8-1980-4EC1-A0B7-5F89E584FCC4}"/>
                </c:ext>
              </c:extLst>
            </c:dLbl>
            <c:dLbl>
              <c:idx val="8"/>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1980-4EC1-A0B7-5F89E584FCC4}"/>
                </c:ext>
              </c:extLst>
            </c:dLbl>
            <c:dLbl>
              <c:idx val="9"/>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A-1980-4EC1-A0B7-5F89E584FCC4}"/>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1980-4EC1-A0B7-5F89E584FCC4}"/>
                </c:ext>
              </c:extLst>
            </c:dLbl>
            <c:dLbl>
              <c:idx val="11"/>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C-1980-4EC1-A0B7-5F89E584FCC4}"/>
                </c:ext>
              </c:extLst>
            </c:dLbl>
            <c:dLbl>
              <c:idx val="1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B9CB-486A-824A-B0468615D69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2008</c:v>
                </c:pt>
                <c:pt idx="1">
                  <c:v>2009</c:v>
                </c:pt>
                <c:pt idx="2">
                  <c:v>2010</c:v>
                </c:pt>
                <c:pt idx="3">
                  <c:v>2011</c:v>
                </c:pt>
                <c:pt idx="4">
                  <c:v>2012</c:v>
                </c:pt>
                <c:pt idx="5">
                  <c:v>2013</c:v>
                </c:pt>
                <c:pt idx="6">
                  <c:v>2013</c:v>
                </c:pt>
                <c:pt idx="7">
                  <c:v>2014</c:v>
                </c:pt>
                <c:pt idx="8">
                  <c:v>2014</c:v>
                </c:pt>
                <c:pt idx="9">
                  <c:v>2015</c:v>
                </c:pt>
                <c:pt idx="10">
                  <c:v>2015</c:v>
                </c:pt>
                <c:pt idx="11">
                  <c:v>2016</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Data'!$V$6:$V$100</c:f>
              <c:numCache>
                <c:formatCode>0</c:formatCode>
                <c:ptCount val="95"/>
                <c:pt idx="0">
                  <c:v>#N/A</c:v>
                </c:pt>
                <c:pt idx="1">
                  <c:v>#N/A</c:v>
                </c:pt>
                <c:pt idx="2">
                  <c:v>97</c:v>
                </c:pt>
                <c:pt idx="3">
                  <c:v>#N/A</c:v>
                </c:pt>
                <c:pt idx="4">
                  <c:v>#N/A</c:v>
                </c:pt>
                <c:pt idx="5">
                  <c:v>#N/A</c:v>
                </c:pt>
                <c:pt idx="6">
                  <c:v>#N/A</c:v>
                </c:pt>
                <c:pt idx="7">
                  <c:v>100</c:v>
                </c:pt>
                <c:pt idx="8">
                  <c:v>#N/A</c:v>
                </c:pt>
                <c:pt idx="9">
                  <c:v>100</c:v>
                </c:pt>
                <c:pt idx="10">
                  <c:v>#N/A</c:v>
                </c:pt>
                <c:pt idx="11">
                  <c:v>99.241274658573602</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D-1980-4EC1-A0B7-5F89E584FCC4}"/>
            </c:ext>
          </c:extLst>
        </c:ser>
        <c:ser>
          <c:idx val="0"/>
          <c:order val="2"/>
          <c:tx>
            <c:v>Improved estimates</c:v>
          </c:tx>
          <c:spPr>
            <a:ln w="19050" cap="rnd">
              <a:solidFill>
                <a:srgbClr val="7F7F7F"/>
              </a:solidFill>
              <a:prstDash val="sysDash"/>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Estimates!$K$4:$K$20</c:f>
              <c:numCache>
                <c:formatCode>0.0</c:formatCode>
                <c:ptCount val="17"/>
                <c:pt idx="0">
                  <c:v>#N/A</c:v>
                </c:pt>
                <c:pt idx="1">
                  <c:v>#N/A</c:v>
                </c:pt>
                <c:pt idx="2">
                  <c:v>#N/A</c:v>
                </c:pt>
                <c:pt idx="3">
                  <c:v>#N/A</c:v>
                </c:pt>
                <c:pt idx="4">
                  <c:v>#N/A</c:v>
                </c:pt>
                <c:pt idx="5">
                  <c:v>#N/A</c:v>
                </c:pt>
                <c:pt idx="6">
                  <c:v>#N/A</c:v>
                </c:pt>
                <c:pt idx="7">
                  <c:v>#N/A</c:v>
                </c:pt>
                <c:pt idx="8">
                  <c:v>89.9</c:v>
                </c:pt>
                <c:pt idx="9">
                  <c:v>89.9</c:v>
                </c:pt>
                <c:pt idx="10">
                  <c:v>89.9</c:v>
                </c:pt>
                <c:pt idx="11">
                  <c:v>89.9</c:v>
                </c:pt>
                <c:pt idx="12">
                  <c:v>89.9</c:v>
                </c:pt>
                <c:pt idx="13">
                  <c:v>89.9</c:v>
                </c:pt>
                <c:pt idx="14">
                  <c:v>89.9</c:v>
                </c:pt>
                <c:pt idx="15">
                  <c:v>89.9</c:v>
                </c:pt>
                <c:pt idx="16">
                  <c:v>89.9</c:v>
                </c:pt>
              </c:numCache>
            </c:numRef>
          </c:yVal>
          <c:smooth val="0"/>
          <c:extLst xmlns:c16r2="http://schemas.microsoft.com/office/drawing/2015/06/char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MIS08</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MIS09</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S</a:t>
                    </a:r>
                    <a:r>
                      <a:rPr lang="en-US"/>
                      <a:t>UR10</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MIS11</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S</a:t>
                    </a:r>
                    <a:r>
                      <a:rPr lang="en-US"/>
                      <a:t>UR13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8-E647-467C-8810-9DCFD3FD5331}"/>
                </c:ext>
              </c:extLst>
            </c:dLbl>
            <c:dLbl>
              <c:idx val="8"/>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S</a:t>
                    </a:r>
                    <a:r>
                      <a:rPr lang="en-US"/>
                      <a:t>UR14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A-E647-467C-8810-9DCFD3FD5331}"/>
                </c:ext>
              </c:extLst>
            </c:dLbl>
            <c:dLbl>
              <c:idx val="1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C-E647-467C-8810-9DCFD3FD5331}"/>
                </c:ext>
              </c:extLst>
            </c:dLbl>
            <c:dLbl>
              <c:idx val="1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2008</c:v>
                </c:pt>
                <c:pt idx="1">
                  <c:v>2009</c:v>
                </c:pt>
                <c:pt idx="2">
                  <c:v>2010</c:v>
                </c:pt>
                <c:pt idx="3">
                  <c:v>2011</c:v>
                </c:pt>
                <c:pt idx="4">
                  <c:v>2012</c:v>
                </c:pt>
                <c:pt idx="5">
                  <c:v>2013</c:v>
                </c:pt>
                <c:pt idx="6">
                  <c:v>2013</c:v>
                </c:pt>
                <c:pt idx="7">
                  <c:v>2014</c:v>
                </c:pt>
                <c:pt idx="8">
                  <c:v>2014</c:v>
                </c:pt>
                <c:pt idx="9">
                  <c:v>2015</c:v>
                </c:pt>
                <c:pt idx="10">
                  <c:v>2015</c:v>
                </c:pt>
                <c:pt idx="11">
                  <c:v>2016</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Data'!$W$6:$W$100</c:f>
              <c:numCache>
                <c:formatCode>0</c:formatCode>
                <c:ptCount val="95"/>
                <c:pt idx="0">
                  <c:v>#N/A</c:v>
                </c:pt>
                <c:pt idx="1">
                  <c:v>#N/A</c:v>
                </c:pt>
                <c:pt idx="2">
                  <c:v>#N/A</c:v>
                </c:pt>
                <c:pt idx="3">
                  <c:v>#N/A</c:v>
                </c:pt>
                <c:pt idx="4">
                  <c:v>#N/A</c:v>
                </c:pt>
                <c:pt idx="5">
                  <c:v>#N/A</c:v>
                </c:pt>
                <c:pt idx="6">
                  <c:v>#N/A</c:v>
                </c:pt>
                <c:pt idx="7">
                  <c:v>87.5</c:v>
                </c:pt>
                <c:pt idx="8">
                  <c:v>#N/A</c:v>
                </c:pt>
                <c:pt idx="9">
                  <c:v>90.5</c:v>
                </c:pt>
                <c:pt idx="10">
                  <c:v>#N/A</c:v>
                </c:pt>
                <c:pt idx="11">
                  <c:v>91.5781487101669</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Estimates!$L$4:$L$20</c:f>
              <c:numCache>
                <c:formatCode>0.0</c:formatCode>
                <c:ptCount val="17"/>
                <c:pt idx="0">
                  <c:v>#N/A</c:v>
                </c:pt>
                <c:pt idx="1">
                  <c:v>#N/A</c:v>
                </c:pt>
                <c:pt idx="2">
                  <c:v>#N/A</c:v>
                </c:pt>
                <c:pt idx="3">
                  <c:v>#N/A</c:v>
                </c:pt>
                <c:pt idx="4">
                  <c:v>#N/A</c:v>
                </c:pt>
                <c:pt idx="5">
                  <c:v>#N/A</c:v>
                </c:pt>
                <c:pt idx="6">
                  <c:v>#N/A</c:v>
                </c:pt>
                <c:pt idx="7">
                  <c:v>#N/A</c:v>
                </c:pt>
                <c:pt idx="8">
                  <c:v>76.099999999999994</c:v>
                </c:pt>
                <c:pt idx="9">
                  <c:v>76.099999999999994</c:v>
                </c:pt>
                <c:pt idx="10">
                  <c:v>76.099999999999994</c:v>
                </c:pt>
                <c:pt idx="11">
                  <c:v>76.099999999999994</c:v>
                </c:pt>
                <c:pt idx="12">
                  <c:v>76.099999999999994</c:v>
                </c:pt>
                <c:pt idx="13">
                  <c:v>76.099999999999994</c:v>
                </c:pt>
                <c:pt idx="14">
                  <c:v>76.099999999999994</c:v>
                </c:pt>
                <c:pt idx="15">
                  <c:v>76.099999999999994</c:v>
                </c:pt>
                <c:pt idx="16">
                  <c:v>76.099999999999994</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1980-4EC1-A0B7-5F89E584FCC4}"/>
                </c:ext>
              </c:extLst>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1980-4EC1-A0B7-5F89E584FCC4}"/>
                </c:ext>
              </c:extLst>
            </c:dLbl>
            <c:dLbl>
              <c:idx val="2"/>
              <c:tx>
                <c:rich>
                  <a:bodyPr/>
                  <a:lstStyle/>
                  <a:p>
                    <a:pPr>
                      <a:defRPr sz="600" b="0" i="0">
                        <a:solidFill>
                          <a:srgbClr val="000000"/>
                        </a:solidFill>
                        <a:latin typeface="Arial"/>
                        <a:ea typeface="Arial"/>
                        <a:cs typeface="Arial"/>
                      </a:defRPr>
                    </a:pPr>
                    <a:r>
                      <a:rPr lang="en-US" sz="600"/>
                      <a:t>S</a:t>
                    </a:r>
                    <a:r>
                      <a:rPr lang="en-US"/>
                      <a:t>UR10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1980-4EC1-A0B7-5F89E584FCC4}"/>
                </c:ext>
              </c:extLst>
            </c:dLbl>
            <c:dLbl>
              <c:idx val="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1980-4EC1-A0B7-5F89E584FCC4}"/>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1980-4EC1-A0B7-5F89E584FCC4}"/>
                </c:ext>
              </c:extLst>
            </c:dLbl>
            <c:dLbl>
              <c:idx val="5"/>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1980-4EC1-A0B7-5F89E584FCC4}"/>
                </c:ext>
              </c:extLst>
            </c:dLbl>
            <c:dLbl>
              <c:idx val="6"/>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1980-4EC1-A0B7-5F89E584FCC4}"/>
                </c:ext>
              </c:extLst>
            </c:dLbl>
            <c:dLbl>
              <c:idx val="7"/>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5-1980-4EC1-A0B7-5F89E584FCC4}"/>
                </c:ext>
              </c:extLst>
            </c:dLbl>
            <c:dLbl>
              <c:idx val="8"/>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1980-4EC1-A0B7-5F89E584FCC4}"/>
                </c:ext>
              </c:extLst>
            </c:dLbl>
            <c:dLbl>
              <c:idx val="9"/>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7-1980-4EC1-A0B7-5F89E584FCC4}"/>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1980-4EC1-A0B7-5F89E584FCC4}"/>
                </c:ext>
              </c:extLst>
            </c:dLbl>
            <c:dLbl>
              <c:idx val="11"/>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9-1980-4EC1-A0B7-5F89E584FCC4}"/>
                </c:ext>
              </c:extLst>
            </c:dLbl>
            <c:dLbl>
              <c:idx val="1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9CB-486A-824A-B0468615D69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2008</c:v>
                </c:pt>
                <c:pt idx="1">
                  <c:v>2009</c:v>
                </c:pt>
                <c:pt idx="2">
                  <c:v>2010</c:v>
                </c:pt>
                <c:pt idx="3">
                  <c:v>2011</c:v>
                </c:pt>
                <c:pt idx="4">
                  <c:v>2012</c:v>
                </c:pt>
                <c:pt idx="5">
                  <c:v>2013</c:v>
                </c:pt>
                <c:pt idx="6">
                  <c:v>2013</c:v>
                </c:pt>
                <c:pt idx="7">
                  <c:v>2014</c:v>
                </c:pt>
                <c:pt idx="8">
                  <c:v>2014</c:v>
                </c:pt>
                <c:pt idx="9">
                  <c:v>2015</c:v>
                </c:pt>
                <c:pt idx="10">
                  <c:v>2015</c:v>
                </c:pt>
                <c:pt idx="11">
                  <c:v>2016</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Data'!$Z$6:$Z$100</c:f>
              <c:numCache>
                <c:formatCode>0</c:formatCode>
                <c:ptCount val="95"/>
                <c:pt idx="0">
                  <c:v>#N/A</c:v>
                </c:pt>
                <c:pt idx="1">
                  <c:v>#N/A</c:v>
                </c:pt>
                <c:pt idx="2">
                  <c:v>#N/A</c:v>
                </c:pt>
                <c:pt idx="3">
                  <c:v>#N/A</c:v>
                </c:pt>
                <c:pt idx="4">
                  <c:v>#N/A</c:v>
                </c:pt>
                <c:pt idx="5">
                  <c:v>#N/A</c:v>
                </c:pt>
                <c:pt idx="6">
                  <c:v>#N/A</c:v>
                </c:pt>
                <c:pt idx="7">
                  <c:v>63</c:v>
                </c:pt>
                <c:pt idx="8">
                  <c:v>#N/A</c:v>
                </c:pt>
                <c:pt idx="9">
                  <c:v>84.165000000000006</c:v>
                </c:pt>
                <c:pt idx="10">
                  <c:v>#N/A</c:v>
                </c:pt>
                <c:pt idx="11">
                  <c:v>81.031866464339913</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75138944"/>
        <c:axId val="75140480"/>
      </c:scatterChart>
      <c:valAx>
        <c:axId val="7513894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40480"/>
        <c:crosses val="autoZero"/>
        <c:crossBetween val="midCat"/>
        <c:majorUnit val="5"/>
      </c:valAx>
      <c:valAx>
        <c:axId val="7514048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38944"/>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Estimates!$K$21:$K$37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9D7-42D2-8B58-5FF1C5B56020}"/>
                </c:ext>
              </c:extLst>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9D7-42D2-8B58-5FF1C5B56020}"/>
                </c:ext>
              </c:extLst>
            </c:dLbl>
            <c:dLbl>
              <c:idx val="2"/>
              <c:tx>
                <c:rich>
                  <a:bodyPr/>
                  <a:lstStyle/>
                  <a:p>
                    <a:pPr>
                      <a:defRPr sz="600" b="0" i="0">
                        <a:solidFill>
                          <a:srgbClr val="000000"/>
                        </a:solidFill>
                        <a:latin typeface="Arial"/>
                        <a:ea typeface="Arial"/>
                        <a:cs typeface="Arial"/>
                      </a:defRPr>
                    </a:pPr>
                    <a:r>
                      <a:rPr lang="en-US" sz="600"/>
                      <a:t>S</a:t>
                    </a:r>
                    <a:r>
                      <a:rPr lang="en-US"/>
                      <a:t>UR10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9D7-42D2-8B58-5FF1C5B56020}"/>
                </c:ext>
              </c:extLst>
            </c:dLbl>
            <c:dLbl>
              <c:idx val="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9D7-42D2-8B58-5FF1C5B56020}"/>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9D7-42D2-8B58-5FF1C5B56020}"/>
                </c:ext>
              </c:extLst>
            </c:dLbl>
            <c:dLbl>
              <c:idx val="5"/>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9D7-42D2-8B58-5FF1C5B56020}"/>
                </c:ext>
              </c:extLst>
            </c:dLbl>
            <c:dLbl>
              <c:idx val="6"/>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29D7-42D2-8B58-5FF1C5B56020}"/>
                </c:ext>
              </c:extLst>
            </c:dLbl>
            <c:dLbl>
              <c:idx val="7"/>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9D7-42D2-8B58-5FF1C5B56020}"/>
                </c:ext>
              </c:extLst>
            </c:dLbl>
            <c:dLbl>
              <c:idx val="8"/>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29D7-42D2-8B58-5FF1C5B56020}"/>
                </c:ext>
              </c:extLst>
            </c:dLbl>
            <c:dLbl>
              <c:idx val="9"/>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29D7-42D2-8B58-5FF1C5B56020}"/>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29D7-42D2-8B58-5FF1C5B56020}"/>
                </c:ext>
              </c:extLst>
            </c:dLbl>
            <c:dLbl>
              <c:idx val="11"/>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29D7-42D2-8B58-5FF1C5B56020}"/>
                </c:ext>
              </c:extLst>
            </c:dLbl>
            <c:dLbl>
              <c:idx val="1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D78-4B5A-B6FB-C925371D64F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2008</c:v>
                </c:pt>
                <c:pt idx="1">
                  <c:v>2009</c:v>
                </c:pt>
                <c:pt idx="2">
                  <c:v>2010</c:v>
                </c:pt>
                <c:pt idx="3">
                  <c:v>2011</c:v>
                </c:pt>
                <c:pt idx="4">
                  <c:v>2012</c:v>
                </c:pt>
                <c:pt idx="5">
                  <c:v>2013</c:v>
                </c:pt>
                <c:pt idx="6">
                  <c:v>2013</c:v>
                </c:pt>
                <c:pt idx="7">
                  <c:v>2014</c:v>
                </c:pt>
                <c:pt idx="8">
                  <c:v>2014</c:v>
                </c:pt>
                <c:pt idx="9">
                  <c:v>2015</c:v>
                </c:pt>
                <c:pt idx="10">
                  <c:v>2015</c:v>
                </c:pt>
                <c:pt idx="11">
                  <c:v>2016</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Estimates!$L$21:$L$37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F082-4F24-BEB5-AFE91DA16CF8}"/>
              </c:ext>
            </c:extLst>
          </c:dPt>
          <c:dPt>
            <c:idx val="2"/>
            <c:bubble3D val="0"/>
            <c:extLst xmlns:c16r2="http://schemas.microsoft.com/office/drawing/2015/06/chart">
              <c:ext xmlns:c16="http://schemas.microsoft.com/office/drawing/2014/chart" uri="{C3380CC4-5D6E-409C-BE32-E72D297353CC}">
                <c16:uniqueId val="{00000003-B939-4C60-95DC-F3A85D50AA60}"/>
              </c:ext>
            </c:extLst>
          </c:dPt>
          <c:dPt>
            <c:idx val="3"/>
            <c:bubble3D val="0"/>
            <c:extLst xmlns:c16r2="http://schemas.microsoft.com/office/drawing/2015/06/char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29D7-42D2-8B58-5FF1C5B56020}"/>
                </c:ext>
              </c:extLst>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082-4F24-BEB5-AFE91DA16CF8}"/>
                </c:ext>
              </c:extLst>
            </c:dLbl>
            <c:dLbl>
              <c:idx val="2"/>
              <c:tx>
                <c:rich>
                  <a:bodyPr/>
                  <a:lstStyle/>
                  <a:p>
                    <a:pPr>
                      <a:defRPr sz="600" b="0" i="0">
                        <a:solidFill>
                          <a:srgbClr val="000000"/>
                        </a:solidFill>
                        <a:latin typeface="Arial"/>
                        <a:ea typeface="Arial"/>
                        <a:cs typeface="Arial"/>
                      </a:defRPr>
                    </a:pPr>
                    <a:r>
                      <a:rPr lang="en-US" sz="600"/>
                      <a:t>S</a:t>
                    </a:r>
                    <a:r>
                      <a:rPr lang="en-US"/>
                      <a:t>UR10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939-4C60-95DC-F3A85D50AA60}"/>
                </c:ext>
              </c:extLst>
            </c:dLbl>
            <c:dLbl>
              <c:idx val="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082-4F24-BEB5-AFE91DA16CF8}"/>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29D7-42D2-8B58-5FF1C5B56020}"/>
                </c:ext>
              </c:extLst>
            </c:dLbl>
            <c:dLbl>
              <c:idx val="5"/>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29D7-42D2-8B58-5FF1C5B56020}"/>
                </c:ext>
              </c:extLst>
            </c:dLbl>
            <c:dLbl>
              <c:idx val="6"/>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29D7-42D2-8B58-5FF1C5B56020}"/>
                </c:ext>
              </c:extLst>
            </c:dLbl>
            <c:dLbl>
              <c:idx val="7"/>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29D7-42D2-8B58-5FF1C5B56020}"/>
                </c:ext>
              </c:extLst>
            </c:dLbl>
            <c:dLbl>
              <c:idx val="8"/>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29D7-42D2-8B58-5FF1C5B56020}"/>
                </c:ext>
              </c:extLst>
            </c:dLbl>
            <c:dLbl>
              <c:idx val="9"/>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29D7-42D2-8B58-5FF1C5B56020}"/>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29D7-42D2-8B58-5FF1C5B56020}"/>
                </c:ext>
              </c:extLst>
            </c:dLbl>
            <c:dLbl>
              <c:idx val="11"/>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29D7-42D2-8B58-5FF1C5B56020}"/>
                </c:ext>
              </c:extLst>
            </c:dLbl>
            <c:dLbl>
              <c:idx val="1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D78-4B5A-B6FB-C925371D64F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2008</c:v>
                </c:pt>
                <c:pt idx="1">
                  <c:v>2009</c:v>
                </c:pt>
                <c:pt idx="2">
                  <c:v>2010</c:v>
                </c:pt>
                <c:pt idx="3">
                  <c:v>2011</c:v>
                </c:pt>
                <c:pt idx="4">
                  <c:v>2012</c:v>
                </c:pt>
                <c:pt idx="5">
                  <c:v>2013</c:v>
                </c:pt>
                <c:pt idx="6">
                  <c:v>2013</c:v>
                </c:pt>
                <c:pt idx="7">
                  <c:v>2014</c:v>
                </c:pt>
                <c:pt idx="8">
                  <c:v>2014</c:v>
                </c:pt>
                <c:pt idx="9">
                  <c:v>2015</c:v>
                </c:pt>
                <c:pt idx="10">
                  <c:v>2015</c:v>
                </c:pt>
                <c:pt idx="11">
                  <c:v>2016</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Estimates!$J$21:$J$37</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18-29D7-42D2-8B58-5FF1C5B56020}"/>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29D7-42D2-8B58-5FF1C5B56020}"/>
                </c:ext>
              </c:extLst>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29D7-42D2-8B58-5FF1C5B56020}"/>
                </c:ext>
              </c:extLst>
            </c:dLbl>
            <c:dLbl>
              <c:idx val="2"/>
              <c:tx>
                <c:rich>
                  <a:bodyPr/>
                  <a:lstStyle/>
                  <a:p>
                    <a:pPr>
                      <a:defRPr sz="600" b="0" i="0">
                        <a:solidFill>
                          <a:srgbClr val="000000"/>
                        </a:solidFill>
                        <a:latin typeface="Arial"/>
                        <a:ea typeface="Arial"/>
                        <a:cs typeface="Arial"/>
                      </a:defRPr>
                    </a:pPr>
                    <a:r>
                      <a:rPr lang="en-US" sz="600"/>
                      <a:t>S</a:t>
                    </a:r>
                    <a:r>
                      <a:rPr lang="en-US"/>
                      <a:t>UR10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B-29D7-42D2-8B58-5FF1C5B56020}"/>
                </c:ext>
              </c:extLst>
            </c:dLbl>
            <c:dLbl>
              <c:idx val="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29D7-42D2-8B58-5FF1C5B56020}"/>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29D7-42D2-8B58-5FF1C5B56020}"/>
                </c:ext>
              </c:extLst>
            </c:dLbl>
            <c:dLbl>
              <c:idx val="5"/>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29D7-42D2-8B58-5FF1C5B56020}"/>
                </c:ext>
              </c:extLst>
            </c:dLbl>
            <c:dLbl>
              <c:idx val="6"/>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29D7-42D2-8B58-5FF1C5B56020}"/>
                </c:ext>
              </c:extLst>
            </c:dLbl>
            <c:dLbl>
              <c:idx val="7"/>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29D7-42D2-8B58-5FF1C5B56020}"/>
                </c:ext>
              </c:extLst>
            </c:dLbl>
            <c:dLbl>
              <c:idx val="8"/>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29D7-42D2-8B58-5FF1C5B56020}"/>
                </c:ext>
              </c:extLst>
            </c:dLbl>
            <c:dLbl>
              <c:idx val="9"/>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29D7-42D2-8B58-5FF1C5B56020}"/>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29D7-42D2-8B58-5FF1C5B56020}"/>
                </c:ext>
              </c:extLst>
            </c:dLbl>
            <c:dLbl>
              <c:idx val="11"/>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29D7-42D2-8B58-5FF1C5B56020}"/>
                </c:ext>
              </c:extLst>
            </c:dLbl>
            <c:dLbl>
              <c:idx val="1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D78-4B5A-B6FB-C925371D64F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2008</c:v>
                </c:pt>
                <c:pt idx="1">
                  <c:v>2009</c:v>
                </c:pt>
                <c:pt idx="2">
                  <c:v>2010</c:v>
                </c:pt>
                <c:pt idx="3">
                  <c:v>2011</c:v>
                </c:pt>
                <c:pt idx="4">
                  <c:v>2012</c:v>
                </c:pt>
                <c:pt idx="5">
                  <c:v>2013</c:v>
                </c:pt>
                <c:pt idx="6">
                  <c:v>2013</c:v>
                </c:pt>
                <c:pt idx="7">
                  <c:v>2014</c:v>
                </c:pt>
                <c:pt idx="8">
                  <c:v>2014</c:v>
                </c:pt>
                <c:pt idx="9">
                  <c:v>2015</c:v>
                </c:pt>
                <c:pt idx="10">
                  <c:v>2015</c:v>
                </c:pt>
                <c:pt idx="11">
                  <c:v>2016</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Data'!$AA$6:$AA$100</c:f>
              <c:numCache>
                <c:formatCode>0</c:formatCode>
                <c:ptCount val="95"/>
                <c:pt idx="0">
                  <c:v>#N/A</c:v>
                </c:pt>
                <c:pt idx="1">
                  <c:v>#N/A</c:v>
                </c:pt>
                <c:pt idx="2">
                  <c:v>100</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25-29D7-42D2-8B58-5FF1C5B56020}"/>
            </c:ext>
          </c:extLst>
        </c:ser>
        <c:dLbls>
          <c:showLegendKey val="0"/>
          <c:showVal val="0"/>
          <c:showCatName val="0"/>
          <c:showSerName val="0"/>
          <c:showPercent val="0"/>
          <c:showBubbleSize val="0"/>
        </c:dLbls>
        <c:axId val="84706432"/>
        <c:axId val="84707968"/>
      </c:scatterChart>
      <c:valAx>
        <c:axId val="8470643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07968"/>
        <c:crosses val="autoZero"/>
        <c:crossBetween val="midCat"/>
        <c:majorUnit val="5"/>
      </c:valAx>
      <c:valAx>
        <c:axId val="8470796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0643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Estimates!$K$38:$K$54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B978-45C4-8269-92F7F7B73FB1}"/>
                </c:ext>
              </c:extLst>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978-45C4-8269-92F7F7B73FB1}"/>
                </c:ext>
              </c:extLst>
            </c:dLbl>
            <c:dLbl>
              <c:idx val="2"/>
              <c:tx>
                <c:rich>
                  <a:bodyPr/>
                  <a:lstStyle/>
                  <a:p>
                    <a:pPr>
                      <a:defRPr sz="600" b="0" i="0">
                        <a:solidFill>
                          <a:srgbClr val="000000"/>
                        </a:solidFill>
                        <a:latin typeface="Arial"/>
                        <a:ea typeface="Arial"/>
                        <a:cs typeface="Arial"/>
                      </a:defRPr>
                    </a:pPr>
                    <a:r>
                      <a:rPr lang="en-US" sz="600"/>
                      <a:t>S</a:t>
                    </a:r>
                    <a:r>
                      <a:rPr lang="en-US"/>
                      <a:t>UR10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978-45C4-8269-92F7F7B73FB1}"/>
                </c:ext>
              </c:extLst>
            </c:dLbl>
            <c:dLbl>
              <c:idx val="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978-45C4-8269-92F7F7B73FB1}"/>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B978-45C4-8269-92F7F7B73FB1}"/>
                </c:ext>
              </c:extLst>
            </c:dLbl>
            <c:dLbl>
              <c:idx val="5"/>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B978-45C4-8269-92F7F7B73FB1}"/>
                </c:ext>
              </c:extLst>
            </c:dLbl>
            <c:dLbl>
              <c:idx val="6"/>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B978-45C4-8269-92F7F7B73FB1}"/>
                </c:ext>
              </c:extLst>
            </c:dLbl>
            <c:dLbl>
              <c:idx val="7"/>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FCC4-4E0A-A322-44AE4C35B9BB}"/>
                </c:ext>
              </c:extLst>
            </c:dLbl>
            <c:dLbl>
              <c:idx val="8"/>
              <c:tx>
                <c:rich>
                  <a:bodyPr/>
                  <a:lstStyle/>
                  <a:p>
                    <a:pPr>
                      <a:defRPr sz="600" b="0" i="0">
                        <a:solidFill>
                          <a:srgbClr val="000000"/>
                        </a:solidFill>
                        <a:latin typeface="Arial"/>
                        <a:ea typeface="Arial"/>
                        <a:cs typeface="Arial"/>
                      </a:defRPr>
                    </a:pPr>
                    <a:r>
                      <a:rPr lang="en-US" sz="600"/>
                      <a:t>S</a:t>
                    </a:r>
                    <a:r>
                      <a:rPr lang="en-US"/>
                      <a:t>UR14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CC4-4E0A-A322-44AE4C35B9BB}"/>
                </c:ext>
              </c:extLst>
            </c:dLbl>
            <c:dLbl>
              <c:idx val="9"/>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CC4-4E0A-A322-44AE4C35B9BB}"/>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CC4-4E0A-A322-44AE4C35B9BB}"/>
                </c:ext>
              </c:extLst>
            </c:dLbl>
            <c:dLbl>
              <c:idx val="11"/>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CC4-4E0A-A322-44AE4C35B9BB}"/>
                </c:ext>
              </c:extLst>
            </c:dLbl>
            <c:dLbl>
              <c:idx val="1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CC4-4E0A-A322-44AE4C35B9B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2008</c:v>
                </c:pt>
                <c:pt idx="1">
                  <c:v>2009</c:v>
                </c:pt>
                <c:pt idx="2">
                  <c:v>2010</c:v>
                </c:pt>
                <c:pt idx="3">
                  <c:v>2011</c:v>
                </c:pt>
                <c:pt idx="4">
                  <c:v>2012</c:v>
                </c:pt>
                <c:pt idx="5">
                  <c:v>2013</c:v>
                </c:pt>
                <c:pt idx="6">
                  <c:v>2013</c:v>
                </c:pt>
                <c:pt idx="7">
                  <c:v>2014</c:v>
                </c:pt>
                <c:pt idx="8">
                  <c:v>2014</c:v>
                </c:pt>
                <c:pt idx="9">
                  <c:v>2015</c:v>
                </c:pt>
                <c:pt idx="10">
                  <c:v>2015</c:v>
                </c:pt>
                <c:pt idx="11">
                  <c:v>2016</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Estimates!$L$38:$L$54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D533-4E37-A5DA-FD228531A3E6}"/>
              </c:ext>
            </c:extLst>
          </c:dPt>
          <c:dPt>
            <c:idx val="2"/>
            <c:bubble3D val="0"/>
            <c:extLst xmlns:c16r2="http://schemas.microsoft.com/office/drawing/2015/06/chart">
              <c:ext xmlns:c16="http://schemas.microsoft.com/office/drawing/2014/chart" uri="{C3380CC4-5D6E-409C-BE32-E72D297353CC}">
                <c16:uniqueId val="{00000002-D9C9-45F3-BEAB-4360F2584E3E}"/>
              </c:ext>
            </c:extLst>
          </c:dPt>
          <c:dPt>
            <c:idx val="3"/>
            <c:bubble3D val="0"/>
            <c:extLst xmlns:c16r2="http://schemas.microsoft.com/office/drawing/2015/06/char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B978-45C4-8269-92F7F7B73FB1}"/>
                </c:ext>
              </c:extLst>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3-4E37-A5DA-FD228531A3E6}"/>
                </c:ext>
              </c:extLst>
            </c:dLbl>
            <c:dLbl>
              <c:idx val="2"/>
              <c:tx>
                <c:rich>
                  <a:bodyPr/>
                  <a:lstStyle/>
                  <a:p>
                    <a:pPr>
                      <a:defRPr sz="600" b="0" i="0">
                        <a:solidFill>
                          <a:srgbClr val="000000"/>
                        </a:solidFill>
                        <a:latin typeface="Arial"/>
                        <a:ea typeface="Arial"/>
                        <a:cs typeface="Arial"/>
                      </a:defRPr>
                    </a:pPr>
                    <a:r>
                      <a:rPr lang="en-US" sz="600"/>
                      <a:t>S</a:t>
                    </a:r>
                    <a:r>
                      <a:rPr lang="en-US"/>
                      <a:t>UR10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9C9-45F3-BEAB-4360F2584E3E}"/>
                </c:ext>
              </c:extLst>
            </c:dLbl>
            <c:dLbl>
              <c:idx val="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533-4E37-A5DA-FD228531A3E6}"/>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B978-45C4-8269-92F7F7B73FB1}"/>
                </c:ext>
              </c:extLst>
            </c:dLbl>
            <c:dLbl>
              <c:idx val="5"/>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B978-45C4-8269-92F7F7B73FB1}"/>
                </c:ext>
              </c:extLst>
            </c:dLbl>
            <c:dLbl>
              <c:idx val="6"/>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B978-45C4-8269-92F7F7B73FB1}"/>
                </c:ext>
              </c:extLst>
            </c:dLbl>
            <c:dLbl>
              <c:idx val="7"/>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B978-45C4-8269-92F7F7B73FB1}"/>
                </c:ext>
              </c:extLst>
            </c:dLbl>
            <c:dLbl>
              <c:idx val="8"/>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B978-45C4-8269-92F7F7B73FB1}"/>
                </c:ext>
              </c:extLst>
            </c:dLbl>
            <c:dLbl>
              <c:idx val="9"/>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B978-45C4-8269-92F7F7B73FB1}"/>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B978-45C4-8269-92F7F7B73FB1}"/>
                </c:ext>
              </c:extLst>
            </c:dLbl>
            <c:dLbl>
              <c:idx val="11"/>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B978-45C4-8269-92F7F7B73FB1}"/>
                </c:ext>
              </c:extLst>
            </c:dLbl>
            <c:dLbl>
              <c:idx val="1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FCC4-4E0A-A322-44AE4C35B9B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2008</c:v>
                </c:pt>
                <c:pt idx="1">
                  <c:v>2009</c:v>
                </c:pt>
                <c:pt idx="2">
                  <c:v>2010</c:v>
                </c:pt>
                <c:pt idx="3">
                  <c:v>2011</c:v>
                </c:pt>
                <c:pt idx="4">
                  <c:v>2012</c:v>
                </c:pt>
                <c:pt idx="5">
                  <c:v>2013</c:v>
                </c:pt>
                <c:pt idx="6">
                  <c:v>2013</c:v>
                </c:pt>
                <c:pt idx="7">
                  <c:v>2014</c:v>
                </c:pt>
                <c:pt idx="8">
                  <c:v>2014</c:v>
                </c:pt>
                <c:pt idx="9">
                  <c:v>2015</c:v>
                </c:pt>
                <c:pt idx="10">
                  <c:v>2015</c:v>
                </c:pt>
                <c:pt idx="11">
                  <c:v>2016</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Estimates!$J$38:$J$54</c:f>
              <c:numCache>
                <c:formatCode>0.0</c:formatCode>
                <c:ptCount val="17"/>
                <c:pt idx="0">
                  <c:v>#N/A</c:v>
                </c:pt>
                <c:pt idx="1">
                  <c:v>#N/A</c:v>
                </c:pt>
                <c:pt idx="2">
                  <c:v>#N/A</c:v>
                </c:pt>
                <c:pt idx="3">
                  <c:v>#N/A</c:v>
                </c:pt>
                <c:pt idx="4">
                  <c:v>#N/A</c:v>
                </c:pt>
                <c:pt idx="5">
                  <c:v>#N/A</c:v>
                </c:pt>
                <c:pt idx="6">
                  <c:v>95.1</c:v>
                </c:pt>
                <c:pt idx="7">
                  <c:v>95.1</c:v>
                </c:pt>
                <c:pt idx="8">
                  <c:v>95.1</c:v>
                </c:pt>
                <c:pt idx="9">
                  <c:v>95.1</c:v>
                </c:pt>
                <c:pt idx="10">
                  <c:v>95.1</c:v>
                </c:pt>
                <c:pt idx="11">
                  <c:v>95.1</c:v>
                </c:pt>
                <c:pt idx="12">
                  <c:v>95.1</c:v>
                </c:pt>
                <c:pt idx="13">
                  <c:v>95.1</c:v>
                </c:pt>
                <c:pt idx="14">
                  <c:v>95.1</c:v>
                </c:pt>
                <c:pt idx="15">
                  <c:v>#N/A</c:v>
                </c:pt>
                <c:pt idx="16">
                  <c:v>#N/A</c:v>
                </c:pt>
              </c:numCache>
            </c:numRef>
          </c:yVal>
          <c:smooth val="0"/>
          <c:extLst xmlns:c16r2="http://schemas.microsoft.com/office/drawing/2015/06/chart">
            <c:ext xmlns:c16="http://schemas.microsoft.com/office/drawing/2014/chart" uri="{C3380CC4-5D6E-409C-BE32-E72D297353CC}">
              <c16:uniqueId val="{00000013-B978-45C4-8269-92F7F7B73FB1}"/>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B978-45C4-8269-92F7F7B73FB1}"/>
                </c:ext>
              </c:extLst>
            </c:dLbl>
            <c:dLbl>
              <c:idx val="1"/>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B978-45C4-8269-92F7F7B73FB1}"/>
                </c:ext>
              </c:extLst>
            </c:dLbl>
            <c:dLbl>
              <c:idx val="2"/>
              <c:tx>
                <c:rich>
                  <a:bodyPr/>
                  <a:lstStyle/>
                  <a:p>
                    <a:pPr>
                      <a:defRPr sz="600" b="0" i="0">
                        <a:solidFill>
                          <a:srgbClr val="000000"/>
                        </a:solidFill>
                        <a:latin typeface="Arial"/>
                        <a:ea typeface="Arial"/>
                        <a:cs typeface="Arial"/>
                      </a:defRPr>
                    </a:pPr>
                    <a:r>
                      <a:rPr lang="en-US" sz="600"/>
                      <a:t>S</a:t>
                    </a:r>
                    <a:r>
                      <a:rPr lang="en-US"/>
                      <a:t>UR10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6-B978-45C4-8269-92F7F7B73FB1}"/>
                </c:ext>
              </c:extLst>
            </c:dLbl>
            <c:dLbl>
              <c:idx val="3"/>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B978-45C4-8269-92F7F7B73FB1}"/>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B978-45C4-8269-92F7F7B73FB1}"/>
                </c:ext>
              </c:extLst>
            </c:dLbl>
            <c:dLbl>
              <c:idx val="5"/>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B978-45C4-8269-92F7F7B73FB1}"/>
                </c:ext>
              </c:extLst>
            </c:dLbl>
            <c:dLbl>
              <c:idx val="6"/>
              <c:tx>
                <c:rich>
                  <a:bodyPr/>
                  <a:lstStyle/>
                  <a:p>
                    <a:pPr>
                      <a:defRPr sz="600" b="0" i="0">
                        <a:solidFill>
                          <a:srgbClr val="000000"/>
                        </a:solidFill>
                        <a:latin typeface="Arial"/>
                        <a:ea typeface="Arial"/>
                        <a:cs typeface="Arial"/>
                      </a:defRPr>
                    </a:pPr>
                    <a:r>
                      <a:rPr lang="en-US" sz="600"/>
                      <a:t>S</a:t>
                    </a:r>
                    <a:r>
                      <a:rPr lang="en-US"/>
                      <a:t>UR13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B978-45C4-8269-92F7F7B73FB1}"/>
                </c:ext>
              </c:extLst>
            </c:dLbl>
            <c:dLbl>
              <c:idx val="7"/>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B978-45C4-8269-92F7F7B73FB1}"/>
                </c:ext>
              </c:extLst>
            </c:dLbl>
            <c:dLbl>
              <c:idx val="8"/>
              <c:tx>
                <c:rich>
                  <a:bodyPr/>
                  <a:lstStyle/>
                  <a:p>
                    <a:pPr>
                      <a:defRPr sz="600" b="0" i="0">
                        <a:solidFill>
                          <a:srgbClr val="000000"/>
                        </a:solidFill>
                        <a:latin typeface="Arial"/>
                        <a:ea typeface="Arial"/>
                        <a:cs typeface="Arial"/>
                      </a:defRPr>
                    </a:pPr>
                    <a:r>
                      <a:rPr lang="en-US" sz="600"/>
                      <a:t>S</a:t>
                    </a:r>
                    <a:r>
                      <a:rPr lang="en-US"/>
                      <a:t>UR14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B978-45C4-8269-92F7F7B73FB1}"/>
                </c:ext>
              </c:extLst>
            </c:dLbl>
            <c:dLbl>
              <c:idx val="9"/>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B978-45C4-8269-92F7F7B73FB1}"/>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B978-45C4-8269-92F7F7B73FB1}"/>
                </c:ext>
              </c:extLst>
            </c:dLbl>
            <c:dLbl>
              <c:idx val="11"/>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B978-45C4-8269-92F7F7B73FB1}"/>
                </c:ext>
              </c:extLst>
            </c:dLbl>
            <c:dLbl>
              <c:idx val="1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FCC4-4E0A-A322-44AE4C35B9B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2008</c:v>
                </c:pt>
                <c:pt idx="1">
                  <c:v>2009</c:v>
                </c:pt>
                <c:pt idx="2">
                  <c:v>2010</c:v>
                </c:pt>
                <c:pt idx="3">
                  <c:v>2011</c:v>
                </c:pt>
                <c:pt idx="4">
                  <c:v>2012</c:v>
                </c:pt>
                <c:pt idx="5">
                  <c:v>2013</c:v>
                </c:pt>
                <c:pt idx="6">
                  <c:v>2013</c:v>
                </c:pt>
                <c:pt idx="7">
                  <c:v>2014</c:v>
                </c:pt>
                <c:pt idx="8">
                  <c:v>2014</c:v>
                </c:pt>
                <c:pt idx="9">
                  <c:v>2015</c:v>
                </c:pt>
                <c:pt idx="10">
                  <c:v>2015</c:v>
                </c:pt>
                <c:pt idx="11">
                  <c:v>2016</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Data'!$AF$6:$AF$100</c:f>
              <c:numCache>
                <c:formatCode>0</c:formatCode>
                <c:ptCount val="95"/>
                <c:pt idx="0">
                  <c:v>#N/A</c:v>
                </c:pt>
                <c:pt idx="1">
                  <c:v>#N/A</c:v>
                </c:pt>
                <c:pt idx="2">
                  <c:v>95.128939828080235</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20-B978-45C4-8269-92F7F7B73FB1}"/>
            </c:ext>
          </c:extLst>
        </c:ser>
        <c:dLbls>
          <c:showLegendKey val="0"/>
          <c:showVal val="0"/>
          <c:showCatName val="0"/>
          <c:showSerName val="0"/>
          <c:showPercent val="0"/>
          <c:showBubbleSize val="0"/>
        </c:dLbls>
        <c:axId val="84890368"/>
        <c:axId val="84891904"/>
      </c:scatterChart>
      <c:valAx>
        <c:axId val="8489036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91904"/>
        <c:crosses val="autoZero"/>
        <c:crossBetween val="midCat"/>
        <c:majorUnit val="5"/>
      </c:valAx>
      <c:valAx>
        <c:axId val="8489190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9036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168867</xdr:colOff>
      <xdr:row>16</xdr:row>
      <xdr:rowOff>88974</xdr:rowOff>
    </xdr:from>
    <xdr:to>
      <xdr:col>3</xdr:col>
      <xdr:colOff>20649</xdr:colOff>
      <xdr:row>16</xdr:row>
      <xdr:rowOff>227153</xdr:rowOff>
    </xdr:to>
    <xdr:pic>
      <xdr:nvPicPr>
        <xdr:cNvPr id="2" name="Picture 1"/>
        <xdr:cNvPicPr>
          <a:picLocks noChangeAspect="true"/>
        </xdr:cNvPicPr>
      </xdr:nvPicPr>
      <xdr:blipFill>
        <a:blip r:embed="rId1">
          <a:extLst>
            <a:ext xmlns:a14="http://schemas.microsoft.com/office/drawing/2010/main" uri="{28A0092B-C50C-407E-A947-70E740481C1C}">
              <a14:useLocalDpi xmlns:a14="http://schemas.microsoft.com/office/drawing/2010/main" val="0"/>
            </a:ext>
          </a:extLst>
        </a:blip>
        <a:stretch>
          <a:fillRect/>
        </a:stretch>
      </xdr:blipFill>
      <xdr:spPr>
        <a:xfrm>
          <a:off x="549867" y="447999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xdr:cNvPicPr>
          <a:picLocks noChangeAspect="true"/>
        </xdr:cNvPicPr>
      </xdr:nvPicPr>
      <xdr:blipFill rotWithShape="true">
        <a:blip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xdr:cNvPicPr>
          <a:picLocks noChangeAspect="true"/>
        </xdr:cNvPicPr>
      </xdr:nvPicPr>
      <xdr:blipFill rotWithShape="true">
        <a:blip r:embed="rId3"/>
        <a:srcRect l="70984"/>
        <a:stretch/>
      </xdr:blipFill>
      <xdr:spPr>
        <a:xfrm>
          <a:off x="4619780" y="162622"/>
          <a:ext cx="606095" cy="532897"/>
        </a:xfrm>
        <a:prstGeom prst="rect">
          <a:avLst/>
        </a:prstGeom>
      </xdr:spPr>
    </xdr:pic>
    <xdr:clientData/>
  </xdr:oneCellAnchor>
  <xdr:twoCellAnchor editAs="oneCell">
    <xdr:from>
      <xdr:col>2</xdr:col>
      <xdr:colOff>1066800</xdr:colOff>
      <xdr:row>0</xdr:row>
      <xdr:rowOff>120650</xdr:rowOff>
    </xdr:from>
    <xdr:to>
      <xdr:col>2</xdr:col>
      <xdr:colOff>3282152</xdr:colOff>
      <xdr:row>1</xdr:row>
      <xdr:rowOff>150863</xdr:rowOff>
    </xdr:to>
    <xdr:pic>
      <xdr:nvPicPr>
        <xdr:cNvPr id="5" name="Picture 4"/>
        <xdr:cNvPicPr>
          <a:picLocks noChangeAspect="true"/>
        </xdr:cNvPicPr>
      </xdr:nvPicPr>
      <xdr:blipFill>
        <a:blip r:embed="rId4"/>
        <a:stretch>
          <a:fillRect/>
        </a:stretch>
      </xdr:blipFill>
      <xdr:spPr>
        <a:xfrm>
          <a:off x="1631950" y="120650"/>
          <a:ext cx="2215352" cy="589013"/>
        </a:xfrm>
        <a:prstGeom prst="rect">
          <a:avLst/>
        </a:prstGeom>
      </xdr:spPr>
    </xdr:pic>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0489516891995"/>
  </sheetPr>
  <dimension ref="A1:R46"/>
  <sheetViews>
    <sheetView showGridLines="false" tabSelected="true" zoomScale="90" zoomScaleNormal="90" zoomScalePageLayoutView="123" workbookViewId="0"/>
  </sheetViews>
  <sheetFormatPr defaultColWidth="7.75" defaultRowHeight="12.75" x14ac:dyDescent="0.2"/>
  <cols>
    <col min="1" max="1" width="5" style="206" customWidth="true"/>
    <col min="2" max="2" width="2.375" style="206" customWidth="true"/>
    <col min="3" max="3" width="58" style="206" customWidth="true"/>
    <col min="4" max="4" width="7.75" style="206" customWidth="true"/>
    <col min="5" max="16384" width="7.75" style="206"/>
  </cols>
  <sheetData>
    <row r="1" ht="44.1" customHeight="true" x14ac:dyDescent="0.25">
      <c r="A1" s="34"/>
      <c r="B1" s="35"/>
      <c r="C1" s="35"/>
      <c r="D1" s="35"/>
      <c r="E1" s="205"/>
      <c r="F1" s="205"/>
      <c r="G1" s="205"/>
      <c r="H1" s="205"/>
      <c r="I1" s="205"/>
      <c r="J1" s="205"/>
      <c r="K1" s="205"/>
      <c r="L1" s="205"/>
      <c r="M1" s="205"/>
      <c r="N1" s="205"/>
      <c r="O1" s="205"/>
      <c r="P1" s="205"/>
      <c r="Q1" s="205"/>
      <c r="R1" s="205"/>
    </row>
    <row r="2" ht="23.25" x14ac:dyDescent="0.35">
      <c r="A2" s="35"/>
      <c r="B2" s="35"/>
      <c r="C2" s="37"/>
      <c r="D2" s="35"/>
      <c r="E2" s="205"/>
      <c r="F2" s="205"/>
      <c r="G2" s="35"/>
      <c r="H2" s="205"/>
      <c r="I2" s="205"/>
      <c r="J2" s="205"/>
      <c r="K2" s="205"/>
      <c r="L2" s="205"/>
      <c r="M2" s="205"/>
      <c r="N2" s="205"/>
      <c r="O2" s="205"/>
      <c r="P2" s="205"/>
      <c r="Q2" s="205"/>
      <c r="R2" s="205"/>
    </row>
    <row r="3" ht="15" x14ac:dyDescent="0.2">
      <c r="A3" s="35"/>
      <c r="B3" s="35"/>
      <c r="C3" s="35"/>
      <c r="D3" s="35"/>
      <c r="F3" s="35"/>
      <c r="G3" s="35"/>
      <c r="H3" s="207"/>
      <c r="I3" s="207"/>
      <c r="J3" s="207"/>
      <c r="K3" s="207"/>
      <c r="L3" s="205"/>
      <c r="M3" s="205"/>
      <c r="N3" s="205"/>
      <c r="O3" s="205"/>
      <c r="P3" s="205"/>
      <c r="Q3" s="205"/>
      <c r="R3" s="205"/>
    </row>
    <row r="4" ht="40.5" x14ac:dyDescent="0.2">
      <c r="A4" s="35"/>
      <c r="B4" s="35"/>
      <c r="C4" s="208" t="s">
        <v>163</v>
      </c>
      <c r="D4" s="35"/>
      <c r="E4" s="209"/>
      <c r="F4" s="205"/>
      <c r="G4" s="35"/>
      <c r="H4" s="205"/>
      <c r="I4" s="205"/>
      <c r="J4" s="205"/>
      <c r="K4" s="205"/>
      <c r="L4" s="205"/>
      <c r="M4" s="205"/>
      <c r="N4" s="205"/>
      <c r="O4" s="205"/>
      <c r="P4" s="205"/>
      <c r="Q4" s="205"/>
      <c r="R4" s="205"/>
    </row>
    <row r="5" ht="20.25" x14ac:dyDescent="0.2">
      <c r="A5" s="35"/>
      <c r="B5" s="35"/>
      <c r="C5" s="208"/>
      <c r="D5" s="35"/>
      <c r="E5" s="209"/>
      <c r="F5" s="205"/>
      <c r="G5" s="35"/>
      <c r="H5" s="205"/>
      <c r="I5" s="205"/>
      <c r="J5" s="205"/>
      <c r="K5" s="205"/>
      <c r="L5" s="205"/>
      <c r="M5" s="205"/>
      <c r="N5" s="205"/>
      <c r="O5" s="205"/>
      <c r="P5" s="205"/>
      <c r="Q5" s="205"/>
      <c r="R5" s="205"/>
    </row>
    <row r="6" ht="15" x14ac:dyDescent="0.2">
      <c r="A6" s="35"/>
      <c r="B6" s="35"/>
      <c r="C6" s="38" t="s">
        <v>170</v>
      </c>
      <c r="D6" s="205"/>
      <c r="E6" s="205"/>
      <c r="F6" s="205"/>
      <c r="G6" s="205"/>
      <c r="H6" s="205"/>
      <c r="I6" s="205"/>
      <c r="J6" s="205"/>
      <c r="K6" s="205"/>
      <c r="L6" s="205"/>
      <c r="M6" s="205"/>
      <c r="N6" s="205"/>
      <c r="O6" s="205"/>
      <c r="P6" s="205"/>
      <c r="Q6" s="205"/>
      <c r="R6" s="205"/>
    </row>
    <row r="7" ht="26.25" x14ac:dyDescent="0.4">
      <c r="A7" s="35"/>
      <c r="B7" s="35"/>
      <c r="C7" s="210" t="str">
        <f>'Water Data'!C1</f>
        <v>Bhutan</v>
      </c>
      <c r="D7" s="205"/>
      <c r="E7" s="205"/>
      <c r="F7" s="205"/>
      <c r="G7" s="205"/>
      <c r="H7" s="205"/>
      <c r="I7" s="205"/>
      <c r="J7" s="205"/>
      <c r="K7" s="205"/>
      <c r="L7" s="205"/>
      <c r="M7" s="205"/>
      <c r="N7" s="205"/>
      <c r="O7" s="205"/>
      <c r="P7" s="205"/>
      <c r="Q7" s="205"/>
      <c r="R7" s="205"/>
    </row>
    <row r="8" ht="15" x14ac:dyDescent="0.2">
      <c r="A8" s="35"/>
      <c r="B8" s="35"/>
      <c r="C8" s="35"/>
      <c r="D8" s="205"/>
      <c r="E8" s="205"/>
      <c r="F8" s="205"/>
      <c r="G8" s="205"/>
      <c r="H8" s="205"/>
      <c r="I8" s="205"/>
      <c r="J8" s="205"/>
      <c r="K8" s="205"/>
      <c r="L8" s="205"/>
      <c r="M8" s="205"/>
      <c r="N8" s="205"/>
      <c r="O8" s="205"/>
      <c r="P8" s="205"/>
      <c r="Q8" s="205"/>
      <c r="R8" s="205"/>
    </row>
    <row r="9" ht="15" x14ac:dyDescent="0.2">
      <c r="A9" s="35"/>
      <c r="B9" s="35"/>
      <c r="C9" s="641" t="s">
        <v>329</v>
      </c>
      <c r="D9" s="205"/>
      <c r="E9" s="205"/>
      <c r="F9" s="205"/>
      <c r="G9" s="205"/>
      <c r="H9" s="205"/>
      <c r="I9" s="205"/>
      <c r="J9" s="205"/>
      <c r="K9" s="205"/>
      <c r="L9" s="205"/>
      <c r="M9" s="205"/>
      <c r="N9" s="205"/>
      <c r="O9" s="205"/>
      <c r="P9" s="205"/>
      <c r="Q9" s="205"/>
      <c r="R9" s="205"/>
    </row>
    <row r="10" ht="15" x14ac:dyDescent="0.2">
      <c r="A10" s="35"/>
      <c r="B10" s="35"/>
      <c r="C10" s="38"/>
      <c r="D10" s="205"/>
      <c r="E10" s="205"/>
      <c r="F10" s="205"/>
      <c r="G10" s="205"/>
      <c r="H10" s="205"/>
      <c r="I10" s="205"/>
      <c r="J10" s="205"/>
      <c r="K10" s="205"/>
      <c r="L10" s="205"/>
      <c r="M10" s="205"/>
      <c r="N10" s="205"/>
      <c r="O10" s="205"/>
      <c r="P10" s="205"/>
      <c r="Q10" s="205"/>
      <c r="R10" s="205"/>
    </row>
    <row r="11" ht="15.95" customHeight="true" x14ac:dyDescent="0.2">
      <c r="A11" s="35"/>
      <c r="C11" s="212" t="s">
        <v>33</v>
      </c>
      <c r="D11" s="213"/>
      <c r="E11" s="214"/>
      <c r="F11" s="213"/>
      <c r="G11" s="213"/>
      <c r="H11" s="205"/>
      <c r="I11" s="205"/>
      <c r="J11" s="205"/>
      <c r="K11" s="205"/>
      <c r="L11" s="205"/>
      <c r="M11" s="205"/>
      <c r="N11" s="205"/>
      <c r="O11" s="205"/>
      <c r="P11" s="205"/>
      <c r="Q11" s="205"/>
      <c r="R11" s="205"/>
    </row>
    <row r="12" ht="9" customHeight="true" x14ac:dyDescent="0.2">
      <c r="A12" s="35"/>
      <c r="B12" s="205"/>
      <c r="C12" s="215"/>
      <c r="D12" s="213"/>
      <c r="E12" s="214"/>
      <c r="F12" s="213"/>
      <c r="G12" s="213"/>
      <c r="H12" s="205"/>
      <c r="I12" s="205"/>
      <c r="J12" s="205"/>
      <c r="K12" s="205"/>
      <c r="L12" s="205"/>
      <c r="M12" s="205"/>
      <c r="N12" s="205"/>
      <c r="O12" s="205"/>
      <c r="P12" s="205"/>
      <c r="Q12" s="205"/>
      <c r="R12" s="205"/>
    </row>
    <row r="13" ht="24.95" customHeight="true" x14ac:dyDescent="0.25">
      <c r="A13" s="35"/>
      <c r="B13" s="205"/>
      <c r="C13" s="216" t="s">
        <v>164</v>
      </c>
      <c r="D13" s="213"/>
      <c r="E13" s="214"/>
      <c r="F13" s="213"/>
      <c r="G13" s="213"/>
      <c r="H13" s="205"/>
      <c r="I13" s="205"/>
      <c r="J13" s="205"/>
      <c r="K13" s="205"/>
      <c r="L13" s="205"/>
      <c r="M13" s="205"/>
      <c r="N13" s="205"/>
      <c r="O13" s="205"/>
      <c r="P13" s="205"/>
      <c r="Q13" s="205"/>
      <c r="R13" s="205"/>
    </row>
    <row r="14" ht="21.95" customHeight="true" x14ac:dyDescent="0.2">
      <c r="A14" s="35"/>
      <c r="B14" s="217"/>
      <c r="C14" s="218" t="s">
        <v>171</v>
      </c>
      <c r="D14" s="213"/>
      <c r="E14" s="214"/>
      <c r="F14" s="213"/>
      <c r="G14" s="213"/>
      <c r="H14" s="205"/>
      <c r="I14" s="205"/>
      <c r="J14" s="205"/>
      <c r="K14" s="205"/>
      <c r="L14" s="205"/>
      <c r="M14" s="205"/>
      <c r="N14" s="205"/>
      <c r="O14" s="205"/>
      <c r="P14" s="205"/>
      <c r="Q14" s="205"/>
      <c r="R14" s="205"/>
    </row>
    <row r="15" ht="15" x14ac:dyDescent="0.2">
      <c r="A15" s="35"/>
      <c r="B15" s="217"/>
      <c r="C15" s="250" t="s">
        <v>172</v>
      </c>
      <c r="D15" s="213"/>
      <c r="E15" s="214"/>
      <c r="F15" s="213"/>
      <c r="G15" s="213"/>
      <c r="H15" s="205"/>
      <c r="I15" s="205"/>
      <c r="J15" s="205"/>
      <c r="K15" s="205"/>
      <c r="L15" s="205"/>
      <c r="M15" s="205"/>
      <c r="N15" s="205"/>
      <c r="O15" s="205"/>
      <c r="P15" s="205"/>
      <c r="Q15" s="205"/>
      <c r="R15" s="205"/>
    </row>
    <row r="16" ht="15" x14ac:dyDescent="0.2">
      <c r="A16" s="35"/>
      <c r="B16" s="217"/>
      <c r="C16" s="218" t="s">
        <v>173</v>
      </c>
      <c r="D16" s="213"/>
      <c r="E16" s="214"/>
      <c r="F16" s="213"/>
      <c r="G16" s="213"/>
      <c r="H16" s="205"/>
      <c r="I16" s="205"/>
      <c r="J16" s="205"/>
      <c r="K16" s="205"/>
      <c r="L16" s="205"/>
      <c r="M16" s="205"/>
      <c r="N16" s="205"/>
      <c r="O16" s="205"/>
      <c r="P16" s="205"/>
      <c r="Q16" s="205"/>
      <c r="R16" s="205"/>
    </row>
    <row r="17" ht="26.1" customHeight="true" x14ac:dyDescent="0.2">
      <c r="A17" s="35"/>
      <c r="B17" s="214"/>
      <c r="C17" s="219"/>
      <c r="D17" s="213"/>
      <c r="E17" s="217"/>
      <c r="F17" s="213"/>
      <c r="G17" s="213"/>
      <c r="H17" s="205"/>
      <c r="I17" s="205"/>
      <c r="J17" s="205"/>
      <c r="K17" s="205"/>
      <c r="L17" s="205"/>
      <c r="M17" s="205"/>
      <c r="N17" s="205"/>
      <c r="O17" s="205"/>
      <c r="P17" s="205"/>
      <c r="Q17" s="205"/>
      <c r="R17" s="205"/>
    </row>
    <row r="18" ht="15.75" x14ac:dyDescent="0.25">
      <c r="A18" s="35"/>
      <c r="B18" s="214"/>
      <c r="C18" s="249" t="s">
        <v>34</v>
      </c>
      <c r="D18" s="213"/>
      <c r="E18" s="220"/>
      <c r="F18" s="213"/>
      <c r="G18" s="213"/>
      <c r="H18" s="205"/>
      <c r="I18" s="205"/>
      <c r="J18" s="205"/>
      <c r="K18" s="205"/>
      <c r="L18" s="205"/>
      <c r="M18" s="205"/>
      <c r="N18" s="205"/>
      <c r="O18" s="205"/>
      <c r="P18" s="205"/>
      <c r="Q18" s="205"/>
      <c r="R18" s="205"/>
    </row>
    <row r="19" ht="15" x14ac:dyDescent="0.2">
      <c r="A19" s="35"/>
      <c r="B19" s="214"/>
      <c r="C19" s="221" t="s">
        <v>165</v>
      </c>
      <c r="D19" s="213"/>
      <c r="E19" s="222"/>
      <c r="F19" s="213"/>
      <c r="G19" s="213"/>
      <c r="H19" s="205"/>
      <c r="I19" s="205"/>
      <c r="J19" s="205"/>
      <c r="K19" s="205"/>
      <c r="L19" s="205"/>
      <c r="M19" s="205"/>
      <c r="N19" s="205"/>
      <c r="O19" s="205"/>
      <c r="P19" s="205"/>
      <c r="Q19" s="205"/>
      <c r="R19" s="205"/>
    </row>
    <row r="20" ht="15" x14ac:dyDescent="0.2">
      <c r="A20" s="35"/>
      <c r="B20" s="214"/>
      <c r="C20" s="221" t="s">
        <v>166</v>
      </c>
      <c r="D20" s="213"/>
      <c r="E20" s="223"/>
      <c r="F20" s="213"/>
      <c r="G20" s="213"/>
      <c r="H20" s="205"/>
      <c r="I20" s="205"/>
      <c r="J20" s="205"/>
      <c r="K20" s="205"/>
      <c r="L20" s="205"/>
      <c r="M20" s="205"/>
      <c r="N20" s="205"/>
      <c r="O20" s="205"/>
      <c r="P20" s="205"/>
      <c r="Q20" s="205"/>
      <c r="R20" s="205"/>
    </row>
    <row r="21" ht="15" x14ac:dyDescent="0.2">
      <c r="A21" s="35"/>
      <c r="B21" s="214"/>
      <c r="C21" s="221" t="s">
        <v>167</v>
      </c>
      <c r="D21" s="213"/>
      <c r="E21" s="224"/>
      <c r="F21" s="213"/>
      <c r="G21" s="213"/>
      <c r="H21" s="205"/>
      <c r="I21" s="205"/>
      <c r="J21" s="205"/>
      <c r="K21" s="205"/>
      <c r="L21" s="205"/>
      <c r="M21" s="205"/>
      <c r="N21" s="205"/>
      <c r="O21" s="205"/>
      <c r="P21" s="205"/>
      <c r="Q21" s="205"/>
      <c r="R21" s="205"/>
    </row>
    <row r="22" ht="15" x14ac:dyDescent="0.2">
      <c r="A22" s="35"/>
      <c r="B22" s="214"/>
      <c r="C22" s="221" t="s">
        <v>168</v>
      </c>
      <c r="D22" s="213"/>
      <c r="E22" s="213"/>
      <c r="F22" s="213"/>
      <c r="G22" s="213"/>
      <c r="H22" s="205"/>
      <c r="I22" s="205"/>
      <c r="J22" s="205"/>
      <c r="K22" s="205"/>
      <c r="L22" s="205"/>
      <c r="M22" s="205"/>
      <c r="N22" s="205"/>
      <c r="O22" s="205"/>
      <c r="P22" s="205"/>
      <c r="Q22" s="205"/>
      <c r="R22" s="205"/>
    </row>
    <row r="23" ht="15" x14ac:dyDescent="0.2">
      <c r="A23" s="35"/>
      <c r="B23" s="214"/>
      <c r="C23" s="221" t="s">
        <v>169</v>
      </c>
      <c r="D23" s="213"/>
      <c r="E23" s="213"/>
      <c r="F23" s="213"/>
      <c r="G23" s="213"/>
      <c r="H23" s="205"/>
      <c r="I23" s="205"/>
      <c r="J23" s="205"/>
      <c r="K23" s="205"/>
      <c r="L23" s="205"/>
      <c r="M23" s="205"/>
      <c r="N23" s="205"/>
      <c r="O23" s="205"/>
      <c r="P23" s="205"/>
      <c r="Q23" s="205"/>
      <c r="R23" s="205"/>
    </row>
    <row r="24" ht="15" x14ac:dyDescent="0.2">
      <c r="A24" s="35"/>
      <c r="B24" s="214"/>
      <c r="C24" s="225"/>
      <c r="D24" s="213"/>
      <c r="E24" s="213"/>
      <c r="F24" s="213"/>
      <c r="G24" s="213"/>
      <c r="H24" s="205"/>
      <c r="I24" s="205"/>
      <c r="J24" s="205"/>
      <c r="K24" s="205"/>
      <c r="L24" s="205"/>
      <c r="M24" s="205"/>
      <c r="N24" s="205"/>
      <c r="O24" s="205"/>
      <c r="P24" s="205"/>
      <c r="Q24" s="205"/>
      <c r="R24" s="205"/>
    </row>
    <row r="25" ht="15.95" customHeight="true" x14ac:dyDescent="0.2">
      <c r="A25" s="226"/>
      <c r="B25" s="226"/>
      <c r="C25" s="227"/>
      <c r="D25" s="35"/>
      <c r="E25" s="205"/>
      <c r="F25" s="205"/>
      <c r="G25" s="205"/>
      <c r="H25" s="205"/>
      <c r="I25" s="205"/>
      <c r="J25" s="205"/>
      <c r="K25" s="205"/>
      <c r="L25" s="205"/>
      <c r="M25" s="205"/>
      <c r="N25" s="205"/>
      <c r="O25" s="205"/>
      <c r="P25" s="205"/>
      <c r="Q25" s="205"/>
      <c r="R25" s="205"/>
    </row>
    <row r="26" ht="23.25" x14ac:dyDescent="0.2">
      <c r="A26" s="226"/>
      <c r="B26" s="226"/>
      <c r="C26" s="226"/>
      <c r="D26" s="35"/>
      <c r="E26" s="205"/>
      <c r="F26" s="205"/>
      <c r="G26" s="205"/>
      <c r="H26" s="205"/>
      <c r="I26" s="205"/>
      <c r="J26" s="205"/>
      <c r="K26" s="205"/>
      <c r="L26" s="205"/>
      <c r="M26" s="205"/>
      <c r="N26" s="205"/>
      <c r="O26" s="205"/>
      <c r="P26" s="205"/>
      <c r="Q26" s="205"/>
      <c r="R26" s="205"/>
    </row>
    <row r="27" ht="15" x14ac:dyDescent="0.2">
      <c r="A27" s="228"/>
      <c r="B27" s="229"/>
      <c r="C27" s="230"/>
      <c r="D27" s="35"/>
      <c r="E27" s="205"/>
      <c r="F27" s="205"/>
      <c r="G27" s="205"/>
      <c r="H27" s="205"/>
      <c r="I27" s="205"/>
      <c r="J27" s="205"/>
      <c r="K27" s="205"/>
      <c r="L27" s="205"/>
      <c r="M27" s="205"/>
      <c r="N27" s="205"/>
      <c r="O27" s="205"/>
      <c r="P27" s="205"/>
      <c r="Q27" s="205"/>
      <c r="R27" s="205"/>
    </row>
    <row r="28" ht="15" x14ac:dyDescent="0.2">
      <c r="A28" s="228"/>
      <c r="B28" s="229"/>
      <c r="C28" s="231"/>
      <c r="D28" s="35"/>
      <c r="E28" s="205"/>
      <c r="F28" s="205"/>
      <c r="G28" s="205"/>
      <c r="H28" s="205"/>
      <c r="I28" s="205"/>
      <c r="J28" s="205"/>
      <c r="K28" s="205"/>
      <c r="L28" s="205"/>
      <c r="M28" s="205"/>
      <c r="N28" s="205"/>
      <c r="O28" s="205"/>
      <c r="P28" s="205"/>
      <c r="Q28" s="205"/>
      <c r="R28" s="205"/>
    </row>
    <row r="29" ht="15" x14ac:dyDescent="0.2">
      <c r="A29" s="228"/>
      <c r="B29" s="229"/>
      <c r="C29" s="232"/>
      <c r="D29" s="35"/>
      <c r="E29" s="205"/>
      <c r="F29" s="205"/>
      <c r="G29" s="205"/>
      <c r="H29" s="205"/>
      <c r="I29" s="205"/>
      <c r="J29" s="205"/>
      <c r="K29" s="205"/>
      <c r="L29" s="205"/>
      <c r="M29" s="205"/>
      <c r="N29" s="205"/>
      <c r="O29" s="205"/>
      <c r="P29" s="205"/>
      <c r="Q29" s="205"/>
      <c r="R29" s="205"/>
    </row>
    <row r="30" ht="15" x14ac:dyDescent="0.2">
      <c r="A30" s="228"/>
      <c r="B30" s="229"/>
      <c r="C30" s="232"/>
      <c r="D30" s="35"/>
      <c r="E30" s="205"/>
      <c r="F30" s="205"/>
      <c r="G30" s="205"/>
      <c r="H30" s="205"/>
      <c r="I30" s="205"/>
      <c r="J30" s="205"/>
      <c r="K30" s="205"/>
      <c r="L30" s="205"/>
      <c r="M30" s="205"/>
      <c r="N30" s="205"/>
      <c r="O30" s="205"/>
      <c r="P30" s="205"/>
      <c r="Q30" s="205"/>
      <c r="R30" s="205"/>
    </row>
    <row r="31" ht="15" x14ac:dyDescent="0.2">
      <c r="A31" s="228"/>
      <c r="B31" s="229"/>
      <c r="C31" s="232"/>
      <c r="D31" s="35"/>
      <c r="E31" s="205"/>
      <c r="F31" s="205"/>
      <c r="G31" s="205"/>
      <c r="H31" s="205"/>
      <c r="I31" s="205"/>
      <c r="J31" s="205"/>
      <c r="K31" s="205"/>
      <c r="L31" s="205"/>
      <c r="M31" s="205"/>
      <c r="N31" s="205"/>
      <c r="O31" s="205"/>
      <c r="P31" s="205"/>
      <c r="Q31" s="205"/>
      <c r="R31" s="205"/>
    </row>
    <row r="32" ht="15" x14ac:dyDescent="0.2">
      <c r="A32" s="228"/>
      <c r="B32" s="229"/>
      <c r="C32" s="232"/>
      <c r="D32" s="35"/>
      <c r="E32" s="205"/>
      <c r="F32" s="205"/>
      <c r="G32" s="205"/>
      <c r="H32" s="205"/>
      <c r="I32" s="205"/>
      <c r="J32" s="205"/>
      <c r="K32" s="205"/>
      <c r="L32" s="205"/>
      <c r="M32" s="205"/>
      <c r="N32" s="205"/>
      <c r="O32" s="205"/>
      <c r="P32" s="205"/>
      <c r="Q32" s="205"/>
      <c r="R32" s="205"/>
    </row>
    <row r="33" ht="15" x14ac:dyDescent="0.2">
      <c r="A33" s="228"/>
      <c r="B33" s="229"/>
      <c r="C33" s="232"/>
      <c r="D33" s="35"/>
      <c r="E33" s="205"/>
      <c r="F33" s="205"/>
      <c r="G33" s="205"/>
      <c r="H33" s="205"/>
      <c r="I33" s="205"/>
      <c r="J33" s="205"/>
      <c r="K33" s="205"/>
      <c r="L33" s="205"/>
      <c r="M33" s="205"/>
      <c r="N33" s="205"/>
      <c r="O33" s="205"/>
      <c r="P33" s="205"/>
      <c r="Q33" s="205"/>
      <c r="R33" s="205"/>
    </row>
    <row r="34" ht="15" x14ac:dyDescent="0.2">
      <c r="A34" s="228"/>
      <c r="B34" s="229"/>
      <c r="D34" s="35"/>
      <c r="E34" s="205"/>
      <c r="F34" s="205"/>
      <c r="G34" s="205"/>
      <c r="H34" s="205"/>
      <c r="I34" s="205"/>
      <c r="J34" s="205"/>
      <c r="K34" s="205"/>
      <c r="L34" s="205"/>
      <c r="M34" s="205"/>
      <c r="N34" s="205"/>
      <c r="O34" s="205"/>
      <c r="P34" s="205"/>
      <c r="Q34" s="205"/>
      <c r="R34" s="205"/>
    </row>
    <row r="35" ht="15" x14ac:dyDescent="0.2">
      <c r="A35" s="35"/>
      <c r="B35" s="35"/>
      <c r="C35" s="35"/>
      <c r="D35" s="35"/>
      <c r="E35" s="205"/>
      <c r="F35" s="205"/>
      <c r="G35" s="205"/>
      <c r="H35" s="205"/>
      <c r="I35" s="205"/>
      <c r="J35" s="205"/>
      <c r="K35" s="205"/>
      <c r="L35" s="205"/>
      <c r="M35" s="205"/>
      <c r="N35" s="205"/>
      <c r="O35" s="205"/>
      <c r="P35" s="205"/>
      <c r="Q35" s="205"/>
      <c r="R35" s="205"/>
    </row>
    <row r="36" ht="15" x14ac:dyDescent="0.2">
      <c r="A36" s="35"/>
      <c r="B36" s="35"/>
      <c r="C36" s="35"/>
      <c r="D36" s="35"/>
      <c r="E36" s="205"/>
      <c r="F36" s="205"/>
      <c r="G36" s="205"/>
      <c r="H36" s="205"/>
      <c r="I36" s="205"/>
      <c r="J36" s="205"/>
      <c r="K36" s="205"/>
      <c r="L36" s="205"/>
      <c r="M36" s="205"/>
      <c r="N36" s="205"/>
      <c r="O36" s="205"/>
      <c r="P36" s="205"/>
      <c r="Q36" s="205"/>
      <c r="R36" s="205"/>
    </row>
    <row r="37" ht="15" x14ac:dyDescent="0.2">
      <c r="A37" s="35"/>
      <c r="B37" s="35"/>
      <c r="C37" s="35"/>
      <c r="D37" s="35"/>
    </row>
    <row r="38" ht="15" x14ac:dyDescent="0.2">
      <c r="A38" s="35"/>
      <c r="B38" s="35"/>
      <c r="C38" s="35"/>
      <c r="D38" s="35"/>
    </row>
    <row r="39" ht="15" x14ac:dyDescent="0.2">
      <c r="A39" s="35"/>
      <c r="B39" s="35"/>
      <c r="C39" s="35"/>
      <c r="D39" s="35"/>
    </row>
    <row r="40" ht="15" x14ac:dyDescent="0.2">
      <c r="A40" s="35"/>
      <c r="B40" s="35"/>
      <c r="C40" s="35"/>
      <c r="D40" s="35"/>
    </row>
    <row r="46" x14ac:dyDescent="0.2">
      <c r="L46" s="233"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HM623"/>
  <sheetViews>
    <sheetView showGridLines="false" zoomScale="90" zoomScaleNormal="90" workbookViewId="0"/>
  </sheetViews>
  <sheetFormatPr defaultRowHeight="15.75" x14ac:dyDescent="0.25"/>
  <cols>
    <col min="1" max="1" width="24.625" style="333" customWidth="true"/>
    <col min="2" max="2" width="29.75" customWidth="true"/>
    <col min="3" max="8" width="7.875" customWidth="true"/>
    <col min="9" max="10" width="1.125" customWidth="true"/>
    <col min="11" max="11" width="24.625" style="333" customWidth="true"/>
    <col min="12" max="12" width="29.75" customWidth="true"/>
    <col min="13" max="18" width="7.875" customWidth="true"/>
    <col min="19" max="20" width="1.125" customWidth="true"/>
    <col min="21" max="21" width="24.625" style="333" customWidth="true"/>
    <col min="22" max="22" width="29.75" customWidth="true"/>
    <col min="23" max="28" width="7.875" customWidth="true"/>
    <col min="29" max="30" width="1.125" customWidth="true"/>
    <col min="31" max="31" width="24.625" style="333" customWidth="true"/>
    <col min="32" max="32" width="29.75" customWidth="true"/>
    <col min="33" max="38" width="7.875" customWidth="true"/>
    <col min="39" max="40" width="1.125" customWidth="true"/>
    <col min="41" max="41" width="24.625" style="333" customWidth="true"/>
    <col min="42" max="42" width="29.75" customWidth="true"/>
    <col min="43" max="48" width="7.875" customWidth="true"/>
    <col min="49" max="50" width="1.125" customWidth="true"/>
    <col min="51" max="51" width="24.625" style="333" customWidth="true"/>
    <col min="52" max="52" width="29.75" style="333" customWidth="true"/>
    <col min="53" max="58" width="7.875" style="333" customWidth="true"/>
    <col min="59" max="60" width="1.125" customWidth="true"/>
    <col min="61" max="61" width="24.625" style="333" customWidth="true"/>
    <col min="62" max="62" width="29.75" customWidth="true"/>
    <col min="63" max="68" width="7.875" customWidth="true"/>
    <col min="69" max="70" width="1.125" customWidth="true"/>
    <col min="71" max="71" width="24.625" style="333" customWidth="true"/>
    <col min="72" max="72" width="29.75" customWidth="true"/>
    <col min="73" max="78" width="7.875" customWidth="true"/>
    <col min="79" max="80" width="1.125" customWidth="true"/>
    <col min="81" max="81" width="24.625" style="333" customWidth="true"/>
    <col min="82" max="82" width="29.75" customWidth="true"/>
    <col min="83" max="88" width="7.875" customWidth="true"/>
    <col min="89" max="90" width="1.125" customWidth="true"/>
    <col min="91" max="91" width="24.625" style="333" customWidth="true"/>
    <col min="92" max="92" width="29.75" customWidth="true"/>
    <col min="93" max="98" width="7.875" customWidth="true"/>
    <col min="99" max="100" width="1.125" customWidth="true"/>
    <col min="101" max="101" width="24.625" style="333" customWidth="true"/>
    <col min="102" max="102" width="29.75" customWidth="true"/>
    <col min="103" max="108" width="7.875" customWidth="true"/>
    <col min="109" max="110" width="1.125" customWidth="true"/>
    <col min="111" max="111" width="24.625" style="333" customWidth="true"/>
    <col min="112" max="112" width="29.75" customWidth="true"/>
    <col min="113" max="118" width="7.875" customWidth="true"/>
    <col min="119" max="120" width="1.125" customWidth="true"/>
    <col min="121" max="121" width="24.625" style="333" customWidth="true"/>
    <col min="122" max="122" width="29.75" customWidth="true"/>
    <col min="123" max="128" width="7.875" customWidth="true"/>
    <col min="129" max="130" width="1.125" customWidth="true"/>
    <col min="131" max="131" width="24.625" style="333" customWidth="true"/>
    <col min="132" max="132" width="29.75" customWidth="true"/>
    <col min="133" max="138" width="7.875" customWidth="true"/>
    <col min="139" max="140" width="1.125" customWidth="true"/>
    <col min="141" max="141" width="24.625" style="333" customWidth="true"/>
    <col min="142" max="142" width="29.75" customWidth="true"/>
    <col min="143" max="148" width="7.875" customWidth="true"/>
    <col min="149" max="150" width="1.125" customWidth="true"/>
    <col min="151" max="151" width="24.625" style="333" customWidth="true"/>
    <col min="152" max="152" width="29.75" customWidth="true"/>
    <col min="153" max="158" width="7.875" customWidth="true"/>
    <col min="159" max="160" width="1.125" customWidth="true"/>
    <col min="161" max="161" width="24.625" style="333" customWidth="true"/>
    <col min="162" max="162" width="29.75" customWidth="true"/>
    <col min="163" max="168" width="7.875" customWidth="true"/>
    <col min="169" max="170" width="1.125" customWidth="true"/>
    <col min="171" max="171" width="24.625" style="333" customWidth="true"/>
    <col min="172" max="172" width="29.75" customWidth="true"/>
    <col min="173" max="178" width="7.875" customWidth="true"/>
    <col min="179" max="180" width="1.125" customWidth="true"/>
    <col min="181" max="181" width="24.625" style="333" customWidth="true"/>
    <col min="182" max="182" width="29.75" customWidth="true"/>
    <col min="183" max="188" width="7.875" customWidth="true"/>
    <col min="189" max="190" width="1.125" customWidth="true"/>
    <col min="191" max="191" width="24.625" style="333" customWidth="true"/>
    <col min="192" max="192" width="29.75" customWidth="true"/>
    <col min="193" max="198" width="7.875" customWidth="true"/>
    <col min="199" max="200" width="1.125" customWidth="true"/>
    <col min="201" max="201" width="24.625" style="333" customWidth="true"/>
    <col min="202" max="202" width="29.75" customWidth="true"/>
    <col min="203" max="208" width="7.875" customWidth="true"/>
    <col min="209" max="210" width="1.125" customWidth="true"/>
    <col min="211" max="211" width="24.625" style="333" customWidth="true"/>
    <col min="212" max="212" width="29.75" customWidth="true"/>
    <col min="213" max="218" width="7.875" customWidth="true"/>
    <col min="219" max="220" width="1.125" customWidth="true"/>
    <col min="221" max="221" width="24.625" style="333" customWidth="true"/>
    <col min="222" max="222" width="29.75" customWidth="true"/>
    <col min="223" max="228" width="7.875" customWidth="true"/>
    <col min="229" max="230" width="1.125" customWidth="true"/>
  </cols>
  <sheetData>
    <row r="1" ht="15.75" customHeight="true" x14ac:dyDescent="0.25">
      <c r="A1" s="388" t="s">
        <v>32</v>
      </c>
      <c r="B1" s="389" t="s">
        <v>179</v>
      </c>
      <c r="C1" s="625" t="s">
        <v>180</v>
      </c>
      <c r="D1" s="626"/>
      <c r="E1" s="626"/>
      <c r="F1" s="626"/>
      <c r="G1" s="626"/>
      <c r="H1" s="627"/>
      <c r="I1" s="25"/>
      <c r="J1" s="25"/>
      <c r="K1" s="388" t="s">
        <v>32</v>
      </c>
      <c r="L1" s="389" t="s">
        <v>181</v>
      </c>
      <c r="M1" s="625" t="s">
        <v>180</v>
      </c>
      <c r="N1" s="626"/>
      <c r="O1" s="626"/>
      <c r="P1" s="626"/>
      <c r="Q1" s="626"/>
      <c r="R1" s="627"/>
      <c r="S1" s="25"/>
      <c r="T1" s="25"/>
      <c r="U1" s="388" t="s">
        <v>32</v>
      </c>
      <c r="V1" s="389" t="str">
        <f>'Sanitation Data'!V1</f>
        <v>SUR10</v>
      </c>
      <c r="W1" s="625" t="s">
        <v>180</v>
      </c>
      <c r="X1" s="626"/>
      <c r="Y1" s="626"/>
      <c r="Z1" s="626"/>
      <c r="AA1" s="626"/>
      <c r="AB1" s="627"/>
      <c r="AC1" s="25"/>
      <c r="AD1" s="25"/>
      <c r="AE1" s="388" t="s">
        <v>32</v>
      </c>
      <c r="AF1" s="389" t="s">
        <v>182</v>
      </c>
      <c r="AG1" s="625" t="s">
        <v>180</v>
      </c>
      <c r="AH1" s="626"/>
      <c r="AI1" s="626"/>
      <c r="AJ1" s="626"/>
      <c r="AK1" s="626"/>
      <c r="AL1" s="627"/>
      <c r="AM1" s="25"/>
      <c r="AN1" s="25"/>
      <c r="AO1" s="388" t="s">
        <v>32</v>
      </c>
      <c r="AP1" s="389" t="s">
        <v>183</v>
      </c>
      <c r="AQ1" s="625" t="s">
        <v>180</v>
      </c>
      <c r="AR1" s="626"/>
      <c r="AS1" s="626"/>
      <c r="AT1" s="626"/>
      <c r="AU1" s="626"/>
      <c r="AV1" s="627"/>
      <c r="AW1" s="25"/>
      <c r="AX1" s="25"/>
      <c r="AY1" s="388" t="s">
        <v>32</v>
      </c>
      <c r="AZ1" s="390" t="s">
        <v>184</v>
      </c>
      <c r="BA1" s="390" t="s">
        <v>180</v>
      </c>
      <c r="BB1" s="390"/>
      <c r="BC1" s="390"/>
      <c r="BD1" s="390"/>
      <c r="BE1" s="390"/>
      <c r="BF1" s="391"/>
      <c r="BG1" s="25"/>
      <c r="BH1" s="25"/>
      <c r="BI1" s="388" t="s">
        <v>32</v>
      </c>
      <c r="BJ1" s="389" t="str">
        <f>'Water Data'!BJ1</f>
        <v>SUR13</v>
      </c>
      <c r="BK1" s="625" t="s">
        <v>180</v>
      </c>
      <c r="BL1" s="626"/>
      <c r="BM1" s="626"/>
      <c r="BN1" s="626"/>
      <c r="BO1" s="626"/>
      <c r="BP1" s="627"/>
      <c r="BQ1" s="25"/>
      <c r="BR1" s="25"/>
      <c r="BS1" s="388" t="s">
        <v>32</v>
      </c>
      <c r="BT1" s="389" t="s">
        <v>185</v>
      </c>
      <c r="BU1" s="625" t="s">
        <v>180</v>
      </c>
      <c r="BV1" s="626"/>
      <c r="BW1" s="626"/>
      <c r="BX1" s="626"/>
      <c r="BY1" s="626"/>
      <c r="BZ1" s="627"/>
      <c r="CA1" s="25"/>
      <c r="CB1" s="25"/>
      <c r="CC1" s="388" t="s">
        <v>32</v>
      </c>
      <c r="CD1" s="389" t="str">
        <f>'Water Data'!CD1</f>
        <v>SUR14</v>
      </c>
      <c r="CE1" s="625" t="s">
        <v>180</v>
      </c>
      <c r="CF1" s="626"/>
      <c r="CG1" s="626"/>
      <c r="CH1" s="626"/>
      <c r="CI1" s="626"/>
      <c r="CJ1" s="627"/>
      <c r="CK1" s="25"/>
      <c r="CL1" s="25"/>
      <c r="CM1" s="388" t="s">
        <v>32</v>
      </c>
      <c r="CN1" s="389" t="s">
        <v>186</v>
      </c>
      <c r="CO1" s="625" t="s">
        <v>180</v>
      </c>
      <c r="CP1" s="626"/>
      <c r="CQ1" s="626"/>
      <c r="CR1" s="626"/>
      <c r="CS1" s="626"/>
      <c r="CT1" s="627"/>
      <c r="CU1" s="25"/>
      <c r="CV1" s="25"/>
      <c r="CW1" s="388" t="s">
        <v>32</v>
      </c>
      <c r="CX1" s="389" t="str">
        <f>'Water Data'!CX1</f>
        <v>UIS15</v>
      </c>
      <c r="CY1" s="625" t="s">
        <v>180</v>
      </c>
      <c r="CZ1" s="626"/>
      <c r="DA1" s="626"/>
      <c r="DB1" s="626"/>
      <c r="DC1" s="626"/>
      <c r="DD1" s="627"/>
      <c r="DE1" s="25"/>
      <c r="DF1" s="25"/>
      <c r="DG1" s="388" t="s">
        <v>32</v>
      </c>
      <c r="DH1" s="467" t="str">
        <f>'Water Data'!DH1</f>
        <v>EMIS16</v>
      </c>
      <c r="DI1" s="625" t="s">
        <v>180</v>
      </c>
      <c r="DJ1" s="626"/>
      <c r="DK1" s="626"/>
      <c r="DL1" s="626"/>
      <c r="DM1" s="626"/>
      <c r="DN1" s="627"/>
      <c r="DO1" s="25"/>
      <c r="DP1" s="25"/>
    </row>
    <row r="2" x14ac:dyDescent="0.25">
      <c r="A2" s="392" t="s">
        <v>188</v>
      </c>
      <c r="B2" s="393"/>
      <c r="C2" s="628"/>
      <c r="D2" s="628"/>
      <c r="E2" s="628"/>
      <c r="F2" s="628"/>
      <c r="G2" s="628"/>
      <c r="H2" s="629"/>
      <c r="I2" s="11"/>
      <c r="J2" s="11"/>
      <c r="K2" s="392" t="s">
        <v>189</v>
      </c>
      <c r="L2" s="393"/>
      <c r="M2" s="628"/>
      <c r="N2" s="628"/>
      <c r="O2" s="628"/>
      <c r="P2" s="628"/>
      <c r="Q2" s="628"/>
      <c r="R2" s="629"/>
      <c r="S2" s="11"/>
      <c r="T2" s="11"/>
      <c r="U2" s="392" t="str">
        <f>'Water Data'!U2</f>
        <v>WinS Baseline Survey</v>
      </c>
      <c r="V2" s="393"/>
      <c r="W2" s="628"/>
      <c r="X2" s="628"/>
      <c r="Y2" s="628"/>
      <c r="Z2" s="628"/>
      <c r="AA2" s="628"/>
      <c r="AB2" s="629"/>
      <c r="AC2" s="11"/>
      <c r="AD2" s="11"/>
      <c r="AE2" s="392" t="s">
        <v>190</v>
      </c>
      <c r="AF2" s="393"/>
      <c r="AG2" s="628"/>
      <c r="AH2" s="628"/>
      <c r="AI2" s="628"/>
      <c r="AJ2" s="628"/>
      <c r="AK2" s="628"/>
      <c r="AL2" s="629"/>
      <c r="AM2" s="11"/>
      <c r="AN2" s="11"/>
      <c r="AO2" s="392" t="s">
        <v>191</v>
      </c>
      <c r="AP2" s="393"/>
      <c r="AQ2" s="628"/>
      <c r="AR2" s="628"/>
      <c r="AS2" s="628"/>
      <c r="AT2" s="628"/>
      <c r="AU2" s="628"/>
      <c r="AV2" s="629"/>
      <c r="AW2" s="11"/>
      <c r="AX2" s="11"/>
      <c r="AY2" s="392" t="s">
        <v>192</v>
      </c>
      <c r="AZ2" s="394"/>
      <c r="BA2" s="395"/>
      <c r="BB2" s="395"/>
      <c r="BC2" s="395"/>
      <c r="BD2" s="395"/>
      <c r="BE2" s="395"/>
      <c r="BF2" s="396"/>
      <c r="BG2" s="11"/>
      <c r="BH2" s="11"/>
      <c r="BI2" s="392" t="str">
        <f>'Water Data'!BI2</f>
        <v>Evaluation of WASH in schools 2013</v>
      </c>
      <c r="BJ2" s="393"/>
      <c r="BK2" s="628"/>
      <c r="BL2" s="628"/>
      <c r="BM2" s="628"/>
      <c r="BN2" s="628"/>
      <c r="BO2" s="628"/>
      <c r="BP2" s="629"/>
      <c r="BQ2" s="11"/>
      <c r="BR2" s="11"/>
      <c r="BS2" s="392" t="s">
        <v>193</v>
      </c>
      <c r="BT2" s="393"/>
      <c r="BU2" s="628"/>
      <c r="BV2" s="628"/>
      <c r="BW2" s="628"/>
      <c r="BX2" s="628"/>
      <c r="BY2" s="628"/>
      <c r="BZ2" s="629"/>
      <c r="CA2" s="11"/>
      <c r="CB2" s="11"/>
      <c r="CC2" s="392" t="str">
        <f>'Water Data'!CC2</f>
        <v>Baseline and KAP survey: Water and Sanitation in Monastic Institutions, Health and Religion Project</v>
      </c>
      <c r="CD2" s="393"/>
      <c r="CE2" s="628"/>
      <c r="CF2" s="628"/>
      <c r="CG2" s="628"/>
      <c r="CH2" s="628"/>
      <c r="CI2" s="628"/>
      <c r="CJ2" s="629"/>
      <c r="CK2" s="11"/>
      <c r="CL2" s="11"/>
      <c r="CM2" s="392" t="s">
        <v>194</v>
      </c>
      <c r="CN2" s="393"/>
      <c r="CO2" s="628"/>
      <c r="CP2" s="628"/>
      <c r="CQ2" s="628"/>
      <c r="CR2" s="628"/>
      <c r="CS2" s="628"/>
      <c r="CT2" s="629"/>
      <c r="CU2" s="11"/>
      <c r="CV2" s="11"/>
      <c r="CW2" s="392" t="str">
        <f>'Water Data'!CW2</f>
        <v>UNESCO UIS (http://data.uis.unesco.org/)</v>
      </c>
      <c r="CX2" s="393"/>
      <c r="CY2" s="628"/>
      <c r="CZ2" s="628"/>
      <c r="DA2" s="628"/>
      <c r="DB2" s="628"/>
      <c r="DC2" s="628"/>
      <c r="DD2" s="629"/>
      <c r="DE2" s="11"/>
      <c r="DF2" s="11"/>
      <c r="DG2" s="392" t="str">
        <f>'Water Data'!DG2</f>
        <v>MoE General Statistics 2016 microdata</v>
      </c>
      <c r="DH2" s="393"/>
      <c r="DI2" s="628"/>
      <c r="DJ2" s="628"/>
      <c r="DK2" s="628"/>
      <c r="DL2" s="628"/>
      <c r="DM2" s="628"/>
      <c r="DN2" s="629"/>
      <c r="DO2" s="11"/>
      <c r="DP2" s="11"/>
    </row>
    <row r="3" x14ac:dyDescent="0.25">
      <c r="A3" s="397" t="str">
        <f>'Water Data'!A3</f>
        <v>EMIS</v>
      </c>
      <c r="B3" s="398"/>
      <c r="C3" s="630">
        <v>2008</v>
      </c>
      <c r="D3" s="631"/>
      <c r="E3" s="631"/>
      <c r="F3" s="631"/>
      <c r="G3" s="631"/>
      <c r="H3" s="632"/>
      <c r="I3" s="11"/>
      <c r="J3" s="11"/>
      <c r="K3" s="397" t="str">
        <f>'Water Data'!K3</f>
        <v>EMIS</v>
      </c>
      <c r="L3" s="398"/>
      <c r="M3" s="630">
        <v>2009</v>
      </c>
      <c r="N3" s="631"/>
      <c r="O3" s="631"/>
      <c r="P3" s="631"/>
      <c r="Q3" s="631"/>
      <c r="R3" s="632"/>
      <c r="S3" s="11"/>
      <c r="T3" s="11"/>
      <c r="U3" s="397" t="str">
        <f>'Water Data'!U3</f>
        <v>Survey</v>
      </c>
      <c r="V3" s="398"/>
      <c r="W3" s="630">
        <f>'Water Data'!W3:AB3</f>
        <v>2010</v>
      </c>
      <c r="X3" s="631"/>
      <c r="Y3" s="631"/>
      <c r="Z3" s="631"/>
      <c r="AA3" s="631"/>
      <c r="AB3" s="632"/>
      <c r="AC3" s="11"/>
      <c r="AD3" s="11"/>
      <c r="AE3" s="397" t="str">
        <f>'Water Data'!AE3</f>
        <v>EMIS</v>
      </c>
      <c r="AF3" s="398"/>
      <c r="AG3" s="630">
        <v>2011</v>
      </c>
      <c r="AH3" s="631"/>
      <c r="AI3" s="631"/>
      <c r="AJ3" s="631"/>
      <c r="AK3" s="631"/>
      <c r="AL3" s="632"/>
      <c r="AM3" s="11"/>
      <c r="AN3" s="11"/>
      <c r="AO3" s="397" t="str">
        <f>'Water Data'!AO3</f>
        <v>EMIS</v>
      </c>
      <c r="AP3" s="398"/>
      <c r="AQ3" s="630">
        <v>2012</v>
      </c>
      <c r="AR3" s="631"/>
      <c r="AS3" s="631"/>
      <c r="AT3" s="631"/>
      <c r="AU3" s="631"/>
      <c r="AV3" s="632"/>
      <c r="AW3" s="11"/>
      <c r="AX3" s="11"/>
      <c r="AY3" s="397" t="str">
        <f>'Water Data'!AY3</f>
        <v>EMIS</v>
      </c>
      <c r="AZ3" s="399"/>
      <c r="BA3" s="400">
        <v>2013</v>
      </c>
      <c r="BB3" s="400"/>
      <c r="BC3" s="400"/>
      <c r="BD3" s="400"/>
      <c r="BE3" s="400"/>
      <c r="BF3" s="401"/>
      <c r="BG3" s="11"/>
      <c r="BH3" s="11"/>
      <c r="BI3" s="397" t="str">
        <f>'Water Data'!BI3</f>
        <v>Survey</v>
      </c>
      <c r="BJ3" s="398"/>
      <c r="BK3" s="630">
        <f>'Water Data'!BK3:BP3</f>
        <v>2013</v>
      </c>
      <c r="BL3" s="631"/>
      <c r="BM3" s="631"/>
      <c r="BN3" s="631"/>
      <c r="BO3" s="631"/>
      <c r="BP3" s="632"/>
      <c r="BQ3" s="11"/>
      <c r="BR3" s="11"/>
      <c r="BS3" s="397" t="str">
        <f>'Water Data'!BS3</f>
        <v>EMIS</v>
      </c>
      <c r="BT3" s="398"/>
      <c r="BU3" s="630">
        <v>2014</v>
      </c>
      <c r="BV3" s="631"/>
      <c r="BW3" s="631"/>
      <c r="BX3" s="631"/>
      <c r="BY3" s="631"/>
      <c r="BZ3" s="632"/>
      <c r="CA3" s="11"/>
      <c r="CB3" s="11"/>
      <c r="CC3" s="397" t="str">
        <f>'Water Data'!CC3</f>
        <v>Survey</v>
      </c>
      <c r="CD3" s="398"/>
      <c r="CE3" s="630">
        <f>'Water Data'!CE3:CJ3</f>
        <v>2014</v>
      </c>
      <c r="CF3" s="631"/>
      <c r="CG3" s="631"/>
      <c r="CH3" s="631"/>
      <c r="CI3" s="631"/>
      <c r="CJ3" s="632"/>
      <c r="CK3" s="11"/>
      <c r="CL3" s="11"/>
      <c r="CM3" s="397" t="str">
        <f>'Water Data'!CM3</f>
        <v>EMIS</v>
      </c>
      <c r="CN3" s="398"/>
      <c r="CO3" s="630">
        <v>2015</v>
      </c>
      <c r="CP3" s="631"/>
      <c r="CQ3" s="631"/>
      <c r="CR3" s="631"/>
      <c r="CS3" s="631"/>
      <c r="CT3" s="632"/>
      <c r="CU3" s="11"/>
      <c r="CV3" s="11"/>
      <c r="CW3" s="397" t="str">
        <f>'Water Data'!CW3</f>
        <v>Other</v>
      </c>
      <c r="CX3" s="398"/>
      <c r="CY3" s="630">
        <f>'Water Data'!CY3:DD3</f>
        <v>2015</v>
      </c>
      <c r="CZ3" s="631"/>
      <c r="DA3" s="631"/>
      <c r="DB3" s="631"/>
      <c r="DC3" s="631"/>
      <c r="DD3" s="632"/>
      <c r="DE3" s="11"/>
      <c r="DF3" s="11"/>
      <c r="DG3" s="397" t="str">
        <f>'Water Data'!DG3</f>
        <v>EMIS</v>
      </c>
      <c r="DH3" s="398"/>
      <c r="DI3" s="630">
        <f>'Water Data'!DI3:DN3</f>
        <v>2016</v>
      </c>
      <c r="DJ3" s="631"/>
      <c r="DK3" s="631"/>
      <c r="DL3" s="631"/>
      <c r="DM3" s="631"/>
      <c r="DN3" s="632"/>
      <c r="DO3" s="11"/>
      <c r="DP3" s="11"/>
    </row>
    <row r="4" s="4" customFormat="true" ht="18" customHeight="true" x14ac:dyDescent="0.25">
      <c r="A4" s="402" t="s">
        <v>311</v>
      </c>
      <c r="B4" s="403" t="s">
        <v>28</v>
      </c>
      <c r="C4" s="404" t="s">
        <v>7</v>
      </c>
      <c r="D4" s="404" t="s">
        <v>1</v>
      </c>
      <c r="E4" s="404" t="s">
        <v>2</v>
      </c>
      <c r="F4" s="404" t="s">
        <v>16</v>
      </c>
      <c r="G4" s="404" t="s">
        <v>17</v>
      </c>
      <c r="H4" s="405" t="s">
        <v>18</v>
      </c>
      <c r="I4" s="26"/>
      <c r="J4" s="26"/>
      <c r="K4" s="402" t="s">
        <v>311</v>
      </c>
      <c r="L4" s="403" t="s">
        <v>28</v>
      </c>
      <c r="M4" s="404" t="s">
        <v>7</v>
      </c>
      <c r="N4" s="404" t="s">
        <v>1</v>
      </c>
      <c r="O4" s="404" t="s">
        <v>2</v>
      </c>
      <c r="P4" s="404" t="s">
        <v>16</v>
      </c>
      <c r="Q4" s="404" t="s">
        <v>17</v>
      </c>
      <c r="R4" s="405" t="s">
        <v>18</v>
      </c>
      <c r="S4" s="26"/>
      <c r="T4" s="26"/>
      <c r="U4" s="402" t="s">
        <v>311</v>
      </c>
      <c r="V4" s="403" t="s">
        <v>28</v>
      </c>
      <c r="W4" s="404" t="s">
        <v>7</v>
      </c>
      <c r="X4" s="404" t="s">
        <v>1</v>
      </c>
      <c r="Y4" s="404" t="s">
        <v>2</v>
      </c>
      <c r="Z4" s="404" t="s">
        <v>16</v>
      </c>
      <c r="AA4" s="404" t="s">
        <v>17</v>
      </c>
      <c r="AB4" s="405" t="s">
        <v>18</v>
      </c>
      <c r="AC4" s="26"/>
      <c r="AD4" s="26"/>
      <c r="AE4" s="402" t="s">
        <v>311</v>
      </c>
      <c r="AF4" s="403" t="s">
        <v>28</v>
      </c>
      <c r="AG4" s="404" t="s">
        <v>7</v>
      </c>
      <c r="AH4" s="404" t="s">
        <v>1</v>
      </c>
      <c r="AI4" s="404" t="s">
        <v>2</v>
      </c>
      <c r="AJ4" s="404" t="s">
        <v>16</v>
      </c>
      <c r="AK4" s="404" t="s">
        <v>17</v>
      </c>
      <c r="AL4" s="405" t="s">
        <v>18</v>
      </c>
      <c r="AM4" s="26"/>
      <c r="AN4" s="26"/>
      <c r="AO4" s="402" t="s">
        <v>311</v>
      </c>
      <c r="AP4" s="403" t="s">
        <v>28</v>
      </c>
      <c r="AQ4" s="404" t="s">
        <v>7</v>
      </c>
      <c r="AR4" s="404" t="s">
        <v>1</v>
      </c>
      <c r="AS4" s="404" t="s">
        <v>2</v>
      </c>
      <c r="AT4" s="404" t="s">
        <v>16</v>
      </c>
      <c r="AU4" s="404" t="s">
        <v>17</v>
      </c>
      <c r="AV4" s="405" t="s">
        <v>18</v>
      </c>
      <c r="AW4" s="26"/>
      <c r="AX4" s="26"/>
      <c r="AY4" s="402" t="s">
        <v>311</v>
      </c>
      <c r="AZ4" s="406" t="s">
        <v>28</v>
      </c>
      <c r="BA4" s="404" t="s">
        <v>7</v>
      </c>
      <c r="BB4" s="404" t="s">
        <v>1</v>
      </c>
      <c r="BC4" s="404" t="s">
        <v>2</v>
      </c>
      <c r="BD4" s="404" t="s">
        <v>16</v>
      </c>
      <c r="BE4" s="404" t="s">
        <v>17</v>
      </c>
      <c r="BF4" s="405" t="s">
        <v>18</v>
      </c>
      <c r="BG4" s="26"/>
      <c r="BH4" s="26"/>
      <c r="BI4" s="402" t="s">
        <v>311</v>
      </c>
      <c r="BJ4" s="403" t="s">
        <v>28</v>
      </c>
      <c r="BK4" s="404" t="s">
        <v>7</v>
      </c>
      <c r="BL4" s="404" t="s">
        <v>1</v>
      </c>
      <c r="BM4" s="404" t="s">
        <v>2</v>
      </c>
      <c r="BN4" s="404" t="s">
        <v>16</v>
      </c>
      <c r="BO4" s="404" t="s">
        <v>17</v>
      </c>
      <c r="BP4" s="405" t="s">
        <v>18</v>
      </c>
      <c r="BQ4" s="26"/>
      <c r="BR4" s="26"/>
      <c r="BS4" s="402" t="s">
        <v>311</v>
      </c>
      <c r="BT4" s="403" t="s">
        <v>28</v>
      </c>
      <c r="BU4" s="404" t="s">
        <v>7</v>
      </c>
      <c r="BV4" s="404" t="s">
        <v>1</v>
      </c>
      <c r="BW4" s="404" t="s">
        <v>2</v>
      </c>
      <c r="BX4" s="404" t="s">
        <v>16</v>
      </c>
      <c r="BY4" s="404" t="s">
        <v>17</v>
      </c>
      <c r="BZ4" s="405" t="s">
        <v>18</v>
      </c>
      <c r="CA4" s="26"/>
      <c r="CB4" s="26"/>
      <c r="CC4" s="402" t="s">
        <v>311</v>
      </c>
      <c r="CD4" s="403" t="s">
        <v>28</v>
      </c>
      <c r="CE4" s="404" t="s">
        <v>7</v>
      </c>
      <c r="CF4" s="404" t="s">
        <v>1</v>
      </c>
      <c r="CG4" s="404" t="s">
        <v>2</v>
      </c>
      <c r="CH4" s="404" t="s">
        <v>16</v>
      </c>
      <c r="CI4" s="404" t="s">
        <v>17</v>
      </c>
      <c r="CJ4" s="405" t="s">
        <v>18</v>
      </c>
      <c r="CK4" s="26"/>
      <c r="CL4" s="26"/>
      <c r="CM4" s="402" t="s">
        <v>311</v>
      </c>
      <c r="CN4" s="403" t="s">
        <v>28</v>
      </c>
      <c r="CO4" s="404" t="s">
        <v>7</v>
      </c>
      <c r="CP4" s="404" t="s">
        <v>1</v>
      </c>
      <c r="CQ4" s="404" t="s">
        <v>2</v>
      </c>
      <c r="CR4" s="404" t="s">
        <v>16</v>
      </c>
      <c r="CS4" s="404" t="s">
        <v>17</v>
      </c>
      <c r="CT4" s="405" t="s">
        <v>18</v>
      </c>
      <c r="CU4" s="26"/>
      <c r="CV4" s="26"/>
      <c r="CW4" s="402" t="s">
        <v>311</v>
      </c>
      <c r="CX4" s="403" t="s">
        <v>28</v>
      </c>
      <c r="CY4" s="404" t="s">
        <v>7</v>
      </c>
      <c r="CZ4" s="404" t="s">
        <v>1</v>
      </c>
      <c r="DA4" s="404" t="s">
        <v>2</v>
      </c>
      <c r="DB4" s="404" t="s">
        <v>16</v>
      </c>
      <c r="DC4" s="404" t="s">
        <v>17</v>
      </c>
      <c r="DD4" s="405" t="s">
        <v>18</v>
      </c>
      <c r="DE4" s="26"/>
      <c r="DF4" s="26"/>
      <c r="DG4" s="402" t="s">
        <v>311</v>
      </c>
      <c r="DH4" s="403" t="s">
        <v>28</v>
      </c>
      <c r="DI4" s="404" t="s">
        <v>7</v>
      </c>
      <c r="DJ4" s="404" t="s">
        <v>1</v>
      </c>
      <c r="DK4" s="404" t="s">
        <v>2</v>
      </c>
      <c r="DL4" s="404" t="s">
        <v>16</v>
      </c>
      <c r="DM4" s="404" t="s">
        <v>17</v>
      </c>
      <c r="DN4" s="405" t="s">
        <v>18</v>
      </c>
      <c r="DO4" s="26"/>
      <c r="DP4" s="26"/>
      <c r="DQ4" s="337"/>
      <c r="EA4" s="337"/>
      <c r="EK4" s="337"/>
      <c r="EU4" s="337"/>
      <c r="FE4" s="337"/>
      <c r="FO4" s="337"/>
      <c r="FY4" s="337"/>
      <c r="GI4" s="337"/>
      <c r="GS4" s="337"/>
      <c r="HC4" s="337"/>
      <c r="HM4" s="337"/>
    </row>
    <row r="5" s="4" customFormat="true" x14ac:dyDescent="0.25">
      <c r="A5" s="341"/>
      <c r="B5" s="173" t="s">
        <v>3</v>
      </c>
      <c r="C5" s="7"/>
      <c r="D5" s="7"/>
      <c r="E5" s="7"/>
      <c r="F5" s="7"/>
      <c r="G5" s="7"/>
      <c r="H5" s="28"/>
      <c r="I5" s="26"/>
      <c r="J5" s="26"/>
      <c r="K5" s="341"/>
      <c r="L5" s="173" t="s">
        <v>3</v>
      </c>
      <c r="M5" s="7"/>
      <c r="N5" s="7"/>
      <c r="O5" s="7"/>
      <c r="P5" s="7"/>
      <c r="Q5" s="7"/>
      <c r="R5" s="28"/>
      <c r="S5" s="26"/>
      <c r="T5" s="26"/>
      <c r="U5" s="341"/>
      <c r="V5" s="173" t="s">
        <v>3</v>
      </c>
      <c r="W5" s="7"/>
      <c r="X5" s="7"/>
      <c r="Y5" s="7"/>
      <c r="Z5" s="7"/>
      <c r="AA5" s="7"/>
      <c r="AB5" s="28"/>
      <c r="AC5" s="26"/>
      <c r="AD5" s="26"/>
      <c r="AE5" s="341"/>
      <c r="AF5" s="173" t="s">
        <v>3</v>
      </c>
      <c r="AG5" s="7"/>
      <c r="AH5" s="7"/>
      <c r="AI5" s="7"/>
      <c r="AJ5" s="7"/>
      <c r="AK5" s="7"/>
      <c r="AL5" s="28"/>
      <c r="AM5" s="26"/>
      <c r="AN5" s="26"/>
      <c r="AO5" s="341"/>
      <c r="AP5" s="173" t="s">
        <v>3</v>
      </c>
      <c r="AQ5" s="7"/>
      <c r="AR5" s="7"/>
      <c r="AS5" s="7"/>
      <c r="AT5" s="7"/>
      <c r="AU5" s="7"/>
      <c r="AV5" s="28"/>
      <c r="AW5" s="26"/>
      <c r="AX5" s="26"/>
      <c r="AY5" s="341"/>
      <c r="AZ5" s="174" t="s">
        <v>3</v>
      </c>
      <c r="BA5" s="7"/>
      <c r="BB5" s="7"/>
      <c r="BC5" s="7"/>
      <c r="BD5" s="7"/>
      <c r="BE5" s="7"/>
      <c r="BF5" s="28"/>
      <c r="BG5" s="26"/>
      <c r="BH5" s="26"/>
      <c r="BI5" s="341"/>
      <c r="BJ5" s="173" t="s">
        <v>3</v>
      </c>
      <c r="BK5" s="7"/>
      <c r="BL5" s="7"/>
      <c r="BM5" s="7"/>
      <c r="BN5" s="7"/>
      <c r="BO5" s="7"/>
      <c r="BP5" s="28"/>
      <c r="BQ5" s="26"/>
      <c r="BR5" s="26"/>
      <c r="BS5" s="341"/>
      <c r="BT5" s="173" t="s">
        <v>3</v>
      </c>
      <c r="BU5" s="7">
        <f>100-BU6</f>
        <v>1</v>
      </c>
      <c r="BV5" s="7"/>
      <c r="BW5" s="7"/>
      <c r="BX5" s="7"/>
      <c r="BY5" s="7"/>
      <c r="BZ5" s="28"/>
      <c r="CA5" s="26"/>
      <c r="CB5" s="26"/>
      <c r="CC5" s="341"/>
      <c r="CD5" s="173" t="s">
        <v>3</v>
      </c>
      <c r="CE5" s="7">
        <f>100-CE6</f>
        <v>41</v>
      </c>
      <c r="CF5" s="7"/>
      <c r="CG5" s="7"/>
      <c r="CH5" s="7"/>
      <c r="CI5" s="7"/>
      <c r="CJ5" s="28"/>
      <c r="CK5" s="26"/>
      <c r="CL5" s="26"/>
      <c r="CM5" s="341"/>
      <c r="CN5" s="173" t="s">
        <v>3</v>
      </c>
      <c r="CO5" s="7"/>
      <c r="CP5" s="7"/>
      <c r="CQ5" s="7"/>
      <c r="CR5" s="7"/>
      <c r="CS5" s="7"/>
      <c r="CT5" s="28"/>
      <c r="CU5" s="26"/>
      <c r="CV5" s="26"/>
      <c r="CW5" s="341"/>
      <c r="CX5" s="173" t="s">
        <v>3</v>
      </c>
      <c r="CY5" s="7">
        <f>100-CY6</f>
        <v>14.769999999999996</v>
      </c>
      <c r="CZ5" s="7"/>
      <c r="DA5" s="7"/>
      <c r="DB5" s="7"/>
      <c r="DC5" s="7">
        <f>100-DC6</f>
        <v>15.409999999999997</v>
      </c>
      <c r="DD5" s="28">
        <f>100-DD6</f>
        <v>13.980000000000004</v>
      </c>
      <c r="DE5" s="26"/>
      <c r="DF5" s="26"/>
      <c r="DG5" s="341"/>
      <c r="DH5" s="173" t="s">
        <v>3</v>
      </c>
      <c r="DI5" s="7"/>
      <c r="DJ5" s="7"/>
      <c r="DK5" s="7"/>
      <c r="DL5" s="7"/>
      <c r="DM5" s="7"/>
      <c r="DN5" s="28"/>
      <c r="DO5" s="26"/>
      <c r="DP5" s="26"/>
      <c r="DQ5" s="337"/>
      <c r="EA5" s="337"/>
      <c r="EK5" s="337"/>
      <c r="EU5" s="337"/>
      <c r="FE5" s="337"/>
      <c r="FO5" s="337"/>
      <c r="FY5" s="337"/>
      <c r="GI5" s="337"/>
      <c r="GS5" s="337"/>
      <c r="HC5" s="337"/>
      <c r="HM5" s="337"/>
    </row>
    <row r="6" s="4" customFormat="true" x14ac:dyDescent="0.25">
      <c r="A6" s="341"/>
      <c r="B6" s="173" t="s">
        <v>25</v>
      </c>
      <c r="C6" s="7"/>
      <c r="D6" s="7"/>
      <c r="E6" s="7"/>
      <c r="F6" s="7"/>
      <c r="G6" s="7"/>
      <c r="H6" s="28"/>
      <c r="I6" s="26"/>
      <c r="J6" s="26"/>
      <c r="K6" s="341"/>
      <c r="L6" s="173" t="s">
        <v>25</v>
      </c>
      <c r="M6" s="7"/>
      <c r="N6" s="7"/>
      <c r="O6" s="7"/>
      <c r="P6" s="7"/>
      <c r="Q6" s="7"/>
      <c r="R6" s="28"/>
      <c r="S6" s="26"/>
      <c r="T6" s="26"/>
      <c r="U6" s="341"/>
      <c r="V6" s="173" t="s">
        <v>25</v>
      </c>
      <c r="W6" s="7"/>
      <c r="X6" s="7"/>
      <c r="Y6" s="7"/>
      <c r="Z6" s="7"/>
      <c r="AA6" s="7"/>
      <c r="AB6" s="28"/>
      <c r="AC6" s="26"/>
      <c r="AD6" s="26"/>
      <c r="AE6" s="341"/>
      <c r="AF6" s="173" t="s">
        <v>25</v>
      </c>
      <c r="AG6" s="7"/>
      <c r="AH6" s="7"/>
      <c r="AI6" s="7"/>
      <c r="AJ6" s="7"/>
      <c r="AK6" s="7"/>
      <c r="AL6" s="28"/>
      <c r="AM6" s="26"/>
      <c r="AN6" s="26"/>
      <c r="AO6" s="341"/>
      <c r="AP6" s="173" t="s">
        <v>25</v>
      </c>
      <c r="AQ6" s="7"/>
      <c r="AR6" s="7"/>
      <c r="AS6" s="7"/>
      <c r="AT6" s="7"/>
      <c r="AU6" s="7"/>
      <c r="AV6" s="28"/>
      <c r="AW6" s="26"/>
      <c r="AX6" s="26"/>
      <c r="AY6" s="341"/>
      <c r="AZ6" s="174" t="s">
        <v>25</v>
      </c>
      <c r="BA6" s="7"/>
      <c r="BB6" s="7"/>
      <c r="BC6" s="7"/>
      <c r="BD6" s="7"/>
      <c r="BE6" s="7"/>
      <c r="BF6" s="28"/>
      <c r="BG6" s="26"/>
      <c r="BH6" s="26"/>
      <c r="BI6" s="326"/>
      <c r="BJ6" s="173" t="s">
        <v>25</v>
      </c>
      <c r="BK6" s="7"/>
      <c r="BL6" s="7"/>
      <c r="BM6" s="7"/>
      <c r="BN6" s="7"/>
      <c r="BO6" s="7"/>
      <c r="BP6" s="28"/>
      <c r="BQ6" s="26"/>
      <c r="BR6" s="26"/>
      <c r="BS6" s="326" t="s">
        <v>236</v>
      </c>
      <c r="BT6" s="173" t="s">
        <v>25</v>
      </c>
      <c r="BU6" s="7">
        <f>57+14+8+8+12</f>
        <v>99</v>
      </c>
      <c r="BV6" s="7"/>
      <c r="BW6" s="7"/>
      <c r="BX6" s="7"/>
      <c r="BY6" s="7"/>
      <c r="BZ6" s="28"/>
      <c r="CA6" s="26"/>
      <c r="CB6" s="26"/>
      <c r="CC6" s="326" t="s">
        <v>293</v>
      </c>
      <c r="CD6" s="173" t="s">
        <v>25</v>
      </c>
      <c r="CE6" s="7">
        <v>59</v>
      </c>
      <c r="CF6" s="7"/>
      <c r="CG6" s="7"/>
      <c r="CH6" s="7"/>
      <c r="CI6" s="7"/>
      <c r="CJ6" s="28"/>
      <c r="CK6" s="26"/>
      <c r="CL6" s="26"/>
      <c r="CM6" s="326"/>
      <c r="CN6" s="173" t="s">
        <v>25</v>
      </c>
      <c r="CO6" s="7"/>
      <c r="CP6" s="7"/>
      <c r="CQ6" s="7"/>
      <c r="CR6" s="7"/>
      <c r="CS6" s="7"/>
      <c r="CT6" s="28"/>
      <c r="CU6" s="26"/>
      <c r="CV6" s="26"/>
      <c r="CW6" s="326" t="s">
        <v>324</v>
      </c>
      <c r="CX6" s="173" t="s">
        <v>25</v>
      </c>
      <c r="CY6" s="7">
        <v>85.23</v>
      </c>
      <c r="CZ6" s="7"/>
      <c r="DA6" s="7"/>
      <c r="DB6" s="7"/>
      <c r="DC6" s="7">
        <v>84.59</v>
      </c>
      <c r="DD6" s="28">
        <v>86.02</v>
      </c>
      <c r="DE6" s="26"/>
      <c r="DF6" s="26"/>
      <c r="DG6" s="326" t="s">
        <v>236</v>
      </c>
      <c r="DH6" s="173" t="s">
        <v>25</v>
      </c>
      <c r="DI6" s="7">
        <f>640/659*100</f>
        <v>97.116843702579672</v>
      </c>
      <c r="DJ6" s="7"/>
      <c r="DK6" s="7"/>
      <c r="DL6" s="7"/>
      <c r="DM6" s="7">
        <f>(102+336)/DM16*100</f>
        <v>96.688741721854313</v>
      </c>
      <c r="DN6" s="28">
        <f>(87+64+51)/DN16*100</f>
        <v>98.05825242718447</v>
      </c>
      <c r="DO6" s="26"/>
      <c r="DP6" s="26"/>
      <c r="DQ6" s="337"/>
      <c r="EA6" s="337"/>
      <c r="EK6" s="337"/>
      <c r="EU6" s="337"/>
      <c r="FE6" s="337"/>
      <c r="FO6" s="337"/>
      <c r="FY6" s="337"/>
      <c r="GI6" s="337"/>
      <c r="GS6" s="337"/>
      <c r="HC6" s="337"/>
      <c r="HM6" s="337"/>
    </row>
    <row r="7" s="4" customFormat="true" ht="15.6" hidden="true" customHeight="true" x14ac:dyDescent="0.25">
      <c r="A7" s="341"/>
      <c r="B7" s="174" t="s">
        <v>26</v>
      </c>
      <c r="C7" s="20"/>
      <c r="D7" s="7"/>
      <c r="E7" s="7"/>
      <c r="F7" s="7"/>
      <c r="G7" s="7"/>
      <c r="H7" s="28"/>
      <c r="I7" s="26"/>
      <c r="J7" s="26"/>
      <c r="K7" s="341"/>
      <c r="L7" s="174" t="s">
        <v>26</v>
      </c>
      <c r="M7" s="20"/>
      <c r="N7" s="7"/>
      <c r="O7" s="7"/>
      <c r="P7" s="7"/>
      <c r="Q7" s="7"/>
      <c r="R7" s="28"/>
      <c r="S7" s="26"/>
      <c r="T7" s="26"/>
      <c r="U7" s="341"/>
      <c r="V7" s="174" t="s">
        <v>26</v>
      </c>
      <c r="W7" s="20"/>
      <c r="X7" s="7"/>
      <c r="Y7" s="7"/>
      <c r="Z7" s="7"/>
      <c r="AA7" s="7"/>
      <c r="AB7" s="28"/>
      <c r="AC7" s="26"/>
      <c r="AD7" s="26"/>
      <c r="AE7" s="341"/>
      <c r="AF7" s="174" t="s">
        <v>26</v>
      </c>
      <c r="AG7" s="20"/>
      <c r="AH7" s="7"/>
      <c r="AI7" s="7"/>
      <c r="AJ7" s="7"/>
      <c r="AK7" s="7"/>
      <c r="AL7" s="28"/>
      <c r="AM7" s="26"/>
      <c r="AN7" s="26"/>
      <c r="AO7" s="341"/>
      <c r="AP7" s="174" t="s">
        <v>26</v>
      </c>
      <c r="AQ7" s="20"/>
      <c r="AR7" s="7"/>
      <c r="AS7" s="7"/>
      <c r="AT7" s="7"/>
      <c r="AU7" s="7"/>
      <c r="AV7" s="28"/>
      <c r="AW7" s="26"/>
      <c r="AX7" s="26"/>
      <c r="AY7" s="341"/>
      <c r="AZ7" s="174" t="s">
        <v>26</v>
      </c>
      <c r="BA7" s="20"/>
      <c r="BB7" s="7"/>
      <c r="BC7" s="7"/>
      <c r="BD7" s="7"/>
      <c r="BE7" s="7"/>
      <c r="BF7" s="28"/>
      <c r="BG7" s="26"/>
      <c r="BH7" s="26"/>
      <c r="BI7" s="341"/>
      <c r="BJ7" s="174" t="s">
        <v>26</v>
      </c>
      <c r="BK7" s="20"/>
      <c r="BL7" s="7"/>
      <c r="BM7" s="7"/>
      <c r="BN7" s="7"/>
      <c r="BO7" s="7"/>
      <c r="BP7" s="28"/>
      <c r="BQ7" s="26"/>
      <c r="BR7" s="26"/>
      <c r="BS7" s="341"/>
      <c r="BT7" s="174" t="s">
        <v>26</v>
      </c>
      <c r="BU7" s="20"/>
      <c r="BV7" s="7"/>
      <c r="BW7" s="7"/>
      <c r="BX7" s="7"/>
      <c r="BY7" s="7"/>
      <c r="BZ7" s="28"/>
      <c r="CA7" s="26"/>
      <c r="CB7" s="26"/>
      <c r="CC7" s="341"/>
      <c r="CD7" s="174" t="s">
        <v>26</v>
      </c>
      <c r="CE7" s="20"/>
      <c r="CF7" s="7"/>
      <c r="CG7" s="7"/>
      <c r="CH7" s="7"/>
      <c r="CI7" s="7"/>
      <c r="CJ7" s="28"/>
      <c r="CK7" s="26"/>
      <c r="CL7" s="26"/>
      <c r="CM7" s="341"/>
      <c r="CN7" s="174" t="s">
        <v>26</v>
      </c>
      <c r="CO7" s="20"/>
      <c r="CP7" s="7"/>
      <c r="CQ7" s="7"/>
      <c r="CR7" s="7"/>
      <c r="CS7" s="7"/>
      <c r="CT7" s="28"/>
      <c r="CU7" s="26"/>
      <c r="CV7" s="26"/>
      <c r="CW7" s="341"/>
      <c r="CX7" s="174" t="s">
        <v>26</v>
      </c>
      <c r="CY7" s="20"/>
      <c r="CZ7" s="7"/>
      <c r="DA7" s="7"/>
      <c r="DB7" s="7"/>
      <c r="DC7" s="7"/>
      <c r="DD7" s="28"/>
      <c r="DE7" s="26"/>
      <c r="DF7" s="26"/>
      <c r="DG7" s="341"/>
      <c r="DH7" s="174" t="s">
        <v>26</v>
      </c>
      <c r="DI7" s="20"/>
      <c r="DJ7" s="7"/>
      <c r="DK7" s="7"/>
      <c r="DL7" s="7"/>
      <c r="DM7" s="7"/>
      <c r="DN7" s="28"/>
      <c r="DO7" s="26"/>
      <c r="DP7" s="26"/>
      <c r="DQ7" s="337"/>
      <c r="EA7" s="337"/>
      <c r="EK7" s="337"/>
      <c r="EU7" s="337"/>
      <c r="FE7" s="337"/>
      <c r="FO7" s="337"/>
      <c r="FY7" s="337"/>
      <c r="GI7" s="337"/>
      <c r="GS7" s="337"/>
      <c r="HC7" s="337"/>
      <c r="HM7" s="337"/>
    </row>
    <row r="8" s="4" customFormat="true" x14ac:dyDescent="0.25">
      <c r="A8" s="341"/>
      <c r="B8" s="174" t="s">
        <v>160</v>
      </c>
      <c r="C8" s="7"/>
      <c r="D8" s="7"/>
      <c r="E8" s="7"/>
      <c r="F8" s="7"/>
      <c r="G8" s="7"/>
      <c r="H8" s="28"/>
      <c r="I8" s="26"/>
      <c r="J8" s="26"/>
      <c r="K8" s="341"/>
      <c r="L8" s="174" t="s">
        <v>160</v>
      </c>
      <c r="M8" s="7"/>
      <c r="N8" s="7"/>
      <c r="O8" s="7"/>
      <c r="P8" s="7"/>
      <c r="Q8" s="7"/>
      <c r="R8" s="28"/>
      <c r="S8" s="26"/>
      <c r="T8" s="26"/>
      <c r="U8" s="326" t="s">
        <v>283</v>
      </c>
      <c r="V8" s="174" t="s">
        <v>160</v>
      </c>
      <c r="W8" s="7">
        <f>(63+69)/2</f>
        <v>66</v>
      </c>
      <c r="X8" s="7"/>
      <c r="Y8" s="7"/>
      <c r="Z8" s="7"/>
      <c r="AA8" s="7"/>
      <c r="AB8" s="28"/>
      <c r="AC8" s="26"/>
      <c r="AD8" s="26"/>
      <c r="AE8" s="341"/>
      <c r="AF8" s="174" t="s">
        <v>160</v>
      </c>
      <c r="AG8" s="7"/>
      <c r="AH8" s="7"/>
      <c r="AI8" s="7"/>
      <c r="AJ8" s="7"/>
      <c r="AK8" s="7"/>
      <c r="AL8" s="28"/>
      <c r="AM8" s="26"/>
      <c r="AN8" s="26"/>
      <c r="AO8" s="341"/>
      <c r="AP8" s="174" t="s">
        <v>160</v>
      </c>
      <c r="AQ8" s="7"/>
      <c r="AR8" s="7"/>
      <c r="AS8" s="7"/>
      <c r="AT8" s="7"/>
      <c r="AU8" s="7"/>
      <c r="AV8" s="28"/>
      <c r="AW8" s="26"/>
      <c r="AX8" s="26"/>
      <c r="AY8" s="341"/>
      <c r="AZ8" s="174" t="s">
        <v>160</v>
      </c>
      <c r="BA8" s="7"/>
      <c r="BB8" s="7"/>
      <c r="BC8" s="7"/>
      <c r="BD8" s="7"/>
      <c r="BE8" s="7"/>
      <c r="BF8" s="28"/>
      <c r="BG8" s="26"/>
      <c r="BH8" s="26"/>
      <c r="BI8" s="326"/>
      <c r="BJ8" s="174" t="s">
        <v>160</v>
      </c>
      <c r="BK8" s="7"/>
      <c r="BL8" s="7"/>
      <c r="BM8" s="7"/>
      <c r="BN8" s="7"/>
      <c r="BO8" s="7"/>
      <c r="BP8" s="28"/>
      <c r="BQ8" s="26"/>
      <c r="BR8" s="26"/>
      <c r="BS8" s="326" t="s">
        <v>237</v>
      </c>
      <c r="BT8" s="174" t="s">
        <v>160</v>
      </c>
      <c r="BU8" s="7">
        <f>0.65*BU6</f>
        <v>64.350000000000009</v>
      </c>
      <c r="BV8" s="7"/>
      <c r="BW8" s="7"/>
      <c r="BX8" s="7"/>
      <c r="BY8" s="7"/>
      <c r="BZ8" s="28"/>
      <c r="CA8" s="26"/>
      <c r="CB8" s="26"/>
      <c r="CC8" s="326"/>
      <c r="CD8" s="174" t="s">
        <v>160</v>
      </c>
      <c r="CE8" s="7"/>
      <c r="CF8" s="7"/>
      <c r="CG8" s="7"/>
      <c r="CH8" s="7"/>
      <c r="CI8" s="7"/>
      <c r="CJ8" s="28"/>
      <c r="CK8" s="26"/>
      <c r="CL8" s="26"/>
      <c r="CM8" s="326"/>
      <c r="CN8" s="174" t="s">
        <v>160</v>
      </c>
      <c r="CO8" s="7"/>
      <c r="CP8" s="7"/>
      <c r="CQ8" s="7"/>
      <c r="CR8" s="7"/>
      <c r="CS8" s="7"/>
      <c r="CT8" s="28"/>
      <c r="CU8" s="26"/>
      <c r="CV8" s="26"/>
      <c r="CW8" s="326"/>
      <c r="CX8" s="174" t="s">
        <v>160</v>
      </c>
      <c r="CY8" s="154"/>
      <c r="CZ8" s="7"/>
      <c r="DA8" s="7"/>
      <c r="DB8" s="7"/>
      <c r="DC8" s="7"/>
      <c r="DD8" s="28"/>
      <c r="DE8" s="26"/>
      <c r="DF8" s="26"/>
      <c r="DG8" s="326" t="s">
        <v>238</v>
      </c>
      <c r="DH8" s="174" t="s">
        <v>160</v>
      </c>
      <c r="DI8" s="7">
        <f>555/659*100</f>
        <v>84.2185128983308</v>
      </c>
      <c r="DJ8" s="7"/>
      <c r="DK8" s="7"/>
      <c r="DL8" s="7"/>
      <c r="DM8" s="7">
        <f>(79+298)/DM16*100</f>
        <v>83.222958057395147</v>
      </c>
      <c r="DN8" s="28">
        <f>(78+56+45)/DN16*100</f>
        <v>86.893203883495147</v>
      </c>
      <c r="DO8" s="26"/>
      <c r="DP8" s="26"/>
      <c r="DQ8" s="337"/>
      <c r="EA8" s="337"/>
      <c r="EK8" s="337"/>
      <c r="EU8" s="337"/>
      <c r="FE8" s="337"/>
      <c r="FO8" s="337"/>
      <c r="FY8" s="337"/>
      <c r="GI8" s="337"/>
      <c r="GS8" s="337"/>
      <c r="HC8" s="337"/>
      <c r="HM8" s="337"/>
    </row>
    <row r="9" s="4" customFormat="true" x14ac:dyDescent="0.25">
      <c r="A9" s="341"/>
      <c r="B9" s="174" t="s">
        <v>161</v>
      </c>
      <c r="C9" s="20"/>
      <c r="D9" s="7"/>
      <c r="E9" s="7"/>
      <c r="F9" s="7"/>
      <c r="G9" s="7"/>
      <c r="H9" s="28"/>
      <c r="I9" s="26"/>
      <c r="J9" s="26"/>
      <c r="K9" s="341"/>
      <c r="L9" s="174" t="s">
        <v>161</v>
      </c>
      <c r="M9" s="20"/>
      <c r="N9" s="7"/>
      <c r="O9" s="7"/>
      <c r="P9" s="7"/>
      <c r="Q9" s="7"/>
      <c r="R9" s="28"/>
      <c r="S9" s="26"/>
      <c r="T9" s="26"/>
      <c r="U9" s="341"/>
      <c r="V9" s="174" t="s">
        <v>161</v>
      </c>
      <c r="W9" s="20"/>
      <c r="X9" s="7"/>
      <c r="Y9" s="7"/>
      <c r="Z9" s="7"/>
      <c r="AA9" s="7"/>
      <c r="AB9" s="28"/>
      <c r="AC9" s="26"/>
      <c r="AD9" s="26"/>
      <c r="AE9" s="341"/>
      <c r="AF9" s="174" t="s">
        <v>161</v>
      </c>
      <c r="AG9" s="20"/>
      <c r="AH9" s="7"/>
      <c r="AI9" s="7"/>
      <c r="AJ9" s="7"/>
      <c r="AK9" s="7"/>
      <c r="AL9" s="28"/>
      <c r="AM9" s="26"/>
      <c r="AN9" s="26"/>
      <c r="AO9" s="341"/>
      <c r="AP9" s="174" t="s">
        <v>161</v>
      </c>
      <c r="AQ9" s="20"/>
      <c r="AR9" s="7"/>
      <c r="AS9" s="7"/>
      <c r="AT9" s="7"/>
      <c r="AU9" s="7"/>
      <c r="AV9" s="28"/>
      <c r="AW9" s="26"/>
      <c r="AX9" s="26"/>
      <c r="AY9" s="341"/>
      <c r="AZ9" s="174" t="s">
        <v>161</v>
      </c>
      <c r="BA9" s="20"/>
      <c r="BB9" s="7"/>
      <c r="BC9" s="7"/>
      <c r="BD9" s="7"/>
      <c r="BE9" s="7"/>
      <c r="BF9" s="28"/>
      <c r="BG9" s="26"/>
      <c r="BH9" s="26"/>
      <c r="BI9" s="341"/>
      <c r="BJ9" s="174" t="s">
        <v>161</v>
      </c>
      <c r="BK9" s="20"/>
      <c r="BL9" s="7"/>
      <c r="BM9" s="7"/>
      <c r="BN9" s="7"/>
      <c r="BO9" s="7"/>
      <c r="BP9" s="28"/>
      <c r="BQ9" s="26"/>
      <c r="BR9" s="26"/>
      <c r="BS9" s="341"/>
      <c r="BT9" s="174" t="s">
        <v>161</v>
      </c>
      <c r="BU9" s="20"/>
      <c r="BV9" s="7"/>
      <c r="BW9" s="7"/>
      <c r="BX9" s="7"/>
      <c r="BY9" s="7"/>
      <c r="BZ9" s="28"/>
      <c r="CA9" s="26"/>
      <c r="CB9" s="26"/>
      <c r="CC9" s="341"/>
      <c r="CD9" s="174" t="s">
        <v>161</v>
      </c>
      <c r="CE9" s="20"/>
      <c r="CF9" s="7"/>
      <c r="CG9" s="7"/>
      <c r="CH9" s="7"/>
      <c r="CI9" s="7"/>
      <c r="CJ9" s="28"/>
      <c r="CK9" s="26"/>
      <c r="CL9" s="26"/>
      <c r="CM9" s="341"/>
      <c r="CN9" s="174" t="s">
        <v>161</v>
      </c>
      <c r="CO9" s="20"/>
      <c r="CP9" s="7"/>
      <c r="CQ9" s="7"/>
      <c r="CR9" s="7"/>
      <c r="CS9" s="7"/>
      <c r="CT9" s="28"/>
      <c r="CU9" s="26"/>
      <c r="CV9" s="26"/>
      <c r="CW9" s="341"/>
      <c r="CX9" s="174" t="s">
        <v>161</v>
      </c>
      <c r="CY9" s="20"/>
      <c r="CZ9" s="7"/>
      <c r="DA9" s="7"/>
      <c r="DB9" s="7"/>
      <c r="DC9" s="7"/>
      <c r="DD9" s="28"/>
      <c r="DE9" s="26"/>
      <c r="DF9" s="26"/>
      <c r="DG9" s="341"/>
      <c r="DH9" s="174" t="s">
        <v>161</v>
      </c>
      <c r="DI9" s="20"/>
      <c r="DJ9" s="7"/>
      <c r="DK9" s="7"/>
      <c r="DL9" s="7"/>
      <c r="DM9" s="7"/>
      <c r="DN9" s="28"/>
      <c r="DO9" s="26"/>
      <c r="DP9" s="26"/>
      <c r="DQ9" s="337"/>
      <c r="EA9" s="337"/>
      <c r="EK9" s="337"/>
      <c r="EU9" s="337"/>
      <c r="FE9" s="337"/>
      <c r="FO9" s="337"/>
      <c r="FY9" s="337"/>
      <c r="GI9" s="337"/>
      <c r="GS9" s="337"/>
      <c r="HC9" s="337"/>
      <c r="HM9" s="337"/>
    </row>
    <row r="10" s="4" customFormat="true" x14ac:dyDescent="0.25">
      <c r="A10" s="341"/>
      <c r="B10" s="174" t="s">
        <v>314</v>
      </c>
      <c r="C10" s="20"/>
      <c r="D10" s="7"/>
      <c r="E10" s="7"/>
      <c r="F10" s="7"/>
      <c r="G10" s="7"/>
      <c r="H10" s="28"/>
      <c r="I10" s="26"/>
      <c r="J10" s="26"/>
      <c r="K10" s="341"/>
      <c r="L10" s="174" t="s">
        <v>314</v>
      </c>
      <c r="M10" s="20"/>
      <c r="N10" s="7"/>
      <c r="O10" s="7"/>
      <c r="P10" s="7"/>
      <c r="Q10" s="7"/>
      <c r="R10" s="28"/>
      <c r="S10" s="26"/>
      <c r="T10" s="26"/>
      <c r="U10" s="341"/>
      <c r="V10" s="174" t="s">
        <v>314</v>
      </c>
      <c r="W10" s="20"/>
      <c r="X10" s="7"/>
      <c r="Y10" s="7"/>
      <c r="Z10" s="7"/>
      <c r="AA10" s="7"/>
      <c r="AB10" s="28"/>
      <c r="AC10" s="26"/>
      <c r="AD10" s="26"/>
      <c r="AE10" s="341"/>
      <c r="AF10" s="174" t="s">
        <v>314</v>
      </c>
      <c r="AG10" s="20"/>
      <c r="AH10" s="7"/>
      <c r="AI10" s="7"/>
      <c r="AJ10" s="7"/>
      <c r="AK10" s="7"/>
      <c r="AL10" s="28"/>
      <c r="AM10" s="26"/>
      <c r="AN10" s="26"/>
      <c r="AO10" s="341"/>
      <c r="AP10" s="174" t="s">
        <v>314</v>
      </c>
      <c r="AQ10" s="20"/>
      <c r="AR10" s="7"/>
      <c r="AS10" s="7"/>
      <c r="AT10" s="7"/>
      <c r="AU10" s="7"/>
      <c r="AV10" s="28"/>
      <c r="AW10" s="26"/>
      <c r="AX10" s="26"/>
      <c r="AY10" s="341"/>
      <c r="AZ10" s="274" t="s">
        <v>314</v>
      </c>
      <c r="BA10" s="275"/>
      <c r="BB10" s="142"/>
      <c r="BC10" s="142"/>
      <c r="BD10" s="142"/>
      <c r="BE10" s="142"/>
      <c r="BF10" s="143"/>
      <c r="BG10" s="26"/>
      <c r="BH10" s="26"/>
      <c r="BI10" s="326" t="s">
        <v>264</v>
      </c>
      <c r="BJ10" s="274" t="s">
        <v>314</v>
      </c>
      <c r="BK10" s="275">
        <v>55</v>
      </c>
      <c r="BL10" s="142"/>
      <c r="BM10" s="142"/>
      <c r="BN10" s="142"/>
      <c r="BO10" s="142"/>
      <c r="BP10" s="143"/>
      <c r="BQ10" s="26"/>
      <c r="BR10" s="26"/>
      <c r="BS10" s="341"/>
      <c r="BT10" s="274" t="s">
        <v>314</v>
      </c>
      <c r="BU10" s="275"/>
      <c r="BV10" s="142"/>
      <c r="BW10" s="142"/>
      <c r="BX10" s="142"/>
      <c r="BY10" s="142"/>
      <c r="BZ10" s="143"/>
      <c r="CA10" s="26"/>
      <c r="CB10" s="26"/>
      <c r="CC10" s="326" t="s">
        <v>294</v>
      </c>
      <c r="CD10" s="274" t="s">
        <v>314</v>
      </c>
      <c r="CE10" s="275">
        <v>48.7</v>
      </c>
      <c r="CF10" s="142"/>
      <c r="CG10" s="142"/>
      <c r="CH10" s="142"/>
      <c r="CI10" s="142"/>
      <c r="CJ10" s="143"/>
      <c r="CK10" s="26"/>
      <c r="CL10" s="26"/>
      <c r="CM10" s="341"/>
      <c r="CN10" s="274" t="s">
        <v>314</v>
      </c>
      <c r="CO10" s="275"/>
      <c r="CP10" s="142"/>
      <c r="CQ10" s="142"/>
      <c r="CR10" s="142"/>
      <c r="CS10" s="142"/>
      <c r="CT10" s="143"/>
      <c r="CU10" s="26"/>
      <c r="CV10" s="26"/>
      <c r="CW10" s="326"/>
      <c r="CX10" s="174" t="s">
        <v>314</v>
      </c>
      <c r="CY10" s="20"/>
      <c r="CZ10" s="7"/>
      <c r="DA10" s="7"/>
      <c r="DB10" s="7"/>
      <c r="DC10" s="7"/>
      <c r="DD10" s="28"/>
      <c r="DE10" s="26"/>
      <c r="DF10" s="26"/>
      <c r="DG10" s="341"/>
      <c r="DH10" s="274" t="s">
        <v>314</v>
      </c>
      <c r="DI10" s="275"/>
      <c r="DJ10" s="142"/>
      <c r="DK10" s="142"/>
      <c r="DL10" s="142"/>
      <c r="DM10" s="142"/>
      <c r="DN10" s="143"/>
      <c r="DO10" s="26"/>
      <c r="DP10" s="26"/>
      <c r="DQ10" s="337"/>
      <c r="EA10" s="337"/>
      <c r="EK10" s="337"/>
      <c r="EU10" s="337"/>
      <c r="FE10" s="337"/>
      <c r="FO10" s="337"/>
      <c r="FY10" s="337"/>
      <c r="GI10" s="337"/>
      <c r="GS10" s="337"/>
      <c r="HC10" s="337"/>
      <c r="HM10" s="337"/>
    </row>
    <row r="11" s="2" customFormat="true" ht="86.45" customHeight="true" x14ac:dyDescent="0.25">
      <c r="A11" s="329" t="s">
        <v>12</v>
      </c>
      <c r="B11" s="636" t="s">
        <v>239</v>
      </c>
      <c r="C11" s="608"/>
      <c r="D11" s="608"/>
      <c r="E11" s="608"/>
      <c r="F11" s="608"/>
      <c r="G11" s="608"/>
      <c r="H11" s="609"/>
      <c r="I11" s="11"/>
      <c r="J11" s="11"/>
      <c r="K11" s="329" t="s">
        <v>12</v>
      </c>
      <c r="L11" s="636" t="s">
        <v>239</v>
      </c>
      <c r="M11" s="608"/>
      <c r="N11" s="608"/>
      <c r="O11" s="608"/>
      <c r="P11" s="608"/>
      <c r="Q11" s="608"/>
      <c r="R11" s="609"/>
      <c r="S11" s="11"/>
      <c r="T11" s="11"/>
      <c r="U11" s="329" t="s">
        <v>12</v>
      </c>
      <c r="V11" s="636" t="s">
        <v>284</v>
      </c>
      <c r="W11" s="608"/>
      <c r="X11" s="608"/>
      <c r="Y11" s="608"/>
      <c r="Z11" s="608"/>
      <c r="AA11" s="608"/>
      <c r="AB11" s="609"/>
      <c r="AC11" s="11"/>
      <c r="AD11" s="11"/>
      <c r="AE11" s="329" t="s">
        <v>12</v>
      </c>
      <c r="AF11" s="636" t="s">
        <v>239</v>
      </c>
      <c r="AG11" s="608"/>
      <c r="AH11" s="608"/>
      <c r="AI11" s="608"/>
      <c r="AJ11" s="608"/>
      <c r="AK11" s="608"/>
      <c r="AL11" s="609"/>
      <c r="AM11" s="11"/>
      <c r="AN11" s="11"/>
      <c r="AO11" s="329" t="s">
        <v>12</v>
      </c>
      <c r="AP11" s="597" t="s">
        <v>239</v>
      </c>
      <c r="AQ11" s="598"/>
      <c r="AR11" s="598"/>
      <c r="AS11" s="598"/>
      <c r="AT11" s="598"/>
      <c r="AU11" s="598"/>
      <c r="AV11" s="599"/>
      <c r="AW11" s="11"/>
      <c r="AX11" s="11"/>
      <c r="AY11" s="329" t="s">
        <v>12</v>
      </c>
      <c r="AZ11" s="597" t="s">
        <v>239</v>
      </c>
      <c r="BA11" s="598"/>
      <c r="BB11" s="598"/>
      <c r="BC11" s="598"/>
      <c r="BD11" s="598"/>
      <c r="BE11" s="598"/>
      <c r="BF11" s="599"/>
      <c r="BG11" s="11"/>
      <c r="BH11" s="11"/>
      <c r="BI11" s="329" t="s">
        <v>12</v>
      </c>
      <c r="BJ11" s="622" t="s">
        <v>298</v>
      </c>
      <c r="BK11" s="623"/>
      <c r="BL11" s="623"/>
      <c r="BM11" s="623"/>
      <c r="BN11" s="623"/>
      <c r="BO11" s="623"/>
      <c r="BP11" s="624"/>
      <c r="BQ11" s="11"/>
      <c r="BR11" s="11"/>
      <c r="BS11" s="329" t="s">
        <v>12</v>
      </c>
      <c r="BT11" s="633" t="s">
        <v>241</v>
      </c>
      <c r="BU11" s="634"/>
      <c r="BV11" s="634"/>
      <c r="BW11" s="634"/>
      <c r="BX11" s="634"/>
      <c r="BY11" s="634"/>
      <c r="BZ11" s="635"/>
      <c r="CA11" s="11"/>
      <c r="CB11" s="11"/>
      <c r="CC11" s="329" t="s">
        <v>12</v>
      </c>
      <c r="CD11" s="622" t="s">
        <v>289</v>
      </c>
      <c r="CE11" s="623"/>
      <c r="CF11" s="623"/>
      <c r="CG11" s="623"/>
      <c r="CH11" s="623"/>
      <c r="CI11" s="623"/>
      <c r="CJ11" s="624"/>
      <c r="CK11" s="11"/>
      <c r="CL11" s="11"/>
      <c r="CM11" s="329" t="s">
        <v>12</v>
      </c>
      <c r="CN11" s="622" t="s">
        <v>239</v>
      </c>
      <c r="CO11" s="623"/>
      <c r="CP11" s="623"/>
      <c r="CQ11" s="623"/>
      <c r="CR11" s="623"/>
      <c r="CS11" s="623"/>
      <c r="CT11" s="624"/>
      <c r="CU11" s="11"/>
      <c r="CV11" s="11"/>
      <c r="CW11" s="329" t="s">
        <v>12</v>
      </c>
      <c r="CX11" s="608" t="s">
        <v>325</v>
      </c>
      <c r="CY11" s="608"/>
      <c r="CZ11" s="608"/>
      <c r="DA11" s="608"/>
      <c r="DB11" s="608"/>
      <c r="DC11" s="608"/>
      <c r="DD11" s="609"/>
      <c r="DE11" s="11"/>
      <c r="DF11" s="11"/>
      <c r="DG11" s="329" t="s">
        <v>12</v>
      </c>
      <c r="DH11" s="622" t="s">
        <v>240</v>
      </c>
      <c r="DI11" s="623"/>
      <c r="DJ11" s="623"/>
      <c r="DK11" s="623"/>
      <c r="DL11" s="623"/>
      <c r="DM11" s="623"/>
      <c r="DN11" s="624"/>
      <c r="DO11" s="11"/>
      <c r="DP11" s="11"/>
      <c r="DQ11" s="340"/>
      <c r="EA11" s="340"/>
      <c r="EK11" s="340"/>
      <c r="EU11" s="340"/>
      <c r="FE11" s="340"/>
      <c r="FO11" s="340"/>
      <c r="FY11" s="340"/>
      <c r="GI11" s="340"/>
      <c r="GS11" s="340"/>
      <c r="HC11" s="340"/>
      <c r="HM11" s="340"/>
    </row>
    <row r="12" s="2" customFormat="true" ht="15.6" customHeight="true" x14ac:dyDescent="0.25">
      <c r="A12" s="329"/>
      <c r="B12" s="268" t="s">
        <v>139</v>
      </c>
      <c r="C12" s="266"/>
      <c r="D12" s="266"/>
      <c r="E12" s="266"/>
      <c r="F12" s="266"/>
      <c r="G12" s="266"/>
      <c r="H12" s="267"/>
      <c r="I12" s="11"/>
      <c r="J12" s="11"/>
      <c r="K12" s="329"/>
      <c r="L12" s="268" t="s">
        <v>139</v>
      </c>
      <c r="M12" s="266"/>
      <c r="N12" s="266"/>
      <c r="O12" s="266"/>
      <c r="P12" s="266"/>
      <c r="Q12" s="266"/>
      <c r="R12" s="267"/>
      <c r="S12" s="11"/>
      <c r="T12" s="11"/>
      <c r="U12" s="329"/>
      <c r="V12" s="268" t="s">
        <v>139</v>
      </c>
      <c r="W12" s="266"/>
      <c r="X12" s="266"/>
      <c r="Y12" s="266"/>
      <c r="Z12" s="266"/>
      <c r="AA12" s="266"/>
      <c r="AB12" s="267"/>
      <c r="AC12" s="11"/>
      <c r="AD12" s="11"/>
      <c r="AE12" s="329"/>
      <c r="AF12" s="298" t="s">
        <v>139</v>
      </c>
      <c r="AG12" s="296"/>
      <c r="AH12" s="296"/>
      <c r="AI12" s="296"/>
      <c r="AJ12" s="296"/>
      <c r="AK12" s="296"/>
      <c r="AL12" s="297"/>
      <c r="AM12" s="11"/>
      <c r="AN12" s="11"/>
      <c r="AO12" s="329"/>
      <c r="AP12" s="298" t="s">
        <v>139</v>
      </c>
      <c r="AQ12" s="296"/>
      <c r="AR12" s="296"/>
      <c r="AS12" s="296"/>
      <c r="AT12" s="296"/>
      <c r="AU12" s="296"/>
      <c r="AV12" s="297"/>
      <c r="AW12" s="11"/>
      <c r="AX12" s="11"/>
      <c r="AY12" s="329"/>
      <c r="AZ12" s="276" t="s">
        <v>139</v>
      </c>
      <c r="BA12" s="92"/>
      <c r="BB12" s="92"/>
      <c r="BC12" s="92"/>
      <c r="BD12" s="92"/>
      <c r="BE12" s="92"/>
      <c r="BF12" s="264"/>
      <c r="BG12" s="11"/>
      <c r="BH12" s="11"/>
      <c r="BI12" s="329"/>
      <c r="BJ12" s="276" t="s">
        <v>139</v>
      </c>
      <c r="BK12" s="92"/>
      <c r="BL12" s="270"/>
      <c r="BM12" s="270"/>
      <c r="BN12" s="270"/>
      <c r="BO12" s="270"/>
      <c r="BP12" s="277"/>
      <c r="BQ12" s="11"/>
      <c r="BR12" s="11"/>
      <c r="BS12" s="329"/>
      <c r="BT12" s="276" t="s">
        <v>139</v>
      </c>
      <c r="BU12" s="92" t="s">
        <v>218</v>
      </c>
      <c r="BV12" s="270"/>
      <c r="BW12" s="270"/>
      <c r="BX12" s="270"/>
      <c r="BY12" s="270"/>
      <c r="BZ12" s="277"/>
      <c r="CA12" s="11"/>
      <c r="CB12" s="11"/>
      <c r="CC12" s="329"/>
      <c r="CD12" s="276" t="s">
        <v>139</v>
      </c>
      <c r="CE12" s="92" t="s">
        <v>218</v>
      </c>
      <c r="CF12" s="270"/>
      <c r="CG12" s="270"/>
      <c r="CH12" s="270"/>
      <c r="CI12" s="270"/>
      <c r="CJ12" s="277"/>
      <c r="CK12" s="11"/>
      <c r="CL12" s="11"/>
      <c r="CM12" s="329"/>
      <c r="CN12" s="276" t="s">
        <v>139</v>
      </c>
      <c r="CO12" s="270"/>
      <c r="CP12" s="270"/>
      <c r="CQ12" s="270"/>
      <c r="CR12" s="270"/>
      <c r="CS12" s="270"/>
      <c r="CT12" s="277"/>
      <c r="CU12" s="11"/>
      <c r="CV12" s="11"/>
      <c r="CW12" s="329"/>
      <c r="CX12" s="468" t="s">
        <v>139</v>
      </c>
      <c r="CY12" s="464"/>
      <c r="CZ12" s="464"/>
      <c r="DA12" s="464"/>
      <c r="DB12" s="464"/>
      <c r="DC12" s="464"/>
      <c r="DD12" s="465"/>
      <c r="DE12" s="11"/>
      <c r="DF12" s="11"/>
      <c r="DG12" s="329"/>
      <c r="DH12" s="276" t="s">
        <v>139</v>
      </c>
      <c r="DI12" s="92" t="s">
        <v>217</v>
      </c>
      <c r="DJ12" s="270"/>
      <c r="DK12" s="270"/>
      <c r="DL12" s="270"/>
      <c r="DM12" s="92" t="s">
        <v>217</v>
      </c>
      <c r="DN12" s="264" t="s">
        <v>217</v>
      </c>
      <c r="DO12" s="11"/>
      <c r="DP12" s="11"/>
      <c r="DQ12" s="340"/>
      <c r="EA12" s="340"/>
      <c r="EK12" s="340"/>
      <c r="EU12" s="340"/>
      <c r="FE12" s="340"/>
      <c r="FO12" s="340"/>
      <c r="FY12" s="340"/>
      <c r="GI12" s="340"/>
      <c r="GS12" s="340"/>
      <c r="HC12" s="340"/>
      <c r="HM12" s="340"/>
    </row>
    <row r="13" s="2" customFormat="true" ht="15" customHeight="true" x14ac:dyDescent="0.25">
      <c r="A13" s="329"/>
      <c r="B13" s="268" t="s">
        <v>145</v>
      </c>
      <c r="C13" s="93"/>
      <c r="D13" s="93"/>
      <c r="E13" s="93"/>
      <c r="F13" s="93"/>
      <c r="G13" s="93"/>
      <c r="H13" s="263"/>
      <c r="I13" s="11"/>
      <c r="J13" s="11"/>
      <c r="K13" s="329"/>
      <c r="L13" s="268" t="s">
        <v>145</v>
      </c>
      <c r="M13" s="93"/>
      <c r="N13" s="93"/>
      <c r="O13" s="93"/>
      <c r="P13" s="93"/>
      <c r="Q13" s="93"/>
      <c r="R13" s="263"/>
      <c r="S13" s="11"/>
      <c r="T13" s="11"/>
      <c r="U13" s="329"/>
      <c r="V13" s="268" t="s">
        <v>145</v>
      </c>
      <c r="W13" s="93" t="s">
        <v>218</v>
      </c>
      <c r="X13" s="93"/>
      <c r="Y13" s="93"/>
      <c r="Z13" s="93"/>
      <c r="AA13" s="93"/>
      <c r="AB13" s="263"/>
      <c r="AC13" s="11"/>
      <c r="AD13" s="11"/>
      <c r="AE13" s="329"/>
      <c r="AF13" s="298" t="s">
        <v>145</v>
      </c>
      <c r="AG13" s="93"/>
      <c r="AH13" s="93"/>
      <c r="AI13" s="93"/>
      <c r="AJ13" s="93"/>
      <c r="AK13" s="93"/>
      <c r="AL13" s="263"/>
      <c r="AM13" s="11"/>
      <c r="AN13" s="11"/>
      <c r="AO13" s="329"/>
      <c r="AP13" s="298" t="s">
        <v>145</v>
      </c>
      <c r="AQ13" s="93"/>
      <c r="AR13" s="93"/>
      <c r="AS13" s="93"/>
      <c r="AT13" s="93"/>
      <c r="AU13" s="93"/>
      <c r="AV13" s="263"/>
      <c r="AW13" s="11"/>
      <c r="AX13" s="11"/>
      <c r="AY13" s="329"/>
      <c r="AZ13" s="299" t="s">
        <v>145</v>
      </c>
      <c r="BA13" s="93"/>
      <c r="BB13" s="93"/>
      <c r="BC13" s="93"/>
      <c r="BD13" s="93"/>
      <c r="BE13" s="93"/>
      <c r="BF13" s="263"/>
      <c r="BG13" s="11"/>
      <c r="BH13" s="11"/>
      <c r="BI13" s="329"/>
      <c r="BJ13" s="298" t="s">
        <v>145</v>
      </c>
      <c r="BK13" s="93"/>
      <c r="BL13" s="93"/>
      <c r="BM13" s="93"/>
      <c r="BN13" s="93"/>
      <c r="BO13" s="93"/>
      <c r="BP13" s="263"/>
      <c r="BQ13" s="11"/>
      <c r="BR13" s="11"/>
      <c r="BS13" s="329"/>
      <c r="BT13" s="298" t="s">
        <v>145</v>
      </c>
      <c r="BU13" s="93" t="s">
        <v>218</v>
      </c>
      <c r="BV13" s="93"/>
      <c r="BW13" s="93"/>
      <c r="BX13" s="93"/>
      <c r="BY13" s="93"/>
      <c r="BZ13" s="263"/>
      <c r="CA13" s="11"/>
      <c r="CB13" s="11"/>
      <c r="CC13" s="329"/>
      <c r="CD13" s="298" t="s">
        <v>145</v>
      </c>
      <c r="CE13" s="93"/>
      <c r="CF13" s="93"/>
      <c r="CG13" s="93"/>
      <c r="CH13" s="93"/>
      <c r="CI13" s="93"/>
      <c r="CJ13" s="263"/>
      <c r="CK13" s="11"/>
      <c r="CL13" s="11"/>
      <c r="CM13" s="329"/>
      <c r="CN13" s="298" t="s">
        <v>145</v>
      </c>
      <c r="CO13" s="93"/>
      <c r="CP13" s="93"/>
      <c r="CQ13" s="93"/>
      <c r="CR13" s="93"/>
      <c r="CS13" s="93"/>
      <c r="CT13" s="263"/>
      <c r="CU13" s="11"/>
      <c r="CV13" s="11"/>
      <c r="CW13" s="329"/>
      <c r="CX13" s="468" t="s">
        <v>145</v>
      </c>
      <c r="CY13" s="93"/>
      <c r="CZ13" s="93"/>
      <c r="DA13" s="93"/>
      <c r="DB13" s="93"/>
      <c r="DC13" s="93"/>
      <c r="DD13" s="263"/>
      <c r="DE13" s="11"/>
      <c r="DF13" s="11"/>
      <c r="DG13" s="329"/>
      <c r="DH13" s="468" t="s">
        <v>145</v>
      </c>
      <c r="DI13" s="93" t="s">
        <v>217</v>
      </c>
      <c r="DJ13" s="93"/>
      <c r="DK13" s="93"/>
      <c r="DL13" s="93"/>
      <c r="DM13" s="93" t="s">
        <v>217</v>
      </c>
      <c r="DN13" s="263" t="s">
        <v>217</v>
      </c>
      <c r="DO13" s="11"/>
      <c r="DP13" s="11"/>
      <c r="DQ13" s="340"/>
      <c r="EA13" s="340"/>
      <c r="EK13" s="340"/>
      <c r="EU13" s="340"/>
      <c r="FE13" s="340"/>
      <c r="FO13" s="340"/>
      <c r="FY13" s="340"/>
      <c r="GI13" s="340"/>
      <c r="GS13" s="340"/>
      <c r="HC13" s="340"/>
      <c r="HM13" s="340"/>
    </row>
    <row r="14" s="2" customFormat="true" ht="15" customHeight="true" x14ac:dyDescent="0.25">
      <c r="A14" s="329"/>
      <c r="B14" s="268" t="s">
        <v>116</v>
      </c>
      <c r="C14" s="93"/>
      <c r="D14" s="93"/>
      <c r="E14" s="93"/>
      <c r="F14" s="93"/>
      <c r="G14" s="93"/>
      <c r="H14" s="263"/>
      <c r="I14" s="11"/>
      <c r="J14" s="11"/>
      <c r="K14" s="329"/>
      <c r="L14" s="268" t="s">
        <v>116</v>
      </c>
      <c r="M14" s="93"/>
      <c r="N14" s="93"/>
      <c r="O14" s="93"/>
      <c r="P14" s="93"/>
      <c r="Q14" s="93"/>
      <c r="R14" s="263"/>
      <c r="S14" s="11"/>
      <c r="T14" s="11"/>
      <c r="U14" s="329"/>
      <c r="V14" s="268" t="s">
        <v>116</v>
      </c>
      <c r="W14" s="93"/>
      <c r="X14" s="93"/>
      <c r="Y14" s="93"/>
      <c r="Z14" s="93"/>
      <c r="AA14" s="93"/>
      <c r="AB14" s="263"/>
      <c r="AC14" s="11"/>
      <c r="AD14" s="11"/>
      <c r="AE14" s="329"/>
      <c r="AF14" s="298" t="s">
        <v>116</v>
      </c>
      <c r="AG14" s="93"/>
      <c r="AH14" s="93"/>
      <c r="AI14" s="93"/>
      <c r="AJ14" s="93"/>
      <c r="AK14" s="93"/>
      <c r="AL14" s="263"/>
      <c r="AM14" s="11"/>
      <c r="AN14" s="11"/>
      <c r="AO14" s="329"/>
      <c r="AP14" s="298" t="s">
        <v>116</v>
      </c>
      <c r="AQ14" s="93"/>
      <c r="AR14" s="93"/>
      <c r="AS14" s="93"/>
      <c r="AT14" s="93"/>
      <c r="AU14" s="93"/>
      <c r="AV14" s="263"/>
      <c r="AW14" s="11"/>
      <c r="AX14" s="11"/>
      <c r="AY14" s="329"/>
      <c r="AZ14" s="299" t="s">
        <v>116</v>
      </c>
      <c r="BA14" s="93"/>
      <c r="BB14" s="93"/>
      <c r="BC14" s="93"/>
      <c r="BD14" s="93"/>
      <c r="BE14" s="93"/>
      <c r="BF14" s="263"/>
      <c r="BG14" s="11"/>
      <c r="BH14" s="11"/>
      <c r="BI14" s="329"/>
      <c r="BJ14" s="298" t="s">
        <v>116</v>
      </c>
      <c r="BK14" s="93" t="s">
        <v>218</v>
      </c>
      <c r="BL14" s="93"/>
      <c r="BM14" s="93"/>
      <c r="BN14" s="93"/>
      <c r="BO14" s="93"/>
      <c r="BP14" s="263"/>
      <c r="BQ14" s="11"/>
      <c r="BR14" s="11"/>
      <c r="BS14" s="329"/>
      <c r="BT14" s="298" t="s">
        <v>116</v>
      </c>
      <c r="BU14" s="93"/>
      <c r="BV14" s="93"/>
      <c r="BW14" s="93"/>
      <c r="BX14" s="93"/>
      <c r="BY14" s="93"/>
      <c r="BZ14" s="263"/>
      <c r="CA14" s="11"/>
      <c r="CB14" s="11"/>
      <c r="CC14" s="329"/>
      <c r="CD14" s="298" t="s">
        <v>116</v>
      </c>
      <c r="CE14" s="93" t="s">
        <v>218</v>
      </c>
      <c r="CF14" s="93"/>
      <c r="CG14" s="93"/>
      <c r="CH14" s="93"/>
      <c r="CI14" s="93"/>
      <c r="CJ14" s="263"/>
      <c r="CK14" s="11"/>
      <c r="CL14" s="11"/>
      <c r="CM14" s="329"/>
      <c r="CN14" s="298" t="s">
        <v>116</v>
      </c>
      <c r="CO14" s="93"/>
      <c r="CP14" s="93"/>
      <c r="CQ14" s="93"/>
      <c r="CR14" s="93"/>
      <c r="CS14" s="93"/>
      <c r="CT14" s="263"/>
      <c r="CU14" s="11"/>
      <c r="CV14" s="11"/>
      <c r="CW14" s="329"/>
      <c r="CX14" s="468" t="s">
        <v>116</v>
      </c>
      <c r="CY14" s="93" t="s">
        <v>217</v>
      </c>
      <c r="CZ14" s="93"/>
      <c r="DA14" s="93"/>
      <c r="DB14" s="93"/>
      <c r="DC14" s="93" t="s">
        <v>217</v>
      </c>
      <c r="DD14" s="263" t="s">
        <v>217</v>
      </c>
      <c r="DE14" s="11"/>
      <c r="DF14" s="11"/>
      <c r="DG14" s="329"/>
      <c r="DH14" s="468" t="s">
        <v>116</v>
      </c>
      <c r="DI14" s="93"/>
      <c r="DJ14" s="93"/>
      <c r="DK14" s="93"/>
      <c r="DL14" s="93"/>
      <c r="DM14" s="93"/>
      <c r="DN14" s="263"/>
      <c r="DO14" s="11"/>
      <c r="DP14" s="11"/>
      <c r="DQ14" s="340"/>
      <c r="EA14" s="340"/>
      <c r="EK14" s="340"/>
      <c r="EU14" s="340"/>
      <c r="FE14" s="340"/>
      <c r="FO14" s="340"/>
      <c r="FY14" s="340"/>
      <c r="GI14" s="340"/>
      <c r="GS14" s="340"/>
      <c r="HC14" s="340"/>
      <c r="HM14" s="340"/>
    </row>
    <row r="15" ht="15.75" customHeight="true" x14ac:dyDescent="0.25">
      <c r="A15" s="330"/>
      <c r="B15" s="175" t="s">
        <v>23</v>
      </c>
      <c r="C15" s="10"/>
      <c r="D15" s="10"/>
      <c r="E15" s="10"/>
      <c r="F15" s="147"/>
      <c r="G15" s="148"/>
      <c r="H15" s="149"/>
      <c r="I15" s="11"/>
      <c r="J15" s="11"/>
      <c r="K15" s="330"/>
      <c r="L15" s="175" t="s">
        <v>23</v>
      </c>
      <c r="M15" s="10"/>
      <c r="N15" s="10"/>
      <c r="O15" s="10"/>
      <c r="P15" s="147"/>
      <c r="Q15" s="148"/>
      <c r="R15" s="149"/>
      <c r="S15" s="11"/>
      <c r="T15" s="11"/>
      <c r="U15" s="330"/>
      <c r="V15" s="175" t="s">
        <v>23</v>
      </c>
      <c r="W15" s="10"/>
      <c r="X15" s="10"/>
      <c r="Y15" s="10"/>
      <c r="Z15" s="147"/>
      <c r="AA15" s="148"/>
      <c r="AB15" s="149"/>
      <c r="AC15" s="11"/>
      <c r="AD15" s="11"/>
      <c r="AE15" s="330"/>
      <c r="AF15" s="175" t="s">
        <v>23</v>
      </c>
      <c r="AG15" s="10"/>
      <c r="AH15" s="10"/>
      <c r="AI15" s="10"/>
      <c r="AJ15" s="147"/>
      <c r="AK15" s="148"/>
      <c r="AL15" s="149"/>
      <c r="AM15" s="11"/>
      <c r="AN15" s="11"/>
      <c r="AO15" s="330"/>
      <c r="AP15" s="175" t="s">
        <v>23</v>
      </c>
      <c r="AQ15" s="10"/>
      <c r="AR15" s="10"/>
      <c r="AS15" s="10"/>
      <c r="AT15" s="147"/>
      <c r="AU15" s="148"/>
      <c r="AV15" s="149"/>
      <c r="AW15" s="11"/>
      <c r="AX15" s="11"/>
      <c r="AY15" s="330"/>
      <c r="AZ15" s="175" t="s">
        <v>23</v>
      </c>
      <c r="BA15" s="10"/>
      <c r="BB15" s="10"/>
      <c r="BC15" s="10"/>
      <c r="BD15" s="147"/>
      <c r="BE15" s="148"/>
      <c r="BF15" s="149"/>
      <c r="BG15" s="11"/>
      <c r="BH15" s="11"/>
      <c r="BI15" s="330"/>
      <c r="BJ15" s="175" t="s">
        <v>23</v>
      </c>
      <c r="BK15" s="146">
        <v>662</v>
      </c>
      <c r="BL15" s="10"/>
      <c r="BM15" s="10"/>
      <c r="BN15" s="147"/>
      <c r="BO15" s="148"/>
      <c r="BP15" s="149"/>
      <c r="BQ15" s="11"/>
      <c r="BR15" s="11"/>
      <c r="BS15" s="330"/>
      <c r="BT15" s="175" t="s">
        <v>23</v>
      </c>
      <c r="BU15" s="10"/>
      <c r="BV15" s="10"/>
      <c r="BW15" s="10"/>
      <c r="BX15" s="147"/>
      <c r="BY15" s="148"/>
      <c r="BZ15" s="149"/>
      <c r="CA15" s="11"/>
      <c r="CB15" s="11"/>
      <c r="CC15" s="330"/>
      <c r="CD15" s="175" t="s">
        <v>23</v>
      </c>
      <c r="CE15" s="146">
        <v>137</v>
      </c>
      <c r="CF15" s="146"/>
      <c r="CG15" s="146"/>
      <c r="CH15" s="147"/>
      <c r="CI15" s="148"/>
      <c r="CJ15" s="149"/>
      <c r="CK15" s="11"/>
      <c r="CL15" s="11"/>
      <c r="CM15" s="330"/>
      <c r="CN15" s="175" t="s">
        <v>23</v>
      </c>
      <c r="CO15" s="10"/>
      <c r="CP15" s="10"/>
      <c r="CQ15" s="10"/>
      <c r="CR15" s="147"/>
      <c r="CS15" s="148"/>
      <c r="CT15" s="149"/>
      <c r="CU15" s="11"/>
      <c r="CV15" s="11"/>
      <c r="CW15" s="330"/>
      <c r="CX15" s="175" t="s">
        <v>23</v>
      </c>
      <c r="CY15" s="10"/>
      <c r="CZ15" s="10"/>
      <c r="DA15" s="10"/>
      <c r="DB15" s="147"/>
      <c r="DC15" s="148"/>
      <c r="DD15" s="149"/>
      <c r="DE15" s="11"/>
      <c r="DF15" s="11"/>
      <c r="DG15" s="330"/>
      <c r="DH15" s="175" t="s">
        <v>23</v>
      </c>
      <c r="DI15" s="10"/>
      <c r="DJ15" s="10"/>
      <c r="DK15" s="10"/>
      <c r="DL15" s="147"/>
      <c r="DM15" s="148"/>
      <c r="DN15" s="149"/>
      <c r="DO15" s="11"/>
      <c r="DP15" s="11"/>
    </row>
    <row r="16" ht="15.75" customHeight="true" thickBot="true" x14ac:dyDescent="0.3">
      <c r="A16" s="331"/>
      <c r="B16" s="176" t="s">
        <v>20</v>
      </c>
      <c r="C16" s="31"/>
      <c r="D16" s="31"/>
      <c r="E16" s="31"/>
      <c r="F16" s="31"/>
      <c r="G16" s="31"/>
      <c r="H16" s="32"/>
      <c r="I16" s="27"/>
      <c r="J16" s="27"/>
      <c r="K16" s="331"/>
      <c r="L16" s="176" t="s">
        <v>20</v>
      </c>
      <c r="M16" s="151"/>
      <c r="N16" s="151"/>
      <c r="O16" s="151"/>
      <c r="P16" s="151"/>
      <c r="Q16" s="151"/>
      <c r="R16" s="32"/>
      <c r="S16" s="27"/>
      <c r="T16" s="27"/>
      <c r="U16" s="331"/>
      <c r="V16" s="176" t="s">
        <v>20</v>
      </c>
      <c r="W16" s="151">
        <v>507</v>
      </c>
      <c r="X16" s="151"/>
      <c r="Y16" s="151"/>
      <c r="Z16" s="151"/>
      <c r="AA16" s="151"/>
      <c r="AB16" s="32"/>
      <c r="AC16" s="27"/>
      <c r="AD16" s="27"/>
      <c r="AE16" s="331"/>
      <c r="AF16" s="176" t="s">
        <v>20</v>
      </c>
      <c r="AG16" s="151"/>
      <c r="AH16" s="151"/>
      <c r="AI16" s="151"/>
      <c r="AJ16" s="151"/>
      <c r="AK16" s="151"/>
      <c r="AL16" s="32"/>
      <c r="AM16" s="27"/>
      <c r="AN16" s="27"/>
      <c r="AO16" s="331"/>
      <c r="AP16" s="176" t="s">
        <v>20</v>
      </c>
      <c r="AQ16" s="31"/>
      <c r="AR16" s="31"/>
      <c r="AS16" s="31"/>
      <c r="AT16" s="31"/>
      <c r="AU16" s="31"/>
      <c r="AV16" s="32"/>
      <c r="AW16" s="27"/>
      <c r="AX16" s="27"/>
      <c r="AY16" s="331"/>
      <c r="AZ16" s="176" t="s">
        <v>20</v>
      </c>
      <c r="BA16" s="31"/>
      <c r="BB16" s="31"/>
      <c r="BC16" s="31"/>
      <c r="BD16" s="31"/>
      <c r="BE16" s="31"/>
      <c r="BF16" s="32"/>
      <c r="BG16" s="27"/>
      <c r="BH16" s="27"/>
      <c r="BI16" s="331"/>
      <c r="BJ16" s="176" t="s">
        <v>20</v>
      </c>
      <c r="BK16" s="151">
        <v>133</v>
      </c>
      <c r="BL16" s="151"/>
      <c r="BM16" s="151"/>
      <c r="BN16" s="151"/>
      <c r="BO16" s="151"/>
      <c r="BP16" s="152"/>
      <c r="BQ16" s="27"/>
      <c r="BR16" s="27"/>
      <c r="BS16" s="331"/>
      <c r="BT16" s="176" t="s">
        <v>20</v>
      </c>
      <c r="BU16" s="151">
        <v>659</v>
      </c>
      <c r="BV16" s="151"/>
      <c r="BW16" s="151"/>
      <c r="BX16" s="151">
        <v>210</v>
      </c>
      <c r="BY16" s="151">
        <v>451</v>
      </c>
      <c r="BZ16" s="152">
        <v>207</v>
      </c>
      <c r="CA16" s="27"/>
      <c r="CB16" s="27"/>
      <c r="CC16" s="331"/>
      <c r="CD16" s="176" t="s">
        <v>20</v>
      </c>
      <c r="CE16" s="151">
        <v>39</v>
      </c>
      <c r="CF16" s="151">
        <f>0.49*CE16</f>
        <v>19.11</v>
      </c>
      <c r="CG16" s="151">
        <f>0.51*CE16</f>
        <v>19.89</v>
      </c>
      <c r="CH16" s="31"/>
      <c r="CI16" s="31"/>
      <c r="CJ16" s="32"/>
      <c r="CK16" s="27"/>
      <c r="CL16" s="27"/>
      <c r="CM16" s="331"/>
      <c r="CN16" s="176" t="s">
        <v>20</v>
      </c>
      <c r="CO16" s="31"/>
      <c r="CP16" s="31"/>
      <c r="CQ16" s="31"/>
      <c r="CR16" s="31"/>
      <c r="CS16" s="31"/>
      <c r="CT16" s="32"/>
      <c r="CU16" s="27"/>
      <c r="CV16" s="27"/>
      <c r="CW16" s="331"/>
      <c r="CX16" s="176" t="s">
        <v>20</v>
      </c>
      <c r="CY16" s="151"/>
      <c r="CZ16" s="156"/>
      <c r="DA16" s="156"/>
      <c r="DB16" s="157"/>
      <c r="DC16" s="156"/>
      <c r="DD16" s="158"/>
      <c r="DE16" s="27"/>
      <c r="DF16" s="27"/>
      <c r="DG16" s="331"/>
      <c r="DH16" s="176" t="s">
        <v>20</v>
      </c>
      <c r="DI16" s="31">
        <v>659</v>
      </c>
      <c r="DJ16" s="31"/>
      <c r="DK16" s="31"/>
      <c r="DL16" s="31"/>
      <c r="DM16" s="31">
        <f>107+346</f>
        <v>453</v>
      </c>
      <c r="DN16" s="32">
        <f>87+65+54</f>
        <v>206</v>
      </c>
      <c r="DO16" s="27"/>
      <c r="DP16" s="27"/>
    </row>
    <row r="17" s="3" customFormat="true" x14ac:dyDescent="0.25">
      <c r="A17" s="332"/>
      <c r="K17" s="332"/>
      <c r="U17" s="332"/>
      <c r="AE17" s="332"/>
      <c r="AO17" s="332"/>
      <c r="AY17" s="332"/>
      <c r="AZ17" s="332"/>
      <c r="BA17" s="332"/>
      <c r="BB17" s="332"/>
      <c r="BC17" s="332"/>
      <c r="BD17" s="332"/>
      <c r="BE17" s="332"/>
      <c r="BF17" s="332"/>
      <c r="BI17" s="332"/>
      <c r="BS17" s="332"/>
      <c r="CC17" s="332"/>
      <c r="CM17" s="332"/>
      <c r="CW17" s="332"/>
      <c r="DG17" s="332"/>
      <c r="DQ17" s="332"/>
      <c r="EA17" s="332"/>
      <c r="EK17" s="332"/>
      <c r="EU17" s="332"/>
      <c r="FE17" s="332"/>
      <c r="FO17" s="332"/>
      <c r="FY17" s="332"/>
      <c r="GI17" s="332"/>
      <c r="GS17" s="332"/>
      <c r="HC17" s="332"/>
      <c r="HM17" s="332"/>
    </row>
    <row r="18" s="3" customFormat="true" x14ac:dyDescent="0.25">
      <c r="A18" s="332"/>
      <c r="K18" s="332"/>
      <c r="U18" s="332"/>
      <c r="AE18" s="332"/>
      <c r="AO18" s="332"/>
      <c r="AY18" s="332"/>
      <c r="AZ18" s="332"/>
      <c r="BA18" s="332"/>
      <c r="BB18" s="332"/>
      <c r="BC18" s="332"/>
      <c r="BD18" s="332"/>
      <c r="BE18" s="332"/>
      <c r="BF18" s="332"/>
      <c r="BI18" s="332"/>
      <c r="BS18" s="332"/>
      <c r="CC18" s="332"/>
      <c r="CM18" s="332"/>
      <c r="CW18" s="332"/>
      <c r="DG18" s="332"/>
      <c r="DQ18" s="332"/>
      <c r="EA18" s="332"/>
      <c r="EK18" s="332"/>
      <c r="EU18" s="332"/>
      <c r="FE18" s="332"/>
      <c r="FO18" s="332"/>
      <c r="FY18" s="332"/>
      <c r="GI18" s="332"/>
      <c r="GS18" s="332"/>
      <c r="HC18" s="332"/>
      <c r="HM18" s="332"/>
    </row>
    <row r="19" s="3" customFormat="true" x14ac:dyDescent="0.25">
      <c r="A19" s="332"/>
      <c r="K19" s="332"/>
      <c r="U19" s="332"/>
      <c r="AE19" s="332"/>
      <c r="AO19" s="332"/>
      <c r="AY19" s="332"/>
      <c r="AZ19" s="332"/>
      <c r="BA19" s="332"/>
      <c r="BB19" s="332"/>
      <c r="BC19" s="332"/>
      <c r="BD19" s="332"/>
      <c r="BE19" s="332"/>
      <c r="BF19" s="332"/>
      <c r="BI19" s="332"/>
      <c r="BS19" s="332"/>
      <c r="CC19" s="332"/>
      <c r="CM19" s="332"/>
      <c r="CW19" s="332"/>
      <c r="DG19" s="332"/>
      <c r="DQ19" s="332"/>
      <c r="EA19" s="332"/>
      <c r="EK19" s="332"/>
      <c r="EU19" s="332"/>
      <c r="FE19" s="332"/>
      <c r="FO19" s="332"/>
      <c r="FY19" s="332"/>
      <c r="GI19" s="332"/>
      <c r="GS19" s="332"/>
      <c r="HC19" s="332"/>
      <c r="HM19" s="332"/>
    </row>
    <row r="20" s="3" customFormat="true" x14ac:dyDescent="0.25">
      <c r="A20" s="332"/>
      <c r="K20" s="332"/>
      <c r="U20" s="332"/>
      <c r="AE20" s="332"/>
      <c r="AO20" s="332"/>
      <c r="AY20" s="332"/>
      <c r="AZ20" s="332"/>
      <c r="BA20" s="332"/>
      <c r="BB20" s="332"/>
      <c r="BC20" s="332"/>
      <c r="BD20" s="332"/>
      <c r="BE20" s="332"/>
      <c r="BF20" s="332"/>
      <c r="BI20" s="332"/>
      <c r="BS20" s="332"/>
      <c r="CC20" s="332"/>
      <c r="CM20" s="332"/>
      <c r="CW20" s="332"/>
      <c r="DG20" s="332"/>
      <c r="DQ20" s="332"/>
      <c r="EA20" s="332"/>
      <c r="EK20" s="332"/>
      <c r="EU20" s="332"/>
      <c r="FE20" s="332"/>
      <c r="FO20" s="332"/>
      <c r="FY20" s="332"/>
      <c r="GI20" s="332"/>
      <c r="GS20" s="332"/>
      <c r="HC20" s="332"/>
      <c r="HM20" s="332"/>
    </row>
    <row r="21" s="3" customFormat="true" x14ac:dyDescent="0.25">
      <c r="A21" s="332"/>
      <c r="K21" s="332"/>
      <c r="U21" s="332"/>
      <c r="AE21" s="332"/>
      <c r="AO21" s="332"/>
      <c r="AY21" s="332"/>
      <c r="AZ21" s="332"/>
      <c r="BA21" s="332"/>
      <c r="BB21" s="332"/>
      <c r="BC21" s="332"/>
      <c r="BD21" s="332"/>
      <c r="BE21" s="332"/>
      <c r="BF21" s="332"/>
      <c r="BI21" s="332"/>
      <c r="BS21" s="332"/>
      <c r="CC21" s="332"/>
      <c r="CM21" s="332"/>
      <c r="CW21" s="332"/>
      <c r="DG21" s="332"/>
      <c r="DQ21" s="332"/>
      <c r="EA21" s="332"/>
      <c r="EK21" s="332"/>
      <c r="EU21" s="332"/>
      <c r="FE21" s="332"/>
      <c r="FO21" s="332"/>
      <c r="FY21" s="332"/>
      <c r="GI21" s="332"/>
      <c r="GS21" s="332"/>
      <c r="HC21" s="332"/>
      <c r="HM21" s="332"/>
    </row>
    <row r="22" s="3" customFormat="true" x14ac:dyDescent="0.25">
      <c r="A22" s="332"/>
      <c r="K22" s="332"/>
      <c r="U22" s="332"/>
      <c r="AE22" s="332"/>
      <c r="AO22" s="332"/>
      <c r="AY22" s="332"/>
      <c r="AZ22" s="332"/>
      <c r="BA22" s="332"/>
      <c r="BB22" s="332"/>
      <c r="BC22" s="332"/>
      <c r="BD22" s="332"/>
      <c r="BE22" s="332"/>
      <c r="BF22" s="332"/>
      <c r="BI22" s="332"/>
      <c r="BS22" s="332"/>
      <c r="CC22" s="332"/>
      <c r="CM22" s="332"/>
      <c r="CW22" s="332"/>
      <c r="DG22" s="332"/>
      <c r="DQ22" s="332"/>
      <c r="EA22" s="332"/>
      <c r="EK22" s="332"/>
      <c r="EU22" s="332"/>
      <c r="FE22" s="332"/>
      <c r="FO22" s="332"/>
      <c r="FY22" s="332"/>
      <c r="GI22" s="332"/>
      <c r="GS22" s="332"/>
      <c r="HC22" s="332"/>
      <c r="HM22" s="332"/>
    </row>
    <row r="23" s="3" customFormat="true" x14ac:dyDescent="0.25">
      <c r="A23" s="332"/>
      <c r="K23" s="332"/>
      <c r="U23" s="332"/>
      <c r="AE23" s="332"/>
      <c r="AO23" s="332"/>
      <c r="AY23" s="332"/>
      <c r="AZ23" s="332"/>
      <c r="BA23" s="332"/>
      <c r="BB23" s="332"/>
      <c r="BC23" s="332"/>
      <c r="BD23" s="332"/>
      <c r="BE23" s="332"/>
      <c r="BF23" s="332"/>
      <c r="BI23" s="332"/>
      <c r="BS23" s="332"/>
      <c r="CC23" s="332"/>
      <c r="CM23" s="332"/>
      <c r="CW23" s="332"/>
      <c r="DG23" s="332"/>
      <c r="DQ23" s="332"/>
      <c r="EA23" s="332"/>
      <c r="EK23" s="332"/>
      <c r="EU23" s="332"/>
      <c r="FE23" s="332"/>
      <c r="FO23" s="332"/>
      <c r="FY23" s="332"/>
      <c r="GI23" s="332"/>
      <c r="GS23" s="332"/>
      <c r="HC23" s="332"/>
      <c r="HM23" s="332"/>
    </row>
    <row r="24" s="3" customFormat="true" x14ac:dyDescent="0.25">
      <c r="A24" s="332"/>
      <c r="K24" s="332"/>
      <c r="U24" s="332"/>
      <c r="AE24" s="332"/>
      <c r="AO24" s="332"/>
      <c r="AY24" s="332"/>
      <c r="AZ24" s="332"/>
      <c r="BA24" s="332"/>
      <c r="BB24" s="332"/>
      <c r="BC24" s="332"/>
      <c r="BD24" s="332"/>
      <c r="BE24" s="332"/>
      <c r="BF24" s="332"/>
      <c r="BI24" s="332"/>
      <c r="BS24" s="332"/>
      <c r="CC24" s="332"/>
      <c r="CM24" s="332"/>
      <c r="CW24" s="332"/>
      <c r="DG24" s="332"/>
      <c r="DQ24" s="332"/>
      <c r="EA24" s="332"/>
      <c r="EK24" s="332"/>
      <c r="EU24" s="332"/>
      <c r="FE24" s="332"/>
      <c r="FO24" s="332"/>
      <c r="FY24" s="332"/>
      <c r="GI24" s="332"/>
      <c r="GS24" s="332"/>
      <c r="HC24" s="332"/>
      <c r="HM24" s="332"/>
    </row>
    <row r="25" s="3" customFormat="true" x14ac:dyDescent="0.25">
      <c r="A25" s="332"/>
      <c r="K25" s="332"/>
      <c r="U25" s="332"/>
      <c r="AE25" s="332"/>
      <c r="AO25" s="332"/>
      <c r="AY25" s="332"/>
      <c r="AZ25" s="332"/>
      <c r="BA25" s="332"/>
      <c r="BB25" s="332"/>
      <c r="BC25" s="332"/>
      <c r="BD25" s="332"/>
      <c r="BE25" s="332"/>
      <c r="BF25" s="332"/>
      <c r="BI25" s="332"/>
      <c r="BS25" s="332"/>
      <c r="CC25" s="332"/>
      <c r="CM25" s="332"/>
      <c r="CW25" s="332"/>
      <c r="DG25" s="332"/>
      <c r="DQ25" s="332"/>
      <c r="EA25" s="332"/>
      <c r="EK25" s="332"/>
      <c r="EU25" s="332"/>
      <c r="FE25" s="332"/>
      <c r="FO25" s="332"/>
      <c r="FY25" s="332"/>
      <c r="GI25" s="332"/>
      <c r="GS25" s="332"/>
      <c r="HC25" s="332"/>
      <c r="HM25" s="332"/>
    </row>
    <row r="26" s="3" customFormat="true" x14ac:dyDescent="0.25">
      <c r="A26" s="332"/>
      <c r="K26" s="332"/>
      <c r="U26" s="332"/>
      <c r="AE26" s="332"/>
      <c r="AO26" s="332"/>
      <c r="AY26" s="332"/>
      <c r="AZ26" s="332"/>
      <c r="BA26" s="332"/>
      <c r="BB26" s="332"/>
      <c r="BC26" s="332"/>
      <c r="BD26" s="332"/>
      <c r="BE26" s="332"/>
      <c r="BF26" s="332"/>
      <c r="BI26" s="332"/>
      <c r="BS26" s="332"/>
      <c r="CC26" s="332"/>
      <c r="CM26" s="332"/>
      <c r="CW26" s="332"/>
      <c r="DG26" s="332"/>
      <c r="DQ26" s="332"/>
      <c r="EA26" s="332"/>
      <c r="EK26" s="332"/>
      <c r="EU26" s="332"/>
      <c r="FE26" s="332"/>
      <c r="FO26" s="332"/>
      <c r="FY26" s="332"/>
      <c r="GI26" s="332"/>
      <c r="GS26" s="332"/>
      <c r="HC26" s="332"/>
      <c r="HM26" s="332"/>
    </row>
    <row r="27" s="3" customFormat="true" x14ac:dyDescent="0.25">
      <c r="A27" s="332"/>
      <c r="K27" s="332"/>
      <c r="U27" s="332"/>
      <c r="AE27" s="332"/>
      <c r="AO27" s="332"/>
      <c r="AY27" s="332"/>
      <c r="AZ27" s="332"/>
      <c r="BA27" s="332"/>
      <c r="BB27" s="332"/>
      <c r="BC27" s="332"/>
      <c r="BD27" s="332"/>
      <c r="BE27" s="332"/>
      <c r="BF27" s="332"/>
      <c r="BI27" s="332"/>
      <c r="BS27" s="332"/>
      <c r="CC27" s="332"/>
      <c r="CM27" s="332"/>
      <c r="CW27" s="332"/>
      <c r="DG27" s="332"/>
      <c r="DQ27" s="332"/>
      <c r="EA27" s="332"/>
      <c r="EK27" s="332"/>
      <c r="EU27" s="332"/>
      <c r="FE27" s="332"/>
      <c r="FO27" s="332"/>
      <c r="FY27" s="332"/>
      <c r="GI27" s="332"/>
      <c r="GS27" s="332"/>
      <c r="HC27" s="332"/>
      <c r="HM27" s="332"/>
    </row>
    <row r="28" s="3" customFormat="true" x14ac:dyDescent="0.25">
      <c r="A28" s="332"/>
      <c r="K28" s="332"/>
      <c r="U28" s="332"/>
      <c r="AE28" s="332"/>
      <c r="AO28" s="332"/>
      <c r="AY28" s="332"/>
      <c r="AZ28" s="332"/>
      <c r="BA28" s="332"/>
      <c r="BB28" s="332"/>
      <c r="BC28" s="332"/>
      <c r="BD28" s="332"/>
      <c r="BE28" s="332"/>
      <c r="BF28" s="332"/>
      <c r="BI28" s="332"/>
      <c r="BS28" s="332"/>
      <c r="CC28" s="332"/>
      <c r="CM28" s="332"/>
      <c r="CW28" s="332"/>
      <c r="DG28" s="332"/>
      <c r="DQ28" s="332"/>
      <c r="EA28" s="332"/>
      <c r="EK28" s="332"/>
      <c r="EU28" s="332"/>
      <c r="FE28" s="332"/>
      <c r="FO28" s="332"/>
      <c r="FY28" s="332"/>
      <c r="GI28" s="332"/>
      <c r="GS28" s="332"/>
      <c r="HC28" s="332"/>
      <c r="HM28" s="332"/>
    </row>
    <row r="29" s="3" customFormat="true" x14ac:dyDescent="0.25">
      <c r="A29" s="332"/>
      <c r="K29" s="332"/>
      <c r="U29" s="332"/>
      <c r="AE29" s="332"/>
      <c r="AO29" s="332"/>
      <c r="AY29" s="332"/>
      <c r="AZ29" s="332"/>
      <c r="BA29" s="332"/>
      <c r="BB29" s="332"/>
      <c r="BC29" s="332"/>
      <c r="BD29" s="332"/>
      <c r="BE29" s="332"/>
      <c r="BF29" s="332"/>
      <c r="BI29" s="332"/>
      <c r="BS29" s="332"/>
      <c r="CC29" s="332"/>
      <c r="CM29" s="332"/>
      <c r="CW29" s="332"/>
      <c r="DG29" s="332"/>
      <c r="DQ29" s="332"/>
      <c r="EA29" s="332"/>
      <c r="EK29" s="332"/>
      <c r="EU29" s="332"/>
      <c r="FE29" s="332"/>
      <c r="FO29" s="332"/>
      <c r="FY29" s="332"/>
      <c r="GI29" s="332"/>
      <c r="GS29" s="332"/>
      <c r="HC29" s="332"/>
      <c r="HM29" s="332"/>
    </row>
    <row r="30" s="3" customFormat="true" x14ac:dyDescent="0.25">
      <c r="A30" s="332"/>
      <c r="K30" s="332"/>
      <c r="U30" s="332"/>
      <c r="AE30" s="332"/>
      <c r="AO30" s="332"/>
      <c r="AY30" s="332"/>
      <c r="AZ30" s="332"/>
      <c r="BA30" s="332"/>
      <c r="BB30" s="332"/>
      <c r="BC30" s="332"/>
      <c r="BD30" s="332"/>
      <c r="BE30" s="332"/>
      <c r="BF30" s="332"/>
      <c r="BI30" s="332"/>
      <c r="BS30" s="332"/>
      <c r="CC30" s="332"/>
      <c r="CM30" s="332"/>
      <c r="CW30" s="332"/>
      <c r="DG30" s="332"/>
      <c r="DQ30" s="332"/>
      <c r="EA30" s="332"/>
      <c r="EK30" s="332"/>
      <c r="EU30" s="332"/>
      <c r="FE30" s="332"/>
      <c r="FO30" s="332"/>
      <c r="FY30" s="332"/>
      <c r="GI30" s="332"/>
      <c r="GS30" s="332"/>
      <c r="HC30" s="332"/>
      <c r="HM30" s="332"/>
    </row>
    <row r="31" s="3" customFormat="true" x14ac:dyDescent="0.25">
      <c r="A31" s="332"/>
      <c r="K31" s="332"/>
      <c r="U31" s="332"/>
      <c r="AE31" s="332"/>
      <c r="AO31" s="332"/>
      <c r="AY31" s="332"/>
      <c r="AZ31" s="332"/>
      <c r="BA31" s="332"/>
      <c r="BB31" s="332"/>
      <c r="BC31" s="332"/>
      <c r="BD31" s="332"/>
      <c r="BE31" s="332"/>
      <c r="BF31" s="332"/>
      <c r="BI31" s="332"/>
      <c r="BS31" s="332"/>
      <c r="CC31" s="332"/>
      <c r="CM31" s="332"/>
      <c r="CW31" s="332"/>
      <c r="DG31" s="332"/>
      <c r="DQ31" s="332"/>
      <c r="EA31" s="332"/>
      <c r="EK31" s="332"/>
      <c r="EU31" s="332"/>
      <c r="FE31" s="332"/>
      <c r="FO31" s="332"/>
      <c r="FY31" s="332"/>
      <c r="GI31" s="332"/>
      <c r="GS31" s="332"/>
      <c r="HC31" s="332"/>
      <c r="HM31" s="332"/>
    </row>
    <row r="32" s="3" customFormat="true" x14ac:dyDescent="0.25">
      <c r="A32" s="332"/>
      <c r="K32" s="332"/>
      <c r="U32" s="332"/>
      <c r="AE32" s="332"/>
      <c r="AO32" s="332"/>
      <c r="AY32" s="332"/>
      <c r="AZ32" s="332"/>
      <c r="BA32" s="332"/>
      <c r="BB32" s="332"/>
      <c r="BC32" s="332"/>
      <c r="BD32" s="332"/>
      <c r="BE32" s="332"/>
      <c r="BF32" s="332"/>
      <c r="BI32" s="332"/>
      <c r="BS32" s="332"/>
      <c r="CC32" s="332"/>
      <c r="CM32" s="332"/>
      <c r="CW32" s="332"/>
      <c r="DG32" s="332"/>
      <c r="DQ32" s="332"/>
      <c r="EA32" s="332"/>
      <c r="EK32" s="332"/>
      <c r="EU32" s="332"/>
      <c r="FE32" s="332"/>
      <c r="FO32" s="332"/>
      <c r="FY32" s="332"/>
      <c r="GI32" s="332"/>
      <c r="GS32" s="332"/>
      <c r="HC32" s="332"/>
      <c r="HM32" s="332"/>
    </row>
    <row r="33" s="3" customFormat="true" x14ac:dyDescent="0.25">
      <c r="A33" s="332"/>
      <c r="K33" s="332"/>
      <c r="U33" s="332"/>
      <c r="AE33" s="332"/>
      <c r="AO33" s="332"/>
      <c r="AY33" s="332"/>
      <c r="AZ33" s="332"/>
      <c r="BA33" s="332"/>
      <c r="BB33" s="332"/>
      <c r="BC33" s="332"/>
      <c r="BD33" s="332"/>
      <c r="BE33" s="332"/>
      <c r="BF33" s="332"/>
      <c r="BI33" s="332"/>
      <c r="BS33" s="332"/>
      <c r="CC33" s="332"/>
      <c r="CM33" s="332"/>
      <c r="CW33" s="332"/>
      <c r="DG33" s="332"/>
      <c r="DQ33" s="332"/>
      <c r="EA33" s="332"/>
      <c r="EK33" s="332"/>
      <c r="EU33" s="332"/>
      <c r="FE33" s="332"/>
      <c r="FO33" s="332"/>
      <c r="FY33" s="332"/>
      <c r="GI33" s="332"/>
      <c r="GS33" s="332"/>
      <c r="HC33" s="332"/>
      <c r="HM33" s="332"/>
    </row>
    <row r="34" s="3" customFormat="true" x14ac:dyDescent="0.25">
      <c r="A34" s="332"/>
      <c r="K34" s="332"/>
      <c r="U34" s="332"/>
      <c r="AE34" s="332"/>
      <c r="AO34" s="332"/>
      <c r="AY34" s="332"/>
      <c r="AZ34" s="332"/>
      <c r="BA34" s="332"/>
      <c r="BB34" s="332"/>
      <c r="BC34" s="332"/>
      <c r="BD34" s="332"/>
      <c r="BE34" s="332"/>
      <c r="BF34" s="332"/>
      <c r="BI34" s="332"/>
      <c r="BS34" s="332"/>
      <c r="CC34" s="332"/>
      <c r="CM34" s="332"/>
      <c r="CW34" s="332"/>
      <c r="DG34" s="332"/>
      <c r="DQ34" s="332"/>
      <c r="EA34" s="332"/>
      <c r="EK34" s="332"/>
      <c r="EU34" s="332"/>
      <c r="FE34" s="332"/>
      <c r="FO34" s="332"/>
      <c r="FY34" s="332"/>
      <c r="GI34" s="332"/>
      <c r="GS34" s="332"/>
      <c r="HC34" s="332"/>
      <c r="HM34" s="332"/>
    </row>
    <row r="35" s="3" customFormat="true" x14ac:dyDescent="0.25">
      <c r="A35" s="332"/>
      <c r="K35" s="332"/>
      <c r="U35" s="332"/>
      <c r="AE35" s="332"/>
      <c r="AO35" s="332"/>
      <c r="AY35" s="332"/>
      <c r="AZ35" s="332"/>
      <c r="BA35" s="332"/>
      <c r="BB35" s="332"/>
      <c r="BC35" s="332"/>
      <c r="BD35" s="332"/>
      <c r="BE35" s="332"/>
      <c r="BF35" s="332"/>
      <c r="BI35" s="332"/>
      <c r="BS35" s="332"/>
      <c r="CC35" s="332"/>
      <c r="CM35" s="332"/>
      <c r="CW35" s="332"/>
      <c r="DG35" s="332"/>
      <c r="DQ35" s="332"/>
      <c r="EA35" s="332"/>
      <c r="EK35" s="332"/>
      <c r="EU35" s="332"/>
      <c r="FE35" s="332"/>
      <c r="FO35" s="332"/>
      <c r="FY35" s="332"/>
      <c r="GI35" s="332"/>
      <c r="GS35" s="332"/>
      <c r="HC35" s="332"/>
      <c r="HM35" s="332"/>
    </row>
    <row r="36" s="3" customFormat="true" x14ac:dyDescent="0.25">
      <c r="A36" s="332"/>
      <c r="K36" s="332"/>
      <c r="U36" s="332"/>
      <c r="AE36" s="332"/>
      <c r="AO36" s="332"/>
      <c r="AY36" s="332"/>
      <c r="AZ36" s="332"/>
      <c r="BA36" s="332"/>
      <c r="BB36" s="332"/>
      <c r="BC36" s="332"/>
      <c r="BD36" s="332"/>
      <c r="BE36" s="332"/>
      <c r="BF36" s="332"/>
      <c r="BI36" s="332"/>
      <c r="BS36" s="332"/>
      <c r="CC36" s="332"/>
      <c r="CM36" s="332"/>
      <c r="CW36" s="332"/>
      <c r="DG36" s="332"/>
      <c r="DQ36" s="332"/>
      <c r="EA36" s="332"/>
      <c r="EK36" s="332"/>
      <c r="EU36" s="332"/>
      <c r="FE36" s="332"/>
      <c r="FO36" s="332"/>
      <c r="FY36" s="332"/>
      <c r="GI36" s="332"/>
      <c r="GS36" s="332"/>
      <c r="HC36" s="332"/>
      <c r="HM36" s="332"/>
    </row>
    <row r="37" s="3" customFormat="true" x14ac:dyDescent="0.25">
      <c r="A37" s="332"/>
      <c r="K37" s="332"/>
      <c r="U37" s="332"/>
      <c r="AE37" s="332"/>
      <c r="AO37" s="332"/>
      <c r="AY37" s="332"/>
      <c r="AZ37" s="332"/>
      <c r="BA37" s="332"/>
      <c r="BB37" s="332"/>
      <c r="BC37" s="332"/>
      <c r="BD37" s="332"/>
      <c r="BE37" s="332"/>
      <c r="BF37" s="332"/>
      <c r="BI37" s="332"/>
      <c r="BS37" s="332"/>
      <c r="CC37" s="332"/>
      <c r="CM37" s="332"/>
      <c r="CW37" s="332"/>
      <c r="DG37" s="332"/>
      <c r="DQ37" s="332"/>
      <c r="EA37" s="332"/>
      <c r="EK37" s="332"/>
      <c r="EU37" s="332"/>
      <c r="FE37" s="332"/>
      <c r="FO37" s="332"/>
      <c r="FY37" s="332"/>
      <c r="GI37" s="332"/>
      <c r="GS37" s="332"/>
      <c r="HC37" s="332"/>
      <c r="HM37" s="332"/>
    </row>
    <row r="38" s="3" customFormat="true" x14ac:dyDescent="0.25">
      <c r="A38" s="332"/>
      <c r="K38" s="332"/>
      <c r="U38" s="332"/>
      <c r="AE38" s="332"/>
      <c r="AO38" s="332"/>
      <c r="AY38" s="332"/>
      <c r="AZ38" s="332"/>
      <c r="BA38" s="332"/>
      <c r="BB38" s="332"/>
      <c r="BC38" s="332"/>
      <c r="BD38" s="332"/>
      <c r="BE38" s="332"/>
      <c r="BF38" s="332"/>
      <c r="BI38" s="332"/>
      <c r="BS38" s="332"/>
      <c r="CC38" s="332"/>
      <c r="CM38" s="332"/>
      <c r="CW38" s="332"/>
      <c r="DG38" s="332"/>
      <c r="DQ38" s="332"/>
      <c r="EA38" s="332"/>
      <c r="EK38" s="332"/>
      <c r="EU38" s="332"/>
      <c r="FE38" s="332"/>
      <c r="FO38" s="332"/>
      <c r="FY38" s="332"/>
      <c r="GI38" s="332"/>
      <c r="GS38" s="332"/>
      <c r="HC38" s="332"/>
      <c r="HM38" s="332"/>
    </row>
    <row r="39" s="3" customFormat="true" x14ac:dyDescent="0.25">
      <c r="A39" s="332"/>
      <c r="K39" s="332"/>
      <c r="U39" s="332"/>
      <c r="AE39" s="332"/>
      <c r="AO39" s="332"/>
      <c r="AY39" s="332"/>
      <c r="AZ39" s="332"/>
      <c r="BA39" s="332"/>
      <c r="BB39" s="332"/>
      <c r="BC39" s="332"/>
      <c r="BD39" s="332"/>
      <c r="BE39" s="332"/>
      <c r="BF39" s="332"/>
      <c r="BI39" s="332"/>
      <c r="BS39" s="332"/>
      <c r="CC39" s="332"/>
      <c r="CM39" s="332"/>
      <c r="CW39" s="332"/>
      <c r="DG39" s="332"/>
      <c r="DQ39" s="332"/>
      <c r="EA39" s="332"/>
      <c r="EK39" s="332"/>
      <c r="EU39" s="332"/>
      <c r="FE39" s="332"/>
      <c r="FO39" s="332"/>
      <c r="FY39" s="332"/>
      <c r="GI39" s="332"/>
      <c r="GS39" s="332"/>
      <c r="HC39" s="332"/>
      <c r="HM39" s="332"/>
    </row>
    <row r="40" s="3" customFormat="true" x14ac:dyDescent="0.25">
      <c r="A40" s="332"/>
      <c r="K40" s="332"/>
      <c r="U40" s="332"/>
      <c r="AE40" s="332"/>
      <c r="AO40" s="332"/>
      <c r="AY40" s="332"/>
      <c r="AZ40" s="332"/>
      <c r="BA40" s="332"/>
      <c r="BB40" s="332"/>
      <c r="BC40" s="332"/>
      <c r="BD40" s="332"/>
      <c r="BE40" s="332"/>
      <c r="BF40" s="332"/>
      <c r="BI40" s="332"/>
      <c r="BS40" s="332"/>
      <c r="CC40" s="332"/>
      <c r="CM40" s="332"/>
      <c r="CW40" s="332"/>
      <c r="DG40" s="332"/>
      <c r="DQ40" s="332"/>
      <c r="EA40" s="332"/>
      <c r="EK40" s="332"/>
      <c r="EU40" s="332"/>
      <c r="FE40" s="332"/>
      <c r="FO40" s="332"/>
      <c r="FY40" s="332"/>
      <c r="GI40" s="332"/>
      <c r="GS40" s="332"/>
      <c r="HC40" s="332"/>
      <c r="HM40" s="332"/>
    </row>
    <row r="41" s="3" customFormat="true" x14ac:dyDescent="0.25">
      <c r="A41" s="332"/>
      <c r="K41" s="332"/>
      <c r="U41" s="332"/>
      <c r="AE41" s="332"/>
      <c r="AO41" s="332"/>
      <c r="AY41" s="332"/>
      <c r="AZ41" s="332"/>
      <c r="BA41" s="332"/>
      <c r="BB41" s="332"/>
      <c r="BC41" s="332"/>
      <c r="BD41" s="332"/>
      <c r="BE41" s="332"/>
      <c r="BF41" s="332"/>
      <c r="BI41" s="332"/>
      <c r="BS41" s="332"/>
      <c r="CC41" s="332"/>
      <c r="CM41" s="332"/>
      <c r="CW41" s="332"/>
      <c r="DG41" s="332"/>
      <c r="DQ41" s="332"/>
      <c r="EA41" s="332"/>
      <c r="EK41" s="332"/>
      <c r="EU41" s="332"/>
      <c r="FE41" s="332"/>
      <c r="FO41" s="332"/>
      <c r="FY41" s="332"/>
      <c r="GI41" s="332"/>
      <c r="GS41" s="332"/>
      <c r="HC41" s="332"/>
      <c r="HM41" s="332"/>
    </row>
    <row r="42" s="3" customFormat="true" x14ac:dyDescent="0.25">
      <c r="A42" s="332"/>
      <c r="K42" s="332"/>
      <c r="U42" s="332"/>
      <c r="AE42" s="332"/>
      <c r="AO42" s="332"/>
      <c r="AY42" s="332"/>
      <c r="AZ42" s="332"/>
      <c r="BA42" s="332"/>
      <c r="BB42" s="332"/>
      <c r="BC42" s="332"/>
      <c r="BD42" s="332"/>
      <c r="BE42" s="332"/>
      <c r="BF42" s="332"/>
      <c r="BI42" s="332"/>
      <c r="BS42" s="332"/>
      <c r="CC42" s="332"/>
      <c r="CM42" s="332"/>
      <c r="CW42" s="332"/>
      <c r="DG42" s="332"/>
      <c r="DQ42" s="332"/>
      <c r="EA42" s="332"/>
      <c r="EK42" s="332"/>
      <c r="EU42" s="332"/>
      <c r="FE42" s="332"/>
      <c r="FO42" s="332"/>
      <c r="FY42" s="332"/>
      <c r="GI42" s="332"/>
      <c r="GS42" s="332"/>
      <c r="HC42" s="332"/>
      <c r="HM42" s="332"/>
    </row>
    <row r="43" s="3" customFormat="true" x14ac:dyDescent="0.25">
      <c r="A43" s="332"/>
      <c r="K43" s="332"/>
      <c r="U43" s="332"/>
      <c r="AE43" s="332"/>
      <c r="AO43" s="332"/>
      <c r="AY43" s="332"/>
      <c r="AZ43" s="332"/>
      <c r="BA43" s="332"/>
      <c r="BB43" s="332"/>
      <c r="BC43" s="332"/>
      <c r="BD43" s="332"/>
      <c r="BE43" s="332"/>
      <c r="BF43" s="332"/>
      <c r="BI43" s="332"/>
      <c r="BS43" s="332"/>
      <c r="CC43" s="332"/>
      <c r="CM43" s="332"/>
      <c r="CW43" s="332"/>
      <c r="DG43" s="332"/>
      <c r="DQ43" s="332"/>
      <c r="EA43" s="332"/>
      <c r="EK43" s="332"/>
      <c r="EU43" s="332"/>
      <c r="FE43" s="332"/>
      <c r="FO43" s="332"/>
      <c r="FY43" s="332"/>
      <c r="GI43" s="332"/>
      <c r="GS43" s="332"/>
      <c r="HC43" s="332"/>
      <c r="HM43" s="332"/>
    </row>
    <row r="44" s="3" customFormat="true" x14ac:dyDescent="0.25">
      <c r="A44" s="332"/>
      <c r="K44" s="332"/>
      <c r="U44" s="332"/>
      <c r="AE44" s="332"/>
      <c r="AO44" s="332"/>
      <c r="AY44" s="332"/>
      <c r="AZ44" s="332"/>
      <c r="BA44" s="332"/>
      <c r="BB44" s="332"/>
      <c r="BC44" s="332"/>
      <c r="BD44" s="332"/>
      <c r="BE44" s="332"/>
      <c r="BF44" s="332"/>
      <c r="BI44" s="332"/>
      <c r="BS44" s="332"/>
      <c r="CC44" s="332"/>
      <c r="CM44" s="332"/>
      <c r="CW44" s="332"/>
      <c r="DG44" s="332"/>
      <c r="DQ44" s="332"/>
      <c r="EA44" s="332"/>
      <c r="EK44" s="332"/>
      <c r="EU44" s="332"/>
      <c r="FE44" s="332"/>
      <c r="FO44" s="332"/>
      <c r="FY44" s="332"/>
      <c r="GI44" s="332"/>
      <c r="GS44" s="332"/>
      <c r="HC44" s="332"/>
      <c r="HM44" s="332"/>
    </row>
    <row r="45" s="3" customFormat="true" x14ac:dyDescent="0.25">
      <c r="A45" s="332"/>
      <c r="K45" s="332"/>
      <c r="U45" s="332"/>
      <c r="AE45" s="332"/>
      <c r="AO45" s="332"/>
      <c r="AY45" s="332"/>
      <c r="AZ45" s="332"/>
      <c r="BA45" s="332"/>
      <c r="BB45" s="332"/>
      <c r="BC45" s="332"/>
      <c r="BD45" s="332"/>
      <c r="BE45" s="332"/>
      <c r="BF45" s="332"/>
      <c r="BI45" s="332"/>
      <c r="BS45" s="332"/>
      <c r="CC45" s="332"/>
      <c r="CM45" s="332"/>
      <c r="CW45" s="332"/>
      <c r="DG45" s="332"/>
      <c r="DQ45" s="332"/>
      <c r="EA45" s="332"/>
      <c r="EK45" s="332"/>
      <c r="EU45" s="332"/>
      <c r="FE45" s="332"/>
      <c r="FO45" s="332"/>
      <c r="FY45" s="332"/>
      <c r="GI45" s="332"/>
      <c r="GS45" s="332"/>
      <c r="HC45" s="332"/>
      <c r="HM45" s="332"/>
    </row>
    <row r="46" s="3" customFormat="true" x14ac:dyDescent="0.25">
      <c r="A46" s="332"/>
      <c r="K46" s="332"/>
      <c r="U46" s="332"/>
      <c r="AE46" s="332"/>
      <c r="AO46" s="332"/>
      <c r="AY46" s="332"/>
      <c r="AZ46" s="332"/>
      <c r="BA46" s="332"/>
      <c r="BB46" s="332"/>
      <c r="BC46" s="332"/>
      <c r="BD46" s="332"/>
      <c r="BE46" s="332"/>
      <c r="BF46" s="332"/>
      <c r="BI46" s="332"/>
      <c r="BS46" s="332"/>
      <c r="CC46" s="332"/>
      <c r="CM46" s="332"/>
      <c r="CW46" s="332"/>
      <c r="DG46" s="332"/>
      <c r="DQ46" s="332"/>
      <c r="EA46" s="332"/>
      <c r="EK46" s="332"/>
      <c r="EU46" s="332"/>
      <c r="FE46" s="332"/>
      <c r="FO46" s="332"/>
      <c r="FY46" s="332"/>
      <c r="GI46" s="332"/>
      <c r="GS46" s="332"/>
      <c r="HC46" s="332"/>
      <c r="HM46" s="332"/>
    </row>
    <row r="47" s="3" customFormat="true" x14ac:dyDescent="0.25">
      <c r="A47" s="332"/>
      <c r="K47" s="332"/>
      <c r="U47" s="332"/>
      <c r="AE47" s="332"/>
      <c r="AO47" s="332"/>
      <c r="AY47" s="332"/>
      <c r="AZ47" s="332"/>
      <c r="BA47" s="332"/>
      <c r="BB47" s="332"/>
      <c r="BC47" s="332"/>
      <c r="BD47" s="332"/>
      <c r="BE47" s="332"/>
      <c r="BF47" s="332"/>
      <c r="BI47" s="332"/>
      <c r="BS47" s="332"/>
      <c r="CC47" s="332"/>
      <c r="CM47" s="332"/>
      <c r="CW47" s="332"/>
      <c r="DG47" s="332"/>
      <c r="DQ47" s="332"/>
      <c r="EA47" s="332"/>
      <c r="EK47" s="332"/>
      <c r="EU47" s="332"/>
      <c r="FE47" s="332"/>
      <c r="FO47" s="332"/>
      <c r="FY47" s="332"/>
      <c r="GI47" s="332"/>
      <c r="GS47" s="332"/>
      <c r="HC47" s="332"/>
      <c r="HM47" s="332"/>
    </row>
    <row r="48" s="3" customFormat="true" x14ac:dyDescent="0.25">
      <c r="A48" s="332"/>
      <c r="K48" s="332"/>
      <c r="U48" s="332"/>
      <c r="AE48" s="332"/>
      <c r="AO48" s="332"/>
      <c r="AY48" s="332"/>
      <c r="AZ48" s="332"/>
      <c r="BA48" s="332"/>
      <c r="BB48" s="332"/>
      <c r="BC48" s="332"/>
      <c r="BD48" s="332"/>
      <c r="BE48" s="332"/>
      <c r="BF48" s="332"/>
      <c r="BI48" s="332"/>
      <c r="BS48" s="332"/>
      <c r="CC48" s="332"/>
      <c r="CM48" s="332"/>
      <c r="CW48" s="332"/>
      <c r="DG48" s="332"/>
      <c r="DQ48" s="332"/>
      <c r="EA48" s="332"/>
      <c r="EK48" s="332"/>
      <c r="EU48" s="332"/>
      <c r="FE48" s="332"/>
      <c r="FO48" s="332"/>
      <c r="FY48" s="332"/>
      <c r="GI48" s="332"/>
      <c r="GS48" s="332"/>
      <c r="HC48" s="332"/>
      <c r="HM48" s="332"/>
    </row>
    <row r="49" s="3" customFormat="true" x14ac:dyDescent="0.25">
      <c r="A49" s="332"/>
      <c r="K49" s="332"/>
      <c r="U49" s="332"/>
      <c r="AE49" s="332"/>
      <c r="AO49" s="332"/>
      <c r="AY49" s="332"/>
      <c r="AZ49" s="332"/>
      <c r="BA49" s="332"/>
      <c r="BB49" s="332"/>
      <c r="BC49" s="332"/>
      <c r="BD49" s="332"/>
      <c r="BE49" s="332"/>
      <c r="BF49" s="332"/>
      <c r="BI49" s="332"/>
      <c r="BS49" s="332"/>
      <c r="CC49" s="332"/>
      <c r="CM49" s="332"/>
      <c r="CW49" s="332"/>
      <c r="DG49" s="332"/>
      <c r="DQ49" s="332"/>
      <c r="EA49" s="332"/>
      <c r="EK49" s="332"/>
      <c r="EU49" s="332"/>
      <c r="FE49" s="332"/>
      <c r="FO49" s="332"/>
      <c r="FY49" s="332"/>
      <c r="GI49" s="332"/>
      <c r="GS49" s="332"/>
      <c r="HC49" s="332"/>
      <c r="HM49" s="332"/>
    </row>
    <row r="50" s="3" customFormat="true" x14ac:dyDescent="0.25">
      <c r="A50" s="332"/>
      <c r="K50" s="332"/>
      <c r="U50" s="332"/>
      <c r="AE50" s="332"/>
      <c r="AO50" s="332"/>
      <c r="AY50" s="332"/>
      <c r="AZ50" s="332"/>
      <c r="BA50" s="332"/>
      <c r="BB50" s="332"/>
      <c r="BC50" s="332"/>
      <c r="BD50" s="332"/>
      <c r="BE50" s="332"/>
      <c r="BF50" s="332"/>
      <c r="BI50" s="332"/>
      <c r="BS50" s="332"/>
      <c r="CC50" s="332"/>
      <c r="CM50" s="332"/>
      <c r="CW50" s="332"/>
      <c r="DG50" s="332"/>
      <c r="DQ50" s="332"/>
      <c r="EA50" s="332"/>
      <c r="EK50" s="332"/>
      <c r="EU50" s="332"/>
      <c r="FE50" s="332"/>
      <c r="FO50" s="332"/>
      <c r="FY50" s="332"/>
      <c r="GI50" s="332"/>
      <c r="GS50" s="332"/>
      <c r="HC50" s="332"/>
      <c r="HM50" s="332"/>
    </row>
    <row r="51" s="3" customFormat="true" x14ac:dyDescent="0.25">
      <c r="A51" s="332"/>
      <c r="K51" s="332"/>
      <c r="U51" s="332"/>
      <c r="AE51" s="332"/>
      <c r="AO51" s="332"/>
      <c r="AY51" s="332"/>
      <c r="AZ51" s="332"/>
      <c r="BA51" s="332"/>
      <c r="BB51" s="332"/>
      <c r="BC51" s="332"/>
      <c r="BD51" s="332"/>
      <c r="BE51" s="332"/>
      <c r="BF51" s="332"/>
      <c r="BI51" s="332"/>
      <c r="BS51" s="332"/>
      <c r="CC51" s="332"/>
      <c r="CM51" s="332"/>
      <c r="CW51" s="332"/>
      <c r="DG51" s="332"/>
      <c r="DQ51" s="332"/>
      <c r="EA51" s="332"/>
      <c r="EK51" s="332"/>
      <c r="EU51" s="332"/>
      <c r="FE51" s="332"/>
      <c r="FO51" s="332"/>
      <c r="FY51" s="332"/>
      <c r="GI51" s="332"/>
      <c r="GS51" s="332"/>
      <c r="HC51" s="332"/>
      <c r="HM51" s="332"/>
    </row>
    <row r="52" s="3" customFormat="true" x14ac:dyDescent="0.25">
      <c r="A52" s="332"/>
      <c r="K52" s="332"/>
      <c r="U52" s="332"/>
      <c r="AE52" s="332"/>
      <c r="AO52" s="332"/>
      <c r="AY52" s="332"/>
      <c r="AZ52" s="332"/>
      <c r="BA52" s="332"/>
      <c r="BB52" s="332"/>
      <c r="BC52" s="332"/>
      <c r="BD52" s="332"/>
      <c r="BE52" s="332"/>
      <c r="BF52" s="332"/>
      <c r="BI52" s="332"/>
      <c r="BS52" s="332"/>
      <c r="CC52" s="332"/>
      <c r="CM52" s="332"/>
      <c r="CW52" s="332"/>
      <c r="DG52" s="332"/>
      <c r="DQ52" s="332"/>
      <c r="EA52" s="332"/>
      <c r="EK52" s="332"/>
      <c r="EU52" s="332"/>
      <c r="FE52" s="332"/>
      <c r="FO52" s="332"/>
      <c r="FY52" s="332"/>
      <c r="GI52" s="332"/>
      <c r="GS52" s="332"/>
      <c r="HC52" s="332"/>
      <c r="HM52" s="332"/>
    </row>
    <row r="53" s="3" customFormat="true" x14ac:dyDescent="0.25">
      <c r="A53" s="332"/>
      <c r="K53" s="332"/>
      <c r="U53" s="332"/>
      <c r="AE53" s="332"/>
      <c r="AO53" s="332"/>
      <c r="AY53" s="332"/>
      <c r="AZ53" s="332"/>
      <c r="BA53" s="332"/>
      <c r="BB53" s="332"/>
      <c r="BC53" s="332"/>
      <c r="BD53" s="332"/>
      <c r="BE53" s="332"/>
      <c r="BF53" s="332"/>
      <c r="BI53" s="332"/>
      <c r="BS53" s="332"/>
      <c r="CC53" s="332"/>
      <c r="CM53" s="332"/>
      <c r="CW53" s="332"/>
      <c r="DG53" s="332"/>
      <c r="DQ53" s="332"/>
      <c r="EA53" s="332"/>
      <c r="EK53" s="332"/>
      <c r="EU53" s="332"/>
      <c r="FE53" s="332"/>
      <c r="FO53" s="332"/>
      <c r="FY53" s="332"/>
      <c r="GI53" s="332"/>
      <c r="GS53" s="332"/>
      <c r="HC53" s="332"/>
      <c r="HM53" s="332"/>
    </row>
    <row r="54" s="3" customFormat="true" x14ac:dyDescent="0.25">
      <c r="A54" s="332"/>
      <c r="K54" s="332"/>
      <c r="U54" s="332"/>
      <c r="AE54" s="332"/>
      <c r="AO54" s="332"/>
      <c r="AY54" s="332"/>
      <c r="AZ54" s="332"/>
      <c r="BA54" s="332"/>
      <c r="BB54" s="332"/>
      <c r="BC54" s="332"/>
      <c r="BD54" s="332"/>
      <c r="BE54" s="332"/>
      <c r="BF54" s="332"/>
      <c r="BI54" s="332"/>
      <c r="BS54" s="332"/>
      <c r="CC54" s="332"/>
      <c r="CM54" s="332"/>
      <c r="CW54" s="332"/>
      <c r="DG54" s="332"/>
      <c r="DQ54" s="332"/>
      <c r="EA54" s="332"/>
      <c r="EK54" s="332"/>
      <c r="EU54" s="332"/>
      <c r="FE54" s="332"/>
      <c r="FO54" s="332"/>
      <c r="FY54" s="332"/>
      <c r="GI54" s="332"/>
      <c r="GS54" s="332"/>
      <c r="HC54" s="332"/>
      <c r="HM54" s="332"/>
    </row>
    <row r="55" s="3" customFormat="true" x14ac:dyDescent="0.25">
      <c r="A55" s="332"/>
      <c r="K55" s="332"/>
      <c r="U55" s="332"/>
      <c r="AE55" s="332"/>
      <c r="AO55" s="332"/>
      <c r="AY55" s="332"/>
      <c r="AZ55" s="332"/>
      <c r="BA55" s="332"/>
      <c r="BB55" s="332"/>
      <c r="BC55" s="332"/>
      <c r="BD55" s="332"/>
      <c r="BE55" s="332"/>
      <c r="BF55" s="332"/>
      <c r="BI55" s="332"/>
      <c r="BS55" s="332"/>
      <c r="CC55" s="332"/>
      <c r="CM55" s="332"/>
      <c r="CW55" s="332"/>
      <c r="DG55" s="332"/>
      <c r="DQ55" s="332"/>
      <c r="EA55" s="332"/>
      <c r="EK55" s="332"/>
      <c r="EU55" s="332"/>
      <c r="FE55" s="332"/>
      <c r="FO55" s="332"/>
      <c r="FY55" s="332"/>
      <c r="GI55" s="332"/>
      <c r="GS55" s="332"/>
      <c r="HC55" s="332"/>
      <c r="HM55" s="332"/>
    </row>
    <row r="56" s="3" customFormat="true" x14ac:dyDescent="0.25">
      <c r="A56" s="332"/>
      <c r="K56" s="332"/>
      <c r="U56" s="332"/>
      <c r="AE56" s="332"/>
      <c r="AO56" s="332"/>
      <c r="AY56" s="332"/>
      <c r="AZ56" s="332"/>
      <c r="BA56" s="332"/>
      <c r="BB56" s="332"/>
      <c r="BC56" s="332"/>
      <c r="BD56" s="332"/>
      <c r="BE56" s="332"/>
      <c r="BF56" s="332"/>
      <c r="BI56" s="332"/>
      <c r="BS56" s="332"/>
      <c r="CC56" s="332"/>
      <c r="CM56" s="332"/>
      <c r="CW56" s="332"/>
      <c r="DG56" s="332"/>
      <c r="DQ56" s="332"/>
      <c r="EA56" s="332"/>
      <c r="EK56" s="332"/>
      <c r="EU56" s="332"/>
      <c r="FE56" s="332"/>
      <c r="FO56" s="332"/>
      <c r="FY56" s="332"/>
      <c r="GI56" s="332"/>
      <c r="GS56" s="332"/>
      <c r="HC56" s="332"/>
      <c r="HM56" s="332"/>
    </row>
    <row r="57" s="3" customFormat="true" x14ac:dyDescent="0.25">
      <c r="A57" s="332"/>
      <c r="K57" s="332"/>
      <c r="U57" s="332"/>
      <c r="AE57" s="332"/>
      <c r="AO57" s="332"/>
      <c r="AY57" s="332"/>
      <c r="AZ57" s="332"/>
      <c r="BA57" s="332"/>
      <c r="BB57" s="332"/>
      <c r="BC57" s="332"/>
      <c r="BD57" s="332"/>
      <c r="BE57" s="332"/>
      <c r="BF57" s="332"/>
      <c r="BI57" s="332"/>
      <c r="BS57" s="332"/>
      <c r="CC57" s="332"/>
      <c r="CM57" s="332"/>
      <c r="CW57" s="332"/>
      <c r="DG57" s="332"/>
      <c r="DQ57" s="332"/>
      <c r="EA57" s="332"/>
      <c r="EK57" s="332"/>
      <c r="EU57" s="332"/>
      <c r="FE57" s="332"/>
      <c r="FO57" s="332"/>
      <c r="FY57" s="332"/>
      <c r="GI57" s="332"/>
      <c r="GS57" s="332"/>
      <c r="HC57" s="332"/>
      <c r="HM57" s="332"/>
    </row>
    <row r="58" s="3" customFormat="true" x14ac:dyDescent="0.25">
      <c r="A58" s="332"/>
      <c r="K58" s="332"/>
      <c r="U58" s="332"/>
      <c r="AE58" s="332"/>
      <c r="AO58" s="332"/>
      <c r="AY58" s="332"/>
      <c r="AZ58" s="332"/>
      <c r="BA58" s="332"/>
      <c r="BB58" s="332"/>
      <c r="BC58" s="332"/>
      <c r="BD58" s="332"/>
      <c r="BE58" s="332"/>
      <c r="BF58" s="332"/>
      <c r="BI58" s="332"/>
      <c r="BS58" s="332"/>
      <c r="CC58" s="332"/>
      <c r="CM58" s="332"/>
      <c r="CW58" s="332"/>
      <c r="DG58" s="332"/>
      <c r="DQ58" s="332"/>
      <c r="EA58" s="332"/>
      <c r="EK58" s="332"/>
      <c r="EU58" s="332"/>
      <c r="FE58" s="332"/>
      <c r="FO58" s="332"/>
      <c r="FY58" s="332"/>
      <c r="GI58" s="332"/>
      <c r="GS58" s="332"/>
      <c r="HC58" s="332"/>
      <c r="HM58" s="332"/>
    </row>
    <row r="59" s="3" customFormat="true" x14ac:dyDescent="0.25">
      <c r="A59" s="332"/>
      <c r="K59" s="332"/>
      <c r="U59" s="332"/>
      <c r="AE59" s="332"/>
      <c r="AO59" s="332"/>
      <c r="AY59" s="332"/>
      <c r="AZ59" s="332"/>
      <c r="BA59" s="332"/>
      <c r="BB59" s="332"/>
      <c r="BC59" s="332"/>
      <c r="BD59" s="332"/>
      <c r="BE59" s="332"/>
      <c r="BF59" s="332"/>
      <c r="BI59" s="332"/>
      <c r="BS59" s="332"/>
      <c r="CC59" s="332"/>
      <c r="CM59" s="332"/>
      <c r="CW59" s="332"/>
      <c r="DG59" s="332"/>
      <c r="DQ59" s="332"/>
      <c r="EA59" s="332"/>
      <c r="EK59" s="332"/>
      <c r="EU59" s="332"/>
      <c r="FE59" s="332"/>
      <c r="FO59" s="332"/>
      <c r="FY59" s="332"/>
      <c r="GI59" s="332"/>
      <c r="GS59" s="332"/>
      <c r="HC59" s="332"/>
      <c r="HM59" s="332"/>
    </row>
    <row r="60" s="3" customFormat="true" x14ac:dyDescent="0.25">
      <c r="A60" s="332"/>
      <c r="K60" s="332"/>
      <c r="U60" s="332"/>
      <c r="AE60" s="332"/>
      <c r="AO60" s="332"/>
      <c r="AY60" s="332"/>
      <c r="AZ60" s="332"/>
      <c r="BA60" s="332"/>
      <c r="BB60" s="332"/>
      <c r="BC60" s="332"/>
      <c r="BD60" s="332"/>
      <c r="BE60" s="332"/>
      <c r="BF60" s="332"/>
      <c r="BI60" s="332"/>
      <c r="BS60" s="332"/>
      <c r="CC60" s="332"/>
      <c r="CM60" s="332"/>
      <c r="CW60" s="332"/>
      <c r="DG60" s="332"/>
      <c r="DQ60" s="332"/>
      <c r="EA60" s="332"/>
      <c r="EK60" s="332"/>
      <c r="EU60" s="332"/>
      <c r="FE60" s="332"/>
      <c r="FO60" s="332"/>
      <c r="FY60" s="332"/>
      <c r="GI60" s="332"/>
      <c r="GS60" s="332"/>
      <c r="HC60" s="332"/>
      <c r="HM60" s="332"/>
    </row>
    <row r="61" s="3" customFormat="true" x14ac:dyDescent="0.25">
      <c r="A61" s="332"/>
      <c r="K61" s="332"/>
      <c r="U61" s="332"/>
      <c r="AE61" s="332"/>
      <c r="AO61" s="332"/>
      <c r="AY61" s="332"/>
      <c r="AZ61" s="332"/>
      <c r="BA61" s="332"/>
      <c r="BB61" s="332"/>
      <c r="BC61" s="332"/>
      <c r="BD61" s="332"/>
      <c r="BE61" s="332"/>
      <c r="BF61" s="332"/>
      <c r="BI61" s="332"/>
      <c r="BS61" s="332"/>
      <c r="CC61" s="332"/>
      <c r="CM61" s="332"/>
      <c r="CW61" s="332"/>
      <c r="DG61" s="332"/>
      <c r="DQ61" s="332"/>
      <c r="EA61" s="332"/>
      <c r="EK61" s="332"/>
      <c r="EU61" s="332"/>
      <c r="FE61" s="332"/>
      <c r="FO61" s="332"/>
      <c r="FY61" s="332"/>
      <c r="GI61" s="332"/>
      <c r="GS61" s="332"/>
      <c r="HC61" s="332"/>
      <c r="HM61" s="332"/>
    </row>
    <row r="62" s="3" customFormat="true" x14ac:dyDescent="0.25">
      <c r="A62" s="332"/>
      <c r="K62" s="332"/>
      <c r="U62" s="332"/>
      <c r="AE62" s="332"/>
      <c r="AO62" s="332"/>
      <c r="AY62" s="332"/>
      <c r="AZ62" s="332"/>
      <c r="BA62" s="332"/>
      <c r="BB62" s="332"/>
      <c r="BC62" s="332"/>
      <c r="BD62" s="332"/>
      <c r="BE62" s="332"/>
      <c r="BF62" s="332"/>
      <c r="BI62" s="332"/>
      <c r="BS62" s="332"/>
      <c r="CC62" s="332"/>
      <c r="CM62" s="332"/>
      <c r="CW62" s="332"/>
      <c r="DG62" s="332"/>
      <c r="DQ62" s="332"/>
      <c r="EA62" s="332"/>
      <c r="EK62" s="332"/>
      <c r="EU62" s="332"/>
      <c r="FE62" s="332"/>
      <c r="FO62" s="332"/>
      <c r="FY62" s="332"/>
      <c r="GI62" s="332"/>
      <c r="GS62" s="332"/>
      <c r="HC62" s="332"/>
      <c r="HM62" s="332"/>
    </row>
    <row r="63" s="3" customFormat="true" x14ac:dyDescent="0.25">
      <c r="A63" s="332"/>
      <c r="K63" s="332"/>
      <c r="U63" s="332"/>
      <c r="AE63" s="332"/>
      <c r="AO63" s="332"/>
      <c r="AY63" s="332"/>
      <c r="AZ63" s="332"/>
      <c r="BA63" s="332"/>
      <c r="BB63" s="332"/>
      <c r="BC63" s="332"/>
      <c r="BD63" s="332"/>
      <c r="BE63" s="332"/>
      <c r="BF63" s="332"/>
      <c r="BI63" s="332"/>
      <c r="BS63" s="332"/>
      <c r="CC63" s="332"/>
      <c r="CM63" s="332"/>
      <c r="CW63" s="332"/>
      <c r="DG63" s="332"/>
      <c r="DQ63" s="332"/>
      <c r="EA63" s="332"/>
      <c r="EK63" s="332"/>
      <c r="EU63" s="332"/>
      <c r="FE63" s="332"/>
      <c r="FO63" s="332"/>
      <c r="FY63" s="332"/>
      <c r="GI63" s="332"/>
      <c r="GS63" s="332"/>
      <c r="HC63" s="332"/>
      <c r="HM63" s="332"/>
    </row>
    <row r="64" s="3" customFormat="true" x14ac:dyDescent="0.25">
      <c r="A64" s="332"/>
      <c r="K64" s="332"/>
      <c r="U64" s="332"/>
      <c r="AE64" s="332"/>
      <c r="AO64" s="332"/>
      <c r="AY64" s="332"/>
      <c r="AZ64" s="332"/>
      <c r="BA64" s="332"/>
      <c r="BB64" s="332"/>
      <c r="BC64" s="332"/>
      <c r="BD64" s="332"/>
      <c r="BE64" s="332"/>
      <c r="BF64" s="332"/>
      <c r="BI64" s="332"/>
      <c r="BS64" s="332"/>
      <c r="CC64" s="332"/>
      <c r="CM64" s="332"/>
      <c r="CW64" s="332"/>
      <c r="DG64" s="332"/>
      <c r="DQ64" s="332"/>
      <c r="EA64" s="332"/>
      <c r="EK64" s="332"/>
      <c r="EU64" s="332"/>
      <c r="FE64" s="332"/>
      <c r="FO64" s="332"/>
      <c r="FY64" s="332"/>
      <c r="GI64" s="332"/>
      <c r="GS64" s="332"/>
      <c r="HC64" s="332"/>
      <c r="HM64" s="332"/>
    </row>
    <row r="65" s="3" customFormat="true" x14ac:dyDescent="0.25">
      <c r="A65" s="332"/>
      <c r="K65" s="332"/>
      <c r="U65" s="332"/>
      <c r="AE65" s="332"/>
      <c r="AO65" s="332"/>
      <c r="AY65" s="332"/>
      <c r="AZ65" s="332"/>
      <c r="BA65" s="332"/>
      <c r="BB65" s="332"/>
      <c r="BC65" s="332"/>
      <c r="BD65" s="332"/>
      <c r="BE65" s="332"/>
      <c r="BF65" s="332"/>
      <c r="BI65" s="332"/>
      <c r="BS65" s="332"/>
      <c r="CC65" s="332"/>
      <c r="CM65" s="332"/>
      <c r="CW65" s="332"/>
      <c r="DG65" s="332"/>
      <c r="DQ65" s="332"/>
      <c r="EA65" s="332"/>
      <c r="EK65" s="332"/>
      <c r="EU65" s="332"/>
      <c r="FE65" s="332"/>
      <c r="FO65" s="332"/>
      <c r="FY65" s="332"/>
      <c r="GI65" s="332"/>
      <c r="GS65" s="332"/>
      <c r="HC65" s="332"/>
      <c r="HM65" s="332"/>
    </row>
    <row r="66" s="3" customFormat="true" x14ac:dyDescent="0.25">
      <c r="A66" s="332"/>
      <c r="K66" s="332"/>
      <c r="U66" s="332"/>
      <c r="AE66" s="332"/>
      <c r="AO66" s="332"/>
      <c r="AY66" s="332"/>
      <c r="AZ66" s="332"/>
      <c r="BA66" s="332"/>
      <c r="BB66" s="332"/>
      <c r="BC66" s="332"/>
      <c r="BD66" s="332"/>
      <c r="BE66" s="332"/>
      <c r="BF66" s="332"/>
      <c r="BI66" s="332"/>
      <c r="BS66" s="332"/>
      <c r="CC66" s="332"/>
      <c r="CM66" s="332"/>
      <c r="CW66" s="332"/>
      <c r="DG66" s="332"/>
      <c r="DQ66" s="332"/>
      <c r="EA66" s="332"/>
      <c r="EK66" s="332"/>
      <c r="EU66" s="332"/>
      <c r="FE66" s="332"/>
      <c r="FO66" s="332"/>
      <c r="FY66" s="332"/>
      <c r="GI66" s="332"/>
      <c r="GS66" s="332"/>
      <c r="HC66" s="332"/>
      <c r="HM66" s="332"/>
    </row>
    <row r="67" s="3" customFormat="true" x14ac:dyDescent="0.25">
      <c r="A67" s="332"/>
      <c r="K67" s="332"/>
      <c r="U67" s="332"/>
      <c r="AE67" s="332"/>
      <c r="AO67" s="332"/>
      <c r="AY67" s="332"/>
      <c r="AZ67" s="332"/>
      <c r="BA67" s="332"/>
      <c r="BB67" s="332"/>
      <c r="BC67" s="332"/>
      <c r="BD67" s="332"/>
      <c r="BE67" s="332"/>
      <c r="BF67" s="332"/>
      <c r="BI67" s="332"/>
      <c r="BS67" s="332"/>
      <c r="CC67" s="332"/>
      <c r="CM67" s="332"/>
      <c r="CW67" s="332"/>
      <c r="DG67" s="332"/>
      <c r="DQ67" s="332"/>
      <c r="EA67" s="332"/>
      <c r="EK67" s="332"/>
      <c r="EU67" s="332"/>
      <c r="FE67" s="332"/>
      <c r="FO67" s="332"/>
      <c r="FY67" s="332"/>
      <c r="GI67" s="332"/>
      <c r="GS67" s="332"/>
      <c r="HC67" s="332"/>
      <c r="HM67" s="332"/>
    </row>
    <row r="68" s="3" customFormat="true" x14ac:dyDescent="0.25">
      <c r="A68" s="332"/>
      <c r="K68" s="332"/>
      <c r="U68" s="332"/>
      <c r="AE68" s="332"/>
      <c r="AO68" s="332"/>
      <c r="AY68" s="332"/>
      <c r="AZ68" s="332"/>
      <c r="BA68" s="332"/>
      <c r="BB68" s="332"/>
      <c r="BC68" s="332"/>
      <c r="BD68" s="332"/>
      <c r="BE68" s="332"/>
      <c r="BF68" s="332"/>
      <c r="BI68" s="332"/>
      <c r="BS68" s="332"/>
      <c r="CC68" s="332"/>
      <c r="CM68" s="332"/>
      <c r="CW68" s="332"/>
      <c r="DG68" s="332"/>
      <c r="DQ68" s="332"/>
      <c r="EA68" s="332"/>
      <c r="EK68" s="332"/>
      <c r="EU68" s="332"/>
      <c r="FE68" s="332"/>
      <c r="FO68" s="332"/>
      <c r="FY68" s="332"/>
      <c r="GI68" s="332"/>
      <c r="GS68" s="332"/>
      <c r="HC68" s="332"/>
      <c r="HM68" s="332"/>
    </row>
    <row r="69" s="3" customFormat="true" x14ac:dyDescent="0.25">
      <c r="A69" s="332"/>
      <c r="K69" s="332"/>
      <c r="U69" s="332"/>
      <c r="AE69" s="332"/>
      <c r="AO69" s="332"/>
      <c r="AY69" s="332"/>
      <c r="AZ69" s="332"/>
      <c r="BA69" s="332"/>
      <c r="BB69" s="332"/>
      <c r="BC69" s="332"/>
      <c r="BD69" s="332"/>
      <c r="BE69" s="332"/>
      <c r="BF69" s="332"/>
      <c r="BI69" s="332"/>
      <c r="BS69" s="332"/>
      <c r="CC69" s="332"/>
      <c r="CM69" s="332"/>
      <c r="CW69" s="332"/>
      <c r="DG69" s="332"/>
      <c r="DQ69" s="332"/>
      <c r="EA69" s="332"/>
      <c r="EK69" s="332"/>
      <c r="EU69" s="332"/>
      <c r="FE69" s="332"/>
      <c r="FO69" s="332"/>
      <c r="FY69" s="332"/>
      <c r="GI69" s="332"/>
      <c r="GS69" s="332"/>
      <c r="HC69" s="332"/>
      <c r="HM69" s="332"/>
    </row>
    <row r="70" s="3" customFormat="true" x14ac:dyDescent="0.25">
      <c r="A70" s="332"/>
      <c r="K70" s="332"/>
      <c r="U70" s="332"/>
      <c r="AE70" s="332"/>
      <c r="AO70" s="332"/>
      <c r="AY70" s="332"/>
      <c r="AZ70" s="332"/>
      <c r="BA70" s="332"/>
      <c r="BB70" s="332"/>
      <c r="BC70" s="332"/>
      <c r="BD70" s="332"/>
      <c r="BE70" s="332"/>
      <c r="BF70" s="332"/>
      <c r="BI70" s="332"/>
      <c r="BS70" s="332"/>
      <c r="CC70" s="332"/>
      <c r="CM70" s="332"/>
      <c r="CW70" s="332"/>
      <c r="DG70" s="332"/>
      <c r="DQ70" s="332"/>
      <c r="EA70" s="332"/>
      <c r="EK70" s="332"/>
      <c r="EU70" s="332"/>
      <c r="FE70" s="332"/>
      <c r="FO70" s="332"/>
      <c r="FY70" s="332"/>
      <c r="GI70" s="332"/>
      <c r="GS70" s="332"/>
      <c r="HC70" s="332"/>
      <c r="HM70" s="332"/>
    </row>
    <row r="71" s="3" customFormat="true" x14ac:dyDescent="0.25">
      <c r="A71" s="332"/>
      <c r="K71" s="332"/>
      <c r="U71" s="332"/>
      <c r="AE71" s="332"/>
      <c r="AO71" s="332"/>
      <c r="AY71" s="332"/>
      <c r="AZ71" s="332"/>
      <c r="BA71" s="332"/>
      <c r="BB71" s="332"/>
      <c r="BC71" s="332"/>
      <c r="BD71" s="332"/>
      <c r="BE71" s="332"/>
      <c r="BF71" s="332"/>
      <c r="BI71" s="332"/>
      <c r="BS71" s="332"/>
      <c r="CC71" s="332"/>
      <c r="CM71" s="332"/>
      <c r="CW71" s="332"/>
      <c r="DG71" s="332"/>
      <c r="DQ71" s="332"/>
      <c r="EA71" s="332"/>
      <c r="EK71" s="332"/>
      <c r="EU71" s="332"/>
      <c r="FE71" s="332"/>
      <c r="FO71" s="332"/>
      <c r="FY71" s="332"/>
      <c r="GI71" s="332"/>
      <c r="GS71" s="332"/>
      <c r="HC71" s="332"/>
      <c r="HM71" s="332"/>
    </row>
    <row r="72" s="3" customFormat="true" x14ac:dyDescent="0.25">
      <c r="A72" s="332"/>
      <c r="K72" s="332"/>
      <c r="U72" s="332"/>
      <c r="AE72" s="332"/>
      <c r="AO72" s="332"/>
      <c r="AY72" s="332"/>
      <c r="AZ72" s="332"/>
      <c r="BA72" s="332"/>
      <c r="BB72" s="332"/>
      <c r="BC72" s="332"/>
      <c r="BD72" s="332"/>
      <c r="BE72" s="332"/>
      <c r="BF72" s="332"/>
      <c r="BI72" s="332"/>
      <c r="BS72" s="332"/>
      <c r="CC72" s="332"/>
      <c r="CM72" s="332"/>
      <c r="CW72" s="332"/>
      <c r="DG72" s="332"/>
      <c r="DQ72" s="332"/>
      <c r="EA72" s="332"/>
      <c r="EK72" s="332"/>
      <c r="EU72" s="332"/>
      <c r="FE72" s="332"/>
      <c r="FO72" s="332"/>
      <c r="FY72" s="332"/>
      <c r="GI72" s="332"/>
      <c r="GS72" s="332"/>
      <c r="HC72" s="332"/>
      <c r="HM72" s="332"/>
    </row>
    <row r="73" s="3" customFormat="true" x14ac:dyDescent="0.25">
      <c r="A73" s="332"/>
      <c r="K73" s="332"/>
      <c r="U73" s="332"/>
      <c r="AE73" s="332"/>
      <c r="AO73" s="332"/>
      <c r="AY73" s="332"/>
      <c r="AZ73" s="332"/>
      <c r="BA73" s="332"/>
      <c r="BB73" s="332"/>
      <c r="BC73" s="332"/>
      <c r="BD73" s="332"/>
      <c r="BE73" s="332"/>
      <c r="BF73" s="332"/>
      <c r="BI73" s="332"/>
      <c r="BS73" s="332"/>
      <c r="CC73" s="332"/>
      <c r="CM73" s="332"/>
      <c r="CW73" s="332"/>
      <c r="DG73" s="332"/>
      <c r="DQ73" s="332"/>
      <c r="EA73" s="332"/>
      <c r="EK73" s="332"/>
      <c r="EU73" s="332"/>
      <c r="FE73" s="332"/>
      <c r="FO73" s="332"/>
      <c r="FY73" s="332"/>
      <c r="GI73" s="332"/>
      <c r="GS73" s="332"/>
      <c r="HC73" s="332"/>
      <c r="HM73" s="332"/>
    </row>
    <row r="74" s="3" customFormat="true" x14ac:dyDescent="0.25">
      <c r="A74" s="332"/>
      <c r="K74" s="332"/>
      <c r="U74" s="332"/>
      <c r="AE74" s="332"/>
      <c r="AO74" s="332"/>
      <c r="AY74" s="332"/>
      <c r="AZ74" s="332"/>
      <c r="BA74" s="332"/>
      <c r="BB74" s="332"/>
      <c r="BC74" s="332"/>
      <c r="BD74" s="332"/>
      <c r="BE74" s="332"/>
      <c r="BF74" s="332"/>
      <c r="BI74" s="332"/>
      <c r="BS74" s="332"/>
      <c r="CC74" s="332"/>
      <c r="CM74" s="332"/>
      <c r="CW74" s="332"/>
      <c r="DG74" s="332"/>
      <c r="DQ74" s="332"/>
      <c r="EA74" s="332"/>
      <c r="EK74" s="332"/>
      <c r="EU74" s="332"/>
      <c r="FE74" s="332"/>
      <c r="FO74" s="332"/>
      <c r="FY74" s="332"/>
      <c r="GI74" s="332"/>
      <c r="GS74" s="332"/>
      <c r="HC74" s="332"/>
      <c r="HM74" s="332"/>
    </row>
    <row r="75" s="3" customFormat="true" x14ac:dyDescent="0.25">
      <c r="A75" s="332"/>
      <c r="K75" s="332"/>
      <c r="U75" s="332"/>
      <c r="AE75" s="332"/>
      <c r="AO75" s="332"/>
      <c r="AY75" s="332"/>
      <c r="AZ75" s="332"/>
      <c r="BA75" s="332"/>
      <c r="BB75" s="332"/>
      <c r="BC75" s="332"/>
      <c r="BD75" s="332"/>
      <c r="BE75" s="332"/>
      <c r="BF75" s="332"/>
      <c r="BI75" s="332"/>
      <c r="BS75" s="332"/>
      <c r="CC75" s="332"/>
      <c r="CM75" s="332"/>
      <c r="CW75" s="332"/>
      <c r="DG75" s="332"/>
      <c r="DQ75" s="332"/>
      <c r="EA75" s="332"/>
      <c r="EK75" s="332"/>
      <c r="EU75" s="332"/>
      <c r="FE75" s="332"/>
      <c r="FO75" s="332"/>
      <c r="FY75" s="332"/>
      <c r="GI75" s="332"/>
      <c r="GS75" s="332"/>
      <c r="HC75" s="332"/>
      <c r="HM75" s="332"/>
    </row>
    <row r="76" s="3" customFormat="true" x14ac:dyDescent="0.25">
      <c r="A76" s="332"/>
      <c r="K76" s="332"/>
      <c r="U76" s="332"/>
      <c r="AE76" s="332"/>
      <c r="AO76" s="332"/>
      <c r="AY76" s="332"/>
      <c r="AZ76" s="332"/>
      <c r="BA76" s="332"/>
      <c r="BB76" s="332"/>
      <c r="BC76" s="332"/>
      <c r="BD76" s="332"/>
      <c r="BE76" s="332"/>
      <c r="BF76" s="332"/>
      <c r="BI76" s="332"/>
      <c r="BS76" s="332"/>
      <c r="CC76" s="332"/>
      <c r="CM76" s="332"/>
      <c r="CW76" s="332"/>
      <c r="DG76" s="332"/>
      <c r="DQ76" s="332"/>
      <c r="EA76" s="332"/>
      <c r="EK76" s="332"/>
      <c r="EU76" s="332"/>
      <c r="FE76" s="332"/>
      <c r="FO76" s="332"/>
      <c r="FY76" s="332"/>
      <c r="GI76" s="332"/>
      <c r="GS76" s="332"/>
      <c r="HC76" s="332"/>
      <c r="HM76" s="332"/>
    </row>
    <row r="77" s="3" customFormat="true" x14ac:dyDescent="0.25">
      <c r="A77" s="332"/>
      <c r="K77" s="332"/>
      <c r="U77" s="332"/>
      <c r="AE77" s="332"/>
      <c r="AO77" s="332"/>
      <c r="AY77" s="332"/>
      <c r="AZ77" s="332"/>
      <c r="BA77" s="332"/>
      <c r="BB77" s="332"/>
      <c r="BC77" s="332"/>
      <c r="BD77" s="332"/>
      <c r="BE77" s="332"/>
      <c r="BF77" s="332"/>
      <c r="BI77" s="332"/>
      <c r="BS77" s="332"/>
      <c r="CC77" s="332"/>
      <c r="CM77" s="332"/>
      <c r="CW77" s="332"/>
      <c r="DG77" s="332"/>
      <c r="DQ77" s="332"/>
      <c r="EA77" s="332"/>
      <c r="EK77" s="332"/>
      <c r="EU77" s="332"/>
      <c r="FE77" s="332"/>
      <c r="FO77" s="332"/>
      <c r="FY77" s="332"/>
      <c r="GI77" s="332"/>
      <c r="GS77" s="332"/>
      <c r="HC77" s="332"/>
      <c r="HM77" s="332"/>
    </row>
    <row r="78" s="3" customFormat="true" x14ac:dyDescent="0.25">
      <c r="A78" s="332"/>
      <c r="K78" s="332"/>
      <c r="U78" s="332"/>
      <c r="AE78" s="332"/>
      <c r="AO78" s="332"/>
      <c r="AY78" s="332"/>
      <c r="AZ78" s="332"/>
      <c r="BA78" s="332"/>
      <c r="BB78" s="332"/>
      <c r="BC78" s="332"/>
      <c r="BD78" s="332"/>
      <c r="BE78" s="332"/>
      <c r="BF78" s="332"/>
      <c r="BI78" s="332"/>
      <c r="BS78" s="332"/>
      <c r="CC78" s="332"/>
      <c r="CM78" s="332"/>
      <c r="CW78" s="332"/>
      <c r="DG78" s="332"/>
      <c r="DQ78" s="332"/>
      <c r="EA78" s="332"/>
      <c r="EK78" s="332"/>
      <c r="EU78" s="332"/>
      <c r="FE78" s="332"/>
      <c r="FO78" s="332"/>
      <c r="FY78" s="332"/>
      <c r="GI78" s="332"/>
      <c r="GS78" s="332"/>
      <c r="HC78" s="332"/>
      <c r="HM78" s="332"/>
    </row>
    <row r="79" s="3" customFormat="true" x14ac:dyDescent="0.25">
      <c r="A79" s="332"/>
      <c r="K79" s="332"/>
      <c r="U79" s="332"/>
      <c r="AE79" s="332"/>
      <c r="AO79" s="332"/>
      <c r="AY79" s="332"/>
      <c r="AZ79" s="332"/>
      <c r="BA79" s="332"/>
      <c r="BB79" s="332"/>
      <c r="BC79" s="332"/>
      <c r="BD79" s="332"/>
      <c r="BE79" s="332"/>
      <c r="BF79" s="332"/>
      <c r="BI79" s="332"/>
      <c r="BS79" s="332"/>
      <c r="CC79" s="332"/>
      <c r="CM79" s="332"/>
      <c r="CW79" s="332"/>
      <c r="DG79" s="332"/>
      <c r="DQ79" s="332"/>
      <c r="EA79" s="332"/>
      <c r="EK79" s="332"/>
      <c r="EU79" s="332"/>
      <c r="FE79" s="332"/>
      <c r="FO79" s="332"/>
      <c r="FY79" s="332"/>
      <c r="GI79" s="332"/>
      <c r="GS79" s="332"/>
      <c r="HC79" s="332"/>
      <c r="HM79" s="332"/>
    </row>
    <row r="80" s="3" customFormat="true" x14ac:dyDescent="0.25">
      <c r="A80" s="332"/>
      <c r="K80" s="332"/>
      <c r="U80" s="332"/>
      <c r="AE80" s="332"/>
      <c r="AO80" s="332"/>
      <c r="AY80" s="332"/>
      <c r="AZ80" s="332"/>
      <c r="BA80" s="332"/>
      <c r="BB80" s="332"/>
      <c r="BC80" s="332"/>
      <c r="BD80" s="332"/>
      <c r="BE80" s="332"/>
      <c r="BF80" s="332"/>
      <c r="BI80" s="332"/>
      <c r="BS80" s="332"/>
      <c r="CC80" s="332"/>
      <c r="CM80" s="332"/>
      <c r="CW80" s="332"/>
      <c r="DG80" s="332"/>
      <c r="DQ80" s="332"/>
      <c r="EA80" s="332"/>
      <c r="EK80" s="332"/>
      <c r="EU80" s="332"/>
      <c r="FE80" s="332"/>
      <c r="FO80" s="332"/>
      <c r="FY80" s="332"/>
      <c r="GI80" s="332"/>
      <c r="GS80" s="332"/>
      <c r="HC80" s="332"/>
      <c r="HM80" s="332"/>
    </row>
    <row r="81" s="3" customFormat="true" x14ac:dyDescent="0.25">
      <c r="A81" s="332"/>
      <c r="K81" s="332"/>
      <c r="U81" s="332"/>
      <c r="AE81" s="332"/>
      <c r="AO81" s="332"/>
      <c r="AY81" s="332"/>
      <c r="AZ81" s="332"/>
      <c r="BA81" s="332"/>
      <c r="BB81" s="332"/>
      <c r="BC81" s="332"/>
      <c r="BD81" s="332"/>
      <c r="BE81" s="332"/>
      <c r="BF81" s="332"/>
      <c r="BI81" s="332"/>
      <c r="BS81" s="332"/>
      <c r="CC81" s="332"/>
      <c r="CM81" s="332"/>
      <c r="CW81" s="332"/>
      <c r="DG81" s="332"/>
      <c r="DQ81" s="332"/>
      <c r="EA81" s="332"/>
      <c r="EK81" s="332"/>
      <c r="EU81" s="332"/>
      <c r="FE81" s="332"/>
      <c r="FO81" s="332"/>
      <c r="FY81" s="332"/>
      <c r="GI81" s="332"/>
      <c r="GS81" s="332"/>
      <c r="HC81" s="332"/>
      <c r="HM81" s="332"/>
    </row>
    <row r="82" s="3" customFormat="true" x14ac:dyDescent="0.25">
      <c r="A82" s="332"/>
      <c r="K82" s="332"/>
      <c r="U82" s="332"/>
      <c r="AE82" s="332"/>
      <c r="AO82" s="332"/>
      <c r="AY82" s="332"/>
      <c r="AZ82" s="332"/>
      <c r="BA82" s="332"/>
      <c r="BB82" s="332"/>
      <c r="BC82" s="332"/>
      <c r="BD82" s="332"/>
      <c r="BE82" s="332"/>
      <c r="BF82" s="332"/>
      <c r="BI82" s="332"/>
      <c r="BS82" s="332"/>
      <c r="CC82" s="332"/>
      <c r="CM82" s="332"/>
      <c r="CW82" s="332"/>
      <c r="DG82" s="332"/>
      <c r="DQ82" s="332"/>
      <c r="EA82" s="332"/>
      <c r="EK82" s="332"/>
      <c r="EU82" s="332"/>
      <c r="FE82" s="332"/>
      <c r="FO82" s="332"/>
      <c r="FY82" s="332"/>
      <c r="GI82" s="332"/>
      <c r="GS82" s="332"/>
      <c r="HC82" s="332"/>
      <c r="HM82" s="332"/>
    </row>
    <row r="83" s="3" customFormat="true" x14ac:dyDescent="0.25">
      <c r="A83" s="332"/>
      <c r="K83" s="332"/>
      <c r="U83" s="332"/>
      <c r="AE83" s="332"/>
      <c r="AO83" s="332"/>
      <c r="AY83" s="332"/>
      <c r="AZ83" s="332"/>
      <c r="BA83" s="332"/>
      <c r="BB83" s="332"/>
      <c r="BC83" s="332"/>
      <c r="BD83" s="332"/>
      <c r="BE83" s="332"/>
      <c r="BF83" s="332"/>
      <c r="BI83" s="332"/>
      <c r="BS83" s="332"/>
      <c r="CC83" s="332"/>
      <c r="CM83" s="332"/>
      <c r="CW83" s="332"/>
      <c r="DG83" s="332"/>
      <c r="DQ83" s="332"/>
      <c r="EA83" s="332"/>
      <c r="EK83" s="332"/>
      <c r="EU83" s="332"/>
      <c r="FE83" s="332"/>
      <c r="FO83" s="332"/>
      <c r="FY83" s="332"/>
      <c r="GI83" s="332"/>
      <c r="GS83" s="332"/>
      <c r="HC83" s="332"/>
      <c r="HM83" s="332"/>
    </row>
    <row r="84" s="3" customFormat="true" x14ac:dyDescent="0.25">
      <c r="A84" s="332"/>
      <c r="K84" s="332"/>
      <c r="U84" s="332"/>
      <c r="AE84" s="332"/>
      <c r="AO84" s="332"/>
      <c r="AY84" s="332"/>
      <c r="AZ84" s="332"/>
      <c r="BA84" s="332"/>
      <c r="BB84" s="332"/>
      <c r="BC84" s="332"/>
      <c r="BD84" s="332"/>
      <c r="BE84" s="332"/>
      <c r="BF84" s="332"/>
      <c r="BI84" s="332"/>
      <c r="BS84" s="332"/>
      <c r="CC84" s="332"/>
      <c r="CM84" s="332"/>
      <c r="CW84" s="332"/>
      <c r="DG84" s="332"/>
      <c r="DQ84" s="332"/>
      <c r="EA84" s="332"/>
      <c r="EK84" s="332"/>
      <c r="EU84" s="332"/>
      <c r="FE84" s="332"/>
      <c r="FO84" s="332"/>
      <c r="FY84" s="332"/>
      <c r="GI84" s="332"/>
      <c r="GS84" s="332"/>
      <c r="HC84" s="332"/>
      <c r="HM84" s="332"/>
    </row>
    <row r="85" s="3" customFormat="true" x14ac:dyDescent="0.25">
      <c r="A85" s="332"/>
      <c r="K85" s="332"/>
      <c r="U85" s="332"/>
      <c r="AE85" s="332"/>
      <c r="AO85" s="332"/>
      <c r="AY85" s="332"/>
      <c r="AZ85" s="332"/>
      <c r="BA85" s="332"/>
      <c r="BB85" s="332"/>
      <c r="BC85" s="332"/>
      <c r="BD85" s="332"/>
      <c r="BE85" s="332"/>
      <c r="BF85" s="332"/>
      <c r="BI85" s="332"/>
      <c r="BS85" s="332"/>
      <c r="CC85" s="332"/>
      <c r="CM85" s="332"/>
      <c r="CW85" s="332"/>
      <c r="DG85" s="332"/>
      <c r="DQ85" s="332"/>
      <c r="EA85" s="332"/>
      <c r="EK85" s="332"/>
      <c r="EU85" s="332"/>
      <c r="FE85" s="332"/>
      <c r="FO85" s="332"/>
      <c r="FY85" s="332"/>
      <c r="GI85" s="332"/>
      <c r="GS85" s="332"/>
      <c r="HC85" s="332"/>
      <c r="HM85" s="332"/>
    </row>
    <row r="86" s="3" customFormat="true" x14ac:dyDescent="0.25">
      <c r="A86" s="332"/>
      <c r="K86" s="332"/>
      <c r="U86" s="332"/>
      <c r="AE86" s="332"/>
      <c r="AO86" s="332"/>
      <c r="AY86" s="332"/>
      <c r="AZ86" s="332"/>
      <c r="BA86" s="332"/>
      <c r="BB86" s="332"/>
      <c r="BC86" s="332"/>
      <c r="BD86" s="332"/>
      <c r="BE86" s="332"/>
      <c r="BF86" s="332"/>
      <c r="BI86" s="332"/>
      <c r="BS86" s="332"/>
      <c r="CC86" s="332"/>
      <c r="CM86" s="332"/>
      <c r="CW86" s="332"/>
      <c r="DG86" s="332"/>
      <c r="DQ86" s="332"/>
      <c r="EA86" s="332"/>
      <c r="EK86" s="332"/>
      <c r="EU86" s="332"/>
      <c r="FE86" s="332"/>
      <c r="FO86" s="332"/>
      <c r="FY86" s="332"/>
      <c r="GI86" s="332"/>
      <c r="GS86" s="332"/>
      <c r="HC86" s="332"/>
      <c r="HM86" s="332"/>
    </row>
    <row r="87" s="3" customFormat="true" x14ac:dyDescent="0.25">
      <c r="A87" s="332"/>
      <c r="K87" s="332"/>
      <c r="U87" s="332"/>
      <c r="AE87" s="332"/>
      <c r="AO87" s="332"/>
      <c r="AY87" s="332"/>
      <c r="AZ87" s="332"/>
      <c r="BA87" s="332"/>
      <c r="BB87" s="332"/>
      <c r="BC87" s="332"/>
      <c r="BD87" s="332"/>
      <c r="BE87" s="332"/>
      <c r="BF87" s="332"/>
      <c r="BI87" s="332"/>
      <c r="BS87" s="332"/>
      <c r="CC87" s="332"/>
      <c r="CM87" s="332"/>
      <c r="CW87" s="332"/>
      <c r="DG87" s="332"/>
      <c r="DQ87" s="332"/>
      <c r="EA87" s="332"/>
      <c r="EK87" s="332"/>
      <c r="EU87" s="332"/>
      <c r="FE87" s="332"/>
      <c r="FO87" s="332"/>
      <c r="FY87" s="332"/>
      <c r="GI87" s="332"/>
      <c r="GS87" s="332"/>
      <c r="HC87" s="332"/>
      <c r="HM87" s="332"/>
    </row>
    <row r="88" s="3" customFormat="true" x14ac:dyDescent="0.25">
      <c r="A88" s="332"/>
      <c r="K88" s="332"/>
      <c r="U88" s="332"/>
      <c r="AE88" s="332"/>
      <c r="AO88" s="332"/>
      <c r="AY88" s="332"/>
      <c r="AZ88" s="332"/>
      <c r="BA88" s="332"/>
      <c r="BB88" s="332"/>
      <c r="BC88" s="332"/>
      <c r="BD88" s="332"/>
      <c r="BE88" s="332"/>
      <c r="BF88" s="332"/>
      <c r="BI88" s="332"/>
      <c r="BS88" s="332"/>
      <c r="CC88" s="332"/>
      <c r="CM88" s="332"/>
      <c r="CW88" s="332"/>
      <c r="DG88" s="332"/>
      <c r="DQ88" s="332"/>
      <c r="EA88" s="332"/>
      <c r="EK88" s="332"/>
      <c r="EU88" s="332"/>
      <c r="FE88" s="332"/>
      <c r="FO88" s="332"/>
      <c r="FY88" s="332"/>
      <c r="GI88" s="332"/>
      <c r="GS88" s="332"/>
      <c r="HC88" s="332"/>
      <c r="HM88" s="332"/>
    </row>
    <row r="89" s="3" customFormat="true" x14ac:dyDescent="0.25">
      <c r="A89" s="332"/>
      <c r="K89" s="332"/>
      <c r="U89" s="332"/>
      <c r="AE89" s="332"/>
      <c r="AO89" s="332"/>
      <c r="AY89" s="332"/>
      <c r="AZ89" s="332"/>
      <c r="BA89" s="332"/>
      <c r="BB89" s="332"/>
      <c r="BC89" s="332"/>
      <c r="BD89" s="332"/>
      <c r="BE89" s="332"/>
      <c r="BF89" s="332"/>
      <c r="BI89" s="332"/>
      <c r="BS89" s="332"/>
      <c r="CC89" s="332"/>
      <c r="CM89" s="332"/>
      <c r="CW89" s="332"/>
      <c r="DG89" s="332"/>
      <c r="DQ89" s="332"/>
      <c r="EA89" s="332"/>
      <c r="EK89" s="332"/>
      <c r="EU89" s="332"/>
      <c r="FE89" s="332"/>
      <c r="FO89" s="332"/>
      <c r="FY89" s="332"/>
      <c r="GI89" s="332"/>
      <c r="GS89" s="332"/>
      <c r="HC89" s="332"/>
      <c r="HM89" s="332"/>
    </row>
    <row r="90" s="3" customFormat="true" x14ac:dyDescent="0.25">
      <c r="A90" s="332"/>
      <c r="K90" s="332"/>
      <c r="U90" s="332"/>
      <c r="AE90" s="332"/>
      <c r="AO90" s="332"/>
      <c r="AY90" s="332"/>
      <c r="AZ90" s="332"/>
      <c r="BA90" s="332"/>
      <c r="BB90" s="332"/>
      <c r="BC90" s="332"/>
      <c r="BD90" s="332"/>
      <c r="BE90" s="332"/>
      <c r="BF90" s="332"/>
      <c r="BI90" s="332"/>
      <c r="BS90" s="332"/>
      <c r="CC90" s="332"/>
      <c r="CM90" s="332"/>
      <c r="CW90" s="332"/>
      <c r="DG90" s="332"/>
      <c r="DQ90" s="332"/>
      <c r="EA90" s="332"/>
      <c r="EK90" s="332"/>
      <c r="EU90" s="332"/>
      <c r="FE90" s="332"/>
      <c r="FO90" s="332"/>
      <c r="FY90" s="332"/>
      <c r="GI90" s="332"/>
      <c r="GS90" s="332"/>
      <c r="HC90" s="332"/>
      <c r="HM90" s="332"/>
    </row>
    <row r="91" s="3" customFormat="true" x14ac:dyDescent="0.25">
      <c r="A91" s="332"/>
      <c r="K91" s="332"/>
      <c r="U91" s="332"/>
      <c r="AE91" s="332"/>
      <c r="AO91" s="332"/>
      <c r="AY91" s="332"/>
      <c r="AZ91" s="332"/>
      <c r="BA91" s="332"/>
      <c r="BB91" s="332"/>
      <c r="BC91" s="332"/>
      <c r="BD91" s="332"/>
      <c r="BE91" s="332"/>
      <c r="BF91" s="332"/>
      <c r="BI91" s="332"/>
      <c r="BS91" s="332"/>
      <c r="CC91" s="332"/>
      <c r="CM91" s="332"/>
      <c r="CW91" s="332"/>
      <c r="DG91" s="332"/>
      <c r="DQ91" s="332"/>
      <c r="EA91" s="332"/>
      <c r="EK91" s="332"/>
      <c r="EU91" s="332"/>
      <c r="FE91" s="332"/>
      <c r="FO91" s="332"/>
      <c r="FY91" s="332"/>
      <c r="GI91" s="332"/>
      <c r="GS91" s="332"/>
      <c r="HC91" s="332"/>
      <c r="HM91" s="332"/>
    </row>
    <row r="92" s="3" customFormat="true" x14ac:dyDescent="0.25">
      <c r="A92" s="332"/>
      <c r="K92" s="332"/>
      <c r="U92" s="332"/>
      <c r="AE92" s="332"/>
      <c r="AO92" s="332"/>
      <c r="AY92" s="332"/>
      <c r="AZ92" s="332"/>
      <c r="BA92" s="332"/>
      <c r="BB92" s="332"/>
      <c r="BC92" s="332"/>
      <c r="BD92" s="332"/>
      <c r="BE92" s="332"/>
      <c r="BF92" s="332"/>
      <c r="BI92" s="332"/>
      <c r="BS92" s="332"/>
      <c r="CC92" s="332"/>
      <c r="CM92" s="332"/>
      <c r="CW92" s="332"/>
      <c r="DG92" s="332"/>
      <c r="DQ92" s="332"/>
      <c r="EA92" s="332"/>
      <c r="EK92" s="332"/>
      <c r="EU92" s="332"/>
      <c r="FE92" s="332"/>
      <c r="FO92" s="332"/>
      <c r="FY92" s="332"/>
      <c r="GI92" s="332"/>
      <c r="GS92" s="332"/>
      <c r="HC92" s="332"/>
      <c r="HM92" s="332"/>
    </row>
    <row r="93" s="3" customFormat="true" x14ac:dyDescent="0.25">
      <c r="A93" s="332"/>
      <c r="K93" s="332"/>
      <c r="U93" s="332"/>
      <c r="AE93" s="332"/>
      <c r="AO93" s="332"/>
      <c r="AY93" s="332"/>
      <c r="AZ93" s="332"/>
      <c r="BA93" s="332"/>
      <c r="BB93" s="332"/>
      <c r="BC93" s="332"/>
      <c r="BD93" s="332"/>
      <c r="BE93" s="332"/>
      <c r="BF93" s="332"/>
      <c r="BI93" s="332"/>
      <c r="BS93" s="332"/>
      <c r="CC93" s="332"/>
      <c r="CM93" s="332"/>
      <c r="CW93" s="332"/>
      <c r="DG93" s="332"/>
      <c r="DQ93" s="332"/>
      <c r="EA93" s="332"/>
      <c r="EK93" s="332"/>
      <c r="EU93" s="332"/>
      <c r="FE93" s="332"/>
      <c r="FO93" s="332"/>
      <c r="FY93" s="332"/>
      <c r="GI93" s="332"/>
      <c r="GS93" s="332"/>
      <c r="HC93" s="332"/>
      <c r="HM93" s="332"/>
    </row>
    <row r="94" s="3" customFormat="true" x14ac:dyDescent="0.25">
      <c r="A94" s="332"/>
      <c r="K94" s="332"/>
      <c r="U94" s="332"/>
      <c r="AE94" s="332"/>
      <c r="AO94" s="332"/>
      <c r="AY94" s="332"/>
      <c r="AZ94" s="332"/>
      <c r="BA94" s="332"/>
      <c r="BB94" s="332"/>
      <c r="BC94" s="332"/>
      <c r="BD94" s="332"/>
      <c r="BE94" s="332"/>
      <c r="BF94" s="332"/>
      <c r="BI94" s="332"/>
      <c r="BS94" s="332"/>
      <c r="CC94" s="332"/>
      <c r="CM94" s="332"/>
      <c r="CW94" s="332"/>
      <c r="DG94" s="332"/>
      <c r="DQ94" s="332"/>
      <c r="EA94" s="332"/>
      <c r="EK94" s="332"/>
      <c r="EU94" s="332"/>
      <c r="FE94" s="332"/>
      <c r="FO94" s="332"/>
      <c r="FY94" s="332"/>
      <c r="GI94" s="332"/>
      <c r="GS94" s="332"/>
      <c r="HC94" s="332"/>
      <c r="HM94" s="332"/>
    </row>
    <row r="95" s="3" customFormat="true" x14ac:dyDescent="0.25">
      <c r="A95" s="332"/>
      <c r="K95" s="332"/>
      <c r="U95" s="332"/>
      <c r="AE95" s="332"/>
      <c r="AO95" s="332"/>
      <c r="AY95" s="332"/>
      <c r="AZ95" s="332"/>
      <c r="BA95" s="332"/>
      <c r="BB95" s="332"/>
      <c r="BC95" s="332"/>
      <c r="BD95" s="332"/>
      <c r="BE95" s="332"/>
      <c r="BF95" s="332"/>
      <c r="BI95" s="332"/>
      <c r="BS95" s="332"/>
      <c r="CC95" s="332"/>
      <c r="CM95" s="332"/>
      <c r="CW95" s="332"/>
      <c r="DG95" s="332"/>
      <c r="DQ95" s="332"/>
      <c r="EA95" s="332"/>
      <c r="EK95" s="332"/>
      <c r="EU95" s="332"/>
      <c r="FE95" s="332"/>
      <c r="FO95" s="332"/>
      <c r="FY95" s="332"/>
      <c r="GI95" s="332"/>
      <c r="GS95" s="332"/>
      <c r="HC95" s="332"/>
      <c r="HM95" s="332"/>
    </row>
    <row r="96" s="3" customFormat="true" x14ac:dyDescent="0.25">
      <c r="A96" s="332"/>
      <c r="K96" s="332"/>
      <c r="U96" s="332"/>
      <c r="AE96" s="332"/>
      <c r="AO96" s="332"/>
      <c r="AY96" s="332"/>
      <c r="AZ96" s="332"/>
      <c r="BA96" s="332"/>
      <c r="BB96" s="332"/>
      <c r="BC96" s="332"/>
      <c r="BD96" s="332"/>
      <c r="BE96" s="332"/>
      <c r="BF96" s="332"/>
      <c r="BI96" s="332"/>
      <c r="BS96" s="332"/>
      <c r="CC96" s="332"/>
      <c r="CM96" s="332"/>
      <c r="CW96" s="332"/>
      <c r="DG96" s="332"/>
      <c r="DQ96" s="332"/>
      <c r="EA96" s="332"/>
      <c r="EK96" s="332"/>
      <c r="EU96" s="332"/>
      <c r="FE96" s="332"/>
      <c r="FO96" s="332"/>
      <c r="FY96" s="332"/>
      <c r="GI96" s="332"/>
      <c r="GS96" s="332"/>
      <c r="HC96" s="332"/>
      <c r="HM96" s="332"/>
    </row>
    <row r="97" s="3" customFormat="true" x14ac:dyDescent="0.25">
      <c r="A97" s="332"/>
      <c r="K97" s="332"/>
      <c r="U97" s="332"/>
      <c r="AE97" s="332"/>
      <c r="AO97" s="332"/>
      <c r="AY97" s="332"/>
      <c r="AZ97" s="332"/>
      <c r="BA97" s="332"/>
      <c r="BB97" s="332"/>
      <c r="BC97" s="332"/>
      <c r="BD97" s="332"/>
      <c r="BE97" s="332"/>
      <c r="BF97" s="332"/>
      <c r="BI97" s="332"/>
      <c r="BS97" s="332"/>
      <c r="CC97" s="332"/>
      <c r="CM97" s="332"/>
      <c r="CW97" s="332"/>
      <c r="DG97" s="332"/>
      <c r="DQ97" s="332"/>
      <c r="EA97" s="332"/>
      <c r="EK97" s="332"/>
      <c r="EU97" s="332"/>
      <c r="FE97" s="332"/>
      <c r="FO97" s="332"/>
      <c r="FY97" s="332"/>
      <c r="GI97" s="332"/>
      <c r="GS97" s="332"/>
      <c r="HC97" s="332"/>
      <c r="HM97" s="332"/>
    </row>
    <row r="98" s="3" customFormat="true" x14ac:dyDescent="0.25">
      <c r="A98" s="332"/>
      <c r="K98" s="332"/>
      <c r="U98" s="332"/>
      <c r="AE98" s="332"/>
      <c r="AO98" s="332"/>
      <c r="AY98" s="332"/>
      <c r="AZ98" s="332"/>
      <c r="BA98" s="332"/>
      <c r="BB98" s="332"/>
      <c r="BC98" s="332"/>
      <c r="BD98" s="332"/>
      <c r="BE98" s="332"/>
      <c r="BF98" s="332"/>
      <c r="BI98" s="332"/>
      <c r="BS98" s="332"/>
      <c r="CC98" s="332"/>
      <c r="CM98" s="332"/>
      <c r="CW98" s="332"/>
      <c r="DG98" s="332"/>
      <c r="DQ98" s="332"/>
      <c r="EA98" s="332"/>
      <c r="EK98" s="332"/>
      <c r="EU98" s="332"/>
      <c r="FE98" s="332"/>
      <c r="FO98" s="332"/>
      <c r="FY98" s="332"/>
      <c r="GI98" s="332"/>
      <c r="GS98" s="332"/>
      <c r="HC98" s="332"/>
      <c r="HM98" s="332"/>
    </row>
    <row r="99" s="3" customFormat="true" x14ac:dyDescent="0.25">
      <c r="A99" s="332"/>
      <c r="K99" s="332"/>
      <c r="U99" s="332"/>
      <c r="AE99" s="332"/>
      <c r="AO99" s="332"/>
      <c r="AY99" s="332"/>
      <c r="AZ99" s="332"/>
      <c r="BA99" s="332"/>
      <c r="BB99" s="332"/>
      <c r="BC99" s="332"/>
      <c r="BD99" s="332"/>
      <c r="BE99" s="332"/>
      <c r="BF99" s="332"/>
      <c r="BI99" s="332"/>
      <c r="BS99" s="332"/>
      <c r="CC99" s="332"/>
      <c r="CM99" s="332"/>
      <c r="CW99" s="332"/>
      <c r="DG99" s="332"/>
      <c r="DQ99" s="332"/>
      <c r="EA99" s="332"/>
      <c r="EK99" s="332"/>
      <c r="EU99" s="332"/>
      <c r="FE99" s="332"/>
      <c r="FO99" s="332"/>
      <c r="FY99" s="332"/>
      <c r="GI99" s="332"/>
      <c r="GS99" s="332"/>
      <c r="HC99" s="332"/>
      <c r="HM99" s="332"/>
    </row>
    <row r="100" s="3" customFormat="true" x14ac:dyDescent="0.25">
      <c r="A100" s="332"/>
      <c r="K100" s="332"/>
      <c r="U100" s="332"/>
      <c r="AE100" s="332"/>
      <c r="AO100" s="332"/>
      <c r="AY100" s="332"/>
      <c r="AZ100" s="332"/>
      <c r="BA100" s="332"/>
      <c r="BB100" s="332"/>
      <c r="BC100" s="332"/>
      <c r="BD100" s="332"/>
      <c r="BE100" s="332"/>
      <c r="BF100" s="332"/>
      <c r="BI100" s="332"/>
      <c r="BS100" s="332"/>
      <c r="CC100" s="332"/>
      <c r="CM100" s="332"/>
      <c r="CW100" s="332"/>
      <c r="DG100" s="332"/>
      <c r="DQ100" s="332"/>
      <c r="EA100" s="332"/>
      <c r="EK100" s="332"/>
      <c r="EU100" s="332"/>
      <c r="FE100" s="332"/>
      <c r="FO100" s="332"/>
      <c r="FY100" s="332"/>
      <c r="GI100" s="332"/>
      <c r="GS100" s="332"/>
      <c r="HC100" s="332"/>
      <c r="HM100" s="332"/>
    </row>
    <row r="101" s="3" customFormat="true" x14ac:dyDescent="0.25">
      <c r="A101" s="332"/>
      <c r="K101" s="332"/>
      <c r="U101" s="332"/>
      <c r="AE101" s="332"/>
      <c r="AO101" s="332"/>
      <c r="AY101" s="332"/>
      <c r="AZ101" s="332"/>
      <c r="BA101" s="332"/>
      <c r="BB101" s="332"/>
      <c r="BC101" s="332"/>
      <c r="BD101" s="332"/>
      <c r="BE101" s="332"/>
      <c r="BF101" s="332"/>
      <c r="BI101" s="332"/>
      <c r="BS101" s="332"/>
      <c r="CC101" s="332"/>
      <c r="CM101" s="332"/>
      <c r="CW101" s="332"/>
      <c r="DG101" s="332"/>
      <c r="DQ101" s="332"/>
      <c r="EA101" s="332"/>
      <c r="EK101" s="332"/>
      <c r="EU101" s="332"/>
      <c r="FE101" s="332"/>
      <c r="FO101" s="332"/>
      <c r="FY101" s="332"/>
      <c r="GI101" s="332"/>
      <c r="GS101" s="332"/>
      <c r="HC101" s="332"/>
      <c r="HM101" s="332"/>
    </row>
    <row r="102" s="3" customFormat="true" x14ac:dyDescent="0.25">
      <c r="A102" s="332"/>
      <c r="K102" s="332"/>
      <c r="U102" s="332"/>
      <c r="AE102" s="332"/>
      <c r="AO102" s="332"/>
      <c r="AY102" s="332"/>
      <c r="AZ102" s="332"/>
      <c r="BA102" s="332"/>
      <c r="BB102" s="332"/>
      <c r="BC102" s="332"/>
      <c r="BD102" s="332"/>
      <c r="BE102" s="332"/>
      <c r="BF102" s="332"/>
      <c r="BI102" s="332"/>
      <c r="BS102" s="332"/>
      <c r="CC102" s="332"/>
      <c r="CM102" s="332"/>
      <c r="CW102" s="332"/>
      <c r="DG102" s="332"/>
      <c r="DQ102" s="332"/>
      <c r="EA102" s="332"/>
      <c r="EK102" s="332"/>
      <c r="EU102" s="332"/>
      <c r="FE102" s="332"/>
      <c r="FO102" s="332"/>
      <c r="FY102" s="332"/>
      <c r="GI102" s="332"/>
      <c r="GS102" s="332"/>
      <c r="HC102" s="332"/>
      <c r="HM102" s="332"/>
    </row>
    <row r="103" s="3" customFormat="true" x14ac:dyDescent="0.25">
      <c r="A103" s="332"/>
      <c r="K103" s="332"/>
      <c r="U103" s="332"/>
      <c r="AE103" s="332"/>
      <c r="AO103" s="332"/>
      <c r="AY103" s="332"/>
      <c r="AZ103" s="332"/>
      <c r="BA103" s="332"/>
      <c r="BB103" s="332"/>
      <c r="BC103" s="332"/>
      <c r="BD103" s="332"/>
      <c r="BE103" s="332"/>
      <c r="BF103" s="332"/>
      <c r="BI103" s="332"/>
      <c r="BS103" s="332"/>
      <c r="CC103" s="332"/>
      <c r="CM103" s="332"/>
      <c r="CW103" s="332"/>
      <c r="DG103" s="332"/>
      <c r="DQ103" s="332"/>
      <c r="EA103" s="332"/>
      <c r="EK103" s="332"/>
      <c r="EU103" s="332"/>
      <c r="FE103" s="332"/>
      <c r="FO103" s="332"/>
      <c r="FY103" s="332"/>
      <c r="GI103" s="332"/>
      <c r="GS103" s="332"/>
      <c r="HC103" s="332"/>
      <c r="HM103" s="332"/>
    </row>
    <row r="104" s="3" customFormat="true" x14ac:dyDescent="0.25">
      <c r="A104" s="332"/>
      <c r="K104" s="332"/>
      <c r="U104" s="332"/>
      <c r="AE104" s="332"/>
      <c r="AO104" s="332"/>
      <c r="AY104" s="332"/>
      <c r="AZ104" s="332"/>
      <c r="BA104" s="332"/>
      <c r="BB104" s="332"/>
      <c r="BC104" s="332"/>
      <c r="BD104" s="332"/>
      <c r="BE104" s="332"/>
      <c r="BF104" s="332"/>
      <c r="BI104" s="332"/>
      <c r="BS104" s="332"/>
      <c r="CC104" s="332"/>
      <c r="CM104" s="332"/>
      <c r="CW104" s="332"/>
      <c r="DG104" s="332"/>
      <c r="DQ104" s="332"/>
      <c r="EA104" s="332"/>
      <c r="EK104" s="332"/>
      <c r="EU104" s="332"/>
      <c r="FE104" s="332"/>
      <c r="FO104" s="332"/>
      <c r="FY104" s="332"/>
      <c r="GI104" s="332"/>
      <c r="GS104" s="332"/>
      <c r="HC104" s="332"/>
      <c r="HM104" s="332"/>
    </row>
    <row r="105" s="3" customFormat="true" x14ac:dyDescent="0.25">
      <c r="A105" s="332"/>
      <c r="K105" s="332"/>
      <c r="U105" s="332"/>
      <c r="AE105" s="332"/>
      <c r="AO105" s="332"/>
      <c r="AY105" s="332"/>
      <c r="AZ105" s="332"/>
      <c r="BA105" s="332"/>
      <c r="BB105" s="332"/>
      <c r="BC105" s="332"/>
      <c r="BD105" s="332"/>
      <c r="BE105" s="332"/>
      <c r="BF105" s="332"/>
      <c r="BI105" s="332"/>
      <c r="BS105" s="332"/>
      <c r="CC105" s="332"/>
      <c r="CM105" s="332"/>
      <c r="CW105" s="332"/>
      <c r="DG105" s="332"/>
      <c r="DQ105" s="332"/>
      <c r="EA105" s="332"/>
      <c r="EK105" s="332"/>
      <c r="EU105" s="332"/>
      <c r="FE105" s="332"/>
      <c r="FO105" s="332"/>
      <c r="FY105" s="332"/>
      <c r="GI105" s="332"/>
      <c r="GS105" s="332"/>
      <c r="HC105" s="332"/>
      <c r="HM105" s="332"/>
    </row>
    <row r="106" s="3" customFormat="true" x14ac:dyDescent="0.25">
      <c r="A106" s="332"/>
      <c r="K106" s="332"/>
      <c r="U106" s="332"/>
      <c r="AE106" s="332"/>
      <c r="AO106" s="332"/>
      <c r="AY106" s="332"/>
      <c r="AZ106" s="332"/>
      <c r="BA106" s="332"/>
      <c r="BB106" s="332"/>
      <c r="BC106" s="332"/>
      <c r="BD106" s="332"/>
      <c r="BE106" s="332"/>
      <c r="BF106" s="332"/>
      <c r="BI106" s="332"/>
      <c r="BS106" s="332"/>
      <c r="CC106" s="332"/>
      <c r="CM106" s="332"/>
      <c r="CW106" s="332"/>
      <c r="DG106" s="332"/>
      <c r="DQ106" s="332"/>
      <c r="EA106" s="332"/>
      <c r="EK106" s="332"/>
      <c r="EU106" s="332"/>
      <c r="FE106" s="332"/>
      <c r="FO106" s="332"/>
      <c r="FY106" s="332"/>
      <c r="GI106" s="332"/>
      <c r="GS106" s="332"/>
      <c r="HC106" s="332"/>
      <c r="HM106" s="332"/>
    </row>
    <row r="107" s="3" customFormat="true" x14ac:dyDescent="0.25">
      <c r="A107" s="332"/>
      <c r="K107" s="332"/>
      <c r="U107" s="332"/>
      <c r="AE107" s="332"/>
      <c r="AO107" s="332"/>
      <c r="AY107" s="332"/>
      <c r="AZ107" s="332"/>
      <c r="BA107" s="332"/>
      <c r="BB107" s="332"/>
      <c r="BC107" s="332"/>
      <c r="BD107" s="332"/>
      <c r="BE107" s="332"/>
      <c r="BF107" s="332"/>
      <c r="BI107" s="332"/>
      <c r="BS107" s="332"/>
      <c r="CC107" s="332"/>
      <c r="CM107" s="332"/>
      <c r="CW107" s="332"/>
      <c r="DG107" s="332"/>
      <c r="DQ107" s="332"/>
      <c r="EA107" s="332"/>
      <c r="EK107" s="332"/>
      <c r="EU107" s="332"/>
      <c r="FE107" s="332"/>
      <c r="FO107" s="332"/>
      <c r="FY107" s="332"/>
      <c r="GI107" s="332"/>
      <c r="GS107" s="332"/>
      <c r="HC107" s="332"/>
      <c r="HM107" s="332"/>
    </row>
    <row r="108" s="3" customFormat="true" x14ac:dyDescent="0.25">
      <c r="A108" s="332"/>
      <c r="K108" s="332"/>
      <c r="U108" s="332"/>
      <c r="AE108" s="332"/>
      <c r="AO108" s="332"/>
      <c r="AY108" s="332"/>
      <c r="AZ108" s="332"/>
      <c r="BA108" s="332"/>
      <c r="BB108" s="332"/>
      <c r="BC108" s="332"/>
      <c r="BD108" s="332"/>
      <c r="BE108" s="332"/>
      <c r="BF108" s="332"/>
      <c r="BI108" s="332"/>
      <c r="BS108" s="332"/>
      <c r="CC108" s="332"/>
      <c r="CM108" s="332"/>
      <c r="CW108" s="332"/>
      <c r="DG108" s="332"/>
      <c r="DQ108" s="332"/>
      <c r="EA108" s="332"/>
      <c r="EK108" s="332"/>
      <c r="EU108" s="332"/>
      <c r="FE108" s="332"/>
      <c r="FO108" s="332"/>
      <c r="FY108" s="332"/>
      <c r="GI108" s="332"/>
      <c r="GS108" s="332"/>
      <c r="HC108" s="332"/>
      <c r="HM108" s="332"/>
    </row>
    <row r="109" s="3" customFormat="true" x14ac:dyDescent="0.25">
      <c r="A109" s="332"/>
      <c r="K109" s="332"/>
      <c r="U109" s="332"/>
      <c r="AE109" s="332"/>
      <c r="AO109" s="332"/>
      <c r="AY109" s="332"/>
      <c r="AZ109" s="332"/>
      <c r="BA109" s="332"/>
      <c r="BB109" s="332"/>
      <c r="BC109" s="332"/>
      <c r="BD109" s="332"/>
      <c r="BE109" s="332"/>
      <c r="BF109" s="332"/>
      <c r="BI109" s="332"/>
      <c r="BS109" s="332"/>
      <c r="CC109" s="332"/>
      <c r="CM109" s="332"/>
      <c r="CW109" s="332"/>
      <c r="DG109" s="332"/>
      <c r="DQ109" s="332"/>
      <c r="EA109" s="332"/>
      <c r="EK109" s="332"/>
      <c r="EU109" s="332"/>
      <c r="FE109" s="332"/>
      <c r="FO109" s="332"/>
      <c r="FY109" s="332"/>
      <c r="GI109" s="332"/>
      <c r="GS109" s="332"/>
      <c r="HC109" s="332"/>
      <c r="HM109" s="332"/>
    </row>
    <row r="110" s="3" customFormat="true" x14ac:dyDescent="0.25">
      <c r="A110" s="332"/>
      <c r="K110" s="332"/>
      <c r="U110" s="332"/>
      <c r="AE110" s="332"/>
      <c r="AO110" s="332"/>
      <c r="AY110" s="332"/>
      <c r="AZ110" s="332"/>
      <c r="BA110" s="332"/>
      <c r="BB110" s="332"/>
      <c r="BC110" s="332"/>
      <c r="BD110" s="332"/>
      <c r="BE110" s="332"/>
      <c r="BF110" s="332"/>
      <c r="BI110" s="332"/>
      <c r="BS110" s="332"/>
      <c r="CC110" s="332"/>
      <c r="CM110" s="332"/>
      <c r="CW110" s="332"/>
      <c r="DG110" s="332"/>
      <c r="DQ110" s="332"/>
      <c r="EA110" s="332"/>
      <c r="EK110" s="332"/>
      <c r="EU110" s="332"/>
      <c r="FE110" s="332"/>
      <c r="FO110" s="332"/>
      <c r="FY110" s="332"/>
      <c r="GI110" s="332"/>
      <c r="GS110" s="332"/>
      <c r="HC110" s="332"/>
      <c r="HM110" s="332"/>
    </row>
    <row r="111" s="3" customFormat="true" x14ac:dyDescent="0.25">
      <c r="A111" s="332"/>
      <c r="K111" s="332"/>
      <c r="U111" s="332"/>
      <c r="AE111" s="332"/>
      <c r="AO111" s="332"/>
      <c r="AY111" s="332"/>
      <c r="AZ111" s="332"/>
      <c r="BA111" s="332"/>
      <c r="BB111" s="332"/>
      <c r="BC111" s="332"/>
      <c r="BD111" s="332"/>
      <c r="BE111" s="332"/>
      <c r="BF111" s="332"/>
      <c r="BI111" s="332"/>
      <c r="BS111" s="332"/>
      <c r="CC111" s="332"/>
      <c r="CM111" s="332"/>
      <c r="CW111" s="332"/>
      <c r="DG111" s="332"/>
      <c r="DQ111" s="332"/>
      <c r="EA111" s="332"/>
      <c r="EK111" s="332"/>
      <c r="EU111" s="332"/>
      <c r="FE111" s="332"/>
      <c r="FO111" s="332"/>
      <c r="FY111" s="332"/>
      <c r="GI111" s="332"/>
      <c r="GS111" s="332"/>
      <c r="HC111" s="332"/>
      <c r="HM111" s="332"/>
    </row>
    <row r="112" s="3" customFormat="true" x14ac:dyDescent="0.25">
      <c r="A112" s="332"/>
      <c r="K112" s="332"/>
      <c r="U112" s="332"/>
      <c r="AE112" s="332"/>
      <c r="AO112" s="332"/>
      <c r="AY112" s="332"/>
      <c r="AZ112" s="332"/>
      <c r="BA112" s="332"/>
      <c r="BB112" s="332"/>
      <c r="BC112" s="332"/>
      <c r="BD112" s="332"/>
      <c r="BE112" s="332"/>
      <c r="BF112" s="332"/>
      <c r="BI112" s="332"/>
      <c r="BS112" s="332"/>
      <c r="CC112" s="332"/>
      <c r="CM112" s="332"/>
      <c r="CW112" s="332"/>
      <c r="DG112" s="332"/>
      <c r="DQ112" s="332"/>
      <c r="EA112" s="332"/>
      <c r="EK112" s="332"/>
      <c r="EU112" s="332"/>
      <c r="FE112" s="332"/>
      <c r="FO112" s="332"/>
      <c r="FY112" s="332"/>
      <c r="GI112" s="332"/>
      <c r="GS112" s="332"/>
      <c r="HC112" s="332"/>
      <c r="HM112" s="332"/>
    </row>
    <row r="113" s="3" customFormat="true" x14ac:dyDescent="0.25">
      <c r="A113" s="332"/>
      <c r="K113" s="332"/>
      <c r="U113" s="332"/>
      <c r="AE113" s="332"/>
      <c r="AO113" s="332"/>
      <c r="AY113" s="332"/>
      <c r="AZ113" s="332"/>
      <c r="BA113" s="332"/>
      <c r="BB113" s="332"/>
      <c r="BC113" s="332"/>
      <c r="BD113" s="332"/>
      <c r="BE113" s="332"/>
      <c r="BF113" s="332"/>
      <c r="BI113" s="332"/>
      <c r="BS113" s="332"/>
      <c r="CC113" s="332"/>
      <c r="CM113" s="332"/>
      <c r="CW113" s="332"/>
      <c r="DG113" s="332"/>
      <c r="DQ113" s="332"/>
      <c r="EA113" s="332"/>
      <c r="EK113" s="332"/>
      <c r="EU113" s="332"/>
      <c r="FE113" s="332"/>
      <c r="FO113" s="332"/>
      <c r="FY113" s="332"/>
      <c r="GI113" s="332"/>
      <c r="GS113" s="332"/>
      <c r="HC113" s="332"/>
      <c r="HM113" s="332"/>
    </row>
    <row r="114" s="3" customFormat="true" x14ac:dyDescent="0.25">
      <c r="A114" s="332"/>
      <c r="K114" s="332"/>
      <c r="U114" s="332"/>
      <c r="AE114" s="332"/>
      <c r="AO114" s="332"/>
      <c r="AY114" s="332"/>
      <c r="AZ114" s="332"/>
      <c r="BA114" s="332"/>
      <c r="BB114" s="332"/>
      <c r="BC114" s="332"/>
      <c r="BD114" s="332"/>
      <c r="BE114" s="332"/>
      <c r="BF114" s="332"/>
      <c r="BI114" s="332"/>
      <c r="BS114" s="332"/>
      <c r="CC114" s="332"/>
      <c r="CM114" s="332"/>
      <c r="CW114" s="332"/>
      <c r="DG114" s="332"/>
      <c r="DQ114" s="332"/>
      <c r="EA114" s="332"/>
      <c r="EK114" s="332"/>
      <c r="EU114" s="332"/>
      <c r="FE114" s="332"/>
      <c r="FO114" s="332"/>
      <c r="FY114" s="332"/>
      <c r="GI114" s="332"/>
      <c r="GS114" s="332"/>
      <c r="HC114" s="332"/>
      <c r="HM114" s="332"/>
    </row>
    <row r="115" s="3" customFormat="true" x14ac:dyDescent="0.25">
      <c r="A115" s="332"/>
      <c r="K115" s="332"/>
      <c r="U115" s="332"/>
      <c r="AE115" s="332"/>
      <c r="AO115" s="332"/>
      <c r="AY115" s="332"/>
      <c r="AZ115" s="332"/>
      <c r="BA115" s="332"/>
      <c r="BB115" s="332"/>
      <c r="BC115" s="332"/>
      <c r="BD115" s="332"/>
      <c r="BE115" s="332"/>
      <c r="BF115" s="332"/>
      <c r="BI115" s="332"/>
      <c r="BS115" s="332"/>
      <c r="CC115" s="332"/>
      <c r="CM115" s="332"/>
      <c r="CW115" s="332"/>
      <c r="DG115" s="332"/>
      <c r="DQ115" s="332"/>
      <c r="EA115" s="332"/>
      <c r="EK115" s="332"/>
      <c r="EU115" s="332"/>
      <c r="FE115" s="332"/>
      <c r="FO115" s="332"/>
      <c r="FY115" s="332"/>
      <c r="GI115" s="332"/>
      <c r="GS115" s="332"/>
      <c r="HC115" s="332"/>
      <c r="HM115" s="332"/>
    </row>
    <row r="116" s="3" customFormat="true" x14ac:dyDescent="0.25">
      <c r="A116" s="332"/>
      <c r="K116" s="332"/>
      <c r="U116" s="332"/>
      <c r="AE116" s="332"/>
      <c r="AO116" s="332"/>
      <c r="AY116" s="332"/>
      <c r="AZ116" s="332"/>
      <c r="BA116" s="332"/>
      <c r="BB116" s="332"/>
      <c r="BC116" s="332"/>
      <c r="BD116" s="332"/>
      <c r="BE116" s="332"/>
      <c r="BF116" s="332"/>
      <c r="BI116" s="332"/>
      <c r="BS116" s="332"/>
      <c r="CC116" s="332"/>
      <c r="CM116" s="332"/>
      <c r="CW116" s="332"/>
      <c r="DG116" s="332"/>
      <c r="DQ116" s="332"/>
      <c r="EA116" s="332"/>
      <c r="EK116" s="332"/>
      <c r="EU116" s="332"/>
      <c r="FE116" s="332"/>
      <c r="FO116" s="332"/>
      <c r="FY116" s="332"/>
      <c r="GI116" s="332"/>
      <c r="GS116" s="332"/>
      <c r="HC116" s="332"/>
      <c r="HM116" s="332"/>
    </row>
    <row r="117" s="3" customFormat="true" x14ac:dyDescent="0.25">
      <c r="A117" s="332"/>
      <c r="K117" s="332"/>
      <c r="U117" s="332"/>
      <c r="AE117" s="332"/>
      <c r="AO117" s="332"/>
      <c r="AY117" s="332"/>
      <c r="AZ117" s="332"/>
      <c r="BA117" s="332"/>
      <c r="BB117" s="332"/>
      <c r="BC117" s="332"/>
      <c r="BD117" s="332"/>
      <c r="BE117" s="332"/>
      <c r="BF117" s="332"/>
      <c r="BI117" s="332"/>
      <c r="BS117" s="332"/>
      <c r="CC117" s="332"/>
      <c r="CM117" s="332"/>
      <c r="CW117" s="332"/>
      <c r="DG117" s="332"/>
      <c r="DQ117" s="332"/>
      <c r="EA117" s="332"/>
      <c r="EK117" s="332"/>
      <c r="EU117" s="332"/>
      <c r="FE117" s="332"/>
      <c r="FO117" s="332"/>
      <c r="FY117" s="332"/>
      <c r="GI117" s="332"/>
      <c r="GS117" s="332"/>
      <c r="HC117" s="332"/>
      <c r="HM117" s="332"/>
    </row>
    <row r="118" s="3" customFormat="true" x14ac:dyDescent="0.25">
      <c r="A118" s="332"/>
      <c r="K118" s="332"/>
      <c r="U118" s="332"/>
      <c r="AE118" s="332"/>
      <c r="AO118" s="332"/>
      <c r="AY118" s="332"/>
      <c r="AZ118" s="332"/>
      <c r="BA118" s="332"/>
      <c r="BB118" s="332"/>
      <c r="BC118" s="332"/>
      <c r="BD118" s="332"/>
      <c r="BE118" s="332"/>
      <c r="BF118" s="332"/>
      <c r="BI118" s="332"/>
      <c r="BS118" s="332"/>
      <c r="CC118" s="332"/>
      <c r="CM118" s="332"/>
      <c r="CW118" s="332"/>
      <c r="DG118" s="332"/>
      <c r="DQ118" s="332"/>
      <c r="EA118" s="332"/>
      <c r="EK118" s="332"/>
      <c r="EU118" s="332"/>
      <c r="FE118" s="332"/>
      <c r="FO118" s="332"/>
      <c r="FY118" s="332"/>
      <c r="GI118" s="332"/>
      <c r="GS118" s="332"/>
      <c r="HC118" s="332"/>
      <c r="HM118" s="332"/>
    </row>
    <row r="119" s="3" customFormat="true" x14ac:dyDescent="0.25">
      <c r="A119" s="332"/>
      <c r="K119" s="332"/>
      <c r="U119" s="332"/>
      <c r="AE119" s="332"/>
      <c r="AO119" s="332"/>
      <c r="AY119" s="332"/>
      <c r="AZ119" s="332"/>
      <c r="BA119" s="332"/>
      <c r="BB119" s="332"/>
      <c r="BC119" s="332"/>
      <c r="BD119" s="332"/>
      <c r="BE119" s="332"/>
      <c r="BF119" s="332"/>
      <c r="BI119" s="332"/>
      <c r="BS119" s="332"/>
      <c r="CC119" s="332"/>
      <c r="CM119" s="332"/>
      <c r="CW119" s="332"/>
      <c r="DG119" s="332"/>
      <c r="DQ119" s="332"/>
      <c r="EA119" s="332"/>
      <c r="EK119" s="332"/>
      <c r="EU119" s="332"/>
      <c r="FE119" s="332"/>
      <c r="FO119" s="332"/>
      <c r="FY119" s="332"/>
      <c r="GI119" s="332"/>
      <c r="GS119" s="332"/>
      <c r="HC119" s="332"/>
      <c r="HM119" s="332"/>
    </row>
    <row r="120" s="3" customFormat="true" x14ac:dyDescent="0.25">
      <c r="A120" s="332"/>
      <c r="K120" s="332"/>
      <c r="U120" s="332"/>
      <c r="AE120" s="332"/>
      <c r="AO120" s="332"/>
      <c r="AY120" s="332"/>
      <c r="AZ120" s="332"/>
      <c r="BA120" s="332"/>
      <c r="BB120" s="332"/>
      <c r="BC120" s="332"/>
      <c r="BD120" s="332"/>
      <c r="BE120" s="332"/>
      <c r="BF120" s="332"/>
      <c r="BI120" s="332"/>
      <c r="BS120" s="332"/>
      <c r="CC120" s="332"/>
      <c r="CM120" s="332"/>
      <c r="CW120" s="332"/>
      <c r="DG120" s="332"/>
      <c r="DQ120" s="332"/>
      <c r="EA120" s="332"/>
      <c r="EK120" s="332"/>
      <c r="EU120" s="332"/>
      <c r="FE120" s="332"/>
      <c r="FO120" s="332"/>
      <c r="FY120" s="332"/>
      <c r="GI120" s="332"/>
      <c r="GS120" s="332"/>
      <c r="HC120" s="332"/>
      <c r="HM120" s="332"/>
    </row>
    <row r="121" s="3" customFormat="true" x14ac:dyDescent="0.25">
      <c r="A121" s="332"/>
      <c r="K121" s="332"/>
      <c r="U121" s="332"/>
      <c r="AE121" s="332"/>
      <c r="AO121" s="332"/>
      <c r="AY121" s="332"/>
      <c r="AZ121" s="332"/>
      <c r="BA121" s="332"/>
      <c r="BB121" s="332"/>
      <c r="BC121" s="332"/>
      <c r="BD121" s="332"/>
      <c r="BE121" s="332"/>
      <c r="BF121" s="332"/>
      <c r="BI121" s="332"/>
      <c r="BS121" s="332"/>
      <c r="CC121" s="332"/>
      <c r="CM121" s="332"/>
      <c r="CW121" s="332"/>
      <c r="DG121" s="332"/>
      <c r="DQ121" s="332"/>
      <c r="EA121" s="332"/>
      <c r="EK121" s="332"/>
      <c r="EU121" s="332"/>
      <c r="FE121" s="332"/>
      <c r="FO121" s="332"/>
      <c r="FY121" s="332"/>
      <c r="GI121" s="332"/>
      <c r="GS121" s="332"/>
      <c r="HC121" s="332"/>
      <c r="HM121" s="332"/>
    </row>
    <row r="122" s="3" customFormat="true" x14ac:dyDescent="0.25">
      <c r="A122" s="332"/>
      <c r="K122" s="332"/>
      <c r="U122" s="332"/>
      <c r="AE122" s="332"/>
      <c r="AO122" s="332"/>
      <c r="AY122" s="332"/>
      <c r="AZ122" s="332"/>
      <c r="BA122" s="332"/>
      <c r="BB122" s="332"/>
      <c r="BC122" s="332"/>
      <c r="BD122" s="332"/>
      <c r="BE122" s="332"/>
      <c r="BF122" s="332"/>
      <c r="BI122" s="332"/>
      <c r="BS122" s="332"/>
      <c r="CC122" s="332"/>
      <c r="CM122" s="332"/>
      <c r="CW122" s="332"/>
      <c r="DG122" s="332"/>
      <c r="DQ122" s="332"/>
      <c r="EA122" s="332"/>
      <c r="EK122" s="332"/>
      <c r="EU122" s="332"/>
      <c r="FE122" s="332"/>
      <c r="FO122" s="332"/>
      <c r="FY122" s="332"/>
      <c r="GI122" s="332"/>
      <c r="GS122" s="332"/>
      <c r="HC122" s="332"/>
      <c r="HM122" s="332"/>
    </row>
    <row r="123" s="3" customFormat="true" x14ac:dyDescent="0.25">
      <c r="A123" s="332"/>
      <c r="K123" s="332"/>
      <c r="U123" s="332"/>
      <c r="AE123" s="332"/>
      <c r="AO123" s="332"/>
      <c r="AY123" s="332"/>
      <c r="AZ123" s="332"/>
      <c r="BA123" s="332"/>
      <c r="BB123" s="332"/>
      <c r="BC123" s="332"/>
      <c r="BD123" s="332"/>
      <c r="BE123" s="332"/>
      <c r="BF123" s="332"/>
      <c r="BI123" s="332"/>
      <c r="BS123" s="332"/>
      <c r="CC123" s="332"/>
      <c r="CM123" s="332"/>
      <c r="CW123" s="332"/>
      <c r="DG123" s="332"/>
      <c r="DQ123" s="332"/>
      <c r="EA123" s="332"/>
      <c r="EK123" s="332"/>
      <c r="EU123" s="332"/>
      <c r="FE123" s="332"/>
      <c r="FO123" s="332"/>
      <c r="FY123" s="332"/>
      <c r="GI123" s="332"/>
      <c r="GS123" s="332"/>
      <c r="HC123" s="332"/>
      <c r="HM123" s="332"/>
    </row>
    <row r="124" s="3" customFormat="true" x14ac:dyDescent="0.25">
      <c r="A124" s="332"/>
      <c r="K124" s="332"/>
      <c r="U124" s="332"/>
      <c r="AE124" s="332"/>
      <c r="AO124" s="332"/>
      <c r="AY124" s="332"/>
      <c r="AZ124" s="332"/>
      <c r="BA124" s="332"/>
      <c r="BB124" s="332"/>
      <c r="BC124" s="332"/>
      <c r="BD124" s="332"/>
      <c r="BE124" s="332"/>
      <c r="BF124" s="332"/>
      <c r="BI124" s="332"/>
      <c r="BS124" s="332"/>
      <c r="CC124" s="332"/>
      <c r="CM124" s="332"/>
      <c r="CW124" s="332"/>
      <c r="DG124" s="332"/>
      <c r="DQ124" s="332"/>
      <c r="EA124" s="332"/>
      <c r="EK124" s="332"/>
      <c r="EU124" s="332"/>
      <c r="FE124" s="332"/>
      <c r="FO124" s="332"/>
      <c r="FY124" s="332"/>
      <c r="GI124" s="332"/>
      <c r="GS124" s="332"/>
      <c r="HC124" s="332"/>
      <c r="HM124" s="332"/>
    </row>
    <row r="125" s="3" customFormat="true" x14ac:dyDescent="0.25">
      <c r="A125" s="332"/>
      <c r="K125" s="332"/>
      <c r="U125" s="332"/>
      <c r="AE125" s="332"/>
      <c r="AO125" s="332"/>
      <c r="AY125" s="332"/>
      <c r="AZ125" s="332"/>
      <c r="BA125" s="332"/>
      <c r="BB125" s="332"/>
      <c r="BC125" s="332"/>
      <c r="BD125" s="332"/>
      <c r="BE125" s="332"/>
      <c r="BF125" s="332"/>
      <c r="BI125" s="332"/>
      <c r="BS125" s="332"/>
      <c r="CC125" s="332"/>
      <c r="CM125" s="332"/>
      <c r="CW125" s="332"/>
      <c r="DG125" s="332"/>
      <c r="DQ125" s="332"/>
      <c r="EA125" s="332"/>
      <c r="EK125" s="332"/>
      <c r="EU125" s="332"/>
      <c r="FE125" s="332"/>
      <c r="FO125" s="332"/>
      <c r="FY125" s="332"/>
      <c r="GI125" s="332"/>
      <c r="GS125" s="332"/>
      <c r="HC125" s="332"/>
      <c r="HM125" s="332"/>
    </row>
    <row r="126" s="3" customFormat="true" x14ac:dyDescent="0.25">
      <c r="A126" s="332"/>
      <c r="K126" s="332"/>
      <c r="U126" s="332"/>
      <c r="AE126" s="332"/>
      <c r="AO126" s="332"/>
      <c r="AY126" s="332"/>
      <c r="AZ126" s="332"/>
      <c r="BA126" s="332"/>
      <c r="BB126" s="332"/>
      <c r="BC126" s="332"/>
      <c r="BD126" s="332"/>
      <c r="BE126" s="332"/>
      <c r="BF126" s="332"/>
      <c r="BI126" s="332"/>
      <c r="BS126" s="332"/>
      <c r="CC126" s="332"/>
      <c r="CM126" s="332"/>
      <c r="CW126" s="332"/>
      <c r="DG126" s="332"/>
      <c r="DQ126" s="332"/>
      <c r="EA126" s="332"/>
      <c r="EK126" s="332"/>
      <c r="EU126" s="332"/>
      <c r="FE126" s="332"/>
      <c r="FO126" s="332"/>
      <c r="FY126" s="332"/>
      <c r="GI126" s="332"/>
      <c r="GS126" s="332"/>
      <c r="HC126" s="332"/>
      <c r="HM126" s="332"/>
    </row>
    <row r="127" s="3" customFormat="true" x14ac:dyDescent="0.25">
      <c r="A127" s="332"/>
      <c r="K127" s="332"/>
      <c r="U127" s="332"/>
      <c r="AE127" s="332"/>
      <c r="AO127" s="332"/>
      <c r="AY127" s="332"/>
      <c r="AZ127" s="332"/>
      <c r="BA127" s="332"/>
      <c r="BB127" s="332"/>
      <c r="BC127" s="332"/>
      <c r="BD127" s="332"/>
      <c r="BE127" s="332"/>
      <c r="BF127" s="332"/>
      <c r="BI127" s="332"/>
      <c r="BS127" s="332"/>
      <c r="CC127" s="332"/>
      <c r="CM127" s="332"/>
      <c r="CW127" s="332"/>
      <c r="DG127" s="332"/>
      <c r="DQ127" s="332"/>
      <c r="EA127" s="332"/>
      <c r="EK127" s="332"/>
      <c r="EU127" s="332"/>
      <c r="FE127" s="332"/>
      <c r="FO127" s="332"/>
      <c r="FY127" s="332"/>
      <c r="GI127" s="332"/>
      <c r="GS127" s="332"/>
      <c r="HC127" s="332"/>
      <c r="HM127" s="332"/>
    </row>
    <row r="128" s="3" customFormat="true" x14ac:dyDescent="0.25">
      <c r="A128" s="332"/>
      <c r="K128" s="332"/>
      <c r="U128" s="332"/>
      <c r="AE128" s="332"/>
      <c r="AO128" s="332"/>
      <c r="AY128" s="332"/>
      <c r="AZ128" s="332"/>
      <c r="BA128" s="332"/>
      <c r="BB128" s="332"/>
      <c r="BC128" s="332"/>
      <c r="BD128" s="332"/>
      <c r="BE128" s="332"/>
      <c r="BF128" s="332"/>
      <c r="BI128" s="332"/>
      <c r="BS128" s="332"/>
      <c r="CC128" s="332"/>
      <c r="CM128" s="332"/>
      <c r="CW128" s="332"/>
      <c r="DG128" s="332"/>
      <c r="DQ128" s="332"/>
      <c r="EA128" s="332"/>
      <c r="EK128" s="332"/>
      <c r="EU128" s="332"/>
      <c r="FE128" s="332"/>
      <c r="FO128" s="332"/>
      <c r="FY128" s="332"/>
      <c r="GI128" s="332"/>
      <c r="GS128" s="332"/>
      <c r="HC128" s="332"/>
      <c r="HM128" s="332"/>
    </row>
    <row r="129" s="3" customFormat="true" x14ac:dyDescent="0.25">
      <c r="A129" s="332"/>
      <c r="K129" s="332"/>
      <c r="U129" s="332"/>
      <c r="AE129" s="332"/>
      <c r="AO129" s="332"/>
      <c r="AY129" s="332"/>
      <c r="AZ129" s="332"/>
      <c r="BA129" s="332"/>
      <c r="BB129" s="332"/>
      <c r="BC129" s="332"/>
      <c r="BD129" s="332"/>
      <c r="BE129" s="332"/>
      <c r="BF129" s="332"/>
      <c r="BI129" s="332"/>
      <c r="BS129" s="332"/>
      <c r="CC129" s="332"/>
      <c r="CM129" s="332"/>
      <c r="CW129" s="332"/>
      <c r="DG129" s="332"/>
      <c r="DQ129" s="332"/>
      <c r="EA129" s="332"/>
      <c r="EK129" s="332"/>
      <c r="EU129" s="332"/>
      <c r="FE129" s="332"/>
      <c r="FO129" s="332"/>
      <c r="FY129" s="332"/>
      <c r="GI129" s="332"/>
      <c r="GS129" s="332"/>
      <c r="HC129" s="332"/>
      <c r="HM129" s="332"/>
    </row>
    <row r="130" s="3" customFormat="true" x14ac:dyDescent="0.25">
      <c r="A130" s="332"/>
      <c r="K130" s="332"/>
      <c r="U130" s="332"/>
      <c r="AE130" s="332"/>
      <c r="AO130" s="332"/>
      <c r="AY130" s="332"/>
      <c r="AZ130" s="332"/>
      <c r="BA130" s="332"/>
      <c r="BB130" s="332"/>
      <c r="BC130" s="332"/>
      <c r="BD130" s="332"/>
      <c r="BE130" s="332"/>
      <c r="BF130" s="332"/>
      <c r="BI130" s="332"/>
      <c r="BS130" s="332"/>
      <c r="CC130" s="332"/>
      <c r="CM130" s="332"/>
      <c r="CW130" s="332"/>
      <c r="DG130" s="332"/>
      <c r="DQ130" s="332"/>
      <c r="EA130" s="332"/>
      <c r="EK130" s="332"/>
      <c r="EU130" s="332"/>
      <c r="FE130" s="332"/>
      <c r="FO130" s="332"/>
      <c r="FY130" s="332"/>
      <c r="GI130" s="332"/>
      <c r="GS130" s="332"/>
      <c r="HC130" s="332"/>
      <c r="HM130" s="332"/>
    </row>
    <row r="131" s="3" customFormat="true" x14ac:dyDescent="0.25">
      <c r="A131" s="332"/>
      <c r="K131" s="332"/>
      <c r="U131" s="332"/>
      <c r="AE131" s="332"/>
      <c r="AO131" s="332"/>
      <c r="AY131" s="332"/>
      <c r="AZ131" s="332"/>
      <c r="BA131" s="332"/>
      <c r="BB131" s="332"/>
      <c r="BC131" s="332"/>
      <c r="BD131" s="332"/>
      <c r="BE131" s="332"/>
      <c r="BF131" s="332"/>
      <c r="BI131" s="332"/>
      <c r="BS131" s="332"/>
      <c r="CC131" s="332"/>
      <c r="CM131" s="332"/>
      <c r="CW131" s="332"/>
      <c r="DG131" s="332"/>
      <c r="DQ131" s="332"/>
      <c r="EA131" s="332"/>
      <c r="EK131" s="332"/>
      <c r="EU131" s="332"/>
      <c r="FE131" s="332"/>
      <c r="FO131" s="332"/>
      <c r="FY131" s="332"/>
      <c r="GI131" s="332"/>
      <c r="GS131" s="332"/>
      <c r="HC131" s="332"/>
      <c r="HM131" s="332"/>
    </row>
    <row r="132" s="3" customFormat="true" x14ac:dyDescent="0.25">
      <c r="A132" s="332"/>
      <c r="K132" s="332"/>
      <c r="U132" s="332"/>
      <c r="AE132" s="332"/>
      <c r="AO132" s="332"/>
      <c r="AY132" s="332"/>
      <c r="AZ132" s="332"/>
      <c r="BA132" s="332"/>
      <c r="BB132" s="332"/>
      <c r="BC132" s="332"/>
      <c r="BD132" s="332"/>
      <c r="BE132" s="332"/>
      <c r="BF132" s="332"/>
      <c r="BI132" s="332"/>
      <c r="BS132" s="332"/>
      <c r="CC132" s="332"/>
      <c r="CM132" s="332"/>
      <c r="CW132" s="332"/>
      <c r="DG132" s="332"/>
      <c r="DQ132" s="332"/>
      <c r="EA132" s="332"/>
      <c r="EK132" s="332"/>
      <c r="EU132" s="332"/>
      <c r="FE132" s="332"/>
      <c r="FO132" s="332"/>
      <c r="FY132" s="332"/>
      <c r="GI132" s="332"/>
      <c r="GS132" s="332"/>
      <c r="HC132" s="332"/>
      <c r="HM132" s="332"/>
    </row>
    <row r="133" s="3" customFormat="true" x14ac:dyDescent="0.25">
      <c r="A133" s="332"/>
      <c r="K133" s="332"/>
      <c r="U133" s="332"/>
      <c r="AE133" s="332"/>
      <c r="AO133" s="332"/>
      <c r="AY133" s="332"/>
      <c r="AZ133" s="332"/>
      <c r="BA133" s="332"/>
      <c r="BB133" s="332"/>
      <c r="BC133" s="332"/>
      <c r="BD133" s="332"/>
      <c r="BE133" s="332"/>
      <c r="BF133" s="332"/>
      <c r="BI133" s="332"/>
      <c r="BS133" s="332"/>
      <c r="CC133" s="332"/>
      <c r="CM133" s="332"/>
      <c r="CW133" s="332"/>
      <c r="DG133" s="332"/>
      <c r="DQ133" s="332"/>
      <c r="EA133" s="332"/>
      <c r="EK133" s="332"/>
      <c r="EU133" s="332"/>
      <c r="FE133" s="332"/>
      <c r="FO133" s="332"/>
      <c r="FY133" s="332"/>
      <c r="GI133" s="332"/>
      <c r="GS133" s="332"/>
      <c r="HC133" s="332"/>
      <c r="HM133" s="332"/>
    </row>
    <row r="134" s="3" customFormat="true" x14ac:dyDescent="0.25">
      <c r="A134" s="332"/>
      <c r="K134" s="332"/>
      <c r="U134" s="332"/>
      <c r="AE134" s="332"/>
      <c r="AO134" s="332"/>
      <c r="AY134" s="332"/>
      <c r="AZ134" s="332"/>
      <c r="BA134" s="332"/>
      <c r="BB134" s="332"/>
      <c r="BC134" s="332"/>
      <c r="BD134" s="332"/>
      <c r="BE134" s="332"/>
      <c r="BF134" s="332"/>
      <c r="BI134" s="332"/>
      <c r="BS134" s="332"/>
      <c r="CC134" s="332"/>
      <c r="CM134" s="332"/>
      <c r="CW134" s="332"/>
      <c r="DG134" s="332"/>
      <c r="DQ134" s="332"/>
      <c r="EA134" s="332"/>
      <c r="EK134" s="332"/>
      <c r="EU134" s="332"/>
      <c r="FE134" s="332"/>
      <c r="FO134" s="332"/>
      <c r="FY134" s="332"/>
      <c r="GI134" s="332"/>
      <c r="GS134" s="332"/>
      <c r="HC134" s="332"/>
      <c r="HM134" s="332"/>
    </row>
    <row r="135" s="3" customFormat="true" x14ac:dyDescent="0.25">
      <c r="A135" s="332"/>
      <c r="K135" s="332"/>
      <c r="U135" s="332"/>
      <c r="AE135" s="332"/>
      <c r="AO135" s="332"/>
      <c r="AY135" s="332"/>
      <c r="AZ135" s="332"/>
      <c r="BA135" s="332"/>
      <c r="BB135" s="332"/>
      <c r="BC135" s="332"/>
      <c r="BD135" s="332"/>
      <c r="BE135" s="332"/>
      <c r="BF135" s="332"/>
      <c r="BI135" s="332"/>
      <c r="BS135" s="332"/>
      <c r="CC135" s="332"/>
      <c r="CM135" s="332"/>
      <c r="CW135" s="332"/>
      <c r="DG135" s="332"/>
      <c r="DQ135" s="332"/>
      <c r="EA135" s="332"/>
      <c r="EK135" s="332"/>
      <c r="EU135" s="332"/>
      <c r="FE135" s="332"/>
      <c r="FO135" s="332"/>
      <c r="FY135" s="332"/>
      <c r="GI135" s="332"/>
      <c r="GS135" s="332"/>
      <c r="HC135" s="332"/>
      <c r="HM135" s="332"/>
    </row>
    <row r="136" s="3" customFormat="true" x14ac:dyDescent="0.25">
      <c r="A136" s="332"/>
      <c r="K136" s="332"/>
      <c r="U136" s="332"/>
      <c r="AE136" s="332"/>
      <c r="AO136" s="332"/>
      <c r="AY136" s="332"/>
      <c r="AZ136" s="332"/>
      <c r="BA136" s="332"/>
      <c r="BB136" s="332"/>
      <c r="BC136" s="332"/>
      <c r="BD136" s="332"/>
      <c r="BE136" s="332"/>
      <c r="BF136" s="332"/>
      <c r="BI136" s="332"/>
      <c r="BS136" s="332"/>
      <c r="CC136" s="332"/>
      <c r="CM136" s="332"/>
      <c r="CW136" s="332"/>
      <c r="DG136" s="332"/>
      <c r="DQ136" s="332"/>
      <c r="EA136" s="332"/>
      <c r="EK136" s="332"/>
      <c r="EU136" s="332"/>
      <c r="FE136" s="332"/>
      <c r="FO136" s="332"/>
      <c r="FY136" s="332"/>
      <c r="GI136" s="332"/>
      <c r="GS136" s="332"/>
      <c r="HC136" s="332"/>
      <c r="HM136" s="332"/>
    </row>
    <row r="137" s="3" customFormat="true" x14ac:dyDescent="0.25">
      <c r="A137" s="332"/>
      <c r="K137" s="332"/>
      <c r="U137" s="332"/>
      <c r="AE137" s="332"/>
      <c r="AO137" s="332"/>
      <c r="AY137" s="332"/>
      <c r="AZ137" s="332"/>
      <c r="BA137" s="332"/>
      <c r="BB137" s="332"/>
      <c r="BC137" s="332"/>
      <c r="BD137" s="332"/>
      <c r="BE137" s="332"/>
      <c r="BF137" s="332"/>
      <c r="BI137" s="332"/>
      <c r="BS137" s="332"/>
      <c r="CC137" s="332"/>
      <c r="CM137" s="332"/>
      <c r="CW137" s="332"/>
      <c r="DG137" s="332"/>
      <c r="DQ137" s="332"/>
      <c r="EA137" s="332"/>
      <c r="EK137" s="332"/>
      <c r="EU137" s="332"/>
      <c r="FE137" s="332"/>
      <c r="FO137" s="332"/>
      <c r="FY137" s="332"/>
      <c r="GI137" s="332"/>
      <c r="GS137" s="332"/>
      <c r="HC137" s="332"/>
      <c r="HM137" s="332"/>
    </row>
    <row r="138" s="3" customFormat="true" x14ac:dyDescent="0.25">
      <c r="A138" s="332"/>
      <c r="K138" s="332"/>
      <c r="U138" s="332"/>
      <c r="AE138" s="332"/>
      <c r="AO138" s="332"/>
      <c r="AY138" s="332"/>
      <c r="AZ138" s="332"/>
      <c r="BA138" s="332"/>
      <c r="BB138" s="332"/>
      <c r="BC138" s="332"/>
      <c r="BD138" s="332"/>
      <c r="BE138" s="332"/>
      <c r="BF138" s="332"/>
      <c r="BI138" s="332"/>
      <c r="BS138" s="332"/>
      <c r="CC138" s="332"/>
      <c r="CM138" s="332"/>
      <c r="CW138" s="332"/>
      <c r="DG138" s="332"/>
      <c r="DQ138" s="332"/>
      <c r="EA138" s="332"/>
      <c r="EK138" s="332"/>
      <c r="EU138" s="332"/>
      <c r="FE138" s="332"/>
      <c r="FO138" s="332"/>
      <c r="FY138" s="332"/>
      <c r="GI138" s="332"/>
      <c r="GS138" s="332"/>
      <c r="HC138" s="332"/>
      <c r="HM138" s="332"/>
    </row>
    <row r="139" s="3" customFormat="true" x14ac:dyDescent="0.25">
      <c r="A139" s="332"/>
      <c r="K139" s="332"/>
      <c r="U139" s="332"/>
      <c r="AE139" s="332"/>
      <c r="AO139" s="332"/>
      <c r="AY139" s="332"/>
      <c r="AZ139" s="332"/>
      <c r="BA139" s="332"/>
      <c r="BB139" s="332"/>
      <c r="BC139" s="332"/>
      <c r="BD139" s="332"/>
      <c r="BE139" s="332"/>
      <c r="BF139" s="332"/>
      <c r="BI139" s="332"/>
      <c r="BS139" s="332"/>
      <c r="CC139" s="332"/>
      <c r="CM139" s="332"/>
      <c r="CW139" s="332"/>
      <c r="DG139" s="332"/>
      <c r="DQ139" s="332"/>
      <c r="EA139" s="332"/>
      <c r="EK139" s="332"/>
      <c r="EU139" s="332"/>
      <c r="FE139" s="332"/>
      <c r="FO139" s="332"/>
      <c r="FY139" s="332"/>
      <c r="GI139" s="332"/>
      <c r="GS139" s="332"/>
      <c r="HC139" s="332"/>
      <c r="HM139" s="332"/>
    </row>
    <row r="140" s="3" customFormat="true" x14ac:dyDescent="0.25">
      <c r="A140" s="332"/>
      <c r="K140" s="332"/>
      <c r="U140" s="332"/>
      <c r="AE140" s="332"/>
      <c r="AO140" s="332"/>
      <c r="AY140" s="332"/>
      <c r="AZ140" s="332"/>
      <c r="BA140" s="332"/>
      <c r="BB140" s="332"/>
      <c r="BC140" s="332"/>
      <c r="BD140" s="332"/>
      <c r="BE140" s="332"/>
      <c r="BF140" s="332"/>
      <c r="BI140" s="332"/>
      <c r="BS140" s="332"/>
      <c r="CC140" s="332"/>
      <c r="CM140" s="332"/>
      <c r="CW140" s="332"/>
      <c r="DG140" s="332"/>
      <c r="DQ140" s="332"/>
      <c r="EA140" s="332"/>
      <c r="EK140" s="332"/>
      <c r="EU140" s="332"/>
      <c r="FE140" s="332"/>
      <c r="FO140" s="332"/>
      <c r="FY140" s="332"/>
      <c r="GI140" s="332"/>
      <c r="GS140" s="332"/>
      <c r="HC140" s="332"/>
      <c r="HM140" s="332"/>
    </row>
    <row r="141" s="3" customFormat="true" x14ac:dyDescent="0.25">
      <c r="A141" s="332"/>
      <c r="K141" s="332"/>
      <c r="U141" s="332"/>
      <c r="AE141" s="332"/>
      <c r="AO141" s="332"/>
      <c r="AY141" s="332"/>
      <c r="AZ141" s="332"/>
      <c r="BA141" s="332"/>
      <c r="BB141" s="332"/>
      <c r="BC141" s="332"/>
      <c r="BD141" s="332"/>
      <c r="BE141" s="332"/>
      <c r="BF141" s="332"/>
      <c r="BI141" s="332"/>
      <c r="BS141" s="332"/>
      <c r="CC141" s="332"/>
      <c r="CM141" s="332"/>
      <c r="CW141" s="332"/>
      <c r="DG141" s="332"/>
      <c r="DQ141" s="332"/>
      <c r="EA141" s="332"/>
      <c r="EK141" s="332"/>
      <c r="EU141" s="332"/>
      <c r="FE141" s="332"/>
      <c r="FO141" s="332"/>
      <c r="FY141" s="332"/>
      <c r="GI141" s="332"/>
      <c r="GS141" s="332"/>
      <c r="HC141" s="332"/>
      <c r="HM141" s="332"/>
    </row>
    <row r="142" s="3" customFormat="true" x14ac:dyDescent="0.25">
      <c r="A142" s="332"/>
      <c r="K142" s="332"/>
      <c r="U142" s="332"/>
      <c r="AE142" s="332"/>
      <c r="AO142" s="332"/>
      <c r="AY142" s="332"/>
      <c r="AZ142" s="332"/>
      <c r="BA142" s="332"/>
      <c r="BB142" s="332"/>
      <c r="BC142" s="332"/>
      <c r="BD142" s="332"/>
      <c r="BE142" s="332"/>
      <c r="BF142" s="332"/>
      <c r="BI142" s="332"/>
      <c r="BS142" s="332"/>
      <c r="CC142" s="332"/>
      <c r="CM142" s="332"/>
      <c r="CW142" s="332"/>
      <c r="DG142" s="332"/>
      <c r="DQ142" s="332"/>
      <c r="EA142" s="332"/>
      <c r="EK142" s="332"/>
      <c r="EU142" s="332"/>
      <c r="FE142" s="332"/>
      <c r="FO142" s="332"/>
      <c r="FY142" s="332"/>
      <c r="GI142" s="332"/>
      <c r="GS142" s="332"/>
      <c r="HC142" s="332"/>
      <c r="HM142" s="332"/>
    </row>
    <row r="143" s="3" customFormat="true" x14ac:dyDescent="0.25">
      <c r="A143" s="332"/>
      <c r="K143" s="332"/>
      <c r="U143" s="332"/>
      <c r="AE143" s="332"/>
      <c r="AO143" s="332"/>
      <c r="AY143" s="332"/>
      <c r="AZ143" s="332"/>
      <c r="BA143" s="332"/>
      <c r="BB143" s="332"/>
      <c r="BC143" s="332"/>
      <c r="BD143" s="332"/>
      <c r="BE143" s="332"/>
      <c r="BF143" s="332"/>
      <c r="BI143" s="332"/>
      <c r="BS143" s="332"/>
      <c r="CC143" s="332"/>
      <c r="CM143" s="332"/>
      <c r="CW143" s="332"/>
      <c r="DG143" s="332"/>
      <c r="DQ143" s="332"/>
      <c r="EA143" s="332"/>
      <c r="EK143" s="332"/>
      <c r="EU143" s="332"/>
      <c r="FE143" s="332"/>
      <c r="FO143" s="332"/>
      <c r="FY143" s="332"/>
      <c r="GI143" s="332"/>
      <c r="GS143" s="332"/>
      <c r="HC143" s="332"/>
      <c r="HM143" s="332"/>
    </row>
    <row r="144" s="3" customFormat="true" x14ac:dyDescent="0.25">
      <c r="A144" s="332"/>
      <c r="K144" s="332"/>
      <c r="U144" s="332"/>
      <c r="AE144" s="332"/>
      <c r="AO144" s="332"/>
      <c r="AY144" s="332"/>
      <c r="AZ144" s="332"/>
      <c r="BA144" s="332"/>
      <c r="BB144" s="332"/>
      <c r="BC144" s="332"/>
      <c r="BD144" s="332"/>
      <c r="BE144" s="332"/>
      <c r="BF144" s="332"/>
      <c r="BI144" s="332"/>
      <c r="BS144" s="332"/>
      <c r="CC144" s="332"/>
      <c r="CM144" s="332"/>
      <c r="CW144" s="332"/>
      <c r="DG144" s="332"/>
      <c r="DQ144" s="332"/>
      <c r="EA144" s="332"/>
      <c r="EK144" s="332"/>
      <c r="EU144" s="332"/>
      <c r="FE144" s="332"/>
      <c r="FO144" s="332"/>
      <c r="FY144" s="332"/>
      <c r="GI144" s="332"/>
      <c r="GS144" s="332"/>
      <c r="HC144" s="332"/>
      <c r="HM144" s="332"/>
    </row>
    <row r="145" s="3" customFormat="true" x14ac:dyDescent="0.25">
      <c r="A145" s="332"/>
      <c r="K145" s="332"/>
      <c r="U145" s="332"/>
      <c r="AE145" s="332"/>
      <c r="AO145" s="332"/>
      <c r="AY145" s="332"/>
      <c r="AZ145" s="332"/>
      <c r="BA145" s="332"/>
      <c r="BB145" s="332"/>
      <c r="BC145" s="332"/>
      <c r="BD145" s="332"/>
      <c r="BE145" s="332"/>
      <c r="BF145" s="332"/>
      <c r="BI145" s="332"/>
      <c r="BS145" s="332"/>
      <c r="CC145" s="332"/>
      <c r="CM145" s="332"/>
      <c r="CW145" s="332"/>
      <c r="DG145" s="332"/>
      <c r="DQ145" s="332"/>
      <c r="EA145" s="332"/>
      <c r="EK145" s="332"/>
      <c r="EU145" s="332"/>
      <c r="FE145" s="332"/>
      <c r="FO145" s="332"/>
      <c r="FY145" s="332"/>
      <c r="GI145" s="332"/>
      <c r="GS145" s="332"/>
      <c r="HC145" s="332"/>
      <c r="HM145" s="332"/>
    </row>
    <row r="146" s="3" customFormat="true" x14ac:dyDescent="0.25">
      <c r="A146" s="332"/>
      <c r="K146" s="332"/>
      <c r="U146" s="332"/>
      <c r="AE146" s="332"/>
      <c r="AO146" s="332"/>
      <c r="AY146" s="332"/>
      <c r="AZ146" s="332"/>
      <c r="BA146" s="332"/>
      <c r="BB146" s="332"/>
      <c r="BC146" s="332"/>
      <c r="BD146" s="332"/>
      <c r="BE146" s="332"/>
      <c r="BF146" s="332"/>
      <c r="BI146" s="332"/>
      <c r="BS146" s="332"/>
      <c r="CC146" s="332"/>
      <c r="CM146" s="332"/>
      <c r="CW146" s="332"/>
      <c r="DG146" s="332"/>
      <c r="DQ146" s="332"/>
      <c r="EA146" s="332"/>
      <c r="EK146" s="332"/>
      <c r="EU146" s="332"/>
      <c r="FE146" s="332"/>
      <c r="FO146" s="332"/>
      <c r="FY146" s="332"/>
      <c r="GI146" s="332"/>
      <c r="GS146" s="332"/>
      <c r="HC146" s="332"/>
      <c r="HM146" s="332"/>
    </row>
    <row r="147" s="3" customFormat="true" x14ac:dyDescent="0.25">
      <c r="A147" s="332"/>
      <c r="K147" s="332"/>
      <c r="U147" s="332"/>
      <c r="AE147" s="332"/>
      <c r="AO147" s="332"/>
      <c r="AY147" s="332"/>
      <c r="AZ147" s="332"/>
      <c r="BA147" s="332"/>
      <c r="BB147" s="332"/>
      <c r="BC147" s="332"/>
      <c r="BD147" s="332"/>
      <c r="BE147" s="332"/>
      <c r="BF147" s="332"/>
      <c r="BI147" s="332"/>
      <c r="BS147" s="332"/>
      <c r="CC147" s="332"/>
      <c r="CM147" s="332"/>
      <c r="CW147" s="332"/>
      <c r="DG147" s="332"/>
      <c r="DQ147" s="332"/>
      <c r="EA147" s="332"/>
      <c r="EK147" s="332"/>
      <c r="EU147" s="332"/>
      <c r="FE147" s="332"/>
      <c r="FO147" s="332"/>
      <c r="FY147" s="332"/>
      <c r="GI147" s="332"/>
      <c r="GS147" s="332"/>
      <c r="HC147" s="332"/>
      <c r="HM147" s="332"/>
    </row>
    <row r="148" s="3" customFormat="true" x14ac:dyDescent="0.25">
      <c r="A148" s="332"/>
      <c r="K148" s="332"/>
      <c r="U148" s="332"/>
      <c r="AE148" s="332"/>
      <c r="AO148" s="332"/>
      <c r="AY148" s="332"/>
      <c r="AZ148" s="332"/>
      <c r="BA148" s="332"/>
      <c r="BB148" s="332"/>
      <c r="BC148" s="332"/>
      <c r="BD148" s="332"/>
      <c r="BE148" s="332"/>
      <c r="BF148" s="332"/>
      <c r="BI148" s="332"/>
      <c r="BS148" s="332"/>
      <c r="CC148" s="332"/>
      <c r="CM148" s="332"/>
      <c r="CW148" s="332"/>
      <c r="DG148" s="332"/>
      <c r="DQ148" s="332"/>
      <c r="EA148" s="332"/>
      <c r="EK148" s="332"/>
      <c r="EU148" s="332"/>
      <c r="FE148" s="332"/>
      <c r="FO148" s="332"/>
      <c r="FY148" s="332"/>
      <c r="GI148" s="332"/>
      <c r="GS148" s="332"/>
      <c r="HC148" s="332"/>
      <c r="HM148" s="332"/>
    </row>
    <row r="149" s="3" customFormat="true" x14ac:dyDescent="0.25">
      <c r="A149" s="332"/>
      <c r="K149" s="332"/>
      <c r="U149" s="332"/>
      <c r="AE149" s="332"/>
      <c r="AO149" s="332"/>
      <c r="AY149" s="332"/>
      <c r="AZ149" s="332"/>
      <c r="BA149" s="332"/>
      <c r="BB149" s="332"/>
      <c r="BC149" s="332"/>
      <c r="BD149" s="332"/>
      <c r="BE149" s="332"/>
      <c r="BF149" s="332"/>
      <c r="BI149" s="332"/>
      <c r="BS149" s="332"/>
      <c r="CC149" s="332"/>
      <c r="CM149" s="332"/>
      <c r="CW149" s="332"/>
      <c r="DG149" s="332"/>
      <c r="DQ149" s="332"/>
      <c r="EA149" s="332"/>
      <c r="EK149" s="332"/>
      <c r="EU149" s="332"/>
      <c r="FE149" s="332"/>
      <c r="FO149" s="332"/>
      <c r="FY149" s="332"/>
      <c r="GI149" s="332"/>
      <c r="GS149" s="332"/>
      <c r="HC149" s="332"/>
      <c r="HM149" s="332"/>
    </row>
    <row r="150" s="3" customFormat="true" x14ac:dyDescent="0.25">
      <c r="A150" s="332"/>
      <c r="K150" s="332"/>
      <c r="U150" s="332"/>
      <c r="AE150" s="332"/>
      <c r="AO150" s="332"/>
      <c r="AY150" s="332"/>
      <c r="AZ150" s="332"/>
      <c r="BA150" s="332"/>
      <c r="BB150" s="332"/>
      <c r="BC150" s="332"/>
      <c r="BD150" s="332"/>
      <c r="BE150" s="332"/>
      <c r="BF150" s="332"/>
      <c r="BI150" s="332"/>
      <c r="BS150" s="332"/>
      <c r="CC150" s="332"/>
      <c r="CM150" s="332"/>
      <c r="CW150" s="332"/>
      <c r="DG150" s="332"/>
      <c r="DQ150" s="332"/>
      <c r="EA150" s="332"/>
      <c r="EK150" s="332"/>
      <c r="EU150" s="332"/>
      <c r="FE150" s="332"/>
      <c r="FO150" s="332"/>
      <c r="FY150" s="332"/>
      <c r="GI150" s="332"/>
      <c r="GS150" s="332"/>
      <c r="HC150" s="332"/>
      <c r="HM150" s="332"/>
    </row>
    <row r="151" s="3" customFormat="true" x14ac:dyDescent="0.25">
      <c r="A151" s="332"/>
      <c r="K151" s="332"/>
      <c r="U151" s="332"/>
      <c r="AE151" s="332"/>
      <c r="AO151" s="332"/>
      <c r="AY151" s="332"/>
      <c r="AZ151" s="332"/>
      <c r="BA151" s="332"/>
      <c r="BB151" s="332"/>
      <c r="BC151" s="332"/>
      <c r="BD151" s="332"/>
      <c r="BE151" s="332"/>
      <c r="BF151" s="332"/>
      <c r="BI151" s="332"/>
      <c r="BS151" s="332"/>
      <c r="CC151" s="332"/>
      <c r="CM151" s="332"/>
      <c r="CW151" s="332"/>
      <c r="DG151" s="332"/>
      <c r="DQ151" s="332"/>
      <c r="EA151" s="332"/>
      <c r="EK151" s="332"/>
      <c r="EU151" s="332"/>
      <c r="FE151" s="332"/>
      <c r="FO151" s="332"/>
      <c r="FY151" s="332"/>
      <c r="GI151" s="332"/>
      <c r="GS151" s="332"/>
      <c r="HC151" s="332"/>
      <c r="HM151" s="332"/>
    </row>
    <row r="152" s="3" customFormat="true" x14ac:dyDescent="0.25">
      <c r="A152" s="332"/>
      <c r="K152" s="332"/>
      <c r="U152" s="332"/>
      <c r="AE152" s="332"/>
      <c r="AO152" s="332"/>
      <c r="AY152" s="332"/>
      <c r="AZ152" s="332"/>
      <c r="BA152" s="332"/>
      <c r="BB152" s="332"/>
      <c r="BC152" s="332"/>
      <c r="BD152" s="332"/>
      <c r="BE152" s="332"/>
      <c r="BF152" s="332"/>
      <c r="BI152" s="332"/>
      <c r="BS152" s="332"/>
      <c r="CC152" s="332"/>
      <c r="CM152" s="332"/>
      <c r="CW152" s="332"/>
      <c r="DG152" s="332"/>
      <c r="DQ152" s="332"/>
      <c r="EA152" s="332"/>
      <c r="EK152" s="332"/>
      <c r="EU152" s="332"/>
      <c r="FE152" s="332"/>
      <c r="FO152" s="332"/>
      <c r="FY152" s="332"/>
      <c r="GI152" s="332"/>
      <c r="GS152" s="332"/>
      <c r="HC152" s="332"/>
      <c r="HM152" s="332"/>
    </row>
    <row r="153" s="3" customFormat="true" x14ac:dyDescent="0.25">
      <c r="A153" s="332"/>
      <c r="K153" s="332"/>
      <c r="U153" s="332"/>
      <c r="AE153" s="332"/>
      <c r="AO153" s="332"/>
      <c r="AY153" s="332"/>
      <c r="AZ153" s="332"/>
      <c r="BA153" s="332"/>
      <c r="BB153" s="332"/>
      <c r="BC153" s="332"/>
      <c r="BD153" s="332"/>
      <c r="BE153" s="332"/>
      <c r="BF153" s="332"/>
      <c r="BI153" s="332"/>
      <c r="BS153" s="332"/>
      <c r="CC153" s="332"/>
      <c r="CM153" s="332"/>
      <c r="CW153" s="332"/>
      <c r="DG153" s="332"/>
      <c r="DQ153" s="332"/>
      <c r="EA153" s="332"/>
      <c r="EK153" s="332"/>
      <c r="EU153" s="332"/>
      <c r="FE153" s="332"/>
      <c r="FO153" s="332"/>
      <c r="FY153" s="332"/>
      <c r="GI153" s="332"/>
      <c r="GS153" s="332"/>
      <c r="HC153" s="332"/>
      <c r="HM153" s="332"/>
    </row>
    <row r="154" s="3" customFormat="true" x14ac:dyDescent="0.25">
      <c r="A154" s="332"/>
      <c r="K154" s="332"/>
      <c r="U154" s="332"/>
      <c r="AE154" s="332"/>
      <c r="AO154" s="332"/>
      <c r="AY154" s="332"/>
      <c r="AZ154" s="332"/>
      <c r="BA154" s="332"/>
      <c r="BB154" s="332"/>
      <c r="BC154" s="332"/>
      <c r="BD154" s="332"/>
      <c r="BE154" s="332"/>
      <c r="BF154" s="332"/>
      <c r="BI154" s="332"/>
      <c r="BS154" s="332"/>
      <c r="CC154" s="332"/>
      <c r="CM154" s="332"/>
      <c r="CW154" s="332"/>
      <c r="DG154" s="332"/>
      <c r="DQ154" s="332"/>
      <c r="EA154" s="332"/>
      <c r="EK154" s="332"/>
      <c r="EU154" s="332"/>
      <c r="FE154" s="332"/>
      <c r="FO154" s="332"/>
      <c r="FY154" s="332"/>
      <c r="GI154" s="332"/>
      <c r="GS154" s="332"/>
      <c r="HC154" s="332"/>
      <c r="HM154" s="332"/>
    </row>
    <row r="155" s="3" customFormat="true" x14ac:dyDescent="0.25">
      <c r="A155" s="332"/>
      <c r="K155" s="332"/>
      <c r="U155" s="332"/>
      <c r="AE155" s="332"/>
      <c r="AO155" s="332"/>
      <c r="AY155" s="332"/>
      <c r="AZ155" s="332"/>
      <c r="BA155" s="332"/>
      <c r="BB155" s="332"/>
      <c r="BC155" s="332"/>
      <c r="BD155" s="332"/>
      <c r="BE155" s="332"/>
      <c r="BF155" s="332"/>
      <c r="BI155" s="332"/>
      <c r="BS155" s="332"/>
      <c r="CC155" s="332"/>
      <c r="CM155" s="332"/>
      <c r="CW155" s="332"/>
      <c r="DG155" s="332"/>
      <c r="DQ155" s="332"/>
      <c r="EA155" s="332"/>
      <c r="EK155" s="332"/>
      <c r="EU155" s="332"/>
      <c r="FE155" s="332"/>
      <c r="FO155" s="332"/>
      <c r="FY155" s="332"/>
      <c r="GI155" s="332"/>
      <c r="GS155" s="332"/>
      <c r="HC155" s="332"/>
      <c r="HM155" s="332"/>
    </row>
    <row r="156" s="3" customFormat="true" x14ac:dyDescent="0.25">
      <c r="A156" s="332"/>
      <c r="K156" s="332"/>
      <c r="U156" s="332"/>
      <c r="AE156" s="332"/>
      <c r="AO156" s="332"/>
      <c r="AY156" s="332"/>
      <c r="AZ156" s="332"/>
      <c r="BA156" s="332"/>
      <c r="BB156" s="332"/>
      <c r="BC156" s="332"/>
      <c r="BD156" s="332"/>
      <c r="BE156" s="332"/>
      <c r="BF156" s="332"/>
      <c r="BI156" s="332"/>
      <c r="BS156" s="332"/>
      <c r="CC156" s="332"/>
      <c r="CM156" s="332"/>
      <c r="CW156" s="332"/>
      <c r="DG156" s="332"/>
      <c r="DQ156" s="332"/>
      <c r="EA156" s="332"/>
      <c r="EK156" s="332"/>
      <c r="EU156" s="332"/>
      <c r="FE156" s="332"/>
      <c r="FO156" s="332"/>
      <c r="FY156" s="332"/>
      <c r="GI156" s="332"/>
      <c r="GS156" s="332"/>
      <c r="HC156" s="332"/>
      <c r="HM156" s="332"/>
    </row>
    <row r="157" s="3" customFormat="true" x14ac:dyDescent="0.25">
      <c r="A157" s="332"/>
      <c r="K157" s="332"/>
      <c r="U157" s="332"/>
      <c r="AE157" s="332"/>
      <c r="AO157" s="332"/>
      <c r="AY157" s="332"/>
      <c r="AZ157" s="332"/>
      <c r="BA157" s="332"/>
      <c r="BB157" s="332"/>
      <c r="BC157" s="332"/>
      <c r="BD157" s="332"/>
      <c r="BE157" s="332"/>
      <c r="BF157" s="332"/>
      <c r="BI157" s="332"/>
      <c r="BS157" s="332"/>
      <c r="CC157" s="332"/>
      <c r="CM157" s="332"/>
      <c r="CW157" s="332"/>
      <c r="DG157" s="332"/>
      <c r="DQ157" s="332"/>
      <c r="EA157" s="332"/>
      <c r="EK157" s="332"/>
      <c r="EU157" s="332"/>
      <c r="FE157" s="332"/>
      <c r="FO157" s="332"/>
      <c r="FY157" s="332"/>
      <c r="GI157" s="332"/>
      <c r="GS157" s="332"/>
      <c r="HC157" s="332"/>
      <c r="HM157" s="332"/>
    </row>
    <row r="158" s="3" customFormat="true" x14ac:dyDescent="0.25">
      <c r="A158" s="332"/>
      <c r="K158" s="332"/>
      <c r="U158" s="332"/>
      <c r="AE158" s="332"/>
      <c r="AO158" s="332"/>
      <c r="AY158" s="332"/>
      <c r="AZ158" s="332"/>
      <c r="BA158" s="332"/>
      <c r="BB158" s="332"/>
      <c r="BC158" s="332"/>
      <c r="BD158" s="332"/>
      <c r="BE158" s="332"/>
      <c r="BF158" s="332"/>
      <c r="BI158" s="332"/>
      <c r="BS158" s="332"/>
      <c r="CC158" s="332"/>
      <c r="CM158" s="332"/>
      <c r="CW158" s="332"/>
      <c r="DG158" s="332"/>
      <c r="DQ158" s="332"/>
      <c r="EA158" s="332"/>
      <c r="EK158" s="332"/>
      <c r="EU158" s="332"/>
      <c r="FE158" s="332"/>
      <c r="FO158" s="332"/>
      <c r="FY158" s="332"/>
      <c r="GI158" s="332"/>
      <c r="GS158" s="332"/>
      <c r="HC158" s="332"/>
      <c r="HM158" s="332"/>
    </row>
    <row r="159" s="3" customFormat="true" x14ac:dyDescent="0.25">
      <c r="A159" s="332"/>
      <c r="K159" s="332"/>
      <c r="U159" s="332"/>
      <c r="AE159" s="332"/>
      <c r="AO159" s="332"/>
      <c r="AY159" s="332"/>
      <c r="AZ159" s="332"/>
      <c r="BA159" s="332"/>
      <c r="BB159" s="332"/>
      <c r="BC159" s="332"/>
      <c r="BD159" s="332"/>
      <c r="BE159" s="332"/>
      <c r="BF159" s="332"/>
      <c r="BI159" s="332"/>
      <c r="BS159" s="332"/>
      <c r="CC159" s="332"/>
      <c r="CM159" s="332"/>
      <c r="CW159" s="332"/>
      <c r="DG159" s="332"/>
      <c r="DQ159" s="332"/>
      <c r="EA159" s="332"/>
      <c r="EK159" s="332"/>
      <c r="EU159" s="332"/>
      <c r="FE159" s="332"/>
      <c r="FO159" s="332"/>
      <c r="FY159" s="332"/>
      <c r="GI159" s="332"/>
      <c r="GS159" s="332"/>
      <c r="HC159" s="332"/>
      <c r="HM159" s="332"/>
    </row>
    <row r="160" s="3" customFormat="true" x14ac:dyDescent="0.25">
      <c r="A160" s="332"/>
      <c r="K160" s="332"/>
      <c r="U160" s="332"/>
      <c r="AE160" s="332"/>
      <c r="AO160" s="332"/>
      <c r="AY160" s="332"/>
      <c r="AZ160" s="332"/>
      <c r="BA160" s="332"/>
      <c r="BB160" s="332"/>
      <c r="BC160" s="332"/>
      <c r="BD160" s="332"/>
      <c r="BE160" s="332"/>
      <c r="BF160" s="332"/>
      <c r="BI160" s="332"/>
      <c r="BS160" s="332"/>
      <c r="CC160" s="332"/>
      <c r="CM160" s="332"/>
      <c r="CW160" s="332"/>
      <c r="DG160" s="332"/>
      <c r="DQ160" s="332"/>
      <c r="EA160" s="332"/>
      <c r="EK160" s="332"/>
      <c r="EU160" s="332"/>
      <c r="FE160" s="332"/>
      <c r="FO160" s="332"/>
      <c r="FY160" s="332"/>
      <c r="GI160" s="332"/>
      <c r="GS160" s="332"/>
      <c r="HC160" s="332"/>
      <c r="HM160" s="332"/>
    </row>
    <row r="161" s="3" customFormat="true" x14ac:dyDescent="0.25">
      <c r="A161" s="332"/>
      <c r="K161" s="332"/>
      <c r="U161" s="332"/>
      <c r="AE161" s="332"/>
      <c r="AO161" s="332"/>
      <c r="AY161" s="332"/>
      <c r="AZ161" s="332"/>
      <c r="BA161" s="332"/>
      <c r="BB161" s="332"/>
      <c r="BC161" s="332"/>
      <c r="BD161" s="332"/>
      <c r="BE161" s="332"/>
      <c r="BF161" s="332"/>
      <c r="BI161" s="332"/>
      <c r="BS161" s="332"/>
      <c r="CC161" s="332"/>
      <c r="CM161" s="332"/>
      <c r="CW161" s="332"/>
      <c r="DG161" s="332"/>
      <c r="DQ161" s="332"/>
      <c r="EA161" s="332"/>
      <c r="EK161" s="332"/>
      <c r="EU161" s="332"/>
      <c r="FE161" s="332"/>
      <c r="FO161" s="332"/>
      <c r="FY161" s="332"/>
      <c r="GI161" s="332"/>
      <c r="GS161" s="332"/>
      <c r="HC161" s="332"/>
      <c r="HM161" s="332"/>
    </row>
    <row r="162" s="3" customFormat="true" x14ac:dyDescent="0.25">
      <c r="A162" s="332"/>
      <c r="K162" s="332"/>
      <c r="U162" s="332"/>
      <c r="AE162" s="332"/>
      <c r="AO162" s="332"/>
      <c r="AY162" s="332"/>
      <c r="AZ162" s="332"/>
      <c r="BA162" s="332"/>
      <c r="BB162" s="332"/>
      <c r="BC162" s="332"/>
      <c r="BD162" s="332"/>
      <c r="BE162" s="332"/>
      <c r="BF162" s="332"/>
      <c r="BI162" s="332"/>
      <c r="BS162" s="332"/>
      <c r="CC162" s="332"/>
      <c r="CM162" s="332"/>
      <c r="CW162" s="332"/>
      <c r="DG162" s="332"/>
      <c r="DQ162" s="332"/>
      <c r="EA162" s="332"/>
      <c r="EK162" s="332"/>
      <c r="EU162" s="332"/>
      <c r="FE162" s="332"/>
      <c r="FO162" s="332"/>
      <c r="FY162" s="332"/>
      <c r="GI162" s="332"/>
      <c r="GS162" s="332"/>
      <c r="HC162" s="332"/>
      <c r="HM162" s="332"/>
    </row>
    <row r="163" s="3" customFormat="true" x14ac:dyDescent="0.25">
      <c r="A163" s="332"/>
      <c r="K163" s="332"/>
      <c r="U163" s="332"/>
      <c r="AE163" s="332"/>
      <c r="AO163" s="332"/>
      <c r="AY163" s="332"/>
      <c r="AZ163" s="332"/>
      <c r="BA163" s="332"/>
      <c r="BB163" s="332"/>
      <c r="BC163" s="332"/>
      <c r="BD163" s="332"/>
      <c r="BE163" s="332"/>
      <c r="BF163" s="332"/>
      <c r="BI163" s="332"/>
      <c r="BS163" s="332"/>
      <c r="CC163" s="332"/>
      <c r="CM163" s="332"/>
      <c r="CW163" s="332"/>
      <c r="DG163" s="332"/>
      <c r="DQ163" s="332"/>
      <c r="EA163" s="332"/>
      <c r="EK163" s="332"/>
      <c r="EU163" s="332"/>
      <c r="FE163" s="332"/>
      <c r="FO163" s="332"/>
      <c r="FY163" s="332"/>
      <c r="GI163" s="332"/>
      <c r="GS163" s="332"/>
      <c r="HC163" s="332"/>
      <c r="HM163" s="332"/>
    </row>
    <row r="164" s="3" customFormat="true" x14ac:dyDescent="0.25">
      <c r="A164" s="332"/>
      <c r="K164" s="332"/>
      <c r="U164" s="332"/>
      <c r="AE164" s="332"/>
      <c r="AO164" s="332"/>
      <c r="AY164" s="332"/>
      <c r="AZ164" s="332"/>
      <c r="BA164" s="332"/>
      <c r="BB164" s="332"/>
      <c r="BC164" s="332"/>
      <c r="BD164" s="332"/>
      <c r="BE164" s="332"/>
      <c r="BF164" s="332"/>
      <c r="BI164" s="332"/>
      <c r="BS164" s="332"/>
      <c r="CC164" s="332"/>
      <c r="CM164" s="332"/>
      <c r="CW164" s="332"/>
      <c r="DG164" s="332"/>
      <c r="DQ164" s="332"/>
      <c r="EA164" s="332"/>
      <c r="EK164" s="332"/>
      <c r="EU164" s="332"/>
      <c r="FE164" s="332"/>
      <c r="FO164" s="332"/>
      <c r="FY164" s="332"/>
      <c r="GI164" s="332"/>
      <c r="GS164" s="332"/>
      <c r="HC164" s="332"/>
      <c r="HM164" s="332"/>
    </row>
    <row r="165" s="3" customFormat="true" x14ac:dyDescent="0.25">
      <c r="A165" s="332"/>
      <c r="K165" s="332"/>
      <c r="U165" s="332"/>
      <c r="AE165" s="332"/>
      <c r="AO165" s="332"/>
      <c r="AY165" s="332"/>
      <c r="AZ165" s="332"/>
      <c r="BA165" s="332"/>
      <c r="BB165" s="332"/>
      <c r="BC165" s="332"/>
      <c r="BD165" s="332"/>
      <c r="BE165" s="332"/>
      <c r="BF165" s="332"/>
      <c r="BI165" s="332"/>
      <c r="BS165" s="332"/>
      <c r="CC165" s="332"/>
      <c r="CM165" s="332"/>
      <c r="CW165" s="332"/>
      <c r="DG165" s="332"/>
      <c r="DQ165" s="332"/>
      <c r="EA165" s="332"/>
      <c r="EK165" s="332"/>
      <c r="EU165" s="332"/>
      <c r="FE165" s="332"/>
      <c r="FO165" s="332"/>
      <c r="FY165" s="332"/>
      <c r="GI165" s="332"/>
      <c r="GS165" s="332"/>
      <c r="HC165" s="332"/>
      <c r="HM165" s="332"/>
    </row>
    <row r="166" s="3" customFormat="true" x14ac:dyDescent="0.25">
      <c r="A166" s="332"/>
      <c r="K166" s="332"/>
      <c r="U166" s="332"/>
      <c r="AE166" s="332"/>
      <c r="AO166" s="332"/>
      <c r="AY166" s="332"/>
      <c r="AZ166" s="332"/>
      <c r="BA166" s="332"/>
      <c r="BB166" s="332"/>
      <c r="BC166" s="332"/>
      <c r="BD166" s="332"/>
      <c r="BE166" s="332"/>
      <c r="BF166" s="332"/>
      <c r="BI166" s="332"/>
      <c r="BS166" s="332"/>
      <c r="CC166" s="332"/>
      <c r="CM166" s="332"/>
      <c r="CW166" s="332"/>
      <c r="DG166" s="332"/>
      <c r="DQ166" s="332"/>
      <c r="EA166" s="332"/>
      <c r="EK166" s="332"/>
      <c r="EU166" s="332"/>
      <c r="FE166" s="332"/>
      <c r="FO166" s="332"/>
      <c r="FY166" s="332"/>
      <c r="GI166" s="332"/>
      <c r="GS166" s="332"/>
      <c r="HC166" s="332"/>
      <c r="HM166" s="332"/>
    </row>
    <row r="167" s="3" customFormat="true" x14ac:dyDescent="0.25">
      <c r="A167" s="332"/>
      <c r="K167" s="332"/>
      <c r="U167" s="332"/>
      <c r="AE167" s="332"/>
      <c r="AO167" s="332"/>
      <c r="AY167" s="332"/>
      <c r="AZ167" s="332"/>
      <c r="BA167" s="332"/>
      <c r="BB167" s="332"/>
      <c r="BC167" s="332"/>
      <c r="BD167" s="332"/>
      <c r="BE167" s="332"/>
      <c r="BF167" s="332"/>
      <c r="BI167" s="332"/>
      <c r="BS167" s="332"/>
      <c r="CC167" s="332"/>
      <c r="CM167" s="332"/>
      <c r="CW167" s="332"/>
      <c r="DG167" s="332"/>
      <c r="DQ167" s="332"/>
      <c r="EA167" s="332"/>
      <c r="EK167" s="332"/>
      <c r="EU167" s="332"/>
      <c r="FE167" s="332"/>
      <c r="FO167" s="332"/>
      <c r="FY167" s="332"/>
      <c r="GI167" s="332"/>
      <c r="GS167" s="332"/>
      <c r="HC167" s="332"/>
      <c r="HM167" s="332"/>
    </row>
    <row r="168" s="3" customFormat="true" x14ac:dyDescent="0.25">
      <c r="A168" s="332"/>
      <c r="K168" s="332"/>
      <c r="U168" s="332"/>
      <c r="AE168" s="332"/>
      <c r="AO168" s="332"/>
      <c r="AY168" s="332"/>
      <c r="AZ168" s="332"/>
      <c r="BA168" s="332"/>
      <c r="BB168" s="332"/>
      <c r="BC168" s="332"/>
      <c r="BD168" s="332"/>
      <c r="BE168" s="332"/>
      <c r="BF168" s="332"/>
      <c r="BI168" s="332"/>
      <c r="BS168" s="332"/>
      <c r="CC168" s="332"/>
      <c r="CM168" s="332"/>
      <c r="CW168" s="332"/>
      <c r="DG168" s="332"/>
      <c r="DQ168" s="332"/>
      <c r="EA168" s="332"/>
      <c r="EK168" s="332"/>
      <c r="EU168" s="332"/>
      <c r="FE168" s="332"/>
      <c r="FO168" s="332"/>
      <c r="FY168" s="332"/>
      <c r="GI168" s="332"/>
      <c r="GS168" s="332"/>
      <c r="HC168" s="332"/>
      <c r="HM168" s="332"/>
    </row>
    <row r="169" s="3" customFormat="true" x14ac:dyDescent="0.25">
      <c r="A169" s="332"/>
      <c r="K169" s="332"/>
      <c r="U169" s="332"/>
      <c r="AE169" s="332"/>
      <c r="AO169" s="332"/>
      <c r="AY169" s="332"/>
      <c r="AZ169" s="332"/>
      <c r="BA169" s="332"/>
      <c r="BB169" s="332"/>
      <c r="BC169" s="332"/>
      <c r="BD169" s="332"/>
      <c r="BE169" s="332"/>
      <c r="BF169" s="332"/>
      <c r="BI169" s="332"/>
      <c r="BS169" s="332"/>
      <c r="CC169" s="332"/>
      <c r="CM169" s="332"/>
      <c r="CW169" s="332"/>
      <c r="DG169" s="332"/>
      <c r="DQ169" s="332"/>
      <c r="EA169" s="332"/>
      <c r="EK169" s="332"/>
      <c r="EU169" s="332"/>
      <c r="FE169" s="332"/>
      <c r="FO169" s="332"/>
      <c r="FY169" s="332"/>
      <c r="GI169" s="332"/>
      <c r="GS169" s="332"/>
      <c r="HC169" s="332"/>
      <c r="HM169" s="332"/>
    </row>
    <row r="170" s="3" customFormat="true" x14ac:dyDescent="0.25">
      <c r="A170" s="332"/>
      <c r="K170" s="332"/>
      <c r="U170" s="332"/>
      <c r="AE170" s="332"/>
      <c r="AO170" s="332"/>
      <c r="AY170" s="332"/>
      <c r="AZ170" s="332"/>
      <c r="BA170" s="332"/>
      <c r="BB170" s="332"/>
      <c r="BC170" s="332"/>
      <c r="BD170" s="332"/>
      <c r="BE170" s="332"/>
      <c r="BF170" s="332"/>
      <c r="BI170" s="332"/>
      <c r="BS170" s="332"/>
      <c r="CC170" s="332"/>
      <c r="CM170" s="332"/>
      <c r="CW170" s="332"/>
      <c r="DG170" s="332"/>
      <c r="DQ170" s="332"/>
      <c r="EA170" s="332"/>
      <c r="EK170" s="332"/>
      <c r="EU170" s="332"/>
      <c r="FE170" s="332"/>
      <c r="FO170" s="332"/>
      <c r="FY170" s="332"/>
      <c r="GI170" s="332"/>
      <c r="GS170" s="332"/>
      <c r="HC170" s="332"/>
      <c r="HM170" s="332"/>
    </row>
    <row r="171" s="3" customFormat="true" x14ac:dyDescent="0.25">
      <c r="A171" s="332"/>
      <c r="K171" s="332"/>
      <c r="U171" s="332"/>
      <c r="AE171" s="332"/>
      <c r="AO171" s="332"/>
      <c r="AY171" s="332"/>
      <c r="AZ171" s="332"/>
      <c r="BA171" s="332"/>
      <c r="BB171" s="332"/>
      <c r="BC171" s="332"/>
      <c r="BD171" s="332"/>
      <c r="BE171" s="332"/>
      <c r="BF171" s="332"/>
      <c r="BI171" s="332"/>
      <c r="BS171" s="332"/>
      <c r="CC171" s="332"/>
      <c r="CM171" s="332"/>
      <c r="CW171" s="332"/>
      <c r="DG171" s="332"/>
      <c r="DQ171" s="332"/>
      <c r="EA171" s="332"/>
      <c r="EK171" s="332"/>
      <c r="EU171" s="332"/>
      <c r="FE171" s="332"/>
      <c r="FO171" s="332"/>
      <c r="FY171" s="332"/>
      <c r="GI171" s="332"/>
      <c r="GS171" s="332"/>
      <c r="HC171" s="332"/>
      <c r="HM171" s="332"/>
    </row>
    <row r="172" s="3" customFormat="true" x14ac:dyDescent="0.25">
      <c r="A172" s="332"/>
      <c r="K172" s="332"/>
      <c r="U172" s="332"/>
      <c r="AE172" s="332"/>
      <c r="AO172" s="332"/>
      <c r="AY172" s="332"/>
      <c r="AZ172" s="332"/>
      <c r="BA172" s="332"/>
      <c r="BB172" s="332"/>
      <c r="BC172" s="332"/>
      <c r="BD172" s="332"/>
      <c r="BE172" s="332"/>
      <c r="BF172" s="332"/>
      <c r="BI172" s="332"/>
      <c r="BS172" s="332"/>
      <c r="CC172" s="332"/>
      <c r="CM172" s="332"/>
      <c r="CW172" s="332"/>
      <c r="DG172" s="332"/>
      <c r="DQ172" s="332"/>
      <c r="EA172" s="332"/>
      <c r="EK172" s="332"/>
      <c r="EU172" s="332"/>
      <c r="FE172" s="332"/>
      <c r="FO172" s="332"/>
      <c r="FY172" s="332"/>
      <c r="GI172" s="332"/>
      <c r="GS172" s="332"/>
      <c r="HC172" s="332"/>
      <c r="HM172" s="332"/>
    </row>
    <row r="173" s="3" customFormat="true" x14ac:dyDescent="0.25">
      <c r="A173" s="332"/>
      <c r="K173" s="332"/>
      <c r="U173" s="332"/>
      <c r="AE173" s="332"/>
      <c r="AO173" s="332"/>
      <c r="AY173" s="332"/>
      <c r="AZ173" s="332"/>
      <c r="BA173" s="332"/>
      <c r="BB173" s="332"/>
      <c r="BC173" s="332"/>
      <c r="BD173" s="332"/>
      <c r="BE173" s="332"/>
      <c r="BF173" s="332"/>
      <c r="BI173" s="332"/>
      <c r="BS173" s="332"/>
      <c r="CC173" s="332"/>
      <c r="CM173" s="332"/>
      <c r="CW173" s="332"/>
      <c r="DG173" s="332"/>
      <c r="DQ173" s="332"/>
      <c r="EA173" s="332"/>
      <c r="EK173" s="332"/>
      <c r="EU173" s="332"/>
      <c r="FE173" s="332"/>
      <c r="FO173" s="332"/>
      <c r="FY173" s="332"/>
      <c r="GI173" s="332"/>
      <c r="GS173" s="332"/>
      <c r="HC173" s="332"/>
      <c r="HM173" s="332"/>
    </row>
    <row r="174" s="3" customFormat="true" x14ac:dyDescent="0.25">
      <c r="A174" s="332"/>
      <c r="K174" s="332"/>
      <c r="U174" s="332"/>
      <c r="AE174" s="332"/>
      <c r="AO174" s="332"/>
      <c r="AY174" s="332"/>
      <c r="AZ174" s="332"/>
      <c r="BA174" s="332"/>
      <c r="BB174" s="332"/>
      <c r="BC174" s="332"/>
      <c r="BD174" s="332"/>
      <c r="BE174" s="332"/>
      <c r="BF174" s="332"/>
      <c r="BI174" s="332"/>
      <c r="BS174" s="332"/>
      <c r="CC174" s="332"/>
      <c r="CM174" s="332"/>
      <c r="CW174" s="332"/>
      <c r="DG174" s="332"/>
      <c r="DQ174" s="332"/>
      <c r="EA174" s="332"/>
      <c r="EK174" s="332"/>
      <c r="EU174" s="332"/>
      <c r="FE174" s="332"/>
      <c r="FO174" s="332"/>
      <c r="FY174" s="332"/>
      <c r="GI174" s="332"/>
      <c r="GS174" s="332"/>
      <c r="HC174" s="332"/>
      <c r="HM174" s="332"/>
    </row>
    <row r="175" s="3" customFormat="true" x14ac:dyDescent="0.25">
      <c r="A175" s="332"/>
      <c r="K175" s="332"/>
      <c r="U175" s="332"/>
      <c r="AE175" s="332"/>
      <c r="AO175" s="332"/>
      <c r="AY175" s="332"/>
      <c r="AZ175" s="332"/>
      <c r="BA175" s="332"/>
      <c r="BB175" s="332"/>
      <c r="BC175" s="332"/>
      <c r="BD175" s="332"/>
      <c r="BE175" s="332"/>
      <c r="BF175" s="332"/>
      <c r="BI175" s="332"/>
      <c r="BS175" s="332"/>
      <c r="CC175" s="332"/>
      <c r="CM175" s="332"/>
      <c r="CW175" s="332"/>
      <c r="DG175" s="332"/>
      <c r="DQ175" s="332"/>
      <c r="EA175" s="332"/>
      <c r="EK175" s="332"/>
      <c r="EU175" s="332"/>
      <c r="FE175" s="332"/>
      <c r="FO175" s="332"/>
      <c r="FY175" s="332"/>
      <c r="GI175" s="332"/>
      <c r="GS175" s="332"/>
      <c r="HC175" s="332"/>
      <c r="HM175" s="332"/>
    </row>
    <row r="176" s="3" customFormat="true" x14ac:dyDescent="0.25">
      <c r="A176" s="332"/>
      <c r="K176" s="332"/>
      <c r="U176" s="332"/>
      <c r="AE176" s="332"/>
      <c r="AO176" s="332"/>
      <c r="AY176" s="332"/>
      <c r="AZ176" s="332"/>
      <c r="BA176" s="332"/>
      <c r="BB176" s="332"/>
      <c r="BC176" s="332"/>
      <c r="BD176" s="332"/>
      <c r="BE176" s="332"/>
      <c r="BF176" s="332"/>
      <c r="BI176" s="332"/>
      <c r="BS176" s="332"/>
      <c r="CC176" s="332"/>
      <c r="CM176" s="332"/>
      <c r="CW176" s="332"/>
      <c r="DG176" s="332"/>
      <c r="DQ176" s="332"/>
      <c r="EA176" s="332"/>
      <c r="EK176" s="332"/>
      <c r="EU176" s="332"/>
      <c r="FE176" s="332"/>
      <c r="FO176" s="332"/>
      <c r="FY176" s="332"/>
      <c r="GI176" s="332"/>
      <c r="GS176" s="332"/>
      <c r="HC176" s="332"/>
      <c r="HM176" s="332"/>
    </row>
    <row r="177" s="3" customFormat="true" x14ac:dyDescent="0.25">
      <c r="A177" s="332"/>
      <c r="K177" s="332"/>
      <c r="U177" s="332"/>
      <c r="AE177" s="332"/>
      <c r="AO177" s="332"/>
      <c r="AY177" s="332"/>
      <c r="AZ177" s="332"/>
      <c r="BA177" s="332"/>
      <c r="BB177" s="332"/>
      <c r="BC177" s="332"/>
      <c r="BD177" s="332"/>
      <c r="BE177" s="332"/>
      <c r="BF177" s="332"/>
      <c r="BI177" s="332"/>
      <c r="BS177" s="332"/>
      <c r="CC177" s="332"/>
      <c r="CM177" s="332"/>
      <c r="CW177" s="332"/>
      <c r="DG177" s="332"/>
      <c r="DQ177" s="332"/>
      <c r="EA177" s="332"/>
      <c r="EK177" s="332"/>
      <c r="EU177" s="332"/>
      <c r="FE177" s="332"/>
      <c r="FO177" s="332"/>
      <c r="FY177" s="332"/>
      <c r="GI177" s="332"/>
      <c r="GS177" s="332"/>
      <c r="HC177" s="332"/>
      <c r="HM177" s="332"/>
    </row>
    <row r="178" s="3" customFormat="true" x14ac:dyDescent="0.25">
      <c r="A178" s="332"/>
      <c r="K178" s="332"/>
      <c r="U178" s="332"/>
      <c r="AE178" s="332"/>
      <c r="AO178" s="332"/>
      <c r="AY178" s="332"/>
      <c r="AZ178" s="332"/>
      <c r="BA178" s="332"/>
      <c r="BB178" s="332"/>
      <c r="BC178" s="332"/>
      <c r="BD178" s="332"/>
      <c r="BE178" s="332"/>
      <c r="BF178" s="332"/>
      <c r="BI178" s="332"/>
      <c r="BS178" s="332"/>
      <c r="CC178" s="332"/>
      <c r="CM178" s="332"/>
      <c r="CW178" s="332"/>
      <c r="DG178" s="332"/>
      <c r="DQ178" s="332"/>
      <c r="EA178" s="332"/>
      <c r="EK178" s="332"/>
      <c r="EU178" s="332"/>
      <c r="FE178" s="332"/>
      <c r="FO178" s="332"/>
      <c r="FY178" s="332"/>
      <c r="GI178" s="332"/>
      <c r="GS178" s="332"/>
      <c r="HC178" s="332"/>
      <c r="HM178" s="332"/>
    </row>
    <row r="179" s="3" customFormat="true" x14ac:dyDescent="0.25">
      <c r="A179" s="332"/>
      <c r="K179" s="332"/>
      <c r="U179" s="332"/>
      <c r="AE179" s="332"/>
      <c r="AO179" s="332"/>
      <c r="AY179" s="332"/>
      <c r="AZ179" s="332"/>
      <c r="BA179" s="332"/>
      <c r="BB179" s="332"/>
      <c r="BC179" s="332"/>
      <c r="BD179" s="332"/>
      <c r="BE179" s="332"/>
      <c r="BF179" s="332"/>
      <c r="BI179" s="332"/>
      <c r="BS179" s="332"/>
      <c r="CC179" s="332"/>
      <c r="CM179" s="332"/>
      <c r="CW179" s="332"/>
      <c r="DG179" s="332"/>
      <c r="DQ179" s="332"/>
      <c r="EA179" s="332"/>
      <c r="EK179" s="332"/>
      <c r="EU179" s="332"/>
      <c r="FE179" s="332"/>
      <c r="FO179" s="332"/>
      <c r="FY179" s="332"/>
      <c r="GI179" s="332"/>
      <c r="GS179" s="332"/>
      <c r="HC179" s="332"/>
      <c r="HM179" s="332"/>
    </row>
    <row r="180" s="3" customFormat="true" x14ac:dyDescent="0.25">
      <c r="A180" s="332"/>
      <c r="K180" s="332"/>
      <c r="U180" s="332"/>
      <c r="AE180" s="332"/>
      <c r="AO180" s="332"/>
      <c r="AY180" s="332"/>
      <c r="AZ180" s="332"/>
      <c r="BA180" s="332"/>
      <c r="BB180" s="332"/>
      <c r="BC180" s="332"/>
      <c r="BD180" s="332"/>
      <c r="BE180" s="332"/>
      <c r="BF180" s="332"/>
      <c r="BI180" s="332"/>
      <c r="BS180" s="332"/>
      <c r="CC180" s="332"/>
      <c r="CM180" s="332"/>
      <c r="CW180" s="332"/>
      <c r="DG180" s="332"/>
      <c r="DQ180" s="332"/>
      <c r="EA180" s="332"/>
      <c r="EK180" s="332"/>
      <c r="EU180" s="332"/>
      <c r="FE180" s="332"/>
      <c r="FO180" s="332"/>
      <c r="FY180" s="332"/>
      <c r="GI180" s="332"/>
      <c r="GS180" s="332"/>
      <c r="HC180" s="332"/>
      <c r="HM180" s="332"/>
    </row>
    <row r="181" s="3" customFormat="true" x14ac:dyDescent="0.25">
      <c r="A181" s="332"/>
      <c r="K181" s="332"/>
      <c r="U181" s="332"/>
      <c r="AE181" s="332"/>
      <c r="AO181" s="332"/>
      <c r="AY181" s="332"/>
      <c r="AZ181" s="332"/>
      <c r="BA181" s="332"/>
      <c r="BB181" s="332"/>
      <c r="BC181" s="332"/>
      <c r="BD181" s="332"/>
      <c r="BE181" s="332"/>
      <c r="BF181" s="332"/>
      <c r="BI181" s="332"/>
      <c r="BS181" s="332"/>
      <c r="CC181" s="332"/>
      <c r="CM181" s="332"/>
      <c r="CW181" s="332"/>
      <c r="DG181" s="332"/>
      <c r="DQ181" s="332"/>
      <c r="EA181" s="332"/>
      <c r="EK181" s="332"/>
      <c r="EU181" s="332"/>
      <c r="FE181" s="332"/>
      <c r="FO181" s="332"/>
      <c r="FY181" s="332"/>
      <c r="GI181" s="332"/>
      <c r="GS181" s="332"/>
      <c r="HC181" s="332"/>
      <c r="HM181" s="332"/>
    </row>
    <row r="182" s="3" customFormat="true" x14ac:dyDescent="0.25">
      <c r="A182" s="332"/>
      <c r="K182" s="332"/>
      <c r="U182" s="332"/>
      <c r="AE182" s="332"/>
      <c r="AO182" s="332"/>
      <c r="AY182" s="332"/>
      <c r="AZ182" s="332"/>
      <c r="BA182" s="332"/>
      <c r="BB182" s="332"/>
      <c r="BC182" s="332"/>
      <c r="BD182" s="332"/>
      <c r="BE182" s="332"/>
      <c r="BF182" s="332"/>
      <c r="BI182" s="332"/>
      <c r="BS182" s="332"/>
      <c r="CC182" s="332"/>
      <c r="CM182" s="332"/>
      <c r="CW182" s="332"/>
      <c r="DG182" s="332"/>
      <c r="DQ182" s="332"/>
      <c r="EA182" s="332"/>
      <c r="EK182" s="332"/>
      <c r="EU182" s="332"/>
      <c r="FE182" s="332"/>
      <c r="FO182" s="332"/>
      <c r="FY182" s="332"/>
      <c r="GI182" s="332"/>
      <c r="GS182" s="332"/>
      <c r="HC182" s="332"/>
      <c r="HM182" s="332"/>
    </row>
    <row r="183" s="3" customFormat="true" x14ac:dyDescent="0.25">
      <c r="A183" s="332"/>
      <c r="K183" s="332"/>
      <c r="U183" s="332"/>
      <c r="AE183" s="332"/>
      <c r="AO183" s="332"/>
      <c r="AY183" s="332"/>
      <c r="AZ183" s="332"/>
      <c r="BA183" s="332"/>
      <c r="BB183" s="332"/>
      <c r="BC183" s="332"/>
      <c r="BD183" s="332"/>
      <c r="BE183" s="332"/>
      <c r="BF183" s="332"/>
      <c r="BI183" s="332"/>
      <c r="BS183" s="332"/>
      <c r="CC183" s="332"/>
      <c r="CM183" s="332"/>
      <c r="CW183" s="332"/>
      <c r="DG183" s="332"/>
      <c r="DQ183" s="332"/>
      <c r="EA183" s="332"/>
      <c r="EK183" s="332"/>
      <c r="EU183" s="332"/>
      <c r="FE183" s="332"/>
      <c r="FO183" s="332"/>
      <c r="FY183" s="332"/>
      <c r="GI183" s="332"/>
      <c r="GS183" s="332"/>
      <c r="HC183" s="332"/>
      <c r="HM183" s="332"/>
    </row>
    <row r="184" s="3" customFormat="true" x14ac:dyDescent="0.25">
      <c r="A184" s="332"/>
      <c r="K184" s="332"/>
      <c r="U184" s="332"/>
      <c r="AE184" s="332"/>
      <c r="AO184" s="332"/>
      <c r="AY184" s="332"/>
      <c r="AZ184" s="332"/>
      <c r="BA184" s="332"/>
      <c r="BB184" s="332"/>
      <c r="BC184" s="332"/>
      <c r="BD184" s="332"/>
      <c r="BE184" s="332"/>
      <c r="BF184" s="332"/>
      <c r="BI184" s="332"/>
      <c r="BS184" s="332"/>
      <c r="CC184" s="332"/>
      <c r="CM184" s="332"/>
      <c r="CW184" s="332"/>
      <c r="DG184" s="332"/>
      <c r="DQ184" s="332"/>
      <c r="EA184" s="332"/>
      <c r="EK184" s="332"/>
      <c r="EU184" s="332"/>
      <c r="FE184" s="332"/>
      <c r="FO184" s="332"/>
      <c r="FY184" s="332"/>
      <c r="GI184" s="332"/>
      <c r="GS184" s="332"/>
      <c r="HC184" s="332"/>
      <c r="HM184" s="332"/>
    </row>
    <row r="185" s="3" customFormat="true" x14ac:dyDescent="0.25">
      <c r="A185" s="332"/>
      <c r="K185" s="332"/>
      <c r="U185" s="332"/>
      <c r="AE185" s="332"/>
      <c r="AO185" s="332"/>
      <c r="AY185" s="332"/>
      <c r="AZ185" s="332"/>
      <c r="BA185" s="332"/>
      <c r="BB185" s="332"/>
      <c r="BC185" s="332"/>
      <c r="BD185" s="332"/>
      <c r="BE185" s="332"/>
      <c r="BF185" s="332"/>
      <c r="BI185" s="332"/>
      <c r="BS185" s="332"/>
      <c r="CC185" s="332"/>
      <c r="CM185" s="332"/>
      <c r="CW185" s="332"/>
      <c r="DG185" s="332"/>
      <c r="DQ185" s="332"/>
      <c r="EA185" s="332"/>
      <c r="EK185" s="332"/>
      <c r="EU185" s="332"/>
      <c r="FE185" s="332"/>
      <c r="FO185" s="332"/>
      <c r="FY185" s="332"/>
      <c r="GI185" s="332"/>
      <c r="GS185" s="332"/>
      <c r="HC185" s="332"/>
      <c r="HM185" s="332"/>
    </row>
    <row r="186" s="3" customFormat="true" x14ac:dyDescent="0.25">
      <c r="A186" s="332"/>
      <c r="K186" s="332"/>
      <c r="U186" s="332"/>
      <c r="AE186" s="332"/>
      <c r="AO186" s="332"/>
      <c r="AY186" s="332"/>
      <c r="AZ186" s="332"/>
      <c r="BA186" s="332"/>
      <c r="BB186" s="332"/>
      <c r="BC186" s="332"/>
      <c r="BD186" s="332"/>
      <c r="BE186" s="332"/>
      <c r="BF186" s="332"/>
      <c r="BI186" s="332"/>
      <c r="BS186" s="332"/>
      <c r="CC186" s="332"/>
      <c r="CM186" s="332"/>
      <c r="CW186" s="332"/>
      <c r="DG186" s="332"/>
      <c r="DQ186" s="332"/>
      <c r="EA186" s="332"/>
      <c r="EK186" s="332"/>
      <c r="EU186" s="332"/>
      <c r="FE186" s="332"/>
      <c r="FO186" s="332"/>
      <c r="FY186" s="332"/>
      <c r="GI186" s="332"/>
      <c r="GS186" s="332"/>
      <c r="HC186" s="332"/>
      <c r="HM186" s="332"/>
    </row>
    <row r="187" s="3" customFormat="true" x14ac:dyDescent="0.25">
      <c r="A187" s="332"/>
      <c r="K187" s="332"/>
      <c r="U187" s="332"/>
      <c r="AE187" s="332"/>
      <c r="AO187" s="332"/>
      <c r="AY187" s="332"/>
      <c r="AZ187" s="332"/>
      <c r="BA187" s="332"/>
      <c r="BB187" s="332"/>
      <c r="BC187" s="332"/>
      <c r="BD187" s="332"/>
      <c r="BE187" s="332"/>
      <c r="BF187" s="332"/>
      <c r="BI187" s="332"/>
      <c r="BS187" s="332"/>
      <c r="CC187" s="332"/>
      <c r="CM187" s="332"/>
      <c r="CW187" s="332"/>
      <c r="DG187" s="332"/>
      <c r="DQ187" s="332"/>
      <c r="EA187" s="332"/>
      <c r="EK187" s="332"/>
      <c r="EU187" s="332"/>
      <c r="FE187" s="332"/>
      <c r="FO187" s="332"/>
      <c r="FY187" s="332"/>
      <c r="GI187" s="332"/>
      <c r="GS187" s="332"/>
      <c r="HC187" s="332"/>
      <c r="HM187" s="332"/>
    </row>
    <row r="188" s="3" customFormat="true" x14ac:dyDescent="0.25">
      <c r="A188" s="332"/>
      <c r="K188" s="332"/>
      <c r="U188" s="332"/>
      <c r="AE188" s="332"/>
      <c r="AO188" s="332"/>
      <c r="AY188" s="332"/>
      <c r="AZ188" s="332"/>
      <c r="BA188" s="332"/>
      <c r="BB188" s="332"/>
      <c r="BC188" s="332"/>
      <c r="BD188" s="332"/>
      <c r="BE188" s="332"/>
      <c r="BF188" s="332"/>
      <c r="BI188" s="332"/>
      <c r="BS188" s="332"/>
      <c r="CC188" s="332"/>
      <c r="CM188" s="332"/>
      <c r="CW188" s="332"/>
      <c r="DG188" s="332"/>
      <c r="DQ188" s="332"/>
      <c r="EA188" s="332"/>
      <c r="EK188" s="332"/>
      <c r="EU188" s="332"/>
      <c r="FE188" s="332"/>
      <c r="FO188" s="332"/>
      <c r="FY188" s="332"/>
      <c r="GI188" s="332"/>
      <c r="GS188" s="332"/>
      <c r="HC188" s="332"/>
      <c r="HM188" s="332"/>
    </row>
    <row r="189" s="3" customFormat="true" x14ac:dyDescent="0.25">
      <c r="A189" s="332"/>
      <c r="K189" s="332"/>
      <c r="U189" s="332"/>
      <c r="AE189" s="332"/>
      <c r="AO189" s="332"/>
      <c r="AY189" s="332"/>
      <c r="AZ189" s="332"/>
      <c r="BA189" s="332"/>
      <c r="BB189" s="332"/>
      <c r="BC189" s="332"/>
      <c r="BD189" s="332"/>
      <c r="BE189" s="332"/>
      <c r="BF189" s="332"/>
      <c r="BI189" s="332"/>
      <c r="BS189" s="332"/>
      <c r="CC189" s="332"/>
      <c r="CM189" s="332"/>
      <c r="CW189" s="332"/>
      <c r="DG189" s="332"/>
      <c r="DQ189" s="332"/>
      <c r="EA189" s="332"/>
      <c r="EK189" s="332"/>
      <c r="EU189" s="332"/>
      <c r="FE189" s="332"/>
      <c r="FO189" s="332"/>
      <c r="FY189" s="332"/>
      <c r="GI189" s="332"/>
      <c r="GS189" s="332"/>
      <c r="HC189" s="332"/>
      <c r="HM189" s="332"/>
    </row>
    <row r="190" s="3" customFormat="true" x14ac:dyDescent="0.25">
      <c r="A190" s="332"/>
      <c r="K190" s="332"/>
      <c r="U190" s="332"/>
      <c r="AE190" s="332"/>
      <c r="AO190" s="332"/>
      <c r="AY190" s="332"/>
      <c r="AZ190" s="332"/>
      <c r="BA190" s="332"/>
      <c r="BB190" s="332"/>
      <c r="BC190" s="332"/>
      <c r="BD190" s="332"/>
      <c r="BE190" s="332"/>
      <c r="BF190" s="332"/>
      <c r="BI190" s="332"/>
      <c r="BS190" s="332"/>
      <c r="CC190" s="332"/>
      <c r="CM190" s="332"/>
      <c r="CW190" s="332"/>
      <c r="DG190" s="332"/>
      <c r="DQ190" s="332"/>
      <c r="EA190" s="332"/>
      <c r="EK190" s="332"/>
      <c r="EU190" s="332"/>
      <c r="FE190" s="332"/>
      <c r="FO190" s="332"/>
      <c r="FY190" s="332"/>
      <c r="GI190" s="332"/>
      <c r="GS190" s="332"/>
      <c r="HC190" s="332"/>
      <c r="HM190" s="332"/>
    </row>
    <row r="191" s="3" customFormat="true" x14ac:dyDescent="0.25">
      <c r="A191" s="332"/>
      <c r="K191" s="332"/>
      <c r="U191" s="332"/>
      <c r="AE191" s="332"/>
      <c r="AO191" s="332"/>
      <c r="AY191" s="332"/>
      <c r="AZ191" s="332"/>
      <c r="BA191" s="332"/>
      <c r="BB191" s="332"/>
      <c r="BC191" s="332"/>
      <c r="BD191" s="332"/>
      <c r="BE191" s="332"/>
      <c r="BF191" s="332"/>
      <c r="BI191" s="332"/>
      <c r="BS191" s="332"/>
      <c r="CC191" s="332"/>
      <c r="CM191" s="332"/>
      <c r="CW191" s="332"/>
      <c r="DG191" s="332"/>
      <c r="DQ191" s="332"/>
      <c r="EA191" s="332"/>
      <c r="EK191" s="332"/>
      <c r="EU191" s="332"/>
      <c r="FE191" s="332"/>
      <c r="FO191" s="332"/>
      <c r="FY191" s="332"/>
      <c r="GI191" s="332"/>
      <c r="GS191" s="332"/>
      <c r="HC191" s="332"/>
      <c r="HM191" s="332"/>
    </row>
    <row r="192" s="3" customFormat="true" x14ac:dyDescent="0.25">
      <c r="A192" s="332"/>
      <c r="K192" s="332"/>
      <c r="U192" s="332"/>
      <c r="AE192" s="332"/>
      <c r="AO192" s="332"/>
      <c r="AY192" s="332"/>
      <c r="AZ192" s="332"/>
      <c r="BA192" s="332"/>
      <c r="BB192" s="332"/>
      <c r="BC192" s="332"/>
      <c r="BD192" s="332"/>
      <c r="BE192" s="332"/>
      <c r="BF192" s="332"/>
      <c r="BI192" s="332"/>
      <c r="BS192" s="332"/>
      <c r="CC192" s="332"/>
      <c r="CM192" s="332"/>
      <c r="CW192" s="332"/>
      <c r="DG192" s="332"/>
      <c r="DQ192" s="332"/>
      <c r="EA192" s="332"/>
      <c r="EK192" s="332"/>
      <c r="EU192" s="332"/>
      <c r="FE192" s="332"/>
      <c r="FO192" s="332"/>
      <c r="FY192" s="332"/>
      <c r="GI192" s="332"/>
      <c r="GS192" s="332"/>
      <c r="HC192" s="332"/>
      <c r="HM192" s="332"/>
    </row>
    <row r="193" s="3" customFormat="true" x14ac:dyDescent="0.25">
      <c r="A193" s="332"/>
      <c r="K193" s="332"/>
      <c r="U193" s="332"/>
      <c r="AE193" s="332"/>
      <c r="AO193" s="332"/>
      <c r="AY193" s="332"/>
      <c r="AZ193" s="332"/>
      <c r="BA193" s="332"/>
      <c r="BB193" s="332"/>
      <c r="BC193" s="332"/>
      <c r="BD193" s="332"/>
      <c r="BE193" s="332"/>
      <c r="BF193" s="332"/>
      <c r="BI193" s="332"/>
      <c r="BS193" s="332"/>
      <c r="CC193" s="332"/>
      <c r="CM193" s="332"/>
      <c r="CW193" s="332"/>
      <c r="DG193" s="332"/>
      <c r="DQ193" s="332"/>
      <c r="EA193" s="332"/>
      <c r="EK193" s="332"/>
      <c r="EU193" s="332"/>
      <c r="FE193" s="332"/>
      <c r="FO193" s="332"/>
      <c r="FY193" s="332"/>
      <c r="GI193" s="332"/>
      <c r="GS193" s="332"/>
      <c r="HC193" s="332"/>
      <c r="HM193" s="332"/>
    </row>
    <row r="194" s="3" customFormat="true" x14ac:dyDescent="0.25">
      <c r="A194" s="332"/>
      <c r="K194" s="332"/>
      <c r="U194" s="332"/>
      <c r="AE194" s="332"/>
      <c r="AO194" s="332"/>
      <c r="AY194" s="332"/>
      <c r="AZ194" s="332"/>
      <c r="BA194" s="332"/>
      <c r="BB194" s="332"/>
      <c r="BC194" s="332"/>
      <c r="BD194" s="332"/>
      <c r="BE194" s="332"/>
      <c r="BF194" s="332"/>
      <c r="BI194" s="332"/>
      <c r="BS194" s="332"/>
      <c r="CC194" s="332"/>
      <c r="CM194" s="332"/>
      <c r="CW194" s="332"/>
      <c r="DG194" s="332"/>
      <c r="DQ194" s="332"/>
      <c r="EA194" s="332"/>
      <c r="EK194" s="332"/>
      <c r="EU194" s="332"/>
      <c r="FE194" s="332"/>
      <c r="FO194" s="332"/>
      <c r="FY194" s="332"/>
      <c r="GI194" s="332"/>
      <c r="GS194" s="332"/>
      <c r="HC194" s="332"/>
      <c r="HM194" s="332"/>
    </row>
    <row r="195" s="3" customFormat="true" x14ac:dyDescent="0.25">
      <c r="A195" s="332"/>
      <c r="K195" s="332"/>
      <c r="U195" s="332"/>
      <c r="AE195" s="332"/>
      <c r="AO195" s="332"/>
      <c r="AY195" s="332"/>
      <c r="AZ195" s="332"/>
      <c r="BA195" s="332"/>
      <c r="BB195" s="332"/>
      <c r="BC195" s="332"/>
      <c r="BD195" s="332"/>
      <c r="BE195" s="332"/>
      <c r="BF195" s="332"/>
      <c r="BI195" s="332"/>
      <c r="BS195" s="332"/>
      <c r="CC195" s="332"/>
      <c r="CM195" s="332"/>
      <c r="CW195" s="332"/>
      <c r="DG195" s="332"/>
      <c r="DQ195" s="332"/>
      <c r="EA195" s="332"/>
      <c r="EK195" s="332"/>
      <c r="EU195" s="332"/>
      <c r="FE195" s="332"/>
      <c r="FO195" s="332"/>
      <c r="FY195" s="332"/>
      <c r="GI195" s="332"/>
      <c r="GS195" s="332"/>
      <c r="HC195" s="332"/>
      <c r="HM195" s="332"/>
    </row>
    <row r="196" s="3" customFormat="true" x14ac:dyDescent="0.25">
      <c r="A196" s="332"/>
      <c r="K196" s="332"/>
      <c r="U196" s="332"/>
      <c r="AE196" s="332"/>
      <c r="AO196" s="332"/>
      <c r="AY196" s="332"/>
      <c r="AZ196" s="332"/>
      <c r="BA196" s="332"/>
      <c r="BB196" s="332"/>
      <c r="BC196" s="332"/>
      <c r="BD196" s="332"/>
      <c r="BE196" s="332"/>
      <c r="BF196" s="332"/>
      <c r="BI196" s="332"/>
      <c r="BS196" s="332"/>
      <c r="CC196" s="332"/>
      <c r="CM196" s="332"/>
      <c r="CW196" s="332"/>
      <c r="DG196" s="332"/>
      <c r="DQ196" s="332"/>
      <c r="EA196" s="332"/>
      <c r="EK196" s="332"/>
      <c r="EU196" s="332"/>
      <c r="FE196" s="332"/>
      <c r="FO196" s="332"/>
      <c r="FY196" s="332"/>
      <c r="GI196" s="332"/>
      <c r="GS196" s="332"/>
      <c r="HC196" s="332"/>
      <c r="HM196" s="332"/>
    </row>
    <row r="197" s="3" customFormat="true" x14ac:dyDescent="0.25">
      <c r="A197" s="332"/>
      <c r="K197" s="332"/>
      <c r="U197" s="332"/>
      <c r="AE197" s="332"/>
      <c r="AO197" s="332"/>
      <c r="AY197" s="332"/>
      <c r="AZ197" s="332"/>
      <c r="BA197" s="332"/>
      <c r="BB197" s="332"/>
      <c r="BC197" s="332"/>
      <c r="BD197" s="332"/>
      <c r="BE197" s="332"/>
      <c r="BF197" s="332"/>
      <c r="BI197" s="332"/>
      <c r="BS197" s="332"/>
      <c r="CC197" s="332"/>
      <c r="CM197" s="332"/>
      <c r="CW197" s="332"/>
      <c r="DG197" s="332"/>
      <c r="DQ197" s="332"/>
      <c r="EA197" s="332"/>
      <c r="EK197" s="332"/>
      <c r="EU197" s="332"/>
      <c r="FE197" s="332"/>
      <c r="FO197" s="332"/>
      <c r="FY197" s="332"/>
      <c r="GI197" s="332"/>
      <c r="GS197" s="332"/>
      <c r="HC197" s="332"/>
      <c r="HM197" s="332"/>
    </row>
    <row r="198" s="3" customFormat="true" x14ac:dyDescent="0.25">
      <c r="A198" s="332"/>
      <c r="K198" s="332"/>
      <c r="U198" s="332"/>
      <c r="AE198" s="332"/>
      <c r="AO198" s="332"/>
      <c r="AY198" s="332"/>
      <c r="AZ198" s="332"/>
      <c r="BA198" s="332"/>
      <c r="BB198" s="332"/>
      <c r="BC198" s="332"/>
      <c r="BD198" s="332"/>
      <c r="BE198" s="332"/>
      <c r="BF198" s="332"/>
      <c r="BI198" s="332"/>
      <c r="BS198" s="332"/>
      <c r="CC198" s="332"/>
      <c r="CM198" s="332"/>
      <c r="CW198" s="332"/>
      <c r="DG198" s="332"/>
      <c r="DQ198" s="332"/>
      <c r="EA198" s="332"/>
      <c r="EK198" s="332"/>
      <c r="EU198" s="332"/>
      <c r="FE198" s="332"/>
      <c r="FO198" s="332"/>
      <c r="FY198" s="332"/>
      <c r="GI198" s="332"/>
      <c r="GS198" s="332"/>
      <c r="HC198" s="332"/>
      <c r="HM198" s="332"/>
    </row>
    <row r="199" s="3" customFormat="true" x14ac:dyDescent="0.25">
      <c r="A199" s="332"/>
      <c r="K199" s="332"/>
      <c r="U199" s="332"/>
      <c r="AE199" s="332"/>
      <c r="AO199" s="332"/>
      <c r="AY199" s="332"/>
      <c r="AZ199" s="332"/>
      <c r="BA199" s="332"/>
      <c r="BB199" s="332"/>
      <c r="BC199" s="332"/>
      <c r="BD199" s="332"/>
      <c r="BE199" s="332"/>
      <c r="BF199" s="332"/>
      <c r="BI199" s="332"/>
      <c r="BS199" s="332"/>
      <c r="CC199" s="332"/>
      <c r="CM199" s="332"/>
      <c r="CW199" s="332"/>
      <c r="DG199" s="332"/>
      <c r="DQ199" s="332"/>
      <c r="EA199" s="332"/>
      <c r="EK199" s="332"/>
      <c r="EU199" s="332"/>
      <c r="FE199" s="332"/>
      <c r="FO199" s="332"/>
      <c r="FY199" s="332"/>
      <c r="GI199" s="332"/>
      <c r="GS199" s="332"/>
      <c r="HC199" s="332"/>
      <c r="HM199" s="332"/>
    </row>
    <row r="200" s="3" customFormat="true" x14ac:dyDescent="0.25">
      <c r="A200" s="332"/>
      <c r="K200" s="332"/>
      <c r="U200" s="332"/>
      <c r="AE200" s="332"/>
      <c r="AO200" s="332"/>
      <c r="AY200" s="332"/>
      <c r="AZ200" s="332"/>
      <c r="BA200" s="332"/>
      <c r="BB200" s="332"/>
      <c r="BC200" s="332"/>
      <c r="BD200" s="332"/>
      <c r="BE200" s="332"/>
      <c r="BF200" s="332"/>
      <c r="BI200" s="332"/>
      <c r="BS200" s="332"/>
      <c r="CC200" s="332"/>
      <c r="CM200" s="332"/>
      <c r="CW200" s="332"/>
      <c r="DG200" s="332"/>
      <c r="DQ200" s="332"/>
      <c r="EA200" s="332"/>
      <c r="EK200" s="332"/>
      <c r="EU200" s="332"/>
      <c r="FE200" s="332"/>
      <c r="FO200" s="332"/>
      <c r="FY200" s="332"/>
      <c r="GI200" s="332"/>
      <c r="GS200" s="332"/>
      <c r="HC200" s="332"/>
      <c r="HM200" s="332"/>
    </row>
    <row r="201" s="3" customFormat="true" x14ac:dyDescent="0.25">
      <c r="A201" s="332"/>
      <c r="K201" s="332"/>
      <c r="U201" s="332"/>
      <c r="AE201" s="332"/>
      <c r="AO201" s="332"/>
      <c r="AY201" s="332"/>
      <c r="AZ201" s="332"/>
      <c r="BA201" s="332"/>
      <c r="BB201" s="332"/>
      <c r="BC201" s="332"/>
      <c r="BD201" s="332"/>
      <c r="BE201" s="332"/>
      <c r="BF201" s="332"/>
      <c r="BI201" s="332"/>
      <c r="BS201" s="332"/>
      <c r="CC201" s="332"/>
      <c r="CM201" s="332"/>
      <c r="CW201" s="332"/>
      <c r="DG201" s="332"/>
      <c r="DQ201" s="332"/>
      <c r="EA201" s="332"/>
      <c r="EK201" s="332"/>
      <c r="EU201" s="332"/>
      <c r="FE201" s="332"/>
      <c r="FO201" s="332"/>
      <c r="FY201" s="332"/>
      <c r="GI201" s="332"/>
      <c r="GS201" s="332"/>
      <c r="HC201" s="332"/>
      <c r="HM201" s="332"/>
    </row>
    <row r="202" s="3" customFormat="true" x14ac:dyDescent="0.25">
      <c r="A202" s="332"/>
      <c r="K202" s="332"/>
      <c r="U202" s="332"/>
      <c r="AE202" s="332"/>
      <c r="AO202" s="332"/>
      <c r="AY202" s="332"/>
      <c r="AZ202" s="332"/>
      <c r="BA202" s="332"/>
      <c r="BB202" s="332"/>
      <c r="BC202" s="332"/>
      <c r="BD202" s="332"/>
      <c r="BE202" s="332"/>
      <c r="BF202" s="332"/>
      <c r="BI202" s="332"/>
      <c r="BS202" s="332"/>
      <c r="CC202" s="332"/>
      <c r="CM202" s="332"/>
      <c r="CW202" s="332"/>
      <c r="DG202" s="332"/>
      <c r="DQ202" s="332"/>
      <c r="EA202" s="332"/>
      <c r="EK202" s="332"/>
      <c r="EU202" s="332"/>
      <c r="FE202" s="332"/>
      <c r="FO202" s="332"/>
      <c r="FY202" s="332"/>
      <c r="GI202" s="332"/>
      <c r="GS202" s="332"/>
      <c r="HC202" s="332"/>
      <c r="HM202" s="332"/>
    </row>
    <row r="203" s="3" customFormat="true" x14ac:dyDescent="0.25">
      <c r="A203" s="332"/>
      <c r="K203" s="332"/>
      <c r="U203" s="332"/>
      <c r="AE203" s="332"/>
      <c r="AO203" s="332"/>
      <c r="AY203" s="332"/>
      <c r="AZ203" s="332"/>
      <c r="BA203" s="332"/>
      <c r="BB203" s="332"/>
      <c r="BC203" s="332"/>
      <c r="BD203" s="332"/>
      <c r="BE203" s="332"/>
      <c r="BF203" s="332"/>
      <c r="BI203" s="332"/>
      <c r="BS203" s="332"/>
      <c r="CC203" s="332"/>
      <c r="CM203" s="332"/>
      <c r="CW203" s="332"/>
      <c r="DG203" s="332"/>
      <c r="DQ203" s="332"/>
      <c r="EA203" s="332"/>
      <c r="EK203" s="332"/>
      <c r="EU203" s="332"/>
      <c r="FE203" s="332"/>
      <c r="FO203" s="332"/>
      <c r="FY203" s="332"/>
      <c r="GI203" s="332"/>
      <c r="GS203" s="332"/>
      <c r="HC203" s="332"/>
      <c r="HM203" s="332"/>
    </row>
    <row r="204" s="3" customFormat="true" x14ac:dyDescent="0.25">
      <c r="A204" s="332"/>
      <c r="K204" s="332"/>
      <c r="U204" s="332"/>
      <c r="AE204" s="332"/>
      <c r="AO204" s="332"/>
      <c r="AY204" s="332"/>
      <c r="AZ204" s="332"/>
      <c r="BA204" s="332"/>
      <c r="BB204" s="332"/>
      <c r="BC204" s="332"/>
      <c r="BD204" s="332"/>
      <c r="BE204" s="332"/>
      <c r="BF204" s="332"/>
      <c r="BI204" s="332"/>
      <c r="BS204" s="332"/>
      <c r="CC204" s="332"/>
      <c r="CM204" s="332"/>
      <c r="CW204" s="332"/>
      <c r="DG204" s="332"/>
      <c r="DQ204" s="332"/>
      <c r="EA204" s="332"/>
      <c r="EK204" s="332"/>
      <c r="EU204" s="332"/>
      <c r="FE204" s="332"/>
      <c r="FO204" s="332"/>
      <c r="FY204" s="332"/>
      <c r="GI204" s="332"/>
      <c r="GS204" s="332"/>
      <c r="HC204" s="332"/>
      <c r="HM204" s="332"/>
    </row>
    <row r="205" s="3" customFormat="true" x14ac:dyDescent="0.25">
      <c r="A205" s="332"/>
      <c r="K205" s="332"/>
      <c r="U205" s="332"/>
      <c r="AE205" s="332"/>
      <c r="AO205" s="332"/>
      <c r="AY205" s="332"/>
      <c r="AZ205" s="332"/>
      <c r="BA205" s="332"/>
      <c r="BB205" s="332"/>
      <c r="BC205" s="332"/>
      <c r="BD205" s="332"/>
      <c r="BE205" s="332"/>
      <c r="BF205" s="332"/>
      <c r="BI205" s="332"/>
      <c r="BS205" s="332"/>
      <c r="CC205" s="332"/>
      <c r="CM205" s="332"/>
      <c r="CW205" s="332"/>
      <c r="DG205" s="332"/>
      <c r="DQ205" s="332"/>
      <c r="EA205" s="332"/>
      <c r="EK205" s="332"/>
      <c r="EU205" s="332"/>
      <c r="FE205" s="332"/>
      <c r="FO205" s="332"/>
      <c r="FY205" s="332"/>
      <c r="GI205" s="332"/>
      <c r="GS205" s="332"/>
      <c r="HC205" s="332"/>
      <c r="HM205" s="332"/>
    </row>
    <row r="206" s="3" customFormat="true" x14ac:dyDescent="0.25">
      <c r="A206" s="332"/>
      <c r="K206" s="332"/>
      <c r="U206" s="332"/>
      <c r="AE206" s="332"/>
      <c r="AO206" s="332"/>
      <c r="AY206" s="332"/>
      <c r="AZ206" s="332"/>
      <c r="BA206" s="332"/>
      <c r="BB206" s="332"/>
      <c r="BC206" s="332"/>
      <c r="BD206" s="332"/>
      <c r="BE206" s="332"/>
      <c r="BF206" s="332"/>
      <c r="BI206" s="332"/>
      <c r="BS206" s="332"/>
      <c r="CC206" s="332"/>
      <c r="CM206" s="332"/>
      <c r="CW206" s="332"/>
      <c r="DG206" s="332"/>
      <c r="DQ206" s="332"/>
      <c r="EA206" s="332"/>
      <c r="EK206" s="332"/>
      <c r="EU206" s="332"/>
      <c r="FE206" s="332"/>
      <c r="FO206" s="332"/>
      <c r="FY206" s="332"/>
      <c r="GI206" s="332"/>
      <c r="GS206" s="332"/>
      <c r="HC206" s="332"/>
      <c r="HM206" s="332"/>
    </row>
    <row r="207" s="3" customFormat="true" x14ac:dyDescent="0.25">
      <c r="A207" s="332"/>
      <c r="K207" s="332"/>
      <c r="U207" s="332"/>
      <c r="AE207" s="332"/>
      <c r="AO207" s="332"/>
      <c r="AY207" s="332"/>
      <c r="AZ207" s="332"/>
      <c r="BA207" s="332"/>
      <c r="BB207" s="332"/>
      <c r="BC207" s="332"/>
      <c r="BD207" s="332"/>
      <c r="BE207" s="332"/>
      <c r="BF207" s="332"/>
      <c r="BI207" s="332"/>
      <c r="BS207" s="332"/>
      <c r="CC207" s="332"/>
      <c r="CM207" s="332"/>
      <c r="CW207" s="332"/>
      <c r="DG207" s="332"/>
      <c r="DQ207" s="332"/>
      <c r="EA207" s="332"/>
      <c r="EK207" s="332"/>
      <c r="EU207" s="332"/>
      <c r="FE207" s="332"/>
      <c r="FO207" s="332"/>
      <c r="FY207" s="332"/>
      <c r="GI207" s="332"/>
      <c r="GS207" s="332"/>
      <c r="HC207" s="332"/>
      <c r="HM207" s="332"/>
    </row>
    <row r="208" s="3" customFormat="true" x14ac:dyDescent="0.25">
      <c r="A208" s="332"/>
      <c r="K208" s="332"/>
      <c r="U208" s="332"/>
      <c r="AE208" s="332"/>
      <c r="AO208" s="332"/>
      <c r="AY208" s="332"/>
      <c r="AZ208" s="332"/>
      <c r="BA208" s="332"/>
      <c r="BB208" s="332"/>
      <c r="BC208" s="332"/>
      <c r="BD208" s="332"/>
      <c r="BE208" s="332"/>
      <c r="BF208" s="332"/>
      <c r="BI208" s="332"/>
      <c r="BS208" s="332"/>
      <c r="CC208" s="332"/>
      <c r="CM208" s="332"/>
      <c r="CW208" s="332"/>
      <c r="DG208" s="332"/>
      <c r="DQ208" s="332"/>
      <c r="EA208" s="332"/>
      <c r="EK208" s="332"/>
      <c r="EU208" s="332"/>
      <c r="FE208" s="332"/>
      <c r="FO208" s="332"/>
      <c r="FY208" s="332"/>
      <c r="GI208" s="332"/>
      <c r="GS208" s="332"/>
      <c r="HC208" s="332"/>
      <c r="HM208" s="332"/>
    </row>
    <row r="209" s="3" customFormat="true" x14ac:dyDescent="0.25">
      <c r="A209" s="332"/>
      <c r="K209" s="332"/>
      <c r="U209" s="332"/>
      <c r="AE209" s="332"/>
      <c r="AO209" s="332"/>
      <c r="AY209" s="332"/>
      <c r="AZ209" s="332"/>
      <c r="BA209" s="332"/>
      <c r="BB209" s="332"/>
      <c r="BC209" s="332"/>
      <c r="BD209" s="332"/>
      <c r="BE209" s="332"/>
      <c r="BF209" s="332"/>
      <c r="BI209" s="332"/>
      <c r="BS209" s="332"/>
      <c r="CC209" s="332"/>
      <c r="CM209" s="332"/>
      <c r="CW209" s="332"/>
      <c r="DG209" s="332"/>
      <c r="DQ209" s="332"/>
      <c r="EA209" s="332"/>
      <c r="EK209" s="332"/>
      <c r="EU209" s="332"/>
      <c r="FE209" s="332"/>
      <c r="FO209" s="332"/>
      <c r="FY209" s="332"/>
      <c r="GI209" s="332"/>
      <c r="GS209" s="332"/>
      <c r="HC209" s="332"/>
      <c r="HM209" s="332"/>
    </row>
    <row r="210" s="3" customFormat="true" x14ac:dyDescent="0.25">
      <c r="A210" s="332"/>
      <c r="K210" s="332"/>
      <c r="U210" s="332"/>
      <c r="AE210" s="332"/>
      <c r="AO210" s="332"/>
      <c r="AY210" s="332"/>
      <c r="AZ210" s="332"/>
      <c r="BA210" s="332"/>
      <c r="BB210" s="332"/>
      <c r="BC210" s="332"/>
      <c r="BD210" s="332"/>
      <c r="BE210" s="332"/>
      <c r="BF210" s="332"/>
      <c r="BI210" s="332"/>
      <c r="BS210" s="332"/>
      <c r="CC210" s="332"/>
      <c r="CM210" s="332"/>
      <c r="CW210" s="332"/>
      <c r="DG210" s="332"/>
      <c r="DQ210" s="332"/>
      <c r="EA210" s="332"/>
      <c r="EK210" s="332"/>
      <c r="EU210" s="332"/>
      <c r="FE210" s="332"/>
      <c r="FO210" s="332"/>
      <c r="FY210" s="332"/>
      <c r="GI210" s="332"/>
      <c r="GS210" s="332"/>
      <c r="HC210" s="332"/>
      <c r="HM210" s="332"/>
    </row>
    <row r="211" s="3" customFormat="true" x14ac:dyDescent="0.25">
      <c r="A211" s="332"/>
      <c r="K211" s="332"/>
      <c r="U211" s="332"/>
      <c r="AE211" s="332"/>
      <c r="AO211" s="332"/>
      <c r="AY211" s="332"/>
      <c r="AZ211" s="332"/>
      <c r="BA211" s="332"/>
      <c r="BB211" s="332"/>
      <c r="BC211" s="332"/>
      <c r="BD211" s="332"/>
      <c r="BE211" s="332"/>
      <c r="BF211" s="332"/>
      <c r="BI211" s="332"/>
      <c r="BS211" s="332"/>
      <c r="CC211" s="332"/>
      <c r="CM211" s="332"/>
      <c r="CW211" s="332"/>
      <c r="DG211" s="332"/>
      <c r="DQ211" s="332"/>
      <c r="EA211" s="332"/>
      <c r="EK211" s="332"/>
      <c r="EU211" s="332"/>
      <c r="FE211" s="332"/>
      <c r="FO211" s="332"/>
      <c r="FY211" s="332"/>
      <c r="GI211" s="332"/>
      <c r="GS211" s="332"/>
      <c r="HC211" s="332"/>
      <c r="HM211" s="332"/>
    </row>
    <row r="212" s="3" customFormat="true" x14ac:dyDescent="0.25">
      <c r="A212" s="332"/>
      <c r="K212" s="332"/>
      <c r="U212" s="332"/>
      <c r="AE212" s="332"/>
      <c r="AO212" s="332"/>
      <c r="AY212" s="332"/>
      <c r="AZ212" s="332"/>
      <c r="BA212" s="332"/>
      <c r="BB212" s="332"/>
      <c r="BC212" s="332"/>
      <c r="BD212" s="332"/>
      <c r="BE212" s="332"/>
      <c r="BF212" s="332"/>
      <c r="BI212" s="332"/>
      <c r="BS212" s="332"/>
      <c r="CC212" s="332"/>
      <c r="CM212" s="332"/>
      <c r="CW212" s="332"/>
      <c r="DG212" s="332"/>
      <c r="DQ212" s="332"/>
      <c r="EA212" s="332"/>
      <c r="EK212" s="332"/>
      <c r="EU212" s="332"/>
      <c r="FE212" s="332"/>
      <c r="FO212" s="332"/>
      <c r="FY212" s="332"/>
      <c r="GI212" s="332"/>
      <c r="GS212" s="332"/>
      <c r="HC212" s="332"/>
      <c r="HM212" s="332"/>
    </row>
    <row r="213" s="3" customFormat="true" x14ac:dyDescent="0.25">
      <c r="A213" s="332"/>
      <c r="K213" s="332"/>
      <c r="U213" s="332"/>
      <c r="AE213" s="332"/>
      <c r="AO213" s="332"/>
      <c r="AY213" s="332"/>
      <c r="AZ213" s="332"/>
      <c r="BA213" s="332"/>
      <c r="BB213" s="332"/>
      <c r="BC213" s="332"/>
      <c r="BD213" s="332"/>
      <c r="BE213" s="332"/>
      <c r="BF213" s="332"/>
      <c r="BI213" s="332"/>
      <c r="BS213" s="332"/>
      <c r="CC213" s="332"/>
      <c r="CM213" s="332"/>
      <c r="CW213" s="332"/>
      <c r="DG213" s="332"/>
      <c r="DQ213" s="332"/>
      <c r="EA213" s="332"/>
      <c r="EK213" s="332"/>
      <c r="EU213" s="332"/>
      <c r="FE213" s="332"/>
      <c r="FO213" s="332"/>
      <c r="FY213" s="332"/>
      <c r="GI213" s="332"/>
      <c r="GS213" s="332"/>
      <c r="HC213" s="332"/>
      <c r="HM213" s="332"/>
    </row>
    <row r="214" s="3" customFormat="true" x14ac:dyDescent="0.25">
      <c r="A214" s="332"/>
      <c r="K214" s="332"/>
      <c r="U214" s="332"/>
      <c r="AE214" s="332"/>
      <c r="AO214" s="332"/>
      <c r="AY214" s="332"/>
      <c r="AZ214" s="332"/>
      <c r="BA214" s="332"/>
      <c r="BB214" s="332"/>
      <c r="BC214" s="332"/>
      <c r="BD214" s="332"/>
      <c r="BE214" s="332"/>
      <c r="BF214" s="332"/>
      <c r="BI214" s="332"/>
      <c r="BS214" s="332"/>
      <c r="CC214" s="332"/>
      <c r="CM214" s="332"/>
      <c r="CW214" s="332"/>
      <c r="DG214" s="332"/>
      <c r="DQ214" s="332"/>
      <c r="EA214" s="332"/>
      <c r="EK214" s="332"/>
      <c r="EU214" s="332"/>
      <c r="FE214" s="332"/>
      <c r="FO214" s="332"/>
      <c r="FY214" s="332"/>
      <c r="GI214" s="332"/>
      <c r="GS214" s="332"/>
      <c r="HC214" s="332"/>
      <c r="HM214" s="332"/>
    </row>
    <row r="215" s="3" customFormat="true" x14ac:dyDescent="0.25">
      <c r="A215" s="332"/>
      <c r="K215" s="332"/>
      <c r="U215" s="332"/>
      <c r="AE215" s="332"/>
      <c r="AO215" s="332"/>
      <c r="AY215" s="332"/>
      <c r="AZ215" s="332"/>
      <c r="BA215" s="332"/>
      <c r="BB215" s="332"/>
      <c r="BC215" s="332"/>
      <c r="BD215" s="332"/>
      <c r="BE215" s="332"/>
      <c r="BF215" s="332"/>
      <c r="BI215" s="332"/>
      <c r="BS215" s="332"/>
      <c r="CC215" s="332"/>
      <c r="CM215" s="332"/>
      <c r="CW215" s="332"/>
      <c r="DG215" s="332"/>
      <c r="DQ215" s="332"/>
      <c r="EA215" s="332"/>
      <c r="EK215" s="332"/>
      <c r="EU215" s="332"/>
      <c r="FE215" s="332"/>
      <c r="FO215" s="332"/>
      <c r="FY215" s="332"/>
      <c r="GI215" s="332"/>
      <c r="GS215" s="332"/>
      <c r="HC215" s="332"/>
      <c r="HM215" s="332"/>
    </row>
    <row r="216" s="3" customFormat="true" x14ac:dyDescent="0.25">
      <c r="A216" s="332"/>
      <c r="K216" s="332"/>
      <c r="U216" s="332"/>
      <c r="AE216" s="332"/>
      <c r="AO216" s="332"/>
      <c r="AY216" s="332"/>
      <c r="AZ216" s="332"/>
      <c r="BA216" s="332"/>
      <c r="BB216" s="332"/>
      <c r="BC216" s="332"/>
      <c r="BD216" s="332"/>
      <c r="BE216" s="332"/>
      <c r="BF216" s="332"/>
      <c r="BI216" s="332"/>
      <c r="BS216" s="332"/>
      <c r="CC216" s="332"/>
      <c r="CM216" s="332"/>
      <c r="CW216" s="332"/>
      <c r="DG216" s="332"/>
      <c r="DQ216" s="332"/>
      <c r="EA216" s="332"/>
      <c r="EK216" s="332"/>
      <c r="EU216" s="332"/>
      <c r="FE216" s="332"/>
      <c r="FO216" s="332"/>
      <c r="FY216" s="332"/>
      <c r="GI216" s="332"/>
      <c r="GS216" s="332"/>
      <c r="HC216" s="332"/>
      <c r="HM216" s="332"/>
    </row>
    <row r="217" s="3" customFormat="true" x14ac:dyDescent="0.25">
      <c r="A217" s="332"/>
      <c r="K217" s="332"/>
      <c r="U217" s="332"/>
      <c r="AE217" s="332"/>
      <c r="AO217" s="332"/>
      <c r="AY217" s="332"/>
      <c r="AZ217" s="332"/>
      <c r="BA217" s="332"/>
      <c r="BB217" s="332"/>
      <c r="BC217" s="332"/>
      <c r="BD217" s="332"/>
      <c r="BE217" s="332"/>
      <c r="BF217" s="332"/>
      <c r="BI217" s="332"/>
      <c r="BS217" s="332"/>
      <c r="CC217" s="332"/>
      <c r="CM217" s="332"/>
      <c r="CW217" s="332"/>
      <c r="DG217" s="332"/>
      <c r="DQ217" s="332"/>
      <c r="EA217" s="332"/>
      <c r="EK217" s="332"/>
      <c r="EU217" s="332"/>
      <c r="FE217" s="332"/>
      <c r="FO217" s="332"/>
      <c r="FY217" s="332"/>
      <c r="GI217" s="332"/>
      <c r="GS217" s="332"/>
      <c r="HC217" s="332"/>
      <c r="HM217" s="332"/>
    </row>
    <row r="218" s="3" customFormat="true" x14ac:dyDescent="0.25">
      <c r="A218" s="332"/>
      <c r="K218" s="332"/>
      <c r="U218" s="332"/>
      <c r="AE218" s="332"/>
      <c r="AO218" s="332"/>
      <c r="AY218" s="332"/>
      <c r="AZ218" s="332"/>
      <c r="BA218" s="332"/>
      <c r="BB218" s="332"/>
      <c r="BC218" s="332"/>
      <c r="BD218" s="332"/>
      <c r="BE218" s="332"/>
      <c r="BF218" s="332"/>
      <c r="BI218" s="332"/>
      <c r="BS218" s="332"/>
      <c r="CC218" s="332"/>
      <c r="CM218" s="332"/>
      <c r="CW218" s="332"/>
      <c r="DG218" s="332"/>
      <c r="DQ218" s="332"/>
      <c r="EA218" s="332"/>
      <c r="EK218" s="332"/>
      <c r="EU218" s="332"/>
      <c r="FE218" s="332"/>
      <c r="FO218" s="332"/>
      <c r="FY218" s="332"/>
      <c r="GI218" s="332"/>
      <c r="GS218" s="332"/>
      <c r="HC218" s="332"/>
      <c r="HM218" s="332"/>
    </row>
    <row r="219" s="3" customFormat="true" x14ac:dyDescent="0.25">
      <c r="A219" s="332"/>
      <c r="K219" s="332"/>
      <c r="U219" s="332"/>
      <c r="AE219" s="332"/>
      <c r="AO219" s="332"/>
      <c r="AY219" s="332"/>
      <c r="AZ219" s="332"/>
      <c r="BA219" s="332"/>
      <c r="BB219" s="332"/>
      <c r="BC219" s="332"/>
      <c r="BD219" s="332"/>
      <c r="BE219" s="332"/>
      <c r="BF219" s="332"/>
      <c r="BI219" s="332"/>
      <c r="BS219" s="332"/>
      <c r="CC219" s="332"/>
      <c r="CM219" s="332"/>
      <c r="CW219" s="332"/>
      <c r="DG219" s="332"/>
      <c r="DQ219" s="332"/>
      <c r="EA219" s="332"/>
      <c r="EK219" s="332"/>
      <c r="EU219" s="332"/>
      <c r="FE219" s="332"/>
      <c r="FO219" s="332"/>
      <c r="FY219" s="332"/>
      <c r="GI219" s="332"/>
      <c r="GS219" s="332"/>
      <c r="HC219" s="332"/>
      <c r="HM219" s="332"/>
    </row>
    <row r="220" s="3" customFormat="true" x14ac:dyDescent="0.25">
      <c r="A220" s="332"/>
      <c r="K220" s="332"/>
      <c r="U220" s="332"/>
      <c r="AE220" s="332"/>
      <c r="AO220" s="332"/>
      <c r="AY220" s="332"/>
      <c r="AZ220" s="332"/>
      <c r="BA220" s="332"/>
      <c r="BB220" s="332"/>
      <c r="BC220" s="332"/>
      <c r="BD220" s="332"/>
      <c r="BE220" s="332"/>
      <c r="BF220" s="332"/>
      <c r="BI220" s="332"/>
      <c r="BS220" s="332"/>
      <c r="CC220" s="332"/>
      <c r="CM220" s="332"/>
      <c r="CW220" s="332"/>
      <c r="DG220" s="332"/>
      <c r="DQ220" s="332"/>
      <c r="EA220" s="332"/>
      <c r="EK220" s="332"/>
      <c r="EU220" s="332"/>
      <c r="FE220" s="332"/>
      <c r="FO220" s="332"/>
      <c r="FY220" s="332"/>
      <c r="GI220" s="332"/>
      <c r="GS220" s="332"/>
      <c r="HC220" s="332"/>
      <c r="HM220" s="332"/>
    </row>
    <row r="221" s="3" customFormat="true" x14ac:dyDescent="0.25">
      <c r="A221" s="332"/>
      <c r="K221" s="332"/>
      <c r="U221" s="332"/>
      <c r="AE221" s="332"/>
      <c r="AO221" s="332"/>
      <c r="AY221" s="332"/>
      <c r="AZ221" s="332"/>
      <c r="BA221" s="332"/>
      <c r="BB221" s="332"/>
      <c r="BC221" s="332"/>
      <c r="BD221" s="332"/>
      <c r="BE221" s="332"/>
      <c r="BF221" s="332"/>
      <c r="BI221" s="332"/>
      <c r="BS221" s="332"/>
      <c r="CC221" s="332"/>
      <c r="CM221" s="332"/>
      <c r="CW221" s="332"/>
      <c r="DG221" s="332"/>
      <c r="DQ221" s="332"/>
      <c r="EA221" s="332"/>
      <c r="EK221" s="332"/>
      <c r="EU221" s="332"/>
      <c r="FE221" s="332"/>
      <c r="FO221" s="332"/>
      <c r="FY221" s="332"/>
      <c r="GI221" s="332"/>
      <c r="GS221" s="332"/>
      <c r="HC221" s="332"/>
      <c r="HM221" s="332"/>
    </row>
    <row r="222" s="3" customFormat="true" x14ac:dyDescent="0.25">
      <c r="A222" s="332"/>
      <c r="K222" s="332"/>
      <c r="U222" s="332"/>
      <c r="AE222" s="332"/>
      <c r="AO222" s="332"/>
      <c r="AY222" s="332"/>
      <c r="AZ222" s="332"/>
      <c r="BA222" s="332"/>
      <c r="BB222" s="332"/>
      <c r="BC222" s="332"/>
      <c r="BD222" s="332"/>
      <c r="BE222" s="332"/>
      <c r="BF222" s="332"/>
      <c r="BI222" s="332"/>
      <c r="BS222" s="332"/>
      <c r="CC222" s="332"/>
      <c r="CM222" s="332"/>
      <c r="CW222" s="332"/>
      <c r="DG222" s="332"/>
      <c r="DQ222" s="332"/>
      <c r="EA222" s="332"/>
      <c r="EK222" s="332"/>
      <c r="EU222" s="332"/>
      <c r="FE222" s="332"/>
      <c r="FO222" s="332"/>
      <c r="FY222" s="332"/>
      <c r="GI222" s="332"/>
      <c r="GS222" s="332"/>
      <c r="HC222" s="332"/>
      <c r="HM222" s="332"/>
    </row>
    <row r="223" s="3" customFormat="true" x14ac:dyDescent="0.25">
      <c r="A223" s="332"/>
      <c r="K223" s="332"/>
      <c r="U223" s="332"/>
      <c r="AE223" s="332"/>
      <c r="AO223" s="332"/>
      <c r="AY223" s="332"/>
      <c r="AZ223" s="332"/>
      <c r="BA223" s="332"/>
      <c r="BB223" s="332"/>
      <c r="BC223" s="332"/>
      <c r="BD223" s="332"/>
      <c r="BE223" s="332"/>
      <c r="BF223" s="332"/>
      <c r="BI223" s="332"/>
      <c r="BS223" s="332"/>
      <c r="CC223" s="332"/>
      <c r="CM223" s="332"/>
      <c r="CW223" s="332"/>
      <c r="DG223" s="332"/>
      <c r="DQ223" s="332"/>
      <c r="EA223" s="332"/>
      <c r="EK223" s="332"/>
      <c r="EU223" s="332"/>
      <c r="FE223" s="332"/>
      <c r="FO223" s="332"/>
      <c r="FY223" s="332"/>
      <c r="GI223" s="332"/>
      <c r="GS223" s="332"/>
      <c r="HC223" s="332"/>
      <c r="HM223" s="332"/>
    </row>
    <row r="224" s="3" customFormat="true" x14ac:dyDescent="0.25">
      <c r="A224" s="332"/>
      <c r="K224" s="332"/>
      <c r="U224" s="332"/>
      <c r="AE224" s="332"/>
      <c r="AO224" s="332"/>
      <c r="AY224" s="332"/>
      <c r="AZ224" s="332"/>
      <c r="BA224" s="332"/>
      <c r="BB224" s="332"/>
      <c r="BC224" s="332"/>
      <c r="BD224" s="332"/>
      <c r="BE224" s="332"/>
      <c r="BF224" s="332"/>
      <c r="BI224" s="332"/>
      <c r="BS224" s="332"/>
      <c r="CC224" s="332"/>
      <c r="CM224" s="332"/>
      <c r="CW224" s="332"/>
      <c r="DG224" s="332"/>
      <c r="DQ224" s="332"/>
      <c r="EA224" s="332"/>
      <c r="EK224" s="332"/>
      <c r="EU224" s="332"/>
      <c r="FE224" s="332"/>
      <c r="FO224" s="332"/>
      <c r="FY224" s="332"/>
      <c r="GI224" s="332"/>
      <c r="GS224" s="332"/>
      <c r="HC224" s="332"/>
      <c r="HM224" s="332"/>
    </row>
    <row r="225" s="3" customFormat="true" x14ac:dyDescent="0.25">
      <c r="A225" s="332"/>
      <c r="K225" s="332"/>
      <c r="U225" s="332"/>
      <c r="AE225" s="332"/>
      <c r="AO225" s="332"/>
      <c r="AY225" s="332"/>
      <c r="AZ225" s="332"/>
      <c r="BA225" s="332"/>
      <c r="BB225" s="332"/>
      <c r="BC225" s="332"/>
      <c r="BD225" s="332"/>
      <c r="BE225" s="332"/>
      <c r="BF225" s="332"/>
      <c r="BI225" s="332"/>
      <c r="BS225" s="332"/>
      <c r="CC225" s="332"/>
      <c r="CM225" s="332"/>
      <c r="CW225" s="332"/>
      <c r="DG225" s="332"/>
      <c r="DQ225" s="332"/>
      <c r="EA225" s="332"/>
      <c r="EK225" s="332"/>
      <c r="EU225" s="332"/>
      <c r="FE225" s="332"/>
      <c r="FO225" s="332"/>
      <c r="FY225" s="332"/>
      <c r="GI225" s="332"/>
      <c r="GS225" s="332"/>
      <c r="HC225" s="332"/>
      <c r="HM225" s="332"/>
    </row>
    <row r="226" s="3" customFormat="true" x14ac:dyDescent="0.25">
      <c r="A226" s="332"/>
      <c r="K226" s="332"/>
      <c r="U226" s="332"/>
      <c r="AE226" s="332"/>
      <c r="AO226" s="332"/>
      <c r="AY226" s="332"/>
      <c r="AZ226" s="332"/>
      <c r="BA226" s="332"/>
      <c r="BB226" s="332"/>
      <c r="BC226" s="332"/>
      <c r="BD226" s="332"/>
      <c r="BE226" s="332"/>
      <c r="BF226" s="332"/>
      <c r="BI226" s="332"/>
      <c r="BS226" s="332"/>
      <c r="CC226" s="332"/>
      <c r="CM226" s="332"/>
      <c r="CW226" s="332"/>
      <c r="DG226" s="332"/>
      <c r="DQ226" s="332"/>
      <c r="EA226" s="332"/>
      <c r="EK226" s="332"/>
      <c r="EU226" s="332"/>
      <c r="FE226" s="332"/>
      <c r="FO226" s="332"/>
      <c r="FY226" s="332"/>
      <c r="GI226" s="332"/>
      <c r="GS226" s="332"/>
      <c r="HC226" s="332"/>
      <c r="HM226" s="332"/>
    </row>
    <row r="227" s="3" customFormat="true" x14ac:dyDescent="0.25">
      <c r="A227" s="332"/>
      <c r="K227" s="332"/>
      <c r="U227" s="332"/>
      <c r="AE227" s="332"/>
      <c r="AO227" s="332"/>
      <c r="AY227" s="332"/>
      <c r="AZ227" s="332"/>
      <c r="BA227" s="332"/>
      <c r="BB227" s="332"/>
      <c r="BC227" s="332"/>
      <c r="BD227" s="332"/>
      <c r="BE227" s="332"/>
      <c r="BF227" s="332"/>
      <c r="BI227" s="332"/>
      <c r="BS227" s="332"/>
      <c r="CC227" s="332"/>
      <c r="CM227" s="332"/>
      <c r="CW227" s="332"/>
      <c r="DG227" s="332"/>
      <c r="DQ227" s="332"/>
      <c r="EA227" s="332"/>
      <c r="EK227" s="332"/>
      <c r="EU227" s="332"/>
      <c r="FE227" s="332"/>
      <c r="FO227" s="332"/>
      <c r="FY227" s="332"/>
      <c r="GI227" s="332"/>
      <c r="GS227" s="332"/>
      <c r="HC227" s="332"/>
      <c r="HM227" s="332"/>
    </row>
    <row r="228" s="3" customFormat="true" x14ac:dyDescent="0.25">
      <c r="A228" s="332"/>
      <c r="K228" s="332"/>
      <c r="U228" s="332"/>
      <c r="AE228" s="332"/>
      <c r="AO228" s="332"/>
      <c r="AY228" s="332"/>
      <c r="AZ228" s="332"/>
      <c r="BA228" s="332"/>
      <c r="BB228" s="332"/>
      <c r="BC228" s="332"/>
      <c r="BD228" s="332"/>
      <c r="BE228" s="332"/>
      <c r="BF228" s="332"/>
      <c r="BI228" s="332"/>
      <c r="BS228" s="332"/>
      <c r="CC228" s="332"/>
      <c r="CM228" s="332"/>
      <c r="CW228" s="332"/>
      <c r="DG228" s="332"/>
      <c r="DQ228" s="332"/>
      <c r="EA228" s="332"/>
      <c r="EK228" s="332"/>
      <c r="EU228" s="332"/>
      <c r="FE228" s="332"/>
      <c r="FO228" s="332"/>
      <c r="FY228" s="332"/>
      <c r="GI228" s="332"/>
      <c r="GS228" s="332"/>
      <c r="HC228" s="332"/>
      <c r="HM228" s="332"/>
    </row>
    <row r="229" s="3" customFormat="true" x14ac:dyDescent="0.25">
      <c r="A229" s="332"/>
      <c r="K229" s="332"/>
      <c r="U229" s="332"/>
      <c r="AE229" s="332"/>
      <c r="AO229" s="332"/>
      <c r="AY229" s="332"/>
      <c r="AZ229" s="332"/>
      <c r="BA229" s="332"/>
      <c r="BB229" s="332"/>
      <c r="BC229" s="332"/>
      <c r="BD229" s="332"/>
      <c r="BE229" s="332"/>
      <c r="BF229" s="332"/>
      <c r="BI229" s="332"/>
      <c r="BS229" s="332"/>
      <c r="CC229" s="332"/>
      <c r="CM229" s="332"/>
      <c r="CW229" s="332"/>
      <c r="DG229" s="332"/>
      <c r="DQ229" s="332"/>
      <c r="EA229" s="332"/>
      <c r="EK229" s="332"/>
      <c r="EU229" s="332"/>
      <c r="FE229" s="332"/>
      <c r="FO229" s="332"/>
      <c r="FY229" s="332"/>
      <c r="GI229" s="332"/>
      <c r="GS229" s="332"/>
      <c r="HC229" s="332"/>
      <c r="HM229" s="332"/>
    </row>
    <row r="230" s="3" customFormat="true" x14ac:dyDescent="0.25">
      <c r="A230" s="332"/>
      <c r="K230" s="332"/>
      <c r="U230" s="332"/>
      <c r="AE230" s="332"/>
      <c r="AO230" s="332"/>
      <c r="AY230" s="332"/>
      <c r="AZ230" s="332"/>
      <c r="BA230" s="332"/>
      <c r="BB230" s="332"/>
      <c r="BC230" s="332"/>
      <c r="BD230" s="332"/>
      <c r="BE230" s="332"/>
      <c r="BF230" s="332"/>
      <c r="BI230" s="332"/>
      <c r="BS230" s="332"/>
      <c r="CC230" s="332"/>
      <c r="CM230" s="332"/>
      <c r="CW230" s="332"/>
      <c r="DG230" s="332"/>
      <c r="DQ230" s="332"/>
      <c r="EA230" s="332"/>
      <c r="EK230" s="332"/>
      <c r="EU230" s="332"/>
      <c r="FE230" s="332"/>
      <c r="FO230" s="332"/>
      <c r="FY230" s="332"/>
      <c r="GI230" s="332"/>
      <c r="GS230" s="332"/>
      <c r="HC230" s="332"/>
      <c r="HM230" s="332"/>
    </row>
    <row r="231" s="3" customFormat="true" x14ac:dyDescent="0.25">
      <c r="A231" s="332"/>
      <c r="K231" s="332"/>
      <c r="U231" s="332"/>
      <c r="AE231" s="332"/>
      <c r="AO231" s="332"/>
      <c r="AY231" s="332"/>
      <c r="AZ231" s="332"/>
      <c r="BA231" s="332"/>
      <c r="BB231" s="332"/>
      <c r="BC231" s="332"/>
      <c r="BD231" s="332"/>
      <c r="BE231" s="332"/>
      <c r="BF231" s="332"/>
      <c r="BI231" s="332"/>
      <c r="BS231" s="332"/>
      <c r="CC231" s="332"/>
      <c r="CM231" s="332"/>
      <c r="CW231" s="332"/>
      <c r="DG231" s="332"/>
      <c r="DQ231" s="332"/>
      <c r="EA231" s="332"/>
      <c r="EK231" s="332"/>
      <c r="EU231" s="332"/>
      <c r="FE231" s="332"/>
      <c r="FO231" s="332"/>
      <c r="FY231" s="332"/>
      <c r="GI231" s="332"/>
      <c r="GS231" s="332"/>
      <c r="HC231" s="332"/>
      <c r="HM231" s="332"/>
    </row>
    <row r="232" s="3" customFormat="true" x14ac:dyDescent="0.25">
      <c r="A232" s="332"/>
      <c r="K232" s="332"/>
      <c r="U232" s="332"/>
      <c r="AE232" s="332"/>
      <c r="AO232" s="332"/>
      <c r="AY232" s="332"/>
      <c r="AZ232" s="332"/>
      <c r="BA232" s="332"/>
      <c r="BB232" s="332"/>
      <c r="BC232" s="332"/>
      <c r="BD232" s="332"/>
      <c r="BE232" s="332"/>
      <c r="BF232" s="332"/>
      <c r="BI232" s="332"/>
      <c r="BS232" s="332"/>
      <c r="CC232" s="332"/>
      <c r="CM232" s="332"/>
      <c r="CW232" s="332"/>
      <c r="DG232" s="332"/>
      <c r="DQ232" s="332"/>
      <c r="EA232" s="332"/>
      <c r="EK232" s="332"/>
      <c r="EU232" s="332"/>
      <c r="FE232" s="332"/>
      <c r="FO232" s="332"/>
      <c r="FY232" s="332"/>
      <c r="GI232" s="332"/>
      <c r="GS232" s="332"/>
      <c r="HC232" s="332"/>
      <c r="HM232" s="332"/>
    </row>
    <row r="233" s="3" customFormat="true" x14ac:dyDescent="0.25">
      <c r="A233" s="332"/>
      <c r="K233" s="332"/>
      <c r="U233" s="332"/>
      <c r="AE233" s="332"/>
      <c r="AO233" s="332"/>
      <c r="AY233" s="332"/>
      <c r="AZ233" s="332"/>
      <c r="BA233" s="332"/>
      <c r="BB233" s="332"/>
      <c r="BC233" s="332"/>
      <c r="BD233" s="332"/>
      <c r="BE233" s="332"/>
      <c r="BF233" s="332"/>
      <c r="BI233" s="332"/>
      <c r="BS233" s="332"/>
      <c r="CC233" s="332"/>
      <c r="CM233" s="332"/>
      <c r="CW233" s="332"/>
      <c r="DG233" s="332"/>
      <c r="DQ233" s="332"/>
      <c r="EA233" s="332"/>
      <c r="EK233" s="332"/>
      <c r="EU233" s="332"/>
      <c r="FE233" s="332"/>
      <c r="FO233" s="332"/>
      <c r="FY233" s="332"/>
      <c r="GI233" s="332"/>
      <c r="GS233" s="332"/>
      <c r="HC233" s="332"/>
      <c r="HM233" s="332"/>
    </row>
    <row r="234" s="3" customFormat="true" x14ac:dyDescent="0.25">
      <c r="A234" s="332"/>
      <c r="K234" s="332"/>
      <c r="U234" s="332"/>
      <c r="AE234" s="332"/>
      <c r="AO234" s="332"/>
      <c r="AY234" s="332"/>
      <c r="AZ234" s="332"/>
      <c r="BA234" s="332"/>
      <c r="BB234" s="332"/>
      <c r="BC234" s="332"/>
      <c r="BD234" s="332"/>
      <c r="BE234" s="332"/>
      <c r="BF234" s="332"/>
      <c r="BI234" s="332"/>
      <c r="BS234" s="332"/>
      <c r="CC234" s="332"/>
      <c r="CM234" s="332"/>
      <c r="CW234" s="332"/>
      <c r="DG234" s="332"/>
      <c r="DQ234" s="332"/>
      <c r="EA234" s="332"/>
      <c r="EK234" s="332"/>
      <c r="EU234" s="332"/>
      <c r="FE234" s="332"/>
      <c r="FO234" s="332"/>
      <c r="FY234" s="332"/>
      <c r="GI234" s="332"/>
      <c r="GS234" s="332"/>
      <c r="HC234" s="332"/>
      <c r="HM234" s="332"/>
    </row>
    <row r="235" s="3" customFormat="true" x14ac:dyDescent="0.25">
      <c r="A235" s="332"/>
      <c r="K235" s="332"/>
      <c r="U235" s="332"/>
      <c r="AE235" s="332"/>
      <c r="AO235" s="332"/>
      <c r="AY235" s="332"/>
      <c r="AZ235" s="332"/>
      <c r="BA235" s="332"/>
      <c r="BB235" s="332"/>
      <c r="BC235" s="332"/>
      <c r="BD235" s="332"/>
      <c r="BE235" s="332"/>
      <c r="BF235" s="332"/>
      <c r="BI235" s="332"/>
      <c r="BS235" s="332"/>
      <c r="CC235" s="332"/>
      <c r="CM235" s="332"/>
      <c r="CW235" s="332"/>
      <c r="DG235" s="332"/>
      <c r="DQ235" s="332"/>
      <c r="EA235" s="332"/>
      <c r="EK235" s="332"/>
      <c r="EU235" s="332"/>
      <c r="FE235" s="332"/>
      <c r="FO235" s="332"/>
      <c r="FY235" s="332"/>
      <c r="GI235" s="332"/>
      <c r="GS235" s="332"/>
      <c r="HC235" s="332"/>
      <c r="HM235" s="332"/>
    </row>
    <row r="236" s="3" customFormat="true" x14ac:dyDescent="0.25">
      <c r="A236" s="332"/>
      <c r="K236" s="332"/>
      <c r="U236" s="332"/>
      <c r="AE236" s="332"/>
      <c r="AO236" s="332"/>
      <c r="AY236" s="332"/>
      <c r="AZ236" s="332"/>
      <c r="BA236" s="332"/>
      <c r="BB236" s="332"/>
      <c r="BC236" s="332"/>
      <c r="BD236" s="332"/>
      <c r="BE236" s="332"/>
      <c r="BF236" s="332"/>
      <c r="BI236" s="332"/>
      <c r="BS236" s="332"/>
      <c r="CC236" s="332"/>
      <c r="CM236" s="332"/>
      <c r="CW236" s="332"/>
      <c r="DG236" s="332"/>
      <c r="DQ236" s="332"/>
      <c r="EA236" s="332"/>
      <c r="EK236" s="332"/>
      <c r="EU236" s="332"/>
      <c r="FE236" s="332"/>
      <c r="FO236" s="332"/>
      <c r="FY236" s="332"/>
      <c r="GI236" s="332"/>
      <c r="GS236" s="332"/>
      <c r="HC236" s="332"/>
      <c r="HM236" s="332"/>
    </row>
    <row r="237" s="3" customFormat="true" x14ac:dyDescent="0.25">
      <c r="A237" s="332"/>
      <c r="K237" s="332"/>
      <c r="U237" s="332"/>
      <c r="AE237" s="332"/>
      <c r="AO237" s="332"/>
      <c r="AY237" s="332"/>
      <c r="AZ237" s="332"/>
      <c r="BA237" s="332"/>
      <c r="BB237" s="332"/>
      <c r="BC237" s="332"/>
      <c r="BD237" s="332"/>
      <c r="BE237" s="332"/>
      <c r="BF237" s="332"/>
      <c r="BI237" s="332"/>
      <c r="BS237" s="332"/>
      <c r="CC237" s="332"/>
      <c r="CM237" s="332"/>
      <c r="CW237" s="332"/>
      <c r="DG237" s="332"/>
      <c r="DQ237" s="332"/>
      <c r="EA237" s="332"/>
      <c r="EK237" s="332"/>
      <c r="EU237" s="332"/>
      <c r="FE237" s="332"/>
      <c r="FO237" s="332"/>
      <c r="FY237" s="332"/>
      <c r="GI237" s="332"/>
      <c r="GS237" s="332"/>
      <c r="HC237" s="332"/>
      <c r="HM237" s="332"/>
    </row>
    <row r="238" s="3" customFormat="true" x14ac:dyDescent="0.25">
      <c r="A238" s="332"/>
      <c r="K238" s="332"/>
      <c r="U238" s="332"/>
      <c r="AE238" s="332"/>
      <c r="AO238" s="332"/>
      <c r="AY238" s="332"/>
      <c r="AZ238" s="332"/>
      <c r="BA238" s="332"/>
      <c r="BB238" s="332"/>
      <c r="BC238" s="332"/>
      <c r="BD238" s="332"/>
      <c r="BE238" s="332"/>
      <c r="BF238" s="332"/>
      <c r="BI238" s="332"/>
      <c r="BS238" s="332"/>
      <c r="CC238" s="332"/>
      <c r="CM238" s="332"/>
      <c r="CW238" s="332"/>
      <c r="DG238" s="332"/>
      <c r="DQ238" s="332"/>
      <c r="EA238" s="332"/>
      <c r="EK238" s="332"/>
      <c r="EU238" s="332"/>
      <c r="FE238" s="332"/>
      <c r="FO238" s="332"/>
      <c r="FY238" s="332"/>
      <c r="GI238" s="332"/>
      <c r="GS238" s="332"/>
      <c r="HC238" s="332"/>
      <c r="HM238" s="332"/>
    </row>
    <row r="239" s="3" customFormat="true" x14ac:dyDescent="0.25">
      <c r="A239" s="332"/>
      <c r="K239" s="332"/>
      <c r="U239" s="332"/>
      <c r="AE239" s="332"/>
      <c r="AO239" s="332"/>
      <c r="AY239" s="332"/>
      <c r="AZ239" s="332"/>
      <c r="BA239" s="332"/>
      <c r="BB239" s="332"/>
      <c r="BC239" s="332"/>
      <c r="BD239" s="332"/>
      <c r="BE239" s="332"/>
      <c r="BF239" s="332"/>
      <c r="BI239" s="332"/>
      <c r="BS239" s="332"/>
      <c r="CC239" s="332"/>
      <c r="CM239" s="332"/>
      <c r="CW239" s="332"/>
      <c r="DG239" s="332"/>
      <c r="DQ239" s="332"/>
      <c r="EA239" s="332"/>
      <c r="EK239" s="332"/>
      <c r="EU239" s="332"/>
      <c r="FE239" s="332"/>
      <c r="FO239" s="332"/>
      <c r="FY239" s="332"/>
      <c r="GI239" s="332"/>
      <c r="GS239" s="332"/>
      <c r="HC239" s="332"/>
      <c r="HM239" s="332"/>
    </row>
    <row r="240" s="3" customFormat="true" x14ac:dyDescent="0.25">
      <c r="A240" s="332"/>
      <c r="K240" s="332"/>
      <c r="U240" s="332"/>
      <c r="AE240" s="332"/>
      <c r="AO240" s="332"/>
      <c r="AY240" s="332"/>
      <c r="AZ240" s="332"/>
      <c r="BA240" s="332"/>
      <c r="BB240" s="332"/>
      <c r="BC240" s="332"/>
      <c r="BD240" s="332"/>
      <c r="BE240" s="332"/>
      <c r="BF240" s="332"/>
      <c r="BI240" s="332"/>
      <c r="BS240" s="332"/>
      <c r="CC240" s="332"/>
      <c r="CM240" s="332"/>
      <c r="CW240" s="332"/>
      <c r="DG240" s="332"/>
      <c r="DQ240" s="332"/>
      <c r="EA240" s="332"/>
      <c r="EK240" s="332"/>
      <c r="EU240" s="332"/>
      <c r="FE240" s="332"/>
      <c r="FO240" s="332"/>
      <c r="FY240" s="332"/>
      <c r="GI240" s="332"/>
      <c r="GS240" s="332"/>
      <c r="HC240" s="332"/>
      <c r="HM240" s="332"/>
    </row>
    <row r="241" s="3" customFormat="true" x14ac:dyDescent="0.25">
      <c r="A241" s="332"/>
      <c r="K241" s="332"/>
      <c r="U241" s="332"/>
      <c r="AE241" s="332"/>
      <c r="AO241" s="332"/>
      <c r="AY241" s="332"/>
      <c r="AZ241" s="332"/>
      <c r="BA241" s="332"/>
      <c r="BB241" s="332"/>
      <c r="BC241" s="332"/>
      <c r="BD241" s="332"/>
      <c r="BE241" s="332"/>
      <c r="BF241" s="332"/>
      <c r="BI241" s="332"/>
      <c r="BS241" s="332"/>
      <c r="CC241" s="332"/>
      <c r="CM241" s="332"/>
      <c r="CW241" s="332"/>
      <c r="DG241" s="332"/>
      <c r="DQ241" s="332"/>
      <c r="EA241" s="332"/>
      <c r="EK241" s="332"/>
      <c r="EU241" s="332"/>
      <c r="FE241" s="332"/>
      <c r="FO241" s="332"/>
      <c r="FY241" s="332"/>
      <c r="GI241" s="332"/>
      <c r="GS241" s="332"/>
      <c r="HC241" s="332"/>
      <c r="HM241" s="332"/>
    </row>
    <row r="242" s="3" customFormat="true" x14ac:dyDescent="0.25">
      <c r="A242" s="332"/>
      <c r="K242" s="332"/>
      <c r="U242" s="332"/>
      <c r="AE242" s="332"/>
      <c r="AO242" s="332"/>
      <c r="AY242" s="332"/>
      <c r="AZ242" s="332"/>
      <c r="BA242" s="332"/>
      <c r="BB242" s="332"/>
      <c r="BC242" s="332"/>
      <c r="BD242" s="332"/>
      <c r="BE242" s="332"/>
      <c r="BF242" s="332"/>
      <c r="BI242" s="332"/>
      <c r="BS242" s="332"/>
      <c r="CC242" s="332"/>
      <c r="CM242" s="332"/>
      <c r="CW242" s="332"/>
      <c r="DG242" s="332"/>
      <c r="DQ242" s="332"/>
      <c r="EA242" s="332"/>
      <c r="EK242" s="332"/>
      <c r="EU242" s="332"/>
      <c r="FE242" s="332"/>
      <c r="FO242" s="332"/>
      <c r="FY242" s="332"/>
      <c r="GI242" s="332"/>
      <c r="GS242" s="332"/>
      <c r="HC242" s="332"/>
      <c r="HM242" s="332"/>
    </row>
    <row r="243" s="3" customFormat="true" x14ac:dyDescent="0.25">
      <c r="A243" s="332"/>
      <c r="K243" s="332"/>
      <c r="U243" s="332"/>
      <c r="AE243" s="332"/>
      <c r="AO243" s="332"/>
      <c r="AY243" s="332"/>
      <c r="AZ243" s="332"/>
      <c r="BA243" s="332"/>
      <c r="BB243" s="332"/>
      <c r="BC243" s="332"/>
      <c r="BD243" s="332"/>
      <c r="BE243" s="332"/>
      <c r="BF243" s="332"/>
      <c r="BI243" s="332"/>
      <c r="BS243" s="332"/>
      <c r="CC243" s="332"/>
      <c r="CM243" s="332"/>
      <c r="CW243" s="332"/>
      <c r="DG243" s="332"/>
      <c r="DQ243" s="332"/>
      <c r="EA243" s="332"/>
      <c r="EK243" s="332"/>
      <c r="EU243" s="332"/>
      <c r="FE243" s="332"/>
      <c r="FO243" s="332"/>
      <c r="FY243" s="332"/>
      <c r="GI243" s="332"/>
      <c r="GS243" s="332"/>
      <c r="HC243" s="332"/>
      <c r="HM243" s="332"/>
    </row>
    <row r="244" s="3" customFormat="true" x14ac:dyDescent="0.25">
      <c r="A244" s="332"/>
      <c r="K244" s="332"/>
      <c r="U244" s="332"/>
      <c r="AE244" s="332"/>
      <c r="AO244" s="332"/>
      <c r="AY244" s="332"/>
      <c r="AZ244" s="332"/>
      <c r="BA244" s="332"/>
      <c r="BB244" s="332"/>
      <c r="BC244" s="332"/>
      <c r="BD244" s="332"/>
      <c r="BE244" s="332"/>
      <c r="BF244" s="332"/>
      <c r="BI244" s="332"/>
      <c r="BS244" s="332"/>
      <c r="CC244" s="332"/>
      <c r="CM244" s="332"/>
      <c r="CW244" s="332"/>
      <c r="DG244" s="332"/>
      <c r="DQ244" s="332"/>
      <c r="EA244" s="332"/>
      <c r="EK244" s="332"/>
      <c r="EU244" s="332"/>
      <c r="FE244" s="332"/>
      <c r="FO244" s="332"/>
      <c r="FY244" s="332"/>
      <c r="GI244" s="332"/>
      <c r="GS244" s="332"/>
      <c r="HC244" s="332"/>
      <c r="HM244" s="332"/>
    </row>
    <row r="245" s="3" customFormat="true" x14ac:dyDescent="0.25">
      <c r="A245" s="332"/>
      <c r="K245" s="332"/>
      <c r="U245" s="332"/>
      <c r="AE245" s="332"/>
      <c r="AO245" s="332"/>
      <c r="AY245" s="332"/>
      <c r="AZ245" s="332"/>
      <c r="BA245" s="332"/>
      <c r="BB245" s="332"/>
      <c r="BC245" s="332"/>
      <c r="BD245" s="332"/>
      <c r="BE245" s="332"/>
      <c r="BF245" s="332"/>
      <c r="BI245" s="332"/>
      <c r="BS245" s="332"/>
      <c r="CC245" s="332"/>
      <c r="CM245" s="332"/>
      <c r="CW245" s="332"/>
      <c r="DG245" s="332"/>
      <c r="DQ245" s="332"/>
      <c r="EA245" s="332"/>
      <c r="EK245" s="332"/>
      <c r="EU245" s="332"/>
      <c r="FE245" s="332"/>
      <c r="FO245" s="332"/>
      <c r="FY245" s="332"/>
      <c r="GI245" s="332"/>
      <c r="GS245" s="332"/>
      <c r="HC245" s="332"/>
      <c r="HM245" s="332"/>
    </row>
    <row r="246" s="3" customFormat="true" x14ac:dyDescent="0.25">
      <c r="A246" s="332"/>
      <c r="K246" s="332"/>
      <c r="U246" s="332"/>
      <c r="AE246" s="332"/>
      <c r="AO246" s="332"/>
      <c r="AY246" s="332"/>
      <c r="AZ246" s="332"/>
      <c r="BA246" s="332"/>
      <c r="BB246" s="332"/>
      <c r="BC246" s="332"/>
      <c r="BD246" s="332"/>
      <c r="BE246" s="332"/>
      <c r="BF246" s="332"/>
      <c r="BI246" s="332"/>
      <c r="BS246" s="332"/>
      <c r="CC246" s="332"/>
      <c r="CM246" s="332"/>
      <c r="CW246" s="332"/>
      <c r="DG246" s="332"/>
      <c r="DQ246" s="332"/>
      <c r="EA246" s="332"/>
      <c r="EK246" s="332"/>
      <c r="EU246" s="332"/>
      <c r="FE246" s="332"/>
      <c r="FO246" s="332"/>
      <c r="FY246" s="332"/>
      <c r="GI246" s="332"/>
      <c r="GS246" s="332"/>
      <c r="HC246" s="332"/>
      <c r="HM246" s="332"/>
    </row>
    <row r="247" s="3" customFormat="true" x14ac:dyDescent="0.25">
      <c r="A247" s="332"/>
      <c r="K247" s="332"/>
      <c r="U247" s="332"/>
      <c r="AE247" s="332"/>
      <c r="AO247" s="332"/>
      <c r="AY247" s="332"/>
      <c r="AZ247" s="332"/>
      <c r="BA247" s="332"/>
      <c r="BB247" s="332"/>
      <c r="BC247" s="332"/>
      <c r="BD247" s="332"/>
      <c r="BE247" s="332"/>
      <c r="BF247" s="332"/>
      <c r="BI247" s="332"/>
      <c r="BS247" s="332"/>
      <c r="CC247" s="332"/>
      <c r="CM247" s="332"/>
      <c r="CW247" s="332"/>
      <c r="DG247" s="332"/>
      <c r="DQ247" s="332"/>
      <c r="EA247" s="332"/>
      <c r="EK247" s="332"/>
      <c r="EU247" s="332"/>
      <c r="FE247" s="332"/>
      <c r="FO247" s="332"/>
      <c r="FY247" s="332"/>
      <c r="GI247" s="332"/>
      <c r="GS247" s="332"/>
      <c r="HC247" s="332"/>
      <c r="HM247" s="332"/>
    </row>
    <row r="248" s="3" customFormat="true" x14ac:dyDescent="0.25">
      <c r="A248" s="332"/>
      <c r="K248" s="332"/>
      <c r="U248" s="332"/>
      <c r="AE248" s="332"/>
      <c r="AO248" s="332"/>
      <c r="AY248" s="332"/>
      <c r="AZ248" s="332"/>
      <c r="BA248" s="332"/>
      <c r="BB248" s="332"/>
      <c r="BC248" s="332"/>
      <c r="BD248" s="332"/>
      <c r="BE248" s="332"/>
      <c r="BF248" s="332"/>
      <c r="BI248" s="332"/>
      <c r="BS248" s="332"/>
      <c r="CC248" s="332"/>
      <c r="CM248" s="332"/>
      <c r="CW248" s="332"/>
      <c r="DG248" s="332"/>
      <c r="DQ248" s="332"/>
      <c r="EA248" s="332"/>
      <c r="EK248" s="332"/>
      <c r="EU248" s="332"/>
      <c r="FE248" s="332"/>
      <c r="FO248" s="332"/>
      <c r="FY248" s="332"/>
      <c r="GI248" s="332"/>
      <c r="GS248" s="332"/>
      <c r="HC248" s="332"/>
      <c r="HM248" s="332"/>
    </row>
    <row r="249" s="3" customFormat="true" x14ac:dyDescent="0.25">
      <c r="A249" s="332"/>
      <c r="K249" s="332"/>
      <c r="U249" s="332"/>
      <c r="AE249" s="332"/>
      <c r="AO249" s="332"/>
      <c r="AY249" s="332"/>
      <c r="AZ249" s="332"/>
      <c r="BA249" s="332"/>
      <c r="BB249" s="332"/>
      <c r="BC249" s="332"/>
      <c r="BD249" s="332"/>
      <c r="BE249" s="332"/>
      <c r="BF249" s="332"/>
      <c r="BI249" s="332"/>
      <c r="BS249" s="332"/>
      <c r="CC249" s="332"/>
      <c r="CM249" s="332"/>
      <c r="CW249" s="332"/>
      <c r="DG249" s="332"/>
      <c r="DQ249" s="332"/>
      <c r="EA249" s="332"/>
      <c r="EK249" s="332"/>
      <c r="EU249" s="332"/>
      <c r="FE249" s="332"/>
      <c r="FO249" s="332"/>
      <c r="FY249" s="332"/>
      <c r="GI249" s="332"/>
      <c r="GS249" s="332"/>
      <c r="HC249" s="332"/>
      <c r="HM249" s="332"/>
    </row>
    <row r="250" s="3" customFormat="true" x14ac:dyDescent="0.25">
      <c r="A250" s="332"/>
      <c r="K250" s="332"/>
      <c r="U250" s="332"/>
      <c r="AE250" s="332"/>
      <c r="AO250" s="332"/>
      <c r="AY250" s="332"/>
      <c r="AZ250" s="332"/>
      <c r="BA250" s="332"/>
      <c r="BB250" s="332"/>
      <c r="BC250" s="332"/>
      <c r="BD250" s="332"/>
      <c r="BE250" s="332"/>
      <c r="BF250" s="332"/>
      <c r="BI250" s="332"/>
      <c r="BS250" s="332"/>
      <c r="CC250" s="332"/>
      <c r="CM250" s="332"/>
      <c r="CW250" s="332"/>
      <c r="DG250" s="332"/>
      <c r="DQ250" s="332"/>
      <c r="EA250" s="332"/>
      <c r="EK250" s="332"/>
      <c r="EU250" s="332"/>
      <c r="FE250" s="332"/>
      <c r="FO250" s="332"/>
      <c r="FY250" s="332"/>
      <c r="GI250" s="332"/>
      <c r="GS250" s="332"/>
      <c r="HC250" s="332"/>
      <c r="HM250" s="332"/>
    </row>
    <row r="251" s="3" customFormat="true" x14ac:dyDescent="0.25">
      <c r="A251" s="332"/>
      <c r="K251" s="332"/>
      <c r="U251" s="332"/>
      <c r="AE251" s="332"/>
      <c r="AO251" s="332"/>
      <c r="AY251" s="332"/>
      <c r="AZ251" s="332"/>
      <c r="BA251" s="332"/>
      <c r="BB251" s="332"/>
      <c r="BC251" s="332"/>
      <c r="BD251" s="332"/>
      <c r="BE251" s="332"/>
      <c r="BF251" s="332"/>
      <c r="BI251" s="332"/>
      <c r="BS251" s="332"/>
      <c r="CC251" s="332"/>
      <c r="CM251" s="332"/>
      <c r="CW251" s="332"/>
      <c r="DG251" s="332"/>
      <c r="DQ251" s="332"/>
      <c r="EA251" s="332"/>
      <c r="EK251" s="332"/>
      <c r="EU251" s="332"/>
      <c r="FE251" s="332"/>
      <c r="FO251" s="332"/>
      <c r="FY251" s="332"/>
      <c r="GI251" s="332"/>
      <c r="GS251" s="332"/>
      <c r="HC251" s="332"/>
      <c r="HM251" s="332"/>
    </row>
    <row r="252" s="3" customFormat="true" x14ac:dyDescent="0.25">
      <c r="A252" s="332"/>
      <c r="K252" s="332"/>
      <c r="U252" s="332"/>
      <c r="AE252" s="332"/>
      <c r="AO252" s="332"/>
      <c r="AY252" s="332"/>
      <c r="AZ252" s="332"/>
      <c r="BA252" s="332"/>
      <c r="BB252" s="332"/>
      <c r="BC252" s="332"/>
      <c r="BD252" s="332"/>
      <c r="BE252" s="332"/>
      <c r="BF252" s="332"/>
      <c r="BI252" s="332"/>
      <c r="BS252" s="332"/>
      <c r="CC252" s="332"/>
      <c r="CM252" s="332"/>
      <c r="CW252" s="332"/>
      <c r="DG252" s="332"/>
      <c r="DQ252" s="332"/>
      <c r="EA252" s="332"/>
      <c r="EK252" s="332"/>
      <c r="EU252" s="332"/>
      <c r="FE252" s="332"/>
      <c r="FO252" s="332"/>
      <c r="FY252" s="332"/>
      <c r="GI252" s="332"/>
      <c r="GS252" s="332"/>
      <c r="HC252" s="332"/>
      <c r="HM252" s="332"/>
    </row>
    <row r="253" s="3" customFormat="true" x14ac:dyDescent="0.25">
      <c r="A253" s="332"/>
      <c r="K253" s="332"/>
      <c r="U253" s="332"/>
      <c r="AE253" s="332"/>
      <c r="AO253" s="332"/>
      <c r="AY253" s="332"/>
      <c r="AZ253" s="332"/>
      <c r="BA253" s="332"/>
      <c r="BB253" s="332"/>
      <c r="BC253" s="332"/>
      <c r="BD253" s="332"/>
      <c r="BE253" s="332"/>
      <c r="BF253" s="332"/>
      <c r="BI253" s="332"/>
      <c r="BS253" s="332"/>
      <c r="CC253" s="332"/>
      <c r="CM253" s="332"/>
      <c r="CW253" s="332"/>
      <c r="DG253" s="332"/>
      <c r="DQ253" s="332"/>
      <c r="EA253" s="332"/>
      <c r="EK253" s="332"/>
      <c r="EU253" s="332"/>
      <c r="FE253" s="332"/>
      <c r="FO253" s="332"/>
      <c r="FY253" s="332"/>
      <c r="GI253" s="332"/>
      <c r="GS253" s="332"/>
      <c r="HC253" s="332"/>
      <c r="HM253" s="332"/>
    </row>
    <row r="254" s="3" customFormat="true" x14ac:dyDescent="0.25">
      <c r="A254" s="332"/>
      <c r="K254" s="332"/>
      <c r="U254" s="332"/>
      <c r="AE254" s="332"/>
      <c r="AO254" s="332"/>
      <c r="AY254" s="332"/>
      <c r="AZ254" s="332"/>
      <c r="BA254" s="332"/>
      <c r="BB254" s="332"/>
      <c r="BC254" s="332"/>
      <c r="BD254" s="332"/>
      <c r="BE254" s="332"/>
      <c r="BF254" s="332"/>
      <c r="BI254" s="332"/>
      <c r="BS254" s="332"/>
      <c r="CC254" s="332"/>
      <c r="CM254" s="332"/>
      <c r="CW254" s="332"/>
      <c r="DG254" s="332"/>
      <c r="DQ254" s="332"/>
      <c r="EA254" s="332"/>
      <c r="EK254" s="332"/>
      <c r="EU254" s="332"/>
      <c r="FE254" s="332"/>
      <c r="FO254" s="332"/>
      <c r="FY254" s="332"/>
      <c r="GI254" s="332"/>
      <c r="GS254" s="332"/>
      <c r="HC254" s="332"/>
      <c r="HM254" s="332"/>
    </row>
    <row r="255" s="3" customFormat="true" x14ac:dyDescent="0.25">
      <c r="A255" s="332"/>
      <c r="K255" s="332"/>
      <c r="U255" s="332"/>
      <c r="AE255" s="332"/>
      <c r="AO255" s="332"/>
      <c r="AY255" s="332"/>
      <c r="AZ255" s="332"/>
      <c r="BA255" s="332"/>
      <c r="BB255" s="332"/>
      <c r="BC255" s="332"/>
      <c r="BD255" s="332"/>
      <c r="BE255" s="332"/>
      <c r="BF255" s="332"/>
      <c r="BI255" s="332"/>
      <c r="BS255" s="332"/>
      <c r="CC255" s="332"/>
      <c r="CM255" s="332"/>
      <c r="CW255" s="332"/>
      <c r="DG255" s="332"/>
      <c r="DQ255" s="332"/>
      <c r="EA255" s="332"/>
      <c r="EK255" s="332"/>
      <c r="EU255" s="332"/>
      <c r="FE255" s="332"/>
      <c r="FO255" s="332"/>
      <c r="FY255" s="332"/>
      <c r="GI255" s="332"/>
      <c r="GS255" s="332"/>
      <c r="HC255" s="332"/>
      <c r="HM255" s="332"/>
    </row>
    <row r="256" s="3" customFormat="true" x14ac:dyDescent="0.25">
      <c r="A256" s="332"/>
      <c r="K256" s="332"/>
      <c r="U256" s="332"/>
      <c r="AE256" s="332"/>
      <c r="AO256" s="332"/>
      <c r="AY256" s="332"/>
      <c r="AZ256" s="332"/>
      <c r="BA256" s="332"/>
      <c r="BB256" s="332"/>
      <c r="BC256" s="332"/>
      <c r="BD256" s="332"/>
      <c r="BE256" s="332"/>
      <c r="BF256" s="332"/>
      <c r="BI256" s="332"/>
      <c r="BS256" s="332"/>
      <c r="CC256" s="332"/>
      <c r="CM256" s="332"/>
      <c r="CW256" s="332"/>
      <c r="DG256" s="332"/>
      <c r="DQ256" s="332"/>
      <c r="EA256" s="332"/>
      <c r="EK256" s="332"/>
      <c r="EU256" s="332"/>
      <c r="FE256" s="332"/>
      <c r="FO256" s="332"/>
      <c r="FY256" s="332"/>
      <c r="GI256" s="332"/>
      <c r="GS256" s="332"/>
      <c r="HC256" s="332"/>
      <c r="HM256" s="332"/>
    </row>
    <row r="257" s="3" customFormat="true" x14ac:dyDescent="0.25">
      <c r="A257" s="332"/>
      <c r="K257" s="332"/>
      <c r="U257" s="332"/>
      <c r="AE257" s="332"/>
      <c r="AO257" s="332"/>
      <c r="AY257" s="332"/>
      <c r="AZ257" s="332"/>
      <c r="BA257" s="332"/>
      <c r="BB257" s="332"/>
      <c r="BC257" s="332"/>
      <c r="BD257" s="332"/>
      <c r="BE257" s="332"/>
      <c r="BF257" s="332"/>
      <c r="BI257" s="332"/>
      <c r="BS257" s="332"/>
      <c r="CC257" s="332"/>
      <c r="CM257" s="332"/>
      <c r="CW257" s="332"/>
      <c r="DG257" s="332"/>
      <c r="DQ257" s="332"/>
      <c r="EA257" s="332"/>
      <c r="EK257" s="332"/>
      <c r="EU257" s="332"/>
      <c r="FE257" s="332"/>
      <c r="FO257" s="332"/>
      <c r="FY257" s="332"/>
      <c r="GI257" s="332"/>
      <c r="GS257" s="332"/>
      <c r="HC257" s="332"/>
      <c r="HM257" s="332"/>
    </row>
    <row r="258" s="3" customFormat="true" x14ac:dyDescent="0.25">
      <c r="A258" s="332"/>
      <c r="K258" s="332"/>
      <c r="U258" s="332"/>
      <c r="AE258" s="332"/>
      <c r="AO258" s="332"/>
      <c r="AY258" s="332"/>
      <c r="AZ258" s="332"/>
      <c r="BA258" s="332"/>
      <c r="BB258" s="332"/>
      <c r="BC258" s="332"/>
      <c r="BD258" s="332"/>
      <c r="BE258" s="332"/>
      <c r="BF258" s="332"/>
      <c r="BI258" s="332"/>
      <c r="BS258" s="332"/>
      <c r="CC258" s="332"/>
      <c r="CM258" s="332"/>
      <c r="CW258" s="332"/>
      <c r="DG258" s="332"/>
      <c r="DQ258" s="332"/>
      <c r="EA258" s="332"/>
      <c r="EK258" s="332"/>
      <c r="EU258" s="332"/>
      <c r="FE258" s="332"/>
      <c r="FO258" s="332"/>
      <c r="FY258" s="332"/>
      <c r="GI258" s="332"/>
      <c r="GS258" s="332"/>
      <c r="HC258" s="332"/>
      <c r="HM258" s="332"/>
    </row>
    <row r="259" s="3" customFormat="true" x14ac:dyDescent="0.25">
      <c r="A259" s="332"/>
      <c r="K259" s="332"/>
      <c r="U259" s="332"/>
      <c r="AE259" s="332"/>
      <c r="AO259" s="332"/>
      <c r="AY259" s="332"/>
      <c r="AZ259" s="332"/>
      <c r="BA259" s="332"/>
      <c r="BB259" s="332"/>
      <c r="BC259" s="332"/>
      <c r="BD259" s="332"/>
      <c r="BE259" s="332"/>
      <c r="BF259" s="332"/>
      <c r="BI259" s="332"/>
      <c r="BS259" s="332"/>
      <c r="CC259" s="332"/>
      <c r="CM259" s="332"/>
      <c r="CW259" s="332"/>
      <c r="DG259" s="332"/>
      <c r="DQ259" s="332"/>
      <c r="EA259" s="332"/>
      <c r="EK259" s="332"/>
      <c r="EU259" s="332"/>
      <c r="FE259" s="332"/>
      <c r="FO259" s="332"/>
      <c r="FY259" s="332"/>
      <c r="GI259" s="332"/>
      <c r="GS259" s="332"/>
      <c r="HC259" s="332"/>
      <c r="HM259" s="332"/>
    </row>
    <row r="260" s="3" customFormat="true" x14ac:dyDescent="0.25">
      <c r="A260" s="332"/>
      <c r="K260" s="332"/>
      <c r="U260" s="332"/>
      <c r="AE260" s="332"/>
      <c r="AO260" s="332"/>
      <c r="AY260" s="332"/>
      <c r="AZ260" s="332"/>
      <c r="BA260" s="332"/>
      <c r="BB260" s="332"/>
      <c r="BC260" s="332"/>
      <c r="BD260" s="332"/>
      <c r="BE260" s="332"/>
      <c r="BF260" s="332"/>
      <c r="BI260" s="332"/>
      <c r="BS260" s="332"/>
      <c r="CC260" s="332"/>
      <c r="CM260" s="332"/>
      <c r="CW260" s="332"/>
      <c r="DG260" s="332"/>
      <c r="DQ260" s="332"/>
      <c r="EA260" s="332"/>
      <c r="EK260" s="332"/>
      <c r="EU260" s="332"/>
      <c r="FE260" s="332"/>
      <c r="FO260" s="332"/>
      <c r="FY260" s="332"/>
      <c r="GI260" s="332"/>
      <c r="GS260" s="332"/>
      <c r="HC260" s="332"/>
      <c r="HM260" s="332"/>
    </row>
    <row r="261" s="3" customFormat="true" x14ac:dyDescent="0.25">
      <c r="A261" s="332"/>
      <c r="K261" s="332"/>
      <c r="U261" s="332"/>
      <c r="AE261" s="332"/>
      <c r="AO261" s="332"/>
      <c r="AY261" s="332"/>
      <c r="AZ261" s="332"/>
      <c r="BA261" s="332"/>
      <c r="BB261" s="332"/>
      <c r="BC261" s="332"/>
      <c r="BD261" s="332"/>
      <c r="BE261" s="332"/>
      <c r="BF261" s="332"/>
      <c r="BI261" s="332"/>
      <c r="BS261" s="332"/>
      <c r="CC261" s="332"/>
      <c r="CM261" s="332"/>
      <c r="CW261" s="332"/>
      <c r="DG261" s="332"/>
      <c r="DQ261" s="332"/>
      <c r="EA261" s="332"/>
      <c r="EK261" s="332"/>
      <c r="EU261" s="332"/>
      <c r="FE261" s="332"/>
      <c r="FO261" s="332"/>
      <c r="FY261" s="332"/>
      <c r="GI261" s="332"/>
      <c r="GS261" s="332"/>
      <c r="HC261" s="332"/>
      <c r="HM261" s="332"/>
    </row>
    <row r="262" s="3" customFormat="true" x14ac:dyDescent="0.25">
      <c r="A262" s="332"/>
      <c r="K262" s="332"/>
      <c r="U262" s="332"/>
      <c r="AE262" s="332"/>
      <c r="AO262" s="332"/>
      <c r="AY262" s="332"/>
      <c r="AZ262" s="332"/>
      <c r="BA262" s="332"/>
      <c r="BB262" s="332"/>
      <c r="BC262" s="332"/>
      <c r="BD262" s="332"/>
      <c r="BE262" s="332"/>
      <c r="BF262" s="332"/>
      <c r="BI262" s="332"/>
      <c r="BS262" s="332"/>
      <c r="CC262" s="332"/>
      <c r="CM262" s="332"/>
      <c r="CW262" s="332"/>
      <c r="DG262" s="332"/>
      <c r="DQ262" s="332"/>
      <c r="EA262" s="332"/>
      <c r="EK262" s="332"/>
      <c r="EU262" s="332"/>
      <c r="FE262" s="332"/>
      <c r="FO262" s="332"/>
      <c r="FY262" s="332"/>
      <c r="GI262" s="332"/>
      <c r="GS262" s="332"/>
      <c r="HC262" s="332"/>
      <c r="HM262" s="332"/>
    </row>
    <row r="263" s="3" customFormat="true" x14ac:dyDescent="0.25">
      <c r="A263" s="332"/>
      <c r="K263" s="332"/>
      <c r="U263" s="332"/>
      <c r="AE263" s="332"/>
      <c r="AO263" s="332"/>
      <c r="AY263" s="332"/>
      <c r="AZ263" s="332"/>
      <c r="BA263" s="332"/>
      <c r="BB263" s="332"/>
      <c r="BC263" s="332"/>
      <c r="BD263" s="332"/>
      <c r="BE263" s="332"/>
      <c r="BF263" s="332"/>
      <c r="BI263" s="332"/>
      <c r="BS263" s="332"/>
      <c r="CC263" s="332"/>
      <c r="CM263" s="332"/>
      <c r="CW263" s="332"/>
      <c r="DG263" s="332"/>
      <c r="DQ263" s="332"/>
      <c r="EA263" s="332"/>
      <c r="EK263" s="332"/>
      <c r="EU263" s="332"/>
      <c r="FE263" s="332"/>
      <c r="FO263" s="332"/>
      <c r="FY263" s="332"/>
      <c r="GI263" s="332"/>
      <c r="GS263" s="332"/>
      <c r="HC263" s="332"/>
      <c r="HM263" s="332"/>
    </row>
    <row r="264" s="3" customFormat="true" x14ac:dyDescent="0.25">
      <c r="A264" s="332"/>
      <c r="K264" s="332"/>
      <c r="U264" s="332"/>
      <c r="AE264" s="332"/>
      <c r="AO264" s="332"/>
      <c r="AY264" s="332"/>
      <c r="AZ264" s="332"/>
      <c r="BA264" s="332"/>
      <c r="BB264" s="332"/>
      <c r="BC264" s="332"/>
      <c r="BD264" s="332"/>
      <c r="BE264" s="332"/>
      <c r="BF264" s="332"/>
      <c r="BI264" s="332"/>
      <c r="BS264" s="332"/>
      <c r="CC264" s="332"/>
      <c r="CM264" s="332"/>
      <c r="CW264" s="332"/>
      <c r="DG264" s="332"/>
      <c r="DQ264" s="332"/>
      <c r="EA264" s="332"/>
      <c r="EK264" s="332"/>
      <c r="EU264" s="332"/>
      <c r="FE264" s="332"/>
      <c r="FO264" s="332"/>
      <c r="FY264" s="332"/>
      <c r="GI264" s="332"/>
      <c r="GS264" s="332"/>
      <c r="HC264" s="332"/>
      <c r="HM264" s="332"/>
    </row>
    <row r="265" s="3" customFormat="true" x14ac:dyDescent="0.25">
      <c r="A265" s="332"/>
      <c r="K265" s="332"/>
      <c r="U265" s="332"/>
      <c r="AE265" s="332"/>
      <c r="AO265" s="332"/>
      <c r="AY265" s="332"/>
      <c r="AZ265" s="332"/>
      <c r="BA265" s="332"/>
      <c r="BB265" s="332"/>
      <c r="BC265" s="332"/>
      <c r="BD265" s="332"/>
      <c r="BE265" s="332"/>
      <c r="BF265" s="332"/>
      <c r="BI265" s="332"/>
      <c r="BS265" s="332"/>
      <c r="CC265" s="332"/>
      <c r="CM265" s="332"/>
      <c r="CW265" s="332"/>
      <c r="DG265" s="332"/>
      <c r="DQ265" s="332"/>
      <c r="EA265" s="332"/>
      <c r="EK265" s="332"/>
      <c r="EU265" s="332"/>
      <c r="FE265" s="332"/>
      <c r="FO265" s="332"/>
      <c r="FY265" s="332"/>
      <c r="GI265" s="332"/>
      <c r="GS265" s="332"/>
      <c r="HC265" s="332"/>
      <c r="HM265" s="332"/>
    </row>
    <row r="266" s="3" customFormat="true" x14ac:dyDescent="0.25">
      <c r="A266" s="332"/>
      <c r="K266" s="332"/>
      <c r="U266" s="332"/>
      <c r="AE266" s="332"/>
      <c r="AO266" s="332"/>
      <c r="AY266" s="332"/>
      <c r="AZ266" s="332"/>
      <c r="BA266" s="332"/>
      <c r="BB266" s="332"/>
      <c r="BC266" s="332"/>
      <c r="BD266" s="332"/>
      <c r="BE266" s="332"/>
      <c r="BF266" s="332"/>
      <c r="BI266" s="332"/>
      <c r="BS266" s="332"/>
      <c r="CC266" s="332"/>
      <c r="CM266" s="332"/>
      <c r="CW266" s="332"/>
      <c r="DG266" s="332"/>
      <c r="DQ266" s="332"/>
      <c r="EA266" s="332"/>
      <c r="EK266" s="332"/>
      <c r="EU266" s="332"/>
      <c r="FE266" s="332"/>
      <c r="FO266" s="332"/>
      <c r="FY266" s="332"/>
      <c r="GI266" s="332"/>
      <c r="GS266" s="332"/>
      <c r="HC266" s="332"/>
      <c r="HM266" s="332"/>
    </row>
    <row r="267" s="3" customFormat="true" x14ac:dyDescent="0.25">
      <c r="A267" s="332"/>
      <c r="K267" s="332"/>
      <c r="U267" s="332"/>
      <c r="AE267" s="332"/>
      <c r="AO267" s="332"/>
      <c r="AY267" s="332"/>
      <c r="AZ267" s="332"/>
      <c r="BA267" s="332"/>
      <c r="BB267" s="332"/>
      <c r="BC267" s="332"/>
      <c r="BD267" s="332"/>
      <c r="BE267" s="332"/>
      <c r="BF267" s="332"/>
      <c r="BI267" s="332"/>
      <c r="BS267" s="332"/>
      <c r="CC267" s="332"/>
      <c r="CM267" s="332"/>
      <c r="CW267" s="332"/>
      <c r="DG267" s="332"/>
      <c r="DQ267" s="332"/>
      <c r="EA267" s="332"/>
      <c r="EK267" s="332"/>
      <c r="EU267" s="332"/>
      <c r="FE267" s="332"/>
      <c r="FO267" s="332"/>
      <c r="FY267" s="332"/>
      <c r="GI267" s="332"/>
      <c r="GS267" s="332"/>
      <c r="HC267" s="332"/>
      <c r="HM267" s="332"/>
    </row>
    <row r="268" s="3" customFormat="true" x14ac:dyDescent="0.25">
      <c r="A268" s="332"/>
      <c r="K268" s="332"/>
      <c r="U268" s="332"/>
      <c r="AE268" s="332"/>
      <c r="AO268" s="332"/>
      <c r="AY268" s="332"/>
      <c r="AZ268" s="332"/>
      <c r="BA268" s="332"/>
      <c r="BB268" s="332"/>
      <c r="BC268" s="332"/>
      <c r="BD268" s="332"/>
      <c r="BE268" s="332"/>
      <c r="BF268" s="332"/>
      <c r="BI268" s="332"/>
      <c r="BS268" s="332"/>
      <c r="CC268" s="332"/>
      <c r="CM268" s="332"/>
      <c r="CW268" s="332"/>
      <c r="DG268" s="332"/>
      <c r="DQ268" s="332"/>
      <c r="EA268" s="332"/>
      <c r="EK268" s="332"/>
      <c r="EU268" s="332"/>
      <c r="FE268" s="332"/>
      <c r="FO268" s="332"/>
      <c r="FY268" s="332"/>
      <c r="GI268" s="332"/>
      <c r="GS268" s="332"/>
      <c r="HC268" s="332"/>
      <c r="HM268" s="332"/>
    </row>
    <row r="269" s="3" customFormat="true" x14ac:dyDescent="0.25">
      <c r="A269" s="332"/>
      <c r="K269" s="332"/>
      <c r="U269" s="332"/>
      <c r="AE269" s="332"/>
      <c r="AO269" s="332"/>
      <c r="AY269" s="332"/>
      <c r="AZ269" s="332"/>
      <c r="BA269" s="332"/>
      <c r="BB269" s="332"/>
      <c r="BC269" s="332"/>
      <c r="BD269" s="332"/>
      <c r="BE269" s="332"/>
      <c r="BF269" s="332"/>
      <c r="BI269" s="332"/>
      <c r="BS269" s="332"/>
      <c r="CC269" s="332"/>
      <c r="CM269" s="332"/>
      <c r="CW269" s="332"/>
      <c r="DG269" s="332"/>
      <c r="DQ269" s="332"/>
      <c r="EA269" s="332"/>
      <c r="EK269" s="332"/>
      <c r="EU269" s="332"/>
      <c r="FE269" s="332"/>
      <c r="FO269" s="332"/>
      <c r="FY269" s="332"/>
      <c r="GI269" s="332"/>
      <c r="GS269" s="332"/>
      <c r="HC269" s="332"/>
      <c r="HM269" s="332"/>
    </row>
    <row r="270" s="3" customFormat="true" x14ac:dyDescent="0.25">
      <c r="A270" s="332"/>
      <c r="K270" s="332"/>
      <c r="U270" s="332"/>
      <c r="AE270" s="332"/>
      <c r="AO270" s="332"/>
      <c r="AY270" s="332"/>
      <c r="AZ270" s="332"/>
      <c r="BA270" s="332"/>
      <c r="BB270" s="332"/>
      <c r="BC270" s="332"/>
      <c r="BD270" s="332"/>
      <c r="BE270" s="332"/>
      <c r="BF270" s="332"/>
      <c r="BI270" s="332"/>
      <c r="BS270" s="332"/>
      <c r="CC270" s="332"/>
      <c r="CM270" s="332"/>
      <c r="CW270" s="332"/>
      <c r="DG270" s="332"/>
      <c r="DQ270" s="332"/>
      <c r="EA270" s="332"/>
      <c r="EK270" s="332"/>
      <c r="EU270" s="332"/>
      <c r="FE270" s="332"/>
      <c r="FO270" s="332"/>
      <c r="FY270" s="332"/>
      <c r="GI270" s="332"/>
      <c r="GS270" s="332"/>
      <c r="HC270" s="332"/>
      <c r="HM270" s="332"/>
    </row>
    <row r="271" s="3" customFormat="true" x14ac:dyDescent="0.25">
      <c r="A271" s="332"/>
      <c r="K271" s="332"/>
      <c r="U271" s="332"/>
      <c r="AE271" s="332"/>
      <c r="AO271" s="332"/>
      <c r="AY271" s="332"/>
      <c r="AZ271" s="332"/>
      <c r="BA271" s="332"/>
      <c r="BB271" s="332"/>
      <c r="BC271" s="332"/>
      <c r="BD271" s="332"/>
      <c r="BE271" s="332"/>
      <c r="BF271" s="332"/>
      <c r="BI271" s="332"/>
      <c r="BS271" s="332"/>
      <c r="CC271" s="332"/>
      <c r="CM271" s="332"/>
      <c r="CW271" s="332"/>
      <c r="DG271" s="332"/>
      <c r="DQ271" s="332"/>
      <c r="EA271" s="332"/>
      <c r="EK271" s="332"/>
      <c r="EU271" s="332"/>
      <c r="FE271" s="332"/>
      <c r="FO271" s="332"/>
      <c r="FY271" s="332"/>
      <c r="GI271" s="332"/>
      <c r="GS271" s="332"/>
      <c r="HC271" s="332"/>
      <c r="HM271" s="332"/>
    </row>
    <row r="272" s="3" customFormat="true" x14ac:dyDescent="0.25">
      <c r="A272" s="332"/>
      <c r="K272" s="332"/>
      <c r="U272" s="332"/>
      <c r="AE272" s="332"/>
      <c r="AO272" s="332"/>
      <c r="AY272" s="332"/>
      <c r="AZ272" s="332"/>
      <c r="BA272" s="332"/>
      <c r="BB272" s="332"/>
      <c r="BC272" s="332"/>
      <c r="BD272" s="332"/>
      <c r="BE272" s="332"/>
      <c r="BF272" s="332"/>
      <c r="BI272" s="332"/>
      <c r="BS272" s="332"/>
      <c r="CC272" s="332"/>
      <c r="CM272" s="332"/>
      <c r="CW272" s="332"/>
      <c r="DG272" s="332"/>
      <c r="DQ272" s="332"/>
      <c r="EA272" s="332"/>
      <c r="EK272" s="332"/>
      <c r="EU272" s="332"/>
      <c r="FE272" s="332"/>
      <c r="FO272" s="332"/>
      <c r="FY272" s="332"/>
      <c r="GI272" s="332"/>
      <c r="GS272" s="332"/>
      <c r="HC272" s="332"/>
      <c r="HM272" s="332"/>
    </row>
    <row r="273" s="3" customFormat="true" x14ac:dyDescent="0.25">
      <c r="A273" s="332"/>
      <c r="K273" s="332"/>
      <c r="U273" s="332"/>
      <c r="AE273" s="332"/>
      <c r="AO273" s="332"/>
      <c r="AY273" s="332"/>
      <c r="AZ273" s="332"/>
      <c r="BA273" s="332"/>
      <c r="BB273" s="332"/>
      <c r="BC273" s="332"/>
      <c r="BD273" s="332"/>
      <c r="BE273" s="332"/>
      <c r="BF273" s="332"/>
      <c r="BI273" s="332"/>
      <c r="BS273" s="332"/>
      <c r="CC273" s="332"/>
      <c r="CM273" s="332"/>
      <c r="CW273" s="332"/>
      <c r="DG273" s="332"/>
      <c r="DQ273" s="332"/>
      <c r="EA273" s="332"/>
      <c r="EK273" s="332"/>
      <c r="EU273" s="332"/>
      <c r="FE273" s="332"/>
      <c r="FO273" s="332"/>
      <c r="FY273" s="332"/>
      <c r="GI273" s="332"/>
      <c r="GS273" s="332"/>
      <c r="HC273" s="332"/>
      <c r="HM273" s="332"/>
    </row>
    <row r="274" s="3" customFormat="true" x14ac:dyDescent="0.25">
      <c r="A274" s="332"/>
      <c r="K274" s="332"/>
      <c r="U274" s="332"/>
      <c r="AE274" s="332"/>
      <c r="AO274" s="332"/>
      <c r="AY274" s="332"/>
      <c r="AZ274" s="332"/>
      <c r="BA274" s="332"/>
      <c r="BB274" s="332"/>
      <c r="BC274" s="332"/>
      <c r="BD274" s="332"/>
      <c r="BE274" s="332"/>
      <c r="BF274" s="332"/>
      <c r="BI274" s="332"/>
      <c r="BS274" s="332"/>
      <c r="CC274" s="332"/>
      <c r="CM274" s="332"/>
      <c r="CW274" s="332"/>
      <c r="DG274" s="332"/>
      <c r="DQ274" s="332"/>
      <c r="EA274" s="332"/>
      <c r="EK274" s="332"/>
      <c r="EU274" s="332"/>
      <c r="FE274" s="332"/>
      <c r="FO274" s="332"/>
      <c r="FY274" s="332"/>
      <c r="GI274" s="332"/>
      <c r="GS274" s="332"/>
      <c r="HC274" s="332"/>
      <c r="HM274" s="332"/>
    </row>
    <row r="275" s="3" customFormat="true" x14ac:dyDescent="0.25">
      <c r="A275" s="332"/>
      <c r="K275" s="332"/>
      <c r="U275" s="332"/>
      <c r="AE275" s="332"/>
      <c r="AO275" s="332"/>
      <c r="AY275" s="332"/>
      <c r="AZ275" s="332"/>
      <c r="BA275" s="332"/>
      <c r="BB275" s="332"/>
      <c r="BC275" s="332"/>
      <c r="BD275" s="332"/>
      <c r="BE275" s="332"/>
      <c r="BF275" s="332"/>
      <c r="BI275" s="332"/>
      <c r="BS275" s="332"/>
      <c r="CC275" s="332"/>
      <c r="CM275" s="332"/>
      <c r="CW275" s="332"/>
      <c r="DG275" s="332"/>
      <c r="DQ275" s="332"/>
      <c r="EA275" s="332"/>
      <c r="EK275" s="332"/>
      <c r="EU275" s="332"/>
      <c r="FE275" s="332"/>
      <c r="FO275" s="332"/>
      <c r="FY275" s="332"/>
      <c r="GI275" s="332"/>
      <c r="GS275" s="332"/>
      <c r="HC275" s="332"/>
      <c r="HM275" s="332"/>
    </row>
    <row r="276" s="3" customFormat="true" x14ac:dyDescent="0.25">
      <c r="A276" s="332"/>
      <c r="K276" s="332"/>
      <c r="U276" s="332"/>
      <c r="AE276" s="332"/>
      <c r="AO276" s="332"/>
      <c r="AY276" s="332"/>
      <c r="AZ276" s="332"/>
      <c r="BA276" s="332"/>
      <c r="BB276" s="332"/>
      <c r="BC276" s="332"/>
      <c r="BD276" s="332"/>
      <c r="BE276" s="332"/>
      <c r="BF276" s="332"/>
      <c r="BI276" s="332"/>
      <c r="BS276" s="332"/>
      <c r="CC276" s="332"/>
      <c r="CM276" s="332"/>
      <c r="CW276" s="332"/>
      <c r="DG276" s="332"/>
      <c r="DQ276" s="332"/>
      <c r="EA276" s="332"/>
      <c r="EK276" s="332"/>
      <c r="EU276" s="332"/>
      <c r="FE276" s="332"/>
      <c r="FO276" s="332"/>
      <c r="FY276" s="332"/>
      <c r="GI276" s="332"/>
      <c r="GS276" s="332"/>
      <c r="HC276" s="332"/>
      <c r="HM276" s="332"/>
    </row>
    <row r="277" s="3" customFormat="true" x14ac:dyDescent="0.25">
      <c r="A277" s="332"/>
      <c r="K277" s="332"/>
      <c r="U277" s="332"/>
      <c r="AE277" s="332"/>
      <c r="AO277" s="332"/>
      <c r="AY277" s="332"/>
      <c r="AZ277" s="332"/>
      <c r="BA277" s="332"/>
      <c r="BB277" s="332"/>
      <c r="BC277" s="332"/>
      <c r="BD277" s="332"/>
      <c r="BE277" s="332"/>
      <c r="BF277" s="332"/>
      <c r="BI277" s="332"/>
      <c r="BS277" s="332"/>
      <c r="CC277" s="332"/>
      <c r="CM277" s="332"/>
      <c r="CW277" s="332"/>
      <c r="DG277" s="332"/>
      <c r="DQ277" s="332"/>
      <c r="EA277" s="332"/>
      <c r="EK277" s="332"/>
      <c r="EU277" s="332"/>
      <c r="FE277" s="332"/>
      <c r="FO277" s="332"/>
      <c r="FY277" s="332"/>
      <c r="GI277" s="332"/>
      <c r="GS277" s="332"/>
      <c r="HC277" s="332"/>
      <c r="HM277" s="332"/>
    </row>
    <row r="278" s="3" customFormat="true" x14ac:dyDescent="0.25">
      <c r="A278" s="332"/>
      <c r="K278" s="332"/>
      <c r="U278" s="332"/>
      <c r="AE278" s="332"/>
      <c r="AO278" s="332"/>
      <c r="AY278" s="332"/>
      <c r="AZ278" s="332"/>
      <c r="BA278" s="332"/>
      <c r="BB278" s="332"/>
      <c r="BC278" s="332"/>
      <c r="BD278" s="332"/>
      <c r="BE278" s="332"/>
      <c r="BF278" s="332"/>
      <c r="BI278" s="332"/>
      <c r="BS278" s="332"/>
      <c r="CC278" s="332"/>
      <c r="CM278" s="332"/>
      <c r="CW278" s="332"/>
      <c r="DG278" s="332"/>
      <c r="DQ278" s="332"/>
      <c r="EA278" s="332"/>
      <c r="EK278" s="332"/>
      <c r="EU278" s="332"/>
      <c r="FE278" s="332"/>
      <c r="FO278" s="332"/>
      <c r="FY278" s="332"/>
      <c r="GI278" s="332"/>
      <c r="GS278" s="332"/>
      <c r="HC278" s="332"/>
      <c r="HM278" s="332"/>
    </row>
    <row r="279" s="3" customFormat="true" x14ac:dyDescent="0.25">
      <c r="A279" s="332"/>
      <c r="K279" s="332"/>
      <c r="U279" s="332"/>
      <c r="AE279" s="332"/>
      <c r="AO279" s="332"/>
      <c r="AY279" s="332"/>
      <c r="AZ279" s="332"/>
      <c r="BA279" s="332"/>
      <c r="BB279" s="332"/>
      <c r="BC279" s="332"/>
      <c r="BD279" s="332"/>
      <c r="BE279" s="332"/>
      <c r="BF279" s="332"/>
      <c r="BI279" s="332"/>
      <c r="BS279" s="332"/>
      <c r="CC279" s="332"/>
      <c r="CM279" s="332"/>
      <c r="CW279" s="332"/>
      <c r="DG279" s="332"/>
      <c r="DQ279" s="332"/>
      <c r="EA279" s="332"/>
      <c r="EK279" s="332"/>
      <c r="EU279" s="332"/>
      <c r="FE279" s="332"/>
      <c r="FO279" s="332"/>
      <c r="FY279" s="332"/>
      <c r="GI279" s="332"/>
      <c r="GS279" s="332"/>
      <c r="HC279" s="332"/>
      <c r="HM279" s="332"/>
    </row>
    <row r="280" s="3" customFormat="true" x14ac:dyDescent="0.25">
      <c r="A280" s="332"/>
      <c r="K280" s="332"/>
      <c r="U280" s="332"/>
      <c r="AE280" s="332"/>
      <c r="AO280" s="332"/>
      <c r="AY280" s="332"/>
      <c r="AZ280" s="332"/>
      <c r="BA280" s="332"/>
      <c r="BB280" s="332"/>
      <c r="BC280" s="332"/>
      <c r="BD280" s="332"/>
      <c r="BE280" s="332"/>
      <c r="BF280" s="332"/>
      <c r="BI280" s="332"/>
      <c r="BS280" s="332"/>
      <c r="CC280" s="332"/>
      <c r="CM280" s="332"/>
      <c r="CW280" s="332"/>
      <c r="DG280" s="332"/>
      <c r="DQ280" s="332"/>
      <c r="EA280" s="332"/>
      <c r="EK280" s="332"/>
      <c r="EU280" s="332"/>
      <c r="FE280" s="332"/>
      <c r="FO280" s="332"/>
      <c r="FY280" s="332"/>
      <c r="GI280" s="332"/>
      <c r="GS280" s="332"/>
      <c r="HC280" s="332"/>
      <c r="HM280" s="332"/>
    </row>
    <row r="281" s="3" customFormat="true" x14ac:dyDescent="0.25">
      <c r="A281" s="332"/>
      <c r="K281" s="332"/>
      <c r="U281" s="332"/>
      <c r="AE281" s="332"/>
      <c r="AO281" s="332"/>
      <c r="AY281" s="332"/>
      <c r="AZ281" s="332"/>
      <c r="BA281" s="332"/>
      <c r="BB281" s="332"/>
      <c r="BC281" s="332"/>
      <c r="BD281" s="332"/>
      <c r="BE281" s="332"/>
      <c r="BF281" s="332"/>
      <c r="BI281" s="332"/>
      <c r="BS281" s="332"/>
      <c r="CC281" s="332"/>
      <c r="CM281" s="332"/>
      <c r="CW281" s="332"/>
      <c r="DG281" s="332"/>
      <c r="DQ281" s="332"/>
      <c r="EA281" s="332"/>
      <c r="EK281" s="332"/>
      <c r="EU281" s="332"/>
      <c r="FE281" s="332"/>
      <c r="FO281" s="332"/>
      <c r="FY281" s="332"/>
      <c r="GI281" s="332"/>
      <c r="GS281" s="332"/>
      <c r="HC281" s="332"/>
      <c r="HM281" s="332"/>
    </row>
    <row r="282" s="3" customFormat="true" x14ac:dyDescent="0.25">
      <c r="A282" s="332"/>
      <c r="K282" s="332"/>
      <c r="U282" s="332"/>
      <c r="AE282" s="332"/>
      <c r="AO282" s="332"/>
      <c r="AY282" s="332"/>
      <c r="AZ282" s="332"/>
      <c r="BA282" s="332"/>
      <c r="BB282" s="332"/>
      <c r="BC282" s="332"/>
      <c r="BD282" s="332"/>
      <c r="BE282" s="332"/>
      <c r="BF282" s="332"/>
      <c r="BI282" s="332"/>
      <c r="BS282" s="332"/>
      <c r="CC282" s="332"/>
      <c r="CM282" s="332"/>
      <c r="CW282" s="332"/>
      <c r="DG282" s="332"/>
      <c r="DQ282" s="332"/>
      <c r="EA282" s="332"/>
      <c r="EK282" s="332"/>
      <c r="EU282" s="332"/>
      <c r="FE282" s="332"/>
      <c r="FO282" s="332"/>
      <c r="FY282" s="332"/>
      <c r="GI282" s="332"/>
      <c r="GS282" s="332"/>
      <c r="HC282" s="332"/>
      <c r="HM282" s="332"/>
    </row>
    <row r="283" s="3" customFormat="true" x14ac:dyDescent="0.25">
      <c r="A283" s="332"/>
      <c r="K283" s="332"/>
      <c r="U283" s="332"/>
      <c r="AE283" s="332"/>
      <c r="AO283" s="332"/>
      <c r="AY283" s="332"/>
      <c r="AZ283" s="332"/>
      <c r="BA283" s="332"/>
      <c r="BB283" s="332"/>
      <c r="BC283" s="332"/>
      <c r="BD283" s="332"/>
      <c r="BE283" s="332"/>
      <c r="BF283" s="332"/>
      <c r="BI283" s="332"/>
      <c r="BS283" s="332"/>
      <c r="CC283" s="332"/>
      <c r="CM283" s="332"/>
      <c r="CW283" s="332"/>
      <c r="DG283" s="332"/>
      <c r="DQ283" s="332"/>
      <c r="EA283" s="332"/>
      <c r="EK283" s="332"/>
      <c r="EU283" s="332"/>
      <c r="FE283" s="332"/>
      <c r="FO283" s="332"/>
      <c r="FY283" s="332"/>
      <c r="GI283" s="332"/>
      <c r="GS283" s="332"/>
      <c r="HC283" s="332"/>
      <c r="HM283" s="332"/>
    </row>
    <row r="284" s="3" customFormat="true" x14ac:dyDescent="0.25">
      <c r="A284" s="332"/>
      <c r="K284" s="332"/>
      <c r="U284" s="332"/>
      <c r="AE284" s="332"/>
      <c r="AO284" s="332"/>
      <c r="AY284" s="332"/>
      <c r="AZ284" s="332"/>
      <c r="BA284" s="332"/>
      <c r="BB284" s="332"/>
      <c r="BC284" s="332"/>
      <c r="BD284" s="332"/>
      <c r="BE284" s="332"/>
      <c r="BF284" s="332"/>
      <c r="BI284" s="332"/>
      <c r="BS284" s="332"/>
      <c r="CC284" s="332"/>
      <c r="CM284" s="332"/>
      <c r="CW284" s="332"/>
      <c r="DG284" s="332"/>
      <c r="DQ284" s="332"/>
      <c r="EA284" s="332"/>
      <c r="EK284" s="332"/>
      <c r="EU284" s="332"/>
      <c r="FE284" s="332"/>
      <c r="FO284" s="332"/>
      <c r="FY284" s="332"/>
      <c r="GI284" s="332"/>
      <c r="GS284" s="332"/>
      <c r="HC284" s="332"/>
      <c r="HM284" s="332"/>
    </row>
    <row r="285" s="3" customFormat="true" x14ac:dyDescent="0.25">
      <c r="A285" s="332"/>
      <c r="K285" s="332"/>
      <c r="U285" s="332"/>
      <c r="AE285" s="332"/>
      <c r="AO285" s="332"/>
      <c r="AY285" s="332"/>
      <c r="AZ285" s="332"/>
      <c r="BA285" s="332"/>
      <c r="BB285" s="332"/>
      <c r="BC285" s="332"/>
      <c r="BD285" s="332"/>
      <c r="BE285" s="332"/>
      <c r="BF285" s="332"/>
      <c r="BI285" s="332"/>
      <c r="BS285" s="332"/>
      <c r="CC285" s="332"/>
      <c r="CM285" s="332"/>
      <c r="CW285" s="332"/>
      <c r="DG285" s="332"/>
      <c r="DQ285" s="332"/>
      <c r="EA285" s="332"/>
      <c r="EK285" s="332"/>
      <c r="EU285" s="332"/>
      <c r="FE285" s="332"/>
      <c r="FO285" s="332"/>
      <c r="FY285" s="332"/>
      <c r="GI285" s="332"/>
      <c r="GS285" s="332"/>
      <c r="HC285" s="332"/>
      <c r="HM285" s="332"/>
    </row>
    <row r="286" s="3" customFormat="true" x14ac:dyDescent="0.25">
      <c r="A286" s="332"/>
      <c r="K286" s="332"/>
      <c r="U286" s="332"/>
      <c r="AE286" s="332"/>
      <c r="AO286" s="332"/>
      <c r="AY286" s="332"/>
      <c r="AZ286" s="332"/>
      <c r="BA286" s="332"/>
      <c r="BB286" s="332"/>
      <c r="BC286" s="332"/>
      <c r="BD286" s="332"/>
      <c r="BE286" s="332"/>
      <c r="BF286" s="332"/>
      <c r="BI286" s="332"/>
      <c r="BS286" s="332"/>
      <c r="CC286" s="332"/>
      <c r="CM286" s="332"/>
      <c r="CW286" s="332"/>
      <c r="DG286" s="332"/>
      <c r="DQ286" s="332"/>
      <c r="EA286" s="332"/>
      <c r="EK286" s="332"/>
      <c r="EU286" s="332"/>
      <c r="FE286" s="332"/>
      <c r="FO286" s="332"/>
      <c r="FY286" s="332"/>
      <c r="GI286" s="332"/>
      <c r="GS286" s="332"/>
      <c r="HC286" s="332"/>
      <c r="HM286" s="332"/>
    </row>
    <row r="287" s="3" customFormat="true" x14ac:dyDescent="0.25">
      <c r="A287" s="332"/>
      <c r="K287" s="332"/>
      <c r="U287" s="332"/>
      <c r="AE287" s="332"/>
      <c r="AO287" s="332"/>
      <c r="AY287" s="332"/>
      <c r="AZ287" s="332"/>
      <c r="BA287" s="332"/>
      <c r="BB287" s="332"/>
      <c r="BC287" s="332"/>
      <c r="BD287" s="332"/>
      <c r="BE287" s="332"/>
      <c r="BF287" s="332"/>
      <c r="BI287" s="332"/>
      <c r="BS287" s="332"/>
      <c r="CC287" s="332"/>
      <c r="CM287" s="332"/>
      <c r="CW287" s="332"/>
      <c r="DG287" s="332"/>
      <c r="DQ287" s="332"/>
      <c r="EA287" s="332"/>
      <c r="EK287" s="332"/>
      <c r="EU287" s="332"/>
      <c r="FE287" s="332"/>
      <c r="FO287" s="332"/>
      <c r="FY287" s="332"/>
      <c r="GI287" s="332"/>
      <c r="GS287" s="332"/>
      <c r="HC287" s="332"/>
      <c r="HM287" s="332"/>
    </row>
    <row r="288" s="3" customFormat="true" x14ac:dyDescent="0.25">
      <c r="A288" s="332"/>
      <c r="K288" s="332"/>
      <c r="U288" s="332"/>
      <c r="AE288" s="332"/>
      <c r="AO288" s="332"/>
      <c r="AY288" s="332"/>
      <c r="AZ288" s="332"/>
      <c r="BA288" s="332"/>
      <c r="BB288" s="332"/>
      <c r="BC288" s="332"/>
      <c r="BD288" s="332"/>
      <c r="BE288" s="332"/>
      <c r="BF288" s="332"/>
      <c r="BI288" s="332"/>
      <c r="BS288" s="332"/>
      <c r="CC288" s="332"/>
      <c r="CM288" s="332"/>
      <c r="CW288" s="332"/>
      <c r="DG288" s="332"/>
      <c r="DQ288" s="332"/>
      <c r="EA288" s="332"/>
      <c r="EK288" s="332"/>
      <c r="EU288" s="332"/>
      <c r="FE288" s="332"/>
      <c r="FO288" s="332"/>
      <c r="FY288" s="332"/>
      <c r="GI288" s="332"/>
      <c r="GS288" s="332"/>
      <c r="HC288" s="332"/>
      <c r="HM288" s="332"/>
    </row>
    <row r="289" s="3" customFormat="true" x14ac:dyDescent="0.25">
      <c r="A289" s="332"/>
      <c r="K289" s="332"/>
      <c r="U289" s="332"/>
      <c r="AE289" s="332"/>
      <c r="AO289" s="332"/>
      <c r="AY289" s="332"/>
      <c r="AZ289" s="332"/>
      <c r="BA289" s="332"/>
      <c r="BB289" s="332"/>
      <c r="BC289" s="332"/>
      <c r="BD289" s="332"/>
      <c r="BE289" s="332"/>
      <c r="BF289" s="332"/>
      <c r="BI289" s="332"/>
      <c r="BS289" s="332"/>
      <c r="CC289" s="332"/>
      <c r="CM289" s="332"/>
      <c r="CW289" s="332"/>
      <c r="DG289" s="332"/>
      <c r="DQ289" s="332"/>
      <c r="EA289" s="332"/>
      <c r="EK289" s="332"/>
      <c r="EU289" s="332"/>
      <c r="FE289" s="332"/>
      <c r="FO289" s="332"/>
      <c r="FY289" s="332"/>
      <c r="GI289" s="332"/>
      <c r="GS289" s="332"/>
      <c r="HC289" s="332"/>
      <c r="HM289" s="332"/>
    </row>
    <row r="290" s="3" customFormat="true" x14ac:dyDescent="0.25">
      <c r="A290" s="332"/>
      <c r="K290" s="332"/>
      <c r="U290" s="332"/>
      <c r="AE290" s="332"/>
      <c r="AO290" s="332"/>
      <c r="AY290" s="332"/>
      <c r="AZ290" s="332"/>
      <c r="BA290" s="332"/>
      <c r="BB290" s="332"/>
      <c r="BC290" s="332"/>
      <c r="BD290" s="332"/>
      <c r="BE290" s="332"/>
      <c r="BF290" s="332"/>
      <c r="BI290" s="332"/>
      <c r="BS290" s="332"/>
      <c r="CC290" s="332"/>
      <c r="CM290" s="332"/>
      <c r="CW290" s="332"/>
      <c r="DG290" s="332"/>
      <c r="DQ290" s="332"/>
      <c r="EA290" s="332"/>
      <c r="EK290" s="332"/>
      <c r="EU290" s="332"/>
      <c r="FE290" s="332"/>
      <c r="FO290" s="332"/>
      <c r="FY290" s="332"/>
      <c r="GI290" s="332"/>
      <c r="GS290" s="332"/>
      <c r="HC290" s="332"/>
      <c r="HM290" s="332"/>
    </row>
    <row r="291" s="3" customFormat="true" x14ac:dyDescent="0.25">
      <c r="A291" s="332"/>
      <c r="K291" s="332"/>
      <c r="U291" s="332"/>
      <c r="AE291" s="332"/>
      <c r="AO291" s="332"/>
      <c r="AY291" s="332"/>
      <c r="AZ291" s="332"/>
      <c r="BA291" s="332"/>
      <c r="BB291" s="332"/>
      <c r="BC291" s="332"/>
      <c r="BD291" s="332"/>
      <c r="BE291" s="332"/>
      <c r="BF291" s="332"/>
      <c r="BI291" s="332"/>
      <c r="BS291" s="332"/>
      <c r="CC291" s="332"/>
      <c r="CM291" s="332"/>
      <c r="CW291" s="332"/>
      <c r="DG291" s="332"/>
      <c r="DQ291" s="332"/>
      <c r="EA291" s="332"/>
      <c r="EK291" s="332"/>
      <c r="EU291" s="332"/>
      <c r="FE291" s="332"/>
      <c r="FO291" s="332"/>
      <c r="FY291" s="332"/>
      <c r="GI291" s="332"/>
      <c r="GS291" s="332"/>
      <c r="HC291" s="332"/>
      <c r="HM291" s="332"/>
    </row>
    <row r="292" s="3" customFormat="true" x14ac:dyDescent="0.25">
      <c r="A292" s="332"/>
      <c r="K292" s="332"/>
      <c r="U292" s="332"/>
      <c r="AE292" s="332"/>
      <c r="AO292" s="332"/>
      <c r="AY292" s="332"/>
      <c r="AZ292" s="332"/>
      <c r="BA292" s="332"/>
      <c r="BB292" s="332"/>
      <c r="BC292" s="332"/>
      <c r="BD292" s="332"/>
      <c r="BE292" s="332"/>
      <c r="BF292" s="332"/>
      <c r="BI292" s="332"/>
      <c r="BS292" s="332"/>
      <c r="CC292" s="332"/>
      <c r="CM292" s="332"/>
      <c r="CW292" s="332"/>
      <c r="DG292" s="332"/>
      <c r="DQ292" s="332"/>
      <c r="EA292" s="332"/>
      <c r="EK292" s="332"/>
      <c r="EU292" s="332"/>
      <c r="FE292" s="332"/>
      <c r="FO292" s="332"/>
      <c r="FY292" s="332"/>
      <c r="GI292" s="332"/>
      <c r="GS292" s="332"/>
      <c r="HC292" s="332"/>
      <c r="HM292" s="332"/>
    </row>
    <row r="293" s="3" customFormat="true" x14ac:dyDescent="0.25">
      <c r="A293" s="332"/>
      <c r="K293" s="332"/>
      <c r="U293" s="332"/>
      <c r="AE293" s="332"/>
      <c r="AO293" s="332"/>
      <c r="AY293" s="332"/>
      <c r="AZ293" s="332"/>
      <c r="BA293" s="332"/>
      <c r="BB293" s="332"/>
      <c r="BC293" s="332"/>
      <c r="BD293" s="332"/>
      <c r="BE293" s="332"/>
      <c r="BF293" s="332"/>
      <c r="BI293" s="332"/>
      <c r="BS293" s="332"/>
      <c r="CC293" s="332"/>
      <c r="CM293" s="332"/>
      <c r="CW293" s="332"/>
      <c r="DG293" s="332"/>
      <c r="DQ293" s="332"/>
      <c r="EA293" s="332"/>
      <c r="EK293" s="332"/>
      <c r="EU293" s="332"/>
      <c r="FE293" s="332"/>
      <c r="FO293" s="332"/>
      <c r="FY293" s="332"/>
      <c r="GI293" s="332"/>
      <c r="GS293" s="332"/>
      <c r="HC293" s="332"/>
      <c r="HM293" s="332"/>
    </row>
    <row r="294" s="3" customFormat="true" x14ac:dyDescent="0.25">
      <c r="A294" s="332"/>
      <c r="K294" s="332"/>
      <c r="U294" s="332"/>
      <c r="AE294" s="332"/>
      <c r="AO294" s="332"/>
      <c r="AY294" s="332"/>
      <c r="AZ294" s="332"/>
      <c r="BA294" s="332"/>
      <c r="BB294" s="332"/>
      <c r="BC294" s="332"/>
      <c r="BD294" s="332"/>
      <c r="BE294" s="332"/>
      <c r="BF294" s="332"/>
      <c r="BI294" s="332"/>
      <c r="BS294" s="332"/>
      <c r="CC294" s="332"/>
      <c r="CM294" s="332"/>
      <c r="CW294" s="332"/>
      <c r="DG294" s="332"/>
      <c r="DQ294" s="332"/>
      <c r="EA294" s="332"/>
      <c r="EK294" s="332"/>
      <c r="EU294" s="332"/>
      <c r="FE294" s="332"/>
      <c r="FO294" s="332"/>
      <c r="FY294" s="332"/>
      <c r="GI294" s="332"/>
      <c r="GS294" s="332"/>
      <c r="HC294" s="332"/>
      <c r="HM294" s="332"/>
    </row>
    <row r="295" s="3" customFormat="true" x14ac:dyDescent="0.25">
      <c r="A295" s="332"/>
      <c r="K295" s="332"/>
      <c r="U295" s="332"/>
      <c r="AE295" s="332"/>
      <c r="AO295" s="332"/>
      <c r="AY295" s="332"/>
      <c r="AZ295" s="332"/>
      <c r="BA295" s="332"/>
      <c r="BB295" s="332"/>
      <c r="BC295" s="332"/>
      <c r="BD295" s="332"/>
      <c r="BE295" s="332"/>
      <c r="BF295" s="332"/>
      <c r="BI295" s="332"/>
      <c r="BS295" s="332"/>
      <c r="CC295" s="332"/>
      <c r="CM295" s="332"/>
      <c r="CW295" s="332"/>
      <c r="DG295" s="332"/>
      <c r="DQ295" s="332"/>
      <c r="EA295" s="332"/>
      <c r="EK295" s="332"/>
      <c r="EU295" s="332"/>
      <c r="FE295" s="332"/>
      <c r="FO295" s="332"/>
      <c r="FY295" s="332"/>
      <c r="GI295" s="332"/>
      <c r="GS295" s="332"/>
      <c r="HC295" s="332"/>
      <c r="HM295" s="332"/>
    </row>
    <row r="296" s="3" customFormat="true" x14ac:dyDescent="0.25">
      <c r="A296" s="332"/>
      <c r="K296" s="332"/>
      <c r="U296" s="332"/>
      <c r="AE296" s="332"/>
      <c r="AO296" s="332"/>
      <c r="AY296" s="332"/>
      <c r="AZ296" s="332"/>
      <c r="BA296" s="332"/>
      <c r="BB296" s="332"/>
      <c r="BC296" s="332"/>
      <c r="BD296" s="332"/>
      <c r="BE296" s="332"/>
      <c r="BF296" s="332"/>
      <c r="BI296" s="332"/>
      <c r="BS296" s="332"/>
      <c r="CC296" s="332"/>
      <c r="CM296" s="332"/>
      <c r="CW296" s="332"/>
      <c r="DG296" s="332"/>
      <c r="DQ296" s="332"/>
      <c r="EA296" s="332"/>
      <c r="EK296" s="332"/>
      <c r="EU296" s="332"/>
      <c r="FE296" s="332"/>
      <c r="FO296" s="332"/>
      <c r="FY296" s="332"/>
      <c r="GI296" s="332"/>
      <c r="GS296" s="332"/>
      <c r="HC296" s="332"/>
      <c r="HM296" s="332"/>
    </row>
    <row r="297" s="3" customFormat="true" x14ac:dyDescent="0.25">
      <c r="A297" s="332"/>
      <c r="K297" s="332"/>
      <c r="U297" s="332"/>
      <c r="AE297" s="332"/>
      <c r="AO297" s="332"/>
      <c r="AY297" s="332"/>
      <c r="AZ297" s="332"/>
      <c r="BA297" s="332"/>
      <c r="BB297" s="332"/>
      <c r="BC297" s="332"/>
      <c r="BD297" s="332"/>
      <c r="BE297" s="332"/>
      <c r="BF297" s="332"/>
      <c r="BI297" s="332"/>
      <c r="BS297" s="332"/>
      <c r="CC297" s="332"/>
      <c r="CM297" s="332"/>
      <c r="CW297" s="332"/>
      <c r="DG297" s="332"/>
      <c r="DQ297" s="332"/>
      <c r="EA297" s="332"/>
      <c r="EK297" s="332"/>
      <c r="EU297" s="332"/>
      <c r="FE297" s="332"/>
      <c r="FO297" s="332"/>
      <c r="FY297" s="332"/>
      <c r="GI297" s="332"/>
      <c r="GS297" s="332"/>
      <c r="HC297" s="332"/>
      <c r="HM297" s="332"/>
    </row>
    <row r="298" s="3" customFormat="true" x14ac:dyDescent="0.25">
      <c r="A298" s="332"/>
      <c r="K298" s="332"/>
      <c r="U298" s="332"/>
      <c r="AE298" s="332"/>
      <c r="AO298" s="332"/>
      <c r="AY298" s="332"/>
      <c r="AZ298" s="332"/>
      <c r="BA298" s="332"/>
      <c r="BB298" s="332"/>
      <c r="BC298" s="332"/>
      <c r="BD298" s="332"/>
      <c r="BE298" s="332"/>
      <c r="BF298" s="332"/>
      <c r="BI298" s="332"/>
      <c r="BS298" s="332"/>
      <c r="CC298" s="332"/>
      <c r="CM298" s="332"/>
      <c r="CW298" s="332"/>
      <c r="DG298" s="332"/>
      <c r="DQ298" s="332"/>
      <c r="EA298" s="332"/>
      <c r="EK298" s="332"/>
      <c r="EU298" s="332"/>
      <c r="FE298" s="332"/>
      <c r="FO298" s="332"/>
      <c r="FY298" s="332"/>
      <c r="GI298" s="332"/>
      <c r="GS298" s="332"/>
      <c r="HC298" s="332"/>
      <c r="HM298" s="332"/>
    </row>
    <row r="299" s="3" customFormat="true" x14ac:dyDescent="0.25">
      <c r="A299" s="332"/>
      <c r="K299" s="332"/>
      <c r="U299" s="332"/>
      <c r="AE299" s="332"/>
      <c r="AO299" s="332"/>
      <c r="AY299" s="332"/>
      <c r="AZ299" s="332"/>
      <c r="BA299" s="332"/>
      <c r="BB299" s="332"/>
      <c r="BC299" s="332"/>
      <c r="BD299" s="332"/>
      <c r="BE299" s="332"/>
      <c r="BF299" s="332"/>
      <c r="BI299" s="332"/>
      <c r="BS299" s="332"/>
      <c r="CC299" s="332"/>
      <c r="CM299" s="332"/>
      <c r="CW299" s="332"/>
      <c r="DG299" s="332"/>
      <c r="DQ299" s="332"/>
      <c r="EA299" s="332"/>
      <c r="EK299" s="332"/>
      <c r="EU299" s="332"/>
      <c r="FE299" s="332"/>
      <c r="FO299" s="332"/>
      <c r="FY299" s="332"/>
      <c r="GI299" s="332"/>
      <c r="GS299" s="332"/>
      <c r="HC299" s="332"/>
      <c r="HM299" s="332"/>
    </row>
    <row r="300" s="3" customFormat="true" x14ac:dyDescent="0.25">
      <c r="A300" s="332"/>
      <c r="K300" s="332"/>
      <c r="U300" s="332"/>
      <c r="AE300" s="332"/>
      <c r="AO300" s="332"/>
      <c r="AY300" s="332"/>
      <c r="AZ300" s="332"/>
      <c r="BA300" s="332"/>
      <c r="BB300" s="332"/>
      <c r="BC300" s="332"/>
      <c r="BD300" s="332"/>
      <c r="BE300" s="332"/>
      <c r="BF300" s="332"/>
      <c r="BI300" s="332"/>
      <c r="BS300" s="332"/>
      <c r="CC300" s="332"/>
      <c r="CM300" s="332"/>
      <c r="CW300" s="332"/>
      <c r="DG300" s="332"/>
      <c r="DQ300" s="332"/>
      <c r="EA300" s="332"/>
      <c r="EK300" s="332"/>
      <c r="EU300" s="332"/>
      <c r="FE300" s="332"/>
      <c r="FO300" s="332"/>
      <c r="FY300" s="332"/>
      <c r="GI300" s="332"/>
      <c r="GS300" s="332"/>
      <c r="HC300" s="332"/>
      <c r="HM300" s="332"/>
    </row>
    <row r="301" s="3" customFormat="true" x14ac:dyDescent="0.25">
      <c r="A301" s="332"/>
      <c r="K301" s="332"/>
      <c r="U301" s="332"/>
      <c r="AE301" s="332"/>
      <c r="AO301" s="332"/>
      <c r="AY301" s="332"/>
      <c r="AZ301" s="332"/>
      <c r="BA301" s="332"/>
      <c r="BB301" s="332"/>
      <c r="BC301" s="332"/>
      <c r="BD301" s="332"/>
      <c r="BE301" s="332"/>
      <c r="BF301" s="332"/>
      <c r="BI301" s="332"/>
      <c r="BS301" s="332"/>
      <c r="CC301" s="332"/>
      <c r="CM301" s="332"/>
      <c r="CW301" s="332"/>
      <c r="DG301" s="332"/>
      <c r="DQ301" s="332"/>
      <c r="EA301" s="332"/>
      <c r="EK301" s="332"/>
      <c r="EU301" s="332"/>
      <c r="FE301" s="332"/>
      <c r="FO301" s="332"/>
      <c r="FY301" s="332"/>
      <c r="GI301" s="332"/>
      <c r="GS301" s="332"/>
      <c r="HC301" s="332"/>
      <c r="HM301" s="332"/>
    </row>
    <row r="302" s="3" customFormat="true" x14ac:dyDescent="0.25">
      <c r="A302" s="332"/>
      <c r="K302" s="332"/>
      <c r="U302" s="332"/>
      <c r="AE302" s="332"/>
      <c r="AO302" s="332"/>
      <c r="AY302" s="332"/>
      <c r="AZ302" s="332"/>
      <c r="BA302" s="332"/>
      <c r="BB302" s="332"/>
      <c r="BC302" s="332"/>
      <c r="BD302" s="332"/>
      <c r="BE302" s="332"/>
      <c r="BF302" s="332"/>
      <c r="BI302" s="332"/>
      <c r="BS302" s="332"/>
      <c r="CC302" s="332"/>
      <c r="CM302" s="332"/>
      <c r="CW302" s="332"/>
      <c r="DG302" s="332"/>
      <c r="DQ302" s="332"/>
      <c r="EA302" s="332"/>
      <c r="EK302" s="332"/>
      <c r="EU302" s="332"/>
      <c r="FE302" s="332"/>
      <c r="FO302" s="332"/>
      <c r="FY302" s="332"/>
      <c r="GI302" s="332"/>
      <c r="GS302" s="332"/>
      <c r="HC302" s="332"/>
      <c r="HM302" s="332"/>
    </row>
    <row r="303" s="3" customFormat="true" x14ac:dyDescent="0.25">
      <c r="A303" s="332"/>
      <c r="K303" s="332"/>
      <c r="U303" s="332"/>
      <c r="AE303" s="332"/>
      <c r="AO303" s="332"/>
      <c r="AY303" s="332"/>
      <c r="AZ303" s="332"/>
      <c r="BA303" s="332"/>
      <c r="BB303" s="332"/>
      <c r="BC303" s="332"/>
      <c r="BD303" s="332"/>
      <c r="BE303" s="332"/>
      <c r="BF303" s="332"/>
      <c r="BI303" s="332"/>
      <c r="BS303" s="332"/>
      <c r="CC303" s="332"/>
      <c r="CM303" s="332"/>
      <c r="CW303" s="332"/>
      <c r="DG303" s="332"/>
      <c r="DQ303" s="332"/>
      <c r="EA303" s="332"/>
      <c r="EK303" s="332"/>
      <c r="EU303" s="332"/>
      <c r="FE303" s="332"/>
      <c r="FO303" s="332"/>
      <c r="FY303" s="332"/>
      <c r="GI303" s="332"/>
      <c r="GS303" s="332"/>
      <c r="HC303" s="332"/>
      <c r="HM303" s="332"/>
    </row>
    <row r="304" s="3" customFormat="true" x14ac:dyDescent="0.25">
      <c r="A304" s="332"/>
      <c r="K304" s="332"/>
      <c r="U304" s="332"/>
      <c r="AE304" s="332"/>
      <c r="AO304" s="332"/>
      <c r="AY304" s="332"/>
      <c r="AZ304" s="332"/>
      <c r="BA304" s="332"/>
      <c r="BB304" s="332"/>
      <c r="BC304" s="332"/>
      <c r="BD304" s="332"/>
      <c r="BE304" s="332"/>
      <c r="BF304" s="332"/>
      <c r="BI304" s="332"/>
      <c r="BS304" s="332"/>
      <c r="CC304" s="332"/>
      <c r="CM304" s="332"/>
      <c r="CW304" s="332"/>
      <c r="DG304" s="332"/>
      <c r="DQ304" s="332"/>
      <c r="EA304" s="332"/>
      <c r="EK304" s="332"/>
      <c r="EU304" s="332"/>
      <c r="FE304" s="332"/>
      <c r="FO304" s="332"/>
      <c r="FY304" s="332"/>
      <c r="GI304" s="332"/>
      <c r="GS304" s="332"/>
      <c r="HC304" s="332"/>
      <c r="HM304" s="332"/>
    </row>
    <row r="305" s="3" customFormat="true" x14ac:dyDescent="0.25">
      <c r="A305" s="332"/>
      <c r="K305" s="332"/>
      <c r="U305" s="332"/>
      <c r="AE305" s="332"/>
      <c r="AO305" s="332"/>
      <c r="AY305" s="332"/>
      <c r="AZ305" s="332"/>
      <c r="BA305" s="332"/>
      <c r="BB305" s="332"/>
      <c r="BC305" s="332"/>
      <c r="BD305" s="332"/>
      <c r="BE305" s="332"/>
      <c r="BF305" s="332"/>
      <c r="BI305" s="332"/>
      <c r="BS305" s="332"/>
      <c r="CC305" s="332"/>
      <c r="CM305" s="332"/>
      <c r="CW305" s="332"/>
      <c r="DG305" s="332"/>
      <c r="DQ305" s="332"/>
      <c r="EA305" s="332"/>
      <c r="EK305" s="332"/>
      <c r="EU305" s="332"/>
      <c r="FE305" s="332"/>
      <c r="FO305" s="332"/>
      <c r="FY305" s="332"/>
      <c r="GI305" s="332"/>
      <c r="GS305" s="332"/>
      <c r="HC305" s="332"/>
      <c r="HM305" s="332"/>
    </row>
    <row r="306" s="3" customFormat="true" x14ac:dyDescent="0.25">
      <c r="A306" s="332"/>
      <c r="K306" s="332"/>
      <c r="U306" s="332"/>
      <c r="AE306" s="332"/>
      <c r="AO306" s="332"/>
      <c r="AY306" s="332"/>
      <c r="AZ306" s="332"/>
      <c r="BA306" s="332"/>
      <c r="BB306" s="332"/>
      <c r="BC306" s="332"/>
      <c r="BD306" s="332"/>
      <c r="BE306" s="332"/>
      <c r="BF306" s="332"/>
      <c r="BI306" s="332"/>
      <c r="BS306" s="332"/>
      <c r="CC306" s="332"/>
      <c r="CM306" s="332"/>
      <c r="CW306" s="332"/>
      <c r="DG306" s="332"/>
      <c r="DQ306" s="332"/>
      <c r="EA306" s="332"/>
      <c r="EK306" s="332"/>
      <c r="EU306" s="332"/>
      <c r="FE306" s="332"/>
      <c r="FO306" s="332"/>
      <c r="FY306" s="332"/>
      <c r="GI306" s="332"/>
      <c r="GS306" s="332"/>
      <c r="HC306" s="332"/>
      <c r="HM306" s="332"/>
    </row>
    <row r="307" s="3" customFormat="true" x14ac:dyDescent="0.25">
      <c r="A307" s="332"/>
      <c r="K307" s="332"/>
      <c r="U307" s="332"/>
      <c r="AE307" s="332"/>
      <c r="AO307" s="332"/>
      <c r="AY307" s="332"/>
      <c r="AZ307" s="332"/>
      <c r="BA307" s="332"/>
      <c r="BB307" s="332"/>
      <c r="BC307" s="332"/>
      <c r="BD307" s="332"/>
      <c r="BE307" s="332"/>
      <c r="BF307" s="332"/>
      <c r="BI307" s="332"/>
      <c r="BS307" s="332"/>
      <c r="CC307" s="332"/>
      <c r="CM307" s="332"/>
      <c r="CW307" s="332"/>
      <c r="DG307" s="332"/>
      <c r="DQ307" s="332"/>
      <c r="EA307" s="332"/>
      <c r="EK307" s="332"/>
      <c r="EU307" s="332"/>
      <c r="FE307" s="332"/>
      <c r="FO307" s="332"/>
      <c r="FY307" s="332"/>
      <c r="GI307" s="332"/>
      <c r="GS307" s="332"/>
      <c r="HC307" s="332"/>
      <c r="HM307" s="332"/>
    </row>
    <row r="308" s="3" customFormat="true" x14ac:dyDescent="0.25">
      <c r="A308" s="332"/>
      <c r="K308" s="332"/>
      <c r="U308" s="332"/>
      <c r="AE308" s="332"/>
      <c r="AO308" s="332"/>
      <c r="AY308" s="332"/>
      <c r="AZ308" s="332"/>
      <c r="BA308" s="332"/>
      <c r="BB308" s="332"/>
      <c r="BC308" s="332"/>
      <c r="BD308" s="332"/>
      <c r="BE308" s="332"/>
      <c r="BF308" s="332"/>
      <c r="BI308" s="332"/>
      <c r="BS308" s="332"/>
      <c r="CC308" s="332"/>
      <c r="CM308" s="332"/>
      <c r="CW308" s="332"/>
      <c r="DG308" s="332"/>
      <c r="DQ308" s="332"/>
      <c r="EA308" s="332"/>
      <c r="EK308" s="332"/>
      <c r="EU308" s="332"/>
      <c r="FE308" s="332"/>
      <c r="FO308" s="332"/>
      <c r="FY308" s="332"/>
      <c r="GI308" s="332"/>
      <c r="GS308" s="332"/>
      <c r="HC308" s="332"/>
      <c r="HM308" s="332"/>
    </row>
    <row r="309" s="3" customFormat="true" x14ac:dyDescent="0.25">
      <c r="A309" s="332"/>
      <c r="K309" s="332"/>
      <c r="U309" s="332"/>
      <c r="AE309" s="332"/>
      <c r="AO309" s="332"/>
      <c r="AY309" s="332"/>
      <c r="AZ309" s="332"/>
      <c r="BA309" s="332"/>
      <c r="BB309" s="332"/>
      <c r="BC309" s="332"/>
      <c r="BD309" s="332"/>
      <c r="BE309" s="332"/>
      <c r="BF309" s="332"/>
      <c r="BI309" s="332"/>
      <c r="BS309" s="332"/>
      <c r="CC309" s="332"/>
      <c r="CM309" s="332"/>
      <c r="CW309" s="332"/>
      <c r="DG309" s="332"/>
      <c r="DQ309" s="332"/>
      <c r="EA309" s="332"/>
      <c r="EK309" s="332"/>
      <c r="EU309" s="332"/>
      <c r="FE309" s="332"/>
      <c r="FO309" s="332"/>
      <c r="FY309" s="332"/>
      <c r="GI309" s="332"/>
      <c r="GS309" s="332"/>
      <c r="HC309" s="332"/>
      <c r="HM309" s="332"/>
    </row>
    <row r="310" s="3" customFormat="true" x14ac:dyDescent="0.25">
      <c r="A310" s="332"/>
      <c r="K310" s="332"/>
      <c r="U310" s="332"/>
      <c r="AE310" s="332"/>
      <c r="AO310" s="332"/>
      <c r="AY310" s="332"/>
      <c r="AZ310" s="332"/>
      <c r="BA310" s="332"/>
      <c r="BB310" s="332"/>
      <c r="BC310" s="332"/>
      <c r="BD310" s="332"/>
      <c r="BE310" s="332"/>
      <c r="BF310" s="332"/>
      <c r="BI310" s="332"/>
      <c r="BS310" s="332"/>
      <c r="CC310" s="332"/>
      <c r="CM310" s="332"/>
      <c r="CW310" s="332"/>
      <c r="DG310" s="332"/>
      <c r="DQ310" s="332"/>
      <c r="EA310" s="332"/>
      <c r="EK310" s="332"/>
      <c r="EU310" s="332"/>
      <c r="FE310" s="332"/>
      <c r="FO310" s="332"/>
      <c r="FY310" s="332"/>
      <c r="GI310" s="332"/>
      <c r="GS310" s="332"/>
      <c r="HC310" s="332"/>
      <c r="HM310" s="332"/>
    </row>
    <row r="311" s="3" customFormat="true" x14ac:dyDescent="0.25">
      <c r="A311" s="332"/>
      <c r="K311" s="332"/>
      <c r="U311" s="332"/>
      <c r="AE311" s="332"/>
      <c r="AO311" s="332"/>
      <c r="AY311" s="332"/>
      <c r="AZ311" s="332"/>
      <c r="BA311" s="332"/>
      <c r="BB311" s="332"/>
      <c r="BC311" s="332"/>
      <c r="BD311" s="332"/>
      <c r="BE311" s="332"/>
      <c r="BF311" s="332"/>
      <c r="BI311" s="332"/>
      <c r="BS311" s="332"/>
      <c r="CC311" s="332"/>
      <c r="CM311" s="332"/>
      <c r="CW311" s="332"/>
      <c r="DG311" s="332"/>
      <c r="DQ311" s="332"/>
      <c r="EA311" s="332"/>
      <c r="EK311" s="332"/>
      <c r="EU311" s="332"/>
      <c r="FE311" s="332"/>
      <c r="FO311" s="332"/>
      <c r="FY311" s="332"/>
      <c r="GI311" s="332"/>
      <c r="GS311" s="332"/>
      <c r="HC311" s="332"/>
      <c r="HM311" s="332"/>
    </row>
    <row r="312" s="3" customFormat="true" x14ac:dyDescent="0.25">
      <c r="A312" s="332"/>
      <c r="K312" s="332"/>
      <c r="U312" s="332"/>
      <c r="AE312" s="332"/>
      <c r="AO312" s="332"/>
      <c r="AY312" s="332"/>
      <c r="AZ312" s="332"/>
      <c r="BA312" s="332"/>
      <c r="BB312" s="332"/>
      <c r="BC312" s="332"/>
      <c r="BD312" s="332"/>
      <c r="BE312" s="332"/>
      <c r="BF312" s="332"/>
      <c r="BI312" s="332"/>
      <c r="BS312" s="332"/>
      <c r="CC312" s="332"/>
      <c r="CM312" s="332"/>
      <c r="CW312" s="332"/>
      <c r="DG312" s="332"/>
      <c r="DQ312" s="332"/>
      <c r="EA312" s="332"/>
      <c r="EK312" s="332"/>
      <c r="EU312" s="332"/>
      <c r="FE312" s="332"/>
      <c r="FO312" s="332"/>
      <c r="FY312" s="332"/>
      <c r="GI312" s="332"/>
      <c r="GS312" s="332"/>
      <c r="HC312" s="332"/>
      <c r="HM312" s="332"/>
    </row>
    <row r="313" s="3" customFormat="true" x14ac:dyDescent="0.25">
      <c r="A313" s="332"/>
      <c r="K313" s="332"/>
      <c r="U313" s="332"/>
      <c r="AE313" s="332"/>
      <c r="AO313" s="332"/>
      <c r="AY313" s="332"/>
      <c r="AZ313" s="332"/>
      <c r="BA313" s="332"/>
      <c r="BB313" s="332"/>
      <c r="BC313" s="332"/>
      <c r="BD313" s="332"/>
      <c r="BE313" s="332"/>
      <c r="BF313" s="332"/>
      <c r="BI313" s="332"/>
      <c r="BS313" s="332"/>
      <c r="CC313" s="332"/>
      <c r="CM313" s="332"/>
      <c r="CW313" s="332"/>
      <c r="DG313" s="332"/>
      <c r="DQ313" s="332"/>
      <c r="EA313" s="332"/>
      <c r="EK313" s="332"/>
      <c r="EU313" s="332"/>
      <c r="FE313" s="332"/>
      <c r="FO313" s="332"/>
      <c r="FY313" s="332"/>
      <c r="GI313" s="332"/>
      <c r="GS313" s="332"/>
      <c r="HC313" s="332"/>
      <c r="HM313" s="332"/>
    </row>
    <row r="314" s="3" customFormat="true" x14ac:dyDescent="0.25">
      <c r="A314" s="332"/>
      <c r="K314" s="332"/>
      <c r="U314" s="332"/>
      <c r="AE314" s="332"/>
      <c r="AO314" s="332"/>
      <c r="AY314" s="332"/>
      <c r="AZ314" s="332"/>
      <c r="BA314" s="332"/>
      <c r="BB314" s="332"/>
      <c r="BC314" s="332"/>
      <c r="BD314" s="332"/>
      <c r="BE314" s="332"/>
      <c r="BF314" s="332"/>
      <c r="BI314" s="332"/>
      <c r="BS314" s="332"/>
      <c r="CC314" s="332"/>
      <c r="CM314" s="332"/>
      <c r="CW314" s="332"/>
      <c r="DG314" s="332"/>
      <c r="DQ314" s="332"/>
      <c r="EA314" s="332"/>
      <c r="EK314" s="332"/>
      <c r="EU314" s="332"/>
      <c r="FE314" s="332"/>
      <c r="FO314" s="332"/>
      <c r="FY314" s="332"/>
      <c r="GI314" s="332"/>
      <c r="GS314" s="332"/>
      <c r="HC314" s="332"/>
      <c r="HM314" s="332"/>
    </row>
    <row r="315" s="3" customFormat="true" x14ac:dyDescent="0.25">
      <c r="A315" s="332"/>
      <c r="K315" s="332"/>
      <c r="U315" s="332"/>
      <c r="AE315" s="332"/>
      <c r="AO315" s="332"/>
      <c r="AY315" s="332"/>
      <c r="AZ315" s="332"/>
      <c r="BA315" s="332"/>
      <c r="BB315" s="332"/>
      <c r="BC315" s="332"/>
      <c r="BD315" s="332"/>
      <c r="BE315" s="332"/>
      <c r="BF315" s="332"/>
      <c r="BI315" s="332"/>
      <c r="BS315" s="332"/>
      <c r="CC315" s="332"/>
      <c r="CM315" s="332"/>
      <c r="CW315" s="332"/>
      <c r="DG315" s="332"/>
      <c r="DQ315" s="332"/>
      <c r="EA315" s="332"/>
      <c r="EK315" s="332"/>
      <c r="EU315" s="332"/>
      <c r="FE315" s="332"/>
      <c r="FO315" s="332"/>
      <c r="FY315" s="332"/>
      <c r="GI315" s="332"/>
      <c r="GS315" s="332"/>
      <c r="HC315" s="332"/>
      <c r="HM315" s="332"/>
    </row>
    <row r="316" s="3" customFormat="true" x14ac:dyDescent="0.25">
      <c r="A316" s="332"/>
      <c r="K316" s="332"/>
      <c r="U316" s="332"/>
      <c r="AE316" s="332"/>
      <c r="AO316" s="332"/>
      <c r="AY316" s="332"/>
      <c r="AZ316" s="332"/>
      <c r="BA316" s="332"/>
      <c r="BB316" s="332"/>
      <c r="BC316" s="332"/>
      <c r="BD316" s="332"/>
      <c r="BE316" s="332"/>
      <c r="BF316" s="332"/>
      <c r="BI316" s="332"/>
      <c r="BS316" s="332"/>
      <c r="CC316" s="332"/>
      <c r="CM316" s="332"/>
      <c r="CW316" s="332"/>
      <c r="DG316" s="332"/>
      <c r="DQ316" s="332"/>
      <c r="EA316" s="332"/>
      <c r="EK316" s="332"/>
      <c r="EU316" s="332"/>
      <c r="FE316" s="332"/>
      <c r="FO316" s="332"/>
      <c r="FY316" s="332"/>
      <c r="GI316" s="332"/>
      <c r="GS316" s="332"/>
      <c r="HC316" s="332"/>
      <c r="HM316" s="332"/>
    </row>
    <row r="317" s="3" customFormat="true" x14ac:dyDescent="0.25">
      <c r="A317" s="332"/>
      <c r="K317" s="332"/>
      <c r="U317" s="332"/>
      <c r="AE317" s="332"/>
      <c r="AO317" s="332"/>
      <c r="AY317" s="332"/>
      <c r="AZ317" s="332"/>
      <c r="BA317" s="332"/>
      <c r="BB317" s="332"/>
      <c r="BC317" s="332"/>
      <c r="BD317" s="332"/>
      <c r="BE317" s="332"/>
      <c r="BF317" s="332"/>
      <c r="BI317" s="332"/>
      <c r="BS317" s="332"/>
      <c r="CC317" s="332"/>
      <c r="CM317" s="332"/>
      <c r="CW317" s="332"/>
      <c r="DG317" s="332"/>
      <c r="DQ317" s="332"/>
      <c r="EA317" s="332"/>
      <c r="EK317" s="332"/>
      <c r="EU317" s="332"/>
      <c r="FE317" s="332"/>
      <c r="FO317" s="332"/>
      <c r="FY317" s="332"/>
      <c r="GI317" s="332"/>
      <c r="GS317" s="332"/>
      <c r="HC317" s="332"/>
      <c r="HM317" s="332"/>
    </row>
    <row r="318" s="3" customFormat="true" x14ac:dyDescent="0.25">
      <c r="A318" s="332"/>
      <c r="K318" s="332"/>
      <c r="U318" s="332"/>
      <c r="AE318" s="332"/>
      <c r="AO318" s="332"/>
      <c r="AY318" s="332"/>
      <c r="AZ318" s="332"/>
      <c r="BA318" s="332"/>
      <c r="BB318" s="332"/>
      <c r="BC318" s="332"/>
      <c r="BD318" s="332"/>
      <c r="BE318" s="332"/>
      <c r="BF318" s="332"/>
      <c r="BI318" s="332"/>
      <c r="BS318" s="332"/>
      <c r="CC318" s="332"/>
      <c r="CM318" s="332"/>
      <c r="CW318" s="332"/>
      <c r="DG318" s="332"/>
      <c r="DQ318" s="332"/>
      <c r="EA318" s="332"/>
      <c r="EK318" s="332"/>
      <c r="EU318" s="332"/>
      <c r="FE318" s="332"/>
      <c r="FO318" s="332"/>
      <c r="FY318" s="332"/>
      <c r="GI318" s="332"/>
      <c r="GS318" s="332"/>
      <c r="HC318" s="332"/>
      <c r="HM318" s="332"/>
    </row>
    <row r="319" s="3" customFormat="true" x14ac:dyDescent="0.25">
      <c r="A319" s="332"/>
      <c r="K319" s="332"/>
      <c r="U319" s="332"/>
      <c r="AE319" s="332"/>
      <c r="AO319" s="332"/>
      <c r="AY319" s="332"/>
      <c r="AZ319" s="332"/>
      <c r="BA319" s="332"/>
      <c r="BB319" s="332"/>
      <c r="BC319" s="332"/>
      <c r="BD319" s="332"/>
      <c r="BE319" s="332"/>
      <c r="BF319" s="332"/>
      <c r="BI319" s="332"/>
      <c r="BS319" s="332"/>
      <c r="CC319" s="332"/>
      <c r="CM319" s="332"/>
      <c r="CW319" s="332"/>
      <c r="DG319" s="332"/>
      <c r="DQ319" s="332"/>
      <c r="EA319" s="332"/>
      <c r="EK319" s="332"/>
      <c r="EU319" s="332"/>
      <c r="FE319" s="332"/>
      <c r="FO319" s="332"/>
      <c r="FY319" s="332"/>
      <c r="GI319" s="332"/>
      <c r="GS319" s="332"/>
      <c r="HC319" s="332"/>
      <c r="HM319" s="332"/>
    </row>
    <row r="320" s="3" customFormat="true" x14ac:dyDescent="0.25">
      <c r="A320" s="332"/>
      <c r="K320" s="332"/>
      <c r="U320" s="332"/>
      <c r="AE320" s="332"/>
      <c r="AO320" s="332"/>
      <c r="AY320" s="332"/>
      <c r="AZ320" s="332"/>
      <c r="BA320" s="332"/>
      <c r="BB320" s="332"/>
      <c r="BC320" s="332"/>
      <c r="BD320" s="332"/>
      <c r="BE320" s="332"/>
      <c r="BF320" s="332"/>
      <c r="BI320" s="332"/>
      <c r="BS320" s="332"/>
      <c r="CC320" s="332"/>
      <c r="CM320" s="332"/>
      <c r="CW320" s="332"/>
      <c r="DG320" s="332"/>
      <c r="DQ320" s="332"/>
      <c r="EA320" s="332"/>
      <c r="EK320" s="332"/>
      <c r="EU320" s="332"/>
      <c r="FE320" s="332"/>
      <c r="FO320" s="332"/>
      <c r="FY320" s="332"/>
      <c r="GI320" s="332"/>
      <c r="GS320" s="332"/>
      <c r="HC320" s="332"/>
      <c r="HM320" s="332"/>
    </row>
    <row r="321" s="3" customFormat="true" x14ac:dyDescent="0.25">
      <c r="A321" s="332"/>
      <c r="K321" s="332"/>
      <c r="U321" s="332"/>
      <c r="AE321" s="332"/>
      <c r="AO321" s="332"/>
      <c r="AY321" s="332"/>
      <c r="AZ321" s="332"/>
      <c r="BA321" s="332"/>
      <c r="BB321" s="332"/>
      <c r="BC321" s="332"/>
      <c r="BD321" s="332"/>
      <c r="BE321" s="332"/>
      <c r="BF321" s="332"/>
      <c r="BI321" s="332"/>
      <c r="BS321" s="332"/>
      <c r="CC321" s="332"/>
      <c r="CM321" s="332"/>
      <c r="CW321" s="332"/>
      <c r="DG321" s="332"/>
      <c r="DQ321" s="332"/>
      <c r="EA321" s="332"/>
      <c r="EK321" s="332"/>
      <c r="EU321" s="332"/>
      <c r="FE321" s="332"/>
      <c r="FO321" s="332"/>
      <c r="FY321" s="332"/>
      <c r="GI321" s="332"/>
      <c r="GS321" s="332"/>
      <c r="HC321" s="332"/>
      <c r="HM321" s="332"/>
    </row>
    <row r="322" s="3" customFormat="true" x14ac:dyDescent="0.25">
      <c r="A322" s="332"/>
      <c r="K322" s="332"/>
      <c r="U322" s="332"/>
      <c r="AE322" s="332"/>
      <c r="AO322" s="332"/>
      <c r="AY322" s="332"/>
      <c r="AZ322" s="332"/>
      <c r="BA322" s="332"/>
      <c r="BB322" s="332"/>
      <c r="BC322" s="332"/>
      <c r="BD322" s="332"/>
      <c r="BE322" s="332"/>
      <c r="BF322" s="332"/>
      <c r="BI322" s="332"/>
      <c r="BS322" s="332"/>
      <c r="CC322" s="332"/>
      <c r="CM322" s="332"/>
      <c r="CW322" s="332"/>
      <c r="DG322" s="332"/>
      <c r="DQ322" s="332"/>
      <c r="EA322" s="332"/>
      <c r="EK322" s="332"/>
      <c r="EU322" s="332"/>
      <c r="FE322" s="332"/>
      <c r="FO322" s="332"/>
      <c r="FY322" s="332"/>
      <c r="GI322" s="332"/>
      <c r="GS322" s="332"/>
      <c r="HC322" s="332"/>
      <c r="HM322" s="332"/>
    </row>
    <row r="323" s="3" customFormat="true" x14ac:dyDescent="0.25">
      <c r="A323" s="332"/>
      <c r="K323" s="332"/>
      <c r="U323" s="332"/>
      <c r="AE323" s="332"/>
      <c r="AO323" s="332"/>
      <c r="AY323" s="332"/>
      <c r="AZ323" s="332"/>
      <c r="BA323" s="332"/>
      <c r="BB323" s="332"/>
      <c r="BC323" s="332"/>
      <c r="BD323" s="332"/>
      <c r="BE323" s="332"/>
      <c r="BF323" s="332"/>
      <c r="BI323" s="332"/>
      <c r="BS323" s="332"/>
      <c r="CC323" s="332"/>
      <c r="CM323" s="332"/>
      <c r="CW323" s="332"/>
      <c r="DG323" s="332"/>
      <c r="DQ323" s="332"/>
      <c r="EA323" s="332"/>
      <c r="EK323" s="332"/>
      <c r="EU323" s="332"/>
      <c r="FE323" s="332"/>
      <c r="FO323" s="332"/>
      <c r="FY323" s="332"/>
      <c r="GI323" s="332"/>
      <c r="GS323" s="332"/>
      <c r="HC323" s="332"/>
      <c r="HM323" s="332"/>
    </row>
    <row r="324" s="3" customFormat="true" x14ac:dyDescent="0.25">
      <c r="A324" s="332"/>
      <c r="K324" s="332"/>
      <c r="U324" s="332"/>
      <c r="AE324" s="332"/>
      <c r="AO324" s="332"/>
      <c r="AY324" s="332"/>
      <c r="AZ324" s="332"/>
      <c r="BA324" s="332"/>
      <c r="BB324" s="332"/>
      <c r="BC324" s="332"/>
      <c r="BD324" s="332"/>
      <c r="BE324" s="332"/>
      <c r="BF324" s="332"/>
      <c r="BI324" s="332"/>
      <c r="BS324" s="332"/>
      <c r="CC324" s="332"/>
      <c r="CM324" s="332"/>
      <c r="CW324" s="332"/>
      <c r="DG324" s="332"/>
      <c r="DQ324" s="332"/>
      <c r="EA324" s="332"/>
      <c r="EK324" s="332"/>
      <c r="EU324" s="332"/>
      <c r="FE324" s="332"/>
      <c r="FO324" s="332"/>
      <c r="FY324" s="332"/>
      <c r="GI324" s="332"/>
      <c r="GS324" s="332"/>
      <c r="HC324" s="332"/>
      <c r="HM324" s="332"/>
    </row>
    <row r="325" s="3" customFormat="true" x14ac:dyDescent="0.25">
      <c r="A325" s="332"/>
      <c r="K325" s="332"/>
      <c r="U325" s="332"/>
      <c r="AE325" s="332"/>
      <c r="AO325" s="332"/>
      <c r="AY325" s="332"/>
      <c r="AZ325" s="332"/>
      <c r="BA325" s="332"/>
      <c r="BB325" s="332"/>
      <c r="BC325" s="332"/>
      <c r="BD325" s="332"/>
      <c r="BE325" s="332"/>
      <c r="BF325" s="332"/>
      <c r="BI325" s="332"/>
      <c r="BS325" s="332"/>
      <c r="CC325" s="332"/>
      <c r="CM325" s="332"/>
      <c r="CW325" s="332"/>
      <c r="DG325" s="332"/>
      <c r="DQ325" s="332"/>
      <c r="EA325" s="332"/>
      <c r="EK325" s="332"/>
      <c r="EU325" s="332"/>
      <c r="FE325" s="332"/>
      <c r="FO325" s="332"/>
      <c r="FY325" s="332"/>
      <c r="GI325" s="332"/>
      <c r="GS325" s="332"/>
      <c r="HC325" s="332"/>
      <c r="HM325" s="332"/>
    </row>
    <row r="326" s="3" customFormat="true" x14ac:dyDescent="0.25">
      <c r="A326" s="332"/>
      <c r="K326" s="332"/>
      <c r="U326" s="332"/>
      <c r="AE326" s="332"/>
      <c r="AO326" s="332"/>
      <c r="AY326" s="332"/>
      <c r="AZ326" s="332"/>
      <c r="BA326" s="332"/>
      <c r="BB326" s="332"/>
      <c r="BC326" s="332"/>
      <c r="BD326" s="332"/>
      <c r="BE326" s="332"/>
      <c r="BF326" s="332"/>
      <c r="BI326" s="332"/>
      <c r="BS326" s="332"/>
      <c r="CC326" s="332"/>
      <c r="CM326" s="332"/>
      <c r="CW326" s="332"/>
      <c r="DG326" s="332"/>
      <c r="DQ326" s="332"/>
      <c r="EA326" s="332"/>
      <c r="EK326" s="332"/>
      <c r="EU326" s="332"/>
      <c r="FE326" s="332"/>
      <c r="FO326" s="332"/>
      <c r="FY326" s="332"/>
      <c r="GI326" s="332"/>
      <c r="GS326" s="332"/>
      <c r="HC326" s="332"/>
      <c r="HM326" s="332"/>
    </row>
    <row r="327" s="3" customFormat="true" x14ac:dyDescent="0.25">
      <c r="A327" s="332"/>
      <c r="K327" s="332"/>
      <c r="U327" s="332"/>
      <c r="AE327" s="332"/>
      <c r="AO327" s="332"/>
      <c r="AY327" s="332"/>
      <c r="AZ327" s="332"/>
      <c r="BA327" s="332"/>
      <c r="BB327" s="332"/>
      <c r="BC327" s="332"/>
      <c r="BD327" s="332"/>
      <c r="BE327" s="332"/>
      <c r="BF327" s="332"/>
      <c r="BI327" s="332"/>
      <c r="BS327" s="332"/>
      <c r="CC327" s="332"/>
      <c r="CM327" s="332"/>
      <c r="CW327" s="332"/>
      <c r="DG327" s="332"/>
      <c r="DQ327" s="332"/>
      <c r="EA327" s="332"/>
      <c r="EK327" s="332"/>
      <c r="EU327" s="332"/>
      <c r="FE327" s="332"/>
      <c r="FO327" s="332"/>
      <c r="FY327" s="332"/>
      <c r="GI327" s="332"/>
      <c r="GS327" s="332"/>
      <c r="HC327" s="332"/>
      <c r="HM327" s="332"/>
    </row>
    <row r="328" s="3" customFormat="true" x14ac:dyDescent="0.25">
      <c r="A328" s="332"/>
      <c r="K328" s="332"/>
      <c r="U328" s="332"/>
      <c r="AE328" s="332"/>
      <c r="AO328" s="332"/>
      <c r="AY328" s="332"/>
      <c r="AZ328" s="332"/>
      <c r="BA328" s="332"/>
      <c r="BB328" s="332"/>
      <c r="BC328" s="332"/>
      <c r="BD328" s="332"/>
      <c r="BE328" s="332"/>
      <c r="BF328" s="332"/>
      <c r="BI328" s="332"/>
      <c r="BS328" s="332"/>
      <c r="CC328" s="332"/>
      <c r="CM328" s="332"/>
      <c r="CW328" s="332"/>
      <c r="DG328" s="332"/>
      <c r="DQ328" s="332"/>
      <c r="EA328" s="332"/>
      <c r="EK328" s="332"/>
      <c r="EU328" s="332"/>
      <c r="FE328" s="332"/>
      <c r="FO328" s="332"/>
      <c r="FY328" s="332"/>
      <c r="GI328" s="332"/>
      <c r="GS328" s="332"/>
      <c r="HC328" s="332"/>
      <c r="HM328" s="332"/>
    </row>
    <row r="329" s="3" customFormat="true" x14ac:dyDescent="0.25">
      <c r="A329" s="332"/>
      <c r="K329" s="332"/>
      <c r="U329" s="332"/>
      <c r="AE329" s="332"/>
      <c r="AO329" s="332"/>
      <c r="AY329" s="332"/>
      <c r="AZ329" s="332"/>
      <c r="BA329" s="332"/>
      <c r="BB329" s="332"/>
      <c r="BC329" s="332"/>
      <c r="BD329" s="332"/>
      <c r="BE329" s="332"/>
      <c r="BF329" s="332"/>
      <c r="BI329" s="332"/>
      <c r="BS329" s="332"/>
      <c r="CC329" s="332"/>
      <c r="CM329" s="332"/>
      <c r="CW329" s="332"/>
      <c r="DG329" s="332"/>
      <c r="DQ329" s="332"/>
      <c r="EA329" s="332"/>
      <c r="EK329" s="332"/>
      <c r="EU329" s="332"/>
      <c r="FE329" s="332"/>
      <c r="FO329" s="332"/>
      <c r="FY329" s="332"/>
      <c r="GI329" s="332"/>
      <c r="GS329" s="332"/>
      <c r="HC329" s="332"/>
      <c r="HM329" s="332"/>
    </row>
    <row r="330" s="3" customFormat="true" x14ac:dyDescent="0.25">
      <c r="A330" s="332"/>
      <c r="K330" s="332"/>
      <c r="U330" s="332"/>
      <c r="AE330" s="332"/>
      <c r="AO330" s="332"/>
      <c r="AY330" s="332"/>
      <c r="AZ330" s="332"/>
      <c r="BA330" s="332"/>
      <c r="BB330" s="332"/>
      <c r="BC330" s="332"/>
      <c r="BD330" s="332"/>
      <c r="BE330" s="332"/>
      <c r="BF330" s="332"/>
      <c r="BI330" s="332"/>
      <c r="BS330" s="332"/>
      <c r="CC330" s="332"/>
      <c r="CM330" s="332"/>
      <c r="CW330" s="332"/>
      <c r="DG330" s="332"/>
      <c r="DQ330" s="332"/>
      <c r="EA330" s="332"/>
      <c r="EK330" s="332"/>
      <c r="EU330" s="332"/>
      <c r="FE330" s="332"/>
      <c r="FO330" s="332"/>
      <c r="FY330" s="332"/>
      <c r="GI330" s="332"/>
      <c r="GS330" s="332"/>
      <c r="HC330" s="332"/>
      <c r="HM330" s="332"/>
    </row>
    <row r="331" s="3" customFormat="true" x14ac:dyDescent="0.25">
      <c r="A331" s="332"/>
      <c r="K331" s="332"/>
      <c r="U331" s="332"/>
      <c r="AE331" s="332"/>
      <c r="AO331" s="332"/>
      <c r="AY331" s="332"/>
      <c r="AZ331" s="332"/>
      <c r="BA331" s="332"/>
      <c r="BB331" s="332"/>
      <c r="BC331" s="332"/>
      <c r="BD331" s="332"/>
      <c r="BE331" s="332"/>
      <c r="BF331" s="332"/>
      <c r="BI331" s="332"/>
      <c r="BS331" s="332"/>
      <c r="CC331" s="332"/>
      <c r="CM331" s="332"/>
      <c r="CW331" s="332"/>
      <c r="DG331" s="332"/>
      <c r="DQ331" s="332"/>
      <c r="EA331" s="332"/>
      <c r="EK331" s="332"/>
      <c r="EU331" s="332"/>
      <c r="FE331" s="332"/>
      <c r="FO331" s="332"/>
      <c r="FY331" s="332"/>
      <c r="GI331" s="332"/>
      <c r="GS331" s="332"/>
      <c r="HC331" s="332"/>
      <c r="HM331" s="332"/>
    </row>
    <row r="332" s="3" customFormat="true" x14ac:dyDescent="0.25">
      <c r="A332" s="332"/>
      <c r="K332" s="332"/>
      <c r="U332" s="332"/>
      <c r="AE332" s="332"/>
      <c r="AO332" s="332"/>
      <c r="AY332" s="332"/>
      <c r="AZ332" s="332"/>
      <c r="BA332" s="332"/>
      <c r="BB332" s="332"/>
      <c r="BC332" s="332"/>
      <c r="BD332" s="332"/>
      <c r="BE332" s="332"/>
      <c r="BF332" s="332"/>
      <c r="BI332" s="332"/>
      <c r="BS332" s="332"/>
      <c r="CC332" s="332"/>
      <c r="CM332" s="332"/>
      <c r="CW332" s="332"/>
      <c r="DG332" s="332"/>
      <c r="DQ332" s="332"/>
      <c r="EA332" s="332"/>
      <c r="EK332" s="332"/>
      <c r="EU332" s="332"/>
      <c r="FE332" s="332"/>
      <c r="FO332" s="332"/>
      <c r="FY332" s="332"/>
      <c r="GI332" s="332"/>
      <c r="GS332" s="332"/>
      <c r="HC332" s="332"/>
      <c r="HM332" s="332"/>
    </row>
    <row r="333" s="3" customFormat="true" x14ac:dyDescent="0.25">
      <c r="A333" s="332"/>
      <c r="K333" s="332"/>
      <c r="U333" s="332"/>
      <c r="AE333" s="332"/>
      <c r="AO333" s="332"/>
      <c r="AY333" s="332"/>
      <c r="AZ333" s="332"/>
      <c r="BA333" s="332"/>
      <c r="BB333" s="332"/>
      <c r="BC333" s="332"/>
      <c r="BD333" s="332"/>
      <c r="BE333" s="332"/>
      <c r="BF333" s="332"/>
      <c r="BI333" s="332"/>
      <c r="BS333" s="332"/>
      <c r="CC333" s="332"/>
      <c r="CM333" s="332"/>
      <c r="CW333" s="332"/>
      <c r="DG333" s="332"/>
      <c r="DQ333" s="332"/>
      <c r="EA333" s="332"/>
      <c r="EK333" s="332"/>
      <c r="EU333" s="332"/>
      <c r="FE333" s="332"/>
      <c r="FO333" s="332"/>
      <c r="FY333" s="332"/>
      <c r="GI333" s="332"/>
      <c r="GS333" s="332"/>
      <c r="HC333" s="332"/>
      <c r="HM333" s="332"/>
    </row>
    <row r="334" s="3" customFormat="true" x14ac:dyDescent="0.25">
      <c r="A334" s="332"/>
      <c r="K334" s="332"/>
      <c r="U334" s="332"/>
      <c r="AE334" s="332"/>
      <c r="AO334" s="332"/>
      <c r="AY334" s="332"/>
      <c r="AZ334" s="332"/>
      <c r="BA334" s="332"/>
      <c r="BB334" s="332"/>
      <c r="BC334" s="332"/>
      <c r="BD334" s="332"/>
      <c r="BE334" s="332"/>
      <c r="BF334" s="332"/>
      <c r="BI334" s="332"/>
      <c r="BS334" s="332"/>
      <c r="CC334" s="332"/>
      <c r="CM334" s="332"/>
      <c r="CW334" s="332"/>
      <c r="DG334" s="332"/>
      <c r="DQ334" s="332"/>
      <c r="EA334" s="332"/>
      <c r="EK334" s="332"/>
      <c r="EU334" s="332"/>
      <c r="FE334" s="332"/>
      <c r="FO334" s="332"/>
      <c r="FY334" s="332"/>
      <c r="GI334" s="332"/>
      <c r="GS334" s="332"/>
      <c r="HC334" s="332"/>
      <c r="HM334" s="332"/>
    </row>
    <row r="335" s="3" customFormat="true" x14ac:dyDescent="0.25">
      <c r="A335" s="332"/>
      <c r="K335" s="332"/>
      <c r="U335" s="332"/>
      <c r="AE335" s="332"/>
      <c r="AO335" s="332"/>
      <c r="AY335" s="332"/>
      <c r="AZ335" s="332"/>
      <c r="BA335" s="332"/>
      <c r="BB335" s="332"/>
      <c r="BC335" s="332"/>
      <c r="BD335" s="332"/>
      <c r="BE335" s="332"/>
      <c r="BF335" s="332"/>
      <c r="BI335" s="332"/>
      <c r="BS335" s="332"/>
      <c r="CC335" s="332"/>
      <c r="CM335" s="332"/>
      <c r="CW335" s="332"/>
      <c r="DG335" s="332"/>
      <c r="DQ335" s="332"/>
      <c r="EA335" s="332"/>
      <c r="EK335" s="332"/>
      <c r="EU335" s="332"/>
      <c r="FE335" s="332"/>
      <c r="FO335" s="332"/>
      <c r="FY335" s="332"/>
      <c r="GI335" s="332"/>
      <c r="GS335" s="332"/>
      <c r="HC335" s="332"/>
      <c r="HM335" s="332"/>
    </row>
    <row r="336" s="3" customFormat="true" x14ac:dyDescent="0.25">
      <c r="A336" s="332"/>
      <c r="K336" s="332"/>
      <c r="U336" s="332"/>
      <c r="AE336" s="332"/>
      <c r="AO336" s="332"/>
      <c r="AY336" s="332"/>
      <c r="AZ336" s="332"/>
      <c r="BA336" s="332"/>
      <c r="BB336" s="332"/>
      <c r="BC336" s="332"/>
      <c r="BD336" s="332"/>
      <c r="BE336" s="332"/>
      <c r="BF336" s="332"/>
      <c r="BI336" s="332"/>
      <c r="BS336" s="332"/>
      <c r="CC336" s="332"/>
      <c r="CM336" s="332"/>
      <c r="CW336" s="332"/>
      <c r="DG336" s="332"/>
      <c r="DQ336" s="332"/>
      <c r="EA336" s="332"/>
      <c r="EK336" s="332"/>
      <c r="EU336" s="332"/>
      <c r="FE336" s="332"/>
      <c r="FO336" s="332"/>
      <c r="FY336" s="332"/>
      <c r="GI336" s="332"/>
      <c r="GS336" s="332"/>
      <c r="HC336" s="332"/>
      <c r="HM336" s="332"/>
    </row>
    <row r="337" s="3" customFormat="true" x14ac:dyDescent="0.25">
      <c r="A337" s="332"/>
      <c r="K337" s="332"/>
      <c r="U337" s="332"/>
      <c r="AE337" s="332"/>
      <c r="AO337" s="332"/>
      <c r="AY337" s="332"/>
      <c r="AZ337" s="332"/>
      <c r="BA337" s="332"/>
      <c r="BB337" s="332"/>
      <c r="BC337" s="332"/>
      <c r="BD337" s="332"/>
      <c r="BE337" s="332"/>
      <c r="BF337" s="332"/>
      <c r="BI337" s="332"/>
      <c r="BS337" s="332"/>
      <c r="CC337" s="332"/>
      <c r="CM337" s="332"/>
      <c r="CW337" s="332"/>
      <c r="DG337" s="332"/>
      <c r="DQ337" s="332"/>
      <c r="EA337" s="332"/>
      <c r="EK337" s="332"/>
      <c r="EU337" s="332"/>
      <c r="FE337" s="332"/>
      <c r="FO337" s="332"/>
      <c r="FY337" s="332"/>
      <c r="GI337" s="332"/>
      <c r="GS337" s="332"/>
      <c r="HC337" s="332"/>
      <c r="HM337" s="332"/>
    </row>
    <row r="338" s="3" customFormat="true" x14ac:dyDescent="0.25">
      <c r="A338" s="332"/>
      <c r="K338" s="332"/>
      <c r="U338" s="332"/>
      <c r="AE338" s="332"/>
      <c r="AO338" s="332"/>
      <c r="AY338" s="332"/>
      <c r="AZ338" s="332"/>
      <c r="BA338" s="332"/>
      <c r="BB338" s="332"/>
      <c r="BC338" s="332"/>
      <c r="BD338" s="332"/>
      <c r="BE338" s="332"/>
      <c r="BF338" s="332"/>
      <c r="BI338" s="332"/>
      <c r="BS338" s="332"/>
      <c r="CC338" s="332"/>
      <c r="CM338" s="332"/>
      <c r="CW338" s="332"/>
      <c r="DG338" s="332"/>
      <c r="DQ338" s="332"/>
      <c r="EA338" s="332"/>
      <c r="EK338" s="332"/>
      <c r="EU338" s="332"/>
      <c r="FE338" s="332"/>
      <c r="FO338" s="332"/>
      <c r="FY338" s="332"/>
      <c r="GI338" s="332"/>
      <c r="GS338" s="332"/>
      <c r="HC338" s="332"/>
      <c r="HM338" s="332"/>
    </row>
    <row r="339" s="3" customFormat="true" x14ac:dyDescent="0.25">
      <c r="A339" s="332"/>
      <c r="K339" s="332"/>
      <c r="U339" s="332"/>
      <c r="AE339" s="332"/>
      <c r="AO339" s="332"/>
      <c r="AY339" s="332"/>
      <c r="AZ339" s="332"/>
      <c r="BA339" s="332"/>
      <c r="BB339" s="332"/>
      <c r="BC339" s="332"/>
      <c r="BD339" s="332"/>
      <c r="BE339" s="332"/>
      <c r="BF339" s="332"/>
      <c r="BI339" s="332"/>
      <c r="BS339" s="332"/>
      <c r="CC339" s="332"/>
      <c r="CM339" s="332"/>
      <c r="CW339" s="332"/>
      <c r="DG339" s="332"/>
      <c r="DQ339" s="332"/>
      <c r="EA339" s="332"/>
      <c r="EK339" s="332"/>
      <c r="EU339" s="332"/>
      <c r="FE339" s="332"/>
      <c r="FO339" s="332"/>
      <c r="FY339" s="332"/>
      <c r="GI339" s="332"/>
      <c r="GS339" s="332"/>
      <c r="HC339" s="332"/>
      <c r="HM339" s="332"/>
    </row>
    <row r="340" s="3" customFormat="true" x14ac:dyDescent="0.25">
      <c r="A340" s="332"/>
      <c r="K340" s="332"/>
      <c r="U340" s="332"/>
      <c r="AE340" s="332"/>
      <c r="AO340" s="332"/>
      <c r="AY340" s="332"/>
      <c r="AZ340" s="332"/>
      <c r="BA340" s="332"/>
      <c r="BB340" s="332"/>
      <c r="BC340" s="332"/>
      <c r="BD340" s="332"/>
      <c r="BE340" s="332"/>
      <c r="BF340" s="332"/>
      <c r="BI340" s="332"/>
      <c r="BS340" s="332"/>
      <c r="CC340" s="332"/>
      <c r="CM340" s="332"/>
      <c r="CW340" s="332"/>
      <c r="DG340" s="332"/>
      <c r="DQ340" s="332"/>
      <c r="EA340" s="332"/>
      <c r="EK340" s="332"/>
      <c r="EU340" s="332"/>
      <c r="FE340" s="332"/>
      <c r="FO340" s="332"/>
      <c r="FY340" s="332"/>
      <c r="GI340" s="332"/>
      <c r="GS340" s="332"/>
      <c r="HC340" s="332"/>
      <c r="HM340" s="332"/>
    </row>
    <row r="341" s="3" customFormat="true" x14ac:dyDescent="0.25">
      <c r="A341" s="332"/>
      <c r="K341" s="332"/>
      <c r="U341" s="332"/>
      <c r="AE341" s="332"/>
      <c r="AO341" s="332"/>
      <c r="AY341" s="332"/>
      <c r="AZ341" s="332"/>
      <c r="BA341" s="332"/>
      <c r="BB341" s="332"/>
      <c r="BC341" s="332"/>
      <c r="BD341" s="332"/>
      <c r="BE341" s="332"/>
      <c r="BF341" s="332"/>
      <c r="BI341" s="332"/>
      <c r="BS341" s="332"/>
      <c r="CC341" s="332"/>
      <c r="CM341" s="332"/>
      <c r="CW341" s="332"/>
      <c r="DG341" s="332"/>
      <c r="DQ341" s="332"/>
      <c r="EA341" s="332"/>
      <c r="EK341" s="332"/>
      <c r="EU341" s="332"/>
      <c r="FE341" s="332"/>
      <c r="FO341" s="332"/>
      <c r="FY341" s="332"/>
      <c r="GI341" s="332"/>
      <c r="GS341" s="332"/>
      <c r="HC341" s="332"/>
      <c r="HM341" s="332"/>
    </row>
    <row r="342" s="3" customFormat="true" x14ac:dyDescent="0.25">
      <c r="A342" s="332"/>
      <c r="K342" s="332"/>
      <c r="U342" s="332"/>
      <c r="AE342" s="332"/>
      <c r="AO342" s="332"/>
      <c r="AY342" s="332"/>
      <c r="AZ342" s="332"/>
      <c r="BA342" s="332"/>
      <c r="BB342" s="332"/>
      <c r="BC342" s="332"/>
      <c r="BD342" s="332"/>
      <c r="BE342" s="332"/>
      <c r="BF342" s="332"/>
      <c r="BI342" s="332"/>
      <c r="BS342" s="332"/>
      <c r="CC342" s="332"/>
      <c r="CM342" s="332"/>
      <c r="CW342" s="332"/>
      <c r="DG342" s="332"/>
      <c r="DQ342" s="332"/>
      <c r="EA342" s="332"/>
      <c r="EK342" s="332"/>
      <c r="EU342" s="332"/>
      <c r="FE342" s="332"/>
      <c r="FO342" s="332"/>
      <c r="FY342" s="332"/>
      <c r="GI342" s="332"/>
      <c r="GS342" s="332"/>
      <c r="HC342" s="332"/>
      <c r="HM342" s="332"/>
    </row>
    <row r="343" s="3" customFormat="true" x14ac:dyDescent="0.25">
      <c r="A343" s="332"/>
      <c r="K343" s="332"/>
      <c r="U343" s="332"/>
      <c r="AE343" s="332"/>
      <c r="AO343" s="332"/>
      <c r="AY343" s="332"/>
      <c r="AZ343" s="332"/>
      <c r="BA343" s="332"/>
      <c r="BB343" s="332"/>
      <c r="BC343" s="332"/>
      <c r="BD343" s="332"/>
      <c r="BE343" s="332"/>
      <c r="BF343" s="332"/>
      <c r="BI343" s="332"/>
      <c r="BS343" s="332"/>
      <c r="CC343" s="332"/>
      <c r="CM343" s="332"/>
      <c r="CW343" s="332"/>
      <c r="DG343" s="332"/>
      <c r="DQ343" s="332"/>
      <c r="EA343" s="332"/>
      <c r="EK343" s="332"/>
      <c r="EU343" s="332"/>
      <c r="FE343" s="332"/>
      <c r="FO343" s="332"/>
      <c r="FY343" s="332"/>
      <c r="GI343" s="332"/>
      <c r="GS343" s="332"/>
      <c r="HC343" s="332"/>
      <c r="HM343" s="332"/>
    </row>
    <row r="344" s="3" customFormat="true" x14ac:dyDescent="0.25">
      <c r="A344" s="332"/>
      <c r="K344" s="332"/>
      <c r="U344" s="332"/>
      <c r="AE344" s="332"/>
      <c r="AO344" s="332"/>
      <c r="AY344" s="332"/>
      <c r="AZ344" s="332"/>
      <c r="BA344" s="332"/>
      <c r="BB344" s="332"/>
      <c r="BC344" s="332"/>
      <c r="BD344" s="332"/>
      <c r="BE344" s="332"/>
      <c r="BF344" s="332"/>
      <c r="BI344" s="332"/>
      <c r="BS344" s="332"/>
      <c r="CC344" s="332"/>
      <c r="CM344" s="332"/>
      <c r="CW344" s="332"/>
      <c r="DG344" s="332"/>
      <c r="DQ344" s="332"/>
      <c r="EA344" s="332"/>
      <c r="EK344" s="332"/>
      <c r="EU344" s="332"/>
      <c r="FE344" s="332"/>
      <c r="FO344" s="332"/>
      <c r="FY344" s="332"/>
      <c r="GI344" s="332"/>
      <c r="GS344" s="332"/>
      <c r="HC344" s="332"/>
      <c r="HM344" s="332"/>
    </row>
    <row r="345" s="3" customFormat="true" x14ac:dyDescent="0.25">
      <c r="A345" s="332"/>
      <c r="K345" s="332"/>
      <c r="U345" s="332"/>
      <c r="AE345" s="332"/>
      <c r="AO345" s="332"/>
      <c r="AY345" s="332"/>
      <c r="AZ345" s="332"/>
      <c r="BA345" s="332"/>
      <c r="BB345" s="332"/>
      <c r="BC345" s="332"/>
      <c r="BD345" s="332"/>
      <c r="BE345" s="332"/>
      <c r="BF345" s="332"/>
      <c r="BI345" s="332"/>
      <c r="BS345" s="332"/>
      <c r="CC345" s="332"/>
      <c r="CM345" s="332"/>
      <c r="CW345" s="332"/>
      <c r="DG345" s="332"/>
      <c r="DQ345" s="332"/>
      <c r="EA345" s="332"/>
      <c r="EK345" s="332"/>
      <c r="EU345" s="332"/>
      <c r="FE345" s="332"/>
      <c r="FO345" s="332"/>
      <c r="FY345" s="332"/>
      <c r="GI345" s="332"/>
      <c r="GS345" s="332"/>
      <c r="HC345" s="332"/>
      <c r="HM345" s="332"/>
    </row>
    <row r="346" s="3" customFormat="true" x14ac:dyDescent="0.25">
      <c r="A346" s="332"/>
      <c r="K346" s="332"/>
      <c r="U346" s="332"/>
      <c r="AE346" s="332"/>
      <c r="AO346" s="332"/>
      <c r="AY346" s="332"/>
      <c r="AZ346" s="332"/>
      <c r="BA346" s="332"/>
      <c r="BB346" s="332"/>
      <c r="BC346" s="332"/>
      <c r="BD346" s="332"/>
      <c r="BE346" s="332"/>
      <c r="BF346" s="332"/>
      <c r="BI346" s="332"/>
      <c r="BS346" s="332"/>
      <c r="CC346" s="332"/>
      <c r="CM346" s="332"/>
      <c r="CW346" s="332"/>
      <c r="DG346" s="332"/>
      <c r="DQ346" s="332"/>
      <c r="EA346" s="332"/>
      <c r="EK346" s="332"/>
      <c r="EU346" s="332"/>
      <c r="FE346" s="332"/>
      <c r="FO346" s="332"/>
      <c r="FY346" s="332"/>
      <c r="GI346" s="332"/>
      <c r="GS346" s="332"/>
      <c r="HC346" s="332"/>
      <c r="HM346" s="332"/>
    </row>
    <row r="347" s="3" customFormat="true" x14ac:dyDescent="0.25">
      <c r="A347" s="332"/>
      <c r="K347" s="332"/>
      <c r="U347" s="332"/>
      <c r="AE347" s="332"/>
      <c r="AO347" s="332"/>
      <c r="AY347" s="332"/>
      <c r="AZ347" s="332"/>
      <c r="BA347" s="332"/>
      <c r="BB347" s="332"/>
      <c r="BC347" s="332"/>
      <c r="BD347" s="332"/>
      <c r="BE347" s="332"/>
      <c r="BF347" s="332"/>
      <c r="BI347" s="332"/>
      <c r="BS347" s="332"/>
      <c r="CC347" s="332"/>
      <c r="CM347" s="332"/>
      <c r="CW347" s="332"/>
      <c r="DG347" s="332"/>
      <c r="DQ347" s="332"/>
      <c r="EA347" s="332"/>
      <c r="EK347" s="332"/>
      <c r="EU347" s="332"/>
      <c r="FE347" s="332"/>
      <c r="FO347" s="332"/>
      <c r="FY347" s="332"/>
      <c r="GI347" s="332"/>
      <c r="GS347" s="332"/>
      <c r="HC347" s="332"/>
      <c r="HM347" s="332"/>
    </row>
    <row r="348" s="3" customFormat="true" x14ac:dyDescent="0.25">
      <c r="A348" s="332"/>
      <c r="K348" s="332"/>
      <c r="U348" s="332"/>
      <c r="AE348" s="332"/>
      <c r="AO348" s="332"/>
      <c r="AY348" s="332"/>
      <c r="AZ348" s="332"/>
      <c r="BA348" s="332"/>
      <c r="BB348" s="332"/>
      <c r="BC348" s="332"/>
      <c r="BD348" s="332"/>
      <c r="BE348" s="332"/>
      <c r="BF348" s="332"/>
      <c r="BI348" s="332"/>
      <c r="BS348" s="332"/>
      <c r="CC348" s="332"/>
      <c r="CM348" s="332"/>
      <c r="CW348" s="332"/>
      <c r="DG348" s="332"/>
      <c r="DQ348" s="332"/>
      <c r="EA348" s="332"/>
      <c r="EK348" s="332"/>
      <c r="EU348" s="332"/>
      <c r="FE348" s="332"/>
      <c r="FO348" s="332"/>
      <c r="FY348" s="332"/>
      <c r="GI348" s="332"/>
      <c r="GS348" s="332"/>
      <c r="HC348" s="332"/>
      <c r="HM348" s="332"/>
    </row>
    <row r="349" s="3" customFormat="true" x14ac:dyDescent="0.25">
      <c r="A349" s="332"/>
      <c r="K349" s="332"/>
      <c r="U349" s="332"/>
      <c r="AE349" s="332"/>
      <c r="AO349" s="332"/>
      <c r="AY349" s="332"/>
      <c r="AZ349" s="332"/>
      <c r="BA349" s="332"/>
      <c r="BB349" s="332"/>
      <c r="BC349" s="332"/>
      <c r="BD349" s="332"/>
      <c r="BE349" s="332"/>
      <c r="BF349" s="332"/>
      <c r="BI349" s="332"/>
      <c r="BS349" s="332"/>
      <c r="CC349" s="332"/>
      <c r="CM349" s="332"/>
      <c r="CW349" s="332"/>
      <c r="DG349" s="332"/>
      <c r="DQ349" s="332"/>
      <c r="EA349" s="332"/>
      <c r="EK349" s="332"/>
      <c r="EU349" s="332"/>
      <c r="FE349" s="332"/>
      <c r="FO349" s="332"/>
      <c r="FY349" s="332"/>
      <c r="GI349" s="332"/>
      <c r="GS349" s="332"/>
      <c r="HC349" s="332"/>
      <c r="HM349" s="332"/>
    </row>
    <row r="350" s="3" customFormat="true" x14ac:dyDescent="0.25">
      <c r="A350" s="332"/>
      <c r="K350" s="332"/>
      <c r="U350" s="332"/>
      <c r="AE350" s="332"/>
      <c r="AO350" s="332"/>
      <c r="AY350" s="332"/>
      <c r="AZ350" s="332"/>
      <c r="BA350" s="332"/>
      <c r="BB350" s="332"/>
      <c r="BC350" s="332"/>
      <c r="BD350" s="332"/>
      <c r="BE350" s="332"/>
      <c r="BF350" s="332"/>
      <c r="BI350" s="332"/>
      <c r="BS350" s="332"/>
      <c r="CC350" s="332"/>
      <c r="CM350" s="332"/>
      <c r="CW350" s="332"/>
      <c r="DG350" s="332"/>
      <c r="DQ350" s="332"/>
      <c r="EA350" s="332"/>
      <c r="EK350" s="332"/>
      <c r="EU350" s="332"/>
      <c r="FE350" s="332"/>
      <c r="FO350" s="332"/>
      <c r="FY350" s="332"/>
      <c r="GI350" s="332"/>
      <c r="GS350" s="332"/>
      <c r="HC350" s="332"/>
      <c r="HM350" s="332"/>
    </row>
    <row r="351" s="3" customFormat="true" x14ac:dyDescent="0.25">
      <c r="A351" s="332"/>
      <c r="K351" s="332"/>
      <c r="U351" s="332"/>
      <c r="AE351" s="332"/>
      <c r="AO351" s="332"/>
      <c r="AY351" s="332"/>
      <c r="AZ351" s="332"/>
      <c r="BA351" s="332"/>
      <c r="BB351" s="332"/>
      <c r="BC351" s="332"/>
      <c r="BD351" s="332"/>
      <c r="BE351" s="332"/>
      <c r="BF351" s="332"/>
      <c r="BI351" s="332"/>
      <c r="BS351" s="332"/>
      <c r="CC351" s="332"/>
      <c r="CM351" s="332"/>
      <c r="CW351" s="332"/>
      <c r="DG351" s="332"/>
      <c r="DQ351" s="332"/>
      <c r="EA351" s="332"/>
      <c r="EK351" s="332"/>
      <c r="EU351" s="332"/>
      <c r="FE351" s="332"/>
      <c r="FO351" s="332"/>
      <c r="FY351" s="332"/>
      <c r="GI351" s="332"/>
      <c r="GS351" s="332"/>
      <c r="HC351" s="332"/>
      <c r="HM351" s="332"/>
    </row>
    <row r="352" s="3" customFormat="true" x14ac:dyDescent="0.25">
      <c r="A352" s="332"/>
      <c r="K352" s="332"/>
      <c r="U352" s="332"/>
      <c r="AE352" s="332"/>
      <c r="AO352" s="332"/>
      <c r="AY352" s="332"/>
      <c r="AZ352" s="332"/>
      <c r="BA352" s="332"/>
      <c r="BB352" s="332"/>
      <c r="BC352" s="332"/>
      <c r="BD352" s="332"/>
      <c r="BE352" s="332"/>
      <c r="BF352" s="332"/>
      <c r="BI352" s="332"/>
      <c r="BS352" s="332"/>
      <c r="CC352" s="332"/>
      <c r="CM352" s="332"/>
      <c r="CW352" s="332"/>
      <c r="DG352" s="332"/>
      <c r="DQ352" s="332"/>
      <c r="EA352" s="332"/>
      <c r="EK352" s="332"/>
      <c r="EU352" s="332"/>
      <c r="FE352" s="332"/>
      <c r="FO352" s="332"/>
      <c r="FY352" s="332"/>
      <c r="GI352" s="332"/>
      <c r="GS352" s="332"/>
      <c r="HC352" s="332"/>
      <c r="HM352" s="332"/>
    </row>
    <row r="353" s="3" customFormat="true" x14ac:dyDescent="0.25">
      <c r="A353" s="332"/>
      <c r="K353" s="332"/>
      <c r="U353" s="332"/>
      <c r="AE353" s="332"/>
      <c r="AO353" s="332"/>
      <c r="AY353" s="332"/>
      <c r="AZ353" s="332"/>
      <c r="BA353" s="332"/>
      <c r="BB353" s="332"/>
      <c r="BC353" s="332"/>
      <c r="BD353" s="332"/>
      <c r="BE353" s="332"/>
      <c r="BF353" s="332"/>
      <c r="BI353" s="332"/>
      <c r="BS353" s="332"/>
      <c r="CC353" s="332"/>
      <c r="CM353" s="332"/>
      <c r="CW353" s="332"/>
      <c r="DG353" s="332"/>
      <c r="DQ353" s="332"/>
      <c r="EA353" s="332"/>
      <c r="EK353" s="332"/>
      <c r="EU353" s="332"/>
      <c r="FE353" s="332"/>
      <c r="FO353" s="332"/>
      <c r="FY353" s="332"/>
      <c r="GI353" s="332"/>
      <c r="GS353" s="332"/>
      <c r="HC353" s="332"/>
      <c r="HM353" s="332"/>
    </row>
    <row r="354" s="3" customFormat="true" x14ac:dyDescent="0.25">
      <c r="A354" s="332"/>
      <c r="K354" s="332"/>
      <c r="U354" s="332"/>
      <c r="AE354" s="332"/>
      <c r="AO354" s="332"/>
      <c r="AY354" s="332"/>
      <c r="AZ354" s="332"/>
      <c r="BA354" s="332"/>
      <c r="BB354" s="332"/>
      <c r="BC354" s="332"/>
      <c r="BD354" s="332"/>
      <c r="BE354" s="332"/>
      <c r="BF354" s="332"/>
      <c r="BI354" s="332"/>
      <c r="BS354" s="332"/>
      <c r="CC354" s="332"/>
      <c r="CM354" s="332"/>
      <c r="CW354" s="332"/>
      <c r="DG354" s="332"/>
      <c r="DQ354" s="332"/>
      <c r="EA354" s="332"/>
      <c r="EK354" s="332"/>
      <c r="EU354" s="332"/>
      <c r="FE354" s="332"/>
      <c r="FO354" s="332"/>
      <c r="FY354" s="332"/>
      <c r="GI354" s="332"/>
      <c r="GS354" s="332"/>
      <c r="HC354" s="332"/>
      <c r="HM354" s="332"/>
    </row>
    <row r="355" s="3" customFormat="true" x14ac:dyDescent="0.25">
      <c r="A355" s="332"/>
      <c r="K355" s="332"/>
      <c r="U355" s="332"/>
      <c r="AE355" s="332"/>
      <c r="AO355" s="332"/>
      <c r="AY355" s="332"/>
      <c r="AZ355" s="332"/>
      <c r="BA355" s="332"/>
      <c r="BB355" s="332"/>
      <c r="BC355" s="332"/>
      <c r="BD355" s="332"/>
      <c r="BE355" s="332"/>
      <c r="BF355" s="332"/>
      <c r="BI355" s="332"/>
      <c r="BS355" s="332"/>
      <c r="CC355" s="332"/>
      <c r="CM355" s="332"/>
      <c r="CW355" s="332"/>
      <c r="DG355" s="332"/>
      <c r="DQ355" s="332"/>
      <c r="EA355" s="332"/>
      <c r="EK355" s="332"/>
      <c r="EU355" s="332"/>
      <c r="FE355" s="332"/>
      <c r="FO355" s="332"/>
      <c r="FY355" s="332"/>
      <c r="GI355" s="332"/>
      <c r="GS355" s="332"/>
      <c r="HC355" s="332"/>
      <c r="HM355" s="332"/>
    </row>
    <row r="356" s="3" customFormat="true" x14ac:dyDescent="0.25">
      <c r="A356" s="332"/>
      <c r="K356" s="332"/>
      <c r="U356" s="332"/>
      <c r="AE356" s="332"/>
      <c r="AO356" s="332"/>
      <c r="AY356" s="332"/>
      <c r="AZ356" s="332"/>
      <c r="BA356" s="332"/>
      <c r="BB356" s="332"/>
      <c r="BC356" s="332"/>
      <c r="BD356" s="332"/>
      <c r="BE356" s="332"/>
      <c r="BF356" s="332"/>
      <c r="BI356" s="332"/>
      <c r="BS356" s="332"/>
      <c r="CC356" s="332"/>
      <c r="CM356" s="332"/>
      <c r="CW356" s="332"/>
      <c r="DG356" s="332"/>
      <c r="DQ356" s="332"/>
      <c r="EA356" s="332"/>
      <c r="EK356" s="332"/>
      <c r="EU356" s="332"/>
      <c r="FE356" s="332"/>
      <c r="FO356" s="332"/>
      <c r="FY356" s="332"/>
      <c r="GI356" s="332"/>
      <c r="GS356" s="332"/>
      <c r="HC356" s="332"/>
      <c r="HM356" s="332"/>
    </row>
    <row r="357" s="3" customFormat="true" x14ac:dyDescent="0.25">
      <c r="A357" s="332"/>
      <c r="K357" s="332"/>
      <c r="U357" s="332"/>
      <c r="AE357" s="332"/>
      <c r="AO357" s="332"/>
      <c r="AY357" s="332"/>
      <c r="AZ357" s="332"/>
      <c r="BA357" s="332"/>
      <c r="BB357" s="332"/>
      <c r="BC357" s="332"/>
      <c r="BD357" s="332"/>
      <c r="BE357" s="332"/>
      <c r="BF357" s="332"/>
      <c r="BI357" s="332"/>
      <c r="BS357" s="332"/>
      <c r="CC357" s="332"/>
      <c r="CM357" s="332"/>
      <c r="CW357" s="332"/>
      <c r="DG357" s="332"/>
      <c r="DQ357" s="332"/>
      <c r="EA357" s="332"/>
      <c r="EK357" s="332"/>
      <c r="EU357" s="332"/>
      <c r="FE357" s="332"/>
      <c r="FO357" s="332"/>
      <c r="FY357" s="332"/>
      <c r="GI357" s="332"/>
      <c r="GS357" s="332"/>
      <c r="HC357" s="332"/>
      <c r="HM357" s="332"/>
    </row>
    <row r="358" s="3" customFormat="true" x14ac:dyDescent="0.25">
      <c r="A358" s="332"/>
      <c r="K358" s="332"/>
      <c r="U358" s="332"/>
      <c r="AE358" s="332"/>
      <c r="AO358" s="332"/>
      <c r="AY358" s="332"/>
      <c r="AZ358" s="332"/>
      <c r="BA358" s="332"/>
      <c r="BB358" s="332"/>
      <c r="BC358" s="332"/>
      <c r="BD358" s="332"/>
      <c r="BE358" s="332"/>
      <c r="BF358" s="332"/>
      <c r="BI358" s="332"/>
      <c r="BS358" s="332"/>
      <c r="CC358" s="332"/>
      <c r="CM358" s="332"/>
      <c r="CW358" s="332"/>
      <c r="DG358" s="332"/>
      <c r="DQ358" s="332"/>
      <c r="EA358" s="332"/>
      <c r="EK358" s="332"/>
      <c r="EU358" s="332"/>
      <c r="FE358" s="332"/>
      <c r="FO358" s="332"/>
      <c r="FY358" s="332"/>
      <c r="GI358" s="332"/>
      <c r="GS358" s="332"/>
      <c r="HC358" s="332"/>
      <c r="HM358" s="332"/>
    </row>
    <row r="359" s="3" customFormat="true" x14ac:dyDescent="0.25">
      <c r="A359" s="332"/>
      <c r="K359" s="332"/>
      <c r="U359" s="332"/>
      <c r="AE359" s="332"/>
      <c r="AO359" s="332"/>
      <c r="AY359" s="332"/>
      <c r="AZ359" s="332"/>
      <c r="BA359" s="332"/>
      <c r="BB359" s="332"/>
      <c r="BC359" s="332"/>
      <c r="BD359" s="332"/>
      <c r="BE359" s="332"/>
      <c r="BF359" s="332"/>
      <c r="BI359" s="332"/>
      <c r="BS359" s="332"/>
      <c r="CC359" s="332"/>
      <c r="CM359" s="332"/>
      <c r="CW359" s="332"/>
      <c r="DG359" s="332"/>
      <c r="DQ359" s="332"/>
      <c r="EA359" s="332"/>
      <c r="EK359" s="332"/>
      <c r="EU359" s="332"/>
      <c r="FE359" s="332"/>
      <c r="FO359" s="332"/>
      <c r="FY359" s="332"/>
      <c r="GI359" s="332"/>
      <c r="GS359" s="332"/>
      <c r="HC359" s="332"/>
      <c r="HM359" s="332"/>
    </row>
    <row r="360" s="3" customFormat="true" x14ac:dyDescent="0.25">
      <c r="A360" s="332"/>
      <c r="K360" s="332"/>
      <c r="U360" s="332"/>
      <c r="AE360" s="332"/>
      <c r="AO360" s="332"/>
      <c r="AY360" s="332"/>
      <c r="AZ360" s="332"/>
      <c r="BA360" s="332"/>
      <c r="BB360" s="332"/>
      <c r="BC360" s="332"/>
      <c r="BD360" s="332"/>
      <c r="BE360" s="332"/>
      <c r="BF360" s="332"/>
      <c r="BI360" s="332"/>
      <c r="BS360" s="332"/>
      <c r="CC360" s="332"/>
      <c r="CM360" s="332"/>
      <c r="CW360" s="332"/>
      <c r="DG360" s="332"/>
      <c r="DQ360" s="332"/>
      <c r="EA360" s="332"/>
      <c r="EK360" s="332"/>
      <c r="EU360" s="332"/>
      <c r="FE360" s="332"/>
      <c r="FO360" s="332"/>
      <c r="FY360" s="332"/>
      <c r="GI360" s="332"/>
      <c r="GS360" s="332"/>
      <c r="HC360" s="332"/>
      <c r="HM360" s="332"/>
    </row>
    <row r="361" s="3" customFormat="true" x14ac:dyDescent="0.25">
      <c r="A361" s="332"/>
      <c r="K361" s="332"/>
      <c r="U361" s="332"/>
      <c r="AE361" s="332"/>
      <c r="AO361" s="332"/>
      <c r="AY361" s="332"/>
      <c r="AZ361" s="332"/>
      <c r="BA361" s="332"/>
      <c r="BB361" s="332"/>
      <c r="BC361" s="332"/>
      <c r="BD361" s="332"/>
      <c r="BE361" s="332"/>
      <c r="BF361" s="332"/>
      <c r="BI361" s="332"/>
      <c r="BS361" s="332"/>
      <c r="CC361" s="332"/>
      <c r="CM361" s="332"/>
      <c r="CW361" s="332"/>
      <c r="DG361" s="332"/>
      <c r="DQ361" s="332"/>
      <c r="EA361" s="332"/>
      <c r="EK361" s="332"/>
      <c r="EU361" s="332"/>
      <c r="FE361" s="332"/>
      <c r="FO361" s="332"/>
      <c r="FY361" s="332"/>
      <c r="GI361" s="332"/>
      <c r="GS361" s="332"/>
      <c r="HC361" s="332"/>
      <c r="HM361" s="332"/>
    </row>
    <row r="362" s="3" customFormat="true" x14ac:dyDescent="0.25">
      <c r="A362" s="332"/>
      <c r="K362" s="332"/>
      <c r="U362" s="332"/>
      <c r="AE362" s="332"/>
      <c r="AO362" s="332"/>
      <c r="AY362" s="332"/>
      <c r="AZ362" s="332"/>
      <c r="BA362" s="332"/>
      <c r="BB362" s="332"/>
      <c r="BC362" s="332"/>
      <c r="BD362" s="332"/>
      <c r="BE362" s="332"/>
      <c r="BF362" s="332"/>
      <c r="BI362" s="332"/>
      <c r="BS362" s="332"/>
      <c r="CC362" s="332"/>
      <c r="CM362" s="332"/>
      <c r="CW362" s="332"/>
      <c r="DG362" s="332"/>
      <c r="DQ362" s="332"/>
      <c r="EA362" s="332"/>
      <c r="EK362" s="332"/>
      <c r="EU362" s="332"/>
      <c r="FE362" s="332"/>
      <c r="FO362" s="332"/>
      <c r="FY362" s="332"/>
      <c r="GI362" s="332"/>
      <c r="GS362" s="332"/>
      <c r="HC362" s="332"/>
      <c r="HM362" s="332"/>
    </row>
    <row r="363" s="3" customFormat="true" x14ac:dyDescent="0.25">
      <c r="A363" s="332"/>
      <c r="K363" s="332"/>
      <c r="U363" s="332"/>
      <c r="AE363" s="332"/>
      <c r="AO363" s="332"/>
      <c r="AY363" s="332"/>
      <c r="AZ363" s="332"/>
      <c r="BA363" s="332"/>
      <c r="BB363" s="332"/>
      <c r="BC363" s="332"/>
      <c r="BD363" s="332"/>
      <c r="BE363" s="332"/>
      <c r="BF363" s="332"/>
      <c r="BI363" s="332"/>
      <c r="BS363" s="332"/>
      <c r="CC363" s="332"/>
      <c r="CM363" s="332"/>
      <c r="CW363" s="332"/>
      <c r="DG363" s="332"/>
      <c r="DQ363" s="332"/>
      <c r="EA363" s="332"/>
      <c r="EK363" s="332"/>
      <c r="EU363" s="332"/>
      <c r="FE363" s="332"/>
      <c r="FO363" s="332"/>
      <c r="FY363" s="332"/>
      <c r="GI363" s="332"/>
      <c r="GS363" s="332"/>
      <c r="HC363" s="332"/>
      <c r="HM363" s="332"/>
    </row>
    <row r="364" s="3" customFormat="true" x14ac:dyDescent="0.25">
      <c r="A364" s="332"/>
      <c r="K364" s="332"/>
      <c r="U364" s="332"/>
      <c r="AE364" s="332"/>
      <c r="AO364" s="332"/>
      <c r="AY364" s="332"/>
      <c r="AZ364" s="332"/>
      <c r="BA364" s="332"/>
      <c r="BB364" s="332"/>
      <c r="BC364" s="332"/>
      <c r="BD364" s="332"/>
      <c r="BE364" s="332"/>
      <c r="BF364" s="332"/>
      <c r="BI364" s="332"/>
      <c r="BS364" s="332"/>
      <c r="CC364" s="332"/>
      <c r="CM364" s="332"/>
      <c r="CW364" s="332"/>
      <c r="DG364" s="332"/>
      <c r="DQ364" s="332"/>
      <c r="EA364" s="332"/>
      <c r="EK364" s="332"/>
      <c r="EU364" s="332"/>
      <c r="FE364" s="332"/>
      <c r="FO364" s="332"/>
      <c r="FY364" s="332"/>
      <c r="GI364" s="332"/>
      <c r="GS364" s="332"/>
      <c r="HC364" s="332"/>
      <c r="HM364" s="332"/>
    </row>
    <row r="365" s="3" customFormat="true" x14ac:dyDescent="0.25">
      <c r="A365" s="332"/>
      <c r="K365" s="332"/>
      <c r="U365" s="332"/>
      <c r="AE365" s="332"/>
      <c r="AO365" s="332"/>
      <c r="AY365" s="332"/>
      <c r="AZ365" s="332"/>
      <c r="BA365" s="332"/>
      <c r="BB365" s="332"/>
      <c r="BC365" s="332"/>
      <c r="BD365" s="332"/>
      <c r="BE365" s="332"/>
      <c r="BF365" s="332"/>
      <c r="BI365" s="332"/>
      <c r="BS365" s="332"/>
      <c r="CC365" s="332"/>
      <c r="CM365" s="332"/>
      <c r="CW365" s="332"/>
      <c r="DG365" s="332"/>
      <c r="DQ365" s="332"/>
      <c r="EA365" s="332"/>
      <c r="EK365" s="332"/>
      <c r="EU365" s="332"/>
      <c r="FE365" s="332"/>
      <c r="FO365" s="332"/>
      <c r="FY365" s="332"/>
      <c r="GI365" s="332"/>
      <c r="GS365" s="332"/>
      <c r="HC365" s="332"/>
      <c r="HM365" s="332"/>
    </row>
    <row r="366" s="3" customFormat="true" x14ac:dyDescent="0.25">
      <c r="A366" s="332"/>
      <c r="K366" s="332"/>
      <c r="U366" s="332"/>
      <c r="AE366" s="332"/>
      <c r="AO366" s="332"/>
      <c r="AY366" s="332"/>
      <c r="AZ366" s="332"/>
      <c r="BA366" s="332"/>
      <c r="BB366" s="332"/>
      <c r="BC366" s="332"/>
      <c r="BD366" s="332"/>
      <c r="BE366" s="332"/>
      <c r="BF366" s="332"/>
      <c r="BI366" s="332"/>
      <c r="BS366" s="332"/>
      <c r="CC366" s="332"/>
      <c r="CM366" s="332"/>
      <c r="CW366" s="332"/>
      <c r="DG366" s="332"/>
      <c r="DQ366" s="332"/>
      <c r="EA366" s="332"/>
      <c r="EK366" s="332"/>
      <c r="EU366" s="332"/>
      <c r="FE366" s="332"/>
      <c r="FO366" s="332"/>
      <c r="FY366" s="332"/>
      <c r="GI366" s="332"/>
      <c r="GS366" s="332"/>
      <c r="HC366" s="332"/>
      <c r="HM366" s="332"/>
    </row>
    <row r="367" s="3" customFormat="true" x14ac:dyDescent="0.25">
      <c r="A367" s="332"/>
      <c r="K367" s="332"/>
      <c r="U367" s="332"/>
      <c r="AE367" s="332"/>
      <c r="AO367" s="332"/>
      <c r="AY367" s="332"/>
      <c r="AZ367" s="332"/>
      <c r="BA367" s="332"/>
      <c r="BB367" s="332"/>
      <c r="BC367" s="332"/>
      <c r="BD367" s="332"/>
      <c r="BE367" s="332"/>
      <c r="BF367" s="332"/>
      <c r="BI367" s="332"/>
      <c r="BS367" s="332"/>
      <c r="CC367" s="332"/>
      <c r="CM367" s="332"/>
      <c r="CW367" s="332"/>
      <c r="DG367" s="332"/>
      <c r="DQ367" s="332"/>
      <c r="EA367" s="332"/>
      <c r="EK367" s="332"/>
      <c r="EU367" s="332"/>
      <c r="FE367" s="332"/>
      <c r="FO367" s="332"/>
      <c r="FY367" s="332"/>
      <c r="GI367" s="332"/>
      <c r="GS367" s="332"/>
      <c r="HC367" s="332"/>
      <c r="HM367" s="332"/>
    </row>
    <row r="368" s="3" customFormat="true" x14ac:dyDescent="0.25">
      <c r="A368" s="332"/>
      <c r="K368" s="332"/>
      <c r="U368" s="332"/>
      <c r="AE368" s="332"/>
      <c r="AO368" s="332"/>
      <c r="AY368" s="332"/>
      <c r="AZ368" s="332"/>
      <c r="BA368" s="332"/>
      <c r="BB368" s="332"/>
      <c r="BC368" s="332"/>
      <c r="BD368" s="332"/>
      <c r="BE368" s="332"/>
      <c r="BF368" s="332"/>
      <c r="BI368" s="332"/>
      <c r="BS368" s="332"/>
      <c r="CC368" s="332"/>
      <c r="CM368" s="332"/>
      <c r="CW368" s="332"/>
      <c r="DG368" s="332"/>
      <c r="DQ368" s="332"/>
      <c r="EA368" s="332"/>
      <c r="EK368" s="332"/>
      <c r="EU368" s="332"/>
      <c r="FE368" s="332"/>
      <c r="FO368" s="332"/>
      <c r="FY368" s="332"/>
      <c r="GI368" s="332"/>
      <c r="GS368" s="332"/>
      <c r="HC368" s="332"/>
      <c r="HM368" s="332"/>
    </row>
    <row r="369" s="3" customFormat="true" x14ac:dyDescent="0.25">
      <c r="A369" s="332"/>
      <c r="K369" s="332"/>
      <c r="U369" s="332"/>
      <c r="AE369" s="332"/>
      <c r="AO369" s="332"/>
      <c r="AY369" s="332"/>
      <c r="AZ369" s="332"/>
      <c r="BA369" s="332"/>
      <c r="BB369" s="332"/>
      <c r="BC369" s="332"/>
      <c r="BD369" s="332"/>
      <c r="BE369" s="332"/>
      <c r="BF369" s="332"/>
      <c r="BI369" s="332"/>
      <c r="BS369" s="332"/>
      <c r="CC369" s="332"/>
      <c r="CM369" s="332"/>
      <c r="CW369" s="332"/>
      <c r="DG369" s="332"/>
      <c r="DQ369" s="332"/>
      <c r="EA369" s="332"/>
      <c r="EK369" s="332"/>
      <c r="EU369" s="332"/>
      <c r="FE369" s="332"/>
      <c r="FO369" s="332"/>
      <c r="FY369" s="332"/>
      <c r="GI369" s="332"/>
      <c r="GS369" s="332"/>
      <c r="HC369" s="332"/>
      <c r="HM369" s="332"/>
    </row>
    <row r="370" s="3" customFormat="true" x14ac:dyDescent="0.25">
      <c r="A370" s="332"/>
      <c r="K370" s="332"/>
      <c r="U370" s="332"/>
      <c r="AE370" s="332"/>
      <c r="AO370" s="332"/>
      <c r="AY370" s="332"/>
      <c r="AZ370" s="332"/>
      <c r="BA370" s="332"/>
      <c r="BB370" s="332"/>
      <c r="BC370" s="332"/>
      <c r="BD370" s="332"/>
      <c r="BE370" s="332"/>
      <c r="BF370" s="332"/>
      <c r="BI370" s="332"/>
      <c r="BS370" s="332"/>
      <c r="CC370" s="332"/>
      <c r="CM370" s="332"/>
      <c r="CW370" s="332"/>
      <c r="DG370" s="332"/>
      <c r="DQ370" s="332"/>
      <c r="EA370" s="332"/>
      <c r="EK370" s="332"/>
      <c r="EU370" s="332"/>
      <c r="FE370" s="332"/>
      <c r="FO370" s="332"/>
      <c r="FY370" s="332"/>
      <c r="GI370" s="332"/>
      <c r="GS370" s="332"/>
      <c r="HC370" s="332"/>
      <c r="HM370" s="332"/>
    </row>
    <row r="371" s="3" customFormat="true" x14ac:dyDescent="0.25">
      <c r="A371" s="332"/>
      <c r="K371" s="332"/>
      <c r="U371" s="332"/>
      <c r="AE371" s="332"/>
      <c r="AO371" s="332"/>
      <c r="AY371" s="332"/>
      <c r="AZ371" s="332"/>
      <c r="BA371" s="332"/>
      <c r="BB371" s="332"/>
      <c r="BC371" s="332"/>
      <c r="BD371" s="332"/>
      <c r="BE371" s="332"/>
      <c r="BF371" s="332"/>
      <c r="BI371" s="332"/>
      <c r="BS371" s="332"/>
      <c r="CC371" s="332"/>
      <c r="CM371" s="332"/>
      <c r="CW371" s="332"/>
      <c r="DG371" s="332"/>
      <c r="DQ371" s="332"/>
      <c r="EA371" s="332"/>
      <c r="EK371" s="332"/>
      <c r="EU371" s="332"/>
      <c r="FE371" s="332"/>
      <c r="FO371" s="332"/>
      <c r="FY371" s="332"/>
      <c r="GI371" s="332"/>
      <c r="GS371" s="332"/>
      <c r="HC371" s="332"/>
      <c r="HM371" s="332"/>
    </row>
    <row r="372" s="3" customFormat="true" x14ac:dyDescent="0.25">
      <c r="A372" s="332"/>
      <c r="K372" s="332"/>
      <c r="U372" s="332"/>
      <c r="AE372" s="332"/>
      <c r="AO372" s="332"/>
      <c r="AY372" s="332"/>
      <c r="AZ372" s="332"/>
      <c r="BA372" s="332"/>
      <c r="BB372" s="332"/>
      <c r="BC372" s="332"/>
      <c r="BD372" s="332"/>
      <c r="BE372" s="332"/>
      <c r="BF372" s="332"/>
      <c r="BI372" s="332"/>
      <c r="BS372" s="332"/>
      <c r="CC372" s="332"/>
      <c r="CM372" s="332"/>
      <c r="CW372" s="332"/>
      <c r="DG372" s="332"/>
      <c r="DQ372" s="332"/>
      <c r="EA372" s="332"/>
      <c r="EK372" s="332"/>
      <c r="EU372" s="332"/>
      <c r="FE372" s="332"/>
      <c r="FO372" s="332"/>
      <c r="FY372" s="332"/>
      <c r="GI372" s="332"/>
      <c r="GS372" s="332"/>
      <c r="HC372" s="332"/>
      <c r="HM372" s="332"/>
    </row>
    <row r="373" s="3" customFormat="true" x14ac:dyDescent="0.25">
      <c r="A373" s="332"/>
      <c r="K373" s="332"/>
      <c r="U373" s="332"/>
      <c r="AE373" s="332"/>
      <c r="AO373" s="332"/>
      <c r="AY373" s="332"/>
      <c r="AZ373" s="332"/>
      <c r="BA373" s="332"/>
      <c r="BB373" s="332"/>
      <c r="BC373" s="332"/>
      <c r="BD373" s="332"/>
      <c r="BE373" s="332"/>
      <c r="BF373" s="332"/>
      <c r="BI373" s="332"/>
      <c r="BS373" s="332"/>
      <c r="CC373" s="332"/>
      <c r="CM373" s="332"/>
      <c r="CW373" s="332"/>
      <c r="DG373" s="332"/>
      <c r="DQ373" s="332"/>
      <c r="EA373" s="332"/>
      <c r="EK373" s="332"/>
      <c r="EU373" s="332"/>
      <c r="FE373" s="332"/>
      <c r="FO373" s="332"/>
      <c r="FY373" s="332"/>
      <c r="GI373" s="332"/>
      <c r="GS373" s="332"/>
      <c r="HC373" s="332"/>
      <c r="HM373" s="332"/>
    </row>
    <row r="374" s="3" customFormat="true" x14ac:dyDescent="0.25">
      <c r="A374" s="332"/>
      <c r="K374" s="332"/>
      <c r="U374" s="332"/>
      <c r="AE374" s="332"/>
      <c r="AO374" s="332"/>
      <c r="AY374" s="332"/>
      <c r="AZ374" s="332"/>
      <c r="BA374" s="332"/>
      <c r="BB374" s="332"/>
      <c r="BC374" s="332"/>
      <c r="BD374" s="332"/>
      <c r="BE374" s="332"/>
      <c r="BF374" s="332"/>
      <c r="BI374" s="332"/>
      <c r="BS374" s="332"/>
      <c r="CC374" s="332"/>
      <c r="CM374" s="332"/>
      <c r="CW374" s="332"/>
      <c r="DG374" s="332"/>
      <c r="DQ374" s="332"/>
      <c r="EA374" s="332"/>
      <c r="EK374" s="332"/>
      <c r="EU374" s="332"/>
      <c r="FE374" s="332"/>
      <c r="FO374" s="332"/>
      <c r="FY374" s="332"/>
      <c r="GI374" s="332"/>
      <c r="GS374" s="332"/>
      <c r="HC374" s="332"/>
      <c r="HM374" s="332"/>
    </row>
    <row r="375" s="3" customFormat="true" x14ac:dyDescent="0.25">
      <c r="A375" s="332"/>
      <c r="K375" s="332"/>
      <c r="U375" s="332"/>
      <c r="AE375" s="332"/>
      <c r="AO375" s="332"/>
      <c r="AY375" s="332"/>
      <c r="AZ375" s="332"/>
      <c r="BA375" s="332"/>
      <c r="BB375" s="332"/>
      <c r="BC375" s="332"/>
      <c r="BD375" s="332"/>
      <c r="BE375" s="332"/>
      <c r="BF375" s="332"/>
      <c r="BI375" s="332"/>
      <c r="BS375" s="332"/>
      <c r="CC375" s="332"/>
      <c r="CM375" s="332"/>
      <c r="CW375" s="332"/>
      <c r="DG375" s="332"/>
      <c r="DQ375" s="332"/>
      <c r="EA375" s="332"/>
      <c r="EK375" s="332"/>
      <c r="EU375" s="332"/>
      <c r="FE375" s="332"/>
      <c r="FO375" s="332"/>
      <c r="FY375" s="332"/>
      <c r="GI375" s="332"/>
      <c r="GS375" s="332"/>
      <c r="HC375" s="332"/>
      <c r="HM375" s="332"/>
    </row>
    <row r="376" s="3" customFormat="true" x14ac:dyDescent="0.25">
      <c r="A376" s="332"/>
      <c r="K376" s="332"/>
      <c r="U376" s="332"/>
      <c r="AE376" s="332"/>
      <c r="AO376" s="332"/>
      <c r="AY376" s="332"/>
      <c r="AZ376" s="332"/>
      <c r="BA376" s="332"/>
      <c r="BB376" s="332"/>
      <c r="BC376" s="332"/>
      <c r="BD376" s="332"/>
      <c r="BE376" s="332"/>
      <c r="BF376" s="332"/>
      <c r="BI376" s="332"/>
      <c r="BS376" s="332"/>
      <c r="CC376" s="332"/>
      <c r="CM376" s="332"/>
      <c r="CW376" s="332"/>
      <c r="DG376" s="332"/>
      <c r="DQ376" s="332"/>
      <c r="EA376" s="332"/>
      <c r="EK376" s="332"/>
      <c r="EU376" s="332"/>
      <c r="FE376" s="332"/>
      <c r="FO376" s="332"/>
      <c r="FY376" s="332"/>
      <c r="GI376" s="332"/>
      <c r="GS376" s="332"/>
      <c r="HC376" s="332"/>
      <c r="HM376" s="332"/>
    </row>
    <row r="377" s="3" customFormat="true" x14ac:dyDescent="0.25">
      <c r="A377" s="332"/>
      <c r="K377" s="332"/>
      <c r="U377" s="332"/>
      <c r="AE377" s="332"/>
      <c r="AO377" s="332"/>
      <c r="AY377" s="332"/>
      <c r="AZ377" s="332"/>
      <c r="BA377" s="332"/>
      <c r="BB377" s="332"/>
      <c r="BC377" s="332"/>
      <c r="BD377" s="332"/>
      <c r="BE377" s="332"/>
      <c r="BF377" s="332"/>
      <c r="BI377" s="332"/>
      <c r="BS377" s="332"/>
      <c r="CC377" s="332"/>
      <c r="CM377" s="332"/>
      <c r="CW377" s="332"/>
      <c r="DG377" s="332"/>
      <c r="DQ377" s="332"/>
      <c r="EA377" s="332"/>
      <c r="EK377" s="332"/>
      <c r="EU377" s="332"/>
      <c r="FE377" s="332"/>
      <c r="FO377" s="332"/>
      <c r="FY377" s="332"/>
      <c r="GI377" s="332"/>
      <c r="GS377" s="332"/>
      <c r="HC377" s="332"/>
      <c r="HM377" s="332"/>
    </row>
    <row r="378" s="3" customFormat="true" x14ac:dyDescent="0.25">
      <c r="A378" s="332"/>
      <c r="K378" s="332"/>
      <c r="U378" s="332"/>
      <c r="AE378" s="332"/>
      <c r="AO378" s="332"/>
      <c r="AY378" s="332"/>
      <c r="AZ378" s="332"/>
      <c r="BA378" s="332"/>
      <c r="BB378" s="332"/>
      <c r="BC378" s="332"/>
      <c r="BD378" s="332"/>
      <c r="BE378" s="332"/>
      <c r="BF378" s="332"/>
      <c r="BI378" s="332"/>
      <c r="BS378" s="332"/>
      <c r="CC378" s="332"/>
      <c r="CM378" s="332"/>
      <c r="CW378" s="332"/>
      <c r="DG378" s="332"/>
      <c r="DQ378" s="332"/>
      <c r="EA378" s="332"/>
      <c r="EK378" s="332"/>
      <c r="EU378" s="332"/>
      <c r="FE378" s="332"/>
      <c r="FO378" s="332"/>
      <c r="FY378" s="332"/>
      <c r="GI378" s="332"/>
      <c r="GS378" s="332"/>
      <c r="HC378" s="332"/>
      <c r="HM378" s="332"/>
    </row>
    <row r="379" s="3" customFormat="true" x14ac:dyDescent="0.25">
      <c r="A379" s="332"/>
      <c r="K379" s="332"/>
      <c r="U379" s="332"/>
      <c r="AE379" s="332"/>
      <c r="AO379" s="332"/>
      <c r="AY379" s="332"/>
      <c r="AZ379" s="332"/>
      <c r="BA379" s="332"/>
      <c r="BB379" s="332"/>
      <c r="BC379" s="332"/>
      <c r="BD379" s="332"/>
      <c r="BE379" s="332"/>
      <c r="BF379" s="332"/>
      <c r="BI379" s="332"/>
      <c r="BS379" s="332"/>
      <c r="CC379" s="332"/>
      <c r="CM379" s="332"/>
      <c r="CW379" s="332"/>
      <c r="DG379" s="332"/>
      <c r="DQ379" s="332"/>
      <c r="EA379" s="332"/>
      <c r="EK379" s="332"/>
      <c r="EU379" s="332"/>
      <c r="FE379" s="332"/>
      <c r="FO379" s="332"/>
      <c r="FY379" s="332"/>
      <c r="GI379" s="332"/>
      <c r="GS379" s="332"/>
      <c r="HC379" s="332"/>
      <c r="HM379" s="332"/>
    </row>
    <row r="380" s="3" customFormat="true" x14ac:dyDescent="0.25">
      <c r="A380" s="332"/>
      <c r="K380" s="332"/>
      <c r="U380" s="332"/>
      <c r="AE380" s="332"/>
      <c r="AO380" s="332"/>
      <c r="AY380" s="332"/>
      <c r="AZ380" s="332"/>
      <c r="BA380" s="332"/>
      <c r="BB380" s="332"/>
      <c r="BC380" s="332"/>
      <c r="BD380" s="332"/>
      <c r="BE380" s="332"/>
      <c r="BF380" s="332"/>
      <c r="BI380" s="332"/>
      <c r="BS380" s="332"/>
      <c r="CC380" s="332"/>
      <c r="CM380" s="332"/>
      <c r="CW380" s="332"/>
      <c r="DG380" s="332"/>
      <c r="DQ380" s="332"/>
      <c r="EA380" s="332"/>
      <c r="EK380" s="332"/>
      <c r="EU380" s="332"/>
      <c r="FE380" s="332"/>
      <c r="FO380" s="332"/>
      <c r="FY380" s="332"/>
      <c r="GI380" s="332"/>
      <c r="GS380" s="332"/>
      <c r="HC380" s="332"/>
      <c r="HM380" s="332"/>
    </row>
    <row r="381" s="3" customFormat="true" x14ac:dyDescent="0.25">
      <c r="A381" s="332"/>
      <c r="K381" s="332"/>
      <c r="U381" s="332"/>
      <c r="AE381" s="332"/>
      <c r="AO381" s="332"/>
      <c r="AY381" s="332"/>
      <c r="AZ381" s="332"/>
      <c r="BA381" s="332"/>
      <c r="BB381" s="332"/>
      <c r="BC381" s="332"/>
      <c r="BD381" s="332"/>
      <c r="BE381" s="332"/>
      <c r="BF381" s="332"/>
      <c r="BI381" s="332"/>
      <c r="BS381" s="332"/>
      <c r="CC381" s="332"/>
      <c r="CM381" s="332"/>
      <c r="CW381" s="332"/>
      <c r="DG381" s="332"/>
      <c r="DQ381" s="332"/>
      <c r="EA381" s="332"/>
      <c r="EK381" s="332"/>
      <c r="EU381" s="332"/>
      <c r="FE381" s="332"/>
      <c r="FO381" s="332"/>
      <c r="FY381" s="332"/>
      <c r="GI381" s="332"/>
      <c r="GS381" s="332"/>
      <c r="HC381" s="332"/>
      <c r="HM381" s="332"/>
    </row>
    <row r="382" s="3" customFormat="true" x14ac:dyDescent="0.25">
      <c r="A382" s="332"/>
      <c r="K382" s="332"/>
      <c r="U382" s="332"/>
      <c r="AE382" s="332"/>
      <c r="AO382" s="332"/>
      <c r="AY382" s="332"/>
      <c r="AZ382" s="332"/>
      <c r="BA382" s="332"/>
      <c r="BB382" s="332"/>
      <c r="BC382" s="332"/>
      <c r="BD382" s="332"/>
      <c r="BE382" s="332"/>
      <c r="BF382" s="332"/>
      <c r="BI382" s="332"/>
      <c r="BS382" s="332"/>
      <c r="CC382" s="332"/>
      <c r="CM382" s="332"/>
      <c r="CW382" s="332"/>
      <c r="DG382" s="332"/>
      <c r="DQ382" s="332"/>
      <c r="EA382" s="332"/>
      <c r="EK382" s="332"/>
      <c r="EU382" s="332"/>
      <c r="FE382" s="332"/>
      <c r="FO382" s="332"/>
      <c r="FY382" s="332"/>
      <c r="GI382" s="332"/>
      <c r="GS382" s="332"/>
      <c r="HC382" s="332"/>
      <c r="HM382" s="332"/>
    </row>
    <row r="383" s="3" customFormat="true" x14ac:dyDescent="0.25">
      <c r="A383" s="332"/>
      <c r="K383" s="332"/>
      <c r="U383" s="332"/>
      <c r="AE383" s="332"/>
      <c r="AO383" s="332"/>
      <c r="AY383" s="332"/>
      <c r="AZ383" s="332"/>
      <c r="BA383" s="332"/>
      <c r="BB383" s="332"/>
      <c r="BC383" s="332"/>
      <c r="BD383" s="332"/>
      <c r="BE383" s="332"/>
      <c r="BF383" s="332"/>
      <c r="BI383" s="332"/>
      <c r="BS383" s="332"/>
      <c r="CC383" s="332"/>
      <c r="CM383" s="332"/>
      <c r="CW383" s="332"/>
      <c r="DG383" s="332"/>
      <c r="DQ383" s="332"/>
      <c r="EA383" s="332"/>
      <c r="EK383" s="332"/>
      <c r="EU383" s="332"/>
      <c r="FE383" s="332"/>
      <c r="FO383" s="332"/>
      <c r="FY383" s="332"/>
      <c r="GI383" s="332"/>
      <c r="GS383" s="332"/>
      <c r="HC383" s="332"/>
      <c r="HM383" s="332"/>
    </row>
    <row r="384" s="3" customFormat="true" x14ac:dyDescent="0.25">
      <c r="A384" s="332"/>
      <c r="K384" s="332"/>
      <c r="U384" s="332"/>
      <c r="AE384" s="332"/>
      <c r="AO384" s="332"/>
      <c r="AY384" s="332"/>
      <c r="AZ384" s="332"/>
      <c r="BA384" s="332"/>
      <c r="BB384" s="332"/>
      <c r="BC384" s="332"/>
      <c r="BD384" s="332"/>
      <c r="BE384" s="332"/>
      <c r="BF384" s="332"/>
      <c r="BI384" s="332"/>
      <c r="BS384" s="332"/>
      <c r="CC384" s="332"/>
      <c r="CM384" s="332"/>
      <c r="CW384" s="332"/>
      <c r="DG384" s="332"/>
      <c r="DQ384" s="332"/>
      <c r="EA384" s="332"/>
      <c r="EK384" s="332"/>
      <c r="EU384" s="332"/>
      <c r="FE384" s="332"/>
      <c r="FO384" s="332"/>
      <c r="FY384" s="332"/>
      <c r="GI384" s="332"/>
      <c r="GS384" s="332"/>
      <c r="HC384" s="332"/>
      <c r="HM384" s="332"/>
    </row>
    <row r="385" s="3" customFormat="true" x14ac:dyDescent="0.25">
      <c r="A385" s="332"/>
      <c r="K385" s="332"/>
      <c r="U385" s="332"/>
      <c r="AE385" s="332"/>
      <c r="AO385" s="332"/>
      <c r="AY385" s="332"/>
      <c r="AZ385" s="332"/>
      <c r="BA385" s="332"/>
      <c r="BB385" s="332"/>
      <c r="BC385" s="332"/>
      <c r="BD385" s="332"/>
      <c r="BE385" s="332"/>
      <c r="BF385" s="332"/>
      <c r="BI385" s="332"/>
      <c r="BS385" s="332"/>
      <c r="CC385" s="332"/>
      <c r="CM385" s="332"/>
      <c r="CW385" s="332"/>
      <c r="DG385" s="332"/>
      <c r="DQ385" s="332"/>
      <c r="EA385" s="332"/>
      <c r="EK385" s="332"/>
      <c r="EU385" s="332"/>
      <c r="FE385" s="332"/>
      <c r="FO385" s="332"/>
      <c r="FY385" s="332"/>
      <c r="GI385" s="332"/>
      <c r="GS385" s="332"/>
      <c r="HC385" s="332"/>
      <c r="HM385" s="332"/>
    </row>
    <row r="386" s="3" customFormat="true" x14ac:dyDescent="0.25">
      <c r="A386" s="332"/>
      <c r="K386" s="332"/>
      <c r="U386" s="332"/>
      <c r="AE386" s="332"/>
      <c r="AO386" s="332"/>
      <c r="AY386" s="332"/>
      <c r="AZ386" s="332"/>
      <c r="BA386" s="332"/>
      <c r="BB386" s="332"/>
      <c r="BC386" s="332"/>
      <c r="BD386" s="332"/>
      <c r="BE386" s="332"/>
      <c r="BF386" s="332"/>
      <c r="BI386" s="332"/>
      <c r="BS386" s="332"/>
      <c r="CC386" s="332"/>
      <c r="CM386" s="332"/>
      <c r="CW386" s="332"/>
      <c r="DG386" s="332"/>
      <c r="DQ386" s="332"/>
      <c r="EA386" s="332"/>
      <c r="EK386" s="332"/>
      <c r="EU386" s="332"/>
      <c r="FE386" s="332"/>
      <c r="FO386" s="332"/>
      <c r="FY386" s="332"/>
      <c r="GI386" s="332"/>
      <c r="GS386" s="332"/>
      <c r="HC386" s="332"/>
      <c r="HM386" s="332"/>
    </row>
    <row r="387" s="3" customFormat="true" x14ac:dyDescent="0.25">
      <c r="A387" s="332"/>
      <c r="K387" s="332"/>
      <c r="U387" s="332"/>
      <c r="AE387" s="332"/>
      <c r="AO387" s="332"/>
      <c r="AY387" s="332"/>
      <c r="AZ387" s="332"/>
      <c r="BA387" s="332"/>
      <c r="BB387" s="332"/>
      <c r="BC387" s="332"/>
      <c r="BD387" s="332"/>
      <c r="BE387" s="332"/>
      <c r="BF387" s="332"/>
      <c r="BI387" s="332"/>
      <c r="BS387" s="332"/>
      <c r="CC387" s="332"/>
      <c r="CM387" s="332"/>
      <c r="CW387" s="332"/>
      <c r="DG387" s="332"/>
      <c r="DQ387" s="332"/>
      <c r="EA387" s="332"/>
      <c r="EK387" s="332"/>
      <c r="EU387" s="332"/>
      <c r="FE387" s="332"/>
      <c r="FO387" s="332"/>
      <c r="FY387" s="332"/>
      <c r="GI387" s="332"/>
      <c r="GS387" s="332"/>
      <c r="HC387" s="332"/>
      <c r="HM387" s="332"/>
    </row>
    <row r="388" s="3" customFormat="true" x14ac:dyDescent="0.25">
      <c r="A388" s="332"/>
      <c r="K388" s="332"/>
      <c r="U388" s="332"/>
      <c r="AE388" s="332"/>
      <c r="AO388" s="332"/>
      <c r="AY388" s="332"/>
      <c r="AZ388" s="332"/>
      <c r="BA388" s="332"/>
      <c r="BB388" s="332"/>
      <c r="BC388" s="332"/>
      <c r="BD388" s="332"/>
      <c r="BE388" s="332"/>
      <c r="BF388" s="332"/>
      <c r="BI388" s="332"/>
      <c r="BS388" s="332"/>
      <c r="CC388" s="332"/>
      <c r="CM388" s="332"/>
      <c r="CW388" s="332"/>
      <c r="DG388" s="332"/>
      <c r="DQ388" s="332"/>
      <c r="EA388" s="332"/>
      <c r="EK388" s="332"/>
      <c r="EU388" s="332"/>
      <c r="FE388" s="332"/>
      <c r="FO388" s="332"/>
      <c r="FY388" s="332"/>
      <c r="GI388" s="332"/>
      <c r="GS388" s="332"/>
      <c r="HC388" s="332"/>
      <c r="HM388" s="332"/>
    </row>
    <row r="389" s="3" customFormat="true" x14ac:dyDescent="0.25">
      <c r="A389" s="332"/>
      <c r="K389" s="332"/>
      <c r="U389" s="332"/>
      <c r="AE389" s="332"/>
      <c r="AO389" s="332"/>
      <c r="AY389" s="332"/>
      <c r="AZ389" s="332"/>
      <c r="BA389" s="332"/>
      <c r="BB389" s="332"/>
      <c r="BC389" s="332"/>
      <c r="BD389" s="332"/>
      <c r="BE389" s="332"/>
      <c r="BF389" s="332"/>
      <c r="BI389" s="332"/>
      <c r="BS389" s="332"/>
      <c r="CC389" s="332"/>
      <c r="CM389" s="332"/>
      <c r="CW389" s="332"/>
      <c r="DG389" s="332"/>
      <c r="DQ389" s="332"/>
      <c r="EA389" s="332"/>
      <c r="EK389" s="332"/>
      <c r="EU389" s="332"/>
      <c r="FE389" s="332"/>
      <c r="FO389" s="332"/>
      <c r="FY389" s="332"/>
      <c r="GI389" s="332"/>
      <c r="GS389" s="332"/>
      <c r="HC389" s="332"/>
      <c r="HM389" s="332"/>
    </row>
    <row r="390" s="3" customFormat="true" x14ac:dyDescent="0.25">
      <c r="A390" s="332"/>
      <c r="K390" s="332"/>
      <c r="U390" s="332"/>
      <c r="AE390" s="332"/>
      <c r="AO390" s="332"/>
      <c r="AY390" s="332"/>
      <c r="AZ390" s="332"/>
      <c r="BA390" s="332"/>
      <c r="BB390" s="332"/>
      <c r="BC390" s="332"/>
      <c r="BD390" s="332"/>
      <c r="BE390" s="332"/>
      <c r="BF390" s="332"/>
      <c r="BI390" s="332"/>
      <c r="BS390" s="332"/>
      <c r="CC390" s="332"/>
      <c r="CM390" s="332"/>
      <c r="CW390" s="332"/>
      <c r="DG390" s="332"/>
      <c r="DQ390" s="332"/>
      <c r="EA390" s="332"/>
      <c r="EK390" s="332"/>
      <c r="EU390" s="332"/>
      <c r="FE390" s="332"/>
      <c r="FO390" s="332"/>
      <c r="FY390" s="332"/>
      <c r="GI390" s="332"/>
      <c r="GS390" s="332"/>
      <c r="HC390" s="332"/>
      <c r="HM390" s="332"/>
    </row>
    <row r="391" s="3" customFormat="true" x14ac:dyDescent="0.25">
      <c r="A391" s="332"/>
      <c r="K391" s="332"/>
      <c r="U391" s="332"/>
      <c r="AE391" s="332"/>
      <c r="AO391" s="332"/>
      <c r="AY391" s="332"/>
      <c r="AZ391" s="332"/>
      <c r="BA391" s="332"/>
      <c r="BB391" s="332"/>
      <c r="BC391" s="332"/>
      <c r="BD391" s="332"/>
      <c r="BE391" s="332"/>
      <c r="BF391" s="332"/>
      <c r="BI391" s="332"/>
      <c r="BS391" s="332"/>
      <c r="CC391" s="332"/>
      <c r="CM391" s="332"/>
      <c r="CW391" s="332"/>
      <c r="DG391" s="332"/>
      <c r="DQ391" s="332"/>
      <c r="EA391" s="332"/>
      <c r="EK391" s="332"/>
      <c r="EU391" s="332"/>
      <c r="FE391" s="332"/>
      <c r="FO391" s="332"/>
      <c r="FY391" s="332"/>
      <c r="GI391" s="332"/>
      <c r="GS391" s="332"/>
      <c r="HC391" s="332"/>
      <c r="HM391" s="332"/>
    </row>
    <row r="392" s="3" customFormat="true" x14ac:dyDescent="0.25">
      <c r="A392" s="332"/>
      <c r="K392" s="332"/>
      <c r="U392" s="332"/>
      <c r="AE392" s="332"/>
      <c r="AO392" s="332"/>
      <c r="AY392" s="332"/>
      <c r="AZ392" s="332"/>
      <c r="BA392" s="332"/>
      <c r="BB392" s="332"/>
      <c r="BC392" s="332"/>
      <c r="BD392" s="332"/>
      <c r="BE392" s="332"/>
      <c r="BF392" s="332"/>
      <c r="BI392" s="332"/>
      <c r="BS392" s="332"/>
      <c r="CC392" s="332"/>
      <c r="CM392" s="332"/>
      <c r="CW392" s="332"/>
      <c r="DG392" s="332"/>
      <c r="DQ392" s="332"/>
      <c r="EA392" s="332"/>
      <c r="EK392" s="332"/>
      <c r="EU392" s="332"/>
      <c r="FE392" s="332"/>
      <c r="FO392" s="332"/>
      <c r="FY392" s="332"/>
      <c r="GI392" s="332"/>
      <c r="GS392" s="332"/>
      <c r="HC392" s="332"/>
      <c r="HM392" s="332"/>
    </row>
    <row r="393" s="3" customFormat="true" x14ac:dyDescent="0.25">
      <c r="A393" s="332"/>
      <c r="K393" s="332"/>
      <c r="U393" s="332"/>
      <c r="AE393" s="332"/>
      <c r="AO393" s="332"/>
      <c r="AY393" s="332"/>
      <c r="AZ393" s="332"/>
      <c r="BA393" s="332"/>
      <c r="BB393" s="332"/>
      <c r="BC393" s="332"/>
      <c r="BD393" s="332"/>
      <c r="BE393" s="332"/>
      <c r="BF393" s="332"/>
      <c r="BI393" s="332"/>
      <c r="BS393" s="332"/>
      <c r="CC393" s="332"/>
      <c r="CM393" s="332"/>
      <c r="CW393" s="332"/>
      <c r="DG393" s="332"/>
      <c r="DQ393" s="332"/>
      <c r="EA393" s="332"/>
      <c r="EK393" s="332"/>
      <c r="EU393" s="332"/>
      <c r="FE393" s="332"/>
      <c r="FO393" s="332"/>
      <c r="FY393" s="332"/>
      <c r="GI393" s="332"/>
      <c r="GS393" s="332"/>
      <c r="HC393" s="332"/>
      <c r="HM393" s="332"/>
    </row>
    <row r="394" s="3" customFormat="true" x14ac:dyDescent="0.25">
      <c r="A394" s="332"/>
      <c r="K394" s="332"/>
      <c r="U394" s="332"/>
      <c r="AE394" s="332"/>
      <c r="AO394" s="332"/>
      <c r="AY394" s="332"/>
      <c r="AZ394" s="332"/>
      <c r="BA394" s="332"/>
      <c r="BB394" s="332"/>
      <c r="BC394" s="332"/>
      <c r="BD394" s="332"/>
      <c r="BE394" s="332"/>
      <c r="BF394" s="332"/>
      <c r="BI394" s="332"/>
      <c r="BS394" s="332"/>
      <c r="CC394" s="332"/>
      <c r="CM394" s="332"/>
      <c r="CW394" s="332"/>
      <c r="DG394" s="332"/>
      <c r="DQ394" s="332"/>
      <c r="EA394" s="332"/>
      <c r="EK394" s="332"/>
      <c r="EU394" s="332"/>
      <c r="FE394" s="332"/>
      <c r="FO394" s="332"/>
      <c r="FY394" s="332"/>
      <c r="GI394" s="332"/>
      <c r="GS394" s="332"/>
      <c r="HC394" s="332"/>
      <c r="HM394" s="332"/>
    </row>
    <row r="395" s="3" customFormat="true" x14ac:dyDescent="0.25">
      <c r="A395" s="332"/>
      <c r="K395" s="332"/>
      <c r="U395" s="332"/>
      <c r="AE395" s="332"/>
      <c r="AO395" s="332"/>
      <c r="AY395" s="332"/>
      <c r="AZ395" s="332"/>
      <c r="BA395" s="332"/>
      <c r="BB395" s="332"/>
      <c r="BC395" s="332"/>
      <c r="BD395" s="332"/>
      <c r="BE395" s="332"/>
      <c r="BF395" s="332"/>
      <c r="BI395" s="332"/>
      <c r="BS395" s="332"/>
      <c r="CC395" s="332"/>
      <c r="CM395" s="332"/>
      <c r="CW395" s="332"/>
      <c r="DG395" s="332"/>
      <c r="DQ395" s="332"/>
      <c r="EA395" s="332"/>
      <c r="EK395" s="332"/>
      <c r="EU395" s="332"/>
      <c r="FE395" s="332"/>
      <c r="FO395" s="332"/>
      <c r="FY395" s="332"/>
      <c r="GI395" s="332"/>
      <c r="GS395" s="332"/>
      <c r="HC395" s="332"/>
      <c r="HM395" s="332"/>
    </row>
    <row r="396" s="3" customFormat="true" x14ac:dyDescent="0.25">
      <c r="A396" s="332"/>
      <c r="K396" s="332"/>
      <c r="U396" s="332"/>
      <c r="AE396" s="332"/>
      <c r="AO396" s="332"/>
      <c r="AY396" s="332"/>
      <c r="AZ396" s="332"/>
      <c r="BA396" s="332"/>
      <c r="BB396" s="332"/>
      <c r="BC396" s="332"/>
      <c r="BD396" s="332"/>
      <c r="BE396" s="332"/>
      <c r="BF396" s="332"/>
      <c r="BI396" s="332"/>
      <c r="BS396" s="332"/>
      <c r="CC396" s="332"/>
      <c r="CM396" s="332"/>
      <c r="CW396" s="332"/>
      <c r="DG396" s="332"/>
      <c r="DQ396" s="332"/>
      <c r="EA396" s="332"/>
      <c r="EK396" s="332"/>
      <c r="EU396" s="332"/>
      <c r="FE396" s="332"/>
      <c r="FO396" s="332"/>
      <c r="FY396" s="332"/>
      <c r="GI396" s="332"/>
      <c r="GS396" s="332"/>
      <c r="HC396" s="332"/>
      <c r="HM396" s="332"/>
    </row>
    <row r="397" s="3" customFormat="true" x14ac:dyDescent="0.25">
      <c r="A397" s="332"/>
      <c r="K397" s="332"/>
      <c r="U397" s="332"/>
      <c r="AE397" s="332"/>
      <c r="AO397" s="332"/>
      <c r="AY397" s="332"/>
      <c r="AZ397" s="332"/>
      <c r="BA397" s="332"/>
      <c r="BB397" s="332"/>
      <c r="BC397" s="332"/>
      <c r="BD397" s="332"/>
      <c r="BE397" s="332"/>
      <c r="BF397" s="332"/>
      <c r="BI397" s="332"/>
      <c r="BS397" s="332"/>
      <c r="CC397" s="332"/>
      <c r="CM397" s="332"/>
      <c r="CW397" s="332"/>
      <c r="DG397" s="332"/>
      <c r="DQ397" s="332"/>
      <c r="EA397" s="332"/>
      <c r="EK397" s="332"/>
      <c r="EU397" s="332"/>
      <c r="FE397" s="332"/>
      <c r="FO397" s="332"/>
      <c r="FY397" s="332"/>
      <c r="GI397" s="332"/>
      <c r="GS397" s="332"/>
      <c r="HC397" s="332"/>
      <c r="HM397" s="332"/>
    </row>
    <row r="398" s="3" customFormat="true" x14ac:dyDescent="0.25">
      <c r="A398" s="332"/>
      <c r="K398" s="332"/>
      <c r="U398" s="332"/>
      <c r="AE398" s="332"/>
      <c r="AO398" s="332"/>
      <c r="AY398" s="332"/>
      <c r="AZ398" s="332"/>
      <c r="BA398" s="332"/>
      <c r="BB398" s="332"/>
      <c r="BC398" s="332"/>
      <c r="BD398" s="332"/>
      <c r="BE398" s="332"/>
      <c r="BF398" s="332"/>
      <c r="BI398" s="332"/>
      <c r="BS398" s="332"/>
      <c r="CC398" s="332"/>
      <c r="CM398" s="332"/>
      <c r="CW398" s="332"/>
      <c r="DG398" s="332"/>
      <c r="DQ398" s="332"/>
      <c r="EA398" s="332"/>
      <c r="EK398" s="332"/>
      <c r="EU398" s="332"/>
      <c r="FE398" s="332"/>
      <c r="FO398" s="332"/>
      <c r="FY398" s="332"/>
      <c r="GI398" s="332"/>
      <c r="GS398" s="332"/>
      <c r="HC398" s="332"/>
      <c r="HM398" s="332"/>
    </row>
    <row r="399" s="3" customFormat="true" x14ac:dyDescent="0.25">
      <c r="A399" s="332"/>
      <c r="K399" s="332"/>
      <c r="U399" s="332"/>
      <c r="AE399" s="332"/>
      <c r="AO399" s="332"/>
      <c r="AY399" s="332"/>
      <c r="AZ399" s="332"/>
      <c r="BA399" s="332"/>
      <c r="BB399" s="332"/>
      <c r="BC399" s="332"/>
      <c r="BD399" s="332"/>
      <c r="BE399" s="332"/>
      <c r="BF399" s="332"/>
      <c r="BI399" s="332"/>
      <c r="BS399" s="332"/>
      <c r="CC399" s="332"/>
      <c r="CM399" s="332"/>
      <c r="CW399" s="332"/>
      <c r="DG399" s="332"/>
      <c r="DQ399" s="332"/>
      <c r="EA399" s="332"/>
      <c r="EK399" s="332"/>
      <c r="EU399" s="332"/>
      <c r="FE399" s="332"/>
      <c r="FO399" s="332"/>
      <c r="FY399" s="332"/>
      <c r="GI399" s="332"/>
      <c r="GS399" s="332"/>
      <c r="HC399" s="332"/>
      <c r="HM399" s="332"/>
    </row>
    <row r="400" s="3" customFormat="true" x14ac:dyDescent="0.25">
      <c r="A400" s="332"/>
      <c r="K400" s="332"/>
      <c r="U400" s="332"/>
      <c r="AE400" s="332"/>
      <c r="AO400" s="332"/>
      <c r="AY400" s="332"/>
      <c r="AZ400" s="332"/>
      <c r="BA400" s="332"/>
      <c r="BB400" s="332"/>
      <c r="BC400" s="332"/>
      <c r="BD400" s="332"/>
      <c r="BE400" s="332"/>
      <c r="BF400" s="332"/>
      <c r="BI400" s="332"/>
      <c r="BS400" s="332"/>
      <c r="CC400" s="332"/>
      <c r="CM400" s="332"/>
      <c r="CW400" s="332"/>
      <c r="DG400" s="332"/>
      <c r="DQ400" s="332"/>
      <c r="EA400" s="332"/>
      <c r="EK400" s="332"/>
      <c r="EU400" s="332"/>
      <c r="FE400" s="332"/>
      <c r="FO400" s="332"/>
      <c r="FY400" s="332"/>
      <c r="GI400" s="332"/>
      <c r="GS400" s="332"/>
      <c r="HC400" s="332"/>
      <c r="HM400" s="332"/>
    </row>
    <row r="401" s="3" customFormat="true" x14ac:dyDescent="0.25">
      <c r="A401" s="332"/>
      <c r="K401" s="332"/>
      <c r="U401" s="332"/>
      <c r="AE401" s="332"/>
      <c r="AO401" s="332"/>
      <c r="AY401" s="332"/>
      <c r="AZ401" s="332"/>
      <c r="BA401" s="332"/>
      <c r="BB401" s="332"/>
      <c r="BC401" s="332"/>
      <c r="BD401" s="332"/>
      <c r="BE401" s="332"/>
      <c r="BF401" s="332"/>
      <c r="BI401" s="332"/>
      <c r="BS401" s="332"/>
      <c r="CC401" s="332"/>
      <c r="CM401" s="332"/>
      <c r="CW401" s="332"/>
      <c r="DG401" s="332"/>
      <c r="DQ401" s="332"/>
      <c r="EA401" s="332"/>
      <c r="EK401" s="332"/>
      <c r="EU401" s="332"/>
      <c r="FE401" s="332"/>
      <c r="FO401" s="332"/>
      <c r="FY401" s="332"/>
      <c r="GI401" s="332"/>
      <c r="GS401" s="332"/>
      <c r="HC401" s="332"/>
      <c r="HM401" s="332"/>
    </row>
    <row r="402" s="3" customFormat="true" x14ac:dyDescent="0.25">
      <c r="A402" s="332"/>
      <c r="K402" s="332"/>
      <c r="U402" s="332"/>
      <c r="AE402" s="332"/>
      <c r="AO402" s="332"/>
      <c r="AY402" s="332"/>
      <c r="AZ402" s="332"/>
      <c r="BA402" s="332"/>
      <c r="BB402" s="332"/>
      <c r="BC402" s="332"/>
      <c r="BD402" s="332"/>
      <c r="BE402" s="332"/>
      <c r="BF402" s="332"/>
      <c r="BI402" s="332"/>
      <c r="BS402" s="332"/>
      <c r="CC402" s="332"/>
      <c r="CM402" s="332"/>
      <c r="CW402" s="332"/>
      <c r="DG402" s="332"/>
      <c r="DQ402" s="332"/>
      <c r="EA402" s="332"/>
      <c r="EK402" s="332"/>
      <c r="EU402" s="332"/>
      <c r="FE402" s="332"/>
      <c r="FO402" s="332"/>
      <c r="FY402" s="332"/>
      <c r="GI402" s="332"/>
      <c r="GS402" s="332"/>
      <c r="HC402" s="332"/>
      <c r="HM402" s="332"/>
    </row>
    <row r="403" s="3" customFormat="true" x14ac:dyDescent="0.25">
      <c r="A403" s="332"/>
      <c r="K403" s="332"/>
      <c r="U403" s="332"/>
      <c r="AE403" s="332"/>
      <c r="AO403" s="332"/>
      <c r="AY403" s="332"/>
      <c r="AZ403" s="332"/>
      <c r="BA403" s="332"/>
      <c r="BB403" s="332"/>
      <c r="BC403" s="332"/>
      <c r="BD403" s="332"/>
      <c r="BE403" s="332"/>
      <c r="BF403" s="332"/>
      <c r="BI403" s="332"/>
      <c r="BS403" s="332"/>
      <c r="CC403" s="332"/>
      <c r="CM403" s="332"/>
      <c r="CW403" s="332"/>
      <c r="DG403" s="332"/>
      <c r="DQ403" s="332"/>
      <c r="EA403" s="332"/>
      <c r="EK403" s="332"/>
      <c r="EU403" s="332"/>
      <c r="FE403" s="332"/>
      <c r="FO403" s="332"/>
      <c r="FY403" s="332"/>
      <c r="GI403" s="332"/>
      <c r="GS403" s="332"/>
      <c r="HC403" s="332"/>
      <c r="HM403" s="332"/>
    </row>
    <row r="404" s="3" customFormat="true" x14ac:dyDescent="0.25">
      <c r="A404" s="332"/>
      <c r="K404" s="332"/>
      <c r="U404" s="332"/>
      <c r="AE404" s="332"/>
      <c r="AO404" s="332"/>
      <c r="AY404" s="332"/>
      <c r="AZ404" s="332"/>
      <c r="BA404" s="332"/>
      <c r="BB404" s="332"/>
      <c r="BC404" s="332"/>
      <c r="BD404" s="332"/>
      <c r="BE404" s="332"/>
      <c r="BF404" s="332"/>
      <c r="BI404" s="332"/>
      <c r="BS404" s="332"/>
      <c r="CC404" s="332"/>
      <c r="CM404" s="332"/>
      <c r="CW404" s="332"/>
      <c r="DG404" s="332"/>
      <c r="DQ404" s="332"/>
      <c r="EA404" s="332"/>
      <c r="EK404" s="332"/>
      <c r="EU404" s="332"/>
      <c r="FE404" s="332"/>
      <c r="FO404" s="332"/>
      <c r="FY404" s="332"/>
      <c r="GI404" s="332"/>
      <c r="GS404" s="332"/>
      <c r="HC404" s="332"/>
      <c r="HM404" s="332"/>
    </row>
    <row r="405" s="3" customFormat="true" x14ac:dyDescent="0.25">
      <c r="A405" s="332"/>
      <c r="K405" s="332"/>
      <c r="U405" s="332"/>
      <c r="AE405" s="332"/>
      <c r="AO405" s="332"/>
      <c r="AY405" s="332"/>
      <c r="AZ405" s="332"/>
      <c r="BA405" s="332"/>
      <c r="BB405" s="332"/>
      <c r="BC405" s="332"/>
      <c r="BD405" s="332"/>
      <c r="BE405" s="332"/>
      <c r="BF405" s="332"/>
      <c r="BI405" s="332"/>
      <c r="BS405" s="332"/>
      <c r="CC405" s="332"/>
      <c r="CM405" s="332"/>
      <c r="CW405" s="332"/>
      <c r="DG405" s="332"/>
      <c r="DQ405" s="332"/>
      <c r="EA405" s="332"/>
      <c r="EK405" s="332"/>
      <c r="EU405" s="332"/>
      <c r="FE405" s="332"/>
      <c r="FO405" s="332"/>
      <c r="FY405" s="332"/>
      <c r="GI405" s="332"/>
      <c r="GS405" s="332"/>
      <c r="HC405" s="332"/>
      <c r="HM405" s="332"/>
    </row>
    <row r="406" s="3" customFormat="true" x14ac:dyDescent="0.25">
      <c r="A406" s="332"/>
      <c r="K406" s="332"/>
      <c r="U406" s="332"/>
      <c r="AE406" s="332"/>
      <c r="AO406" s="332"/>
      <c r="AY406" s="332"/>
      <c r="AZ406" s="332"/>
      <c r="BA406" s="332"/>
      <c r="BB406" s="332"/>
      <c r="BC406" s="332"/>
      <c r="BD406" s="332"/>
      <c r="BE406" s="332"/>
      <c r="BF406" s="332"/>
      <c r="BI406" s="332"/>
      <c r="BS406" s="332"/>
      <c r="CC406" s="332"/>
      <c r="CM406" s="332"/>
      <c r="CW406" s="332"/>
      <c r="DG406" s="332"/>
      <c r="DQ406" s="332"/>
      <c r="EA406" s="332"/>
      <c r="EK406" s="332"/>
      <c r="EU406" s="332"/>
      <c r="FE406" s="332"/>
      <c r="FO406" s="332"/>
      <c r="FY406" s="332"/>
      <c r="GI406" s="332"/>
      <c r="GS406" s="332"/>
      <c r="HC406" s="332"/>
      <c r="HM406" s="332"/>
    </row>
    <row r="407" s="3" customFormat="true" x14ac:dyDescent="0.25">
      <c r="A407" s="332"/>
      <c r="K407" s="332"/>
      <c r="U407" s="332"/>
      <c r="AE407" s="332"/>
      <c r="AO407" s="332"/>
      <c r="AY407" s="332"/>
      <c r="AZ407" s="332"/>
      <c r="BA407" s="332"/>
      <c r="BB407" s="332"/>
      <c r="BC407" s="332"/>
      <c r="BD407" s="332"/>
      <c r="BE407" s="332"/>
      <c r="BF407" s="332"/>
      <c r="BI407" s="332"/>
      <c r="BS407" s="332"/>
      <c r="CC407" s="332"/>
      <c r="CM407" s="332"/>
      <c r="CW407" s="332"/>
      <c r="DG407" s="332"/>
      <c r="DQ407" s="332"/>
      <c r="EA407" s="332"/>
      <c r="EK407" s="332"/>
      <c r="EU407" s="332"/>
      <c r="FE407" s="332"/>
      <c r="FO407" s="332"/>
      <c r="FY407" s="332"/>
      <c r="GI407" s="332"/>
      <c r="GS407" s="332"/>
      <c r="HC407" s="332"/>
      <c r="HM407" s="332"/>
    </row>
    <row r="408" s="3" customFormat="true" x14ac:dyDescent="0.25">
      <c r="A408" s="332"/>
      <c r="K408" s="332"/>
      <c r="U408" s="332"/>
      <c r="AE408" s="332"/>
      <c r="AO408" s="332"/>
      <c r="AY408" s="332"/>
      <c r="AZ408" s="332"/>
      <c r="BA408" s="332"/>
      <c r="BB408" s="332"/>
      <c r="BC408" s="332"/>
      <c r="BD408" s="332"/>
      <c r="BE408" s="332"/>
      <c r="BF408" s="332"/>
      <c r="BI408" s="332"/>
      <c r="BS408" s="332"/>
      <c r="CC408" s="332"/>
      <c r="CM408" s="332"/>
      <c r="CW408" s="332"/>
      <c r="DG408" s="332"/>
      <c r="DQ408" s="332"/>
      <c r="EA408" s="332"/>
      <c r="EK408" s="332"/>
      <c r="EU408" s="332"/>
      <c r="FE408" s="332"/>
      <c r="FO408" s="332"/>
      <c r="FY408" s="332"/>
      <c r="GI408" s="332"/>
      <c r="GS408" s="332"/>
      <c r="HC408" s="332"/>
      <c r="HM408" s="332"/>
    </row>
    <row r="409" s="3" customFormat="true" x14ac:dyDescent="0.25">
      <c r="A409" s="332"/>
      <c r="K409" s="332"/>
      <c r="U409" s="332"/>
      <c r="AE409" s="332"/>
      <c r="AO409" s="332"/>
      <c r="AY409" s="332"/>
      <c r="AZ409" s="332"/>
      <c r="BA409" s="332"/>
      <c r="BB409" s="332"/>
      <c r="BC409" s="332"/>
      <c r="BD409" s="332"/>
      <c r="BE409" s="332"/>
      <c r="BF409" s="332"/>
      <c r="BI409" s="332"/>
      <c r="BS409" s="332"/>
      <c r="CC409" s="332"/>
      <c r="CM409" s="332"/>
      <c r="CW409" s="332"/>
      <c r="DG409" s="332"/>
      <c r="DQ409" s="332"/>
      <c r="EA409" s="332"/>
      <c r="EK409" s="332"/>
      <c r="EU409" s="332"/>
      <c r="FE409" s="332"/>
      <c r="FO409" s="332"/>
      <c r="FY409" s="332"/>
      <c r="GI409" s="332"/>
      <c r="GS409" s="332"/>
      <c r="HC409" s="332"/>
      <c r="HM409" s="332"/>
    </row>
    <row r="410" s="3" customFormat="true" x14ac:dyDescent="0.25">
      <c r="A410" s="332"/>
      <c r="K410" s="332"/>
      <c r="U410" s="332"/>
      <c r="AE410" s="332"/>
      <c r="AO410" s="332"/>
      <c r="AY410" s="332"/>
      <c r="AZ410" s="332"/>
      <c r="BA410" s="332"/>
      <c r="BB410" s="332"/>
      <c r="BC410" s="332"/>
      <c r="BD410" s="332"/>
      <c r="BE410" s="332"/>
      <c r="BF410" s="332"/>
      <c r="BI410" s="332"/>
      <c r="BS410" s="332"/>
      <c r="CC410" s="332"/>
      <c r="CM410" s="332"/>
      <c r="CW410" s="332"/>
      <c r="DG410" s="332"/>
      <c r="DQ410" s="332"/>
      <c r="EA410" s="332"/>
      <c r="EK410" s="332"/>
      <c r="EU410" s="332"/>
      <c r="FE410" s="332"/>
      <c r="FO410" s="332"/>
      <c r="FY410" s="332"/>
      <c r="GI410" s="332"/>
      <c r="GS410" s="332"/>
      <c r="HC410" s="332"/>
      <c r="HM410" s="332"/>
    </row>
    <row r="411" s="3" customFormat="true" x14ac:dyDescent="0.25">
      <c r="A411" s="332"/>
      <c r="K411" s="332"/>
      <c r="U411" s="332"/>
      <c r="AE411" s="332"/>
      <c r="AO411" s="332"/>
      <c r="AY411" s="332"/>
      <c r="AZ411" s="332"/>
      <c r="BA411" s="332"/>
      <c r="BB411" s="332"/>
      <c r="BC411" s="332"/>
      <c r="BD411" s="332"/>
      <c r="BE411" s="332"/>
      <c r="BF411" s="332"/>
      <c r="BI411" s="332"/>
      <c r="BS411" s="332"/>
      <c r="CC411" s="332"/>
      <c r="CM411" s="332"/>
      <c r="CW411" s="332"/>
      <c r="DG411" s="332"/>
      <c r="DQ411" s="332"/>
      <c r="EA411" s="332"/>
      <c r="EK411" s="332"/>
      <c r="EU411" s="332"/>
      <c r="FE411" s="332"/>
      <c r="FO411" s="332"/>
      <c r="FY411" s="332"/>
      <c r="GI411" s="332"/>
      <c r="GS411" s="332"/>
      <c r="HC411" s="332"/>
      <c r="HM411" s="332"/>
    </row>
    <row r="412" s="3" customFormat="true" x14ac:dyDescent="0.25">
      <c r="A412" s="332"/>
      <c r="K412" s="332"/>
      <c r="U412" s="332"/>
      <c r="AE412" s="332"/>
      <c r="AO412" s="332"/>
      <c r="AY412" s="332"/>
      <c r="AZ412" s="332"/>
      <c r="BA412" s="332"/>
      <c r="BB412" s="332"/>
      <c r="BC412" s="332"/>
      <c r="BD412" s="332"/>
      <c r="BE412" s="332"/>
      <c r="BF412" s="332"/>
      <c r="BI412" s="332"/>
      <c r="BS412" s="332"/>
      <c r="CC412" s="332"/>
      <c r="CM412" s="332"/>
      <c r="CW412" s="332"/>
      <c r="DG412" s="332"/>
      <c r="DQ412" s="332"/>
      <c r="EA412" s="332"/>
      <c r="EK412" s="332"/>
      <c r="EU412" s="332"/>
      <c r="FE412" s="332"/>
      <c r="FO412" s="332"/>
      <c r="FY412" s="332"/>
      <c r="GI412" s="332"/>
      <c r="GS412" s="332"/>
      <c r="HC412" s="332"/>
      <c r="HM412" s="332"/>
    </row>
    <row r="413" s="3" customFormat="true" x14ac:dyDescent="0.25">
      <c r="A413" s="332"/>
      <c r="K413" s="332"/>
      <c r="U413" s="332"/>
      <c r="AE413" s="332"/>
      <c r="AO413" s="332"/>
      <c r="AY413" s="332"/>
      <c r="AZ413" s="332"/>
      <c r="BA413" s="332"/>
      <c r="BB413" s="332"/>
      <c r="BC413" s="332"/>
      <c r="BD413" s="332"/>
      <c r="BE413" s="332"/>
      <c r="BF413" s="332"/>
      <c r="BI413" s="332"/>
      <c r="BS413" s="332"/>
      <c r="CC413" s="332"/>
      <c r="CM413" s="332"/>
      <c r="CW413" s="332"/>
      <c r="DG413" s="332"/>
      <c r="DQ413" s="332"/>
      <c r="EA413" s="332"/>
      <c r="EK413" s="332"/>
      <c r="EU413" s="332"/>
      <c r="FE413" s="332"/>
      <c r="FO413" s="332"/>
      <c r="FY413" s="332"/>
      <c r="GI413" s="332"/>
      <c r="GS413" s="332"/>
      <c r="HC413" s="332"/>
      <c r="HM413" s="332"/>
    </row>
    <row r="414" s="3" customFormat="true" x14ac:dyDescent="0.25">
      <c r="A414" s="332"/>
      <c r="K414" s="332"/>
      <c r="U414" s="332"/>
      <c r="AE414" s="332"/>
      <c r="AO414" s="332"/>
      <c r="AY414" s="332"/>
      <c r="AZ414" s="332"/>
      <c r="BA414" s="332"/>
      <c r="BB414" s="332"/>
      <c r="BC414" s="332"/>
      <c r="BD414" s="332"/>
      <c r="BE414" s="332"/>
      <c r="BF414" s="332"/>
      <c r="BI414" s="332"/>
      <c r="BS414" s="332"/>
      <c r="CC414" s="332"/>
      <c r="CM414" s="332"/>
      <c r="CW414" s="332"/>
      <c r="DG414" s="332"/>
      <c r="DQ414" s="332"/>
      <c r="EA414" s="332"/>
      <c r="EK414" s="332"/>
      <c r="EU414" s="332"/>
      <c r="FE414" s="332"/>
      <c r="FO414" s="332"/>
      <c r="FY414" s="332"/>
      <c r="GI414" s="332"/>
      <c r="GS414" s="332"/>
      <c r="HC414" s="332"/>
      <c r="HM414" s="332"/>
    </row>
    <row r="415" s="3" customFormat="true" x14ac:dyDescent="0.25">
      <c r="A415" s="332"/>
      <c r="K415" s="332"/>
      <c r="U415" s="332"/>
      <c r="AE415" s="332"/>
      <c r="AO415" s="332"/>
      <c r="AY415" s="332"/>
      <c r="AZ415" s="332"/>
      <c r="BA415" s="332"/>
      <c r="BB415" s="332"/>
      <c r="BC415" s="332"/>
      <c r="BD415" s="332"/>
      <c r="BE415" s="332"/>
      <c r="BF415" s="332"/>
      <c r="BI415" s="332"/>
      <c r="BS415" s="332"/>
      <c r="CC415" s="332"/>
      <c r="CM415" s="332"/>
      <c r="CW415" s="332"/>
      <c r="DG415" s="332"/>
      <c r="DQ415" s="332"/>
      <c r="EA415" s="332"/>
      <c r="EK415" s="332"/>
      <c r="EU415" s="332"/>
      <c r="FE415" s="332"/>
      <c r="FO415" s="332"/>
      <c r="FY415" s="332"/>
      <c r="GI415" s="332"/>
      <c r="GS415" s="332"/>
      <c r="HC415" s="332"/>
      <c r="HM415" s="332"/>
    </row>
    <row r="416" s="3" customFormat="true" x14ac:dyDescent="0.25">
      <c r="A416" s="332"/>
      <c r="K416" s="332"/>
      <c r="U416" s="332"/>
      <c r="AE416" s="332"/>
      <c r="AO416" s="332"/>
      <c r="AY416" s="332"/>
      <c r="AZ416" s="332"/>
      <c r="BA416" s="332"/>
      <c r="BB416" s="332"/>
      <c r="BC416" s="332"/>
      <c r="BD416" s="332"/>
      <c r="BE416" s="332"/>
      <c r="BF416" s="332"/>
      <c r="BI416" s="332"/>
      <c r="BS416" s="332"/>
      <c r="CC416" s="332"/>
      <c r="CM416" s="332"/>
      <c r="CW416" s="332"/>
      <c r="DG416" s="332"/>
      <c r="DQ416" s="332"/>
      <c r="EA416" s="332"/>
      <c r="EK416" s="332"/>
      <c r="EU416" s="332"/>
      <c r="FE416" s="332"/>
      <c r="FO416" s="332"/>
      <c r="FY416" s="332"/>
      <c r="GI416" s="332"/>
      <c r="GS416" s="332"/>
      <c r="HC416" s="332"/>
      <c r="HM416" s="332"/>
    </row>
    <row r="417" s="3" customFormat="true" x14ac:dyDescent="0.25">
      <c r="A417" s="332"/>
      <c r="K417" s="332"/>
      <c r="U417" s="332"/>
      <c r="AE417" s="332"/>
      <c r="AO417" s="332"/>
      <c r="AY417" s="332"/>
      <c r="AZ417" s="332"/>
      <c r="BA417" s="332"/>
      <c r="BB417" s="332"/>
      <c r="BC417" s="332"/>
      <c r="BD417" s="332"/>
      <c r="BE417" s="332"/>
      <c r="BF417" s="332"/>
      <c r="BI417" s="332"/>
      <c r="BS417" s="332"/>
      <c r="CC417" s="332"/>
      <c r="CM417" s="332"/>
      <c r="CW417" s="332"/>
      <c r="DG417" s="332"/>
      <c r="DQ417" s="332"/>
      <c r="EA417" s="332"/>
      <c r="EK417" s="332"/>
      <c r="EU417" s="332"/>
      <c r="FE417" s="332"/>
      <c r="FO417" s="332"/>
      <c r="FY417" s="332"/>
      <c r="GI417" s="332"/>
      <c r="GS417" s="332"/>
      <c r="HC417" s="332"/>
      <c r="HM417" s="332"/>
    </row>
    <row r="418" s="3" customFormat="true" x14ac:dyDescent="0.25">
      <c r="A418" s="332"/>
      <c r="K418" s="332"/>
      <c r="U418" s="332"/>
      <c r="AE418" s="332"/>
      <c r="AO418" s="332"/>
      <c r="AY418" s="332"/>
      <c r="AZ418" s="332"/>
      <c r="BA418" s="332"/>
      <c r="BB418" s="332"/>
      <c r="BC418" s="332"/>
      <c r="BD418" s="332"/>
      <c r="BE418" s="332"/>
      <c r="BF418" s="332"/>
      <c r="BI418" s="332"/>
      <c r="BS418" s="332"/>
      <c r="CC418" s="332"/>
      <c r="CM418" s="332"/>
      <c r="CW418" s="332"/>
      <c r="DG418" s="332"/>
      <c r="DQ418" s="332"/>
      <c r="EA418" s="332"/>
      <c r="EK418" s="332"/>
      <c r="EU418" s="332"/>
      <c r="FE418" s="332"/>
      <c r="FO418" s="332"/>
      <c r="FY418" s="332"/>
      <c r="GI418" s="332"/>
      <c r="GS418" s="332"/>
      <c r="HC418" s="332"/>
      <c r="HM418" s="332"/>
    </row>
    <row r="419" s="3" customFormat="true" x14ac:dyDescent="0.25">
      <c r="A419" s="332"/>
      <c r="K419" s="332"/>
      <c r="U419" s="332"/>
      <c r="AE419" s="332"/>
      <c r="AO419" s="332"/>
      <c r="AY419" s="332"/>
      <c r="AZ419" s="332"/>
      <c r="BA419" s="332"/>
      <c r="BB419" s="332"/>
      <c r="BC419" s="332"/>
      <c r="BD419" s="332"/>
      <c r="BE419" s="332"/>
      <c r="BF419" s="332"/>
      <c r="BI419" s="332"/>
      <c r="BS419" s="332"/>
      <c r="CC419" s="332"/>
      <c r="CM419" s="332"/>
      <c r="CW419" s="332"/>
      <c r="DG419" s="332"/>
      <c r="DQ419" s="332"/>
      <c r="EA419" s="332"/>
      <c r="EK419" s="332"/>
      <c r="EU419" s="332"/>
      <c r="FE419" s="332"/>
      <c r="FO419" s="332"/>
      <c r="FY419" s="332"/>
      <c r="GI419" s="332"/>
      <c r="GS419" s="332"/>
      <c r="HC419" s="332"/>
      <c r="HM419" s="332"/>
    </row>
    <row r="420" s="3" customFormat="true" x14ac:dyDescent="0.25">
      <c r="A420" s="332"/>
      <c r="K420" s="332"/>
      <c r="U420" s="332"/>
      <c r="AE420" s="332"/>
      <c r="AO420" s="332"/>
      <c r="AY420" s="332"/>
      <c r="AZ420" s="332"/>
      <c r="BA420" s="332"/>
      <c r="BB420" s="332"/>
      <c r="BC420" s="332"/>
      <c r="BD420" s="332"/>
      <c r="BE420" s="332"/>
      <c r="BF420" s="332"/>
      <c r="BI420" s="332"/>
      <c r="BS420" s="332"/>
      <c r="CC420" s="332"/>
      <c r="CM420" s="332"/>
      <c r="CW420" s="332"/>
      <c r="DG420" s="332"/>
      <c r="DQ420" s="332"/>
      <c r="EA420" s="332"/>
      <c r="EK420" s="332"/>
      <c r="EU420" s="332"/>
      <c r="FE420" s="332"/>
      <c r="FO420" s="332"/>
      <c r="FY420" s="332"/>
      <c r="GI420" s="332"/>
      <c r="GS420" s="332"/>
      <c r="HC420" s="332"/>
      <c r="HM420" s="332"/>
    </row>
    <row r="421" s="3" customFormat="true" x14ac:dyDescent="0.25">
      <c r="A421" s="332"/>
      <c r="K421" s="332"/>
      <c r="U421" s="332"/>
      <c r="AE421" s="332"/>
      <c r="AO421" s="332"/>
      <c r="AY421" s="332"/>
      <c r="AZ421" s="332"/>
      <c r="BA421" s="332"/>
      <c r="BB421" s="332"/>
      <c r="BC421" s="332"/>
      <c r="BD421" s="332"/>
      <c r="BE421" s="332"/>
      <c r="BF421" s="332"/>
      <c r="BI421" s="332"/>
      <c r="BS421" s="332"/>
      <c r="CC421" s="332"/>
      <c r="CM421" s="332"/>
      <c r="CW421" s="332"/>
      <c r="DG421" s="332"/>
      <c r="DQ421" s="332"/>
      <c r="EA421" s="332"/>
      <c r="EK421" s="332"/>
      <c r="EU421" s="332"/>
      <c r="FE421" s="332"/>
      <c r="FO421" s="332"/>
      <c r="FY421" s="332"/>
      <c r="GI421" s="332"/>
      <c r="GS421" s="332"/>
      <c r="HC421" s="332"/>
      <c r="HM421" s="332"/>
    </row>
    <row r="422" s="3" customFormat="true" x14ac:dyDescent="0.25">
      <c r="A422" s="332"/>
      <c r="K422" s="332"/>
      <c r="U422" s="332"/>
      <c r="AE422" s="332"/>
      <c r="AO422" s="332"/>
      <c r="AY422" s="332"/>
      <c r="AZ422" s="332"/>
      <c r="BA422" s="332"/>
      <c r="BB422" s="332"/>
      <c r="BC422" s="332"/>
      <c r="BD422" s="332"/>
      <c r="BE422" s="332"/>
      <c r="BF422" s="332"/>
      <c r="BI422" s="332"/>
      <c r="BS422" s="332"/>
      <c r="CC422" s="332"/>
      <c r="CM422" s="332"/>
      <c r="CW422" s="332"/>
      <c r="DG422" s="332"/>
      <c r="DQ422" s="332"/>
      <c r="EA422" s="332"/>
      <c r="EK422" s="332"/>
      <c r="EU422" s="332"/>
      <c r="FE422" s="332"/>
      <c r="FO422" s="332"/>
      <c r="FY422" s="332"/>
      <c r="GI422" s="332"/>
      <c r="GS422" s="332"/>
      <c r="HC422" s="332"/>
      <c r="HM422" s="332"/>
    </row>
    <row r="423" s="3" customFormat="true" x14ac:dyDescent="0.25">
      <c r="A423" s="332"/>
      <c r="K423" s="332"/>
      <c r="U423" s="332"/>
      <c r="AE423" s="332"/>
      <c r="AO423" s="332"/>
      <c r="AY423" s="332"/>
      <c r="AZ423" s="332"/>
      <c r="BA423" s="332"/>
      <c r="BB423" s="332"/>
      <c r="BC423" s="332"/>
      <c r="BD423" s="332"/>
      <c r="BE423" s="332"/>
      <c r="BF423" s="332"/>
      <c r="BI423" s="332"/>
      <c r="BS423" s="332"/>
      <c r="CC423" s="332"/>
      <c r="CM423" s="332"/>
      <c r="CW423" s="332"/>
      <c r="DG423" s="332"/>
      <c r="DQ423" s="332"/>
      <c r="EA423" s="332"/>
      <c r="EK423" s="332"/>
      <c r="EU423" s="332"/>
      <c r="FE423" s="332"/>
      <c r="FO423" s="332"/>
      <c r="FY423" s="332"/>
      <c r="GI423" s="332"/>
      <c r="GS423" s="332"/>
      <c r="HC423" s="332"/>
      <c r="HM423" s="332"/>
    </row>
    <row r="424" s="3" customFormat="true" x14ac:dyDescent="0.25">
      <c r="A424" s="332"/>
      <c r="K424" s="332"/>
      <c r="U424" s="332"/>
      <c r="AE424" s="332"/>
      <c r="AO424" s="332"/>
      <c r="AY424" s="332"/>
      <c r="AZ424" s="332"/>
      <c r="BA424" s="332"/>
      <c r="BB424" s="332"/>
      <c r="BC424" s="332"/>
      <c r="BD424" s="332"/>
      <c r="BE424" s="332"/>
      <c r="BF424" s="332"/>
      <c r="BI424" s="332"/>
      <c r="BS424" s="332"/>
      <c r="CC424" s="332"/>
      <c r="CM424" s="332"/>
      <c r="CW424" s="332"/>
      <c r="DG424" s="332"/>
      <c r="DQ424" s="332"/>
      <c r="EA424" s="332"/>
      <c r="EK424" s="332"/>
      <c r="EU424" s="332"/>
      <c r="FE424" s="332"/>
      <c r="FO424" s="332"/>
      <c r="FY424" s="332"/>
      <c r="GI424" s="332"/>
      <c r="GS424" s="332"/>
      <c r="HC424" s="332"/>
      <c r="HM424" s="332"/>
    </row>
    <row r="425" s="3" customFormat="true" x14ac:dyDescent="0.25">
      <c r="A425" s="332"/>
      <c r="K425" s="332"/>
      <c r="U425" s="332"/>
      <c r="AE425" s="332"/>
      <c r="AO425" s="332"/>
      <c r="AY425" s="332"/>
      <c r="AZ425" s="332"/>
      <c r="BA425" s="332"/>
      <c r="BB425" s="332"/>
      <c r="BC425" s="332"/>
      <c r="BD425" s="332"/>
      <c r="BE425" s="332"/>
      <c r="BF425" s="332"/>
      <c r="BI425" s="332"/>
      <c r="BS425" s="332"/>
      <c r="CC425" s="332"/>
      <c r="CM425" s="332"/>
      <c r="CW425" s="332"/>
      <c r="DG425" s="332"/>
      <c r="DQ425" s="332"/>
      <c r="EA425" s="332"/>
      <c r="EK425" s="332"/>
      <c r="EU425" s="332"/>
      <c r="FE425" s="332"/>
      <c r="FO425" s="332"/>
      <c r="FY425" s="332"/>
      <c r="GI425" s="332"/>
      <c r="GS425" s="332"/>
      <c r="HC425" s="332"/>
      <c r="HM425" s="332"/>
    </row>
    <row r="426" s="3" customFormat="true" x14ac:dyDescent="0.25">
      <c r="A426" s="332"/>
      <c r="K426" s="332"/>
      <c r="U426" s="332"/>
      <c r="AE426" s="332"/>
      <c r="AO426" s="332"/>
      <c r="AY426" s="332"/>
      <c r="AZ426" s="332"/>
      <c r="BA426" s="332"/>
      <c r="BB426" s="332"/>
      <c r="BC426" s="332"/>
      <c r="BD426" s="332"/>
      <c r="BE426" s="332"/>
      <c r="BF426" s="332"/>
      <c r="BI426" s="332"/>
      <c r="BS426" s="332"/>
      <c r="CC426" s="332"/>
      <c r="CM426" s="332"/>
      <c r="CW426" s="332"/>
      <c r="DG426" s="332"/>
      <c r="DQ426" s="332"/>
      <c r="EA426" s="332"/>
      <c r="EK426" s="332"/>
      <c r="EU426" s="332"/>
      <c r="FE426" s="332"/>
      <c r="FO426" s="332"/>
      <c r="FY426" s="332"/>
      <c r="GI426" s="332"/>
      <c r="GS426" s="332"/>
      <c r="HC426" s="332"/>
      <c r="HM426" s="332"/>
    </row>
    <row r="427" s="3" customFormat="true" x14ac:dyDescent="0.25">
      <c r="A427" s="332"/>
      <c r="K427" s="332"/>
      <c r="U427" s="332"/>
      <c r="AE427" s="332"/>
      <c r="AO427" s="332"/>
      <c r="AY427" s="332"/>
      <c r="AZ427" s="332"/>
      <c r="BA427" s="332"/>
      <c r="BB427" s="332"/>
      <c r="BC427" s="332"/>
      <c r="BD427" s="332"/>
      <c r="BE427" s="332"/>
      <c r="BF427" s="332"/>
      <c r="BI427" s="332"/>
      <c r="BS427" s="332"/>
      <c r="CC427" s="332"/>
      <c r="CM427" s="332"/>
      <c r="CW427" s="332"/>
      <c r="DG427" s="332"/>
      <c r="DQ427" s="332"/>
      <c r="EA427" s="332"/>
      <c r="EK427" s="332"/>
      <c r="EU427" s="332"/>
      <c r="FE427" s="332"/>
      <c r="FO427" s="332"/>
      <c r="FY427" s="332"/>
      <c r="GI427" s="332"/>
      <c r="GS427" s="332"/>
      <c r="HC427" s="332"/>
      <c r="HM427" s="332"/>
    </row>
    <row r="428" s="3" customFormat="true" x14ac:dyDescent="0.25">
      <c r="A428" s="332"/>
      <c r="K428" s="332"/>
      <c r="U428" s="332"/>
      <c r="AE428" s="332"/>
      <c r="AO428" s="332"/>
      <c r="AY428" s="332"/>
      <c r="AZ428" s="332"/>
      <c r="BA428" s="332"/>
      <c r="BB428" s="332"/>
      <c r="BC428" s="332"/>
      <c r="BD428" s="332"/>
      <c r="BE428" s="332"/>
      <c r="BF428" s="332"/>
      <c r="BI428" s="332"/>
      <c r="BS428" s="332"/>
      <c r="CC428" s="332"/>
      <c r="CM428" s="332"/>
      <c r="CW428" s="332"/>
      <c r="DG428" s="332"/>
      <c r="DQ428" s="332"/>
      <c r="EA428" s="332"/>
      <c r="EK428" s="332"/>
      <c r="EU428" s="332"/>
      <c r="FE428" s="332"/>
      <c r="FO428" s="332"/>
      <c r="FY428" s="332"/>
      <c r="GI428" s="332"/>
      <c r="GS428" s="332"/>
      <c r="HC428" s="332"/>
      <c r="HM428" s="332"/>
    </row>
    <row r="429" s="3" customFormat="true" x14ac:dyDescent="0.25">
      <c r="A429" s="332"/>
      <c r="K429" s="332"/>
      <c r="U429" s="332"/>
      <c r="AE429" s="332"/>
      <c r="AO429" s="332"/>
      <c r="AY429" s="332"/>
      <c r="AZ429" s="332"/>
      <c r="BA429" s="332"/>
      <c r="BB429" s="332"/>
      <c r="BC429" s="332"/>
      <c r="BD429" s="332"/>
      <c r="BE429" s="332"/>
      <c r="BF429" s="332"/>
      <c r="BI429" s="332"/>
      <c r="BS429" s="332"/>
      <c r="CC429" s="332"/>
      <c r="CM429" s="332"/>
      <c r="CW429" s="332"/>
      <c r="DG429" s="332"/>
      <c r="DQ429" s="332"/>
      <c r="EA429" s="332"/>
      <c r="EK429" s="332"/>
      <c r="EU429" s="332"/>
      <c r="FE429" s="332"/>
      <c r="FO429" s="332"/>
      <c r="FY429" s="332"/>
      <c r="GI429" s="332"/>
      <c r="GS429" s="332"/>
      <c r="HC429" s="332"/>
      <c r="HM429" s="332"/>
    </row>
    <row r="430" s="3" customFormat="true" x14ac:dyDescent="0.25">
      <c r="A430" s="332"/>
      <c r="K430" s="332"/>
      <c r="U430" s="332"/>
      <c r="AE430" s="332"/>
      <c r="AO430" s="332"/>
      <c r="AY430" s="332"/>
      <c r="AZ430" s="332"/>
      <c r="BA430" s="332"/>
      <c r="BB430" s="332"/>
      <c r="BC430" s="332"/>
      <c r="BD430" s="332"/>
      <c r="BE430" s="332"/>
      <c r="BF430" s="332"/>
      <c r="BI430" s="332"/>
      <c r="BS430" s="332"/>
      <c r="CC430" s="332"/>
      <c r="CM430" s="332"/>
      <c r="CW430" s="332"/>
      <c r="DG430" s="332"/>
      <c r="DQ430" s="332"/>
      <c r="EA430" s="332"/>
      <c r="EK430" s="332"/>
      <c r="EU430" s="332"/>
      <c r="FE430" s="332"/>
      <c r="FO430" s="332"/>
      <c r="FY430" s="332"/>
      <c r="GI430" s="332"/>
      <c r="GS430" s="332"/>
      <c r="HC430" s="332"/>
      <c r="HM430" s="332"/>
    </row>
    <row r="431" s="3" customFormat="true" x14ac:dyDescent="0.25">
      <c r="A431" s="332"/>
      <c r="K431" s="332"/>
      <c r="U431" s="332"/>
      <c r="AE431" s="332"/>
      <c r="AO431" s="332"/>
      <c r="AY431" s="332"/>
      <c r="AZ431" s="332"/>
      <c r="BA431" s="332"/>
      <c r="BB431" s="332"/>
      <c r="BC431" s="332"/>
      <c r="BD431" s="332"/>
      <c r="BE431" s="332"/>
      <c r="BF431" s="332"/>
      <c r="BI431" s="332"/>
      <c r="BS431" s="332"/>
      <c r="CC431" s="332"/>
      <c r="CM431" s="332"/>
      <c r="CW431" s="332"/>
      <c r="DG431" s="332"/>
      <c r="DQ431" s="332"/>
      <c r="EA431" s="332"/>
      <c r="EK431" s="332"/>
      <c r="EU431" s="332"/>
      <c r="FE431" s="332"/>
      <c r="FO431" s="332"/>
      <c r="FY431" s="332"/>
      <c r="GI431" s="332"/>
      <c r="GS431" s="332"/>
      <c r="HC431" s="332"/>
      <c r="HM431" s="332"/>
    </row>
    <row r="432" s="3" customFormat="true" x14ac:dyDescent="0.25">
      <c r="A432" s="332"/>
      <c r="K432" s="332"/>
      <c r="U432" s="332"/>
      <c r="AE432" s="332"/>
      <c r="AO432" s="332"/>
      <c r="AY432" s="332"/>
      <c r="AZ432" s="332"/>
      <c r="BA432" s="332"/>
      <c r="BB432" s="332"/>
      <c r="BC432" s="332"/>
      <c r="BD432" s="332"/>
      <c r="BE432" s="332"/>
      <c r="BF432" s="332"/>
      <c r="BI432" s="332"/>
      <c r="BS432" s="332"/>
      <c r="CC432" s="332"/>
      <c r="CM432" s="332"/>
      <c r="CW432" s="332"/>
      <c r="DG432" s="332"/>
      <c r="DQ432" s="332"/>
      <c r="EA432" s="332"/>
      <c r="EK432" s="332"/>
      <c r="EU432" s="332"/>
      <c r="FE432" s="332"/>
      <c r="FO432" s="332"/>
      <c r="FY432" s="332"/>
      <c r="GI432" s="332"/>
      <c r="GS432" s="332"/>
      <c r="HC432" s="332"/>
      <c r="HM432" s="332"/>
    </row>
    <row r="433" s="3" customFormat="true" x14ac:dyDescent="0.25">
      <c r="A433" s="332"/>
      <c r="K433" s="332"/>
      <c r="U433" s="332"/>
      <c r="AE433" s="332"/>
      <c r="AO433" s="332"/>
      <c r="AY433" s="332"/>
      <c r="AZ433" s="332"/>
      <c r="BA433" s="332"/>
      <c r="BB433" s="332"/>
      <c r="BC433" s="332"/>
      <c r="BD433" s="332"/>
      <c r="BE433" s="332"/>
      <c r="BF433" s="332"/>
      <c r="BI433" s="332"/>
      <c r="BS433" s="332"/>
      <c r="CC433" s="332"/>
      <c r="CM433" s="332"/>
      <c r="CW433" s="332"/>
      <c r="DG433" s="332"/>
      <c r="DQ433" s="332"/>
      <c r="EA433" s="332"/>
      <c r="EK433" s="332"/>
      <c r="EU433" s="332"/>
      <c r="FE433" s="332"/>
      <c r="FO433" s="332"/>
      <c r="FY433" s="332"/>
      <c r="GI433" s="332"/>
      <c r="GS433" s="332"/>
      <c r="HC433" s="332"/>
      <c r="HM433" s="332"/>
    </row>
    <row r="434" s="3" customFormat="true" x14ac:dyDescent="0.25">
      <c r="A434" s="332"/>
      <c r="K434" s="332"/>
      <c r="U434" s="332"/>
      <c r="AE434" s="332"/>
      <c r="AO434" s="332"/>
      <c r="AY434" s="332"/>
      <c r="AZ434" s="332"/>
      <c r="BA434" s="332"/>
      <c r="BB434" s="332"/>
      <c r="BC434" s="332"/>
      <c r="BD434" s="332"/>
      <c r="BE434" s="332"/>
      <c r="BF434" s="332"/>
      <c r="BI434" s="332"/>
      <c r="BS434" s="332"/>
      <c r="CC434" s="332"/>
      <c r="CM434" s="332"/>
      <c r="CW434" s="332"/>
      <c r="DG434" s="332"/>
      <c r="DQ434" s="332"/>
      <c r="EA434" s="332"/>
      <c r="EK434" s="332"/>
      <c r="EU434" s="332"/>
      <c r="FE434" s="332"/>
      <c r="FO434" s="332"/>
      <c r="FY434" s="332"/>
      <c r="GI434" s="332"/>
      <c r="GS434" s="332"/>
      <c r="HC434" s="332"/>
      <c r="HM434" s="332"/>
    </row>
    <row r="435" s="3" customFormat="true" x14ac:dyDescent="0.25">
      <c r="A435" s="332"/>
      <c r="K435" s="332"/>
      <c r="U435" s="332"/>
      <c r="AE435" s="332"/>
      <c r="AO435" s="332"/>
      <c r="AY435" s="332"/>
      <c r="AZ435" s="332"/>
      <c r="BA435" s="332"/>
      <c r="BB435" s="332"/>
      <c r="BC435" s="332"/>
      <c r="BD435" s="332"/>
      <c r="BE435" s="332"/>
      <c r="BF435" s="332"/>
      <c r="BI435" s="332"/>
      <c r="BS435" s="332"/>
      <c r="CC435" s="332"/>
      <c r="CM435" s="332"/>
      <c r="CW435" s="332"/>
      <c r="DG435" s="332"/>
      <c r="DQ435" s="332"/>
      <c r="EA435" s="332"/>
      <c r="EK435" s="332"/>
      <c r="EU435" s="332"/>
      <c r="FE435" s="332"/>
      <c r="FO435" s="332"/>
      <c r="FY435" s="332"/>
      <c r="GI435" s="332"/>
      <c r="GS435" s="332"/>
      <c r="HC435" s="332"/>
      <c r="HM435" s="332"/>
    </row>
    <row r="436" s="3" customFormat="true" x14ac:dyDescent="0.25">
      <c r="A436" s="332"/>
      <c r="K436" s="332"/>
      <c r="U436" s="332"/>
      <c r="AE436" s="332"/>
      <c r="AO436" s="332"/>
      <c r="AY436" s="332"/>
      <c r="AZ436" s="332"/>
      <c r="BA436" s="332"/>
      <c r="BB436" s="332"/>
      <c r="BC436" s="332"/>
      <c r="BD436" s="332"/>
      <c r="BE436" s="332"/>
      <c r="BF436" s="332"/>
      <c r="BI436" s="332"/>
      <c r="BS436" s="332"/>
      <c r="CC436" s="332"/>
      <c r="CM436" s="332"/>
      <c r="CW436" s="332"/>
      <c r="DG436" s="332"/>
      <c r="DQ436" s="332"/>
      <c r="EA436" s="332"/>
      <c r="EK436" s="332"/>
      <c r="EU436" s="332"/>
      <c r="FE436" s="332"/>
      <c r="FO436" s="332"/>
      <c r="FY436" s="332"/>
      <c r="GI436" s="332"/>
      <c r="GS436" s="332"/>
      <c r="HC436" s="332"/>
      <c r="HM436" s="332"/>
    </row>
    <row r="437" s="3" customFormat="true" x14ac:dyDescent="0.25">
      <c r="A437" s="332"/>
      <c r="K437" s="332"/>
      <c r="U437" s="332"/>
      <c r="AE437" s="332"/>
      <c r="AO437" s="332"/>
      <c r="AY437" s="332"/>
      <c r="AZ437" s="332"/>
      <c r="BA437" s="332"/>
      <c r="BB437" s="332"/>
      <c r="BC437" s="332"/>
      <c r="BD437" s="332"/>
      <c r="BE437" s="332"/>
      <c r="BF437" s="332"/>
      <c r="BI437" s="332"/>
      <c r="BS437" s="332"/>
      <c r="CC437" s="332"/>
      <c r="CM437" s="332"/>
      <c r="CW437" s="332"/>
      <c r="DG437" s="332"/>
      <c r="DQ437" s="332"/>
      <c r="EA437" s="332"/>
      <c r="EK437" s="332"/>
      <c r="EU437" s="332"/>
      <c r="FE437" s="332"/>
      <c r="FO437" s="332"/>
      <c r="FY437" s="332"/>
      <c r="GI437" s="332"/>
      <c r="GS437" s="332"/>
      <c r="HC437" s="332"/>
      <c r="HM437" s="332"/>
    </row>
    <row r="438" s="3" customFormat="true" x14ac:dyDescent="0.25">
      <c r="A438" s="332"/>
      <c r="K438" s="332"/>
      <c r="U438" s="332"/>
      <c r="AE438" s="332"/>
      <c r="AO438" s="332"/>
      <c r="AY438" s="332"/>
      <c r="AZ438" s="332"/>
      <c r="BA438" s="332"/>
      <c r="BB438" s="332"/>
      <c r="BC438" s="332"/>
      <c r="BD438" s="332"/>
      <c r="BE438" s="332"/>
      <c r="BF438" s="332"/>
      <c r="BI438" s="332"/>
      <c r="BS438" s="332"/>
      <c r="CC438" s="332"/>
      <c r="CM438" s="332"/>
      <c r="CW438" s="332"/>
      <c r="DG438" s="332"/>
      <c r="DQ438" s="332"/>
      <c r="EA438" s="332"/>
      <c r="EK438" s="332"/>
      <c r="EU438" s="332"/>
      <c r="FE438" s="332"/>
      <c r="FO438" s="332"/>
      <c r="FY438" s="332"/>
      <c r="GI438" s="332"/>
      <c r="GS438" s="332"/>
      <c r="HC438" s="332"/>
      <c r="HM438" s="332"/>
    </row>
    <row r="439" s="3" customFormat="true" x14ac:dyDescent="0.25">
      <c r="A439" s="332"/>
      <c r="K439" s="332"/>
      <c r="U439" s="332"/>
      <c r="AE439" s="332"/>
      <c r="AO439" s="332"/>
      <c r="AY439" s="332"/>
      <c r="AZ439" s="332"/>
      <c r="BA439" s="332"/>
      <c r="BB439" s="332"/>
      <c r="BC439" s="332"/>
      <c r="BD439" s="332"/>
      <c r="BE439" s="332"/>
      <c r="BF439" s="332"/>
      <c r="BI439" s="332"/>
      <c r="BS439" s="332"/>
      <c r="CC439" s="332"/>
      <c r="CM439" s="332"/>
      <c r="CW439" s="332"/>
      <c r="DG439" s="332"/>
      <c r="DQ439" s="332"/>
      <c r="EA439" s="332"/>
      <c r="EK439" s="332"/>
      <c r="EU439" s="332"/>
      <c r="FE439" s="332"/>
      <c r="FO439" s="332"/>
      <c r="FY439" s="332"/>
      <c r="GI439" s="332"/>
      <c r="GS439" s="332"/>
      <c r="HC439" s="332"/>
      <c r="HM439" s="332"/>
    </row>
    <row r="440" s="3" customFormat="true" x14ac:dyDescent="0.25">
      <c r="A440" s="332"/>
      <c r="K440" s="332"/>
      <c r="U440" s="332"/>
      <c r="AE440" s="332"/>
      <c r="AO440" s="332"/>
      <c r="AY440" s="332"/>
      <c r="AZ440" s="332"/>
      <c r="BA440" s="332"/>
      <c r="BB440" s="332"/>
      <c r="BC440" s="332"/>
      <c r="BD440" s="332"/>
      <c r="BE440" s="332"/>
      <c r="BF440" s="332"/>
      <c r="BI440" s="332"/>
      <c r="BS440" s="332"/>
      <c r="CC440" s="332"/>
      <c r="CM440" s="332"/>
      <c r="CW440" s="332"/>
      <c r="DG440" s="332"/>
      <c r="DQ440" s="332"/>
      <c r="EA440" s="332"/>
      <c r="EK440" s="332"/>
      <c r="EU440" s="332"/>
      <c r="FE440" s="332"/>
      <c r="FO440" s="332"/>
      <c r="FY440" s="332"/>
      <c r="GI440" s="332"/>
      <c r="GS440" s="332"/>
      <c r="HC440" s="332"/>
      <c r="HM440" s="332"/>
    </row>
    <row r="441" s="3" customFormat="true" x14ac:dyDescent="0.25">
      <c r="A441" s="332"/>
      <c r="K441" s="332"/>
      <c r="U441" s="332"/>
      <c r="AE441" s="332"/>
      <c r="AO441" s="332"/>
      <c r="AY441" s="332"/>
      <c r="AZ441" s="332"/>
      <c r="BA441" s="332"/>
      <c r="BB441" s="332"/>
      <c r="BC441" s="332"/>
      <c r="BD441" s="332"/>
      <c r="BE441" s="332"/>
      <c r="BF441" s="332"/>
      <c r="BI441" s="332"/>
      <c r="BS441" s="332"/>
      <c r="CC441" s="332"/>
      <c r="CM441" s="332"/>
      <c r="CW441" s="332"/>
      <c r="DG441" s="332"/>
      <c r="DQ441" s="332"/>
      <c r="EA441" s="332"/>
      <c r="EK441" s="332"/>
      <c r="EU441" s="332"/>
      <c r="FE441" s="332"/>
      <c r="FO441" s="332"/>
      <c r="FY441" s="332"/>
      <c r="GI441" s="332"/>
      <c r="GS441" s="332"/>
      <c r="HC441" s="332"/>
      <c r="HM441" s="332"/>
    </row>
    <row r="442" s="3" customFormat="true" x14ac:dyDescent="0.25">
      <c r="A442" s="332"/>
      <c r="K442" s="332"/>
      <c r="U442" s="332"/>
      <c r="AE442" s="332"/>
      <c r="AO442" s="332"/>
      <c r="AY442" s="332"/>
      <c r="AZ442" s="332"/>
      <c r="BA442" s="332"/>
      <c r="BB442" s="332"/>
      <c r="BC442" s="332"/>
      <c r="BD442" s="332"/>
      <c r="BE442" s="332"/>
      <c r="BF442" s="332"/>
      <c r="BI442" s="332"/>
      <c r="BS442" s="332"/>
      <c r="CC442" s="332"/>
      <c r="CM442" s="332"/>
      <c r="CW442" s="332"/>
      <c r="DG442" s="332"/>
      <c r="DQ442" s="332"/>
      <c r="EA442" s="332"/>
      <c r="EK442" s="332"/>
      <c r="EU442" s="332"/>
      <c r="FE442" s="332"/>
      <c r="FO442" s="332"/>
      <c r="FY442" s="332"/>
      <c r="GI442" s="332"/>
      <c r="GS442" s="332"/>
      <c r="HC442" s="332"/>
      <c r="HM442" s="332"/>
    </row>
    <row r="443" s="3" customFormat="true" x14ac:dyDescent="0.25">
      <c r="A443" s="332"/>
      <c r="K443" s="332"/>
      <c r="U443" s="332"/>
      <c r="AE443" s="332"/>
      <c r="AO443" s="332"/>
      <c r="AY443" s="332"/>
      <c r="AZ443" s="332"/>
      <c r="BA443" s="332"/>
      <c r="BB443" s="332"/>
      <c r="BC443" s="332"/>
      <c r="BD443" s="332"/>
      <c r="BE443" s="332"/>
      <c r="BF443" s="332"/>
      <c r="BI443" s="332"/>
      <c r="BS443" s="332"/>
      <c r="CC443" s="332"/>
      <c r="CM443" s="332"/>
      <c r="CW443" s="332"/>
      <c r="DG443" s="332"/>
      <c r="DQ443" s="332"/>
      <c r="EA443" s="332"/>
      <c r="EK443" s="332"/>
      <c r="EU443" s="332"/>
      <c r="FE443" s="332"/>
      <c r="FO443" s="332"/>
      <c r="FY443" s="332"/>
      <c r="GI443" s="332"/>
      <c r="GS443" s="332"/>
      <c r="HC443" s="332"/>
      <c r="HM443" s="332"/>
    </row>
    <row r="444" s="3" customFormat="true" x14ac:dyDescent="0.25">
      <c r="A444" s="332"/>
      <c r="K444" s="332"/>
      <c r="U444" s="332"/>
      <c r="AE444" s="332"/>
      <c r="AO444" s="332"/>
      <c r="AY444" s="332"/>
      <c r="AZ444" s="332"/>
      <c r="BA444" s="332"/>
      <c r="BB444" s="332"/>
      <c r="BC444" s="332"/>
      <c r="BD444" s="332"/>
      <c r="BE444" s="332"/>
      <c r="BF444" s="332"/>
      <c r="BI444" s="332"/>
      <c r="BS444" s="332"/>
      <c r="CC444" s="332"/>
      <c r="CM444" s="332"/>
      <c r="CW444" s="332"/>
      <c r="DG444" s="332"/>
      <c r="DQ444" s="332"/>
      <c r="EA444" s="332"/>
      <c r="EK444" s="332"/>
      <c r="EU444" s="332"/>
      <c r="FE444" s="332"/>
      <c r="FO444" s="332"/>
      <c r="FY444" s="332"/>
      <c r="GI444" s="332"/>
      <c r="GS444" s="332"/>
      <c r="HC444" s="332"/>
      <c r="HM444" s="332"/>
    </row>
    <row r="445" s="3" customFormat="true" x14ac:dyDescent="0.25">
      <c r="A445" s="332"/>
      <c r="K445" s="332"/>
      <c r="U445" s="332"/>
      <c r="AE445" s="332"/>
      <c r="AO445" s="332"/>
      <c r="AY445" s="332"/>
      <c r="AZ445" s="332"/>
      <c r="BA445" s="332"/>
      <c r="BB445" s="332"/>
      <c r="BC445" s="332"/>
      <c r="BD445" s="332"/>
      <c r="BE445" s="332"/>
      <c r="BF445" s="332"/>
      <c r="BI445" s="332"/>
      <c r="BS445" s="332"/>
      <c r="CC445" s="332"/>
      <c r="CM445" s="332"/>
      <c r="CW445" s="332"/>
      <c r="DG445" s="332"/>
      <c r="DQ445" s="332"/>
      <c r="EA445" s="332"/>
      <c r="EK445" s="332"/>
      <c r="EU445" s="332"/>
      <c r="FE445" s="332"/>
      <c r="FO445" s="332"/>
      <c r="FY445" s="332"/>
      <c r="GI445" s="332"/>
      <c r="GS445" s="332"/>
      <c r="HC445" s="332"/>
      <c r="HM445" s="332"/>
    </row>
    <row r="446" s="3" customFormat="true" x14ac:dyDescent="0.25">
      <c r="A446" s="332"/>
      <c r="K446" s="332"/>
      <c r="U446" s="332"/>
      <c r="AE446" s="332"/>
      <c r="AO446" s="332"/>
      <c r="AY446" s="332"/>
      <c r="AZ446" s="332"/>
      <c r="BA446" s="332"/>
      <c r="BB446" s="332"/>
      <c r="BC446" s="332"/>
      <c r="BD446" s="332"/>
      <c r="BE446" s="332"/>
      <c r="BF446" s="332"/>
      <c r="BI446" s="332"/>
      <c r="BS446" s="332"/>
      <c r="CC446" s="332"/>
      <c r="CM446" s="332"/>
      <c r="CW446" s="332"/>
      <c r="DG446" s="332"/>
      <c r="DQ446" s="332"/>
      <c r="EA446" s="332"/>
      <c r="EK446" s="332"/>
      <c r="EU446" s="332"/>
      <c r="FE446" s="332"/>
      <c r="FO446" s="332"/>
      <c r="FY446" s="332"/>
      <c r="GI446" s="332"/>
      <c r="GS446" s="332"/>
      <c r="HC446" s="332"/>
      <c r="HM446" s="332"/>
    </row>
    <row r="447" s="3" customFormat="true" x14ac:dyDescent="0.25">
      <c r="A447" s="332"/>
      <c r="K447" s="332"/>
      <c r="U447" s="332"/>
      <c r="AE447" s="332"/>
      <c r="AO447" s="332"/>
      <c r="AY447" s="332"/>
      <c r="AZ447" s="332"/>
      <c r="BA447" s="332"/>
      <c r="BB447" s="332"/>
      <c r="BC447" s="332"/>
      <c r="BD447" s="332"/>
      <c r="BE447" s="332"/>
      <c r="BF447" s="332"/>
      <c r="BI447" s="332"/>
      <c r="BS447" s="332"/>
      <c r="CC447" s="332"/>
      <c r="CM447" s="332"/>
      <c r="CW447" s="332"/>
      <c r="DG447" s="332"/>
      <c r="DQ447" s="332"/>
      <c r="EA447" s="332"/>
      <c r="EK447" s="332"/>
      <c r="EU447" s="332"/>
      <c r="FE447" s="332"/>
      <c r="FO447" s="332"/>
      <c r="FY447" s="332"/>
      <c r="GI447" s="332"/>
      <c r="GS447" s="332"/>
      <c r="HC447" s="332"/>
      <c r="HM447" s="332"/>
    </row>
    <row r="448" s="3" customFormat="true" x14ac:dyDescent="0.25">
      <c r="A448" s="332"/>
      <c r="K448" s="332"/>
      <c r="U448" s="332"/>
      <c r="AE448" s="332"/>
      <c r="AO448" s="332"/>
      <c r="AY448" s="332"/>
      <c r="AZ448" s="332"/>
      <c r="BA448" s="332"/>
      <c r="BB448" s="332"/>
      <c r="BC448" s="332"/>
      <c r="BD448" s="332"/>
      <c r="BE448" s="332"/>
      <c r="BF448" s="332"/>
      <c r="BI448" s="332"/>
      <c r="BS448" s="332"/>
      <c r="CC448" s="332"/>
      <c r="CM448" s="332"/>
      <c r="CW448" s="332"/>
      <c r="DG448" s="332"/>
      <c r="DQ448" s="332"/>
      <c r="EA448" s="332"/>
      <c r="EK448" s="332"/>
      <c r="EU448" s="332"/>
      <c r="FE448" s="332"/>
      <c r="FO448" s="332"/>
      <c r="FY448" s="332"/>
      <c r="GI448" s="332"/>
      <c r="GS448" s="332"/>
      <c r="HC448" s="332"/>
      <c r="HM448" s="332"/>
    </row>
    <row r="449" s="3" customFormat="true" x14ac:dyDescent="0.25">
      <c r="A449" s="332"/>
      <c r="K449" s="332"/>
      <c r="U449" s="332"/>
      <c r="AE449" s="332"/>
      <c r="AO449" s="332"/>
      <c r="AY449" s="332"/>
      <c r="AZ449" s="332"/>
      <c r="BA449" s="332"/>
      <c r="BB449" s="332"/>
      <c r="BC449" s="332"/>
      <c r="BD449" s="332"/>
      <c r="BE449" s="332"/>
      <c r="BF449" s="332"/>
      <c r="BI449" s="332"/>
      <c r="BS449" s="332"/>
      <c r="CC449" s="332"/>
      <c r="CM449" s="332"/>
      <c r="CW449" s="332"/>
      <c r="DG449" s="332"/>
      <c r="DQ449" s="332"/>
      <c r="EA449" s="332"/>
      <c r="EK449" s="332"/>
      <c r="EU449" s="332"/>
      <c r="FE449" s="332"/>
      <c r="FO449" s="332"/>
      <c r="FY449" s="332"/>
      <c r="GI449" s="332"/>
      <c r="GS449" s="332"/>
      <c r="HC449" s="332"/>
      <c r="HM449" s="332"/>
    </row>
    <row r="450" s="3" customFormat="true" x14ac:dyDescent="0.25">
      <c r="A450" s="332"/>
      <c r="K450" s="332"/>
      <c r="U450" s="332"/>
      <c r="AE450" s="332"/>
      <c r="AO450" s="332"/>
      <c r="AY450" s="332"/>
      <c r="AZ450" s="332"/>
      <c r="BA450" s="332"/>
      <c r="BB450" s="332"/>
      <c r="BC450" s="332"/>
      <c r="BD450" s="332"/>
      <c r="BE450" s="332"/>
      <c r="BF450" s="332"/>
      <c r="BI450" s="332"/>
      <c r="BS450" s="332"/>
      <c r="CC450" s="332"/>
      <c r="CM450" s="332"/>
      <c r="CW450" s="332"/>
      <c r="DG450" s="332"/>
      <c r="DQ450" s="332"/>
      <c r="EA450" s="332"/>
      <c r="EK450" s="332"/>
      <c r="EU450" s="332"/>
      <c r="FE450" s="332"/>
      <c r="FO450" s="332"/>
      <c r="FY450" s="332"/>
      <c r="GI450" s="332"/>
      <c r="GS450" s="332"/>
      <c r="HC450" s="332"/>
      <c r="HM450" s="332"/>
    </row>
    <row r="451" s="3" customFormat="true" x14ac:dyDescent="0.25">
      <c r="A451" s="332"/>
      <c r="K451" s="332"/>
      <c r="U451" s="332"/>
      <c r="AE451" s="332"/>
      <c r="AO451" s="332"/>
      <c r="AY451" s="332"/>
      <c r="AZ451" s="332"/>
      <c r="BA451" s="332"/>
      <c r="BB451" s="332"/>
      <c r="BC451" s="332"/>
      <c r="BD451" s="332"/>
      <c r="BE451" s="332"/>
      <c r="BF451" s="332"/>
      <c r="BI451" s="332"/>
      <c r="BS451" s="332"/>
      <c r="CC451" s="332"/>
      <c r="CM451" s="332"/>
      <c r="CW451" s="332"/>
      <c r="DG451" s="332"/>
      <c r="DQ451" s="332"/>
      <c r="EA451" s="332"/>
      <c r="EK451" s="332"/>
      <c r="EU451" s="332"/>
      <c r="FE451" s="332"/>
      <c r="FO451" s="332"/>
      <c r="FY451" s="332"/>
      <c r="GI451" s="332"/>
      <c r="GS451" s="332"/>
      <c r="HC451" s="332"/>
      <c r="HM451" s="332"/>
    </row>
    <row r="452" s="3" customFormat="true" x14ac:dyDescent="0.25">
      <c r="A452" s="332"/>
      <c r="K452" s="332"/>
      <c r="U452" s="332"/>
      <c r="AE452" s="332"/>
      <c r="AO452" s="332"/>
      <c r="AY452" s="332"/>
      <c r="AZ452" s="332"/>
      <c r="BA452" s="332"/>
      <c r="BB452" s="332"/>
      <c r="BC452" s="332"/>
      <c r="BD452" s="332"/>
      <c r="BE452" s="332"/>
      <c r="BF452" s="332"/>
      <c r="BI452" s="332"/>
      <c r="BS452" s="332"/>
      <c r="CC452" s="332"/>
      <c r="CM452" s="332"/>
      <c r="CW452" s="332"/>
      <c r="DG452" s="332"/>
      <c r="DQ452" s="332"/>
      <c r="EA452" s="332"/>
      <c r="EK452" s="332"/>
      <c r="EU452" s="332"/>
      <c r="FE452" s="332"/>
      <c r="FO452" s="332"/>
      <c r="FY452" s="332"/>
      <c r="GI452" s="332"/>
      <c r="GS452" s="332"/>
      <c r="HC452" s="332"/>
      <c r="HM452" s="332"/>
    </row>
    <row r="453" s="3" customFormat="true" x14ac:dyDescent="0.25">
      <c r="A453" s="332"/>
      <c r="K453" s="332"/>
      <c r="U453" s="332"/>
      <c r="AE453" s="332"/>
      <c r="AO453" s="332"/>
      <c r="AY453" s="332"/>
      <c r="AZ453" s="332"/>
      <c r="BA453" s="332"/>
      <c r="BB453" s="332"/>
      <c r="BC453" s="332"/>
      <c r="BD453" s="332"/>
      <c r="BE453" s="332"/>
      <c r="BF453" s="332"/>
      <c r="BI453" s="332"/>
      <c r="BS453" s="332"/>
      <c r="CC453" s="332"/>
      <c r="CM453" s="332"/>
      <c r="CW453" s="332"/>
      <c r="DG453" s="332"/>
      <c r="DQ453" s="332"/>
      <c r="EA453" s="332"/>
      <c r="EK453" s="332"/>
      <c r="EU453" s="332"/>
      <c r="FE453" s="332"/>
      <c r="FO453" s="332"/>
      <c r="FY453" s="332"/>
      <c r="GI453" s="332"/>
      <c r="GS453" s="332"/>
      <c r="HC453" s="332"/>
      <c r="HM453" s="332"/>
    </row>
    <row r="454" s="3" customFormat="true" x14ac:dyDescent="0.25">
      <c r="A454" s="332"/>
      <c r="K454" s="332"/>
      <c r="U454" s="332"/>
      <c r="AE454" s="332"/>
      <c r="AO454" s="332"/>
      <c r="AY454" s="332"/>
      <c r="AZ454" s="332"/>
      <c r="BA454" s="332"/>
      <c r="BB454" s="332"/>
      <c r="BC454" s="332"/>
      <c r="BD454" s="332"/>
      <c r="BE454" s="332"/>
      <c r="BF454" s="332"/>
      <c r="BI454" s="332"/>
      <c r="BS454" s="332"/>
      <c r="CC454" s="332"/>
      <c r="CM454" s="332"/>
      <c r="CW454" s="332"/>
      <c r="DG454" s="332"/>
      <c r="DQ454" s="332"/>
      <c r="EA454" s="332"/>
      <c r="EK454" s="332"/>
      <c r="EU454" s="332"/>
      <c r="FE454" s="332"/>
      <c r="FO454" s="332"/>
      <c r="FY454" s="332"/>
      <c r="GI454" s="332"/>
      <c r="GS454" s="332"/>
      <c r="HC454" s="332"/>
      <c r="HM454" s="332"/>
    </row>
    <row r="455" s="3" customFormat="true" x14ac:dyDescent="0.25">
      <c r="A455" s="332"/>
      <c r="K455" s="332"/>
      <c r="U455" s="332"/>
      <c r="AE455" s="332"/>
      <c r="AO455" s="332"/>
      <c r="AY455" s="332"/>
      <c r="AZ455" s="332"/>
      <c r="BA455" s="332"/>
      <c r="BB455" s="332"/>
      <c r="BC455" s="332"/>
      <c r="BD455" s="332"/>
      <c r="BE455" s="332"/>
      <c r="BF455" s="332"/>
      <c r="BI455" s="332"/>
      <c r="BS455" s="332"/>
      <c r="CC455" s="332"/>
      <c r="CM455" s="332"/>
      <c r="CW455" s="332"/>
      <c r="DG455" s="332"/>
      <c r="DQ455" s="332"/>
      <c r="EA455" s="332"/>
      <c r="EK455" s="332"/>
      <c r="EU455" s="332"/>
      <c r="FE455" s="332"/>
      <c r="FO455" s="332"/>
      <c r="FY455" s="332"/>
      <c r="GI455" s="332"/>
      <c r="GS455" s="332"/>
      <c r="HC455" s="332"/>
      <c r="HM455" s="332"/>
    </row>
    <row r="456" s="3" customFormat="true" x14ac:dyDescent="0.25">
      <c r="A456" s="332"/>
      <c r="K456" s="332"/>
      <c r="U456" s="332"/>
      <c r="AE456" s="332"/>
      <c r="AO456" s="332"/>
      <c r="AY456" s="332"/>
      <c r="AZ456" s="332"/>
      <c r="BA456" s="332"/>
      <c r="BB456" s="332"/>
      <c r="BC456" s="332"/>
      <c r="BD456" s="332"/>
      <c r="BE456" s="332"/>
      <c r="BF456" s="332"/>
      <c r="BI456" s="332"/>
      <c r="BS456" s="332"/>
      <c r="CC456" s="332"/>
      <c r="CM456" s="332"/>
      <c r="CW456" s="332"/>
      <c r="DG456" s="332"/>
      <c r="DQ456" s="332"/>
      <c r="EA456" s="332"/>
      <c r="EK456" s="332"/>
      <c r="EU456" s="332"/>
      <c r="FE456" s="332"/>
      <c r="FO456" s="332"/>
      <c r="FY456" s="332"/>
      <c r="GI456" s="332"/>
      <c r="GS456" s="332"/>
      <c r="HC456" s="332"/>
      <c r="HM456" s="332"/>
    </row>
    <row r="457" s="3" customFormat="true" x14ac:dyDescent="0.25">
      <c r="A457" s="332"/>
      <c r="K457" s="332"/>
      <c r="U457" s="332"/>
      <c r="AE457" s="332"/>
      <c r="AO457" s="332"/>
      <c r="AY457" s="332"/>
      <c r="AZ457" s="332"/>
      <c r="BA457" s="332"/>
      <c r="BB457" s="332"/>
      <c r="BC457" s="332"/>
      <c r="BD457" s="332"/>
      <c r="BE457" s="332"/>
      <c r="BF457" s="332"/>
      <c r="BI457" s="332"/>
      <c r="BS457" s="332"/>
      <c r="CC457" s="332"/>
      <c r="CM457" s="332"/>
      <c r="CW457" s="332"/>
      <c r="DG457" s="332"/>
      <c r="DQ457" s="332"/>
      <c r="EA457" s="332"/>
      <c r="EK457" s="332"/>
      <c r="EU457" s="332"/>
      <c r="FE457" s="332"/>
      <c r="FO457" s="332"/>
      <c r="FY457" s="332"/>
      <c r="GI457" s="332"/>
      <c r="GS457" s="332"/>
      <c r="HC457" s="332"/>
      <c r="HM457" s="332"/>
    </row>
    <row r="458" s="3" customFormat="true" x14ac:dyDescent="0.25">
      <c r="A458" s="332"/>
      <c r="K458" s="332"/>
      <c r="U458" s="332"/>
      <c r="AE458" s="332"/>
      <c r="AO458" s="332"/>
      <c r="AY458" s="332"/>
      <c r="AZ458" s="332"/>
      <c r="BA458" s="332"/>
      <c r="BB458" s="332"/>
      <c r="BC458" s="332"/>
      <c r="BD458" s="332"/>
      <c r="BE458" s="332"/>
      <c r="BF458" s="332"/>
      <c r="BI458" s="332"/>
      <c r="BS458" s="332"/>
      <c r="CC458" s="332"/>
      <c r="CM458" s="332"/>
      <c r="CW458" s="332"/>
      <c r="DG458" s="332"/>
      <c r="DQ458" s="332"/>
      <c r="EA458" s="332"/>
      <c r="EK458" s="332"/>
      <c r="EU458" s="332"/>
      <c r="FE458" s="332"/>
      <c r="FO458" s="332"/>
      <c r="FY458" s="332"/>
      <c r="GI458" s="332"/>
      <c r="GS458" s="332"/>
      <c r="HC458" s="332"/>
      <c r="HM458" s="332"/>
    </row>
    <row r="459" s="3" customFormat="true" x14ac:dyDescent="0.25">
      <c r="A459" s="332"/>
      <c r="K459" s="332"/>
      <c r="U459" s="332"/>
      <c r="AE459" s="332"/>
      <c r="AO459" s="332"/>
      <c r="AY459" s="332"/>
      <c r="AZ459" s="332"/>
      <c r="BA459" s="332"/>
      <c r="BB459" s="332"/>
      <c r="BC459" s="332"/>
      <c r="BD459" s="332"/>
      <c r="BE459" s="332"/>
      <c r="BF459" s="332"/>
      <c r="BI459" s="332"/>
      <c r="BS459" s="332"/>
      <c r="CC459" s="332"/>
      <c r="CM459" s="332"/>
      <c r="CW459" s="332"/>
      <c r="DG459" s="332"/>
      <c r="DQ459" s="332"/>
      <c r="EA459" s="332"/>
      <c r="EK459" s="332"/>
      <c r="EU459" s="332"/>
      <c r="FE459" s="332"/>
      <c r="FO459" s="332"/>
      <c r="FY459" s="332"/>
      <c r="GI459" s="332"/>
      <c r="GS459" s="332"/>
      <c r="HC459" s="332"/>
      <c r="HM459" s="332"/>
    </row>
    <row r="460" s="3" customFormat="true" x14ac:dyDescent="0.25">
      <c r="A460" s="332"/>
      <c r="K460" s="332"/>
      <c r="U460" s="332"/>
      <c r="AE460" s="332"/>
      <c r="AO460" s="332"/>
      <c r="AY460" s="332"/>
      <c r="AZ460" s="332"/>
      <c r="BA460" s="332"/>
      <c r="BB460" s="332"/>
      <c r="BC460" s="332"/>
      <c r="BD460" s="332"/>
      <c r="BE460" s="332"/>
      <c r="BF460" s="332"/>
      <c r="BI460" s="332"/>
      <c r="BS460" s="332"/>
      <c r="CC460" s="332"/>
      <c r="CM460" s="332"/>
      <c r="CW460" s="332"/>
      <c r="DG460" s="332"/>
      <c r="DQ460" s="332"/>
      <c r="EA460" s="332"/>
      <c r="EK460" s="332"/>
      <c r="EU460" s="332"/>
      <c r="FE460" s="332"/>
      <c r="FO460" s="332"/>
      <c r="FY460" s="332"/>
      <c r="GI460" s="332"/>
      <c r="GS460" s="332"/>
      <c r="HC460" s="332"/>
      <c r="HM460" s="332"/>
    </row>
    <row r="461" s="3" customFormat="true" x14ac:dyDescent="0.25">
      <c r="A461" s="332"/>
      <c r="K461" s="332"/>
      <c r="U461" s="332"/>
      <c r="AE461" s="332"/>
      <c r="AO461" s="332"/>
      <c r="AY461" s="332"/>
      <c r="AZ461" s="332"/>
      <c r="BA461" s="332"/>
      <c r="BB461" s="332"/>
      <c r="BC461" s="332"/>
      <c r="BD461" s="332"/>
      <c r="BE461" s="332"/>
      <c r="BF461" s="332"/>
      <c r="BI461" s="332"/>
      <c r="BS461" s="332"/>
      <c r="CC461" s="332"/>
      <c r="CM461" s="332"/>
      <c r="CW461" s="332"/>
      <c r="DG461" s="332"/>
      <c r="DQ461" s="332"/>
      <c r="EA461" s="332"/>
      <c r="EK461" s="332"/>
      <c r="EU461" s="332"/>
      <c r="FE461" s="332"/>
      <c r="FO461" s="332"/>
      <c r="FY461" s="332"/>
      <c r="GI461" s="332"/>
      <c r="GS461" s="332"/>
      <c r="HC461" s="332"/>
      <c r="HM461" s="332"/>
    </row>
    <row r="462" s="3" customFormat="true" x14ac:dyDescent="0.25">
      <c r="A462" s="332"/>
      <c r="K462" s="332"/>
      <c r="U462" s="332"/>
      <c r="AE462" s="332"/>
      <c r="AO462" s="332"/>
      <c r="AY462" s="332"/>
      <c r="AZ462" s="332"/>
      <c r="BA462" s="332"/>
      <c r="BB462" s="332"/>
      <c r="BC462" s="332"/>
      <c r="BD462" s="332"/>
      <c r="BE462" s="332"/>
      <c r="BF462" s="332"/>
      <c r="BI462" s="332"/>
      <c r="BS462" s="332"/>
      <c r="CC462" s="332"/>
      <c r="CM462" s="332"/>
      <c r="CW462" s="332"/>
      <c r="DG462" s="332"/>
      <c r="DQ462" s="332"/>
      <c r="EA462" s="332"/>
      <c r="EK462" s="332"/>
      <c r="EU462" s="332"/>
      <c r="FE462" s="332"/>
      <c r="FO462" s="332"/>
      <c r="FY462" s="332"/>
      <c r="GI462" s="332"/>
      <c r="GS462" s="332"/>
      <c r="HC462" s="332"/>
      <c r="HM462" s="332"/>
    </row>
    <row r="463" s="3" customFormat="true" x14ac:dyDescent="0.25">
      <c r="A463" s="332"/>
      <c r="K463" s="332"/>
      <c r="U463" s="332"/>
      <c r="AE463" s="332"/>
      <c r="AO463" s="332"/>
      <c r="AY463" s="332"/>
      <c r="AZ463" s="332"/>
      <c r="BA463" s="332"/>
      <c r="BB463" s="332"/>
      <c r="BC463" s="332"/>
      <c r="BD463" s="332"/>
      <c r="BE463" s="332"/>
      <c r="BF463" s="332"/>
      <c r="BI463" s="332"/>
      <c r="BS463" s="332"/>
      <c r="CC463" s="332"/>
      <c r="CM463" s="332"/>
      <c r="CW463" s="332"/>
      <c r="DG463" s="332"/>
      <c r="DQ463" s="332"/>
      <c r="EA463" s="332"/>
      <c r="EK463" s="332"/>
      <c r="EU463" s="332"/>
      <c r="FE463" s="332"/>
      <c r="FO463" s="332"/>
      <c r="FY463" s="332"/>
      <c r="GI463" s="332"/>
      <c r="GS463" s="332"/>
      <c r="HC463" s="332"/>
      <c r="HM463" s="332"/>
    </row>
    <row r="464" s="3" customFormat="true" x14ac:dyDescent="0.25">
      <c r="A464" s="332"/>
      <c r="K464" s="332"/>
      <c r="U464" s="332"/>
      <c r="AE464" s="332"/>
      <c r="AO464" s="332"/>
      <c r="AY464" s="332"/>
      <c r="AZ464" s="332"/>
      <c r="BA464" s="332"/>
      <c r="BB464" s="332"/>
      <c r="BC464" s="332"/>
      <c r="BD464" s="332"/>
      <c r="BE464" s="332"/>
      <c r="BF464" s="332"/>
      <c r="BI464" s="332"/>
      <c r="BS464" s="332"/>
      <c r="CC464" s="332"/>
      <c r="CM464" s="332"/>
      <c r="CW464" s="332"/>
      <c r="DG464" s="332"/>
      <c r="DQ464" s="332"/>
      <c r="EA464" s="332"/>
      <c r="EK464" s="332"/>
      <c r="EU464" s="332"/>
      <c r="FE464" s="332"/>
      <c r="FO464" s="332"/>
      <c r="FY464" s="332"/>
      <c r="GI464" s="332"/>
      <c r="GS464" s="332"/>
      <c r="HC464" s="332"/>
      <c r="HM464" s="332"/>
    </row>
    <row r="465" s="3" customFormat="true" x14ac:dyDescent="0.25">
      <c r="A465" s="332"/>
      <c r="K465" s="332"/>
      <c r="U465" s="332"/>
      <c r="AE465" s="332"/>
      <c r="AO465" s="332"/>
      <c r="AY465" s="332"/>
      <c r="AZ465" s="332"/>
      <c r="BA465" s="332"/>
      <c r="BB465" s="332"/>
      <c r="BC465" s="332"/>
      <c r="BD465" s="332"/>
      <c r="BE465" s="332"/>
      <c r="BF465" s="332"/>
      <c r="BI465" s="332"/>
      <c r="BS465" s="332"/>
      <c r="CC465" s="332"/>
      <c r="CM465" s="332"/>
      <c r="CW465" s="332"/>
      <c r="DG465" s="332"/>
      <c r="DQ465" s="332"/>
      <c r="EA465" s="332"/>
      <c r="EK465" s="332"/>
      <c r="EU465" s="332"/>
      <c r="FE465" s="332"/>
      <c r="FO465" s="332"/>
      <c r="FY465" s="332"/>
      <c r="GI465" s="332"/>
      <c r="GS465" s="332"/>
      <c r="HC465" s="332"/>
      <c r="HM465" s="332"/>
    </row>
    <row r="466" s="3" customFormat="true" x14ac:dyDescent="0.25">
      <c r="A466" s="332"/>
      <c r="K466" s="332"/>
      <c r="U466" s="332"/>
      <c r="AE466" s="332"/>
      <c r="AO466" s="332"/>
      <c r="AY466" s="332"/>
      <c r="AZ466" s="332"/>
      <c r="BA466" s="332"/>
      <c r="BB466" s="332"/>
      <c r="BC466" s="332"/>
      <c r="BD466" s="332"/>
      <c r="BE466" s="332"/>
      <c r="BF466" s="332"/>
      <c r="BI466" s="332"/>
      <c r="BS466" s="332"/>
      <c r="CC466" s="332"/>
      <c r="CM466" s="332"/>
      <c r="CW466" s="332"/>
      <c r="DG466" s="332"/>
      <c r="DQ466" s="332"/>
      <c r="EA466" s="332"/>
      <c r="EK466" s="332"/>
      <c r="EU466" s="332"/>
      <c r="FE466" s="332"/>
      <c r="FO466" s="332"/>
      <c r="FY466" s="332"/>
      <c r="GI466" s="332"/>
      <c r="GS466" s="332"/>
      <c r="HC466" s="332"/>
      <c r="HM466" s="332"/>
    </row>
    <row r="467" s="3" customFormat="true" x14ac:dyDescent="0.25">
      <c r="A467" s="332"/>
      <c r="K467" s="332"/>
      <c r="U467" s="332"/>
      <c r="AE467" s="332"/>
      <c r="AO467" s="332"/>
      <c r="AY467" s="332"/>
      <c r="AZ467" s="332"/>
      <c r="BA467" s="332"/>
      <c r="BB467" s="332"/>
      <c r="BC467" s="332"/>
      <c r="BD467" s="332"/>
      <c r="BE467" s="332"/>
      <c r="BF467" s="332"/>
      <c r="BI467" s="332"/>
      <c r="BS467" s="332"/>
      <c r="CC467" s="332"/>
      <c r="CM467" s="332"/>
      <c r="CW467" s="332"/>
      <c r="DG467" s="332"/>
      <c r="DQ467" s="332"/>
      <c r="EA467" s="332"/>
      <c r="EK467" s="332"/>
      <c r="EU467" s="332"/>
      <c r="FE467" s="332"/>
      <c r="FO467" s="332"/>
      <c r="FY467" s="332"/>
      <c r="GI467" s="332"/>
      <c r="GS467" s="332"/>
      <c r="HC467" s="332"/>
      <c r="HM467" s="332"/>
    </row>
    <row r="468" s="3" customFormat="true" x14ac:dyDescent="0.25">
      <c r="A468" s="332"/>
      <c r="K468" s="332"/>
      <c r="U468" s="332"/>
      <c r="AE468" s="332"/>
      <c r="AO468" s="332"/>
      <c r="AY468" s="332"/>
      <c r="AZ468" s="332"/>
      <c r="BA468" s="332"/>
      <c r="BB468" s="332"/>
      <c r="BC468" s="332"/>
      <c r="BD468" s="332"/>
      <c r="BE468" s="332"/>
      <c r="BF468" s="332"/>
      <c r="BI468" s="332"/>
      <c r="BS468" s="332"/>
      <c r="CC468" s="332"/>
      <c r="CM468" s="332"/>
      <c r="CW468" s="332"/>
      <c r="DG468" s="332"/>
      <c r="DQ468" s="332"/>
      <c r="EA468" s="332"/>
      <c r="EK468" s="332"/>
      <c r="EU468" s="332"/>
      <c r="FE468" s="332"/>
      <c r="FO468" s="332"/>
      <c r="FY468" s="332"/>
      <c r="GI468" s="332"/>
      <c r="GS468" s="332"/>
      <c r="HC468" s="332"/>
      <c r="HM468" s="332"/>
    </row>
    <row r="469" s="3" customFormat="true" x14ac:dyDescent="0.25">
      <c r="A469" s="332"/>
      <c r="K469" s="332"/>
      <c r="U469" s="332"/>
      <c r="AE469" s="332"/>
      <c r="AO469" s="332"/>
      <c r="AY469" s="332"/>
      <c r="AZ469" s="332"/>
      <c r="BA469" s="332"/>
      <c r="BB469" s="332"/>
      <c r="BC469" s="332"/>
      <c r="BD469" s="332"/>
      <c r="BE469" s="332"/>
      <c r="BF469" s="332"/>
      <c r="BI469" s="332"/>
      <c r="BS469" s="332"/>
      <c r="CC469" s="332"/>
      <c r="CM469" s="332"/>
      <c r="CW469" s="332"/>
      <c r="DG469" s="332"/>
      <c r="DQ469" s="332"/>
      <c r="EA469" s="332"/>
      <c r="EK469" s="332"/>
      <c r="EU469" s="332"/>
      <c r="FE469" s="332"/>
      <c r="FO469" s="332"/>
      <c r="FY469" s="332"/>
      <c r="GI469" s="332"/>
      <c r="GS469" s="332"/>
      <c r="HC469" s="332"/>
      <c r="HM469" s="332"/>
    </row>
    <row r="470" s="3" customFormat="true" x14ac:dyDescent="0.25">
      <c r="A470" s="332"/>
      <c r="K470" s="332"/>
      <c r="U470" s="332"/>
      <c r="AE470" s="332"/>
      <c r="AO470" s="332"/>
      <c r="AY470" s="332"/>
      <c r="AZ470" s="332"/>
      <c r="BA470" s="332"/>
      <c r="BB470" s="332"/>
      <c r="BC470" s="332"/>
      <c r="BD470" s="332"/>
      <c r="BE470" s="332"/>
      <c r="BF470" s="332"/>
      <c r="BI470" s="332"/>
      <c r="BS470" s="332"/>
      <c r="CC470" s="332"/>
      <c r="CM470" s="332"/>
      <c r="CW470" s="332"/>
      <c r="DG470" s="332"/>
      <c r="DQ470" s="332"/>
      <c r="EA470" s="332"/>
      <c r="EK470" s="332"/>
      <c r="EU470" s="332"/>
      <c r="FE470" s="332"/>
      <c r="FO470" s="332"/>
      <c r="FY470" s="332"/>
      <c r="GI470" s="332"/>
      <c r="GS470" s="332"/>
      <c r="HC470" s="332"/>
      <c r="HM470" s="332"/>
    </row>
    <row r="471" s="3" customFormat="true" x14ac:dyDescent="0.25">
      <c r="A471" s="332"/>
      <c r="K471" s="332"/>
      <c r="U471" s="332"/>
      <c r="AE471" s="332"/>
      <c r="AO471" s="332"/>
      <c r="AY471" s="332"/>
      <c r="AZ471" s="332"/>
      <c r="BA471" s="332"/>
      <c r="BB471" s="332"/>
      <c r="BC471" s="332"/>
      <c r="BD471" s="332"/>
      <c r="BE471" s="332"/>
      <c r="BF471" s="332"/>
      <c r="BI471" s="332"/>
      <c r="BS471" s="332"/>
      <c r="CC471" s="332"/>
      <c r="CM471" s="332"/>
      <c r="CW471" s="332"/>
      <c r="DG471" s="332"/>
      <c r="DQ471" s="332"/>
      <c r="EA471" s="332"/>
      <c r="EK471" s="332"/>
      <c r="EU471" s="332"/>
      <c r="FE471" s="332"/>
      <c r="FO471" s="332"/>
      <c r="FY471" s="332"/>
      <c r="GI471" s="332"/>
      <c r="GS471" s="332"/>
      <c r="HC471" s="332"/>
      <c r="HM471" s="332"/>
    </row>
    <row r="472" s="3" customFormat="true" x14ac:dyDescent="0.25">
      <c r="A472" s="332"/>
      <c r="K472" s="332"/>
      <c r="U472" s="332"/>
      <c r="AE472" s="332"/>
      <c r="AO472" s="332"/>
      <c r="AY472" s="332"/>
      <c r="AZ472" s="332"/>
      <c r="BA472" s="332"/>
      <c r="BB472" s="332"/>
      <c r="BC472" s="332"/>
      <c r="BD472" s="332"/>
      <c r="BE472" s="332"/>
      <c r="BF472" s="332"/>
      <c r="BI472" s="332"/>
      <c r="BS472" s="332"/>
      <c r="CC472" s="332"/>
      <c r="CM472" s="332"/>
      <c r="CW472" s="332"/>
      <c r="DG472" s="332"/>
      <c r="DQ472" s="332"/>
      <c r="EA472" s="332"/>
      <c r="EK472" s="332"/>
      <c r="EU472" s="332"/>
      <c r="FE472" s="332"/>
      <c r="FO472" s="332"/>
      <c r="FY472" s="332"/>
      <c r="GI472" s="332"/>
      <c r="GS472" s="332"/>
      <c r="HC472" s="332"/>
      <c r="HM472" s="332"/>
    </row>
    <row r="473" s="3" customFormat="true" x14ac:dyDescent="0.25">
      <c r="A473" s="332"/>
      <c r="K473" s="332"/>
      <c r="U473" s="332"/>
      <c r="AE473" s="332"/>
      <c r="AO473" s="332"/>
      <c r="AY473" s="332"/>
      <c r="AZ473" s="332"/>
      <c r="BA473" s="332"/>
      <c r="BB473" s="332"/>
      <c r="BC473" s="332"/>
      <c r="BD473" s="332"/>
      <c r="BE473" s="332"/>
      <c r="BF473" s="332"/>
      <c r="BI473" s="332"/>
      <c r="BS473" s="332"/>
      <c r="CC473" s="332"/>
      <c r="CM473" s="332"/>
      <c r="CW473" s="332"/>
      <c r="DG473" s="332"/>
      <c r="DQ473" s="332"/>
      <c r="EA473" s="332"/>
      <c r="EK473" s="332"/>
      <c r="EU473" s="332"/>
      <c r="FE473" s="332"/>
      <c r="FO473" s="332"/>
      <c r="FY473" s="332"/>
      <c r="GI473" s="332"/>
      <c r="GS473" s="332"/>
      <c r="HC473" s="332"/>
      <c r="HM473" s="332"/>
    </row>
    <row r="474" s="3" customFormat="true" x14ac:dyDescent="0.25">
      <c r="A474" s="332"/>
      <c r="K474" s="332"/>
      <c r="U474" s="332"/>
      <c r="AE474" s="332"/>
      <c r="AO474" s="332"/>
      <c r="AY474" s="332"/>
      <c r="AZ474" s="332"/>
      <c r="BA474" s="332"/>
      <c r="BB474" s="332"/>
      <c r="BC474" s="332"/>
      <c r="BD474" s="332"/>
      <c r="BE474" s="332"/>
      <c r="BF474" s="332"/>
      <c r="BI474" s="332"/>
      <c r="BS474" s="332"/>
      <c r="CC474" s="332"/>
      <c r="CM474" s="332"/>
      <c r="CW474" s="332"/>
      <c r="DG474" s="332"/>
      <c r="DQ474" s="332"/>
      <c r="EA474" s="332"/>
      <c r="EK474" s="332"/>
      <c r="EU474" s="332"/>
      <c r="FE474" s="332"/>
      <c r="FO474" s="332"/>
      <c r="FY474" s="332"/>
      <c r="GI474" s="332"/>
      <c r="GS474" s="332"/>
      <c r="HC474" s="332"/>
      <c r="HM474" s="332"/>
    </row>
    <row r="475" s="3" customFormat="true" x14ac:dyDescent="0.25">
      <c r="A475" s="332"/>
      <c r="K475" s="332"/>
      <c r="U475" s="332"/>
      <c r="AE475" s="332"/>
      <c r="AO475" s="332"/>
      <c r="AY475" s="332"/>
      <c r="AZ475" s="332"/>
      <c r="BA475" s="332"/>
      <c r="BB475" s="332"/>
      <c r="BC475" s="332"/>
      <c r="BD475" s="332"/>
      <c r="BE475" s="332"/>
      <c r="BF475" s="332"/>
      <c r="BI475" s="332"/>
      <c r="BS475" s="332"/>
      <c r="CC475" s="332"/>
      <c r="CM475" s="332"/>
      <c r="CW475" s="332"/>
      <c r="DG475" s="332"/>
      <c r="DQ475" s="332"/>
      <c r="EA475" s="332"/>
      <c r="EK475" s="332"/>
      <c r="EU475" s="332"/>
      <c r="FE475" s="332"/>
      <c r="FO475" s="332"/>
      <c r="FY475" s="332"/>
      <c r="GI475" s="332"/>
      <c r="GS475" s="332"/>
      <c r="HC475" s="332"/>
      <c r="HM475" s="332"/>
    </row>
    <row r="476" s="3" customFormat="true" x14ac:dyDescent="0.25">
      <c r="A476" s="332"/>
      <c r="K476" s="332"/>
      <c r="U476" s="332"/>
      <c r="AE476" s="332"/>
      <c r="AO476" s="332"/>
      <c r="AY476" s="332"/>
      <c r="AZ476" s="332"/>
      <c r="BA476" s="332"/>
      <c r="BB476" s="332"/>
      <c r="BC476" s="332"/>
      <c r="BD476" s="332"/>
      <c r="BE476" s="332"/>
      <c r="BF476" s="332"/>
      <c r="BI476" s="332"/>
      <c r="BS476" s="332"/>
      <c r="CC476" s="332"/>
      <c r="CM476" s="332"/>
      <c r="CW476" s="332"/>
      <c r="DG476" s="332"/>
      <c r="DQ476" s="332"/>
      <c r="EA476" s="332"/>
      <c r="EK476" s="332"/>
      <c r="EU476" s="332"/>
      <c r="FE476" s="332"/>
      <c r="FO476" s="332"/>
      <c r="FY476" s="332"/>
      <c r="GI476" s="332"/>
      <c r="GS476" s="332"/>
      <c r="HC476" s="332"/>
      <c r="HM476" s="332"/>
    </row>
    <row r="477" s="3" customFormat="true" x14ac:dyDescent="0.25">
      <c r="A477" s="332"/>
      <c r="K477" s="332"/>
      <c r="U477" s="332"/>
      <c r="AE477" s="332"/>
      <c r="AO477" s="332"/>
      <c r="AY477" s="332"/>
      <c r="AZ477" s="332"/>
      <c r="BA477" s="332"/>
      <c r="BB477" s="332"/>
      <c r="BC477" s="332"/>
      <c r="BD477" s="332"/>
      <c r="BE477" s="332"/>
      <c r="BF477" s="332"/>
      <c r="BI477" s="332"/>
      <c r="BS477" s="332"/>
      <c r="CC477" s="332"/>
      <c r="CM477" s="332"/>
      <c r="CW477" s="332"/>
      <c r="DG477" s="332"/>
      <c r="DQ477" s="332"/>
      <c r="EA477" s="332"/>
      <c r="EK477" s="332"/>
      <c r="EU477" s="332"/>
      <c r="FE477" s="332"/>
      <c r="FO477" s="332"/>
      <c r="FY477" s="332"/>
      <c r="GI477" s="332"/>
      <c r="GS477" s="332"/>
      <c r="HC477" s="332"/>
      <c r="HM477" s="332"/>
    </row>
    <row r="478" s="3" customFormat="true" x14ac:dyDescent="0.25">
      <c r="A478" s="332"/>
      <c r="K478" s="332"/>
      <c r="U478" s="332"/>
      <c r="AE478" s="332"/>
      <c r="AO478" s="332"/>
      <c r="AY478" s="332"/>
      <c r="AZ478" s="332"/>
      <c r="BA478" s="332"/>
      <c r="BB478" s="332"/>
      <c r="BC478" s="332"/>
      <c r="BD478" s="332"/>
      <c r="BE478" s="332"/>
      <c r="BF478" s="332"/>
      <c r="BI478" s="332"/>
      <c r="BS478" s="332"/>
      <c r="CC478" s="332"/>
      <c r="CM478" s="332"/>
      <c r="CW478" s="332"/>
      <c r="DG478" s="332"/>
      <c r="DQ478" s="332"/>
      <c r="EA478" s="332"/>
      <c r="EK478" s="332"/>
      <c r="EU478" s="332"/>
      <c r="FE478" s="332"/>
      <c r="FO478" s="332"/>
      <c r="FY478" s="332"/>
      <c r="GI478" s="332"/>
      <c r="GS478" s="332"/>
      <c r="HC478" s="332"/>
      <c r="HM478" s="332"/>
    </row>
    <row r="479" s="3" customFormat="true" x14ac:dyDescent="0.25">
      <c r="A479" s="332"/>
      <c r="K479" s="332"/>
      <c r="U479" s="332"/>
      <c r="AE479" s="332"/>
      <c r="AO479" s="332"/>
      <c r="AY479" s="332"/>
      <c r="AZ479" s="332"/>
      <c r="BA479" s="332"/>
      <c r="BB479" s="332"/>
      <c r="BC479" s="332"/>
      <c r="BD479" s="332"/>
      <c r="BE479" s="332"/>
      <c r="BF479" s="332"/>
      <c r="BI479" s="332"/>
      <c r="BS479" s="332"/>
      <c r="CC479" s="332"/>
      <c r="CM479" s="332"/>
      <c r="CW479" s="332"/>
      <c r="DG479" s="332"/>
      <c r="DQ479" s="332"/>
      <c r="EA479" s="332"/>
      <c r="EK479" s="332"/>
      <c r="EU479" s="332"/>
      <c r="FE479" s="332"/>
      <c r="FO479" s="332"/>
      <c r="FY479" s="332"/>
      <c r="GI479" s="332"/>
      <c r="GS479" s="332"/>
      <c r="HC479" s="332"/>
      <c r="HM479" s="332"/>
    </row>
    <row r="480" s="3" customFormat="true" x14ac:dyDescent="0.25">
      <c r="A480" s="332"/>
      <c r="K480" s="332"/>
      <c r="U480" s="332"/>
      <c r="AE480" s="332"/>
      <c r="AO480" s="332"/>
      <c r="AY480" s="332"/>
      <c r="AZ480" s="332"/>
      <c r="BA480" s="332"/>
      <c r="BB480" s="332"/>
      <c r="BC480" s="332"/>
      <c r="BD480" s="332"/>
      <c r="BE480" s="332"/>
      <c r="BF480" s="332"/>
      <c r="BI480" s="332"/>
      <c r="BS480" s="332"/>
      <c r="CC480" s="332"/>
      <c r="CM480" s="332"/>
      <c r="CW480" s="332"/>
      <c r="DG480" s="332"/>
      <c r="DQ480" s="332"/>
      <c r="EA480" s="332"/>
      <c r="EK480" s="332"/>
      <c r="EU480" s="332"/>
      <c r="FE480" s="332"/>
      <c r="FO480" s="332"/>
      <c r="FY480" s="332"/>
      <c r="GI480" s="332"/>
      <c r="GS480" s="332"/>
      <c r="HC480" s="332"/>
      <c r="HM480" s="332"/>
    </row>
    <row r="481" s="3" customFormat="true" x14ac:dyDescent="0.25">
      <c r="A481" s="332"/>
      <c r="K481" s="332"/>
      <c r="U481" s="332"/>
      <c r="AE481" s="332"/>
      <c r="AO481" s="332"/>
      <c r="AY481" s="332"/>
      <c r="AZ481" s="332"/>
      <c r="BA481" s="332"/>
      <c r="BB481" s="332"/>
      <c r="BC481" s="332"/>
      <c r="BD481" s="332"/>
      <c r="BE481" s="332"/>
      <c r="BF481" s="332"/>
      <c r="BI481" s="332"/>
      <c r="BS481" s="332"/>
      <c r="CC481" s="332"/>
      <c r="CM481" s="332"/>
      <c r="CW481" s="332"/>
      <c r="DG481" s="332"/>
      <c r="DQ481" s="332"/>
      <c r="EA481" s="332"/>
      <c r="EK481" s="332"/>
      <c r="EU481" s="332"/>
      <c r="FE481" s="332"/>
      <c r="FO481" s="332"/>
      <c r="FY481" s="332"/>
      <c r="GI481" s="332"/>
      <c r="GS481" s="332"/>
      <c r="HC481" s="332"/>
      <c r="HM481" s="332"/>
    </row>
    <row r="482" s="3" customFormat="true" x14ac:dyDescent="0.25">
      <c r="A482" s="332"/>
      <c r="K482" s="332"/>
      <c r="U482" s="332"/>
      <c r="AE482" s="332"/>
      <c r="AO482" s="332"/>
      <c r="AY482" s="332"/>
      <c r="AZ482" s="332"/>
      <c r="BA482" s="332"/>
      <c r="BB482" s="332"/>
      <c r="BC482" s="332"/>
      <c r="BD482" s="332"/>
      <c r="BE482" s="332"/>
      <c r="BF482" s="332"/>
      <c r="BI482" s="332"/>
      <c r="BS482" s="332"/>
      <c r="CC482" s="332"/>
      <c r="CM482" s="332"/>
      <c r="CW482" s="332"/>
      <c r="DG482" s="332"/>
      <c r="DQ482" s="332"/>
      <c r="EA482" s="332"/>
      <c r="EK482" s="332"/>
      <c r="EU482" s="332"/>
      <c r="FE482" s="332"/>
      <c r="FO482" s="332"/>
      <c r="FY482" s="332"/>
      <c r="GI482" s="332"/>
      <c r="GS482" s="332"/>
      <c r="HC482" s="332"/>
      <c r="HM482" s="332"/>
    </row>
    <row r="483" s="3" customFormat="true" x14ac:dyDescent="0.25">
      <c r="A483" s="332"/>
      <c r="K483" s="332"/>
      <c r="U483" s="332"/>
      <c r="AE483" s="332"/>
      <c r="AO483" s="332"/>
      <c r="AY483" s="332"/>
      <c r="AZ483" s="332"/>
      <c r="BA483" s="332"/>
      <c r="BB483" s="332"/>
      <c r="BC483" s="332"/>
      <c r="BD483" s="332"/>
      <c r="BE483" s="332"/>
      <c r="BF483" s="332"/>
      <c r="BI483" s="332"/>
      <c r="BS483" s="332"/>
      <c r="CC483" s="332"/>
      <c r="CM483" s="332"/>
      <c r="CW483" s="332"/>
      <c r="DG483" s="332"/>
      <c r="DQ483" s="332"/>
      <c r="EA483" s="332"/>
      <c r="EK483" s="332"/>
      <c r="EU483" s="332"/>
      <c r="FE483" s="332"/>
      <c r="FO483" s="332"/>
      <c r="FY483" s="332"/>
      <c r="GI483" s="332"/>
      <c r="GS483" s="332"/>
      <c r="HC483" s="332"/>
      <c r="HM483" s="332"/>
    </row>
    <row r="484" s="3" customFormat="true" x14ac:dyDescent="0.25">
      <c r="A484" s="332"/>
      <c r="K484" s="332"/>
      <c r="U484" s="332"/>
      <c r="AE484" s="332"/>
      <c r="AO484" s="332"/>
      <c r="AY484" s="332"/>
      <c r="AZ484" s="332"/>
      <c r="BA484" s="332"/>
      <c r="BB484" s="332"/>
      <c r="BC484" s="332"/>
      <c r="BD484" s="332"/>
      <c r="BE484" s="332"/>
      <c r="BF484" s="332"/>
      <c r="BI484" s="332"/>
      <c r="BS484" s="332"/>
      <c r="CC484" s="332"/>
      <c r="CM484" s="332"/>
      <c r="CW484" s="332"/>
      <c r="DG484" s="332"/>
      <c r="DQ484" s="332"/>
      <c r="EA484" s="332"/>
      <c r="EK484" s="332"/>
      <c r="EU484" s="332"/>
      <c r="FE484" s="332"/>
      <c r="FO484" s="332"/>
      <c r="FY484" s="332"/>
      <c r="GI484" s="332"/>
      <c r="GS484" s="332"/>
      <c r="HC484" s="332"/>
      <c r="HM484" s="332"/>
    </row>
    <row r="485" s="3" customFormat="true" x14ac:dyDescent="0.25">
      <c r="A485" s="332"/>
      <c r="K485" s="332"/>
      <c r="U485" s="332"/>
      <c r="AE485" s="332"/>
      <c r="AO485" s="332"/>
      <c r="AY485" s="332"/>
      <c r="AZ485" s="332"/>
      <c r="BA485" s="332"/>
      <c r="BB485" s="332"/>
      <c r="BC485" s="332"/>
      <c r="BD485" s="332"/>
      <c r="BE485" s="332"/>
      <c r="BF485" s="332"/>
      <c r="BI485" s="332"/>
      <c r="BS485" s="332"/>
      <c r="CC485" s="332"/>
      <c r="CM485" s="332"/>
      <c r="CW485" s="332"/>
      <c r="DG485" s="332"/>
      <c r="DQ485" s="332"/>
      <c r="EA485" s="332"/>
      <c r="EK485" s="332"/>
      <c r="EU485" s="332"/>
      <c r="FE485" s="332"/>
      <c r="FO485" s="332"/>
      <c r="FY485" s="332"/>
      <c r="GI485" s="332"/>
      <c r="GS485" s="332"/>
      <c r="HC485" s="332"/>
      <c r="HM485" s="332"/>
    </row>
    <row r="486" s="3" customFormat="true" x14ac:dyDescent="0.25">
      <c r="A486" s="332"/>
      <c r="K486" s="332"/>
      <c r="U486" s="332"/>
      <c r="AE486" s="332"/>
      <c r="AO486" s="332"/>
      <c r="AY486" s="332"/>
      <c r="AZ486" s="332"/>
      <c r="BA486" s="332"/>
      <c r="BB486" s="332"/>
      <c r="BC486" s="332"/>
      <c r="BD486" s="332"/>
      <c r="BE486" s="332"/>
      <c r="BF486" s="332"/>
      <c r="BI486" s="332"/>
      <c r="BS486" s="332"/>
      <c r="CC486" s="332"/>
      <c r="CM486" s="332"/>
      <c r="CW486" s="332"/>
      <c r="DG486" s="332"/>
      <c r="DQ486" s="332"/>
      <c r="EA486" s="332"/>
      <c r="EK486" s="332"/>
      <c r="EU486" s="332"/>
      <c r="FE486" s="332"/>
      <c r="FO486" s="332"/>
      <c r="FY486" s="332"/>
      <c r="GI486" s="332"/>
      <c r="GS486" s="332"/>
      <c r="HC486" s="332"/>
      <c r="HM486" s="332"/>
    </row>
    <row r="487" s="3" customFormat="true" x14ac:dyDescent="0.25">
      <c r="A487" s="332"/>
      <c r="K487" s="332"/>
      <c r="U487" s="332"/>
      <c r="AE487" s="332"/>
      <c r="AO487" s="332"/>
      <c r="AY487" s="332"/>
      <c r="AZ487" s="332"/>
      <c r="BA487" s="332"/>
      <c r="BB487" s="332"/>
      <c r="BC487" s="332"/>
      <c r="BD487" s="332"/>
      <c r="BE487" s="332"/>
      <c r="BF487" s="332"/>
      <c r="BI487" s="332"/>
      <c r="BS487" s="332"/>
      <c r="CC487" s="332"/>
      <c r="CM487" s="332"/>
      <c r="CW487" s="332"/>
      <c r="DG487" s="332"/>
      <c r="DQ487" s="332"/>
      <c r="EA487" s="332"/>
      <c r="EK487" s="332"/>
      <c r="EU487" s="332"/>
      <c r="FE487" s="332"/>
      <c r="FO487" s="332"/>
      <c r="FY487" s="332"/>
      <c r="GI487" s="332"/>
      <c r="GS487" s="332"/>
      <c r="HC487" s="332"/>
      <c r="HM487" s="332"/>
    </row>
    <row r="488" s="3" customFormat="true" x14ac:dyDescent="0.25">
      <c r="A488" s="332"/>
      <c r="K488" s="332"/>
      <c r="U488" s="332"/>
      <c r="AE488" s="332"/>
      <c r="AO488" s="332"/>
      <c r="AY488" s="332"/>
      <c r="AZ488" s="332"/>
      <c r="BA488" s="332"/>
      <c r="BB488" s="332"/>
      <c r="BC488" s="332"/>
      <c r="BD488" s="332"/>
      <c r="BE488" s="332"/>
      <c r="BF488" s="332"/>
      <c r="BI488" s="332"/>
      <c r="BS488" s="332"/>
      <c r="CC488" s="332"/>
      <c r="CM488" s="332"/>
      <c r="CW488" s="332"/>
      <c r="DG488" s="332"/>
      <c r="DQ488" s="332"/>
      <c r="EA488" s="332"/>
      <c r="EK488" s="332"/>
      <c r="EU488" s="332"/>
      <c r="FE488" s="332"/>
      <c r="FO488" s="332"/>
      <c r="FY488" s="332"/>
      <c r="GI488" s="332"/>
      <c r="GS488" s="332"/>
      <c r="HC488" s="332"/>
      <c r="HM488" s="332"/>
    </row>
    <row r="489" s="3" customFormat="true" x14ac:dyDescent="0.25">
      <c r="A489" s="332"/>
      <c r="K489" s="332"/>
      <c r="U489" s="332"/>
      <c r="AE489" s="332"/>
      <c r="AO489" s="332"/>
      <c r="AY489" s="332"/>
      <c r="AZ489" s="332"/>
      <c r="BA489" s="332"/>
      <c r="BB489" s="332"/>
      <c r="BC489" s="332"/>
      <c r="BD489" s="332"/>
      <c r="BE489" s="332"/>
      <c r="BF489" s="332"/>
      <c r="BI489" s="332"/>
      <c r="BS489" s="332"/>
      <c r="CC489" s="332"/>
      <c r="CM489" s="332"/>
      <c r="CW489" s="332"/>
      <c r="DG489" s="332"/>
      <c r="DQ489" s="332"/>
      <c r="EA489" s="332"/>
      <c r="EK489" s="332"/>
      <c r="EU489" s="332"/>
      <c r="FE489" s="332"/>
      <c r="FO489" s="332"/>
      <c r="FY489" s="332"/>
      <c r="GI489" s="332"/>
      <c r="GS489" s="332"/>
      <c r="HC489" s="332"/>
      <c r="HM489" s="332"/>
    </row>
    <row r="490" s="3" customFormat="true" x14ac:dyDescent="0.25">
      <c r="A490" s="332"/>
      <c r="K490" s="332"/>
      <c r="U490" s="332"/>
      <c r="AE490" s="332"/>
      <c r="AO490" s="332"/>
      <c r="AY490" s="332"/>
      <c r="AZ490" s="332"/>
      <c r="BA490" s="332"/>
      <c r="BB490" s="332"/>
      <c r="BC490" s="332"/>
      <c r="BD490" s="332"/>
      <c r="BE490" s="332"/>
      <c r="BF490" s="332"/>
      <c r="BI490" s="332"/>
      <c r="BS490" s="332"/>
      <c r="CC490" s="332"/>
      <c r="CM490" s="332"/>
      <c r="CW490" s="332"/>
      <c r="DG490" s="332"/>
      <c r="DQ490" s="332"/>
      <c r="EA490" s="332"/>
      <c r="EK490" s="332"/>
      <c r="EU490" s="332"/>
      <c r="FE490" s="332"/>
      <c r="FO490" s="332"/>
      <c r="FY490" s="332"/>
      <c r="GI490" s="332"/>
      <c r="GS490" s="332"/>
      <c r="HC490" s="332"/>
      <c r="HM490" s="332"/>
    </row>
    <row r="491" s="3" customFormat="true" x14ac:dyDescent="0.25">
      <c r="A491" s="332"/>
      <c r="K491" s="332"/>
      <c r="U491" s="332"/>
      <c r="AE491" s="332"/>
      <c r="AO491" s="332"/>
      <c r="AY491" s="332"/>
      <c r="AZ491" s="332"/>
      <c r="BA491" s="332"/>
      <c r="BB491" s="332"/>
      <c r="BC491" s="332"/>
      <c r="BD491" s="332"/>
      <c r="BE491" s="332"/>
      <c r="BF491" s="332"/>
      <c r="BI491" s="332"/>
      <c r="BS491" s="332"/>
      <c r="CC491" s="332"/>
      <c r="CM491" s="332"/>
      <c r="CW491" s="332"/>
      <c r="DG491" s="332"/>
      <c r="DQ491" s="332"/>
      <c r="EA491" s="332"/>
      <c r="EK491" s="332"/>
      <c r="EU491" s="332"/>
      <c r="FE491" s="332"/>
      <c r="FO491" s="332"/>
      <c r="FY491" s="332"/>
      <c r="GI491" s="332"/>
      <c r="GS491" s="332"/>
      <c r="HC491" s="332"/>
      <c r="HM491" s="332"/>
    </row>
    <row r="492" s="3" customFormat="true" x14ac:dyDescent="0.25">
      <c r="A492" s="332"/>
      <c r="K492" s="332"/>
      <c r="U492" s="332"/>
      <c r="AE492" s="332"/>
      <c r="AO492" s="332"/>
      <c r="AY492" s="332"/>
      <c r="AZ492" s="332"/>
      <c r="BA492" s="332"/>
      <c r="BB492" s="332"/>
      <c r="BC492" s="332"/>
      <c r="BD492" s="332"/>
      <c r="BE492" s="332"/>
      <c r="BF492" s="332"/>
      <c r="BI492" s="332"/>
      <c r="BS492" s="332"/>
      <c r="CC492" s="332"/>
      <c r="CM492" s="332"/>
      <c r="CW492" s="332"/>
      <c r="DG492" s="332"/>
      <c r="DQ492" s="332"/>
      <c r="EA492" s="332"/>
      <c r="EK492" s="332"/>
      <c r="EU492" s="332"/>
      <c r="FE492" s="332"/>
      <c r="FO492" s="332"/>
      <c r="FY492" s="332"/>
      <c r="GI492" s="332"/>
      <c r="GS492" s="332"/>
      <c r="HC492" s="332"/>
      <c r="HM492" s="332"/>
    </row>
    <row r="493" s="3" customFormat="true" x14ac:dyDescent="0.25">
      <c r="A493" s="332"/>
      <c r="K493" s="332"/>
      <c r="U493" s="332"/>
      <c r="AE493" s="332"/>
      <c r="AO493" s="332"/>
      <c r="AY493" s="332"/>
      <c r="AZ493" s="332"/>
      <c r="BA493" s="332"/>
      <c r="BB493" s="332"/>
      <c r="BC493" s="332"/>
      <c r="BD493" s="332"/>
      <c r="BE493" s="332"/>
      <c r="BF493" s="332"/>
      <c r="BI493" s="332"/>
      <c r="BS493" s="332"/>
      <c r="CC493" s="332"/>
      <c r="CM493" s="332"/>
      <c r="CW493" s="332"/>
      <c r="DG493" s="332"/>
      <c r="DQ493" s="332"/>
      <c r="EA493" s="332"/>
      <c r="EK493" s="332"/>
      <c r="EU493" s="332"/>
      <c r="FE493" s="332"/>
      <c r="FO493" s="332"/>
      <c r="FY493" s="332"/>
      <c r="GI493" s="332"/>
      <c r="GS493" s="332"/>
      <c r="HC493" s="332"/>
      <c r="HM493" s="332"/>
    </row>
    <row r="494" s="3" customFormat="true" x14ac:dyDescent="0.25">
      <c r="A494" s="332"/>
      <c r="K494" s="332"/>
      <c r="U494" s="332"/>
      <c r="AE494" s="332"/>
      <c r="AO494" s="332"/>
      <c r="AY494" s="332"/>
      <c r="AZ494" s="332"/>
      <c r="BA494" s="332"/>
      <c r="BB494" s="332"/>
      <c r="BC494" s="332"/>
      <c r="BD494" s="332"/>
      <c r="BE494" s="332"/>
      <c r="BF494" s="332"/>
      <c r="BI494" s="332"/>
      <c r="BS494" s="332"/>
      <c r="CC494" s="332"/>
      <c r="CM494" s="332"/>
      <c r="CW494" s="332"/>
      <c r="DG494" s="332"/>
      <c r="DQ494" s="332"/>
      <c r="EA494" s="332"/>
      <c r="EK494" s="332"/>
      <c r="EU494" s="332"/>
      <c r="FE494" s="332"/>
      <c r="FO494" s="332"/>
      <c r="FY494" s="332"/>
      <c r="GI494" s="332"/>
      <c r="GS494" s="332"/>
      <c r="HC494" s="332"/>
      <c r="HM494" s="332"/>
    </row>
    <row r="495" s="3" customFormat="true" x14ac:dyDescent="0.25">
      <c r="A495" s="332"/>
      <c r="K495" s="332"/>
      <c r="U495" s="332"/>
      <c r="AE495" s="332"/>
      <c r="AO495" s="332"/>
      <c r="AY495" s="332"/>
      <c r="AZ495" s="332"/>
      <c r="BA495" s="332"/>
      <c r="BB495" s="332"/>
      <c r="BC495" s="332"/>
      <c r="BD495" s="332"/>
      <c r="BE495" s="332"/>
      <c r="BF495" s="332"/>
      <c r="BI495" s="332"/>
      <c r="BS495" s="332"/>
      <c r="CC495" s="332"/>
      <c r="CM495" s="332"/>
      <c r="CW495" s="332"/>
      <c r="DG495" s="332"/>
      <c r="DQ495" s="332"/>
      <c r="EA495" s="332"/>
      <c r="EK495" s="332"/>
      <c r="EU495" s="332"/>
      <c r="FE495" s="332"/>
      <c r="FO495" s="332"/>
      <c r="FY495" s="332"/>
      <c r="GI495" s="332"/>
      <c r="GS495" s="332"/>
      <c r="HC495" s="332"/>
      <c r="HM495" s="332"/>
    </row>
    <row r="496" s="3" customFormat="true" x14ac:dyDescent="0.25">
      <c r="A496" s="332"/>
      <c r="K496" s="332"/>
      <c r="U496" s="332"/>
      <c r="AE496" s="332"/>
      <c r="AO496" s="332"/>
      <c r="AY496" s="332"/>
      <c r="AZ496" s="332"/>
      <c r="BA496" s="332"/>
      <c r="BB496" s="332"/>
      <c r="BC496" s="332"/>
      <c r="BD496" s="332"/>
      <c r="BE496" s="332"/>
      <c r="BF496" s="332"/>
      <c r="BI496" s="332"/>
      <c r="BS496" s="332"/>
      <c r="CC496" s="332"/>
      <c r="CM496" s="332"/>
      <c r="CW496" s="332"/>
      <c r="DG496" s="332"/>
      <c r="DQ496" s="332"/>
      <c r="EA496" s="332"/>
      <c r="EK496" s="332"/>
      <c r="EU496" s="332"/>
      <c r="FE496" s="332"/>
      <c r="FO496" s="332"/>
      <c r="FY496" s="332"/>
      <c r="GI496" s="332"/>
      <c r="GS496" s="332"/>
      <c r="HC496" s="332"/>
      <c r="HM496" s="332"/>
    </row>
    <row r="497" s="3" customFormat="true" x14ac:dyDescent="0.25">
      <c r="A497" s="332"/>
      <c r="K497" s="332"/>
      <c r="U497" s="332"/>
      <c r="AE497" s="332"/>
      <c r="AO497" s="332"/>
      <c r="AY497" s="332"/>
      <c r="AZ497" s="332"/>
      <c r="BA497" s="332"/>
      <c r="BB497" s="332"/>
      <c r="BC497" s="332"/>
      <c r="BD497" s="332"/>
      <c r="BE497" s="332"/>
      <c r="BF497" s="332"/>
      <c r="BI497" s="332"/>
      <c r="BS497" s="332"/>
      <c r="CC497" s="332"/>
      <c r="CM497" s="332"/>
      <c r="CW497" s="332"/>
      <c r="DG497" s="332"/>
      <c r="DQ497" s="332"/>
      <c r="EA497" s="332"/>
      <c r="EK497" s="332"/>
      <c r="EU497" s="332"/>
      <c r="FE497" s="332"/>
      <c r="FO497" s="332"/>
      <c r="FY497" s="332"/>
      <c r="GI497" s="332"/>
      <c r="GS497" s="332"/>
      <c r="HC497" s="332"/>
      <c r="HM497" s="332"/>
    </row>
    <row r="498" s="3" customFormat="true" x14ac:dyDescent="0.25">
      <c r="A498" s="332"/>
      <c r="K498" s="332"/>
      <c r="U498" s="332"/>
      <c r="AE498" s="332"/>
      <c r="AO498" s="332"/>
      <c r="AY498" s="332"/>
      <c r="AZ498" s="332"/>
      <c r="BA498" s="332"/>
      <c r="BB498" s="332"/>
      <c r="BC498" s="332"/>
      <c r="BD498" s="332"/>
      <c r="BE498" s="332"/>
      <c r="BF498" s="332"/>
      <c r="BI498" s="332"/>
      <c r="BS498" s="332"/>
      <c r="CC498" s="332"/>
      <c r="CM498" s="332"/>
      <c r="CW498" s="332"/>
      <c r="DG498" s="332"/>
      <c r="DQ498" s="332"/>
      <c r="EA498" s="332"/>
      <c r="EK498" s="332"/>
      <c r="EU498" s="332"/>
      <c r="FE498" s="332"/>
      <c r="FO498" s="332"/>
      <c r="FY498" s="332"/>
      <c r="GI498" s="332"/>
      <c r="GS498" s="332"/>
      <c r="HC498" s="332"/>
      <c r="HM498" s="332"/>
    </row>
    <row r="499" s="3" customFormat="true" x14ac:dyDescent="0.25">
      <c r="A499" s="332"/>
      <c r="K499" s="332"/>
      <c r="U499" s="332"/>
      <c r="AE499" s="332"/>
      <c r="AO499" s="332"/>
      <c r="AY499" s="332"/>
      <c r="AZ499" s="332"/>
      <c r="BA499" s="332"/>
      <c r="BB499" s="332"/>
      <c r="BC499" s="332"/>
      <c r="BD499" s="332"/>
      <c r="BE499" s="332"/>
      <c r="BF499" s="332"/>
      <c r="BI499" s="332"/>
      <c r="BS499" s="332"/>
      <c r="CC499" s="332"/>
      <c r="CM499" s="332"/>
      <c r="CW499" s="332"/>
      <c r="DG499" s="332"/>
      <c r="DQ499" s="332"/>
      <c r="EA499" s="332"/>
      <c r="EK499" s="332"/>
      <c r="EU499" s="332"/>
      <c r="FE499" s="332"/>
      <c r="FO499" s="332"/>
      <c r="FY499" s="332"/>
      <c r="GI499" s="332"/>
      <c r="GS499" s="332"/>
      <c r="HC499" s="332"/>
      <c r="HM499" s="332"/>
    </row>
    <row r="500" s="3" customFormat="true" x14ac:dyDescent="0.25">
      <c r="A500" s="332"/>
      <c r="K500" s="332"/>
      <c r="U500" s="332"/>
      <c r="AE500" s="332"/>
      <c r="AO500" s="332"/>
      <c r="AY500" s="332"/>
      <c r="AZ500" s="332"/>
      <c r="BA500" s="332"/>
      <c r="BB500" s="332"/>
      <c r="BC500" s="332"/>
      <c r="BD500" s="332"/>
      <c r="BE500" s="332"/>
      <c r="BF500" s="332"/>
      <c r="BI500" s="332"/>
      <c r="BS500" s="332"/>
      <c r="CC500" s="332"/>
      <c r="CM500" s="332"/>
      <c r="CW500" s="332"/>
      <c r="DG500" s="332"/>
      <c r="DQ500" s="332"/>
      <c r="EA500" s="332"/>
      <c r="EK500" s="332"/>
      <c r="EU500" s="332"/>
      <c r="FE500" s="332"/>
      <c r="FO500" s="332"/>
      <c r="FY500" s="332"/>
      <c r="GI500" s="332"/>
      <c r="GS500" s="332"/>
      <c r="HC500" s="332"/>
      <c r="HM500" s="332"/>
    </row>
    <row r="501" s="3" customFormat="true" x14ac:dyDescent="0.25">
      <c r="A501" s="332"/>
      <c r="K501" s="332"/>
      <c r="U501" s="332"/>
      <c r="AE501" s="332"/>
      <c r="AO501" s="332"/>
      <c r="AY501" s="332"/>
      <c r="AZ501" s="332"/>
      <c r="BA501" s="332"/>
      <c r="BB501" s="332"/>
      <c r="BC501" s="332"/>
      <c r="BD501" s="332"/>
      <c r="BE501" s="332"/>
      <c r="BF501" s="332"/>
      <c r="BI501" s="332"/>
      <c r="BS501" s="332"/>
      <c r="CC501" s="332"/>
      <c r="CM501" s="332"/>
      <c r="CW501" s="332"/>
      <c r="DG501" s="332"/>
      <c r="DQ501" s="332"/>
      <c r="EA501" s="332"/>
      <c r="EK501" s="332"/>
      <c r="EU501" s="332"/>
      <c r="FE501" s="332"/>
      <c r="FO501" s="332"/>
      <c r="FY501" s="332"/>
      <c r="GI501" s="332"/>
      <c r="GS501" s="332"/>
      <c r="HC501" s="332"/>
      <c r="HM501" s="332"/>
    </row>
    <row r="502" s="3" customFormat="true" x14ac:dyDescent="0.25">
      <c r="A502" s="332"/>
      <c r="K502" s="332"/>
      <c r="U502" s="332"/>
      <c r="AE502" s="332"/>
      <c r="AO502" s="332"/>
      <c r="AY502" s="332"/>
      <c r="AZ502" s="332"/>
      <c r="BA502" s="332"/>
      <c r="BB502" s="332"/>
      <c r="BC502" s="332"/>
      <c r="BD502" s="332"/>
      <c r="BE502" s="332"/>
      <c r="BF502" s="332"/>
      <c r="BI502" s="332"/>
      <c r="BS502" s="332"/>
      <c r="CC502" s="332"/>
      <c r="CM502" s="332"/>
      <c r="CW502" s="332"/>
      <c r="DG502" s="332"/>
      <c r="DQ502" s="332"/>
      <c r="EA502" s="332"/>
      <c r="EK502" s="332"/>
      <c r="EU502" s="332"/>
      <c r="FE502" s="332"/>
      <c r="FO502" s="332"/>
      <c r="FY502" s="332"/>
      <c r="GI502" s="332"/>
      <c r="GS502" s="332"/>
      <c r="HC502" s="332"/>
      <c r="HM502" s="332"/>
    </row>
    <row r="503" s="3" customFormat="true" x14ac:dyDescent="0.25">
      <c r="A503" s="332"/>
      <c r="K503" s="332"/>
      <c r="U503" s="332"/>
      <c r="AE503" s="332"/>
      <c r="AO503" s="332"/>
      <c r="AY503" s="332"/>
      <c r="AZ503" s="332"/>
      <c r="BA503" s="332"/>
      <c r="BB503" s="332"/>
      <c r="BC503" s="332"/>
      <c r="BD503" s="332"/>
      <c r="BE503" s="332"/>
      <c r="BF503" s="332"/>
      <c r="BI503" s="332"/>
      <c r="BS503" s="332"/>
      <c r="CC503" s="332"/>
      <c r="CM503" s="332"/>
      <c r="CW503" s="332"/>
      <c r="DG503" s="332"/>
      <c r="DQ503" s="332"/>
      <c r="EA503" s="332"/>
      <c r="EK503" s="332"/>
      <c r="EU503" s="332"/>
      <c r="FE503" s="332"/>
      <c r="FO503" s="332"/>
      <c r="FY503" s="332"/>
      <c r="GI503" s="332"/>
      <c r="GS503" s="332"/>
      <c r="HC503" s="332"/>
      <c r="HM503" s="332"/>
    </row>
    <row r="504" s="3" customFormat="true" x14ac:dyDescent="0.25">
      <c r="A504" s="332"/>
      <c r="K504" s="332"/>
      <c r="U504" s="332"/>
      <c r="AE504" s="332"/>
      <c r="AO504" s="332"/>
      <c r="AY504" s="332"/>
      <c r="AZ504" s="332"/>
      <c r="BA504" s="332"/>
      <c r="BB504" s="332"/>
      <c r="BC504" s="332"/>
      <c r="BD504" s="332"/>
      <c r="BE504" s="332"/>
      <c r="BF504" s="332"/>
      <c r="BI504" s="332"/>
      <c r="BS504" s="332"/>
      <c r="CC504" s="332"/>
      <c r="CM504" s="332"/>
      <c r="CW504" s="332"/>
      <c r="DG504" s="332"/>
      <c r="DQ504" s="332"/>
      <c r="EA504" s="332"/>
      <c r="EK504" s="332"/>
      <c r="EU504" s="332"/>
      <c r="FE504" s="332"/>
      <c r="FO504" s="332"/>
      <c r="FY504" s="332"/>
      <c r="GI504" s="332"/>
      <c r="GS504" s="332"/>
      <c r="HC504" s="332"/>
      <c r="HM504" s="332"/>
    </row>
    <row r="505" s="3" customFormat="true" x14ac:dyDescent="0.25">
      <c r="A505" s="332"/>
      <c r="K505" s="332"/>
      <c r="U505" s="332"/>
      <c r="AE505" s="332"/>
      <c r="AO505" s="332"/>
      <c r="AY505" s="332"/>
      <c r="AZ505" s="332"/>
      <c r="BA505" s="332"/>
      <c r="BB505" s="332"/>
      <c r="BC505" s="332"/>
      <c r="BD505" s="332"/>
      <c r="BE505" s="332"/>
      <c r="BF505" s="332"/>
      <c r="BI505" s="332"/>
      <c r="BS505" s="332"/>
      <c r="CC505" s="332"/>
      <c r="CM505" s="332"/>
      <c r="CW505" s="332"/>
      <c r="DG505" s="332"/>
      <c r="DQ505" s="332"/>
      <c r="EA505" s="332"/>
      <c r="EK505" s="332"/>
      <c r="EU505" s="332"/>
      <c r="FE505" s="332"/>
      <c r="FO505" s="332"/>
      <c r="FY505" s="332"/>
      <c r="GI505" s="332"/>
      <c r="GS505" s="332"/>
      <c r="HC505" s="332"/>
      <c r="HM505" s="332"/>
    </row>
    <row r="506" s="3" customFormat="true" x14ac:dyDescent="0.25">
      <c r="A506" s="332"/>
      <c r="K506" s="332"/>
      <c r="U506" s="332"/>
      <c r="AE506" s="332"/>
      <c r="AO506" s="332"/>
      <c r="AY506" s="332"/>
      <c r="AZ506" s="332"/>
      <c r="BA506" s="332"/>
      <c r="BB506" s="332"/>
      <c r="BC506" s="332"/>
      <c r="BD506" s="332"/>
      <c r="BE506" s="332"/>
      <c r="BF506" s="332"/>
      <c r="BI506" s="332"/>
      <c r="BS506" s="332"/>
      <c r="CC506" s="332"/>
      <c r="CM506" s="332"/>
      <c r="CW506" s="332"/>
      <c r="DG506" s="332"/>
      <c r="DQ506" s="332"/>
      <c r="EA506" s="332"/>
      <c r="EK506" s="332"/>
      <c r="EU506" s="332"/>
      <c r="FE506" s="332"/>
      <c r="FO506" s="332"/>
      <c r="FY506" s="332"/>
      <c r="GI506" s="332"/>
      <c r="GS506" s="332"/>
      <c r="HC506" s="332"/>
      <c r="HM506" s="332"/>
    </row>
    <row r="507" s="3" customFormat="true" x14ac:dyDescent="0.25">
      <c r="A507" s="332"/>
      <c r="K507" s="332"/>
      <c r="U507" s="332"/>
      <c r="AE507" s="332"/>
      <c r="AO507" s="332"/>
      <c r="AY507" s="332"/>
      <c r="AZ507" s="332"/>
      <c r="BA507" s="332"/>
      <c r="BB507" s="332"/>
      <c r="BC507" s="332"/>
      <c r="BD507" s="332"/>
      <c r="BE507" s="332"/>
      <c r="BF507" s="332"/>
      <c r="BI507" s="332"/>
      <c r="BS507" s="332"/>
      <c r="CC507" s="332"/>
      <c r="CM507" s="332"/>
      <c r="CW507" s="332"/>
      <c r="DG507" s="332"/>
      <c r="DQ507" s="332"/>
      <c r="EA507" s="332"/>
      <c r="EK507" s="332"/>
      <c r="EU507" s="332"/>
      <c r="FE507" s="332"/>
      <c r="FO507" s="332"/>
      <c r="FY507" s="332"/>
      <c r="GI507" s="332"/>
      <c r="GS507" s="332"/>
      <c r="HC507" s="332"/>
      <c r="HM507" s="332"/>
    </row>
    <row r="508" s="3" customFormat="true" x14ac:dyDescent="0.25">
      <c r="A508" s="332"/>
      <c r="K508" s="332"/>
      <c r="U508" s="332"/>
      <c r="AE508" s="332"/>
      <c r="AO508" s="332"/>
      <c r="AY508" s="332"/>
      <c r="AZ508" s="332"/>
      <c r="BA508" s="332"/>
      <c r="BB508" s="332"/>
      <c r="BC508" s="332"/>
      <c r="BD508" s="332"/>
      <c r="BE508" s="332"/>
      <c r="BF508" s="332"/>
      <c r="BI508" s="332"/>
      <c r="BS508" s="332"/>
      <c r="CC508" s="332"/>
      <c r="CM508" s="332"/>
      <c r="CW508" s="332"/>
      <c r="DG508" s="332"/>
      <c r="DQ508" s="332"/>
      <c r="EA508" s="332"/>
      <c r="EK508" s="332"/>
      <c r="EU508" s="332"/>
      <c r="FE508" s="332"/>
      <c r="FO508" s="332"/>
      <c r="FY508" s="332"/>
      <c r="GI508" s="332"/>
      <c r="GS508" s="332"/>
      <c r="HC508" s="332"/>
      <c r="HM508" s="332"/>
    </row>
    <row r="509" s="3" customFormat="true" x14ac:dyDescent="0.25">
      <c r="A509" s="332"/>
      <c r="K509" s="332"/>
      <c r="U509" s="332"/>
      <c r="AE509" s="332"/>
      <c r="AO509" s="332"/>
      <c r="AY509" s="332"/>
      <c r="AZ509" s="332"/>
      <c r="BA509" s="332"/>
      <c r="BB509" s="332"/>
      <c r="BC509" s="332"/>
      <c r="BD509" s="332"/>
      <c r="BE509" s="332"/>
      <c r="BF509" s="332"/>
      <c r="BI509" s="332"/>
      <c r="BS509" s="332"/>
      <c r="CC509" s="332"/>
      <c r="CM509" s="332"/>
      <c r="CW509" s="332"/>
      <c r="DG509" s="332"/>
      <c r="DQ509" s="332"/>
      <c r="EA509" s="332"/>
      <c r="EK509" s="332"/>
      <c r="EU509" s="332"/>
      <c r="FE509" s="332"/>
      <c r="FO509" s="332"/>
      <c r="FY509" s="332"/>
      <c r="GI509" s="332"/>
      <c r="GS509" s="332"/>
      <c r="HC509" s="332"/>
      <c r="HM509" s="332"/>
    </row>
    <row r="510" s="3" customFormat="true" x14ac:dyDescent="0.25">
      <c r="A510" s="332"/>
      <c r="K510" s="332"/>
      <c r="U510" s="332"/>
      <c r="AE510" s="332"/>
      <c r="AO510" s="332"/>
      <c r="AY510" s="332"/>
      <c r="AZ510" s="332"/>
      <c r="BA510" s="332"/>
      <c r="BB510" s="332"/>
      <c r="BC510" s="332"/>
      <c r="BD510" s="332"/>
      <c r="BE510" s="332"/>
      <c r="BF510" s="332"/>
      <c r="BI510" s="332"/>
      <c r="BS510" s="332"/>
      <c r="CC510" s="332"/>
      <c r="CM510" s="332"/>
      <c r="CW510" s="332"/>
      <c r="DG510" s="332"/>
      <c r="DQ510" s="332"/>
      <c r="EA510" s="332"/>
      <c r="EK510" s="332"/>
      <c r="EU510" s="332"/>
      <c r="FE510" s="332"/>
      <c r="FO510" s="332"/>
      <c r="FY510" s="332"/>
      <c r="GI510" s="332"/>
      <c r="GS510" s="332"/>
      <c r="HC510" s="332"/>
      <c r="HM510" s="332"/>
    </row>
    <row r="511" s="3" customFormat="true" x14ac:dyDescent="0.25">
      <c r="A511" s="332"/>
      <c r="K511" s="332"/>
      <c r="U511" s="332"/>
      <c r="AE511" s="332"/>
      <c r="AO511" s="332"/>
      <c r="AY511" s="332"/>
      <c r="AZ511" s="332"/>
      <c r="BA511" s="332"/>
      <c r="BB511" s="332"/>
      <c r="BC511" s="332"/>
      <c r="BD511" s="332"/>
      <c r="BE511" s="332"/>
      <c r="BF511" s="332"/>
      <c r="BI511" s="332"/>
      <c r="BS511" s="332"/>
      <c r="CC511" s="332"/>
      <c r="CM511" s="332"/>
      <c r="CW511" s="332"/>
      <c r="DG511" s="332"/>
      <c r="DQ511" s="332"/>
      <c r="EA511" s="332"/>
      <c r="EK511" s="332"/>
      <c r="EU511" s="332"/>
      <c r="FE511" s="332"/>
      <c r="FO511" s="332"/>
      <c r="FY511" s="332"/>
      <c r="GI511" s="332"/>
      <c r="GS511" s="332"/>
      <c r="HC511" s="332"/>
      <c r="HM511" s="332"/>
    </row>
    <row r="512" s="3" customFormat="true" x14ac:dyDescent="0.25">
      <c r="A512" s="332"/>
      <c r="K512" s="332"/>
      <c r="U512" s="332"/>
      <c r="AE512" s="332"/>
      <c r="AO512" s="332"/>
      <c r="AY512" s="332"/>
      <c r="AZ512" s="332"/>
      <c r="BA512" s="332"/>
      <c r="BB512" s="332"/>
      <c r="BC512" s="332"/>
      <c r="BD512" s="332"/>
      <c r="BE512" s="332"/>
      <c r="BF512" s="332"/>
      <c r="BI512" s="332"/>
      <c r="BS512" s="332"/>
      <c r="CC512" s="332"/>
      <c r="CM512" s="332"/>
      <c r="CW512" s="332"/>
      <c r="DG512" s="332"/>
      <c r="DQ512" s="332"/>
      <c r="EA512" s="332"/>
      <c r="EK512" s="332"/>
      <c r="EU512" s="332"/>
      <c r="FE512" s="332"/>
      <c r="FO512" s="332"/>
      <c r="FY512" s="332"/>
      <c r="GI512" s="332"/>
      <c r="GS512" s="332"/>
      <c r="HC512" s="332"/>
      <c r="HM512" s="332"/>
    </row>
    <row r="513" s="3" customFormat="true" x14ac:dyDescent="0.25">
      <c r="A513" s="332"/>
      <c r="K513" s="332"/>
      <c r="U513" s="332"/>
      <c r="AE513" s="332"/>
      <c r="AO513" s="332"/>
      <c r="AY513" s="332"/>
      <c r="AZ513" s="332"/>
      <c r="BA513" s="332"/>
      <c r="BB513" s="332"/>
      <c r="BC513" s="332"/>
      <c r="BD513" s="332"/>
      <c r="BE513" s="332"/>
      <c r="BF513" s="332"/>
      <c r="BI513" s="332"/>
      <c r="BS513" s="332"/>
      <c r="CC513" s="332"/>
      <c r="CM513" s="332"/>
      <c r="CW513" s="332"/>
      <c r="DG513" s="332"/>
      <c r="DQ513" s="332"/>
      <c r="EA513" s="332"/>
      <c r="EK513" s="332"/>
      <c r="EU513" s="332"/>
      <c r="FE513" s="332"/>
      <c r="FO513" s="332"/>
      <c r="FY513" s="332"/>
      <c r="GI513" s="332"/>
      <c r="GS513" s="332"/>
      <c r="HC513" s="332"/>
      <c r="HM513" s="332"/>
    </row>
    <row r="514" s="3" customFormat="true" x14ac:dyDescent="0.25">
      <c r="A514" s="332"/>
      <c r="K514" s="332"/>
      <c r="U514" s="332"/>
      <c r="AE514" s="332"/>
      <c r="AO514" s="332"/>
      <c r="AY514" s="332"/>
      <c r="AZ514" s="332"/>
      <c r="BA514" s="332"/>
      <c r="BB514" s="332"/>
      <c r="BC514" s="332"/>
      <c r="BD514" s="332"/>
      <c r="BE514" s="332"/>
      <c r="BF514" s="332"/>
      <c r="BI514" s="332"/>
      <c r="BS514" s="332"/>
      <c r="CC514" s="332"/>
      <c r="CM514" s="332"/>
      <c r="CW514" s="332"/>
      <c r="DG514" s="332"/>
      <c r="DQ514" s="332"/>
      <c r="EA514" s="332"/>
      <c r="EK514" s="332"/>
      <c r="EU514" s="332"/>
      <c r="FE514" s="332"/>
      <c r="FO514" s="332"/>
      <c r="FY514" s="332"/>
      <c r="GI514" s="332"/>
      <c r="GS514" s="332"/>
      <c r="HC514" s="332"/>
      <c r="HM514" s="332"/>
    </row>
    <row r="515" s="3" customFormat="true" x14ac:dyDescent="0.25">
      <c r="A515" s="332"/>
      <c r="K515" s="332"/>
      <c r="U515" s="332"/>
      <c r="AE515" s="332"/>
      <c r="AO515" s="332"/>
      <c r="AY515" s="332"/>
      <c r="AZ515" s="332"/>
      <c r="BA515" s="332"/>
      <c r="BB515" s="332"/>
      <c r="BC515" s="332"/>
      <c r="BD515" s="332"/>
      <c r="BE515" s="332"/>
      <c r="BF515" s="332"/>
      <c r="BI515" s="332"/>
      <c r="BS515" s="332"/>
      <c r="CC515" s="332"/>
      <c r="CM515" s="332"/>
      <c r="CW515" s="332"/>
      <c r="DG515" s="332"/>
      <c r="DQ515" s="332"/>
      <c r="EA515" s="332"/>
      <c r="EK515" s="332"/>
      <c r="EU515" s="332"/>
      <c r="FE515" s="332"/>
      <c r="FO515" s="332"/>
      <c r="FY515" s="332"/>
      <c r="GI515" s="332"/>
      <c r="GS515" s="332"/>
      <c r="HC515" s="332"/>
      <c r="HM515" s="332"/>
    </row>
    <row r="516" s="3" customFormat="true" x14ac:dyDescent="0.25">
      <c r="A516" s="332"/>
      <c r="K516" s="332"/>
      <c r="U516" s="332"/>
      <c r="AE516" s="332"/>
      <c r="AO516" s="332"/>
      <c r="AY516" s="332"/>
      <c r="AZ516" s="332"/>
      <c r="BA516" s="332"/>
      <c r="BB516" s="332"/>
      <c r="BC516" s="332"/>
      <c r="BD516" s="332"/>
      <c r="BE516" s="332"/>
      <c r="BF516" s="332"/>
      <c r="BI516" s="332"/>
      <c r="BS516" s="332"/>
      <c r="CC516" s="332"/>
      <c r="CM516" s="332"/>
      <c r="CW516" s="332"/>
      <c r="DG516" s="332"/>
      <c r="DQ516" s="332"/>
      <c r="EA516" s="332"/>
      <c r="EK516" s="332"/>
      <c r="EU516" s="332"/>
      <c r="FE516" s="332"/>
      <c r="FO516" s="332"/>
      <c r="FY516" s="332"/>
      <c r="GI516" s="332"/>
      <c r="GS516" s="332"/>
      <c r="HC516" s="332"/>
      <c r="HM516" s="332"/>
    </row>
    <row r="517" s="3" customFormat="true" x14ac:dyDescent="0.25">
      <c r="A517" s="332"/>
      <c r="K517" s="332"/>
      <c r="U517" s="332"/>
      <c r="AE517" s="332"/>
      <c r="AO517" s="332"/>
      <c r="AY517" s="332"/>
      <c r="AZ517" s="332"/>
      <c r="BA517" s="332"/>
      <c r="BB517" s="332"/>
      <c r="BC517" s="332"/>
      <c r="BD517" s="332"/>
      <c r="BE517" s="332"/>
      <c r="BF517" s="332"/>
      <c r="BI517" s="332"/>
      <c r="BS517" s="332"/>
      <c r="CC517" s="332"/>
      <c r="CM517" s="332"/>
      <c r="CW517" s="332"/>
      <c r="DG517" s="332"/>
      <c r="DQ517" s="332"/>
      <c r="EA517" s="332"/>
      <c r="EK517" s="332"/>
      <c r="EU517" s="332"/>
      <c r="FE517" s="332"/>
      <c r="FO517" s="332"/>
      <c r="FY517" s="332"/>
      <c r="GI517" s="332"/>
      <c r="GS517" s="332"/>
      <c r="HC517" s="332"/>
      <c r="HM517" s="332"/>
    </row>
    <row r="518" s="3" customFormat="true" x14ac:dyDescent="0.25">
      <c r="A518" s="332"/>
      <c r="K518" s="332"/>
      <c r="U518" s="332"/>
      <c r="AE518" s="332"/>
      <c r="AO518" s="332"/>
      <c r="AY518" s="332"/>
      <c r="AZ518" s="332"/>
      <c r="BA518" s="332"/>
      <c r="BB518" s="332"/>
      <c r="BC518" s="332"/>
      <c r="BD518" s="332"/>
      <c r="BE518" s="332"/>
      <c r="BF518" s="332"/>
      <c r="BI518" s="332"/>
      <c r="BS518" s="332"/>
      <c r="CC518" s="332"/>
      <c r="CM518" s="332"/>
      <c r="CW518" s="332"/>
      <c r="DG518" s="332"/>
      <c r="DQ518" s="332"/>
      <c r="EA518" s="332"/>
      <c r="EK518" s="332"/>
      <c r="EU518" s="332"/>
      <c r="FE518" s="332"/>
      <c r="FO518" s="332"/>
      <c r="FY518" s="332"/>
      <c r="GI518" s="332"/>
      <c r="GS518" s="332"/>
      <c r="HC518" s="332"/>
      <c r="HM518" s="332"/>
    </row>
    <row r="519" s="3" customFormat="true" x14ac:dyDescent="0.25">
      <c r="A519" s="332"/>
      <c r="K519" s="332"/>
      <c r="U519" s="332"/>
      <c r="AE519" s="332"/>
      <c r="AO519" s="332"/>
      <c r="AY519" s="332"/>
      <c r="AZ519" s="332"/>
      <c r="BA519" s="332"/>
      <c r="BB519" s="332"/>
      <c r="BC519" s="332"/>
      <c r="BD519" s="332"/>
      <c r="BE519" s="332"/>
      <c r="BF519" s="332"/>
      <c r="BI519" s="332"/>
      <c r="BS519" s="332"/>
      <c r="CC519" s="332"/>
      <c r="CM519" s="332"/>
      <c r="CW519" s="332"/>
      <c r="DG519" s="332"/>
      <c r="DQ519" s="332"/>
      <c r="EA519" s="332"/>
      <c r="EK519" s="332"/>
      <c r="EU519" s="332"/>
      <c r="FE519" s="332"/>
      <c r="FO519" s="332"/>
      <c r="FY519" s="332"/>
      <c r="GI519" s="332"/>
      <c r="GS519" s="332"/>
      <c r="HC519" s="332"/>
      <c r="HM519" s="332"/>
    </row>
    <row r="520" s="3" customFormat="true" x14ac:dyDescent="0.25">
      <c r="A520" s="332"/>
      <c r="K520" s="332"/>
      <c r="U520" s="332"/>
      <c r="AE520" s="332"/>
      <c r="AO520" s="332"/>
      <c r="AY520" s="332"/>
      <c r="AZ520" s="332"/>
      <c r="BA520" s="332"/>
      <c r="BB520" s="332"/>
      <c r="BC520" s="332"/>
      <c r="BD520" s="332"/>
      <c r="BE520" s="332"/>
      <c r="BF520" s="332"/>
      <c r="BI520" s="332"/>
      <c r="BS520" s="332"/>
      <c r="CC520" s="332"/>
      <c r="CM520" s="332"/>
      <c r="CW520" s="332"/>
      <c r="DG520" s="332"/>
      <c r="DQ520" s="332"/>
      <c r="EA520" s="332"/>
      <c r="EK520" s="332"/>
      <c r="EU520" s="332"/>
      <c r="FE520" s="332"/>
      <c r="FO520" s="332"/>
      <c r="FY520" s="332"/>
      <c r="GI520" s="332"/>
      <c r="GS520" s="332"/>
      <c r="HC520" s="332"/>
      <c r="HM520" s="332"/>
    </row>
    <row r="521" s="3" customFormat="true" x14ac:dyDescent="0.25">
      <c r="A521" s="332"/>
      <c r="K521" s="332"/>
      <c r="U521" s="332"/>
      <c r="AE521" s="332"/>
      <c r="AO521" s="332"/>
      <c r="AY521" s="332"/>
      <c r="AZ521" s="332"/>
      <c r="BA521" s="332"/>
      <c r="BB521" s="332"/>
      <c r="BC521" s="332"/>
      <c r="BD521" s="332"/>
      <c r="BE521" s="332"/>
      <c r="BF521" s="332"/>
      <c r="BI521" s="332"/>
      <c r="BS521" s="332"/>
      <c r="CC521" s="332"/>
      <c r="CM521" s="332"/>
      <c r="CW521" s="332"/>
      <c r="DG521" s="332"/>
      <c r="DQ521" s="332"/>
      <c r="EA521" s="332"/>
      <c r="EK521" s="332"/>
      <c r="EU521" s="332"/>
      <c r="FE521" s="332"/>
      <c r="FO521" s="332"/>
      <c r="FY521" s="332"/>
      <c r="GI521" s="332"/>
      <c r="GS521" s="332"/>
      <c r="HC521" s="332"/>
      <c r="HM521" s="332"/>
    </row>
    <row r="522" s="3" customFormat="true" x14ac:dyDescent="0.25">
      <c r="A522" s="332"/>
      <c r="K522" s="332"/>
      <c r="U522" s="332"/>
      <c r="AE522" s="332"/>
      <c r="AO522" s="332"/>
      <c r="AY522" s="332"/>
      <c r="AZ522" s="332"/>
      <c r="BA522" s="332"/>
      <c r="BB522" s="332"/>
      <c r="BC522" s="332"/>
      <c r="BD522" s="332"/>
      <c r="BE522" s="332"/>
      <c r="BF522" s="332"/>
      <c r="BI522" s="332"/>
      <c r="BS522" s="332"/>
      <c r="CC522" s="332"/>
      <c r="CM522" s="332"/>
      <c r="CW522" s="332"/>
      <c r="DG522" s="332"/>
      <c r="DQ522" s="332"/>
      <c r="EA522" s="332"/>
      <c r="EK522" s="332"/>
      <c r="EU522" s="332"/>
      <c r="FE522" s="332"/>
      <c r="FO522" s="332"/>
      <c r="FY522" s="332"/>
      <c r="GI522" s="332"/>
      <c r="GS522" s="332"/>
      <c r="HC522" s="332"/>
      <c r="HM522" s="332"/>
    </row>
    <row r="523" s="3" customFormat="true" x14ac:dyDescent="0.25">
      <c r="A523" s="332"/>
      <c r="K523" s="332"/>
      <c r="U523" s="332"/>
      <c r="AE523" s="332"/>
      <c r="AO523" s="332"/>
      <c r="AY523" s="332"/>
      <c r="AZ523" s="332"/>
      <c r="BA523" s="332"/>
      <c r="BB523" s="332"/>
      <c r="BC523" s="332"/>
      <c r="BD523" s="332"/>
      <c r="BE523" s="332"/>
      <c r="BF523" s="332"/>
      <c r="BI523" s="332"/>
      <c r="BS523" s="332"/>
      <c r="CC523" s="332"/>
      <c r="CM523" s="332"/>
      <c r="CW523" s="332"/>
      <c r="DG523" s="332"/>
      <c r="DQ523" s="332"/>
      <c r="EA523" s="332"/>
      <c r="EK523" s="332"/>
      <c r="EU523" s="332"/>
      <c r="FE523" s="332"/>
      <c r="FO523" s="332"/>
      <c r="FY523" s="332"/>
      <c r="GI523" s="332"/>
      <c r="GS523" s="332"/>
      <c r="HC523" s="332"/>
      <c r="HM523" s="332"/>
    </row>
    <row r="524" s="3" customFormat="true" x14ac:dyDescent="0.25">
      <c r="A524" s="332"/>
      <c r="K524" s="332"/>
      <c r="U524" s="332"/>
      <c r="AE524" s="332"/>
      <c r="AO524" s="332"/>
      <c r="AY524" s="332"/>
      <c r="AZ524" s="332"/>
      <c r="BA524" s="332"/>
      <c r="BB524" s="332"/>
      <c r="BC524" s="332"/>
      <c r="BD524" s="332"/>
      <c r="BE524" s="332"/>
      <c r="BF524" s="332"/>
      <c r="BI524" s="332"/>
      <c r="BS524" s="332"/>
      <c r="CC524" s="332"/>
      <c r="CM524" s="332"/>
      <c r="CW524" s="332"/>
      <c r="DG524" s="332"/>
      <c r="DQ524" s="332"/>
      <c r="EA524" s="332"/>
      <c r="EK524" s="332"/>
      <c r="EU524" s="332"/>
      <c r="FE524" s="332"/>
      <c r="FO524" s="332"/>
      <c r="FY524" s="332"/>
      <c r="GI524" s="332"/>
      <c r="GS524" s="332"/>
      <c r="HC524" s="332"/>
      <c r="HM524" s="332"/>
    </row>
    <row r="525" s="3" customFormat="true" x14ac:dyDescent="0.25">
      <c r="A525" s="332"/>
      <c r="K525" s="332"/>
      <c r="U525" s="332"/>
      <c r="AE525" s="332"/>
      <c r="AO525" s="332"/>
      <c r="AY525" s="332"/>
      <c r="AZ525" s="332"/>
      <c r="BA525" s="332"/>
      <c r="BB525" s="332"/>
      <c r="BC525" s="332"/>
      <c r="BD525" s="332"/>
      <c r="BE525" s="332"/>
      <c r="BF525" s="332"/>
      <c r="BI525" s="332"/>
      <c r="BS525" s="332"/>
      <c r="CC525" s="332"/>
      <c r="CM525" s="332"/>
      <c r="CW525" s="332"/>
      <c r="DG525" s="332"/>
      <c r="DQ525" s="332"/>
      <c r="EA525" s="332"/>
      <c r="EK525" s="332"/>
      <c r="EU525" s="332"/>
      <c r="FE525" s="332"/>
      <c r="FO525" s="332"/>
      <c r="FY525" s="332"/>
      <c r="GI525" s="332"/>
      <c r="GS525" s="332"/>
      <c r="HC525" s="332"/>
      <c r="HM525" s="332"/>
    </row>
    <row r="526" s="3" customFormat="true" x14ac:dyDescent="0.25">
      <c r="A526" s="332"/>
      <c r="K526" s="332"/>
      <c r="U526" s="332"/>
      <c r="AE526" s="332"/>
      <c r="AO526" s="332"/>
      <c r="AY526" s="332"/>
      <c r="AZ526" s="332"/>
      <c r="BA526" s="332"/>
      <c r="BB526" s="332"/>
      <c r="BC526" s="332"/>
      <c r="BD526" s="332"/>
      <c r="BE526" s="332"/>
      <c r="BF526" s="332"/>
      <c r="BI526" s="332"/>
      <c r="BS526" s="332"/>
      <c r="CC526" s="332"/>
      <c r="CM526" s="332"/>
      <c r="CW526" s="332"/>
      <c r="DG526" s="332"/>
      <c r="DQ526" s="332"/>
      <c r="EA526" s="332"/>
      <c r="EK526" s="332"/>
      <c r="EU526" s="332"/>
      <c r="FE526" s="332"/>
      <c r="FO526" s="332"/>
      <c r="FY526" s="332"/>
      <c r="GI526" s="332"/>
      <c r="GS526" s="332"/>
      <c r="HC526" s="332"/>
      <c r="HM526" s="332"/>
    </row>
    <row r="527" s="3" customFormat="true" x14ac:dyDescent="0.25">
      <c r="A527" s="332"/>
      <c r="K527" s="332"/>
      <c r="U527" s="332"/>
      <c r="AE527" s="332"/>
      <c r="AO527" s="332"/>
      <c r="AY527" s="332"/>
      <c r="AZ527" s="332"/>
      <c r="BA527" s="332"/>
      <c r="BB527" s="332"/>
      <c r="BC527" s="332"/>
      <c r="BD527" s="332"/>
      <c r="BE527" s="332"/>
      <c r="BF527" s="332"/>
      <c r="BI527" s="332"/>
      <c r="BS527" s="332"/>
      <c r="CC527" s="332"/>
      <c r="CM527" s="332"/>
      <c r="CW527" s="332"/>
      <c r="DG527" s="332"/>
      <c r="DQ527" s="332"/>
      <c r="EA527" s="332"/>
      <c r="EK527" s="332"/>
      <c r="EU527" s="332"/>
      <c r="FE527" s="332"/>
      <c r="FO527" s="332"/>
      <c r="FY527" s="332"/>
      <c r="GI527" s="332"/>
      <c r="GS527" s="332"/>
      <c r="HC527" s="332"/>
      <c r="HM527" s="332"/>
    </row>
    <row r="528" s="3" customFormat="true" x14ac:dyDescent="0.25">
      <c r="A528" s="332"/>
      <c r="K528" s="332"/>
      <c r="U528" s="332"/>
      <c r="AE528" s="332"/>
      <c r="AO528" s="332"/>
      <c r="AY528" s="332"/>
      <c r="AZ528" s="332"/>
      <c r="BA528" s="332"/>
      <c r="BB528" s="332"/>
      <c r="BC528" s="332"/>
      <c r="BD528" s="332"/>
      <c r="BE528" s="332"/>
      <c r="BF528" s="332"/>
      <c r="BI528" s="332"/>
      <c r="BS528" s="332"/>
      <c r="CC528" s="332"/>
      <c r="CM528" s="332"/>
      <c r="CW528" s="332"/>
      <c r="DG528" s="332"/>
      <c r="DQ528" s="332"/>
      <c r="EA528" s="332"/>
      <c r="EK528" s="332"/>
      <c r="EU528" s="332"/>
      <c r="FE528" s="332"/>
      <c r="FO528" s="332"/>
      <c r="FY528" s="332"/>
      <c r="GI528" s="332"/>
      <c r="GS528" s="332"/>
      <c r="HC528" s="332"/>
      <c r="HM528" s="332"/>
    </row>
    <row r="529" s="3" customFormat="true" x14ac:dyDescent="0.25">
      <c r="A529" s="332"/>
      <c r="K529" s="332"/>
      <c r="U529" s="332"/>
      <c r="AE529" s="332"/>
      <c r="AO529" s="332"/>
      <c r="AY529" s="332"/>
      <c r="AZ529" s="332"/>
      <c r="BA529" s="332"/>
      <c r="BB529" s="332"/>
      <c r="BC529" s="332"/>
      <c r="BD529" s="332"/>
      <c r="BE529" s="332"/>
      <c r="BF529" s="332"/>
      <c r="BI529" s="332"/>
      <c r="BS529" s="332"/>
      <c r="CC529" s="332"/>
      <c r="CM529" s="332"/>
      <c r="CW529" s="332"/>
      <c r="DG529" s="332"/>
      <c r="DQ529" s="332"/>
      <c r="EA529" s="332"/>
      <c r="EK529" s="332"/>
      <c r="EU529" s="332"/>
      <c r="FE529" s="332"/>
      <c r="FO529" s="332"/>
      <c r="FY529" s="332"/>
      <c r="GI529" s="332"/>
      <c r="GS529" s="332"/>
      <c r="HC529" s="332"/>
      <c r="HM529" s="332"/>
    </row>
    <row r="530" s="3" customFormat="true" x14ac:dyDescent="0.25">
      <c r="A530" s="332"/>
      <c r="K530" s="332"/>
      <c r="U530" s="332"/>
      <c r="AE530" s="332"/>
      <c r="AO530" s="332"/>
      <c r="AY530" s="332"/>
      <c r="AZ530" s="332"/>
      <c r="BA530" s="332"/>
      <c r="BB530" s="332"/>
      <c r="BC530" s="332"/>
      <c r="BD530" s="332"/>
      <c r="BE530" s="332"/>
      <c r="BF530" s="332"/>
      <c r="BI530" s="332"/>
      <c r="BS530" s="332"/>
      <c r="CC530" s="332"/>
      <c r="CM530" s="332"/>
      <c r="CW530" s="332"/>
      <c r="DG530" s="332"/>
      <c r="DQ530" s="332"/>
      <c r="EA530" s="332"/>
      <c r="EK530" s="332"/>
      <c r="EU530" s="332"/>
      <c r="FE530" s="332"/>
      <c r="FO530" s="332"/>
      <c r="FY530" s="332"/>
      <c r="GI530" s="332"/>
      <c r="GS530" s="332"/>
      <c r="HC530" s="332"/>
      <c r="HM530" s="332"/>
    </row>
    <row r="531" s="3" customFormat="true" x14ac:dyDescent="0.25">
      <c r="A531" s="332"/>
      <c r="K531" s="332"/>
      <c r="U531" s="332"/>
      <c r="AE531" s="332"/>
      <c r="AO531" s="332"/>
      <c r="AY531" s="332"/>
      <c r="AZ531" s="332"/>
      <c r="BA531" s="332"/>
      <c r="BB531" s="332"/>
      <c r="BC531" s="332"/>
      <c r="BD531" s="332"/>
      <c r="BE531" s="332"/>
      <c r="BF531" s="332"/>
      <c r="BI531" s="332"/>
      <c r="BS531" s="332"/>
      <c r="CC531" s="332"/>
      <c r="CM531" s="332"/>
      <c r="CW531" s="332"/>
      <c r="DG531" s="332"/>
      <c r="DQ531" s="332"/>
      <c r="EA531" s="332"/>
      <c r="EK531" s="332"/>
      <c r="EU531" s="332"/>
      <c r="FE531" s="332"/>
      <c r="FO531" s="332"/>
      <c r="FY531" s="332"/>
      <c r="GI531" s="332"/>
      <c r="GS531" s="332"/>
      <c r="HC531" s="332"/>
      <c r="HM531" s="332"/>
    </row>
    <row r="532" s="3" customFormat="true" x14ac:dyDescent="0.25">
      <c r="A532" s="332"/>
      <c r="K532" s="332"/>
      <c r="U532" s="332"/>
      <c r="AE532" s="332"/>
      <c r="AO532" s="332"/>
      <c r="AY532" s="332"/>
      <c r="AZ532" s="332"/>
      <c r="BA532" s="332"/>
      <c r="BB532" s="332"/>
      <c r="BC532" s="332"/>
      <c r="BD532" s="332"/>
      <c r="BE532" s="332"/>
      <c r="BF532" s="332"/>
      <c r="BI532" s="332"/>
      <c r="BS532" s="332"/>
      <c r="CC532" s="332"/>
      <c r="CM532" s="332"/>
      <c r="CW532" s="332"/>
      <c r="DG532" s="332"/>
      <c r="DQ532" s="332"/>
      <c r="EA532" s="332"/>
      <c r="EK532" s="332"/>
      <c r="EU532" s="332"/>
      <c r="FE532" s="332"/>
      <c r="FO532" s="332"/>
      <c r="FY532" s="332"/>
      <c r="GI532" s="332"/>
      <c r="GS532" s="332"/>
      <c r="HC532" s="332"/>
      <c r="HM532" s="332"/>
    </row>
    <row r="533" s="3" customFormat="true" x14ac:dyDescent="0.25">
      <c r="A533" s="332"/>
      <c r="K533" s="332"/>
      <c r="U533" s="332"/>
      <c r="AE533" s="332"/>
      <c r="AO533" s="332"/>
      <c r="AY533" s="332"/>
      <c r="AZ533" s="332"/>
      <c r="BA533" s="332"/>
      <c r="BB533" s="332"/>
      <c r="BC533" s="332"/>
      <c r="BD533" s="332"/>
      <c r="BE533" s="332"/>
      <c r="BF533" s="332"/>
      <c r="BI533" s="332"/>
      <c r="BS533" s="332"/>
      <c r="CC533" s="332"/>
      <c r="CM533" s="332"/>
      <c r="CW533" s="332"/>
      <c r="DG533" s="332"/>
      <c r="DQ533" s="332"/>
      <c r="EA533" s="332"/>
      <c r="EK533" s="332"/>
      <c r="EU533" s="332"/>
      <c r="FE533" s="332"/>
      <c r="FO533" s="332"/>
      <c r="FY533" s="332"/>
      <c r="GI533" s="332"/>
      <c r="GS533" s="332"/>
      <c r="HC533" s="332"/>
      <c r="HM533" s="332"/>
    </row>
    <row r="534" s="3" customFormat="true" x14ac:dyDescent="0.25">
      <c r="A534" s="332"/>
      <c r="K534" s="332"/>
      <c r="U534" s="332"/>
      <c r="AE534" s="332"/>
      <c r="AO534" s="332"/>
      <c r="AY534" s="332"/>
      <c r="AZ534" s="332"/>
      <c r="BA534" s="332"/>
      <c r="BB534" s="332"/>
      <c r="BC534" s="332"/>
      <c r="BD534" s="332"/>
      <c r="BE534" s="332"/>
      <c r="BF534" s="332"/>
      <c r="BI534" s="332"/>
      <c r="BS534" s="332"/>
      <c r="CC534" s="332"/>
      <c r="CM534" s="332"/>
      <c r="CW534" s="332"/>
      <c r="DG534" s="332"/>
      <c r="DQ534" s="332"/>
      <c r="EA534" s="332"/>
      <c r="EK534" s="332"/>
      <c r="EU534" s="332"/>
      <c r="FE534" s="332"/>
      <c r="FO534" s="332"/>
      <c r="FY534" s="332"/>
      <c r="GI534" s="332"/>
      <c r="GS534" s="332"/>
      <c r="HC534" s="332"/>
      <c r="HM534" s="332"/>
    </row>
    <row r="535" s="3" customFormat="true" x14ac:dyDescent="0.25">
      <c r="A535" s="332"/>
      <c r="K535" s="332"/>
      <c r="U535" s="332"/>
      <c r="AE535" s="332"/>
      <c r="AO535" s="332"/>
      <c r="AY535" s="332"/>
      <c r="AZ535" s="332"/>
      <c r="BA535" s="332"/>
      <c r="BB535" s="332"/>
      <c r="BC535" s="332"/>
      <c r="BD535" s="332"/>
      <c r="BE535" s="332"/>
      <c r="BF535" s="332"/>
      <c r="BI535" s="332"/>
      <c r="BS535" s="332"/>
      <c r="CC535" s="332"/>
      <c r="CM535" s="332"/>
      <c r="CW535" s="332"/>
      <c r="DG535" s="332"/>
      <c r="DQ535" s="332"/>
      <c r="EA535" s="332"/>
      <c r="EK535" s="332"/>
      <c r="EU535" s="332"/>
      <c r="FE535" s="332"/>
      <c r="FO535" s="332"/>
      <c r="FY535" s="332"/>
      <c r="GI535" s="332"/>
      <c r="GS535" s="332"/>
      <c r="HC535" s="332"/>
      <c r="HM535" s="332"/>
    </row>
    <row r="536" s="3" customFormat="true" x14ac:dyDescent="0.25">
      <c r="A536" s="332"/>
      <c r="K536" s="332"/>
      <c r="U536" s="332"/>
      <c r="AE536" s="332"/>
      <c r="AO536" s="332"/>
      <c r="AY536" s="332"/>
      <c r="AZ536" s="332"/>
      <c r="BA536" s="332"/>
      <c r="BB536" s="332"/>
      <c r="BC536" s="332"/>
      <c r="BD536" s="332"/>
      <c r="BE536" s="332"/>
      <c r="BF536" s="332"/>
      <c r="BI536" s="332"/>
      <c r="BS536" s="332"/>
      <c r="CC536" s="332"/>
      <c r="CM536" s="332"/>
      <c r="CW536" s="332"/>
      <c r="DG536" s="332"/>
      <c r="DQ536" s="332"/>
      <c r="EA536" s="332"/>
      <c r="EK536" s="332"/>
      <c r="EU536" s="332"/>
      <c r="FE536" s="332"/>
      <c r="FO536" s="332"/>
      <c r="FY536" s="332"/>
      <c r="GI536" s="332"/>
      <c r="GS536" s="332"/>
      <c r="HC536" s="332"/>
      <c r="HM536" s="332"/>
    </row>
    <row r="537" s="3" customFormat="true" x14ac:dyDescent="0.25">
      <c r="A537" s="332"/>
      <c r="K537" s="332"/>
      <c r="U537" s="332"/>
      <c r="AE537" s="332"/>
      <c r="AO537" s="332"/>
      <c r="AY537" s="332"/>
      <c r="AZ537" s="332"/>
      <c r="BA537" s="332"/>
      <c r="BB537" s="332"/>
      <c r="BC537" s="332"/>
      <c r="BD537" s="332"/>
      <c r="BE537" s="332"/>
      <c r="BF537" s="332"/>
      <c r="BI537" s="332"/>
      <c r="BS537" s="332"/>
      <c r="CC537" s="332"/>
      <c r="CM537" s="332"/>
      <c r="CW537" s="332"/>
      <c r="DG537" s="332"/>
      <c r="DQ537" s="332"/>
      <c r="EA537" s="332"/>
      <c r="EK537" s="332"/>
      <c r="EU537" s="332"/>
      <c r="FE537" s="332"/>
      <c r="FO537" s="332"/>
      <c r="FY537" s="332"/>
      <c r="GI537" s="332"/>
      <c r="GS537" s="332"/>
      <c r="HC537" s="332"/>
      <c r="HM537" s="332"/>
    </row>
    <row r="538" s="3" customFormat="true" x14ac:dyDescent="0.25">
      <c r="A538" s="332"/>
      <c r="K538" s="332"/>
      <c r="U538" s="332"/>
      <c r="AE538" s="332"/>
      <c r="AO538" s="332"/>
      <c r="AY538" s="332"/>
      <c r="AZ538" s="332"/>
      <c r="BA538" s="332"/>
      <c r="BB538" s="332"/>
      <c r="BC538" s="332"/>
      <c r="BD538" s="332"/>
      <c r="BE538" s="332"/>
      <c r="BF538" s="332"/>
      <c r="BI538" s="332"/>
      <c r="BS538" s="332"/>
      <c r="CC538" s="332"/>
      <c r="CM538" s="332"/>
      <c r="CW538" s="332"/>
      <c r="DG538" s="332"/>
      <c r="DQ538" s="332"/>
      <c r="EA538" s="332"/>
      <c r="EK538" s="332"/>
      <c r="EU538" s="332"/>
      <c r="FE538" s="332"/>
      <c r="FO538" s="332"/>
      <c r="FY538" s="332"/>
      <c r="GI538" s="332"/>
      <c r="GS538" s="332"/>
      <c r="HC538" s="332"/>
      <c r="HM538" s="332"/>
    </row>
    <row r="539" s="3" customFormat="true" x14ac:dyDescent="0.25">
      <c r="A539" s="332"/>
      <c r="K539" s="332"/>
      <c r="U539" s="332"/>
      <c r="AE539" s="332"/>
      <c r="AO539" s="332"/>
      <c r="AY539" s="332"/>
      <c r="AZ539" s="332"/>
      <c r="BA539" s="332"/>
      <c r="BB539" s="332"/>
      <c r="BC539" s="332"/>
      <c r="BD539" s="332"/>
      <c r="BE539" s="332"/>
      <c r="BF539" s="332"/>
      <c r="BI539" s="332"/>
      <c r="BS539" s="332"/>
      <c r="CC539" s="332"/>
      <c r="CM539" s="332"/>
      <c r="CW539" s="332"/>
      <c r="DG539" s="332"/>
      <c r="DQ539" s="332"/>
      <c r="EA539" s="332"/>
      <c r="EK539" s="332"/>
      <c r="EU539" s="332"/>
      <c r="FE539" s="332"/>
      <c r="FO539" s="332"/>
      <c r="FY539" s="332"/>
      <c r="GI539" s="332"/>
      <c r="GS539" s="332"/>
      <c r="HC539" s="332"/>
      <c r="HM539" s="332"/>
    </row>
    <row r="540" s="3" customFormat="true" x14ac:dyDescent="0.25">
      <c r="A540" s="332"/>
      <c r="K540" s="332"/>
      <c r="U540" s="332"/>
      <c r="AE540" s="332"/>
      <c r="AO540" s="332"/>
      <c r="AY540" s="332"/>
      <c r="AZ540" s="332"/>
      <c r="BA540" s="332"/>
      <c r="BB540" s="332"/>
      <c r="BC540" s="332"/>
      <c r="BD540" s="332"/>
      <c r="BE540" s="332"/>
      <c r="BF540" s="332"/>
      <c r="BI540" s="332"/>
      <c r="BS540" s="332"/>
      <c r="CC540" s="332"/>
      <c r="CM540" s="332"/>
      <c r="CW540" s="332"/>
      <c r="DG540" s="332"/>
      <c r="DQ540" s="332"/>
      <c r="EA540" s="332"/>
      <c r="EK540" s="332"/>
      <c r="EU540" s="332"/>
      <c r="FE540" s="332"/>
      <c r="FO540" s="332"/>
      <c r="FY540" s="332"/>
      <c r="GI540" s="332"/>
      <c r="GS540" s="332"/>
      <c r="HC540" s="332"/>
      <c r="HM540" s="332"/>
    </row>
    <row r="541" s="3" customFormat="true" x14ac:dyDescent="0.25">
      <c r="A541" s="332"/>
      <c r="K541" s="332"/>
      <c r="U541" s="332"/>
      <c r="AE541" s="332"/>
      <c r="AO541" s="332"/>
      <c r="AY541" s="332"/>
      <c r="AZ541" s="332"/>
      <c r="BA541" s="332"/>
      <c r="BB541" s="332"/>
      <c r="BC541" s="332"/>
      <c r="BD541" s="332"/>
      <c r="BE541" s="332"/>
      <c r="BF541" s="332"/>
      <c r="BI541" s="332"/>
      <c r="BS541" s="332"/>
      <c r="CC541" s="332"/>
      <c r="CM541" s="332"/>
      <c r="CW541" s="332"/>
      <c r="DG541" s="332"/>
      <c r="DQ541" s="332"/>
      <c r="EA541" s="332"/>
      <c r="EK541" s="332"/>
      <c r="EU541" s="332"/>
      <c r="FE541" s="332"/>
      <c r="FO541" s="332"/>
      <c r="FY541" s="332"/>
      <c r="GI541" s="332"/>
      <c r="GS541" s="332"/>
      <c r="HC541" s="332"/>
      <c r="HM541" s="332"/>
    </row>
    <row r="542" s="3" customFormat="true" x14ac:dyDescent="0.25">
      <c r="A542" s="332"/>
      <c r="K542" s="332"/>
      <c r="U542" s="332"/>
      <c r="AE542" s="332"/>
      <c r="AO542" s="332"/>
      <c r="AY542" s="332"/>
      <c r="AZ542" s="332"/>
      <c r="BA542" s="332"/>
      <c r="BB542" s="332"/>
      <c r="BC542" s="332"/>
      <c r="BD542" s="332"/>
      <c r="BE542" s="332"/>
      <c r="BF542" s="332"/>
      <c r="BI542" s="332"/>
      <c r="BS542" s="332"/>
      <c r="CC542" s="332"/>
      <c r="CM542" s="332"/>
      <c r="CW542" s="332"/>
      <c r="DG542" s="332"/>
      <c r="DQ542" s="332"/>
      <c r="EA542" s="332"/>
      <c r="EK542" s="332"/>
      <c r="EU542" s="332"/>
      <c r="FE542" s="332"/>
      <c r="FO542" s="332"/>
      <c r="FY542" s="332"/>
      <c r="GI542" s="332"/>
      <c r="GS542" s="332"/>
      <c r="HC542" s="332"/>
      <c r="HM542" s="332"/>
    </row>
    <row r="543" s="3" customFormat="true" x14ac:dyDescent="0.25">
      <c r="A543" s="332"/>
      <c r="K543" s="332"/>
      <c r="U543" s="332"/>
      <c r="AE543" s="332"/>
      <c r="AO543" s="332"/>
      <c r="AY543" s="332"/>
      <c r="AZ543" s="332"/>
      <c r="BA543" s="332"/>
      <c r="BB543" s="332"/>
      <c r="BC543" s="332"/>
      <c r="BD543" s="332"/>
      <c r="BE543" s="332"/>
      <c r="BF543" s="332"/>
      <c r="BI543" s="332"/>
      <c r="BS543" s="332"/>
      <c r="CC543" s="332"/>
      <c r="CM543" s="332"/>
      <c r="CW543" s="332"/>
      <c r="DG543" s="332"/>
      <c r="DQ543" s="332"/>
      <c r="EA543" s="332"/>
      <c r="EK543" s="332"/>
      <c r="EU543" s="332"/>
      <c r="FE543" s="332"/>
      <c r="FO543" s="332"/>
      <c r="FY543" s="332"/>
      <c r="GI543" s="332"/>
      <c r="GS543" s="332"/>
      <c r="HC543" s="332"/>
      <c r="HM543" s="332"/>
    </row>
    <row r="544" s="3" customFormat="true" x14ac:dyDescent="0.25">
      <c r="A544" s="332"/>
      <c r="K544" s="332"/>
      <c r="U544" s="332"/>
      <c r="AE544" s="332"/>
      <c r="AO544" s="332"/>
      <c r="AY544" s="332"/>
      <c r="AZ544" s="332"/>
      <c r="BA544" s="332"/>
      <c r="BB544" s="332"/>
      <c r="BC544" s="332"/>
      <c r="BD544" s="332"/>
      <c r="BE544" s="332"/>
      <c r="BF544" s="332"/>
      <c r="BI544" s="332"/>
      <c r="BS544" s="332"/>
      <c r="CC544" s="332"/>
      <c r="CM544" s="332"/>
      <c r="CW544" s="332"/>
      <c r="DG544" s="332"/>
      <c r="DQ544" s="332"/>
      <c r="EA544" s="332"/>
      <c r="EK544" s="332"/>
      <c r="EU544" s="332"/>
      <c r="FE544" s="332"/>
      <c r="FO544" s="332"/>
      <c r="FY544" s="332"/>
      <c r="GI544" s="332"/>
      <c r="GS544" s="332"/>
      <c r="HC544" s="332"/>
      <c r="HM544" s="332"/>
    </row>
    <row r="545" s="3" customFormat="true" x14ac:dyDescent="0.25">
      <c r="A545" s="332"/>
      <c r="K545" s="332"/>
      <c r="U545" s="332"/>
      <c r="AE545" s="332"/>
      <c r="AO545" s="332"/>
      <c r="AY545" s="332"/>
      <c r="AZ545" s="332"/>
      <c r="BA545" s="332"/>
      <c r="BB545" s="332"/>
      <c r="BC545" s="332"/>
      <c r="BD545" s="332"/>
      <c r="BE545" s="332"/>
      <c r="BF545" s="332"/>
      <c r="BI545" s="332"/>
      <c r="BS545" s="332"/>
      <c r="CC545" s="332"/>
      <c r="CM545" s="332"/>
      <c r="CW545" s="332"/>
      <c r="DG545" s="332"/>
      <c r="DQ545" s="332"/>
      <c r="EA545" s="332"/>
      <c r="EK545" s="332"/>
      <c r="EU545" s="332"/>
      <c r="FE545" s="332"/>
      <c r="FO545" s="332"/>
      <c r="FY545" s="332"/>
      <c r="GI545" s="332"/>
      <c r="GS545" s="332"/>
      <c r="HC545" s="332"/>
      <c r="HM545" s="332"/>
    </row>
    <row r="546" s="3" customFormat="true" x14ac:dyDescent="0.25">
      <c r="A546" s="332"/>
      <c r="K546" s="332"/>
      <c r="U546" s="332"/>
      <c r="AE546" s="332"/>
      <c r="AO546" s="332"/>
      <c r="AY546" s="332"/>
      <c r="AZ546" s="332"/>
      <c r="BA546" s="332"/>
      <c r="BB546" s="332"/>
      <c r="BC546" s="332"/>
      <c r="BD546" s="332"/>
      <c r="BE546" s="332"/>
      <c r="BF546" s="332"/>
      <c r="BI546" s="332"/>
      <c r="BS546" s="332"/>
      <c r="CC546" s="332"/>
      <c r="CM546" s="332"/>
      <c r="CW546" s="332"/>
      <c r="DG546" s="332"/>
      <c r="DQ546" s="332"/>
      <c r="EA546" s="332"/>
      <c r="EK546" s="332"/>
      <c r="EU546" s="332"/>
      <c r="FE546" s="332"/>
      <c r="FO546" s="332"/>
      <c r="FY546" s="332"/>
      <c r="GI546" s="332"/>
      <c r="GS546" s="332"/>
      <c r="HC546" s="332"/>
      <c r="HM546" s="332"/>
    </row>
    <row r="547" s="3" customFormat="true" x14ac:dyDescent="0.25">
      <c r="A547" s="332"/>
      <c r="K547" s="332"/>
      <c r="U547" s="332"/>
      <c r="AE547" s="332"/>
      <c r="AO547" s="332"/>
      <c r="AY547" s="332"/>
      <c r="AZ547" s="332"/>
      <c r="BA547" s="332"/>
      <c r="BB547" s="332"/>
      <c r="BC547" s="332"/>
      <c r="BD547" s="332"/>
      <c r="BE547" s="332"/>
      <c r="BF547" s="332"/>
      <c r="BI547" s="332"/>
      <c r="BS547" s="332"/>
      <c r="CC547" s="332"/>
      <c r="CM547" s="332"/>
      <c r="CW547" s="332"/>
      <c r="DG547" s="332"/>
      <c r="DQ547" s="332"/>
      <c r="EA547" s="332"/>
      <c r="EK547" s="332"/>
      <c r="EU547" s="332"/>
      <c r="FE547" s="332"/>
      <c r="FO547" s="332"/>
      <c r="FY547" s="332"/>
      <c r="GI547" s="332"/>
      <c r="GS547" s="332"/>
      <c r="HC547" s="332"/>
      <c r="HM547" s="332"/>
    </row>
    <row r="548" s="3" customFormat="true" x14ac:dyDescent="0.25">
      <c r="A548" s="332"/>
      <c r="K548" s="332"/>
      <c r="U548" s="332"/>
      <c r="AE548" s="332"/>
      <c r="AO548" s="332"/>
      <c r="AY548" s="332"/>
      <c r="AZ548" s="332"/>
      <c r="BA548" s="332"/>
      <c r="BB548" s="332"/>
      <c r="BC548" s="332"/>
      <c r="BD548" s="332"/>
      <c r="BE548" s="332"/>
      <c r="BF548" s="332"/>
      <c r="BI548" s="332"/>
      <c r="BS548" s="332"/>
      <c r="CC548" s="332"/>
      <c r="CM548" s="332"/>
      <c r="CW548" s="332"/>
      <c r="DG548" s="332"/>
      <c r="DQ548" s="332"/>
      <c r="EA548" s="332"/>
      <c r="EK548" s="332"/>
      <c r="EU548" s="332"/>
      <c r="FE548" s="332"/>
      <c r="FO548" s="332"/>
      <c r="FY548" s="332"/>
      <c r="GI548" s="332"/>
      <c r="GS548" s="332"/>
      <c r="HC548" s="332"/>
      <c r="HM548" s="332"/>
    </row>
    <row r="549" s="3" customFormat="true" x14ac:dyDescent="0.25">
      <c r="A549" s="332"/>
      <c r="K549" s="332"/>
      <c r="U549" s="332"/>
      <c r="AE549" s="332"/>
      <c r="AO549" s="332"/>
      <c r="AY549" s="332"/>
      <c r="AZ549" s="332"/>
      <c r="BA549" s="332"/>
      <c r="BB549" s="332"/>
      <c r="BC549" s="332"/>
      <c r="BD549" s="332"/>
      <c r="BE549" s="332"/>
      <c r="BF549" s="332"/>
      <c r="BI549" s="332"/>
      <c r="BS549" s="332"/>
      <c r="CC549" s="332"/>
      <c r="CM549" s="332"/>
      <c r="CW549" s="332"/>
      <c r="DG549" s="332"/>
      <c r="DQ549" s="332"/>
      <c r="EA549" s="332"/>
      <c r="EK549" s="332"/>
      <c r="EU549" s="332"/>
      <c r="FE549" s="332"/>
      <c r="FO549" s="332"/>
      <c r="FY549" s="332"/>
      <c r="GI549" s="332"/>
      <c r="GS549" s="332"/>
      <c r="HC549" s="332"/>
      <c r="HM549" s="332"/>
    </row>
    <row r="550" s="3" customFormat="true" x14ac:dyDescent="0.25">
      <c r="A550" s="332"/>
      <c r="K550" s="332"/>
      <c r="U550" s="332"/>
      <c r="AE550" s="332"/>
      <c r="AO550" s="332"/>
      <c r="AY550" s="332"/>
      <c r="AZ550" s="332"/>
      <c r="BA550" s="332"/>
      <c r="BB550" s="332"/>
      <c r="BC550" s="332"/>
      <c r="BD550" s="332"/>
      <c r="BE550" s="332"/>
      <c r="BF550" s="332"/>
      <c r="BI550" s="332"/>
      <c r="BS550" s="332"/>
      <c r="CC550" s="332"/>
      <c r="CM550" s="332"/>
      <c r="CW550" s="332"/>
      <c r="DG550" s="332"/>
      <c r="DQ550" s="332"/>
      <c r="EA550" s="332"/>
      <c r="EK550" s="332"/>
      <c r="EU550" s="332"/>
      <c r="FE550" s="332"/>
      <c r="FO550" s="332"/>
      <c r="FY550" s="332"/>
      <c r="GI550" s="332"/>
      <c r="GS550" s="332"/>
      <c r="HC550" s="332"/>
      <c r="HM550" s="332"/>
    </row>
    <row r="551" s="3" customFormat="true" x14ac:dyDescent="0.25">
      <c r="A551" s="332"/>
      <c r="K551" s="332"/>
      <c r="U551" s="332"/>
      <c r="AE551" s="332"/>
      <c r="AO551" s="332"/>
      <c r="AY551" s="332"/>
      <c r="AZ551" s="332"/>
      <c r="BA551" s="332"/>
      <c r="BB551" s="332"/>
      <c r="BC551" s="332"/>
      <c r="BD551" s="332"/>
      <c r="BE551" s="332"/>
      <c r="BF551" s="332"/>
      <c r="BI551" s="332"/>
      <c r="BS551" s="332"/>
      <c r="CC551" s="332"/>
      <c r="CM551" s="332"/>
      <c r="CW551" s="332"/>
      <c r="DG551" s="332"/>
      <c r="DQ551" s="332"/>
      <c r="EA551" s="332"/>
      <c r="EK551" s="332"/>
      <c r="EU551" s="332"/>
      <c r="FE551" s="332"/>
      <c r="FO551" s="332"/>
      <c r="FY551" s="332"/>
      <c r="GI551" s="332"/>
      <c r="GS551" s="332"/>
      <c r="HC551" s="332"/>
      <c r="HM551" s="332"/>
    </row>
    <row r="552" s="3" customFormat="true" x14ac:dyDescent="0.25">
      <c r="A552" s="332"/>
      <c r="K552" s="332"/>
      <c r="U552" s="332"/>
      <c r="AE552" s="332"/>
      <c r="AO552" s="332"/>
      <c r="AY552" s="332"/>
      <c r="AZ552" s="332"/>
      <c r="BA552" s="332"/>
      <c r="BB552" s="332"/>
      <c r="BC552" s="332"/>
      <c r="BD552" s="332"/>
      <c r="BE552" s="332"/>
      <c r="BF552" s="332"/>
      <c r="BI552" s="332"/>
      <c r="BS552" s="332"/>
      <c r="CC552" s="332"/>
      <c r="CM552" s="332"/>
      <c r="CW552" s="332"/>
      <c r="DG552" s="332"/>
      <c r="DQ552" s="332"/>
      <c r="EA552" s="332"/>
      <c r="EK552" s="332"/>
      <c r="EU552" s="332"/>
      <c r="FE552" s="332"/>
      <c r="FO552" s="332"/>
      <c r="FY552" s="332"/>
      <c r="GI552" s="332"/>
      <c r="GS552" s="332"/>
      <c r="HC552" s="332"/>
      <c r="HM552" s="332"/>
    </row>
    <row r="553" s="3" customFormat="true" x14ac:dyDescent="0.25">
      <c r="A553" s="332"/>
      <c r="K553" s="332"/>
      <c r="U553" s="332"/>
      <c r="AE553" s="332"/>
      <c r="AO553" s="332"/>
      <c r="AY553" s="332"/>
      <c r="AZ553" s="332"/>
      <c r="BA553" s="332"/>
      <c r="BB553" s="332"/>
      <c r="BC553" s="332"/>
      <c r="BD553" s="332"/>
      <c r="BE553" s="332"/>
      <c r="BF553" s="332"/>
      <c r="BI553" s="332"/>
      <c r="BS553" s="332"/>
      <c r="CC553" s="332"/>
      <c r="CM553" s="332"/>
      <c r="CW553" s="332"/>
      <c r="DG553" s="332"/>
      <c r="DQ553" s="332"/>
      <c r="EA553" s="332"/>
      <c r="EK553" s="332"/>
      <c r="EU553" s="332"/>
      <c r="FE553" s="332"/>
      <c r="FO553" s="332"/>
      <c r="FY553" s="332"/>
      <c r="GI553" s="332"/>
      <c r="GS553" s="332"/>
      <c r="HC553" s="332"/>
      <c r="HM553" s="332"/>
    </row>
    <row r="554" s="3" customFormat="true" x14ac:dyDescent="0.25">
      <c r="A554" s="332"/>
      <c r="K554" s="332"/>
      <c r="U554" s="332"/>
      <c r="AE554" s="332"/>
      <c r="AO554" s="332"/>
      <c r="AY554" s="332"/>
      <c r="AZ554" s="332"/>
      <c r="BA554" s="332"/>
      <c r="BB554" s="332"/>
      <c r="BC554" s="332"/>
      <c r="BD554" s="332"/>
      <c r="BE554" s="332"/>
      <c r="BF554" s="332"/>
      <c r="BI554" s="332"/>
      <c r="BS554" s="332"/>
      <c r="CC554" s="332"/>
      <c r="CM554" s="332"/>
      <c r="CW554" s="332"/>
      <c r="DG554" s="332"/>
      <c r="DQ554" s="332"/>
      <c r="EA554" s="332"/>
      <c r="EK554" s="332"/>
      <c r="EU554" s="332"/>
      <c r="FE554" s="332"/>
      <c r="FO554" s="332"/>
      <c r="FY554" s="332"/>
      <c r="GI554" s="332"/>
      <c r="GS554" s="332"/>
      <c r="HC554" s="332"/>
      <c r="HM554" s="332"/>
    </row>
    <row r="555" s="3" customFormat="true" x14ac:dyDescent="0.25">
      <c r="A555" s="332"/>
      <c r="K555" s="332"/>
      <c r="U555" s="332"/>
      <c r="AE555" s="332"/>
      <c r="AO555" s="332"/>
      <c r="AY555" s="332"/>
      <c r="AZ555" s="332"/>
      <c r="BA555" s="332"/>
      <c r="BB555" s="332"/>
      <c r="BC555" s="332"/>
      <c r="BD555" s="332"/>
      <c r="BE555" s="332"/>
      <c r="BF555" s="332"/>
      <c r="BI555" s="332"/>
      <c r="BS555" s="332"/>
      <c r="CC555" s="332"/>
      <c r="CM555" s="332"/>
      <c r="CW555" s="332"/>
      <c r="DG555" s="332"/>
      <c r="DQ555" s="332"/>
      <c r="EA555" s="332"/>
      <c r="EK555" s="332"/>
      <c r="EU555" s="332"/>
      <c r="FE555" s="332"/>
      <c r="FO555" s="332"/>
      <c r="FY555" s="332"/>
      <c r="GI555" s="332"/>
      <c r="GS555" s="332"/>
      <c r="HC555" s="332"/>
      <c r="HM555" s="332"/>
    </row>
    <row r="556" s="3" customFormat="true" x14ac:dyDescent="0.25">
      <c r="A556" s="332"/>
      <c r="K556" s="332"/>
      <c r="U556" s="332"/>
      <c r="AE556" s="332"/>
      <c r="AO556" s="332"/>
      <c r="AY556" s="332"/>
      <c r="AZ556" s="332"/>
      <c r="BA556" s="332"/>
      <c r="BB556" s="332"/>
      <c r="BC556" s="332"/>
      <c r="BD556" s="332"/>
      <c r="BE556" s="332"/>
      <c r="BF556" s="332"/>
      <c r="BI556" s="332"/>
      <c r="BS556" s="332"/>
      <c r="CC556" s="332"/>
      <c r="CM556" s="332"/>
      <c r="CW556" s="332"/>
      <c r="DG556" s="332"/>
      <c r="DQ556" s="332"/>
      <c r="EA556" s="332"/>
      <c r="EK556" s="332"/>
      <c r="EU556" s="332"/>
      <c r="FE556" s="332"/>
      <c r="FO556" s="332"/>
      <c r="FY556" s="332"/>
      <c r="GI556" s="332"/>
      <c r="GS556" s="332"/>
      <c r="HC556" s="332"/>
      <c r="HM556" s="332"/>
    </row>
    <row r="557" s="3" customFormat="true" x14ac:dyDescent="0.25">
      <c r="A557" s="332"/>
      <c r="K557" s="332"/>
      <c r="U557" s="332"/>
      <c r="AE557" s="332"/>
      <c r="AO557" s="332"/>
      <c r="AY557" s="332"/>
      <c r="AZ557" s="332"/>
      <c r="BA557" s="332"/>
      <c r="BB557" s="332"/>
      <c r="BC557" s="332"/>
      <c r="BD557" s="332"/>
      <c r="BE557" s="332"/>
      <c r="BF557" s="332"/>
      <c r="BI557" s="332"/>
      <c r="BS557" s="332"/>
      <c r="CC557" s="332"/>
      <c r="CM557" s="332"/>
      <c r="CW557" s="332"/>
      <c r="DG557" s="332"/>
      <c r="DQ557" s="332"/>
      <c r="EA557" s="332"/>
      <c r="EK557" s="332"/>
      <c r="EU557" s="332"/>
      <c r="FE557" s="332"/>
      <c r="FO557" s="332"/>
      <c r="FY557" s="332"/>
      <c r="GI557" s="332"/>
      <c r="GS557" s="332"/>
      <c r="HC557" s="332"/>
      <c r="HM557" s="332"/>
    </row>
    <row r="558" s="3" customFormat="true" x14ac:dyDescent="0.25">
      <c r="A558" s="332"/>
      <c r="K558" s="332"/>
      <c r="U558" s="332"/>
      <c r="AE558" s="332"/>
      <c r="AO558" s="332"/>
      <c r="AY558" s="332"/>
      <c r="AZ558" s="332"/>
      <c r="BA558" s="332"/>
      <c r="BB558" s="332"/>
      <c r="BC558" s="332"/>
      <c r="BD558" s="332"/>
      <c r="BE558" s="332"/>
      <c r="BF558" s="332"/>
      <c r="BI558" s="332"/>
      <c r="BS558" s="332"/>
      <c r="CC558" s="332"/>
      <c r="CM558" s="332"/>
      <c r="CW558" s="332"/>
      <c r="DG558" s="332"/>
      <c r="DQ558" s="332"/>
      <c r="EA558" s="332"/>
      <c r="EK558" s="332"/>
      <c r="EU558" s="332"/>
      <c r="FE558" s="332"/>
      <c r="FO558" s="332"/>
      <c r="FY558" s="332"/>
      <c r="GI558" s="332"/>
      <c r="GS558" s="332"/>
      <c r="HC558" s="332"/>
      <c r="HM558" s="332"/>
    </row>
    <row r="559" s="3" customFormat="true" x14ac:dyDescent="0.25">
      <c r="A559" s="332"/>
      <c r="K559" s="332"/>
      <c r="U559" s="332"/>
      <c r="AE559" s="332"/>
      <c r="AO559" s="332"/>
      <c r="AY559" s="332"/>
      <c r="AZ559" s="332"/>
      <c r="BA559" s="332"/>
      <c r="BB559" s="332"/>
      <c r="BC559" s="332"/>
      <c r="BD559" s="332"/>
      <c r="BE559" s="332"/>
      <c r="BF559" s="332"/>
      <c r="BI559" s="332"/>
      <c r="BS559" s="332"/>
      <c r="CC559" s="332"/>
      <c r="CM559" s="332"/>
      <c r="CW559" s="332"/>
      <c r="DG559" s="332"/>
      <c r="DQ559" s="332"/>
      <c r="EA559" s="332"/>
      <c r="EK559" s="332"/>
      <c r="EU559" s="332"/>
      <c r="FE559" s="332"/>
      <c r="FO559" s="332"/>
      <c r="FY559" s="332"/>
      <c r="GI559" s="332"/>
      <c r="GS559" s="332"/>
      <c r="HC559" s="332"/>
      <c r="HM559" s="332"/>
    </row>
    <row r="560" s="3" customFormat="true" x14ac:dyDescent="0.25">
      <c r="A560" s="332"/>
      <c r="K560" s="332"/>
      <c r="U560" s="332"/>
      <c r="AE560" s="332"/>
      <c r="AO560" s="332"/>
      <c r="AY560" s="332"/>
      <c r="AZ560" s="332"/>
      <c r="BA560" s="332"/>
      <c r="BB560" s="332"/>
      <c r="BC560" s="332"/>
      <c r="BD560" s="332"/>
      <c r="BE560" s="332"/>
      <c r="BF560" s="332"/>
      <c r="BI560" s="332"/>
      <c r="BS560" s="332"/>
      <c r="CC560" s="332"/>
      <c r="CM560" s="332"/>
      <c r="CW560" s="332"/>
      <c r="DG560" s="332"/>
      <c r="DQ560" s="332"/>
      <c r="EA560" s="332"/>
      <c r="EK560" s="332"/>
      <c r="EU560" s="332"/>
      <c r="FE560" s="332"/>
      <c r="FO560" s="332"/>
      <c r="FY560" s="332"/>
      <c r="GI560" s="332"/>
      <c r="GS560" s="332"/>
      <c r="HC560" s="332"/>
      <c r="HM560" s="332"/>
    </row>
    <row r="561" s="3" customFormat="true" x14ac:dyDescent="0.25">
      <c r="A561" s="332"/>
      <c r="K561" s="332"/>
      <c r="U561" s="332"/>
      <c r="AE561" s="332"/>
      <c r="AO561" s="332"/>
      <c r="AY561" s="332"/>
      <c r="AZ561" s="332"/>
      <c r="BA561" s="332"/>
      <c r="BB561" s="332"/>
      <c r="BC561" s="332"/>
      <c r="BD561" s="332"/>
      <c r="BE561" s="332"/>
      <c r="BF561" s="332"/>
      <c r="BI561" s="332"/>
      <c r="BS561" s="332"/>
      <c r="CC561" s="332"/>
      <c r="CM561" s="332"/>
      <c r="CW561" s="332"/>
      <c r="DG561" s="332"/>
      <c r="DQ561" s="332"/>
      <c r="EA561" s="332"/>
      <c r="EK561" s="332"/>
      <c r="EU561" s="332"/>
      <c r="FE561" s="332"/>
      <c r="FO561" s="332"/>
      <c r="FY561" s="332"/>
      <c r="GI561" s="332"/>
      <c r="GS561" s="332"/>
      <c r="HC561" s="332"/>
      <c r="HM561" s="332"/>
    </row>
    <row r="562" s="3" customFormat="true" x14ac:dyDescent="0.25">
      <c r="A562" s="332"/>
      <c r="K562" s="332"/>
      <c r="U562" s="332"/>
      <c r="AE562" s="332"/>
      <c r="AO562" s="332"/>
      <c r="AY562" s="332"/>
      <c r="AZ562" s="332"/>
      <c r="BA562" s="332"/>
      <c r="BB562" s="332"/>
      <c r="BC562" s="332"/>
      <c r="BD562" s="332"/>
      <c r="BE562" s="332"/>
      <c r="BF562" s="332"/>
      <c r="BI562" s="332"/>
      <c r="BS562" s="332"/>
      <c r="CC562" s="332"/>
      <c r="CM562" s="332"/>
      <c r="CW562" s="332"/>
      <c r="DG562" s="332"/>
      <c r="DQ562" s="332"/>
      <c r="EA562" s="332"/>
      <c r="EK562" s="332"/>
      <c r="EU562" s="332"/>
      <c r="FE562" s="332"/>
      <c r="FO562" s="332"/>
      <c r="FY562" s="332"/>
      <c r="GI562" s="332"/>
      <c r="GS562" s="332"/>
      <c r="HC562" s="332"/>
      <c r="HM562" s="332"/>
    </row>
    <row r="563" s="3" customFormat="true" x14ac:dyDescent="0.25">
      <c r="A563" s="332"/>
      <c r="K563" s="332"/>
      <c r="U563" s="332"/>
      <c r="AE563" s="332"/>
      <c r="AO563" s="332"/>
      <c r="AY563" s="332"/>
      <c r="AZ563" s="332"/>
      <c r="BA563" s="332"/>
      <c r="BB563" s="332"/>
      <c r="BC563" s="332"/>
      <c r="BD563" s="332"/>
      <c r="BE563" s="332"/>
      <c r="BF563" s="332"/>
      <c r="BI563" s="332"/>
      <c r="BS563" s="332"/>
      <c r="CC563" s="332"/>
      <c r="CM563" s="332"/>
      <c r="CW563" s="332"/>
      <c r="DG563" s="332"/>
      <c r="DQ563" s="332"/>
      <c r="EA563" s="332"/>
      <c r="EK563" s="332"/>
      <c r="EU563" s="332"/>
      <c r="FE563" s="332"/>
      <c r="FO563" s="332"/>
      <c r="FY563" s="332"/>
      <c r="GI563" s="332"/>
      <c r="GS563" s="332"/>
      <c r="HC563" s="332"/>
      <c r="HM563" s="332"/>
    </row>
    <row r="564" s="3" customFormat="true" x14ac:dyDescent="0.25">
      <c r="A564" s="332"/>
      <c r="K564" s="332"/>
      <c r="U564" s="332"/>
      <c r="AE564" s="332"/>
      <c r="AO564" s="332"/>
      <c r="AY564" s="332"/>
      <c r="AZ564" s="332"/>
      <c r="BA564" s="332"/>
      <c r="BB564" s="332"/>
      <c r="BC564" s="332"/>
      <c r="BD564" s="332"/>
      <c r="BE564" s="332"/>
      <c r="BF564" s="332"/>
      <c r="BI564" s="332"/>
      <c r="BS564" s="332"/>
      <c r="CC564" s="332"/>
      <c r="CM564" s="332"/>
      <c r="CW564" s="332"/>
      <c r="DG564" s="332"/>
      <c r="DQ564" s="332"/>
      <c r="EA564" s="332"/>
      <c r="EK564" s="332"/>
      <c r="EU564" s="332"/>
      <c r="FE564" s="332"/>
      <c r="FO564" s="332"/>
      <c r="FY564" s="332"/>
      <c r="GI564" s="332"/>
      <c r="GS564" s="332"/>
      <c r="HC564" s="332"/>
      <c r="HM564" s="332"/>
    </row>
    <row r="565" s="3" customFormat="true" x14ac:dyDescent="0.25">
      <c r="A565" s="332"/>
      <c r="K565" s="332"/>
      <c r="U565" s="332"/>
      <c r="AE565" s="332"/>
      <c r="AO565" s="332"/>
      <c r="AY565" s="332"/>
      <c r="AZ565" s="332"/>
      <c r="BA565" s="332"/>
      <c r="BB565" s="332"/>
      <c r="BC565" s="332"/>
      <c r="BD565" s="332"/>
      <c r="BE565" s="332"/>
      <c r="BF565" s="332"/>
      <c r="BI565" s="332"/>
      <c r="BS565" s="332"/>
      <c r="CC565" s="332"/>
      <c r="CM565" s="332"/>
      <c r="CW565" s="332"/>
      <c r="DG565" s="332"/>
      <c r="DQ565" s="332"/>
      <c r="EA565" s="332"/>
      <c r="EK565" s="332"/>
      <c r="EU565" s="332"/>
      <c r="FE565" s="332"/>
      <c r="FO565" s="332"/>
      <c r="FY565" s="332"/>
      <c r="GI565" s="332"/>
      <c r="GS565" s="332"/>
      <c r="HC565" s="332"/>
      <c r="HM565" s="332"/>
    </row>
    <row r="566" s="3" customFormat="true" x14ac:dyDescent="0.25">
      <c r="A566" s="332"/>
      <c r="K566" s="332"/>
      <c r="U566" s="332"/>
      <c r="AE566" s="332"/>
      <c r="AO566" s="332"/>
      <c r="AY566" s="332"/>
      <c r="AZ566" s="332"/>
      <c r="BA566" s="332"/>
      <c r="BB566" s="332"/>
      <c r="BC566" s="332"/>
      <c r="BD566" s="332"/>
      <c r="BE566" s="332"/>
      <c r="BF566" s="332"/>
      <c r="BI566" s="332"/>
      <c r="BS566" s="332"/>
      <c r="CC566" s="332"/>
      <c r="CM566" s="332"/>
      <c r="CW566" s="332"/>
      <c r="DG566" s="332"/>
      <c r="DQ566" s="332"/>
      <c r="EA566" s="332"/>
      <c r="EK566" s="332"/>
      <c r="EU566" s="332"/>
      <c r="FE566" s="332"/>
      <c r="FO566" s="332"/>
      <c r="FY566" s="332"/>
      <c r="GI566" s="332"/>
      <c r="GS566" s="332"/>
      <c r="HC566" s="332"/>
      <c r="HM566" s="332"/>
    </row>
    <row r="567" s="3" customFormat="true" x14ac:dyDescent="0.25">
      <c r="A567" s="332"/>
      <c r="K567" s="332"/>
      <c r="U567" s="332"/>
      <c r="AE567" s="332"/>
      <c r="AO567" s="332"/>
      <c r="AY567" s="332"/>
      <c r="AZ567" s="332"/>
      <c r="BA567" s="332"/>
      <c r="BB567" s="332"/>
      <c r="BC567" s="332"/>
      <c r="BD567" s="332"/>
      <c r="BE567" s="332"/>
      <c r="BF567" s="332"/>
      <c r="BI567" s="332"/>
      <c r="BS567" s="332"/>
      <c r="CC567" s="332"/>
      <c r="CM567" s="332"/>
      <c r="CW567" s="332"/>
      <c r="DG567" s="332"/>
      <c r="DQ567" s="332"/>
      <c r="EA567" s="332"/>
      <c r="EK567" s="332"/>
      <c r="EU567" s="332"/>
      <c r="FE567" s="332"/>
      <c r="FO567" s="332"/>
      <c r="FY567" s="332"/>
      <c r="GI567" s="332"/>
      <c r="GS567" s="332"/>
      <c r="HC567" s="332"/>
      <c r="HM567" s="332"/>
    </row>
    <row r="568" s="3" customFormat="true" x14ac:dyDescent="0.25">
      <c r="A568" s="332"/>
      <c r="K568" s="332"/>
      <c r="U568" s="332"/>
      <c r="AE568" s="332"/>
      <c r="AO568" s="332"/>
      <c r="AY568" s="332"/>
      <c r="AZ568" s="332"/>
      <c r="BA568" s="332"/>
      <c r="BB568" s="332"/>
      <c r="BC568" s="332"/>
      <c r="BD568" s="332"/>
      <c r="BE568" s="332"/>
      <c r="BF568" s="332"/>
      <c r="BI568" s="332"/>
      <c r="BS568" s="332"/>
      <c r="CC568" s="332"/>
      <c r="CM568" s="332"/>
      <c r="CW568" s="332"/>
      <c r="DG568" s="332"/>
      <c r="DQ568" s="332"/>
      <c r="EA568" s="332"/>
      <c r="EK568" s="332"/>
      <c r="EU568" s="332"/>
      <c r="FE568" s="332"/>
      <c r="FO568" s="332"/>
      <c r="FY568" s="332"/>
      <c r="GI568" s="332"/>
      <c r="GS568" s="332"/>
      <c r="HC568" s="332"/>
      <c r="HM568" s="332"/>
    </row>
    <row r="569" s="3" customFormat="true" x14ac:dyDescent="0.25">
      <c r="A569" s="332"/>
      <c r="K569" s="332"/>
      <c r="U569" s="332"/>
      <c r="AE569" s="332"/>
      <c r="AO569" s="332"/>
      <c r="AY569" s="332"/>
      <c r="AZ569" s="332"/>
      <c r="BA569" s="332"/>
      <c r="BB569" s="332"/>
      <c r="BC569" s="332"/>
      <c r="BD569" s="332"/>
      <c r="BE569" s="332"/>
      <c r="BF569" s="332"/>
      <c r="BI569" s="332"/>
      <c r="BS569" s="332"/>
      <c r="CC569" s="332"/>
      <c r="CM569" s="332"/>
      <c r="CW569" s="332"/>
      <c r="DG569" s="332"/>
      <c r="DQ569" s="332"/>
      <c r="EA569" s="332"/>
      <c r="EK569" s="332"/>
      <c r="EU569" s="332"/>
      <c r="FE569" s="332"/>
      <c r="FO569" s="332"/>
      <c r="FY569" s="332"/>
      <c r="GI569" s="332"/>
      <c r="GS569" s="332"/>
      <c r="HC569" s="332"/>
      <c r="HM569" s="332"/>
    </row>
    <row r="570" s="3" customFormat="true" x14ac:dyDescent="0.25">
      <c r="A570" s="332"/>
      <c r="K570" s="332"/>
      <c r="U570" s="332"/>
      <c r="AE570" s="332"/>
      <c r="AO570" s="332"/>
      <c r="AY570" s="332"/>
      <c r="AZ570" s="332"/>
      <c r="BA570" s="332"/>
      <c r="BB570" s="332"/>
      <c r="BC570" s="332"/>
      <c r="BD570" s="332"/>
      <c r="BE570" s="332"/>
      <c r="BF570" s="332"/>
      <c r="BI570" s="332"/>
      <c r="BS570" s="332"/>
      <c r="CC570" s="332"/>
      <c r="CM570" s="332"/>
      <c r="CW570" s="332"/>
      <c r="DG570" s="332"/>
      <c r="DQ570" s="332"/>
      <c r="EA570" s="332"/>
      <c r="EK570" s="332"/>
      <c r="EU570" s="332"/>
      <c r="FE570" s="332"/>
      <c r="FO570" s="332"/>
      <c r="FY570" s="332"/>
      <c r="GI570" s="332"/>
      <c r="GS570" s="332"/>
      <c r="HC570" s="332"/>
      <c r="HM570" s="332"/>
    </row>
    <row r="571" s="3" customFormat="true" x14ac:dyDescent="0.25">
      <c r="A571" s="332"/>
      <c r="K571" s="332"/>
      <c r="U571" s="332"/>
      <c r="AE571" s="332"/>
      <c r="AO571" s="332"/>
      <c r="AY571" s="332"/>
      <c r="AZ571" s="332"/>
      <c r="BA571" s="332"/>
      <c r="BB571" s="332"/>
      <c r="BC571" s="332"/>
      <c r="BD571" s="332"/>
      <c r="BE571" s="332"/>
      <c r="BF571" s="332"/>
      <c r="BI571" s="332"/>
      <c r="BS571" s="332"/>
      <c r="CC571" s="332"/>
      <c r="CM571" s="332"/>
      <c r="CW571" s="332"/>
      <c r="DG571" s="332"/>
      <c r="DQ571" s="332"/>
      <c r="EA571" s="332"/>
      <c r="EK571" s="332"/>
      <c r="EU571" s="332"/>
      <c r="FE571" s="332"/>
      <c r="FO571" s="332"/>
      <c r="FY571" s="332"/>
      <c r="GI571" s="332"/>
      <c r="GS571" s="332"/>
      <c r="HC571" s="332"/>
      <c r="HM571" s="332"/>
    </row>
    <row r="572" s="3" customFormat="true" x14ac:dyDescent="0.25">
      <c r="A572" s="332"/>
      <c r="K572" s="332"/>
      <c r="U572" s="332"/>
      <c r="AE572" s="332"/>
      <c r="AO572" s="332"/>
      <c r="AY572" s="332"/>
      <c r="AZ572" s="332"/>
      <c r="BA572" s="332"/>
      <c r="BB572" s="332"/>
      <c r="BC572" s="332"/>
      <c r="BD572" s="332"/>
      <c r="BE572" s="332"/>
      <c r="BF572" s="332"/>
      <c r="BI572" s="332"/>
      <c r="BS572" s="332"/>
      <c r="CC572" s="332"/>
      <c r="CM572" s="332"/>
      <c r="CW572" s="332"/>
      <c r="DG572" s="332"/>
      <c r="DQ572" s="332"/>
      <c r="EA572" s="332"/>
      <c r="EK572" s="332"/>
      <c r="EU572" s="332"/>
      <c r="FE572" s="332"/>
      <c r="FO572" s="332"/>
      <c r="FY572" s="332"/>
      <c r="GI572" s="332"/>
      <c r="GS572" s="332"/>
      <c r="HC572" s="332"/>
      <c r="HM572" s="332"/>
    </row>
    <row r="573" s="3" customFormat="true" x14ac:dyDescent="0.25">
      <c r="A573" s="332"/>
      <c r="K573" s="332"/>
      <c r="U573" s="332"/>
      <c r="AE573" s="332"/>
      <c r="AO573" s="332"/>
      <c r="AY573" s="332"/>
      <c r="AZ573" s="332"/>
      <c r="BA573" s="332"/>
      <c r="BB573" s="332"/>
      <c r="BC573" s="332"/>
      <c r="BD573" s="332"/>
      <c r="BE573" s="332"/>
      <c r="BF573" s="332"/>
      <c r="BI573" s="332"/>
      <c r="BS573" s="332"/>
      <c r="CC573" s="332"/>
      <c r="CM573" s="332"/>
      <c r="CW573" s="332"/>
      <c r="DG573" s="332"/>
      <c r="DQ573" s="332"/>
      <c r="EA573" s="332"/>
      <c r="EK573" s="332"/>
      <c r="EU573" s="332"/>
      <c r="FE573" s="332"/>
      <c r="FO573" s="332"/>
      <c r="FY573" s="332"/>
      <c r="GI573" s="332"/>
      <c r="GS573" s="332"/>
      <c r="HC573" s="332"/>
      <c r="HM573" s="332"/>
    </row>
    <row r="574" s="3" customFormat="true" x14ac:dyDescent="0.25">
      <c r="A574" s="332"/>
      <c r="K574" s="332"/>
      <c r="U574" s="332"/>
      <c r="AE574" s="332"/>
      <c r="AO574" s="332"/>
      <c r="AY574" s="332"/>
      <c r="AZ574" s="332"/>
      <c r="BA574" s="332"/>
      <c r="BB574" s="332"/>
      <c r="BC574" s="332"/>
      <c r="BD574" s="332"/>
      <c r="BE574" s="332"/>
      <c r="BF574" s="332"/>
      <c r="BI574" s="332"/>
      <c r="BS574" s="332"/>
      <c r="CC574" s="332"/>
      <c r="CM574" s="332"/>
      <c r="CW574" s="332"/>
      <c r="DG574" s="332"/>
      <c r="DQ574" s="332"/>
      <c r="EA574" s="332"/>
      <c r="EK574" s="332"/>
      <c r="EU574" s="332"/>
      <c r="FE574" s="332"/>
      <c r="FO574" s="332"/>
      <c r="FY574" s="332"/>
      <c r="GI574" s="332"/>
      <c r="GS574" s="332"/>
      <c r="HC574" s="332"/>
      <c r="HM574" s="332"/>
    </row>
    <row r="575" s="3" customFormat="true" x14ac:dyDescent="0.25">
      <c r="A575" s="332"/>
      <c r="K575" s="332"/>
      <c r="U575" s="332"/>
      <c r="AE575" s="332"/>
      <c r="AO575" s="332"/>
      <c r="AY575" s="332"/>
      <c r="AZ575" s="332"/>
      <c r="BA575" s="332"/>
      <c r="BB575" s="332"/>
      <c r="BC575" s="332"/>
      <c r="BD575" s="332"/>
      <c r="BE575" s="332"/>
      <c r="BF575" s="332"/>
      <c r="BI575" s="332"/>
      <c r="BS575" s="332"/>
      <c r="CC575" s="332"/>
      <c r="CM575" s="332"/>
      <c r="CW575" s="332"/>
      <c r="DG575" s="332"/>
      <c r="DQ575" s="332"/>
      <c r="EA575" s="332"/>
      <c r="EK575" s="332"/>
      <c r="EU575" s="332"/>
      <c r="FE575" s="332"/>
      <c r="FO575" s="332"/>
      <c r="FY575" s="332"/>
      <c r="GI575" s="332"/>
      <c r="GS575" s="332"/>
      <c r="HC575" s="332"/>
      <c r="HM575" s="332"/>
    </row>
    <row r="576" s="3" customFormat="true" x14ac:dyDescent="0.25">
      <c r="A576" s="332"/>
      <c r="K576" s="332"/>
      <c r="U576" s="332"/>
      <c r="AE576" s="332"/>
      <c r="AO576" s="332"/>
      <c r="AY576" s="332"/>
      <c r="AZ576" s="332"/>
      <c r="BA576" s="332"/>
      <c r="BB576" s="332"/>
      <c r="BC576" s="332"/>
      <c r="BD576" s="332"/>
      <c r="BE576" s="332"/>
      <c r="BF576" s="332"/>
      <c r="BI576" s="332"/>
      <c r="BS576" s="332"/>
      <c r="CC576" s="332"/>
      <c r="CM576" s="332"/>
      <c r="CW576" s="332"/>
      <c r="DG576" s="332"/>
      <c r="DQ576" s="332"/>
      <c r="EA576" s="332"/>
      <c r="EK576" s="332"/>
      <c r="EU576" s="332"/>
      <c r="FE576" s="332"/>
      <c r="FO576" s="332"/>
      <c r="FY576" s="332"/>
      <c r="GI576" s="332"/>
      <c r="GS576" s="332"/>
      <c r="HC576" s="332"/>
      <c r="HM576" s="332"/>
    </row>
    <row r="577" s="3" customFormat="true" x14ac:dyDescent="0.25">
      <c r="A577" s="332"/>
      <c r="K577" s="332"/>
      <c r="U577" s="332"/>
      <c r="AE577" s="332"/>
      <c r="AO577" s="332"/>
      <c r="AY577" s="332"/>
      <c r="AZ577" s="332"/>
      <c r="BA577" s="332"/>
      <c r="BB577" s="332"/>
      <c r="BC577" s="332"/>
      <c r="BD577" s="332"/>
      <c r="BE577" s="332"/>
      <c r="BF577" s="332"/>
      <c r="BI577" s="332"/>
      <c r="BS577" s="332"/>
      <c r="CC577" s="332"/>
      <c r="CM577" s="332"/>
      <c r="CW577" s="332"/>
      <c r="DG577" s="332"/>
      <c r="DQ577" s="332"/>
      <c r="EA577" s="332"/>
      <c r="EK577" s="332"/>
      <c r="EU577" s="332"/>
      <c r="FE577" s="332"/>
      <c r="FO577" s="332"/>
      <c r="FY577" s="332"/>
      <c r="GI577" s="332"/>
      <c r="GS577" s="332"/>
      <c r="HC577" s="332"/>
      <c r="HM577" s="332"/>
    </row>
    <row r="578" s="3" customFormat="true" x14ac:dyDescent="0.25">
      <c r="A578" s="332"/>
      <c r="K578" s="332"/>
      <c r="U578" s="332"/>
      <c r="AE578" s="332"/>
      <c r="AO578" s="332"/>
      <c r="AY578" s="332"/>
      <c r="AZ578" s="332"/>
      <c r="BA578" s="332"/>
      <c r="BB578" s="332"/>
      <c r="BC578" s="332"/>
      <c r="BD578" s="332"/>
      <c r="BE578" s="332"/>
      <c r="BF578" s="332"/>
      <c r="BI578" s="332"/>
      <c r="BS578" s="332"/>
      <c r="CC578" s="332"/>
      <c r="CM578" s="332"/>
      <c r="CW578" s="332"/>
      <c r="DG578" s="332"/>
      <c r="DQ578" s="332"/>
      <c r="EA578" s="332"/>
      <c r="EK578" s="332"/>
      <c r="EU578" s="332"/>
      <c r="FE578" s="332"/>
      <c r="FO578" s="332"/>
      <c r="FY578" s="332"/>
      <c r="GI578" s="332"/>
      <c r="GS578" s="332"/>
      <c r="HC578" s="332"/>
      <c r="HM578" s="332"/>
    </row>
    <row r="579" s="3" customFormat="true" x14ac:dyDescent="0.25">
      <c r="A579" s="332"/>
      <c r="K579" s="332"/>
      <c r="U579" s="332"/>
      <c r="AE579" s="332"/>
      <c r="AO579" s="332"/>
      <c r="AY579" s="332"/>
      <c r="AZ579" s="332"/>
      <c r="BA579" s="332"/>
      <c r="BB579" s="332"/>
      <c r="BC579" s="332"/>
      <c r="BD579" s="332"/>
      <c r="BE579" s="332"/>
      <c r="BF579" s="332"/>
      <c r="BI579" s="332"/>
      <c r="BS579" s="332"/>
      <c r="CC579" s="332"/>
      <c r="CM579" s="332"/>
      <c r="CW579" s="332"/>
      <c r="DG579" s="332"/>
      <c r="DQ579" s="332"/>
      <c r="EA579" s="332"/>
      <c r="EK579" s="332"/>
      <c r="EU579" s="332"/>
      <c r="FE579" s="332"/>
      <c r="FO579" s="332"/>
      <c r="FY579" s="332"/>
      <c r="GI579" s="332"/>
      <c r="GS579" s="332"/>
      <c r="HC579" s="332"/>
      <c r="HM579" s="332"/>
    </row>
    <row r="580" s="3" customFormat="true" x14ac:dyDescent="0.25">
      <c r="A580" s="332"/>
      <c r="K580" s="332"/>
      <c r="U580" s="332"/>
      <c r="AE580" s="332"/>
      <c r="AO580" s="332"/>
      <c r="AY580" s="332"/>
      <c r="AZ580" s="332"/>
      <c r="BA580" s="332"/>
      <c r="BB580" s="332"/>
      <c r="BC580" s="332"/>
      <c r="BD580" s="332"/>
      <c r="BE580" s="332"/>
      <c r="BF580" s="332"/>
      <c r="BI580" s="332"/>
      <c r="BS580" s="332"/>
      <c r="CC580" s="332"/>
      <c r="CM580" s="332"/>
      <c r="CW580" s="332"/>
      <c r="DG580" s="332"/>
      <c r="DQ580" s="332"/>
      <c r="EA580" s="332"/>
      <c r="EK580" s="332"/>
      <c r="EU580" s="332"/>
      <c r="FE580" s="332"/>
      <c r="FO580" s="332"/>
      <c r="FY580" s="332"/>
      <c r="GI580" s="332"/>
      <c r="GS580" s="332"/>
      <c r="HC580" s="332"/>
      <c r="HM580" s="332"/>
    </row>
    <row r="581" s="3" customFormat="true" x14ac:dyDescent="0.25">
      <c r="A581" s="332"/>
      <c r="K581" s="332"/>
      <c r="U581" s="332"/>
      <c r="AE581" s="332"/>
      <c r="AO581" s="332"/>
      <c r="AY581" s="332"/>
      <c r="AZ581" s="332"/>
      <c r="BA581" s="332"/>
      <c r="BB581" s="332"/>
      <c r="BC581" s="332"/>
      <c r="BD581" s="332"/>
      <c r="BE581" s="332"/>
      <c r="BF581" s="332"/>
      <c r="BI581" s="332"/>
      <c r="BS581" s="332"/>
      <c r="CC581" s="332"/>
      <c r="CM581" s="332"/>
      <c r="CW581" s="332"/>
      <c r="DG581" s="332"/>
      <c r="DQ581" s="332"/>
      <c r="EA581" s="332"/>
      <c r="EK581" s="332"/>
      <c r="EU581" s="332"/>
      <c r="FE581" s="332"/>
      <c r="FO581" s="332"/>
      <c r="FY581" s="332"/>
      <c r="GI581" s="332"/>
      <c r="GS581" s="332"/>
      <c r="HC581" s="332"/>
      <c r="HM581" s="332"/>
    </row>
    <row r="582" s="3" customFormat="true" x14ac:dyDescent="0.25">
      <c r="A582" s="332"/>
      <c r="K582" s="332"/>
      <c r="U582" s="332"/>
      <c r="AE582" s="332"/>
      <c r="AO582" s="332"/>
      <c r="AY582" s="332"/>
      <c r="AZ582" s="332"/>
      <c r="BA582" s="332"/>
      <c r="BB582" s="332"/>
      <c r="BC582" s="332"/>
      <c r="BD582" s="332"/>
      <c r="BE582" s="332"/>
      <c r="BF582" s="332"/>
      <c r="BI582" s="332"/>
      <c r="BS582" s="332"/>
      <c r="CC582" s="332"/>
      <c r="CM582" s="332"/>
      <c r="CW582" s="332"/>
      <c r="DG582" s="332"/>
      <c r="DQ582" s="332"/>
      <c r="EA582" s="332"/>
      <c r="EK582" s="332"/>
      <c r="EU582" s="332"/>
      <c r="FE582" s="332"/>
      <c r="FO582" s="332"/>
      <c r="FY582" s="332"/>
      <c r="GI582" s="332"/>
      <c r="GS582" s="332"/>
      <c r="HC582" s="332"/>
      <c r="HM582" s="332"/>
    </row>
    <row r="583" s="3" customFormat="true" x14ac:dyDescent="0.25">
      <c r="A583" s="332"/>
      <c r="K583" s="332"/>
      <c r="U583" s="332"/>
      <c r="AE583" s="332"/>
      <c r="AO583" s="332"/>
      <c r="AY583" s="332"/>
      <c r="AZ583" s="332"/>
      <c r="BA583" s="332"/>
      <c r="BB583" s="332"/>
      <c r="BC583" s="332"/>
      <c r="BD583" s="332"/>
      <c r="BE583" s="332"/>
      <c r="BF583" s="332"/>
      <c r="BI583" s="332"/>
      <c r="BS583" s="332"/>
      <c r="CC583" s="332"/>
      <c r="CM583" s="332"/>
      <c r="CW583" s="332"/>
      <c r="DG583" s="332"/>
      <c r="DQ583" s="332"/>
      <c r="EA583" s="332"/>
      <c r="EK583" s="332"/>
      <c r="EU583" s="332"/>
      <c r="FE583" s="332"/>
      <c r="FO583" s="332"/>
      <c r="FY583" s="332"/>
      <c r="GI583" s="332"/>
      <c r="GS583" s="332"/>
      <c r="HC583" s="332"/>
      <c r="HM583" s="332"/>
    </row>
    <row r="584" s="3" customFormat="true" x14ac:dyDescent="0.25">
      <c r="A584" s="332"/>
      <c r="K584" s="332"/>
      <c r="U584" s="332"/>
      <c r="AE584" s="332"/>
      <c r="AO584" s="332"/>
      <c r="AY584" s="332"/>
      <c r="AZ584" s="332"/>
      <c r="BA584" s="332"/>
      <c r="BB584" s="332"/>
      <c r="BC584" s="332"/>
      <c r="BD584" s="332"/>
      <c r="BE584" s="332"/>
      <c r="BF584" s="332"/>
      <c r="BI584" s="332"/>
      <c r="BS584" s="332"/>
      <c r="CC584" s="332"/>
      <c r="CM584" s="332"/>
      <c r="CW584" s="332"/>
      <c r="DG584" s="332"/>
      <c r="DQ584" s="332"/>
      <c r="EA584" s="332"/>
      <c r="EK584" s="332"/>
      <c r="EU584" s="332"/>
      <c r="FE584" s="332"/>
      <c r="FO584" s="332"/>
      <c r="FY584" s="332"/>
      <c r="GI584" s="332"/>
      <c r="GS584" s="332"/>
      <c r="HC584" s="332"/>
      <c r="HM584" s="332"/>
    </row>
    <row r="585" s="3" customFormat="true" x14ac:dyDescent="0.25">
      <c r="A585" s="332"/>
      <c r="K585" s="332"/>
      <c r="U585" s="332"/>
      <c r="AE585" s="332"/>
      <c r="AO585" s="332"/>
      <c r="AY585" s="332"/>
      <c r="AZ585" s="332"/>
      <c r="BA585" s="332"/>
      <c r="BB585" s="332"/>
      <c r="BC585" s="332"/>
      <c r="BD585" s="332"/>
      <c r="BE585" s="332"/>
      <c r="BF585" s="332"/>
      <c r="BI585" s="332"/>
      <c r="BS585" s="332"/>
      <c r="CC585" s="332"/>
      <c r="CM585" s="332"/>
      <c r="CW585" s="332"/>
      <c r="DG585" s="332"/>
      <c r="DQ585" s="332"/>
      <c r="EA585" s="332"/>
      <c r="EK585" s="332"/>
      <c r="EU585" s="332"/>
      <c r="FE585" s="332"/>
      <c r="FO585" s="332"/>
      <c r="FY585" s="332"/>
      <c r="GI585" s="332"/>
      <c r="GS585" s="332"/>
      <c r="HC585" s="332"/>
      <c r="HM585" s="332"/>
    </row>
    <row r="586" s="3" customFormat="true" x14ac:dyDescent="0.25">
      <c r="A586" s="332"/>
      <c r="K586" s="332"/>
      <c r="U586" s="332"/>
      <c r="AE586" s="332"/>
      <c r="AO586" s="332"/>
      <c r="AY586" s="332"/>
      <c r="AZ586" s="332"/>
      <c r="BA586" s="332"/>
      <c r="BB586" s="332"/>
      <c r="BC586" s="332"/>
      <c r="BD586" s="332"/>
      <c r="BE586" s="332"/>
      <c r="BF586" s="332"/>
      <c r="BI586" s="332"/>
      <c r="BS586" s="332"/>
      <c r="CC586" s="332"/>
      <c r="CM586" s="332"/>
      <c r="CW586" s="332"/>
      <c r="DG586" s="332"/>
      <c r="DQ586" s="332"/>
      <c r="EA586" s="332"/>
      <c r="EK586" s="332"/>
      <c r="EU586" s="332"/>
      <c r="FE586" s="332"/>
      <c r="FO586" s="332"/>
      <c r="FY586" s="332"/>
      <c r="GI586" s="332"/>
      <c r="GS586" s="332"/>
      <c r="HC586" s="332"/>
      <c r="HM586" s="332"/>
    </row>
    <row r="587" s="3" customFormat="true" x14ac:dyDescent="0.25">
      <c r="A587" s="332"/>
      <c r="K587" s="332"/>
      <c r="U587" s="332"/>
      <c r="AE587" s="332"/>
      <c r="AO587" s="332"/>
      <c r="AY587" s="332"/>
      <c r="AZ587" s="332"/>
      <c r="BA587" s="332"/>
      <c r="BB587" s="332"/>
      <c r="BC587" s="332"/>
      <c r="BD587" s="332"/>
      <c r="BE587" s="332"/>
      <c r="BF587" s="332"/>
      <c r="BI587" s="332"/>
      <c r="BS587" s="332"/>
      <c r="CC587" s="332"/>
      <c r="CM587" s="332"/>
      <c r="CW587" s="332"/>
      <c r="DG587" s="332"/>
      <c r="DQ587" s="332"/>
      <c r="EA587" s="332"/>
      <c r="EK587" s="332"/>
      <c r="EU587" s="332"/>
      <c r="FE587" s="332"/>
      <c r="FO587" s="332"/>
      <c r="FY587" s="332"/>
      <c r="GI587" s="332"/>
      <c r="GS587" s="332"/>
      <c r="HC587" s="332"/>
      <c r="HM587" s="332"/>
    </row>
    <row r="588" s="3" customFormat="true" x14ac:dyDescent="0.25">
      <c r="A588" s="332"/>
      <c r="K588" s="332"/>
      <c r="U588" s="332"/>
      <c r="AE588" s="332"/>
      <c r="AO588" s="332"/>
      <c r="AY588" s="332"/>
      <c r="AZ588" s="332"/>
      <c r="BA588" s="332"/>
      <c r="BB588" s="332"/>
      <c r="BC588" s="332"/>
      <c r="BD588" s="332"/>
      <c r="BE588" s="332"/>
      <c r="BF588" s="332"/>
      <c r="BI588" s="332"/>
      <c r="BS588" s="332"/>
      <c r="CC588" s="332"/>
      <c r="CM588" s="332"/>
      <c r="CW588" s="332"/>
      <c r="DG588" s="332"/>
      <c r="DQ588" s="332"/>
      <c r="EA588" s="332"/>
      <c r="EK588" s="332"/>
      <c r="EU588" s="332"/>
      <c r="FE588" s="332"/>
      <c r="FO588" s="332"/>
      <c r="FY588" s="332"/>
      <c r="GI588" s="332"/>
      <c r="GS588" s="332"/>
      <c r="HC588" s="332"/>
      <c r="HM588" s="332"/>
    </row>
    <row r="589" s="3" customFormat="true" x14ac:dyDescent="0.25">
      <c r="A589" s="332"/>
      <c r="K589" s="332"/>
      <c r="U589" s="332"/>
      <c r="AE589" s="332"/>
      <c r="AO589" s="332"/>
      <c r="AY589" s="332"/>
      <c r="AZ589" s="332"/>
      <c r="BA589" s="332"/>
      <c r="BB589" s="332"/>
      <c r="BC589" s="332"/>
      <c r="BD589" s="332"/>
      <c r="BE589" s="332"/>
      <c r="BF589" s="332"/>
      <c r="BI589" s="332"/>
      <c r="BS589" s="332"/>
      <c r="CC589" s="332"/>
      <c r="CM589" s="332"/>
      <c r="CW589" s="332"/>
      <c r="DG589" s="332"/>
      <c r="DQ589" s="332"/>
      <c r="EA589" s="332"/>
      <c r="EK589" s="332"/>
      <c r="EU589" s="332"/>
      <c r="FE589" s="332"/>
      <c r="FO589" s="332"/>
      <c r="FY589" s="332"/>
      <c r="GI589" s="332"/>
      <c r="GS589" s="332"/>
      <c r="HC589" s="332"/>
      <c r="HM589" s="332"/>
    </row>
    <row r="590" s="3" customFormat="true" x14ac:dyDescent="0.25">
      <c r="A590" s="332"/>
      <c r="K590" s="332"/>
      <c r="U590" s="332"/>
      <c r="AE590" s="332"/>
      <c r="AO590" s="332"/>
      <c r="AY590" s="332"/>
      <c r="AZ590" s="332"/>
      <c r="BA590" s="332"/>
      <c r="BB590" s="332"/>
      <c r="BC590" s="332"/>
      <c r="BD590" s="332"/>
      <c r="BE590" s="332"/>
      <c r="BF590" s="332"/>
      <c r="BI590" s="332"/>
      <c r="BS590" s="332"/>
      <c r="CC590" s="332"/>
      <c r="CM590" s="332"/>
      <c r="CW590" s="332"/>
      <c r="DG590" s="332"/>
      <c r="DQ590" s="332"/>
      <c r="EA590" s="332"/>
      <c r="EK590" s="332"/>
      <c r="EU590" s="332"/>
      <c r="FE590" s="332"/>
      <c r="FO590" s="332"/>
      <c r="FY590" s="332"/>
      <c r="GI590" s="332"/>
      <c r="GS590" s="332"/>
      <c r="HC590" s="332"/>
      <c r="HM590" s="332"/>
    </row>
    <row r="591" s="3" customFormat="true" x14ac:dyDescent="0.25">
      <c r="A591" s="332"/>
      <c r="K591" s="332"/>
      <c r="U591" s="332"/>
      <c r="AE591" s="332"/>
      <c r="AO591" s="332"/>
      <c r="AY591" s="332"/>
      <c r="AZ591" s="332"/>
      <c r="BA591" s="332"/>
      <c r="BB591" s="332"/>
      <c r="BC591" s="332"/>
      <c r="BD591" s="332"/>
      <c r="BE591" s="332"/>
      <c r="BF591" s="332"/>
      <c r="BI591" s="332"/>
      <c r="BS591" s="332"/>
      <c r="CC591" s="332"/>
      <c r="CM591" s="332"/>
      <c r="CW591" s="332"/>
      <c r="DG591" s="332"/>
      <c r="DQ591" s="332"/>
      <c r="EA591" s="332"/>
      <c r="EK591" s="332"/>
      <c r="EU591" s="332"/>
      <c r="FE591" s="332"/>
      <c r="FO591" s="332"/>
      <c r="FY591" s="332"/>
      <c r="GI591" s="332"/>
      <c r="GS591" s="332"/>
      <c r="HC591" s="332"/>
      <c r="HM591" s="332"/>
    </row>
    <row r="592" s="3" customFormat="true" x14ac:dyDescent="0.25">
      <c r="A592" s="332"/>
      <c r="K592" s="332"/>
      <c r="U592" s="332"/>
      <c r="AE592" s="332"/>
      <c r="AO592" s="332"/>
      <c r="AY592" s="332"/>
      <c r="AZ592" s="332"/>
      <c r="BA592" s="332"/>
      <c r="BB592" s="332"/>
      <c r="BC592" s="332"/>
      <c r="BD592" s="332"/>
      <c r="BE592" s="332"/>
      <c r="BF592" s="332"/>
      <c r="BI592" s="332"/>
      <c r="BS592" s="332"/>
      <c r="CC592" s="332"/>
      <c r="CM592" s="332"/>
      <c r="CW592" s="332"/>
      <c r="DG592" s="332"/>
      <c r="DQ592" s="332"/>
      <c r="EA592" s="332"/>
      <c r="EK592" s="332"/>
      <c r="EU592" s="332"/>
      <c r="FE592" s="332"/>
      <c r="FO592" s="332"/>
      <c r="FY592" s="332"/>
      <c r="GI592" s="332"/>
      <c r="GS592" s="332"/>
      <c r="HC592" s="332"/>
      <c r="HM592" s="332"/>
    </row>
    <row r="593" s="3" customFormat="true" x14ac:dyDescent="0.25">
      <c r="A593" s="332"/>
      <c r="K593" s="332"/>
      <c r="U593" s="332"/>
      <c r="AE593" s="332"/>
      <c r="AO593" s="332"/>
      <c r="AY593" s="332"/>
      <c r="AZ593" s="332"/>
      <c r="BA593" s="332"/>
      <c r="BB593" s="332"/>
      <c r="BC593" s="332"/>
      <c r="BD593" s="332"/>
      <c r="BE593" s="332"/>
      <c r="BF593" s="332"/>
      <c r="BI593" s="332"/>
      <c r="BS593" s="332"/>
      <c r="CC593" s="332"/>
      <c r="CM593" s="332"/>
      <c r="CW593" s="332"/>
      <c r="DG593" s="332"/>
      <c r="DQ593" s="332"/>
      <c r="EA593" s="332"/>
      <c r="EK593" s="332"/>
      <c r="EU593" s="332"/>
      <c r="FE593" s="332"/>
      <c r="FO593" s="332"/>
      <c r="FY593" s="332"/>
      <c r="GI593" s="332"/>
      <c r="GS593" s="332"/>
      <c r="HC593" s="332"/>
      <c r="HM593" s="332"/>
    </row>
    <row r="594" s="3" customFormat="true" x14ac:dyDescent="0.25">
      <c r="A594" s="332"/>
      <c r="K594" s="332"/>
      <c r="U594" s="332"/>
      <c r="AE594" s="332"/>
      <c r="AO594" s="332"/>
      <c r="AY594" s="332"/>
      <c r="AZ594" s="332"/>
      <c r="BA594" s="332"/>
      <c r="BB594" s="332"/>
      <c r="BC594" s="332"/>
      <c r="BD594" s="332"/>
      <c r="BE594" s="332"/>
      <c r="BF594" s="332"/>
      <c r="BI594" s="332"/>
      <c r="BS594" s="332"/>
      <c r="CC594" s="332"/>
      <c r="CM594" s="332"/>
      <c r="CW594" s="332"/>
      <c r="DG594" s="332"/>
      <c r="DQ594" s="332"/>
      <c r="EA594" s="332"/>
      <c r="EK594" s="332"/>
      <c r="EU594" s="332"/>
      <c r="FE594" s="332"/>
      <c r="FO594" s="332"/>
      <c r="FY594" s="332"/>
      <c r="GI594" s="332"/>
      <c r="GS594" s="332"/>
      <c r="HC594" s="332"/>
      <c r="HM594" s="332"/>
    </row>
    <row r="595" s="3" customFormat="true" x14ac:dyDescent="0.25">
      <c r="A595" s="332"/>
      <c r="K595" s="332"/>
      <c r="U595" s="332"/>
      <c r="AE595" s="332"/>
      <c r="AO595" s="332"/>
      <c r="AY595" s="332"/>
      <c r="AZ595" s="332"/>
      <c r="BA595" s="332"/>
      <c r="BB595" s="332"/>
      <c r="BC595" s="332"/>
      <c r="BD595" s="332"/>
      <c r="BE595" s="332"/>
      <c r="BF595" s="332"/>
      <c r="BI595" s="332"/>
      <c r="BS595" s="332"/>
      <c r="CC595" s="332"/>
      <c r="CM595" s="332"/>
      <c r="CW595" s="332"/>
      <c r="DG595" s="332"/>
      <c r="DQ595" s="332"/>
      <c r="EA595" s="332"/>
      <c r="EK595" s="332"/>
      <c r="EU595" s="332"/>
      <c r="FE595" s="332"/>
      <c r="FO595" s="332"/>
      <c r="FY595" s="332"/>
      <c r="GI595" s="332"/>
      <c r="GS595" s="332"/>
      <c r="HC595" s="332"/>
      <c r="HM595" s="332"/>
    </row>
    <row r="596" s="3" customFormat="true" x14ac:dyDescent="0.25">
      <c r="A596" s="332"/>
      <c r="K596" s="332"/>
      <c r="U596" s="332"/>
      <c r="AE596" s="332"/>
      <c r="AO596" s="332"/>
      <c r="AY596" s="332"/>
      <c r="AZ596" s="332"/>
      <c r="BA596" s="332"/>
      <c r="BB596" s="332"/>
      <c r="BC596" s="332"/>
      <c r="BD596" s="332"/>
      <c r="BE596" s="332"/>
      <c r="BF596" s="332"/>
      <c r="BI596" s="332"/>
      <c r="BS596" s="332"/>
      <c r="CC596" s="332"/>
      <c r="CM596" s="332"/>
      <c r="CW596" s="332"/>
      <c r="DG596" s="332"/>
      <c r="DQ596" s="332"/>
      <c r="EA596" s="332"/>
      <c r="EK596" s="332"/>
      <c r="EU596" s="332"/>
      <c r="FE596" s="332"/>
      <c r="FO596" s="332"/>
      <c r="FY596" s="332"/>
      <c r="GI596" s="332"/>
      <c r="GS596" s="332"/>
      <c r="HC596" s="332"/>
      <c r="HM596" s="332"/>
    </row>
    <row r="597" s="3" customFormat="true" x14ac:dyDescent="0.25">
      <c r="A597" s="332"/>
      <c r="K597" s="332"/>
      <c r="U597" s="332"/>
      <c r="AE597" s="332"/>
      <c r="AO597" s="332"/>
      <c r="AY597" s="332"/>
      <c r="AZ597" s="332"/>
      <c r="BA597" s="332"/>
      <c r="BB597" s="332"/>
      <c r="BC597" s="332"/>
      <c r="BD597" s="332"/>
      <c r="BE597" s="332"/>
      <c r="BF597" s="332"/>
      <c r="BI597" s="332"/>
      <c r="BS597" s="332"/>
      <c r="CC597" s="332"/>
      <c r="CM597" s="332"/>
      <c r="CW597" s="332"/>
      <c r="DG597" s="332"/>
      <c r="DQ597" s="332"/>
      <c r="EA597" s="332"/>
      <c r="EK597" s="332"/>
      <c r="EU597" s="332"/>
      <c r="FE597" s="332"/>
      <c r="FO597" s="332"/>
      <c r="FY597" s="332"/>
      <c r="GI597" s="332"/>
      <c r="GS597" s="332"/>
      <c r="HC597" s="332"/>
      <c r="HM597" s="332"/>
    </row>
    <row r="598" s="3" customFormat="true" x14ac:dyDescent="0.25">
      <c r="A598" s="332"/>
      <c r="K598" s="332"/>
      <c r="U598" s="332"/>
      <c r="AE598" s="332"/>
      <c r="AO598" s="332"/>
      <c r="AY598" s="332"/>
      <c r="AZ598" s="332"/>
      <c r="BA598" s="332"/>
      <c r="BB598" s="332"/>
      <c r="BC598" s="332"/>
      <c r="BD598" s="332"/>
      <c r="BE598" s="332"/>
      <c r="BF598" s="332"/>
      <c r="BI598" s="332"/>
      <c r="BS598" s="332"/>
      <c r="CC598" s="332"/>
      <c r="CM598" s="332"/>
      <c r="CW598" s="332"/>
      <c r="DG598" s="332"/>
      <c r="DQ598" s="332"/>
      <c r="EA598" s="332"/>
      <c r="EK598" s="332"/>
      <c r="EU598" s="332"/>
      <c r="FE598" s="332"/>
      <c r="FO598" s="332"/>
      <c r="FY598" s="332"/>
      <c r="GI598" s="332"/>
      <c r="GS598" s="332"/>
      <c r="HC598" s="332"/>
      <c r="HM598" s="332"/>
    </row>
    <row r="599" s="3" customFormat="true" x14ac:dyDescent="0.25">
      <c r="A599" s="332"/>
      <c r="K599" s="332"/>
      <c r="U599" s="332"/>
      <c r="AE599" s="332"/>
      <c r="AO599" s="332"/>
      <c r="AY599" s="332"/>
      <c r="AZ599" s="332"/>
      <c r="BA599" s="332"/>
      <c r="BB599" s="332"/>
      <c r="BC599" s="332"/>
      <c r="BD599" s="332"/>
      <c r="BE599" s="332"/>
      <c r="BF599" s="332"/>
      <c r="BI599" s="332"/>
      <c r="BS599" s="332"/>
      <c r="CC599" s="332"/>
      <c r="CM599" s="332"/>
      <c r="CW599" s="332"/>
      <c r="DG599" s="332"/>
      <c r="DQ599" s="332"/>
      <c r="EA599" s="332"/>
      <c r="EK599" s="332"/>
      <c r="EU599" s="332"/>
      <c r="FE599" s="332"/>
      <c r="FO599" s="332"/>
      <c r="FY599" s="332"/>
      <c r="GI599" s="332"/>
      <c r="GS599" s="332"/>
      <c r="HC599" s="332"/>
      <c r="HM599" s="332"/>
    </row>
    <row r="600" s="3" customFormat="true" x14ac:dyDescent="0.25">
      <c r="A600" s="332"/>
      <c r="K600" s="332"/>
      <c r="U600" s="332"/>
      <c r="AE600" s="332"/>
      <c r="AO600" s="332"/>
      <c r="AY600" s="332"/>
      <c r="AZ600" s="332"/>
      <c r="BA600" s="332"/>
      <c r="BB600" s="332"/>
      <c r="BC600" s="332"/>
      <c r="BD600" s="332"/>
      <c r="BE600" s="332"/>
      <c r="BF600" s="332"/>
      <c r="BI600" s="332"/>
      <c r="BS600" s="332"/>
      <c r="CC600" s="332"/>
      <c r="CM600" s="332"/>
      <c r="CW600" s="332"/>
      <c r="DG600" s="332"/>
      <c r="DQ600" s="332"/>
      <c r="EA600" s="332"/>
      <c r="EK600" s="332"/>
      <c r="EU600" s="332"/>
      <c r="FE600" s="332"/>
      <c r="FO600" s="332"/>
      <c r="FY600" s="332"/>
      <c r="GI600" s="332"/>
      <c r="GS600" s="332"/>
      <c r="HC600" s="332"/>
      <c r="HM600" s="332"/>
    </row>
    <row r="601" s="3" customFormat="true" x14ac:dyDescent="0.25">
      <c r="A601" s="332"/>
      <c r="K601" s="332"/>
      <c r="U601" s="332"/>
      <c r="AE601" s="332"/>
      <c r="AO601" s="332"/>
      <c r="AY601" s="332"/>
      <c r="AZ601" s="332"/>
      <c r="BA601" s="332"/>
      <c r="BB601" s="332"/>
      <c r="BC601" s="332"/>
      <c r="BD601" s="332"/>
      <c r="BE601" s="332"/>
      <c r="BF601" s="332"/>
      <c r="BI601" s="332"/>
      <c r="BS601" s="332"/>
      <c r="CC601" s="332"/>
      <c r="CM601" s="332"/>
      <c r="CW601" s="332"/>
      <c r="DG601" s="332"/>
      <c r="DQ601" s="332"/>
      <c r="EA601" s="332"/>
      <c r="EK601" s="332"/>
      <c r="EU601" s="332"/>
      <c r="FE601" s="332"/>
      <c r="FO601" s="332"/>
      <c r="FY601" s="332"/>
      <c r="GI601" s="332"/>
      <c r="GS601" s="332"/>
      <c r="HC601" s="332"/>
      <c r="HM601" s="332"/>
    </row>
    <row r="602" s="3" customFormat="true" x14ac:dyDescent="0.25">
      <c r="A602" s="332"/>
      <c r="K602" s="332"/>
      <c r="U602" s="332"/>
      <c r="AE602" s="332"/>
      <c r="AO602" s="332"/>
      <c r="AY602" s="332"/>
      <c r="AZ602" s="332"/>
      <c r="BA602" s="332"/>
      <c r="BB602" s="332"/>
      <c r="BC602" s="332"/>
      <c r="BD602" s="332"/>
      <c r="BE602" s="332"/>
      <c r="BF602" s="332"/>
      <c r="BI602" s="332"/>
      <c r="BS602" s="332"/>
      <c r="CC602" s="332"/>
      <c r="CM602" s="332"/>
      <c r="CW602" s="332"/>
      <c r="DG602" s="332"/>
      <c r="DQ602" s="332"/>
      <c r="EA602" s="332"/>
      <c r="EK602" s="332"/>
      <c r="EU602" s="332"/>
      <c r="FE602" s="332"/>
      <c r="FO602" s="332"/>
      <c r="FY602" s="332"/>
      <c r="GI602" s="332"/>
      <c r="GS602" s="332"/>
      <c r="HC602" s="332"/>
      <c r="HM602" s="332"/>
    </row>
    <row r="603" s="3" customFormat="true" x14ac:dyDescent="0.25">
      <c r="A603" s="332"/>
      <c r="K603" s="332"/>
      <c r="U603" s="332"/>
      <c r="AE603" s="332"/>
      <c r="AO603" s="332"/>
      <c r="AY603" s="332"/>
      <c r="AZ603" s="332"/>
      <c r="BA603" s="332"/>
      <c r="BB603" s="332"/>
      <c r="BC603" s="332"/>
      <c r="BD603" s="332"/>
      <c r="BE603" s="332"/>
      <c r="BF603" s="332"/>
      <c r="BI603" s="332"/>
      <c r="BS603" s="332"/>
      <c r="CC603" s="332"/>
      <c r="CM603" s="332"/>
      <c r="CW603" s="332"/>
      <c r="DG603" s="332"/>
      <c r="DQ603" s="332"/>
      <c r="EA603" s="332"/>
      <c r="EK603" s="332"/>
      <c r="EU603" s="332"/>
      <c r="FE603" s="332"/>
      <c r="FO603" s="332"/>
      <c r="FY603" s="332"/>
      <c r="GI603" s="332"/>
      <c r="GS603" s="332"/>
      <c r="HC603" s="332"/>
      <c r="HM603" s="332"/>
    </row>
    <row r="604" s="3" customFormat="true" x14ac:dyDescent="0.25">
      <c r="A604" s="332"/>
      <c r="K604" s="332"/>
      <c r="U604" s="332"/>
      <c r="AE604" s="332"/>
      <c r="AO604" s="332"/>
      <c r="AY604" s="332"/>
      <c r="AZ604" s="332"/>
      <c r="BA604" s="332"/>
      <c r="BB604" s="332"/>
      <c r="BC604" s="332"/>
      <c r="BD604" s="332"/>
      <c r="BE604" s="332"/>
      <c r="BF604" s="332"/>
      <c r="BI604" s="332"/>
      <c r="BS604" s="332"/>
      <c r="CC604" s="332"/>
      <c r="CM604" s="332"/>
      <c r="CW604" s="332"/>
      <c r="DG604" s="332"/>
      <c r="DQ604" s="332"/>
      <c r="EA604" s="332"/>
      <c r="EK604" s="332"/>
      <c r="EU604" s="332"/>
      <c r="FE604" s="332"/>
      <c r="FO604" s="332"/>
      <c r="FY604" s="332"/>
      <c r="GI604" s="332"/>
      <c r="GS604" s="332"/>
      <c r="HC604" s="332"/>
      <c r="HM604" s="332"/>
    </row>
    <row r="605" s="3" customFormat="true" x14ac:dyDescent="0.25">
      <c r="A605" s="332"/>
      <c r="K605" s="332"/>
      <c r="U605" s="332"/>
      <c r="AE605" s="332"/>
      <c r="AO605" s="332"/>
      <c r="AY605" s="332"/>
      <c r="AZ605" s="332"/>
      <c r="BA605" s="332"/>
      <c r="BB605" s="332"/>
      <c r="BC605" s="332"/>
      <c r="BD605" s="332"/>
      <c r="BE605" s="332"/>
      <c r="BF605" s="332"/>
      <c r="BI605" s="332"/>
      <c r="BS605" s="332"/>
      <c r="CC605" s="332"/>
      <c r="CM605" s="332"/>
      <c r="CW605" s="332"/>
      <c r="DG605" s="332"/>
      <c r="DQ605" s="332"/>
      <c r="EA605" s="332"/>
      <c r="EK605" s="332"/>
      <c r="EU605" s="332"/>
      <c r="FE605" s="332"/>
      <c r="FO605" s="332"/>
      <c r="FY605" s="332"/>
      <c r="GI605" s="332"/>
      <c r="GS605" s="332"/>
      <c r="HC605" s="332"/>
      <c r="HM605" s="332"/>
    </row>
    <row r="606" s="3" customFormat="true" x14ac:dyDescent="0.25">
      <c r="A606" s="332"/>
      <c r="K606" s="332"/>
      <c r="U606" s="332"/>
      <c r="AE606" s="332"/>
      <c r="AO606" s="332"/>
      <c r="AY606" s="332"/>
      <c r="AZ606" s="332"/>
      <c r="BA606" s="332"/>
      <c r="BB606" s="332"/>
      <c r="BC606" s="332"/>
      <c r="BD606" s="332"/>
      <c r="BE606" s="332"/>
      <c r="BF606" s="332"/>
      <c r="BI606" s="332"/>
      <c r="BS606" s="332"/>
      <c r="CC606" s="332"/>
      <c r="CM606" s="332"/>
      <c r="CW606" s="332"/>
      <c r="DG606" s="332"/>
      <c r="DQ606" s="332"/>
      <c r="EA606" s="332"/>
      <c r="EK606" s="332"/>
      <c r="EU606" s="332"/>
      <c r="FE606" s="332"/>
      <c r="FO606" s="332"/>
      <c r="FY606" s="332"/>
      <c r="GI606" s="332"/>
      <c r="GS606" s="332"/>
      <c r="HC606" s="332"/>
      <c r="HM606" s="332"/>
    </row>
    <row r="607" s="3" customFormat="true" x14ac:dyDescent="0.25">
      <c r="A607" s="332"/>
      <c r="K607" s="332"/>
      <c r="U607" s="332"/>
      <c r="AE607" s="332"/>
      <c r="AO607" s="332"/>
      <c r="AY607" s="332"/>
      <c r="AZ607" s="332"/>
      <c r="BA607" s="332"/>
      <c r="BB607" s="332"/>
      <c r="BC607" s="332"/>
      <c r="BD607" s="332"/>
      <c r="BE607" s="332"/>
      <c r="BF607" s="332"/>
      <c r="BI607" s="332"/>
      <c r="BS607" s="332"/>
      <c r="CC607" s="332"/>
      <c r="CM607" s="332"/>
      <c r="CW607" s="332"/>
      <c r="DG607" s="332"/>
      <c r="DQ607" s="332"/>
      <c r="EA607" s="332"/>
      <c r="EK607" s="332"/>
      <c r="EU607" s="332"/>
      <c r="FE607" s="332"/>
      <c r="FO607" s="332"/>
      <c r="FY607" s="332"/>
      <c r="GI607" s="332"/>
      <c r="GS607" s="332"/>
      <c r="HC607" s="332"/>
      <c r="HM607" s="332"/>
    </row>
    <row r="608" s="3" customFormat="true" x14ac:dyDescent="0.25">
      <c r="A608" s="332"/>
      <c r="K608" s="332"/>
      <c r="U608" s="332"/>
      <c r="AE608" s="332"/>
      <c r="AO608" s="332"/>
      <c r="AY608" s="332"/>
      <c r="AZ608" s="332"/>
      <c r="BA608" s="332"/>
      <c r="BB608" s="332"/>
      <c r="BC608" s="332"/>
      <c r="BD608" s="332"/>
      <c r="BE608" s="332"/>
      <c r="BF608" s="332"/>
      <c r="BI608" s="332"/>
      <c r="BS608" s="332"/>
      <c r="CC608" s="332"/>
      <c r="CM608" s="332"/>
      <c r="CW608" s="332"/>
      <c r="DG608" s="332"/>
      <c r="DQ608" s="332"/>
      <c r="EA608" s="332"/>
      <c r="EK608" s="332"/>
      <c r="EU608" s="332"/>
      <c r="FE608" s="332"/>
      <c r="FO608" s="332"/>
      <c r="FY608" s="332"/>
      <c r="GI608" s="332"/>
      <c r="GS608" s="332"/>
      <c r="HC608" s="332"/>
      <c r="HM608" s="332"/>
    </row>
    <row r="609" s="3" customFormat="true" x14ac:dyDescent="0.25">
      <c r="A609" s="332"/>
      <c r="K609" s="332"/>
      <c r="U609" s="332"/>
      <c r="AE609" s="332"/>
      <c r="AO609" s="332"/>
      <c r="AY609" s="332"/>
      <c r="AZ609" s="332"/>
      <c r="BA609" s="332"/>
      <c r="BB609" s="332"/>
      <c r="BC609" s="332"/>
      <c r="BD609" s="332"/>
      <c r="BE609" s="332"/>
      <c r="BF609" s="332"/>
      <c r="BI609" s="332"/>
      <c r="BS609" s="332"/>
      <c r="CC609" s="332"/>
      <c r="CM609" s="332"/>
      <c r="CW609" s="332"/>
      <c r="DG609" s="332"/>
      <c r="DQ609" s="332"/>
      <c r="EA609" s="332"/>
      <c r="EK609" s="332"/>
      <c r="EU609" s="332"/>
      <c r="FE609" s="332"/>
      <c r="FO609" s="332"/>
      <c r="FY609" s="332"/>
      <c r="GI609" s="332"/>
      <c r="GS609" s="332"/>
      <c r="HC609" s="332"/>
      <c r="HM609" s="332"/>
    </row>
    <row r="610" s="3" customFormat="true" x14ac:dyDescent="0.25">
      <c r="A610" s="332"/>
      <c r="K610" s="332"/>
      <c r="U610" s="332"/>
      <c r="AE610" s="332"/>
      <c r="AO610" s="332"/>
      <c r="AY610" s="332"/>
      <c r="AZ610" s="332"/>
      <c r="BA610" s="332"/>
      <c r="BB610" s="332"/>
      <c r="BC610" s="332"/>
      <c r="BD610" s="332"/>
      <c r="BE610" s="332"/>
      <c r="BF610" s="332"/>
      <c r="BI610" s="332"/>
      <c r="BS610" s="332"/>
      <c r="CC610" s="332"/>
      <c r="CM610" s="332"/>
      <c r="CW610" s="332"/>
      <c r="DG610" s="332"/>
      <c r="DQ610" s="332"/>
      <c r="EA610" s="332"/>
      <c r="EK610" s="332"/>
      <c r="EU610" s="332"/>
      <c r="FE610" s="332"/>
      <c r="FO610" s="332"/>
      <c r="FY610" s="332"/>
      <c r="GI610" s="332"/>
      <c r="GS610" s="332"/>
      <c r="HC610" s="332"/>
      <c r="HM610" s="332"/>
    </row>
    <row r="611" s="3" customFormat="true" x14ac:dyDescent="0.25">
      <c r="A611" s="332"/>
      <c r="K611" s="332"/>
      <c r="U611" s="332"/>
      <c r="AE611" s="332"/>
      <c r="AO611" s="332"/>
      <c r="AY611" s="332"/>
      <c r="AZ611" s="332"/>
      <c r="BA611" s="332"/>
      <c r="BB611" s="332"/>
      <c r="BC611" s="332"/>
      <c r="BD611" s="332"/>
      <c r="BE611" s="332"/>
      <c r="BF611" s="332"/>
      <c r="BI611" s="332"/>
      <c r="BS611" s="332"/>
      <c r="CC611" s="332"/>
      <c r="CM611" s="332"/>
      <c r="CW611" s="332"/>
      <c r="DG611" s="332"/>
      <c r="DQ611" s="332"/>
      <c r="EA611" s="332"/>
      <c r="EK611" s="332"/>
      <c r="EU611" s="332"/>
      <c r="FE611" s="332"/>
      <c r="FO611" s="332"/>
      <c r="FY611" s="332"/>
      <c r="GI611" s="332"/>
      <c r="GS611" s="332"/>
      <c r="HC611" s="332"/>
      <c r="HM611" s="332"/>
    </row>
    <row r="612" s="3" customFormat="true" x14ac:dyDescent="0.25">
      <c r="A612" s="332"/>
      <c r="K612" s="332"/>
      <c r="U612" s="332"/>
      <c r="AE612" s="332"/>
      <c r="AO612" s="332"/>
      <c r="AY612" s="332"/>
      <c r="AZ612" s="332"/>
      <c r="BA612" s="332"/>
      <c r="BB612" s="332"/>
      <c r="BC612" s="332"/>
      <c r="BD612" s="332"/>
      <c r="BE612" s="332"/>
      <c r="BF612" s="332"/>
      <c r="BI612" s="332"/>
      <c r="BS612" s="332"/>
      <c r="CC612" s="332"/>
      <c r="CM612" s="332"/>
      <c r="CW612" s="332"/>
      <c r="DG612" s="332"/>
      <c r="DQ612" s="332"/>
      <c r="EA612" s="332"/>
      <c r="EK612" s="332"/>
      <c r="EU612" s="332"/>
      <c r="FE612" s="332"/>
      <c r="FO612" s="332"/>
      <c r="FY612" s="332"/>
      <c r="GI612" s="332"/>
      <c r="GS612" s="332"/>
      <c r="HC612" s="332"/>
      <c r="HM612" s="332"/>
    </row>
    <row r="613" s="3" customFormat="true" x14ac:dyDescent="0.25">
      <c r="A613" s="332"/>
      <c r="K613" s="332"/>
      <c r="U613" s="332"/>
      <c r="AE613" s="332"/>
      <c r="AO613" s="332"/>
      <c r="AY613" s="332"/>
      <c r="AZ613" s="332"/>
      <c r="BA613" s="332"/>
      <c r="BB613" s="332"/>
      <c r="BC613" s="332"/>
      <c r="BD613" s="332"/>
      <c r="BE613" s="332"/>
      <c r="BF613" s="332"/>
      <c r="BI613" s="332"/>
      <c r="BS613" s="332"/>
      <c r="CC613" s="332"/>
      <c r="CM613" s="332"/>
      <c r="CW613" s="332"/>
      <c r="DG613" s="332"/>
      <c r="DQ613" s="332"/>
      <c r="EA613" s="332"/>
      <c r="EK613" s="332"/>
      <c r="EU613" s="332"/>
      <c r="FE613" s="332"/>
      <c r="FO613" s="332"/>
      <c r="FY613" s="332"/>
      <c r="GI613" s="332"/>
      <c r="GS613" s="332"/>
      <c r="HC613" s="332"/>
      <c r="HM613" s="332"/>
    </row>
    <row r="614" s="3" customFormat="true" x14ac:dyDescent="0.25">
      <c r="A614" s="332"/>
      <c r="K614" s="332"/>
      <c r="U614" s="332"/>
      <c r="AE614" s="332"/>
      <c r="AO614" s="332"/>
      <c r="AY614" s="332"/>
      <c r="AZ614" s="332"/>
      <c r="BA614" s="332"/>
      <c r="BB614" s="332"/>
      <c r="BC614" s="332"/>
      <c r="BD614" s="332"/>
      <c r="BE614" s="332"/>
      <c r="BF614" s="332"/>
      <c r="BI614" s="332"/>
      <c r="BS614" s="332"/>
      <c r="CC614" s="332"/>
      <c r="CM614" s="332"/>
      <c r="CW614" s="332"/>
      <c r="DG614" s="332"/>
      <c r="DQ614" s="332"/>
      <c r="EA614" s="332"/>
      <c r="EK614" s="332"/>
      <c r="EU614" s="332"/>
      <c r="FE614" s="332"/>
      <c r="FO614" s="332"/>
      <c r="FY614" s="332"/>
      <c r="GI614" s="332"/>
      <c r="GS614" s="332"/>
      <c r="HC614" s="332"/>
      <c r="HM614" s="332"/>
    </row>
    <row r="615" s="3" customFormat="true" x14ac:dyDescent="0.25">
      <c r="A615" s="332"/>
      <c r="K615" s="332"/>
      <c r="U615" s="332"/>
      <c r="AE615" s="332"/>
      <c r="AO615" s="332"/>
      <c r="AY615" s="332"/>
      <c r="AZ615" s="332"/>
      <c r="BA615" s="332"/>
      <c r="BB615" s="332"/>
      <c r="BC615" s="332"/>
      <c r="BD615" s="332"/>
      <c r="BE615" s="332"/>
      <c r="BF615" s="332"/>
      <c r="BI615" s="332"/>
      <c r="BS615" s="332"/>
      <c r="CC615" s="332"/>
      <c r="CM615" s="332"/>
      <c r="CW615" s="332"/>
      <c r="DG615" s="332"/>
      <c r="DQ615" s="332"/>
      <c r="EA615" s="332"/>
      <c r="EK615" s="332"/>
      <c r="EU615" s="332"/>
      <c r="FE615" s="332"/>
      <c r="FO615" s="332"/>
      <c r="FY615" s="332"/>
      <c r="GI615" s="332"/>
      <c r="GS615" s="332"/>
      <c r="HC615" s="332"/>
      <c r="HM615" s="332"/>
    </row>
    <row r="616" s="3" customFormat="true" x14ac:dyDescent="0.25">
      <c r="A616" s="332"/>
      <c r="K616" s="332"/>
      <c r="U616" s="332"/>
      <c r="AE616" s="332"/>
      <c r="AO616" s="332"/>
      <c r="AY616" s="332"/>
      <c r="AZ616" s="332"/>
      <c r="BA616" s="332"/>
      <c r="BB616" s="332"/>
      <c r="BC616" s="332"/>
      <c r="BD616" s="332"/>
      <c r="BE616" s="332"/>
      <c r="BF616" s="332"/>
      <c r="BI616" s="332"/>
      <c r="BS616" s="332"/>
      <c r="CC616" s="332"/>
      <c r="CM616" s="332"/>
      <c r="CW616" s="332"/>
      <c r="DG616" s="332"/>
      <c r="DQ616" s="332"/>
      <c r="EA616" s="332"/>
      <c r="EK616" s="332"/>
      <c r="EU616" s="332"/>
      <c r="FE616" s="332"/>
      <c r="FO616" s="332"/>
      <c r="FY616" s="332"/>
      <c r="GI616" s="332"/>
      <c r="GS616" s="332"/>
      <c r="HC616" s="332"/>
      <c r="HM616" s="332"/>
    </row>
    <row r="617" s="3" customFormat="true" x14ac:dyDescent="0.25">
      <c r="A617" s="332"/>
      <c r="K617" s="332"/>
      <c r="U617" s="332"/>
      <c r="AE617" s="332"/>
      <c r="AO617" s="332"/>
      <c r="AY617" s="332"/>
      <c r="AZ617" s="332"/>
      <c r="BA617" s="332"/>
      <c r="BB617" s="332"/>
      <c r="BC617" s="332"/>
      <c r="BD617" s="332"/>
      <c r="BE617" s="332"/>
      <c r="BF617" s="332"/>
      <c r="BI617" s="332"/>
      <c r="BS617" s="332"/>
      <c r="CC617" s="332"/>
      <c r="CM617" s="332"/>
      <c r="CW617" s="332"/>
      <c r="DG617" s="332"/>
      <c r="DQ617" s="332"/>
      <c r="EA617" s="332"/>
      <c r="EK617" s="332"/>
      <c r="EU617" s="332"/>
      <c r="FE617" s="332"/>
      <c r="FO617" s="332"/>
      <c r="FY617" s="332"/>
      <c r="GI617" s="332"/>
      <c r="GS617" s="332"/>
      <c r="HC617" s="332"/>
      <c r="HM617" s="332"/>
    </row>
    <row r="618" s="3" customFormat="true" x14ac:dyDescent="0.25">
      <c r="A618" s="332"/>
      <c r="K618" s="332"/>
      <c r="U618" s="332"/>
      <c r="AE618" s="332"/>
      <c r="AO618" s="332"/>
      <c r="AY618" s="332"/>
      <c r="AZ618" s="332"/>
      <c r="BA618" s="332"/>
      <c r="BB618" s="332"/>
      <c r="BC618" s="332"/>
      <c r="BD618" s="332"/>
      <c r="BE618" s="332"/>
      <c r="BF618" s="332"/>
      <c r="BI618" s="332"/>
      <c r="BS618" s="332"/>
      <c r="CC618" s="332"/>
      <c r="CM618" s="332"/>
      <c r="CW618" s="332"/>
      <c r="DG618" s="332"/>
      <c r="DQ618" s="332"/>
      <c r="EA618" s="332"/>
      <c r="EK618" s="332"/>
      <c r="EU618" s="332"/>
      <c r="FE618" s="332"/>
      <c r="FO618" s="332"/>
      <c r="FY618" s="332"/>
      <c r="GI618" s="332"/>
      <c r="GS618" s="332"/>
      <c r="HC618" s="332"/>
      <c r="HM618" s="332"/>
    </row>
    <row r="619" s="3" customFormat="true" x14ac:dyDescent="0.25">
      <c r="A619" s="332"/>
      <c r="K619" s="332"/>
      <c r="U619" s="332"/>
      <c r="AE619" s="332"/>
      <c r="AO619" s="332"/>
      <c r="AY619" s="332"/>
      <c r="AZ619" s="332"/>
      <c r="BA619" s="332"/>
      <c r="BB619" s="332"/>
      <c r="BC619" s="332"/>
      <c r="BD619" s="332"/>
      <c r="BE619" s="332"/>
      <c r="BF619" s="332"/>
      <c r="BI619" s="332"/>
      <c r="BS619" s="332"/>
      <c r="CC619" s="332"/>
      <c r="CM619" s="332"/>
      <c r="CW619" s="332"/>
      <c r="DG619" s="332"/>
      <c r="DQ619" s="332"/>
      <c r="EA619" s="332"/>
      <c r="EK619" s="332"/>
      <c r="EU619" s="332"/>
      <c r="FE619" s="332"/>
      <c r="FO619" s="332"/>
      <c r="FY619" s="332"/>
      <c r="GI619" s="332"/>
      <c r="GS619" s="332"/>
      <c r="HC619" s="332"/>
      <c r="HM619" s="332"/>
    </row>
    <row r="620" s="3" customFormat="true" x14ac:dyDescent="0.25">
      <c r="A620" s="332"/>
      <c r="K620" s="332"/>
      <c r="U620" s="332"/>
      <c r="AE620" s="332"/>
      <c r="AO620" s="332"/>
      <c r="AY620" s="332"/>
      <c r="AZ620" s="332"/>
      <c r="BA620" s="332"/>
      <c r="BB620" s="332"/>
      <c r="BC620" s="332"/>
      <c r="BD620" s="332"/>
      <c r="BE620" s="332"/>
      <c r="BF620" s="332"/>
      <c r="BI620" s="332"/>
      <c r="BS620" s="332"/>
      <c r="CC620" s="332"/>
      <c r="CM620" s="332"/>
      <c r="CW620" s="332"/>
      <c r="DG620" s="332"/>
      <c r="DQ620" s="332"/>
      <c r="EA620" s="332"/>
      <c r="EK620" s="332"/>
      <c r="EU620" s="332"/>
      <c r="FE620" s="332"/>
      <c r="FO620" s="332"/>
      <c r="FY620" s="332"/>
      <c r="GI620" s="332"/>
      <c r="GS620" s="332"/>
      <c r="HC620" s="332"/>
      <c r="HM620" s="332"/>
    </row>
    <row r="621" s="3" customFormat="true" x14ac:dyDescent="0.25">
      <c r="A621" s="332"/>
      <c r="K621" s="332"/>
      <c r="U621" s="332"/>
      <c r="AE621" s="332"/>
      <c r="AO621" s="332"/>
      <c r="AY621" s="332"/>
      <c r="AZ621" s="332"/>
      <c r="BA621" s="332"/>
      <c r="BB621" s="332"/>
      <c r="BC621" s="332"/>
      <c r="BD621" s="332"/>
      <c r="BE621" s="332"/>
      <c r="BF621" s="332"/>
      <c r="BI621" s="332"/>
      <c r="BS621" s="332"/>
      <c r="CC621" s="332"/>
      <c r="CM621" s="332"/>
      <c r="CW621" s="332"/>
      <c r="DG621" s="332"/>
      <c r="DQ621" s="332"/>
      <c r="EA621" s="332"/>
      <c r="EK621" s="332"/>
      <c r="EU621" s="332"/>
      <c r="FE621" s="332"/>
      <c r="FO621" s="332"/>
      <c r="FY621" s="332"/>
      <c r="GI621" s="332"/>
      <c r="GS621" s="332"/>
      <c r="HC621" s="332"/>
      <c r="HM621" s="332"/>
    </row>
    <row r="622" s="3" customFormat="true" x14ac:dyDescent="0.25">
      <c r="A622" s="332"/>
      <c r="K622" s="332"/>
      <c r="U622" s="332"/>
      <c r="AE622" s="332"/>
      <c r="AO622" s="332"/>
      <c r="AY622" s="332"/>
      <c r="AZ622" s="332"/>
      <c r="BA622" s="332"/>
      <c r="BB622" s="332"/>
      <c r="BC622" s="332"/>
      <c r="BD622" s="332"/>
      <c r="BE622" s="332"/>
      <c r="BF622" s="332"/>
      <c r="BI622" s="332"/>
      <c r="BS622" s="332"/>
      <c r="CC622" s="332"/>
      <c r="CM622" s="332"/>
      <c r="CW622" s="332"/>
      <c r="DG622" s="332"/>
      <c r="DQ622" s="332"/>
      <c r="EA622" s="332"/>
      <c r="EK622" s="332"/>
      <c r="EU622" s="332"/>
      <c r="FE622" s="332"/>
      <c r="FO622" s="332"/>
      <c r="FY622" s="332"/>
      <c r="GI622" s="332"/>
      <c r="GS622" s="332"/>
      <c r="HC622" s="332"/>
      <c r="HM622" s="332"/>
    </row>
    <row r="623" s="3" customFormat="true" x14ac:dyDescent="0.25">
      <c r="A623" s="332"/>
      <c r="K623" s="332"/>
      <c r="U623" s="332"/>
      <c r="AE623" s="332"/>
      <c r="AO623" s="332"/>
      <c r="AY623" s="332"/>
      <c r="AZ623" s="332"/>
      <c r="BA623" s="332"/>
      <c r="BB623" s="332"/>
      <c r="BC623" s="332"/>
      <c r="BD623" s="332"/>
      <c r="BE623" s="332"/>
      <c r="BF623" s="332"/>
      <c r="BI623" s="332"/>
      <c r="BS623" s="332"/>
      <c r="CC623" s="332"/>
      <c r="CM623" s="332"/>
      <c r="CW623" s="332"/>
      <c r="DG623" s="332"/>
      <c r="DQ623" s="332"/>
      <c r="EA623" s="332"/>
      <c r="EK623" s="332"/>
      <c r="EU623" s="332"/>
      <c r="FE623" s="332"/>
      <c r="FO623" s="332"/>
      <c r="FY623" s="332"/>
      <c r="GI623" s="332"/>
      <c r="GS623" s="332"/>
      <c r="HC623" s="332"/>
      <c r="HM623" s="332"/>
    </row>
  </sheetData>
  <mergeCells count="34">
    <mergeCell ref="AZ11:BF11"/>
    <mergeCell ref="B11:H11"/>
    <mergeCell ref="L11:R11"/>
    <mergeCell ref="V11:AB11"/>
    <mergeCell ref="AF11:AL11"/>
    <mergeCell ref="AP11:AV11"/>
    <mergeCell ref="CN11:CT11"/>
    <mergeCell ref="CD11:CJ11"/>
    <mergeCell ref="BK1:BP2"/>
    <mergeCell ref="C3:H3"/>
    <mergeCell ref="M3:R3"/>
    <mergeCell ref="W3:AB3"/>
    <mergeCell ref="AG3:AL3"/>
    <mergeCell ref="AQ3:AV3"/>
    <mergeCell ref="BK3:BP3"/>
    <mergeCell ref="C1:H2"/>
    <mergeCell ref="M1:R2"/>
    <mergeCell ref="W1:AB2"/>
    <mergeCell ref="AG1:AL2"/>
    <mergeCell ref="AQ1:AV2"/>
    <mergeCell ref="BJ11:BP11"/>
    <mergeCell ref="BT11:BZ11"/>
    <mergeCell ref="BU1:BZ2"/>
    <mergeCell ref="BU3:BZ3"/>
    <mergeCell ref="CE1:CJ2"/>
    <mergeCell ref="CE3:CJ3"/>
    <mergeCell ref="CO1:CT2"/>
    <mergeCell ref="CO3:CT3"/>
    <mergeCell ref="DI1:DN2"/>
    <mergeCell ref="DI3:DN3"/>
    <mergeCell ref="DH11:DN11"/>
    <mergeCell ref="CX11:DD11"/>
    <mergeCell ref="CY1:DD2"/>
    <mergeCell ref="CY3:DD3"/>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G27"/>
  <sheetViews>
    <sheetView showGridLines="false" zoomScale="90" zoomScaleNormal="90" workbookViewId="0"/>
  </sheetViews>
  <sheetFormatPr defaultColWidth="9" defaultRowHeight="12.75" x14ac:dyDescent="0.2"/>
  <cols>
    <col min="1" max="2" width="9" style="282"/>
    <col min="3" max="7" width="11.75" style="282" customWidth="true"/>
    <col min="8" max="16384" width="9" style="282"/>
  </cols>
  <sheetData>
    <row r="2" ht="20.25" x14ac:dyDescent="0.2">
      <c r="B2" s="278" t="str">
        <f>+Introduction!C7</f>
        <v>Bhutan</v>
      </c>
      <c r="C2" s="279"/>
      <c r="D2" s="280"/>
      <c r="E2" s="280"/>
      <c r="F2" s="280"/>
      <c r="G2" s="281"/>
    </row>
    <row r="3" x14ac:dyDescent="0.2">
      <c r="B3" s="637" t="s">
        <v>326</v>
      </c>
      <c r="C3" s="637"/>
      <c r="D3" s="637"/>
      <c r="E3" s="637"/>
      <c r="F3" s="637"/>
      <c r="G3" s="638"/>
    </row>
    <row r="4" ht="13.5" x14ac:dyDescent="0.2">
      <c r="B4" s="283" t="s">
        <v>4</v>
      </c>
      <c r="C4" s="283" t="s">
        <v>61</v>
      </c>
      <c r="D4" s="283" t="s">
        <v>65</v>
      </c>
      <c r="E4" s="283" t="s">
        <v>62</v>
      </c>
      <c r="F4" s="283" t="s">
        <v>63</v>
      </c>
      <c r="G4" s="283" t="s">
        <v>64</v>
      </c>
    </row>
    <row r="5" x14ac:dyDescent="0.2">
      <c r="B5" s="474">
        <v>2000</v>
      </c>
      <c r="C5" s="491">
        <v>228279</v>
      </c>
      <c r="D5" s="492">
        <v>25.417999267578125</v>
      </c>
      <c r="E5" s="493">
        <v>31609</v>
      </c>
      <c r="F5" s="494">
        <v>112857</v>
      </c>
      <c r="G5" s="495">
        <v>83813</v>
      </c>
    </row>
    <row r="6" x14ac:dyDescent="0.2">
      <c r="B6" s="475">
        <v>2001</v>
      </c>
      <c r="C6" s="496">
        <v>231498</v>
      </c>
      <c r="D6" s="497">
        <v>26.479999542236328</v>
      </c>
      <c r="E6" s="498">
        <v>31261</v>
      </c>
      <c r="F6" s="499">
        <v>112224</v>
      </c>
      <c r="G6" s="500">
        <v>88013</v>
      </c>
    </row>
    <row r="7" x14ac:dyDescent="0.2">
      <c r="B7" s="476">
        <v>2002</v>
      </c>
      <c r="C7" s="501">
        <v>233913</v>
      </c>
      <c r="D7" s="502">
        <v>27.569999694824219</v>
      </c>
      <c r="E7" s="503">
        <v>30978</v>
      </c>
      <c r="F7" s="504">
        <v>111578</v>
      </c>
      <c r="G7" s="505">
        <v>91357</v>
      </c>
    </row>
    <row r="8" x14ac:dyDescent="0.2">
      <c r="B8" s="477">
        <v>2003</v>
      </c>
      <c r="C8" s="506">
        <v>235295</v>
      </c>
      <c r="D8" s="507">
        <v>28.687999725341797</v>
      </c>
      <c r="E8" s="508">
        <v>30706</v>
      </c>
      <c r="F8" s="509">
        <v>110959</v>
      </c>
      <c r="G8" s="510">
        <v>93630</v>
      </c>
    </row>
    <row r="9" x14ac:dyDescent="0.2">
      <c r="B9" s="478">
        <v>2004</v>
      </c>
      <c r="C9" s="511">
        <v>235492</v>
      </c>
      <c r="D9" s="512">
        <v>29.834999084472656</v>
      </c>
      <c r="E9" s="513">
        <v>30376</v>
      </c>
      <c r="F9" s="514">
        <v>110187</v>
      </c>
      <c r="G9" s="515">
        <v>94929</v>
      </c>
    </row>
    <row r="10" x14ac:dyDescent="0.2">
      <c r="B10" s="479">
        <v>2005</v>
      </c>
      <c r="C10" s="516">
        <v>234483</v>
      </c>
      <c r="D10" s="517">
        <v>30.965000152587891</v>
      </c>
      <c r="E10" s="518">
        <v>29914</v>
      </c>
      <c r="F10" s="519">
        <v>109151</v>
      </c>
      <c r="G10" s="520">
        <v>95418</v>
      </c>
    </row>
    <row r="11" x14ac:dyDescent="0.2">
      <c r="B11" s="480">
        <v>2006</v>
      </c>
      <c r="C11" s="521">
        <v>234203</v>
      </c>
      <c r="D11" s="522">
        <v>31.711999893188477</v>
      </c>
      <c r="E11" s="523">
        <v>29647</v>
      </c>
      <c r="F11" s="524">
        <v>108402</v>
      </c>
      <c r="G11" s="525">
        <v>96154</v>
      </c>
    </row>
    <row r="12" x14ac:dyDescent="0.2">
      <c r="B12" s="481">
        <v>2007</v>
      </c>
      <c r="C12" s="526">
        <v>232977</v>
      </c>
      <c r="D12" s="527">
        <v>32.469001770019531</v>
      </c>
      <c r="E12" s="528">
        <v>29352</v>
      </c>
      <c r="F12" s="529">
        <v>107366</v>
      </c>
      <c r="G12" s="530">
        <v>96259</v>
      </c>
    </row>
    <row r="13" x14ac:dyDescent="0.2">
      <c r="B13" s="482">
        <v>2008</v>
      </c>
      <c r="C13" s="531">
        <v>231084</v>
      </c>
      <c r="D13" s="532">
        <v>33.236000061035156</v>
      </c>
      <c r="E13" s="533">
        <v>29073</v>
      </c>
      <c r="F13" s="534">
        <v>106137</v>
      </c>
      <c r="G13" s="535">
        <v>95874</v>
      </c>
    </row>
    <row r="14" x14ac:dyDescent="0.2">
      <c r="B14" s="483">
        <v>2009</v>
      </c>
      <c r="C14" s="536">
        <v>228914</v>
      </c>
      <c r="D14" s="537">
        <v>34.009998321533203</v>
      </c>
      <c r="E14" s="538">
        <v>28868</v>
      </c>
      <c r="F14" s="539">
        <v>104847</v>
      </c>
      <c r="G14" s="540">
        <v>95199</v>
      </c>
    </row>
    <row r="15" x14ac:dyDescent="0.2">
      <c r="B15" s="484">
        <v>2010</v>
      </c>
      <c r="C15" s="541">
        <v>226761</v>
      </c>
      <c r="D15" s="542">
        <v>34.792999267578125</v>
      </c>
      <c r="E15" s="543">
        <v>28789</v>
      </c>
      <c r="F15" s="544">
        <v>103596</v>
      </c>
      <c r="G15" s="545">
        <v>94376</v>
      </c>
    </row>
    <row r="16" x14ac:dyDescent="0.2">
      <c r="B16" s="485">
        <v>2011</v>
      </c>
      <c r="C16" s="546">
        <v>225283</v>
      </c>
      <c r="D16" s="547">
        <v>35.584999084472656</v>
      </c>
      <c r="E16" s="548">
        <v>28928</v>
      </c>
      <c r="F16" s="549">
        <v>102596</v>
      </c>
      <c r="G16" s="550">
        <v>93759</v>
      </c>
    </row>
    <row r="17" x14ac:dyDescent="0.2">
      <c r="B17" s="486">
        <v>2012</v>
      </c>
      <c r="C17" s="551">
        <v>224090</v>
      </c>
      <c r="D17" s="552">
        <v>36.368000030517578</v>
      </c>
      <c r="E17" s="553">
        <v>29159</v>
      </c>
      <c r="F17" s="554">
        <v>101915</v>
      </c>
      <c r="G17" s="555">
        <v>93016</v>
      </c>
    </row>
    <row r="18" x14ac:dyDescent="0.2">
      <c r="B18" s="487">
        <v>2013</v>
      </c>
      <c r="C18" s="556">
        <v>223032</v>
      </c>
      <c r="D18" s="557">
        <v>37.138999938964844</v>
      </c>
      <c r="E18" s="558">
        <v>29374</v>
      </c>
      <c r="F18" s="559">
        <v>101560</v>
      </c>
      <c r="G18" s="560">
        <v>92098</v>
      </c>
    </row>
    <row r="19" x14ac:dyDescent="0.2">
      <c r="B19" s="488">
        <v>2014</v>
      </c>
      <c r="C19" s="561">
        <v>221841</v>
      </c>
      <c r="D19" s="562">
        <v>37.897998809814453</v>
      </c>
      <c r="E19" s="563">
        <v>29430</v>
      </c>
      <c r="F19" s="564">
        <v>101442</v>
      </c>
      <c r="G19" s="565">
        <v>90969</v>
      </c>
    </row>
    <row r="20" x14ac:dyDescent="0.2">
      <c r="B20" s="489">
        <v>2015</v>
      </c>
      <c r="C20" s="566">
        <v>220263</v>
      </c>
      <c r="D20" s="567">
        <v>38.644001007080078</v>
      </c>
      <c r="E20" s="568">
        <v>29163</v>
      </c>
      <c r="F20" s="569">
        <v>101466</v>
      </c>
      <c r="G20" s="570">
        <v>89634</v>
      </c>
    </row>
    <row r="21" x14ac:dyDescent="0.2">
      <c r="B21" s="490">
        <v>2016</v>
      </c>
      <c r="C21" s="571">
        <v>219240</v>
      </c>
      <c r="D21" s="572">
        <v>39.376998901367188</v>
      </c>
      <c r="E21" s="573">
        <v>28885</v>
      </c>
      <c r="F21" s="574">
        <v>101767</v>
      </c>
      <c r="G21" s="575">
        <v>88588</v>
      </c>
    </row>
    <row r="22" ht="14.25" x14ac:dyDescent="0.2">
      <c r="B22" s="295" t="s">
        <v>328</v>
      </c>
      <c r="G22" s="284"/>
    </row>
    <row r="23" ht="14.25" x14ac:dyDescent="0.2">
      <c r="B23" s="295" t="s">
        <v>242</v>
      </c>
    </row>
    <row r="24" ht="14.25" x14ac:dyDescent="0.2">
      <c r="B24" s="295" t="s">
        <v>243</v>
      </c>
    </row>
    <row r="27" x14ac:dyDescent="0.2">
      <c r="B27" s="285"/>
    </row>
  </sheetData>
  <mergeCells count="1">
    <mergeCell ref="B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36"/>
  <sheetViews>
    <sheetView showGridLines="false" showRowColHeaders="false" zoomScale="90" zoomScaleNormal="90" workbookViewId="0">
      <selection sqref="A1:V2"/>
    </sheetView>
  </sheetViews>
  <sheetFormatPr defaultColWidth="9" defaultRowHeight="15" x14ac:dyDescent="0.2"/>
  <cols>
    <col min="1" max="1" width="8.875" style="40" customWidth="true"/>
    <col min="2" max="2" width="12.375" style="40" customWidth="true"/>
    <col min="3" max="8" width="9" style="40" customWidth="true"/>
    <col min="9" max="9" width="12.375" style="40" customWidth="true"/>
    <col min="10" max="15" width="9" style="40" customWidth="true"/>
    <col min="16" max="16" width="12.375" style="40" customWidth="true"/>
    <col min="17" max="22" width="9" style="40" customWidth="true"/>
    <col min="23" max="38" width="9" style="40"/>
    <col min="39" max="16384" width="9" style="46"/>
  </cols>
  <sheetData>
    <row r="1" s="40" customFormat="true" x14ac:dyDescent="0.2">
      <c r="A1" s="576" t="s">
        <v>171</v>
      </c>
      <c r="B1" s="576"/>
      <c r="C1" s="576"/>
      <c r="D1" s="576"/>
      <c r="E1" s="576"/>
      <c r="F1" s="576"/>
      <c r="G1" s="576"/>
      <c r="H1" s="576"/>
      <c r="I1" s="576"/>
      <c r="J1" s="576"/>
      <c r="K1" s="576"/>
      <c r="L1" s="576"/>
      <c r="M1" s="576"/>
      <c r="N1" s="576"/>
      <c r="O1" s="576"/>
      <c r="P1" s="576"/>
      <c r="Q1" s="576"/>
      <c r="R1" s="576"/>
      <c r="S1" s="576"/>
      <c r="T1" s="576"/>
      <c r="U1" s="576"/>
      <c r="V1" s="576"/>
    </row>
    <row r="2" s="40" customFormat="true" x14ac:dyDescent="0.2">
      <c r="A2" s="576"/>
      <c r="B2" s="576"/>
      <c r="C2" s="576"/>
      <c r="D2" s="576"/>
      <c r="E2" s="576"/>
      <c r="F2" s="576"/>
      <c r="G2" s="576"/>
      <c r="H2" s="576"/>
      <c r="I2" s="576"/>
      <c r="J2" s="576"/>
      <c r="K2" s="576"/>
      <c r="L2" s="576"/>
      <c r="M2" s="576"/>
      <c r="N2" s="576"/>
      <c r="O2" s="576"/>
      <c r="P2" s="576"/>
      <c r="Q2" s="576"/>
      <c r="R2" s="576"/>
      <c r="S2" s="576"/>
      <c r="T2" s="576"/>
      <c r="U2" s="576"/>
      <c r="V2" s="576"/>
    </row>
    <row r="3" s="40" customFormat="true" ht="18" x14ac:dyDescent="0.2">
      <c r="A3" s="260"/>
      <c r="B3" s="260"/>
      <c r="C3" s="260"/>
      <c r="D3" s="260"/>
      <c r="E3" s="260"/>
      <c r="F3" s="260"/>
      <c r="G3" s="260"/>
      <c r="H3" s="260"/>
      <c r="I3" s="260"/>
      <c r="J3" s="260"/>
      <c r="K3" s="260"/>
      <c r="L3" s="260"/>
      <c r="M3" s="260"/>
      <c r="N3" s="260"/>
      <c r="O3" s="260"/>
      <c r="P3" s="260"/>
      <c r="Q3" s="260"/>
      <c r="R3" s="260"/>
      <c r="S3" s="260"/>
      <c r="T3" s="260"/>
      <c r="U3" s="260"/>
      <c r="V3" s="260"/>
    </row>
    <row r="4" ht="15.75" x14ac:dyDescent="0.25">
      <c r="B4" s="258" t="s">
        <v>13</v>
      </c>
      <c r="E4" s="41"/>
      <c r="I4" s="41" t="s">
        <v>14</v>
      </c>
      <c r="P4" s="259" t="s">
        <v>15</v>
      </c>
    </row>
    <row r="6" x14ac:dyDescent="0.2">
      <c r="G6" s="42"/>
      <c r="H6" s="42"/>
      <c r="I6" s="42"/>
      <c r="K6" s="42"/>
      <c r="L6" s="42"/>
    </row>
    <row r="7" ht="15.75" x14ac:dyDescent="0.2">
      <c r="G7" s="42"/>
      <c r="H7" s="42"/>
      <c r="I7" s="42"/>
      <c r="K7" s="43"/>
      <c r="L7" s="42"/>
    </row>
    <row r="8" x14ac:dyDescent="0.2">
      <c r="G8" s="42"/>
      <c r="H8" s="42"/>
      <c r="I8" s="42"/>
      <c r="K8" s="42"/>
      <c r="L8" s="42"/>
    </row>
    <row r="9" x14ac:dyDescent="0.2">
      <c r="G9" s="42"/>
      <c r="H9" s="42"/>
      <c r="I9" s="42"/>
      <c r="K9" s="42"/>
      <c r="L9" s="42"/>
    </row>
    <row r="10" x14ac:dyDescent="0.2">
      <c r="G10" s="42"/>
      <c r="H10" s="42"/>
      <c r="I10" s="42"/>
      <c r="K10" s="42"/>
      <c r="L10" s="42"/>
    </row>
    <row r="11" x14ac:dyDescent="0.2">
      <c r="G11" s="42"/>
      <c r="H11" s="42"/>
      <c r="I11" s="42"/>
      <c r="K11" s="42"/>
      <c r="L11" s="42"/>
    </row>
    <row r="12" x14ac:dyDescent="0.2">
      <c r="G12" s="42"/>
      <c r="H12" s="42"/>
      <c r="I12" s="42"/>
      <c r="K12" s="42"/>
      <c r="L12" s="42"/>
    </row>
    <row r="13" x14ac:dyDescent="0.2">
      <c r="G13" s="42"/>
      <c r="H13" s="42"/>
      <c r="I13" s="42"/>
      <c r="K13" s="42"/>
      <c r="L13" s="42"/>
    </row>
    <row r="14" x14ac:dyDescent="0.2">
      <c r="G14" s="42"/>
      <c r="H14" s="42"/>
      <c r="I14" s="42"/>
      <c r="K14" s="42"/>
      <c r="L14" s="42"/>
    </row>
    <row r="15" x14ac:dyDescent="0.2">
      <c r="G15" s="42"/>
      <c r="H15" s="42"/>
      <c r="I15" s="42"/>
      <c r="K15" s="42"/>
      <c r="L15" s="42"/>
    </row>
    <row r="16" x14ac:dyDescent="0.2">
      <c r="G16" s="42"/>
      <c r="H16" s="42"/>
      <c r="I16" s="42"/>
      <c r="K16" s="42"/>
      <c r="L16" s="42"/>
    </row>
    <row r="17" x14ac:dyDescent="0.2">
      <c r="G17" s="42"/>
      <c r="H17" s="42"/>
      <c r="I17" s="42"/>
      <c r="K17" s="42"/>
      <c r="L17" s="42"/>
    </row>
    <row r="18" x14ac:dyDescent="0.2">
      <c r="G18" s="42"/>
      <c r="H18" s="42"/>
      <c r="I18" s="42"/>
      <c r="K18" s="42"/>
      <c r="L18" s="42"/>
    </row>
    <row r="19" x14ac:dyDescent="0.2">
      <c r="G19" s="42"/>
      <c r="H19" s="42"/>
      <c r="I19" s="42"/>
      <c r="K19" s="42"/>
      <c r="L19" s="42"/>
    </row>
    <row r="20" x14ac:dyDescent="0.2">
      <c r="G20" s="42"/>
      <c r="H20" s="42"/>
      <c r="I20" s="42"/>
      <c r="K20" s="42"/>
      <c r="L20" s="42"/>
    </row>
    <row r="21" x14ac:dyDescent="0.2">
      <c r="G21" s="42"/>
      <c r="H21" s="42"/>
      <c r="I21" s="42"/>
      <c r="K21" s="42"/>
      <c r="L21" s="42"/>
    </row>
    <row r="23" x14ac:dyDescent="0.2">
      <c r="B23" s="44"/>
    </row>
    <row r="25" x14ac:dyDescent="0.2">
      <c r="B25" s="251"/>
      <c r="C25" s="251" t="str">
        <f>+IF(OR((C28="National*"),(D28="Urban*"),(E28="Rural*"),(F28="Pre-primary*"),(G28="Primary*"),(H28="Secondary^"),(C28="National*^"),(D28="Urban*^"),(E28="Rural*^"),(F28="Pre-primary*^"),(G28="Primary*^"),(H28="Secondary*^")),"*No basic service estimate available","")</f>
        <v/>
      </c>
      <c r="J25" s="251" t="str">
        <f>+IF(OR((J28="National*"),(K28="Urban*"),(L28="Rural*"),(M28="Pre-primary*"),(N28="Primary*"),(O28="Secondary^"),(J28="National*^"),(K28="Urban*^"),(L28="Rural*^"),(M28="Pre-primary*^"),(N28="Primary*^"),(O28="Secondary*^")),"*No basic service estimate available","")</f>
        <v>*No basic service estimate available</v>
      </c>
      <c r="Q25" s="251" t="str">
        <f>+IF(OR((Q28="National*"),(R28="Urban*"),(S28="Rural*"),(T28="Pre-primary*"),(U28="Primary*"),(V28="Secondary^"),(Q28="National*^"),(R28="Urban*^"),(S28="Rural*^"),(T28="Pre-primary*^"),(U28="Primary*^"),(V28="Secondary*^")),"*No basic service estimate available","")</f>
        <v>*No basic service estimate available</v>
      </c>
    </row>
    <row r="26" ht="15.75" thickBot="true" x14ac:dyDescent="0.25">
      <c r="B26" s="44"/>
      <c r="C26" s="286" t="str">
        <f>+IF(OR((C28="National*^"),(D28="Urban*^"),(E28="Rural*^"),(F28="Pre-primary*^"),(G28="Primary*^"),(H28="Secondary*^")),"^Facilities that cannot be classified as improved or unimproved are treated as limited","")</f>
        <v/>
      </c>
      <c r="J26" s="286" t="str">
        <f>+IF(OR((J28="National*^"),(K28="Urban*^"),(L28="Rural*^"),(M28="Pre-primary*^"),(N28="Primary*^"),(O28="Secondary*^")),"^Facilities that cannot be classified as improved or unimproved are treated as limited","")</f>
        <v>^Facilities that cannot be classified as improved or unimproved are treated as limited</v>
      </c>
      <c r="Q26" s="286" t="str">
        <f>+IF(OR((Q28="National*^"),(R28="Urban*^"),(S28="Rural*^"),(T28="Pre-primary*^"),(U28="Primary*^"),(V28="Secondary*^")),"^Facilities that cannot be classified as having water or not are treated as limited","")</f>
        <v/>
      </c>
    </row>
    <row r="27" x14ac:dyDescent="0.2">
      <c r="B27" s="580" t="str">
        <f>+'Water Data'!C1</f>
        <v>Bhutan</v>
      </c>
      <c r="C27" s="582" t="s">
        <v>13</v>
      </c>
      <c r="D27" s="582"/>
      <c r="E27" s="582"/>
      <c r="F27" s="582"/>
      <c r="G27" s="582"/>
      <c r="H27" s="582"/>
      <c r="I27" s="583" t="str">
        <f>B27</f>
        <v>Bhutan</v>
      </c>
      <c r="J27" s="577" t="s">
        <v>14</v>
      </c>
      <c r="K27" s="577"/>
      <c r="L27" s="577"/>
      <c r="M27" s="577"/>
      <c r="N27" s="577"/>
      <c r="O27" s="577"/>
      <c r="P27" s="585" t="str">
        <f>I27</f>
        <v>Bhutan</v>
      </c>
      <c r="Q27" s="578" t="s">
        <v>15</v>
      </c>
      <c r="R27" s="578"/>
      <c r="S27" s="578"/>
      <c r="T27" s="578"/>
      <c r="U27" s="578"/>
      <c r="V27" s="579"/>
      <c r="AM27" s="40"/>
      <c r="AN27" s="40"/>
      <c r="AO27" s="40"/>
      <c r="AP27" s="40"/>
      <c r="AQ27" s="40"/>
      <c r="AR27" s="40"/>
      <c r="AS27" s="40"/>
      <c r="AT27" s="40"/>
      <c r="AU27" s="40"/>
    </row>
    <row r="28" x14ac:dyDescent="0.2">
      <c r="B28" s="581"/>
      <c r="C28" s="287" t="str">
        <f>IF(AND(C30="-",C31="-",C32="-"), "National",IF(C30="-",IF(AND(ISERROR(Estimates!F20),ISNUMBER(C32)),"National*^", "National*"), "National"))</f>
        <v>National</v>
      </c>
      <c r="D28" s="287" t="str">
        <f>IF(AND(D30="-",D31="-",D32="-"), "Urban",IF(D30="-",IF(AND(ISERROR(Estimates!F37),ISNUMBER(D32)),"Urban*^", "Urban*"), "Urban"))</f>
        <v>Urban</v>
      </c>
      <c r="E28" s="287" t="str">
        <f>IF(AND(E30="-",E31="-",E32="-"), "Rural",IF(E30="-",IF(AND(ISERROR(Estimates!F54),ISNUMBER(E32)),"Rural*^", "Rural*"), "Rural"))</f>
        <v>Rural</v>
      </c>
      <c r="F28" s="287" t="str">
        <f>IF(AND(F30="-",F31="-",F32="-"), "Pre-primary",IF(F30="-",IF(AND(ISERROR(Estimates!F71),ISNUMBER(F32)),"Pre-primary*^", "Pre-primary*"), "Pre-primary"))</f>
        <v>Pre-primary</v>
      </c>
      <c r="G28" s="287" t="str">
        <f>IF(AND(G30="-",G31="-",G32="-"), "Primary",IF(G30="-",IF(AND(ISERROR(Estimates!F88),ISNUMBER(G32)),"Primary*^", "Primary*"), "Primary"))</f>
        <v>Primary</v>
      </c>
      <c r="H28" s="287" t="str">
        <f>IF(AND(H30="-",H31="-",H32="-"), "Secondary",IF(H30="-",IF(AND(ISERROR(Estimates!F105),ISNUMBER(H32)),"Secondary*^", "Secondary*"), "Secondary"))</f>
        <v>Secondary</v>
      </c>
      <c r="I28" s="584"/>
      <c r="J28" s="287" t="str">
        <f>IF(AND(J30="-",J31="-",J32="-"), "National",IF(J30="-",IF(AND(ISERROR(Estimates!K20),ISNUMBER(J32)),"National*^", "National*"), "National"))</f>
        <v>National</v>
      </c>
      <c r="K28" s="287" t="str">
        <f>IF(AND(K30="-",K31="-",K32="-"), "Urban",IF(K30="-",IF(AND(ISERROR(Estimates!K37),ISNUMBER(K32)),"Urban*^", "Urban*"), "Urban"))</f>
        <v>Urban*^</v>
      </c>
      <c r="L28" s="287" t="str">
        <f>IF(AND(L30="-",L31="-",L32="-"), "Rural",IF(L30="-",IF(AND(ISERROR(Estimates!K54),ISNUMBER(L32)),"Rural*^", "Rural*"), "Rural"))</f>
        <v>Rural</v>
      </c>
      <c r="M28" s="287" t="str">
        <f>IF(AND(M30="-",M31="-",M32="-"), "Pre-primary",IF(M30="-",IF(AND(ISERROR(Estimates!K71),ISNUMBER(M32)),"Pre-primary*^", "Pre-primary*"), "Pre-primary"))</f>
        <v>Pre-primary</v>
      </c>
      <c r="N28" s="287" t="str">
        <f>IF(AND(N30="-",N31="-",N32="-"), "Primary",IF(N30="-",IF(AND(ISERROR(Estimates!K88),ISNUMBER(N32)),"Primary*^", "Primary*"), "Primary"))</f>
        <v>Primary</v>
      </c>
      <c r="O28" s="287" t="str">
        <f>IF(AND(O30="-",O31="-",O32="-"), "Secondary",IF(O30="-",IF(AND(ISERROR(Estimates!K105),ISNUMBER(O32)),"Secondary*^", "Secondary*"), "Secondary"))</f>
        <v>Secondary</v>
      </c>
      <c r="P28" s="586"/>
      <c r="Q28" s="287" t="str">
        <f>IF(AND(Q30="-",Q31="-",Q32="-"), "National",IF(Q30="-",IF(AND(ISERROR(Estimates!P20),ISNUMBER(Q32)),"National*^", "National*"), "National"))</f>
        <v>National*</v>
      </c>
      <c r="R28" s="287" t="str">
        <f>IF(AND(R30="-",R31="-",R32="-"), "Urban",IF(R30="-",IF(AND(ISERROR(Estimates!P37),ISNUMBER(R32)),"Urban*^", "Urban*"), "Urban"))</f>
        <v>Urban</v>
      </c>
      <c r="S28" s="287" t="str">
        <f>IF(AND(S30="-",S31="-",S32="-"), "Rural",IF(S30="-",IF(AND(ISERROR(Estimates!P54),ISNUMBER(S32)),"Rural*^", "Rural*"), "Rural"))</f>
        <v>Rural</v>
      </c>
      <c r="T28" s="287" t="str">
        <f>IF(AND(T30="-",T31="-",T32="-"), "Pre-primary",IF(T30="-",IF(AND(ISERROR(Estimates!P71),ISNUMBER(T32)),"Pre-primary*^", "Pre-primary*"), "Pre-primary"))</f>
        <v>Pre-primary</v>
      </c>
      <c r="U28" s="287" t="str">
        <f>IF(AND(U30="-",U31="-",U32="-"), "Primary",IF(U30="-",IF(AND(ISERROR(Estimates!P88),ISNUMBER(U32)),"Primary*^", "Primary*"), "Primary"))</f>
        <v>Primary*</v>
      </c>
      <c r="V28" s="289" t="str">
        <f>IF(AND(V30="-",V31="-",V32="-"), "Secondary",IF(V30="-",IF(AND(ISERROR(Estimates!P105),ISNUMBER(V32)),"Secondary*^", "Secondary*"), "Secondary"))</f>
        <v>Secondary*</v>
      </c>
      <c r="AM28" s="40"/>
      <c r="AN28" s="40"/>
      <c r="AO28" s="40"/>
      <c r="AP28" s="40"/>
      <c r="AQ28" s="40"/>
      <c r="AR28" s="40"/>
      <c r="AS28" s="40"/>
      <c r="AT28" s="40"/>
      <c r="AU28" s="40"/>
    </row>
    <row r="29" ht="15.75" thickBot="true" x14ac:dyDescent="0.25">
      <c r="B29" s="581"/>
      <c r="C29" s="288">
        <f>IF(ISNUMBER(Regressions!B4), Regressions!B4, "-")</f>
        <v>2016</v>
      </c>
      <c r="D29" s="287">
        <f>C29</f>
        <v>2016</v>
      </c>
      <c r="E29" s="287">
        <f>D29</f>
        <v>2016</v>
      </c>
      <c r="F29" s="287">
        <f>E29</f>
        <v>2016</v>
      </c>
      <c r="G29" s="287">
        <f>F29</f>
        <v>2016</v>
      </c>
      <c r="H29" s="287">
        <f>G29</f>
        <v>2016</v>
      </c>
      <c r="I29" s="584"/>
      <c r="J29" s="288">
        <f>IF(ISNUMBER(Regressions!K4), Regressions!K4, "-")</f>
        <v>2016</v>
      </c>
      <c r="K29" s="287">
        <f>J29</f>
        <v>2016</v>
      </c>
      <c r="L29" s="287">
        <f>J29</f>
        <v>2016</v>
      </c>
      <c r="M29" s="287">
        <f>K29</f>
        <v>2016</v>
      </c>
      <c r="N29" s="287">
        <f>L29</f>
        <v>2016</v>
      </c>
      <c r="O29" s="287">
        <f>M29</f>
        <v>2016</v>
      </c>
      <c r="P29" s="586"/>
      <c r="Q29" s="288">
        <f>IF(ISNUMBER(Regressions!T4), Regressions!T4, "-")</f>
        <v>2016</v>
      </c>
      <c r="R29" s="288">
        <f>Q29</f>
        <v>2016</v>
      </c>
      <c r="S29" s="288">
        <f>R29</f>
        <v>2016</v>
      </c>
      <c r="T29" s="288">
        <f>S29</f>
        <v>2016</v>
      </c>
      <c r="U29" s="288">
        <f>T29</f>
        <v>2016</v>
      </c>
      <c r="V29" s="290">
        <f>U29</f>
        <v>2016</v>
      </c>
      <c r="AM29" s="40"/>
      <c r="AN29" s="40"/>
      <c r="AO29" s="40"/>
      <c r="AP29" s="40"/>
      <c r="AQ29" s="40"/>
      <c r="AR29" s="40"/>
      <c r="AS29" s="40"/>
      <c r="AT29" s="40"/>
      <c r="AU29" s="40"/>
    </row>
    <row r="30" x14ac:dyDescent="0.2">
      <c r="B30" s="302" t="s">
        <v>175</v>
      </c>
      <c r="C30" s="303">
        <f>IF(ISNUMBER(Regressions!C4), Regressions!C4, "-")</f>
        <v>59.442458100000003</v>
      </c>
      <c r="D30" s="304" t="str">
        <f>IF(ISNUMBER(Regressions!D4), Regressions!D4, "-")</f>
        <v>-</v>
      </c>
      <c r="E30" s="304" t="str">
        <f>IF(ISNUMBER(Regressions!E4), Regressions!E4, "-")</f>
        <v>-</v>
      </c>
      <c r="F30" s="304" t="str">
        <f>IF(ISNUMBER(Regressions!F4), Regressions!F4, "-")</f>
        <v>-</v>
      </c>
      <c r="G30" s="304">
        <f>IF(ISNUMBER(Regressions!G4), Regressions!G4, "-")</f>
        <v>58.290728479999999</v>
      </c>
      <c r="H30" s="304">
        <f>IF(ISNUMBER(Regressions!H4), Regressions!H4, "-")</f>
        <v>63.08834951</v>
      </c>
      <c r="I30" s="307" t="s">
        <v>175</v>
      </c>
      <c r="J30" s="308">
        <f>IF(ISNUMBER(Regressions!L4), Regressions!L4, "-")</f>
        <v>76.065622149999996</v>
      </c>
      <c r="K30" s="309" t="str">
        <f>IF(ISNUMBER(Regressions!M4), Regressions!M4, "-")</f>
        <v>-</v>
      </c>
      <c r="L30" s="309" t="str">
        <f>IF(ISNUMBER(Regressions!N4), Regressions!N4, "-")</f>
        <v>-</v>
      </c>
      <c r="M30" s="309" t="str">
        <f>IF(ISNUMBER(Regressions!O4), Regressions!O4, "-")</f>
        <v>-</v>
      </c>
      <c r="N30" s="309">
        <f>IF(ISNUMBER(Regressions!P4), Regressions!P4, "-")</f>
        <v>75.496688739999996</v>
      </c>
      <c r="O30" s="309">
        <f>IF(ISNUMBER(Regressions!Q4), Regressions!Q4, "-")</f>
        <v>93.203883500000003</v>
      </c>
      <c r="P30" s="312" t="s">
        <v>175</v>
      </c>
      <c r="Q30" s="313" t="str">
        <f>IF(ISNUMBER(Regressions!U4), Regressions!U4, "-")</f>
        <v>-</v>
      </c>
      <c r="R30" s="314" t="str">
        <f>IF(ISNUMBER(Regressions!V4), Regressions!V4, "-")</f>
        <v>-</v>
      </c>
      <c r="S30" s="314" t="str">
        <f>IF(ISNUMBER(Regressions!W4), Regressions!W4, "-")</f>
        <v>-</v>
      </c>
      <c r="T30" s="314" t="str">
        <f>IF(ISNUMBER(Regressions!X4), Regressions!X4, "-")</f>
        <v>-</v>
      </c>
      <c r="U30" s="314" t="str">
        <f>IF(ISNUMBER(Regressions!Y4), Regressions!Y4, "-")</f>
        <v>-</v>
      </c>
      <c r="V30" s="315" t="str">
        <f>IF(ISNUMBER(Regressions!Z4), Regressions!Z4, "-")</f>
        <v>-</v>
      </c>
      <c r="AM30" s="40"/>
      <c r="AN30" s="40"/>
      <c r="AO30" s="40"/>
      <c r="AP30" s="40"/>
      <c r="AQ30" s="40"/>
      <c r="AR30" s="40"/>
      <c r="AS30" s="40"/>
      <c r="AT30" s="40"/>
      <c r="AU30" s="40"/>
    </row>
    <row r="31" x14ac:dyDescent="0.2">
      <c r="B31" s="300" t="s">
        <v>176</v>
      </c>
      <c r="C31" s="291">
        <f>IF(ISNUMBER(Regressions!C5),Regressions!C5,"-")</f>
        <v>31.569367759999999</v>
      </c>
      <c r="D31" s="291" t="str">
        <f>IF(ISNUMBER(Regressions!D5),Regressions!D5,"-")</f>
        <v>-</v>
      </c>
      <c r="E31" s="291" t="str">
        <f>IF(ISNUMBER(Regressions!E5),Regressions!E5,"-")</f>
        <v>-</v>
      </c>
      <c r="F31" s="291" t="str">
        <f>IF(ISNUMBER(Regressions!F5),Regressions!F5,"-")</f>
        <v>-</v>
      </c>
      <c r="G31" s="291">
        <f>IF(ISNUMBER(Regressions!G5),Regressions!G5,"-")</f>
        <v>30.671743930000002</v>
      </c>
      <c r="H31" s="291">
        <f>IF(ISNUMBER(Regressions!H5),Regressions!H5,"-")</f>
        <v>29.14466019</v>
      </c>
      <c r="I31" s="305" t="s">
        <v>176</v>
      </c>
      <c r="J31" s="291">
        <f>IF(ISNUMBER(Regressions!L5),Regressions!L5,"-")</f>
        <v>13.793760750000001</v>
      </c>
      <c r="K31" s="291">
        <f>IF(ISNUMBER(Regressions!M5),Regressions!M5,"-")</f>
        <v>100</v>
      </c>
      <c r="L31" s="291" t="str">
        <f>IF(ISNUMBER(Regressions!N5),Regressions!N5,"-")</f>
        <v>-</v>
      </c>
      <c r="M31" s="291" t="str">
        <f>IF(ISNUMBER(Regressions!O5),Regressions!O5,"-")</f>
        <v>-</v>
      </c>
      <c r="N31" s="291">
        <f>IF(ISNUMBER(Regressions!P5),Regressions!P5,"-")</f>
        <v>13.576158939999999</v>
      </c>
      <c r="O31" s="291">
        <f>IF(ISNUMBER(Regressions!Q5),Regressions!Q5,"-")</f>
        <v>3.883495146</v>
      </c>
      <c r="P31" s="310" t="s">
        <v>176</v>
      </c>
      <c r="Q31" s="291">
        <f>IF(ISNUMBER(Regressions!U5),Regressions!U5,"-")</f>
        <v>84.218512899999993</v>
      </c>
      <c r="R31" s="291" t="str">
        <f>IF(ISNUMBER(Regressions!V5),Regressions!V5,"-")</f>
        <v>-</v>
      </c>
      <c r="S31" s="291" t="str">
        <f>IF(ISNUMBER(Regressions!W5),Regressions!W5,"-")</f>
        <v>-</v>
      </c>
      <c r="T31" s="291" t="str">
        <f>IF(ISNUMBER(Regressions!X5),Regressions!X5,"-")</f>
        <v>-</v>
      </c>
      <c r="U31" s="291">
        <f>IF(ISNUMBER(Regressions!Y5),Regressions!Y5,"-")</f>
        <v>83.222958059999996</v>
      </c>
      <c r="V31" s="292">
        <f>IF(ISNUMBER(Regressions!Z5),Regressions!Z5,"-")</f>
        <v>86.893203880000002</v>
      </c>
      <c r="AM31" s="40"/>
      <c r="AN31" s="40"/>
      <c r="AO31" s="40"/>
      <c r="AP31" s="40"/>
      <c r="AQ31" s="40"/>
      <c r="AR31" s="40"/>
      <c r="AS31" s="40"/>
      <c r="AT31" s="40"/>
      <c r="AU31" s="40"/>
    </row>
    <row r="32" ht="15.75" thickBot="true" x14ac:dyDescent="0.25">
      <c r="B32" s="301" t="s">
        <v>174</v>
      </c>
      <c r="C32" s="293">
        <f>IF(ISNUMBER(Regressions!C6), Regressions!C6, "-")</f>
        <v>8.9881741379999998</v>
      </c>
      <c r="D32" s="293" t="str">
        <f>IF(ISNUMBER(Regressions!D6), Regressions!D6, "-")</f>
        <v>-</v>
      </c>
      <c r="E32" s="293" t="str">
        <f>IF(ISNUMBER(Regressions!E6), Regressions!E6, "-")</f>
        <v>-</v>
      </c>
      <c r="F32" s="293" t="str">
        <f>IF(ISNUMBER(Regressions!F6), Regressions!F6, "-")</f>
        <v>-</v>
      </c>
      <c r="G32" s="293">
        <f>IF(ISNUMBER(Regressions!G6), Regressions!G6, "-")</f>
        <v>11.03752759</v>
      </c>
      <c r="H32" s="293">
        <f>IF(ISNUMBER(Regressions!H6), Regressions!H6, "-")</f>
        <v>7.7669902909999999</v>
      </c>
      <c r="I32" s="306" t="s">
        <v>174</v>
      </c>
      <c r="J32" s="293">
        <f>IF(ISNUMBER(Regressions!L6), Regressions!L6, "-")</f>
        <v>10.1406171</v>
      </c>
      <c r="K32" s="293">
        <f>IF(ISNUMBER(Regressions!M6), Regressions!M6, "-")</f>
        <v>0</v>
      </c>
      <c r="L32" s="293" t="str">
        <f>IF(ISNUMBER(Regressions!N6), Regressions!N6, "-")</f>
        <v>-</v>
      </c>
      <c r="M32" s="293" t="str">
        <f>IF(ISNUMBER(Regressions!O6), Regressions!O6, "-")</f>
        <v>-</v>
      </c>
      <c r="N32" s="293">
        <f>IF(ISNUMBER(Regressions!P6), Regressions!P6, "-")</f>
        <v>10.927152319999999</v>
      </c>
      <c r="O32" s="293">
        <f>IF(ISNUMBER(Regressions!Q6), Regressions!Q6, "-")</f>
        <v>2.9126213590000001</v>
      </c>
      <c r="P32" s="311" t="s">
        <v>174</v>
      </c>
      <c r="Q32" s="293">
        <f>IF(ISNUMBER(Regressions!U6), Regressions!U6, "-")</f>
        <v>15.7814871</v>
      </c>
      <c r="R32" s="293" t="str">
        <f>IF(ISNUMBER(Regressions!V6), Regressions!V6, "-")</f>
        <v>-</v>
      </c>
      <c r="S32" s="293" t="str">
        <f>IF(ISNUMBER(Regressions!W6), Regressions!W6, "-")</f>
        <v>-</v>
      </c>
      <c r="T32" s="293" t="str">
        <f>IF(ISNUMBER(Regressions!X6), Regressions!X6, "-")</f>
        <v>-</v>
      </c>
      <c r="U32" s="293">
        <f>IF(ISNUMBER(Regressions!Y6), Regressions!Y6, "-")</f>
        <v>16.77704194</v>
      </c>
      <c r="V32" s="294">
        <f>IF(ISNUMBER(Regressions!Z6), Regressions!Z6, "-")</f>
        <v>13.10679612</v>
      </c>
      <c r="AM32" s="40"/>
      <c r="AN32" s="40"/>
      <c r="AO32" s="40"/>
      <c r="AP32" s="40"/>
      <c r="AQ32" s="40"/>
      <c r="AR32" s="40"/>
      <c r="AS32" s="40"/>
      <c r="AT32" s="40"/>
      <c r="AU32" s="40"/>
    </row>
    <row r="33" x14ac:dyDescent="0.2">
      <c r="B33" s="126"/>
      <c r="I33" s="126"/>
      <c r="P33" s="126"/>
    </row>
    <row r="34" x14ac:dyDescent="0.2">
      <c r="B34" s="261" t="s">
        <v>304</v>
      </c>
    </row>
    <row r="36" s="40" customFormat="true" ht="15.75" x14ac:dyDescent="0.25">
      <c r="B36" s="39"/>
    </row>
  </sheetData>
  <mergeCells count="7">
    <mergeCell ref="A1:V2"/>
    <mergeCell ref="J27:O27"/>
    <mergeCell ref="Q27:V27"/>
    <mergeCell ref="B27:B29"/>
    <mergeCell ref="C27:H27"/>
    <mergeCell ref="I27:I29"/>
    <mergeCell ref="P27:P2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65"/>
  <sheetViews>
    <sheetView showGridLines="false" showRowColHeaders="false" zoomScale="90" zoomScaleNormal="90" workbookViewId="0"/>
  </sheetViews>
  <sheetFormatPr defaultColWidth="9" defaultRowHeight="12.75" x14ac:dyDescent="0.2"/>
  <cols>
    <col min="1" max="31" width="9" style="36"/>
    <col min="32" max="32" width="5.125" style="36" customWidth="true"/>
    <col min="33" max="16384" width="9" style="36"/>
  </cols>
  <sheetData>
    <row r="1" s="48" customFormat="true" x14ac:dyDescent="0.2"/>
    <row r="2" s="48" customFormat="true" ht="15.75" x14ac:dyDescent="0.25">
      <c r="A2" s="47" t="s">
        <v>177</v>
      </c>
    </row>
    <row r="3" s="48" customFormat="true" ht="15.75" x14ac:dyDescent="0.25">
      <c r="A3" s="47"/>
    </row>
    <row r="4" s="48" customFormat="true" x14ac:dyDescent="0.2">
      <c r="A4" s="257"/>
      <c r="B4" s="257"/>
      <c r="C4" s="257"/>
      <c r="D4" s="257"/>
      <c r="E4" s="257"/>
      <c r="F4" s="257"/>
      <c r="G4" s="257"/>
      <c r="H4" s="257"/>
      <c r="I4" s="257"/>
      <c r="J4" s="257"/>
      <c r="K4" s="257"/>
      <c r="L4" s="257"/>
      <c r="M4" s="257"/>
      <c r="N4" s="257"/>
      <c r="O4" s="257"/>
      <c r="P4" s="257"/>
      <c r="Q4" s="257"/>
      <c r="R4" s="257"/>
      <c r="S4" s="257"/>
      <c r="T4" s="257"/>
      <c r="U4" s="257"/>
      <c r="V4" s="257"/>
      <c r="W4" s="257"/>
      <c r="X4" s="257"/>
      <c r="Y4" s="257"/>
      <c r="Z4" s="257"/>
      <c r="AA4" s="257"/>
      <c r="AB4" s="257"/>
      <c r="AC4" s="257"/>
      <c r="AD4" s="257"/>
      <c r="AE4" s="257"/>
      <c r="AF4" s="257"/>
    </row>
    <row r="5" s="48" customFormat="true" x14ac:dyDescent="0.2">
      <c r="A5" s="257"/>
      <c r="B5" s="257"/>
      <c r="C5" s="257"/>
      <c r="D5" s="257"/>
      <c r="E5" s="257"/>
      <c r="F5" s="257"/>
      <c r="G5" s="257"/>
      <c r="H5" s="257"/>
      <c r="I5" s="257"/>
      <c r="J5" s="257"/>
      <c r="K5" s="257"/>
      <c r="L5" s="257"/>
      <c r="M5" s="257"/>
      <c r="N5" s="257"/>
      <c r="O5" s="257"/>
      <c r="P5" s="257"/>
      <c r="Q5" s="257"/>
      <c r="R5" s="257"/>
      <c r="S5" s="257"/>
      <c r="T5" s="257"/>
      <c r="U5" s="257"/>
      <c r="V5" s="257"/>
      <c r="W5" s="257"/>
      <c r="X5" s="257"/>
      <c r="Y5" s="257"/>
      <c r="Z5" s="257"/>
      <c r="AA5" s="257"/>
      <c r="AB5" s="257"/>
      <c r="AC5" s="257"/>
      <c r="AD5" s="257"/>
      <c r="AE5" s="257"/>
      <c r="AF5" s="257"/>
    </row>
    <row r="6" s="48" customFormat="true" x14ac:dyDescent="0.2">
      <c r="A6" s="257"/>
      <c r="B6" s="257"/>
      <c r="C6" s="257"/>
      <c r="D6" s="257"/>
      <c r="E6" s="257"/>
      <c r="F6" s="257"/>
      <c r="G6" s="257"/>
      <c r="H6" s="257"/>
      <c r="I6" s="257"/>
      <c r="J6" s="257"/>
      <c r="K6" s="257"/>
      <c r="L6" s="257"/>
      <c r="M6" s="257"/>
      <c r="N6" s="257"/>
      <c r="O6" s="257"/>
      <c r="P6" s="257"/>
      <c r="Q6" s="257"/>
      <c r="R6" s="257"/>
      <c r="S6" s="257"/>
      <c r="T6" s="257"/>
      <c r="U6" s="257"/>
      <c r="V6" s="257"/>
      <c r="W6" s="257"/>
      <c r="X6" s="257"/>
      <c r="Y6" s="257"/>
      <c r="Z6" s="257"/>
      <c r="AA6" s="257"/>
      <c r="AB6" s="257"/>
      <c r="AC6" s="257"/>
      <c r="AD6" s="257"/>
      <c r="AE6" s="257"/>
      <c r="AF6" s="257"/>
    </row>
    <row r="7" s="48" customFormat="true" x14ac:dyDescent="0.2">
      <c r="A7" s="257"/>
      <c r="B7" s="257"/>
      <c r="C7" s="257"/>
      <c r="D7" s="257"/>
      <c r="E7" s="257"/>
      <c r="F7" s="257"/>
      <c r="G7" s="257"/>
      <c r="H7" s="257"/>
      <c r="I7" s="257"/>
      <c r="J7" s="257"/>
      <c r="K7" s="257"/>
      <c r="L7" s="257"/>
      <c r="M7" s="257"/>
      <c r="N7" s="257"/>
      <c r="O7" s="257"/>
      <c r="P7" s="257"/>
      <c r="Q7" s="257"/>
      <c r="R7" s="257"/>
      <c r="S7" s="257"/>
      <c r="T7" s="257"/>
      <c r="U7" s="257"/>
      <c r="V7" s="257"/>
      <c r="W7" s="257"/>
      <c r="X7" s="257"/>
      <c r="Y7" s="257"/>
      <c r="Z7" s="257"/>
      <c r="AA7" s="257"/>
      <c r="AB7" s="257"/>
      <c r="AC7" s="257"/>
      <c r="AD7" s="257"/>
      <c r="AE7" s="257"/>
      <c r="AF7" s="257"/>
    </row>
    <row r="8" s="48" customFormat="true" x14ac:dyDescent="0.2">
      <c r="A8" s="257"/>
      <c r="B8" s="257"/>
      <c r="C8" s="257"/>
      <c r="D8" s="257"/>
      <c r="E8" s="257"/>
      <c r="F8" s="257"/>
      <c r="G8" s="257"/>
      <c r="H8" s="257"/>
      <c r="I8" s="257"/>
      <c r="J8" s="257"/>
      <c r="K8" s="257"/>
      <c r="L8" s="257"/>
      <c r="M8" s="257"/>
      <c r="N8" s="257"/>
      <c r="O8" s="257"/>
      <c r="P8" s="257"/>
      <c r="Q8" s="257"/>
      <c r="R8" s="257"/>
      <c r="S8" s="257"/>
      <c r="T8" s="257"/>
      <c r="U8" s="257"/>
      <c r="V8" s="257"/>
      <c r="W8" s="257"/>
      <c r="X8" s="257"/>
      <c r="Y8" s="257"/>
      <c r="Z8" s="257"/>
      <c r="AA8" s="257"/>
      <c r="AB8" s="257"/>
      <c r="AC8" s="257"/>
      <c r="AD8" s="257"/>
      <c r="AE8" s="257"/>
      <c r="AF8" s="257"/>
    </row>
    <row r="9" s="48" customFormat="true" x14ac:dyDescent="0.2">
      <c r="A9" s="257"/>
      <c r="B9" s="257"/>
      <c r="C9" s="257"/>
      <c r="D9" s="257"/>
      <c r="E9" s="257"/>
      <c r="F9" s="257"/>
      <c r="G9" s="257"/>
      <c r="H9" s="257"/>
      <c r="I9" s="257"/>
      <c r="J9" s="257"/>
      <c r="K9" s="257"/>
      <c r="L9" s="257"/>
      <c r="M9" s="257"/>
      <c r="N9" s="257"/>
      <c r="O9" s="257"/>
      <c r="P9" s="257"/>
      <c r="Q9" s="257"/>
      <c r="R9" s="257"/>
      <c r="S9" s="257"/>
      <c r="T9" s="257"/>
      <c r="U9" s="257"/>
      <c r="V9" s="257"/>
      <c r="W9" s="257"/>
      <c r="X9" s="257"/>
      <c r="Y9" s="257"/>
      <c r="Z9" s="257"/>
      <c r="AA9" s="257"/>
      <c r="AB9" s="257"/>
      <c r="AC9" s="257"/>
      <c r="AD9" s="257"/>
      <c r="AE9" s="257"/>
      <c r="AF9" s="257"/>
    </row>
    <row r="10" s="48" customFormat="true" x14ac:dyDescent="0.2">
      <c r="A10" s="257"/>
      <c r="B10" s="257"/>
      <c r="C10" s="257"/>
      <c r="D10" s="257"/>
      <c r="E10" s="257"/>
      <c r="F10" s="257"/>
      <c r="G10" s="257"/>
      <c r="H10" s="257"/>
      <c r="I10" s="257"/>
      <c r="J10" s="257"/>
      <c r="K10" s="257"/>
      <c r="L10" s="257"/>
      <c r="M10" s="257"/>
      <c r="N10" s="257"/>
      <c r="O10" s="257"/>
      <c r="P10" s="257"/>
      <c r="Q10" s="257"/>
      <c r="R10" s="257"/>
      <c r="S10" s="257"/>
      <c r="T10" s="257"/>
      <c r="U10" s="257"/>
      <c r="V10" s="257"/>
      <c r="W10" s="257"/>
      <c r="X10" s="257"/>
      <c r="Y10" s="257"/>
      <c r="Z10" s="257"/>
      <c r="AA10" s="257"/>
      <c r="AB10" s="257"/>
      <c r="AC10" s="257"/>
      <c r="AD10" s="257"/>
      <c r="AE10" s="257"/>
      <c r="AF10" s="257"/>
    </row>
    <row r="11" s="48" customFormat="true" x14ac:dyDescent="0.2">
      <c r="A11" s="257"/>
      <c r="B11" s="257"/>
      <c r="C11" s="257"/>
      <c r="D11" s="257"/>
      <c r="E11" s="257"/>
      <c r="F11" s="257"/>
      <c r="G11" s="257"/>
      <c r="H11" s="257"/>
      <c r="I11" s="257"/>
      <c r="J11" s="257"/>
      <c r="K11" s="257"/>
      <c r="L11" s="257"/>
      <c r="M11" s="257"/>
      <c r="N11" s="257"/>
      <c r="O11" s="257"/>
      <c r="P11" s="257"/>
      <c r="Q11" s="257"/>
      <c r="R11" s="257"/>
      <c r="S11" s="257"/>
      <c r="T11" s="257"/>
      <c r="U11" s="257"/>
      <c r="V11" s="257"/>
      <c r="W11" s="257"/>
      <c r="X11" s="257"/>
      <c r="Y11" s="257"/>
      <c r="Z11" s="257"/>
      <c r="AA11" s="257"/>
      <c r="AB11" s="257"/>
      <c r="AC11" s="257"/>
      <c r="AD11" s="257"/>
      <c r="AE11" s="257"/>
      <c r="AF11" s="257"/>
    </row>
    <row r="12" s="48" customFormat="true" x14ac:dyDescent="0.2">
      <c r="A12" s="257"/>
      <c r="B12" s="257"/>
      <c r="C12" s="257"/>
      <c r="D12" s="257"/>
      <c r="E12" s="257"/>
      <c r="F12" s="257"/>
      <c r="G12" s="257"/>
      <c r="H12" s="257"/>
      <c r="I12" s="257"/>
      <c r="J12" s="257"/>
      <c r="K12" s="257"/>
      <c r="L12" s="257"/>
      <c r="M12" s="257"/>
      <c r="N12" s="257"/>
      <c r="O12" s="257"/>
      <c r="P12" s="257"/>
      <c r="Q12" s="257"/>
      <c r="R12" s="257"/>
      <c r="S12" s="257"/>
      <c r="T12" s="257"/>
      <c r="U12" s="257"/>
      <c r="V12" s="257"/>
      <c r="W12" s="257"/>
      <c r="X12" s="257"/>
      <c r="Y12" s="257"/>
      <c r="Z12" s="257"/>
      <c r="AA12" s="257"/>
      <c r="AB12" s="257"/>
      <c r="AC12" s="257"/>
      <c r="AD12" s="257"/>
      <c r="AE12" s="257"/>
      <c r="AF12" s="257"/>
    </row>
    <row r="13" s="48" customFormat="true" x14ac:dyDescent="0.2">
      <c r="A13" s="257"/>
      <c r="B13" s="257"/>
      <c r="C13" s="257"/>
      <c r="D13" s="257"/>
      <c r="E13" s="257"/>
      <c r="F13" s="257"/>
      <c r="G13" s="257"/>
      <c r="H13" s="257"/>
      <c r="I13" s="257"/>
      <c r="J13" s="257"/>
      <c r="K13" s="257"/>
      <c r="L13" s="257"/>
      <c r="M13" s="257"/>
      <c r="N13" s="257"/>
      <c r="O13" s="257"/>
      <c r="P13" s="257"/>
      <c r="Q13" s="257"/>
      <c r="R13" s="257"/>
      <c r="S13" s="257"/>
      <c r="T13" s="257"/>
      <c r="U13" s="257"/>
      <c r="V13" s="257"/>
      <c r="W13" s="257"/>
      <c r="X13" s="257"/>
      <c r="Y13" s="257"/>
      <c r="Z13" s="257"/>
      <c r="AA13" s="257"/>
      <c r="AB13" s="257"/>
      <c r="AC13" s="257"/>
      <c r="AD13" s="257"/>
      <c r="AE13" s="257"/>
      <c r="AF13" s="257"/>
    </row>
    <row r="14" s="48" customFormat="true" x14ac:dyDescent="0.2">
      <c r="A14" s="257"/>
      <c r="B14" s="257"/>
      <c r="C14" s="257"/>
      <c r="D14" s="257"/>
      <c r="E14" s="257"/>
      <c r="F14" s="257"/>
      <c r="G14" s="257"/>
      <c r="H14" s="257"/>
      <c r="I14" s="257"/>
      <c r="J14" s="257"/>
      <c r="K14" s="257"/>
      <c r="L14" s="257"/>
      <c r="M14" s="257"/>
      <c r="N14" s="257"/>
      <c r="O14" s="257"/>
      <c r="P14" s="257"/>
      <c r="Q14" s="257"/>
      <c r="R14" s="257"/>
      <c r="S14" s="257"/>
      <c r="T14" s="257"/>
      <c r="U14" s="257"/>
      <c r="V14" s="257"/>
      <c r="W14" s="257"/>
      <c r="X14" s="257"/>
      <c r="Y14" s="257"/>
      <c r="Z14" s="257"/>
      <c r="AA14" s="257"/>
      <c r="AB14" s="257"/>
      <c r="AC14" s="257"/>
      <c r="AD14" s="257"/>
      <c r="AE14" s="257"/>
      <c r="AF14" s="257"/>
    </row>
    <row r="15" s="48" customFormat="true" x14ac:dyDescent="0.2">
      <c r="A15" s="257"/>
      <c r="B15" s="257"/>
      <c r="C15" s="257"/>
      <c r="D15" s="257"/>
      <c r="E15" s="257"/>
      <c r="F15" s="257"/>
      <c r="G15" s="257"/>
      <c r="H15" s="257"/>
      <c r="I15" s="257"/>
      <c r="J15" s="257"/>
      <c r="K15" s="257"/>
      <c r="L15" s="257"/>
      <c r="M15" s="257"/>
      <c r="N15" s="257"/>
      <c r="O15" s="257"/>
      <c r="P15" s="257"/>
      <c r="Q15" s="257"/>
      <c r="R15" s="257"/>
      <c r="S15" s="257"/>
      <c r="T15" s="257"/>
      <c r="U15" s="257"/>
      <c r="V15" s="257"/>
      <c r="W15" s="257"/>
      <c r="X15" s="257"/>
      <c r="Y15" s="257"/>
      <c r="Z15" s="257"/>
      <c r="AA15" s="257"/>
      <c r="AB15" s="257"/>
      <c r="AC15" s="257"/>
      <c r="AD15" s="257"/>
      <c r="AE15" s="257"/>
      <c r="AF15" s="257"/>
    </row>
    <row r="16" s="48" customFormat="true" x14ac:dyDescent="0.2">
      <c r="A16" s="257"/>
      <c r="B16" s="257"/>
      <c r="C16" s="257"/>
      <c r="D16" s="257"/>
      <c r="E16" s="257"/>
      <c r="F16" s="257"/>
      <c r="G16" s="257"/>
      <c r="H16" s="257"/>
      <c r="I16" s="257"/>
      <c r="J16" s="257"/>
      <c r="K16" s="257"/>
      <c r="L16" s="257"/>
      <c r="M16" s="257"/>
      <c r="N16" s="257"/>
      <c r="O16" s="257"/>
      <c r="P16" s="257"/>
      <c r="Q16" s="257"/>
      <c r="R16" s="257"/>
      <c r="S16" s="257"/>
      <c r="T16" s="257"/>
      <c r="U16" s="257"/>
      <c r="V16" s="257"/>
      <c r="W16" s="257"/>
      <c r="X16" s="257"/>
      <c r="Y16" s="257"/>
      <c r="Z16" s="257"/>
      <c r="AA16" s="257"/>
      <c r="AB16" s="257"/>
      <c r="AC16" s="257"/>
      <c r="AD16" s="257"/>
      <c r="AE16" s="257"/>
      <c r="AF16" s="257"/>
    </row>
    <row r="17" s="48" customFormat="true" x14ac:dyDescent="0.2">
      <c r="A17" s="257"/>
      <c r="B17" s="257"/>
      <c r="C17" s="257"/>
      <c r="D17" s="257"/>
      <c r="E17" s="257"/>
      <c r="F17" s="257"/>
      <c r="G17" s="257"/>
      <c r="H17" s="257"/>
      <c r="I17" s="257"/>
      <c r="J17" s="257"/>
      <c r="K17" s="257"/>
      <c r="L17" s="257"/>
      <c r="M17" s="257"/>
      <c r="N17" s="257"/>
      <c r="O17" s="257"/>
      <c r="P17" s="257"/>
      <c r="Q17" s="257"/>
      <c r="R17" s="257"/>
      <c r="S17" s="257"/>
      <c r="T17" s="257"/>
      <c r="U17" s="257"/>
      <c r="V17" s="257"/>
      <c r="W17" s="257"/>
      <c r="X17" s="257"/>
      <c r="Y17" s="257"/>
      <c r="Z17" s="257"/>
      <c r="AA17" s="257"/>
      <c r="AB17" s="257"/>
      <c r="AC17" s="257"/>
      <c r="AD17" s="257"/>
      <c r="AE17" s="257"/>
      <c r="AF17" s="257"/>
    </row>
    <row r="18" s="48" customFormat="true" x14ac:dyDescent="0.2">
      <c r="A18" s="257"/>
      <c r="B18" s="257"/>
      <c r="C18" s="257"/>
      <c r="D18" s="257"/>
      <c r="E18" s="257"/>
      <c r="F18" s="257"/>
      <c r="G18" s="257"/>
      <c r="H18" s="257"/>
      <c r="I18" s="257"/>
      <c r="J18" s="257"/>
      <c r="K18" s="257"/>
      <c r="L18" s="257"/>
      <c r="M18" s="257"/>
      <c r="N18" s="257"/>
      <c r="O18" s="257"/>
      <c r="P18" s="257"/>
      <c r="Q18" s="257"/>
      <c r="R18" s="257"/>
      <c r="S18" s="257"/>
      <c r="T18" s="257"/>
      <c r="U18" s="257"/>
      <c r="V18" s="257"/>
      <c r="W18" s="257"/>
      <c r="X18" s="257"/>
      <c r="Y18" s="257"/>
      <c r="Z18" s="257"/>
      <c r="AA18" s="257"/>
      <c r="AB18" s="257"/>
      <c r="AC18" s="257"/>
      <c r="AD18" s="257"/>
      <c r="AE18" s="257"/>
      <c r="AF18" s="257"/>
    </row>
    <row r="19" s="48" customFormat="true" x14ac:dyDescent="0.2">
      <c r="A19" s="257"/>
      <c r="B19" s="257"/>
      <c r="C19" s="257"/>
      <c r="D19" s="257"/>
      <c r="E19" s="257"/>
      <c r="F19" s="257"/>
      <c r="G19" s="257"/>
      <c r="H19" s="257"/>
      <c r="I19" s="257"/>
      <c r="J19" s="257"/>
      <c r="K19" s="257"/>
      <c r="L19" s="257"/>
      <c r="M19" s="257"/>
      <c r="N19" s="257"/>
      <c r="O19" s="257"/>
      <c r="P19" s="257"/>
      <c r="Q19" s="257"/>
      <c r="R19" s="257"/>
      <c r="S19" s="257"/>
      <c r="T19" s="257"/>
      <c r="U19" s="257"/>
      <c r="V19" s="257"/>
      <c r="W19" s="257"/>
      <c r="X19" s="257"/>
      <c r="Y19" s="257"/>
      <c r="Z19" s="257"/>
      <c r="AA19" s="257"/>
      <c r="AB19" s="257"/>
      <c r="AC19" s="257"/>
      <c r="AD19" s="257"/>
      <c r="AE19" s="257"/>
      <c r="AF19" s="257"/>
    </row>
    <row r="20" s="48" customFormat="true" x14ac:dyDescent="0.2">
      <c r="A20" s="257"/>
      <c r="B20" s="257"/>
      <c r="C20" s="257"/>
      <c r="D20" s="257"/>
      <c r="E20" s="257"/>
      <c r="F20" s="257"/>
      <c r="G20" s="257"/>
      <c r="H20" s="257"/>
      <c r="I20" s="257"/>
      <c r="J20" s="257"/>
      <c r="K20" s="257"/>
      <c r="L20" s="257"/>
      <c r="M20" s="257"/>
      <c r="N20" s="257"/>
      <c r="O20" s="257"/>
      <c r="P20" s="257"/>
      <c r="Q20" s="257"/>
      <c r="R20" s="257"/>
      <c r="S20" s="257"/>
      <c r="T20" s="257"/>
      <c r="U20" s="257"/>
      <c r="V20" s="257"/>
      <c r="W20" s="257"/>
      <c r="X20" s="257"/>
      <c r="Y20" s="257"/>
      <c r="Z20" s="257"/>
      <c r="AA20" s="257"/>
      <c r="AB20" s="257"/>
      <c r="AC20" s="257"/>
      <c r="AD20" s="257"/>
      <c r="AE20" s="257"/>
      <c r="AF20" s="257"/>
    </row>
    <row r="21" s="48" customFormat="true" x14ac:dyDescent="0.2">
      <c r="A21" s="257"/>
      <c r="B21" s="257"/>
      <c r="C21" s="257"/>
      <c r="D21" s="257"/>
      <c r="E21" s="257"/>
      <c r="F21" s="257"/>
      <c r="G21" s="257"/>
      <c r="H21" s="257"/>
      <c r="I21" s="257"/>
      <c r="J21" s="257"/>
      <c r="K21" s="257"/>
      <c r="L21" s="257"/>
      <c r="M21" s="257"/>
      <c r="N21" s="257"/>
      <c r="O21" s="257"/>
      <c r="P21" s="257"/>
      <c r="Q21" s="257"/>
      <c r="R21" s="257"/>
      <c r="S21" s="257"/>
      <c r="T21" s="257"/>
      <c r="U21" s="257"/>
      <c r="V21" s="257"/>
      <c r="W21" s="257"/>
      <c r="X21" s="257"/>
      <c r="Y21" s="257"/>
      <c r="Z21" s="257"/>
      <c r="AA21" s="257"/>
      <c r="AB21" s="257"/>
      <c r="AC21" s="257"/>
      <c r="AD21" s="257"/>
      <c r="AE21" s="257"/>
      <c r="AF21" s="257"/>
    </row>
    <row r="22" s="48" customFormat="true" x14ac:dyDescent="0.2">
      <c r="A22" s="257"/>
      <c r="B22" s="257"/>
      <c r="C22" s="257"/>
      <c r="D22" s="257"/>
      <c r="E22" s="257"/>
      <c r="F22" s="257"/>
      <c r="G22" s="257"/>
      <c r="H22" s="257"/>
      <c r="I22" s="257"/>
      <c r="J22" s="257"/>
      <c r="K22" s="257"/>
      <c r="L22" s="257"/>
      <c r="M22" s="257"/>
      <c r="N22" s="257"/>
      <c r="O22" s="257"/>
      <c r="P22" s="257"/>
      <c r="Q22" s="257"/>
      <c r="R22" s="257"/>
      <c r="S22" s="257"/>
      <c r="T22" s="257"/>
      <c r="U22" s="257"/>
      <c r="V22" s="257"/>
      <c r="W22" s="257"/>
      <c r="X22" s="257"/>
      <c r="Y22" s="257"/>
      <c r="Z22" s="257"/>
      <c r="AA22" s="257"/>
      <c r="AB22" s="257"/>
      <c r="AC22" s="257"/>
      <c r="AD22" s="257"/>
      <c r="AE22" s="257"/>
      <c r="AF22" s="257"/>
    </row>
    <row r="23" s="48" customFormat="true" x14ac:dyDescent="0.2">
      <c r="A23" s="45" t="s">
        <v>304</v>
      </c>
    </row>
    <row r="24" s="48" customFormat="true" x14ac:dyDescent="0.2">
      <c r="A24" s="45"/>
    </row>
    <row r="25" s="48" customFormat="true" x14ac:dyDescent="0.2">
      <c r="A25" s="49"/>
      <c r="B25" s="49"/>
      <c r="C25" s="49"/>
      <c r="D25" s="49"/>
      <c r="E25" s="49"/>
      <c r="F25" s="49"/>
      <c r="G25" s="49"/>
      <c r="H25" s="49"/>
      <c r="I25" s="49"/>
      <c r="J25" s="49"/>
      <c r="K25" s="49"/>
      <c r="L25" s="49"/>
      <c r="M25" s="49"/>
      <c r="N25" s="49"/>
      <c r="O25" s="49"/>
      <c r="P25" s="49"/>
      <c r="Q25" s="49"/>
      <c r="R25" s="49"/>
      <c r="S25" s="49"/>
      <c r="T25" s="49"/>
      <c r="U25" s="49"/>
      <c r="V25" s="49"/>
      <c r="W25" s="49"/>
      <c r="X25" s="49"/>
      <c r="Y25" s="49"/>
      <c r="Z25" s="49"/>
      <c r="AA25" s="49"/>
      <c r="AB25" s="49"/>
      <c r="AC25" s="49"/>
      <c r="AD25" s="49"/>
      <c r="AE25" s="49"/>
      <c r="AF25" s="49"/>
    </row>
    <row r="26" s="48" customFormat="true" x14ac:dyDescent="0.2">
      <c r="A26" s="49"/>
      <c r="B26" s="49"/>
      <c r="C26" s="49"/>
      <c r="D26" s="49"/>
      <c r="E26" s="49"/>
      <c r="F26" s="49"/>
      <c r="G26" s="49"/>
      <c r="H26" s="49"/>
      <c r="I26" s="49"/>
      <c r="J26" s="49"/>
      <c r="K26" s="49"/>
      <c r="L26" s="49"/>
      <c r="M26" s="49"/>
      <c r="N26" s="49"/>
      <c r="O26" s="49"/>
      <c r="P26" s="49"/>
      <c r="Q26" s="49"/>
      <c r="R26" s="49"/>
      <c r="S26" s="49"/>
      <c r="T26" s="49"/>
      <c r="U26" s="49"/>
      <c r="V26" s="49"/>
      <c r="W26" s="49"/>
      <c r="X26" s="49"/>
      <c r="Y26" s="49"/>
      <c r="Z26" s="49"/>
      <c r="AA26" s="49"/>
      <c r="AB26" s="49"/>
      <c r="AC26" s="49"/>
      <c r="AD26" s="49"/>
      <c r="AE26" s="49"/>
      <c r="AF26" s="49"/>
    </row>
    <row r="27" s="48" customFormat="true" x14ac:dyDescent="0.2">
      <c r="A27" s="49"/>
      <c r="B27" s="49"/>
      <c r="C27" s="49"/>
      <c r="D27" s="49"/>
      <c r="E27" s="49"/>
      <c r="F27" s="49"/>
      <c r="G27" s="49"/>
      <c r="H27" s="49"/>
      <c r="I27" s="49"/>
      <c r="J27" s="49"/>
      <c r="K27" s="49"/>
      <c r="L27" s="49"/>
      <c r="M27" s="49"/>
      <c r="N27" s="49"/>
      <c r="O27" s="49"/>
      <c r="P27" s="49"/>
      <c r="Q27" s="49"/>
      <c r="R27" s="49"/>
      <c r="S27" s="49"/>
      <c r="T27" s="49"/>
      <c r="U27" s="49"/>
      <c r="V27" s="49"/>
      <c r="W27" s="49"/>
      <c r="X27" s="49"/>
      <c r="Y27" s="49"/>
      <c r="Z27" s="49"/>
      <c r="AA27" s="49"/>
      <c r="AB27" s="49"/>
      <c r="AC27" s="49"/>
      <c r="AD27" s="49"/>
      <c r="AE27" s="49"/>
      <c r="AF27" s="49"/>
    </row>
    <row r="28" s="48" customFormat="true" x14ac:dyDescent="0.2">
      <c r="A28" s="49"/>
      <c r="B28" s="49"/>
      <c r="C28" s="49"/>
      <c r="D28" s="49"/>
      <c r="E28" s="49"/>
      <c r="F28" s="49"/>
      <c r="G28" s="49"/>
      <c r="H28" s="49"/>
      <c r="I28" s="49"/>
      <c r="J28" s="49"/>
      <c r="K28" s="49"/>
      <c r="L28" s="49"/>
      <c r="M28" s="49"/>
      <c r="N28" s="49"/>
      <c r="O28" s="49"/>
      <c r="P28" s="49"/>
      <c r="Q28" s="49"/>
      <c r="R28" s="49"/>
      <c r="S28" s="49"/>
      <c r="T28" s="49"/>
      <c r="U28" s="49"/>
      <c r="V28" s="49"/>
      <c r="W28" s="49"/>
      <c r="X28" s="49"/>
      <c r="Y28" s="49"/>
      <c r="Z28" s="49"/>
      <c r="AA28" s="49"/>
      <c r="AB28" s="49"/>
      <c r="AC28" s="49"/>
      <c r="AD28" s="49"/>
      <c r="AE28" s="49"/>
      <c r="AF28" s="49"/>
    </row>
    <row r="29" s="48" customFormat="true" x14ac:dyDescent="0.2">
      <c r="A29" s="49"/>
      <c r="B29" s="49"/>
      <c r="C29" s="49"/>
      <c r="D29" s="49"/>
      <c r="E29" s="49"/>
      <c r="F29" s="49"/>
      <c r="G29" s="49"/>
      <c r="H29" s="49"/>
      <c r="I29" s="49"/>
      <c r="J29" s="49"/>
      <c r="K29" s="49"/>
      <c r="L29" s="49"/>
      <c r="M29" s="49"/>
      <c r="N29" s="49"/>
      <c r="O29" s="49"/>
      <c r="P29" s="49"/>
      <c r="Q29" s="49"/>
      <c r="R29" s="49"/>
      <c r="S29" s="49"/>
      <c r="T29" s="49"/>
      <c r="U29" s="49"/>
      <c r="V29" s="49"/>
      <c r="W29" s="49"/>
      <c r="X29" s="49"/>
      <c r="Y29" s="49"/>
      <c r="Z29" s="49"/>
      <c r="AA29" s="49"/>
      <c r="AB29" s="49"/>
      <c r="AC29" s="49"/>
      <c r="AD29" s="49"/>
      <c r="AE29" s="49"/>
      <c r="AF29" s="49"/>
    </row>
    <row r="30" s="48" customFormat="true" x14ac:dyDescent="0.2">
      <c r="A30" s="49"/>
      <c r="B30" s="49"/>
      <c r="C30" s="49"/>
      <c r="D30" s="49"/>
      <c r="E30" s="49"/>
      <c r="F30" s="49"/>
      <c r="G30" s="49"/>
      <c r="H30" s="49"/>
      <c r="I30" s="49"/>
      <c r="J30" s="49"/>
      <c r="K30" s="49"/>
      <c r="L30" s="49"/>
      <c r="M30" s="49"/>
      <c r="N30" s="49"/>
      <c r="O30" s="49"/>
      <c r="P30" s="49"/>
      <c r="Q30" s="49"/>
      <c r="R30" s="49"/>
      <c r="S30" s="49"/>
      <c r="T30" s="49"/>
      <c r="U30" s="49"/>
      <c r="V30" s="49"/>
      <c r="W30" s="49"/>
      <c r="X30" s="49"/>
      <c r="Y30" s="49"/>
      <c r="Z30" s="49"/>
      <c r="AA30" s="49"/>
      <c r="AB30" s="49"/>
      <c r="AC30" s="49"/>
      <c r="AD30" s="49"/>
      <c r="AE30" s="49"/>
      <c r="AF30" s="49"/>
    </row>
    <row r="31" s="48" customFormat="true" x14ac:dyDescent="0.2">
      <c r="A31" s="49"/>
      <c r="B31" s="49"/>
      <c r="C31" s="49"/>
      <c r="D31" s="49"/>
      <c r="E31" s="49"/>
      <c r="F31" s="49"/>
      <c r="G31" s="49"/>
      <c r="H31" s="49"/>
      <c r="I31" s="49"/>
      <c r="J31" s="49"/>
      <c r="K31" s="49"/>
      <c r="L31" s="49"/>
      <c r="M31" s="49"/>
      <c r="N31" s="49"/>
      <c r="O31" s="49"/>
      <c r="P31" s="49"/>
      <c r="Q31" s="49"/>
      <c r="R31" s="49"/>
      <c r="S31" s="49"/>
      <c r="T31" s="49"/>
      <c r="U31" s="49"/>
      <c r="V31" s="49"/>
      <c r="W31" s="49"/>
      <c r="X31" s="49"/>
      <c r="Y31" s="49"/>
      <c r="Z31" s="49"/>
      <c r="AA31" s="49"/>
      <c r="AB31" s="49"/>
      <c r="AC31" s="49"/>
      <c r="AD31" s="49"/>
      <c r="AE31" s="49"/>
      <c r="AF31" s="49"/>
    </row>
    <row r="32" s="48" customFormat="true" x14ac:dyDescent="0.2">
      <c r="A32" s="49"/>
      <c r="B32" s="49"/>
      <c r="C32" s="49"/>
      <c r="D32" s="49"/>
      <c r="E32" s="49"/>
      <c r="F32" s="49"/>
      <c r="G32" s="49"/>
      <c r="H32" s="49"/>
      <c r="I32" s="49"/>
      <c r="J32" s="49"/>
      <c r="K32" s="49"/>
      <c r="L32" s="49"/>
      <c r="M32" s="49"/>
      <c r="N32" s="49"/>
      <c r="O32" s="49"/>
      <c r="P32" s="49"/>
      <c r="Q32" s="49"/>
      <c r="R32" s="49"/>
      <c r="S32" s="49"/>
      <c r="T32" s="49"/>
      <c r="U32" s="49"/>
      <c r="V32" s="49"/>
      <c r="W32" s="49"/>
      <c r="X32" s="49"/>
      <c r="Y32" s="49"/>
      <c r="Z32" s="49"/>
      <c r="AA32" s="49"/>
      <c r="AB32" s="49"/>
      <c r="AC32" s="49"/>
      <c r="AD32" s="49"/>
      <c r="AE32" s="49"/>
      <c r="AF32" s="49"/>
    </row>
    <row r="33" s="48" customFormat="true" x14ac:dyDescent="0.2">
      <c r="A33" s="49"/>
      <c r="B33" s="49"/>
      <c r="C33" s="49"/>
      <c r="D33" s="49"/>
      <c r="E33" s="49"/>
      <c r="F33" s="49"/>
      <c r="G33" s="49"/>
      <c r="H33" s="49"/>
      <c r="I33" s="49"/>
      <c r="J33" s="49"/>
      <c r="K33" s="49"/>
      <c r="L33" s="49"/>
      <c r="M33" s="49"/>
      <c r="N33" s="49"/>
      <c r="O33" s="49"/>
      <c r="P33" s="49"/>
      <c r="Q33" s="49"/>
      <c r="R33" s="49"/>
      <c r="S33" s="49"/>
      <c r="T33" s="49"/>
      <c r="U33" s="49"/>
      <c r="V33" s="49"/>
      <c r="W33" s="49"/>
      <c r="X33" s="49"/>
      <c r="Y33" s="49"/>
      <c r="Z33" s="49"/>
      <c r="AA33" s="49"/>
      <c r="AB33" s="49"/>
      <c r="AC33" s="49"/>
      <c r="AD33" s="49"/>
      <c r="AE33" s="49"/>
      <c r="AF33" s="49"/>
    </row>
    <row r="34" s="48" customFormat="true" x14ac:dyDescent="0.2">
      <c r="A34" s="49"/>
      <c r="B34" s="49"/>
      <c r="C34" s="49"/>
      <c r="D34" s="49"/>
      <c r="E34" s="49"/>
      <c r="F34" s="49"/>
      <c r="G34" s="49"/>
      <c r="H34" s="49"/>
      <c r="I34" s="49"/>
      <c r="J34" s="49"/>
      <c r="K34" s="49"/>
      <c r="L34" s="49"/>
      <c r="M34" s="49"/>
      <c r="N34" s="49"/>
      <c r="O34" s="49"/>
      <c r="P34" s="49"/>
      <c r="Q34" s="49"/>
      <c r="R34" s="49"/>
      <c r="S34" s="49"/>
      <c r="T34" s="49"/>
      <c r="U34" s="49"/>
      <c r="V34" s="49"/>
      <c r="W34" s="49"/>
      <c r="X34" s="49"/>
      <c r="Y34" s="49"/>
      <c r="Z34" s="49"/>
      <c r="AA34" s="49"/>
      <c r="AB34" s="49"/>
      <c r="AC34" s="49"/>
      <c r="AD34" s="49"/>
      <c r="AE34" s="49"/>
      <c r="AF34" s="49"/>
    </row>
    <row r="35" s="48" customFormat="true" x14ac:dyDescent="0.2">
      <c r="A35" s="49"/>
      <c r="B35" s="49"/>
      <c r="C35" s="49"/>
      <c r="D35" s="49"/>
      <c r="E35" s="49"/>
      <c r="F35" s="49"/>
      <c r="G35" s="49"/>
      <c r="H35" s="49"/>
      <c r="I35" s="49"/>
      <c r="J35" s="49"/>
      <c r="K35" s="49"/>
      <c r="L35" s="49"/>
      <c r="M35" s="49"/>
      <c r="N35" s="49"/>
      <c r="O35" s="49"/>
      <c r="P35" s="49"/>
      <c r="Q35" s="49"/>
      <c r="R35" s="49"/>
      <c r="S35" s="49"/>
      <c r="T35" s="49"/>
      <c r="U35" s="49"/>
      <c r="V35" s="49"/>
      <c r="W35" s="49"/>
      <c r="X35" s="49"/>
      <c r="Y35" s="49"/>
      <c r="Z35" s="49"/>
      <c r="AA35" s="49"/>
      <c r="AB35" s="49"/>
      <c r="AC35" s="49"/>
      <c r="AD35" s="49"/>
      <c r="AE35" s="49"/>
      <c r="AF35" s="49"/>
    </row>
    <row r="36" s="48" customFormat="true" x14ac:dyDescent="0.2">
      <c r="A36" s="49"/>
      <c r="B36" s="49"/>
      <c r="C36" s="49"/>
      <c r="D36" s="49"/>
      <c r="E36" s="49"/>
      <c r="F36" s="49"/>
      <c r="G36" s="49"/>
      <c r="H36" s="49"/>
      <c r="I36" s="49"/>
      <c r="J36" s="49"/>
      <c r="K36" s="49"/>
      <c r="L36" s="49"/>
      <c r="M36" s="49"/>
      <c r="N36" s="49"/>
      <c r="O36" s="49"/>
      <c r="P36" s="49"/>
      <c r="Q36" s="49"/>
      <c r="R36" s="49"/>
      <c r="S36" s="49"/>
      <c r="T36" s="49"/>
      <c r="U36" s="49"/>
      <c r="V36" s="49"/>
      <c r="W36" s="49"/>
      <c r="X36" s="49"/>
      <c r="Y36" s="49"/>
      <c r="Z36" s="49"/>
      <c r="AA36" s="49"/>
      <c r="AB36" s="49"/>
      <c r="AC36" s="49"/>
      <c r="AD36" s="49"/>
      <c r="AE36" s="49"/>
      <c r="AF36" s="49"/>
    </row>
    <row r="37" s="48" customFormat="true" x14ac:dyDescent="0.2">
      <c r="A37" s="49"/>
      <c r="B37" s="49"/>
      <c r="C37" s="49"/>
      <c r="D37" s="49"/>
      <c r="E37" s="49"/>
      <c r="F37" s="49"/>
      <c r="G37" s="49"/>
      <c r="H37" s="49"/>
      <c r="I37" s="49"/>
      <c r="J37" s="49"/>
      <c r="K37" s="49"/>
      <c r="L37" s="49"/>
      <c r="M37" s="49"/>
      <c r="N37" s="49"/>
      <c r="O37" s="49"/>
      <c r="P37" s="49"/>
      <c r="Q37" s="49"/>
      <c r="R37" s="49"/>
      <c r="S37" s="49"/>
      <c r="T37" s="49"/>
      <c r="U37" s="49"/>
      <c r="V37" s="49"/>
      <c r="W37" s="49"/>
      <c r="X37" s="49"/>
      <c r="Y37" s="49"/>
      <c r="Z37" s="49"/>
      <c r="AA37" s="49"/>
      <c r="AB37" s="49"/>
      <c r="AC37" s="49"/>
      <c r="AD37" s="49"/>
      <c r="AE37" s="49"/>
      <c r="AF37" s="49"/>
    </row>
    <row r="38" s="48" customFormat="true" x14ac:dyDescent="0.2">
      <c r="A38" s="49"/>
      <c r="B38" s="49"/>
      <c r="C38" s="49"/>
      <c r="D38" s="49"/>
      <c r="E38" s="49"/>
      <c r="F38" s="49"/>
      <c r="G38" s="49"/>
      <c r="H38" s="49"/>
      <c r="I38" s="49"/>
      <c r="J38" s="49"/>
      <c r="K38" s="49"/>
      <c r="L38" s="49"/>
      <c r="M38" s="49"/>
      <c r="N38" s="49"/>
      <c r="O38" s="49"/>
      <c r="P38" s="49"/>
      <c r="Q38" s="49"/>
      <c r="R38" s="49"/>
      <c r="S38" s="49"/>
      <c r="T38" s="49"/>
      <c r="U38" s="49"/>
      <c r="V38" s="49"/>
      <c r="W38" s="49"/>
      <c r="X38" s="49"/>
      <c r="Y38" s="49"/>
      <c r="Z38" s="49"/>
      <c r="AA38" s="49"/>
      <c r="AB38" s="49"/>
      <c r="AC38" s="49"/>
      <c r="AD38" s="49"/>
      <c r="AE38" s="49"/>
      <c r="AF38" s="49"/>
    </row>
    <row r="39" s="48" customFormat="true" x14ac:dyDescent="0.2">
      <c r="A39" s="49"/>
      <c r="B39" s="49"/>
      <c r="C39" s="49"/>
      <c r="D39" s="49"/>
      <c r="E39" s="49"/>
      <c r="F39" s="49"/>
      <c r="G39" s="49"/>
      <c r="H39" s="49"/>
      <c r="I39" s="49"/>
      <c r="J39" s="49"/>
      <c r="K39" s="49"/>
      <c r="L39" s="49"/>
      <c r="M39" s="49"/>
      <c r="N39" s="49"/>
      <c r="O39" s="49"/>
      <c r="P39" s="49"/>
      <c r="Q39" s="49"/>
      <c r="R39" s="49"/>
      <c r="S39" s="49"/>
      <c r="T39" s="49"/>
      <c r="U39" s="49"/>
      <c r="V39" s="49"/>
      <c r="W39" s="49"/>
      <c r="X39" s="49"/>
      <c r="Y39" s="49"/>
      <c r="Z39" s="49"/>
      <c r="AA39" s="49"/>
      <c r="AB39" s="49"/>
      <c r="AC39" s="49"/>
      <c r="AD39" s="49"/>
      <c r="AE39" s="49"/>
      <c r="AF39" s="49"/>
    </row>
    <row r="40" s="48" customFormat="true" x14ac:dyDescent="0.2">
      <c r="A40" s="49"/>
      <c r="B40" s="49"/>
      <c r="C40" s="49"/>
      <c r="D40" s="49"/>
      <c r="E40" s="49"/>
      <c r="F40" s="49"/>
      <c r="G40" s="49"/>
      <c r="H40" s="49"/>
      <c r="I40" s="49"/>
      <c r="J40" s="49"/>
      <c r="K40" s="49"/>
      <c r="L40" s="49"/>
      <c r="M40" s="49"/>
      <c r="N40" s="49"/>
      <c r="O40" s="49"/>
      <c r="P40" s="49"/>
      <c r="Q40" s="49"/>
      <c r="R40" s="49"/>
      <c r="S40" s="49"/>
      <c r="T40" s="49"/>
      <c r="U40" s="49"/>
      <c r="V40" s="49"/>
      <c r="W40" s="49"/>
      <c r="X40" s="49"/>
      <c r="Y40" s="49"/>
      <c r="Z40" s="49"/>
      <c r="AA40" s="49"/>
      <c r="AB40" s="49"/>
      <c r="AC40" s="49"/>
      <c r="AD40" s="49"/>
      <c r="AE40" s="49"/>
      <c r="AF40" s="49"/>
    </row>
    <row r="41" s="48" customFormat="true" x14ac:dyDescent="0.2">
      <c r="A41" s="49"/>
      <c r="B41" s="49"/>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row>
    <row r="42" s="48" customFormat="true" x14ac:dyDescent="0.2">
      <c r="A42" s="49"/>
      <c r="B42" s="49"/>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row>
    <row r="43" s="48" customFormat="true" x14ac:dyDescent="0.2">
      <c r="A43" s="49"/>
      <c r="B43" s="49"/>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row>
    <row r="44" s="48" customFormat="true" x14ac:dyDescent="0.2">
      <c r="A44" s="45" t="s">
        <v>304</v>
      </c>
      <c r="B44" s="45"/>
    </row>
    <row r="45" s="48" customFormat="true" x14ac:dyDescent="0.2"/>
    <row r="46" s="48" customFormat="true" x14ac:dyDescent="0.2">
      <c r="A46" s="164"/>
      <c r="B46" s="164"/>
      <c r="C46" s="164"/>
      <c r="D46" s="164"/>
      <c r="E46" s="164"/>
      <c r="F46" s="164"/>
      <c r="G46" s="164"/>
      <c r="H46" s="164"/>
      <c r="I46" s="164"/>
      <c r="J46" s="164"/>
      <c r="K46" s="164"/>
      <c r="L46" s="164"/>
      <c r="M46" s="164"/>
      <c r="N46" s="164"/>
      <c r="O46" s="164"/>
      <c r="P46" s="164"/>
      <c r="Q46" s="164"/>
      <c r="R46" s="164"/>
      <c r="S46" s="164"/>
      <c r="T46" s="164"/>
      <c r="U46" s="164"/>
      <c r="V46" s="164"/>
      <c r="W46" s="164"/>
      <c r="X46" s="164"/>
      <c r="Y46" s="164"/>
      <c r="Z46" s="164"/>
      <c r="AA46" s="164"/>
      <c r="AB46" s="164"/>
      <c r="AC46" s="164"/>
      <c r="AD46" s="164"/>
      <c r="AE46" s="164"/>
      <c r="AF46" s="164"/>
    </row>
    <row r="47" s="48" customFormat="true" x14ac:dyDescent="0.2">
      <c r="A47" s="164"/>
      <c r="B47" s="164"/>
      <c r="C47" s="164"/>
      <c r="D47" s="164"/>
      <c r="E47" s="164"/>
      <c r="F47" s="164"/>
      <c r="G47" s="164"/>
      <c r="H47" s="164"/>
      <c r="I47" s="164"/>
      <c r="J47" s="164"/>
      <c r="K47" s="164"/>
      <c r="L47" s="164"/>
      <c r="M47" s="164"/>
      <c r="N47" s="164"/>
      <c r="O47" s="164"/>
      <c r="P47" s="164"/>
      <c r="Q47" s="164"/>
      <c r="R47" s="164"/>
      <c r="S47" s="164"/>
      <c r="T47" s="164"/>
      <c r="U47" s="164"/>
      <c r="V47" s="164"/>
      <c r="W47" s="164"/>
      <c r="X47" s="164"/>
      <c r="Y47" s="164"/>
      <c r="Z47" s="164"/>
      <c r="AA47" s="164"/>
      <c r="AB47" s="164"/>
      <c r="AC47" s="164"/>
      <c r="AD47" s="164"/>
      <c r="AE47" s="164"/>
      <c r="AF47" s="164"/>
    </row>
    <row r="48" s="48" customFormat="true" x14ac:dyDescent="0.2">
      <c r="A48" s="164"/>
      <c r="B48" s="164"/>
      <c r="C48" s="164"/>
      <c r="D48" s="164"/>
      <c r="E48" s="164"/>
      <c r="F48" s="164"/>
      <c r="G48" s="164"/>
      <c r="H48" s="164"/>
      <c r="I48" s="164"/>
      <c r="J48" s="164"/>
      <c r="K48" s="164"/>
      <c r="L48" s="164"/>
      <c r="M48" s="164"/>
      <c r="N48" s="164"/>
      <c r="O48" s="164"/>
      <c r="P48" s="164"/>
      <c r="Q48" s="164"/>
      <c r="R48" s="164"/>
      <c r="S48" s="164"/>
      <c r="T48" s="164"/>
      <c r="U48" s="164"/>
      <c r="V48" s="164"/>
      <c r="W48" s="164"/>
      <c r="X48" s="164"/>
      <c r="Y48" s="164"/>
      <c r="Z48" s="164"/>
      <c r="AA48" s="164"/>
      <c r="AB48" s="164"/>
      <c r="AC48" s="164"/>
      <c r="AD48" s="164"/>
      <c r="AE48" s="164"/>
      <c r="AF48" s="164"/>
    </row>
    <row r="49" s="48" customFormat="true" x14ac:dyDescent="0.2">
      <c r="A49" s="164"/>
      <c r="B49" s="164"/>
      <c r="C49" s="164"/>
      <c r="D49" s="164"/>
      <c r="E49" s="164"/>
      <c r="F49" s="164"/>
      <c r="G49" s="164"/>
      <c r="H49" s="164"/>
      <c r="I49" s="164"/>
      <c r="J49" s="164"/>
      <c r="K49" s="164"/>
      <c r="L49" s="164"/>
      <c r="M49" s="164"/>
      <c r="N49" s="164"/>
      <c r="O49" s="164"/>
      <c r="P49" s="164"/>
      <c r="Q49" s="164"/>
      <c r="R49" s="164"/>
      <c r="S49" s="164"/>
      <c r="T49" s="164"/>
      <c r="U49" s="164"/>
      <c r="V49" s="164"/>
      <c r="W49" s="164"/>
      <c r="X49" s="164"/>
      <c r="Y49" s="164"/>
      <c r="Z49" s="164"/>
      <c r="AA49" s="164"/>
      <c r="AB49" s="164"/>
      <c r="AC49" s="164"/>
      <c r="AD49" s="164"/>
      <c r="AE49" s="164"/>
      <c r="AF49" s="164"/>
    </row>
    <row r="50" s="48" customFormat="true" x14ac:dyDescent="0.2">
      <c r="A50" s="164"/>
      <c r="B50" s="164"/>
      <c r="C50" s="164"/>
      <c r="D50" s="164"/>
      <c r="E50" s="164"/>
      <c r="F50" s="164"/>
      <c r="G50" s="164"/>
      <c r="H50" s="164"/>
      <c r="I50" s="164"/>
      <c r="J50" s="164"/>
      <c r="K50" s="164"/>
      <c r="L50" s="164"/>
      <c r="M50" s="164"/>
      <c r="N50" s="164"/>
      <c r="O50" s="164"/>
      <c r="P50" s="164"/>
      <c r="Q50" s="164"/>
      <c r="R50" s="164"/>
      <c r="S50" s="164"/>
      <c r="T50" s="164"/>
      <c r="U50" s="164"/>
      <c r="V50" s="164"/>
      <c r="W50" s="164"/>
      <c r="X50" s="164"/>
      <c r="Y50" s="164"/>
      <c r="Z50" s="164"/>
      <c r="AA50" s="164"/>
      <c r="AB50" s="164"/>
      <c r="AC50" s="164"/>
      <c r="AD50" s="164"/>
      <c r="AE50" s="164"/>
      <c r="AF50" s="164"/>
    </row>
    <row r="51" s="48" customFormat="true" x14ac:dyDescent="0.2">
      <c r="A51" s="164"/>
      <c r="B51" s="164"/>
      <c r="C51" s="164"/>
      <c r="D51" s="164"/>
      <c r="E51" s="164"/>
      <c r="F51" s="164"/>
      <c r="G51" s="164"/>
      <c r="H51" s="164"/>
      <c r="I51" s="164"/>
      <c r="J51" s="164"/>
      <c r="K51" s="164"/>
      <c r="L51" s="164"/>
      <c r="M51" s="164"/>
      <c r="N51" s="164"/>
      <c r="O51" s="164"/>
      <c r="P51" s="164"/>
      <c r="Q51" s="164"/>
      <c r="R51" s="164"/>
      <c r="S51" s="164"/>
      <c r="T51" s="164"/>
      <c r="U51" s="164"/>
      <c r="V51" s="164"/>
      <c r="W51" s="164"/>
      <c r="X51" s="164"/>
      <c r="Y51" s="164"/>
      <c r="Z51" s="164"/>
      <c r="AA51" s="164"/>
      <c r="AB51" s="164"/>
      <c r="AC51" s="164"/>
      <c r="AD51" s="164"/>
      <c r="AE51" s="164"/>
      <c r="AF51" s="164"/>
    </row>
    <row r="52" s="48" customFormat="true" x14ac:dyDescent="0.2">
      <c r="A52" s="164"/>
      <c r="B52" s="164"/>
      <c r="C52" s="164"/>
      <c r="D52" s="164"/>
      <c r="E52" s="164"/>
      <c r="F52" s="164"/>
      <c r="G52" s="164"/>
      <c r="H52" s="164"/>
      <c r="I52" s="164"/>
      <c r="J52" s="164"/>
      <c r="K52" s="164"/>
      <c r="L52" s="164"/>
      <c r="M52" s="164"/>
      <c r="N52" s="164"/>
      <c r="O52" s="164"/>
      <c r="P52" s="164"/>
      <c r="Q52" s="164"/>
      <c r="R52" s="164"/>
      <c r="S52" s="164"/>
      <c r="T52" s="164"/>
      <c r="U52" s="164"/>
      <c r="V52" s="164"/>
      <c r="W52" s="164"/>
      <c r="X52" s="164"/>
      <c r="Y52" s="164"/>
      <c r="Z52" s="164"/>
      <c r="AA52" s="164"/>
      <c r="AB52" s="164"/>
      <c r="AC52" s="164"/>
      <c r="AD52" s="164"/>
      <c r="AE52" s="164"/>
      <c r="AF52" s="164"/>
    </row>
    <row r="53" s="48" customFormat="true" x14ac:dyDescent="0.2">
      <c r="A53" s="164"/>
      <c r="B53" s="164"/>
      <c r="C53" s="164"/>
      <c r="D53" s="164"/>
      <c r="E53" s="164"/>
      <c r="F53" s="164"/>
      <c r="G53" s="164"/>
      <c r="H53" s="164"/>
      <c r="I53" s="164"/>
      <c r="J53" s="164"/>
      <c r="K53" s="164"/>
      <c r="L53" s="164"/>
      <c r="M53" s="164"/>
      <c r="N53" s="164"/>
      <c r="O53" s="164"/>
      <c r="P53" s="164"/>
      <c r="Q53" s="164"/>
      <c r="R53" s="164"/>
      <c r="S53" s="164"/>
      <c r="T53" s="164"/>
      <c r="U53" s="164"/>
      <c r="V53" s="164"/>
      <c r="W53" s="164"/>
      <c r="X53" s="164"/>
      <c r="Y53" s="164"/>
      <c r="Z53" s="164"/>
      <c r="AA53" s="164"/>
      <c r="AB53" s="164"/>
      <c r="AC53" s="164"/>
      <c r="AD53" s="164"/>
      <c r="AE53" s="164"/>
      <c r="AF53" s="164"/>
    </row>
    <row r="54" s="48" customFormat="true" x14ac:dyDescent="0.2">
      <c r="A54" s="164"/>
      <c r="B54" s="164"/>
      <c r="C54" s="164"/>
      <c r="D54" s="164"/>
      <c r="E54" s="164"/>
      <c r="F54" s="164"/>
      <c r="G54" s="164"/>
      <c r="H54" s="164"/>
      <c r="I54" s="164"/>
      <c r="J54" s="164"/>
      <c r="K54" s="164"/>
      <c r="L54" s="164"/>
      <c r="M54" s="164"/>
      <c r="N54" s="164"/>
      <c r="O54" s="164"/>
      <c r="P54" s="164"/>
      <c r="Q54" s="164"/>
      <c r="R54" s="164"/>
      <c r="S54" s="164"/>
      <c r="T54" s="164"/>
      <c r="U54" s="164"/>
      <c r="V54" s="164"/>
      <c r="W54" s="164"/>
      <c r="X54" s="164"/>
      <c r="Y54" s="164"/>
      <c r="Z54" s="164"/>
      <c r="AA54" s="164"/>
      <c r="AB54" s="164"/>
      <c r="AC54" s="164"/>
      <c r="AD54" s="164"/>
      <c r="AE54" s="164"/>
      <c r="AF54" s="164"/>
    </row>
    <row r="55" s="48" customFormat="true" x14ac:dyDescent="0.2">
      <c r="A55" s="164"/>
      <c r="B55" s="164"/>
      <c r="C55" s="164"/>
      <c r="D55" s="164"/>
      <c r="E55" s="164"/>
      <c r="F55" s="164"/>
      <c r="G55" s="164"/>
      <c r="H55" s="164"/>
      <c r="I55" s="164"/>
      <c r="J55" s="164"/>
      <c r="K55" s="164"/>
      <c r="L55" s="164"/>
      <c r="M55" s="164"/>
      <c r="N55" s="164"/>
      <c r="O55" s="164"/>
      <c r="P55" s="164"/>
      <c r="Q55" s="164"/>
      <c r="R55" s="164"/>
      <c r="S55" s="164"/>
      <c r="T55" s="164"/>
      <c r="U55" s="164"/>
      <c r="V55" s="164"/>
      <c r="W55" s="164"/>
      <c r="X55" s="164"/>
      <c r="Y55" s="164"/>
      <c r="Z55" s="164"/>
      <c r="AA55" s="164"/>
      <c r="AB55" s="164"/>
      <c r="AC55" s="164"/>
      <c r="AD55" s="164"/>
      <c r="AE55" s="164"/>
      <c r="AF55" s="164"/>
    </row>
    <row r="56" s="48" customFormat="true" x14ac:dyDescent="0.2">
      <c r="A56" s="164"/>
      <c r="B56" s="164"/>
      <c r="C56" s="164"/>
      <c r="D56" s="164"/>
      <c r="E56" s="164"/>
      <c r="F56" s="164"/>
      <c r="G56" s="164"/>
      <c r="H56" s="164"/>
      <c r="I56" s="164"/>
      <c r="J56" s="164"/>
      <c r="K56" s="164"/>
      <c r="L56" s="164"/>
      <c r="M56" s="164"/>
      <c r="N56" s="164"/>
      <c r="O56" s="164"/>
      <c r="P56" s="164"/>
      <c r="Q56" s="164"/>
      <c r="R56" s="164"/>
      <c r="S56" s="164"/>
      <c r="T56" s="164"/>
      <c r="U56" s="164"/>
      <c r="V56" s="164"/>
      <c r="W56" s="164"/>
      <c r="X56" s="164"/>
      <c r="Y56" s="164"/>
      <c r="Z56" s="164"/>
      <c r="AA56" s="164"/>
      <c r="AB56" s="164"/>
      <c r="AC56" s="164"/>
      <c r="AD56" s="164"/>
      <c r="AE56" s="164"/>
      <c r="AF56" s="164"/>
    </row>
    <row r="57" s="48" customFormat="true" x14ac:dyDescent="0.2">
      <c r="A57" s="164"/>
      <c r="B57" s="164"/>
      <c r="C57" s="164"/>
      <c r="D57" s="164"/>
      <c r="E57" s="164"/>
      <c r="F57" s="164"/>
      <c r="G57" s="164"/>
      <c r="H57" s="164"/>
      <c r="I57" s="164"/>
      <c r="J57" s="164"/>
      <c r="K57" s="164"/>
      <c r="L57" s="164"/>
      <c r="M57" s="164"/>
      <c r="N57" s="164"/>
      <c r="O57" s="164"/>
      <c r="P57" s="164"/>
      <c r="Q57" s="164"/>
      <c r="R57" s="164"/>
      <c r="S57" s="164"/>
      <c r="T57" s="164"/>
      <c r="U57" s="164"/>
      <c r="V57" s="164"/>
      <c r="W57" s="164"/>
      <c r="X57" s="164"/>
      <c r="Y57" s="164"/>
      <c r="Z57" s="164"/>
      <c r="AA57" s="164"/>
      <c r="AB57" s="164"/>
      <c r="AC57" s="164"/>
      <c r="AD57" s="164"/>
      <c r="AE57" s="164"/>
      <c r="AF57" s="164"/>
    </row>
    <row r="58" s="48" customFormat="true" x14ac:dyDescent="0.2">
      <c r="A58" s="164"/>
      <c r="B58" s="164"/>
      <c r="C58" s="164"/>
      <c r="D58" s="164"/>
      <c r="E58" s="164"/>
      <c r="F58" s="164"/>
      <c r="G58" s="164"/>
      <c r="H58" s="164"/>
      <c r="I58" s="164"/>
      <c r="J58" s="164"/>
      <c r="K58" s="164"/>
      <c r="L58" s="164"/>
      <c r="M58" s="164"/>
      <c r="N58" s="164"/>
      <c r="O58" s="164"/>
      <c r="P58" s="164"/>
      <c r="Q58" s="164"/>
      <c r="R58" s="164"/>
      <c r="S58" s="164"/>
      <c r="T58" s="164"/>
      <c r="U58" s="164"/>
      <c r="V58" s="164"/>
      <c r="W58" s="164"/>
      <c r="X58" s="164"/>
      <c r="Y58" s="164"/>
      <c r="Z58" s="164"/>
      <c r="AA58" s="164"/>
      <c r="AB58" s="164"/>
      <c r="AC58" s="164"/>
      <c r="AD58" s="164"/>
      <c r="AE58" s="164"/>
      <c r="AF58" s="164"/>
    </row>
    <row r="59" s="48" customFormat="true" x14ac:dyDescent="0.2">
      <c r="A59" s="164"/>
      <c r="B59" s="164"/>
      <c r="C59" s="164"/>
      <c r="D59" s="164"/>
      <c r="E59" s="164"/>
      <c r="F59" s="164"/>
      <c r="G59" s="164"/>
      <c r="H59" s="164"/>
      <c r="I59" s="164"/>
      <c r="J59" s="164"/>
      <c r="K59" s="164"/>
      <c r="L59" s="164"/>
      <c r="M59" s="164"/>
      <c r="N59" s="164"/>
      <c r="O59" s="164"/>
      <c r="P59" s="164"/>
      <c r="Q59" s="164"/>
      <c r="R59" s="164"/>
      <c r="S59" s="164"/>
      <c r="T59" s="164"/>
      <c r="U59" s="164"/>
      <c r="V59" s="164"/>
      <c r="W59" s="164"/>
      <c r="X59" s="164"/>
      <c r="Y59" s="164"/>
      <c r="Z59" s="164"/>
      <c r="AA59" s="164"/>
      <c r="AB59" s="164"/>
      <c r="AC59" s="164"/>
      <c r="AD59" s="164"/>
      <c r="AE59" s="164"/>
      <c r="AF59" s="164"/>
    </row>
    <row r="60" s="48" customFormat="true" x14ac:dyDescent="0.2">
      <c r="A60" s="164"/>
      <c r="B60" s="164"/>
      <c r="C60" s="164"/>
      <c r="D60" s="164"/>
      <c r="E60" s="164"/>
      <c r="F60" s="164"/>
      <c r="G60" s="164"/>
      <c r="H60" s="164"/>
      <c r="I60" s="164"/>
      <c r="J60" s="164"/>
      <c r="K60" s="164"/>
      <c r="L60" s="164"/>
      <c r="M60" s="164"/>
      <c r="N60" s="164"/>
      <c r="O60" s="164"/>
      <c r="P60" s="164"/>
      <c r="Q60" s="164"/>
      <c r="R60" s="164"/>
      <c r="S60" s="164"/>
      <c r="T60" s="164"/>
      <c r="U60" s="164"/>
      <c r="V60" s="164"/>
      <c r="W60" s="164"/>
      <c r="X60" s="164"/>
      <c r="Y60" s="164"/>
      <c r="Z60" s="164"/>
      <c r="AA60" s="164"/>
      <c r="AB60" s="164"/>
      <c r="AC60" s="164"/>
      <c r="AD60" s="164"/>
      <c r="AE60" s="164"/>
      <c r="AF60" s="164"/>
    </row>
    <row r="61" s="48" customFormat="true" x14ac:dyDescent="0.2">
      <c r="A61" s="164"/>
      <c r="B61" s="164"/>
      <c r="C61" s="164"/>
      <c r="D61" s="164"/>
      <c r="E61" s="164"/>
      <c r="F61" s="164"/>
      <c r="G61" s="164"/>
      <c r="H61" s="164"/>
      <c r="I61" s="164"/>
      <c r="J61" s="164"/>
      <c r="K61" s="164"/>
      <c r="L61" s="164"/>
      <c r="M61" s="164"/>
      <c r="N61" s="164"/>
      <c r="O61" s="164"/>
      <c r="P61" s="164"/>
      <c r="Q61" s="164"/>
      <c r="R61" s="164"/>
      <c r="S61" s="164"/>
      <c r="T61" s="164"/>
      <c r="U61" s="164"/>
      <c r="V61" s="164"/>
      <c r="W61" s="164"/>
      <c r="X61" s="164"/>
      <c r="Y61" s="164"/>
      <c r="Z61" s="164"/>
      <c r="AA61" s="164"/>
      <c r="AB61" s="164"/>
      <c r="AC61" s="164"/>
      <c r="AD61" s="164"/>
      <c r="AE61" s="164"/>
      <c r="AF61" s="164"/>
    </row>
    <row r="62" s="48" customFormat="true" x14ac:dyDescent="0.2">
      <c r="A62" s="164"/>
      <c r="B62" s="164"/>
      <c r="C62" s="164"/>
      <c r="D62" s="164"/>
      <c r="E62" s="164"/>
      <c r="F62" s="164"/>
      <c r="G62" s="164"/>
      <c r="H62" s="164"/>
      <c r="I62" s="164"/>
      <c r="J62" s="164"/>
      <c r="K62" s="164"/>
      <c r="L62" s="164"/>
      <c r="M62" s="164"/>
      <c r="N62" s="164"/>
      <c r="O62" s="164"/>
      <c r="P62" s="164"/>
      <c r="Q62" s="164"/>
      <c r="R62" s="164"/>
      <c r="S62" s="164"/>
      <c r="T62" s="164"/>
      <c r="U62" s="164"/>
      <c r="V62" s="164"/>
      <c r="W62" s="164"/>
      <c r="X62" s="164"/>
      <c r="Y62" s="164"/>
      <c r="Z62" s="164"/>
      <c r="AA62" s="164"/>
      <c r="AB62" s="164"/>
      <c r="AC62" s="164"/>
      <c r="AD62" s="164"/>
      <c r="AE62" s="164"/>
      <c r="AF62" s="164"/>
    </row>
    <row r="63" s="48" customFormat="true" x14ac:dyDescent="0.2">
      <c r="A63" s="164"/>
      <c r="B63" s="164"/>
      <c r="C63" s="164"/>
      <c r="D63" s="164"/>
      <c r="E63" s="164"/>
      <c r="F63" s="164"/>
      <c r="G63" s="164"/>
      <c r="H63" s="164"/>
      <c r="I63" s="164"/>
      <c r="J63" s="164"/>
      <c r="K63" s="164"/>
      <c r="L63" s="164"/>
      <c r="M63" s="164"/>
      <c r="N63" s="164"/>
      <c r="O63" s="164"/>
      <c r="P63" s="164"/>
      <c r="Q63" s="164"/>
      <c r="R63" s="164"/>
      <c r="S63" s="164"/>
      <c r="T63" s="164"/>
      <c r="U63" s="164"/>
      <c r="V63" s="164"/>
      <c r="W63" s="164"/>
      <c r="X63" s="164"/>
      <c r="Y63" s="164"/>
      <c r="Z63" s="164"/>
      <c r="AA63" s="164"/>
      <c r="AB63" s="164"/>
      <c r="AC63" s="164"/>
      <c r="AD63" s="164"/>
      <c r="AE63" s="164"/>
      <c r="AF63" s="164"/>
    </row>
    <row r="64" s="48" customFormat="true" x14ac:dyDescent="0.2">
      <c r="A64" s="164"/>
      <c r="B64" s="164"/>
      <c r="C64" s="164"/>
      <c r="D64" s="164"/>
      <c r="E64" s="164"/>
      <c r="F64" s="164"/>
      <c r="G64" s="164"/>
      <c r="H64" s="164"/>
      <c r="I64" s="164"/>
      <c r="J64" s="164"/>
      <c r="K64" s="164"/>
      <c r="L64" s="164"/>
      <c r="M64" s="164"/>
      <c r="N64" s="164"/>
      <c r="O64" s="164"/>
      <c r="P64" s="164"/>
      <c r="Q64" s="164"/>
      <c r="R64" s="164"/>
      <c r="S64" s="164"/>
      <c r="T64" s="164"/>
      <c r="U64" s="164"/>
      <c r="V64" s="164"/>
      <c r="W64" s="164"/>
      <c r="X64" s="164"/>
      <c r="Y64" s="164"/>
      <c r="Z64" s="164"/>
      <c r="AA64" s="164"/>
      <c r="AB64" s="164"/>
      <c r="AC64" s="164"/>
      <c r="AD64" s="164"/>
      <c r="AE64" s="164"/>
      <c r="AF64" s="164"/>
    </row>
    <row r="65" s="48" customFormat="true" x14ac:dyDescent="0.2">
      <c r="A65" s="45" t="s">
        <v>304</v>
      </c>
      <c r="B65" s="45"/>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Q207"/>
  <sheetViews>
    <sheetView zoomScaleNormal="100" workbookViewId="0"/>
  </sheetViews>
  <sheetFormatPr defaultColWidth="9" defaultRowHeight="12.75" x14ac:dyDescent="0.2"/>
  <cols>
    <col min="1" max="1" width="7.125" style="36" customWidth="true"/>
    <col min="2" max="2" width="9" style="36"/>
    <col min="3" max="3" width="5.875" style="36" customWidth="true"/>
    <col min="4" max="5" width="4.125" style="36" customWidth="true"/>
    <col min="6" max="6" width="3.875" style="36" customWidth="true"/>
    <col min="7" max="7" width="4.125" style="36" customWidth="true"/>
    <col min="8" max="9" width="3.875" style="36" customWidth="true"/>
    <col min="10" max="10" width="4.125" style="36" customWidth="true"/>
    <col min="11" max="12" width="3.875" style="36" customWidth="true"/>
    <col min="13" max="13" width="4.125" style="36" customWidth="true"/>
    <col min="14" max="15" width="3.875" style="36" customWidth="true"/>
    <col min="16" max="16" width="4.125" style="36" customWidth="true"/>
    <col min="17" max="18" width="3.875" style="36" customWidth="true"/>
    <col min="19" max="19" width="4.125" style="36" customWidth="true"/>
    <col min="20" max="21" width="3.875" style="36" customWidth="true"/>
    <col min="22" max="23" width="3.875" style="107" customWidth="true"/>
    <col min="24" max="25" width="3.875" style="107" hidden="true" customWidth="true"/>
    <col min="26" max="28" width="3.875" style="107" customWidth="true"/>
    <col min="29" max="30" width="3.875" style="107" hidden="true" customWidth="true"/>
    <col min="31" max="33" width="3.875" style="107" customWidth="true"/>
    <col min="34" max="35" width="3.875" style="107" hidden="true" customWidth="true"/>
    <col min="36" max="38" width="3.875" style="107" customWidth="true"/>
    <col min="39" max="40" width="3.875" style="107" hidden="true" customWidth="true"/>
    <col min="41" max="43" width="3.875" style="107" customWidth="true"/>
    <col min="44" max="45" width="3.875" style="107" hidden="true" customWidth="true"/>
    <col min="46" max="48" width="3.875" style="107" customWidth="true"/>
    <col min="49" max="50" width="3.875" style="107" hidden="true" customWidth="true"/>
    <col min="51" max="51" width="3.875" style="107" customWidth="true"/>
    <col min="52" max="69" width="3.875" style="112" customWidth="true"/>
    <col min="70" max="16384" width="9" style="36"/>
  </cols>
  <sheetData>
    <row r="1" ht="18" x14ac:dyDescent="0.25">
      <c r="A1" s="50" t="s">
        <v>114</v>
      </c>
      <c r="B1" s="51"/>
      <c r="C1" s="51"/>
      <c r="D1" s="51"/>
      <c r="E1" s="51"/>
      <c r="F1" s="51"/>
      <c r="G1" s="51"/>
      <c r="H1" s="51"/>
      <c r="I1" s="5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c r="AK1" s="51"/>
      <c r="AL1" s="51"/>
      <c r="AM1" s="51"/>
      <c r="AN1" s="51"/>
      <c r="AO1" s="51"/>
      <c r="AP1" s="51"/>
      <c r="AQ1" s="51"/>
      <c r="AR1" s="51"/>
      <c r="AS1" s="51"/>
      <c r="AT1" s="51"/>
      <c r="AU1" s="51"/>
      <c r="AV1" s="51"/>
      <c r="AW1" s="51"/>
      <c r="AX1" s="51"/>
      <c r="AY1" s="51"/>
      <c r="AZ1" s="51"/>
      <c r="BA1" s="51"/>
      <c r="BB1" s="51"/>
      <c r="BC1" s="51"/>
      <c r="BD1" s="51"/>
      <c r="BE1" s="51"/>
      <c r="BF1" s="51"/>
      <c r="BG1" s="51"/>
      <c r="BH1" s="51"/>
      <c r="BI1" s="51"/>
      <c r="BJ1" s="51"/>
      <c r="BK1" s="51"/>
      <c r="BL1" s="51"/>
      <c r="BM1" s="51"/>
      <c r="BN1" s="51"/>
      <c r="BO1" s="51"/>
      <c r="BP1" s="51"/>
      <c r="BQ1" s="51"/>
    </row>
    <row r="2" ht="15.75" x14ac:dyDescent="0.25">
      <c r="A2" s="52"/>
      <c r="B2" s="52"/>
      <c r="C2" s="52"/>
      <c r="D2" s="109" t="s">
        <v>13</v>
      </c>
      <c r="E2" s="109"/>
      <c r="F2" s="51"/>
      <c r="G2" s="109"/>
      <c r="H2" s="51"/>
      <c r="I2" s="51"/>
      <c r="J2" s="109"/>
      <c r="K2" s="53"/>
      <c r="L2" s="53"/>
      <c r="M2" s="109"/>
      <c r="N2" s="51"/>
      <c r="O2" s="51"/>
      <c r="P2" s="109"/>
      <c r="Q2" s="51"/>
      <c r="R2" s="51"/>
      <c r="S2" s="109"/>
      <c r="T2" s="51"/>
      <c r="U2" s="51"/>
      <c r="V2" s="108" t="s">
        <v>14</v>
      </c>
      <c r="W2" s="108"/>
      <c r="X2" s="53"/>
      <c r="Y2" s="53"/>
      <c r="Z2" s="53"/>
      <c r="AA2" s="108"/>
      <c r="AB2" s="53"/>
      <c r="AC2" s="53"/>
      <c r="AD2" s="53"/>
      <c r="AE2" s="53"/>
      <c r="AF2" s="108"/>
      <c r="AG2" s="53"/>
      <c r="AH2" s="53"/>
      <c r="AI2" s="53"/>
      <c r="AJ2" s="53"/>
      <c r="AK2" s="108"/>
      <c r="AL2" s="53"/>
      <c r="AM2" s="53"/>
      <c r="AN2" s="53"/>
      <c r="AO2" s="53"/>
      <c r="AP2" s="108"/>
      <c r="AQ2" s="53"/>
      <c r="AR2" s="53"/>
      <c r="AS2" s="53"/>
      <c r="AT2" s="53"/>
      <c r="AU2" s="108"/>
      <c r="AV2" s="53"/>
      <c r="AW2" s="53"/>
      <c r="AX2" s="53"/>
      <c r="AY2" s="53"/>
      <c r="AZ2" s="110" t="s">
        <v>15</v>
      </c>
      <c r="BA2" s="110"/>
      <c r="BB2" s="110"/>
      <c r="BC2" s="110"/>
      <c r="BD2" s="110"/>
      <c r="BE2" s="110"/>
      <c r="BF2" s="110"/>
      <c r="BG2" s="110"/>
      <c r="BH2" s="110"/>
      <c r="BI2" s="110"/>
      <c r="BJ2" s="110"/>
      <c r="BK2" s="110"/>
      <c r="BL2" s="110"/>
      <c r="BM2" s="110"/>
      <c r="BN2" s="110"/>
      <c r="BO2" s="110"/>
      <c r="BP2" s="110"/>
      <c r="BQ2" s="110"/>
    </row>
    <row r="3" ht="14.25" x14ac:dyDescent="0.2">
      <c r="A3" s="56"/>
      <c r="B3" s="51"/>
      <c r="C3" s="51"/>
      <c r="D3" s="57" t="s">
        <v>7</v>
      </c>
      <c r="E3" s="57"/>
      <c r="F3" s="57"/>
      <c r="G3" s="57" t="s">
        <v>1</v>
      </c>
      <c r="I3" s="57"/>
      <c r="J3" s="57" t="s">
        <v>2</v>
      </c>
      <c r="L3" s="57"/>
      <c r="M3" s="57" t="s">
        <v>16</v>
      </c>
      <c r="O3" s="57"/>
      <c r="P3" s="57" t="s">
        <v>17</v>
      </c>
      <c r="R3" s="57"/>
      <c r="S3" s="57" t="s">
        <v>18</v>
      </c>
      <c r="U3" s="57"/>
      <c r="V3" s="57" t="s">
        <v>7</v>
      </c>
      <c r="W3" s="57"/>
      <c r="X3" s="57"/>
      <c r="Y3" s="57"/>
      <c r="Z3" s="57"/>
      <c r="AA3" s="57" t="s">
        <v>1</v>
      </c>
      <c r="AB3" s="48"/>
      <c r="AC3" s="57"/>
      <c r="AD3" s="57"/>
      <c r="AE3" s="57"/>
      <c r="AF3" s="57" t="s">
        <v>2</v>
      </c>
      <c r="AG3" s="48"/>
      <c r="AH3" s="57"/>
      <c r="AI3" s="57"/>
      <c r="AJ3" s="57"/>
      <c r="AK3" s="57" t="s">
        <v>16</v>
      </c>
      <c r="AL3" s="48"/>
      <c r="AM3" s="57"/>
      <c r="AN3" s="57"/>
      <c r="AO3" s="57"/>
      <c r="AP3" s="57" t="s">
        <v>17</v>
      </c>
      <c r="AQ3" s="48"/>
      <c r="AR3" s="57"/>
      <c r="AS3" s="57"/>
      <c r="AT3" s="57"/>
      <c r="AU3" s="57" t="s">
        <v>18</v>
      </c>
      <c r="AV3" s="48"/>
      <c r="AW3" s="57"/>
      <c r="AX3" s="57"/>
      <c r="AY3" s="57"/>
      <c r="AZ3" s="57" t="s">
        <v>7</v>
      </c>
      <c r="BA3" s="57"/>
      <c r="BB3" s="57"/>
      <c r="BC3" s="57" t="s">
        <v>1</v>
      </c>
      <c r="BD3" s="48"/>
      <c r="BE3" s="57"/>
      <c r="BF3" s="57" t="s">
        <v>2</v>
      </c>
      <c r="BG3" s="48"/>
      <c r="BH3" s="57"/>
      <c r="BI3" s="57" t="s">
        <v>16</v>
      </c>
      <c r="BJ3" s="48"/>
      <c r="BK3" s="57"/>
      <c r="BL3" s="57" t="s">
        <v>17</v>
      </c>
      <c r="BM3" s="48"/>
      <c r="BN3" s="57"/>
      <c r="BO3" s="57" t="s">
        <v>18</v>
      </c>
      <c r="BP3" s="48"/>
      <c r="BQ3" s="57"/>
    </row>
    <row r="4" ht="164.25" x14ac:dyDescent="0.2">
      <c r="A4" s="58" t="s">
        <v>5</v>
      </c>
      <c r="B4" s="58" t="s">
        <v>6</v>
      </c>
      <c r="C4" s="58" t="s">
        <v>4</v>
      </c>
      <c r="D4" s="186" t="s">
        <v>25</v>
      </c>
      <c r="E4" s="187" t="s">
        <v>19</v>
      </c>
      <c r="F4" s="178" t="s">
        <v>140</v>
      </c>
      <c r="G4" s="186" t="s">
        <v>25</v>
      </c>
      <c r="H4" s="184" t="s">
        <v>19</v>
      </c>
      <c r="I4" s="178" t="s">
        <v>140</v>
      </c>
      <c r="J4" s="186" t="s">
        <v>25</v>
      </c>
      <c r="K4" s="187" t="s">
        <v>19</v>
      </c>
      <c r="L4" s="178" t="s">
        <v>140</v>
      </c>
      <c r="M4" s="186" t="s">
        <v>25</v>
      </c>
      <c r="N4" s="184" t="s">
        <v>19</v>
      </c>
      <c r="O4" s="178" t="s">
        <v>140</v>
      </c>
      <c r="P4" s="186" t="s">
        <v>25</v>
      </c>
      <c r="Q4" s="187" t="s">
        <v>19</v>
      </c>
      <c r="R4" s="178" t="s">
        <v>140</v>
      </c>
      <c r="S4" s="186" t="s">
        <v>25</v>
      </c>
      <c r="T4" s="187" t="s">
        <v>19</v>
      </c>
      <c r="U4" s="178" t="s">
        <v>140</v>
      </c>
      <c r="V4" s="193" t="s">
        <v>25</v>
      </c>
      <c r="W4" s="191" t="s">
        <v>19</v>
      </c>
      <c r="X4" s="104" t="s">
        <v>21</v>
      </c>
      <c r="Y4" s="104" t="s">
        <v>30</v>
      </c>
      <c r="Z4" s="104" t="s">
        <v>141</v>
      </c>
      <c r="AA4" s="195" t="s">
        <v>25</v>
      </c>
      <c r="AB4" s="196" t="s">
        <v>19</v>
      </c>
      <c r="AC4" s="104" t="s">
        <v>21</v>
      </c>
      <c r="AD4" s="104" t="s">
        <v>30</v>
      </c>
      <c r="AE4" s="182" t="s">
        <v>141</v>
      </c>
      <c r="AF4" s="195" t="s">
        <v>25</v>
      </c>
      <c r="AG4" s="191" t="s">
        <v>19</v>
      </c>
      <c r="AH4" s="104" t="s">
        <v>21</v>
      </c>
      <c r="AI4" s="104" t="s">
        <v>30</v>
      </c>
      <c r="AJ4" s="104" t="s">
        <v>141</v>
      </c>
      <c r="AK4" s="195" t="s">
        <v>25</v>
      </c>
      <c r="AL4" s="196" t="s">
        <v>19</v>
      </c>
      <c r="AM4" s="104" t="s">
        <v>21</v>
      </c>
      <c r="AN4" s="104" t="s">
        <v>30</v>
      </c>
      <c r="AO4" s="182" t="s">
        <v>141</v>
      </c>
      <c r="AP4" s="195" t="s">
        <v>25</v>
      </c>
      <c r="AQ4" s="191" t="s">
        <v>19</v>
      </c>
      <c r="AR4" s="104" t="s">
        <v>21</v>
      </c>
      <c r="AS4" s="104" t="s">
        <v>30</v>
      </c>
      <c r="AT4" s="104" t="s">
        <v>141</v>
      </c>
      <c r="AU4" s="195" t="s">
        <v>25</v>
      </c>
      <c r="AV4" s="196" t="s">
        <v>19</v>
      </c>
      <c r="AW4" s="179" t="s">
        <v>21</v>
      </c>
      <c r="AX4" s="179" t="s">
        <v>30</v>
      </c>
      <c r="AY4" s="182" t="s">
        <v>141</v>
      </c>
      <c r="AZ4" s="199" t="s">
        <v>25</v>
      </c>
      <c r="BA4" s="118" t="s">
        <v>160</v>
      </c>
      <c r="BB4" s="117" t="s">
        <v>162</v>
      </c>
      <c r="BC4" s="202" t="s">
        <v>25</v>
      </c>
      <c r="BD4" s="203" t="s">
        <v>160</v>
      </c>
      <c r="BE4" s="125" t="s">
        <v>162</v>
      </c>
      <c r="BF4" s="202" t="s">
        <v>25</v>
      </c>
      <c r="BG4" s="203" t="s">
        <v>160</v>
      </c>
      <c r="BH4" s="125" t="s">
        <v>162</v>
      </c>
      <c r="BI4" s="204" t="s">
        <v>25</v>
      </c>
      <c r="BJ4" s="118" t="s">
        <v>160</v>
      </c>
      <c r="BK4" s="116" t="s">
        <v>162</v>
      </c>
      <c r="BL4" s="204" t="s">
        <v>25</v>
      </c>
      <c r="BM4" s="118" t="s">
        <v>160</v>
      </c>
      <c r="BN4" s="117" t="s">
        <v>162</v>
      </c>
      <c r="BO4" s="204" t="s">
        <v>25</v>
      </c>
      <c r="BP4" s="118" t="s">
        <v>160</v>
      </c>
      <c r="BQ4" s="117" t="s">
        <v>162</v>
      </c>
    </row>
    <row r="5" ht="50.25" x14ac:dyDescent="0.2">
      <c r="A5" s="58" t="s">
        <v>40</v>
      </c>
      <c r="B5" s="58" t="s">
        <v>41</v>
      </c>
      <c r="C5" s="58" t="s">
        <v>42</v>
      </c>
      <c r="D5" s="189" t="s">
        <v>154</v>
      </c>
      <c r="E5" s="190" t="s">
        <v>43</v>
      </c>
      <c r="F5" s="188" t="s">
        <v>66</v>
      </c>
      <c r="G5" s="189" t="s">
        <v>155</v>
      </c>
      <c r="H5" s="185" t="s">
        <v>44</v>
      </c>
      <c r="I5" s="102" t="s">
        <v>67</v>
      </c>
      <c r="J5" s="189" t="s">
        <v>156</v>
      </c>
      <c r="K5" s="185" t="s">
        <v>45</v>
      </c>
      <c r="L5" s="188" t="s">
        <v>68</v>
      </c>
      <c r="M5" s="189" t="s">
        <v>157</v>
      </c>
      <c r="N5" s="185" t="s">
        <v>96</v>
      </c>
      <c r="O5" s="102" t="s">
        <v>97</v>
      </c>
      <c r="P5" s="189" t="s">
        <v>158</v>
      </c>
      <c r="Q5" s="185" t="s">
        <v>98</v>
      </c>
      <c r="R5" s="102" t="s">
        <v>99</v>
      </c>
      <c r="S5" s="189" t="s">
        <v>159</v>
      </c>
      <c r="T5" s="185" t="s">
        <v>100</v>
      </c>
      <c r="U5" s="188" t="s">
        <v>101</v>
      </c>
      <c r="V5" s="194" t="s">
        <v>148</v>
      </c>
      <c r="W5" s="192" t="s">
        <v>46</v>
      </c>
      <c r="X5" s="105" t="s">
        <v>70</v>
      </c>
      <c r="Y5" s="105" t="s">
        <v>69</v>
      </c>
      <c r="Z5" s="105" t="s">
        <v>123</v>
      </c>
      <c r="AA5" s="197" t="s">
        <v>149</v>
      </c>
      <c r="AB5" s="192" t="s">
        <v>47</v>
      </c>
      <c r="AC5" s="105" t="s">
        <v>72</v>
      </c>
      <c r="AD5" s="105" t="s">
        <v>71</v>
      </c>
      <c r="AE5" s="198" t="s">
        <v>125</v>
      </c>
      <c r="AF5" s="197" t="s">
        <v>150</v>
      </c>
      <c r="AG5" s="192" t="s">
        <v>48</v>
      </c>
      <c r="AH5" s="105" t="s">
        <v>74</v>
      </c>
      <c r="AI5" s="105" t="s">
        <v>73</v>
      </c>
      <c r="AJ5" s="105" t="s">
        <v>126</v>
      </c>
      <c r="AK5" s="197" t="s">
        <v>151</v>
      </c>
      <c r="AL5" s="192" t="s">
        <v>75</v>
      </c>
      <c r="AM5" s="105" t="s">
        <v>77</v>
      </c>
      <c r="AN5" s="105" t="s">
        <v>76</v>
      </c>
      <c r="AO5" s="198" t="s">
        <v>127</v>
      </c>
      <c r="AP5" s="197" t="s">
        <v>152</v>
      </c>
      <c r="AQ5" s="192" t="s">
        <v>78</v>
      </c>
      <c r="AR5" s="105" t="s">
        <v>80</v>
      </c>
      <c r="AS5" s="105" t="s">
        <v>79</v>
      </c>
      <c r="AT5" s="105" t="s">
        <v>128</v>
      </c>
      <c r="AU5" s="197" t="s">
        <v>153</v>
      </c>
      <c r="AV5" s="192" t="s">
        <v>81</v>
      </c>
      <c r="AW5" s="105" t="s">
        <v>83</v>
      </c>
      <c r="AX5" s="105" t="s">
        <v>82</v>
      </c>
      <c r="AY5" s="198" t="s">
        <v>129</v>
      </c>
      <c r="AZ5" s="200" t="s">
        <v>84</v>
      </c>
      <c r="BA5" s="113" t="s">
        <v>133</v>
      </c>
      <c r="BB5" s="114" t="s">
        <v>85</v>
      </c>
      <c r="BC5" s="201" t="s">
        <v>95</v>
      </c>
      <c r="BD5" s="113" t="s">
        <v>134</v>
      </c>
      <c r="BE5" s="115" t="s">
        <v>94</v>
      </c>
      <c r="BF5" s="201" t="s">
        <v>93</v>
      </c>
      <c r="BG5" s="113" t="s">
        <v>135</v>
      </c>
      <c r="BH5" s="114" t="s">
        <v>92</v>
      </c>
      <c r="BI5" s="201" t="s">
        <v>91</v>
      </c>
      <c r="BJ5" s="113" t="s">
        <v>136</v>
      </c>
      <c r="BK5" s="115" t="s">
        <v>90</v>
      </c>
      <c r="BL5" s="201" t="s">
        <v>89</v>
      </c>
      <c r="BM5" s="113" t="s">
        <v>137</v>
      </c>
      <c r="BN5" s="114" t="s">
        <v>88</v>
      </c>
      <c r="BO5" s="201" t="s">
        <v>87</v>
      </c>
      <c r="BP5" s="113" t="s">
        <v>138</v>
      </c>
      <c r="BQ5" s="115" t="s">
        <v>86</v>
      </c>
    </row>
    <row r="6" x14ac:dyDescent="0.2">
      <c r="A6" s="59" t="str">
        <f>IF('Water Data'!B1="",NA(),'Water Data'!B1)</f>
        <v>EMIS08</v>
      </c>
      <c r="B6" s="59" t="str">
        <f>+IF('Water Data'!A3="",NA(),'Water Data'!A3)</f>
        <v>EMIS</v>
      </c>
      <c r="C6" s="59">
        <f>+IF('Water Data'!C3="",NA(),'Water Data'!C3)</f>
        <v>2008</v>
      </c>
      <c r="D6" s="60" t="e">
        <f>+IF(AND(ISNUMBER('Water Data'!C5),'Data Summary'!BS6="Yes"),100-'Water Data'!C5,NA())</f>
        <v>#N/A</v>
      </c>
      <c r="E6" s="60">
        <f>+IF(AND(ISNUMBER('Water Data'!C7),'Data Summary'!BT6="Yes"),'Water Data'!C7,NA())</f>
        <v>90.7</v>
      </c>
      <c r="F6" s="60">
        <f>+IF(AND(ISNUMBER('Water Data'!C10),'Data Summary'!BU6="Yes"),'Water Data'!C10,NA())</f>
        <v>58.9</v>
      </c>
      <c r="G6" s="60" t="e">
        <f>+IF(AND(ISNUMBER('Water Data'!D5),'Data Summary'!BV6="Yes"),100-'Water Data'!D5,NA())</f>
        <v>#N/A</v>
      </c>
      <c r="H6" s="60" t="e">
        <f>+IF(AND(ISNUMBER('Water Data'!D7),'Data Summary'!BW6="Yes"),'Water Data'!D7,NA())</f>
        <v>#N/A</v>
      </c>
      <c r="I6" s="60" t="e">
        <f>+IF(AND(ISNUMBER('Water Data'!D10),'Data Summary'!BX6="Yes"),'Water Data'!D10,NA())</f>
        <v>#N/A</v>
      </c>
      <c r="J6" s="60" t="e">
        <f>+IF(AND(ISNUMBER('Water Data'!E5),'Data Summary'!BY6="Yes"),100-'Water Data'!E5,NA())</f>
        <v>#N/A</v>
      </c>
      <c r="K6" s="60" t="e">
        <f>+IF(AND(ISNUMBER('Water Data'!E7),'Data Summary'!BZ6="Yes"),'Water Data'!E7,NA())</f>
        <v>#N/A</v>
      </c>
      <c r="L6" s="60" t="e">
        <f>+IF(AND(ISNUMBER('Water Data'!E10),'Data Summary'!CA6="Yes"),'Water Data'!E10,NA())</f>
        <v>#N/A</v>
      </c>
      <c r="M6" s="60" t="e">
        <f>+IF(AND(ISNUMBER('Water Data'!F5),'Data Summary'!CB6="Yes"),100-'Water Data'!F5,NA())</f>
        <v>#N/A</v>
      </c>
      <c r="N6" s="60" t="e">
        <f>+IF(AND(ISNUMBER('Water Data'!F7),'Data Summary'!CC6="Yes"),'Water Data'!F7,NA())</f>
        <v>#N/A</v>
      </c>
      <c r="O6" s="60" t="e">
        <f>+IF(AND(ISNUMBER('Water Data'!F10),'Data Summary'!CD6="Yes"),'Water Data'!F10,NA())</f>
        <v>#N/A</v>
      </c>
      <c r="P6" s="60" t="e">
        <f>+IF(AND(ISNUMBER('Water Data'!G5),'Data Summary'!CE6="Yes"),100-'Water Data'!G5,NA())</f>
        <v>#N/A</v>
      </c>
      <c r="Q6" s="60" t="e">
        <f>+IF(AND(ISNUMBER('Water Data'!G7),'Data Summary'!CF6="Yes"),'Water Data'!G7,NA())</f>
        <v>#N/A</v>
      </c>
      <c r="R6" s="60" t="e">
        <f>+IF(AND(ISNUMBER('Water Data'!G10),'Data Summary'!CG6="Yes"),'Water Data'!G10,NA())</f>
        <v>#N/A</v>
      </c>
      <c r="S6" s="60" t="e">
        <f>+IF(AND(ISNUMBER('Water Data'!H5),'Data Summary'!CH6="Yes"),100-'Water Data'!H5,NA())</f>
        <v>#N/A</v>
      </c>
      <c r="T6" s="60" t="e">
        <f>+IF(AND(ISNUMBER('Water Data'!H7),'Data Summary'!CI6="Yes"),'Water Data'!H7,NA())</f>
        <v>#N/A</v>
      </c>
      <c r="U6" s="60" t="e">
        <f>+IF(AND(ISNUMBER('Water Data'!H10),'Data Summary'!CJ6="Yes"),'Water Data'!H10,NA())</f>
        <v>#N/A</v>
      </c>
      <c r="V6" s="106" t="e">
        <f>+IF(AND(ISNUMBER('Sanitation Data'!C5),'Data Summary'!CK6="Yes"),100-'Sanitation Data'!C5,NA())</f>
        <v>#N/A</v>
      </c>
      <c r="W6" s="106" t="e">
        <f>+IF(AND(ISNUMBER('Sanitation Data'!C7),'Data Summary'!CL6="Yes"),'Sanitation Data'!C7,NA())</f>
        <v>#N/A</v>
      </c>
      <c r="X6" s="106" t="e">
        <f>+IF(AND(ISNUMBER('Sanitation Data'!C11),'Data Summary'!CM6="Yes"),'Sanitation Data'!C11,NA())</f>
        <v>#N/A</v>
      </c>
      <c r="Y6" s="106" t="e">
        <f>+IF(AND(ISNUMBER('Sanitation Data'!C12),'Data Summary'!CN6="Yes"),'Sanitation Data'!C12,NA())</f>
        <v>#N/A</v>
      </c>
      <c r="Z6" s="106" t="e">
        <f>+IF(AND(ISNUMBER('Sanitation Data'!C13),'Data Summary'!CO6="Yes"),'Sanitation Data'!C13,NA())</f>
        <v>#N/A</v>
      </c>
      <c r="AA6" s="106" t="e">
        <f>+IF(AND(ISNUMBER('Sanitation Data'!D5),'Data Summary'!CP6="Yes"),100-'Sanitation Data'!D5,NA())</f>
        <v>#N/A</v>
      </c>
      <c r="AB6" s="106" t="e">
        <f>+IF(AND(ISNUMBER('Sanitation Data'!D7),'Data Summary'!CQ6="Yes"),'Sanitation Data'!D7,NA())</f>
        <v>#N/A</v>
      </c>
      <c r="AC6" s="106" t="e">
        <f>+IF(AND(ISNUMBER('Sanitation Data'!D11),'Data Summary'!CR6="Yes"),'Sanitation Data'!D11,NA())</f>
        <v>#N/A</v>
      </c>
      <c r="AD6" s="106" t="e">
        <f>+IF(AND(ISNUMBER('Sanitation Data'!D12),'Data Summary'!CS6="Yes"),'Sanitation Data'!D12,NA())</f>
        <v>#N/A</v>
      </c>
      <c r="AE6" s="106" t="e">
        <f>+IF(AND(ISNUMBER('Sanitation Data'!D13),'Data Summary'!CT6="Yes"),'Sanitation Data'!D13,NA())</f>
        <v>#N/A</v>
      </c>
      <c r="AF6" s="106" t="e">
        <f>+IF(AND(ISNUMBER('Sanitation Data'!E5),'Data Summary'!CU6="Yes"),100-'Sanitation Data'!E5,NA())</f>
        <v>#N/A</v>
      </c>
      <c r="AG6" s="106" t="e">
        <f>+IF(AND(ISNUMBER('Sanitation Data'!E7),'Data Summary'!CV6="Yes"),'Sanitation Data'!E7,NA())</f>
        <v>#N/A</v>
      </c>
      <c r="AH6" s="106" t="e">
        <f>+IF(AND(ISNUMBER('Sanitation Data'!E11),'Data Summary'!CW6="Yes"),'Sanitation Data'!E11,NA())</f>
        <v>#N/A</v>
      </c>
      <c r="AI6" s="106" t="e">
        <f>+IF(AND(ISNUMBER('Sanitation Data'!E12),'Data Summary'!CX6="Yes"),'Sanitation Data'!E12,NA())</f>
        <v>#N/A</v>
      </c>
      <c r="AJ6" s="106" t="e">
        <f>+IF(AND(ISNUMBER('Sanitation Data'!E13),'Data Summary'!CY6="Yes"),'Sanitation Data'!E13,NA())</f>
        <v>#N/A</v>
      </c>
      <c r="AK6" s="106" t="e">
        <f>+IF(AND(ISNUMBER('Sanitation Data'!F5),'Data Summary'!CZ6="Yes"),100-'Sanitation Data'!F5,NA())</f>
        <v>#N/A</v>
      </c>
      <c r="AL6" s="106" t="e">
        <f>+IF(AND(ISNUMBER('Sanitation Data'!F7),'Data Summary'!DA6="Yes"),'Sanitation Data'!F7,NA())</f>
        <v>#N/A</v>
      </c>
      <c r="AM6" s="106" t="e">
        <f>+IF(AND(ISNUMBER('Sanitation Data'!F11),'Data Summary'!DB6="Yes"),'Sanitation Data'!F11,NA())</f>
        <v>#N/A</v>
      </c>
      <c r="AN6" s="106" t="e">
        <f>+IF(AND(ISNUMBER('Sanitation Data'!F12),'Data Summary'!DC6="Yes"),'Sanitation Data'!F12,NA())</f>
        <v>#N/A</v>
      </c>
      <c r="AO6" s="106" t="e">
        <f>+IF(AND(ISNUMBER('Sanitation Data'!F13),'Data Summary'!DD6="Yes"),'Sanitation Data'!F13,NA())</f>
        <v>#N/A</v>
      </c>
      <c r="AP6" s="106" t="e">
        <f>+IF(AND(ISNUMBER('Sanitation Data'!G5),'Data Summary'!DE6="Yes"),100-'Sanitation Data'!G5,NA())</f>
        <v>#N/A</v>
      </c>
      <c r="AQ6" s="106" t="e">
        <f>+IF(AND(ISNUMBER('Sanitation Data'!G7),'Data Summary'!DF6="Yes"),'Sanitation Data'!G7,NA())</f>
        <v>#N/A</v>
      </c>
      <c r="AR6" s="106" t="e">
        <f>+IF(AND(ISNUMBER('Sanitation Data'!G11),'Data Summary'!DG6="Yes"),'Sanitation Data'!G11,NA())</f>
        <v>#N/A</v>
      </c>
      <c r="AS6" s="106" t="e">
        <f>+IF(AND(ISNUMBER('Sanitation Data'!G12),'Data Summary'!DH6="Yes"),'Sanitation Data'!G12,NA())</f>
        <v>#N/A</v>
      </c>
      <c r="AT6" s="106" t="e">
        <f>+IF(AND(ISNUMBER('Sanitation Data'!G13),'Data Summary'!DI6="Yes"),'Sanitation Data'!G13,NA())</f>
        <v>#N/A</v>
      </c>
      <c r="AU6" s="106" t="e">
        <f>+IF(AND(ISNUMBER('Sanitation Data'!H5),'Data Summary'!DJ6="Yes"),100-'Sanitation Data'!H5,NA())</f>
        <v>#N/A</v>
      </c>
      <c r="AV6" s="106" t="e">
        <f>+IF(AND(ISNUMBER('Sanitation Data'!H7),'Data Summary'!DK6="Yes"),'Sanitation Data'!H7,NA())</f>
        <v>#N/A</v>
      </c>
      <c r="AW6" s="106" t="e">
        <f>+IF(AND(ISNUMBER('Sanitation Data'!H11),'Data Summary'!DL6="Yes"),'Sanitation Data'!H11,NA())</f>
        <v>#N/A</v>
      </c>
      <c r="AX6" s="106" t="e">
        <f>+IF(AND(ISNUMBER('Sanitation Data'!H12),'Data Summary'!DM6="Yes"),'Sanitation Data'!H12,NA())</f>
        <v>#N/A</v>
      </c>
      <c r="AY6" s="106" t="e">
        <f>+IF(AND(ISNUMBER('Sanitation Data'!H13),'Data Summary'!DN6="Yes"),'Sanitation Data'!H13,NA())</f>
        <v>#N/A</v>
      </c>
      <c r="AZ6" s="111" t="e">
        <f>+IF(AND(ISNUMBER('Hygiene Data'!C6),'Data Summary'!DO6="Yes"),'Hygiene Data'!C6,NA())</f>
        <v>#N/A</v>
      </c>
      <c r="BA6" s="111" t="e">
        <f>+IF(AND(ISNUMBER('Hygiene Data'!C8),'Data Summary'!DP6="Yes"),'Hygiene Data'!C8,NA())</f>
        <v>#N/A</v>
      </c>
      <c r="BB6" s="111" t="e">
        <f>+IF(AND(ISNUMBER('Hygiene Data'!C10),'Data Summary'!DQ6="Yes"),'Hygiene Data'!C10,NA())</f>
        <v>#N/A</v>
      </c>
      <c r="BC6" s="111" t="e">
        <f>+IF(AND(ISNUMBER('Hygiene Data'!D6),'Data Summary'!DR6="Yes"),'Hygiene Data'!D6,NA())</f>
        <v>#N/A</v>
      </c>
      <c r="BD6" s="111" t="e">
        <f>+IF(AND(ISNUMBER('Hygiene Data'!D8),'Data Summary'!DS6="Yes"),'Hygiene Data'!D8,NA())</f>
        <v>#N/A</v>
      </c>
      <c r="BE6" s="111" t="e">
        <f>+IF(AND(ISNUMBER('Hygiene Data'!D10),'Data Summary'!DT6="Yes"),'Hygiene Data'!D10,NA())</f>
        <v>#N/A</v>
      </c>
      <c r="BF6" s="111" t="e">
        <f>+IF(AND(ISNUMBER('Hygiene Data'!E6),'Data Summary'!DU6="Yes"),'Hygiene Data'!E6,NA())</f>
        <v>#N/A</v>
      </c>
      <c r="BG6" s="111" t="e">
        <f>+IF(AND(ISNUMBER('Hygiene Data'!E8),'Data Summary'!DV6="Yes"),'Hygiene Data'!E8,NA())</f>
        <v>#N/A</v>
      </c>
      <c r="BH6" s="111" t="e">
        <f>+IF(AND(ISNUMBER('Hygiene Data'!E10),'Data Summary'!DW6="Yes"),'Hygiene Data'!E10,NA())</f>
        <v>#N/A</v>
      </c>
      <c r="BI6" s="111" t="e">
        <f>+IF(AND(ISNUMBER('Hygiene Data'!F6),'Data Summary'!DX6="Yes"),'Hygiene Data'!F6,NA())</f>
        <v>#N/A</v>
      </c>
      <c r="BJ6" s="111" t="e">
        <f>+IF(AND(ISNUMBER('Hygiene Data'!F8),'Data Summary'!DY6="Yes"),'Hygiene Data'!F8,NA())</f>
        <v>#N/A</v>
      </c>
      <c r="BK6" s="111" t="e">
        <f>+IF(AND(ISNUMBER('Hygiene Data'!F10),'Data Summary'!DZ6="Yes"),'Hygiene Data'!F10,NA())</f>
        <v>#N/A</v>
      </c>
      <c r="BL6" s="111" t="e">
        <f>+IF(AND(ISNUMBER('Hygiene Data'!G6),'Data Summary'!EA6="Yes"),'Hygiene Data'!G6,NA())</f>
        <v>#N/A</v>
      </c>
      <c r="BM6" s="111" t="e">
        <f>+IF(AND(ISNUMBER('Hygiene Data'!G8),'Data Summary'!EB6="Yes"),'Hygiene Data'!G8,NA())</f>
        <v>#N/A</v>
      </c>
      <c r="BN6" s="111" t="e">
        <f>+IF(AND(ISNUMBER('Hygiene Data'!G10),'Data Summary'!EC6="Yes"),'Hygiene Data'!G10,NA())</f>
        <v>#N/A</v>
      </c>
      <c r="BO6" s="111" t="e">
        <f>+IF(AND(ISNUMBER('Hygiene Data'!H6),'Data Summary'!ED6="Yes"),'Hygiene Data'!H6,NA())</f>
        <v>#N/A</v>
      </c>
      <c r="BP6" s="111" t="e">
        <f>+IF(AND(ISNUMBER('Hygiene Data'!H8),'Data Summary'!EE6="Yes"),'Hygiene Data'!H8,NA())</f>
        <v>#N/A</v>
      </c>
      <c r="BQ6" s="111" t="e">
        <f>+IF(AND(ISNUMBER('Hygiene Data'!H10),'Data Summary'!EF6="Yes"),'Hygiene Data'!H10,NA())</f>
        <v>#N/A</v>
      </c>
    </row>
    <row r="7" x14ac:dyDescent="0.2">
      <c r="A7" s="59" t="str">
        <f ca="true">+IF(OFFSET('Water Data'!$B$1,0,10*ROW('Water Data'!B1))="",NA(),OFFSET('Water Data'!$B$1,0,10*ROW('Water Data'!B1)))</f>
        <v>EMIS09</v>
      </c>
      <c r="B7" s="59" t="str">
        <f ca="true">+IF(OFFSET('Water Data'!$A$3,0,10*ROW('Water Data'!A1))="",NA(),OFFSET('Water Data'!$A$3,0,10*ROW('Water Data'!A1)))</f>
        <v>EMIS</v>
      </c>
      <c r="C7" s="59">
        <f ca="true">+IF(OFFSET('Water Data'!$C$3,0,10*ROW('Water Data'!C1))="",NA(),OFFSET('Water Data'!$C$3,0,10*ROW('Water Data'!C1)))</f>
        <v>2009</v>
      </c>
      <c r="D7" s="60" t="e">
        <f ca="true">+IF(AND(ISNUMBER(OFFSET('Water Data'!$C$5,0,10*ROW('Water Data'!C1))),'Data Summary'!BS7="Yes"),100-OFFSET('Water Data'!$C$5,0,10*ROW('Water Data'!C1)),NA())</f>
        <v>#N/A</v>
      </c>
      <c r="E7" s="60">
        <f ca="true">+IF(AND(ISNUMBER(OFFSET('Water Data'!$C$7,0,10*ROW('Water Data'!C1))),'Data Summary'!BT7="Yes"),OFFSET('Water Data'!$C$7,0,10*ROW('Water Data'!C1)),NA())</f>
        <v>83.5</v>
      </c>
      <c r="F7" s="60">
        <f ca="true">+IF(AND(ISNUMBER(OFFSET('Water Data'!$C$10,0,10*ROW('Water Data'!C1))),'Data Summary'!BU7="Yes"),OFFSET('Water Data'!$C$10,0,10*ROW('Water Data'!C1)),NA())</f>
        <v>46.4</v>
      </c>
      <c r="G7" s="60" t="e">
        <f ca="true">+IF(AND(ISNUMBER(OFFSET('Water Data'!$D$5,0,10*ROW('Water Data'!D1))),'Data Summary'!BV7="Yes"),100-OFFSET('Water Data'!$D$5,0,10*ROW('Water Data'!D1)),NA())</f>
        <v>#N/A</v>
      </c>
      <c r="H7" s="60" t="e">
        <f ca="true">+IF(AND(ISNUMBER(OFFSET('Water Data'!$D$7,0,10*ROW('Water Data'!D1))),'Data Summary'!BW7="Yes"),OFFSET('Water Data'!$D$7,0,10*ROW('Water Data'!D1)),NA())</f>
        <v>#N/A</v>
      </c>
      <c r="I7" s="60" t="e">
        <f ca="true">+IF(AND(ISNUMBER(OFFSET('Water Data'!$D$10,0,10*ROW('Water Data'!D1))),'Data Summary'!BX7="Yes"),OFFSET('Water Data'!$D$10,0,10*ROW('Water Data'!D1)),NA())</f>
        <v>#N/A</v>
      </c>
      <c r="J7" s="60" t="e">
        <f ca="true">+IF(AND(ISNUMBER(OFFSET('Water Data'!$E$5,0,10*ROW('Water Data'!E1))),'Data Summary'!BY7="Yes"),100-OFFSET('Water Data'!$E$5,0,10*ROW('Water Data'!E1)),NA())</f>
        <v>#N/A</v>
      </c>
      <c r="K7" s="60" t="e">
        <f ca="true">+IF(AND(ISNUMBER(OFFSET('Water Data'!$E$7,0,10*ROW('Water Data'!E1))),'Data Summary'!BZ7="Yes"),OFFSET('Water Data'!$E$7,0,10*ROW('Water Data'!E1)),NA())</f>
        <v>#N/A</v>
      </c>
      <c r="L7" s="60" t="e">
        <f ca="true">+IF(AND(ISNUMBER(OFFSET('Water Data'!$E$10,0,10*ROW('Water Data'!E1))),'Data Summary'!CA7="Yes"),OFFSET('Water Data'!$E$10,0,10*ROW('Water Data'!E1)),NA())</f>
        <v>#N/A</v>
      </c>
      <c r="M7" s="60" t="e">
        <f ca="true">+IF(AND(ISNUMBER(OFFSET('Water Data'!$F$5,0,10*ROW('Water Data'!F1))),'Data Summary'!CB7="Yes"),100-OFFSET('Water Data'!$F$5,0,10*ROW('Water Data'!F1)),NA())</f>
        <v>#N/A</v>
      </c>
      <c r="N7" s="60" t="e">
        <f ca="true">+IF(AND(ISNUMBER(OFFSET('Water Data'!$F$7,0,10*ROW('Water Data'!F1))),'Data Summary'!CC7="Yes"),OFFSET('Water Data'!$F$7,0,10*ROW('Water Data'!F1)),NA())</f>
        <v>#N/A</v>
      </c>
      <c r="O7" s="60" t="e">
        <f ca="true">+IF(AND(ISNUMBER(OFFSET('Water Data'!$F$10,0,10*ROW('Water Data'!F1))),'Data Summary'!CD7="Yes"),OFFSET('Water Data'!$F$10,0,10*ROW('Water Data'!F1)),NA())</f>
        <v>#N/A</v>
      </c>
      <c r="P7" s="60" t="e">
        <f ca="true">+IF(AND(ISNUMBER(OFFSET('Water Data'!$G$5,0,10*ROW('Water Data'!G1))),'Data Summary'!CE7="Yes"),100-OFFSET('Water Data'!$G$5,0,10*ROW('Water Data'!G1)),NA())</f>
        <v>#N/A</v>
      </c>
      <c r="Q7" s="60" t="e">
        <f ca="true">+IF(AND(ISNUMBER(OFFSET('Water Data'!$G$7,0,10*ROW('Water Data'!G1))),'Data Summary'!CF7="Yes"),OFFSET('Water Data'!$G$7,0,10*ROW('Water Data'!G1)),NA())</f>
        <v>#N/A</v>
      </c>
      <c r="R7" s="60" t="e">
        <f ca="true">+IF(AND(ISNUMBER(OFFSET('Water Data'!$G$10,0,10*ROW('Water Data'!G1))),'Data Summary'!CG7="Yes"),OFFSET('Water Data'!$G$10,0,10*ROW('Water Data'!G1)),NA())</f>
        <v>#N/A</v>
      </c>
      <c r="S7" s="60" t="e">
        <f ca="true">+IF(AND(ISNUMBER(OFFSET('Water Data'!$H$5,0,10*ROW('Water Data'!H1))),'Data Summary'!CH7="Yes"),100-OFFSET('Water Data'!$H$5,0,10*ROW('Water Data'!H1)),NA())</f>
        <v>#N/A</v>
      </c>
      <c r="T7" s="60" t="e">
        <f ca="true">+IF(AND(ISNUMBER(OFFSET('Water Data'!$H$7,0,10*ROW('Water Data'!H1))),'Data Summary'!CI7="Yes"),OFFSET('Water Data'!$H$7,0,10*ROW('Water Data'!H1)),NA())</f>
        <v>#N/A</v>
      </c>
      <c r="U7" s="60" t="e">
        <f ca="true">+IF(AND(ISNUMBER(OFFSET('Water Data'!$H$10,0,10*ROW('Water Data'!H1))),'Data Summary'!CJ7="Yes"),OFFSET('Water Data'!$H$10,0,10*ROW('Water Data'!H1)),NA())</f>
        <v>#N/A</v>
      </c>
      <c r="V7" s="106" t="e">
        <f ca="true">+IF(AND(ISNUMBER(OFFSET('Sanitation Data'!$C$5,0,10*ROW('Sanitation Data'!C1))),'Data Summary'!CK7="Yes"),100-OFFSET('Sanitation Data'!$C$5,0,10*ROW('Sanitation Data'!C1)),NA())</f>
        <v>#N/A</v>
      </c>
      <c r="W7" s="106" t="e">
        <f ca="true">+IF(AND(ISNUMBER(OFFSET('Sanitation Data'!$C$7,0,10*ROW('Sanitation Data'!C1))),'Data Summary'!CL7="Yes"),OFFSET('Sanitation Data'!$C$7,0,10*ROW('Sanitation Data'!C1)),NA())</f>
        <v>#N/A</v>
      </c>
      <c r="X7" s="106" t="e">
        <f ca="true">+IF(AND(ISNUMBER(OFFSET('Sanitation Data'!$C$11,0,10*ROW('Sanitation Data'!C1))),'Data Summary'!CM7="Yes"),OFFSET('Sanitation Data'!$C$11,0,10*ROW('Sanitation Data'!C1)),NA())</f>
        <v>#N/A</v>
      </c>
      <c r="Y7" s="106" t="e">
        <f ca="true">+IF(AND(ISNUMBER(OFFSET('Sanitation Data'!$C$12,0,10*ROW('Sanitation Data'!C1))),'Data Summary'!CN7="Yes"),OFFSET('Sanitation Data'!$C$12,0,10*ROW('Sanitation Data'!C1)),NA())</f>
        <v>#N/A</v>
      </c>
      <c r="Z7" s="106" t="e">
        <f ca="true">+IF(AND(ISNUMBER(OFFSET('Sanitation Data'!$C$13,0,10*ROW('Sanitation Data'!C1))),'Data Summary'!CO7="Yes"),OFFSET('Sanitation Data'!$C$13,0,10*ROW('Sanitation Data'!C1)),NA())</f>
        <v>#N/A</v>
      </c>
      <c r="AA7" s="106" t="e">
        <f ca="true">+IF(AND(ISNUMBER(OFFSET('Sanitation Data'!$D$5,0,10*ROW('Sanitation Data'!D1))),'Data Summary'!CP7="Yes"),100-OFFSET('Sanitation Data'!$D$5,0,10*ROW('Sanitation Data'!D1)),NA())</f>
        <v>#N/A</v>
      </c>
      <c r="AB7" s="106" t="e">
        <f ca="true">+IF(AND(ISNUMBER(OFFSET('Sanitation Data'!$D$7,0,10*ROW('Sanitation Data'!D1))),'Data Summary'!CQ7="Yes"),OFFSET('Sanitation Data'!$D$7,0,10*ROW('Sanitation Data'!D1)),NA())</f>
        <v>#N/A</v>
      </c>
      <c r="AC7" s="106" t="e">
        <f ca="true">+IF(AND(ISNUMBER(OFFSET('Sanitation Data'!$D$11,0,10*ROW('Sanitation Data'!D1))),'Data Summary'!CR7="Yes"),OFFSET('Sanitation Data'!$D$11,0,10*ROW('Sanitation Data'!D1)),NA())</f>
        <v>#N/A</v>
      </c>
      <c r="AD7" s="106" t="e">
        <f ca="true">+IF(AND(ISNUMBER(OFFSET('Sanitation Data'!$D$12,0,10*ROW('Sanitation Data'!D1))),'Data Summary'!CS7="Yes"),OFFSET('Sanitation Data'!$D$12,0,10*ROW('Sanitation Data'!D1)),NA())</f>
        <v>#N/A</v>
      </c>
      <c r="AE7" s="106" t="e">
        <f ca="true">+IF(AND(ISNUMBER(OFFSET('Sanitation Data'!$D$13,0,10*ROW('Sanitation Data'!D1))),'Data Summary'!CT7="Yes"),OFFSET('Sanitation Data'!$D$13,0,10*ROW('Sanitation Data'!D1)),NA())</f>
        <v>#N/A</v>
      </c>
      <c r="AF7" s="106" t="e">
        <f ca="true">+IF(AND(ISNUMBER(OFFSET('Sanitation Data'!$E$5,0,10*ROW('Sanitation Data'!E1))),'Data Summary'!CU7="Yes"),100-OFFSET('Sanitation Data'!$E$5,0,10*ROW('Sanitation Data'!E1)),NA())</f>
        <v>#N/A</v>
      </c>
      <c r="AG7" s="106" t="e">
        <f ca="true">+IF(AND(ISNUMBER(OFFSET('Sanitation Data'!$E$7,0,10*ROW('Sanitation Data'!E1))),'Data Summary'!CV7="Yes"),OFFSET('Sanitation Data'!$E$7,0,10*ROW('Sanitation Data'!E1)),NA())</f>
        <v>#N/A</v>
      </c>
      <c r="AH7" s="106" t="e">
        <f ca="true">+IF(AND(ISNUMBER(OFFSET('Sanitation Data'!$E$11,0,10*ROW('Sanitation Data'!E1))),'Data Summary'!CW7="Yes"),OFFSET('Sanitation Data'!$E$11,0,10*ROW('Sanitation Data'!E1)),NA())</f>
        <v>#N/A</v>
      </c>
      <c r="AI7" s="106" t="e">
        <f ca="true">+IF(AND(ISNUMBER(OFFSET('Sanitation Data'!$E$12,0,10*ROW('Sanitation Data'!E1))),'Data Summary'!CX7="Yes"),OFFSET('Sanitation Data'!$E$12,0,10*ROW('Sanitation Data'!E1)),NA())</f>
        <v>#N/A</v>
      </c>
      <c r="AJ7" s="106" t="e">
        <f ca="true">+IF(AND(ISNUMBER(OFFSET('Sanitation Data'!$E$13,0,10*ROW('Sanitation Data'!E1))),'Data Summary'!CY7="Yes"),OFFSET('Sanitation Data'!$E$13,0,10*ROW('Sanitation Data'!E1)),NA())</f>
        <v>#N/A</v>
      </c>
      <c r="AK7" s="106" t="e">
        <f ca="true">+IF(AND(ISNUMBER(OFFSET('Sanitation Data'!$F$5,0,10*ROW('Sanitation Data'!F1))),'Data Summary'!CZ7="Yes"),100-OFFSET('Sanitation Data'!$F$5,0,10*ROW('Sanitation Data'!F1)),NA())</f>
        <v>#N/A</v>
      </c>
      <c r="AL7" s="106" t="e">
        <f ca="true">+IF(AND(ISNUMBER(OFFSET('Sanitation Data'!$F$7,0,10*ROW('Sanitation Data'!F1))),'Data Summary'!DA7="Yes"),OFFSET('Sanitation Data'!$F$7,0,10*ROW('Sanitation Data'!F1)),NA())</f>
        <v>#N/A</v>
      </c>
      <c r="AM7" s="106" t="e">
        <f ca="true">+IF(AND(ISNUMBER(OFFSET('Sanitation Data'!$F$11,0,10*ROW('Sanitation Data'!F1))),'Data Summary'!DB7="Yes"),OFFSET('Sanitation Data'!$F$11,0,10*ROW('Sanitation Data'!F1)),NA())</f>
        <v>#N/A</v>
      </c>
      <c r="AN7" s="106" t="e">
        <f ca="true">+IF(AND(ISNUMBER(OFFSET('Sanitation Data'!$F$12,0,10*ROW('Sanitation Data'!F1))),'Data Summary'!DC7="Yes"),OFFSET('Sanitation Data'!$F$12,0,10*ROW('Sanitation Data'!F1)),NA())</f>
        <v>#N/A</v>
      </c>
      <c r="AO7" s="106" t="e">
        <f ca="true">+IF(AND(ISNUMBER(OFFSET('Sanitation Data'!$F$13,0,10*ROW('Sanitation Data'!F1))),'Data Summary'!DD7="Yes"),OFFSET('Sanitation Data'!$F$13,0,10*ROW('Sanitation Data'!F1)),NA())</f>
        <v>#N/A</v>
      </c>
      <c r="AP7" s="106" t="e">
        <f ca="true">+IF(AND(ISNUMBER(OFFSET('Sanitation Data'!$G$5,0,10*ROW('Sanitation Data'!G1))),'Data Summary'!DE7="Yes"),100-OFFSET('Sanitation Data'!$G$5,0,10*ROW('Sanitation Data'!G1)),NA())</f>
        <v>#N/A</v>
      </c>
      <c r="AQ7" s="106" t="e">
        <f ca="true">+IF(AND(ISNUMBER(OFFSET('Sanitation Data'!$G$7,0,10*ROW('Sanitation Data'!G1))),'Data Summary'!DF7="Yes"),OFFSET('Sanitation Data'!$G$7,0,10*ROW('Sanitation Data'!G1)),NA())</f>
        <v>#N/A</v>
      </c>
      <c r="AR7" s="106" t="e">
        <f ca="true">+IF(AND(ISNUMBER(OFFSET('Sanitation Data'!$G$11,0,10*ROW('Sanitation Data'!G1))),'Data Summary'!DG7="Yes"),OFFSET('Sanitation Data'!$G$11,0,10*ROW('Sanitation Data'!G1)),NA())</f>
        <v>#N/A</v>
      </c>
      <c r="AS7" s="106" t="e">
        <f ca="true">+IF(AND(ISNUMBER(OFFSET('Sanitation Data'!$G$12,0,10*ROW('Sanitation Data'!G1))),'Data Summary'!DH7="Yes"),OFFSET('Sanitation Data'!$G$12,0,10*ROW('Sanitation Data'!G1)),NA())</f>
        <v>#N/A</v>
      </c>
      <c r="AT7" s="106" t="e">
        <f ca="true">+IF(AND(ISNUMBER(OFFSET('Sanitation Data'!$G$13,0,10*ROW('Sanitation Data'!G1))),'Data Summary'!DI7="Yes"),OFFSET('Sanitation Data'!$G$13,0,10*ROW('Sanitation Data'!G1)),NA())</f>
        <v>#N/A</v>
      </c>
      <c r="AU7" s="106" t="e">
        <f ca="true">+IF(AND(ISNUMBER(OFFSET('Sanitation Data'!$H$5,0,10*ROW('Sanitation Data'!H1))),'Data Summary'!DJ7="Yes"),100-OFFSET('Sanitation Data'!$H$5,0,10*ROW('Sanitation Data'!H1)),NA())</f>
        <v>#N/A</v>
      </c>
      <c r="AV7" s="106" t="e">
        <f ca="true">+IF(AND(ISNUMBER(OFFSET('Sanitation Data'!$H$7,0,10*ROW('Sanitation Data'!H1))),'Data Summary'!DK7="Yes"),OFFSET('Sanitation Data'!$H$7,0,10*ROW('Sanitation Data'!H1)),NA())</f>
        <v>#N/A</v>
      </c>
      <c r="AW7" s="106" t="e">
        <f ca="true">+IF(AND(ISNUMBER(OFFSET('Sanitation Data'!$H$11,0,10*ROW('Sanitation Data'!H1))),'Data Summary'!DL7="Yes"),OFFSET('Sanitation Data'!$H$11,0,10*ROW('Sanitation Data'!H1)),NA())</f>
        <v>#N/A</v>
      </c>
      <c r="AX7" s="106" t="e">
        <f ca="true">+IF(AND(ISNUMBER(OFFSET('Sanitation Data'!$H$12,0,10*ROW('Sanitation Data'!H1))),'Data Summary'!DM7="Yes"),OFFSET('Sanitation Data'!$H$12,0,10*ROW('Sanitation Data'!H1)),NA())</f>
        <v>#N/A</v>
      </c>
      <c r="AY7" s="106" t="e">
        <f ca="true">+IF(AND(ISNUMBER(OFFSET('Sanitation Data'!$H$13,0,10*ROW('Sanitation Data'!H1))),'Data Summary'!DN7="Yes"),OFFSET('Sanitation Data'!$H$13,0,10*ROW('Sanitation Data'!H1)),NA())</f>
        <v>#N/A</v>
      </c>
      <c r="AZ7" s="111" t="e">
        <f ca="true">+IF(AND(ISNUMBER(OFFSET('Hygiene Data'!$C$6,0,10*ROW('Hygiene Data'!C1))),'Data Summary'!DO7="Yes"),OFFSET('Hygiene Data'!$C$6,0,10*ROW('Hygiene Data'!C1)),NA())</f>
        <v>#N/A</v>
      </c>
      <c r="BA7" s="111" t="e">
        <f ca="true">+IF(AND(ISNUMBER(OFFSET('Hygiene Data'!$C$8,0,10*ROW('Hygiene Data'!C1))),'Data Summary'!DP7="Yes"),OFFSET('Hygiene Data'!$C$8,0,10*ROW('Hygiene Data'!C1)),NA())</f>
        <v>#N/A</v>
      </c>
      <c r="BB7" s="111" t="e">
        <f ca="true">+IF(AND(ISNUMBER(OFFSET('Hygiene Data'!$C$10,0,10*ROW('Hygiene Data'!C1))),'Data Summary'!DQ7="Yes"),OFFSET('Hygiene Data'!$C$10,0,10*ROW('Hygiene Data'!C1)),NA())</f>
        <v>#N/A</v>
      </c>
      <c r="BC7" s="111" t="e">
        <f ca="true">+IF(AND(ISNUMBER(OFFSET('Hygiene Data'!$D$6,0,10*ROW('Hygiene Data'!D1))),'Data Summary'!DR7="Yes"),OFFSET('Hygiene Data'!$D$6,0,10*ROW('Hygiene Data'!D1)),NA())</f>
        <v>#N/A</v>
      </c>
      <c r="BD7" s="111" t="e">
        <f ca="true">+IF(AND(ISNUMBER(OFFSET('Hygiene Data'!$D$8,0,10*ROW('Hygiene Data'!D1))),'Data Summary'!DS7="Yes"),OFFSET('Hygiene Data'!$D$8,0,10*ROW('Hygiene Data'!D1)),NA())</f>
        <v>#N/A</v>
      </c>
      <c r="BE7" s="111" t="e">
        <f ca="true">+IF(AND(ISNUMBER(OFFSET('Hygiene Data'!$D$10,0,10*ROW('Hygiene Data'!D1))),'Data Summary'!DT7="Yes"),OFFSET('Hygiene Data'!$D$10,0,10*ROW('Hygiene Data'!D1)),NA())</f>
        <v>#N/A</v>
      </c>
      <c r="BF7" s="111" t="e">
        <f ca="true">+IF(AND(ISNUMBER(OFFSET('Hygiene Data'!$E$6,0,10*ROW('Hygiene Data'!E1))),'Data Summary'!DU7="Yes"),OFFSET('Hygiene Data'!$E$6,0,10*ROW('Hygiene Data'!E1)),NA())</f>
        <v>#N/A</v>
      </c>
      <c r="BG7" s="111" t="e">
        <f ca="true">+IF(AND(ISNUMBER(OFFSET('Hygiene Data'!$E$8,0,10*ROW('Hygiene Data'!E1))),'Data Summary'!DV7="Yes"),OFFSET('Hygiene Data'!$E$8,0,10*ROW('Hygiene Data'!E1)),NA())</f>
        <v>#N/A</v>
      </c>
      <c r="BH7" s="111" t="e">
        <f ca="true">+IF(AND(ISNUMBER(OFFSET('Hygiene Data'!$E$10,0,10*ROW('Hygiene Data'!E1))),'Data Summary'!DW7="Yes"),OFFSET('Hygiene Data'!$E$10,0,10*ROW('Hygiene Data'!E1)),NA())</f>
        <v>#N/A</v>
      </c>
      <c r="BI7" s="111" t="e">
        <f ca="true">+IF(AND(ISNUMBER(OFFSET('Hygiene Data'!$F$6,0,10*ROW('Hygiene Data'!F1))),'Data Summary'!DX7="Yes"),OFFSET('Hygiene Data'!$F$6,0,10*ROW('Hygiene Data'!F1)),NA())</f>
        <v>#N/A</v>
      </c>
      <c r="BJ7" s="111" t="e">
        <f ca="true">+IF(AND(ISNUMBER(OFFSET('Hygiene Data'!$F$8,0,10*ROW('Hygiene Data'!F1))),'Data Summary'!DY7="Yes"),OFFSET('Hygiene Data'!$F$8,0,10*ROW('Hygiene Data'!F1)),NA())</f>
        <v>#N/A</v>
      </c>
      <c r="BK7" s="111" t="e">
        <f ca="true">+IF(AND(ISNUMBER(OFFSET('Hygiene Data'!$F$10,0,10*ROW('Hygiene Data'!F1))),'Data Summary'!DZ7="Yes"),OFFSET('Hygiene Data'!$F$10,0,10*ROW('Hygiene Data'!F1)),NA())</f>
        <v>#N/A</v>
      </c>
      <c r="BL7" s="111" t="e">
        <f ca="true">+IF(AND(ISNUMBER(OFFSET('Hygiene Data'!$G$6,0,10*ROW('Hygiene Data'!G1))),'Data Summary'!EA7="Yes"),OFFSET('Hygiene Data'!$G$6,0,10*ROW('Hygiene Data'!G1)),NA())</f>
        <v>#N/A</v>
      </c>
      <c r="BM7" s="111" t="e">
        <f ca="true">+IF(AND(ISNUMBER(OFFSET('Hygiene Data'!$G$8,0,10*ROW('Hygiene Data'!G1))),'Data Summary'!EB7="Yes"),OFFSET('Hygiene Data'!$G$8,0,10*ROW('Hygiene Data'!G1)),NA())</f>
        <v>#N/A</v>
      </c>
      <c r="BN7" s="111" t="e">
        <f ca="true">+IF(AND(ISNUMBER(OFFSET('Hygiene Data'!$G$10,0,10*ROW('Hygiene Data'!G1))),'Data Summary'!EC7="Yes"),OFFSET('Hygiene Data'!$G$10,0,10*ROW('Hygiene Data'!G1)),NA())</f>
        <v>#N/A</v>
      </c>
      <c r="BO7" s="111" t="e">
        <f ca="true">+IF(AND(ISNUMBER(OFFSET('Hygiene Data'!$H$6,0,10*ROW('Hygiene Data'!H1))),'Data Summary'!ED7="Yes"),OFFSET('Hygiene Data'!$H$6,0,10*ROW('Hygiene Data'!H1)),NA())</f>
        <v>#N/A</v>
      </c>
      <c r="BP7" s="111" t="e">
        <f ca="true">+IF(AND(ISNUMBER(OFFSET('Hygiene Data'!$H$8,0,10*ROW('Hygiene Data'!H1))),'Data Summary'!EE7="Yes"),OFFSET('Hygiene Data'!$H$8,0,10*ROW('Hygiene Data'!H1)),NA())</f>
        <v>#N/A</v>
      </c>
      <c r="BQ7" s="111" t="e">
        <f ca="true">+IF(AND(ISNUMBER(OFFSET('Hygiene Data'!$H$10,0,10*ROW('Hygiene Data'!H1))),'Data Summary'!EF7="Yes"),OFFSET('Hygiene Data'!$H$10,0,10*ROW('Hygiene Data'!H1)),NA())</f>
        <v>#N/A</v>
      </c>
    </row>
    <row r="8" x14ac:dyDescent="0.2">
      <c r="A8" s="59" t="str">
        <f ca="true">+IF(OFFSET('Water Data'!$B$1,0,10*ROW('Water Data'!B2))="",NA(),OFFSET('Water Data'!$B$1,0,10*ROW('Water Data'!B2)))</f>
        <v>SUR10</v>
      </c>
      <c r="B8" s="59" t="str">
        <f ca="true">+IF(OFFSET('Water Data'!$A$3,0,10*ROW('Water Data'!A2))="",NA(),OFFSET('Water Data'!$A$3,0,10*ROW('Water Data'!A2)))</f>
        <v>Survey</v>
      </c>
      <c r="C8" s="59">
        <f ca="true">+IF(OFFSET('Water Data'!$C$3,0,10*ROW('Water Data'!C2))="",NA(),OFFSET('Water Data'!$C$3,0,10*ROW('Water Data'!C2)))</f>
        <v>2010</v>
      </c>
      <c r="D8" s="60">
        <f ca="true">+IF(AND(ISNUMBER(OFFSET('Water Data'!$C$5,0,10*ROW('Water Data'!C2))),'Data Summary'!BS8="Yes"),100-OFFSET('Water Data'!$C$5,0,10*ROW('Water Data'!C2)),NA())</f>
        <v>94</v>
      </c>
      <c r="E8" s="60" t="e">
        <f ca="true">+IF(AND(ISNUMBER(OFFSET('Water Data'!$C$7,0,10*ROW('Water Data'!C2))),'Data Summary'!BT8="Yes"),OFFSET('Water Data'!$C$7,0,10*ROW('Water Data'!C2)),NA())</f>
        <v>#N/A</v>
      </c>
      <c r="F8" s="60" t="e">
        <f ca="true">+IF(AND(ISNUMBER(OFFSET('Water Data'!$C$10,0,10*ROW('Water Data'!C2))),'Data Summary'!BU8="Yes"),OFFSET('Water Data'!$C$10,0,10*ROW('Water Data'!C2)),NA())</f>
        <v>#N/A</v>
      </c>
      <c r="G8" s="60">
        <f ca="true">+IF(AND(ISNUMBER(OFFSET('Water Data'!$D$5,0,10*ROW('Water Data'!D2))),'Data Summary'!BV8="Yes"),100-OFFSET('Water Data'!$D$5,0,10*ROW('Water Data'!D2)),NA())</f>
        <v>98.734177215189874</v>
      </c>
      <c r="H8" s="60" t="e">
        <f ca="true">+IF(AND(ISNUMBER(OFFSET('Water Data'!$D$7,0,10*ROW('Water Data'!D2))),'Data Summary'!BW8="Yes"),OFFSET('Water Data'!$D$7,0,10*ROW('Water Data'!D2)),NA())</f>
        <v>#N/A</v>
      </c>
      <c r="I8" s="60" t="e">
        <f ca="true">+IF(AND(ISNUMBER(OFFSET('Water Data'!$D$10,0,10*ROW('Water Data'!D2))),'Data Summary'!BX8="Yes"),OFFSET('Water Data'!$D$10,0,10*ROW('Water Data'!D2)),NA())</f>
        <v>#N/A</v>
      </c>
      <c r="J8" s="60">
        <f ca="true">+IF(AND(ISNUMBER(OFFSET('Water Data'!$E$5,0,10*ROW('Water Data'!E2))),'Data Summary'!BY8="Yes"),100-OFFSET('Water Data'!$E$5,0,10*ROW('Water Data'!E2)),NA())</f>
        <v>91.404011461318049</v>
      </c>
      <c r="K8" s="60" t="e">
        <f ca="true">+IF(AND(ISNUMBER(OFFSET('Water Data'!$E$7,0,10*ROW('Water Data'!E2))),'Data Summary'!BZ8="Yes"),OFFSET('Water Data'!$E$7,0,10*ROW('Water Data'!E2)),NA())</f>
        <v>#N/A</v>
      </c>
      <c r="L8" s="60" t="e">
        <f ca="true">+IF(AND(ISNUMBER(OFFSET('Water Data'!$E$10,0,10*ROW('Water Data'!E2))),'Data Summary'!CA8="Yes"),OFFSET('Water Data'!$E$10,0,10*ROW('Water Data'!E2)),NA())</f>
        <v>#N/A</v>
      </c>
      <c r="M8" s="60" t="e">
        <f ca="true">+IF(AND(ISNUMBER(OFFSET('Water Data'!$F$5,0,10*ROW('Water Data'!F2))),'Data Summary'!CB8="Yes"),100-OFFSET('Water Data'!$F$5,0,10*ROW('Water Data'!F2)),NA())</f>
        <v>#N/A</v>
      </c>
      <c r="N8" s="60" t="e">
        <f ca="true">+IF(AND(ISNUMBER(OFFSET('Water Data'!$F$7,0,10*ROW('Water Data'!F2))),'Data Summary'!CC8="Yes"),OFFSET('Water Data'!$F$7,0,10*ROW('Water Data'!F2)),NA())</f>
        <v>#N/A</v>
      </c>
      <c r="O8" s="60" t="e">
        <f ca="true">+IF(AND(ISNUMBER(OFFSET('Water Data'!$F$10,0,10*ROW('Water Data'!F2))),'Data Summary'!CD8="Yes"),OFFSET('Water Data'!$F$10,0,10*ROW('Water Data'!F2)),NA())</f>
        <v>#N/A</v>
      </c>
      <c r="P8" s="60">
        <f ca="true">+IF(AND(ISNUMBER(OFFSET('Water Data'!$G$5,0,10*ROW('Water Data'!G2))),'Data Summary'!CE8="Yes"),100-OFFSET('Water Data'!$G$5,0,10*ROW('Water Data'!G2)),NA())</f>
        <v>91.884057971014499</v>
      </c>
      <c r="Q8" s="60" t="e">
        <f ca="true">+IF(AND(ISNUMBER(OFFSET('Water Data'!$G$7,0,10*ROW('Water Data'!G2))),'Data Summary'!CF8="Yes"),OFFSET('Water Data'!$G$7,0,10*ROW('Water Data'!G2)),NA())</f>
        <v>#N/A</v>
      </c>
      <c r="R8" s="60" t="e">
        <f ca="true">+IF(AND(ISNUMBER(OFFSET('Water Data'!$G$10,0,10*ROW('Water Data'!G2))),'Data Summary'!CG8="Yes"),OFFSET('Water Data'!$G$10,0,10*ROW('Water Data'!G2)),NA())</f>
        <v>#N/A</v>
      </c>
      <c r="S8" s="60">
        <f ca="true">+IF(AND(ISNUMBER(OFFSET('Water Data'!$H$5,0,10*ROW('Water Data'!H2))),'Data Summary'!CH8="Yes"),100-OFFSET('Water Data'!$H$5,0,10*ROW('Water Data'!H2)),NA())</f>
        <v>97.53086419753086</v>
      </c>
      <c r="T8" s="60" t="e">
        <f ca="true">+IF(AND(ISNUMBER(OFFSET('Water Data'!$H$7,0,10*ROW('Water Data'!H2))),'Data Summary'!CI8="Yes"),OFFSET('Water Data'!$H$7,0,10*ROW('Water Data'!H2)),NA())</f>
        <v>#N/A</v>
      </c>
      <c r="U8" s="60" t="e">
        <f ca="true">+IF(AND(ISNUMBER(OFFSET('Water Data'!$H$10,0,10*ROW('Water Data'!H2))),'Data Summary'!CJ8="Yes"),OFFSET('Water Data'!$H$10,0,10*ROW('Water Data'!H2)),NA())</f>
        <v>#N/A</v>
      </c>
      <c r="V8" s="106">
        <f ca="true">+IF(AND(ISNUMBER(OFFSET('Sanitation Data'!$C$5,0,10*ROW('Sanitation Data'!C2))),'Data Summary'!CK8="Yes"),100-OFFSET('Sanitation Data'!$C$5,0,10*ROW('Sanitation Data'!C2)),NA())</f>
        <v>97</v>
      </c>
      <c r="W8" s="106" t="e">
        <f ca="true">+IF(AND(ISNUMBER(OFFSET('Sanitation Data'!$C$7,0,10*ROW('Sanitation Data'!C2))),'Data Summary'!CL8="Yes"),OFFSET('Sanitation Data'!$C$7,0,10*ROW('Sanitation Data'!C2)),NA())</f>
        <v>#N/A</v>
      </c>
      <c r="X8" s="106" t="e">
        <f ca="true">+IF(AND(ISNUMBER(OFFSET('Sanitation Data'!$C$11,0,10*ROW('Sanitation Data'!C2))),'Data Summary'!CM8="Yes"),OFFSET('Sanitation Data'!$C$11,0,10*ROW('Sanitation Data'!C2)),NA())</f>
        <v>#N/A</v>
      </c>
      <c r="Y8" s="106" t="e">
        <f ca="true">+IF(AND(ISNUMBER(OFFSET('Sanitation Data'!$C$12,0,10*ROW('Sanitation Data'!C2))),'Data Summary'!CN8="Yes"),OFFSET('Sanitation Data'!$C$12,0,10*ROW('Sanitation Data'!C2)),NA())</f>
        <v>#N/A</v>
      </c>
      <c r="Z8" s="106" t="e">
        <f ca="true">+IF(AND(ISNUMBER(OFFSET('Sanitation Data'!$C$13,0,10*ROW('Sanitation Data'!C2))),'Data Summary'!CO8="Yes"),OFFSET('Sanitation Data'!$C$13,0,10*ROW('Sanitation Data'!C2)),NA())</f>
        <v>#N/A</v>
      </c>
      <c r="AA8" s="106">
        <f ca="true">+IF(AND(ISNUMBER(OFFSET('Sanitation Data'!$D$5,0,10*ROW('Sanitation Data'!D2))),'Data Summary'!CP8="Yes"),100-OFFSET('Sanitation Data'!$D$5,0,10*ROW('Sanitation Data'!D2)),NA())</f>
        <v>100</v>
      </c>
      <c r="AB8" s="106" t="e">
        <f ca="true">+IF(AND(ISNUMBER(OFFSET('Sanitation Data'!$D$7,0,10*ROW('Sanitation Data'!D2))),'Data Summary'!CQ8="Yes"),OFFSET('Sanitation Data'!$D$7,0,10*ROW('Sanitation Data'!D2)),NA())</f>
        <v>#N/A</v>
      </c>
      <c r="AC8" s="106" t="e">
        <f ca="true">+IF(AND(ISNUMBER(OFFSET('Sanitation Data'!$D$11,0,10*ROW('Sanitation Data'!D2))),'Data Summary'!CR8="Yes"),OFFSET('Sanitation Data'!$D$11,0,10*ROW('Sanitation Data'!D2)),NA())</f>
        <v>#N/A</v>
      </c>
      <c r="AD8" s="106" t="e">
        <f ca="true">+IF(AND(ISNUMBER(OFFSET('Sanitation Data'!$D$12,0,10*ROW('Sanitation Data'!D2))),'Data Summary'!CS8="Yes"),OFFSET('Sanitation Data'!$D$12,0,10*ROW('Sanitation Data'!D2)),NA())</f>
        <v>#N/A</v>
      </c>
      <c r="AE8" s="106" t="e">
        <f ca="true">+IF(AND(ISNUMBER(OFFSET('Sanitation Data'!$D$13,0,10*ROW('Sanitation Data'!D2))),'Data Summary'!CT8="Yes"),OFFSET('Sanitation Data'!$D$13,0,10*ROW('Sanitation Data'!D2)),NA())</f>
        <v>#N/A</v>
      </c>
      <c r="AF8" s="106">
        <f ca="true">+IF(AND(ISNUMBER(OFFSET('Sanitation Data'!$E$5,0,10*ROW('Sanitation Data'!E2))),'Data Summary'!CU8="Yes"),100-OFFSET('Sanitation Data'!$E$5,0,10*ROW('Sanitation Data'!E2)),NA())</f>
        <v>95.128939828080235</v>
      </c>
      <c r="AG8" s="106" t="e">
        <f ca="true">+IF(AND(ISNUMBER(OFFSET('Sanitation Data'!$E$7,0,10*ROW('Sanitation Data'!E2))),'Data Summary'!CV8="Yes"),OFFSET('Sanitation Data'!$E$7,0,10*ROW('Sanitation Data'!E2)),NA())</f>
        <v>#N/A</v>
      </c>
      <c r="AH8" s="106" t="e">
        <f ca="true">+IF(AND(ISNUMBER(OFFSET('Sanitation Data'!$E$11,0,10*ROW('Sanitation Data'!E2))),'Data Summary'!CW8="Yes"),OFFSET('Sanitation Data'!$E$11,0,10*ROW('Sanitation Data'!E2)),NA())</f>
        <v>#N/A</v>
      </c>
      <c r="AI8" s="106" t="e">
        <f ca="true">+IF(AND(ISNUMBER(OFFSET('Sanitation Data'!$E$12,0,10*ROW('Sanitation Data'!E2))),'Data Summary'!CX8="Yes"),OFFSET('Sanitation Data'!$E$12,0,10*ROW('Sanitation Data'!E2)),NA())</f>
        <v>#N/A</v>
      </c>
      <c r="AJ8" s="106" t="e">
        <f ca="true">+IF(AND(ISNUMBER(OFFSET('Sanitation Data'!$E$13,0,10*ROW('Sanitation Data'!E2))),'Data Summary'!CY8="Yes"),OFFSET('Sanitation Data'!$E$13,0,10*ROW('Sanitation Data'!E2)),NA())</f>
        <v>#N/A</v>
      </c>
      <c r="AK8" s="106" t="e">
        <f ca="true">+IF(AND(ISNUMBER(OFFSET('Sanitation Data'!$F$5,0,10*ROW('Sanitation Data'!F2))),'Data Summary'!CZ8="Yes"),100-OFFSET('Sanitation Data'!$F$5,0,10*ROW('Sanitation Data'!F2)),NA())</f>
        <v>#N/A</v>
      </c>
      <c r="AL8" s="106" t="e">
        <f ca="true">+IF(AND(ISNUMBER(OFFSET('Sanitation Data'!$F$7,0,10*ROW('Sanitation Data'!F2))),'Data Summary'!DA8="Yes"),OFFSET('Sanitation Data'!$F$7,0,10*ROW('Sanitation Data'!F2)),NA())</f>
        <v>#N/A</v>
      </c>
      <c r="AM8" s="106" t="e">
        <f ca="true">+IF(AND(ISNUMBER(OFFSET('Sanitation Data'!$F$11,0,10*ROW('Sanitation Data'!F2))),'Data Summary'!DB8="Yes"),OFFSET('Sanitation Data'!$F$11,0,10*ROW('Sanitation Data'!F2)),NA())</f>
        <v>#N/A</v>
      </c>
      <c r="AN8" s="106" t="e">
        <f ca="true">+IF(AND(ISNUMBER(OFFSET('Sanitation Data'!$F$12,0,10*ROW('Sanitation Data'!F2))),'Data Summary'!DC8="Yes"),OFFSET('Sanitation Data'!$F$12,0,10*ROW('Sanitation Data'!F2)),NA())</f>
        <v>#N/A</v>
      </c>
      <c r="AO8" s="106" t="e">
        <f ca="true">+IF(AND(ISNUMBER(OFFSET('Sanitation Data'!$F$13,0,10*ROW('Sanitation Data'!F2))),'Data Summary'!DD8="Yes"),OFFSET('Sanitation Data'!$F$13,0,10*ROW('Sanitation Data'!F2)),NA())</f>
        <v>#N/A</v>
      </c>
      <c r="AP8" s="106">
        <f ca="true">+IF(AND(ISNUMBER(OFFSET('Sanitation Data'!$G$5,0,10*ROW('Sanitation Data'!G2))),'Data Summary'!DE8="Yes"),100-OFFSET('Sanitation Data'!$G$5,0,10*ROW('Sanitation Data'!G2)),NA())</f>
        <v>95.072463768115938</v>
      </c>
      <c r="AQ8" s="106" t="e">
        <f ca="true">+IF(AND(ISNUMBER(OFFSET('Sanitation Data'!$G$7,0,10*ROW('Sanitation Data'!G2))),'Data Summary'!DF8="Yes"),OFFSET('Sanitation Data'!$G$7,0,10*ROW('Sanitation Data'!G2)),NA())</f>
        <v>#N/A</v>
      </c>
      <c r="AR8" s="106" t="e">
        <f ca="true">+IF(AND(ISNUMBER(OFFSET('Sanitation Data'!$G$11,0,10*ROW('Sanitation Data'!G2))),'Data Summary'!DG8="Yes"),OFFSET('Sanitation Data'!$G$11,0,10*ROW('Sanitation Data'!G2)),NA())</f>
        <v>#N/A</v>
      </c>
      <c r="AS8" s="106" t="e">
        <f ca="true">+IF(AND(ISNUMBER(OFFSET('Sanitation Data'!$G$12,0,10*ROW('Sanitation Data'!G2))),'Data Summary'!DH8="Yes"),OFFSET('Sanitation Data'!$G$12,0,10*ROW('Sanitation Data'!G2)),NA())</f>
        <v>#N/A</v>
      </c>
      <c r="AT8" s="106" t="e">
        <f ca="true">+IF(AND(ISNUMBER(OFFSET('Sanitation Data'!$G$13,0,10*ROW('Sanitation Data'!G2))),'Data Summary'!DI8="Yes"),OFFSET('Sanitation Data'!$G$13,0,10*ROW('Sanitation Data'!G2)),NA())</f>
        <v>#N/A</v>
      </c>
      <c r="AU8" s="106">
        <f ca="true">+IF(AND(ISNUMBER(OFFSET('Sanitation Data'!$H$5,0,10*ROW('Sanitation Data'!H2))),'Data Summary'!DJ8="Yes"),100-OFFSET('Sanitation Data'!$H$5,0,10*ROW('Sanitation Data'!H2)),NA())</f>
        <v>100</v>
      </c>
      <c r="AV8" s="106" t="e">
        <f ca="true">+IF(AND(ISNUMBER(OFFSET('Sanitation Data'!$H$7,0,10*ROW('Sanitation Data'!H2))),'Data Summary'!DK8="Yes"),OFFSET('Sanitation Data'!$H$7,0,10*ROW('Sanitation Data'!H2)),NA())</f>
        <v>#N/A</v>
      </c>
      <c r="AW8" s="106" t="e">
        <f ca="true">+IF(AND(ISNUMBER(OFFSET('Sanitation Data'!$H$11,0,10*ROW('Sanitation Data'!H2))),'Data Summary'!DL8="Yes"),OFFSET('Sanitation Data'!$H$11,0,10*ROW('Sanitation Data'!H2)),NA())</f>
        <v>#N/A</v>
      </c>
      <c r="AX8" s="106" t="e">
        <f ca="true">+IF(AND(ISNUMBER(OFFSET('Sanitation Data'!$H$12,0,10*ROW('Sanitation Data'!H2))),'Data Summary'!DM8="Yes"),OFFSET('Sanitation Data'!$H$12,0,10*ROW('Sanitation Data'!H2)),NA())</f>
        <v>#N/A</v>
      </c>
      <c r="AY8" s="106" t="e">
        <f ca="true">+IF(AND(ISNUMBER(OFFSET('Sanitation Data'!$H$13,0,10*ROW('Sanitation Data'!H2))),'Data Summary'!DN8="Yes"),OFFSET('Sanitation Data'!$H$13,0,10*ROW('Sanitation Data'!H2)),NA())</f>
        <v>#N/A</v>
      </c>
      <c r="AZ8" s="111" t="e">
        <f ca="true">+IF(AND(ISNUMBER(OFFSET('Hygiene Data'!$C$6,0,10*ROW('Hygiene Data'!C2))),'Data Summary'!DO8="Yes"),OFFSET('Hygiene Data'!$C$6,0,10*ROW('Hygiene Data'!C2)),NA())</f>
        <v>#N/A</v>
      </c>
      <c r="BA8" s="111" t="e">
        <f ca="true">+IF(AND(ISNUMBER(OFFSET('Hygiene Data'!$C$8,0,10*ROW('Hygiene Data'!C2))),'Data Summary'!DP8="Yes"),OFFSET('Hygiene Data'!$C$8,0,10*ROW('Hygiene Data'!C2)),NA())</f>
        <v>#N/A</v>
      </c>
      <c r="BB8" s="111" t="e">
        <f ca="true">+IF(AND(ISNUMBER(OFFSET('Hygiene Data'!$C$10,0,10*ROW('Hygiene Data'!C2))),'Data Summary'!DQ8="Yes"),OFFSET('Hygiene Data'!$C$10,0,10*ROW('Hygiene Data'!C2)),NA())</f>
        <v>#N/A</v>
      </c>
      <c r="BC8" s="111" t="e">
        <f ca="true">+IF(AND(ISNUMBER(OFFSET('Hygiene Data'!$D$6,0,10*ROW('Hygiene Data'!D2))),'Data Summary'!DR8="Yes"),OFFSET('Hygiene Data'!$D$6,0,10*ROW('Hygiene Data'!D2)),NA())</f>
        <v>#N/A</v>
      </c>
      <c r="BD8" s="111" t="e">
        <f ca="true">+IF(AND(ISNUMBER(OFFSET('Hygiene Data'!$D$8,0,10*ROW('Hygiene Data'!D2))),'Data Summary'!DS8="Yes"),OFFSET('Hygiene Data'!$D$8,0,10*ROW('Hygiene Data'!D2)),NA())</f>
        <v>#N/A</v>
      </c>
      <c r="BE8" s="111" t="e">
        <f ca="true">+IF(AND(ISNUMBER(OFFSET('Hygiene Data'!$D$10,0,10*ROW('Hygiene Data'!D2))),'Data Summary'!DT8="Yes"),OFFSET('Hygiene Data'!$D$10,0,10*ROW('Hygiene Data'!D2)),NA())</f>
        <v>#N/A</v>
      </c>
      <c r="BF8" s="111" t="e">
        <f ca="true">+IF(AND(ISNUMBER(OFFSET('Hygiene Data'!$E$6,0,10*ROW('Hygiene Data'!E2))),'Data Summary'!DU8="Yes"),OFFSET('Hygiene Data'!$E$6,0,10*ROW('Hygiene Data'!E2)),NA())</f>
        <v>#N/A</v>
      </c>
      <c r="BG8" s="111" t="e">
        <f ca="true">+IF(AND(ISNUMBER(OFFSET('Hygiene Data'!$E$8,0,10*ROW('Hygiene Data'!E2))),'Data Summary'!DV8="Yes"),OFFSET('Hygiene Data'!$E$8,0,10*ROW('Hygiene Data'!E2)),NA())</f>
        <v>#N/A</v>
      </c>
      <c r="BH8" s="111" t="e">
        <f ca="true">+IF(AND(ISNUMBER(OFFSET('Hygiene Data'!$E$10,0,10*ROW('Hygiene Data'!E2))),'Data Summary'!DW8="Yes"),OFFSET('Hygiene Data'!$E$10,0,10*ROW('Hygiene Data'!E2)),NA())</f>
        <v>#N/A</v>
      </c>
      <c r="BI8" s="111" t="e">
        <f ca="true">+IF(AND(ISNUMBER(OFFSET('Hygiene Data'!$F$6,0,10*ROW('Hygiene Data'!F2))),'Data Summary'!DX8="Yes"),OFFSET('Hygiene Data'!$F$6,0,10*ROW('Hygiene Data'!F2)),NA())</f>
        <v>#N/A</v>
      </c>
      <c r="BJ8" s="111" t="e">
        <f ca="true">+IF(AND(ISNUMBER(OFFSET('Hygiene Data'!$F$8,0,10*ROW('Hygiene Data'!F2))),'Data Summary'!DY8="Yes"),OFFSET('Hygiene Data'!$F$8,0,10*ROW('Hygiene Data'!F2)),NA())</f>
        <v>#N/A</v>
      </c>
      <c r="BK8" s="111" t="e">
        <f ca="true">+IF(AND(ISNUMBER(OFFSET('Hygiene Data'!$F$10,0,10*ROW('Hygiene Data'!F2))),'Data Summary'!DZ8="Yes"),OFFSET('Hygiene Data'!$F$10,0,10*ROW('Hygiene Data'!F2)),NA())</f>
        <v>#N/A</v>
      </c>
      <c r="BL8" s="111" t="e">
        <f ca="true">+IF(AND(ISNUMBER(OFFSET('Hygiene Data'!$G$6,0,10*ROW('Hygiene Data'!G2))),'Data Summary'!EA8="Yes"),OFFSET('Hygiene Data'!$G$6,0,10*ROW('Hygiene Data'!G2)),NA())</f>
        <v>#N/A</v>
      </c>
      <c r="BM8" s="111" t="e">
        <f ca="true">+IF(AND(ISNUMBER(OFFSET('Hygiene Data'!$G$8,0,10*ROW('Hygiene Data'!G2))),'Data Summary'!EB8="Yes"),OFFSET('Hygiene Data'!$G$8,0,10*ROW('Hygiene Data'!G2)),NA())</f>
        <v>#N/A</v>
      </c>
      <c r="BN8" s="111" t="e">
        <f ca="true">+IF(AND(ISNUMBER(OFFSET('Hygiene Data'!$G$10,0,10*ROW('Hygiene Data'!G2))),'Data Summary'!EC8="Yes"),OFFSET('Hygiene Data'!$G$10,0,10*ROW('Hygiene Data'!G2)),NA())</f>
        <v>#N/A</v>
      </c>
      <c r="BO8" s="111" t="e">
        <f ca="true">+IF(AND(ISNUMBER(OFFSET('Hygiene Data'!$H$6,0,10*ROW('Hygiene Data'!H2))),'Data Summary'!ED8="Yes"),OFFSET('Hygiene Data'!$H$6,0,10*ROW('Hygiene Data'!H2)),NA())</f>
        <v>#N/A</v>
      </c>
      <c r="BP8" s="111" t="e">
        <f ca="true">+IF(AND(ISNUMBER(OFFSET('Hygiene Data'!$H$8,0,10*ROW('Hygiene Data'!H2))),'Data Summary'!EE8="Yes"),OFFSET('Hygiene Data'!$H$8,0,10*ROW('Hygiene Data'!H2)),NA())</f>
        <v>#N/A</v>
      </c>
      <c r="BQ8" s="111" t="e">
        <f ca="true">+IF(AND(ISNUMBER(OFFSET('Hygiene Data'!$H$10,0,10*ROW('Hygiene Data'!H2))),'Data Summary'!EF8="Yes"),OFFSET('Hygiene Data'!$H$10,0,10*ROW('Hygiene Data'!H2)),NA())</f>
        <v>#N/A</v>
      </c>
    </row>
    <row r="9" x14ac:dyDescent="0.2">
      <c r="A9" s="59" t="str">
        <f ca="true">+IF(OFFSET('Water Data'!$B$1,0,10*ROW('Water Data'!B3))="",NA(),OFFSET('Water Data'!$B$1,0,10*ROW('Water Data'!B3)))</f>
        <v>EMIS11</v>
      </c>
      <c r="B9" s="59" t="str">
        <f ca="true">+IF(OFFSET('Water Data'!$A$3,0,10*ROW('Water Data'!A3))="",NA(),OFFSET('Water Data'!$A$3,0,10*ROW('Water Data'!A3)))</f>
        <v>EMIS</v>
      </c>
      <c r="C9" s="59">
        <f ca="true">+IF(OFFSET('Water Data'!$C$3,0,10*ROW('Water Data'!C3))="",NA(),OFFSET('Water Data'!$C$3,0,10*ROW('Water Data'!C3)))</f>
        <v>2011</v>
      </c>
      <c r="D9" s="60" t="e">
        <f ca="true">+IF(AND(ISNUMBER(OFFSET('Water Data'!$C$5,0,10*ROW('Water Data'!C3))),'Data Summary'!BS9="Yes"),100-OFFSET('Water Data'!$C$5,0,10*ROW('Water Data'!C3)),NA())</f>
        <v>#N/A</v>
      </c>
      <c r="E9" s="60">
        <f ca="true">+IF(AND(ISNUMBER(OFFSET('Water Data'!$C$7,0,10*ROW('Water Data'!C3))),'Data Summary'!BT9="Yes"),OFFSET('Water Data'!$C$7,0,10*ROW('Water Data'!C3)),NA())</f>
        <v>88.9</v>
      </c>
      <c r="F9" s="60" t="e">
        <f ca="true">+IF(AND(ISNUMBER(OFFSET('Water Data'!$C$10,0,10*ROW('Water Data'!C3))),'Data Summary'!BU9="Yes"),OFFSET('Water Data'!$C$10,0,10*ROW('Water Data'!C3)),NA())</f>
        <v>#N/A</v>
      </c>
      <c r="G9" s="60" t="e">
        <f ca="true">+IF(AND(ISNUMBER(OFFSET('Water Data'!$D$5,0,10*ROW('Water Data'!D3))),'Data Summary'!BV9="Yes"),100-OFFSET('Water Data'!$D$5,0,10*ROW('Water Data'!D3)),NA())</f>
        <v>#N/A</v>
      </c>
      <c r="H9" s="60" t="e">
        <f ca="true">+IF(AND(ISNUMBER(OFFSET('Water Data'!$D$7,0,10*ROW('Water Data'!D3))),'Data Summary'!BW9="Yes"),OFFSET('Water Data'!$D$7,0,10*ROW('Water Data'!D3)),NA())</f>
        <v>#N/A</v>
      </c>
      <c r="I9" s="60" t="e">
        <f ca="true">+IF(AND(ISNUMBER(OFFSET('Water Data'!$D$10,0,10*ROW('Water Data'!D3))),'Data Summary'!BX9="Yes"),OFFSET('Water Data'!$D$10,0,10*ROW('Water Data'!D3)),NA())</f>
        <v>#N/A</v>
      </c>
      <c r="J9" s="60" t="e">
        <f ca="true">+IF(AND(ISNUMBER(OFFSET('Water Data'!$E$5,0,10*ROW('Water Data'!E3))),'Data Summary'!BY9="Yes"),100-OFFSET('Water Data'!$E$5,0,10*ROW('Water Data'!E3)),NA())</f>
        <v>#N/A</v>
      </c>
      <c r="K9" s="60" t="e">
        <f ca="true">+IF(AND(ISNUMBER(OFFSET('Water Data'!$E$7,0,10*ROW('Water Data'!E3))),'Data Summary'!BZ9="Yes"),OFFSET('Water Data'!$E$7,0,10*ROW('Water Data'!E3)),NA())</f>
        <v>#N/A</v>
      </c>
      <c r="L9" s="60" t="e">
        <f ca="true">+IF(AND(ISNUMBER(OFFSET('Water Data'!$E$10,0,10*ROW('Water Data'!E3))),'Data Summary'!CA9="Yes"),OFFSET('Water Data'!$E$10,0,10*ROW('Water Data'!E3)),NA())</f>
        <v>#N/A</v>
      </c>
      <c r="M9" s="60" t="e">
        <f ca="true">+IF(AND(ISNUMBER(OFFSET('Water Data'!$F$5,0,10*ROW('Water Data'!F3))),'Data Summary'!CB9="Yes"),100-OFFSET('Water Data'!$F$5,0,10*ROW('Water Data'!F3)),NA())</f>
        <v>#N/A</v>
      </c>
      <c r="N9" s="60" t="e">
        <f ca="true">+IF(AND(ISNUMBER(OFFSET('Water Data'!$F$7,0,10*ROW('Water Data'!F3))),'Data Summary'!CC9="Yes"),OFFSET('Water Data'!$F$7,0,10*ROW('Water Data'!F3)),NA())</f>
        <v>#N/A</v>
      </c>
      <c r="O9" s="60" t="e">
        <f ca="true">+IF(AND(ISNUMBER(OFFSET('Water Data'!$F$10,0,10*ROW('Water Data'!F3))),'Data Summary'!CD9="Yes"),OFFSET('Water Data'!$F$10,0,10*ROW('Water Data'!F3)),NA())</f>
        <v>#N/A</v>
      </c>
      <c r="P9" s="60" t="e">
        <f ca="true">+IF(AND(ISNUMBER(OFFSET('Water Data'!$G$5,0,10*ROW('Water Data'!G3))),'Data Summary'!CE9="Yes"),100-OFFSET('Water Data'!$G$5,0,10*ROW('Water Data'!G3)),NA())</f>
        <v>#N/A</v>
      </c>
      <c r="Q9" s="60" t="e">
        <f ca="true">+IF(AND(ISNUMBER(OFFSET('Water Data'!$G$7,0,10*ROW('Water Data'!G3))),'Data Summary'!CF9="Yes"),OFFSET('Water Data'!$G$7,0,10*ROW('Water Data'!G3)),NA())</f>
        <v>#N/A</v>
      </c>
      <c r="R9" s="60" t="e">
        <f ca="true">+IF(AND(ISNUMBER(OFFSET('Water Data'!$G$10,0,10*ROW('Water Data'!G3))),'Data Summary'!CG9="Yes"),OFFSET('Water Data'!$G$10,0,10*ROW('Water Data'!G3)),NA())</f>
        <v>#N/A</v>
      </c>
      <c r="S9" s="60" t="e">
        <f ca="true">+IF(AND(ISNUMBER(OFFSET('Water Data'!$H$5,0,10*ROW('Water Data'!H3))),'Data Summary'!CH9="Yes"),100-OFFSET('Water Data'!$H$5,0,10*ROW('Water Data'!H3)),NA())</f>
        <v>#N/A</v>
      </c>
      <c r="T9" s="60" t="e">
        <f ca="true">+IF(AND(ISNUMBER(OFFSET('Water Data'!$H$7,0,10*ROW('Water Data'!H3))),'Data Summary'!CI9="Yes"),OFFSET('Water Data'!$H$7,0,10*ROW('Water Data'!H3)),NA())</f>
        <v>#N/A</v>
      </c>
      <c r="U9" s="60" t="e">
        <f ca="true">+IF(AND(ISNUMBER(OFFSET('Water Data'!$H$10,0,10*ROW('Water Data'!H3))),'Data Summary'!CJ9="Yes"),OFFSET('Water Data'!$H$10,0,10*ROW('Water Data'!H3)),NA())</f>
        <v>#N/A</v>
      </c>
      <c r="V9" s="106" t="e">
        <f ca="true">+IF(AND(ISNUMBER(OFFSET('Sanitation Data'!$C$5,0,10*ROW('Sanitation Data'!C3))),'Data Summary'!CK9="Yes"),100-OFFSET('Sanitation Data'!$C$5,0,10*ROW('Sanitation Data'!C3)),NA())</f>
        <v>#N/A</v>
      </c>
      <c r="W9" s="106" t="e">
        <f ca="true">+IF(AND(ISNUMBER(OFFSET('Sanitation Data'!$C$7,0,10*ROW('Sanitation Data'!C3))),'Data Summary'!CL9="Yes"),OFFSET('Sanitation Data'!$C$7,0,10*ROW('Sanitation Data'!C3)),NA())</f>
        <v>#N/A</v>
      </c>
      <c r="X9" s="106" t="e">
        <f ca="true">+IF(AND(ISNUMBER(OFFSET('Sanitation Data'!$C$11,0,10*ROW('Sanitation Data'!C3))),'Data Summary'!CM9="Yes"),OFFSET('Sanitation Data'!$C$11,0,10*ROW('Sanitation Data'!C3)),NA())</f>
        <v>#N/A</v>
      </c>
      <c r="Y9" s="106" t="e">
        <f ca="true">+IF(AND(ISNUMBER(OFFSET('Sanitation Data'!$C$12,0,10*ROW('Sanitation Data'!C3))),'Data Summary'!CN9="Yes"),OFFSET('Sanitation Data'!$C$12,0,10*ROW('Sanitation Data'!C3)),NA())</f>
        <v>#N/A</v>
      </c>
      <c r="Z9" s="106" t="e">
        <f ca="true">+IF(AND(ISNUMBER(OFFSET('Sanitation Data'!$C$13,0,10*ROW('Sanitation Data'!C3))),'Data Summary'!CO9="Yes"),OFFSET('Sanitation Data'!$C$13,0,10*ROW('Sanitation Data'!C3)),NA())</f>
        <v>#N/A</v>
      </c>
      <c r="AA9" s="106" t="e">
        <f ca="true">+IF(AND(ISNUMBER(OFFSET('Sanitation Data'!$D$5,0,10*ROW('Sanitation Data'!D3))),'Data Summary'!CP9="Yes"),100-OFFSET('Sanitation Data'!$D$5,0,10*ROW('Sanitation Data'!D3)),NA())</f>
        <v>#N/A</v>
      </c>
      <c r="AB9" s="106" t="e">
        <f ca="true">+IF(AND(ISNUMBER(OFFSET('Sanitation Data'!$D$7,0,10*ROW('Sanitation Data'!D3))),'Data Summary'!CQ9="Yes"),OFFSET('Sanitation Data'!$D$7,0,10*ROW('Sanitation Data'!D3)),NA())</f>
        <v>#N/A</v>
      </c>
      <c r="AC9" s="106" t="e">
        <f ca="true">+IF(AND(ISNUMBER(OFFSET('Sanitation Data'!$D$11,0,10*ROW('Sanitation Data'!D3))),'Data Summary'!CR9="Yes"),OFFSET('Sanitation Data'!$D$11,0,10*ROW('Sanitation Data'!D3)),NA())</f>
        <v>#N/A</v>
      </c>
      <c r="AD9" s="106" t="e">
        <f ca="true">+IF(AND(ISNUMBER(OFFSET('Sanitation Data'!$D$12,0,10*ROW('Sanitation Data'!D3))),'Data Summary'!CS9="Yes"),OFFSET('Sanitation Data'!$D$12,0,10*ROW('Sanitation Data'!D3)),NA())</f>
        <v>#N/A</v>
      </c>
      <c r="AE9" s="106" t="e">
        <f ca="true">+IF(AND(ISNUMBER(OFFSET('Sanitation Data'!$D$13,0,10*ROW('Sanitation Data'!D3))),'Data Summary'!CT9="Yes"),OFFSET('Sanitation Data'!$D$13,0,10*ROW('Sanitation Data'!D3)),NA())</f>
        <v>#N/A</v>
      </c>
      <c r="AF9" s="106" t="e">
        <f ca="true">+IF(AND(ISNUMBER(OFFSET('Sanitation Data'!$E$5,0,10*ROW('Sanitation Data'!E3))),'Data Summary'!CU9="Yes"),100-OFFSET('Sanitation Data'!$E$5,0,10*ROW('Sanitation Data'!E3)),NA())</f>
        <v>#N/A</v>
      </c>
      <c r="AG9" s="106" t="e">
        <f ca="true">+IF(AND(ISNUMBER(OFFSET('Sanitation Data'!$E$7,0,10*ROW('Sanitation Data'!E3))),'Data Summary'!CV9="Yes"),OFFSET('Sanitation Data'!$E$7,0,10*ROW('Sanitation Data'!E3)),NA())</f>
        <v>#N/A</v>
      </c>
      <c r="AH9" s="106" t="e">
        <f ca="true">+IF(AND(ISNUMBER(OFFSET('Sanitation Data'!$E$11,0,10*ROW('Sanitation Data'!E3))),'Data Summary'!CW9="Yes"),OFFSET('Sanitation Data'!$E$11,0,10*ROW('Sanitation Data'!E3)),NA())</f>
        <v>#N/A</v>
      </c>
      <c r="AI9" s="106" t="e">
        <f ca="true">+IF(AND(ISNUMBER(OFFSET('Sanitation Data'!$E$12,0,10*ROW('Sanitation Data'!E3))),'Data Summary'!CX9="Yes"),OFFSET('Sanitation Data'!$E$12,0,10*ROW('Sanitation Data'!E3)),NA())</f>
        <v>#N/A</v>
      </c>
      <c r="AJ9" s="106" t="e">
        <f ca="true">+IF(AND(ISNUMBER(OFFSET('Sanitation Data'!$E$13,0,10*ROW('Sanitation Data'!E3))),'Data Summary'!CY9="Yes"),OFFSET('Sanitation Data'!$E$13,0,10*ROW('Sanitation Data'!E3)),NA())</f>
        <v>#N/A</v>
      </c>
      <c r="AK9" s="106" t="e">
        <f ca="true">+IF(AND(ISNUMBER(OFFSET('Sanitation Data'!$F$5,0,10*ROW('Sanitation Data'!F3))),'Data Summary'!CZ9="Yes"),100-OFFSET('Sanitation Data'!$F$5,0,10*ROW('Sanitation Data'!F3)),NA())</f>
        <v>#N/A</v>
      </c>
      <c r="AL9" s="106" t="e">
        <f ca="true">+IF(AND(ISNUMBER(OFFSET('Sanitation Data'!$F$7,0,10*ROW('Sanitation Data'!F3))),'Data Summary'!DA9="Yes"),OFFSET('Sanitation Data'!$F$7,0,10*ROW('Sanitation Data'!F3)),NA())</f>
        <v>#N/A</v>
      </c>
      <c r="AM9" s="106" t="e">
        <f ca="true">+IF(AND(ISNUMBER(OFFSET('Sanitation Data'!$F$11,0,10*ROW('Sanitation Data'!F3))),'Data Summary'!DB9="Yes"),OFFSET('Sanitation Data'!$F$11,0,10*ROW('Sanitation Data'!F3)),NA())</f>
        <v>#N/A</v>
      </c>
      <c r="AN9" s="106" t="e">
        <f ca="true">+IF(AND(ISNUMBER(OFFSET('Sanitation Data'!$F$12,0,10*ROW('Sanitation Data'!F3))),'Data Summary'!DC9="Yes"),OFFSET('Sanitation Data'!$F$12,0,10*ROW('Sanitation Data'!F3)),NA())</f>
        <v>#N/A</v>
      </c>
      <c r="AO9" s="106" t="e">
        <f ca="true">+IF(AND(ISNUMBER(OFFSET('Sanitation Data'!$F$13,0,10*ROW('Sanitation Data'!F3))),'Data Summary'!DD9="Yes"),OFFSET('Sanitation Data'!$F$13,0,10*ROW('Sanitation Data'!F3)),NA())</f>
        <v>#N/A</v>
      </c>
      <c r="AP9" s="106" t="e">
        <f ca="true">+IF(AND(ISNUMBER(OFFSET('Sanitation Data'!$G$5,0,10*ROW('Sanitation Data'!G3))),'Data Summary'!DE9="Yes"),100-OFFSET('Sanitation Data'!$G$5,0,10*ROW('Sanitation Data'!G3)),NA())</f>
        <v>#N/A</v>
      </c>
      <c r="AQ9" s="106" t="e">
        <f ca="true">+IF(AND(ISNUMBER(OFFSET('Sanitation Data'!$G$7,0,10*ROW('Sanitation Data'!G3))),'Data Summary'!DF9="Yes"),OFFSET('Sanitation Data'!$G$7,0,10*ROW('Sanitation Data'!G3)),NA())</f>
        <v>#N/A</v>
      </c>
      <c r="AR9" s="106" t="e">
        <f ca="true">+IF(AND(ISNUMBER(OFFSET('Sanitation Data'!$G$11,0,10*ROW('Sanitation Data'!G3))),'Data Summary'!DG9="Yes"),OFFSET('Sanitation Data'!$G$11,0,10*ROW('Sanitation Data'!G3)),NA())</f>
        <v>#N/A</v>
      </c>
      <c r="AS9" s="106" t="e">
        <f ca="true">+IF(AND(ISNUMBER(OFFSET('Sanitation Data'!$G$12,0,10*ROW('Sanitation Data'!G3))),'Data Summary'!DH9="Yes"),OFFSET('Sanitation Data'!$G$12,0,10*ROW('Sanitation Data'!G3)),NA())</f>
        <v>#N/A</v>
      </c>
      <c r="AT9" s="106" t="e">
        <f ca="true">+IF(AND(ISNUMBER(OFFSET('Sanitation Data'!$G$13,0,10*ROW('Sanitation Data'!G3))),'Data Summary'!DI9="Yes"),OFFSET('Sanitation Data'!$G$13,0,10*ROW('Sanitation Data'!G3)),NA())</f>
        <v>#N/A</v>
      </c>
      <c r="AU9" s="106" t="e">
        <f ca="true">+IF(AND(ISNUMBER(OFFSET('Sanitation Data'!$H$5,0,10*ROW('Sanitation Data'!H3))),'Data Summary'!DJ9="Yes"),100-OFFSET('Sanitation Data'!$H$5,0,10*ROW('Sanitation Data'!H3)),NA())</f>
        <v>#N/A</v>
      </c>
      <c r="AV9" s="106" t="e">
        <f ca="true">+IF(AND(ISNUMBER(OFFSET('Sanitation Data'!$H$7,0,10*ROW('Sanitation Data'!H3))),'Data Summary'!DK9="Yes"),OFFSET('Sanitation Data'!$H$7,0,10*ROW('Sanitation Data'!H3)),NA())</f>
        <v>#N/A</v>
      </c>
      <c r="AW9" s="106" t="e">
        <f ca="true">+IF(AND(ISNUMBER(OFFSET('Sanitation Data'!$H$11,0,10*ROW('Sanitation Data'!H3))),'Data Summary'!DL9="Yes"),OFFSET('Sanitation Data'!$H$11,0,10*ROW('Sanitation Data'!H3)),NA())</f>
        <v>#N/A</v>
      </c>
      <c r="AX9" s="106" t="e">
        <f ca="true">+IF(AND(ISNUMBER(OFFSET('Sanitation Data'!$H$12,0,10*ROW('Sanitation Data'!H3))),'Data Summary'!DM9="Yes"),OFFSET('Sanitation Data'!$H$12,0,10*ROW('Sanitation Data'!H3)),NA())</f>
        <v>#N/A</v>
      </c>
      <c r="AY9" s="106" t="e">
        <f ca="true">+IF(AND(ISNUMBER(OFFSET('Sanitation Data'!$H$13,0,10*ROW('Sanitation Data'!H3))),'Data Summary'!DN9="Yes"),OFFSET('Sanitation Data'!$H$13,0,10*ROW('Sanitation Data'!H3)),NA())</f>
        <v>#N/A</v>
      </c>
      <c r="AZ9" s="111" t="e">
        <f ca="true">+IF(AND(ISNUMBER(OFFSET('Hygiene Data'!$C$6,0,10*ROW('Hygiene Data'!C3))),'Data Summary'!DO9="Yes"),OFFSET('Hygiene Data'!$C$6,0,10*ROW('Hygiene Data'!C3)),NA())</f>
        <v>#N/A</v>
      </c>
      <c r="BA9" s="111" t="e">
        <f ca="true">+IF(AND(ISNUMBER(OFFSET('Hygiene Data'!$C$8,0,10*ROW('Hygiene Data'!C3))),'Data Summary'!DP9="Yes"),OFFSET('Hygiene Data'!$C$8,0,10*ROW('Hygiene Data'!C3)),NA())</f>
        <v>#N/A</v>
      </c>
      <c r="BB9" s="111" t="e">
        <f ca="true">+IF(AND(ISNUMBER(OFFSET('Hygiene Data'!$C$10,0,10*ROW('Hygiene Data'!C3))),'Data Summary'!DQ9="Yes"),OFFSET('Hygiene Data'!$C$10,0,10*ROW('Hygiene Data'!C3)),NA())</f>
        <v>#N/A</v>
      </c>
      <c r="BC9" s="111" t="e">
        <f ca="true">+IF(AND(ISNUMBER(OFFSET('Hygiene Data'!$D$6,0,10*ROW('Hygiene Data'!D3))),'Data Summary'!DR9="Yes"),OFFSET('Hygiene Data'!$D$6,0,10*ROW('Hygiene Data'!D3)),NA())</f>
        <v>#N/A</v>
      </c>
      <c r="BD9" s="111" t="e">
        <f ca="true">+IF(AND(ISNUMBER(OFFSET('Hygiene Data'!$D$8,0,10*ROW('Hygiene Data'!D3))),'Data Summary'!DS9="Yes"),OFFSET('Hygiene Data'!$D$8,0,10*ROW('Hygiene Data'!D3)),NA())</f>
        <v>#N/A</v>
      </c>
      <c r="BE9" s="111" t="e">
        <f ca="true">+IF(AND(ISNUMBER(OFFSET('Hygiene Data'!$D$10,0,10*ROW('Hygiene Data'!D3))),'Data Summary'!DT9="Yes"),OFFSET('Hygiene Data'!$D$10,0,10*ROW('Hygiene Data'!D3)),NA())</f>
        <v>#N/A</v>
      </c>
      <c r="BF9" s="111" t="e">
        <f ca="true">+IF(AND(ISNUMBER(OFFSET('Hygiene Data'!$E$6,0,10*ROW('Hygiene Data'!E3))),'Data Summary'!DU9="Yes"),OFFSET('Hygiene Data'!$E$6,0,10*ROW('Hygiene Data'!E3)),NA())</f>
        <v>#N/A</v>
      </c>
      <c r="BG9" s="111" t="e">
        <f ca="true">+IF(AND(ISNUMBER(OFFSET('Hygiene Data'!$E$8,0,10*ROW('Hygiene Data'!E3))),'Data Summary'!DV9="Yes"),OFFSET('Hygiene Data'!$E$8,0,10*ROW('Hygiene Data'!E3)),NA())</f>
        <v>#N/A</v>
      </c>
      <c r="BH9" s="111" t="e">
        <f ca="true">+IF(AND(ISNUMBER(OFFSET('Hygiene Data'!$E$10,0,10*ROW('Hygiene Data'!E3))),'Data Summary'!DW9="Yes"),OFFSET('Hygiene Data'!$E$10,0,10*ROW('Hygiene Data'!E3)),NA())</f>
        <v>#N/A</v>
      </c>
      <c r="BI9" s="111" t="e">
        <f ca="true">+IF(AND(ISNUMBER(OFFSET('Hygiene Data'!$F$6,0,10*ROW('Hygiene Data'!F3))),'Data Summary'!DX9="Yes"),OFFSET('Hygiene Data'!$F$6,0,10*ROW('Hygiene Data'!F3)),NA())</f>
        <v>#N/A</v>
      </c>
      <c r="BJ9" s="111" t="e">
        <f ca="true">+IF(AND(ISNUMBER(OFFSET('Hygiene Data'!$F$8,0,10*ROW('Hygiene Data'!F3))),'Data Summary'!DY9="Yes"),OFFSET('Hygiene Data'!$F$8,0,10*ROW('Hygiene Data'!F3)),NA())</f>
        <v>#N/A</v>
      </c>
      <c r="BK9" s="111" t="e">
        <f ca="true">+IF(AND(ISNUMBER(OFFSET('Hygiene Data'!$F$10,0,10*ROW('Hygiene Data'!F3))),'Data Summary'!DZ9="Yes"),OFFSET('Hygiene Data'!$F$10,0,10*ROW('Hygiene Data'!F3)),NA())</f>
        <v>#N/A</v>
      </c>
      <c r="BL9" s="111" t="e">
        <f ca="true">+IF(AND(ISNUMBER(OFFSET('Hygiene Data'!$G$6,0,10*ROW('Hygiene Data'!G3))),'Data Summary'!EA9="Yes"),OFFSET('Hygiene Data'!$G$6,0,10*ROW('Hygiene Data'!G3)),NA())</f>
        <v>#N/A</v>
      </c>
      <c r="BM9" s="111" t="e">
        <f ca="true">+IF(AND(ISNUMBER(OFFSET('Hygiene Data'!$G$8,0,10*ROW('Hygiene Data'!G3))),'Data Summary'!EB9="Yes"),OFFSET('Hygiene Data'!$G$8,0,10*ROW('Hygiene Data'!G3)),NA())</f>
        <v>#N/A</v>
      </c>
      <c r="BN9" s="111" t="e">
        <f ca="true">+IF(AND(ISNUMBER(OFFSET('Hygiene Data'!$G$10,0,10*ROW('Hygiene Data'!G3))),'Data Summary'!EC9="Yes"),OFFSET('Hygiene Data'!$G$10,0,10*ROW('Hygiene Data'!G3)),NA())</f>
        <v>#N/A</v>
      </c>
      <c r="BO9" s="111" t="e">
        <f ca="true">+IF(AND(ISNUMBER(OFFSET('Hygiene Data'!$H$6,0,10*ROW('Hygiene Data'!H3))),'Data Summary'!ED9="Yes"),OFFSET('Hygiene Data'!$H$6,0,10*ROW('Hygiene Data'!H3)),NA())</f>
        <v>#N/A</v>
      </c>
      <c r="BP9" s="111" t="e">
        <f ca="true">+IF(AND(ISNUMBER(OFFSET('Hygiene Data'!$H$8,0,10*ROW('Hygiene Data'!H3))),'Data Summary'!EE9="Yes"),OFFSET('Hygiene Data'!$H$8,0,10*ROW('Hygiene Data'!H3)),NA())</f>
        <v>#N/A</v>
      </c>
      <c r="BQ9" s="111" t="e">
        <f ca="true">+IF(AND(ISNUMBER(OFFSET('Hygiene Data'!$H$10,0,10*ROW('Hygiene Data'!H3))),'Data Summary'!EF9="Yes"),OFFSET('Hygiene Data'!$H$10,0,10*ROW('Hygiene Data'!H3)),NA())</f>
        <v>#N/A</v>
      </c>
    </row>
    <row r="10" x14ac:dyDescent="0.2">
      <c r="A10" s="59" t="str">
        <f ca="true">+IF(OFFSET('Water Data'!$B$1,0,10*ROW('Water Data'!B4))="",NA(),OFFSET('Water Data'!$B$1,0,10*ROW('Water Data'!B4)))</f>
        <v>EMIS12</v>
      </c>
      <c r="B10" s="59" t="str">
        <f ca="true">+IF(OFFSET('Water Data'!$A$3,0,10*ROW('Water Data'!A4))="",NA(),OFFSET('Water Data'!$A$3,0,10*ROW('Water Data'!A4)))</f>
        <v>EMIS</v>
      </c>
      <c r="C10" s="59">
        <f ca="true">+IF(OFFSET('Water Data'!$C$3,0,10*ROW('Water Data'!C4))="",NA(),OFFSET('Water Data'!$C$3,0,10*ROW('Water Data'!C4)))</f>
        <v>2012</v>
      </c>
      <c r="D10" s="60" t="e">
        <f ca="true">+IF(AND(ISNUMBER(OFFSET('Water Data'!$C$5,0,10*ROW('Water Data'!C4))),'Data Summary'!BS10="Yes"),100-OFFSET('Water Data'!$C$5,0,10*ROW('Water Data'!C4)),NA())</f>
        <v>#N/A</v>
      </c>
      <c r="E10" s="60">
        <f ca="true">+IF(AND(ISNUMBER(OFFSET('Water Data'!$C$7,0,10*ROW('Water Data'!C4))),'Data Summary'!BT10="Yes"),OFFSET('Water Data'!$C$7,0,10*ROW('Water Data'!C4)),NA())</f>
        <v>89.6</v>
      </c>
      <c r="F10" s="60" t="e">
        <f ca="true">+IF(AND(ISNUMBER(OFFSET('Water Data'!$C$10,0,10*ROW('Water Data'!C4))),'Data Summary'!BU10="Yes"),OFFSET('Water Data'!$C$10,0,10*ROW('Water Data'!C4)),NA())</f>
        <v>#N/A</v>
      </c>
      <c r="G10" s="60" t="e">
        <f ca="true">+IF(AND(ISNUMBER(OFFSET('Water Data'!$D$5,0,10*ROW('Water Data'!D4))),'Data Summary'!BV10="Yes"),100-OFFSET('Water Data'!$D$5,0,10*ROW('Water Data'!D4)),NA())</f>
        <v>#N/A</v>
      </c>
      <c r="H10" s="60" t="e">
        <f ca="true">+IF(AND(ISNUMBER(OFFSET('Water Data'!$D$7,0,10*ROW('Water Data'!D4))),'Data Summary'!BW10="Yes"),OFFSET('Water Data'!$D$7,0,10*ROW('Water Data'!D4)),NA())</f>
        <v>#N/A</v>
      </c>
      <c r="I10" s="60" t="e">
        <f ca="true">+IF(AND(ISNUMBER(OFFSET('Water Data'!$D$10,0,10*ROW('Water Data'!D4))),'Data Summary'!BX10="Yes"),OFFSET('Water Data'!$D$10,0,10*ROW('Water Data'!D4)),NA())</f>
        <v>#N/A</v>
      </c>
      <c r="J10" s="60" t="e">
        <f ca="true">+IF(AND(ISNUMBER(OFFSET('Water Data'!$E$5,0,10*ROW('Water Data'!E4))),'Data Summary'!BY10="Yes"),100-OFFSET('Water Data'!$E$5,0,10*ROW('Water Data'!E4)),NA())</f>
        <v>#N/A</v>
      </c>
      <c r="K10" s="60" t="e">
        <f ca="true">+IF(AND(ISNUMBER(OFFSET('Water Data'!$E$7,0,10*ROW('Water Data'!E4))),'Data Summary'!BZ10="Yes"),OFFSET('Water Data'!$E$7,0,10*ROW('Water Data'!E4)),NA())</f>
        <v>#N/A</v>
      </c>
      <c r="L10" s="60" t="e">
        <f ca="true">+IF(AND(ISNUMBER(OFFSET('Water Data'!$E$10,0,10*ROW('Water Data'!E4))),'Data Summary'!CA10="Yes"),OFFSET('Water Data'!$E$10,0,10*ROW('Water Data'!E4)),NA())</f>
        <v>#N/A</v>
      </c>
      <c r="M10" s="60" t="e">
        <f ca="true">+IF(AND(ISNUMBER(OFFSET('Water Data'!$F$5,0,10*ROW('Water Data'!F4))),'Data Summary'!CB10="Yes"),100-OFFSET('Water Data'!$F$5,0,10*ROW('Water Data'!F4)),NA())</f>
        <v>#N/A</v>
      </c>
      <c r="N10" s="60" t="e">
        <f ca="true">+IF(AND(ISNUMBER(OFFSET('Water Data'!$F$7,0,10*ROW('Water Data'!F4))),'Data Summary'!CC10="Yes"),OFFSET('Water Data'!$F$7,0,10*ROW('Water Data'!F4)),NA())</f>
        <v>#N/A</v>
      </c>
      <c r="O10" s="60" t="e">
        <f ca="true">+IF(AND(ISNUMBER(OFFSET('Water Data'!$F$10,0,10*ROW('Water Data'!F4))),'Data Summary'!CD10="Yes"),OFFSET('Water Data'!$F$10,0,10*ROW('Water Data'!F4)),NA())</f>
        <v>#N/A</v>
      </c>
      <c r="P10" s="60" t="e">
        <f ca="true">+IF(AND(ISNUMBER(OFFSET('Water Data'!$G$5,0,10*ROW('Water Data'!G4))),'Data Summary'!CE10="Yes"),100-OFFSET('Water Data'!$G$5,0,10*ROW('Water Data'!G4)),NA())</f>
        <v>#N/A</v>
      </c>
      <c r="Q10" s="60" t="e">
        <f ca="true">+IF(AND(ISNUMBER(OFFSET('Water Data'!$G$7,0,10*ROW('Water Data'!G4))),'Data Summary'!CF10="Yes"),OFFSET('Water Data'!$G$7,0,10*ROW('Water Data'!G4)),NA())</f>
        <v>#N/A</v>
      </c>
      <c r="R10" s="60" t="e">
        <f ca="true">+IF(AND(ISNUMBER(OFFSET('Water Data'!$G$10,0,10*ROW('Water Data'!G4))),'Data Summary'!CG10="Yes"),OFFSET('Water Data'!$G$10,0,10*ROW('Water Data'!G4)),NA())</f>
        <v>#N/A</v>
      </c>
      <c r="S10" s="60" t="e">
        <f ca="true">+IF(AND(ISNUMBER(OFFSET('Water Data'!$H$5,0,10*ROW('Water Data'!H4))),'Data Summary'!CH10="Yes"),100-OFFSET('Water Data'!$H$5,0,10*ROW('Water Data'!H4)),NA())</f>
        <v>#N/A</v>
      </c>
      <c r="T10" s="60" t="e">
        <f ca="true">+IF(AND(ISNUMBER(OFFSET('Water Data'!$H$7,0,10*ROW('Water Data'!H4))),'Data Summary'!CI10="Yes"),OFFSET('Water Data'!$H$7,0,10*ROW('Water Data'!H4)),NA())</f>
        <v>#N/A</v>
      </c>
      <c r="U10" s="60" t="e">
        <f ca="true">+IF(AND(ISNUMBER(OFFSET('Water Data'!$H$10,0,10*ROW('Water Data'!H4))),'Data Summary'!CJ10="Yes"),OFFSET('Water Data'!$H$10,0,10*ROW('Water Data'!H4)),NA())</f>
        <v>#N/A</v>
      </c>
      <c r="V10" s="106" t="e">
        <f ca="true">+IF(AND(ISNUMBER(OFFSET('Sanitation Data'!$C$5,0,10*ROW('Sanitation Data'!C4))),'Data Summary'!CK10="Yes"),100-OFFSET('Sanitation Data'!$C$5,0,10*ROW('Sanitation Data'!C4)),NA())</f>
        <v>#N/A</v>
      </c>
      <c r="W10" s="106" t="e">
        <f ca="true">+IF(AND(ISNUMBER(OFFSET('Sanitation Data'!$C$7,0,10*ROW('Sanitation Data'!C4))),'Data Summary'!CL10="Yes"),OFFSET('Sanitation Data'!$C$7,0,10*ROW('Sanitation Data'!C4)),NA())</f>
        <v>#N/A</v>
      </c>
      <c r="X10" s="106" t="e">
        <f ca="true">+IF(AND(ISNUMBER(OFFSET('Sanitation Data'!$C$11,0,10*ROW('Sanitation Data'!C4))),'Data Summary'!CM10="Yes"),OFFSET('Sanitation Data'!$C$11,0,10*ROW('Sanitation Data'!C4)),NA())</f>
        <v>#N/A</v>
      </c>
      <c r="Y10" s="106" t="e">
        <f ca="true">+IF(AND(ISNUMBER(OFFSET('Sanitation Data'!$C$12,0,10*ROW('Sanitation Data'!C4))),'Data Summary'!CN10="Yes"),OFFSET('Sanitation Data'!$C$12,0,10*ROW('Sanitation Data'!C4)),NA())</f>
        <v>#N/A</v>
      </c>
      <c r="Z10" s="106" t="e">
        <f ca="true">+IF(AND(ISNUMBER(OFFSET('Sanitation Data'!$C$13,0,10*ROW('Sanitation Data'!C4))),'Data Summary'!CO10="Yes"),OFFSET('Sanitation Data'!$C$13,0,10*ROW('Sanitation Data'!C4)),NA())</f>
        <v>#N/A</v>
      </c>
      <c r="AA10" s="106" t="e">
        <f ca="true">+IF(AND(ISNUMBER(OFFSET('Sanitation Data'!$D$5,0,10*ROW('Sanitation Data'!D4))),'Data Summary'!CP10="Yes"),100-OFFSET('Sanitation Data'!$D$5,0,10*ROW('Sanitation Data'!D4)),NA())</f>
        <v>#N/A</v>
      </c>
      <c r="AB10" s="106" t="e">
        <f ca="true">+IF(AND(ISNUMBER(OFFSET('Sanitation Data'!$D$7,0,10*ROW('Sanitation Data'!D4))),'Data Summary'!CQ10="Yes"),OFFSET('Sanitation Data'!$D$7,0,10*ROW('Sanitation Data'!D4)),NA())</f>
        <v>#N/A</v>
      </c>
      <c r="AC10" s="106" t="e">
        <f ca="true">+IF(AND(ISNUMBER(OFFSET('Sanitation Data'!$D$11,0,10*ROW('Sanitation Data'!D4))),'Data Summary'!CR10="Yes"),OFFSET('Sanitation Data'!$D$11,0,10*ROW('Sanitation Data'!D4)),NA())</f>
        <v>#N/A</v>
      </c>
      <c r="AD10" s="106" t="e">
        <f ca="true">+IF(AND(ISNUMBER(OFFSET('Sanitation Data'!$D$12,0,10*ROW('Sanitation Data'!D4))),'Data Summary'!CS10="Yes"),OFFSET('Sanitation Data'!$D$12,0,10*ROW('Sanitation Data'!D4)),NA())</f>
        <v>#N/A</v>
      </c>
      <c r="AE10" s="106" t="e">
        <f ca="true">+IF(AND(ISNUMBER(OFFSET('Sanitation Data'!$D$13,0,10*ROW('Sanitation Data'!D4))),'Data Summary'!CT10="Yes"),OFFSET('Sanitation Data'!$D$13,0,10*ROW('Sanitation Data'!D4)),NA())</f>
        <v>#N/A</v>
      </c>
      <c r="AF10" s="106" t="e">
        <f ca="true">+IF(AND(ISNUMBER(OFFSET('Sanitation Data'!$E$5,0,10*ROW('Sanitation Data'!E4))),'Data Summary'!CU10="Yes"),100-OFFSET('Sanitation Data'!$E$5,0,10*ROW('Sanitation Data'!E4)),NA())</f>
        <v>#N/A</v>
      </c>
      <c r="AG10" s="106" t="e">
        <f ca="true">+IF(AND(ISNUMBER(OFFSET('Sanitation Data'!$E$7,0,10*ROW('Sanitation Data'!E4))),'Data Summary'!CV10="Yes"),OFFSET('Sanitation Data'!$E$7,0,10*ROW('Sanitation Data'!E4)),NA())</f>
        <v>#N/A</v>
      </c>
      <c r="AH10" s="106" t="e">
        <f ca="true">+IF(AND(ISNUMBER(OFFSET('Sanitation Data'!$E$11,0,10*ROW('Sanitation Data'!E4))),'Data Summary'!CW10="Yes"),OFFSET('Sanitation Data'!$E$11,0,10*ROW('Sanitation Data'!E4)),NA())</f>
        <v>#N/A</v>
      </c>
      <c r="AI10" s="106" t="e">
        <f ca="true">+IF(AND(ISNUMBER(OFFSET('Sanitation Data'!$E$12,0,10*ROW('Sanitation Data'!E4))),'Data Summary'!CX10="Yes"),OFFSET('Sanitation Data'!$E$12,0,10*ROW('Sanitation Data'!E4)),NA())</f>
        <v>#N/A</v>
      </c>
      <c r="AJ10" s="106" t="e">
        <f ca="true">+IF(AND(ISNUMBER(OFFSET('Sanitation Data'!$E$13,0,10*ROW('Sanitation Data'!E4))),'Data Summary'!CY10="Yes"),OFFSET('Sanitation Data'!$E$13,0,10*ROW('Sanitation Data'!E4)),NA())</f>
        <v>#N/A</v>
      </c>
      <c r="AK10" s="106" t="e">
        <f ca="true">+IF(AND(ISNUMBER(OFFSET('Sanitation Data'!$F$5,0,10*ROW('Sanitation Data'!F4))),'Data Summary'!CZ10="Yes"),100-OFFSET('Sanitation Data'!$F$5,0,10*ROW('Sanitation Data'!F4)),NA())</f>
        <v>#N/A</v>
      </c>
      <c r="AL10" s="106" t="e">
        <f ca="true">+IF(AND(ISNUMBER(OFFSET('Sanitation Data'!$F$7,0,10*ROW('Sanitation Data'!F4))),'Data Summary'!DA10="Yes"),OFFSET('Sanitation Data'!$F$7,0,10*ROW('Sanitation Data'!F4)),NA())</f>
        <v>#N/A</v>
      </c>
      <c r="AM10" s="106" t="e">
        <f ca="true">+IF(AND(ISNUMBER(OFFSET('Sanitation Data'!$F$11,0,10*ROW('Sanitation Data'!F4))),'Data Summary'!DB10="Yes"),OFFSET('Sanitation Data'!$F$11,0,10*ROW('Sanitation Data'!F4)),NA())</f>
        <v>#N/A</v>
      </c>
      <c r="AN10" s="106" t="e">
        <f ca="true">+IF(AND(ISNUMBER(OFFSET('Sanitation Data'!$F$12,0,10*ROW('Sanitation Data'!F4))),'Data Summary'!DC10="Yes"),OFFSET('Sanitation Data'!$F$12,0,10*ROW('Sanitation Data'!F4)),NA())</f>
        <v>#N/A</v>
      </c>
      <c r="AO10" s="106" t="e">
        <f ca="true">+IF(AND(ISNUMBER(OFFSET('Sanitation Data'!$F$13,0,10*ROW('Sanitation Data'!F4))),'Data Summary'!DD10="Yes"),OFFSET('Sanitation Data'!$F$13,0,10*ROW('Sanitation Data'!F4)),NA())</f>
        <v>#N/A</v>
      </c>
      <c r="AP10" s="106" t="e">
        <f ca="true">+IF(AND(ISNUMBER(OFFSET('Sanitation Data'!$G$5,0,10*ROW('Sanitation Data'!G4))),'Data Summary'!DE10="Yes"),100-OFFSET('Sanitation Data'!$G$5,0,10*ROW('Sanitation Data'!G4)),NA())</f>
        <v>#N/A</v>
      </c>
      <c r="AQ10" s="106" t="e">
        <f ca="true">+IF(AND(ISNUMBER(OFFSET('Sanitation Data'!$G$7,0,10*ROW('Sanitation Data'!G4))),'Data Summary'!DF10="Yes"),OFFSET('Sanitation Data'!$G$7,0,10*ROW('Sanitation Data'!G4)),NA())</f>
        <v>#N/A</v>
      </c>
      <c r="AR10" s="106" t="e">
        <f ca="true">+IF(AND(ISNUMBER(OFFSET('Sanitation Data'!$G$11,0,10*ROW('Sanitation Data'!G4))),'Data Summary'!DG10="Yes"),OFFSET('Sanitation Data'!$G$11,0,10*ROW('Sanitation Data'!G4)),NA())</f>
        <v>#N/A</v>
      </c>
      <c r="AS10" s="106" t="e">
        <f ca="true">+IF(AND(ISNUMBER(OFFSET('Sanitation Data'!$G$12,0,10*ROW('Sanitation Data'!G4))),'Data Summary'!DH10="Yes"),OFFSET('Sanitation Data'!$G$12,0,10*ROW('Sanitation Data'!G4)),NA())</f>
        <v>#N/A</v>
      </c>
      <c r="AT10" s="106" t="e">
        <f ca="true">+IF(AND(ISNUMBER(OFFSET('Sanitation Data'!$G$13,0,10*ROW('Sanitation Data'!G4))),'Data Summary'!DI10="Yes"),OFFSET('Sanitation Data'!$G$13,0,10*ROW('Sanitation Data'!G4)),NA())</f>
        <v>#N/A</v>
      </c>
      <c r="AU10" s="106" t="e">
        <f ca="true">+IF(AND(ISNUMBER(OFFSET('Sanitation Data'!$H$5,0,10*ROW('Sanitation Data'!H4))),'Data Summary'!DJ10="Yes"),100-OFFSET('Sanitation Data'!$H$5,0,10*ROW('Sanitation Data'!H4)),NA())</f>
        <v>#N/A</v>
      </c>
      <c r="AV10" s="106" t="e">
        <f ca="true">+IF(AND(ISNUMBER(OFFSET('Sanitation Data'!$H$7,0,10*ROW('Sanitation Data'!H4))),'Data Summary'!DK10="Yes"),OFFSET('Sanitation Data'!$H$7,0,10*ROW('Sanitation Data'!H4)),NA())</f>
        <v>#N/A</v>
      </c>
      <c r="AW10" s="106" t="e">
        <f ca="true">+IF(AND(ISNUMBER(OFFSET('Sanitation Data'!$H$11,0,10*ROW('Sanitation Data'!H4))),'Data Summary'!DL10="Yes"),OFFSET('Sanitation Data'!$H$11,0,10*ROW('Sanitation Data'!H4)),NA())</f>
        <v>#N/A</v>
      </c>
      <c r="AX10" s="106" t="e">
        <f ca="true">+IF(AND(ISNUMBER(OFFSET('Sanitation Data'!$H$12,0,10*ROW('Sanitation Data'!H4))),'Data Summary'!DM10="Yes"),OFFSET('Sanitation Data'!$H$12,0,10*ROW('Sanitation Data'!H4)),NA())</f>
        <v>#N/A</v>
      </c>
      <c r="AY10" s="106" t="e">
        <f ca="true">+IF(AND(ISNUMBER(OFFSET('Sanitation Data'!$H$13,0,10*ROW('Sanitation Data'!H4))),'Data Summary'!DN10="Yes"),OFFSET('Sanitation Data'!$H$13,0,10*ROW('Sanitation Data'!H4)),NA())</f>
        <v>#N/A</v>
      </c>
      <c r="AZ10" s="111" t="e">
        <f ca="true">+IF(AND(ISNUMBER(OFFSET('Hygiene Data'!$C$6,0,10*ROW('Hygiene Data'!C4))),'Data Summary'!DO10="Yes"),OFFSET('Hygiene Data'!$C$6,0,10*ROW('Hygiene Data'!C4)),NA())</f>
        <v>#N/A</v>
      </c>
      <c r="BA10" s="111" t="e">
        <f ca="true">+IF(AND(ISNUMBER(OFFSET('Hygiene Data'!$C$8,0,10*ROW('Hygiene Data'!C4))),'Data Summary'!DP10="Yes"),OFFSET('Hygiene Data'!$C$8,0,10*ROW('Hygiene Data'!C4)),NA())</f>
        <v>#N/A</v>
      </c>
      <c r="BB10" s="111" t="e">
        <f ca="true">+IF(AND(ISNUMBER(OFFSET('Hygiene Data'!$C$10,0,10*ROW('Hygiene Data'!C4))),'Data Summary'!DQ10="Yes"),OFFSET('Hygiene Data'!$C$10,0,10*ROW('Hygiene Data'!C4)),NA())</f>
        <v>#N/A</v>
      </c>
      <c r="BC10" s="111" t="e">
        <f ca="true">+IF(AND(ISNUMBER(OFFSET('Hygiene Data'!$D$6,0,10*ROW('Hygiene Data'!D4))),'Data Summary'!DR10="Yes"),OFFSET('Hygiene Data'!$D$6,0,10*ROW('Hygiene Data'!D4)),NA())</f>
        <v>#N/A</v>
      </c>
      <c r="BD10" s="111" t="e">
        <f ca="true">+IF(AND(ISNUMBER(OFFSET('Hygiene Data'!$D$8,0,10*ROW('Hygiene Data'!D4))),'Data Summary'!DS10="Yes"),OFFSET('Hygiene Data'!$D$8,0,10*ROW('Hygiene Data'!D4)),NA())</f>
        <v>#N/A</v>
      </c>
      <c r="BE10" s="111" t="e">
        <f ca="true">+IF(AND(ISNUMBER(OFFSET('Hygiene Data'!$D$10,0,10*ROW('Hygiene Data'!D4))),'Data Summary'!DT10="Yes"),OFFSET('Hygiene Data'!$D$10,0,10*ROW('Hygiene Data'!D4)),NA())</f>
        <v>#N/A</v>
      </c>
      <c r="BF10" s="111" t="e">
        <f ca="true">+IF(AND(ISNUMBER(OFFSET('Hygiene Data'!$E$6,0,10*ROW('Hygiene Data'!E4))),'Data Summary'!DU10="Yes"),OFFSET('Hygiene Data'!$E$6,0,10*ROW('Hygiene Data'!E4)),NA())</f>
        <v>#N/A</v>
      </c>
      <c r="BG10" s="111" t="e">
        <f ca="true">+IF(AND(ISNUMBER(OFFSET('Hygiene Data'!$E$8,0,10*ROW('Hygiene Data'!E4))),'Data Summary'!DV10="Yes"),OFFSET('Hygiene Data'!$E$8,0,10*ROW('Hygiene Data'!E4)),NA())</f>
        <v>#N/A</v>
      </c>
      <c r="BH10" s="111" t="e">
        <f ca="true">+IF(AND(ISNUMBER(OFFSET('Hygiene Data'!$E$10,0,10*ROW('Hygiene Data'!E4))),'Data Summary'!DW10="Yes"),OFFSET('Hygiene Data'!$E$10,0,10*ROW('Hygiene Data'!E4)),NA())</f>
        <v>#N/A</v>
      </c>
      <c r="BI10" s="111" t="e">
        <f ca="true">+IF(AND(ISNUMBER(OFFSET('Hygiene Data'!$F$6,0,10*ROW('Hygiene Data'!F4))),'Data Summary'!DX10="Yes"),OFFSET('Hygiene Data'!$F$6,0,10*ROW('Hygiene Data'!F4)),NA())</f>
        <v>#N/A</v>
      </c>
      <c r="BJ10" s="111" t="e">
        <f ca="true">+IF(AND(ISNUMBER(OFFSET('Hygiene Data'!$F$8,0,10*ROW('Hygiene Data'!F4))),'Data Summary'!DY10="Yes"),OFFSET('Hygiene Data'!$F$8,0,10*ROW('Hygiene Data'!F4)),NA())</f>
        <v>#N/A</v>
      </c>
      <c r="BK10" s="111" t="e">
        <f ca="true">+IF(AND(ISNUMBER(OFFSET('Hygiene Data'!$F$10,0,10*ROW('Hygiene Data'!F4))),'Data Summary'!DZ10="Yes"),OFFSET('Hygiene Data'!$F$10,0,10*ROW('Hygiene Data'!F4)),NA())</f>
        <v>#N/A</v>
      </c>
      <c r="BL10" s="111" t="e">
        <f ca="true">+IF(AND(ISNUMBER(OFFSET('Hygiene Data'!$G$6,0,10*ROW('Hygiene Data'!G4))),'Data Summary'!EA10="Yes"),OFFSET('Hygiene Data'!$G$6,0,10*ROW('Hygiene Data'!G4)),NA())</f>
        <v>#N/A</v>
      </c>
      <c r="BM10" s="111" t="e">
        <f ca="true">+IF(AND(ISNUMBER(OFFSET('Hygiene Data'!$G$8,0,10*ROW('Hygiene Data'!G4))),'Data Summary'!EB10="Yes"),OFFSET('Hygiene Data'!$G$8,0,10*ROW('Hygiene Data'!G4)),NA())</f>
        <v>#N/A</v>
      </c>
      <c r="BN10" s="111" t="e">
        <f ca="true">+IF(AND(ISNUMBER(OFFSET('Hygiene Data'!$G$10,0,10*ROW('Hygiene Data'!G4))),'Data Summary'!EC10="Yes"),OFFSET('Hygiene Data'!$G$10,0,10*ROW('Hygiene Data'!G4)),NA())</f>
        <v>#N/A</v>
      </c>
      <c r="BO10" s="111" t="e">
        <f ca="true">+IF(AND(ISNUMBER(OFFSET('Hygiene Data'!$H$6,0,10*ROW('Hygiene Data'!H4))),'Data Summary'!ED10="Yes"),OFFSET('Hygiene Data'!$H$6,0,10*ROW('Hygiene Data'!H4)),NA())</f>
        <v>#N/A</v>
      </c>
      <c r="BP10" s="111" t="e">
        <f ca="true">+IF(AND(ISNUMBER(OFFSET('Hygiene Data'!$H$8,0,10*ROW('Hygiene Data'!H4))),'Data Summary'!EE10="Yes"),OFFSET('Hygiene Data'!$H$8,0,10*ROW('Hygiene Data'!H4)),NA())</f>
        <v>#N/A</v>
      </c>
      <c r="BQ10" s="111" t="e">
        <f ca="true">+IF(AND(ISNUMBER(OFFSET('Hygiene Data'!$H$10,0,10*ROW('Hygiene Data'!H4))),'Data Summary'!EF10="Yes"),OFFSET('Hygiene Data'!$H$10,0,10*ROW('Hygiene Data'!H4)),NA())</f>
        <v>#N/A</v>
      </c>
    </row>
    <row r="11" x14ac:dyDescent="0.2">
      <c r="A11" s="59" t="str">
        <f ca="true">+IF(OFFSET('Water Data'!$B$1,0,10*ROW('Water Data'!B5))="",NA(),OFFSET('Water Data'!$B$1,0,10*ROW('Water Data'!B5)))</f>
        <v>EMIS13</v>
      </c>
      <c r="B11" s="59" t="str">
        <f ca="true">+IF(OFFSET('Water Data'!$A$3,0,10*ROW('Water Data'!A5))="",NA(),OFFSET('Water Data'!$A$3,0,10*ROW('Water Data'!A5)))</f>
        <v>EMIS</v>
      </c>
      <c r="C11" s="59">
        <f ca="true">+IF(OFFSET('Water Data'!$C$3,0,10*ROW('Water Data'!C5))="",NA(),OFFSET('Water Data'!$C$3,0,10*ROW('Water Data'!C5)))</f>
        <v>2013</v>
      </c>
      <c r="D11" s="60" t="e">
        <f ca="true">+IF(AND(ISNUMBER(OFFSET('Water Data'!$C$5,0,10*ROW('Water Data'!C5))),'Data Summary'!BS11="Yes"),100-OFFSET('Water Data'!$C$5,0,10*ROW('Water Data'!C5)),NA())</f>
        <v>#N/A</v>
      </c>
      <c r="E11" s="60">
        <f ca="true">+IF(AND(ISNUMBER(OFFSET('Water Data'!$C$7,0,10*ROW('Water Data'!C5))),'Data Summary'!BT11="Yes"),OFFSET('Water Data'!$C$7,0,10*ROW('Water Data'!C5)),NA())</f>
        <v>89.9</v>
      </c>
      <c r="F11" s="60" t="e">
        <f ca="true">+IF(AND(ISNUMBER(OFFSET('Water Data'!$C$10,0,10*ROW('Water Data'!C5))),'Data Summary'!BU11="Yes"),OFFSET('Water Data'!$C$10,0,10*ROW('Water Data'!C5)),NA())</f>
        <v>#N/A</v>
      </c>
      <c r="G11" s="60" t="e">
        <f ca="true">+IF(AND(ISNUMBER(OFFSET('Water Data'!$D$5,0,10*ROW('Water Data'!D5))),'Data Summary'!BV11="Yes"),100-OFFSET('Water Data'!$D$5,0,10*ROW('Water Data'!D5)),NA())</f>
        <v>#N/A</v>
      </c>
      <c r="H11" s="60" t="e">
        <f ca="true">+IF(AND(ISNUMBER(OFFSET('Water Data'!$D$7,0,10*ROW('Water Data'!D5))),'Data Summary'!BW11="Yes"),OFFSET('Water Data'!$D$7,0,10*ROW('Water Data'!D5)),NA())</f>
        <v>#N/A</v>
      </c>
      <c r="I11" s="60" t="e">
        <f ca="true">+IF(AND(ISNUMBER(OFFSET('Water Data'!$D$10,0,10*ROW('Water Data'!D5))),'Data Summary'!BX11="Yes"),OFFSET('Water Data'!$D$10,0,10*ROW('Water Data'!D5)),NA())</f>
        <v>#N/A</v>
      </c>
      <c r="J11" s="60" t="e">
        <f ca="true">+IF(AND(ISNUMBER(OFFSET('Water Data'!$E$5,0,10*ROW('Water Data'!E5))),'Data Summary'!BY11="Yes"),100-OFFSET('Water Data'!$E$5,0,10*ROW('Water Data'!E5)),NA())</f>
        <v>#N/A</v>
      </c>
      <c r="K11" s="60" t="e">
        <f ca="true">+IF(AND(ISNUMBER(OFFSET('Water Data'!$E$7,0,10*ROW('Water Data'!E5))),'Data Summary'!BZ11="Yes"),OFFSET('Water Data'!$E$7,0,10*ROW('Water Data'!E5)),NA())</f>
        <v>#N/A</v>
      </c>
      <c r="L11" s="60" t="e">
        <f ca="true">+IF(AND(ISNUMBER(OFFSET('Water Data'!$E$10,0,10*ROW('Water Data'!E5))),'Data Summary'!CA11="Yes"),OFFSET('Water Data'!$E$10,0,10*ROW('Water Data'!E5)),NA())</f>
        <v>#N/A</v>
      </c>
      <c r="M11" s="60" t="e">
        <f ca="true">+IF(AND(ISNUMBER(OFFSET('Water Data'!$F$5,0,10*ROW('Water Data'!F5))),'Data Summary'!CB11="Yes"),100-OFFSET('Water Data'!$F$5,0,10*ROW('Water Data'!F5)),NA())</f>
        <v>#N/A</v>
      </c>
      <c r="N11" s="60" t="e">
        <f ca="true">+IF(AND(ISNUMBER(OFFSET('Water Data'!$F$7,0,10*ROW('Water Data'!F5))),'Data Summary'!CC11="Yes"),OFFSET('Water Data'!$F$7,0,10*ROW('Water Data'!F5)),NA())</f>
        <v>#N/A</v>
      </c>
      <c r="O11" s="60" t="e">
        <f ca="true">+IF(AND(ISNUMBER(OFFSET('Water Data'!$F$10,0,10*ROW('Water Data'!F5))),'Data Summary'!CD11="Yes"),OFFSET('Water Data'!$F$10,0,10*ROW('Water Data'!F5)),NA())</f>
        <v>#N/A</v>
      </c>
      <c r="P11" s="60" t="e">
        <f ca="true">+IF(AND(ISNUMBER(OFFSET('Water Data'!$G$5,0,10*ROW('Water Data'!G5))),'Data Summary'!CE11="Yes"),100-OFFSET('Water Data'!$G$5,0,10*ROW('Water Data'!G5)),NA())</f>
        <v>#N/A</v>
      </c>
      <c r="Q11" s="60" t="e">
        <f ca="true">+IF(AND(ISNUMBER(OFFSET('Water Data'!$G$7,0,10*ROW('Water Data'!G5))),'Data Summary'!CF11="Yes"),OFFSET('Water Data'!$G$7,0,10*ROW('Water Data'!G5)),NA())</f>
        <v>#N/A</v>
      </c>
      <c r="R11" s="60" t="e">
        <f ca="true">+IF(AND(ISNUMBER(OFFSET('Water Data'!$G$10,0,10*ROW('Water Data'!G5))),'Data Summary'!CG11="Yes"),OFFSET('Water Data'!$G$10,0,10*ROW('Water Data'!G5)),NA())</f>
        <v>#N/A</v>
      </c>
      <c r="S11" s="60" t="e">
        <f ca="true">+IF(AND(ISNUMBER(OFFSET('Water Data'!$H$5,0,10*ROW('Water Data'!H5))),'Data Summary'!CH11="Yes"),100-OFFSET('Water Data'!$H$5,0,10*ROW('Water Data'!H5)),NA())</f>
        <v>#N/A</v>
      </c>
      <c r="T11" s="60" t="e">
        <f ca="true">+IF(AND(ISNUMBER(OFFSET('Water Data'!$H$7,0,10*ROW('Water Data'!H5))),'Data Summary'!CI11="Yes"),OFFSET('Water Data'!$H$7,0,10*ROW('Water Data'!H5)),NA())</f>
        <v>#N/A</v>
      </c>
      <c r="U11" s="60" t="e">
        <f ca="true">+IF(AND(ISNUMBER(OFFSET('Water Data'!$H$10,0,10*ROW('Water Data'!H5))),'Data Summary'!CJ11="Yes"),OFFSET('Water Data'!$H$10,0,10*ROW('Water Data'!H5)),NA())</f>
        <v>#N/A</v>
      </c>
      <c r="V11" s="106" t="e">
        <f ca="true">+IF(AND(ISNUMBER(OFFSET('Sanitation Data'!$C$5,0,10*ROW('Sanitation Data'!C5))),'Data Summary'!CK11="Yes"),100-OFFSET('Sanitation Data'!$C$5,0,10*ROW('Sanitation Data'!C5)),NA())</f>
        <v>#N/A</v>
      </c>
      <c r="W11" s="106" t="e">
        <f ca="true">+IF(AND(ISNUMBER(OFFSET('Sanitation Data'!$C$7,0,10*ROW('Sanitation Data'!C5))),'Data Summary'!CL11="Yes"),OFFSET('Sanitation Data'!$C$7,0,10*ROW('Sanitation Data'!C5)),NA())</f>
        <v>#N/A</v>
      </c>
      <c r="X11" s="106" t="e">
        <f ca="true">+IF(AND(ISNUMBER(OFFSET('Sanitation Data'!$C$11,0,10*ROW('Sanitation Data'!C5))),'Data Summary'!CM11="Yes"),OFFSET('Sanitation Data'!$C$11,0,10*ROW('Sanitation Data'!C5)),NA())</f>
        <v>#N/A</v>
      </c>
      <c r="Y11" s="106" t="e">
        <f ca="true">+IF(AND(ISNUMBER(OFFSET('Sanitation Data'!$C$12,0,10*ROW('Sanitation Data'!C5))),'Data Summary'!CN11="Yes"),OFFSET('Sanitation Data'!$C$12,0,10*ROW('Sanitation Data'!C5)),NA())</f>
        <v>#N/A</v>
      </c>
      <c r="Z11" s="106" t="e">
        <f ca="true">+IF(AND(ISNUMBER(OFFSET('Sanitation Data'!$C$13,0,10*ROW('Sanitation Data'!C5))),'Data Summary'!CO11="Yes"),OFFSET('Sanitation Data'!$C$13,0,10*ROW('Sanitation Data'!C5)),NA())</f>
        <v>#N/A</v>
      </c>
      <c r="AA11" s="106" t="e">
        <f ca="true">+IF(AND(ISNUMBER(OFFSET('Sanitation Data'!$D$5,0,10*ROW('Sanitation Data'!D5))),'Data Summary'!CP11="Yes"),100-OFFSET('Sanitation Data'!$D$5,0,10*ROW('Sanitation Data'!D5)),NA())</f>
        <v>#N/A</v>
      </c>
      <c r="AB11" s="106" t="e">
        <f ca="true">+IF(AND(ISNUMBER(OFFSET('Sanitation Data'!$D$7,0,10*ROW('Sanitation Data'!D5))),'Data Summary'!CQ11="Yes"),OFFSET('Sanitation Data'!$D$7,0,10*ROW('Sanitation Data'!D5)),NA())</f>
        <v>#N/A</v>
      </c>
      <c r="AC11" s="106" t="e">
        <f ca="true">+IF(AND(ISNUMBER(OFFSET('Sanitation Data'!$D$11,0,10*ROW('Sanitation Data'!D5))),'Data Summary'!CR11="Yes"),OFFSET('Sanitation Data'!$D$11,0,10*ROW('Sanitation Data'!D5)),NA())</f>
        <v>#N/A</v>
      </c>
      <c r="AD11" s="106" t="e">
        <f ca="true">+IF(AND(ISNUMBER(OFFSET('Sanitation Data'!$D$12,0,10*ROW('Sanitation Data'!D5))),'Data Summary'!CS11="Yes"),OFFSET('Sanitation Data'!$D$12,0,10*ROW('Sanitation Data'!D5)),NA())</f>
        <v>#N/A</v>
      </c>
      <c r="AE11" s="106" t="e">
        <f ca="true">+IF(AND(ISNUMBER(OFFSET('Sanitation Data'!$D$13,0,10*ROW('Sanitation Data'!D5))),'Data Summary'!CT11="Yes"),OFFSET('Sanitation Data'!$D$13,0,10*ROW('Sanitation Data'!D5)),NA())</f>
        <v>#N/A</v>
      </c>
      <c r="AF11" s="106" t="e">
        <f ca="true">+IF(AND(ISNUMBER(OFFSET('Sanitation Data'!$E$5,0,10*ROW('Sanitation Data'!E5))),'Data Summary'!CU11="Yes"),100-OFFSET('Sanitation Data'!$E$5,0,10*ROW('Sanitation Data'!E5)),NA())</f>
        <v>#N/A</v>
      </c>
      <c r="AG11" s="106" t="e">
        <f ca="true">+IF(AND(ISNUMBER(OFFSET('Sanitation Data'!$E$7,0,10*ROW('Sanitation Data'!E5))),'Data Summary'!CV11="Yes"),OFFSET('Sanitation Data'!$E$7,0,10*ROW('Sanitation Data'!E5)),NA())</f>
        <v>#N/A</v>
      </c>
      <c r="AH11" s="106" t="e">
        <f ca="true">+IF(AND(ISNUMBER(OFFSET('Sanitation Data'!$E$11,0,10*ROW('Sanitation Data'!E5))),'Data Summary'!CW11="Yes"),OFFSET('Sanitation Data'!$E$11,0,10*ROW('Sanitation Data'!E5)),NA())</f>
        <v>#N/A</v>
      </c>
      <c r="AI11" s="106" t="e">
        <f ca="true">+IF(AND(ISNUMBER(OFFSET('Sanitation Data'!$E$12,0,10*ROW('Sanitation Data'!E5))),'Data Summary'!CX11="Yes"),OFFSET('Sanitation Data'!$E$12,0,10*ROW('Sanitation Data'!E5)),NA())</f>
        <v>#N/A</v>
      </c>
      <c r="AJ11" s="106" t="e">
        <f ca="true">+IF(AND(ISNUMBER(OFFSET('Sanitation Data'!$E$13,0,10*ROW('Sanitation Data'!E5))),'Data Summary'!CY11="Yes"),OFFSET('Sanitation Data'!$E$13,0,10*ROW('Sanitation Data'!E5)),NA())</f>
        <v>#N/A</v>
      </c>
      <c r="AK11" s="106" t="e">
        <f ca="true">+IF(AND(ISNUMBER(OFFSET('Sanitation Data'!$F$5,0,10*ROW('Sanitation Data'!F5))),'Data Summary'!CZ11="Yes"),100-OFFSET('Sanitation Data'!$F$5,0,10*ROW('Sanitation Data'!F5)),NA())</f>
        <v>#N/A</v>
      </c>
      <c r="AL11" s="106" t="e">
        <f ca="true">+IF(AND(ISNUMBER(OFFSET('Sanitation Data'!$F$7,0,10*ROW('Sanitation Data'!F5))),'Data Summary'!DA11="Yes"),OFFSET('Sanitation Data'!$F$7,0,10*ROW('Sanitation Data'!F5)),NA())</f>
        <v>#N/A</v>
      </c>
      <c r="AM11" s="106" t="e">
        <f ca="true">+IF(AND(ISNUMBER(OFFSET('Sanitation Data'!$F$11,0,10*ROW('Sanitation Data'!F5))),'Data Summary'!DB11="Yes"),OFFSET('Sanitation Data'!$F$11,0,10*ROW('Sanitation Data'!F5)),NA())</f>
        <v>#N/A</v>
      </c>
      <c r="AN11" s="106" t="e">
        <f ca="true">+IF(AND(ISNUMBER(OFFSET('Sanitation Data'!$F$12,0,10*ROW('Sanitation Data'!F5))),'Data Summary'!DC11="Yes"),OFFSET('Sanitation Data'!$F$12,0,10*ROW('Sanitation Data'!F5)),NA())</f>
        <v>#N/A</v>
      </c>
      <c r="AO11" s="106" t="e">
        <f ca="true">+IF(AND(ISNUMBER(OFFSET('Sanitation Data'!$F$13,0,10*ROW('Sanitation Data'!F5))),'Data Summary'!DD11="Yes"),OFFSET('Sanitation Data'!$F$13,0,10*ROW('Sanitation Data'!F5)),NA())</f>
        <v>#N/A</v>
      </c>
      <c r="AP11" s="106" t="e">
        <f ca="true">+IF(AND(ISNUMBER(OFFSET('Sanitation Data'!$G$5,0,10*ROW('Sanitation Data'!G5))),'Data Summary'!DE11="Yes"),100-OFFSET('Sanitation Data'!$G$5,0,10*ROW('Sanitation Data'!G5)),NA())</f>
        <v>#N/A</v>
      </c>
      <c r="AQ11" s="106" t="e">
        <f ca="true">+IF(AND(ISNUMBER(OFFSET('Sanitation Data'!$G$7,0,10*ROW('Sanitation Data'!G5))),'Data Summary'!DF11="Yes"),OFFSET('Sanitation Data'!$G$7,0,10*ROW('Sanitation Data'!G5)),NA())</f>
        <v>#N/A</v>
      </c>
      <c r="AR11" s="106" t="e">
        <f ca="true">+IF(AND(ISNUMBER(OFFSET('Sanitation Data'!$G$11,0,10*ROW('Sanitation Data'!G5))),'Data Summary'!DG11="Yes"),OFFSET('Sanitation Data'!$G$11,0,10*ROW('Sanitation Data'!G5)),NA())</f>
        <v>#N/A</v>
      </c>
      <c r="AS11" s="106" t="e">
        <f ca="true">+IF(AND(ISNUMBER(OFFSET('Sanitation Data'!$G$12,0,10*ROW('Sanitation Data'!G5))),'Data Summary'!DH11="Yes"),OFFSET('Sanitation Data'!$G$12,0,10*ROW('Sanitation Data'!G5)),NA())</f>
        <v>#N/A</v>
      </c>
      <c r="AT11" s="106" t="e">
        <f ca="true">+IF(AND(ISNUMBER(OFFSET('Sanitation Data'!$G$13,0,10*ROW('Sanitation Data'!G5))),'Data Summary'!DI11="Yes"),OFFSET('Sanitation Data'!$G$13,0,10*ROW('Sanitation Data'!G5)),NA())</f>
        <v>#N/A</v>
      </c>
      <c r="AU11" s="106" t="e">
        <f ca="true">+IF(AND(ISNUMBER(OFFSET('Sanitation Data'!$H$5,0,10*ROW('Sanitation Data'!H5))),'Data Summary'!DJ11="Yes"),100-OFFSET('Sanitation Data'!$H$5,0,10*ROW('Sanitation Data'!H5)),NA())</f>
        <v>#N/A</v>
      </c>
      <c r="AV11" s="106" t="e">
        <f ca="true">+IF(AND(ISNUMBER(OFFSET('Sanitation Data'!$H$7,0,10*ROW('Sanitation Data'!H5))),'Data Summary'!DK11="Yes"),OFFSET('Sanitation Data'!$H$7,0,10*ROW('Sanitation Data'!H5)),NA())</f>
        <v>#N/A</v>
      </c>
      <c r="AW11" s="106" t="e">
        <f ca="true">+IF(AND(ISNUMBER(OFFSET('Sanitation Data'!$H$11,0,10*ROW('Sanitation Data'!H5))),'Data Summary'!DL11="Yes"),OFFSET('Sanitation Data'!$H$11,0,10*ROW('Sanitation Data'!H5)),NA())</f>
        <v>#N/A</v>
      </c>
      <c r="AX11" s="106" t="e">
        <f ca="true">+IF(AND(ISNUMBER(OFFSET('Sanitation Data'!$H$12,0,10*ROW('Sanitation Data'!H5))),'Data Summary'!DM11="Yes"),OFFSET('Sanitation Data'!$H$12,0,10*ROW('Sanitation Data'!H5)),NA())</f>
        <v>#N/A</v>
      </c>
      <c r="AY11" s="106" t="e">
        <f ca="true">+IF(AND(ISNUMBER(OFFSET('Sanitation Data'!$H$13,0,10*ROW('Sanitation Data'!H5))),'Data Summary'!DN11="Yes"),OFFSET('Sanitation Data'!$H$13,0,10*ROW('Sanitation Data'!H5)),NA())</f>
        <v>#N/A</v>
      </c>
      <c r="AZ11" s="111" t="e">
        <f ca="true">+IF(AND(ISNUMBER(OFFSET('Hygiene Data'!$C$6,0,10*ROW('Hygiene Data'!C5))),'Data Summary'!DO11="Yes"),OFFSET('Hygiene Data'!$C$6,0,10*ROW('Hygiene Data'!C5)),NA())</f>
        <v>#N/A</v>
      </c>
      <c r="BA11" s="111" t="e">
        <f ca="true">+IF(AND(ISNUMBER(OFFSET('Hygiene Data'!$C$8,0,10*ROW('Hygiene Data'!C5))),'Data Summary'!DP11="Yes"),OFFSET('Hygiene Data'!$C$8,0,10*ROW('Hygiene Data'!C5)),NA())</f>
        <v>#N/A</v>
      </c>
      <c r="BB11" s="111" t="e">
        <f ca="true">+IF(AND(ISNUMBER(OFFSET('Hygiene Data'!$C$10,0,10*ROW('Hygiene Data'!C5))),'Data Summary'!DQ11="Yes"),OFFSET('Hygiene Data'!$C$10,0,10*ROW('Hygiene Data'!C5)),NA())</f>
        <v>#N/A</v>
      </c>
      <c r="BC11" s="111" t="e">
        <f ca="true">+IF(AND(ISNUMBER(OFFSET('Hygiene Data'!$D$6,0,10*ROW('Hygiene Data'!D5))),'Data Summary'!DR11="Yes"),OFFSET('Hygiene Data'!$D$6,0,10*ROW('Hygiene Data'!D5)),NA())</f>
        <v>#N/A</v>
      </c>
      <c r="BD11" s="111" t="e">
        <f ca="true">+IF(AND(ISNUMBER(OFFSET('Hygiene Data'!$D$8,0,10*ROW('Hygiene Data'!D5))),'Data Summary'!DS11="Yes"),OFFSET('Hygiene Data'!$D$8,0,10*ROW('Hygiene Data'!D5)),NA())</f>
        <v>#N/A</v>
      </c>
      <c r="BE11" s="111" t="e">
        <f ca="true">+IF(AND(ISNUMBER(OFFSET('Hygiene Data'!$D$10,0,10*ROW('Hygiene Data'!D5))),'Data Summary'!DT11="Yes"),OFFSET('Hygiene Data'!$D$10,0,10*ROW('Hygiene Data'!D5)),NA())</f>
        <v>#N/A</v>
      </c>
      <c r="BF11" s="111" t="e">
        <f ca="true">+IF(AND(ISNUMBER(OFFSET('Hygiene Data'!$E$6,0,10*ROW('Hygiene Data'!E5))),'Data Summary'!DU11="Yes"),OFFSET('Hygiene Data'!$E$6,0,10*ROW('Hygiene Data'!E5)),NA())</f>
        <v>#N/A</v>
      </c>
      <c r="BG11" s="111" t="e">
        <f ca="true">+IF(AND(ISNUMBER(OFFSET('Hygiene Data'!$E$8,0,10*ROW('Hygiene Data'!E5))),'Data Summary'!DV11="Yes"),OFFSET('Hygiene Data'!$E$8,0,10*ROW('Hygiene Data'!E5)),NA())</f>
        <v>#N/A</v>
      </c>
      <c r="BH11" s="111" t="e">
        <f ca="true">+IF(AND(ISNUMBER(OFFSET('Hygiene Data'!$E$10,0,10*ROW('Hygiene Data'!E5))),'Data Summary'!DW11="Yes"),OFFSET('Hygiene Data'!$E$10,0,10*ROW('Hygiene Data'!E5)),NA())</f>
        <v>#N/A</v>
      </c>
      <c r="BI11" s="111" t="e">
        <f ca="true">+IF(AND(ISNUMBER(OFFSET('Hygiene Data'!$F$6,0,10*ROW('Hygiene Data'!F5))),'Data Summary'!DX11="Yes"),OFFSET('Hygiene Data'!$F$6,0,10*ROW('Hygiene Data'!F5)),NA())</f>
        <v>#N/A</v>
      </c>
      <c r="BJ11" s="111" t="e">
        <f ca="true">+IF(AND(ISNUMBER(OFFSET('Hygiene Data'!$F$8,0,10*ROW('Hygiene Data'!F5))),'Data Summary'!DY11="Yes"),OFFSET('Hygiene Data'!$F$8,0,10*ROW('Hygiene Data'!F5)),NA())</f>
        <v>#N/A</v>
      </c>
      <c r="BK11" s="111" t="e">
        <f ca="true">+IF(AND(ISNUMBER(OFFSET('Hygiene Data'!$F$10,0,10*ROW('Hygiene Data'!F5))),'Data Summary'!DZ11="Yes"),OFFSET('Hygiene Data'!$F$10,0,10*ROW('Hygiene Data'!F5)),NA())</f>
        <v>#N/A</v>
      </c>
      <c r="BL11" s="111" t="e">
        <f ca="true">+IF(AND(ISNUMBER(OFFSET('Hygiene Data'!$G$6,0,10*ROW('Hygiene Data'!G5))),'Data Summary'!EA11="Yes"),OFFSET('Hygiene Data'!$G$6,0,10*ROW('Hygiene Data'!G5)),NA())</f>
        <v>#N/A</v>
      </c>
      <c r="BM11" s="111" t="e">
        <f ca="true">+IF(AND(ISNUMBER(OFFSET('Hygiene Data'!$G$8,0,10*ROW('Hygiene Data'!G5))),'Data Summary'!EB11="Yes"),OFFSET('Hygiene Data'!$G$8,0,10*ROW('Hygiene Data'!G5)),NA())</f>
        <v>#N/A</v>
      </c>
      <c r="BN11" s="111" t="e">
        <f ca="true">+IF(AND(ISNUMBER(OFFSET('Hygiene Data'!$G$10,0,10*ROW('Hygiene Data'!G5))),'Data Summary'!EC11="Yes"),OFFSET('Hygiene Data'!$G$10,0,10*ROW('Hygiene Data'!G5)),NA())</f>
        <v>#N/A</v>
      </c>
      <c r="BO11" s="111" t="e">
        <f ca="true">+IF(AND(ISNUMBER(OFFSET('Hygiene Data'!$H$6,0,10*ROW('Hygiene Data'!H5))),'Data Summary'!ED11="Yes"),OFFSET('Hygiene Data'!$H$6,0,10*ROW('Hygiene Data'!H5)),NA())</f>
        <v>#N/A</v>
      </c>
      <c r="BP11" s="111" t="e">
        <f ca="true">+IF(AND(ISNUMBER(OFFSET('Hygiene Data'!$H$8,0,10*ROW('Hygiene Data'!H5))),'Data Summary'!EE11="Yes"),OFFSET('Hygiene Data'!$H$8,0,10*ROW('Hygiene Data'!H5)),NA())</f>
        <v>#N/A</v>
      </c>
      <c r="BQ11" s="111" t="e">
        <f ca="true">+IF(AND(ISNUMBER(OFFSET('Hygiene Data'!$H$10,0,10*ROW('Hygiene Data'!H5))),'Data Summary'!EF11="Yes"),OFFSET('Hygiene Data'!$H$10,0,10*ROW('Hygiene Data'!H5)),NA())</f>
        <v>#N/A</v>
      </c>
    </row>
    <row r="12" x14ac:dyDescent="0.2">
      <c r="A12" s="59" t="str">
        <f ca="true">+IF(OFFSET('Water Data'!$B$1,0,10*ROW('Water Data'!B6))="",NA(),OFFSET('Water Data'!$B$1,0,10*ROW('Water Data'!B6)))</f>
        <v>SUR13</v>
      </c>
      <c r="B12" s="59" t="str">
        <f ca="true">+IF(OFFSET('Water Data'!$A$3,0,10*ROW('Water Data'!A6))="",NA(),OFFSET('Water Data'!$A$3,0,10*ROW('Water Data'!A6)))</f>
        <v>Survey</v>
      </c>
      <c r="C12" s="59">
        <f ca="true">+IF(OFFSET('Water Data'!$C$3,0,10*ROW('Water Data'!C6))="",NA(),OFFSET('Water Data'!$C$3,0,10*ROW('Water Data'!C6)))</f>
        <v>2013</v>
      </c>
      <c r="D12" s="60" t="e">
        <f ca="true">+IF(AND(ISNUMBER(OFFSET('Water Data'!$C$5,0,10*ROW('Water Data'!C6))),'Data Summary'!BS12="Yes"),100-OFFSET('Water Data'!$C$5,0,10*ROW('Water Data'!C6)),NA())</f>
        <v>#N/A</v>
      </c>
      <c r="E12" s="60" t="e">
        <f ca="true">+IF(AND(ISNUMBER(OFFSET('Water Data'!$C$7,0,10*ROW('Water Data'!C6))),'Data Summary'!BT12="Yes"),OFFSET('Water Data'!$C$7,0,10*ROW('Water Data'!C6)),NA())</f>
        <v>#N/A</v>
      </c>
      <c r="F12" s="60" t="e">
        <f ca="true">+IF(AND(ISNUMBER(OFFSET('Water Data'!$C$10,0,10*ROW('Water Data'!C6))),'Data Summary'!BU12="Yes"),OFFSET('Water Data'!$C$10,0,10*ROW('Water Data'!C6)),NA())</f>
        <v>#N/A</v>
      </c>
      <c r="G12" s="60" t="e">
        <f ca="true">+IF(AND(ISNUMBER(OFFSET('Water Data'!$D$5,0,10*ROW('Water Data'!D6))),'Data Summary'!BV12="Yes"),100-OFFSET('Water Data'!$D$5,0,10*ROW('Water Data'!D6)),NA())</f>
        <v>#N/A</v>
      </c>
      <c r="H12" s="60" t="e">
        <f ca="true">+IF(AND(ISNUMBER(OFFSET('Water Data'!$D$7,0,10*ROW('Water Data'!D6))),'Data Summary'!BW12="Yes"),OFFSET('Water Data'!$D$7,0,10*ROW('Water Data'!D6)),NA())</f>
        <v>#N/A</v>
      </c>
      <c r="I12" s="60" t="e">
        <f ca="true">+IF(AND(ISNUMBER(OFFSET('Water Data'!$D$10,0,10*ROW('Water Data'!D6))),'Data Summary'!BX12="Yes"),OFFSET('Water Data'!$D$10,0,10*ROW('Water Data'!D6)),NA())</f>
        <v>#N/A</v>
      </c>
      <c r="J12" s="60" t="e">
        <f ca="true">+IF(AND(ISNUMBER(OFFSET('Water Data'!$E$5,0,10*ROW('Water Data'!E6))),'Data Summary'!BY12="Yes"),100-OFFSET('Water Data'!$E$5,0,10*ROW('Water Data'!E6)),NA())</f>
        <v>#N/A</v>
      </c>
      <c r="K12" s="60" t="e">
        <f ca="true">+IF(AND(ISNUMBER(OFFSET('Water Data'!$E$7,0,10*ROW('Water Data'!E6))),'Data Summary'!BZ12="Yes"),OFFSET('Water Data'!$E$7,0,10*ROW('Water Data'!E6)),NA())</f>
        <v>#N/A</v>
      </c>
      <c r="L12" s="60" t="e">
        <f ca="true">+IF(AND(ISNUMBER(OFFSET('Water Data'!$E$10,0,10*ROW('Water Data'!E6))),'Data Summary'!CA12="Yes"),OFFSET('Water Data'!$E$10,0,10*ROW('Water Data'!E6)),NA())</f>
        <v>#N/A</v>
      </c>
      <c r="M12" s="60" t="e">
        <f ca="true">+IF(AND(ISNUMBER(OFFSET('Water Data'!$F$5,0,10*ROW('Water Data'!F6))),'Data Summary'!CB12="Yes"),100-OFFSET('Water Data'!$F$5,0,10*ROW('Water Data'!F6)),NA())</f>
        <v>#N/A</v>
      </c>
      <c r="N12" s="60" t="e">
        <f ca="true">+IF(AND(ISNUMBER(OFFSET('Water Data'!$F$7,0,10*ROW('Water Data'!F6))),'Data Summary'!CC12="Yes"),OFFSET('Water Data'!$F$7,0,10*ROW('Water Data'!F6)),NA())</f>
        <v>#N/A</v>
      </c>
      <c r="O12" s="60" t="e">
        <f ca="true">+IF(AND(ISNUMBER(OFFSET('Water Data'!$F$10,0,10*ROW('Water Data'!F6))),'Data Summary'!CD12="Yes"),OFFSET('Water Data'!$F$10,0,10*ROW('Water Data'!F6)),NA())</f>
        <v>#N/A</v>
      </c>
      <c r="P12" s="60" t="e">
        <f ca="true">+IF(AND(ISNUMBER(OFFSET('Water Data'!$G$5,0,10*ROW('Water Data'!G6))),'Data Summary'!CE12="Yes"),100-OFFSET('Water Data'!$G$5,0,10*ROW('Water Data'!G6)),NA())</f>
        <v>#N/A</v>
      </c>
      <c r="Q12" s="60" t="e">
        <f ca="true">+IF(AND(ISNUMBER(OFFSET('Water Data'!$G$7,0,10*ROW('Water Data'!G6))),'Data Summary'!CF12="Yes"),OFFSET('Water Data'!$G$7,0,10*ROW('Water Data'!G6)),NA())</f>
        <v>#N/A</v>
      </c>
      <c r="R12" s="60" t="e">
        <f ca="true">+IF(AND(ISNUMBER(OFFSET('Water Data'!$G$10,0,10*ROW('Water Data'!G6))),'Data Summary'!CG12="Yes"),OFFSET('Water Data'!$G$10,0,10*ROW('Water Data'!G6)),NA())</f>
        <v>#N/A</v>
      </c>
      <c r="S12" s="60" t="e">
        <f ca="true">+IF(AND(ISNUMBER(OFFSET('Water Data'!$H$5,0,10*ROW('Water Data'!H6))),'Data Summary'!CH12="Yes"),100-OFFSET('Water Data'!$H$5,0,10*ROW('Water Data'!H6)),NA())</f>
        <v>#N/A</v>
      </c>
      <c r="T12" s="60" t="e">
        <f ca="true">+IF(AND(ISNUMBER(OFFSET('Water Data'!$H$7,0,10*ROW('Water Data'!H6))),'Data Summary'!CI12="Yes"),OFFSET('Water Data'!$H$7,0,10*ROW('Water Data'!H6)),NA())</f>
        <v>#N/A</v>
      </c>
      <c r="U12" s="60" t="e">
        <f ca="true">+IF(AND(ISNUMBER(OFFSET('Water Data'!$H$10,0,10*ROW('Water Data'!H6))),'Data Summary'!CJ12="Yes"),OFFSET('Water Data'!$H$10,0,10*ROW('Water Data'!H6)),NA())</f>
        <v>#N/A</v>
      </c>
      <c r="V12" s="106" t="e">
        <f ca="true">+IF(AND(ISNUMBER(OFFSET('Sanitation Data'!$C$5,0,10*ROW('Sanitation Data'!C6))),'Data Summary'!CK12="Yes"),100-OFFSET('Sanitation Data'!$C$5,0,10*ROW('Sanitation Data'!C6)),NA())</f>
        <v>#N/A</v>
      </c>
      <c r="W12" s="106" t="e">
        <f ca="true">+IF(AND(ISNUMBER(OFFSET('Sanitation Data'!$C$7,0,10*ROW('Sanitation Data'!C6))),'Data Summary'!CL12="Yes"),OFFSET('Sanitation Data'!$C$7,0,10*ROW('Sanitation Data'!C6)),NA())</f>
        <v>#N/A</v>
      </c>
      <c r="X12" s="106" t="e">
        <f ca="true">+IF(AND(ISNUMBER(OFFSET('Sanitation Data'!$C$11,0,10*ROW('Sanitation Data'!C6))),'Data Summary'!CM12="Yes"),OFFSET('Sanitation Data'!$C$11,0,10*ROW('Sanitation Data'!C6)),NA())</f>
        <v>#N/A</v>
      </c>
      <c r="Y12" s="106" t="e">
        <f ca="true">+IF(AND(ISNUMBER(OFFSET('Sanitation Data'!$C$12,0,10*ROW('Sanitation Data'!C6))),'Data Summary'!CN12="Yes"),OFFSET('Sanitation Data'!$C$12,0,10*ROW('Sanitation Data'!C6)),NA())</f>
        <v>#N/A</v>
      </c>
      <c r="Z12" s="106" t="e">
        <f ca="true">+IF(AND(ISNUMBER(OFFSET('Sanitation Data'!$C$13,0,10*ROW('Sanitation Data'!C6))),'Data Summary'!CO12="Yes"),OFFSET('Sanitation Data'!$C$13,0,10*ROW('Sanitation Data'!C6)),NA())</f>
        <v>#N/A</v>
      </c>
      <c r="AA12" s="106" t="e">
        <f ca="true">+IF(AND(ISNUMBER(OFFSET('Sanitation Data'!$D$5,0,10*ROW('Sanitation Data'!D6))),'Data Summary'!CP12="Yes"),100-OFFSET('Sanitation Data'!$D$5,0,10*ROW('Sanitation Data'!D6)),NA())</f>
        <v>#N/A</v>
      </c>
      <c r="AB12" s="106" t="e">
        <f ca="true">+IF(AND(ISNUMBER(OFFSET('Sanitation Data'!$D$7,0,10*ROW('Sanitation Data'!D6))),'Data Summary'!CQ12="Yes"),OFFSET('Sanitation Data'!$D$7,0,10*ROW('Sanitation Data'!D6)),NA())</f>
        <v>#N/A</v>
      </c>
      <c r="AC12" s="106" t="e">
        <f ca="true">+IF(AND(ISNUMBER(OFFSET('Sanitation Data'!$D$11,0,10*ROW('Sanitation Data'!D6))),'Data Summary'!CR12="Yes"),OFFSET('Sanitation Data'!$D$11,0,10*ROW('Sanitation Data'!D6)),NA())</f>
        <v>#N/A</v>
      </c>
      <c r="AD12" s="106" t="e">
        <f ca="true">+IF(AND(ISNUMBER(OFFSET('Sanitation Data'!$D$12,0,10*ROW('Sanitation Data'!D6))),'Data Summary'!CS12="Yes"),OFFSET('Sanitation Data'!$D$12,0,10*ROW('Sanitation Data'!D6)),NA())</f>
        <v>#N/A</v>
      </c>
      <c r="AE12" s="106" t="e">
        <f ca="true">+IF(AND(ISNUMBER(OFFSET('Sanitation Data'!$D$13,0,10*ROW('Sanitation Data'!D6))),'Data Summary'!CT12="Yes"),OFFSET('Sanitation Data'!$D$13,0,10*ROW('Sanitation Data'!D6)),NA())</f>
        <v>#N/A</v>
      </c>
      <c r="AF12" s="106" t="e">
        <f ca="true">+IF(AND(ISNUMBER(OFFSET('Sanitation Data'!$E$5,0,10*ROW('Sanitation Data'!E6))),'Data Summary'!CU12="Yes"),100-OFFSET('Sanitation Data'!$E$5,0,10*ROW('Sanitation Data'!E6)),NA())</f>
        <v>#N/A</v>
      </c>
      <c r="AG12" s="106" t="e">
        <f ca="true">+IF(AND(ISNUMBER(OFFSET('Sanitation Data'!$E$7,0,10*ROW('Sanitation Data'!E6))),'Data Summary'!CV12="Yes"),OFFSET('Sanitation Data'!$E$7,0,10*ROW('Sanitation Data'!E6)),NA())</f>
        <v>#N/A</v>
      </c>
      <c r="AH12" s="106" t="e">
        <f ca="true">+IF(AND(ISNUMBER(OFFSET('Sanitation Data'!$E$11,0,10*ROW('Sanitation Data'!E6))),'Data Summary'!CW12="Yes"),OFFSET('Sanitation Data'!$E$11,0,10*ROW('Sanitation Data'!E6)),NA())</f>
        <v>#N/A</v>
      </c>
      <c r="AI12" s="106" t="e">
        <f ca="true">+IF(AND(ISNUMBER(OFFSET('Sanitation Data'!$E$12,0,10*ROW('Sanitation Data'!E6))),'Data Summary'!CX12="Yes"),OFFSET('Sanitation Data'!$E$12,0,10*ROW('Sanitation Data'!E6)),NA())</f>
        <v>#N/A</v>
      </c>
      <c r="AJ12" s="106" t="e">
        <f ca="true">+IF(AND(ISNUMBER(OFFSET('Sanitation Data'!$E$13,0,10*ROW('Sanitation Data'!E6))),'Data Summary'!CY12="Yes"),OFFSET('Sanitation Data'!$E$13,0,10*ROW('Sanitation Data'!E6)),NA())</f>
        <v>#N/A</v>
      </c>
      <c r="AK12" s="106" t="e">
        <f ca="true">+IF(AND(ISNUMBER(OFFSET('Sanitation Data'!$F$5,0,10*ROW('Sanitation Data'!F6))),'Data Summary'!CZ12="Yes"),100-OFFSET('Sanitation Data'!$F$5,0,10*ROW('Sanitation Data'!F6)),NA())</f>
        <v>#N/A</v>
      </c>
      <c r="AL12" s="106" t="e">
        <f ca="true">+IF(AND(ISNUMBER(OFFSET('Sanitation Data'!$F$7,0,10*ROW('Sanitation Data'!F6))),'Data Summary'!DA12="Yes"),OFFSET('Sanitation Data'!$F$7,0,10*ROW('Sanitation Data'!F6)),NA())</f>
        <v>#N/A</v>
      </c>
      <c r="AM12" s="106" t="e">
        <f ca="true">+IF(AND(ISNUMBER(OFFSET('Sanitation Data'!$F$11,0,10*ROW('Sanitation Data'!F6))),'Data Summary'!DB12="Yes"),OFFSET('Sanitation Data'!$F$11,0,10*ROW('Sanitation Data'!F6)),NA())</f>
        <v>#N/A</v>
      </c>
      <c r="AN12" s="106" t="e">
        <f ca="true">+IF(AND(ISNUMBER(OFFSET('Sanitation Data'!$F$12,0,10*ROW('Sanitation Data'!F6))),'Data Summary'!DC12="Yes"),OFFSET('Sanitation Data'!$F$12,0,10*ROW('Sanitation Data'!F6)),NA())</f>
        <v>#N/A</v>
      </c>
      <c r="AO12" s="106" t="e">
        <f ca="true">+IF(AND(ISNUMBER(OFFSET('Sanitation Data'!$F$13,0,10*ROW('Sanitation Data'!F6))),'Data Summary'!DD12="Yes"),OFFSET('Sanitation Data'!$F$13,0,10*ROW('Sanitation Data'!F6)),NA())</f>
        <v>#N/A</v>
      </c>
      <c r="AP12" s="106" t="e">
        <f ca="true">+IF(AND(ISNUMBER(OFFSET('Sanitation Data'!$G$5,0,10*ROW('Sanitation Data'!G6))),'Data Summary'!DE12="Yes"),100-OFFSET('Sanitation Data'!$G$5,0,10*ROW('Sanitation Data'!G6)),NA())</f>
        <v>#N/A</v>
      </c>
      <c r="AQ12" s="106" t="e">
        <f ca="true">+IF(AND(ISNUMBER(OFFSET('Sanitation Data'!$G$7,0,10*ROW('Sanitation Data'!G6))),'Data Summary'!DF12="Yes"),OFFSET('Sanitation Data'!$G$7,0,10*ROW('Sanitation Data'!G6)),NA())</f>
        <v>#N/A</v>
      </c>
      <c r="AR12" s="106" t="e">
        <f ca="true">+IF(AND(ISNUMBER(OFFSET('Sanitation Data'!$G$11,0,10*ROW('Sanitation Data'!G6))),'Data Summary'!DG12="Yes"),OFFSET('Sanitation Data'!$G$11,0,10*ROW('Sanitation Data'!G6)),NA())</f>
        <v>#N/A</v>
      </c>
      <c r="AS12" s="106" t="e">
        <f ca="true">+IF(AND(ISNUMBER(OFFSET('Sanitation Data'!$G$12,0,10*ROW('Sanitation Data'!G6))),'Data Summary'!DH12="Yes"),OFFSET('Sanitation Data'!$G$12,0,10*ROW('Sanitation Data'!G6)),NA())</f>
        <v>#N/A</v>
      </c>
      <c r="AT12" s="106" t="e">
        <f ca="true">+IF(AND(ISNUMBER(OFFSET('Sanitation Data'!$G$13,0,10*ROW('Sanitation Data'!G6))),'Data Summary'!DI12="Yes"),OFFSET('Sanitation Data'!$G$13,0,10*ROW('Sanitation Data'!G6)),NA())</f>
        <v>#N/A</v>
      </c>
      <c r="AU12" s="106" t="e">
        <f ca="true">+IF(AND(ISNUMBER(OFFSET('Sanitation Data'!$H$5,0,10*ROW('Sanitation Data'!H6))),'Data Summary'!DJ12="Yes"),100-OFFSET('Sanitation Data'!$H$5,0,10*ROW('Sanitation Data'!H6)),NA())</f>
        <v>#N/A</v>
      </c>
      <c r="AV12" s="106" t="e">
        <f ca="true">+IF(AND(ISNUMBER(OFFSET('Sanitation Data'!$H$7,0,10*ROW('Sanitation Data'!H6))),'Data Summary'!DK12="Yes"),OFFSET('Sanitation Data'!$H$7,0,10*ROW('Sanitation Data'!H6)),NA())</f>
        <v>#N/A</v>
      </c>
      <c r="AW12" s="106" t="e">
        <f ca="true">+IF(AND(ISNUMBER(OFFSET('Sanitation Data'!$H$11,0,10*ROW('Sanitation Data'!H6))),'Data Summary'!DL12="Yes"),OFFSET('Sanitation Data'!$H$11,0,10*ROW('Sanitation Data'!H6)),NA())</f>
        <v>#N/A</v>
      </c>
      <c r="AX12" s="106" t="e">
        <f ca="true">+IF(AND(ISNUMBER(OFFSET('Sanitation Data'!$H$12,0,10*ROW('Sanitation Data'!H6))),'Data Summary'!DM12="Yes"),OFFSET('Sanitation Data'!$H$12,0,10*ROW('Sanitation Data'!H6)),NA())</f>
        <v>#N/A</v>
      </c>
      <c r="AY12" s="106" t="e">
        <f ca="true">+IF(AND(ISNUMBER(OFFSET('Sanitation Data'!$H$13,0,10*ROW('Sanitation Data'!H6))),'Data Summary'!DN12="Yes"),OFFSET('Sanitation Data'!$H$13,0,10*ROW('Sanitation Data'!H6)),NA())</f>
        <v>#N/A</v>
      </c>
      <c r="AZ12" s="111" t="e">
        <f ca="true">+IF(AND(ISNUMBER(OFFSET('Hygiene Data'!$C$6,0,10*ROW('Hygiene Data'!C6))),'Data Summary'!DO12="Yes"),OFFSET('Hygiene Data'!$C$6,0,10*ROW('Hygiene Data'!C6)),NA())</f>
        <v>#N/A</v>
      </c>
      <c r="BA12" s="111" t="e">
        <f ca="true">+IF(AND(ISNUMBER(OFFSET('Hygiene Data'!$C$8,0,10*ROW('Hygiene Data'!C6))),'Data Summary'!DP12="Yes"),OFFSET('Hygiene Data'!$C$8,0,10*ROW('Hygiene Data'!C6)),NA())</f>
        <v>#N/A</v>
      </c>
      <c r="BB12" s="111" t="e">
        <f ca="true">+IF(AND(ISNUMBER(OFFSET('Hygiene Data'!$C$10,0,10*ROW('Hygiene Data'!C6))),'Data Summary'!DQ12="Yes"),OFFSET('Hygiene Data'!$C$10,0,10*ROW('Hygiene Data'!C6)),NA())</f>
        <v>#N/A</v>
      </c>
      <c r="BC12" s="111" t="e">
        <f ca="true">+IF(AND(ISNUMBER(OFFSET('Hygiene Data'!$D$6,0,10*ROW('Hygiene Data'!D6))),'Data Summary'!DR12="Yes"),OFFSET('Hygiene Data'!$D$6,0,10*ROW('Hygiene Data'!D6)),NA())</f>
        <v>#N/A</v>
      </c>
      <c r="BD12" s="111" t="e">
        <f ca="true">+IF(AND(ISNUMBER(OFFSET('Hygiene Data'!$D$8,0,10*ROW('Hygiene Data'!D6))),'Data Summary'!DS12="Yes"),OFFSET('Hygiene Data'!$D$8,0,10*ROW('Hygiene Data'!D6)),NA())</f>
        <v>#N/A</v>
      </c>
      <c r="BE12" s="111" t="e">
        <f ca="true">+IF(AND(ISNUMBER(OFFSET('Hygiene Data'!$D$10,0,10*ROW('Hygiene Data'!D6))),'Data Summary'!DT12="Yes"),OFFSET('Hygiene Data'!$D$10,0,10*ROW('Hygiene Data'!D6)),NA())</f>
        <v>#N/A</v>
      </c>
      <c r="BF12" s="111" t="e">
        <f ca="true">+IF(AND(ISNUMBER(OFFSET('Hygiene Data'!$E$6,0,10*ROW('Hygiene Data'!E6))),'Data Summary'!DU12="Yes"),OFFSET('Hygiene Data'!$E$6,0,10*ROW('Hygiene Data'!E6)),NA())</f>
        <v>#N/A</v>
      </c>
      <c r="BG12" s="111" t="e">
        <f ca="true">+IF(AND(ISNUMBER(OFFSET('Hygiene Data'!$E$8,0,10*ROW('Hygiene Data'!E6))),'Data Summary'!DV12="Yes"),OFFSET('Hygiene Data'!$E$8,0,10*ROW('Hygiene Data'!E6)),NA())</f>
        <v>#N/A</v>
      </c>
      <c r="BH12" s="111" t="e">
        <f ca="true">+IF(AND(ISNUMBER(OFFSET('Hygiene Data'!$E$10,0,10*ROW('Hygiene Data'!E6))),'Data Summary'!DW12="Yes"),OFFSET('Hygiene Data'!$E$10,0,10*ROW('Hygiene Data'!E6)),NA())</f>
        <v>#N/A</v>
      </c>
      <c r="BI12" s="111" t="e">
        <f ca="true">+IF(AND(ISNUMBER(OFFSET('Hygiene Data'!$F$6,0,10*ROW('Hygiene Data'!F6))),'Data Summary'!DX12="Yes"),OFFSET('Hygiene Data'!$F$6,0,10*ROW('Hygiene Data'!F6)),NA())</f>
        <v>#N/A</v>
      </c>
      <c r="BJ12" s="111" t="e">
        <f ca="true">+IF(AND(ISNUMBER(OFFSET('Hygiene Data'!$F$8,0,10*ROW('Hygiene Data'!F6))),'Data Summary'!DY12="Yes"),OFFSET('Hygiene Data'!$F$8,0,10*ROW('Hygiene Data'!F6)),NA())</f>
        <v>#N/A</v>
      </c>
      <c r="BK12" s="111" t="e">
        <f ca="true">+IF(AND(ISNUMBER(OFFSET('Hygiene Data'!$F$10,0,10*ROW('Hygiene Data'!F6))),'Data Summary'!DZ12="Yes"),OFFSET('Hygiene Data'!$F$10,0,10*ROW('Hygiene Data'!F6)),NA())</f>
        <v>#N/A</v>
      </c>
      <c r="BL12" s="111" t="e">
        <f ca="true">+IF(AND(ISNUMBER(OFFSET('Hygiene Data'!$G$6,0,10*ROW('Hygiene Data'!G6))),'Data Summary'!EA12="Yes"),OFFSET('Hygiene Data'!$G$6,0,10*ROW('Hygiene Data'!G6)),NA())</f>
        <v>#N/A</v>
      </c>
      <c r="BM12" s="111" t="e">
        <f ca="true">+IF(AND(ISNUMBER(OFFSET('Hygiene Data'!$G$8,0,10*ROW('Hygiene Data'!G6))),'Data Summary'!EB12="Yes"),OFFSET('Hygiene Data'!$G$8,0,10*ROW('Hygiene Data'!G6)),NA())</f>
        <v>#N/A</v>
      </c>
      <c r="BN12" s="111" t="e">
        <f ca="true">+IF(AND(ISNUMBER(OFFSET('Hygiene Data'!$G$10,0,10*ROW('Hygiene Data'!G6))),'Data Summary'!EC12="Yes"),OFFSET('Hygiene Data'!$G$10,0,10*ROW('Hygiene Data'!G6)),NA())</f>
        <v>#N/A</v>
      </c>
      <c r="BO12" s="111" t="e">
        <f ca="true">+IF(AND(ISNUMBER(OFFSET('Hygiene Data'!$H$6,0,10*ROW('Hygiene Data'!H6))),'Data Summary'!ED12="Yes"),OFFSET('Hygiene Data'!$H$6,0,10*ROW('Hygiene Data'!H6)),NA())</f>
        <v>#N/A</v>
      </c>
      <c r="BP12" s="111" t="e">
        <f ca="true">+IF(AND(ISNUMBER(OFFSET('Hygiene Data'!$H$8,0,10*ROW('Hygiene Data'!H6))),'Data Summary'!EE12="Yes"),OFFSET('Hygiene Data'!$H$8,0,10*ROW('Hygiene Data'!H6)),NA())</f>
        <v>#N/A</v>
      </c>
      <c r="BQ12" s="111" t="e">
        <f ca="true">+IF(AND(ISNUMBER(OFFSET('Hygiene Data'!$H$10,0,10*ROW('Hygiene Data'!H6))),'Data Summary'!EF12="Yes"),OFFSET('Hygiene Data'!$H$10,0,10*ROW('Hygiene Data'!H6)),NA())</f>
        <v>#N/A</v>
      </c>
    </row>
    <row r="13" x14ac:dyDescent="0.2">
      <c r="A13" s="59" t="str">
        <f ca="true">+IF(OFFSET('Water Data'!$B$1,0,10*ROW('Water Data'!B7))="",NA(),OFFSET('Water Data'!$B$1,0,10*ROW('Water Data'!B7)))</f>
        <v>EMIS14</v>
      </c>
      <c r="B13" s="59" t="str">
        <f ca="true">+IF(OFFSET('Water Data'!$A$3,0,10*ROW('Water Data'!A7))="",NA(),OFFSET('Water Data'!$A$3,0,10*ROW('Water Data'!A7)))</f>
        <v>EMIS</v>
      </c>
      <c r="C13" s="59">
        <f ca="true">+IF(OFFSET('Water Data'!$C$3,0,10*ROW('Water Data'!C7))="",NA(),OFFSET('Water Data'!$C$3,0,10*ROW('Water Data'!C7)))</f>
        <v>2014</v>
      </c>
      <c r="D13" s="60">
        <f ca="true">+IF(AND(ISNUMBER(OFFSET('Water Data'!$C$5,0,10*ROW('Water Data'!C7))),'Data Summary'!BS13="Yes"),100-OFFSET('Water Data'!$C$5,0,10*ROW('Water Data'!C7)),NA())</f>
        <v>100</v>
      </c>
      <c r="E13" s="60">
        <f ca="true">+IF(AND(ISNUMBER(OFFSET('Water Data'!$C$7,0,10*ROW('Water Data'!C7))),'Data Summary'!BT13="Yes"),OFFSET('Water Data'!$C$7,0,10*ROW('Water Data'!C7)),NA())</f>
        <v>90</v>
      </c>
      <c r="F13" s="60">
        <f ca="true">+IF(AND(ISNUMBER(OFFSET('Water Data'!$C$10,0,10*ROW('Water Data'!C7))),'Data Summary'!BU13="Yes"),OFFSET('Water Data'!$C$10,0,10*ROW('Water Data'!C7)),NA())</f>
        <v>58.5</v>
      </c>
      <c r="G13" s="60" t="e">
        <f ca="true">+IF(AND(ISNUMBER(OFFSET('Water Data'!$D$5,0,10*ROW('Water Data'!D7))),'Data Summary'!BV13="Yes"),100-OFFSET('Water Data'!$D$5,0,10*ROW('Water Data'!D7)),NA())</f>
        <v>#N/A</v>
      </c>
      <c r="H13" s="60" t="e">
        <f ca="true">+IF(AND(ISNUMBER(OFFSET('Water Data'!$D$7,0,10*ROW('Water Data'!D7))),'Data Summary'!BW13="Yes"),OFFSET('Water Data'!$D$7,0,10*ROW('Water Data'!D7)),NA())</f>
        <v>#N/A</v>
      </c>
      <c r="I13" s="60" t="e">
        <f ca="true">+IF(AND(ISNUMBER(OFFSET('Water Data'!$D$10,0,10*ROW('Water Data'!D7))),'Data Summary'!BX13="Yes"),OFFSET('Water Data'!$D$10,0,10*ROW('Water Data'!D7)),NA())</f>
        <v>#N/A</v>
      </c>
      <c r="J13" s="60" t="e">
        <f ca="true">+IF(AND(ISNUMBER(OFFSET('Water Data'!$E$5,0,10*ROW('Water Data'!E7))),'Data Summary'!BY13="Yes"),100-OFFSET('Water Data'!$E$5,0,10*ROW('Water Data'!E7)),NA())</f>
        <v>#N/A</v>
      </c>
      <c r="K13" s="60" t="e">
        <f ca="true">+IF(AND(ISNUMBER(OFFSET('Water Data'!$E$7,0,10*ROW('Water Data'!E7))),'Data Summary'!BZ13="Yes"),OFFSET('Water Data'!$E$7,0,10*ROW('Water Data'!E7)),NA())</f>
        <v>#N/A</v>
      </c>
      <c r="L13" s="60" t="e">
        <f ca="true">+IF(AND(ISNUMBER(OFFSET('Water Data'!$E$10,0,10*ROW('Water Data'!E7))),'Data Summary'!CA13="Yes"),OFFSET('Water Data'!$E$10,0,10*ROW('Water Data'!E7)),NA())</f>
        <v>#N/A</v>
      </c>
      <c r="M13" s="60" t="e">
        <f ca="true">+IF(AND(ISNUMBER(OFFSET('Water Data'!$F$5,0,10*ROW('Water Data'!F7))),'Data Summary'!CB13="Yes"),100-OFFSET('Water Data'!$F$5,0,10*ROW('Water Data'!F7)),NA())</f>
        <v>#N/A</v>
      </c>
      <c r="N13" s="60" t="e">
        <f ca="true">+IF(AND(ISNUMBER(OFFSET('Water Data'!$F$7,0,10*ROW('Water Data'!F7))),'Data Summary'!CC13="Yes"),OFFSET('Water Data'!$F$7,0,10*ROW('Water Data'!F7)),NA())</f>
        <v>#N/A</v>
      </c>
      <c r="O13" s="60" t="e">
        <f ca="true">+IF(AND(ISNUMBER(OFFSET('Water Data'!$F$10,0,10*ROW('Water Data'!F7))),'Data Summary'!CD13="Yes"),OFFSET('Water Data'!$F$10,0,10*ROW('Water Data'!F7)),NA())</f>
        <v>#N/A</v>
      </c>
      <c r="P13" s="60" t="e">
        <f ca="true">+IF(AND(ISNUMBER(OFFSET('Water Data'!$G$5,0,10*ROW('Water Data'!G7))),'Data Summary'!CE13="Yes"),100-OFFSET('Water Data'!$G$5,0,10*ROW('Water Data'!G7)),NA())</f>
        <v>#N/A</v>
      </c>
      <c r="Q13" s="60" t="e">
        <f ca="true">+IF(AND(ISNUMBER(OFFSET('Water Data'!$G$7,0,10*ROW('Water Data'!G7))),'Data Summary'!CF13="Yes"),OFFSET('Water Data'!$G$7,0,10*ROW('Water Data'!G7)),NA())</f>
        <v>#N/A</v>
      </c>
      <c r="R13" s="60" t="e">
        <f ca="true">+IF(AND(ISNUMBER(OFFSET('Water Data'!$G$10,0,10*ROW('Water Data'!G7))),'Data Summary'!CG13="Yes"),OFFSET('Water Data'!$G$10,0,10*ROW('Water Data'!G7)),NA())</f>
        <v>#N/A</v>
      </c>
      <c r="S13" s="60" t="e">
        <f ca="true">+IF(AND(ISNUMBER(OFFSET('Water Data'!$H$5,0,10*ROW('Water Data'!H7))),'Data Summary'!CH13="Yes"),100-OFFSET('Water Data'!$H$5,0,10*ROW('Water Data'!H7)),NA())</f>
        <v>#N/A</v>
      </c>
      <c r="T13" s="60" t="e">
        <f ca="true">+IF(AND(ISNUMBER(OFFSET('Water Data'!$H$7,0,10*ROW('Water Data'!H7))),'Data Summary'!CI13="Yes"),OFFSET('Water Data'!$H$7,0,10*ROW('Water Data'!H7)),NA())</f>
        <v>#N/A</v>
      </c>
      <c r="U13" s="60" t="e">
        <f ca="true">+IF(AND(ISNUMBER(OFFSET('Water Data'!$H$10,0,10*ROW('Water Data'!H7))),'Data Summary'!CJ13="Yes"),OFFSET('Water Data'!$H$10,0,10*ROW('Water Data'!H7)),NA())</f>
        <v>#N/A</v>
      </c>
      <c r="V13" s="106">
        <f ca="true">+IF(AND(ISNUMBER(OFFSET('Sanitation Data'!$C$5,0,10*ROW('Sanitation Data'!C7))),'Data Summary'!CK13="Yes"),100-OFFSET('Sanitation Data'!$C$5,0,10*ROW('Sanitation Data'!C7)),NA())</f>
        <v>100</v>
      </c>
      <c r="W13" s="106">
        <f ca="true">+IF(AND(ISNUMBER(OFFSET('Sanitation Data'!$C$7,0,10*ROW('Sanitation Data'!C7))),'Data Summary'!CL13="Yes"),OFFSET('Sanitation Data'!$C$7,0,10*ROW('Sanitation Data'!C7)),NA())</f>
        <v>87.5</v>
      </c>
      <c r="X13" s="106">
        <f ca="true">+IF(AND(ISNUMBER(OFFSET('Sanitation Data'!$C$11,0,10*ROW('Sanitation Data'!C7))),'Data Summary'!CM13="Yes"),OFFSET('Sanitation Data'!$C$11,0,10*ROW('Sanitation Data'!C7)),NA())</f>
        <v>63</v>
      </c>
      <c r="Y13" s="106" t="e">
        <f ca="true">+IF(AND(ISNUMBER(OFFSET('Sanitation Data'!$C$12,0,10*ROW('Sanitation Data'!C7))),'Data Summary'!CN13="Yes"),OFFSET('Sanitation Data'!$C$12,0,10*ROW('Sanitation Data'!C7)),NA())</f>
        <v>#N/A</v>
      </c>
      <c r="Z13" s="106">
        <f ca="true">+IF(AND(ISNUMBER(OFFSET('Sanitation Data'!$C$13,0,10*ROW('Sanitation Data'!C7))),'Data Summary'!CO13="Yes"),OFFSET('Sanitation Data'!$C$13,0,10*ROW('Sanitation Data'!C7)),NA())</f>
        <v>63</v>
      </c>
      <c r="AA13" s="106" t="e">
        <f ca="true">+IF(AND(ISNUMBER(OFFSET('Sanitation Data'!$D$5,0,10*ROW('Sanitation Data'!D7))),'Data Summary'!CP13="Yes"),100-OFFSET('Sanitation Data'!$D$5,0,10*ROW('Sanitation Data'!D7)),NA())</f>
        <v>#N/A</v>
      </c>
      <c r="AB13" s="106" t="e">
        <f ca="true">+IF(AND(ISNUMBER(OFFSET('Sanitation Data'!$D$7,0,10*ROW('Sanitation Data'!D7))),'Data Summary'!CQ13="Yes"),OFFSET('Sanitation Data'!$D$7,0,10*ROW('Sanitation Data'!D7)),NA())</f>
        <v>#N/A</v>
      </c>
      <c r="AC13" s="106" t="e">
        <f ca="true">+IF(AND(ISNUMBER(OFFSET('Sanitation Data'!$D$11,0,10*ROW('Sanitation Data'!D7))),'Data Summary'!CR13="Yes"),OFFSET('Sanitation Data'!$D$11,0,10*ROW('Sanitation Data'!D7)),NA())</f>
        <v>#N/A</v>
      </c>
      <c r="AD13" s="106" t="e">
        <f ca="true">+IF(AND(ISNUMBER(OFFSET('Sanitation Data'!$D$12,0,10*ROW('Sanitation Data'!D7))),'Data Summary'!CS13="Yes"),OFFSET('Sanitation Data'!$D$12,0,10*ROW('Sanitation Data'!D7)),NA())</f>
        <v>#N/A</v>
      </c>
      <c r="AE13" s="106" t="e">
        <f ca="true">+IF(AND(ISNUMBER(OFFSET('Sanitation Data'!$D$13,0,10*ROW('Sanitation Data'!D7))),'Data Summary'!CT13="Yes"),OFFSET('Sanitation Data'!$D$13,0,10*ROW('Sanitation Data'!D7)),NA())</f>
        <v>#N/A</v>
      </c>
      <c r="AF13" s="106" t="e">
        <f ca="true">+IF(AND(ISNUMBER(OFFSET('Sanitation Data'!$E$5,0,10*ROW('Sanitation Data'!E7))),'Data Summary'!CU13="Yes"),100-OFFSET('Sanitation Data'!$E$5,0,10*ROW('Sanitation Data'!E7)),NA())</f>
        <v>#N/A</v>
      </c>
      <c r="AG13" s="106" t="e">
        <f ca="true">+IF(AND(ISNUMBER(OFFSET('Sanitation Data'!$E$7,0,10*ROW('Sanitation Data'!E7))),'Data Summary'!CV13="Yes"),OFFSET('Sanitation Data'!$E$7,0,10*ROW('Sanitation Data'!E7)),NA())</f>
        <v>#N/A</v>
      </c>
      <c r="AH13" s="106" t="e">
        <f ca="true">+IF(AND(ISNUMBER(OFFSET('Sanitation Data'!$E$11,0,10*ROW('Sanitation Data'!E7))),'Data Summary'!CW13="Yes"),OFFSET('Sanitation Data'!$E$11,0,10*ROW('Sanitation Data'!E7)),NA())</f>
        <v>#N/A</v>
      </c>
      <c r="AI13" s="106" t="e">
        <f ca="true">+IF(AND(ISNUMBER(OFFSET('Sanitation Data'!$E$12,0,10*ROW('Sanitation Data'!E7))),'Data Summary'!CX13="Yes"),OFFSET('Sanitation Data'!$E$12,0,10*ROW('Sanitation Data'!E7)),NA())</f>
        <v>#N/A</v>
      </c>
      <c r="AJ13" s="106" t="e">
        <f ca="true">+IF(AND(ISNUMBER(OFFSET('Sanitation Data'!$E$13,0,10*ROW('Sanitation Data'!E7))),'Data Summary'!CY13="Yes"),OFFSET('Sanitation Data'!$E$13,0,10*ROW('Sanitation Data'!E7)),NA())</f>
        <v>#N/A</v>
      </c>
      <c r="AK13" s="106" t="e">
        <f ca="true">+IF(AND(ISNUMBER(OFFSET('Sanitation Data'!$F$5,0,10*ROW('Sanitation Data'!F7))),'Data Summary'!CZ13="Yes"),100-OFFSET('Sanitation Data'!$F$5,0,10*ROW('Sanitation Data'!F7)),NA())</f>
        <v>#N/A</v>
      </c>
      <c r="AL13" s="106" t="e">
        <f ca="true">+IF(AND(ISNUMBER(OFFSET('Sanitation Data'!$F$7,0,10*ROW('Sanitation Data'!F7))),'Data Summary'!DA13="Yes"),OFFSET('Sanitation Data'!$F$7,0,10*ROW('Sanitation Data'!F7)),NA())</f>
        <v>#N/A</v>
      </c>
      <c r="AM13" s="106" t="e">
        <f ca="true">+IF(AND(ISNUMBER(OFFSET('Sanitation Data'!$F$11,0,10*ROW('Sanitation Data'!F7))),'Data Summary'!DB13="Yes"),OFFSET('Sanitation Data'!$F$11,0,10*ROW('Sanitation Data'!F7)),NA())</f>
        <v>#N/A</v>
      </c>
      <c r="AN13" s="106" t="e">
        <f ca="true">+IF(AND(ISNUMBER(OFFSET('Sanitation Data'!$F$12,0,10*ROW('Sanitation Data'!F7))),'Data Summary'!DC13="Yes"),OFFSET('Sanitation Data'!$F$12,0,10*ROW('Sanitation Data'!F7)),NA())</f>
        <v>#N/A</v>
      </c>
      <c r="AO13" s="106" t="e">
        <f ca="true">+IF(AND(ISNUMBER(OFFSET('Sanitation Data'!$F$13,0,10*ROW('Sanitation Data'!F7))),'Data Summary'!DD13="Yes"),OFFSET('Sanitation Data'!$F$13,0,10*ROW('Sanitation Data'!F7)),NA())</f>
        <v>#N/A</v>
      </c>
      <c r="AP13" s="106" t="e">
        <f ca="true">+IF(AND(ISNUMBER(OFFSET('Sanitation Data'!$G$5,0,10*ROW('Sanitation Data'!G7))),'Data Summary'!DE13="Yes"),100-OFFSET('Sanitation Data'!$G$5,0,10*ROW('Sanitation Data'!G7)),NA())</f>
        <v>#N/A</v>
      </c>
      <c r="AQ13" s="106" t="e">
        <f ca="true">+IF(AND(ISNUMBER(OFFSET('Sanitation Data'!$G$7,0,10*ROW('Sanitation Data'!G7))),'Data Summary'!DF13="Yes"),OFFSET('Sanitation Data'!$G$7,0,10*ROW('Sanitation Data'!G7)),NA())</f>
        <v>#N/A</v>
      </c>
      <c r="AR13" s="106" t="e">
        <f ca="true">+IF(AND(ISNUMBER(OFFSET('Sanitation Data'!$G$11,0,10*ROW('Sanitation Data'!G7))),'Data Summary'!DG13="Yes"),OFFSET('Sanitation Data'!$G$11,0,10*ROW('Sanitation Data'!G7)),NA())</f>
        <v>#N/A</v>
      </c>
      <c r="AS13" s="106" t="e">
        <f ca="true">+IF(AND(ISNUMBER(OFFSET('Sanitation Data'!$G$12,0,10*ROW('Sanitation Data'!G7))),'Data Summary'!DH13="Yes"),OFFSET('Sanitation Data'!$G$12,0,10*ROW('Sanitation Data'!G7)),NA())</f>
        <v>#N/A</v>
      </c>
      <c r="AT13" s="106" t="e">
        <f ca="true">+IF(AND(ISNUMBER(OFFSET('Sanitation Data'!$G$13,0,10*ROW('Sanitation Data'!G7))),'Data Summary'!DI13="Yes"),OFFSET('Sanitation Data'!$G$13,0,10*ROW('Sanitation Data'!G7)),NA())</f>
        <v>#N/A</v>
      </c>
      <c r="AU13" s="106" t="e">
        <f ca="true">+IF(AND(ISNUMBER(OFFSET('Sanitation Data'!$H$5,0,10*ROW('Sanitation Data'!H7))),'Data Summary'!DJ13="Yes"),100-OFFSET('Sanitation Data'!$H$5,0,10*ROW('Sanitation Data'!H7)),NA())</f>
        <v>#N/A</v>
      </c>
      <c r="AV13" s="106" t="e">
        <f ca="true">+IF(AND(ISNUMBER(OFFSET('Sanitation Data'!$H$7,0,10*ROW('Sanitation Data'!H7))),'Data Summary'!DK13="Yes"),OFFSET('Sanitation Data'!$H$7,0,10*ROW('Sanitation Data'!H7)),NA())</f>
        <v>#N/A</v>
      </c>
      <c r="AW13" s="106" t="e">
        <f ca="true">+IF(AND(ISNUMBER(OFFSET('Sanitation Data'!$H$11,0,10*ROW('Sanitation Data'!H7))),'Data Summary'!DL13="Yes"),OFFSET('Sanitation Data'!$H$11,0,10*ROW('Sanitation Data'!H7)),NA())</f>
        <v>#N/A</v>
      </c>
      <c r="AX13" s="106" t="e">
        <f ca="true">+IF(AND(ISNUMBER(OFFSET('Sanitation Data'!$H$12,0,10*ROW('Sanitation Data'!H7))),'Data Summary'!DM13="Yes"),OFFSET('Sanitation Data'!$H$12,0,10*ROW('Sanitation Data'!H7)),NA())</f>
        <v>#N/A</v>
      </c>
      <c r="AY13" s="106" t="e">
        <f ca="true">+IF(AND(ISNUMBER(OFFSET('Sanitation Data'!$H$13,0,10*ROW('Sanitation Data'!H7))),'Data Summary'!DN13="Yes"),OFFSET('Sanitation Data'!$H$13,0,10*ROW('Sanitation Data'!H7)),NA())</f>
        <v>#N/A</v>
      </c>
      <c r="AZ13" s="111" t="e">
        <f ca="true">+IF(AND(ISNUMBER(OFFSET('Hygiene Data'!$C$6,0,10*ROW('Hygiene Data'!C7))),'Data Summary'!DO13="Yes"),OFFSET('Hygiene Data'!$C$6,0,10*ROW('Hygiene Data'!C7)),NA())</f>
        <v>#N/A</v>
      </c>
      <c r="BA13" s="111" t="e">
        <f ca="true">+IF(AND(ISNUMBER(OFFSET('Hygiene Data'!$C$8,0,10*ROW('Hygiene Data'!C7))),'Data Summary'!DP13="Yes"),OFFSET('Hygiene Data'!$C$8,0,10*ROW('Hygiene Data'!C7)),NA())</f>
        <v>#N/A</v>
      </c>
      <c r="BB13" s="111" t="e">
        <f ca="true">+IF(AND(ISNUMBER(OFFSET('Hygiene Data'!$C$10,0,10*ROW('Hygiene Data'!C7))),'Data Summary'!DQ13="Yes"),OFFSET('Hygiene Data'!$C$10,0,10*ROW('Hygiene Data'!C7)),NA())</f>
        <v>#N/A</v>
      </c>
      <c r="BC13" s="111" t="e">
        <f ca="true">+IF(AND(ISNUMBER(OFFSET('Hygiene Data'!$D$6,0,10*ROW('Hygiene Data'!D7))),'Data Summary'!DR13="Yes"),OFFSET('Hygiene Data'!$D$6,0,10*ROW('Hygiene Data'!D7)),NA())</f>
        <v>#N/A</v>
      </c>
      <c r="BD13" s="111" t="e">
        <f ca="true">+IF(AND(ISNUMBER(OFFSET('Hygiene Data'!$D$8,0,10*ROW('Hygiene Data'!D7))),'Data Summary'!DS13="Yes"),OFFSET('Hygiene Data'!$D$8,0,10*ROW('Hygiene Data'!D7)),NA())</f>
        <v>#N/A</v>
      </c>
      <c r="BE13" s="111" t="e">
        <f ca="true">+IF(AND(ISNUMBER(OFFSET('Hygiene Data'!$D$10,0,10*ROW('Hygiene Data'!D7))),'Data Summary'!DT13="Yes"),OFFSET('Hygiene Data'!$D$10,0,10*ROW('Hygiene Data'!D7)),NA())</f>
        <v>#N/A</v>
      </c>
      <c r="BF13" s="111" t="e">
        <f ca="true">+IF(AND(ISNUMBER(OFFSET('Hygiene Data'!$E$6,0,10*ROW('Hygiene Data'!E7))),'Data Summary'!DU13="Yes"),OFFSET('Hygiene Data'!$E$6,0,10*ROW('Hygiene Data'!E7)),NA())</f>
        <v>#N/A</v>
      </c>
      <c r="BG13" s="111" t="e">
        <f ca="true">+IF(AND(ISNUMBER(OFFSET('Hygiene Data'!$E$8,0,10*ROW('Hygiene Data'!E7))),'Data Summary'!DV13="Yes"),OFFSET('Hygiene Data'!$E$8,0,10*ROW('Hygiene Data'!E7)),NA())</f>
        <v>#N/A</v>
      </c>
      <c r="BH13" s="111" t="e">
        <f ca="true">+IF(AND(ISNUMBER(OFFSET('Hygiene Data'!$E$10,0,10*ROW('Hygiene Data'!E7))),'Data Summary'!DW13="Yes"),OFFSET('Hygiene Data'!$E$10,0,10*ROW('Hygiene Data'!E7)),NA())</f>
        <v>#N/A</v>
      </c>
      <c r="BI13" s="111" t="e">
        <f ca="true">+IF(AND(ISNUMBER(OFFSET('Hygiene Data'!$F$6,0,10*ROW('Hygiene Data'!F7))),'Data Summary'!DX13="Yes"),OFFSET('Hygiene Data'!$F$6,0,10*ROW('Hygiene Data'!F7)),NA())</f>
        <v>#N/A</v>
      </c>
      <c r="BJ13" s="111" t="e">
        <f ca="true">+IF(AND(ISNUMBER(OFFSET('Hygiene Data'!$F$8,0,10*ROW('Hygiene Data'!F7))),'Data Summary'!DY13="Yes"),OFFSET('Hygiene Data'!$F$8,0,10*ROW('Hygiene Data'!F7)),NA())</f>
        <v>#N/A</v>
      </c>
      <c r="BK13" s="111" t="e">
        <f ca="true">+IF(AND(ISNUMBER(OFFSET('Hygiene Data'!$F$10,0,10*ROW('Hygiene Data'!F7))),'Data Summary'!DZ13="Yes"),OFFSET('Hygiene Data'!$F$10,0,10*ROW('Hygiene Data'!F7)),NA())</f>
        <v>#N/A</v>
      </c>
      <c r="BL13" s="111" t="e">
        <f ca="true">+IF(AND(ISNUMBER(OFFSET('Hygiene Data'!$G$6,0,10*ROW('Hygiene Data'!G7))),'Data Summary'!EA13="Yes"),OFFSET('Hygiene Data'!$G$6,0,10*ROW('Hygiene Data'!G7)),NA())</f>
        <v>#N/A</v>
      </c>
      <c r="BM13" s="111" t="e">
        <f ca="true">+IF(AND(ISNUMBER(OFFSET('Hygiene Data'!$G$8,0,10*ROW('Hygiene Data'!G7))),'Data Summary'!EB13="Yes"),OFFSET('Hygiene Data'!$G$8,0,10*ROW('Hygiene Data'!G7)),NA())</f>
        <v>#N/A</v>
      </c>
      <c r="BN13" s="111" t="e">
        <f ca="true">+IF(AND(ISNUMBER(OFFSET('Hygiene Data'!$G$10,0,10*ROW('Hygiene Data'!G7))),'Data Summary'!EC13="Yes"),OFFSET('Hygiene Data'!$G$10,0,10*ROW('Hygiene Data'!G7)),NA())</f>
        <v>#N/A</v>
      </c>
      <c r="BO13" s="111" t="e">
        <f ca="true">+IF(AND(ISNUMBER(OFFSET('Hygiene Data'!$H$6,0,10*ROW('Hygiene Data'!H7))),'Data Summary'!ED13="Yes"),OFFSET('Hygiene Data'!$H$6,0,10*ROW('Hygiene Data'!H7)),NA())</f>
        <v>#N/A</v>
      </c>
      <c r="BP13" s="111" t="e">
        <f ca="true">+IF(AND(ISNUMBER(OFFSET('Hygiene Data'!$H$8,0,10*ROW('Hygiene Data'!H7))),'Data Summary'!EE13="Yes"),OFFSET('Hygiene Data'!$H$8,0,10*ROW('Hygiene Data'!H7)),NA())</f>
        <v>#N/A</v>
      </c>
      <c r="BQ13" s="111" t="e">
        <f ca="true">+IF(AND(ISNUMBER(OFFSET('Hygiene Data'!$H$10,0,10*ROW('Hygiene Data'!H7))),'Data Summary'!EF13="Yes"),OFFSET('Hygiene Data'!$H$10,0,10*ROW('Hygiene Data'!H7)),NA())</f>
        <v>#N/A</v>
      </c>
    </row>
    <row r="14" x14ac:dyDescent="0.2">
      <c r="A14" s="59" t="str">
        <f ca="true">+IF(OFFSET('Water Data'!$B$1,0,10*ROW('Water Data'!B8))="",NA(),OFFSET('Water Data'!$B$1,0,10*ROW('Water Data'!B8)))</f>
        <v>SUR14</v>
      </c>
      <c r="B14" s="59" t="str">
        <f ca="true">+IF(OFFSET('Water Data'!$A$3,0,10*ROW('Water Data'!A8))="",NA(),OFFSET('Water Data'!$A$3,0,10*ROW('Water Data'!A8)))</f>
        <v>Survey</v>
      </c>
      <c r="C14" s="59">
        <f ca="true">+IF(OFFSET('Water Data'!$C$3,0,10*ROW('Water Data'!C8))="",NA(),OFFSET('Water Data'!$C$3,0,10*ROW('Water Data'!C8)))</f>
        <v>2014</v>
      </c>
      <c r="D14" s="60" t="e">
        <f ca="true">+IF(AND(ISNUMBER(OFFSET('Water Data'!$C$5,0,10*ROW('Water Data'!C8))),'Data Summary'!BS14="Yes"),100-OFFSET('Water Data'!$C$5,0,10*ROW('Water Data'!C8)),NA())</f>
        <v>#N/A</v>
      </c>
      <c r="E14" s="60" t="e">
        <f ca="true">+IF(AND(ISNUMBER(OFFSET('Water Data'!$C$7,0,10*ROW('Water Data'!C8))),'Data Summary'!BT14="Yes"),OFFSET('Water Data'!$C$7,0,10*ROW('Water Data'!C8)),NA())</f>
        <v>#N/A</v>
      </c>
      <c r="F14" s="60" t="e">
        <f ca="true">+IF(AND(ISNUMBER(OFFSET('Water Data'!$C$10,0,10*ROW('Water Data'!C8))),'Data Summary'!BU14="Yes"),OFFSET('Water Data'!$C$10,0,10*ROW('Water Data'!C8)),NA())</f>
        <v>#N/A</v>
      </c>
      <c r="G14" s="60" t="e">
        <f ca="true">+IF(AND(ISNUMBER(OFFSET('Water Data'!$D$5,0,10*ROW('Water Data'!D8))),'Data Summary'!BV14="Yes"),100-OFFSET('Water Data'!$D$5,0,10*ROW('Water Data'!D8)),NA())</f>
        <v>#N/A</v>
      </c>
      <c r="H14" s="60" t="e">
        <f ca="true">+IF(AND(ISNUMBER(OFFSET('Water Data'!$D$7,0,10*ROW('Water Data'!D8))),'Data Summary'!BW14="Yes"),OFFSET('Water Data'!$D$7,0,10*ROW('Water Data'!D8)),NA())</f>
        <v>#N/A</v>
      </c>
      <c r="I14" s="60" t="e">
        <f ca="true">+IF(AND(ISNUMBER(OFFSET('Water Data'!$D$10,0,10*ROW('Water Data'!D8))),'Data Summary'!BX14="Yes"),OFFSET('Water Data'!$D$10,0,10*ROW('Water Data'!D8)),NA())</f>
        <v>#N/A</v>
      </c>
      <c r="J14" s="60" t="e">
        <f ca="true">+IF(AND(ISNUMBER(OFFSET('Water Data'!$E$5,0,10*ROW('Water Data'!E8))),'Data Summary'!BY14="Yes"),100-OFFSET('Water Data'!$E$5,0,10*ROW('Water Data'!E8)),NA())</f>
        <v>#N/A</v>
      </c>
      <c r="K14" s="60" t="e">
        <f ca="true">+IF(AND(ISNUMBER(OFFSET('Water Data'!$E$7,0,10*ROW('Water Data'!E8))),'Data Summary'!BZ14="Yes"),OFFSET('Water Data'!$E$7,0,10*ROW('Water Data'!E8)),NA())</f>
        <v>#N/A</v>
      </c>
      <c r="L14" s="60" t="e">
        <f ca="true">+IF(AND(ISNUMBER(OFFSET('Water Data'!$E$10,0,10*ROW('Water Data'!E8))),'Data Summary'!CA14="Yes"),OFFSET('Water Data'!$E$10,0,10*ROW('Water Data'!E8)),NA())</f>
        <v>#N/A</v>
      </c>
      <c r="M14" s="60" t="e">
        <f ca="true">+IF(AND(ISNUMBER(OFFSET('Water Data'!$F$5,0,10*ROW('Water Data'!F8))),'Data Summary'!CB14="Yes"),100-OFFSET('Water Data'!$F$5,0,10*ROW('Water Data'!F8)),NA())</f>
        <v>#N/A</v>
      </c>
      <c r="N14" s="60" t="e">
        <f ca="true">+IF(AND(ISNUMBER(OFFSET('Water Data'!$F$7,0,10*ROW('Water Data'!F8))),'Data Summary'!CC14="Yes"),OFFSET('Water Data'!$F$7,0,10*ROW('Water Data'!F8)),NA())</f>
        <v>#N/A</v>
      </c>
      <c r="O14" s="60" t="e">
        <f ca="true">+IF(AND(ISNUMBER(OFFSET('Water Data'!$F$10,0,10*ROW('Water Data'!F8))),'Data Summary'!CD14="Yes"),OFFSET('Water Data'!$F$10,0,10*ROW('Water Data'!F8)),NA())</f>
        <v>#N/A</v>
      </c>
      <c r="P14" s="60" t="e">
        <f ca="true">+IF(AND(ISNUMBER(OFFSET('Water Data'!$G$5,0,10*ROW('Water Data'!G8))),'Data Summary'!CE14="Yes"),100-OFFSET('Water Data'!$G$5,0,10*ROW('Water Data'!G8)),NA())</f>
        <v>#N/A</v>
      </c>
      <c r="Q14" s="60" t="e">
        <f ca="true">+IF(AND(ISNUMBER(OFFSET('Water Data'!$G$7,0,10*ROW('Water Data'!G8))),'Data Summary'!CF14="Yes"),OFFSET('Water Data'!$G$7,0,10*ROW('Water Data'!G8)),NA())</f>
        <v>#N/A</v>
      </c>
      <c r="R14" s="60" t="e">
        <f ca="true">+IF(AND(ISNUMBER(OFFSET('Water Data'!$G$10,0,10*ROW('Water Data'!G8))),'Data Summary'!CG14="Yes"),OFFSET('Water Data'!$G$10,0,10*ROW('Water Data'!G8)),NA())</f>
        <v>#N/A</v>
      </c>
      <c r="S14" s="60" t="e">
        <f ca="true">+IF(AND(ISNUMBER(OFFSET('Water Data'!$H$5,0,10*ROW('Water Data'!H8))),'Data Summary'!CH14="Yes"),100-OFFSET('Water Data'!$H$5,0,10*ROW('Water Data'!H8)),NA())</f>
        <v>#N/A</v>
      </c>
      <c r="T14" s="60" t="e">
        <f ca="true">+IF(AND(ISNUMBER(OFFSET('Water Data'!$H$7,0,10*ROW('Water Data'!H8))),'Data Summary'!CI14="Yes"),OFFSET('Water Data'!$H$7,0,10*ROW('Water Data'!H8)),NA())</f>
        <v>#N/A</v>
      </c>
      <c r="U14" s="60" t="e">
        <f ca="true">+IF(AND(ISNUMBER(OFFSET('Water Data'!$H$10,0,10*ROW('Water Data'!H8))),'Data Summary'!CJ14="Yes"),OFFSET('Water Data'!$H$10,0,10*ROW('Water Data'!H8)),NA())</f>
        <v>#N/A</v>
      </c>
      <c r="V14" s="106" t="e">
        <f ca="true">+IF(AND(ISNUMBER(OFFSET('Sanitation Data'!$C$5,0,10*ROW('Sanitation Data'!C8))),'Data Summary'!CK14="Yes"),100-OFFSET('Sanitation Data'!$C$5,0,10*ROW('Sanitation Data'!C8)),NA())</f>
        <v>#N/A</v>
      </c>
      <c r="W14" s="106" t="e">
        <f ca="true">+IF(AND(ISNUMBER(OFFSET('Sanitation Data'!$C$7,0,10*ROW('Sanitation Data'!C8))),'Data Summary'!CL14="Yes"),OFFSET('Sanitation Data'!$C$7,0,10*ROW('Sanitation Data'!C8)),NA())</f>
        <v>#N/A</v>
      </c>
      <c r="X14" s="106" t="e">
        <f ca="true">+IF(AND(ISNUMBER(OFFSET('Sanitation Data'!$C$11,0,10*ROW('Sanitation Data'!C8))),'Data Summary'!CM14="Yes"),OFFSET('Sanitation Data'!$C$11,0,10*ROW('Sanitation Data'!C8)),NA())</f>
        <v>#N/A</v>
      </c>
      <c r="Y14" s="106" t="e">
        <f ca="true">+IF(AND(ISNUMBER(OFFSET('Sanitation Data'!$C$12,0,10*ROW('Sanitation Data'!C8))),'Data Summary'!CN14="Yes"),OFFSET('Sanitation Data'!$C$12,0,10*ROW('Sanitation Data'!C8)),NA())</f>
        <v>#N/A</v>
      </c>
      <c r="Z14" s="106" t="e">
        <f ca="true">+IF(AND(ISNUMBER(OFFSET('Sanitation Data'!$C$13,0,10*ROW('Sanitation Data'!C8))),'Data Summary'!CO14="Yes"),OFFSET('Sanitation Data'!$C$13,0,10*ROW('Sanitation Data'!C8)),NA())</f>
        <v>#N/A</v>
      </c>
      <c r="AA14" s="106" t="e">
        <f ca="true">+IF(AND(ISNUMBER(OFFSET('Sanitation Data'!$D$5,0,10*ROW('Sanitation Data'!D8))),'Data Summary'!CP14="Yes"),100-OFFSET('Sanitation Data'!$D$5,0,10*ROW('Sanitation Data'!D8)),NA())</f>
        <v>#N/A</v>
      </c>
      <c r="AB14" s="106" t="e">
        <f ca="true">+IF(AND(ISNUMBER(OFFSET('Sanitation Data'!$D$7,0,10*ROW('Sanitation Data'!D8))),'Data Summary'!CQ14="Yes"),OFFSET('Sanitation Data'!$D$7,0,10*ROW('Sanitation Data'!D8)),NA())</f>
        <v>#N/A</v>
      </c>
      <c r="AC14" s="106" t="e">
        <f ca="true">+IF(AND(ISNUMBER(OFFSET('Sanitation Data'!$D$11,0,10*ROW('Sanitation Data'!D8))),'Data Summary'!CR14="Yes"),OFFSET('Sanitation Data'!$D$11,0,10*ROW('Sanitation Data'!D8)),NA())</f>
        <v>#N/A</v>
      </c>
      <c r="AD14" s="106" t="e">
        <f ca="true">+IF(AND(ISNUMBER(OFFSET('Sanitation Data'!$D$12,0,10*ROW('Sanitation Data'!D8))),'Data Summary'!CS14="Yes"),OFFSET('Sanitation Data'!$D$12,0,10*ROW('Sanitation Data'!D8)),NA())</f>
        <v>#N/A</v>
      </c>
      <c r="AE14" s="106" t="e">
        <f ca="true">+IF(AND(ISNUMBER(OFFSET('Sanitation Data'!$D$13,0,10*ROW('Sanitation Data'!D8))),'Data Summary'!CT14="Yes"),OFFSET('Sanitation Data'!$D$13,0,10*ROW('Sanitation Data'!D8)),NA())</f>
        <v>#N/A</v>
      </c>
      <c r="AF14" s="106" t="e">
        <f ca="true">+IF(AND(ISNUMBER(OFFSET('Sanitation Data'!$E$5,0,10*ROW('Sanitation Data'!E8))),'Data Summary'!CU14="Yes"),100-OFFSET('Sanitation Data'!$E$5,0,10*ROW('Sanitation Data'!E8)),NA())</f>
        <v>#N/A</v>
      </c>
      <c r="AG14" s="106" t="e">
        <f ca="true">+IF(AND(ISNUMBER(OFFSET('Sanitation Data'!$E$7,0,10*ROW('Sanitation Data'!E8))),'Data Summary'!CV14="Yes"),OFFSET('Sanitation Data'!$E$7,0,10*ROW('Sanitation Data'!E8)),NA())</f>
        <v>#N/A</v>
      </c>
      <c r="AH14" s="106" t="e">
        <f ca="true">+IF(AND(ISNUMBER(OFFSET('Sanitation Data'!$E$11,0,10*ROW('Sanitation Data'!E8))),'Data Summary'!CW14="Yes"),OFFSET('Sanitation Data'!$E$11,0,10*ROW('Sanitation Data'!E8)),NA())</f>
        <v>#N/A</v>
      </c>
      <c r="AI14" s="106" t="e">
        <f ca="true">+IF(AND(ISNUMBER(OFFSET('Sanitation Data'!$E$12,0,10*ROW('Sanitation Data'!E8))),'Data Summary'!CX14="Yes"),OFFSET('Sanitation Data'!$E$12,0,10*ROW('Sanitation Data'!E8)),NA())</f>
        <v>#N/A</v>
      </c>
      <c r="AJ14" s="106" t="e">
        <f ca="true">+IF(AND(ISNUMBER(OFFSET('Sanitation Data'!$E$13,0,10*ROW('Sanitation Data'!E8))),'Data Summary'!CY14="Yes"),OFFSET('Sanitation Data'!$E$13,0,10*ROW('Sanitation Data'!E8)),NA())</f>
        <v>#N/A</v>
      </c>
      <c r="AK14" s="106" t="e">
        <f ca="true">+IF(AND(ISNUMBER(OFFSET('Sanitation Data'!$F$5,0,10*ROW('Sanitation Data'!F8))),'Data Summary'!CZ14="Yes"),100-OFFSET('Sanitation Data'!$F$5,0,10*ROW('Sanitation Data'!F8)),NA())</f>
        <v>#N/A</v>
      </c>
      <c r="AL14" s="106" t="e">
        <f ca="true">+IF(AND(ISNUMBER(OFFSET('Sanitation Data'!$F$7,0,10*ROW('Sanitation Data'!F8))),'Data Summary'!DA14="Yes"),OFFSET('Sanitation Data'!$F$7,0,10*ROW('Sanitation Data'!F8)),NA())</f>
        <v>#N/A</v>
      </c>
      <c r="AM14" s="106" t="e">
        <f ca="true">+IF(AND(ISNUMBER(OFFSET('Sanitation Data'!$F$11,0,10*ROW('Sanitation Data'!F8))),'Data Summary'!DB14="Yes"),OFFSET('Sanitation Data'!$F$11,0,10*ROW('Sanitation Data'!F8)),NA())</f>
        <v>#N/A</v>
      </c>
      <c r="AN14" s="106" t="e">
        <f ca="true">+IF(AND(ISNUMBER(OFFSET('Sanitation Data'!$F$12,0,10*ROW('Sanitation Data'!F8))),'Data Summary'!DC14="Yes"),OFFSET('Sanitation Data'!$F$12,0,10*ROW('Sanitation Data'!F8)),NA())</f>
        <v>#N/A</v>
      </c>
      <c r="AO14" s="106" t="e">
        <f ca="true">+IF(AND(ISNUMBER(OFFSET('Sanitation Data'!$F$13,0,10*ROW('Sanitation Data'!F8))),'Data Summary'!DD14="Yes"),OFFSET('Sanitation Data'!$F$13,0,10*ROW('Sanitation Data'!F8)),NA())</f>
        <v>#N/A</v>
      </c>
      <c r="AP14" s="106" t="e">
        <f ca="true">+IF(AND(ISNUMBER(OFFSET('Sanitation Data'!$G$5,0,10*ROW('Sanitation Data'!G8))),'Data Summary'!DE14="Yes"),100-OFFSET('Sanitation Data'!$G$5,0,10*ROW('Sanitation Data'!G8)),NA())</f>
        <v>#N/A</v>
      </c>
      <c r="AQ14" s="106" t="e">
        <f ca="true">+IF(AND(ISNUMBER(OFFSET('Sanitation Data'!$G$7,0,10*ROW('Sanitation Data'!G8))),'Data Summary'!DF14="Yes"),OFFSET('Sanitation Data'!$G$7,0,10*ROW('Sanitation Data'!G8)),NA())</f>
        <v>#N/A</v>
      </c>
      <c r="AR14" s="106" t="e">
        <f ca="true">+IF(AND(ISNUMBER(OFFSET('Sanitation Data'!$G$11,0,10*ROW('Sanitation Data'!G8))),'Data Summary'!DG14="Yes"),OFFSET('Sanitation Data'!$G$11,0,10*ROW('Sanitation Data'!G8)),NA())</f>
        <v>#N/A</v>
      </c>
      <c r="AS14" s="106" t="e">
        <f ca="true">+IF(AND(ISNUMBER(OFFSET('Sanitation Data'!$G$12,0,10*ROW('Sanitation Data'!G8))),'Data Summary'!DH14="Yes"),OFFSET('Sanitation Data'!$G$12,0,10*ROW('Sanitation Data'!G8)),NA())</f>
        <v>#N/A</v>
      </c>
      <c r="AT14" s="106" t="e">
        <f ca="true">+IF(AND(ISNUMBER(OFFSET('Sanitation Data'!$G$13,0,10*ROW('Sanitation Data'!G8))),'Data Summary'!DI14="Yes"),OFFSET('Sanitation Data'!$G$13,0,10*ROW('Sanitation Data'!G8)),NA())</f>
        <v>#N/A</v>
      </c>
      <c r="AU14" s="106" t="e">
        <f ca="true">+IF(AND(ISNUMBER(OFFSET('Sanitation Data'!$H$5,0,10*ROW('Sanitation Data'!H8))),'Data Summary'!DJ14="Yes"),100-OFFSET('Sanitation Data'!$H$5,0,10*ROW('Sanitation Data'!H8)),NA())</f>
        <v>#N/A</v>
      </c>
      <c r="AV14" s="106" t="e">
        <f ca="true">+IF(AND(ISNUMBER(OFFSET('Sanitation Data'!$H$7,0,10*ROW('Sanitation Data'!H8))),'Data Summary'!DK14="Yes"),OFFSET('Sanitation Data'!$H$7,0,10*ROW('Sanitation Data'!H8)),NA())</f>
        <v>#N/A</v>
      </c>
      <c r="AW14" s="106" t="e">
        <f ca="true">+IF(AND(ISNUMBER(OFFSET('Sanitation Data'!$H$11,0,10*ROW('Sanitation Data'!H8))),'Data Summary'!DL14="Yes"),OFFSET('Sanitation Data'!$H$11,0,10*ROW('Sanitation Data'!H8)),NA())</f>
        <v>#N/A</v>
      </c>
      <c r="AX14" s="106" t="e">
        <f ca="true">+IF(AND(ISNUMBER(OFFSET('Sanitation Data'!$H$12,0,10*ROW('Sanitation Data'!H8))),'Data Summary'!DM14="Yes"),OFFSET('Sanitation Data'!$H$12,0,10*ROW('Sanitation Data'!H8)),NA())</f>
        <v>#N/A</v>
      </c>
      <c r="AY14" s="106" t="e">
        <f ca="true">+IF(AND(ISNUMBER(OFFSET('Sanitation Data'!$H$13,0,10*ROW('Sanitation Data'!H8))),'Data Summary'!DN14="Yes"),OFFSET('Sanitation Data'!$H$13,0,10*ROW('Sanitation Data'!H8)),NA())</f>
        <v>#N/A</v>
      </c>
      <c r="AZ14" s="111" t="e">
        <f ca="true">+IF(AND(ISNUMBER(OFFSET('Hygiene Data'!$C$6,0,10*ROW('Hygiene Data'!C8))),'Data Summary'!DO14="Yes"),OFFSET('Hygiene Data'!$C$6,0,10*ROW('Hygiene Data'!C8)),NA())</f>
        <v>#N/A</v>
      </c>
      <c r="BA14" s="111" t="e">
        <f ca="true">+IF(AND(ISNUMBER(OFFSET('Hygiene Data'!$C$8,0,10*ROW('Hygiene Data'!C8))),'Data Summary'!DP14="Yes"),OFFSET('Hygiene Data'!$C$8,0,10*ROW('Hygiene Data'!C8)),NA())</f>
        <v>#N/A</v>
      </c>
      <c r="BB14" s="111" t="e">
        <f ca="true">+IF(AND(ISNUMBER(OFFSET('Hygiene Data'!$C$10,0,10*ROW('Hygiene Data'!C8))),'Data Summary'!DQ14="Yes"),OFFSET('Hygiene Data'!$C$10,0,10*ROW('Hygiene Data'!C8)),NA())</f>
        <v>#N/A</v>
      </c>
      <c r="BC14" s="111" t="e">
        <f ca="true">+IF(AND(ISNUMBER(OFFSET('Hygiene Data'!$D$6,0,10*ROW('Hygiene Data'!D8))),'Data Summary'!DR14="Yes"),OFFSET('Hygiene Data'!$D$6,0,10*ROW('Hygiene Data'!D8)),NA())</f>
        <v>#N/A</v>
      </c>
      <c r="BD14" s="111" t="e">
        <f ca="true">+IF(AND(ISNUMBER(OFFSET('Hygiene Data'!$D$8,0,10*ROW('Hygiene Data'!D8))),'Data Summary'!DS14="Yes"),OFFSET('Hygiene Data'!$D$8,0,10*ROW('Hygiene Data'!D8)),NA())</f>
        <v>#N/A</v>
      </c>
      <c r="BE14" s="111" t="e">
        <f ca="true">+IF(AND(ISNUMBER(OFFSET('Hygiene Data'!$D$10,0,10*ROW('Hygiene Data'!D8))),'Data Summary'!DT14="Yes"),OFFSET('Hygiene Data'!$D$10,0,10*ROW('Hygiene Data'!D8)),NA())</f>
        <v>#N/A</v>
      </c>
      <c r="BF14" s="111" t="e">
        <f ca="true">+IF(AND(ISNUMBER(OFFSET('Hygiene Data'!$E$6,0,10*ROW('Hygiene Data'!E8))),'Data Summary'!DU14="Yes"),OFFSET('Hygiene Data'!$E$6,0,10*ROW('Hygiene Data'!E8)),NA())</f>
        <v>#N/A</v>
      </c>
      <c r="BG14" s="111" t="e">
        <f ca="true">+IF(AND(ISNUMBER(OFFSET('Hygiene Data'!$E$8,0,10*ROW('Hygiene Data'!E8))),'Data Summary'!DV14="Yes"),OFFSET('Hygiene Data'!$E$8,0,10*ROW('Hygiene Data'!E8)),NA())</f>
        <v>#N/A</v>
      </c>
      <c r="BH14" s="111" t="e">
        <f ca="true">+IF(AND(ISNUMBER(OFFSET('Hygiene Data'!$E$10,0,10*ROW('Hygiene Data'!E8))),'Data Summary'!DW14="Yes"),OFFSET('Hygiene Data'!$E$10,0,10*ROW('Hygiene Data'!E8)),NA())</f>
        <v>#N/A</v>
      </c>
      <c r="BI14" s="111" t="e">
        <f ca="true">+IF(AND(ISNUMBER(OFFSET('Hygiene Data'!$F$6,0,10*ROW('Hygiene Data'!F8))),'Data Summary'!DX14="Yes"),OFFSET('Hygiene Data'!$F$6,0,10*ROW('Hygiene Data'!F8)),NA())</f>
        <v>#N/A</v>
      </c>
      <c r="BJ14" s="111" t="e">
        <f ca="true">+IF(AND(ISNUMBER(OFFSET('Hygiene Data'!$F$8,0,10*ROW('Hygiene Data'!F8))),'Data Summary'!DY14="Yes"),OFFSET('Hygiene Data'!$F$8,0,10*ROW('Hygiene Data'!F8)),NA())</f>
        <v>#N/A</v>
      </c>
      <c r="BK14" s="111" t="e">
        <f ca="true">+IF(AND(ISNUMBER(OFFSET('Hygiene Data'!$F$10,0,10*ROW('Hygiene Data'!F8))),'Data Summary'!DZ14="Yes"),OFFSET('Hygiene Data'!$F$10,0,10*ROW('Hygiene Data'!F8)),NA())</f>
        <v>#N/A</v>
      </c>
      <c r="BL14" s="111" t="e">
        <f ca="true">+IF(AND(ISNUMBER(OFFSET('Hygiene Data'!$G$6,0,10*ROW('Hygiene Data'!G8))),'Data Summary'!EA14="Yes"),OFFSET('Hygiene Data'!$G$6,0,10*ROW('Hygiene Data'!G8)),NA())</f>
        <v>#N/A</v>
      </c>
      <c r="BM14" s="111" t="e">
        <f ca="true">+IF(AND(ISNUMBER(OFFSET('Hygiene Data'!$G$8,0,10*ROW('Hygiene Data'!G8))),'Data Summary'!EB14="Yes"),OFFSET('Hygiene Data'!$G$8,0,10*ROW('Hygiene Data'!G8)),NA())</f>
        <v>#N/A</v>
      </c>
      <c r="BN14" s="111" t="e">
        <f ca="true">+IF(AND(ISNUMBER(OFFSET('Hygiene Data'!$G$10,0,10*ROW('Hygiene Data'!G8))),'Data Summary'!EC14="Yes"),OFFSET('Hygiene Data'!$G$10,0,10*ROW('Hygiene Data'!G8)),NA())</f>
        <v>#N/A</v>
      </c>
      <c r="BO14" s="111" t="e">
        <f ca="true">+IF(AND(ISNUMBER(OFFSET('Hygiene Data'!$H$6,0,10*ROW('Hygiene Data'!H8))),'Data Summary'!ED14="Yes"),OFFSET('Hygiene Data'!$H$6,0,10*ROW('Hygiene Data'!H8)),NA())</f>
        <v>#N/A</v>
      </c>
      <c r="BP14" s="111" t="e">
        <f ca="true">+IF(AND(ISNUMBER(OFFSET('Hygiene Data'!$H$8,0,10*ROW('Hygiene Data'!H8))),'Data Summary'!EE14="Yes"),OFFSET('Hygiene Data'!$H$8,0,10*ROW('Hygiene Data'!H8)),NA())</f>
        <v>#N/A</v>
      </c>
      <c r="BQ14" s="111" t="e">
        <f ca="true">+IF(AND(ISNUMBER(OFFSET('Hygiene Data'!$H$10,0,10*ROW('Hygiene Data'!H8))),'Data Summary'!EF14="Yes"),OFFSET('Hygiene Data'!$H$10,0,10*ROW('Hygiene Data'!H8)),NA())</f>
        <v>#N/A</v>
      </c>
    </row>
    <row r="15" x14ac:dyDescent="0.2">
      <c r="A15" s="59" t="str">
        <f ca="true">+IF(OFFSET('Water Data'!$B$1,0,10*ROW('Water Data'!B9))="",NA(),OFFSET('Water Data'!$B$1,0,10*ROW('Water Data'!B9)))</f>
        <v>EMIS15</v>
      </c>
      <c r="B15" s="59" t="str">
        <f ca="true">+IF(OFFSET('Water Data'!$A$3,0,10*ROW('Water Data'!A9))="",NA(),OFFSET('Water Data'!$A$3,0,10*ROW('Water Data'!A9)))</f>
        <v>EMIS</v>
      </c>
      <c r="C15" s="59">
        <f ca="true">+IF(OFFSET('Water Data'!$C$3,0,10*ROW('Water Data'!C9))="",NA(),OFFSET('Water Data'!$C$3,0,10*ROW('Water Data'!C9)))</f>
        <v>2015</v>
      </c>
      <c r="D15" s="60">
        <f ca="true">+IF(AND(ISNUMBER(OFFSET('Water Data'!$C$5,0,10*ROW('Water Data'!C9))),'Data Summary'!BS15="Yes"),100-OFFSET('Water Data'!$C$5,0,10*ROW('Water Data'!C9)),NA())</f>
        <v>100</v>
      </c>
      <c r="E15" s="60">
        <f ca="true">+IF(AND(ISNUMBER(OFFSET('Water Data'!$C$7,0,10*ROW('Water Data'!C9))),'Data Summary'!BT15="Yes"),OFFSET('Water Data'!$C$7,0,10*ROW('Water Data'!C9)),NA())</f>
        <v>92</v>
      </c>
      <c r="F15" s="60" t="e">
        <f ca="true">+IF(AND(ISNUMBER(OFFSET('Water Data'!$C$10,0,10*ROW('Water Data'!C9))),'Data Summary'!BU15="Yes"),OFFSET('Water Data'!$C$10,0,10*ROW('Water Data'!C9)),NA())</f>
        <v>#N/A</v>
      </c>
      <c r="G15" s="60" t="e">
        <f ca="true">+IF(AND(ISNUMBER(OFFSET('Water Data'!$D$5,0,10*ROW('Water Data'!D9))),'Data Summary'!BV15="Yes"),100-OFFSET('Water Data'!$D$5,0,10*ROW('Water Data'!D9)),NA())</f>
        <v>#N/A</v>
      </c>
      <c r="H15" s="60" t="e">
        <f ca="true">+IF(AND(ISNUMBER(OFFSET('Water Data'!$D$7,0,10*ROW('Water Data'!D9))),'Data Summary'!BW15="Yes"),OFFSET('Water Data'!$D$7,0,10*ROW('Water Data'!D9)),NA())</f>
        <v>#N/A</v>
      </c>
      <c r="I15" s="60" t="e">
        <f ca="true">+IF(AND(ISNUMBER(OFFSET('Water Data'!$D$10,0,10*ROW('Water Data'!D9))),'Data Summary'!BX15="Yes"),OFFSET('Water Data'!$D$10,0,10*ROW('Water Data'!D9)),NA())</f>
        <v>#N/A</v>
      </c>
      <c r="J15" s="60" t="e">
        <f ca="true">+IF(AND(ISNUMBER(OFFSET('Water Data'!$E$5,0,10*ROW('Water Data'!E9))),'Data Summary'!BY15="Yes"),100-OFFSET('Water Data'!$E$5,0,10*ROW('Water Data'!E9)),NA())</f>
        <v>#N/A</v>
      </c>
      <c r="K15" s="60" t="e">
        <f ca="true">+IF(AND(ISNUMBER(OFFSET('Water Data'!$E$7,0,10*ROW('Water Data'!E9))),'Data Summary'!BZ15="Yes"),OFFSET('Water Data'!$E$7,0,10*ROW('Water Data'!E9)),NA())</f>
        <v>#N/A</v>
      </c>
      <c r="L15" s="60" t="e">
        <f ca="true">+IF(AND(ISNUMBER(OFFSET('Water Data'!$E$10,0,10*ROW('Water Data'!E9))),'Data Summary'!CA15="Yes"),OFFSET('Water Data'!$E$10,0,10*ROW('Water Data'!E9)),NA())</f>
        <v>#N/A</v>
      </c>
      <c r="M15" s="60" t="e">
        <f ca="true">+IF(AND(ISNUMBER(OFFSET('Water Data'!$F$5,0,10*ROW('Water Data'!F9))),'Data Summary'!CB15="Yes"),100-OFFSET('Water Data'!$F$5,0,10*ROW('Water Data'!F9)),NA())</f>
        <v>#N/A</v>
      </c>
      <c r="N15" s="60" t="e">
        <f ca="true">+IF(AND(ISNUMBER(OFFSET('Water Data'!$F$7,0,10*ROW('Water Data'!F9))),'Data Summary'!CC15="Yes"),OFFSET('Water Data'!$F$7,0,10*ROW('Water Data'!F9)),NA())</f>
        <v>#N/A</v>
      </c>
      <c r="O15" s="60" t="e">
        <f ca="true">+IF(AND(ISNUMBER(OFFSET('Water Data'!$F$10,0,10*ROW('Water Data'!F9))),'Data Summary'!CD15="Yes"),OFFSET('Water Data'!$F$10,0,10*ROW('Water Data'!F9)),NA())</f>
        <v>#N/A</v>
      </c>
      <c r="P15" s="60" t="e">
        <f ca="true">+IF(AND(ISNUMBER(OFFSET('Water Data'!$G$5,0,10*ROW('Water Data'!G9))),'Data Summary'!CE15="Yes"),100-OFFSET('Water Data'!$G$5,0,10*ROW('Water Data'!G9)),NA())</f>
        <v>#N/A</v>
      </c>
      <c r="Q15" s="60" t="e">
        <f ca="true">+IF(AND(ISNUMBER(OFFSET('Water Data'!$G$7,0,10*ROW('Water Data'!G9))),'Data Summary'!CF15="Yes"),OFFSET('Water Data'!$G$7,0,10*ROW('Water Data'!G9)),NA())</f>
        <v>#N/A</v>
      </c>
      <c r="R15" s="60" t="e">
        <f ca="true">+IF(AND(ISNUMBER(OFFSET('Water Data'!$G$10,0,10*ROW('Water Data'!G9))),'Data Summary'!CG15="Yes"),OFFSET('Water Data'!$G$10,0,10*ROW('Water Data'!G9)),NA())</f>
        <v>#N/A</v>
      </c>
      <c r="S15" s="60" t="e">
        <f ca="true">+IF(AND(ISNUMBER(OFFSET('Water Data'!$H$5,0,10*ROW('Water Data'!H9))),'Data Summary'!CH15="Yes"),100-OFFSET('Water Data'!$H$5,0,10*ROW('Water Data'!H9)),NA())</f>
        <v>#N/A</v>
      </c>
      <c r="T15" s="60" t="e">
        <f ca="true">+IF(AND(ISNUMBER(OFFSET('Water Data'!$H$7,0,10*ROW('Water Data'!H9))),'Data Summary'!CI15="Yes"),OFFSET('Water Data'!$H$7,0,10*ROW('Water Data'!H9)),NA())</f>
        <v>#N/A</v>
      </c>
      <c r="U15" s="60" t="e">
        <f ca="true">+IF(AND(ISNUMBER(OFFSET('Water Data'!$H$10,0,10*ROW('Water Data'!H9))),'Data Summary'!CJ15="Yes"),OFFSET('Water Data'!$H$10,0,10*ROW('Water Data'!H9)),NA())</f>
        <v>#N/A</v>
      </c>
      <c r="V15" s="106">
        <f ca="true">+IF(AND(ISNUMBER(OFFSET('Sanitation Data'!$C$5,0,10*ROW('Sanitation Data'!C9))),'Data Summary'!CK15="Yes"),100-OFFSET('Sanitation Data'!$C$5,0,10*ROW('Sanitation Data'!C9)),NA())</f>
        <v>100</v>
      </c>
      <c r="W15" s="106">
        <f ca="true">+IF(AND(ISNUMBER(OFFSET('Sanitation Data'!$C$7,0,10*ROW('Sanitation Data'!C9))),'Data Summary'!CL15="Yes"),OFFSET('Sanitation Data'!$C$7,0,10*ROW('Sanitation Data'!C9)),NA())</f>
        <v>90.5</v>
      </c>
      <c r="X15" s="106">
        <f ca="true">+IF(AND(ISNUMBER(OFFSET('Sanitation Data'!$C$11,0,10*ROW('Sanitation Data'!C9))),'Data Summary'!CM15="Yes"),OFFSET('Sanitation Data'!$C$11,0,10*ROW('Sanitation Data'!C9)),NA())</f>
        <v>84.165000000000006</v>
      </c>
      <c r="Y15" s="106" t="e">
        <f ca="true">+IF(AND(ISNUMBER(OFFSET('Sanitation Data'!$C$12,0,10*ROW('Sanitation Data'!C9))),'Data Summary'!CN15="Yes"),OFFSET('Sanitation Data'!$C$12,0,10*ROW('Sanitation Data'!C9)),NA())</f>
        <v>#N/A</v>
      </c>
      <c r="Z15" s="106">
        <f ca="true">+IF(AND(ISNUMBER(OFFSET('Sanitation Data'!$C$13,0,10*ROW('Sanitation Data'!C9))),'Data Summary'!CO15="Yes"),OFFSET('Sanitation Data'!$C$13,0,10*ROW('Sanitation Data'!C9)),NA())</f>
        <v>84.165000000000006</v>
      </c>
      <c r="AA15" s="106" t="e">
        <f ca="true">+IF(AND(ISNUMBER(OFFSET('Sanitation Data'!$D$5,0,10*ROW('Sanitation Data'!D9))),'Data Summary'!CP15="Yes"),100-OFFSET('Sanitation Data'!$D$5,0,10*ROW('Sanitation Data'!D9)),NA())</f>
        <v>#N/A</v>
      </c>
      <c r="AB15" s="106" t="e">
        <f ca="true">+IF(AND(ISNUMBER(OFFSET('Sanitation Data'!$D$7,0,10*ROW('Sanitation Data'!D9))),'Data Summary'!CQ15="Yes"),OFFSET('Sanitation Data'!$D$7,0,10*ROW('Sanitation Data'!D9)),NA())</f>
        <v>#N/A</v>
      </c>
      <c r="AC15" s="106" t="e">
        <f ca="true">+IF(AND(ISNUMBER(OFFSET('Sanitation Data'!$D$11,0,10*ROW('Sanitation Data'!D9))),'Data Summary'!CR15="Yes"),OFFSET('Sanitation Data'!$D$11,0,10*ROW('Sanitation Data'!D9)),NA())</f>
        <v>#N/A</v>
      </c>
      <c r="AD15" s="106" t="e">
        <f ca="true">+IF(AND(ISNUMBER(OFFSET('Sanitation Data'!$D$12,0,10*ROW('Sanitation Data'!D9))),'Data Summary'!CS15="Yes"),OFFSET('Sanitation Data'!$D$12,0,10*ROW('Sanitation Data'!D9)),NA())</f>
        <v>#N/A</v>
      </c>
      <c r="AE15" s="106" t="e">
        <f ca="true">+IF(AND(ISNUMBER(OFFSET('Sanitation Data'!$D$13,0,10*ROW('Sanitation Data'!D9))),'Data Summary'!CT15="Yes"),OFFSET('Sanitation Data'!$D$13,0,10*ROW('Sanitation Data'!D9)),NA())</f>
        <v>#N/A</v>
      </c>
      <c r="AF15" s="106" t="e">
        <f ca="true">+IF(AND(ISNUMBER(OFFSET('Sanitation Data'!$E$5,0,10*ROW('Sanitation Data'!E9))),'Data Summary'!CU15="Yes"),100-OFFSET('Sanitation Data'!$E$5,0,10*ROW('Sanitation Data'!E9)),NA())</f>
        <v>#N/A</v>
      </c>
      <c r="AG15" s="106" t="e">
        <f ca="true">+IF(AND(ISNUMBER(OFFSET('Sanitation Data'!$E$7,0,10*ROW('Sanitation Data'!E9))),'Data Summary'!CV15="Yes"),OFFSET('Sanitation Data'!$E$7,0,10*ROW('Sanitation Data'!E9)),NA())</f>
        <v>#N/A</v>
      </c>
      <c r="AH15" s="106" t="e">
        <f ca="true">+IF(AND(ISNUMBER(OFFSET('Sanitation Data'!$E$11,0,10*ROW('Sanitation Data'!E9))),'Data Summary'!CW15="Yes"),OFFSET('Sanitation Data'!$E$11,0,10*ROW('Sanitation Data'!E9)),NA())</f>
        <v>#N/A</v>
      </c>
      <c r="AI15" s="106" t="e">
        <f ca="true">+IF(AND(ISNUMBER(OFFSET('Sanitation Data'!$E$12,0,10*ROW('Sanitation Data'!E9))),'Data Summary'!CX15="Yes"),OFFSET('Sanitation Data'!$E$12,0,10*ROW('Sanitation Data'!E9)),NA())</f>
        <v>#N/A</v>
      </c>
      <c r="AJ15" s="106" t="e">
        <f ca="true">+IF(AND(ISNUMBER(OFFSET('Sanitation Data'!$E$13,0,10*ROW('Sanitation Data'!E9))),'Data Summary'!CY15="Yes"),OFFSET('Sanitation Data'!$E$13,0,10*ROW('Sanitation Data'!E9)),NA())</f>
        <v>#N/A</v>
      </c>
      <c r="AK15" s="106" t="e">
        <f ca="true">+IF(AND(ISNUMBER(OFFSET('Sanitation Data'!$F$5,0,10*ROW('Sanitation Data'!F9))),'Data Summary'!CZ15="Yes"),100-OFFSET('Sanitation Data'!$F$5,0,10*ROW('Sanitation Data'!F9)),NA())</f>
        <v>#N/A</v>
      </c>
      <c r="AL15" s="106" t="e">
        <f ca="true">+IF(AND(ISNUMBER(OFFSET('Sanitation Data'!$F$7,0,10*ROW('Sanitation Data'!F9))),'Data Summary'!DA15="Yes"),OFFSET('Sanitation Data'!$F$7,0,10*ROW('Sanitation Data'!F9)),NA())</f>
        <v>#N/A</v>
      </c>
      <c r="AM15" s="106" t="e">
        <f ca="true">+IF(AND(ISNUMBER(OFFSET('Sanitation Data'!$F$11,0,10*ROW('Sanitation Data'!F9))),'Data Summary'!DB15="Yes"),OFFSET('Sanitation Data'!$F$11,0,10*ROW('Sanitation Data'!F9)),NA())</f>
        <v>#N/A</v>
      </c>
      <c r="AN15" s="106" t="e">
        <f ca="true">+IF(AND(ISNUMBER(OFFSET('Sanitation Data'!$F$12,0,10*ROW('Sanitation Data'!F9))),'Data Summary'!DC15="Yes"),OFFSET('Sanitation Data'!$F$12,0,10*ROW('Sanitation Data'!F9)),NA())</f>
        <v>#N/A</v>
      </c>
      <c r="AO15" s="106" t="e">
        <f ca="true">+IF(AND(ISNUMBER(OFFSET('Sanitation Data'!$F$13,0,10*ROW('Sanitation Data'!F9))),'Data Summary'!DD15="Yes"),OFFSET('Sanitation Data'!$F$13,0,10*ROW('Sanitation Data'!F9)),NA())</f>
        <v>#N/A</v>
      </c>
      <c r="AP15" s="106" t="e">
        <f ca="true">+IF(AND(ISNUMBER(OFFSET('Sanitation Data'!$G$5,0,10*ROW('Sanitation Data'!G9))),'Data Summary'!DE15="Yes"),100-OFFSET('Sanitation Data'!$G$5,0,10*ROW('Sanitation Data'!G9)),NA())</f>
        <v>#N/A</v>
      </c>
      <c r="AQ15" s="106" t="e">
        <f ca="true">+IF(AND(ISNUMBER(OFFSET('Sanitation Data'!$G$7,0,10*ROW('Sanitation Data'!G9))),'Data Summary'!DF15="Yes"),OFFSET('Sanitation Data'!$G$7,0,10*ROW('Sanitation Data'!G9)),NA())</f>
        <v>#N/A</v>
      </c>
      <c r="AR15" s="106" t="e">
        <f ca="true">+IF(AND(ISNUMBER(OFFSET('Sanitation Data'!$G$11,0,10*ROW('Sanitation Data'!G9))),'Data Summary'!DG15="Yes"),OFFSET('Sanitation Data'!$G$11,0,10*ROW('Sanitation Data'!G9)),NA())</f>
        <v>#N/A</v>
      </c>
      <c r="AS15" s="106" t="e">
        <f ca="true">+IF(AND(ISNUMBER(OFFSET('Sanitation Data'!$G$12,0,10*ROW('Sanitation Data'!G9))),'Data Summary'!DH15="Yes"),OFFSET('Sanitation Data'!$G$12,0,10*ROW('Sanitation Data'!G9)),NA())</f>
        <v>#N/A</v>
      </c>
      <c r="AT15" s="106" t="e">
        <f ca="true">+IF(AND(ISNUMBER(OFFSET('Sanitation Data'!$G$13,0,10*ROW('Sanitation Data'!G9))),'Data Summary'!DI15="Yes"),OFFSET('Sanitation Data'!$G$13,0,10*ROW('Sanitation Data'!G9)),NA())</f>
        <v>#N/A</v>
      </c>
      <c r="AU15" s="106" t="e">
        <f ca="true">+IF(AND(ISNUMBER(OFFSET('Sanitation Data'!$H$5,0,10*ROW('Sanitation Data'!H9))),'Data Summary'!DJ15="Yes"),100-OFFSET('Sanitation Data'!$H$5,0,10*ROW('Sanitation Data'!H9)),NA())</f>
        <v>#N/A</v>
      </c>
      <c r="AV15" s="106" t="e">
        <f ca="true">+IF(AND(ISNUMBER(OFFSET('Sanitation Data'!$H$7,0,10*ROW('Sanitation Data'!H9))),'Data Summary'!DK15="Yes"),OFFSET('Sanitation Data'!$H$7,0,10*ROW('Sanitation Data'!H9)),NA())</f>
        <v>#N/A</v>
      </c>
      <c r="AW15" s="106" t="e">
        <f ca="true">+IF(AND(ISNUMBER(OFFSET('Sanitation Data'!$H$11,0,10*ROW('Sanitation Data'!H9))),'Data Summary'!DL15="Yes"),OFFSET('Sanitation Data'!$H$11,0,10*ROW('Sanitation Data'!H9)),NA())</f>
        <v>#N/A</v>
      </c>
      <c r="AX15" s="106" t="e">
        <f ca="true">+IF(AND(ISNUMBER(OFFSET('Sanitation Data'!$H$12,0,10*ROW('Sanitation Data'!H9))),'Data Summary'!DM15="Yes"),OFFSET('Sanitation Data'!$H$12,0,10*ROW('Sanitation Data'!H9)),NA())</f>
        <v>#N/A</v>
      </c>
      <c r="AY15" s="106" t="e">
        <f ca="true">+IF(AND(ISNUMBER(OFFSET('Sanitation Data'!$H$13,0,10*ROW('Sanitation Data'!H9))),'Data Summary'!DN15="Yes"),OFFSET('Sanitation Data'!$H$13,0,10*ROW('Sanitation Data'!H9)),NA())</f>
        <v>#N/A</v>
      </c>
      <c r="AZ15" s="111" t="e">
        <f ca="true">+IF(AND(ISNUMBER(OFFSET('Hygiene Data'!$C$6,0,10*ROW('Hygiene Data'!C9))),'Data Summary'!DO15="Yes"),OFFSET('Hygiene Data'!$C$6,0,10*ROW('Hygiene Data'!C9)),NA())</f>
        <v>#N/A</v>
      </c>
      <c r="BA15" s="111" t="e">
        <f ca="true">+IF(AND(ISNUMBER(OFFSET('Hygiene Data'!$C$8,0,10*ROW('Hygiene Data'!C9))),'Data Summary'!DP15="Yes"),OFFSET('Hygiene Data'!$C$8,0,10*ROW('Hygiene Data'!C9)),NA())</f>
        <v>#N/A</v>
      </c>
      <c r="BB15" s="111" t="e">
        <f ca="true">+IF(AND(ISNUMBER(OFFSET('Hygiene Data'!$C$10,0,10*ROW('Hygiene Data'!C9))),'Data Summary'!DQ15="Yes"),OFFSET('Hygiene Data'!$C$10,0,10*ROW('Hygiene Data'!C9)),NA())</f>
        <v>#N/A</v>
      </c>
      <c r="BC15" s="111" t="e">
        <f ca="true">+IF(AND(ISNUMBER(OFFSET('Hygiene Data'!$D$6,0,10*ROW('Hygiene Data'!D9))),'Data Summary'!DR15="Yes"),OFFSET('Hygiene Data'!$D$6,0,10*ROW('Hygiene Data'!D9)),NA())</f>
        <v>#N/A</v>
      </c>
      <c r="BD15" s="111" t="e">
        <f ca="true">+IF(AND(ISNUMBER(OFFSET('Hygiene Data'!$D$8,0,10*ROW('Hygiene Data'!D9))),'Data Summary'!DS15="Yes"),OFFSET('Hygiene Data'!$D$8,0,10*ROW('Hygiene Data'!D9)),NA())</f>
        <v>#N/A</v>
      </c>
      <c r="BE15" s="111" t="e">
        <f ca="true">+IF(AND(ISNUMBER(OFFSET('Hygiene Data'!$D$10,0,10*ROW('Hygiene Data'!D9))),'Data Summary'!DT15="Yes"),OFFSET('Hygiene Data'!$D$10,0,10*ROW('Hygiene Data'!D9)),NA())</f>
        <v>#N/A</v>
      </c>
      <c r="BF15" s="111" t="e">
        <f ca="true">+IF(AND(ISNUMBER(OFFSET('Hygiene Data'!$E$6,0,10*ROW('Hygiene Data'!E9))),'Data Summary'!DU15="Yes"),OFFSET('Hygiene Data'!$E$6,0,10*ROW('Hygiene Data'!E9)),NA())</f>
        <v>#N/A</v>
      </c>
      <c r="BG15" s="111" t="e">
        <f ca="true">+IF(AND(ISNUMBER(OFFSET('Hygiene Data'!$E$8,0,10*ROW('Hygiene Data'!E9))),'Data Summary'!DV15="Yes"),OFFSET('Hygiene Data'!$E$8,0,10*ROW('Hygiene Data'!E9)),NA())</f>
        <v>#N/A</v>
      </c>
      <c r="BH15" s="111" t="e">
        <f ca="true">+IF(AND(ISNUMBER(OFFSET('Hygiene Data'!$E$10,0,10*ROW('Hygiene Data'!E9))),'Data Summary'!DW15="Yes"),OFFSET('Hygiene Data'!$E$10,0,10*ROW('Hygiene Data'!E9)),NA())</f>
        <v>#N/A</v>
      </c>
      <c r="BI15" s="111" t="e">
        <f ca="true">+IF(AND(ISNUMBER(OFFSET('Hygiene Data'!$F$6,0,10*ROW('Hygiene Data'!F9))),'Data Summary'!DX15="Yes"),OFFSET('Hygiene Data'!$F$6,0,10*ROW('Hygiene Data'!F9)),NA())</f>
        <v>#N/A</v>
      </c>
      <c r="BJ15" s="111" t="e">
        <f ca="true">+IF(AND(ISNUMBER(OFFSET('Hygiene Data'!$F$8,0,10*ROW('Hygiene Data'!F9))),'Data Summary'!DY15="Yes"),OFFSET('Hygiene Data'!$F$8,0,10*ROW('Hygiene Data'!F9)),NA())</f>
        <v>#N/A</v>
      </c>
      <c r="BK15" s="111" t="e">
        <f ca="true">+IF(AND(ISNUMBER(OFFSET('Hygiene Data'!$F$10,0,10*ROW('Hygiene Data'!F9))),'Data Summary'!DZ15="Yes"),OFFSET('Hygiene Data'!$F$10,0,10*ROW('Hygiene Data'!F9)),NA())</f>
        <v>#N/A</v>
      </c>
      <c r="BL15" s="111" t="e">
        <f ca="true">+IF(AND(ISNUMBER(OFFSET('Hygiene Data'!$G$6,0,10*ROW('Hygiene Data'!G9))),'Data Summary'!EA15="Yes"),OFFSET('Hygiene Data'!$G$6,0,10*ROW('Hygiene Data'!G9)),NA())</f>
        <v>#N/A</v>
      </c>
      <c r="BM15" s="111" t="e">
        <f ca="true">+IF(AND(ISNUMBER(OFFSET('Hygiene Data'!$G$8,0,10*ROW('Hygiene Data'!G9))),'Data Summary'!EB15="Yes"),OFFSET('Hygiene Data'!$G$8,0,10*ROW('Hygiene Data'!G9)),NA())</f>
        <v>#N/A</v>
      </c>
      <c r="BN15" s="111" t="e">
        <f ca="true">+IF(AND(ISNUMBER(OFFSET('Hygiene Data'!$G$10,0,10*ROW('Hygiene Data'!G9))),'Data Summary'!EC15="Yes"),OFFSET('Hygiene Data'!$G$10,0,10*ROW('Hygiene Data'!G9)),NA())</f>
        <v>#N/A</v>
      </c>
      <c r="BO15" s="111" t="e">
        <f ca="true">+IF(AND(ISNUMBER(OFFSET('Hygiene Data'!$H$6,0,10*ROW('Hygiene Data'!H9))),'Data Summary'!ED15="Yes"),OFFSET('Hygiene Data'!$H$6,0,10*ROW('Hygiene Data'!H9)),NA())</f>
        <v>#N/A</v>
      </c>
      <c r="BP15" s="111" t="e">
        <f ca="true">+IF(AND(ISNUMBER(OFFSET('Hygiene Data'!$H$8,0,10*ROW('Hygiene Data'!H9))),'Data Summary'!EE15="Yes"),OFFSET('Hygiene Data'!$H$8,0,10*ROW('Hygiene Data'!H9)),NA())</f>
        <v>#N/A</v>
      </c>
      <c r="BQ15" s="111" t="e">
        <f ca="true">+IF(AND(ISNUMBER(OFFSET('Hygiene Data'!$H$10,0,10*ROW('Hygiene Data'!H9))),'Data Summary'!EF15="Yes"),OFFSET('Hygiene Data'!$H$10,0,10*ROW('Hygiene Data'!H9)),NA())</f>
        <v>#N/A</v>
      </c>
    </row>
    <row r="16" x14ac:dyDescent="0.2">
      <c r="A16" s="59" t="str">
        <f ca="true">+IF(OFFSET('Water Data'!$B$1,0,10*ROW('Water Data'!B10))="",NA(),OFFSET('Water Data'!$B$1,0,10*ROW('Water Data'!B10)))</f>
        <v>UIS15</v>
      </c>
      <c r="B16" s="59" t="str">
        <f ca="true">+IF(OFFSET('Water Data'!$A$3,0,10*ROW('Water Data'!A10))="",NA(),OFFSET('Water Data'!$A$3,0,10*ROW('Water Data'!A10)))</f>
        <v>Other</v>
      </c>
      <c r="C16" s="59">
        <f ca="true">+IF(OFFSET('Water Data'!$C$3,0,10*ROW('Water Data'!C10))="",NA(),OFFSET('Water Data'!$C$3,0,10*ROW('Water Data'!C10)))</f>
        <v>2015</v>
      </c>
      <c r="D16" s="60" t="e">
        <f ca="true">+IF(AND(ISNUMBER(OFFSET('Water Data'!$C$5,0,10*ROW('Water Data'!C10))),'Data Summary'!BS16="Yes"),100-OFFSET('Water Data'!$C$5,0,10*ROW('Water Data'!C10)),NA())</f>
        <v>#N/A</v>
      </c>
      <c r="E16" s="60" t="e">
        <f ca="true">+IF(AND(ISNUMBER(OFFSET('Water Data'!$C$7,0,10*ROW('Water Data'!C10))),'Data Summary'!BT16="Yes"),OFFSET('Water Data'!$C$7,0,10*ROW('Water Data'!C10)),NA())</f>
        <v>#N/A</v>
      </c>
      <c r="F16" s="60" t="e">
        <f ca="true">+IF(AND(ISNUMBER(OFFSET('Water Data'!$C$10,0,10*ROW('Water Data'!C10))),'Data Summary'!BU16="Yes"),OFFSET('Water Data'!$C$10,0,10*ROW('Water Data'!C10)),NA())</f>
        <v>#N/A</v>
      </c>
      <c r="G16" s="60" t="e">
        <f ca="true">+IF(AND(ISNUMBER(OFFSET('Water Data'!$D$5,0,10*ROW('Water Data'!D10))),'Data Summary'!BV16="Yes"),100-OFFSET('Water Data'!$D$5,0,10*ROW('Water Data'!D10)),NA())</f>
        <v>#N/A</v>
      </c>
      <c r="H16" s="60" t="e">
        <f ca="true">+IF(AND(ISNUMBER(OFFSET('Water Data'!$D$7,0,10*ROW('Water Data'!D10))),'Data Summary'!BW16="Yes"),OFFSET('Water Data'!$D$7,0,10*ROW('Water Data'!D10)),NA())</f>
        <v>#N/A</v>
      </c>
      <c r="I16" s="60" t="e">
        <f ca="true">+IF(AND(ISNUMBER(OFFSET('Water Data'!$D$10,0,10*ROW('Water Data'!D10))),'Data Summary'!BX16="Yes"),OFFSET('Water Data'!$D$10,0,10*ROW('Water Data'!D10)),NA())</f>
        <v>#N/A</v>
      </c>
      <c r="J16" s="60" t="e">
        <f ca="true">+IF(AND(ISNUMBER(OFFSET('Water Data'!$E$5,0,10*ROW('Water Data'!E10))),'Data Summary'!BY16="Yes"),100-OFFSET('Water Data'!$E$5,0,10*ROW('Water Data'!E10)),NA())</f>
        <v>#N/A</v>
      </c>
      <c r="K16" s="60" t="e">
        <f ca="true">+IF(AND(ISNUMBER(OFFSET('Water Data'!$E$7,0,10*ROW('Water Data'!E10))),'Data Summary'!BZ16="Yes"),OFFSET('Water Data'!$E$7,0,10*ROW('Water Data'!E10)),NA())</f>
        <v>#N/A</v>
      </c>
      <c r="L16" s="60" t="e">
        <f ca="true">+IF(AND(ISNUMBER(OFFSET('Water Data'!$E$10,0,10*ROW('Water Data'!E10))),'Data Summary'!CA16="Yes"),OFFSET('Water Data'!$E$10,0,10*ROW('Water Data'!E10)),NA())</f>
        <v>#N/A</v>
      </c>
      <c r="M16" s="60" t="e">
        <f ca="true">+IF(AND(ISNUMBER(OFFSET('Water Data'!$F$5,0,10*ROW('Water Data'!F10))),'Data Summary'!CB16="Yes"),100-OFFSET('Water Data'!$F$5,0,10*ROW('Water Data'!F10)),NA())</f>
        <v>#N/A</v>
      </c>
      <c r="N16" s="60" t="e">
        <f ca="true">+IF(AND(ISNUMBER(OFFSET('Water Data'!$F$7,0,10*ROW('Water Data'!F10))),'Data Summary'!CC16="Yes"),OFFSET('Water Data'!$F$7,0,10*ROW('Water Data'!F10)),NA())</f>
        <v>#N/A</v>
      </c>
      <c r="O16" s="60" t="e">
        <f ca="true">+IF(AND(ISNUMBER(OFFSET('Water Data'!$F$10,0,10*ROW('Water Data'!F10))),'Data Summary'!CD16="Yes"),OFFSET('Water Data'!$F$10,0,10*ROW('Water Data'!F10)),NA())</f>
        <v>#N/A</v>
      </c>
      <c r="P16" s="60" t="e">
        <f ca="true">+IF(AND(ISNUMBER(OFFSET('Water Data'!$G$5,0,10*ROW('Water Data'!G10))),'Data Summary'!CE16="Yes"),100-OFFSET('Water Data'!$G$5,0,10*ROW('Water Data'!G10)),NA())</f>
        <v>#N/A</v>
      </c>
      <c r="Q16" s="60" t="e">
        <f ca="true">+IF(AND(ISNUMBER(OFFSET('Water Data'!$G$7,0,10*ROW('Water Data'!G10))),'Data Summary'!CF16="Yes"),OFFSET('Water Data'!$G$7,0,10*ROW('Water Data'!G10)),NA())</f>
        <v>#N/A</v>
      </c>
      <c r="R16" s="60" t="e">
        <f ca="true">+IF(AND(ISNUMBER(OFFSET('Water Data'!$G$10,0,10*ROW('Water Data'!G10))),'Data Summary'!CG16="Yes"),OFFSET('Water Data'!$G$10,0,10*ROW('Water Data'!G10)),NA())</f>
        <v>#N/A</v>
      </c>
      <c r="S16" s="60" t="e">
        <f ca="true">+IF(AND(ISNUMBER(OFFSET('Water Data'!$H$5,0,10*ROW('Water Data'!H10))),'Data Summary'!CH16="Yes"),100-OFFSET('Water Data'!$H$5,0,10*ROW('Water Data'!H10)),NA())</f>
        <v>#N/A</v>
      </c>
      <c r="T16" s="60" t="e">
        <f ca="true">+IF(AND(ISNUMBER(OFFSET('Water Data'!$H$7,0,10*ROW('Water Data'!H10))),'Data Summary'!CI16="Yes"),OFFSET('Water Data'!$H$7,0,10*ROW('Water Data'!H10)),NA())</f>
        <v>#N/A</v>
      </c>
      <c r="U16" s="60" t="e">
        <f ca="true">+IF(AND(ISNUMBER(OFFSET('Water Data'!$H$10,0,10*ROW('Water Data'!H10))),'Data Summary'!CJ16="Yes"),OFFSET('Water Data'!$H$10,0,10*ROW('Water Data'!H10)),NA())</f>
        <v>#N/A</v>
      </c>
      <c r="V16" s="106" t="e">
        <f ca="true">+IF(AND(ISNUMBER(OFFSET('Sanitation Data'!$C$5,0,10*ROW('Sanitation Data'!C10))),'Data Summary'!CK16="Yes"),100-OFFSET('Sanitation Data'!$C$5,0,10*ROW('Sanitation Data'!C10)),NA())</f>
        <v>#N/A</v>
      </c>
      <c r="W16" s="106" t="e">
        <f ca="true">+IF(AND(ISNUMBER(OFFSET('Sanitation Data'!$C$7,0,10*ROW('Sanitation Data'!C10))),'Data Summary'!CL16="Yes"),OFFSET('Sanitation Data'!$C$7,0,10*ROW('Sanitation Data'!C10)),NA())</f>
        <v>#N/A</v>
      </c>
      <c r="X16" s="106" t="e">
        <f ca="true">+IF(AND(ISNUMBER(OFFSET('Sanitation Data'!$C$11,0,10*ROW('Sanitation Data'!C10))),'Data Summary'!CM16="Yes"),OFFSET('Sanitation Data'!$C$11,0,10*ROW('Sanitation Data'!C10)),NA())</f>
        <v>#N/A</v>
      </c>
      <c r="Y16" s="106" t="e">
        <f ca="true">+IF(AND(ISNUMBER(OFFSET('Sanitation Data'!$C$12,0,10*ROW('Sanitation Data'!C10))),'Data Summary'!CN16="Yes"),OFFSET('Sanitation Data'!$C$12,0,10*ROW('Sanitation Data'!C10)),NA())</f>
        <v>#N/A</v>
      </c>
      <c r="Z16" s="106" t="e">
        <f ca="true">+IF(AND(ISNUMBER(OFFSET('Sanitation Data'!$C$13,0,10*ROW('Sanitation Data'!C10))),'Data Summary'!CO16="Yes"),OFFSET('Sanitation Data'!$C$13,0,10*ROW('Sanitation Data'!C10)),NA())</f>
        <v>#N/A</v>
      </c>
      <c r="AA16" s="106" t="e">
        <f ca="true">+IF(AND(ISNUMBER(OFFSET('Sanitation Data'!$D$5,0,10*ROW('Sanitation Data'!D10))),'Data Summary'!CP16="Yes"),100-OFFSET('Sanitation Data'!$D$5,0,10*ROW('Sanitation Data'!D10)),NA())</f>
        <v>#N/A</v>
      </c>
      <c r="AB16" s="106" t="e">
        <f ca="true">+IF(AND(ISNUMBER(OFFSET('Sanitation Data'!$D$7,0,10*ROW('Sanitation Data'!D10))),'Data Summary'!CQ16="Yes"),OFFSET('Sanitation Data'!$D$7,0,10*ROW('Sanitation Data'!D10)),NA())</f>
        <v>#N/A</v>
      </c>
      <c r="AC16" s="106" t="e">
        <f ca="true">+IF(AND(ISNUMBER(OFFSET('Sanitation Data'!$D$11,0,10*ROW('Sanitation Data'!D10))),'Data Summary'!CR16="Yes"),OFFSET('Sanitation Data'!$D$11,0,10*ROW('Sanitation Data'!D10)),NA())</f>
        <v>#N/A</v>
      </c>
      <c r="AD16" s="106" t="e">
        <f ca="true">+IF(AND(ISNUMBER(OFFSET('Sanitation Data'!$D$12,0,10*ROW('Sanitation Data'!D10))),'Data Summary'!CS16="Yes"),OFFSET('Sanitation Data'!$D$12,0,10*ROW('Sanitation Data'!D10)),NA())</f>
        <v>#N/A</v>
      </c>
      <c r="AE16" s="106" t="e">
        <f ca="true">+IF(AND(ISNUMBER(OFFSET('Sanitation Data'!$D$13,0,10*ROW('Sanitation Data'!D10))),'Data Summary'!CT16="Yes"),OFFSET('Sanitation Data'!$D$13,0,10*ROW('Sanitation Data'!D10)),NA())</f>
        <v>#N/A</v>
      </c>
      <c r="AF16" s="106" t="e">
        <f ca="true">+IF(AND(ISNUMBER(OFFSET('Sanitation Data'!$E$5,0,10*ROW('Sanitation Data'!E10))),'Data Summary'!CU16="Yes"),100-OFFSET('Sanitation Data'!$E$5,0,10*ROW('Sanitation Data'!E10)),NA())</f>
        <v>#N/A</v>
      </c>
      <c r="AG16" s="106" t="e">
        <f ca="true">+IF(AND(ISNUMBER(OFFSET('Sanitation Data'!$E$7,0,10*ROW('Sanitation Data'!E10))),'Data Summary'!CV16="Yes"),OFFSET('Sanitation Data'!$E$7,0,10*ROW('Sanitation Data'!E10)),NA())</f>
        <v>#N/A</v>
      </c>
      <c r="AH16" s="106" t="e">
        <f ca="true">+IF(AND(ISNUMBER(OFFSET('Sanitation Data'!$E$11,0,10*ROW('Sanitation Data'!E10))),'Data Summary'!CW16="Yes"),OFFSET('Sanitation Data'!$E$11,0,10*ROW('Sanitation Data'!E10)),NA())</f>
        <v>#N/A</v>
      </c>
      <c r="AI16" s="106" t="e">
        <f ca="true">+IF(AND(ISNUMBER(OFFSET('Sanitation Data'!$E$12,0,10*ROW('Sanitation Data'!E10))),'Data Summary'!CX16="Yes"),OFFSET('Sanitation Data'!$E$12,0,10*ROW('Sanitation Data'!E10)),NA())</f>
        <v>#N/A</v>
      </c>
      <c r="AJ16" s="106" t="e">
        <f ca="true">+IF(AND(ISNUMBER(OFFSET('Sanitation Data'!$E$13,0,10*ROW('Sanitation Data'!E10))),'Data Summary'!CY16="Yes"),OFFSET('Sanitation Data'!$E$13,0,10*ROW('Sanitation Data'!E10)),NA())</f>
        <v>#N/A</v>
      </c>
      <c r="AK16" s="106" t="e">
        <f ca="true">+IF(AND(ISNUMBER(OFFSET('Sanitation Data'!$F$5,0,10*ROW('Sanitation Data'!F10))),'Data Summary'!CZ16="Yes"),100-OFFSET('Sanitation Data'!$F$5,0,10*ROW('Sanitation Data'!F10)),NA())</f>
        <v>#N/A</v>
      </c>
      <c r="AL16" s="106" t="e">
        <f ca="true">+IF(AND(ISNUMBER(OFFSET('Sanitation Data'!$F$7,0,10*ROW('Sanitation Data'!F10))),'Data Summary'!DA16="Yes"),OFFSET('Sanitation Data'!$F$7,0,10*ROW('Sanitation Data'!F10)),NA())</f>
        <v>#N/A</v>
      </c>
      <c r="AM16" s="106" t="e">
        <f ca="true">+IF(AND(ISNUMBER(OFFSET('Sanitation Data'!$F$11,0,10*ROW('Sanitation Data'!F10))),'Data Summary'!DB16="Yes"),OFFSET('Sanitation Data'!$F$11,0,10*ROW('Sanitation Data'!F10)),NA())</f>
        <v>#N/A</v>
      </c>
      <c r="AN16" s="106" t="e">
        <f ca="true">+IF(AND(ISNUMBER(OFFSET('Sanitation Data'!$F$12,0,10*ROW('Sanitation Data'!F10))),'Data Summary'!DC16="Yes"),OFFSET('Sanitation Data'!$F$12,0,10*ROW('Sanitation Data'!F10)),NA())</f>
        <v>#N/A</v>
      </c>
      <c r="AO16" s="106" t="e">
        <f ca="true">+IF(AND(ISNUMBER(OFFSET('Sanitation Data'!$F$13,0,10*ROW('Sanitation Data'!F10))),'Data Summary'!DD16="Yes"),OFFSET('Sanitation Data'!$F$13,0,10*ROW('Sanitation Data'!F10)),NA())</f>
        <v>#N/A</v>
      </c>
      <c r="AP16" s="106" t="e">
        <f ca="true">+IF(AND(ISNUMBER(OFFSET('Sanitation Data'!$G$5,0,10*ROW('Sanitation Data'!G10))),'Data Summary'!DE16="Yes"),100-OFFSET('Sanitation Data'!$G$5,0,10*ROW('Sanitation Data'!G10)),NA())</f>
        <v>#N/A</v>
      </c>
      <c r="AQ16" s="106" t="e">
        <f ca="true">+IF(AND(ISNUMBER(OFFSET('Sanitation Data'!$G$7,0,10*ROW('Sanitation Data'!G10))),'Data Summary'!DF16="Yes"),OFFSET('Sanitation Data'!$G$7,0,10*ROW('Sanitation Data'!G10)),NA())</f>
        <v>#N/A</v>
      </c>
      <c r="AR16" s="106" t="e">
        <f ca="true">+IF(AND(ISNUMBER(OFFSET('Sanitation Data'!$G$11,0,10*ROW('Sanitation Data'!G10))),'Data Summary'!DG16="Yes"),OFFSET('Sanitation Data'!$G$11,0,10*ROW('Sanitation Data'!G10)),NA())</f>
        <v>#N/A</v>
      </c>
      <c r="AS16" s="106" t="e">
        <f ca="true">+IF(AND(ISNUMBER(OFFSET('Sanitation Data'!$G$12,0,10*ROW('Sanitation Data'!G10))),'Data Summary'!DH16="Yes"),OFFSET('Sanitation Data'!$G$12,0,10*ROW('Sanitation Data'!G10)),NA())</f>
        <v>#N/A</v>
      </c>
      <c r="AT16" s="106" t="e">
        <f ca="true">+IF(AND(ISNUMBER(OFFSET('Sanitation Data'!$G$13,0,10*ROW('Sanitation Data'!G10))),'Data Summary'!DI16="Yes"),OFFSET('Sanitation Data'!$G$13,0,10*ROW('Sanitation Data'!G10)),NA())</f>
        <v>#N/A</v>
      </c>
      <c r="AU16" s="106" t="e">
        <f ca="true">+IF(AND(ISNUMBER(OFFSET('Sanitation Data'!$H$5,0,10*ROW('Sanitation Data'!H10))),'Data Summary'!DJ16="Yes"),100-OFFSET('Sanitation Data'!$H$5,0,10*ROW('Sanitation Data'!H10)),NA())</f>
        <v>#N/A</v>
      </c>
      <c r="AV16" s="106" t="e">
        <f ca="true">+IF(AND(ISNUMBER(OFFSET('Sanitation Data'!$H$7,0,10*ROW('Sanitation Data'!H10))),'Data Summary'!DK16="Yes"),OFFSET('Sanitation Data'!$H$7,0,10*ROW('Sanitation Data'!H10)),NA())</f>
        <v>#N/A</v>
      </c>
      <c r="AW16" s="106" t="e">
        <f ca="true">+IF(AND(ISNUMBER(OFFSET('Sanitation Data'!$H$11,0,10*ROW('Sanitation Data'!H10))),'Data Summary'!DL16="Yes"),OFFSET('Sanitation Data'!$H$11,0,10*ROW('Sanitation Data'!H10)),NA())</f>
        <v>#N/A</v>
      </c>
      <c r="AX16" s="106" t="e">
        <f ca="true">+IF(AND(ISNUMBER(OFFSET('Sanitation Data'!$H$12,0,10*ROW('Sanitation Data'!H10))),'Data Summary'!DM16="Yes"),OFFSET('Sanitation Data'!$H$12,0,10*ROW('Sanitation Data'!H10)),NA())</f>
        <v>#N/A</v>
      </c>
      <c r="AY16" s="106" t="e">
        <f ca="true">+IF(AND(ISNUMBER(OFFSET('Sanitation Data'!$H$13,0,10*ROW('Sanitation Data'!H10))),'Data Summary'!DN16="Yes"),OFFSET('Sanitation Data'!$H$13,0,10*ROW('Sanitation Data'!H10)),NA())</f>
        <v>#N/A</v>
      </c>
      <c r="AZ16" s="111" t="e">
        <f ca="true">+IF(AND(ISNUMBER(OFFSET('Hygiene Data'!$C$6,0,10*ROW('Hygiene Data'!C10))),'Data Summary'!DO16="Yes"),OFFSET('Hygiene Data'!$C$6,0,10*ROW('Hygiene Data'!C10)),NA())</f>
        <v>#N/A</v>
      </c>
      <c r="BA16" s="111" t="e">
        <f ca="true">+IF(AND(ISNUMBER(OFFSET('Hygiene Data'!$C$8,0,10*ROW('Hygiene Data'!C10))),'Data Summary'!DP16="Yes"),OFFSET('Hygiene Data'!$C$8,0,10*ROW('Hygiene Data'!C10)),NA())</f>
        <v>#N/A</v>
      </c>
      <c r="BB16" s="111" t="e">
        <f ca="true">+IF(AND(ISNUMBER(OFFSET('Hygiene Data'!$C$10,0,10*ROW('Hygiene Data'!C10))),'Data Summary'!DQ16="Yes"),OFFSET('Hygiene Data'!$C$10,0,10*ROW('Hygiene Data'!C10)),NA())</f>
        <v>#N/A</v>
      </c>
      <c r="BC16" s="111" t="e">
        <f ca="true">+IF(AND(ISNUMBER(OFFSET('Hygiene Data'!$D$6,0,10*ROW('Hygiene Data'!D10))),'Data Summary'!DR16="Yes"),OFFSET('Hygiene Data'!$D$6,0,10*ROW('Hygiene Data'!D10)),NA())</f>
        <v>#N/A</v>
      </c>
      <c r="BD16" s="111" t="e">
        <f ca="true">+IF(AND(ISNUMBER(OFFSET('Hygiene Data'!$D$8,0,10*ROW('Hygiene Data'!D10))),'Data Summary'!DS16="Yes"),OFFSET('Hygiene Data'!$D$8,0,10*ROW('Hygiene Data'!D10)),NA())</f>
        <v>#N/A</v>
      </c>
      <c r="BE16" s="111" t="e">
        <f ca="true">+IF(AND(ISNUMBER(OFFSET('Hygiene Data'!$D$10,0,10*ROW('Hygiene Data'!D10))),'Data Summary'!DT16="Yes"),OFFSET('Hygiene Data'!$D$10,0,10*ROW('Hygiene Data'!D10)),NA())</f>
        <v>#N/A</v>
      </c>
      <c r="BF16" s="111" t="e">
        <f ca="true">+IF(AND(ISNUMBER(OFFSET('Hygiene Data'!$E$6,0,10*ROW('Hygiene Data'!E10))),'Data Summary'!DU16="Yes"),OFFSET('Hygiene Data'!$E$6,0,10*ROW('Hygiene Data'!E10)),NA())</f>
        <v>#N/A</v>
      </c>
      <c r="BG16" s="111" t="e">
        <f ca="true">+IF(AND(ISNUMBER(OFFSET('Hygiene Data'!$E$8,0,10*ROW('Hygiene Data'!E10))),'Data Summary'!DV16="Yes"),OFFSET('Hygiene Data'!$E$8,0,10*ROW('Hygiene Data'!E10)),NA())</f>
        <v>#N/A</v>
      </c>
      <c r="BH16" s="111" t="e">
        <f ca="true">+IF(AND(ISNUMBER(OFFSET('Hygiene Data'!$E$10,0,10*ROW('Hygiene Data'!E10))),'Data Summary'!DW16="Yes"),OFFSET('Hygiene Data'!$E$10,0,10*ROW('Hygiene Data'!E10)),NA())</f>
        <v>#N/A</v>
      </c>
      <c r="BI16" s="111" t="e">
        <f ca="true">+IF(AND(ISNUMBER(OFFSET('Hygiene Data'!$F$6,0,10*ROW('Hygiene Data'!F10))),'Data Summary'!DX16="Yes"),OFFSET('Hygiene Data'!$F$6,0,10*ROW('Hygiene Data'!F10)),NA())</f>
        <v>#N/A</v>
      </c>
      <c r="BJ16" s="111" t="e">
        <f ca="true">+IF(AND(ISNUMBER(OFFSET('Hygiene Data'!$F$8,0,10*ROW('Hygiene Data'!F10))),'Data Summary'!DY16="Yes"),OFFSET('Hygiene Data'!$F$8,0,10*ROW('Hygiene Data'!F10)),NA())</f>
        <v>#N/A</v>
      </c>
      <c r="BK16" s="111" t="e">
        <f ca="true">+IF(AND(ISNUMBER(OFFSET('Hygiene Data'!$F$10,0,10*ROW('Hygiene Data'!F10))),'Data Summary'!DZ16="Yes"),OFFSET('Hygiene Data'!$F$10,0,10*ROW('Hygiene Data'!F10)),NA())</f>
        <v>#N/A</v>
      </c>
      <c r="BL16" s="111" t="e">
        <f ca="true">+IF(AND(ISNUMBER(OFFSET('Hygiene Data'!$G$6,0,10*ROW('Hygiene Data'!G10))),'Data Summary'!EA16="Yes"),OFFSET('Hygiene Data'!$G$6,0,10*ROW('Hygiene Data'!G10)),NA())</f>
        <v>#N/A</v>
      </c>
      <c r="BM16" s="111" t="e">
        <f ca="true">+IF(AND(ISNUMBER(OFFSET('Hygiene Data'!$G$8,0,10*ROW('Hygiene Data'!G10))),'Data Summary'!EB16="Yes"),OFFSET('Hygiene Data'!$G$8,0,10*ROW('Hygiene Data'!G10)),NA())</f>
        <v>#N/A</v>
      </c>
      <c r="BN16" s="111" t="e">
        <f ca="true">+IF(AND(ISNUMBER(OFFSET('Hygiene Data'!$G$10,0,10*ROW('Hygiene Data'!G10))),'Data Summary'!EC16="Yes"),OFFSET('Hygiene Data'!$G$10,0,10*ROW('Hygiene Data'!G10)),NA())</f>
        <v>#N/A</v>
      </c>
      <c r="BO16" s="111" t="e">
        <f ca="true">+IF(AND(ISNUMBER(OFFSET('Hygiene Data'!$H$6,0,10*ROW('Hygiene Data'!H10))),'Data Summary'!ED16="Yes"),OFFSET('Hygiene Data'!$H$6,0,10*ROW('Hygiene Data'!H10)),NA())</f>
        <v>#N/A</v>
      </c>
      <c r="BP16" s="111" t="e">
        <f ca="true">+IF(AND(ISNUMBER(OFFSET('Hygiene Data'!$H$8,0,10*ROW('Hygiene Data'!H10))),'Data Summary'!EE16="Yes"),OFFSET('Hygiene Data'!$H$8,0,10*ROW('Hygiene Data'!H10)),NA())</f>
        <v>#N/A</v>
      </c>
      <c r="BQ16" s="111" t="e">
        <f ca="true">+IF(AND(ISNUMBER(OFFSET('Hygiene Data'!$H$10,0,10*ROW('Hygiene Data'!H10))),'Data Summary'!EF16="Yes"),OFFSET('Hygiene Data'!$H$10,0,10*ROW('Hygiene Data'!H10)),NA())</f>
        <v>#N/A</v>
      </c>
    </row>
    <row r="17" x14ac:dyDescent="0.2">
      <c r="A17" s="59" t="str">
        <f ca="true">+IF(OFFSET('Water Data'!$B$1,0,10*ROW('Water Data'!B11))="",NA(),OFFSET('Water Data'!$B$1,0,10*ROW('Water Data'!B11)))</f>
        <v>EMIS16</v>
      </c>
      <c r="B17" s="59" t="str">
        <f ca="true">+IF(OFFSET('Water Data'!$A$3,0,10*ROW('Water Data'!A11))="",NA(),OFFSET('Water Data'!$A$3,0,10*ROW('Water Data'!A11)))</f>
        <v>EMIS</v>
      </c>
      <c r="C17" s="59">
        <f ca="true">+IF(OFFSET('Water Data'!$C$3,0,10*ROW('Water Data'!C11))="",NA(),OFFSET('Water Data'!$C$3,0,10*ROW('Water Data'!C11)))</f>
        <v>2016</v>
      </c>
      <c r="D17" s="60">
        <f ca="true">+IF(AND(ISNUMBER(OFFSET('Water Data'!$C$5,0,10*ROW('Water Data'!C11))),'Data Summary'!BS17="Yes"),100-OFFSET('Water Data'!$C$5,0,10*ROW('Water Data'!C11)),NA())</f>
        <v>100</v>
      </c>
      <c r="E17" s="60">
        <f ca="true">+IF(AND(ISNUMBER(OFFSET('Water Data'!$C$7,0,10*ROW('Water Data'!C11))),'Data Summary'!BT17="Yes"),OFFSET('Water Data'!$C$7,0,10*ROW('Water Data'!C11)),NA())</f>
        <v>89.984825493171471</v>
      </c>
      <c r="F17" s="60">
        <f ca="true">+IF(AND(ISNUMBER(OFFSET('Water Data'!$C$10,0,10*ROW('Water Data'!C11))),'Data Summary'!BU17="Yes"),OFFSET('Water Data'!$C$10,0,10*ROW('Water Data'!C11)),NA())</f>
        <v>59.8</v>
      </c>
      <c r="G17" s="60" t="e">
        <f ca="true">+IF(AND(ISNUMBER(OFFSET('Water Data'!$D$5,0,10*ROW('Water Data'!D11))),'Data Summary'!BV17="Yes"),100-OFFSET('Water Data'!$D$5,0,10*ROW('Water Data'!D11)),NA())</f>
        <v>#N/A</v>
      </c>
      <c r="H17" s="60" t="e">
        <f ca="true">+IF(AND(ISNUMBER(OFFSET('Water Data'!$D$7,0,10*ROW('Water Data'!D11))),'Data Summary'!BW17="Yes"),OFFSET('Water Data'!$D$7,0,10*ROW('Water Data'!D11)),NA())</f>
        <v>#N/A</v>
      </c>
      <c r="I17" s="60" t="e">
        <f ca="true">+IF(AND(ISNUMBER(OFFSET('Water Data'!$D$10,0,10*ROW('Water Data'!D11))),'Data Summary'!BX17="Yes"),OFFSET('Water Data'!$D$10,0,10*ROW('Water Data'!D11)),NA())</f>
        <v>#N/A</v>
      </c>
      <c r="J17" s="60" t="e">
        <f ca="true">+IF(AND(ISNUMBER(OFFSET('Water Data'!$E$5,0,10*ROW('Water Data'!E11))),'Data Summary'!BY17="Yes"),100-OFFSET('Water Data'!$E$5,0,10*ROW('Water Data'!E11)),NA())</f>
        <v>#N/A</v>
      </c>
      <c r="K17" s="60" t="e">
        <f ca="true">+IF(AND(ISNUMBER(OFFSET('Water Data'!$E$7,0,10*ROW('Water Data'!E11))),'Data Summary'!BZ17="Yes"),OFFSET('Water Data'!$E$7,0,10*ROW('Water Data'!E11)),NA())</f>
        <v>#N/A</v>
      </c>
      <c r="L17" s="60" t="e">
        <f ca="true">+IF(AND(ISNUMBER(OFFSET('Water Data'!$E$10,0,10*ROW('Water Data'!E11))),'Data Summary'!CA17="Yes"),OFFSET('Water Data'!$E$10,0,10*ROW('Water Data'!E11)),NA())</f>
        <v>#N/A</v>
      </c>
      <c r="M17" s="60" t="e">
        <f ca="true">+IF(AND(ISNUMBER(OFFSET('Water Data'!$F$5,0,10*ROW('Water Data'!F11))),'Data Summary'!CB17="Yes"),100-OFFSET('Water Data'!$F$5,0,10*ROW('Water Data'!F11)),NA())</f>
        <v>#N/A</v>
      </c>
      <c r="N17" s="60" t="e">
        <f ca="true">+IF(AND(ISNUMBER(OFFSET('Water Data'!$F$7,0,10*ROW('Water Data'!F11))),'Data Summary'!CC17="Yes"),OFFSET('Water Data'!$F$7,0,10*ROW('Water Data'!F11)),NA())</f>
        <v>#N/A</v>
      </c>
      <c r="O17" s="60" t="e">
        <f ca="true">+IF(AND(ISNUMBER(OFFSET('Water Data'!$F$10,0,10*ROW('Water Data'!F11))),'Data Summary'!CD17="Yes"),OFFSET('Water Data'!$F$10,0,10*ROW('Water Data'!F11)),NA())</f>
        <v>#N/A</v>
      </c>
      <c r="P17" s="60">
        <f ca="true">+IF(AND(ISNUMBER(OFFSET('Water Data'!$G$5,0,10*ROW('Water Data'!G11))),'Data Summary'!CE17="Yes"),100-OFFSET('Water Data'!$G$5,0,10*ROW('Water Data'!G11)),NA())</f>
        <v>100</v>
      </c>
      <c r="Q17" s="60">
        <f ca="true">+IF(AND(ISNUMBER(OFFSET('Water Data'!$G$7,0,10*ROW('Water Data'!G11))),'Data Summary'!CF17="Yes"),OFFSET('Water Data'!$G$7,0,10*ROW('Water Data'!G11)),NA())</f>
        <v>88.962472406181007</v>
      </c>
      <c r="R17" s="60">
        <f ca="true">+IF(AND(ISNUMBER(OFFSET('Water Data'!$G$10,0,10*ROW('Water Data'!G11))),'Data Summary'!CG17="Yes"),OFFSET('Water Data'!$G$10,0,10*ROW('Water Data'!G11)),NA())</f>
        <v>58.290728476821194</v>
      </c>
      <c r="S17" s="60">
        <f ca="true">+IF(AND(ISNUMBER(OFFSET('Water Data'!$H$5,0,10*ROW('Water Data'!H11))),'Data Summary'!CH17="Yes"),100-OFFSET('Water Data'!$H$5,0,10*ROW('Water Data'!H11)),NA())</f>
        <v>100</v>
      </c>
      <c r="T17" s="60">
        <f ca="true">+IF(AND(ISNUMBER(OFFSET('Water Data'!$H$7,0,10*ROW('Water Data'!H11))),'Data Summary'!CI17="Yes"),OFFSET('Water Data'!$H$7,0,10*ROW('Water Data'!H11)),NA())</f>
        <v>92.233009708737868</v>
      </c>
      <c r="U17" s="60">
        <f ca="true">+IF(AND(ISNUMBER(OFFSET('Water Data'!$H$10,0,10*ROW('Water Data'!H11))),'Data Summary'!CJ17="Yes"),OFFSET('Water Data'!$H$10,0,10*ROW('Water Data'!H11)),NA())</f>
        <v>63.088349514563113</v>
      </c>
      <c r="V17" s="106">
        <f ca="true">+IF(AND(ISNUMBER(OFFSET('Sanitation Data'!$C$5,0,10*ROW('Sanitation Data'!C11))),'Data Summary'!CK17="Yes"),100-OFFSET('Sanitation Data'!$C$5,0,10*ROW('Sanitation Data'!C11)),NA())</f>
        <v>99.241274658573602</v>
      </c>
      <c r="W17" s="106">
        <f ca="true">+IF(AND(ISNUMBER(OFFSET('Sanitation Data'!$C$7,0,10*ROW('Sanitation Data'!C11))),'Data Summary'!CL17="Yes"),OFFSET('Sanitation Data'!$C$7,0,10*ROW('Sanitation Data'!C11)),NA())</f>
        <v>91.5781487101669</v>
      </c>
      <c r="X17" s="106">
        <f ca="true">+IF(AND(ISNUMBER(OFFSET('Sanitation Data'!$C$11,0,10*ROW('Sanitation Data'!C11))),'Data Summary'!CM17="Yes"),OFFSET('Sanitation Data'!$C$11,0,10*ROW('Sanitation Data'!C11)),NA())</f>
        <v>82.39757207890743</v>
      </c>
      <c r="Y17" s="106" t="e">
        <f ca="true">+IF(AND(ISNUMBER(OFFSET('Sanitation Data'!$C$12,0,10*ROW('Sanitation Data'!C11))),'Data Summary'!CN17="Yes"),OFFSET('Sanitation Data'!$C$12,0,10*ROW('Sanitation Data'!C11)),NA())</f>
        <v>#N/A</v>
      </c>
      <c r="Z17" s="106">
        <f ca="true">+IF(AND(ISNUMBER(OFFSET('Sanitation Data'!$C$13,0,10*ROW('Sanitation Data'!C11))),'Data Summary'!CO17="Yes"),OFFSET('Sanitation Data'!$C$13,0,10*ROW('Sanitation Data'!C11)),NA())</f>
        <v>81.031866464339913</v>
      </c>
      <c r="AA17" s="106" t="e">
        <f ca="true">+IF(AND(ISNUMBER(OFFSET('Sanitation Data'!$D$5,0,10*ROW('Sanitation Data'!D11))),'Data Summary'!CP17="Yes"),100-OFFSET('Sanitation Data'!$D$5,0,10*ROW('Sanitation Data'!D11)),NA())</f>
        <v>#N/A</v>
      </c>
      <c r="AB17" s="106" t="e">
        <f ca="true">+IF(AND(ISNUMBER(OFFSET('Sanitation Data'!$D$7,0,10*ROW('Sanitation Data'!D11))),'Data Summary'!CQ17="Yes"),OFFSET('Sanitation Data'!$D$7,0,10*ROW('Sanitation Data'!D11)),NA())</f>
        <v>#N/A</v>
      </c>
      <c r="AC17" s="106" t="e">
        <f ca="true">+IF(AND(ISNUMBER(OFFSET('Sanitation Data'!$D$11,0,10*ROW('Sanitation Data'!D11))),'Data Summary'!CR17="Yes"),OFFSET('Sanitation Data'!$D$11,0,10*ROW('Sanitation Data'!D11)),NA())</f>
        <v>#N/A</v>
      </c>
      <c r="AD17" s="106" t="e">
        <f ca="true">+IF(AND(ISNUMBER(OFFSET('Sanitation Data'!$D$12,0,10*ROW('Sanitation Data'!D11))),'Data Summary'!CS17="Yes"),OFFSET('Sanitation Data'!$D$12,0,10*ROW('Sanitation Data'!D11)),NA())</f>
        <v>#N/A</v>
      </c>
      <c r="AE17" s="106" t="e">
        <f ca="true">+IF(AND(ISNUMBER(OFFSET('Sanitation Data'!$D$13,0,10*ROW('Sanitation Data'!D11))),'Data Summary'!CT17="Yes"),OFFSET('Sanitation Data'!$D$13,0,10*ROW('Sanitation Data'!D11)),NA())</f>
        <v>#N/A</v>
      </c>
      <c r="AF17" s="106" t="e">
        <f ca="true">+IF(AND(ISNUMBER(OFFSET('Sanitation Data'!$E$5,0,10*ROW('Sanitation Data'!E11))),'Data Summary'!CU17="Yes"),100-OFFSET('Sanitation Data'!$E$5,0,10*ROW('Sanitation Data'!E11)),NA())</f>
        <v>#N/A</v>
      </c>
      <c r="AG17" s="106" t="e">
        <f ca="true">+IF(AND(ISNUMBER(OFFSET('Sanitation Data'!$E$7,0,10*ROW('Sanitation Data'!E11))),'Data Summary'!CV17="Yes"),OFFSET('Sanitation Data'!$E$7,0,10*ROW('Sanitation Data'!E11)),NA())</f>
        <v>#N/A</v>
      </c>
      <c r="AH17" s="106" t="e">
        <f ca="true">+IF(AND(ISNUMBER(OFFSET('Sanitation Data'!$E$11,0,10*ROW('Sanitation Data'!E11))),'Data Summary'!CW17="Yes"),OFFSET('Sanitation Data'!$E$11,0,10*ROW('Sanitation Data'!E11)),NA())</f>
        <v>#N/A</v>
      </c>
      <c r="AI17" s="106" t="e">
        <f ca="true">+IF(AND(ISNUMBER(OFFSET('Sanitation Data'!$E$12,0,10*ROW('Sanitation Data'!E11))),'Data Summary'!CX17="Yes"),OFFSET('Sanitation Data'!$E$12,0,10*ROW('Sanitation Data'!E11)),NA())</f>
        <v>#N/A</v>
      </c>
      <c r="AJ17" s="106" t="e">
        <f ca="true">+IF(AND(ISNUMBER(OFFSET('Sanitation Data'!$E$13,0,10*ROW('Sanitation Data'!E11))),'Data Summary'!CY17="Yes"),OFFSET('Sanitation Data'!$E$13,0,10*ROW('Sanitation Data'!E11)),NA())</f>
        <v>#N/A</v>
      </c>
      <c r="AK17" s="106" t="e">
        <f ca="true">+IF(AND(ISNUMBER(OFFSET('Sanitation Data'!$F$5,0,10*ROW('Sanitation Data'!F11))),'Data Summary'!CZ17="Yes"),100-OFFSET('Sanitation Data'!$F$5,0,10*ROW('Sanitation Data'!F11)),NA())</f>
        <v>#N/A</v>
      </c>
      <c r="AL17" s="106" t="e">
        <f ca="true">+IF(AND(ISNUMBER(OFFSET('Sanitation Data'!$F$7,0,10*ROW('Sanitation Data'!F11))),'Data Summary'!DA17="Yes"),OFFSET('Sanitation Data'!$F$7,0,10*ROW('Sanitation Data'!F11)),NA())</f>
        <v>#N/A</v>
      </c>
      <c r="AM17" s="106" t="e">
        <f ca="true">+IF(AND(ISNUMBER(OFFSET('Sanitation Data'!$F$11,0,10*ROW('Sanitation Data'!F11))),'Data Summary'!DB17="Yes"),OFFSET('Sanitation Data'!$F$11,0,10*ROW('Sanitation Data'!F11)),NA())</f>
        <v>#N/A</v>
      </c>
      <c r="AN17" s="106" t="e">
        <f ca="true">+IF(AND(ISNUMBER(OFFSET('Sanitation Data'!$F$12,0,10*ROW('Sanitation Data'!F11))),'Data Summary'!DC17="Yes"),OFFSET('Sanitation Data'!$F$12,0,10*ROW('Sanitation Data'!F11)),NA())</f>
        <v>#N/A</v>
      </c>
      <c r="AO17" s="106" t="e">
        <f ca="true">+IF(AND(ISNUMBER(OFFSET('Sanitation Data'!$F$13,0,10*ROW('Sanitation Data'!F11))),'Data Summary'!DD17="Yes"),OFFSET('Sanitation Data'!$F$13,0,10*ROW('Sanitation Data'!F11)),NA())</f>
        <v>#N/A</v>
      </c>
      <c r="AP17" s="106">
        <f ca="true">+IF(AND(ISNUMBER(OFFSET('Sanitation Data'!$G$5,0,10*ROW('Sanitation Data'!G11))),'Data Summary'!DE17="Yes"),100-OFFSET('Sanitation Data'!$G$5,0,10*ROW('Sanitation Data'!G11)),NA())</f>
        <v>99.116997792494487</v>
      </c>
      <c r="AQ17" s="106">
        <f ca="true">+IF(AND(ISNUMBER(OFFSET('Sanitation Data'!$G$7,0,10*ROW('Sanitation Data'!G11))),'Data Summary'!DF17="Yes"),OFFSET('Sanitation Data'!$G$7,0,10*ROW('Sanitation Data'!G11)),NA())</f>
        <v>89.072847682119203</v>
      </c>
      <c r="AR17" s="106">
        <f ca="true">+IF(AND(ISNUMBER(OFFSET('Sanitation Data'!$G$11,0,10*ROW('Sanitation Data'!G11))),'Data Summary'!DG17="Yes"),OFFSET('Sanitation Data'!$G$11,0,10*ROW('Sanitation Data'!G11)),NA())</f>
        <v>77.262693156732894</v>
      </c>
      <c r="AS17" s="106" t="e">
        <f ca="true">+IF(AND(ISNUMBER(OFFSET('Sanitation Data'!$G$12,0,10*ROW('Sanitation Data'!G11))),'Data Summary'!DH17="Yes"),OFFSET('Sanitation Data'!$G$12,0,10*ROW('Sanitation Data'!G11)),NA())</f>
        <v>#N/A</v>
      </c>
      <c r="AT17" s="106">
        <f ca="true">+IF(AND(ISNUMBER(OFFSET('Sanitation Data'!$G$13,0,10*ROW('Sanitation Data'!G11))),'Data Summary'!DI17="Yes"),OFFSET('Sanitation Data'!$G$13,0,10*ROW('Sanitation Data'!G11)),NA())</f>
        <v>75.496688741721854</v>
      </c>
      <c r="AU17" s="106">
        <f ca="true">+IF(AND(ISNUMBER(OFFSET('Sanitation Data'!$H$5,0,10*ROW('Sanitation Data'!H11))),'Data Summary'!DJ17="Yes"),100-OFFSET('Sanitation Data'!$H$5,0,10*ROW('Sanitation Data'!H11)),NA())</f>
        <v>99.514563106796118</v>
      </c>
      <c r="AV17" s="106">
        <f ca="true">+IF(AND(ISNUMBER(OFFSET('Sanitation Data'!$H$7,0,10*ROW('Sanitation Data'!H11))),'Data Summary'!DK17="Yes"),OFFSET('Sanitation Data'!$H$7,0,10*ROW('Sanitation Data'!H11)),NA())</f>
        <v>97.087378640776677</v>
      </c>
      <c r="AW17" s="106">
        <f ca="true">+IF(AND(ISNUMBER(OFFSET('Sanitation Data'!$H$11,0,10*ROW('Sanitation Data'!H11))),'Data Summary'!DL17="Yes"),OFFSET('Sanitation Data'!$H$11,0,10*ROW('Sanitation Data'!H11)),NA())</f>
        <v>93.689320388349515</v>
      </c>
      <c r="AX17" s="106" t="e">
        <f ca="true">+IF(AND(ISNUMBER(OFFSET('Sanitation Data'!$H$12,0,10*ROW('Sanitation Data'!H11))),'Data Summary'!DM17="Yes"),OFFSET('Sanitation Data'!$H$12,0,10*ROW('Sanitation Data'!H11)),NA())</f>
        <v>#N/A</v>
      </c>
      <c r="AY17" s="106">
        <f ca="true">+IF(AND(ISNUMBER(OFFSET('Sanitation Data'!$H$13,0,10*ROW('Sanitation Data'!H11))),'Data Summary'!DN17="Yes"),OFFSET('Sanitation Data'!$H$13,0,10*ROW('Sanitation Data'!H11)),NA())</f>
        <v>93.203883495145632</v>
      </c>
      <c r="AZ17" s="111">
        <f ca="true">+IF(AND(ISNUMBER(OFFSET('Hygiene Data'!$C$6,0,10*ROW('Hygiene Data'!C11))),'Data Summary'!DO17="Yes"),OFFSET('Hygiene Data'!$C$6,0,10*ROW('Hygiene Data'!C11)),NA())</f>
        <v>97.116843702579672</v>
      </c>
      <c r="BA17" s="111">
        <f ca="true">+IF(AND(ISNUMBER(OFFSET('Hygiene Data'!$C$8,0,10*ROW('Hygiene Data'!C11))),'Data Summary'!DP17="Yes"),OFFSET('Hygiene Data'!$C$8,0,10*ROW('Hygiene Data'!C11)),NA())</f>
        <v>84.2185128983308</v>
      </c>
      <c r="BB17" s="111" t="e">
        <f ca="true">+IF(AND(ISNUMBER(OFFSET('Hygiene Data'!$C$10,0,10*ROW('Hygiene Data'!C11))),'Data Summary'!DQ17="Yes"),OFFSET('Hygiene Data'!$C$10,0,10*ROW('Hygiene Data'!C11)),NA())</f>
        <v>#N/A</v>
      </c>
      <c r="BC17" s="111" t="e">
        <f ca="true">+IF(AND(ISNUMBER(OFFSET('Hygiene Data'!$D$6,0,10*ROW('Hygiene Data'!D11))),'Data Summary'!DR17="Yes"),OFFSET('Hygiene Data'!$D$6,0,10*ROW('Hygiene Data'!D11)),NA())</f>
        <v>#N/A</v>
      </c>
      <c r="BD17" s="111" t="e">
        <f ca="true">+IF(AND(ISNUMBER(OFFSET('Hygiene Data'!$D$8,0,10*ROW('Hygiene Data'!D11))),'Data Summary'!DS17="Yes"),OFFSET('Hygiene Data'!$D$8,0,10*ROW('Hygiene Data'!D11)),NA())</f>
        <v>#N/A</v>
      </c>
      <c r="BE17" s="111" t="e">
        <f ca="true">+IF(AND(ISNUMBER(OFFSET('Hygiene Data'!$D$10,0,10*ROW('Hygiene Data'!D11))),'Data Summary'!DT17="Yes"),OFFSET('Hygiene Data'!$D$10,0,10*ROW('Hygiene Data'!D11)),NA())</f>
        <v>#N/A</v>
      </c>
      <c r="BF17" s="111" t="e">
        <f ca="true">+IF(AND(ISNUMBER(OFFSET('Hygiene Data'!$E$6,0,10*ROW('Hygiene Data'!E11))),'Data Summary'!DU17="Yes"),OFFSET('Hygiene Data'!$E$6,0,10*ROW('Hygiene Data'!E11)),NA())</f>
        <v>#N/A</v>
      </c>
      <c r="BG17" s="111" t="e">
        <f ca="true">+IF(AND(ISNUMBER(OFFSET('Hygiene Data'!$E$8,0,10*ROW('Hygiene Data'!E11))),'Data Summary'!DV17="Yes"),OFFSET('Hygiene Data'!$E$8,0,10*ROW('Hygiene Data'!E11)),NA())</f>
        <v>#N/A</v>
      </c>
      <c r="BH17" s="111" t="e">
        <f ca="true">+IF(AND(ISNUMBER(OFFSET('Hygiene Data'!$E$10,0,10*ROW('Hygiene Data'!E11))),'Data Summary'!DW17="Yes"),OFFSET('Hygiene Data'!$E$10,0,10*ROW('Hygiene Data'!E11)),NA())</f>
        <v>#N/A</v>
      </c>
      <c r="BI17" s="111" t="e">
        <f ca="true">+IF(AND(ISNUMBER(OFFSET('Hygiene Data'!$F$6,0,10*ROW('Hygiene Data'!F11))),'Data Summary'!DX17="Yes"),OFFSET('Hygiene Data'!$F$6,0,10*ROW('Hygiene Data'!F11)),NA())</f>
        <v>#N/A</v>
      </c>
      <c r="BJ17" s="111" t="e">
        <f ca="true">+IF(AND(ISNUMBER(OFFSET('Hygiene Data'!$F$8,0,10*ROW('Hygiene Data'!F11))),'Data Summary'!DY17="Yes"),OFFSET('Hygiene Data'!$F$8,0,10*ROW('Hygiene Data'!F11)),NA())</f>
        <v>#N/A</v>
      </c>
      <c r="BK17" s="111" t="e">
        <f ca="true">+IF(AND(ISNUMBER(OFFSET('Hygiene Data'!$F$10,0,10*ROW('Hygiene Data'!F11))),'Data Summary'!DZ17="Yes"),OFFSET('Hygiene Data'!$F$10,0,10*ROW('Hygiene Data'!F11)),NA())</f>
        <v>#N/A</v>
      </c>
      <c r="BL17" s="111">
        <f ca="true">+IF(AND(ISNUMBER(OFFSET('Hygiene Data'!$G$6,0,10*ROW('Hygiene Data'!G11))),'Data Summary'!EA17="Yes"),OFFSET('Hygiene Data'!$G$6,0,10*ROW('Hygiene Data'!G11)),NA())</f>
        <v>96.688741721854313</v>
      </c>
      <c r="BM17" s="111">
        <f ca="true">+IF(AND(ISNUMBER(OFFSET('Hygiene Data'!$G$8,0,10*ROW('Hygiene Data'!G11))),'Data Summary'!EB17="Yes"),OFFSET('Hygiene Data'!$G$8,0,10*ROW('Hygiene Data'!G11)),NA())</f>
        <v>83.222958057395147</v>
      </c>
      <c r="BN17" s="111" t="e">
        <f ca="true">+IF(AND(ISNUMBER(OFFSET('Hygiene Data'!$G$10,0,10*ROW('Hygiene Data'!G11))),'Data Summary'!EC17="Yes"),OFFSET('Hygiene Data'!$G$10,0,10*ROW('Hygiene Data'!G11)),NA())</f>
        <v>#N/A</v>
      </c>
      <c r="BO17" s="111">
        <f ca="true">+IF(AND(ISNUMBER(OFFSET('Hygiene Data'!$H$6,0,10*ROW('Hygiene Data'!H11))),'Data Summary'!ED17="Yes"),OFFSET('Hygiene Data'!$H$6,0,10*ROW('Hygiene Data'!H11)),NA())</f>
        <v>98.05825242718447</v>
      </c>
      <c r="BP17" s="111">
        <f ca="true">+IF(AND(ISNUMBER(OFFSET('Hygiene Data'!$H$8,0,10*ROW('Hygiene Data'!H11))),'Data Summary'!EE17="Yes"),OFFSET('Hygiene Data'!$H$8,0,10*ROW('Hygiene Data'!H11)),NA())</f>
        <v>86.893203883495147</v>
      </c>
      <c r="BQ17" s="111" t="e">
        <f ca="true">+IF(AND(ISNUMBER(OFFSET('Hygiene Data'!$H$10,0,10*ROW('Hygiene Data'!H11))),'Data Summary'!EF17="Yes"),OFFSET('Hygiene Data'!$H$10,0,10*ROW('Hygiene Data'!H11)),NA())</f>
        <v>#N/A</v>
      </c>
    </row>
    <row r="18" x14ac:dyDescent="0.2">
      <c r="A18" s="59" t="e">
        <f ca="true">+IF(OFFSET('Water Data'!$B$1,0,10*ROW('Water Data'!B12))="",NA(),OFFSET('Water Data'!$B$1,0,10*ROW('Water Data'!B12)))</f>
        <v>#N/A</v>
      </c>
      <c r="B18" s="59" t="e">
        <f ca="true">+IF(OFFSET('Water Data'!$A$3,0,10*ROW('Water Data'!A12))="",NA(),OFFSET('Water Data'!$A$3,0,10*ROW('Water Data'!A12)))</f>
        <v>#N/A</v>
      </c>
      <c r="C18" s="59" t="e">
        <f ca="true">+IF(OFFSET('Water Data'!$C$3,0,10*ROW('Water Data'!C12))="",NA(),OFFSET('Water Data'!$C$3,0,10*ROW('Water Data'!C12)))</f>
        <v>#N/A</v>
      </c>
      <c r="D18" s="60" t="e">
        <f ca="true">+IF(AND(ISNUMBER(OFFSET('Water Data'!$C$5,0,10*ROW('Water Data'!C12))),'Data Summary'!BS18="Yes"),100-OFFSET('Water Data'!$C$5,0,10*ROW('Water Data'!C12)),NA())</f>
        <v>#N/A</v>
      </c>
      <c r="E18" s="60" t="e">
        <f ca="true">+IF(AND(ISNUMBER(OFFSET('Water Data'!$C$7,0,10*ROW('Water Data'!C12))),'Data Summary'!BT18="Yes"),OFFSET('Water Data'!$C$7,0,10*ROW('Water Data'!C12)),NA())</f>
        <v>#N/A</v>
      </c>
      <c r="F18" s="60" t="e">
        <f ca="true">+IF(AND(ISNUMBER(OFFSET('Water Data'!$C$10,0,10*ROW('Water Data'!C12))),'Data Summary'!BU18="Yes"),OFFSET('Water Data'!$C$10,0,10*ROW('Water Data'!C12)),NA())</f>
        <v>#N/A</v>
      </c>
      <c r="G18" s="60" t="e">
        <f ca="true">+IF(AND(ISNUMBER(OFFSET('Water Data'!$D$5,0,10*ROW('Water Data'!D12))),'Data Summary'!BV18="Yes"),100-OFFSET('Water Data'!$D$5,0,10*ROW('Water Data'!D12)),NA())</f>
        <v>#N/A</v>
      </c>
      <c r="H18" s="60" t="e">
        <f ca="true">+IF(AND(ISNUMBER(OFFSET('Water Data'!$D$7,0,10*ROW('Water Data'!D12))),'Data Summary'!BW18="Yes"),OFFSET('Water Data'!$D$7,0,10*ROW('Water Data'!D12)),NA())</f>
        <v>#N/A</v>
      </c>
      <c r="I18" s="60" t="e">
        <f ca="true">+IF(AND(ISNUMBER(OFFSET('Water Data'!$D$10,0,10*ROW('Water Data'!D12))),'Data Summary'!BX18="Yes"),OFFSET('Water Data'!$D$10,0,10*ROW('Water Data'!D12)),NA())</f>
        <v>#N/A</v>
      </c>
      <c r="J18" s="60" t="e">
        <f ca="true">+IF(AND(ISNUMBER(OFFSET('Water Data'!$E$5,0,10*ROW('Water Data'!E12))),'Data Summary'!BY18="Yes"),100-OFFSET('Water Data'!$E$5,0,10*ROW('Water Data'!E12)),NA())</f>
        <v>#N/A</v>
      </c>
      <c r="K18" s="60" t="e">
        <f ca="true">+IF(AND(ISNUMBER(OFFSET('Water Data'!$E$7,0,10*ROW('Water Data'!E12))),'Data Summary'!BZ18="Yes"),OFFSET('Water Data'!$E$7,0,10*ROW('Water Data'!E12)),NA())</f>
        <v>#N/A</v>
      </c>
      <c r="L18" s="60" t="e">
        <f ca="true">+IF(AND(ISNUMBER(OFFSET('Water Data'!$E$10,0,10*ROW('Water Data'!E12))),'Data Summary'!CA18="Yes"),OFFSET('Water Data'!$E$10,0,10*ROW('Water Data'!E12)),NA())</f>
        <v>#N/A</v>
      </c>
      <c r="M18" s="60" t="e">
        <f ca="true">+IF(AND(ISNUMBER(OFFSET('Water Data'!$F$5,0,10*ROW('Water Data'!F12))),'Data Summary'!CB18="Yes"),100-OFFSET('Water Data'!$F$5,0,10*ROW('Water Data'!F12)),NA())</f>
        <v>#N/A</v>
      </c>
      <c r="N18" s="60" t="e">
        <f ca="true">+IF(AND(ISNUMBER(OFFSET('Water Data'!$F$7,0,10*ROW('Water Data'!F12))),'Data Summary'!CC18="Yes"),OFFSET('Water Data'!$F$7,0,10*ROW('Water Data'!F12)),NA())</f>
        <v>#N/A</v>
      </c>
      <c r="O18" s="60" t="e">
        <f ca="true">+IF(AND(ISNUMBER(OFFSET('Water Data'!$F$10,0,10*ROW('Water Data'!F12))),'Data Summary'!CD18="Yes"),OFFSET('Water Data'!$F$10,0,10*ROW('Water Data'!F12)),NA())</f>
        <v>#N/A</v>
      </c>
      <c r="P18" s="60" t="e">
        <f ca="true">+IF(AND(ISNUMBER(OFFSET('Water Data'!$G$5,0,10*ROW('Water Data'!G12))),'Data Summary'!CE18="Yes"),100-OFFSET('Water Data'!$G$5,0,10*ROW('Water Data'!G12)),NA())</f>
        <v>#N/A</v>
      </c>
      <c r="Q18" s="60" t="e">
        <f ca="true">+IF(AND(ISNUMBER(OFFSET('Water Data'!$G$7,0,10*ROW('Water Data'!G12))),'Data Summary'!CF18="Yes"),OFFSET('Water Data'!$G$7,0,10*ROW('Water Data'!G12)),NA())</f>
        <v>#N/A</v>
      </c>
      <c r="R18" s="60" t="e">
        <f ca="true">+IF(AND(ISNUMBER(OFFSET('Water Data'!$G$10,0,10*ROW('Water Data'!G12))),'Data Summary'!CG18="Yes"),OFFSET('Water Data'!$G$10,0,10*ROW('Water Data'!G12)),NA())</f>
        <v>#N/A</v>
      </c>
      <c r="S18" s="60" t="e">
        <f ca="true">+IF(AND(ISNUMBER(OFFSET('Water Data'!$H$5,0,10*ROW('Water Data'!H12))),'Data Summary'!CH18="Yes"),100-OFFSET('Water Data'!$H$5,0,10*ROW('Water Data'!H12)),NA())</f>
        <v>#N/A</v>
      </c>
      <c r="T18" s="60" t="e">
        <f ca="true">+IF(AND(ISNUMBER(OFFSET('Water Data'!$H$7,0,10*ROW('Water Data'!H12))),'Data Summary'!CI18="Yes"),OFFSET('Water Data'!$H$7,0,10*ROW('Water Data'!H12)),NA())</f>
        <v>#N/A</v>
      </c>
      <c r="U18" s="60" t="e">
        <f ca="true">+IF(AND(ISNUMBER(OFFSET('Water Data'!$H$10,0,10*ROW('Water Data'!H12))),'Data Summary'!CJ18="Yes"),OFFSET('Water Data'!$H$10,0,10*ROW('Water Data'!H12)),NA())</f>
        <v>#N/A</v>
      </c>
      <c r="V18" s="106" t="e">
        <f ca="true">+IF(AND(ISNUMBER(OFFSET('Sanitation Data'!$C$5,0,10*ROW('Sanitation Data'!C12))),'Data Summary'!CK18="Yes"),100-OFFSET('Sanitation Data'!$C$5,0,10*ROW('Sanitation Data'!C12)),NA())</f>
        <v>#N/A</v>
      </c>
      <c r="W18" s="106" t="e">
        <f ca="true">+IF(AND(ISNUMBER(OFFSET('Sanitation Data'!$C$7,0,10*ROW('Sanitation Data'!C12))),'Data Summary'!CL18="Yes"),OFFSET('Sanitation Data'!$C$7,0,10*ROW('Sanitation Data'!C12)),NA())</f>
        <v>#N/A</v>
      </c>
      <c r="X18" s="106" t="e">
        <f ca="true">+IF(AND(ISNUMBER(OFFSET('Sanitation Data'!$C$11,0,10*ROW('Sanitation Data'!C12))),'Data Summary'!CM18="Yes"),OFFSET('Sanitation Data'!$C$11,0,10*ROW('Sanitation Data'!C12)),NA())</f>
        <v>#N/A</v>
      </c>
      <c r="Y18" s="106" t="e">
        <f ca="true">+IF(AND(ISNUMBER(OFFSET('Sanitation Data'!$C$12,0,10*ROW('Sanitation Data'!C12))),'Data Summary'!CN18="Yes"),OFFSET('Sanitation Data'!$C$12,0,10*ROW('Sanitation Data'!C12)),NA())</f>
        <v>#N/A</v>
      </c>
      <c r="Z18" s="106" t="e">
        <f ca="true">+IF(AND(ISNUMBER(OFFSET('Sanitation Data'!$C$13,0,10*ROW('Sanitation Data'!C12))),'Data Summary'!CO18="Yes"),OFFSET('Sanitation Data'!$C$13,0,10*ROW('Sanitation Data'!C12)),NA())</f>
        <v>#N/A</v>
      </c>
      <c r="AA18" s="106" t="e">
        <f ca="true">+IF(AND(ISNUMBER(OFFSET('Sanitation Data'!$D$5,0,10*ROW('Sanitation Data'!D12))),'Data Summary'!CP18="Yes"),100-OFFSET('Sanitation Data'!$D$5,0,10*ROW('Sanitation Data'!D12)),NA())</f>
        <v>#N/A</v>
      </c>
      <c r="AB18" s="106" t="e">
        <f ca="true">+IF(AND(ISNUMBER(OFFSET('Sanitation Data'!$D$7,0,10*ROW('Sanitation Data'!D12))),'Data Summary'!CQ18="Yes"),OFFSET('Sanitation Data'!$D$7,0,10*ROW('Sanitation Data'!D12)),NA())</f>
        <v>#N/A</v>
      </c>
      <c r="AC18" s="106" t="e">
        <f ca="true">+IF(AND(ISNUMBER(OFFSET('Sanitation Data'!$D$11,0,10*ROW('Sanitation Data'!D12))),'Data Summary'!CR18="Yes"),OFFSET('Sanitation Data'!$D$11,0,10*ROW('Sanitation Data'!D12)),NA())</f>
        <v>#N/A</v>
      </c>
      <c r="AD18" s="106" t="e">
        <f ca="true">+IF(AND(ISNUMBER(OFFSET('Sanitation Data'!$D$12,0,10*ROW('Sanitation Data'!D12))),'Data Summary'!CS18="Yes"),OFFSET('Sanitation Data'!$D$12,0,10*ROW('Sanitation Data'!D12)),NA())</f>
        <v>#N/A</v>
      </c>
      <c r="AE18" s="106" t="e">
        <f ca="true">+IF(AND(ISNUMBER(OFFSET('Sanitation Data'!$D$13,0,10*ROW('Sanitation Data'!D12))),'Data Summary'!CT18="Yes"),OFFSET('Sanitation Data'!$D$13,0,10*ROW('Sanitation Data'!D12)),NA())</f>
        <v>#N/A</v>
      </c>
      <c r="AF18" s="106" t="e">
        <f ca="true">+IF(AND(ISNUMBER(OFFSET('Sanitation Data'!$E$5,0,10*ROW('Sanitation Data'!E12))),'Data Summary'!CU18="Yes"),100-OFFSET('Sanitation Data'!$E$5,0,10*ROW('Sanitation Data'!E12)),NA())</f>
        <v>#N/A</v>
      </c>
      <c r="AG18" s="106" t="e">
        <f ca="true">+IF(AND(ISNUMBER(OFFSET('Sanitation Data'!$E$7,0,10*ROW('Sanitation Data'!E12))),'Data Summary'!CV18="Yes"),OFFSET('Sanitation Data'!$E$7,0,10*ROW('Sanitation Data'!E12)),NA())</f>
        <v>#N/A</v>
      </c>
      <c r="AH18" s="106" t="e">
        <f ca="true">+IF(AND(ISNUMBER(OFFSET('Sanitation Data'!$E$11,0,10*ROW('Sanitation Data'!E12))),'Data Summary'!CW18="Yes"),OFFSET('Sanitation Data'!$E$11,0,10*ROW('Sanitation Data'!E12)),NA())</f>
        <v>#N/A</v>
      </c>
      <c r="AI18" s="106" t="e">
        <f ca="true">+IF(AND(ISNUMBER(OFFSET('Sanitation Data'!$E$12,0,10*ROW('Sanitation Data'!E12))),'Data Summary'!CX18="Yes"),OFFSET('Sanitation Data'!$E$12,0,10*ROW('Sanitation Data'!E12)),NA())</f>
        <v>#N/A</v>
      </c>
      <c r="AJ18" s="106" t="e">
        <f ca="true">+IF(AND(ISNUMBER(OFFSET('Sanitation Data'!$E$13,0,10*ROW('Sanitation Data'!E12))),'Data Summary'!CY18="Yes"),OFFSET('Sanitation Data'!$E$13,0,10*ROW('Sanitation Data'!E12)),NA())</f>
        <v>#N/A</v>
      </c>
      <c r="AK18" s="106" t="e">
        <f ca="true">+IF(AND(ISNUMBER(OFFSET('Sanitation Data'!$F$5,0,10*ROW('Sanitation Data'!F12))),'Data Summary'!CZ18="Yes"),100-OFFSET('Sanitation Data'!$F$5,0,10*ROW('Sanitation Data'!F12)),NA())</f>
        <v>#N/A</v>
      </c>
      <c r="AL18" s="106" t="e">
        <f ca="true">+IF(AND(ISNUMBER(OFFSET('Sanitation Data'!$F$7,0,10*ROW('Sanitation Data'!F12))),'Data Summary'!DA18="Yes"),OFFSET('Sanitation Data'!$F$7,0,10*ROW('Sanitation Data'!F12)),NA())</f>
        <v>#N/A</v>
      </c>
      <c r="AM18" s="106" t="e">
        <f ca="true">+IF(AND(ISNUMBER(OFFSET('Sanitation Data'!$F$11,0,10*ROW('Sanitation Data'!F12))),'Data Summary'!DB18="Yes"),OFFSET('Sanitation Data'!$F$11,0,10*ROW('Sanitation Data'!F12)),NA())</f>
        <v>#N/A</v>
      </c>
      <c r="AN18" s="106" t="e">
        <f ca="true">+IF(AND(ISNUMBER(OFFSET('Sanitation Data'!$F$12,0,10*ROW('Sanitation Data'!F12))),'Data Summary'!DC18="Yes"),OFFSET('Sanitation Data'!$F$12,0,10*ROW('Sanitation Data'!F12)),NA())</f>
        <v>#N/A</v>
      </c>
      <c r="AO18" s="106" t="e">
        <f ca="true">+IF(AND(ISNUMBER(OFFSET('Sanitation Data'!$F$13,0,10*ROW('Sanitation Data'!F12))),'Data Summary'!DD18="Yes"),OFFSET('Sanitation Data'!$F$13,0,10*ROW('Sanitation Data'!F12)),NA())</f>
        <v>#N/A</v>
      </c>
      <c r="AP18" s="106" t="e">
        <f ca="true">+IF(AND(ISNUMBER(OFFSET('Sanitation Data'!$G$5,0,10*ROW('Sanitation Data'!G12))),'Data Summary'!DE18="Yes"),100-OFFSET('Sanitation Data'!$G$5,0,10*ROW('Sanitation Data'!G12)),NA())</f>
        <v>#N/A</v>
      </c>
      <c r="AQ18" s="106" t="e">
        <f ca="true">+IF(AND(ISNUMBER(OFFSET('Sanitation Data'!$G$7,0,10*ROW('Sanitation Data'!G12))),'Data Summary'!DF18="Yes"),OFFSET('Sanitation Data'!$G$7,0,10*ROW('Sanitation Data'!G12)),NA())</f>
        <v>#N/A</v>
      </c>
      <c r="AR18" s="106" t="e">
        <f ca="true">+IF(AND(ISNUMBER(OFFSET('Sanitation Data'!$G$11,0,10*ROW('Sanitation Data'!G12))),'Data Summary'!DG18="Yes"),OFFSET('Sanitation Data'!$G$11,0,10*ROW('Sanitation Data'!G12)),NA())</f>
        <v>#N/A</v>
      </c>
      <c r="AS18" s="106" t="e">
        <f ca="true">+IF(AND(ISNUMBER(OFFSET('Sanitation Data'!$G$12,0,10*ROW('Sanitation Data'!G12))),'Data Summary'!DH18="Yes"),OFFSET('Sanitation Data'!$G$12,0,10*ROW('Sanitation Data'!G12)),NA())</f>
        <v>#N/A</v>
      </c>
      <c r="AT18" s="106" t="e">
        <f ca="true">+IF(AND(ISNUMBER(OFFSET('Sanitation Data'!$G$13,0,10*ROW('Sanitation Data'!G12))),'Data Summary'!DI18="Yes"),OFFSET('Sanitation Data'!$G$13,0,10*ROW('Sanitation Data'!G12)),NA())</f>
        <v>#N/A</v>
      </c>
      <c r="AU18" s="106" t="e">
        <f ca="true">+IF(AND(ISNUMBER(OFFSET('Sanitation Data'!$H$5,0,10*ROW('Sanitation Data'!H12))),'Data Summary'!DJ18="Yes"),100-OFFSET('Sanitation Data'!$H$5,0,10*ROW('Sanitation Data'!H12)),NA())</f>
        <v>#N/A</v>
      </c>
      <c r="AV18" s="106" t="e">
        <f ca="true">+IF(AND(ISNUMBER(OFFSET('Sanitation Data'!$H$7,0,10*ROW('Sanitation Data'!H12))),'Data Summary'!DK18="Yes"),OFFSET('Sanitation Data'!$H$7,0,10*ROW('Sanitation Data'!H12)),NA())</f>
        <v>#N/A</v>
      </c>
      <c r="AW18" s="106" t="e">
        <f ca="true">+IF(AND(ISNUMBER(OFFSET('Sanitation Data'!$H$11,0,10*ROW('Sanitation Data'!H12))),'Data Summary'!DL18="Yes"),OFFSET('Sanitation Data'!$H$11,0,10*ROW('Sanitation Data'!H12)),NA())</f>
        <v>#N/A</v>
      </c>
      <c r="AX18" s="106" t="e">
        <f ca="true">+IF(AND(ISNUMBER(OFFSET('Sanitation Data'!$H$12,0,10*ROW('Sanitation Data'!H12))),'Data Summary'!DM18="Yes"),OFFSET('Sanitation Data'!$H$12,0,10*ROW('Sanitation Data'!H12)),NA())</f>
        <v>#N/A</v>
      </c>
      <c r="AY18" s="106" t="e">
        <f ca="true">+IF(AND(ISNUMBER(OFFSET('Sanitation Data'!$H$13,0,10*ROW('Sanitation Data'!H12))),'Data Summary'!DN18="Yes"),OFFSET('Sanitation Data'!$H$13,0,10*ROW('Sanitation Data'!H12)),NA())</f>
        <v>#N/A</v>
      </c>
      <c r="AZ18" s="111" t="e">
        <f ca="true">+IF(AND(ISNUMBER(OFFSET('Hygiene Data'!$C$6,0,10*ROW('Hygiene Data'!C12))),'Data Summary'!DO18="Yes"),OFFSET('Hygiene Data'!$C$6,0,10*ROW('Hygiene Data'!C12)),NA())</f>
        <v>#N/A</v>
      </c>
      <c r="BA18" s="111" t="e">
        <f ca="true">+IF(AND(ISNUMBER(OFFSET('Hygiene Data'!$C$8,0,10*ROW('Hygiene Data'!C12))),'Data Summary'!DP18="Yes"),OFFSET('Hygiene Data'!$C$8,0,10*ROW('Hygiene Data'!C12)),NA())</f>
        <v>#N/A</v>
      </c>
      <c r="BB18" s="111" t="e">
        <f ca="true">+IF(AND(ISNUMBER(OFFSET('Hygiene Data'!$C$10,0,10*ROW('Hygiene Data'!C12))),'Data Summary'!DQ18="Yes"),OFFSET('Hygiene Data'!$C$10,0,10*ROW('Hygiene Data'!C12)),NA())</f>
        <v>#N/A</v>
      </c>
      <c r="BC18" s="111" t="e">
        <f ca="true">+IF(AND(ISNUMBER(OFFSET('Hygiene Data'!$D$6,0,10*ROW('Hygiene Data'!D12))),'Data Summary'!DR18="Yes"),OFFSET('Hygiene Data'!$D$6,0,10*ROW('Hygiene Data'!D12)),NA())</f>
        <v>#N/A</v>
      </c>
      <c r="BD18" s="111" t="e">
        <f ca="true">+IF(AND(ISNUMBER(OFFSET('Hygiene Data'!$D$8,0,10*ROW('Hygiene Data'!D12))),'Data Summary'!DS18="Yes"),OFFSET('Hygiene Data'!$D$8,0,10*ROW('Hygiene Data'!D12)),NA())</f>
        <v>#N/A</v>
      </c>
      <c r="BE18" s="111" t="e">
        <f ca="true">+IF(AND(ISNUMBER(OFFSET('Hygiene Data'!$D$10,0,10*ROW('Hygiene Data'!D12))),'Data Summary'!DT18="Yes"),OFFSET('Hygiene Data'!$D$10,0,10*ROW('Hygiene Data'!D12)),NA())</f>
        <v>#N/A</v>
      </c>
      <c r="BF18" s="111" t="e">
        <f ca="true">+IF(AND(ISNUMBER(OFFSET('Hygiene Data'!$E$6,0,10*ROW('Hygiene Data'!E12))),'Data Summary'!DU18="Yes"),OFFSET('Hygiene Data'!$E$6,0,10*ROW('Hygiene Data'!E12)),NA())</f>
        <v>#N/A</v>
      </c>
      <c r="BG18" s="111" t="e">
        <f ca="true">+IF(AND(ISNUMBER(OFFSET('Hygiene Data'!$E$8,0,10*ROW('Hygiene Data'!E12))),'Data Summary'!DV18="Yes"),OFFSET('Hygiene Data'!$E$8,0,10*ROW('Hygiene Data'!E12)),NA())</f>
        <v>#N/A</v>
      </c>
      <c r="BH18" s="111" t="e">
        <f ca="true">+IF(AND(ISNUMBER(OFFSET('Hygiene Data'!$E$10,0,10*ROW('Hygiene Data'!E12))),'Data Summary'!DW18="Yes"),OFFSET('Hygiene Data'!$E$10,0,10*ROW('Hygiene Data'!E12)),NA())</f>
        <v>#N/A</v>
      </c>
      <c r="BI18" s="111" t="e">
        <f ca="true">+IF(AND(ISNUMBER(OFFSET('Hygiene Data'!$F$6,0,10*ROW('Hygiene Data'!F12))),'Data Summary'!DX18="Yes"),OFFSET('Hygiene Data'!$F$6,0,10*ROW('Hygiene Data'!F12)),NA())</f>
        <v>#N/A</v>
      </c>
      <c r="BJ18" s="111" t="e">
        <f ca="true">+IF(AND(ISNUMBER(OFFSET('Hygiene Data'!$F$8,0,10*ROW('Hygiene Data'!F12))),'Data Summary'!DY18="Yes"),OFFSET('Hygiene Data'!$F$8,0,10*ROW('Hygiene Data'!F12)),NA())</f>
        <v>#N/A</v>
      </c>
      <c r="BK18" s="111" t="e">
        <f ca="true">+IF(AND(ISNUMBER(OFFSET('Hygiene Data'!$F$10,0,10*ROW('Hygiene Data'!F12))),'Data Summary'!DZ18="Yes"),OFFSET('Hygiene Data'!$F$10,0,10*ROW('Hygiene Data'!F12)),NA())</f>
        <v>#N/A</v>
      </c>
      <c r="BL18" s="111" t="e">
        <f ca="true">+IF(AND(ISNUMBER(OFFSET('Hygiene Data'!$G$6,0,10*ROW('Hygiene Data'!G12))),'Data Summary'!EA18="Yes"),OFFSET('Hygiene Data'!$G$6,0,10*ROW('Hygiene Data'!G12)),NA())</f>
        <v>#N/A</v>
      </c>
      <c r="BM18" s="111" t="e">
        <f ca="true">+IF(AND(ISNUMBER(OFFSET('Hygiene Data'!$G$8,0,10*ROW('Hygiene Data'!G12))),'Data Summary'!EB18="Yes"),OFFSET('Hygiene Data'!$G$8,0,10*ROW('Hygiene Data'!G12)),NA())</f>
        <v>#N/A</v>
      </c>
      <c r="BN18" s="111" t="e">
        <f ca="true">+IF(AND(ISNUMBER(OFFSET('Hygiene Data'!$G$10,0,10*ROW('Hygiene Data'!G12))),'Data Summary'!EC18="Yes"),OFFSET('Hygiene Data'!$G$10,0,10*ROW('Hygiene Data'!G12)),NA())</f>
        <v>#N/A</v>
      </c>
      <c r="BO18" s="111" t="e">
        <f ca="true">+IF(AND(ISNUMBER(OFFSET('Hygiene Data'!$H$6,0,10*ROW('Hygiene Data'!H12))),'Data Summary'!ED18="Yes"),OFFSET('Hygiene Data'!$H$6,0,10*ROW('Hygiene Data'!H12)),NA())</f>
        <v>#N/A</v>
      </c>
      <c r="BP18" s="111" t="e">
        <f ca="true">+IF(AND(ISNUMBER(OFFSET('Hygiene Data'!$H$8,0,10*ROW('Hygiene Data'!H12))),'Data Summary'!EE18="Yes"),OFFSET('Hygiene Data'!$H$8,0,10*ROW('Hygiene Data'!H12)),NA())</f>
        <v>#N/A</v>
      </c>
      <c r="BQ18" s="111" t="e">
        <f ca="true">+IF(AND(ISNUMBER(OFFSET('Hygiene Data'!$H$10,0,10*ROW('Hygiene Data'!H12))),'Data Summary'!EF18="Yes"),OFFSET('Hygiene Data'!$H$10,0,10*ROW('Hygiene Data'!H12)),NA())</f>
        <v>#N/A</v>
      </c>
    </row>
    <row r="19" x14ac:dyDescent="0.2">
      <c r="A19" s="59" t="e">
        <f ca="true">+IF(OFFSET('Water Data'!$B$1,0,10*ROW('Water Data'!B13))="",NA(),OFFSET('Water Data'!$B$1,0,10*ROW('Water Data'!B13)))</f>
        <v>#N/A</v>
      </c>
      <c r="B19" s="59" t="e">
        <f ca="true">+IF(OFFSET('Water Data'!$A$3,0,10*ROW('Water Data'!A13))="",NA(),OFFSET('Water Data'!$A$3,0,10*ROW('Water Data'!A13)))</f>
        <v>#N/A</v>
      </c>
      <c r="C19" s="59" t="e">
        <f ca="true">+IF(OFFSET('Water Data'!$C$3,0,10*ROW('Water Data'!C13))="",NA(),OFFSET('Water Data'!$C$3,0,10*ROW('Water Data'!C13)))</f>
        <v>#N/A</v>
      </c>
      <c r="D19" s="60" t="e">
        <f ca="true">+IF(AND(ISNUMBER(OFFSET('Water Data'!$C$5,0,10*ROW('Water Data'!C13))),'Data Summary'!BS19="Yes"),100-OFFSET('Water Data'!$C$5,0,10*ROW('Water Data'!C13)),NA())</f>
        <v>#N/A</v>
      </c>
      <c r="E19" s="60" t="e">
        <f ca="true">+IF(AND(ISNUMBER(OFFSET('Water Data'!$C$7,0,10*ROW('Water Data'!C13))),'Data Summary'!BT19="Yes"),OFFSET('Water Data'!$C$7,0,10*ROW('Water Data'!C13)),NA())</f>
        <v>#N/A</v>
      </c>
      <c r="F19" s="60" t="e">
        <f ca="true">+IF(AND(ISNUMBER(OFFSET('Water Data'!$C$10,0,10*ROW('Water Data'!C13))),'Data Summary'!BU19="Yes"),OFFSET('Water Data'!$C$10,0,10*ROW('Water Data'!C13)),NA())</f>
        <v>#N/A</v>
      </c>
      <c r="G19" s="60" t="e">
        <f ca="true">+IF(AND(ISNUMBER(OFFSET('Water Data'!$D$5,0,10*ROW('Water Data'!D13))),'Data Summary'!BV19="Yes"),100-OFFSET('Water Data'!$D$5,0,10*ROW('Water Data'!D13)),NA())</f>
        <v>#N/A</v>
      </c>
      <c r="H19" s="60" t="e">
        <f ca="true">+IF(AND(ISNUMBER(OFFSET('Water Data'!$D$7,0,10*ROW('Water Data'!D13))),'Data Summary'!BW19="Yes"),OFFSET('Water Data'!$D$7,0,10*ROW('Water Data'!D13)),NA())</f>
        <v>#N/A</v>
      </c>
      <c r="I19" s="60" t="e">
        <f ca="true">+IF(AND(ISNUMBER(OFFSET('Water Data'!$D$10,0,10*ROW('Water Data'!D13))),'Data Summary'!BX19="Yes"),OFFSET('Water Data'!$D$10,0,10*ROW('Water Data'!D13)),NA())</f>
        <v>#N/A</v>
      </c>
      <c r="J19" s="60" t="e">
        <f ca="true">+IF(AND(ISNUMBER(OFFSET('Water Data'!$E$5,0,10*ROW('Water Data'!E13))),'Data Summary'!BY19="Yes"),100-OFFSET('Water Data'!$E$5,0,10*ROW('Water Data'!E13)),NA())</f>
        <v>#N/A</v>
      </c>
      <c r="K19" s="60" t="e">
        <f ca="true">+IF(AND(ISNUMBER(OFFSET('Water Data'!$E$7,0,10*ROW('Water Data'!E13))),'Data Summary'!BZ19="Yes"),OFFSET('Water Data'!$E$7,0,10*ROW('Water Data'!E13)),NA())</f>
        <v>#N/A</v>
      </c>
      <c r="L19" s="60" t="e">
        <f ca="true">+IF(AND(ISNUMBER(OFFSET('Water Data'!$E$10,0,10*ROW('Water Data'!E13))),'Data Summary'!CA19="Yes"),OFFSET('Water Data'!$E$10,0,10*ROW('Water Data'!E13)),NA())</f>
        <v>#N/A</v>
      </c>
      <c r="M19" s="60" t="e">
        <f ca="true">+IF(AND(ISNUMBER(OFFSET('Water Data'!$F$5,0,10*ROW('Water Data'!F13))),'Data Summary'!CB19="Yes"),100-OFFSET('Water Data'!$F$5,0,10*ROW('Water Data'!F13)),NA())</f>
        <v>#N/A</v>
      </c>
      <c r="N19" s="60" t="e">
        <f ca="true">+IF(AND(ISNUMBER(OFFSET('Water Data'!$F$7,0,10*ROW('Water Data'!F13))),'Data Summary'!CC19="Yes"),OFFSET('Water Data'!$F$7,0,10*ROW('Water Data'!F13)),NA())</f>
        <v>#N/A</v>
      </c>
      <c r="O19" s="60" t="e">
        <f ca="true">+IF(AND(ISNUMBER(OFFSET('Water Data'!$F$10,0,10*ROW('Water Data'!F13))),'Data Summary'!CD19="Yes"),OFFSET('Water Data'!$F$10,0,10*ROW('Water Data'!F13)),NA())</f>
        <v>#N/A</v>
      </c>
      <c r="P19" s="60" t="e">
        <f ca="true">+IF(AND(ISNUMBER(OFFSET('Water Data'!$G$5,0,10*ROW('Water Data'!G13))),'Data Summary'!CE19="Yes"),100-OFFSET('Water Data'!$G$5,0,10*ROW('Water Data'!G13)),NA())</f>
        <v>#N/A</v>
      </c>
      <c r="Q19" s="60" t="e">
        <f ca="true">+IF(AND(ISNUMBER(OFFSET('Water Data'!$G$7,0,10*ROW('Water Data'!G13))),'Data Summary'!CF19="Yes"),OFFSET('Water Data'!$G$7,0,10*ROW('Water Data'!G13)),NA())</f>
        <v>#N/A</v>
      </c>
      <c r="R19" s="60" t="e">
        <f ca="true">+IF(AND(ISNUMBER(OFFSET('Water Data'!$G$10,0,10*ROW('Water Data'!G13))),'Data Summary'!CG19="Yes"),OFFSET('Water Data'!$G$10,0,10*ROW('Water Data'!G13)),NA())</f>
        <v>#N/A</v>
      </c>
      <c r="S19" s="60" t="e">
        <f ca="true">+IF(AND(ISNUMBER(OFFSET('Water Data'!$H$5,0,10*ROW('Water Data'!H13))),'Data Summary'!CH19="Yes"),100-OFFSET('Water Data'!$H$5,0,10*ROW('Water Data'!H13)),NA())</f>
        <v>#N/A</v>
      </c>
      <c r="T19" s="60" t="e">
        <f ca="true">+IF(AND(ISNUMBER(OFFSET('Water Data'!$H$7,0,10*ROW('Water Data'!H13))),'Data Summary'!CI19="Yes"),OFFSET('Water Data'!$H$7,0,10*ROW('Water Data'!H13)),NA())</f>
        <v>#N/A</v>
      </c>
      <c r="U19" s="60" t="e">
        <f ca="true">+IF(AND(ISNUMBER(OFFSET('Water Data'!$H$10,0,10*ROW('Water Data'!H13))),'Data Summary'!CJ19="Yes"),OFFSET('Water Data'!$H$10,0,10*ROW('Water Data'!H13)),NA())</f>
        <v>#N/A</v>
      </c>
      <c r="V19" s="106" t="e">
        <f ca="true">+IF(AND(ISNUMBER(OFFSET('Sanitation Data'!$C$5,0,10*ROW('Sanitation Data'!C13))),'Data Summary'!CK19="Yes"),100-OFFSET('Sanitation Data'!$C$5,0,10*ROW('Sanitation Data'!C13)),NA())</f>
        <v>#N/A</v>
      </c>
      <c r="W19" s="106" t="e">
        <f ca="true">+IF(AND(ISNUMBER(OFFSET('Sanitation Data'!$C$7,0,10*ROW('Sanitation Data'!C13))),'Data Summary'!CL19="Yes"),OFFSET('Sanitation Data'!$C$7,0,10*ROW('Sanitation Data'!C13)),NA())</f>
        <v>#N/A</v>
      </c>
      <c r="X19" s="106" t="e">
        <f ca="true">+IF(AND(ISNUMBER(OFFSET('Sanitation Data'!$C$11,0,10*ROW('Sanitation Data'!C13))),'Data Summary'!CM19="Yes"),OFFSET('Sanitation Data'!$C$11,0,10*ROW('Sanitation Data'!C13)),NA())</f>
        <v>#N/A</v>
      </c>
      <c r="Y19" s="106" t="e">
        <f ca="true">+IF(AND(ISNUMBER(OFFSET('Sanitation Data'!$C$12,0,10*ROW('Sanitation Data'!C13))),'Data Summary'!CN19="Yes"),OFFSET('Sanitation Data'!$C$12,0,10*ROW('Sanitation Data'!C13)),NA())</f>
        <v>#N/A</v>
      </c>
      <c r="Z19" s="106" t="e">
        <f ca="true">+IF(AND(ISNUMBER(OFFSET('Sanitation Data'!$C$13,0,10*ROW('Sanitation Data'!C13))),'Data Summary'!CO19="Yes"),OFFSET('Sanitation Data'!$C$13,0,10*ROW('Sanitation Data'!C13)),NA())</f>
        <v>#N/A</v>
      </c>
      <c r="AA19" s="106" t="e">
        <f ca="true">+IF(AND(ISNUMBER(OFFSET('Sanitation Data'!$D$5,0,10*ROW('Sanitation Data'!D13))),'Data Summary'!CP19="Yes"),100-OFFSET('Sanitation Data'!$D$5,0,10*ROW('Sanitation Data'!D13)),NA())</f>
        <v>#N/A</v>
      </c>
      <c r="AB19" s="106" t="e">
        <f ca="true">+IF(AND(ISNUMBER(OFFSET('Sanitation Data'!$D$7,0,10*ROW('Sanitation Data'!D13))),'Data Summary'!CQ19="Yes"),OFFSET('Sanitation Data'!$D$7,0,10*ROW('Sanitation Data'!D13)),NA())</f>
        <v>#N/A</v>
      </c>
      <c r="AC19" s="106" t="e">
        <f ca="true">+IF(AND(ISNUMBER(OFFSET('Sanitation Data'!$D$11,0,10*ROW('Sanitation Data'!D13))),'Data Summary'!CR19="Yes"),OFFSET('Sanitation Data'!$D$11,0,10*ROW('Sanitation Data'!D13)),NA())</f>
        <v>#N/A</v>
      </c>
      <c r="AD19" s="106" t="e">
        <f ca="true">+IF(AND(ISNUMBER(OFFSET('Sanitation Data'!$D$12,0,10*ROW('Sanitation Data'!D13))),'Data Summary'!CS19="Yes"),OFFSET('Sanitation Data'!$D$12,0,10*ROW('Sanitation Data'!D13)),NA())</f>
        <v>#N/A</v>
      </c>
      <c r="AE19" s="106" t="e">
        <f ca="true">+IF(AND(ISNUMBER(OFFSET('Sanitation Data'!$D$13,0,10*ROW('Sanitation Data'!D13))),'Data Summary'!CT19="Yes"),OFFSET('Sanitation Data'!$D$13,0,10*ROW('Sanitation Data'!D13)),NA())</f>
        <v>#N/A</v>
      </c>
      <c r="AF19" s="106" t="e">
        <f ca="true">+IF(AND(ISNUMBER(OFFSET('Sanitation Data'!$E$5,0,10*ROW('Sanitation Data'!E13))),'Data Summary'!CU19="Yes"),100-OFFSET('Sanitation Data'!$E$5,0,10*ROW('Sanitation Data'!E13)),NA())</f>
        <v>#N/A</v>
      </c>
      <c r="AG19" s="106" t="e">
        <f ca="true">+IF(AND(ISNUMBER(OFFSET('Sanitation Data'!$E$7,0,10*ROW('Sanitation Data'!E13))),'Data Summary'!CV19="Yes"),OFFSET('Sanitation Data'!$E$7,0,10*ROW('Sanitation Data'!E13)),NA())</f>
        <v>#N/A</v>
      </c>
      <c r="AH19" s="106" t="e">
        <f ca="true">+IF(AND(ISNUMBER(OFFSET('Sanitation Data'!$E$11,0,10*ROW('Sanitation Data'!E13))),'Data Summary'!CW19="Yes"),OFFSET('Sanitation Data'!$E$11,0,10*ROW('Sanitation Data'!E13)),NA())</f>
        <v>#N/A</v>
      </c>
      <c r="AI19" s="106" t="e">
        <f ca="true">+IF(AND(ISNUMBER(OFFSET('Sanitation Data'!$E$12,0,10*ROW('Sanitation Data'!E13))),'Data Summary'!CX19="Yes"),OFFSET('Sanitation Data'!$E$12,0,10*ROW('Sanitation Data'!E13)),NA())</f>
        <v>#N/A</v>
      </c>
      <c r="AJ19" s="106" t="e">
        <f ca="true">+IF(AND(ISNUMBER(OFFSET('Sanitation Data'!$E$13,0,10*ROW('Sanitation Data'!E13))),'Data Summary'!CY19="Yes"),OFFSET('Sanitation Data'!$E$13,0,10*ROW('Sanitation Data'!E13)),NA())</f>
        <v>#N/A</v>
      </c>
      <c r="AK19" s="106" t="e">
        <f ca="true">+IF(AND(ISNUMBER(OFFSET('Sanitation Data'!$F$5,0,10*ROW('Sanitation Data'!F13))),'Data Summary'!CZ19="Yes"),100-OFFSET('Sanitation Data'!$F$5,0,10*ROW('Sanitation Data'!F13)),NA())</f>
        <v>#N/A</v>
      </c>
      <c r="AL19" s="106" t="e">
        <f ca="true">+IF(AND(ISNUMBER(OFFSET('Sanitation Data'!$F$7,0,10*ROW('Sanitation Data'!F13))),'Data Summary'!DA19="Yes"),OFFSET('Sanitation Data'!$F$7,0,10*ROW('Sanitation Data'!F13)),NA())</f>
        <v>#N/A</v>
      </c>
      <c r="AM19" s="106" t="e">
        <f ca="true">+IF(AND(ISNUMBER(OFFSET('Sanitation Data'!$F$11,0,10*ROW('Sanitation Data'!F13))),'Data Summary'!DB19="Yes"),OFFSET('Sanitation Data'!$F$11,0,10*ROW('Sanitation Data'!F13)),NA())</f>
        <v>#N/A</v>
      </c>
      <c r="AN19" s="106" t="e">
        <f ca="true">+IF(AND(ISNUMBER(OFFSET('Sanitation Data'!$F$12,0,10*ROW('Sanitation Data'!F13))),'Data Summary'!DC19="Yes"),OFFSET('Sanitation Data'!$F$12,0,10*ROW('Sanitation Data'!F13)),NA())</f>
        <v>#N/A</v>
      </c>
      <c r="AO19" s="106" t="e">
        <f ca="true">+IF(AND(ISNUMBER(OFFSET('Sanitation Data'!$F$13,0,10*ROW('Sanitation Data'!F13))),'Data Summary'!DD19="Yes"),OFFSET('Sanitation Data'!$F$13,0,10*ROW('Sanitation Data'!F13)),NA())</f>
        <v>#N/A</v>
      </c>
      <c r="AP19" s="106" t="e">
        <f ca="true">+IF(AND(ISNUMBER(OFFSET('Sanitation Data'!$G$5,0,10*ROW('Sanitation Data'!G13))),'Data Summary'!DE19="Yes"),100-OFFSET('Sanitation Data'!$G$5,0,10*ROW('Sanitation Data'!G13)),NA())</f>
        <v>#N/A</v>
      </c>
      <c r="AQ19" s="106" t="e">
        <f ca="true">+IF(AND(ISNUMBER(OFFSET('Sanitation Data'!$G$7,0,10*ROW('Sanitation Data'!G13))),'Data Summary'!DF19="Yes"),OFFSET('Sanitation Data'!$G$7,0,10*ROW('Sanitation Data'!G13)),NA())</f>
        <v>#N/A</v>
      </c>
      <c r="AR19" s="106" t="e">
        <f ca="true">+IF(AND(ISNUMBER(OFFSET('Sanitation Data'!$G$11,0,10*ROW('Sanitation Data'!G13))),'Data Summary'!DG19="Yes"),OFFSET('Sanitation Data'!$G$11,0,10*ROW('Sanitation Data'!G13)),NA())</f>
        <v>#N/A</v>
      </c>
      <c r="AS19" s="106" t="e">
        <f ca="true">+IF(AND(ISNUMBER(OFFSET('Sanitation Data'!$G$12,0,10*ROW('Sanitation Data'!G13))),'Data Summary'!DH19="Yes"),OFFSET('Sanitation Data'!$G$12,0,10*ROW('Sanitation Data'!G13)),NA())</f>
        <v>#N/A</v>
      </c>
      <c r="AT19" s="106" t="e">
        <f ca="true">+IF(AND(ISNUMBER(OFFSET('Sanitation Data'!$G$13,0,10*ROW('Sanitation Data'!G13))),'Data Summary'!DI19="Yes"),OFFSET('Sanitation Data'!$G$13,0,10*ROW('Sanitation Data'!G13)),NA())</f>
        <v>#N/A</v>
      </c>
      <c r="AU19" s="106" t="e">
        <f ca="true">+IF(AND(ISNUMBER(OFFSET('Sanitation Data'!$H$5,0,10*ROW('Sanitation Data'!H13))),'Data Summary'!DJ19="Yes"),100-OFFSET('Sanitation Data'!$H$5,0,10*ROW('Sanitation Data'!H13)),NA())</f>
        <v>#N/A</v>
      </c>
      <c r="AV19" s="106" t="e">
        <f ca="true">+IF(AND(ISNUMBER(OFFSET('Sanitation Data'!$H$7,0,10*ROW('Sanitation Data'!H13))),'Data Summary'!DK19="Yes"),OFFSET('Sanitation Data'!$H$7,0,10*ROW('Sanitation Data'!H13)),NA())</f>
        <v>#N/A</v>
      </c>
      <c r="AW19" s="106" t="e">
        <f ca="true">+IF(AND(ISNUMBER(OFFSET('Sanitation Data'!$H$11,0,10*ROW('Sanitation Data'!H13))),'Data Summary'!DL19="Yes"),OFFSET('Sanitation Data'!$H$11,0,10*ROW('Sanitation Data'!H13)),NA())</f>
        <v>#N/A</v>
      </c>
      <c r="AX19" s="106" t="e">
        <f ca="true">+IF(AND(ISNUMBER(OFFSET('Sanitation Data'!$H$12,0,10*ROW('Sanitation Data'!H13))),'Data Summary'!DM19="Yes"),OFFSET('Sanitation Data'!$H$12,0,10*ROW('Sanitation Data'!H13)),NA())</f>
        <v>#N/A</v>
      </c>
      <c r="AY19" s="106" t="e">
        <f ca="true">+IF(AND(ISNUMBER(OFFSET('Sanitation Data'!$H$13,0,10*ROW('Sanitation Data'!H13))),'Data Summary'!DN19="Yes"),OFFSET('Sanitation Data'!$H$13,0,10*ROW('Sanitation Data'!H13)),NA())</f>
        <v>#N/A</v>
      </c>
      <c r="AZ19" s="111" t="e">
        <f ca="true">+IF(AND(ISNUMBER(OFFSET('Hygiene Data'!$C$6,0,10*ROW('Hygiene Data'!C13))),'Data Summary'!DO19="Yes"),OFFSET('Hygiene Data'!$C$6,0,10*ROW('Hygiene Data'!C13)),NA())</f>
        <v>#N/A</v>
      </c>
      <c r="BA19" s="111" t="e">
        <f ca="true">+IF(AND(ISNUMBER(OFFSET('Hygiene Data'!$C$8,0,10*ROW('Hygiene Data'!C13))),'Data Summary'!DP19="Yes"),OFFSET('Hygiene Data'!$C$8,0,10*ROW('Hygiene Data'!C13)),NA())</f>
        <v>#N/A</v>
      </c>
      <c r="BB19" s="111" t="e">
        <f ca="true">+IF(AND(ISNUMBER(OFFSET('Hygiene Data'!$C$10,0,10*ROW('Hygiene Data'!C13))),'Data Summary'!DQ19="Yes"),OFFSET('Hygiene Data'!$C$10,0,10*ROW('Hygiene Data'!C13)),NA())</f>
        <v>#N/A</v>
      </c>
      <c r="BC19" s="111" t="e">
        <f ca="true">+IF(AND(ISNUMBER(OFFSET('Hygiene Data'!$D$6,0,10*ROW('Hygiene Data'!D13))),'Data Summary'!DR19="Yes"),OFFSET('Hygiene Data'!$D$6,0,10*ROW('Hygiene Data'!D13)),NA())</f>
        <v>#N/A</v>
      </c>
      <c r="BD19" s="111" t="e">
        <f ca="true">+IF(AND(ISNUMBER(OFFSET('Hygiene Data'!$D$8,0,10*ROW('Hygiene Data'!D13))),'Data Summary'!DS19="Yes"),OFFSET('Hygiene Data'!$D$8,0,10*ROW('Hygiene Data'!D13)),NA())</f>
        <v>#N/A</v>
      </c>
      <c r="BE19" s="111" t="e">
        <f ca="true">+IF(AND(ISNUMBER(OFFSET('Hygiene Data'!$D$10,0,10*ROW('Hygiene Data'!D13))),'Data Summary'!DT19="Yes"),OFFSET('Hygiene Data'!$D$10,0,10*ROW('Hygiene Data'!D13)),NA())</f>
        <v>#N/A</v>
      </c>
      <c r="BF19" s="111" t="e">
        <f ca="true">+IF(AND(ISNUMBER(OFFSET('Hygiene Data'!$E$6,0,10*ROW('Hygiene Data'!E13))),'Data Summary'!DU19="Yes"),OFFSET('Hygiene Data'!$E$6,0,10*ROW('Hygiene Data'!E13)),NA())</f>
        <v>#N/A</v>
      </c>
      <c r="BG19" s="111" t="e">
        <f ca="true">+IF(AND(ISNUMBER(OFFSET('Hygiene Data'!$E$8,0,10*ROW('Hygiene Data'!E13))),'Data Summary'!DV19="Yes"),OFFSET('Hygiene Data'!$E$8,0,10*ROW('Hygiene Data'!E13)),NA())</f>
        <v>#N/A</v>
      </c>
      <c r="BH19" s="111" t="e">
        <f ca="true">+IF(AND(ISNUMBER(OFFSET('Hygiene Data'!$E$10,0,10*ROW('Hygiene Data'!E13))),'Data Summary'!DW19="Yes"),OFFSET('Hygiene Data'!$E$10,0,10*ROW('Hygiene Data'!E13)),NA())</f>
        <v>#N/A</v>
      </c>
      <c r="BI19" s="111" t="e">
        <f ca="true">+IF(AND(ISNUMBER(OFFSET('Hygiene Data'!$F$6,0,10*ROW('Hygiene Data'!F13))),'Data Summary'!DX19="Yes"),OFFSET('Hygiene Data'!$F$6,0,10*ROW('Hygiene Data'!F13)),NA())</f>
        <v>#N/A</v>
      </c>
      <c r="BJ19" s="111" t="e">
        <f ca="true">+IF(AND(ISNUMBER(OFFSET('Hygiene Data'!$F$8,0,10*ROW('Hygiene Data'!F13))),'Data Summary'!DY19="Yes"),OFFSET('Hygiene Data'!$F$8,0,10*ROW('Hygiene Data'!F13)),NA())</f>
        <v>#N/A</v>
      </c>
      <c r="BK19" s="111" t="e">
        <f ca="true">+IF(AND(ISNUMBER(OFFSET('Hygiene Data'!$F$10,0,10*ROW('Hygiene Data'!F13))),'Data Summary'!DZ19="Yes"),OFFSET('Hygiene Data'!$F$10,0,10*ROW('Hygiene Data'!F13)),NA())</f>
        <v>#N/A</v>
      </c>
      <c r="BL19" s="111" t="e">
        <f ca="true">+IF(AND(ISNUMBER(OFFSET('Hygiene Data'!$G$6,0,10*ROW('Hygiene Data'!G13))),'Data Summary'!EA19="Yes"),OFFSET('Hygiene Data'!$G$6,0,10*ROW('Hygiene Data'!G13)),NA())</f>
        <v>#N/A</v>
      </c>
      <c r="BM19" s="111" t="e">
        <f ca="true">+IF(AND(ISNUMBER(OFFSET('Hygiene Data'!$G$8,0,10*ROW('Hygiene Data'!G13))),'Data Summary'!EB19="Yes"),OFFSET('Hygiene Data'!$G$8,0,10*ROW('Hygiene Data'!G13)),NA())</f>
        <v>#N/A</v>
      </c>
      <c r="BN19" s="111" t="e">
        <f ca="true">+IF(AND(ISNUMBER(OFFSET('Hygiene Data'!$G$10,0,10*ROW('Hygiene Data'!G13))),'Data Summary'!EC19="Yes"),OFFSET('Hygiene Data'!$G$10,0,10*ROW('Hygiene Data'!G13)),NA())</f>
        <v>#N/A</v>
      </c>
      <c r="BO19" s="111" t="e">
        <f ca="true">+IF(AND(ISNUMBER(OFFSET('Hygiene Data'!$H$6,0,10*ROW('Hygiene Data'!H13))),'Data Summary'!ED19="Yes"),OFFSET('Hygiene Data'!$H$6,0,10*ROW('Hygiene Data'!H13)),NA())</f>
        <v>#N/A</v>
      </c>
      <c r="BP19" s="111" t="e">
        <f ca="true">+IF(AND(ISNUMBER(OFFSET('Hygiene Data'!$H$8,0,10*ROW('Hygiene Data'!H13))),'Data Summary'!EE19="Yes"),OFFSET('Hygiene Data'!$H$8,0,10*ROW('Hygiene Data'!H13)),NA())</f>
        <v>#N/A</v>
      </c>
      <c r="BQ19" s="111" t="e">
        <f ca="true">+IF(AND(ISNUMBER(OFFSET('Hygiene Data'!$H$10,0,10*ROW('Hygiene Data'!H13))),'Data Summary'!EF19="Yes"),OFFSET('Hygiene Data'!$H$10,0,10*ROW('Hygiene Data'!H13)),NA())</f>
        <v>#N/A</v>
      </c>
    </row>
    <row r="20" x14ac:dyDescent="0.2">
      <c r="A20" s="59" t="e">
        <f ca="true">+IF(OFFSET('Water Data'!$B$1,0,10*ROW('Water Data'!B14))="",NA(),OFFSET('Water Data'!$B$1,0,10*ROW('Water Data'!B14)))</f>
        <v>#N/A</v>
      </c>
      <c r="B20" s="59" t="e">
        <f ca="true">+IF(OFFSET('Water Data'!$A$3,0,10*ROW('Water Data'!A14))="",NA(),OFFSET('Water Data'!$A$3,0,10*ROW('Water Data'!A14)))</f>
        <v>#N/A</v>
      </c>
      <c r="C20" s="59" t="e">
        <f ca="true">+IF(OFFSET('Water Data'!$C$3,0,10*ROW('Water Data'!C14))="",NA(),OFFSET('Water Data'!$C$3,0,10*ROW('Water Data'!C14)))</f>
        <v>#N/A</v>
      </c>
      <c r="D20" s="60" t="e">
        <f ca="true">+IF(AND(ISNUMBER(OFFSET('Water Data'!$C$5,0,10*ROW('Water Data'!C14))),'Data Summary'!BS20="Yes"),100-OFFSET('Water Data'!$C$5,0,10*ROW('Water Data'!C14)),NA())</f>
        <v>#N/A</v>
      </c>
      <c r="E20" s="60" t="e">
        <f ca="true">+IF(AND(ISNUMBER(OFFSET('Water Data'!$C$7,0,10*ROW('Water Data'!C14))),'Data Summary'!BT20="Yes"),OFFSET('Water Data'!$C$7,0,10*ROW('Water Data'!C14)),NA())</f>
        <v>#N/A</v>
      </c>
      <c r="F20" s="60" t="e">
        <f ca="true">+IF(AND(ISNUMBER(OFFSET('Water Data'!$C$10,0,10*ROW('Water Data'!C14))),'Data Summary'!BU20="Yes"),OFFSET('Water Data'!$C$10,0,10*ROW('Water Data'!C14)),NA())</f>
        <v>#N/A</v>
      </c>
      <c r="G20" s="60" t="e">
        <f ca="true">+IF(AND(ISNUMBER(OFFSET('Water Data'!$D$5,0,10*ROW('Water Data'!D14))),'Data Summary'!BV20="Yes"),100-OFFSET('Water Data'!$D$5,0,10*ROW('Water Data'!D14)),NA())</f>
        <v>#N/A</v>
      </c>
      <c r="H20" s="60" t="e">
        <f ca="true">+IF(AND(ISNUMBER(OFFSET('Water Data'!$D$7,0,10*ROW('Water Data'!D14))),'Data Summary'!BW20="Yes"),OFFSET('Water Data'!$D$7,0,10*ROW('Water Data'!D14)),NA())</f>
        <v>#N/A</v>
      </c>
      <c r="I20" s="60" t="e">
        <f ca="true">+IF(AND(ISNUMBER(OFFSET('Water Data'!$D$10,0,10*ROW('Water Data'!D14))),'Data Summary'!BX20="Yes"),OFFSET('Water Data'!$D$10,0,10*ROW('Water Data'!D14)),NA())</f>
        <v>#N/A</v>
      </c>
      <c r="J20" s="60" t="e">
        <f ca="true">+IF(AND(ISNUMBER(OFFSET('Water Data'!$E$5,0,10*ROW('Water Data'!E14))),'Data Summary'!BY20="Yes"),100-OFFSET('Water Data'!$E$5,0,10*ROW('Water Data'!E14)),NA())</f>
        <v>#N/A</v>
      </c>
      <c r="K20" s="60" t="e">
        <f ca="true">+IF(AND(ISNUMBER(OFFSET('Water Data'!$E$7,0,10*ROW('Water Data'!E14))),'Data Summary'!BZ20="Yes"),OFFSET('Water Data'!$E$7,0,10*ROW('Water Data'!E14)),NA())</f>
        <v>#N/A</v>
      </c>
      <c r="L20" s="60" t="e">
        <f ca="true">+IF(AND(ISNUMBER(OFFSET('Water Data'!$E$10,0,10*ROW('Water Data'!E14))),'Data Summary'!CA20="Yes"),OFFSET('Water Data'!$E$10,0,10*ROW('Water Data'!E14)),NA())</f>
        <v>#N/A</v>
      </c>
      <c r="M20" s="60" t="e">
        <f ca="true">+IF(AND(ISNUMBER(OFFSET('Water Data'!$F$5,0,10*ROW('Water Data'!F14))),'Data Summary'!CB20="Yes"),100-OFFSET('Water Data'!$F$5,0,10*ROW('Water Data'!F14)),NA())</f>
        <v>#N/A</v>
      </c>
      <c r="N20" s="60" t="e">
        <f ca="true">+IF(AND(ISNUMBER(OFFSET('Water Data'!$F$7,0,10*ROW('Water Data'!F14))),'Data Summary'!CC20="Yes"),OFFSET('Water Data'!$F$7,0,10*ROW('Water Data'!F14)),NA())</f>
        <v>#N/A</v>
      </c>
      <c r="O20" s="60" t="e">
        <f ca="true">+IF(AND(ISNUMBER(OFFSET('Water Data'!$F$10,0,10*ROW('Water Data'!F14))),'Data Summary'!CD20="Yes"),OFFSET('Water Data'!$F$10,0,10*ROW('Water Data'!F14)),NA())</f>
        <v>#N/A</v>
      </c>
      <c r="P20" s="60" t="e">
        <f ca="true">+IF(AND(ISNUMBER(OFFSET('Water Data'!$G$5,0,10*ROW('Water Data'!G14))),'Data Summary'!CE20="Yes"),100-OFFSET('Water Data'!$G$5,0,10*ROW('Water Data'!G14)),NA())</f>
        <v>#N/A</v>
      </c>
      <c r="Q20" s="60" t="e">
        <f ca="true">+IF(AND(ISNUMBER(OFFSET('Water Data'!$G$7,0,10*ROW('Water Data'!G14))),'Data Summary'!CF20="Yes"),OFFSET('Water Data'!$G$7,0,10*ROW('Water Data'!G14)),NA())</f>
        <v>#N/A</v>
      </c>
      <c r="R20" s="60" t="e">
        <f ca="true">+IF(AND(ISNUMBER(OFFSET('Water Data'!$G$10,0,10*ROW('Water Data'!G14))),'Data Summary'!CG20="Yes"),OFFSET('Water Data'!$G$10,0,10*ROW('Water Data'!G14)),NA())</f>
        <v>#N/A</v>
      </c>
      <c r="S20" s="60" t="e">
        <f ca="true">+IF(AND(ISNUMBER(OFFSET('Water Data'!$H$5,0,10*ROW('Water Data'!H14))),'Data Summary'!CH20="Yes"),100-OFFSET('Water Data'!$H$5,0,10*ROW('Water Data'!H14)),NA())</f>
        <v>#N/A</v>
      </c>
      <c r="T20" s="60" t="e">
        <f ca="true">+IF(AND(ISNUMBER(OFFSET('Water Data'!$H$7,0,10*ROW('Water Data'!H14))),'Data Summary'!CI20="Yes"),OFFSET('Water Data'!$H$7,0,10*ROW('Water Data'!H14)),NA())</f>
        <v>#N/A</v>
      </c>
      <c r="U20" s="60" t="e">
        <f ca="true">+IF(AND(ISNUMBER(OFFSET('Water Data'!$H$10,0,10*ROW('Water Data'!H14))),'Data Summary'!CJ20="Yes"),OFFSET('Water Data'!$H$10,0,10*ROW('Water Data'!H14)),NA())</f>
        <v>#N/A</v>
      </c>
      <c r="V20" s="106" t="e">
        <f ca="true">+IF(AND(ISNUMBER(OFFSET('Sanitation Data'!$C$5,0,10*ROW('Sanitation Data'!C14))),'Data Summary'!CK20="Yes"),100-OFFSET('Sanitation Data'!$C$5,0,10*ROW('Sanitation Data'!C14)),NA())</f>
        <v>#N/A</v>
      </c>
      <c r="W20" s="106" t="e">
        <f ca="true">+IF(AND(ISNUMBER(OFFSET('Sanitation Data'!$C$7,0,10*ROW('Sanitation Data'!C14))),'Data Summary'!CL20="Yes"),OFFSET('Sanitation Data'!$C$7,0,10*ROW('Sanitation Data'!C14)),NA())</f>
        <v>#N/A</v>
      </c>
      <c r="X20" s="106" t="e">
        <f ca="true">+IF(AND(ISNUMBER(OFFSET('Sanitation Data'!$C$11,0,10*ROW('Sanitation Data'!C14))),'Data Summary'!CM20="Yes"),OFFSET('Sanitation Data'!$C$11,0,10*ROW('Sanitation Data'!C14)),NA())</f>
        <v>#N/A</v>
      </c>
      <c r="Y20" s="106" t="e">
        <f ca="true">+IF(AND(ISNUMBER(OFFSET('Sanitation Data'!$C$12,0,10*ROW('Sanitation Data'!C14))),'Data Summary'!CN20="Yes"),OFFSET('Sanitation Data'!$C$12,0,10*ROW('Sanitation Data'!C14)),NA())</f>
        <v>#N/A</v>
      </c>
      <c r="Z20" s="106" t="e">
        <f ca="true">+IF(AND(ISNUMBER(OFFSET('Sanitation Data'!$C$13,0,10*ROW('Sanitation Data'!C14))),'Data Summary'!CO20="Yes"),OFFSET('Sanitation Data'!$C$13,0,10*ROW('Sanitation Data'!C14)),NA())</f>
        <v>#N/A</v>
      </c>
      <c r="AA20" s="106" t="e">
        <f ca="true">+IF(AND(ISNUMBER(OFFSET('Sanitation Data'!$D$5,0,10*ROW('Sanitation Data'!D14))),'Data Summary'!CP20="Yes"),100-OFFSET('Sanitation Data'!$D$5,0,10*ROW('Sanitation Data'!D14)),NA())</f>
        <v>#N/A</v>
      </c>
      <c r="AB20" s="106" t="e">
        <f ca="true">+IF(AND(ISNUMBER(OFFSET('Sanitation Data'!$D$7,0,10*ROW('Sanitation Data'!D14))),'Data Summary'!CQ20="Yes"),OFFSET('Sanitation Data'!$D$7,0,10*ROW('Sanitation Data'!D14)),NA())</f>
        <v>#N/A</v>
      </c>
      <c r="AC20" s="106" t="e">
        <f ca="true">+IF(AND(ISNUMBER(OFFSET('Sanitation Data'!$D$11,0,10*ROW('Sanitation Data'!D14))),'Data Summary'!CR20="Yes"),OFFSET('Sanitation Data'!$D$11,0,10*ROW('Sanitation Data'!D14)),NA())</f>
        <v>#N/A</v>
      </c>
      <c r="AD20" s="106" t="e">
        <f ca="true">+IF(AND(ISNUMBER(OFFSET('Sanitation Data'!$D$12,0,10*ROW('Sanitation Data'!D14))),'Data Summary'!CS20="Yes"),OFFSET('Sanitation Data'!$D$12,0,10*ROW('Sanitation Data'!D14)),NA())</f>
        <v>#N/A</v>
      </c>
      <c r="AE20" s="106" t="e">
        <f ca="true">+IF(AND(ISNUMBER(OFFSET('Sanitation Data'!$D$13,0,10*ROW('Sanitation Data'!D14))),'Data Summary'!CT20="Yes"),OFFSET('Sanitation Data'!$D$13,0,10*ROW('Sanitation Data'!D14)),NA())</f>
        <v>#N/A</v>
      </c>
      <c r="AF20" s="106" t="e">
        <f ca="true">+IF(AND(ISNUMBER(OFFSET('Sanitation Data'!$E$5,0,10*ROW('Sanitation Data'!E14))),'Data Summary'!CU20="Yes"),100-OFFSET('Sanitation Data'!$E$5,0,10*ROW('Sanitation Data'!E14)),NA())</f>
        <v>#N/A</v>
      </c>
      <c r="AG20" s="106" t="e">
        <f ca="true">+IF(AND(ISNUMBER(OFFSET('Sanitation Data'!$E$7,0,10*ROW('Sanitation Data'!E14))),'Data Summary'!CV20="Yes"),OFFSET('Sanitation Data'!$E$7,0,10*ROW('Sanitation Data'!E14)),NA())</f>
        <v>#N/A</v>
      </c>
      <c r="AH20" s="106" t="e">
        <f ca="true">+IF(AND(ISNUMBER(OFFSET('Sanitation Data'!$E$11,0,10*ROW('Sanitation Data'!E14))),'Data Summary'!CW20="Yes"),OFFSET('Sanitation Data'!$E$11,0,10*ROW('Sanitation Data'!E14)),NA())</f>
        <v>#N/A</v>
      </c>
      <c r="AI20" s="106" t="e">
        <f ca="true">+IF(AND(ISNUMBER(OFFSET('Sanitation Data'!$E$12,0,10*ROW('Sanitation Data'!E14))),'Data Summary'!CX20="Yes"),OFFSET('Sanitation Data'!$E$12,0,10*ROW('Sanitation Data'!E14)),NA())</f>
        <v>#N/A</v>
      </c>
      <c r="AJ20" s="106" t="e">
        <f ca="true">+IF(AND(ISNUMBER(OFFSET('Sanitation Data'!$E$13,0,10*ROW('Sanitation Data'!E14))),'Data Summary'!CY20="Yes"),OFFSET('Sanitation Data'!$E$13,0,10*ROW('Sanitation Data'!E14)),NA())</f>
        <v>#N/A</v>
      </c>
      <c r="AK20" s="106" t="e">
        <f ca="true">+IF(AND(ISNUMBER(OFFSET('Sanitation Data'!$F$5,0,10*ROW('Sanitation Data'!F14))),'Data Summary'!CZ20="Yes"),100-OFFSET('Sanitation Data'!$F$5,0,10*ROW('Sanitation Data'!F14)),NA())</f>
        <v>#N/A</v>
      </c>
      <c r="AL20" s="106" t="e">
        <f ca="true">+IF(AND(ISNUMBER(OFFSET('Sanitation Data'!$F$7,0,10*ROW('Sanitation Data'!F14))),'Data Summary'!DA20="Yes"),OFFSET('Sanitation Data'!$F$7,0,10*ROW('Sanitation Data'!F14)),NA())</f>
        <v>#N/A</v>
      </c>
      <c r="AM20" s="106" t="e">
        <f ca="true">+IF(AND(ISNUMBER(OFFSET('Sanitation Data'!$F$11,0,10*ROW('Sanitation Data'!F14))),'Data Summary'!DB20="Yes"),OFFSET('Sanitation Data'!$F$11,0,10*ROW('Sanitation Data'!F14)),NA())</f>
        <v>#N/A</v>
      </c>
      <c r="AN20" s="106" t="e">
        <f ca="true">+IF(AND(ISNUMBER(OFFSET('Sanitation Data'!$F$12,0,10*ROW('Sanitation Data'!F14))),'Data Summary'!DC20="Yes"),OFFSET('Sanitation Data'!$F$12,0,10*ROW('Sanitation Data'!F14)),NA())</f>
        <v>#N/A</v>
      </c>
      <c r="AO20" s="106" t="e">
        <f ca="true">+IF(AND(ISNUMBER(OFFSET('Sanitation Data'!$F$13,0,10*ROW('Sanitation Data'!F14))),'Data Summary'!DD20="Yes"),OFFSET('Sanitation Data'!$F$13,0,10*ROW('Sanitation Data'!F14)),NA())</f>
        <v>#N/A</v>
      </c>
      <c r="AP20" s="106" t="e">
        <f ca="true">+IF(AND(ISNUMBER(OFFSET('Sanitation Data'!$G$5,0,10*ROW('Sanitation Data'!G14))),'Data Summary'!DE20="Yes"),100-OFFSET('Sanitation Data'!$G$5,0,10*ROW('Sanitation Data'!G14)),NA())</f>
        <v>#N/A</v>
      </c>
      <c r="AQ20" s="106" t="e">
        <f ca="true">+IF(AND(ISNUMBER(OFFSET('Sanitation Data'!$G$7,0,10*ROW('Sanitation Data'!G14))),'Data Summary'!DF20="Yes"),OFFSET('Sanitation Data'!$G$7,0,10*ROW('Sanitation Data'!G14)),NA())</f>
        <v>#N/A</v>
      </c>
      <c r="AR20" s="106" t="e">
        <f ca="true">+IF(AND(ISNUMBER(OFFSET('Sanitation Data'!$G$11,0,10*ROW('Sanitation Data'!G14))),'Data Summary'!DG20="Yes"),OFFSET('Sanitation Data'!$G$11,0,10*ROW('Sanitation Data'!G14)),NA())</f>
        <v>#N/A</v>
      </c>
      <c r="AS20" s="106" t="e">
        <f ca="true">+IF(AND(ISNUMBER(OFFSET('Sanitation Data'!$G$12,0,10*ROW('Sanitation Data'!G14))),'Data Summary'!DH20="Yes"),OFFSET('Sanitation Data'!$G$12,0,10*ROW('Sanitation Data'!G14)),NA())</f>
        <v>#N/A</v>
      </c>
      <c r="AT20" s="106" t="e">
        <f ca="true">+IF(AND(ISNUMBER(OFFSET('Sanitation Data'!$G$13,0,10*ROW('Sanitation Data'!G14))),'Data Summary'!DI20="Yes"),OFFSET('Sanitation Data'!$G$13,0,10*ROW('Sanitation Data'!G14)),NA())</f>
        <v>#N/A</v>
      </c>
      <c r="AU20" s="106" t="e">
        <f ca="true">+IF(AND(ISNUMBER(OFFSET('Sanitation Data'!$H$5,0,10*ROW('Sanitation Data'!H14))),'Data Summary'!DJ20="Yes"),100-OFFSET('Sanitation Data'!$H$5,0,10*ROW('Sanitation Data'!H14)),NA())</f>
        <v>#N/A</v>
      </c>
      <c r="AV20" s="106" t="e">
        <f ca="true">+IF(AND(ISNUMBER(OFFSET('Sanitation Data'!$H$7,0,10*ROW('Sanitation Data'!H14))),'Data Summary'!DK20="Yes"),OFFSET('Sanitation Data'!$H$7,0,10*ROW('Sanitation Data'!H14)),NA())</f>
        <v>#N/A</v>
      </c>
      <c r="AW20" s="106" t="e">
        <f ca="true">+IF(AND(ISNUMBER(OFFSET('Sanitation Data'!$H$11,0,10*ROW('Sanitation Data'!H14))),'Data Summary'!DL20="Yes"),OFFSET('Sanitation Data'!$H$11,0,10*ROW('Sanitation Data'!H14)),NA())</f>
        <v>#N/A</v>
      </c>
      <c r="AX20" s="106" t="e">
        <f ca="true">+IF(AND(ISNUMBER(OFFSET('Sanitation Data'!$H$12,0,10*ROW('Sanitation Data'!H14))),'Data Summary'!DM20="Yes"),OFFSET('Sanitation Data'!$H$12,0,10*ROW('Sanitation Data'!H14)),NA())</f>
        <v>#N/A</v>
      </c>
      <c r="AY20" s="106" t="e">
        <f ca="true">+IF(AND(ISNUMBER(OFFSET('Sanitation Data'!$H$13,0,10*ROW('Sanitation Data'!H14))),'Data Summary'!DN20="Yes"),OFFSET('Sanitation Data'!$H$13,0,10*ROW('Sanitation Data'!H14)),NA())</f>
        <v>#N/A</v>
      </c>
      <c r="AZ20" s="111" t="e">
        <f ca="true">+IF(AND(ISNUMBER(OFFSET('Hygiene Data'!$C$6,0,10*ROW('Hygiene Data'!C14))),'Data Summary'!DO20="Yes"),OFFSET('Hygiene Data'!$C$6,0,10*ROW('Hygiene Data'!C14)),NA())</f>
        <v>#N/A</v>
      </c>
      <c r="BA20" s="111" t="e">
        <f ca="true">+IF(AND(ISNUMBER(OFFSET('Hygiene Data'!$C$8,0,10*ROW('Hygiene Data'!C14))),'Data Summary'!DP20="Yes"),OFFSET('Hygiene Data'!$C$8,0,10*ROW('Hygiene Data'!C14)),NA())</f>
        <v>#N/A</v>
      </c>
      <c r="BB20" s="111" t="e">
        <f ca="true">+IF(AND(ISNUMBER(OFFSET('Hygiene Data'!$C$10,0,10*ROW('Hygiene Data'!C14))),'Data Summary'!DQ20="Yes"),OFFSET('Hygiene Data'!$C$10,0,10*ROW('Hygiene Data'!C14)),NA())</f>
        <v>#N/A</v>
      </c>
      <c r="BC20" s="111" t="e">
        <f ca="true">+IF(AND(ISNUMBER(OFFSET('Hygiene Data'!$D$6,0,10*ROW('Hygiene Data'!D14))),'Data Summary'!DR20="Yes"),OFFSET('Hygiene Data'!$D$6,0,10*ROW('Hygiene Data'!D14)),NA())</f>
        <v>#N/A</v>
      </c>
      <c r="BD20" s="111" t="e">
        <f ca="true">+IF(AND(ISNUMBER(OFFSET('Hygiene Data'!$D$8,0,10*ROW('Hygiene Data'!D14))),'Data Summary'!DS20="Yes"),OFFSET('Hygiene Data'!$D$8,0,10*ROW('Hygiene Data'!D14)),NA())</f>
        <v>#N/A</v>
      </c>
      <c r="BE20" s="111" t="e">
        <f ca="true">+IF(AND(ISNUMBER(OFFSET('Hygiene Data'!$D$10,0,10*ROW('Hygiene Data'!D14))),'Data Summary'!DT20="Yes"),OFFSET('Hygiene Data'!$D$10,0,10*ROW('Hygiene Data'!D14)),NA())</f>
        <v>#N/A</v>
      </c>
      <c r="BF20" s="111" t="e">
        <f ca="true">+IF(AND(ISNUMBER(OFFSET('Hygiene Data'!$E$6,0,10*ROW('Hygiene Data'!E14))),'Data Summary'!DU20="Yes"),OFFSET('Hygiene Data'!$E$6,0,10*ROW('Hygiene Data'!E14)),NA())</f>
        <v>#N/A</v>
      </c>
      <c r="BG20" s="111" t="e">
        <f ca="true">+IF(AND(ISNUMBER(OFFSET('Hygiene Data'!$E$8,0,10*ROW('Hygiene Data'!E14))),'Data Summary'!DV20="Yes"),OFFSET('Hygiene Data'!$E$8,0,10*ROW('Hygiene Data'!E14)),NA())</f>
        <v>#N/A</v>
      </c>
      <c r="BH20" s="111" t="e">
        <f ca="true">+IF(AND(ISNUMBER(OFFSET('Hygiene Data'!$E$10,0,10*ROW('Hygiene Data'!E14))),'Data Summary'!DW20="Yes"),OFFSET('Hygiene Data'!$E$10,0,10*ROW('Hygiene Data'!E14)),NA())</f>
        <v>#N/A</v>
      </c>
      <c r="BI20" s="111" t="e">
        <f ca="true">+IF(AND(ISNUMBER(OFFSET('Hygiene Data'!$F$6,0,10*ROW('Hygiene Data'!F14))),'Data Summary'!DX20="Yes"),OFFSET('Hygiene Data'!$F$6,0,10*ROW('Hygiene Data'!F14)),NA())</f>
        <v>#N/A</v>
      </c>
      <c r="BJ20" s="111" t="e">
        <f ca="true">+IF(AND(ISNUMBER(OFFSET('Hygiene Data'!$F$8,0,10*ROW('Hygiene Data'!F14))),'Data Summary'!DY20="Yes"),OFFSET('Hygiene Data'!$F$8,0,10*ROW('Hygiene Data'!F14)),NA())</f>
        <v>#N/A</v>
      </c>
      <c r="BK20" s="111" t="e">
        <f ca="true">+IF(AND(ISNUMBER(OFFSET('Hygiene Data'!$F$10,0,10*ROW('Hygiene Data'!F14))),'Data Summary'!DZ20="Yes"),OFFSET('Hygiene Data'!$F$10,0,10*ROW('Hygiene Data'!F14)),NA())</f>
        <v>#N/A</v>
      </c>
      <c r="BL20" s="111" t="e">
        <f ca="true">+IF(AND(ISNUMBER(OFFSET('Hygiene Data'!$G$6,0,10*ROW('Hygiene Data'!G14))),'Data Summary'!EA20="Yes"),OFFSET('Hygiene Data'!$G$6,0,10*ROW('Hygiene Data'!G14)),NA())</f>
        <v>#N/A</v>
      </c>
      <c r="BM20" s="111" t="e">
        <f ca="true">+IF(AND(ISNUMBER(OFFSET('Hygiene Data'!$G$8,0,10*ROW('Hygiene Data'!G14))),'Data Summary'!EB20="Yes"),OFFSET('Hygiene Data'!$G$8,0,10*ROW('Hygiene Data'!G14)),NA())</f>
        <v>#N/A</v>
      </c>
      <c r="BN20" s="111" t="e">
        <f ca="true">+IF(AND(ISNUMBER(OFFSET('Hygiene Data'!$G$10,0,10*ROW('Hygiene Data'!G14))),'Data Summary'!EC20="Yes"),OFFSET('Hygiene Data'!$G$10,0,10*ROW('Hygiene Data'!G14)),NA())</f>
        <v>#N/A</v>
      </c>
      <c r="BO20" s="111" t="e">
        <f ca="true">+IF(AND(ISNUMBER(OFFSET('Hygiene Data'!$H$6,0,10*ROW('Hygiene Data'!H14))),'Data Summary'!ED20="Yes"),OFFSET('Hygiene Data'!$H$6,0,10*ROW('Hygiene Data'!H14)),NA())</f>
        <v>#N/A</v>
      </c>
      <c r="BP20" s="111" t="e">
        <f ca="true">+IF(AND(ISNUMBER(OFFSET('Hygiene Data'!$H$8,0,10*ROW('Hygiene Data'!H14))),'Data Summary'!EE20="Yes"),OFFSET('Hygiene Data'!$H$8,0,10*ROW('Hygiene Data'!H14)),NA())</f>
        <v>#N/A</v>
      </c>
      <c r="BQ20" s="111" t="e">
        <f ca="true">+IF(AND(ISNUMBER(OFFSET('Hygiene Data'!$H$10,0,10*ROW('Hygiene Data'!H14))),'Data Summary'!EF20="Yes"),OFFSET('Hygiene Data'!$H$10,0,10*ROW('Hygiene Data'!H14)),NA())</f>
        <v>#N/A</v>
      </c>
    </row>
    <row r="21" x14ac:dyDescent="0.2">
      <c r="A21" s="59" t="e">
        <f ca="true">+IF(OFFSET('Water Data'!$B$1,0,10*ROW('Water Data'!B15))="",NA(),OFFSET('Water Data'!$B$1,0,10*ROW('Water Data'!B15)))</f>
        <v>#N/A</v>
      </c>
      <c r="B21" s="59" t="e">
        <f ca="true">+IF(OFFSET('Water Data'!$A$3,0,10*ROW('Water Data'!A15))="",NA(),OFFSET('Water Data'!$A$3,0,10*ROW('Water Data'!A15)))</f>
        <v>#N/A</v>
      </c>
      <c r="C21" s="59" t="e">
        <f ca="true">+IF(OFFSET('Water Data'!$C$3,0,10*ROW('Water Data'!C15))="",NA(),OFFSET('Water Data'!$C$3,0,10*ROW('Water Data'!C15)))</f>
        <v>#N/A</v>
      </c>
      <c r="D21" s="60" t="e">
        <f ca="true">+IF(AND(ISNUMBER(OFFSET('Water Data'!$C$5,0,10*ROW('Water Data'!C15))),'Data Summary'!BS21="Yes"),100-OFFSET('Water Data'!$C$5,0,10*ROW('Water Data'!C15)),NA())</f>
        <v>#N/A</v>
      </c>
      <c r="E21" s="60" t="e">
        <f ca="true">+IF(AND(ISNUMBER(OFFSET('Water Data'!$C$7,0,10*ROW('Water Data'!C15))),'Data Summary'!BT21="Yes"),OFFSET('Water Data'!$C$7,0,10*ROW('Water Data'!C15)),NA())</f>
        <v>#N/A</v>
      </c>
      <c r="F21" s="60" t="e">
        <f ca="true">+IF(AND(ISNUMBER(OFFSET('Water Data'!$C$10,0,10*ROW('Water Data'!C15))),'Data Summary'!BU21="Yes"),OFFSET('Water Data'!$C$10,0,10*ROW('Water Data'!C15)),NA())</f>
        <v>#N/A</v>
      </c>
      <c r="G21" s="60" t="e">
        <f ca="true">+IF(AND(ISNUMBER(OFFSET('Water Data'!$D$5,0,10*ROW('Water Data'!D15))),'Data Summary'!BV21="Yes"),100-OFFSET('Water Data'!$D$5,0,10*ROW('Water Data'!D15)),NA())</f>
        <v>#N/A</v>
      </c>
      <c r="H21" s="60" t="e">
        <f ca="true">+IF(AND(ISNUMBER(OFFSET('Water Data'!$D$7,0,10*ROW('Water Data'!D15))),'Data Summary'!BW21="Yes"),OFFSET('Water Data'!$D$7,0,10*ROW('Water Data'!D15)),NA())</f>
        <v>#N/A</v>
      </c>
      <c r="I21" s="60" t="e">
        <f ca="true">+IF(AND(ISNUMBER(OFFSET('Water Data'!$D$10,0,10*ROW('Water Data'!D15))),'Data Summary'!BX21="Yes"),OFFSET('Water Data'!$D$10,0,10*ROW('Water Data'!D15)),NA())</f>
        <v>#N/A</v>
      </c>
      <c r="J21" s="60" t="e">
        <f ca="true">+IF(AND(ISNUMBER(OFFSET('Water Data'!$E$5,0,10*ROW('Water Data'!E15))),'Data Summary'!BY21="Yes"),100-OFFSET('Water Data'!$E$5,0,10*ROW('Water Data'!E15)),NA())</f>
        <v>#N/A</v>
      </c>
      <c r="K21" s="60" t="e">
        <f ca="true">+IF(AND(ISNUMBER(OFFSET('Water Data'!$E$7,0,10*ROW('Water Data'!E15))),'Data Summary'!BZ21="Yes"),OFFSET('Water Data'!$E$7,0,10*ROW('Water Data'!E15)),NA())</f>
        <v>#N/A</v>
      </c>
      <c r="L21" s="60" t="e">
        <f ca="true">+IF(AND(ISNUMBER(OFFSET('Water Data'!$E$10,0,10*ROW('Water Data'!E15))),'Data Summary'!CA21="Yes"),OFFSET('Water Data'!$E$10,0,10*ROW('Water Data'!E15)),NA())</f>
        <v>#N/A</v>
      </c>
      <c r="M21" s="60" t="e">
        <f ca="true">+IF(AND(ISNUMBER(OFFSET('Water Data'!$F$5,0,10*ROW('Water Data'!F15))),'Data Summary'!CB21="Yes"),100-OFFSET('Water Data'!$F$5,0,10*ROW('Water Data'!F15)),NA())</f>
        <v>#N/A</v>
      </c>
      <c r="N21" s="60" t="e">
        <f ca="true">+IF(AND(ISNUMBER(OFFSET('Water Data'!$F$7,0,10*ROW('Water Data'!F15))),'Data Summary'!CC21="Yes"),OFFSET('Water Data'!$F$7,0,10*ROW('Water Data'!F15)),NA())</f>
        <v>#N/A</v>
      </c>
      <c r="O21" s="60" t="e">
        <f ca="true">+IF(AND(ISNUMBER(OFFSET('Water Data'!$F$10,0,10*ROW('Water Data'!F15))),'Data Summary'!CD21="Yes"),OFFSET('Water Data'!$F$10,0,10*ROW('Water Data'!F15)),NA())</f>
        <v>#N/A</v>
      </c>
      <c r="P21" s="60" t="e">
        <f ca="true">+IF(AND(ISNUMBER(OFFSET('Water Data'!$G$5,0,10*ROW('Water Data'!G15))),'Data Summary'!CE21="Yes"),100-OFFSET('Water Data'!$G$5,0,10*ROW('Water Data'!G15)),NA())</f>
        <v>#N/A</v>
      </c>
      <c r="Q21" s="60" t="e">
        <f ca="true">+IF(AND(ISNUMBER(OFFSET('Water Data'!$G$7,0,10*ROW('Water Data'!G15))),'Data Summary'!CF21="Yes"),OFFSET('Water Data'!$G$7,0,10*ROW('Water Data'!G15)),NA())</f>
        <v>#N/A</v>
      </c>
      <c r="R21" s="60" t="e">
        <f ca="true">+IF(AND(ISNUMBER(OFFSET('Water Data'!$G$10,0,10*ROW('Water Data'!G15))),'Data Summary'!CG21="Yes"),OFFSET('Water Data'!$G$10,0,10*ROW('Water Data'!G15)),NA())</f>
        <v>#N/A</v>
      </c>
      <c r="S21" s="60" t="e">
        <f ca="true">+IF(AND(ISNUMBER(OFFSET('Water Data'!$H$5,0,10*ROW('Water Data'!H15))),'Data Summary'!CH21="Yes"),100-OFFSET('Water Data'!$H$5,0,10*ROW('Water Data'!H15)),NA())</f>
        <v>#N/A</v>
      </c>
      <c r="T21" s="60" t="e">
        <f ca="true">+IF(AND(ISNUMBER(OFFSET('Water Data'!$H$7,0,10*ROW('Water Data'!H15))),'Data Summary'!CI21="Yes"),OFFSET('Water Data'!$H$7,0,10*ROW('Water Data'!H15)),NA())</f>
        <v>#N/A</v>
      </c>
      <c r="U21" s="60" t="e">
        <f ca="true">+IF(AND(ISNUMBER(OFFSET('Water Data'!$H$10,0,10*ROW('Water Data'!H15))),'Data Summary'!CJ21="Yes"),OFFSET('Water Data'!$H$10,0,10*ROW('Water Data'!H15)),NA())</f>
        <v>#N/A</v>
      </c>
      <c r="V21" s="106" t="e">
        <f ca="true">+IF(AND(ISNUMBER(OFFSET('Sanitation Data'!$C$5,0,10*ROW('Sanitation Data'!C15))),'Data Summary'!CK21="Yes"),100-OFFSET('Sanitation Data'!$C$5,0,10*ROW('Sanitation Data'!C15)),NA())</f>
        <v>#N/A</v>
      </c>
      <c r="W21" s="106" t="e">
        <f ca="true">+IF(AND(ISNUMBER(OFFSET('Sanitation Data'!$C$7,0,10*ROW('Sanitation Data'!C15))),'Data Summary'!CL21="Yes"),OFFSET('Sanitation Data'!$C$7,0,10*ROW('Sanitation Data'!C15)),NA())</f>
        <v>#N/A</v>
      </c>
      <c r="X21" s="106" t="e">
        <f ca="true">+IF(AND(ISNUMBER(OFFSET('Sanitation Data'!$C$11,0,10*ROW('Sanitation Data'!C15))),'Data Summary'!CM21="Yes"),OFFSET('Sanitation Data'!$C$11,0,10*ROW('Sanitation Data'!C15)),NA())</f>
        <v>#N/A</v>
      </c>
      <c r="Y21" s="106" t="e">
        <f ca="true">+IF(AND(ISNUMBER(OFFSET('Sanitation Data'!$C$12,0,10*ROW('Sanitation Data'!C15))),'Data Summary'!CN21="Yes"),OFFSET('Sanitation Data'!$C$12,0,10*ROW('Sanitation Data'!C15)),NA())</f>
        <v>#N/A</v>
      </c>
      <c r="Z21" s="106" t="e">
        <f ca="true">+IF(AND(ISNUMBER(OFFSET('Sanitation Data'!$C$13,0,10*ROW('Sanitation Data'!C15))),'Data Summary'!CO21="Yes"),OFFSET('Sanitation Data'!$C$13,0,10*ROW('Sanitation Data'!C15)),NA())</f>
        <v>#N/A</v>
      </c>
      <c r="AA21" s="106" t="e">
        <f ca="true">+IF(AND(ISNUMBER(OFFSET('Sanitation Data'!$D$5,0,10*ROW('Sanitation Data'!D15))),'Data Summary'!CP21="Yes"),100-OFFSET('Sanitation Data'!$D$5,0,10*ROW('Sanitation Data'!D15)),NA())</f>
        <v>#N/A</v>
      </c>
      <c r="AB21" s="106" t="e">
        <f ca="true">+IF(AND(ISNUMBER(OFFSET('Sanitation Data'!$D$7,0,10*ROW('Sanitation Data'!D15))),'Data Summary'!CQ21="Yes"),OFFSET('Sanitation Data'!$D$7,0,10*ROW('Sanitation Data'!D15)),NA())</f>
        <v>#N/A</v>
      </c>
      <c r="AC21" s="106" t="e">
        <f ca="true">+IF(AND(ISNUMBER(OFFSET('Sanitation Data'!$D$11,0,10*ROW('Sanitation Data'!D15))),'Data Summary'!CR21="Yes"),OFFSET('Sanitation Data'!$D$11,0,10*ROW('Sanitation Data'!D15)),NA())</f>
        <v>#N/A</v>
      </c>
      <c r="AD21" s="106" t="e">
        <f ca="true">+IF(AND(ISNUMBER(OFFSET('Sanitation Data'!$D$12,0,10*ROW('Sanitation Data'!D15))),'Data Summary'!CS21="Yes"),OFFSET('Sanitation Data'!$D$12,0,10*ROW('Sanitation Data'!D15)),NA())</f>
        <v>#N/A</v>
      </c>
      <c r="AE21" s="106" t="e">
        <f ca="true">+IF(AND(ISNUMBER(OFFSET('Sanitation Data'!$D$13,0,10*ROW('Sanitation Data'!D15))),'Data Summary'!CT21="Yes"),OFFSET('Sanitation Data'!$D$13,0,10*ROW('Sanitation Data'!D15)),NA())</f>
        <v>#N/A</v>
      </c>
      <c r="AF21" s="106" t="e">
        <f ca="true">+IF(AND(ISNUMBER(OFFSET('Sanitation Data'!$E$5,0,10*ROW('Sanitation Data'!E15))),'Data Summary'!CU21="Yes"),100-OFFSET('Sanitation Data'!$E$5,0,10*ROW('Sanitation Data'!E15)),NA())</f>
        <v>#N/A</v>
      </c>
      <c r="AG21" s="106" t="e">
        <f ca="true">+IF(AND(ISNUMBER(OFFSET('Sanitation Data'!$E$7,0,10*ROW('Sanitation Data'!E15))),'Data Summary'!CV21="Yes"),OFFSET('Sanitation Data'!$E$7,0,10*ROW('Sanitation Data'!E15)),NA())</f>
        <v>#N/A</v>
      </c>
      <c r="AH21" s="106" t="e">
        <f ca="true">+IF(AND(ISNUMBER(OFFSET('Sanitation Data'!$E$11,0,10*ROW('Sanitation Data'!E15))),'Data Summary'!CW21="Yes"),OFFSET('Sanitation Data'!$E$11,0,10*ROW('Sanitation Data'!E15)),NA())</f>
        <v>#N/A</v>
      </c>
      <c r="AI21" s="106" t="e">
        <f ca="true">+IF(AND(ISNUMBER(OFFSET('Sanitation Data'!$E$12,0,10*ROW('Sanitation Data'!E15))),'Data Summary'!CX21="Yes"),OFFSET('Sanitation Data'!$E$12,0,10*ROW('Sanitation Data'!E15)),NA())</f>
        <v>#N/A</v>
      </c>
      <c r="AJ21" s="106" t="e">
        <f ca="true">+IF(AND(ISNUMBER(OFFSET('Sanitation Data'!$E$13,0,10*ROW('Sanitation Data'!E15))),'Data Summary'!CY21="Yes"),OFFSET('Sanitation Data'!$E$13,0,10*ROW('Sanitation Data'!E15)),NA())</f>
        <v>#N/A</v>
      </c>
      <c r="AK21" s="106" t="e">
        <f ca="true">+IF(AND(ISNUMBER(OFFSET('Sanitation Data'!$F$5,0,10*ROW('Sanitation Data'!F15))),'Data Summary'!CZ21="Yes"),100-OFFSET('Sanitation Data'!$F$5,0,10*ROW('Sanitation Data'!F15)),NA())</f>
        <v>#N/A</v>
      </c>
      <c r="AL21" s="106" t="e">
        <f ca="true">+IF(AND(ISNUMBER(OFFSET('Sanitation Data'!$F$7,0,10*ROW('Sanitation Data'!F15))),'Data Summary'!DA21="Yes"),OFFSET('Sanitation Data'!$F$7,0,10*ROW('Sanitation Data'!F15)),NA())</f>
        <v>#N/A</v>
      </c>
      <c r="AM21" s="106" t="e">
        <f ca="true">+IF(AND(ISNUMBER(OFFSET('Sanitation Data'!$F$11,0,10*ROW('Sanitation Data'!F15))),'Data Summary'!DB21="Yes"),OFFSET('Sanitation Data'!$F$11,0,10*ROW('Sanitation Data'!F15)),NA())</f>
        <v>#N/A</v>
      </c>
      <c r="AN21" s="106" t="e">
        <f ca="true">+IF(AND(ISNUMBER(OFFSET('Sanitation Data'!$F$12,0,10*ROW('Sanitation Data'!F15))),'Data Summary'!DC21="Yes"),OFFSET('Sanitation Data'!$F$12,0,10*ROW('Sanitation Data'!F15)),NA())</f>
        <v>#N/A</v>
      </c>
      <c r="AO21" s="106" t="e">
        <f ca="true">+IF(AND(ISNUMBER(OFFSET('Sanitation Data'!$F$13,0,10*ROW('Sanitation Data'!F15))),'Data Summary'!DD21="Yes"),OFFSET('Sanitation Data'!$F$13,0,10*ROW('Sanitation Data'!F15)),NA())</f>
        <v>#N/A</v>
      </c>
      <c r="AP21" s="106" t="e">
        <f ca="true">+IF(AND(ISNUMBER(OFFSET('Sanitation Data'!$G$5,0,10*ROW('Sanitation Data'!G15))),'Data Summary'!DE21="Yes"),100-OFFSET('Sanitation Data'!$G$5,0,10*ROW('Sanitation Data'!G15)),NA())</f>
        <v>#N/A</v>
      </c>
      <c r="AQ21" s="106" t="e">
        <f ca="true">+IF(AND(ISNUMBER(OFFSET('Sanitation Data'!$G$7,0,10*ROW('Sanitation Data'!G15))),'Data Summary'!DF21="Yes"),OFFSET('Sanitation Data'!$G$7,0,10*ROW('Sanitation Data'!G15)),NA())</f>
        <v>#N/A</v>
      </c>
      <c r="AR21" s="106" t="e">
        <f ca="true">+IF(AND(ISNUMBER(OFFSET('Sanitation Data'!$G$11,0,10*ROW('Sanitation Data'!G15))),'Data Summary'!DG21="Yes"),OFFSET('Sanitation Data'!$G$11,0,10*ROW('Sanitation Data'!G15)),NA())</f>
        <v>#N/A</v>
      </c>
      <c r="AS21" s="106" t="e">
        <f ca="true">+IF(AND(ISNUMBER(OFFSET('Sanitation Data'!$G$12,0,10*ROW('Sanitation Data'!G15))),'Data Summary'!DH21="Yes"),OFFSET('Sanitation Data'!$G$12,0,10*ROW('Sanitation Data'!G15)),NA())</f>
        <v>#N/A</v>
      </c>
      <c r="AT21" s="106" t="e">
        <f ca="true">+IF(AND(ISNUMBER(OFFSET('Sanitation Data'!$G$13,0,10*ROW('Sanitation Data'!G15))),'Data Summary'!DI21="Yes"),OFFSET('Sanitation Data'!$G$13,0,10*ROW('Sanitation Data'!G15)),NA())</f>
        <v>#N/A</v>
      </c>
      <c r="AU21" s="106" t="e">
        <f ca="true">+IF(AND(ISNUMBER(OFFSET('Sanitation Data'!$H$5,0,10*ROW('Sanitation Data'!H15))),'Data Summary'!DJ21="Yes"),100-OFFSET('Sanitation Data'!$H$5,0,10*ROW('Sanitation Data'!H15)),NA())</f>
        <v>#N/A</v>
      </c>
      <c r="AV21" s="106" t="e">
        <f ca="true">+IF(AND(ISNUMBER(OFFSET('Sanitation Data'!$H$7,0,10*ROW('Sanitation Data'!H15))),'Data Summary'!DK21="Yes"),OFFSET('Sanitation Data'!$H$7,0,10*ROW('Sanitation Data'!H15)),NA())</f>
        <v>#N/A</v>
      </c>
      <c r="AW21" s="106" t="e">
        <f ca="true">+IF(AND(ISNUMBER(OFFSET('Sanitation Data'!$H$11,0,10*ROW('Sanitation Data'!H15))),'Data Summary'!DL21="Yes"),OFFSET('Sanitation Data'!$H$11,0,10*ROW('Sanitation Data'!H15)),NA())</f>
        <v>#N/A</v>
      </c>
      <c r="AX21" s="106" t="e">
        <f ca="true">+IF(AND(ISNUMBER(OFFSET('Sanitation Data'!$H$12,0,10*ROW('Sanitation Data'!H15))),'Data Summary'!DM21="Yes"),OFFSET('Sanitation Data'!$H$12,0,10*ROW('Sanitation Data'!H15)),NA())</f>
        <v>#N/A</v>
      </c>
      <c r="AY21" s="106" t="e">
        <f ca="true">+IF(AND(ISNUMBER(OFFSET('Sanitation Data'!$H$13,0,10*ROW('Sanitation Data'!H15))),'Data Summary'!DN21="Yes"),OFFSET('Sanitation Data'!$H$13,0,10*ROW('Sanitation Data'!H15)),NA())</f>
        <v>#N/A</v>
      </c>
      <c r="AZ21" s="111" t="e">
        <f ca="true">+IF(AND(ISNUMBER(OFFSET('Hygiene Data'!$C$6,0,10*ROW('Hygiene Data'!C15))),'Data Summary'!DO21="Yes"),OFFSET('Hygiene Data'!$C$6,0,10*ROW('Hygiene Data'!C15)),NA())</f>
        <v>#N/A</v>
      </c>
      <c r="BA21" s="111" t="e">
        <f ca="true">+IF(AND(ISNUMBER(OFFSET('Hygiene Data'!$C$8,0,10*ROW('Hygiene Data'!C15))),'Data Summary'!DP21="Yes"),OFFSET('Hygiene Data'!$C$8,0,10*ROW('Hygiene Data'!C15)),NA())</f>
        <v>#N/A</v>
      </c>
      <c r="BB21" s="111" t="e">
        <f ca="true">+IF(AND(ISNUMBER(OFFSET('Hygiene Data'!$C$10,0,10*ROW('Hygiene Data'!C15))),'Data Summary'!DQ21="Yes"),OFFSET('Hygiene Data'!$C$10,0,10*ROW('Hygiene Data'!C15)),NA())</f>
        <v>#N/A</v>
      </c>
      <c r="BC21" s="111" t="e">
        <f ca="true">+IF(AND(ISNUMBER(OFFSET('Hygiene Data'!$D$6,0,10*ROW('Hygiene Data'!D15))),'Data Summary'!DR21="Yes"),OFFSET('Hygiene Data'!$D$6,0,10*ROW('Hygiene Data'!D15)),NA())</f>
        <v>#N/A</v>
      </c>
      <c r="BD21" s="111" t="e">
        <f ca="true">+IF(AND(ISNUMBER(OFFSET('Hygiene Data'!$D$8,0,10*ROW('Hygiene Data'!D15))),'Data Summary'!DS21="Yes"),OFFSET('Hygiene Data'!$D$8,0,10*ROW('Hygiene Data'!D15)),NA())</f>
        <v>#N/A</v>
      </c>
      <c r="BE21" s="111" t="e">
        <f ca="true">+IF(AND(ISNUMBER(OFFSET('Hygiene Data'!$D$10,0,10*ROW('Hygiene Data'!D15))),'Data Summary'!DT21="Yes"),OFFSET('Hygiene Data'!$D$10,0,10*ROW('Hygiene Data'!D15)),NA())</f>
        <v>#N/A</v>
      </c>
      <c r="BF21" s="111" t="e">
        <f ca="true">+IF(AND(ISNUMBER(OFFSET('Hygiene Data'!$E$6,0,10*ROW('Hygiene Data'!E15))),'Data Summary'!DU21="Yes"),OFFSET('Hygiene Data'!$E$6,0,10*ROW('Hygiene Data'!E15)),NA())</f>
        <v>#N/A</v>
      </c>
      <c r="BG21" s="111" t="e">
        <f ca="true">+IF(AND(ISNUMBER(OFFSET('Hygiene Data'!$E$8,0,10*ROW('Hygiene Data'!E15))),'Data Summary'!DV21="Yes"),OFFSET('Hygiene Data'!$E$8,0,10*ROW('Hygiene Data'!E15)),NA())</f>
        <v>#N/A</v>
      </c>
      <c r="BH21" s="111" t="e">
        <f ca="true">+IF(AND(ISNUMBER(OFFSET('Hygiene Data'!$E$10,0,10*ROW('Hygiene Data'!E15))),'Data Summary'!DW21="Yes"),OFFSET('Hygiene Data'!$E$10,0,10*ROW('Hygiene Data'!E15)),NA())</f>
        <v>#N/A</v>
      </c>
      <c r="BI21" s="111" t="e">
        <f ca="true">+IF(AND(ISNUMBER(OFFSET('Hygiene Data'!$F$6,0,10*ROW('Hygiene Data'!F15))),'Data Summary'!DX21="Yes"),OFFSET('Hygiene Data'!$F$6,0,10*ROW('Hygiene Data'!F15)),NA())</f>
        <v>#N/A</v>
      </c>
      <c r="BJ21" s="111" t="e">
        <f ca="true">+IF(AND(ISNUMBER(OFFSET('Hygiene Data'!$F$8,0,10*ROW('Hygiene Data'!F15))),'Data Summary'!DY21="Yes"),OFFSET('Hygiene Data'!$F$8,0,10*ROW('Hygiene Data'!F15)),NA())</f>
        <v>#N/A</v>
      </c>
      <c r="BK21" s="111" t="e">
        <f ca="true">+IF(AND(ISNUMBER(OFFSET('Hygiene Data'!$F$10,0,10*ROW('Hygiene Data'!F15))),'Data Summary'!DZ21="Yes"),OFFSET('Hygiene Data'!$F$10,0,10*ROW('Hygiene Data'!F15)),NA())</f>
        <v>#N/A</v>
      </c>
      <c r="BL21" s="111" t="e">
        <f ca="true">+IF(AND(ISNUMBER(OFFSET('Hygiene Data'!$G$6,0,10*ROW('Hygiene Data'!G15))),'Data Summary'!EA21="Yes"),OFFSET('Hygiene Data'!$G$6,0,10*ROW('Hygiene Data'!G15)),NA())</f>
        <v>#N/A</v>
      </c>
      <c r="BM21" s="111" t="e">
        <f ca="true">+IF(AND(ISNUMBER(OFFSET('Hygiene Data'!$G$8,0,10*ROW('Hygiene Data'!G15))),'Data Summary'!EB21="Yes"),OFFSET('Hygiene Data'!$G$8,0,10*ROW('Hygiene Data'!G15)),NA())</f>
        <v>#N/A</v>
      </c>
      <c r="BN21" s="111" t="e">
        <f ca="true">+IF(AND(ISNUMBER(OFFSET('Hygiene Data'!$G$10,0,10*ROW('Hygiene Data'!G15))),'Data Summary'!EC21="Yes"),OFFSET('Hygiene Data'!$G$10,0,10*ROW('Hygiene Data'!G15)),NA())</f>
        <v>#N/A</v>
      </c>
      <c r="BO21" s="111" t="e">
        <f ca="true">+IF(AND(ISNUMBER(OFFSET('Hygiene Data'!$H$6,0,10*ROW('Hygiene Data'!H15))),'Data Summary'!ED21="Yes"),OFFSET('Hygiene Data'!$H$6,0,10*ROW('Hygiene Data'!H15)),NA())</f>
        <v>#N/A</v>
      </c>
      <c r="BP21" s="111" t="e">
        <f ca="true">+IF(AND(ISNUMBER(OFFSET('Hygiene Data'!$H$8,0,10*ROW('Hygiene Data'!H15))),'Data Summary'!EE21="Yes"),OFFSET('Hygiene Data'!$H$8,0,10*ROW('Hygiene Data'!H15)),NA())</f>
        <v>#N/A</v>
      </c>
      <c r="BQ21" s="111" t="e">
        <f ca="true">+IF(AND(ISNUMBER(OFFSET('Hygiene Data'!$H$10,0,10*ROW('Hygiene Data'!H15))),'Data Summary'!EF21="Yes"),OFFSET('Hygiene Data'!$H$10,0,10*ROW('Hygiene Data'!H15)),NA())</f>
        <v>#N/A</v>
      </c>
    </row>
    <row r="22" x14ac:dyDescent="0.2">
      <c r="A22" s="59" t="e">
        <f ca="true">+IF(OFFSET('Water Data'!$B$1,0,10*ROW('Water Data'!B16))="",NA(),OFFSET('Water Data'!$B$1,0,10*ROW('Water Data'!B16)))</f>
        <v>#N/A</v>
      </c>
      <c r="B22" s="59" t="e">
        <f ca="true">+IF(OFFSET('Water Data'!$A$3,0,10*ROW('Water Data'!A16))="",NA(),OFFSET('Water Data'!$A$3,0,10*ROW('Water Data'!A16)))</f>
        <v>#N/A</v>
      </c>
      <c r="C22" s="59" t="e">
        <f ca="true">+IF(OFFSET('Water Data'!$C$3,0,10*ROW('Water Data'!C16))="",NA(),OFFSET('Water Data'!$C$3,0,10*ROW('Water Data'!C16)))</f>
        <v>#N/A</v>
      </c>
      <c r="D22" s="60" t="e">
        <f ca="true">+IF(AND(ISNUMBER(OFFSET('Water Data'!$C$5,0,10*ROW('Water Data'!C16))),'Data Summary'!BS22="Yes"),100-OFFSET('Water Data'!$C$5,0,10*ROW('Water Data'!C16)),NA())</f>
        <v>#N/A</v>
      </c>
      <c r="E22" s="60" t="e">
        <f ca="true">+IF(AND(ISNUMBER(OFFSET('Water Data'!$C$7,0,10*ROW('Water Data'!C16))),'Data Summary'!BT22="Yes"),OFFSET('Water Data'!$C$7,0,10*ROW('Water Data'!C16)),NA())</f>
        <v>#N/A</v>
      </c>
      <c r="F22" s="60" t="e">
        <f ca="true">+IF(AND(ISNUMBER(OFFSET('Water Data'!$C$10,0,10*ROW('Water Data'!C16))),'Data Summary'!BU22="Yes"),OFFSET('Water Data'!$C$10,0,10*ROW('Water Data'!C16)),NA())</f>
        <v>#N/A</v>
      </c>
      <c r="G22" s="60" t="e">
        <f ca="true">+IF(AND(ISNUMBER(OFFSET('Water Data'!$D$5,0,10*ROW('Water Data'!D16))),'Data Summary'!BV22="Yes"),100-OFFSET('Water Data'!$D$5,0,10*ROW('Water Data'!D16)),NA())</f>
        <v>#N/A</v>
      </c>
      <c r="H22" s="60" t="e">
        <f ca="true">+IF(AND(ISNUMBER(OFFSET('Water Data'!$D$7,0,10*ROW('Water Data'!D16))),'Data Summary'!BW22="Yes"),OFFSET('Water Data'!$D$7,0,10*ROW('Water Data'!D16)),NA())</f>
        <v>#N/A</v>
      </c>
      <c r="I22" s="60" t="e">
        <f ca="true">+IF(AND(ISNUMBER(OFFSET('Water Data'!$D$10,0,10*ROW('Water Data'!D16))),'Data Summary'!BX22="Yes"),OFFSET('Water Data'!$D$10,0,10*ROW('Water Data'!D16)),NA())</f>
        <v>#N/A</v>
      </c>
      <c r="J22" s="60" t="e">
        <f ca="true">+IF(AND(ISNUMBER(OFFSET('Water Data'!$E$5,0,10*ROW('Water Data'!E16))),'Data Summary'!BY22="Yes"),100-OFFSET('Water Data'!$E$5,0,10*ROW('Water Data'!E16)),NA())</f>
        <v>#N/A</v>
      </c>
      <c r="K22" s="60" t="e">
        <f ca="true">+IF(AND(ISNUMBER(OFFSET('Water Data'!$E$7,0,10*ROW('Water Data'!E16))),'Data Summary'!BZ22="Yes"),OFFSET('Water Data'!$E$7,0,10*ROW('Water Data'!E16)),NA())</f>
        <v>#N/A</v>
      </c>
      <c r="L22" s="60" t="e">
        <f ca="true">+IF(AND(ISNUMBER(OFFSET('Water Data'!$E$10,0,10*ROW('Water Data'!E16))),'Data Summary'!CA22="Yes"),OFFSET('Water Data'!$E$10,0,10*ROW('Water Data'!E16)),NA())</f>
        <v>#N/A</v>
      </c>
      <c r="M22" s="60" t="e">
        <f ca="true">+IF(AND(ISNUMBER(OFFSET('Water Data'!$F$5,0,10*ROW('Water Data'!F16))),'Data Summary'!CB22="Yes"),100-OFFSET('Water Data'!$F$5,0,10*ROW('Water Data'!F16)),NA())</f>
        <v>#N/A</v>
      </c>
      <c r="N22" s="60" t="e">
        <f ca="true">+IF(AND(ISNUMBER(OFFSET('Water Data'!$F$7,0,10*ROW('Water Data'!F16))),'Data Summary'!CC22="Yes"),OFFSET('Water Data'!$F$7,0,10*ROW('Water Data'!F16)),NA())</f>
        <v>#N/A</v>
      </c>
      <c r="O22" s="60" t="e">
        <f ca="true">+IF(AND(ISNUMBER(OFFSET('Water Data'!$F$10,0,10*ROW('Water Data'!F16))),'Data Summary'!CD22="Yes"),OFFSET('Water Data'!$F$10,0,10*ROW('Water Data'!F16)),NA())</f>
        <v>#N/A</v>
      </c>
      <c r="P22" s="60" t="e">
        <f ca="true">+IF(AND(ISNUMBER(OFFSET('Water Data'!$G$5,0,10*ROW('Water Data'!G16))),'Data Summary'!CE22="Yes"),100-OFFSET('Water Data'!$G$5,0,10*ROW('Water Data'!G16)),NA())</f>
        <v>#N/A</v>
      </c>
      <c r="Q22" s="60" t="e">
        <f ca="true">+IF(AND(ISNUMBER(OFFSET('Water Data'!$G$7,0,10*ROW('Water Data'!G16))),'Data Summary'!CF22="Yes"),OFFSET('Water Data'!$G$7,0,10*ROW('Water Data'!G16)),NA())</f>
        <v>#N/A</v>
      </c>
      <c r="R22" s="60" t="e">
        <f ca="true">+IF(AND(ISNUMBER(OFFSET('Water Data'!$G$10,0,10*ROW('Water Data'!G16))),'Data Summary'!CG22="Yes"),OFFSET('Water Data'!$G$10,0,10*ROW('Water Data'!G16)),NA())</f>
        <v>#N/A</v>
      </c>
      <c r="S22" s="60" t="e">
        <f ca="true">+IF(AND(ISNUMBER(OFFSET('Water Data'!$H$5,0,10*ROW('Water Data'!H16))),'Data Summary'!CH22="Yes"),100-OFFSET('Water Data'!$H$5,0,10*ROW('Water Data'!H16)),NA())</f>
        <v>#N/A</v>
      </c>
      <c r="T22" s="60" t="e">
        <f ca="true">+IF(AND(ISNUMBER(OFFSET('Water Data'!$H$7,0,10*ROW('Water Data'!H16))),'Data Summary'!CI22="Yes"),OFFSET('Water Data'!$H$7,0,10*ROW('Water Data'!H16)),NA())</f>
        <v>#N/A</v>
      </c>
      <c r="U22" s="60" t="e">
        <f ca="true">+IF(AND(ISNUMBER(OFFSET('Water Data'!$H$10,0,10*ROW('Water Data'!H16))),'Data Summary'!CJ22="Yes"),OFFSET('Water Data'!$H$10,0,10*ROW('Water Data'!H16)),NA())</f>
        <v>#N/A</v>
      </c>
      <c r="V22" s="106" t="e">
        <f ca="true">+IF(AND(ISNUMBER(OFFSET('Sanitation Data'!$C$5,0,10*ROW('Sanitation Data'!C16))),'Data Summary'!CK22="Yes"),100-OFFSET('Sanitation Data'!$C$5,0,10*ROW('Sanitation Data'!C16)),NA())</f>
        <v>#N/A</v>
      </c>
      <c r="W22" s="106" t="e">
        <f ca="true">+IF(AND(ISNUMBER(OFFSET('Sanitation Data'!$C$7,0,10*ROW('Sanitation Data'!C16))),'Data Summary'!CL22="Yes"),OFFSET('Sanitation Data'!$C$7,0,10*ROW('Sanitation Data'!C16)),NA())</f>
        <v>#N/A</v>
      </c>
      <c r="X22" s="106" t="e">
        <f ca="true">+IF(AND(ISNUMBER(OFFSET('Sanitation Data'!$C$11,0,10*ROW('Sanitation Data'!C16))),'Data Summary'!CM22="Yes"),OFFSET('Sanitation Data'!$C$11,0,10*ROW('Sanitation Data'!C16)),NA())</f>
        <v>#N/A</v>
      </c>
      <c r="Y22" s="106" t="e">
        <f ca="true">+IF(AND(ISNUMBER(OFFSET('Sanitation Data'!$C$12,0,10*ROW('Sanitation Data'!C16))),'Data Summary'!CN22="Yes"),OFFSET('Sanitation Data'!$C$12,0,10*ROW('Sanitation Data'!C16)),NA())</f>
        <v>#N/A</v>
      </c>
      <c r="Z22" s="106" t="e">
        <f ca="true">+IF(AND(ISNUMBER(OFFSET('Sanitation Data'!$C$13,0,10*ROW('Sanitation Data'!C16))),'Data Summary'!CO22="Yes"),OFFSET('Sanitation Data'!$C$13,0,10*ROW('Sanitation Data'!C16)),NA())</f>
        <v>#N/A</v>
      </c>
      <c r="AA22" s="106" t="e">
        <f ca="true">+IF(AND(ISNUMBER(OFFSET('Sanitation Data'!$D$5,0,10*ROW('Sanitation Data'!D16))),'Data Summary'!CP22="Yes"),100-OFFSET('Sanitation Data'!$D$5,0,10*ROW('Sanitation Data'!D16)),NA())</f>
        <v>#N/A</v>
      </c>
      <c r="AB22" s="106" t="e">
        <f ca="true">+IF(AND(ISNUMBER(OFFSET('Sanitation Data'!$D$7,0,10*ROW('Sanitation Data'!D16))),'Data Summary'!CQ22="Yes"),OFFSET('Sanitation Data'!$D$7,0,10*ROW('Sanitation Data'!D16)),NA())</f>
        <v>#N/A</v>
      </c>
      <c r="AC22" s="106" t="e">
        <f ca="true">+IF(AND(ISNUMBER(OFFSET('Sanitation Data'!$D$11,0,10*ROW('Sanitation Data'!D16))),'Data Summary'!CR22="Yes"),OFFSET('Sanitation Data'!$D$11,0,10*ROW('Sanitation Data'!D16)),NA())</f>
        <v>#N/A</v>
      </c>
      <c r="AD22" s="106" t="e">
        <f ca="true">+IF(AND(ISNUMBER(OFFSET('Sanitation Data'!$D$12,0,10*ROW('Sanitation Data'!D16))),'Data Summary'!CS22="Yes"),OFFSET('Sanitation Data'!$D$12,0,10*ROW('Sanitation Data'!D16)),NA())</f>
        <v>#N/A</v>
      </c>
      <c r="AE22" s="106" t="e">
        <f ca="true">+IF(AND(ISNUMBER(OFFSET('Sanitation Data'!$D$13,0,10*ROW('Sanitation Data'!D16))),'Data Summary'!CT22="Yes"),OFFSET('Sanitation Data'!$D$13,0,10*ROW('Sanitation Data'!D16)),NA())</f>
        <v>#N/A</v>
      </c>
      <c r="AF22" s="106" t="e">
        <f ca="true">+IF(AND(ISNUMBER(OFFSET('Sanitation Data'!$E$5,0,10*ROW('Sanitation Data'!E16))),'Data Summary'!CU22="Yes"),100-OFFSET('Sanitation Data'!$E$5,0,10*ROW('Sanitation Data'!E16)),NA())</f>
        <v>#N/A</v>
      </c>
      <c r="AG22" s="106" t="e">
        <f ca="true">+IF(AND(ISNUMBER(OFFSET('Sanitation Data'!$E$7,0,10*ROW('Sanitation Data'!E16))),'Data Summary'!CV22="Yes"),OFFSET('Sanitation Data'!$E$7,0,10*ROW('Sanitation Data'!E16)),NA())</f>
        <v>#N/A</v>
      </c>
      <c r="AH22" s="106" t="e">
        <f ca="true">+IF(AND(ISNUMBER(OFFSET('Sanitation Data'!$E$11,0,10*ROW('Sanitation Data'!E16))),'Data Summary'!CW22="Yes"),OFFSET('Sanitation Data'!$E$11,0,10*ROW('Sanitation Data'!E16)),NA())</f>
        <v>#N/A</v>
      </c>
      <c r="AI22" s="106" t="e">
        <f ca="true">+IF(AND(ISNUMBER(OFFSET('Sanitation Data'!$E$12,0,10*ROW('Sanitation Data'!E16))),'Data Summary'!CX22="Yes"),OFFSET('Sanitation Data'!$E$12,0,10*ROW('Sanitation Data'!E16)),NA())</f>
        <v>#N/A</v>
      </c>
      <c r="AJ22" s="106" t="e">
        <f ca="true">+IF(AND(ISNUMBER(OFFSET('Sanitation Data'!$E$13,0,10*ROW('Sanitation Data'!E16))),'Data Summary'!CY22="Yes"),OFFSET('Sanitation Data'!$E$13,0,10*ROW('Sanitation Data'!E16)),NA())</f>
        <v>#N/A</v>
      </c>
      <c r="AK22" s="106" t="e">
        <f ca="true">+IF(AND(ISNUMBER(OFFSET('Sanitation Data'!$F$5,0,10*ROW('Sanitation Data'!F16))),'Data Summary'!CZ22="Yes"),100-OFFSET('Sanitation Data'!$F$5,0,10*ROW('Sanitation Data'!F16)),NA())</f>
        <v>#N/A</v>
      </c>
      <c r="AL22" s="106" t="e">
        <f ca="true">+IF(AND(ISNUMBER(OFFSET('Sanitation Data'!$F$7,0,10*ROW('Sanitation Data'!F16))),'Data Summary'!DA22="Yes"),OFFSET('Sanitation Data'!$F$7,0,10*ROW('Sanitation Data'!F16)),NA())</f>
        <v>#N/A</v>
      </c>
      <c r="AM22" s="106" t="e">
        <f ca="true">+IF(AND(ISNUMBER(OFFSET('Sanitation Data'!$F$11,0,10*ROW('Sanitation Data'!F16))),'Data Summary'!DB22="Yes"),OFFSET('Sanitation Data'!$F$11,0,10*ROW('Sanitation Data'!F16)),NA())</f>
        <v>#N/A</v>
      </c>
      <c r="AN22" s="106" t="e">
        <f ca="true">+IF(AND(ISNUMBER(OFFSET('Sanitation Data'!$F$12,0,10*ROW('Sanitation Data'!F16))),'Data Summary'!DC22="Yes"),OFFSET('Sanitation Data'!$F$12,0,10*ROW('Sanitation Data'!F16)),NA())</f>
        <v>#N/A</v>
      </c>
      <c r="AO22" s="106" t="e">
        <f ca="true">+IF(AND(ISNUMBER(OFFSET('Sanitation Data'!$F$13,0,10*ROW('Sanitation Data'!F16))),'Data Summary'!DD22="Yes"),OFFSET('Sanitation Data'!$F$13,0,10*ROW('Sanitation Data'!F16)),NA())</f>
        <v>#N/A</v>
      </c>
      <c r="AP22" s="106" t="e">
        <f ca="true">+IF(AND(ISNUMBER(OFFSET('Sanitation Data'!$G$5,0,10*ROW('Sanitation Data'!G16))),'Data Summary'!DE22="Yes"),100-OFFSET('Sanitation Data'!$G$5,0,10*ROW('Sanitation Data'!G16)),NA())</f>
        <v>#N/A</v>
      </c>
      <c r="AQ22" s="106" t="e">
        <f ca="true">+IF(AND(ISNUMBER(OFFSET('Sanitation Data'!$G$7,0,10*ROW('Sanitation Data'!G16))),'Data Summary'!DF22="Yes"),OFFSET('Sanitation Data'!$G$7,0,10*ROW('Sanitation Data'!G16)),NA())</f>
        <v>#N/A</v>
      </c>
      <c r="AR22" s="106" t="e">
        <f ca="true">+IF(AND(ISNUMBER(OFFSET('Sanitation Data'!$G$11,0,10*ROW('Sanitation Data'!G16))),'Data Summary'!DG22="Yes"),OFFSET('Sanitation Data'!$G$11,0,10*ROW('Sanitation Data'!G16)),NA())</f>
        <v>#N/A</v>
      </c>
      <c r="AS22" s="106" t="e">
        <f ca="true">+IF(AND(ISNUMBER(OFFSET('Sanitation Data'!$G$12,0,10*ROW('Sanitation Data'!G16))),'Data Summary'!DH22="Yes"),OFFSET('Sanitation Data'!$G$12,0,10*ROW('Sanitation Data'!G16)),NA())</f>
        <v>#N/A</v>
      </c>
      <c r="AT22" s="106" t="e">
        <f ca="true">+IF(AND(ISNUMBER(OFFSET('Sanitation Data'!$G$13,0,10*ROW('Sanitation Data'!G16))),'Data Summary'!DI22="Yes"),OFFSET('Sanitation Data'!$G$13,0,10*ROW('Sanitation Data'!G16)),NA())</f>
        <v>#N/A</v>
      </c>
      <c r="AU22" s="106" t="e">
        <f ca="true">+IF(AND(ISNUMBER(OFFSET('Sanitation Data'!$H$5,0,10*ROW('Sanitation Data'!H16))),'Data Summary'!DJ22="Yes"),100-OFFSET('Sanitation Data'!$H$5,0,10*ROW('Sanitation Data'!H16)),NA())</f>
        <v>#N/A</v>
      </c>
      <c r="AV22" s="106" t="e">
        <f ca="true">+IF(AND(ISNUMBER(OFFSET('Sanitation Data'!$H$7,0,10*ROW('Sanitation Data'!H16))),'Data Summary'!DK22="Yes"),OFFSET('Sanitation Data'!$H$7,0,10*ROW('Sanitation Data'!H16)),NA())</f>
        <v>#N/A</v>
      </c>
      <c r="AW22" s="106" t="e">
        <f ca="true">+IF(AND(ISNUMBER(OFFSET('Sanitation Data'!$H$11,0,10*ROW('Sanitation Data'!H16))),'Data Summary'!DL22="Yes"),OFFSET('Sanitation Data'!$H$11,0,10*ROW('Sanitation Data'!H16)),NA())</f>
        <v>#N/A</v>
      </c>
      <c r="AX22" s="106" t="e">
        <f ca="true">+IF(AND(ISNUMBER(OFFSET('Sanitation Data'!$H$12,0,10*ROW('Sanitation Data'!H16))),'Data Summary'!DM22="Yes"),OFFSET('Sanitation Data'!$H$12,0,10*ROW('Sanitation Data'!H16)),NA())</f>
        <v>#N/A</v>
      </c>
      <c r="AY22" s="106" t="e">
        <f ca="true">+IF(AND(ISNUMBER(OFFSET('Sanitation Data'!$H$13,0,10*ROW('Sanitation Data'!H16))),'Data Summary'!DN22="Yes"),OFFSET('Sanitation Data'!$H$13,0,10*ROW('Sanitation Data'!H16)),NA())</f>
        <v>#N/A</v>
      </c>
      <c r="AZ22" s="111" t="e">
        <f ca="true">+IF(AND(ISNUMBER(OFFSET('Hygiene Data'!$C$6,0,10*ROW('Hygiene Data'!C16))),'Data Summary'!DO22="Yes"),OFFSET('Hygiene Data'!$C$6,0,10*ROW('Hygiene Data'!C16)),NA())</f>
        <v>#N/A</v>
      </c>
      <c r="BA22" s="111" t="e">
        <f ca="true">+IF(AND(ISNUMBER(OFFSET('Hygiene Data'!$C$8,0,10*ROW('Hygiene Data'!C16))),'Data Summary'!DP22="Yes"),OFFSET('Hygiene Data'!$C$8,0,10*ROW('Hygiene Data'!C16)),NA())</f>
        <v>#N/A</v>
      </c>
      <c r="BB22" s="111" t="e">
        <f ca="true">+IF(AND(ISNUMBER(OFFSET('Hygiene Data'!$C$10,0,10*ROW('Hygiene Data'!C16))),'Data Summary'!DQ22="Yes"),OFFSET('Hygiene Data'!$C$10,0,10*ROW('Hygiene Data'!C16)),NA())</f>
        <v>#N/A</v>
      </c>
      <c r="BC22" s="111" t="e">
        <f ca="true">+IF(AND(ISNUMBER(OFFSET('Hygiene Data'!$D$6,0,10*ROW('Hygiene Data'!D16))),'Data Summary'!DR22="Yes"),OFFSET('Hygiene Data'!$D$6,0,10*ROW('Hygiene Data'!D16)),NA())</f>
        <v>#N/A</v>
      </c>
      <c r="BD22" s="111" t="e">
        <f ca="true">+IF(AND(ISNUMBER(OFFSET('Hygiene Data'!$D$8,0,10*ROW('Hygiene Data'!D16))),'Data Summary'!DS22="Yes"),OFFSET('Hygiene Data'!$D$8,0,10*ROW('Hygiene Data'!D16)),NA())</f>
        <v>#N/A</v>
      </c>
      <c r="BE22" s="111" t="e">
        <f ca="true">+IF(AND(ISNUMBER(OFFSET('Hygiene Data'!$D$10,0,10*ROW('Hygiene Data'!D16))),'Data Summary'!DT22="Yes"),OFFSET('Hygiene Data'!$D$10,0,10*ROW('Hygiene Data'!D16)),NA())</f>
        <v>#N/A</v>
      </c>
      <c r="BF22" s="111" t="e">
        <f ca="true">+IF(AND(ISNUMBER(OFFSET('Hygiene Data'!$E$6,0,10*ROW('Hygiene Data'!E16))),'Data Summary'!DU22="Yes"),OFFSET('Hygiene Data'!$E$6,0,10*ROW('Hygiene Data'!E16)),NA())</f>
        <v>#N/A</v>
      </c>
      <c r="BG22" s="111" t="e">
        <f ca="true">+IF(AND(ISNUMBER(OFFSET('Hygiene Data'!$E$8,0,10*ROW('Hygiene Data'!E16))),'Data Summary'!DV22="Yes"),OFFSET('Hygiene Data'!$E$8,0,10*ROW('Hygiene Data'!E16)),NA())</f>
        <v>#N/A</v>
      </c>
      <c r="BH22" s="111" t="e">
        <f ca="true">+IF(AND(ISNUMBER(OFFSET('Hygiene Data'!$E$10,0,10*ROW('Hygiene Data'!E16))),'Data Summary'!DW22="Yes"),OFFSET('Hygiene Data'!$E$10,0,10*ROW('Hygiene Data'!E16)),NA())</f>
        <v>#N/A</v>
      </c>
      <c r="BI22" s="111" t="e">
        <f ca="true">+IF(AND(ISNUMBER(OFFSET('Hygiene Data'!$F$6,0,10*ROW('Hygiene Data'!F16))),'Data Summary'!DX22="Yes"),OFFSET('Hygiene Data'!$F$6,0,10*ROW('Hygiene Data'!F16)),NA())</f>
        <v>#N/A</v>
      </c>
      <c r="BJ22" s="111" t="e">
        <f ca="true">+IF(AND(ISNUMBER(OFFSET('Hygiene Data'!$F$8,0,10*ROW('Hygiene Data'!F16))),'Data Summary'!DY22="Yes"),OFFSET('Hygiene Data'!$F$8,0,10*ROW('Hygiene Data'!F16)),NA())</f>
        <v>#N/A</v>
      </c>
      <c r="BK22" s="111" t="e">
        <f ca="true">+IF(AND(ISNUMBER(OFFSET('Hygiene Data'!$F$10,0,10*ROW('Hygiene Data'!F16))),'Data Summary'!DZ22="Yes"),OFFSET('Hygiene Data'!$F$10,0,10*ROW('Hygiene Data'!F16)),NA())</f>
        <v>#N/A</v>
      </c>
      <c r="BL22" s="111" t="e">
        <f ca="true">+IF(AND(ISNUMBER(OFFSET('Hygiene Data'!$G$6,0,10*ROW('Hygiene Data'!G16))),'Data Summary'!EA22="Yes"),OFFSET('Hygiene Data'!$G$6,0,10*ROW('Hygiene Data'!G16)),NA())</f>
        <v>#N/A</v>
      </c>
      <c r="BM22" s="111" t="e">
        <f ca="true">+IF(AND(ISNUMBER(OFFSET('Hygiene Data'!$G$8,0,10*ROW('Hygiene Data'!G16))),'Data Summary'!EB22="Yes"),OFFSET('Hygiene Data'!$G$8,0,10*ROW('Hygiene Data'!G16)),NA())</f>
        <v>#N/A</v>
      </c>
      <c r="BN22" s="111" t="e">
        <f ca="true">+IF(AND(ISNUMBER(OFFSET('Hygiene Data'!$G$10,0,10*ROW('Hygiene Data'!G16))),'Data Summary'!EC22="Yes"),OFFSET('Hygiene Data'!$G$10,0,10*ROW('Hygiene Data'!G16)),NA())</f>
        <v>#N/A</v>
      </c>
      <c r="BO22" s="111" t="e">
        <f ca="true">+IF(AND(ISNUMBER(OFFSET('Hygiene Data'!$H$6,0,10*ROW('Hygiene Data'!H16))),'Data Summary'!ED22="Yes"),OFFSET('Hygiene Data'!$H$6,0,10*ROW('Hygiene Data'!H16)),NA())</f>
        <v>#N/A</v>
      </c>
      <c r="BP22" s="111" t="e">
        <f ca="true">+IF(AND(ISNUMBER(OFFSET('Hygiene Data'!$H$8,0,10*ROW('Hygiene Data'!H16))),'Data Summary'!EE22="Yes"),OFFSET('Hygiene Data'!$H$8,0,10*ROW('Hygiene Data'!H16)),NA())</f>
        <v>#N/A</v>
      </c>
      <c r="BQ22" s="111" t="e">
        <f ca="true">+IF(AND(ISNUMBER(OFFSET('Hygiene Data'!$H$10,0,10*ROW('Hygiene Data'!H16))),'Data Summary'!EF22="Yes"),OFFSET('Hygiene Data'!$H$10,0,10*ROW('Hygiene Data'!H16)),NA())</f>
        <v>#N/A</v>
      </c>
    </row>
    <row r="23" x14ac:dyDescent="0.2">
      <c r="A23" s="59" t="e">
        <f ca="true">+IF(OFFSET('Water Data'!$B$1,0,10*ROW('Water Data'!B17))="",NA(),OFFSET('Water Data'!$B$1,0,10*ROW('Water Data'!B17)))</f>
        <v>#N/A</v>
      </c>
      <c r="B23" s="59" t="e">
        <f ca="true">+IF(OFFSET('Water Data'!$A$3,0,10*ROW('Water Data'!A17))="",NA(),OFFSET('Water Data'!$A$3,0,10*ROW('Water Data'!A17)))</f>
        <v>#N/A</v>
      </c>
      <c r="C23" s="59" t="e">
        <f ca="true">+IF(OFFSET('Water Data'!$C$3,0,10*ROW('Water Data'!C17))="",NA(),OFFSET('Water Data'!$C$3,0,10*ROW('Water Data'!C17)))</f>
        <v>#N/A</v>
      </c>
      <c r="D23" s="60" t="e">
        <f ca="true">+IF(AND(ISNUMBER(OFFSET('Water Data'!$C$5,0,10*ROW('Water Data'!C17))),'Data Summary'!BS23="Yes"),100-OFFSET('Water Data'!$C$5,0,10*ROW('Water Data'!C17)),NA())</f>
        <v>#N/A</v>
      </c>
      <c r="E23" s="60" t="e">
        <f ca="true">+IF(AND(ISNUMBER(OFFSET('Water Data'!$C$7,0,10*ROW('Water Data'!C17))),'Data Summary'!BT23="Yes"),OFFSET('Water Data'!$C$7,0,10*ROW('Water Data'!C17)),NA())</f>
        <v>#N/A</v>
      </c>
      <c r="F23" s="60" t="e">
        <f ca="true">+IF(AND(ISNUMBER(OFFSET('Water Data'!$C$10,0,10*ROW('Water Data'!C17))),'Data Summary'!BU23="Yes"),OFFSET('Water Data'!$C$10,0,10*ROW('Water Data'!C17)),NA())</f>
        <v>#N/A</v>
      </c>
      <c r="G23" s="60" t="e">
        <f ca="true">+IF(AND(ISNUMBER(OFFSET('Water Data'!$D$5,0,10*ROW('Water Data'!D17))),'Data Summary'!BV23="Yes"),100-OFFSET('Water Data'!$D$5,0,10*ROW('Water Data'!D17)),NA())</f>
        <v>#N/A</v>
      </c>
      <c r="H23" s="60" t="e">
        <f ca="true">+IF(AND(ISNUMBER(OFFSET('Water Data'!$D$7,0,10*ROW('Water Data'!D17))),'Data Summary'!BW23="Yes"),OFFSET('Water Data'!$D$7,0,10*ROW('Water Data'!D17)),NA())</f>
        <v>#N/A</v>
      </c>
      <c r="I23" s="60" t="e">
        <f ca="true">+IF(AND(ISNUMBER(OFFSET('Water Data'!$D$10,0,10*ROW('Water Data'!D17))),'Data Summary'!BX23="Yes"),OFFSET('Water Data'!$D$10,0,10*ROW('Water Data'!D17)),NA())</f>
        <v>#N/A</v>
      </c>
      <c r="J23" s="60" t="e">
        <f ca="true">+IF(AND(ISNUMBER(OFFSET('Water Data'!$E$5,0,10*ROW('Water Data'!E17))),'Data Summary'!BY23="Yes"),100-OFFSET('Water Data'!$E$5,0,10*ROW('Water Data'!E17)),NA())</f>
        <v>#N/A</v>
      </c>
      <c r="K23" s="60" t="e">
        <f ca="true">+IF(AND(ISNUMBER(OFFSET('Water Data'!$E$7,0,10*ROW('Water Data'!E17))),'Data Summary'!BZ23="Yes"),OFFSET('Water Data'!$E$7,0,10*ROW('Water Data'!E17)),NA())</f>
        <v>#N/A</v>
      </c>
      <c r="L23" s="60" t="e">
        <f ca="true">+IF(AND(ISNUMBER(OFFSET('Water Data'!$E$10,0,10*ROW('Water Data'!E17))),'Data Summary'!CA23="Yes"),OFFSET('Water Data'!$E$10,0,10*ROW('Water Data'!E17)),NA())</f>
        <v>#N/A</v>
      </c>
      <c r="M23" s="60" t="e">
        <f ca="true">+IF(AND(ISNUMBER(OFFSET('Water Data'!$F$5,0,10*ROW('Water Data'!F17))),'Data Summary'!CB23="Yes"),100-OFFSET('Water Data'!$F$5,0,10*ROW('Water Data'!F17)),NA())</f>
        <v>#N/A</v>
      </c>
      <c r="N23" s="60" t="e">
        <f ca="true">+IF(AND(ISNUMBER(OFFSET('Water Data'!$F$7,0,10*ROW('Water Data'!F17))),'Data Summary'!CC23="Yes"),OFFSET('Water Data'!$F$7,0,10*ROW('Water Data'!F17)),NA())</f>
        <v>#N/A</v>
      </c>
      <c r="O23" s="60" t="e">
        <f ca="true">+IF(AND(ISNUMBER(OFFSET('Water Data'!$F$10,0,10*ROW('Water Data'!F17))),'Data Summary'!CD23="Yes"),OFFSET('Water Data'!$F$10,0,10*ROW('Water Data'!F17)),NA())</f>
        <v>#N/A</v>
      </c>
      <c r="P23" s="60" t="e">
        <f ca="true">+IF(AND(ISNUMBER(OFFSET('Water Data'!$G$5,0,10*ROW('Water Data'!G17))),'Data Summary'!CE23="Yes"),100-OFFSET('Water Data'!$G$5,0,10*ROW('Water Data'!G17)),NA())</f>
        <v>#N/A</v>
      </c>
      <c r="Q23" s="60" t="e">
        <f ca="true">+IF(AND(ISNUMBER(OFFSET('Water Data'!$G$7,0,10*ROW('Water Data'!G17))),'Data Summary'!CF23="Yes"),OFFSET('Water Data'!$G$7,0,10*ROW('Water Data'!G17)),NA())</f>
        <v>#N/A</v>
      </c>
      <c r="R23" s="60" t="e">
        <f ca="true">+IF(AND(ISNUMBER(OFFSET('Water Data'!$G$10,0,10*ROW('Water Data'!G17))),'Data Summary'!CG23="Yes"),OFFSET('Water Data'!$G$10,0,10*ROW('Water Data'!G17)),NA())</f>
        <v>#N/A</v>
      </c>
      <c r="S23" s="60" t="e">
        <f ca="true">+IF(AND(ISNUMBER(OFFSET('Water Data'!$H$5,0,10*ROW('Water Data'!H17))),'Data Summary'!CH23="Yes"),100-OFFSET('Water Data'!$H$5,0,10*ROW('Water Data'!H17)),NA())</f>
        <v>#N/A</v>
      </c>
      <c r="T23" s="60" t="e">
        <f ca="true">+IF(AND(ISNUMBER(OFFSET('Water Data'!$H$7,0,10*ROW('Water Data'!H17))),'Data Summary'!CI23="Yes"),OFFSET('Water Data'!$H$7,0,10*ROW('Water Data'!H17)),NA())</f>
        <v>#N/A</v>
      </c>
      <c r="U23" s="60" t="e">
        <f ca="true">+IF(AND(ISNUMBER(OFFSET('Water Data'!$H$10,0,10*ROW('Water Data'!H17))),'Data Summary'!CJ23="Yes"),OFFSET('Water Data'!$H$10,0,10*ROW('Water Data'!H17)),NA())</f>
        <v>#N/A</v>
      </c>
      <c r="V23" s="106" t="e">
        <f ca="true">+IF(AND(ISNUMBER(OFFSET('Sanitation Data'!$C$5,0,10*ROW('Sanitation Data'!C17))),'Data Summary'!CK23="Yes"),100-OFFSET('Sanitation Data'!$C$5,0,10*ROW('Sanitation Data'!C17)),NA())</f>
        <v>#N/A</v>
      </c>
      <c r="W23" s="106" t="e">
        <f ca="true">+IF(AND(ISNUMBER(OFFSET('Sanitation Data'!$C$7,0,10*ROW('Sanitation Data'!C17))),'Data Summary'!CL23="Yes"),OFFSET('Sanitation Data'!$C$7,0,10*ROW('Sanitation Data'!C17)),NA())</f>
        <v>#N/A</v>
      </c>
      <c r="X23" s="106" t="e">
        <f ca="true">+IF(AND(ISNUMBER(OFFSET('Sanitation Data'!$C$11,0,10*ROW('Sanitation Data'!C17))),'Data Summary'!CM23="Yes"),OFFSET('Sanitation Data'!$C$11,0,10*ROW('Sanitation Data'!C17)),NA())</f>
        <v>#N/A</v>
      </c>
      <c r="Y23" s="106" t="e">
        <f ca="true">+IF(AND(ISNUMBER(OFFSET('Sanitation Data'!$C$12,0,10*ROW('Sanitation Data'!C17))),'Data Summary'!CN23="Yes"),OFFSET('Sanitation Data'!$C$12,0,10*ROW('Sanitation Data'!C17)),NA())</f>
        <v>#N/A</v>
      </c>
      <c r="Z23" s="106" t="e">
        <f ca="true">+IF(AND(ISNUMBER(OFFSET('Sanitation Data'!$C$13,0,10*ROW('Sanitation Data'!C17))),'Data Summary'!CO23="Yes"),OFFSET('Sanitation Data'!$C$13,0,10*ROW('Sanitation Data'!C17)),NA())</f>
        <v>#N/A</v>
      </c>
      <c r="AA23" s="106" t="e">
        <f ca="true">+IF(AND(ISNUMBER(OFFSET('Sanitation Data'!$D$5,0,10*ROW('Sanitation Data'!D17))),'Data Summary'!CP23="Yes"),100-OFFSET('Sanitation Data'!$D$5,0,10*ROW('Sanitation Data'!D17)),NA())</f>
        <v>#N/A</v>
      </c>
      <c r="AB23" s="106" t="e">
        <f ca="true">+IF(AND(ISNUMBER(OFFSET('Sanitation Data'!$D$7,0,10*ROW('Sanitation Data'!D17))),'Data Summary'!CQ23="Yes"),OFFSET('Sanitation Data'!$D$7,0,10*ROW('Sanitation Data'!D17)),NA())</f>
        <v>#N/A</v>
      </c>
      <c r="AC23" s="106" t="e">
        <f ca="true">+IF(AND(ISNUMBER(OFFSET('Sanitation Data'!$D$11,0,10*ROW('Sanitation Data'!D17))),'Data Summary'!CR23="Yes"),OFFSET('Sanitation Data'!$D$11,0,10*ROW('Sanitation Data'!D17)),NA())</f>
        <v>#N/A</v>
      </c>
      <c r="AD23" s="106" t="e">
        <f ca="true">+IF(AND(ISNUMBER(OFFSET('Sanitation Data'!$D$12,0,10*ROW('Sanitation Data'!D17))),'Data Summary'!CS23="Yes"),OFFSET('Sanitation Data'!$D$12,0,10*ROW('Sanitation Data'!D17)),NA())</f>
        <v>#N/A</v>
      </c>
      <c r="AE23" s="106" t="e">
        <f ca="true">+IF(AND(ISNUMBER(OFFSET('Sanitation Data'!$D$13,0,10*ROW('Sanitation Data'!D17))),'Data Summary'!CT23="Yes"),OFFSET('Sanitation Data'!$D$13,0,10*ROW('Sanitation Data'!D17)),NA())</f>
        <v>#N/A</v>
      </c>
      <c r="AF23" s="106" t="e">
        <f ca="true">+IF(AND(ISNUMBER(OFFSET('Sanitation Data'!$E$5,0,10*ROW('Sanitation Data'!E17))),'Data Summary'!CU23="Yes"),100-OFFSET('Sanitation Data'!$E$5,0,10*ROW('Sanitation Data'!E17)),NA())</f>
        <v>#N/A</v>
      </c>
      <c r="AG23" s="106" t="e">
        <f ca="true">+IF(AND(ISNUMBER(OFFSET('Sanitation Data'!$E$7,0,10*ROW('Sanitation Data'!E17))),'Data Summary'!CV23="Yes"),OFFSET('Sanitation Data'!$E$7,0,10*ROW('Sanitation Data'!E17)),NA())</f>
        <v>#N/A</v>
      </c>
      <c r="AH23" s="106" t="e">
        <f ca="true">+IF(AND(ISNUMBER(OFFSET('Sanitation Data'!$E$11,0,10*ROW('Sanitation Data'!E17))),'Data Summary'!CW23="Yes"),OFFSET('Sanitation Data'!$E$11,0,10*ROW('Sanitation Data'!E17)),NA())</f>
        <v>#N/A</v>
      </c>
      <c r="AI23" s="106" t="e">
        <f ca="true">+IF(AND(ISNUMBER(OFFSET('Sanitation Data'!$E$12,0,10*ROW('Sanitation Data'!E17))),'Data Summary'!CX23="Yes"),OFFSET('Sanitation Data'!$E$12,0,10*ROW('Sanitation Data'!E17)),NA())</f>
        <v>#N/A</v>
      </c>
      <c r="AJ23" s="106" t="e">
        <f ca="true">+IF(AND(ISNUMBER(OFFSET('Sanitation Data'!$E$13,0,10*ROW('Sanitation Data'!E17))),'Data Summary'!CY23="Yes"),OFFSET('Sanitation Data'!$E$13,0,10*ROW('Sanitation Data'!E17)),NA())</f>
        <v>#N/A</v>
      </c>
      <c r="AK23" s="106" t="e">
        <f ca="true">+IF(AND(ISNUMBER(OFFSET('Sanitation Data'!$F$5,0,10*ROW('Sanitation Data'!F17))),'Data Summary'!CZ23="Yes"),100-OFFSET('Sanitation Data'!$F$5,0,10*ROW('Sanitation Data'!F17)),NA())</f>
        <v>#N/A</v>
      </c>
      <c r="AL23" s="106" t="e">
        <f ca="true">+IF(AND(ISNUMBER(OFFSET('Sanitation Data'!$F$7,0,10*ROW('Sanitation Data'!F17))),'Data Summary'!DA23="Yes"),OFFSET('Sanitation Data'!$F$7,0,10*ROW('Sanitation Data'!F17)),NA())</f>
        <v>#N/A</v>
      </c>
      <c r="AM23" s="106" t="e">
        <f ca="true">+IF(AND(ISNUMBER(OFFSET('Sanitation Data'!$F$11,0,10*ROW('Sanitation Data'!F17))),'Data Summary'!DB23="Yes"),OFFSET('Sanitation Data'!$F$11,0,10*ROW('Sanitation Data'!F17)),NA())</f>
        <v>#N/A</v>
      </c>
      <c r="AN23" s="106" t="e">
        <f ca="true">+IF(AND(ISNUMBER(OFFSET('Sanitation Data'!$F$12,0,10*ROW('Sanitation Data'!F17))),'Data Summary'!DC23="Yes"),OFFSET('Sanitation Data'!$F$12,0,10*ROW('Sanitation Data'!F17)),NA())</f>
        <v>#N/A</v>
      </c>
      <c r="AO23" s="106" t="e">
        <f ca="true">+IF(AND(ISNUMBER(OFFSET('Sanitation Data'!$F$13,0,10*ROW('Sanitation Data'!F17))),'Data Summary'!DD23="Yes"),OFFSET('Sanitation Data'!$F$13,0,10*ROW('Sanitation Data'!F17)),NA())</f>
        <v>#N/A</v>
      </c>
      <c r="AP23" s="106" t="e">
        <f ca="true">+IF(AND(ISNUMBER(OFFSET('Sanitation Data'!$G$5,0,10*ROW('Sanitation Data'!G17))),'Data Summary'!DE23="Yes"),100-OFFSET('Sanitation Data'!$G$5,0,10*ROW('Sanitation Data'!G17)),NA())</f>
        <v>#N/A</v>
      </c>
      <c r="AQ23" s="106" t="e">
        <f ca="true">+IF(AND(ISNUMBER(OFFSET('Sanitation Data'!$G$7,0,10*ROW('Sanitation Data'!G17))),'Data Summary'!DF23="Yes"),OFFSET('Sanitation Data'!$G$7,0,10*ROW('Sanitation Data'!G17)),NA())</f>
        <v>#N/A</v>
      </c>
      <c r="AR23" s="106" t="e">
        <f ca="true">+IF(AND(ISNUMBER(OFFSET('Sanitation Data'!$G$11,0,10*ROW('Sanitation Data'!G17))),'Data Summary'!DG23="Yes"),OFFSET('Sanitation Data'!$G$11,0,10*ROW('Sanitation Data'!G17)),NA())</f>
        <v>#N/A</v>
      </c>
      <c r="AS23" s="106" t="e">
        <f ca="true">+IF(AND(ISNUMBER(OFFSET('Sanitation Data'!$G$12,0,10*ROW('Sanitation Data'!G17))),'Data Summary'!DH23="Yes"),OFFSET('Sanitation Data'!$G$12,0,10*ROW('Sanitation Data'!G17)),NA())</f>
        <v>#N/A</v>
      </c>
      <c r="AT23" s="106" t="e">
        <f ca="true">+IF(AND(ISNUMBER(OFFSET('Sanitation Data'!$G$13,0,10*ROW('Sanitation Data'!G17))),'Data Summary'!DI23="Yes"),OFFSET('Sanitation Data'!$G$13,0,10*ROW('Sanitation Data'!G17)),NA())</f>
        <v>#N/A</v>
      </c>
      <c r="AU23" s="106" t="e">
        <f ca="true">+IF(AND(ISNUMBER(OFFSET('Sanitation Data'!$H$5,0,10*ROW('Sanitation Data'!H17))),'Data Summary'!DJ23="Yes"),100-OFFSET('Sanitation Data'!$H$5,0,10*ROW('Sanitation Data'!H17)),NA())</f>
        <v>#N/A</v>
      </c>
      <c r="AV23" s="106" t="e">
        <f ca="true">+IF(AND(ISNUMBER(OFFSET('Sanitation Data'!$H$7,0,10*ROW('Sanitation Data'!H17))),'Data Summary'!DK23="Yes"),OFFSET('Sanitation Data'!$H$7,0,10*ROW('Sanitation Data'!H17)),NA())</f>
        <v>#N/A</v>
      </c>
      <c r="AW23" s="106" t="e">
        <f ca="true">+IF(AND(ISNUMBER(OFFSET('Sanitation Data'!$H$11,0,10*ROW('Sanitation Data'!H17))),'Data Summary'!DL23="Yes"),OFFSET('Sanitation Data'!$H$11,0,10*ROW('Sanitation Data'!H17)),NA())</f>
        <v>#N/A</v>
      </c>
      <c r="AX23" s="106" t="e">
        <f ca="true">+IF(AND(ISNUMBER(OFFSET('Sanitation Data'!$H$12,0,10*ROW('Sanitation Data'!H17))),'Data Summary'!DM23="Yes"),OFFSET('Sanitation Data'!$H$12,0,10*ROW('Sanitation Data'!H17)),NA())</f>
        <v>#N/A</v>
      </c>
      <c r="AY23" s="106" t="e">
        <f ca="true">+IF(AND(ISNUMBER(OFFSET('Sanitation Data'!$H$13,0,10*ROW('Sanitation Data'!H17))),'Data Summary'!DN23="Yes"),OFFSET('Sanitation Data'!$H$13,0,10*ROW('Sanitation Data'!H17)),NA())</f>
        <v>#N/A</v>
      </c>
      <c r="AZ23" s="111" t="e">
        <f ca="true">+IF(AND(ISNUMBER(OFFSET('Hygiene Data'!$C$6,0,10*ROW('Hygiene Data'!C17))),'Data Summary'!DO23="Yes"),OFFSET('Hygiene Data'!$C$6,0,10*ROW('Hygiene Data'!C17)),NA())</f>
        <v>#N/A</v>
      </c>
      <c r="BA23" s="111" t="e">
        <f ca="true">+IF(AND(ISNUMBER(OFFSET('Hygiene Data'!$C$8,0,10*ROW('Hygiene Data'!C17))),'Data Summary'!DP23="Yes"),OFFSET('Hygiene Data'!$C$8,0,10*ROW('Hygiene Data'!C17)),NA())</f>
        <v>#N/A</v>
      </c>
      <c r="BB23" s="111" t="e">
        <f ca="true">+IF(AND(ISNUMBER(OFFSET('Hygiene Data'!$C$10,0,10*ROW('Hygiene Data'!C17))),'Data Summary'!DQ23="Yes"),OFFSET('Hygiene Data'!$C$10,0,10*ROW('Hygiene Data'!C17)),NA())</f>
        <v>#N/A</v>
      </c>
      <c r="BC23" s="111" t="e">
        <f ca="true">+IF(AND(ISNUMBER(OFFSET('Hygiene Data'!$D$6,0,10*ROW('Hygiene Data'!D17))),'Data Summary'!DR23="Yes"),OFFSET('Hygiene Data'!$D$6,0,10*ROW('Hygiene Data'!D17)),NA())</f>
        <v>#N/A</v>
      </c>
      <c r="BD23" s="111" t="e">
        <f ca="true">+IF(AND(ISNUMBER(OFFSET('Hygiene Data'!$D$8,0,10*ROW('Hygiene Data'!D17))),'Data Summary'!DS23="Yes"),OFFSET('Hygiene Data'!$D$8,0,10*ROW('Hygiene Data'!D17)),NA())</f>
        <v>#N/A</v>
      </c>
      <c r="BE23" s="111" t="e">
        <f ca="true">+IF(AND(ISNUMBER(OFFSET('Hygiene Data'!$D$10,0,10*ROW('Hygiene Data'!D17))),'Data Summary'!DT23="Yes"),OFFSET('Hygiene Data'!$D$10,0,10*ROW('Hygiene Data'!D17)),NA())</f>
        <v>#N/A</v>
      </c>
      <c r="BF23" s="111" t="e">
        <f ca="true">+IF(AND(ISNUMBER(OFFSET('Hygiene Data'!$E$6,0,10*ROW('Hygiene Data'!E17))),'Data Summary'!DU23="Yes"),OFFSET('Hygiene Data'!$E$6,0,10*ROW('Hygiene Data'!E17)),NA())</f>
        <v>#N/A</v>
      </c>
      <c r="BG23" s="111" t="e">
        <f ca="true">+IF(AND(ISNUMBER(OFFSET('Hygiene Data'!$E$8,0,10*ROW('Hygiene Data'!E17))),'Data Summary'!DV23="Yes"),OFFSET('Hygiene Data'!$E$8,0,10*ROW('Hygiene Data'!E17)),NA())</f>
        <v>#N/A</v>
      </c>
      <c r="BH23" s="111" t="e">
        <f ca="true">+IF(AND(ISNUMBER(OFFSET('Hygiene Data'!$E$10,0,10*ROW('Hygiene Data'!E17))),'Data Summary'!DW23="Yes"),OFFSET('Hygiene Data'!$E$10,0,10*ROW('Hygiene Data'!E17)),NA())</f>
        <v>#N/A</v>
      </c>
      <c r="BI23" s="111" t="e">
        <f ca="true">+IF(AND(ISNUMBER(OFFSET('Hygiene Data'!$F$6,0,10*ROW('Hygiene Data'!F17))),'Data Summary'!DX23="Yes"),OFFSET('Hygiene Data'!$F$6,0,10*ROW('Hygiene Data'!F17)),NA())</f>
        <v>#N/A</v>
      </c>
      <c r="BJ23" s="111" t="e">
        <f ca="true">+IF(AND(ISNUMBER(OFFSET('Hygiene Data'!$F$8,0,10*ROW('Hygiene Data'!F17))),'Data Summary'!DY23="Yes"),OFFSET('Hygiene Data'!$F$8,0,10*ROW('Hygiene Data'!F17)),NA())</f>
        <v>#N/A</v>
      </c>
      <c r="BK23" s="111" t="e">
        <f ca="true">+IF(AND(ISNUMBER(OFFSET('Hygiene Data'!$F$10,0,10*ROW('Hygiene Data'!F17))),'Data Summary'!DZ23="Yes"),OFFSET('Hygiene Data'!$F$10,0,10*ROW('Hygiene Data'!F17)),NA())</f>
        <v>#N/A</v>
      </c>
      <c r="BL23" s="111" t="e">
        <f ca="true">+IF(AND(ISNUMBER(OFFSET('Hygiene Data'!$G$6,0,10*ROW('Hygiene Data'!G17))),'Data Summary'!EA23="Yes"),OFFSET('Hygiene Data'!$G$6,0,10*ROW('Hygiene Data'!G17)),NA())</f>
        <v>#N/A</v>
      </c>
      <c r="BM23" s="111" t="e">
        <f ca="true">+IF(AND(ISNUMBER(OFFSET('Hygiene Data'!$G$8,0,10*ROW('Hygiene Data'!G17))),'Data Summary'!EB23="Yes"),OFFSET('Hygiene Data'!$G$8,0,10*ROW('Hygiene Data'!G17)),NA())</f>
        <v>#N/A</v>
      </c>
      <c r="BN23" s="111" t="e">
        <f ca="true">+IF(AND(ISNUMBER(OFFSET('Hygiene Data'!$G$10,0,10*ROW('Hygiene Data'!G17))),'Data Summary'!EC23="Yes"),OFFSET('Hygiene Data'!$G$10,0,10*ROW('Hygiene Data'!G17)),NA())</f>
        <v>#N/A</v>
      </c>
      <c r="BO23" s="111" t="e">
        <f ca="true">+IF(AND(ISNUMBER(OFFSET('Hygiene Data'!$H$6,0,10*ROW('Hygiene Data'!H17))),'Data Summary'!ED23="Yes"),OFFSET('Hygiene Data'!$H$6,0,10*ROW('Hygiene Data'!H17)),NA())</f>
        <v>#N/A</v>
      </c>
      <c r="BP23" s="111" t="e">
        <f ca="true">+IF(AND(ISNUMBER(OFFSET('Hygiene Data'!$H$8,0,10*ROW('Hygiene Data'!H17))),'Data Summary'!EE23="Yes"),OFFSET('Hygiene Data'!$H$8,0,10*ROW('Hygiene Data'!H17)),NA())</f>
        <v>#N/A</v>
      </c>
      <c r="BQ23" s="111" t="e">
        <f ca="true">+IF(AND(ISNUMBER(OFFSET('Hygiene Data'!$H$10,0,10*ROW('Hygiene Data'!H17))),'Data Summary'!EF23="Yes"),OFFSET('Hygiene Data'!$H$10,0,10*ROW('Hygiene Data'!H17)),NA())</f>
        <v>#N/A</v>
      </c>
    </row>
    <row r="24" x14ac:dyDescent="0.2">
      <c r="A24" s="59" t="e">
        <f ca="true">+IF(OFFSET('Water Data'!$B$1,0,10*ROW('Water Data'!B18))="",NA(),OFFSET('Water Data'!$B$1,0,10*ROW('Water Data'!B18)))</f>
        <v>#N/A</v>
      </c>
      <c r="B24" s="59" t="e">
        <f ca="true">+IF(OFFSET('Water Data'!$A$3,0,10*ROW('Water Data'!A18))="",NA(),OFFSET('Water Data'!$A$3,0,10*ROW('Water Data'!A18)))</f>
        <v>#N/A</v>
      </c>
      <c r="C24" s="59" t="e">
        <f ca="true">+IF(OFFSET('Water Data'!$C$3,0,10*ROW('Water Data'!C18))="",NA(),OFFSET('Water Data'!$C$3,0,10*ROW('Water Data'!C18)))</f>
        <v>#N/A</v>
      </c>
      <c r="D24" s="60" t="e">
        <f ca="true">+IF(AND(ISNUMBER(OFFSET('Water Data'!$C$5,0,10*ROW('Water Data'!C18))),'Data Summary'!BS24="Yes"),100-OFFSET('Water Data'!$C$5,0,10*ROW('Water Data'!C18)),NA())</f>
        <v>#N/A</v>
      </c>
      <c r="E24" s="60" t="e">
        <f ca="true">+IF(AND(ISNUMBER(OFFSET('Water Data'!$C$7,0,10*ROW('Water Data'!C18))),'Data Summary'!BT24="Yes"),OFFSET('Water Data'!$C$7,0,10*ROW('Water Data'!C18)),NA())</f>
        <v>#N/A</v>
      </c>
      <c r="F24" s="60" t="e">
        <f ca="true">+IF(AND(ISNUMBER(OFFSET('Water Data'!$C$10,0,10*ROW('Water Data'!C18))),'Data Summary'!BU24="Yes"),OFFSET('Water Data'!$C$10,0,10*ROW('Water Data'!C18)),NA())</f>
        <v>#N/A</v>
      </c>
      <c r="G24" s="60" t="e">
        <f ca="true">+IF(AND(ISNUMBER(OFFSET('Water Data'!$D$5,0,10*ROW('Water Data'!D18))),'Data Summary'!BV24="Yes"),100-OFFSET('Water Data'!$D$5,0,10*ROW('Water Data'!D18)),NA())</f>
        <v>#N/A</v>
      </c>
      <c r="H24" s="60" t="e">
        <f ca="true">+IF(AND(ISNUMBER(OFFSET('Water Data'!$D$7,0,10*ROW('Water Data'!D18))),'Data Summary'!BW24="Yes"),OFFSET('Water Data'!$D$7,0,10*ROW('Water Data'!D18)),NA())</f>
        <v>#N/A</v>
      </c>
      <c r="I24" s="60" t="e">
        <f ca="true">+IF(AND(ISNUMBER(OFFSET('Water Data'!$D$10,0,10*ROW('Water Data'!D18))),'Data Summary'!BX24="Yes"),OFFSET('Water Data'!$D$10,0,10*ROW('Water Data'!D18)),NA())</f>
        <v>#N/A</v>
      </c>
      <c r="J24" s="60" t="e">
        <f ca="true">+IF(AND(ISNUMBER(OFFSET('Water Data'!$E$5,0,10*ROW('Water Data'!E18))),'Data Summary'!BY24="Yes"),100-OFFSET('Water Data'!$E$5,0,10*ROW('Water Data'!E18)),NA())</f>
        <v>#N/A</v>
      </c>
      <c r="K24" s="60" t="e">
        <f ca="true">+IF(AND(ISNUMBER(OFFSET('Water Data'!$E$7,0,10*ROW('Water Data'!E18))),'Data Summary'!BZ24="Yes"),OFFSET('Water Data'!$E$7,0,10*ROW('Water Data'!E18)),NA())</f>
        <v>#N/A</v>
      </c>
      <c r="L24" s="60" t="e">
        <f ca="true">+IF(AND(ISNUMBER(OFFSET('Water Data'!$E$10,0,10*ROW('Water Data'!E18))),'Data Summary'!CA24="Yes"),OFFSET('Water Data'!$E$10,0,10*ROW('Water Data'!E18)),NA())</f>
        <v>#N/A</v>
      </c>
      <c r="M24" s="60" t="e">
        <f ca="true">+IF(AND(ISNUMBER(OFFSET('Water Data'!$F$5,0,10*ROW('Water Data'!F18))),'Data Summary'!CB24="Yes"),100-OFFSET('Water Data'!$F$5,0,10*ROW('Water Data'!F18)),NA())</f>
        <v>#N/A</v>
      </c>
      <c r="N24" s="60" t="e">
        <f ca="true">+IF(AND(ISNUMBER(OFFSET('Water Data'!$F$7,0,10*ROW('Water Data'!F18))),'Data Summary'!CC24="Yes"),OFFSET('Water Data'!$F$7,0,10*ROW('Water Data'!F18)),NA())</f>
        <v>#N/A</v>
      </c>
      <c r="O24" s="60" t="e">
        <f ca="true">+IF(AND(ISNUMBER(OFFSET('Water Data'!$F$10,0,10*ROW('Water Data'!F18))),'Data Summary'!CD24="Yes"),OFFSET('Water Data'!$F$10,0,10*ROW('Water Data'!F18)),NA())</f>
        <v>#N/A</v>
      </c>
      <c r="P24" s="60" t="e">
        <f ca="true">+IF(AND(ISNUMBER(OFFSET('Water Data'!$G$5,0,10*ROW('Water Data'!G18))),'Data Summary'!CE24="Yes"),100-OFFSET('Water Data'!$G$5,0,10*ROW('Water Data'!G18)),NA())</f>
        <v>#N/A</v>
      </c>
      <c r="Q24" s="60" t="e">
        <f ca="true">+IF(AND(ISNUMBER(OFFSET('Water Data'!$G$7,0,10*ROW('Water Data'!G18))),'Data Summary'!CF24="Yes"),OFFSET('Water Data'!$G$7,0,10*ROW('Water Data'!G18)),NA())</f>
        <v>#N/A</v>
      </c>
      <c r="R24" s="60" t="e">
        <f ca="true">+IF(AND(ISNUMBER(OFFSET('Water Data'!$G$10,0,10*ROW('Water Data'!G18))),'Data Summary'!CG24="Yes"),OFFSET('Water Data'!$G$10,0,10*ROW('Water Data'!G18)),NA())</f>
        <v>#N/A</v>
      </c>
      <c r="S24" s="60" t="e">
        <f ca="true">+IF(AND(ISNUMBER(OFFSET('Water Data'!$H$5,0,10*ROW('Water Data'!H18))),'Data Summary'!CH24="Yes"),100-OFFSET('Water Data'!$H$5,0,10*ROW('Water Data'!H18)),NA())</f>
        <v>#N/A</v>
      </c>
      <c r="T24" s="60" t="e">
        <f ca="true">+IF(AND(ISNUMBER(OFFSET('Water Data'!$H$7,0,10*ROW('Water Data'!H18))),'Data Summary'!CI24="Yes"),OFFSET('Water Data'!$H$7,0,10*ROW('Water Data'!H18)),NA())</f>
        <v>#N/A</v>
      </c>
      <c r="U24" s="60" t="e">
        <f ca="true">+IF(AND(ISNUMBER(OFFSET('Water Data'!$H$10,0,10*ROW('Water Data'!H18))),'Data Summary'!CJ24="Yes"),OFFSET('Water Data'!$H$10,0,10*ROW('Water Data'!H18)),NA())</f>
        <v>#N/A</v>
      </c>
      <c r="V24" s="106" t="e">
        <f ca="true">+IF(AND(ISNUMBER(OFFSET('Sanitation Data'!$C$5,0,10*ROW('Sanitation Data'!C18))),'Data Summary'!CK24="Yes"),100-OFFSET('Sanitation Data'!$C$5,0,10*ROW('Sanitation Data'!C18)),NA())</f>
        <v>#N/A</v>
      </c>
      <c r="W24" s="106" t="e">
        <f ca="true">+IF(AND(ISNUMBER(OFFSET('Sanitation Data'!$C$7,0,10*ROW('Sanitation Data'!C18))),'Data Summary'!CL24="Yes"),OFFSET('Sanitation Data'!$C$7,0,10*ROW('Sanitation Data'!C18)),NA())</f>
        <v>#N/A</v>
      </c>
      <c r="X24" s="106" t="e">
        <f ca="true">+IF(AND(ISNUMBER(OFFSET('Sanitation Data'!$C$11,0,10*ROW('Sanitation Data'!C18))),'Data Summary'!CM24="Yes"),OFFSET('Sanitation Data'!$C$11,0,10*ROW('Sanitation Data'!C18)),NA())</f>
        <v>#N/A</v>
      </c>
      <c r="Y24" s="106" t="e">
        <f ca="true">+IF(AND(ISNUMBER(OFFSET('Sanitation Data'!$C$12,0,10*ROW('Sanitation Data'!C18))),'Data Summary'!CN24="Yes"),OFFSET('Sanitation Data'!$C$12,0,10*ROW('Sanitation Data'!C18)),NA())</f>
        <v>#N/A</v>
      </c>
      <c r="Z24" s="106" t="e">
        <f ca="true">+IF(AND(ISNUMBER(OFFSET('Sanitation Data'!$C$13,0,10*ROW('Sanitation Data'!C18))),'Data Summary'!CO24="Yes"),OFFSET('Sanitation Data'!$C$13,0,10*ROW('Sanitation Data'!C18)),NA())</f>
        <v>#N/A</v>
      </c>
      <c r="AA24" s="106" t="e">
        <f ca="true">+IF(AND(ISNUMBER(OFFSET('Sanitation Data'!$D$5,0,10*ROW('Sanitation Data'!D18))),'Data Summary'!CP24="Yes"),100-OFFSET('Sanitation Data'!$D$5,0,10*ROW('Sanitation Data'!D18)),NA())</f>
        <v>#N/A</v>
      </c>
      <c r="AB24" s="106" t="e">
        <f ca="true">+IF(AND(ISNUMBER(OFFSET('Sanitation Data'!$D$7,0,10*ROW('Sanitation Data'!D18))),'Data Summary'!CQ24="Yes"),OFFSET('Sanitation Data'!$D$7,0,10*ROW('Sanitation Data'!D18)),NA())</f>
        <v>#N/A</v>
      </c>
      <c r="AC24" s="106" t="e">
        <f ca="true">+IF(AND(ISNUMBER(OFFSET('Sanitation Data'!$D$11,0,10*ROW('Sanitation Data'!D18))),'Data Summary'!CR24="Yes"),OFFSET('Sanitation Data'!$D$11,0,10*ROW('Sanitation Data'!D18)),NA())</f>
        <v>#N/A</v>
      </c>
      <c r="AD24" s="106" t="e">
        <f ca="true">+IF(AND(ISNUMBER(OFFSET('Sanitation Data'!$D$12,0,10*ROW('Sanitation Data'!D18))),'Data Summary'!CS24="Yes"),OFFSET('Sanitation Data'!$D$12,0,10*ROW('Sanitation Data'!D18)),NA())</f>
        <v>#N/A</v>
      </c>
      <c r="AE24" s="106" t="e">
        <f ca="true">+IF(AND(ISNUMBER(OFFSET('Sanitation Data'!$D$13,0,10*ROW('Sanitation Data'!D18))),'Data Summary'!CT24="Yes"),OFFSET('Sanitation Data'!$D$13,0,10*ROW('Sanitation Data'!D18)),NA())</f>
        <v>#N/A</v>
      </c>
      <c r="AF24" s="106" t="e">
        <f ca="true">+IF(AND(ISNUMBER(OFFSET('Sanitation Data'!$E$5,0,10*ROW('Sanitation Data'!E18))),'Data Summary'!CU24="Yes"),100-OFFSET('Sanitation Data'!$E$5,0,10*ROW('Sanitation Data'!E18)),NA())</f>
        <v>#N/A</v>
      </c>
      <c r="AG24" s="106" t="e">
        <f ca="true">+IF(AND(ISNUMBER(OFFSET('Sanitation Data'!$E$7,0,10*ROW('Sanitation Data'!E18))),'Data Summary'!CV24="Yes"),OFFSET('Sanitation Data'!$E$7,0,10*ROW('Sanitation Data'!E18)),NA())</f>
        <v>#N/A</v>
      </c>
      <c r="AH24" s="106" t="e">
        <f ca="true">+IF(AND(ISNUMBER(OFFSET('Sanitation Data'!$E$11,0,10*ROW('Sanitation Data'!E18))),'Data Summary'!CW24="Yes"),OFFSET('Sanitation Data'!$E$11,0,10*ROW('Sanitation Data'!E18)),NA())</f>
        <v>#N/A</v>
      </c>
      <c r="AI24" s="106" t="e">
        <f ca="true">+IF(AND(ISNUMBER(OFFSET('Sanitation Data'!$E$12,0,10*ROW('Sanitation Data'!E18))),'Data Summary'!CX24="Yes"),OFFSET('Sanitation Data'!$E$12,0,10*ROW('Sanitation Data'!E18)),NA())</f>
        <v>#N/A</v>
      </c>
      <c r="AJ24" s="106" t="e">
        <f ca="true">+IF(AND(ISNUMBER(OFFSET('Sanitation Data'!$E$13,0,10*ROW('Sanitation Data'!E18))),'Data Summary'!CY24="Yes"),OFFSET('Sanitation Data'!$E$13,0,10*ROW('Sanitation Data'!E18)),NA())</f>
        <v>#N/A</v>
      </c>
      <c r="AK24" s="106" t="e">
        <f ca="true">+IF(AND(ISNUMBER(OFFSET('Sanitation Data'!$F$5,0,10*ROW('Sanitation Data'!F18))),'Data Summary'!CZ24="Yes"),100-OFFSET('Sanitation Data'!$F$5,0,10*ROW('Sanitation Data'!F18)),NA())</f>
        <v>#N/A</v>
      </c>
      <c r="AL24" s="106" t="e">
        <f ca="true">+IF(AND(ISNUMBER(OFFSET('Sanitation Data'!$F$7,0,10*ROW('Sanitation Data'!F18))),'Data Summary'!DA24="Yes"),OFFSET('Sanitation Data'!$F$7,0,10*ROW('Sanitation Data'!F18)),NA())</f>
        <v>#N/A</v>
      </c>
      <c r="AM24" s="106" t="e">
        <f ca="true">+IF(AND(ISNUMBER(OFFSET('Sanitation Data'!$F$11,0,10*ROW('Sanitation Data'!F18))),'Data Summary'!DB24="Yes"),OFFSET('Sanitation Data'!$F$11,0,10*ROW('Sanitation Data'!F18)),NA())</f>
        <v>#N/A</v>
      </c>
      <c r="AN24" s="106" t="e">
        <f ca="true">+IF(AND(ISNUMBER(OFFSET('Sanitation Data'!$F$12,0,10*ROW('Sanitation Data'!F18))),'Data Summary'!DC24="Yes"),OFFSET('Sanitation Data'!$F$12,0,10*ROW('Sanitation Data'!F18)),NA())</f>
        <v>#N/A</v>
      </c>
      <c r="AO24" s="106" t="e">
        <f ca="true">+IF(AND(ISNUMBER(OFFSET('Sanitation Data'!$F$13,0,10*ROW('Sanitation Data'!F18))),'Data Summary'!DD24="Yes"),OFFSET('Sanitation Data'!$F$13,0,10*ROW('Sanitation Data'!F18)),NA())</f>
        <v>#N/A</v>
      </c>
      <c r="AP24" s="106" t="e">
        <f ca="true">+IF(AND(ISNUMBER(OFFSET('Sanitation Data'!$G$5,0,10*ROW('Sanitation Data'!G18))),'Data Summary'!DE24="Yes"),100-OFFSET('Sanitation Data'!$G$5,0,10*ROW('Sanitation Data'!G18)),NA())</f>
        <v>#N/A</v>
      </c>
      <c r="AQ24" s="106" t="e">
        <f ca="true">+IF(AND(ISNUMBER(OFFSET('Sanitation Data'!$G$7,0,10*ROW('Sanitation Data'!G18))),'Data Summary'!DF24="Yes"),OFFSET('Sanitation Data'!$G$7,0,10*ROW('Sanitation Data'!G18)),NA())</f>
        <v>#N/A</v>
      </c>
      <c r="AR24" s="106" t="e">
        <f ca="true">+IF(AND(ISNUMBER(OFFSET('Sanitation Data'!$G$11,0,10*ROW('Sanitation Data'!G18))),'Data Summary'!DG24="Yes"),OFFSET('Sanitation Data'!$G$11,0,10*ROW('Sanitation Data'!G18)),NA())</f>
        <v>#N/A</v>
      </c>
      <c r="AS24" s="106" t="e">
        <f ca="true">+IF(AND(ISNUMBER(OFFSET('Sanitation Data'!$G$12,0,10*ROW('Sanitation Data'!G18))),'Data Summary'!DH24="Yes"),OFFSET('Sanitation Data'!$G$12,0,10*ROW('Sanitation Data'!G18)),NA())</f>
        <v>#N/A</v>
      </c>
      <c r="AT24" s="106" t="e">
        <f ca="true">+IF(AND(ISNUMBER(OFFSET('Sanitation Data'!$G$13,0,10*ROW('Sanitation Data'!G18))),'Data Summary'!DI24="Yes"),OFFSET('Sanitation Data'!$G$13,0,10*ROW('Sanitation Data'!G18)),NA())</f>
        <v>#N/A</v>
      </c>
      <c r="AU24" s="106" t="e">
        <f ca="true">+IF(AND(ISNUMBER(OFFSET('Sanitation Data'!$H$5,0,10*ROW('Sanitation Data'!H18))),'Data Summary'!DJ24="Yes"),100-OFFSET('Sanitation Data'!$H$5,0,10*ROW('Sanitation Data'!H18)),NA())</f>
        <v>#N/A</v>
      </c>
      <c r="AV24" s="106" t="e">
        <f ca="true">+IF(AND(ISNUMBER(OFFSET('Sanitation Data'!$H$7,0,10*ROW('Sanitation Data'!H18))),'Data Summary'!DK24="Yes"),OFFSET('Sanitation Data'!$H$7,0,10*ROW('Sanitation Data'!H18)),NA())</f>
        <v>#N/A</v>
      </c>
      <c r="AW24" s="106" t="e">
        <f ca="true">+IF(AND(ISNUMBER(OFFSET('Sanitation Data'!$H$11,0,10*ROW('Sanitation Data'!H18))),'Data Summary'!DL24="Yes"),OFFSET('Sanitation Data'!$H$11,0,10*ROW('Sanitation Data'!H18)),NA())</f>
        <v>#N/A</v>
      </c>
      <c r="AX24" s="106" t="e">
        <f ca="true">+IF(AND(ISNUMBER(OFFSET('Sanitation Data'!$H$12,0,10*ROW('Sanitation Data'!H18))),'Data Summary'!DM24="Yes"),OFFSET('Sanitation Data'!$H$12,0,10*ROW('Sanitation Data'!H18)),NA())</f>
        <v>#N/A</v>
      </c>
      <c r="AY24" s="106" t="e">
        <f ca="true">+IF(AND(ISNUMBER(OFFSET('Sanitation Data'!$H$13,0,10*ROW('Sanitation Data'!H18))),'Data Summary'!DN24="Yes"),OFFSET('Sanitation Data'!$H$13,0,10*ROW('Sanitation Data'!H18)),NA())</f>
        <v>#N/A</v>
      </c>
      <c r="AZ24" s="111" t="e">
        <f ca="true">+IF(AND(ISNUMBER(OFFSET('Hygiene Data'!$C$6,0,10*ROW('Hygiene Data'!C18))),'Data Summary'!DO24="Yes"),OFFSET('Hygiene Data'!$C$6,0,10*ROW('Hygiene Data'!C18)),NA())</f>
        <v>#N/A</v>
      </c>
      <c r="BA24" s="111" t="e">
        <f ca="true">+IF(AND(ISNUMBER(OFFSET('Hygiene Data'!$C$8,0,10*ROW('Hygiene Data'!C18))),'Data Summary'!DP24="Yes"),OFFSET('Hygiene Data'!$C$8,0,10*ROW('Hygiene Data'!C18)),NA())</f>
        <v>#N/A</v>
      </c>
      <c r="BB24" s="111" t="e">
        <f ca="true">+IF(AND(ISNUMBER(OFFSET('Hygiene Data'!$C$10,0,10*ROW('Hygiene Data'!C18))),'Data Summary'!DQ24="Yes"),OFFSET('Hygiene Data'!$C$10,0,10*ROW('Hygiene Data'!C18)),NA())</f>
        <v>#N/A</v>
      </c>
      <c r="BC24" s="111" t="e">
        <f ca="true">+IF(AND(ISNUMBER(OFFSET('Hygiene Data'!$D$6,0,10*ROW('Hygiene Data'!D18))),'Data Summary'!DR24="Yes"),OFFSET('Hygiene Data'!$D$6,0,10*ROW('Hygiene Data'!D18)),NA())</f>
        <v>#N/A</v>
      </c>
      <c r="BD24" s="111" t="e">
        <f ca="true">+IF(AND(ISNUMBER(OFFSET('Hygiene Data'!$D$8,0,10*ROW('Hygiene Data'!D18))),'Data Summary'!DS24="Yes"),OFFSET('Hygiene Data'!$D$8,0,10*ROW('Hygiene Data'!D18)),NA())</f>
        <v>#N/A</v>
      </c>
      <c r="BE24" s="111" t="e">
        <f ca="true">+IF(AND(ISNUMBER(OFFSET('Hygiene Data'!$D$10,0,10*ROW('Hygiene Data'!D18))),'Data Summary'!DT24="Yes"),OFFSET('Hygiene Data'!$D$10,0,10*ROW('Hygiene Data'!D18)),NA())</f>
        <v>#N/A</v>
      </c>
      <c r="BF24" s="111" t="e">
        <f ca="true">+IF(AND(ISNUMBER(OFFSET('Hygiene Data'!$E$6,0,10*ROW('Hygiene Data'!E18))),'Data Summary'!DU24="Yes"),OFFSET('Hygiene Data'!$E$6,0,10*ROW('Hygiene Data'!E18)),NA())</f>
        <v>#N/A</v>
      </c>
      <c r="BG24" s="111" t="e">
        <f ca="true">+IF(AND(ISNUMBER(OFFSET('Hygiene Data'!$E$8,0,10*ROW('Hygiene Data'!E18))),'Data Summary'!DV24="Yes"),OFFSET('Hygiene Data'!$E$8,0,10*ROW('Hygiene Data'!E18)),NA())</f>
        <v>#N/A</v>
      </c>
      <c r="BH24" s="111" t="e">
        <f ca="true">+IF(AND(ISNUMBER(OFFSET('Hygiene Data'!$E$10,0,10*ROW('Hygiene Data'!E18))),'Data Summary'!DW24="Yes"),OFFSET('Hygiene Data'!$E$10,0,10*ROW('Hygiene Data'!E18)),NA())</f>
        <v>#N/A</v>
      </c>
      <c r="BI24" s="111" t="e">
        <f ca="true">+IF(AND(ISNUMBER(OFFSET('Hygiene Data'!$F$6,0,10*ROW('Hygiene Data'!F18))),'Data Summary'!DX24="Yes"),OFFSET('Hygiene Data'!$F$6,0,10*ROW('Hygiene Data'!F18)),NA())</f>
        <v>#N/A</v>
      </c>
      <c r="BJ24" s="111" t="e">
        <f ca="true">+IF(AND(ISNUMBER(OFFSET('Hygiene Data'!$F$8,0,10*ROW('Hygiene Data'!F18))),'Data Summary'!DY24="Yes"),OFFSET('Hygiene Data'!$F$8,0,10*ROW('Hygiene Data'!F18)),NA())</f>
        <v>#N/A</v>
      </c>
      <c r="BK24" s="111" t="e">
        <f ca="true">+IF(AND(ISNUMBER(OFFSET('Hygiene Data'!$F$10,0,10*ROW('Hygiene Data'!F18))),'Data Summary'!DZ24="Yes"),OFFSET('Hygiene Data'!$F$10,0,10*ROW('Hygiene Data'!F18)),NA())</f>
        <v>#N/A</v>
      </c>
      <c r="BL24" s="111" t="e">
        <f ca="true">+IF(AND(ISNUMBER(OFFSET('Hygiene Data'!$G$6,0,10*ROW('Hygiene Data'!G18))),'Data Summary'!EA24="Yes"),OFFSET('Hygiene Data'!$G$6,0,10*ROW('Hygiene Data'!G18)),NA())</f>
        <v>#N/A</v>
      </c>
      <c r="BM24" s="111" t="e">
        <f ca="true">+IF(AND(ISNUMBER(OFFSET('Hygiene Data'!$G$8,0,10*ROW('Hygiene Data'!G18))),'Data Summary'!EB24="Yes"),OFFSET('Hygiene Data'!$G$8,0,10*ROW('Hygiene Data'!G18)),NA())</f>
        <v>#N/A</v>
      </c>
      <c r="BN24" s="111" t="e">
        <f ca="true">+IF(AND(ISNUMBER(OFFSET('Hygiene Data'!$G$10,0,10*ROW('Hygiene Data'!G18))),'Data Summary'!EC24="Yes"),OFFSET('Hygiene Data'!$G$10,0,10*ROW('Hygiene Data'!G18)),NA())</f>
        <v>#N/A</v>
      </c>
      <c r="BO24" s="111" t="e">
        <f ca="true">+IF(AND(ISNUMBER(OFFSET('Hygiene Data'!$H$6,0,10*ROW('Hygiene Data'!H18))),'Data Summary'!ED24="Yes"),OFFSET('Hygiene Data'!$H$6,0,10*ROW('Hygiene Data'!H18)),NA())</f>
        <v>#N/A</v>
      </c>
      <c r="BP24" s="111" t="e">
        <f ca="true">+IF(AND(ISNUMBER(OFFSET('Hygiene Data'!$H$8,0,10*ROW('Hygiene Data'!H18))),'Data Summary'!EE24="Yes"),OFFSET('Hygiene Data'!$H$8,0,10*ROW('Hygiene Data'!H18)),NA())</f>
        <v>#N/A</v>
      </c>
      <c r="BQ24" s="111" t="e">
        <f ca="true">+IF(AND(ISNUMBER(OFFSET('Hygiene Data'!$H$10,0,10*ROW('Hygiene Data'!H18))),'Data Summary'!EF24="Yes"),OFFSET('Hygiene Data'!$H$10,0,10*ROW('Hygiene Data'!H18)),NA())</f>
        <v>#N/A</v>
      </c>
    </row>
    <row r="25" x14ac:dyDescent="0.2">
      <c r="A25" s="59" t="e">
        <f ca="true">+IF(OFFSET('Water Data'!$B$1,0,10*ROW('Water Data'!B19))="",NA(),OFFSET('Water Data'!$B$1,0,10*ROW('Water Data'!B19)))</f>
        <v>#N/A</v>
      </c>
      <c r="B25" s="59" t="e">
        <f ca="true">+IF(OFFSET('Water Data'!$A$3,0,10*ROW('Water Data'!A19))="",NA(),OFFSET('Water Data'!$A$3,0,10*ROW('Water Data'!A19)))</f>
        <v>#N/A</v>
      </c>
      <c r="C25" s="59" t="e">
        <f ca="true">+IF(OFFSET('Water Data'!$C$3,0,10*ROW('Water Data'!C19))="",NA(),OFFSET('Water Data'!$C$3,0,10*ROW('Water Data'!C19)))</f>
        <v>#N/A</v>
      </c>
      <c r="D25" s="60" t="e">
        <f ca="true">+IF(AND(ISNUMBER(OFFSET('Water Data'!$C$5,0,10*ROW('Water Data'!C19))),'Data Summary'!BS25="Yes"),100-OFFSET('Water Data'!$C$5,0,10*ROW('Water Data'!C19)),NA())</f>
        <v>#N/A</v>
      </c>
      <c r="E25" s="60" t="e">
        <f ca="true">+IF(AND(ISNUMBER(OFFSET('Water Data'!$C$7,0,10*ROW('Water Data'!C19))),'Data Summary'!BT25="Yes"),OFFSET('Water Data'!$C$7,0,10*ROW('Water Data'!C19)),NA())</f>
        <v>#N/A</v>
      </c>
      <c r="F25" s="60" t="e">
        <f ca="true">+IF(AND(ISNUMBER(OFFSET('Water Data'!$C$10,0,10*ROW('Water Data'!C19))),'Data Summary'!BU25="Yes"),OFFSET('Water Data'!$C$10,0,10*ROW('Water Data'!C19)),NA())</f>
        <v>#N/A</v>
      </c>
      <c r="G25" s="60" t="e">
        <f ca="true">+IF(AND(ISNUMBER(OFFSET('Water Data'!$D$5,0,10*ROW('Water Data'!D19))),'Data Summary'!BV25="Yes"),100-OFFSET('Water Data'!$D$5,0,10*ROW('Water Data'!D19)),NA())</f>
        <v>#N/A</v>
      </c>
      <c r="H25" s="60" t="e">
        <f ca="true">+IF(AND(ISNUMBER(OFFSET('Water Data'!$D$7,0,10*ROW('Water Data'!D19))),'Data Summary'!BW25="Yes"),OFFSET('Water Data'!$D$7,0,10*ROW('Water Data'!D19)),NA())</f>
        <v>#N/A</v>
      </c>
      <c r="I25" s="60" t="e">
        <f ca="true">+IF(AND(ISNUMBER(OFFSET('Water Data'!$D$10,0,10*ROW('Water Data'!D19))),'Data Summary'!BX25="Yes"),OFFSET('Water Data'!$D$10,0,10*ROW('Water Data'!D19)),NA())</f>
        <v>#N/A</v>
      </c>
      <c r="J25" s="60" t="e">
        <f ca="true">+IF(AND(ISNUMBER(OFFSET('Water Data'!$E$5,0,10*ROW('Water Data'!E19))),'Data Summary'!BY25="Yes"),100-OFFSET('Water Data'!$E$5,0,10*ROW('Water Data'!E19)),NA())</f>
        <v>#N/A</v>
      </c>
      <c r="K25" s="60" t="e">
        <f ca="true">+IF(AND(ISNUMBER(OFFSET('Water Data'!$E$7,0,10*ROW('Water Data'!E19))),'Data Summary'!BZ25="Yes"),OFFSET('Water Data'!$E$7,0,10*ROW('Water Data'!E19)),NA())</f>
        <v>#N/A</v>
      </c>
      <c r="L25" s="60" t="e">
        <f ca="true">+IF(AND(ISNUMBER(OFFSET('Water Data'!$E$10,0,10*ROW('Water Data'!E19))),'Data Summary'!CA25="Yes"),OFFSET('Water Data'!$E$10,0,10*ROW('Water Data'!E19)),NA())</f>
        <v>#N/A</v>
      </c>
      <c r="M25" s="60" t="e">
        <f ca="true">+IF(AND(ISNUMBER(OFFSET('Water Data'!$F$5,0,10*ROW('Water Data'!F19))),'Data Summary'!CB25="Yes"),100-OFFSET('Water Data'!$F$5,0,10*ROW('Water Data'!F19)),NA())</f>
        <v>#N/A</v>
      </c>
      <c r="N25" s="60" t="e">
        <f ca="true">+IF(AND(ISNUMBER(OFFSET('Water Data'!$F$7,0,10*ROW('Water Data'!F19))),'Data Summary'!CC25="Yes"),OFFSET('Water Data'!$F$7,0,10*ROW('Water Data'!F19)),NA())</f>
        <v>#N/A</v>
      </c>
      <c r="O25" s="60" t="e">
        <f ca="true">+IF(AND(ISNUMBER(OFFSET('Water Data'!$F$10,0,10*ROW('Water Data'!F19))),'Data Summary'!CD25="Yes"),OFFSET('Water Data'!$F$10,0,10*ROW('Water Data'!F19)),NA())</f>
        <v>#N/A</v>
      </c>
      <c r="P25" s="60" t="e">
        <f ca="true">+IF(AND(ISNUMBER(OFFSET('Water Data'!$G$5,0,10*ROW('Water Data'!G19))),'Data Summary'!CE25="Yes"),100-OFFSET('Water Data'!$G$5,0,10*ROW('Water Data'!G19)),NA())</f>
        <v>#N/A</v>
      </c>
      <c r="Q25" s="60" t="e">
        <f ca="true">+IF(AND(ISNUMBER(OFFSET('Water Data'!$G$7,0,10*ROW('Water Data'!G19))),'Data Summary'!CF25="Yes"),OFFSET('Water Data'!$G$7,0,10*ROW('Water Data'!G19)),NA())</f>
        <v>#N/A</v>
      </c>
      <c r="R25" s="60" t="e">
        <f ca="true">+IF(AND(ISNUMBER(OFFSET('Water Data'!$G$10,0,10*ROW('Water Data'!G19))),'Data Summary'!CG25="Yes"),OFFSET('Water Data'!$G$10,0,10*ROW('Water Data'!G19)),NA())</f>
        <v>#N/A</v>
      </c>
      <c r="S25" s="60" t="e">
        <f ca="true">+IF(AND(ISNUMBER(OFFSET('Water Data'!$H$5,0,10*ROW('Water Data'!H19))),'Data Summary'!CH25="Yes"),100-OFFSET('Water Data'!$H$5,0,10*ROW('Water Data'!H19)),NA())</f>
        <v>#N/A</v>
      </c>
      <c r="T25" s="60" t="e">
        <f ca="true">+IF(AND(ISNUMBER(OFFSET('Water Data'!$H$7,0,10*ROW('Water Data'!H19))),'Data Summary'!CI25="Yes"),OFFSET('Water Data'!$H$7,0,10*ROW('Water Data'!H19)),NA())</f>
        <v>#N/A</v>
      </c>
      <c r="U25" s="60" t="e">
        <f ca="true">+IF(AND(ISNUMBER(OFFSET('Water Data'!$H$10,0,10*ROW('Water Data'!H19))),'Data Summary'!CJ25="Yes"),OFFSET('Water Data'!$H$10,0,10*ROW('Water Data'!H19)),NA())</f>
        <v>#N/A</v>
      </c>
      <c r="V25" s="106" t="e">
        <f ca="true">+IF(AND(ISNUMBER(OFFSET('Sanitation Data'!$C$5,0,10*ROW('Sanitation Data'!C19))),'Data Summary'!CK25="Yes"),100-OFFSET('Sanitation Data'!$C$5,0,10*ROW('Sanitation Data'!C19)),NA())</f>
        <v>#N/A</v>
      </c>
      <c r="W25" s="106" t="e">
        <f ca="true">+IF(AND(ISNUMBER(OFFSET('Sanitation Data'!$C$7,0,10*ROW('Sanitation Data'!C19))),'Data Summary'!CL25="Yes"),OFFSET('Sanitation Data'!$C$7,0,10*ROW('Sanitation Data'!C19)),NA())</f>
        <v>#N/A</v>
      </c>
      <c r="X25" s="106" t="e">
        <f ca="true">+IF(AND(ISNUMBER(OFFSET('Sanitation Data'!$C$11,0,10*ROW('Sanitation Data'!C19))),'Data Summary'!CM25="Yes"),OFFSET('Sanitation Data'!$C$11,0,10*ROW('Sanitation Data'!C19)),NA())</f>
        <v>#N/A</v>
      </c>
      <c r="Y25" s="106" t="e">
        <f ca="true">+IF(AND(ISNUMBER(OFFSET('Sanitation Data'!$C$12,0,10*ROW('Sanitation Data'!C19))),'Data Summary'!CN25="Yes"),OFFSET('Sanitation Data'!$C$12,0,10*ROW('Sanitation Data'!C19)),NA())</f>
        <v>#N/A</v>
      </c>
      <c r="Z25" s="106" t="e">
        <f ca="true">+IF(AND(ISNUMBER(OFFSET('Sanitation Data'!$C$13,0,10*ROW('Sanitation Data'!C19))),'Data Summary'!CO25="Yes"),OFFSET('Sanitation Data'!$C$13,0,10*ROW('Sanitation Data'!C19)),NA())</f>
        <v>#N/A</v>
      </c>
      <c r="AA25" s="106" t="e">
        <f ca="true">+IF(AND(ISNUMBER(OFFSET('Sanitation Data'!$D$5,0,10*ROW('Sanitation Data'!D19))),'Data Summary'!CP25="Yes"),100-OFFSET('Sanitation Data'!$D$5,0,10*ROW('Sanitation Data'!D19)),NA())</f>
        <v>#N/A</v>
      </c>
      <c r="AB25" s="106" t="e">
        <f ca="true">+IF(AND(ISNUMBER(OFFSET('Sanitation Data'!$D$7,0,10*ROW('Sanitation Data'!D19))),'Data Summary'!CQ25="Yes"),OFFSET('Sanitation Data'!$D$7,0,10*ROW('Sanitation Data'!D19)),NA())</f>
        <v>#N/A</v>
      </c>
      <c r="AC25" s="106" t="e">
        <f ca="true">+IF(AND(ISNUMBER(OFFSET('Sanitation Data'!$D$11,0,10*ROW('Sanitation Data'!D19))),'Data Summary'!CR25="Yes"),OFFSET('Sanitation Data'!$D$11,0,10*ROW('Sanitation Data'!D19)),NA())</f>
        <v>#N/A</v>
      </c>
      <c r="AD25" s="106" t="e">
        <f ca="true">+IF(AND(ISNUMBER(OFFSET('Sanitation Data'!$D$12,0,10*ROW('Sanitation Data'!D19))),'Data Summary'!CS25="Yes"),OFFSET('Sanitation Data'!$D$12,0,10*ROW('Sanitation Data'!D19)),NA())</f>
        <v>#N/A</v>
      </c>
      <c r="AE25" s="106" t="e">
        <f ca="true">+IF(AND(ISNUMBER(OFFSET('Sanitation Data'!$D$13,0,10*ROW('Sanitation Data'!D19))),'Data Summary'!CT25="Yes"),OFFSET('Sanitation Data'!$D$13,0,10*ROW('Sanitation Data'!D19)),NA())</f>
        <v>#N/A</v>
      </c>
      <c r="AF25" s="106" t="e">
        <f ca="true">+IF(AND(ISNUMBER(OFFSET('Sanitation Data'!$E$5,0,10*ROW('Sanitation Data'!E19))),'Data Summary'!CU25="Yes"),100-OFFSET('Sanitation Data'!$E$5,0,10*ROW('Sanitation Data'!E19)),NA())</f>
        <v>#N/A</v>
      </c>
      <c r="AG25" s="106" t="e">
        <f ca="true">+IF(AND(ISNUMBER(OFFSET('Sanitation Data'!$E$7,0,10*ROW('Sanitation Data'!E19))),'Data Summary'!CV25="Yes"),OFFSET('Sanitation Data'!$E$7,0,10*ROW('Sanitation Data'!E19)),NA())</f>
        <v>#N/A</v>
      </c>
      <c r="AH25" s="106" t="e">
        <f ca="true">+IF(AND(ISNUMBER(OFFSET('Sanitation Data'!$E$11,0,10*ROW('Sanitation Data'!E19))),'Data Summary'!CW25="Yes"),OFFSET('Sanitation Data'!$E$11,0,10*ROW('Sanitation Data'!E19)),NA())</f>
        <v>#N/A</v>
      </c>
      <c r="AI25" s="106" t="e">
        <f ca="true">+IF(AND(ISNUMBER(OFFSET('Sanitation Data'!$E$12,0,10*ROW('Sanitation Data'!E19))),'Data Summary'!CX25="Yes"),OFFSET('Sanitation Data'!$E$12,0,10*ROW('Sanitation Data'!E19)),NA())</f>
        <v>#N/A</v>
      </c>
      <c r="AJ25" s="106" t="e">
        <f ca="true">+IF(AND(ISNUMBER(OFFSET('Sanitation Data'!$E$13,0,10*ROW('Sanitation Data'!E19))),'Data Summary'!CY25="Yes"),OFFSET('Sanitation Data'!$E$13,0,10*ROW('Sanitation Data'!E19)),NA())</f>
        <v>#N/A</v>
      </c>
      <c r="AK25" s="106" t="e">
        <f ca="true">+IF(AND(ISNUMBER(OFFSET('Sanitation Data'!$F$5,0,10*ROW('Sanitation Data'!F19))),'Data Summary'!CZ25="Yes"),100-OFFSET('Sanitation Data'!$F$5,0,10*ROW('Sanitation Data'!F19)),NA())</f>
        <v>#N/A</v>
      </c>
      <c r="AL25" s="106" t="e">
        <f ca="true">+IF(AND(ISNUMBER(OFFSET('Sanitation Data'!$F$7,0,10*ROW('Sanitation Data'!F19))),'Data Summary'!DA25="Yes"),OFFSET('Sanitation Data'!$F$7,0,10*ROW('Sanitation Data'!F19)),NA())</f>
        <v>#N/A</v>
      </c>
      <c r="AM25" s="106" t="e">
        <f ca="true">+IF(AND(ISNUMBER(OFFSET('Sanitation Data'!$F$11,0,10*ROW('Sanitation Data'!F19))),'Data Summary'!DB25="Yes"),OFFSET('Sanitation Data'!$F$11,0,10*ROW('Sanitation Data'!F19)),NA())</f>
        <v>#N/A</v>
      </c>
      <c r="AN25" s="106" t="e">
        <f ca="true">+IF(AND(ISNUMBER(OFFSET('Sanitation Data'!$F$12,0,10*ROW('Sanitation Data'!F19))),'Data Summary'!DC25="Yes"),OFFSET('Sanitation Data'!$F$12,0,10*ROW('Sanitation Data'!F19)),NA())</f>
        <v>#N/A</v>
      </c>
      <c r="AO25" s="106" t="e">
        <f ca="true">+IF(AND(ISNUMBER(OFFSET('Sanitation Data'!$F$13,0,10*ROW('Sanitation Data'!F19))),'Data Summary'!DD25="Yes"),OFFSET('Sanitation Data'!$F$13,0,10*ROW('Sanitation Data'!F19)),NA())</f>
        <v>#N/A</v>
      </c>
      <c r="AP25" s="106" t="e">
        <f ca="true">+IF(AND(ISNUMBER(OFFSET('Sanitation Data'!$G$5,0,10*ROW('Sanitation Data'!G19))),'Data Summary'!DE25="Yes"),100-OFFSET('Sanitation Data'!$G$5,0,10*ROW('Sanitation Data'!G19)),NA())</f>
        <v>#N/A</v>
      </c>
      <c r="AQ25" s="106" t="e">
        <f ca="true">+IF(AND(ISNUMBER(OFFSET('Sanitation Data'!$G$7,0,10*ROW('Sanitation Data'!G19))),'Data Summary'!DF25="Yes"),OFFSET('Sanitation Data'!$G$7,0,10*ROW('Sanitation Data'!G19)),NA())</f>
        <v>#N/A</v>
      </c>
      <c r="AR25" s="106" t="e">
        <f ca="true">+IF(AND(ISNUMBER(OFFSET('Sanitation Data'!$G$11,0,10*ROW('Sanitation Data'!G19))),'Data Summary'!DG25="Yes"),OFFSET('Sanitation Data'!$G$11,0,10*ROW('Sanitation Data'!G19)),NA())</f>
        <v>#N/A</v>
      </c>
      <c r="AS25" s="106" t="e">
        <f ca="true">+IF(AND(ISNUMBER(OFFSET('Sanitation Data'!$G$12,0,10*ROW('Sanitation Data'!G19))),'Data Summary'!DH25="Yes"),OFFSET('Sanitation Data'!$G$12,0,10*ROW('Sanitation Data'!G19)),NA())</f>
        <v>#N/A</v>
      </c>
      <c r="AT25" s="106" t="e">
        <f ca="true">+IF(AND(ISNUMBER(OFFSET('Sanitation Data'!$G$13,0,10*ROW('Sanitation Data'!G19))),'Data Summary'!DI25="Yes"),OFFSET('Sanitation Data'!$G$13,0,10*ROW('Sanitation Data'!G19)),NA())</f>
        <v>#N/A</v>
      </c>
      <c r="AU25" s="106" t="e">
        <f ca="true">+IF(AND(ISNUMBER(OFFSET('Sanitation Data'!$H$5,0,10*ROW('Sanitation Data'!H19))),'Data Summary'!DJ25="Yes"),100-OFFSET('Sanitation Data'!$H$5,0,10*ROW('Sanitation Data'!H19)),NA())</f>
        <v>#N/A</v>
      </c>
      <c r="AV25" s="106" t="e">
        <f ca="true">+IF(AND(ISNUMBER(OFFSET('Sanitation Data'!$H$7,0,10*ROW('Sanitation Data'!H19))),'Data Summary'!DK25="Yes"),OFFSET('Sanitation Data'!$H$7,0,10*ROW('Sanitation Data'!H19)),NA())</f>
        <v>#N/A</v>
      </c>
      <c r="AW25" s="106" t="e">
        <f ca="true">+IF(AND(ISNUMBER(OFFSET('Sanitation Data'!$H$11,0,10*ROW('Sanitation Data'!H19))),'Data Summary'!DL25="Yes"),OFFSET('Sanitation Data'!$H$11,0,10*ROW('Sanitation Data'!H19)),NA())</f>
        <v>#N/A</v>
      </c>
      <c r="AX25" s="106" t="e">
        <f ca="true">+IF(AND(ISNUMBER(OFFSET('Sanitation Data'!$H$12,0,10*ROW('Sanitation Data'!H19))),'Data Summary'!DM25="Yes"),OFFSET('Sanitation Data'!$H$12,0,10*ROW('Sanitation Data'!H19)),NA())</f>
        <v>#N/A</v>
      </c>
      <c r="AY25" s="106" t="e">
        <f ca="true">+IF(AND(ISNUMBER(OFFSET('Sanitation Data'!$H$13,0,10*ROW('Sanitation Data'!H19))),'Data Summary'!DN25="Yes"),OFFSET('Sanitation Data'!$H$13,0,10*ROW('Sanitation Data'!H19)),NA())</f>
        <v>#N/A</v>
      </c>
      <c r="AZ25" s="111" t="e">
        <f ca="true">+IF(AND(ISNUMBER(OFFSET('Hygiene Data'!$C$6,0,10*ROW('Hygiene Data'!C19))),'Data Summary'!DO25="Yes"),OFFSET('Hygiene Data'!$C$6,0,10*ROW('Hygiene Data'!C19)),NA())</f>
        <v>#N/A</v>
      </c>
      <c r="BA25" s="111" t="e">
        <f ca="true">+IF(AND(ISNUMBER(OFFSET('Hygiene Data'!$C$8,0,10*ROW('Hygiene Data'!C19))),'Data Summary'!DP25="Yes"),OFFSET('Hygiene Data'!$C$8,0,10*ROW('Hygiene Data'!C19)),NA())</f>
        <v>#N/A</v>
      </c>
      <c r="BB25" s="111" t="e">
        <f ca="true">+IF(AND(ISNUMBER(OFFSET('Hygiene Data'!$C$10,0,10*ROW('Hygiene Data'!C19))),'Data Summary'!DQ25="Yes"),OFFSET('Hygiene Data'!$C$10,0,10*ROW('Hygiene Data'!C19)),NA())</f>
        <v>#N/A</v>
      </c>
      <c r="BC25" s="111" t="e">
        <f ca="true">+IF(AND(ISNUMBER(OFFSET('Hygiene Data'!$D$6,0,10*ROW('Hygiene Data'!D19))),'Data Summary'!DR25="Yes"),OFFSET('Hygiene Data'!$D$6,0,10*ROW('Hygiene Data'!D19)),NA())</f>
        <v>#N/A</v>
      </c>
      <c r="BD25" s="111" t="e">
        <f ca="true">+IF(AND(ISNUMBER(OFFSET('Hygiene Data'!$D$8,0,10*ROW('Hygiene Data'!D19))),'Data Summary'!DS25="Yes"),OFFSET('Hygiene Data'!$D$8,0,10*ROW('Hygiene Data'!D19)),NA())</f>
        <v>#N/A</v>
      </c>
      <c r="BE25" s="111" t="e">
        <f ca="true">+IF(AND(ISNUMBER(OFFSET('Hygiene Data'!$D$10,0,10*ROW('Hygiene Data'!D19))),'Data Summary'!DT25="Yes"),OFFSET('Hygiene Data'!$D$10,0,10*ROW('Hygiene Data'!D19)),NA())</f>
        <v>#N/A</v>
      </c>
      <c r="BF25" s="111" t="e">
        <f ca="true">+IF(AND(ISNUMBER(OFFSET('Hygiene Data'!$E$6,0,10*ROW('Hygiene Data'!E19))),'Data Summary'!DU25="Yes"),OFFSET('Hygiene Data'!$E$6,0,10*ROW('Hygiene Data'!E19)),NA())</f>
        <v>#N/A</v>
      </c>
      <c r="BG25" s="111" t="e">
        <f ca="true">+IF(AND(ISNUMBER(OFFSET('Hygiene Data'!$E$8,0,10*ROW('Hygiene Data'!E19))),'Data Summary'!DV25="Yes"),OFFSET('Hygiene Data'!$E$8,0,10*ROW('Hygiene Data'!E19)),NA())</f>
        <v>#N/A</v>
      </c>
      <c r="BH25" s="111" t="e">
        <f ca="true">+IF(AND(ISNUMBER(OFFSET('Hygiene Data'!$E$10,0,10*ROW('Hygiene Data'!E19))),'Data Summary'!DW25="Yes"),OFFSET('Hygiene Data'!$E$10,0,10*ROW('Hygiene Data'!E19)),NA())</f>
        <v>#N/A</v>
      </c>
      <c r="BI25" s="111" t="e">
        <f ca="true">+IF(AND(ISNUMBER(OFFSET('Hygiene Data'!$F$6,0,10*ROW('Hygiene Data'!F19))),'Data Summary'!DX25="Yes"),OFFSET('Hygiene Data'!$F$6,0,10*ROW('Hygiene Data'!F19)),NA())</f>
        <v>#N/A</v>
      </c>
      <c r="BJ25" s="111" t="e">
        <f ca="true">+IF(AND(ISNUMBER(OFFSET('Hygiene Data'!$F$8,0,10*ROW('Hygiene Data'!F19))),'Data Summary'!DY25="Yes"),OFFSET('Hygiene Data'!$F$8,0,10*ROW('Hygiene Data'!F19)),NA())</f>
        <v>#N/A</v>
      </c>
      <c r="BK25" s="111" t="e">
        <f ca="true">+IF(AND(ISNUMBER(OFFSET('Hygiene Data'!$F$10,0,10*ROW('Hygiene Data'!F19))),'Data Summary'!DZ25="Yes"),OFFSET('Hygiene Data'!$F$10,0,10*ROW('Hygiene Data'!F19)),NA())</f>
        <v>#N/A</v>
      </c>
      <c r="BL25" s="111" t="e">
        <f ca="true">+IF(AND(ISNUMBER(OFFSET('Hygiene Data'!$G$6,0,10*ROW('Hygiene Data'!G19))),'Data Summary'!EA25="Yes"),OFFSET('Hygiene Data'!$G$6,0,10*ROW('Hygiene Data'!G19)),NA())</f>
        <v>#N/A</v>
      </c>
      <c r="BM25" s="111" t="e">
        <f ca="true">+IF(AND(ISNUMBER(OFFSET('Hygiene Data'!$G$8,0,10*ROW('Hygiene Data'!G19))),'Data Summary'!EB25="Yes"),OFFSET('Hygiene Data'!$G$8,0,10*ROW('Hygiene Data'!G19)),NA())</f>
        <v>#N/A</v>
      </c>
      <c r="BN25" s="111" t="e">
        <f ca="true">+IF(AND(ISNUMBER(OFFSET('Hygiene Data'!$G$10,0,10*ROW('Hygiene Data'!G19))),'Data Summary'!EC25="Yes"),OFFSET('Hygiene Data'!$G$10,0,10*ROW('Hygiene Data'!G19)),NA())</f>
        <v>#N/A</v>
      </c>
      <c r="BO25" s="111" t="e">
        <f ca="true">+IF(AND(ISNUMBER(OFFSET('Hygiene Data'!$H$6,0,10*ROW('Hygiene Data'!H19))),'Data Summary'!ED25="Yes"),OFFSET('Hygiene Data'!$H$6,0,10*ROW('Hygiene Data'!H19)),NA())</f>
        <v>#N/A</v>
      </c>
      <c r="BP25" s="111" t="e">
        <f ca="true">+IF(AND(ISNUMBER(OFFSET('Hygiene Data'!$H$8,0,10*ROW('Hygiene Data'!H19))),'Data Summary'!EE25="Yes"),OFFSET('Hygiene Data'!$H$8,0,10*ROW('Hygiene Data'!H19)),NA())</f>
        <v>#N/A</v>
      </c>
      <c r="BQ25" s="111" t="e">
        <f ca="true">+IF(AND(ISNUMBER(OFFSET('Hygiene Data'!$H$10,0,10*ROW('Hygiene Data'!H19))),'Data Summary'!EF25="Yes"),OFFSET('Hygiene Data'!$H$10,0,10*ROW('Hygiene Data'!H19)),NA())</f>
        <v>#N/A</v>
      </c>
    </row>
    <row r="26" x14ac:dyDescent="0.2">
      <c r="A26" s="59" t="e">
        <f ca="true">+IF(OFFSET('Water Data'!$B$1,0,10*ROW('Water Data'!B20))="",NA(),OFFSET('Water Data'!$B$1,0,10*ROW('Water Data'!B20)))</f>
        <v>#N/A</v>
      </c>
      <c r="B26" s="59" t="e">
        <f ca="true">+IF(OFFSET('Water Data'!$A$3,0,10*ROW('Water Data'!A20))="",NA(),OFFSET('Water Data'!$A$3,0,10*ROW('Water Data'!A20)))</f>
        <v>#N/A</v>
      </c>
      <c r="C26" s="59" t="e">
        <f ca="true">+IF(OFFSET('Water Data'!$C$3,0,10*ROW('Water Data'!C20))="",NA(),OFFSET('Water Data'!$C$3,0,10*ROW('Water Data'!C20)))</f>
        <v>#N/A</v>
      </c>
      <c r="D26" s="60" t="e">
        <f ca="true">+IF(AND(ISNUMBER(OFFSET('Water Data'!$C$5,0,10*ROW('Water Data'!C20))),'Data Summary'!BS26="Yes"),100-OFFSET('Water Data'!$C$5,0,10*ROW('Water Data'!C20)),NA())</f>
        <v>#N/A</v>
      </c>
      <c r="E26" s="60" t="e">
        <f ca="true">+IF(AND(ISNUMBER(OFFSET('Water Data'!$C$7,0,10*ROW('Water Data'!C20))),'Data Summary'!BT26="Yes"),OFFSET('Water Data'!$C$7,0,10*ROW('Water Data'!C20)),NA())</f>
        <v>#N/A</v>
      </c>
      <c r="F26" s="60" t="e">
        <f ca="true">+IF(AND(ISNUMBER(OFFSET('Water Data'!$C$10,0,10*ROW('Water Data'!C20))),'Data Summary'!BU26="Yes"),OFFSET('Water Data'!$C$10,0,10*ROW('Water Data'!C20)),NA())</f>
        <v>#N/A</v>
      </c>
      <c r="G26" s="60" t="e">
        <f ca="true">+IF(AND(ISNUMBER(OFFSET('Water Data'!$D$5,0,10*ROW('Water Data'!D20))),'Data Summary'!BV26="Yes"),100-OFFSET('Water Data'!$D$5,0,10*ROW('Water Data'!D20)),NA())</f>
        <v>#N/A</v>
      </c>
      <c r="H26" s="60" t="e">
        <f ca="true">+IF(AND(ISNUMBER(OFFSET('Water Data'!$D$7,0,10*ROW('Water Data'!D20))),'Data Summary'!BW26="Yes"),OFFSET('Water Data'!$D$7,0,10*ROW('Water Data'!D20)),NA())</f>
        <v>#N/A</v>
      </c>
      <c r="I26" s="60" t="e">
        <f ca="true">+IF(AND(ISNUMBER(OFFSET('Water Data'!$D$10,0,10*ROW('Water Data'!D20))),'Data Summary'!BX26="Yes"),OFFSET('Water Data'!$D$10,0,10*ROW('Water Data'!D20)),NA())</f>
        <v>#N/A</v>
      </c>
      <c r="J26" s="60" t="e">
        <f ca="true">+IF(AND(ISNUMBER(OFFSET('Water Data'!$E$5,0,10*ROW('Water Data'!E20))),'Data Summary'!BY26="Yes"),100-OFFSET('Water Data'!$E$5,0,10*ROW('Water Data'!E20)),NA())</f>
        <v>#N/A</v>
      </c>
      <c r="K26" s="60" t="e">
        <f ca="true">+IF(AND(ISNUMBER(OFFSET('Water Data'!$E$7,0,10*ROW('Water Data'!E20))),'Data Summary'!BZ26="Yes"),OFFSET('Water Data'!$E$7,0,10*ROW('Water Data'!E20)),NA())</f>
        <v>#N/A</v>
      </c>
      <c r="L26" s="60" t="e">
        <f ca="true">+IF(AND(ISNUMBER(OFFSET('Water Data'!$E$10,0,10*ROW('Water Data'!E20))),'Data Summary'!CA26="Yes"),OFFSET('Water Data'!$E$10,0,10*ROW('Water Data'!E20)),NA())</f>
        <v>#N/A</v>
      </c>
      <c r="M26" s="60" t="e">
        <f ca="true">+IF(AND(ISNUMBER(OFFSET('Water Data'!$F$5,0,10*ROW('Water Data'!F20))),'Data Summary'!CB26="Yes"),100-OFFSET('Water Data'!$F$5,0,10*ROW('Water Data'!F20)),NA())</f>
        <v>#N/A</v>
      </c>
      <c r="N26" s="60" t="e">
        <f ca="true">+IF(AND(ISNUMBER(OFFSET('Water Data'!$F$7,0,10*ROW('Water Data'!F20))),'Data Summary'!CC26="Yes"),OFFSET('Water Data'!$F$7,0,10*ROW('Water Data'!F20)),NA())</f>
        <v>#N/A</v>
      </c>
      <c r="O26" s="60" t="e">
        <f ca="true">+IF(AND(ISNUMBER(OFFSET('Water Data'!$F$10,0,10*ROW('Water Data'!F20))),'Data Summary'!CD26="Yes"),OFFSET('Water Data'!$F$10,0,10*ROW('Water Data'!F20)),NA())</f>
        <v>#N/A</v>
      </c>
      <c r="P26" s="60" t="e">
        <f ca="true">+IF(AND(ISNUMBER(OFFSET('Water Data'!$G$5,0,10*ROW('Water Data'!G20))),'Data Summary'!CE26="Yes"),100-OFFSET('Water Data'!$G$5,0,10*ROW('Water Data'!G20)),NA())</f>
        <v>#N/A</v>
      </c>
      <c r="Q26" s="60" t="e">
        <f ca="true">+IF(AND(ISNUMBER(OFFSET('Water Data'!$G$7,0,10*ROW('Water Data'!G20))),'Data Summary'!CF26="Yes"),OFFSET('Water Data'!$G$7,0,10*ROW('Water Data'!G20)),NA())</f>
        <v>#N/A</v>
      </c>
      <c r="R26" s="60" t="e">
        <f ca="true">+IF(AND(ISNUMBER(OFFSET('Water Data'!$G$10,0,10*ROW('Water Data'!G20))),'Data Summary'!CG26="Yes"),OFFSET('Water Data'!$G$10,0,10*ROW('Water Data'!G20)),NA())</f>
        <v>#N/A</v>
      </c>
      <c r="S26" s="60" t="e">
        <f ca="true">+IF(AND(ISNUMBER(OFFSET('Water Data'!$H$5,0,10*ROW('Water Data'!H20))),'Data Summary'!CH26="Yes"),100-OFFSET('Water Data'!$H$5,0,10*ROW('Water Data'!H20)),NA())</f>
        <v>#N/A</v>
      </c>
      <c r="T26" s="60" t="e">
        <f ca="true">+IF(AND(ISNUMBER(OFFSET('Water Data'!$H$7,0,10*ROW('Water Data'!H20))),'Data Summary'!CI26="Yes"),OFFSET('Water Data'!$H$7,0,10*ROW('Water Data'!H20)),NA())</f>
        <v>#N/A</v>
      </c>
      <c r="U26" s="60" t="e">
        <f ca="true">+IF(AND(ISNUMBER(OFFSET('Water Data'!$H$10,0,10*ROW('Water Data'!H20))),'Data Summary'!CJ26="Yes"),OFFSET('Water Data'!$H$10,0,10*ROW('Water Data'!H20)),NA())</f>
        <v>#N/A</v>
      </c>
      <c r="V26" s="106" t="e">
        <f ca="true">+IF(AND(ISNUMBER(OFFSET('Sanitation Data'!$C$5,0,10*ROW('Sanitation Data'!C20))),'Data Summary'!CK26="Yes"),100-OFFSET('Sanitation Data'!$C$5,0,10*ROW('Sanitation Data'!C20)),NA())</f>
        <v>#N/A</v>
      </c>
      <c r="W26" s="106" t="e">
        <f ca="true">+IF(AND(ISNUMBER(OFFSET('Sanitation Data'!$C$7,0,10*ROW('Sanitation Data'!C20))),'Data Summary'!CL26="Yes"),OFFSET('Sanitation Data'!$C$7,0,10*ROW('Sanitation Data'!C20)),NA())</f>
        <v>#N/A</v>
      </c>
      <c r="X26" s="106" t="e">
        <f ca="true">+IF(AND(ISNUMBER(OFFSET('Sanitation Data'!$C$11,0,10*ROW('Sanitation Data'!C20))),'Data Summary'!CM26="Yes"),OFFSET('Sanitation Data'!$C$11,0,10*ROW('Sanitation Data'!C20)),NA())</f>
        <v>#N/A</v>
      </c>
      <c r="Y26" s="106" t="e">
        <f ca="true">+IF(AND(ISNUMBER(OFFSET('Sanitation Data'!$C$12,0,10*ROW('Sanitation Data'!C20))),'Data Summary'!CN26="Yes"),OFFSET('Sanitation Data'!$C$12,0,10*ROW('Sanitation Data'!C20)),NA())</f>
        <v>#N/A</v>
      </c>
      <c r="Z26" s="106" t="e">
        <f ca="true">+IF(AND(ISNUMBER(OFFSET('Sanitation Data'!$C$13,0,10*ROW('Sanitation Data'!C20))),'Data Summary'!CO26="Yes"),OFFSET('Sanitation Data'!$C$13,0,10*ROW('Sanitation Data'!C20)),NA())</f>
        <v>#N/A</v>
      </c>
      <c r="AA26" s="106" t="e">
        <f ca="true">+IF(AND(ISNUMBER(OFFSET('Sanitation Data'!$D$5,0,10*ROW('Sanitation Data'!D20))),'Data Summary'!CP26="Yes"),100-OFFSET('Sanitation Data'!$D$5,0,10*ROW('Sanitation Data'!D20)),NA())</f>
        <v>#N/A</v>
      </c>
      <c r="AB26" s="106" t="e">
        <f ca="true">+IF(AND(ISNUMBER(OFFSET('Sanitation Data'!$D$7,0,10*ROW('Sanitation Data'!D20))),'Data Summary'!CQ26="Yes"),OFFSET('Sanitation Data'!$D$7,0,10*ROW('Sanitation Data'!D20)),NA())</f>
        <v>#N/A</v>
      </c>
      <c r="AC26" s="106" t="e">
        <f ca="true">+IF(AND(ISNUMBER(OFFSET('Sanitation Data'!$D$11,0,10*ROW('Sanitation Data'!D20))),'Data Summary'!CR26="Yes"),OFFSET('Sanitation Data'!$D$11,0,10*ROW('Sanitation Data'!D20)),NA())</f>
        <v>#N/A</v>
      </c>
      <c r="AD26" s="106" t="e">
        <f ca="true">+IF(AND(ISNUMBER(OFFSET('Sanitation Data'!$D$12,0,10*ROW('Sanitation Data'!D20))),'Data Summary'!CS26="Yes"),OFFSET('Sanitation Data'!$D$12,0,10*ROW('Sanitation Data'!D20)),NA())</f>
        <v>#N/A</v>
      </c>
      <c r="AE26" s="106" t="e">
        <f ca="true">+IF(AND(ISNUMBER(OFFSET('Sanitation Data'!$D$13,0,10*ROW('Sanitation Data'!D20))),'Data Summary'!CT26="Yes"),OFFSET('Sanitation Data'!$D$13,0,10*ROW('Sanitation Data'!D20)),NA())</f>
        <v>#N/A</v>
      </c>
      <c r="AF26" s="106" t="e">
        <f ca="true">+IF(AND(ISNUMBER(OFFSET('Sanitation Data'!$E$5,0,10*ROW('Sanitation Data'!E20))),'Data Summary'!CU26="Yes"),100-OFFSET('Sanitation Data'!$E$5,0,10*ROW('Sanitation Data'!E20)),NA())</f>
        <v>#N/A</v>
      </c>
      <c r="AG26" s="106" t="e">
        <f ca="true">+IF(AND(ISNUMBER(OFFSET('Sanitation Data'!$E$7,0,10*ROW('Sanitation Data'!E20))),'Data Summary'!CV26="Yes"),OFFSET('Sanitation Data'!$E$7,0,10*ROW('Sanitation Data'!E20)),NA())</f>
        <v>#N/A</v>
      </c>
      <c r="AH26" s="106" t="e">
        <f ca="true">+IF(AND(ISNUMBER(OFFSET('Sanitation Data'!$E$11,0,10*ROW('Sanitation Data'!E20))),'Data Summary'!CW26="Yes"),OFFSET('Sanitation Data'!$E$11,0,10*ROW('Sanitation Data'!E20)),NA())</f>
        <v>#N/A</v>
      </c>
      <c r="AI26" s="106" t="e">
        <f ca="true">+IF(AND(ISNUMBER(OFFSET('Sanitation Data'!$E$12,0,10*ROW('Sanitation Data'!E20))),'Data Summary'!CX26="Yes"),OFFSET('Sanitation Data'!$E$12,0,10*ROW('Sanitation Data'!E20)),NA())</f>
        <v>#N/A</v>
      </c>
      <c r="AJ26" s="106" t="e">
        <f ca="true">+IF(AND(ISNUMBER(OFFSET('Sanitation Data'!$E$13,0,10*ROW('Sanitation Data'!E20))),'Data Summary'!CY26="Yes"),OFFSET('Sanitation Data'!$E$13,0,10*ROW('Sanitation Data'!E20)),NA())</f>
        <v>#N/A</v>
      </c>
      <c r="AK26" s="106" t="e">
        <f ca="true">+IF(AND(ISNUMBER(OFFSET('Sanitation Data'!$F$5,0,10*ROW('Sanitation Data'!F20))),'Data Summary'!CZ26="Yes"),100-OFFSET('Sanitation Data'!$F$5,0,10*ROW('Sanitation Data'!F20)),NA())</f>
        <v>#N/A</v>
      </c>
      <c r="AL26" s="106" t="e">
        <f ca="true">+IF(AND(ISNUMBER(OFFSET('Sanitation Data'!$F$7,0,10*ROW('Sanitation Data'!F20))),'Data Summary'!DA26="Yes"),OFFSET('Sanitation Data'!$F$7,0,10*ROW('Sanitation Data'!F20)),NA())</f>
        <v>#N/A</v>
      </c>
      <c r="AM26" s="106" t="e">
        <f ca="true">+IF(AND(ISNUMBER(OFFSET('Sanitation Data'!$F$11,0,10*ROW('Sanitation Data'!F20))),'Data Summary'!DB26="Yes"),OFFSET('Sanitation Data'!$F$11,0,10*ROW('Sanitation Data'!F20)),NA())</f>
        <v>#N/A</v>
      </c>
      <c r="AN26" s="106" t="e">
        <f ca="true">+IF(AND(ISNUMBER(OFFSET('Sanitation Data'!$F$12,0,10*ROW('Sanitation Data'!F20))),'Data Summary'!DC26="Yes"),OFFSET('Sanitation Data'!$F$12,0,10*ROW('Sanitation Data'!F20)),NA())</f>
        <v>#N/A</v>
      </c>
      <c r="AO26" s="106" t="e">
        <f ca="true">+IF(AND(ISNUMBER(OFFSET('Sanitation Data'!$F$13,0,10*ROW('Sanitation Data'!F20))),'Data Summary'!DD26="Yes"),OFFSET('Sanitation Data'!$F$13,0,10*ROW('Sanitation Data'!F20)),NA())</f>
        <v>#N/A</v>
      </c>
      <c r="AP26" s="106" t="e">
        <f ca="true">+IF(AND(ISNUMBER(OFFSET('Sanitation Data'!$G$5,0,10*ROW('Sanitation Data'!G20))),'Data Summary'!DE26="Yes"),100-OFFSET('Sanitation Data'!$G$5,0,10*ROW('Sanitation Data'!G20)),NA())</f>
        <v>#N/A</v>
      </c>
      <c r="AQ26" s="106" t="e">
        <f ca="true">+IF(AND(ISNUMBER(OFFSET('Sanitation Data'!$G$7,0,10*ROW('Sanitation Data'!G20))),'Data Summary'!DF26="Yes"),OFFSET('Sanitation Data'!$G$7,0,10*ROW('Sanitation Data'!G20)),NA())</f>
        <v>#N/A</v>
      </c>
      <c r="AR26" s="106" t="e">
        <f ca="true">+IF(AND(ISNUMBER(OFFSET('Sanitation Data'!$G$11,0,10*ROW('Sanitation Data'!G20))),'Data Summary'!DG26="Yes"),OFFSET('Sanitation Data'!$G$11,0,10*ROW('Sanitation Data'!G20)),NA())</f>
        <v>#N/A</v>
      </c>
      <c r="AS26" s="106" t="e">
        <f ca="true">+IF(AND(ISNUMBER(OFFSET('Sanitation Data'!$G$12,0,10*ROW('Sanitation Data'!G20))),'Data Summary'!DH26="Yes"),OFFSET('Sanitation Data'!$G$12,0,10*ROW('Sanitation Data'!G20)),NA())</f>
        <v>#N/A</v>
      </c>
      <c r="AT26" s="106" t="e">
        <f ca="true">+IF(AND(ISNUMBER(OFFSET('Sanitation Data'!$G$13,0,10*ROW('Sanitation Data'!G20))),'Data Summary'!DI26="Yes"),OFFSET('Sanitation Data'!$G$13,0,10*ROW('Sanitation Data'!G20)),NA())</f>
        <v>#N/A</v>
      </c>
      <c r="AU26" s="106" t="e">
        <f ca="true">+IF(AND(ISNUMBER(OFFSET('Sanitation Data'!$H$5,0,10*ROW('Sanitation Data'!H20))),'Data Summary'!DJ26="Yes"),100-OFFSET('Sanitation Data'!$H$5,0,10*ROW('Sanitation Data'!H20)),NA())</f>
        <v>#N/A</v>
      </c>
      <c r="AV26" s="106" t="e">
        <f ca="true">+IF(AND(ISNUMBER(OFFSET('Sanitation Data'!$H$7,0,10*ROW('Sanitation Data'!H20))),'Data Summary'!DK26="Yes"),OFFSET('Sanitation Data'!$H$7,0,10*ROW('Sanitation Data'!H20)),NA())</f>
        <v>#N/A</v>
      </c>
      <c r="AW26" s="106" t="e">
        <f ca="true">+IF(AND(ISNUMBER(OFFSET('Sanitation Data'!$H$11,0,10*ROW('Sanitation Data'!H20))),'Data Summary'!DL26="Yes"),OFFSET('Sanitation Data'!$H$11,0,10*ROW('Sanitation Data'!H20)),NA())</f>
        <v>#N/A</v>
      </c>
      <c r="AX26" s="106" t="e">
        <f ca="true">+IF(AND(ISNUMBER(OFFSET('Sanitation Data'!$H$12,0,10*ROW('Sanitation Data'!H20))),'Data Summary'!DM26="Yes"),OFFSET('Sanitation Data'!$H$12,0,10*ROW('Sanitation Data'!H20)),NA())</f>
        <v>#N/A</v>
      </c>
      <c r="AY26" s="106" t="e">
        <f ca="true">+IF(AND(ISNUMBER(OFFSET('Sanitation Data'!$H$13,0,10*ROW('Sanitation Data'!H20))),'Data Summary'!DN26="Yes"),OFFSET('Sanitation Data'!$H$13,0,10*ROW('Sanitation Data'!H20)),NA())</f>
        <v>#N/A</v>
      </c>
      <c r="AZ26" s="111" t="e">
        <f ca="true">+IF(AND(ISNUMBER(OFFSET('Hygiene Data'!$C$6,0,10*ROW('Hygiene Data'!C20))),'Data Summary'!DO26="Yes"),OFFSET('Hygiene Data'!$C$6,0,10*ROW('Hygiene Data'!C20)),NA())</f>
        <v>#N/A</v>
      </c>
      <c r="BA26" s="111" t="e">
        <f ca="true">+IF(AND(ISNUMBER(OFFSET('Hygiene Data'!$C$8,0,10*ROW('Hygiene Data'!C20))),'Data Summary'!DP26="Yes"),OFFSET('Hygiene Data'!$C$8,0,10*ROW('Hygiene Data'!C20)),NA())</f>
        <v>#N/A</v>
      </c>
      <c r="BB26" s="111" t="e">
        <f ca="true">+IF(AND(ISNUMBER(OFFSET('Hygiene Data'!$C$10,0,10*ROW('Hygiene Data'!C20))),'Data Summary'!DQ26="Yes"),OFFSET('Hygiene Data'!$C$10,0,10*ROW('Hygiene Data'!C20)),NA())</f>
        <v>#N/A</v>
      </c>
      <c r="BC26" s="111" t="e">
        <f ca="true">+IF(AND(ISNUMBER(OFFSET('Hygiene Data'!$D$6,0,10*ROW('Hygiene Data'!D20))),'Data Summary'!DR26="Yes"),OFFSET('Hygiene Data'!$D$6,0,10*ROW('Hygiene Data'!D20)),NA())</f>
        <v>#N/A</v>
      </c>
      <c r="BD26" s="111" t="e">
        <f ca="true">+IF(AND(ISNUMBER(OFFSET('Hygiene Data'!$D$8,0,10*ROW('Hygiene Data'!D20))),'Data Summary'!DS26="Yes"),OFFSET('Hygiene Data'!$D$8,0,10*ROW('Hygiene Data'!D20)),NA())</f>
        <v>#N/A</v>
      </c>
      <c r="BE26" s="111" t="e">
        <f ca="true">+IF(AND(ISNUMBER(OFFSET('Hygiene Data'!$D$10,0,10*ROW('Hygiene Data'!D20))),'Data Summary'!DT26="Yes"),OFFSET('Hygiene Data'!$D$10,0,10*ROW('Hygiene Data'!D20)),NA())</f>
        <v>#N/A</v>
      </c>
      <c r="BF26" s="111" t="e">
        <f ca="true">+IF(AND(ISNUMBER(OFFSET('Hygiene Data'!$E$6,0,10*ROW('Hygiene Data'!E20))),'Data Summary'!DU26="Yes"),OFFSET('Hygiene Data'!$E$6,0,10*ROW('Hygiene Data'!E20)),NA())</f>
        <v>#N/A</v>
      </c>
      <c r="BG26" s="111" t="e">
        <f ca="true">+IF(AND(ISNUMBER(OFFSET('Hygiene Data'!$E$8,0,10*ROW('Hygiene Data'!E20))),'Data Summary'!DV26="Yes"),OFFSET('Hygiene Data'!$E$8,0,10*ROW('Hygiene Data'!E20)),NA())</f>
        <v>#N/A</v>
      </c>
      <c r="BH26" s="111" t="e">
        <f ca="true">+IF(AND(ISNUMBER(OFFSET('Hygiene Data'!$E$10,0,10*ROW('Hygiene Data'!E20))),'Data Summary'!DW26="Yes"),OFFSET('Hygiene Data'!$E$10,0,10*ROW('Hygiene Data'!E20)),NA())</f>
        <v>#N/A</v>
      </c>
      <c r="BI26" s="111" t="e">
        <f ca="true">+IF(AND(ISNUMBER(OFFSET('Hygiene Data'!$F$6,0,10*ROW('Hygiene Data'!F20))),'Data Summary'!DX26="Yes"),OFFSET('Hygiene Data'!$F$6,0,10*ROW('Hygiene Data'!F20)),NA())</f>
        <v>#N/A</v>
      </c>
      <c r="BJ26" s="111" t="e">
        <f ca="true">+IF(AND(ISNUMBER(OFFSET('Hygiene Data'!$F$8,0,10*ROW('Hygiene Data'!F20))),'Data Summary'!DY26="Yes"),OFFSET('Hygiene Data'!$F$8,0,10*ROW('Hygiene Data'!F20)),NA())</f>
        <v>#N/A</v>
      </c>
      <c r="BK26" s="111" t="e">
        <f ca="true">+IF(AND(ISNUMBER(OFFSET('Hygiene Data'!$F$10,0,10*ROW('Hygiene Data'!F20))),'Data Summary'!DZ26="Yes"),OFFSET('Hygiene Data'!$F$10,0,10*ROW('Hygiene Data'!F20)),NA())</f>
        <v>#N/A</v>
      </c>
      <c r="BL26" s="111" t="e">
        <f ca="true">+IF(AND(ISNUMBER(OFFSET('Hygiene Data'!$G$6,0,10*ROW('Hygiene Data'!G20))),'Data Summary'!EA26="Yes"),OFFSET('Hygiene Data'!$G$6,0,10*ROW('Hygiene Data'!G20)),NA())</f>
        <v>#N/A</v>
      </c>
      <c r="BM26" s="111" t="e">
        <f ca="true">+IF(AND(ISNUMBER(OFFSET('Hygiene Data'!$G$8,0,10*ROW('Hygiene Data'!G20))),'Data Summary'!EB26="Yes"),OFFSET('Hygiene Data'!$G$8,0,10*ROW('Hygiene Data'!G20)),NA())</f>
        <v>#N/A</v>
      </c>
      <c r="BN26" s="111" t="e">
        <f ca="true">+IF(AND(ISNUMBER(OFFSET('Hygiene Data'!$G$10,0,10*ROW('Hygiene Data'!G20))),'Data Summary'!EC26="Yes"),OFFSET('Hygiene Data'!$G$10,0,10*ROW('Hygiene Data'!G20)),NA())</f>
        <v>#N/A</v>
      </c>
      <c r="BO26" s="111" t="e">
        <f ca="true">+IF(AND(ISNUMBER(OFFSET('Hygiene Data'!$H$6,0,10*ROW('Hygiene Data'!H20))),'Data Summary'!ED26="Yes"),OFFSET('Hygiene Data'!$H$6,0,10*ROW('Hygiene Data'!H20)),NA())</f>
        <v>#N/A</v>
      </c>
      <c r="BP26" s="111" t="e">
        <f ca="true">+IF(AND(ISNUMBER(OFFSET('Hygiene Data'!$H$8,0,10*ROW('Hygiene Data'!H20))),'Data Summary'!EE26="Yes"),OFFSET('Hygiene Data'!$H$8,0,10*ROW('Hygiene Data'!H20)),NA())</f>
        <v>#N/A</v>
      </c>
      <c r="BQ26" s="111" t="e">
        <f ca="true">+IF(AND(ISNUMBER(OFFSET('Hygiene Data'!$H$10,0,10*ROW('Hygiene Data'!H20))),'Data Summary'!EF26="Yes"),OFFSET('Hygiene Data'!$H$10,0,10*ROW('Hygiene Data'!H20)),NA())</f>
        <v>#N/A</v>
      </c>
    </row>
    <row r="27" x14ac:dyDescent="0.2">
      <c r="A27" s="59" t="e">
        <f ca="true">+IF(OFFSET('Water Data'!$B$1,0,10*ROW('Water Data'!B21))="",NA(),OFFSET('Water Data'!$B$1,0,10*ROW('Water Data'!B21)))</f>
        <v>#N/A</v>
      </c>
      <c r="B27" s="59" t="e">
        <f ca="true">+IF(OFFSET('Water Data'!$A$3,0,10*ROW('Water Data'!A21))="",NA(),OFFSET('Water Data'!$A$3,0,10*ROW('Water Data'!A21)))</f>
        <v>#N/A</v>
      </c>
      <c r="C27" s="59" t="e">
        <f ca="true">+IF(OFFSET('Water Data'!$C$3,0,10*ROW('Water Data'!C21))="",NA(),OFFSET('Water Data'!$C$3,0,10*ROW('Water Data'!C21)))</f>
        <v>#N/A</v>
      </c>
      <c r="D27" s="60" t="e">
        <f ca="true">+IF(AND(ISNUMBER(OFFSET('Water Data'!$C$5,0,10*ROW('Water Data'!C21))),'Data Summary'!BS27="Yes"),100-OFFSET('Water Data'!$C$5,0,10*ROW('Water Data'!C21)),NA())</f>
        <v>#N/A</v>
      </c>
      <c r="E27" s="60" t="e">
        <f ca="true">+IF(AND(ISNUMBER(OFFSET('Water Data'!$C$7,0,10*ROW('Water Data'!C21))),'Data Summary'!BT27="Yes"),OFFSET('Water Data'!$C$7,0,10*ROW('Water Data'!C21)),NA())</f>
        <v>#N/A</v>
      </c>
      <c r="F27" s="60" t="e">
        <f ca="true">+IF(AND(ISNUMBER(OFFSET('Water Data'!$C$10,0,10*ROW('Water Data'!C21))),'Data Summary'!BU27="Yes"),OFFSET('Water Data'!$C$10,0,10*ROW('Water Data'!C21)),NA())</f>
        <v>#N/A</v>
      </c>
      <c r="G27" s="60" t="e">
        <f ca="true">+IF(AND(ISNUMBER(OFFSET('Water Data'!$D$5,0,10*ROW('Water Data'!D21))),'Data Summary'!BV27="Yes"),100-OFFSET('Water Data'!$D$5,0,10*ROW('Water Data'!D21)),NA())</f>
        <v>#N/A</v>
      </c>
      <c r="H27" s="60" t="e">
        <f ca="true">+IF(AND(ISNUMBER(OFFSET('Water Data'!$D$7,0,10*ROW('Water Data'!D21))),'Data Summary'!BW27="Yes"),OFFSET('Water Data'!$D$7,0,10*ROW('Water Data'!D21)),NA())</f>
        <v>#N/A</v>
      </c>
      <c r="I27" s="60" t="e">
        <f ca="true">+IF(AND(ISNUMBER(OFFSET('Water Data'!$D$10,0,10*ROW('Water Data'!D21))),'Data Summary'!BX27="Yes"),OFFSET('Water Data'!$D$10,0,10*ROW('Water Data'!D21)),NA())</f>
        <v>#N/A</v>
      </c>
      <c r="J27" s="60" t="e">
        <f ca="true">+IF(AND(ISNUMBER(OFFSET('Water Data'!$E$5,0,10*ROW('Water Data'!E21))),'Data Summary'!BY27="Yes"),100-OFFSET('Water Data'!$E$5,0,10*ROW('Water Data'!E21)),NA())</f>
        <v>#N/A</v>
      </c>
      <c r="K27" s="60" t="e">
        <f ca="true">+IF(AND(ISNUMBER(OFFSET('Water Data'!$E$7,0,10*ROW('Water Data'!E21))),'Data Summary'!BZ27="Yes"),OFFSET('Water Data'!$E$7,0,10*ROW('Water Data'!E21)),NA())</f>
        <v>#N/A</v>
      </c>
      <c r="L27" s="60" t="e">
        <f ca="true">+IF(AND(ISNUMBER(OFFSET('Water Data'!$E$10,0,10*ROW('Water Data'!E21))),'Data Summary'!CA27="Yes"),OFFSET('Water Data'!$E$10,0,10*ROW('Water Data'!E21)),NA())</f>
        <v>#N/A</v>
      </c>
      <c r="M27" s="60" t="e">
        <f ca="true">+IF(AND(ISNUMBER(OFFSET('Water Data'!$F$5,0,10*ROW('Water Data'!F21))),'Data Summary'!CB27="Yes"),100-OFFSET('Water Data'!$F$5,0,10*ROW('Water Data'!F21)),NA())</f>
        <v>#N/A</v>
      </c>
      <c r="N27" s="60" t="e">
        <f ca="true">+IF(AND(ISNUMBER(OFFSET('Water Data'!$F$7,0,10*ROW('Water Data'!F21))),'Data Summary'!CC27="Yes"),OFFSET('Water Data'!$F$7,0,10*ROW('Water Data'!F21)),NA())</f>
        <v>#N/A</v>
      </c>
      <c r="O27" s="60" t="e">
        <f ca="true">+IF(AND(ISNUMBER(OFFSET('Water Data'!$F$10,0,10*ROW('Water Data'!F21))),'Data Summary'!CD27="Yes"),OFFSET('Water Data'!$F$10,0,10*ROW('Water Data'!F21)),NA())</f>
        <v>#N/A</v>
      </c>
      <c r="P27" s="60" t="e">
        <f ca="true">+IF(AND(ISNUMBER(OFFSET('Water Data'!$G$5,0,10*ROW('Water Data'!G21))),'Data Summary'!CE27="Yes"),100-OFFSET('Water Data'!$G$5,0,10*ROW('Water Data'!G21)),NA())</f>
        <v>#N/A</v>
      </c>
      <c r="Q27" s="60" t="e">
        <f ca="true">+IF(AND(ISNUMBER(OFFSET('Water Data'!$G$7,0,10*ROW('Water Data'!G21))),'Data Summary'!CF27="Yes"),OFFSET('Water Data'!$G$7,0,10*ROW('Water Data'!G21)),NA())</f>
        <v>#N/A</v>
      </c>
      <c r="R27" s="60" t="e">
        <f ca="true">+IF(AND(ISNUMBER(OFFSET('Water Data'!$G$10,0,10*ROW('Water Data'!G21))),'Data Summary'!CG27="Yes"),OFFSET('Water Data'!$G$10,0,10*ROW('Water Data'!G21)),NA())</f>
        <v>#N/A</v>
      </c>
      <c r="S27" s="60" t="e">
        <f ca="true">+IF(AND(ISNUMBER(OFFSET('Water Data'!$H$5,0,10*ROW('Water Data'!H21))),'Data Summary'!CH27="Yes"),100-OFFSET('Water Data'!$H$5,0,10*ROW('Water Data'!H21)),NA())</f>
        <v>#N/A</v>
      </c>
      <c r="T27" s="60" t="e">
        <f ca="true">+IF(AND(ISNUMBER(OFFSET('Water Data'!$H$7,0,10*ROW('Water Data'!H21))),'Data Summary'!CI27="Yes"),OFFSET('Water Data'!$H$7,0,10*ROW('Water Data'!H21)),NA())</f>
        <v>#N/A</v>
      </c>
      <c r="U27" s="60" t="e">
        <f ca="true">+IF(AND(ISNUMBER(OFFSET('Water Data'!$H$10,0,10*ROW('Water Data'!H21))),'Data Summary'!CJ27="Yes"),OFFSET('Water Data'!$H$10,0,10*ROW('Water Data'!H21)),NA())</f>
        <v>#N/A</v>
      </c>
      <c r="V27" s="106" t="e">
        <f ca="true">+IF(AND(ISNUMBER(OFFSET('Sanitation Data'!$C$5,0,10*ROW('Sanitation Data'!C21))),'Data Summary'!CK27="Yes"),100-OFFSET('Sanitation Data'!$C$5,0,10*ROW('Sanitation Data'!C21)),NA())</f>
        <v>#N/A</v>
      </c>
      <c r="W27" s="106" t="e">
        <f ca="true">+IF(AND(ISNUMBER(OFFSET('Sanitation Data'!$C$7,0,10*ROW('Sanitation Data'!C21))),'Data Summary'!CL27="Yes"),OFFSET('Sanitation Data'!$C$7,0,10*ROW('Sanitation Data'!C21)),NA())</f>
        <v>#N/A</v>
      </c>
      <c r="X27" s="106" t="e">
        <f ca="true">+IF(AND(ISNUMBER(OFFSET('Sanitation Data'!$C$11,0,10*ROW('Sanitation Data'!C21))),'Data Summary'!CM27="Yes"),OFFSET('Sanitation Data'!$C$11,0,10*ROW('Sanitation Data'!C21)),NA())</f>
        <v>#N/A</v>
      </c>
      <c r="Y27" s="106" t="e">
        <f ca="true">+IF(AND(ISNUMBER(OFFSET('Sanitation Data'!$C$12,0,10*ROW('Sanitation Data'!C21))),'Data Summary'!CN27="Yes"),OFFSET('Sanitation Data'!$C$12,0,10*ROW('Sanitation Data'!C21)),NA())</f>
        <v>#N/A</v>
      </c>
      <c r="Z27" s="106" t="e">
        <f ca="true">+IF(AND(ISNUMBER(OFFSET('Sanitation Data'!$C$13,0,10*ROW('Sanitation Data'!C21))),'Data Summary'!CO27="Yes"),OFFSET('Sanitation Data'!$C$13,0,10*ROW('Sanitation Data'!C21)),NA())</f>
        <v>#N/A</v>
      </c>
      <c r="AA27" s="106" t="e">
        <f ca="true">+IF(AND(ISNUMBER(OFFSET('Sanitation Data'!$D$5,0,10*ROW('Sanitation Data'!D21))),'Data Summary'!CP27="Yes"),100-OFFSET('Sanitation Data'!$D$5,0,10*ROW('Sanitation Data'!D21)),NA())</f>
        <v>#N/A</v>
      </c>
      <c r="AB27" s="106" t="e">
        <f ca="true">+IF(AND(ISNUMBER(OFFSET('Sanitation Data'!$D$7,0,10*ROW('Sanitation Data'!D21))),'Data Summary'!CQ27="Yes"),OFFSET('Sanitation Data'!$D$7,0,10*ROW('Sanitation Data'!D21)),NA())</f>
        <v>#N/A</v>
      </c>
      <c r="AC27" s="106" t="e">
        <f ca="true">+IF(AND(ISNUMBER(OFFSET('Sanitation Data'!$D$11,0,10*ROW('Sanitation Data'!D21))),'Data Summary'!CR27="Yes"),OFFSET('Sanitation Data'!$D$11,0,10*ROW('Sanitation Data'!D21)),NA())</f>
        <v>#N/A</v>
      </c>
      <c r="AD27" s="106" t="e">
        <f ca="true">+IF(AND(ISNUMBER(OFFSET('Sanitation Data'!$D$12,0,10*ROW('Sanitation Data'!D21))),'Data Summary'!CS27="Yes"),OFFSET('Sanitation Data'!$D$12,0,10*ROW('Sanitation Data'!D21)),NA())</f>
        <v>#N/A</v>
      </c>
      <c r="AE27" s="106" t="e">
        <f ca="true">+IF(AND(ISNUMBER(OFFSET('Sanitation Data'!$D$13,0,10*ROW('Sanitation Data'!D21))),'Data Summary'!CT27="Yes"),OFFSET('Sanitation Data'!$D$13,0,10*ROW('Sanitation Data'!D21)),NA())</f>
        <v>#N/A</v>
      </c>
      <c r="AF27" s="106" t="e">
        <f ca="true">+IF(AND(ISNUMBER(OFFSET('Sanitation Data'!$E$5,0,10*ROW('Sanitation Data'!E21))),'Data Summary'!CU27="Yes"),100-OFFSET('Sanitation Data'!$E$5,0,10*ROW('Sanitation Data'!E21)),NA())</f>
        <v>#N/A</v>
      </c>
      <c r="AG27" s="106" t="e">
        <f ca="true">+IF(AND(ISNUMBER(OFFSET('Sanitation Data'!$E$7,0,10*ROW('Sanitation Data'!E21))),'Data Summary'!CV27="Yes"),OFFSET('Sanitation Data'!$E$7,0,10*ROW('Sanitation Data'!E21)),NA())</f>
        <v>#N/A</v>
      </c>
      <c r="AH27" s="106" t="e">
        <f ca="true">+IF(AND(ISNUMBER(OFFSET('Sanitation Data'!$E$11,0,10*ROW('Sanitation Data'!E21))),'Data Summary'!CW27="Yes"),OFFSET('Sanitation Data'!$E$11,0,10*ROW('Sanitation Data'!E21)),NA())</f>
        <v>#N/A</v>
      </c>
      <c r="AI27" s="106" t="e">
        <f ca="true">+IF(AND(ISNUMBER(OFFSET('Sanitation Data'!$E$12,0,10*ROW('Sanitation Data'!E21))),'Data Summary'!CX27="Yes"),OFFSET('Sanitation Data'!$E$12,0,10*ROW('Sanitation Data'!E21)),NA())</f>
        <v>#N/A</v>
      </c>
      <c r="AJ27" s="106" t="e">
        <f ca="true">+IF(AND(ISNUMBER(OFFSET('Sanitation Data'!$E$13,0,10*ROW('Sanitation Data'!E21))),'Data Summary'!CY27="Yes"),OFFSET('Sanitation Data'!$E$13,0,10*ROW('Sanitation Data'!E21)),NA())</f>
        <v>#N/A</v>
      </c>
      <c r="AK27" s="106" t="e">
        <f ca="true">+IF(AND(ISNUMBER(OFFSET('Sanitation Data'!$F$5,0,10*ROW('Sanitation Data'!F21))),'Data Summary'!CZ27="Yes"),100-OFFSET('Sanitation Data'!$F$5,0,10*ROW('Sanitation Data'!F21)),NA())</f>
        <v>#N/A</v>
      </c>
      <c r="AL27" s="106" t="e">
        <f ca="true">+IF(AND(ISNUMBER(OFFSET('Sanitation Data'!$F$7,0,10*ROW('Sanitation Data'!F21))),'Data Summary'!DA27="Yes"),OFFSET('Sanitation Data'!$F$7,0,10*ROW('Sanitation Data'!F21)),NA())</f>
        <v>#N/A</v>
      </c>
      <c r="AM27" s="106" t="e">
        <f ca="true">+IF(AND(ISNUMBER(OFFSET('Sanitation Data'!$F$11,0,10*ROW('Sanitation Data'!F21))),'Data Summary'!DB27="Yes"),OFFSET('Sanitation Data'!$F$11,0,10*ROW('Sanitation Data'!F21)),NA())</f>
        <v>#N/A</v>
      </c>
      <c r="AN27" s="106" t="e">
        <f ca="true">+IF(AND(ISNUMBER(OFFSET('Sanitation Data'!$F$12,0,10*ROW('Sanitation Data'!F21))),'Data Summary'!DC27="Yes"),OFFSET('Sanitation Data'!$F$12,0,10*ROW('Sanitation Data'!F21)),NA())</f>
        <v>#N/A</v>
      </c>
      <c r="AO27" s="106" t="e">
        <f ca="true">+IF(AND(ISNUMBER(OFFSET('Sanitation Data'!$F$13,0,10*ROW('Sanitation Data'!F21))),'Data Summary'!DD27="Yes"),OFFSET('Sanitation Data'!$F$13,0,10*ROW('Sanitation Data'!F21)),NA())</f>
        <v>#N/A</v>
      </c>
      <c r="AP27" s="106" t="e">
        <f ca="true">+IF(AND(ISNUMBER(OFFSET('Sanitation Data'!$G$5,0,10*ROW('Sanitation Data'!G21))),'Data Summary'!DE27="Yes"),100-OFFSET('Sanitation Data'!$G$5,0,10*ROW('Sanitation Data'!G21)),NA())</f>
        <v>#N/A</v>
      </c>
      <c r="AQ27" s="106" t="e">
        <f ca="true">+IF(AND(ISNUMBER(OFFSET('Sanitation Data'!$G$7,0,10*ROW('Sanitation Data'!G21))),'Data Summary'!DF27="Yes"),OFFSET('Sanitation Data'!$G$7,0,10*ROW('Sanitation Data'!G21)),NA())</f>
        <v>#N/A</v>
      </c>
      <c r="AR27" s="106" t="e">
        <f ca="true">+IF(AND(ISNUMBER(OFFSET('Sanitation Data'!$G$11,0,10*ROW('Sanitation Data'!G21))),'Data Summary'!DG27="Yes"),OFFSET('Sanitation Data'!$G$11,0,10*ROW('Sanitation Data'!G21)),NA())</f>
        <v>#N/A</v>
      </c>
      <c r="AS27" s="106" t="e">
        <f ca="true">+IF(AND(ISNUMBER(OFFSET('Sanitation Data'!$G$12,0,10*ROW('Sanitation Data'!G21))),'Data Summary'!DH27="Yes"),OFFSET('Sanitation Data'!$G$12,0,10*ROW('Sanitation Data'!G21)),NA())</f>
        <v>#N/A</v>
      </c>
      <c r="AT27" s="106" t="e">
        <f ca="true">+IF(AND(ISNUMBER(OFFSET('Sanitation Data'!$G$13,0,10*ROW('Sanitation Data'!G21))),'Data Summary'!DI27="Yes"),OFFSET('Sanitation Data'!$G$13,0,10*ROW('Sanitation Data'!G21)),NA())</f>
        <v>#N/A</v>
      </c>
      <c r="AU27" s="106" t="e">
        <f ca="true">+IF(AND(ISNUMBER(OFFSET('Sanitation Data'!$H$5,0,10*ROW('Sanitation Data'!H21))),'Data Summary'!DJ27="Yes"),100-OFFSET('Sanitation Data'!$H$5,0,10*ROW('Sanitation Data'!H21)),NA())</f>
        <v>#N/A</v>
      </c>
      <c r="AV27" s="106" t="e">
        <f ca="true">+IF(AND(ISNUMBER(OFFSET('Sanitation Data'!$H$7,0,10*ROW('Sanitation Data'!H21))),'Data Summary'!DK27="Yes"),OFFSET('Sanitation Data'!$H$7,0,10*ROW('Sanitation Data'!H21)),NA())</f>
        <v>#N/A</v>
      </c>
      <c r="AW27" s="106" t="e">
        <f ca="true">+IF(AND(ISNUMBER(OFFSET('Sanitation Data'!$H$11,0,10*ROW('Sanitation Data'!H21))),'Data Summary'!DL27="Yes"),OFFSET('Sanitation Data'!$H$11,0,10*ROW('Sanitation Data'!H21)),NA())</f>
        <v>#N/A</v>
      </c>
      <c r="AX27" s="106" t="e">
        <f ca="true">+IF(AND(ISNUMBER(OFFSET('Sanitation Data'!$H$12,0,10*ROW('Sanitation Data'!H21))),'Data Summary'!DM27="Yes"),OFFSET('Sanitation Data'!$H$12,0,10*ROW('Sanitation Data'!H21)),NA())</f>
        <v>#N/A</v>
      </c>
      <c r="AY27" s="106" t="e">
        <f ca="true">+IF(AND(ISNUMBER(OFFSET('Sanitation Data'!$H$13,0,10*ROW('Sanitation Data'!H21))),'Data Summary'!DN27="Yes"),OFFSET('Sanitation Data'!$H$13,0,10*ROW('Sanitation Data'!H21)),NA())</f>
        <v>#N/A</v>
      </c>
      <c r="AZ27" s="111" t="e">
        <f ca="true">+IF(AND(ISNUMBER(OFFSET('Hygiene Data'!$C$6,0,10*ROW('Hygiene Data'!C21))),'Data Summary'!DO27="Yes"),OFFSET('Hygiene Data'!$C$6,0,10*ROW('Hygiene Data'!C21)),NA())</f>
        <v>#N/A</v>
      </c>
      <c r="BA27" s="111" t="e">
        <f ca="true">+IF(AND(ISNUMBER(OFFSET('Hygiene Data'!$C$8,0,10*ROW('Hygiene Data'!C21))),'Data Summary'!DP27="Yes"),OFFSET('Hygiene Data'!$C$8,0,10*ROW('Hygiene Data'!C21)),NA())</f>
        <v>#N/A</v>
      </c>
      <c r="BB27" s="111" t="e">
        <f ca="true">+IF(AND(ISNUMBER(OFFSET('Hygiene Data'!$C$10,0,10*ROW('Hygiene Data'!C21))),'Data Summary'!DQ27="Yes"),OFFSET('Hygiene Data'!$C$10,0,10*ROW('Hygiene Data'!C21)),NA())</f>
        <v>#N/A</v>
      </c>
      <c r="BC27" s="111" t="e">
        <f ca="true">+IF(AND(ISNUMBER(OFFSET('Hygiene Data'!$D$6,0,10*ROW('Hygiene Data'!D21))),'Data Summary'!DR27="Yes"),OFFSET('Hygiene Data'!$D$6,0,10*ROW('Hygiene Data'!D21)),NA())</f>
        <v>#N/A</v>
      </c>
      <c r="BD27" s="111" t="e">
        <f ca="true">+IF(AND(ISNUMBER(OFFSET('Hygiene Data'!$D$8,0,10*ROW('Hygiene Data'!D21))),'Data Summary'!DS27="Yes"),OFFSET('Hygiene Data'!$D$8,0,10*ROW('Hygiene Data'!D21)),NA())</f>
        <v>#N/A</v>
      </c>
      <c r="BE27" s="111" t="e">
        <f ca="true">+IF(AND(ISNUMBER(OFFSET('Hygiene Data'!$D$10,0,10*ROW('Hygiene Data'!D21))),'Data Summary'!DT27="Yes"),OFFSET('Hygiene Data'!$D$10,0,10*ROW('Hygiene Data'!D21)),NA())</f>
        <v>#N/A</v>
      </c>
      <c r="BF27" s="111" t="e">
        <f ca="true">+IF(AND(ISNUMBER(OFFSET('Hygiene Data'!$E$6,0,10*ROW('Hygiene Data'!E21))),'Data Summary'!DU27="Yes"),OFFSET('Hygiene Data'!$E$6,0,10*ROW('Hygiene Data'!E21)),NA())</f>
        <v>#N/A</v>
      </c>
      <c r="BG27" s="111" t="e">
        <f ca="true">+IF(AND(ISNUMBER(OFFSET('Hygiene Data'!$E$8,0,10*ROW('Hygiene Data'!E21))),'Data Summary'!DV27="Yes"),OFFSET('Hygiene Data'!$E$8,0,10*ROW('Hygiene Data'!E21)),NA())</f>
        <v>#N/A</v>
      </c>
      <c r="BH27" s="111" t="e">
        <f ca="true">+IF(AND(ISNUMBER(OFFSET('Hygiene Data'!$E$10,0,10*ROW('Hygiene Data'!E21))),'Data Summary'!DW27="Yes"),OFFSET('Hygiene Data'!$E$10,0,10*ROW('Hygiene Data'!E21)),NA())</f>
        <v>#N/A</v>
      </c>
      <c r="BI27" s="111" t="e">
        <f ca="true">+IF(AND(ISNUMBER(OFFSET('Hygiene Data'!$F$6,0,10*ROW('Hygiene Data'!F21))),'Data Summary'!DX27="Yes"),OFFSET('Hygiene Data'!$F$6,0,10*ROW('Hygiene Data'!F21)),NA())</f>
        <v>#N/A</v>
      </c>
      <c r="BJ27" s="111" t="e">
        <f ca="true">+IF(AND(ISNUMBER(OFFSET('Hygiene Data'!$F$8,0,10*ROW('Hygiene Data'!F21))),'Data Summary'!DY27="Yes"),OFFSET('Hygiene Data'!$F$8,0,10*ROW('Hygiene Data'!F21)),NA())</f>
        <v>#N/A</v>
      </c>
      <c r="BK27" s="111" t="e">
        <f ca="true">+IF(AND(ISNUMBER(OFFSET('Hygiene Data'!$F$10,0,10*ROW('Hygiene Data'!F21))),'Data Summary'!DZ27="Yes"),OFFSET('Hygiene Data'!$F$10,0,10*ROW('Hygiene Data'!F21)),NA())</f>
        <v>#N/A</v>
      </c>
      <c r="BL27" s="111" t="e">
        <f ca="true">+IF(AND(ISNUMBER(OFFSET('Hygiene Data'!$G$6,0,10*ROW('Hygiene Data'!G21))),'Data Summary'!EA27="Yes"),OFFSET('Hygiene Data'!$G$6,0,10*ROW('Hygiene Data'!G21)),NA())</f>
        <v>#N/A</v>
      </c>
      <c r="BM27" s="111" t="e">
        <f ca="true">+IF(AND(ISNUMBER(OFFSET('Hygiene Data'!$G$8,0,10*ROW('Hygiene Data'!G21))),'Data Summary'!EB27="Yes"),OFFSET('Hygiene Data'!$G$8,0,10*ROW('Hygiene Data'!G21)),NA())</f>
        <v>#N/A</v>
      </c>
      <c r="BN27" s="111" t="e">
        <f ca="true">+IF(AND(ISNUMBER(OFFSET('Hygiene Data'!$G$10,0,10*ROW('Hygiene Data'!G21))),'Data Summary'!EC27="Yes"),OFFSET('Hygiene Data'!$G$10,0,10*ROW('Hygiene Data'!G21)),NA())</f>
        <v>#N/A</v>
      </c>
      <c r="BO27" s="111" t="e">
        <f ca="true">+IF(AND(ISNUMBER(OFFSET('Hygiene Data'!$H$6,0,10*ROW('Hygiene Data'!H21))),'Data Summary'!ED27="Yes"),OFFSET('Hygiene Data'!$H$6,0,10*ROW('Hygiene Data'!H21)),NA())</f>
        <v>#N/A</v>
      </c>
      <c r="BP27" s="111" t="e">
        <f ca="true">+IF(AND(ISNUMBER(OFFSET('Hygiene Data'!$H$8,0,10*ROW('Hygiene Data'!H21))),'Data Summary'!EE27="Yes"),OFFSET('Hygiene Data'!$H$8,0,10*ROW('Hygiene Data'!H21)),NA())</f>
        <v>#N/A</v>
      </c>
      <c r="BQ27" s="111" t="e">
        <f ca="true">+IF(AND(ISNUMBER(OFFSET('Hygiene Data'!$H$10,0,10*ROW('Hygiene Data'!H21))),'Data Summary'!EF27="Yes"),OFFSET('Hygiene Data'!$H$10,0,10*ROW('Hygiene Data'!H21)),NA())</f>
        <v>#N/A</v>
      </c>
    </row>
    <row r="28" x14ac:dyDescent="0.2">
      <c r="A28" s="59" t="e">
        <f ca="true">+IF(OFFSET('Water Data'!$B$1,0,10*ROW('Water Data'!B22))="",NA(),OFFSET('Water Data'!$B$1,0,10*ROW('Water Data'!B22)))</f>
        <v>#N/A</v>
      </c>
      <c r="B28" s="59" t="e">
        <f ca="true">+IF(OFFSET('Water Data'!$A$3,0,10*ROW('Water Data'!A22))="",NA(),OFFSET('Water Data'!$A$3,0,10*ROW('Water Data'!A22)))</f>
        <v>#N/A</v>
      </c>
      <c r="C28" s="59" t="e">
        <f ca="true">+IF(OFFSET('Water Data'!$C$3,0,10*ROW('Water Data'!C22))="",NA(),OFFSET('Water Data'!$C$3,0,10*ROW('Water Data'!C22)))</f>
        <v>#N/A</v>
      </c>
      <c r="D28" s="60" t="e">
        <f ca="true">+IF(AND(ISNUMBER(OFFSET('Water Data'!$C$5,0,10*ROW('Water Data'!C22))),'Data Summary'!BS28="Yes"),100-OFFSET('Water Data'!$C$5,0,10*ROW('Water Data'!C22)),NA())</f>
        <v>#N/A</v>
      </c>
      <c r="E28" s="60" t="e">
        <f ca="true">+IF(AND(ISNUMBER(OFFSET('Water Data'!$C$7,0,10*ROW('Water Data'!C22))),'Data Summary'!BT28="Yes"),OFFSET('Water Data'!$C$7,0,10*ROW('Water Data'!C22)),NA())</f>
        <v>#N/A</v>
      </c>
      <c r="F28" s="60" t="e">
        <f ca="true">+IF(AND(ISNUMBER(OFFSET('Water Data'!$C$10,0,10*ROW('Water Data'!C22))),'Data Summary'!BU28="Yes"),OFFSET('Water Data'!$C$10,0,10*ROW('Water Data'!C22)),NA())</f>
        <v>#N/A</v>
      </c>
      <c r="G28" s="60" t="e">
        <f ca="true">+IF(AND(ISNUMBER(OFFSET('Water Data'!$D$5,0,10*ROW('Water Data'!D22))),'Data Summary'!BV28="Yes"),100-OFFSET('Water Data'!$D$5,0,10*ROW('Water Data'!D22)),NA())</f>
        <v>#N/A</v>
      </c>
      <c r="H28" s="60" t="e">
        <f ca="true">+IF(AND(ISNUMBER(OFFSET('Water Data'!$D$7,0,10*ROW('Water Data'!D22))),'Data Summary'!BW28="Yes"),OFFSET('Water Data'!$D$7,0,10*ROW('Water Data'!D22)),NA())</f>
        <v>#N/A</v>
      </c>
      <c r="I28" s="60" t="e">
        <f ca="true">+IF(AND(ISNUMBER(OFFSET('Water Data'!$D$10,0,10*ROW('Water Data'!D22))),'Data Summary'!BX28="Yes"),OFFSET('Water Data'!$D$10,0,10*ROW('Water Data'!D22)),NA())</f>
        <v>#N/A</v>
      </c>
      <c r="J28" s="60" t="e">
        <f ca="true">+IF(AND(ISNUMBER(OFFSET('Water Data'!$E$5,0,10*ROW('Water Data'!E22))),'Data Summary'!BY28="Yes"),100-OFFSET('Water Data'!$E$5,0,10*ROW('Water Data'!E22)),NA())</f>
        <v>#N/A</v>
      </c>
      <c r="K28" s="60" t="e">
        <f ca="true">+IF(AND(ISNUMBER(OFFSET('Water Data'!$E$7,0,10*ROW('Water Data'!E22))),'Data Summary'!BZ28="Yes"),OFFSET('Water Data'!$E$7,0,10*ROW('Water Data'!E22)),NA())</f>
        <v>#N/A</v>
      </c>
      <c r="L28" s="60" t="e">
        <f ca="true">+IF(AND(ISNUMBER(OFFSET('Water Data'!$E$10,0,10*ROW('Water Data'!E22))),'Data Summary'!CA28="Yes"),OFFSET('Water Data'!$E$10,0,10*ROW('Water Data'!E22)),NA())</f>
        <v>#N/A</v>
      </c>
      <c r="M28" s="60" t="e">
        <f ca="true">+IF(AND(ISNUMBER(OFFSET('Water Data'!$F$5,0,10*ROW('Water Data'!F22))),'Data Summary'!CB28="Yes"),100-OFFSET('Water Data'!$F$5,0,10*ROW('Water Data'!F22)),NA())</f>
        <v>#N/A</v>
      </c>
      <c r="N28" s="60" t="e">
        <f ca="true">+IF(AND(ISNUMBER(OFFSET('Water Data'!$F$7,0,10*ROW('Water Data'!F22))),'Data Summary'!CC28="Yes"),OFFSET('Water Data'!$F$7,0,10*ROW('Water Data'!F22)),NA())</f>
        <v>#N/A</v>
      </c>
      <c r="O28" s="60" t="e">
        <f ca="true">+IF(AND(ISNUMBER(OFFSET('Water Data'!$F$10,0,10*ROW('Water Data'!F22))),'Data Summary'!CD28="Yes"),OFFSET('Water Data'!$F$10,0,10*ROW('Water Data'!F22)),NA())</f>
        <v>#N/A</v>
      </c>
      <c r="P28" s="60" t="e">
        <f ca="true">+IF(AND(ISNUMBER(OFFSET('Water Data'!$G$5,0,10*ROW('Water Data'!G22))),'Data Summary'!CE28="Yes"),100-OFFSET('Water Data'!$G$5,0,10*ROW('Water Data'!G22)),NA())</f>
        <v>#N/A</v>
      </c>
      <c r="Q28" s="60" t="e">
        <f ca="true">+IF(AND(ISNUMBER(OFFSET('Water Data'!$G$7,0,10*ROW('Water Data'!G22))),'Data Summary'!CF28="Yes"),OFFSET('Water Data'!$G$7,0,10*ROW('Water Data'!G22)),NA())</f>
        <v>#N/A</v>
      </c>
      <c r="R28" s="60" t="e">
        <f ca="true">+IF(AND(ISNUMBER(OFFSET('Water Data'!$G$10,0,10*ROW('Water Data'!G22))),'Data Summary'!CG28="Yes"),OFFSET('Water Data'!$G$10,0,10*ROW('Water Data'!G22)),NA())</f>
        <v>#N/A</v>
      </c>
      <c r="S28" s="60" t="e">
        <f ca="true">+IF(AND(ISNUMBER(OFFSET('Water Data'!$H$5,0,10*ROW('Water Data'!H22))),'Data Summary'!CH28="Yes"),100-OFFSET('Water Data'!$H$5,0,10*ROW('Water Data'!H22)),NA())</f>
        <v>#N/A</v>
      </c>
      <c r="T28" s="60" t="e">
        <f ca="true">+IF(AND(ISNUMBER(OFFSET('Water Data'!$H$7,0,10*ROW('Water Data'!H22))),'Data Summary'!CI28="Yes"),OFFSET('Water Data'!$H$7,0,10*ROW('Water Data'!H22)),NA())</f>
        <v>#N/A</v>
      </c>
      <c r="U28" s="60" t="e">
        <f ca="true">+IF(AND(ISNUMBER(OFFSET('Water Data'!$H$10,0,10*ROW('Water Data'!H22))),'Data Summary'!CJ28="Yes"),OFFSET('Water Data'!$H$10,0,10*ROW('Water Data'!H22)),NA())</f>
        <v>#N/A</v>
      </c>
      <c r="V28" s="106" t="e">
        <f ca="true">+IF(AND(ISNUMBER(OFFSET('Sanitation Data'!$C$5,0,10*ROW('Sanitation Data'!C22))),'Data Summary'!CK28="Yes"),100-OFFSET('Sanitation Data'!$C$5,0,10*ROW('Sanitation Data'!C22)),NA())</f>
        <v>#N/A</v>
      </c>
      <c r="W28" s="106" t="e">
        <f ca="true">+IF(AND(ISNUMBER(OFFSET('Sanitation Data'!$C$7,0,10*ROW('Sanitation Data'!C22))),'Data Summary'!CL28="Yes"),OFFSET('Sanitation Data'!$C$7,0,10*ROW('Sanitation Data'!C22)),NA())</f>
        <v>#N/A</v>
      </c>
      <c r="X28" s="106" t="e">
        <f ca="true">+IF(AND(ISNUMBER(OFFSET('Sanitation Data'!$C$11,0,10*ROW('Sanitation Data'!C22))),'Data Summary'!CM28="Yes"),OFFSET('Sanitation Data'!$C$11,0,10*ROW('Sanitation Data'!C22)),NA())</f>
        <v>#N/A</v>
      </c>
      <c r="Y28" s="106" t="e">
        <f ca="true">+IF(AND(ISNUMBER(OFFSET('Sanitation Data'!$C$12,0,10*ROW('Sanitation Data'!C22))),'Data Summary'!CN28="Yes"),OFFSET('Sanitation Data'!$C$12,0,10*ROW('Sanitation Data'!C22)),NA())</f>
        <v>#N/A</v>
      </c>
      <c r="Z28" s="106" t="e">
        <f ca="true">+IF(AND(ISNUMBER(OFFSET('Sanitation Data'!$C$13,0,10*ROW('Sanitation Data'!C22))),'Data Summary'!CO28="Yes"),OFFSET('Sanitation Data'!$C$13,0,10*ROW('Sanitation Data'!C22)),NA())</f>
        <v>#N/A</v>
      </c>
      <c r="AA28" s="106" t="e">
        <f ca="true">+IF(AND(ISNUMBER(OFFSET('Sanitation Data'!$D$5,0,10*ROW('Sanitation Data'!D22))),'Data Summary'!CP28="Yes"),100-OFFSET('Sanitation Data'!$D$5,0,10*ROW('Sanitation Data'!D22)),NA())</f>
        <v>#N/A</v>
      </c>
      <c r="AB28" s="106" t="e">
        <f ca="true">+IF(AND(ISNUMBER(OFFSET('Sanitation Data'!$D$7,0,10*ROW('Sanitation Data'!D22))),'Data Summary'!CQ28="Yes"),OFFSET('Sanitation Data'!$D$7,0,10*ROW('Sanitation Data'!D22)),NA())</f>
        <v>#N/A</v>
      </c>
      <c r="AC28" s="106" t="e">
        <f ca="true">+IF(AND(ISNUMBER(OFFSET('Sanitation Data'!$D$11,0,10*ROW('Sanitation Data'!D22))),'Data Summary'!CR28="Yes"),OFFSET('Sanitation Data'!$D$11,0,10*ROW('Sanitation Data'!D22)),NA())</f>
        <v>#N/A</v>
      </c>
      <c r="AD28" s="106" t="e">
        <f ca="true">+IF(AND(ISNUMBER(OFFSET('Sanitation Data'!$D$12,0,10*ROW('Sanitation Data'!D22))),'Data Summary'!CS28="Yes"),OFFSET('Sanitation Data'!$D$12,0,10*ROW('Sanitation Data'!D22)),NA())</f>
        <v>#N/A</v>
      </c>
      <c r="AE28" s="106" t="e">
        <f ca="true">+IF(AND(ISNUMBER(OFFSET('Sanitation Data'!$D$13,0,10*ROW('Sanitation Data'!D22))),'Data Summary'!CT28="Yes"),OFFSET('Sanitation Data'!$D$13,0,10*ROW('Sanitation Data'!D22)),NA())</f>
        <v>#N/A</v>
      </c>
      <c r="AF28" s="106" t="e">
        <f ca="true">+IF(AND(ISNUMBER(OFFSET('Sanitation Data'!$E$5,0,10*ROW('Sanitation Data'!E22))),'Data Summary'!CU28="Yes"),100-OFFSET('Sanitation Data'!$E$5,0,10*ROW('Sanitation Data'!E22)),NA())</f>
        <v>#N/A</v>
      </c>
      <c r="AG28" s="106" t="e">
        <f ca="true">+IF(AND(ISNUMBER(OFFSET('Sanitation Data'!$E$7,0,10*ROW('Sanitation Data'!E22))),'Data Summary'!CV28="Yes"),OFFSET('Sanitation Data'!$E$7,0,10*ROW('Sanitation Data'!E22)),NA())</f>
        <v>#N/A</v>
      </c>
      <c r="AH28" s="106" t="e">
        <f ca="true">+IF(AND(ISNUMBER(OFFSET('Sanitation Data'!$E$11,0,10*ROW('Sanitation Data'!E22))),'Data Summary'!CW28="Yes"),OFFSET('Sanitation Data'!$E$11,0,10*ROW('Sanitation Data'!E22)),NA())</f>
        <v>#N/A</v>
      </c>
      <c r="AI28" s="106" t="e">
        <f ca="true">+IF(AND(ISNUMBER(OFFSET('Sanitation Data'!$E$12,0,10*ROW('Sanitation Data'!E22))),'Data Summary'!CX28="Yes"),OFFSET('Sanitation Data'!$E$12,0,10*ROW('Sanitation Data'!E22)),NA())</f>
        <v>#N/A</v>
      </c>
      <c r="AJ28" s="106" t="e">
        <f ca="true">+IF(AND(ISNUMBER(OFFSET('Sanitation Data'!$E$13,0,10*ROW('Sanitation Data'!E22))),'Data Summary'!CY28="Yes"),OFFSET('Sanitation Data'!$E$13,0,10*ROW('Sanitation Data'!E22)),NA())</f>
        <v>#N/A</v>
      </c>
      <c r="AK28" s="106" t="e">
        <f ca="true">+IF(AND(ISNUMBER(OFFSET('Sanitation Data'!$F$5,0,10*ROW('Sanitation Data'!F22))),'Data Summary'!CZ28="Yes"),100-OFFSET('Sanitation Data'!$F$5,0,10*ROW('Sanitation Data'!F22)),NA())</f>
        <v>#N/A</v>
      </c>
      <c r="AL28" s="106" t="e">
        <f ca="true">+IF(AND(ISNUMBER(OFFSET('Sanitation Data'!$F$7,0,10*ROW('Sanitation Data'!F22))),'Data Summary'!DA28="Yes"),OFFSET('Sanitation Data'!$F$7,0,10*ROW('Sanitation Data'!F22)),NA())</f>
        <v>#N/A</v>
      </c>
      <c r="AM28" s="106" t="e">
        <f ca="true">+IF(AND(ISNUMBER(OFFSET('Sanitation Data'!$F$11,0,10*ROW('Sanitation Data'!F22))),'Data Summary'!DB28="Yes"),OFFSET('Sanitation Data'!$F$11,0,10*ROW('Sanitation Data'!F22)),NA())</f>
        <v>#N/A</v>
      </c>
      <c r="AN28" s="106" t="e">
        <f ca="true">+IF(AND(ISNUMBER(OFFSET('Sanitation Data'!$F$12,0,10*ROW('Sanitation Data'!F22))),'Data Summary'!DC28="Yes"),OFFSET('Sanitation Data'!$F$12,0,10*ROW('Sanitation Data'!F22)),NA())</f>
        <v>#N/A</v>
      </c>
      <c r="AO28" s="106" t="e">
        <f ca="true">+IF(AND(ISNUMBER(OFFSET('Sanitation Data'!$F$13,0,10*ROW('Sanitation Data'!F22))),'Data Summary'!DD28="Yes"),OFFSET('Sanitation Data'!$F$13,0,10*ROW('Sanitation Data'!F22)),NA())</f>
        <v>#N/A</v>
      </c>
      <c r="AP28" s="106" t="e">
        <f ca="true">+IF(AND(ISNUMBER(OFFSET('Sanitation Data'!$G$5,0,10*ROW('Sanitation Data'!G22))),'Data Summary'!DE28="Yes"),100-OFFSET('Sanitation Data'!$G$5,0,10*ROW('Sanitation Data'!G22)),NA())</f>
        <v>#N/A</v>
      </c>
      <c r="AQ28" s="106" t="e">
        <f ca="true">+IF(AND(ISNUMBER(OFFSET('Sanitation Data'!$G$7,0,10*ROW('Sanitation Data'!G22))),'Data Summary'!DF28="Yes"),OFFSET('Sanitation Data'!$G$7,0,10*ROW('Sanitation Data'!G22)),NA())</f>
        <v>#N/A</v>
      </c>
      <c r="AR28" s="106" t="e">
        <f ca="true">+IF(AND(ISNUMBER(OFFSET('Sanitation Data'!$G$11,0,10*ROW('Sanitation Data'!G22))),'Data Summary'!DG28="Yes"),OFFSET('Sanitation Data'!$G$11,0,10*ROW('Sanitation Data'!G22)),NA())</f>
        <v>#N/A</v>
      </c>
      <c r="AS28" s="106" t="e">
        <f ca="true">+IF(AND(ISNUMBER(OFFSET('Sanitation Data'!$G$12,0,10*ROW('Sanitation Data'!G22))),'Data Summary'!DH28="Yes"),OFFSET('Sanitation Data'!$G$12,0,10*ROW('Sanitation Data'!G22)),NA())</f>
        <v>#N/A</v>
      </c>
      <c r="AT28" s="106" t="e">
        <f ca="true">+IF(AND(ISNUMBER(OFFSET('Sanitation Data'!$G$13,0,10*ROW('Sanitation Data'!G22))),'Data Summary'!DI28="Yes"),OFFSET('Sanitation Data'!$G$13,0,10*ROW('Sanitation Data'!G22)),NA())</f>
        <v>#N/A</v>
      </c>
      <c r="AU28" s="106" t="e">
        <f ca="true">+IF(AND(ISNUMBER(OFFSET('Sanitation Data'!$H$5,0,10*ROW('Sanitation Data'!H22))),'Data Summary'!DJ28="Yes"),100-OFFSET('Sanitation Data'!$H$5,0,10*ROW('Sanitation Data'!H22)),NA())</f>
        <v>#N/A</v>
      </c>
      <c r="AV28" s="106" t="e">
        <f ca="true">+IF(AND(ISNUMBER(OFFSET('Sanitation Data'!$H$7,0,10*ROW('Sanitation Data'!H22))),'Data Summary'!DK28="Yes"),OFFSET('Sanitation Data'!$H$7,0,10*ROW('Sanitation Data'!H22)),NA())</f>
        <v>#N/A</v>
      </c>
      <c r="AW28" s="106" t="e">
        <f ca="true">+IF(AND(ISNUMBER(OFFSET('Sanitation Data'!$H$11,0,10*ROW('Sanitation Data'!H22))),'Data Summary'!DL28="Yes"),OFFSET('Sanitation Data'!$H$11,0,10*ROW('Sanitation Data'!H22)),NA())</f>
        <v>#N/A</v>
      </c>
      <c r="AX28" s="106" t="e">
        <f ca="true">+IF(AND(ISNUMBER(OFFSET('Sanitation Data'!$H$12,0,10*ROW('Sanitation Data'!H22))),'Data Summary'!DM28="Yes"),OFFSET('Sanitation Data'!$H$12,0,10*ROW('Sanitation Data'!H22)),NA())</f>
        <v>#N/A</v>
      </c>
      <c r="AY28" s="106" t="e">
        <f ca="true">+IF(AND(ISNUMBER(OFFSET('Sanitation Data'!$H$13,0,10*ROW('Sanitation Data'!H22))),'Data Summary'!DN28="Yes"),OFFSET('Sanitation Data'!$H$13,0,10*ROW('Sanitation Data'!H22)),NA())</f>
        <v>#N/A</v>
      </c>
      <c r="AZ28" s="111" t="e">
        <f ca="true">+IF(AND(ISNUMBER(OFFSET('Hygiene Data'!$C$6,0,10*ROW('Hygiene Data'!C22))),'Data Summary'!DO28="Yes"),OFFSET('Hygiene Data'!$C$6,0,10*ROW('Hygiene Data'!C22)),NA())</f>
        <v>#N/A</v>
      </c>
      <c r="BA28" s="111" t="e">
        <f ca="true">+IF(AND(ISNUMBER(OFFSET('Hygiene Data'!$C$8,0,10*ROW('Hygiene Data'!C22))),'Data Summary'!DP28="Yes"),OFFSET('Hygiene Data'!$C$8,0,10*ROW('Hygiene Data'!C22)),NA())</f>
        <v>#N/A</v>
      </c>
      <c r="BB28" s="111" t="e">
        <f ca="true">+IF(AND(ISNUMBER(OFFSET('Hygiene Data'!$C$10,0,10*ROW('Hygiene Data'!C22))),'Data Summary'!DQ28="Yes"),OFFSET('Hygiene Data'!$C$10,0,10*ROW('Hygiene Data'!C22)),NA())</f>
        <v>#N/A</v>
      </c>
      <c r="BC28" s="111" t="e">
        <f ca="true">+IF(AND(ISNUMBER(OFFSET('Hygiene Data'!$D$6,0,10*ROW('Hygiene Data'!D22))),'Data Summary'!DR28="Yes"),OFFSET('Hygiene Data'!$D$6,0,10*ROW('Hygiene Data'!D22)),NA())</f>
        <v>#N/A</v>
      </c>
      <c r="BD28" s="111" t="e">
        <f ca="true">+IF(AND(ISNUMBER(OFFSET('Hygiene Data'!$D$8,0,10*ROW('Hygiene Data'!D22))),'Data Summary'!DS28="Yes"),OFFSET('Hygiene Data'!$D$8,0,10*ROW('Hygiene Data'!D22)),NA())</f>
        <v>#N/A</v>
      </c>
      <c r="BE28" s="111" t="e">
        <f ca="true">+IF(AND(ISNUMBER(OFFSET('Hygiene Data'!$D$10,0,10*ROW('Hygiene Data'!D22))),'Data Summary'!DT28="Yes"),OFFSET('Hygiene Data'!$D$10,0,10*ROW('Hygiene Data'!D22)),NA())</f>
        <v>#N/A</v>
      </c>
      <c r="BF28" s="111" t="e">
        <f ca="true">+IF(AND(ISNUMBER(OFFSET('Hygiene Data'!$E$6,0,10*ROW('Hygiene Data'!E22))),'Data Summary'!DU28="Yes"),OFFSET('Hygiene Data'!$E$6,0,10*ROW('Hygiene Data'!E22)),NA())</f>
        <v>#N/A</v>
      </c>
      <c r="BG28" s="111" t="e">
        <f ca="true">+IF(AND(ISNUMBER(OFFSET('Hygiene Data'!$E$8,0,10*ROW('Hygiene Data'!E22))),'Data Summary'!DV28="Yes"),OFFSET('Hygiene Data'!$E$8,0,10*ROW('Hygiene Data'!E22)),NA())</f>
        <v>#N/A</v>
      </c>
      <c r="BH28" s="111" t="e">
        <f ca="true">+IF(AND(ISNUMBER(OFFSET('Hygiene Data'!$E$10,0,10*ROW('Hygiene Data'!E22))),'Data Summary'!DW28="Yes"),OFFSET('Hygiene Data'!$E$10,0,10*ROW('Hygiene Data'!E22)),NA())</f>
        <v>#N/A</v>
      </c>
      <c r="BI28" s="111" t="e">
        <f ca="true">+IF(AND(ISNUMBER(OFFSET('Hygiene Data'!$F$6,0,10*ROW('Hygiene Data'!F22))),'Data Summary'!DX28="Yes"),OFFSET('Hygiene Data'!$F$6,0,10*ROW('Hygiene Data'!F22)),NA())</f>
        <v>#N/A</v>
      </c>
      <c r="BJ28" s="111" t="e">
        <f ca="true">+IF(AND(ISNUMBER(OFFSET('Hygiene Data'!$F$8,0,10*ROW('Hygiene Data'!F22))),'Data Summary'!DY28="Yes"),OFFSET('Hygiene Data'!$F$8,0,10*ROW('Hygiene Data'!F22)),NA())</f>
        <v>#N/A</v>
      </c>
      <c r="BK28" s="111" t="e">
        <f ca="true">+IF(AND(ISNUMBER(OFFSET('Hygiene Data'!$F$10,0,10*ROW('Hygiene Data'!F22))),'Data Summary'!DZ28="Yes"),OFFSET('Hygiene Data'!$F$10,0,10*ROW('Hygiene Data'!F22)),NA())</f>
        <v>#N/A</v>
      </c>
      <c r="BL28" s="111" t="e">
        <f ca="true">+IF(AND(ISNUMBER(OFFSET('Hygiene Data'!$G$6,0,10*ROW('Hygiene Data'!G22))),'Data Summary'!EA28="Yes"),OFFSET('Hygiene Data'!$G$6,0,10*ROW('Hygiene Data'!G22)),NA())</f>
        <v>#N/A</v>
      </c>
      <c r="BM28" s="111" t="e">
        <f ca="true">+IF(AND(ISNUMBER(OFFSET('Hygiene Data'!$G$8,0,10*ROW('Hygiene Data'!G22))),'Data Summary'!EB28="Yes"),OFFSET('Hygiene Data'!$G$8,0,10*ROW('Hygiene Data'!G22)),NA())</f>
        <v>#N/A</v>
      </c>
      <c r="BN28" s="111" t="e">
        <f ca="true">+IF(AND(ISNUMBER(OFFSET('Hygiene Data'!$G$10,0,10*ROW('Hygiene Data'!G22))),'Data Summary'!EC28="Yes"),OFFSET('Hygiene Data'!$G$10,0,10*ROW('Hygiene Data'!G22)),NA())</f>
        <v>#N/A</v>
      </c>
      <c r="BO28" s="111" t="e">
        <f ca="true">+IF(AND(ISNUMBER(OFFSET('Hygiene Data'!$H$6,0,10*ROW('Hygiene Data'!H22))),'Data Summary'!ED28="Yes"),OFFSET('Hygiene Data'!$H$6,0,10*ROW('Hygiene Data'!H22)),NA())</f>
        <v>#N/A</v>
      </c>
      <c r="BP28" s="111" t="e">
        <f ca="true">+IF(AND(ISNUMBER(OFFSET('Hygiene Data'!$H$8,0,10*ROW('Hygiene Data'!H22))),'Data Summary'!EE28="Yes"),OFFSET('Hygiene Data'!$H$8,0,10*ROW('Hygiene Data'!H22)),NA())</f>
        <v>#N/A</v>
      </c>
      <c r="BQ28" s="111" t="e">
        <f ca="true">+IF(AND(ISNUMBER(OFFSET('Hygiene Data'!$H$10,0,10*ROW('Hygiene Data'!H22))),'Data Summary'!EF28="Yes"),OFFSET('Hygiene Data'!$H$10,0,10*ROW('Hygiene Data'!H22)),NA())</f>
        <v>#N/A</v>
      </c>
    </row>
    <row r="29" x14ac:dyDescent="0.2">
      <c r="A29" s="59" t="e">
        <f ca="true">+IF(OFFSET('Water Data'!$B$1,0,10*ROW('Water Data'!B23))="",NA(),OFFSET('Water Data'!$B$1,0,10*ROW('Water Data'!B23)))</f>
        <v>#N/A</v>
      </c>
      <c r="B29" s="59" t="e">
        <f ca="true">+IF(OFFSET('Water Data'!$A$3,0,10*ROW('Water Data'!A23))="",NA(),OFFSET('Water Data'!$A$3,0,10*ROW('Water Data'!A23)))</f>
        <v>#N/A</v>
      </c>
      <c r="C29" s="59" t="e">
        <f ca="true">+IF(OFFSET('Water Data'!$C$3,0,10*ROW('Water Data'!C23))="",NA(),OFFSET('Water Data'!$C$3,0,10*ROW('Water Data'!C23)))</f>
        <v>#N/A</v>
      </c>
      <c r="D29" s="60" t="e">
        <f ca="true">+IF(AND(ISNUMBER(OFFSET('Water Data'!$C$5,0,10*ROW('Water Data'!C23))),'Data Summary'!BS29="Yes"),100-OFFSET('Water Data'!$C$5,0,10*ROW('Water Data'!C23)),NA())</f>
        <v>#N/A</v>
      </c>
      <c r="E29" s="60" t="e">
        <f ca="true">+IF(AND(ISNUMBER(OFFSET('Water Data'!$C$7,0,10*ROW('Water Data'!C23))),'Data Summary'!BT29="Yes"),OFFSET('Water Data'!$C$7,0,10*ROW('Water Data'!C23)),NA())</f>
        <v>#N/A</v>
      </c>
      <c r="F29" s="60" t="e">
        <f ca="true">+IF(AND(ISNUMBER(OFFSET('Water Data'!$C$10,0,10*ROW('Water Data'!C23))),'Data Summary'!BU29="Yes"),OFFSET('Water Data'!$C$10,0,10*ROW('Water Data'!C23)),NA())</f>
        <v>#N/A</v>
      </c>
      <c r="G29" s="60" t="e">
        <f ca="true">+IF(AND(ISNUMBER(OFFSET('Water Data'!$D$5,0,10*ROW('Water Data'!D23))),'Data Summary'!BV29="Yes"),100-OFFSET('Water Data'!$D$5,0,10*ROW('Water Data'!D23)),NA())</f>
        <v>#N/A</v>
      </c>
      <c r="H29" s="60" t="e">
        <f ca="true">+IF(AND(ISNUMBER(OFFSET('Water Data'!$D$7,0,10*ROW('Water Data'!D23))),'Data Summary'!BW29="Yes"),OFFSET('Water Data'!$D$7,0,10*ROW('Water Data'!D23)),NA())</f>
        <v>#N/A</v>
      </c>
      <c r="I29" s="60" t="e">
        <f ca="true">+IF(AND(ISNUMBER(OFFSET('Water Data'!$D$10,0,10*ROW('Water Data'!D23))),'Data Summary'!BX29="Yes"),OFFSET('Water Data'!$D$10,0,10*ROW('Water Data'!D23)),NA())</f>
        <v>#N/A</v>
      </c>
      <c r="J29" s="60" t="e">
        <f ca="true">+IF(AND(ISNUMBER(OFFSET('Water Data'!$E$5,0,10*ROW('Water Data'!E23))),'Data Summary'!BY29="Yes"),100-OFFSET('Water Data'!$E$5,0,10*ROW('Water Data'!E23)),NA())</f>
        <v>#N/A</v>
      </c>
      <c r="K29" s="60" t="e">
        <f ca="true">+IF(AND(ISNUMBER(OFFSET('Water Data'!$E$7,0,10*ROW('Water Data'!E23))),'Data Summary'!BZ29="Yes"),OFFSET('Water Data'!$E$7,0,10*ROW('Water Data'!E23)),NA())</f>
        <v>#N/A</v>
      </c>
      <c r="L29" s="60" t="e">
        <f ca="true">+IF(AND(ISNUMBER(OFFSET('Water Data'!$E$10,0,10*ROW('Water Data'!E23))),'Data Summary'!CA29="Yes"),OFFSET('Water Data'!$E$10,0,10*ROW('Water Data'!E23)),NA())</f>
        <v>#N/A</v>
      </c>
      <c r="M29" s="60" t="e">
        <f ca="true">+IF(AND(ISNUMBER(OFFSET('Water Data'!$F$5,0,10*ROW('Water Data'!F23))),'Data Summary'!CB29="Yes"),100-OFFSET('Water Data'!$F$5,0,10*ROW('Water Data'!F23)),NA())</f>
        <v>#N/A</v>
      </c>
      <c r="N29" s="60" t="e">
        <f ca="true">+IF(AND(ISNUMBER(OFFSET('Water Data'!$F$7,0,10*ROW('Water Data'!F23))),'Data Summary'!CC29="Yes"),OFFSET('Water Data'!$F$7,0,10*ROW('Water Data'!F23)),NA())</f>
        <v>#N/A</v>
      </c>
      <c r="O29" s="60" t="e">
        <f ca="true">+IF(AND(ISNUMBER(OFFSET('Water Data'!$F$10,0,10*ROW('Water Data'!F23))),'Data Summary'!CD29="Yes"),OFFSET('Water Data'!$F$10,0,10*ROW('Water Data'!F23)),NA())</f>
        <v>#N/A</v>
      </c>
      <c r="P29" s="60" t="e">
        <f ca="true">+IF(AND(ISNUMBER(OFFSET('Water Data'!$G$5,0,10*ROW('Water Data'!G23))),'Data Summary'!CE29="Yes"),100-OFFSET('Water Data'!$G$5,0,10*ROW('Water Data'!G23)),NA())</f>
        <v>#N/A</v>
      </c>
      <c r="Q29" s="60" t="e">
        <f ca="true">+IF(AND(ISNUMBER(OFFSET('Water Data'!$G$7,0,10*ROW('Water Data'!G23))),'Data Summary'!CF29="Yes"),OFFSET('Water Data'!$G$7,0,10*ROW('Water Data'!G23)),NA())</f>
        <v>#N/A</v>
      </c>
      <c r="R29" s="60" t="e">
        <f ca="true">+IF(AND(ISNUMBER(OFFSET('Water Data'!$G$10,0,10*ROW('Water Data'!G23))),'Data Summary'!CG29="Yes"),OFFSET('Water Data'!$G$10,0,10*ROW('Water Data'!G23)),NA())</f>
        <v>#N/A</v>
      </c>
      <c r="S29" s="60" t="e">
        <f ca="true">+IF(AND(ISNUMBER(OFFSET('Water Data'!$H$5,0,10*ROW('Water Data'!H23))),'Data Summary'!CH29="Yes"),100-OFFSET('Water Data'!$H$5,0,10*ROW('Water Data'!H23)),NA())</f>
        <v>#N/A</v>
      </c>
      <c r="T29" s="60" t="e">
        <f ca="true">+IF(AND(ISNUMBER(OFFSET('Water Data'!$H$7,0,10*ROW('Water Data'!H23))),'Data Summary'!CI29="Yes"),OFFSET('Water Data'!$H$7,0,10*ROW('Water Data'!H23)),NA())</f>
        <v>#N/A</v>
      </c>
      <c r="U29" s="60" t="e">
        <f ca="true">+IF(AND(ISNUMBER(OFFSET('Water Data'!$H$10,0,10*ROW('Water Data'!H23))),'Data Summary'!CJ29="Yes"),OFFSET('Water Data'!$H$10,0,10*ROW('Water Data'!H23)),NA())</f>
        <v>#N/A</v>
      </c>
      <c r="V29" s="106" t="e">
        <f ca="true">+IF(AND(ISNUMBER(OFFSET('Sanitation Data'!$C$5,0,10*ROW('Sanitation Data'!C23))),'Data Summary'!CK29="Yes"),100-OFFSET('Sanitation Data'!$C$5,0,10*ROW('Sanitation Data'!C23)),NA())</f>
        <v>#N/A</v>
      </c>
      <c r="W29" s="106" t="e">
        <f ca="true">+IF(AND(ISNUMBER(OFFSET('Sanitation Data'!$C$7,0,10*ROW('Sanitation Data'!C23))),'Data Summary'!CL29="Yes"),OFFSET('Sanitation Data'!$C$7,0,10*ROW('Sanitation Data'!C23)),NA())</f>
        <v>#N/A</v>
      </c>
      <c r="X29" s="106" t="e">
        <f ca="true">+IF(AND(ISNUMBER(OFFSET('Sanitation Data'!$C$11,0,10*ROW('Sanitation Data'!C23))),'Data Summary'!CM29="Yes"),OFFSET('Sanitation Data'!$C$11,0,10*ROW('Sanitation Data'!C23)),NA())</f>
        <v>#N/A</v>
      </c>
      <c r="Y29" s="106" t="e">
        <f ca="true">+IF(AND(ISNUMBER(OFFSET('Sanitation Data'!$C$12,0,10*ROW('Sanitation Data'!C23))),'Data Summary'!CN29="Yes"),OFFSET('Sanitation Data'!$C$12,0,10*ROW('Sanitation Data'!C23)),NA())</f>
        <v>#N/A</v>
      </c>
      <c r="Z29" s="106" t="e">
        <f ca="true">+IF(AND(ISNUMBER(OFFSET('Sanitation Data'!$C$13,0,10*ROW('Sanitation Data'!C23))),'Data Summary'!CO29="Yes"),OFFSET('Sanitation Data'!$C$13,0,10*ROW('Sanitation Data'!C23)),NA())</f>
        <v>#N/A</v>
      </c>
      <c r="AA29" s="106" t="e">
        <f ca="true">+IF(AND(ISNUMBER(OFFSET('Sanitation Data'!$D$5,0,10*ROW('Sanitation Data'!D23))),'Data Summary'!CP29="Yes"),100-OFFSET('Sanitation Data'!$D$5,0,10*ROW('Sanitation Data'!D23)),NA())</f>
        <v>#N/A</v>
      </c>
      <c r="AB29" s="106" t="e">
        <f ca="true">+IF(AND(ISNUMBER(OFFSET('Sanitation Data'!$D$7,0,10*ROW('Sanitation Data'!D23))),'Data Summary'!CQ29="Yes"),OFFSET('Sanitation Data'!$D$7,0,10*ROW('Sanitation Data'!D23)),NA())</f>
        <v>#N/A</v>
      </c>
      <c r="AC29" s="106" t="e">
        <f ca="true">+IF(AND(ISNUMBER(OFFSET('Sanitation Data'!$D$11,0,10*ROW('Sanitation Data'!D23))),'Data Summary'!CR29="Yes"),OFFSET('Sanitation Data'!$D$11,0,10*ROW('Sanitation Data'!D23)),NA())</f>
        <v>#N/A</v>
      </c>
      <c r="AD29" s="106" t="e">
        <f ca="true">+IF(AND(ISNUMBER(OFFSET('Sanitation Data'!$D$12,0,10*ROW('Sanitation Data'!D23))),'Data Summary'!CS29="Yes"),OFFSET('Sanitation Data'!$D$12,0,10*ROW('Sanitation Data'!D23)),NA())</f>
        <v>#N/A</v>
      </c>
      <c r="AE29" s="106" t="e">
        <f ca="true">+IF(AND(ISNUMBER(OFFSET('Sanitation Data'!$D$13,0,10*ROW('Sanitation Data'!D23))),'Data Summary'!CT29="Yes"),OFFSET('Sanitation Data'!$D$13,0,10*ROW('Sanitation Data'!D23)),NA())</f>
        <v>#N/A</v>
      </c>
      <c r="AF29" s="106" t="e">
        <f ca="true">+IF(AND(ISNUMBER(OFFSET('Sanitation Data'!$E$5,0,10*ROW('Sanitation Data'!E23))),'Data Summary'!CU29="Yes"),100-OFFSET('Sanitation Data'!$E$5,0,10*ROW('Sanitation Data'!E23)),NA())</f>
        <v>#N/A</v>
      </c>
      <c r="AG29" s="106" t="e">
        <f ca="true">+IF(AND(ISNUMBER(OFFSET('Sanitation Data'!$E$7,0,10*ROW('Sanitation Data'!E23))),'Data Summary'!CV29="Yes"),OFFSET('Sanitation Data'!$E$7,0,10*ROW('Sanitation Data'!E23)),NA())</f>
        <v>#N/A</v>
      </c>
      <c r="AH29" s="106" t="e">
        <f ca="true">+IF(AND(ISNUMBER(OFFSET('Sanitation Data'!$E$11,0,10*ROW('Sanitation Data'!E23))),'Data Summary'!CW29="Yes"),OFFSET('Sanitation Data'!$E$11,0,10*ROW('Sanitation Data'!E23)),NA())</f>
        <v>#N/A</v>
      </c>
      <c r="AI29" s="106" t="e">
        <f ca="true">+IF(AND(ISNUMBER(OFFSET('Sanitation Data'!$E$12,0,10*ROW('Sanitation Data'!E23))),'Data Summary'!CX29="Yes"),OFFSET('Sanitation Data'!$E$12,0,10*ROW('Sanitation Data'!E23)),NA())</f>
        <v>#N/A</v>
      </c>
      <c r="AJ29" s="106" t="e">
        <f ca="true">+IF(AND(ISNUMBER(OFFSET('Sanitation Data'!$E$13,0,10*ROW('Sanitation Data'!E23))),'Data Summary'!CY29="Yes"),OFFSET('Sanitation Data'!$E$13,0,10*ROW('Sanitation Data'!E23)),NA())</f>
        <v>#N/A</v>
      </c>
      <c r="AK29" s="106" t="e">
        <f ca="true">+IF(AND(ISNUMBER(OFFSET('Sanitation Data'!$F$5,0,10*ROW('Sanitation Data'!F23))),'Data Summary'!CZ29="Yes"),100-OFFSET('Sanitation Data'!$F$5,0,10*ROW('Sanitation Data'!F23)),NA())</f>
        <v>#N/A</v>
      </c>
      <c r="AL29" s="106" t="e">
        <f ca="true">+IF(AND(ISNUMBER(OFFSET('Sanitation Data'!$F$7,0,10*ROW('Sanitation Data'!F23))),'Data Summary'!DA29="Yes"),OFFSET('Sanitation Data'!$F$7,0,10*ROW('Sanitation Data'!F23)),NA())</f>
        <v>#N/A</v>
      </c>
      <c r="AM29" s="106" t="e">
        <f ca="true">+IF(AND(ISNUMBER(OFFSET('Sanitation Data'!$F$11,0,10*ROW('Sanitation Data'!F23))),'Data Summary'!DB29="Yes"),OFFSET('Sanitation Data'!$F$11,0,10*ROW('Sanitation Data'!F23)),NA())</f>
        <v>#N/A</v>
      </c>
      <c r="AN29" s="106" t="e">
        <f ca="true">+IF(AND(ISNUMBER(OFFSET('Sanitation Data'!$F$12,0,10*ROW('Sanitation Data'!F23))),'Data Summary'!DC29="Yes"),OFFSET('Sanitation Data'!$F$12,0,10*ROW('Sanitation Data'!F23)),NA())</f>
        <v>#N/A</v>
      </c>
      <c r="AO29" s="106" t="e">
        <f ca="true">+IF(AND(ISNUMBER(OFFSET('Sanitation Data'!$F$13,0,10*ROW('Sanitation Data'!F23))),'Data Summary'!DD29="Yes"),OFFSET('Sanitation Data'!$F$13,0,10*ROW('Sanitation Data'!F23)),NA())</f>
        <v>#N/A</v>
      </c>
      <c r="AP29" s="106" t="e">
        <f ca="true">+IF(AND(ISNUMBER(OFFSET('Sanitation Data'!$G$5,0,10*ROW('Sanitation Data'!G23))),'Data Summary'!DE29="Yes"),100-OFFSET('Sanitation Data'!$G$5,0,10*ROW('Sanitation Data'!G23)),NA())</f>
        <v>#N/A</v>
      </c>
      <c r="AQ29" s="106" t="e">
        <f ca="true">+IF(AND(ISNUMBER(OFFSET('Sanitation Data'!$G$7,0,10*ROW('Sanitation Data'!G23))),'Data Summary'!DF29="Yes"),OFFSET('Sanitation Data'!$G$7,0,10*ROW('Sanitation Data'!G23)),NA())</f>
        <v>#N/A</v>
      </c>
      <c r="AR29" s="106" t="e">
        <f ca="true">+IF(AND(ISNUMBER(OFFSET('Sanitation Data'!$G$11,0,10*ROW('Sanitation Data'!G23))),'Data Summary'!DG29="Yes"),OFFSET('Sanitation Data'!$G$11,0,10*ROW('Sanitation Data'!G23)),NA())</f>
        <v>#N/A</v>
      </c>
      <c r="AS29" s="106" t="e">
        <f ca="true">+IF(AND(ISNUMBER(OFFSET('Sanitation Data'!$G$12,0,10*ROW('Sanitation Data'!G23))),'Data Summary'!DH29="Yes"),OFFSET('Sanitation Data'!$G$12,0,10*ROW('Sanitation Data'!G23)),NA())</f>
        <v>#N/A</v>
      </c>
      <c r="AT29" s="106" t="e">
        <f ca="true">+IF(AND(ISNUMBER(OFFSET('Sanitation Data'!$G$13,0,10*ROW('Sanitation Data'!G23))),'Data Summary'!DI29="Yes"),OFFSET('Sanitation Data'!$G$13,0,10*ROW('Sanitation Data'!G23)),NA())</f>
        <v>#N/A</v>
      </c>
      <c r="AU29" s="106" t="e">
        <f ca="true">+IF(AND(ISNUMBER(OFFSET('Sanitation Data'!$H$5,0,10*ROW('Sanitation Data'!H23))),'Data Summary'!DJ29="Yes"),100-OFFSET('Sanitation Data'!$H$5,0,10*ROW('Sanitation Data'!H23)),NA())</f>
        <v>#N/A</v>
      </c>
      <c r="AV29" s="106" t="e">
        <f ca="true">+IF(AND(ISNUMBER(OFFSET('Sanitation Data'!$H$7,0,10*ROW('Sanitation Data'!H23))),'Data Summary'!DK29="Yes"),OFFSET('Sanitation Data'!$H$7,0,10*ROW('Sanitation Data'!H23)),NA())</f>
        <v>#N/A</v>
      </c>
      <c r="AW29" s="106" t="e">
        <f ca="true">+IF(AND(ISNUMBER(OFFSET('Sanitation Data'!$H$11,0,10*ROW('Sanitation Data'!H23))),'Data Summary'!DL29="Yes"),OFFSET('Sanitation Data'!$H$11,0,10*ROW('Sanitation Data'!H23)),NA())</f>
        <v>#N/A</v>
      </c>
      <c r="AX29" s="106" t="e">
        <f ca="true">+IF(AND(ISNUMBER(OFFSET('Sanitation Data'!$H$12,0,10*ROW('Sanitation Data'!H23))),'Data Summary'!DM29="Yes"),OFFSET('Sanitation Data'!$H$12,0,10*ROW('Sanitation Data'!H23)),NA())</f>
        <v>#N/A</v>
      </c>
      <c r="AY29" s="106" t="e">
        <f ca="true">+IF(AND(ISNUMBER(OFFSET('Sanitation Data'!$H$13,0,10*ROW('Sanitation Data'!H23))),'Data Summary'!DN29="Yes"),OFFSET('Sanitation Data'!$H$13,0,10*ROW('Sanitation Data'!H23)),NA())</f>
        <v>#N/A</v>
      </c>
      <c r="AZ29" s="111" t="e">
        <f ca="true">+IF(AND(ISNUMBER(OFFSET('Hygiene Data'!$C$6,0,10*ROW('Hygiene Data'!C23))),'Data Summary'!DO29="Yes"),OFFSET('Hygiene Data'!$C$6,0,10*ROW('Hygiene Data'!C23)),NA())</f>
        <v>#N/A</v>
      </c>
      <c r="BA29" s="111" t="e">
        <f ca="true">+IF(AND(ISNUMBER(OFFSET('Hygiene Data'!$C$8,0,10*ROW('Hygiene Data'!C23))),'Data Summary'!DP29="Yes"),OFFSET('Hygiene Data'!$C$8,0,10*ROW('Hygiene Data'!C23)),NA())</f>
        <v>#N/A</v>
      </c>
      <c r="BB29" s="111" t="e">
        <f ca="true">+IF(AND(ISNUMBER(OFFSET('Hygiene Data'!$C$10,0,10*ROW('Hygiene Data'!C23))),'Data Summary'!DQ29="Yes"),OFFSET('Hygiene Data'!$C$10,0,10*ROW('Hygiene Data'!C23)),NA())</f>
        <v>#N/A</v>
      </c>
      <c r="BC29" s="111" t="e">
        <f ca="true">+IF(AND(ISNUMBER(OFFSET('Hygiene Data'!$D$6,0,10*ROW('Hygiene Data'!D23))),'Data Summary'!DR29="Yes"),OFFSET('Hygiene Data'!$D$6,0,10*ROW('Hygiene Data'!D23)),NA())</f>
        <v>#N/A</v>
      </c>
      <c r="BD29" s="111" t="e">
        <f ca="true">+IF(AND(ISNUMBER(OFFSET('Hygiene Data'!$D$8,0,10*ROW('Hygiene Data'!D23))),'Data Summary'!DS29="Yes"),OFFSET('Hygiene Data'!$D$8,0,10*ROW('Hygiene Data'!D23)),NA())</f>
        <v>#N/A</v>
      </c>
      <c r="BE29" s="111" t="e">
        <f ca="true">+IF(AND(ISNUMBER(OFFSET('Hygiene Data'!$D$10,0,10*ROW('Hygiene Data'!D23))),'Data Summary'!DT29="Yes"),OFFSET('Hygiene Data'!$D$10,0,10*ROW('Hygiene Data'!D23)),NA())</f>
        <v>#N/A</v>
      </c>
      <c r="BF29" s="111" t="e">
        <f ca="true">+IF(AND(ISNUMBER(OFFSET('Hygiene Data'!$E$6,0,10*ROW('Hygiene Data'!E23))),'Data Summary'!DU29="Yes"),OFFSET('Hygiene Data'!$E$6,0,10*ROW('Hygiene Data'!E23)),NA())</f>
        <v>#N/A</v>
      </c>
      <c r="BG29" s="111" t="e">
        <f ca="true">+IF(AND(ISNUMBER(OFFSET('Hygiene Data'!$E$8,0,10*ROW('Hygiene Data'!E23))),'Data Summary'!DV29="Yes"),OFFSET('Hygiene Data'!$E$8,0,10*ROW('Hygiene Data'!E23)),NA())</f>
        <v>#N/A</v>
      </c>
      <c r="BH29" s="111" t="e">
        <f ca="true">+IF(AND(ISNUMBER(OFFSET('Hygiene Data'!$E$10,0,10*ROW('Hygiene Data'!E23))),'Data Summary'!DW29="Yes"),OFFSET('Hygiene Data'!$E$10,0,10*ROW('Hygiene Data'!E23)),NA())</f>
        <v>#N/A</v>
      </c>
      <c r="BI29" s="111" t="e">
        <f ca="true">+IF(AND(ISNUMBER(OFFSET('Hygiene Data'!$F$6,0,10*ROW('Hygiene Data'!F23))),'Data Summary'!DX29="Yes"),OFFSET('Hygiene Data'!$F$6,0,10*ROW('Hygiene Data'!F23)),NA())</f>
        <v>#N/A</v>
      </c>
      <c r="BJ29" s="111" t="e">
        <f ca="true">+IF(AND(ISNUMBER(OFFSET('Hygiene Data'!$F$8,0,10*ROW('Hygiene Data'!F23))),'Data Summary'!DY29="Yes"),OFFSET('Hygiene Data'!$F$8,0,10*ROW('Hygiene Data'!F23)),NA())</f>
        <v>#N/A</v>
      </c>
      <c r="BK29" s="111" t="e">
        <f ca="true">+IF(AND(ISNUMBER(OFFSET('Hygiene Data'!$F$10,0,10*ROW('Hygiene Data'!F23))),'Data Summary'!DZ29="Yes"),OFFSET('Hygiene Data'!$F$10,0,10*ROW('Hygiene Data'!F23)),NA())</f>
        <v>#N/A</v>
      </c>
      <c r="BL29" s="111" t="e">
        <f ca="true">+IF(AND(ISNUMBER(OFFSET('Hygiene Data'!$G$6,0,10*ROW('Hygiene Data'!G23))),'Data Summary'!EA29="Yes"),OFFSET('Hygiene Data'!$G$6,0,10*ROW('Hygiene Data'!G23)),NA())</f>
        <v>#N/A</v>
      </c>
      <c r="BM29" s="111" t="e">
        <f ca="true">+IF(AND(ISNUMBER(OFFSET('Hygiene Data'!$G$8,0,10*ROW('Hygiene Data'!G23))),'Data Summary'!EB29="Yes"),OFFSET('Hygiene Data'!$G$8,0,10*ROW('Hygiene Data'!G23)),NA())</f>
        <v>#N/A</v>
      </c>
      <c r="BN29" s="111" t="e">
        <f ca="true">+IF(AND(ISNUMBER(OFFSET('Hygiene Data'!$G$10,0,10*ROW('Hygiene Data'!G23))),'Data Summary'!EC29="Yes"),OFFSET('Hygiene Data'!$G$10,0,10*ROW('Hygiene Data'!G23)),NA())</f>
        <v>#N/A</v>
      </c>
      <c r="BO29" s="111" t="e">
        <f ca="true">+IF(AND(ISNUMBER(OFFSET('Hygiene Data'!$H$6,0,10*ROW('Hygiene Data'!H23))),'Data Summary'!ED29="Yes"),OFFSET('Hygiene Data'!$H$6,0,10*ROW('Hygiene Data'!H23)),NA())</f>
        <v>#N/A</v>
      </c>
      <c r="BP29" s="111" t="e">
        <f ca="true">+IF(AND(ISNUMBER(OFFSET('Hygiene Data'!$H$8,0,10*ROW('Hygiene Data'!H23))),'Data Summary'!EE29="Yes"),OFFSET('Hygiene Data'!$H$8,0,10*ROW('Hygiene Data'!H23)),NA())</f>
        <v>#N/A</v>
      </c>
      <c r="BQ29" s="111" t="e">
        <f ca="true">+IF(AND(ISNUMBER(OFFSET('Hygiene Data'!$H$10,0,10*ROW('Hygiene Data'!H23))),'Data Summary'!EF29="Yes"),OFFSET('Hygiene Data'!$H$10,0,10*ROW('Hygiene Data'!H23)),NA())</f>
        <v>#N/A</v>
      </c>
    </row>
    <row r="30" x14ac:dyDescent="0.2">
      <c r="A30" s="59" t="e">
        <f ca="true">+IF(OFFSET('Water Data'!$B$1,0,10*ROW('Water Data'!B24))="",NA(),OFFSET('Water Data'!$B$1,0,10*ROW('Water Data'!B24)))</f>
        <v>#N/A</v>
      </c>
      <c r="B30" s="59" t="e">
        <f ca="true">+IF(OFFSET('Water Data'!$A$3,0,10*ROW('Water Data'!A24))="",NA(),OFFSET('Water Data'!$A$3,0,10*ROW('Water Data'!A24)))</f>
        <v>#N/A</v>
      </c>
      <c r="C30" s="59" t="e">
        <f ca="true">+IF(OFFSET('Water Data'!$C$3,0,10*ROW('Water Data'!C24))="",NA(),OFFSET('Water Data'!$C$3,0,10*ROW('Water Data'!C24)))</f>
        <v>#N/A</v>
      </c>
      <c r="D30" s="60" t="e">
        <f ca="true">+IF(AND(ISNUMBER(OFFSET('Water Data'!$C$5,0,10*ROW('Water Data'!C24))),'Data Summary'!BS30="Yes"),100-OFFSET('Water Data'!$C$5,0,10*ROW('Water Data'!C24)),NA())</f>
        <v>#N/A</v>
      </c>
      <c r="E30" s="60" t="e">
        <f ca="true">+IF(AND(ISNUMBER(OFFSET('Water Data'!$C$7,0,10*ROW('Water Data'!C24))),'Data Summary'!BT30="Yes"),OFFSET('Water Data'!$C$7,0,10*ROW('Water Data'!C24)),NA())</f>
        <v>#N/A</v>
      </c>
      <c r="F30" s="60" t="e">
        <f ca="true">+IF(AND(ISNUMBER(OFFSET('Water Data'!$C$10,0,10*ROW('Water Data'!C24))),'Data Summary'!BU30="Yes"),OFFSET('Water Data'!$C$10,0,10*ROW('Water Data'!C24)),NA())</f>
        <v>#N/A</v>
      </c>
      <c r="G30" s="60" t="e">
        <f ca="true">+IF(AND(ISNUMBER(OFFSET('Water Data'!$D$5,0,10*ROW('Water Data'!D24))),'Data Summary'!BV30="Yes"),100-OFFSET('Water Data'!$D$5,0,10*ROW('Water Data'!D24)),NA())</f>
        <v>#N/A</v>
      </c>
      <c r="H30" s="60" t="e">
        <f ca="true">+IF(AND(ISNUMBER(OFFSET('Water Data'!$D$7,0,10*ROW('Water Data'!D24))),'Data Summary'!BW30="Yes"),OFFSET('Water Data'!$D$7,0,10*ROW('Water Data'!D24)),NA())</f>
        <v>#N/A</v>
      </c>
      <c r="I30" s="60" t="e">
        <f ca="true">+IF(AND(ISNUMBER(OFFSET('Water Data'!$D$10,0,10*ROW('Water Data'!D24))),'Data Summary'!BX30="Yes"),OFFSET('Water Data'!$D$10,0,10*ROW('Water Data'!D24)),NA())</f>
        <v>#N/A</v>
      </c>
      <c r="J30" s="60" t="e">
        <f ca="true">+IF(AND(ISNUMBER(OFFSET('Water Data'!$E$5,0,10*ROW('Water Data'!E24))),'Data Summary'!BY30="Yes"),100-OFFSET('Water Data'!$E$5,0,10*ROW('Water Data'!E24)),NA())</f>
        <v>#N/A</v>
      </c>
      <c r="K30" s="60" t="e">
        <f ca="true">+IF(AND(ISNUMBER(OFFSET('Water Data'!$E$7,0,10*ROW('Water Data'!E24))),'Data Summary'!BZ30="Yes"),OFFSET('Water Data'!$E$7,0,10*ROW('Water Data'!E24)),NA())</f>
        <v>#N/A</v>
      </c>
      <c r="L30" s="60" t="e">
        <f ca="true">+IF(AND(ISNUMBER(OFFSET('Water Data'!$E$10,0,10*ROW('Water Data'!E24))),'Data Summary'!CA30="Yes"),OFFSET('Water Data'!$E$10,0,10*ROW('Water Data'!E24)),NA())</f>
        <v>#N/A</v>
      </c>
      <c r="M30" s="60" t="e">
        <f ca="true">+IF(AND(ISNUMBER(OFFSET('Water Data'!$F$5,0,10*ROW('Water Data'!F24))),'Data Summary'!CB30="Yes"),100-OFFSET('Water Data'!$F$5,0,10*ROW('Water Data'!F24)),NA())</f>
        <v>#N/A</v>
      </c>
      <c r="N30" s="60" t="e">
        <f ca="true">+IF(AND(ISNUMBER(OFFSET('Water Data'!$F$7,0,10*ROW('Water Data'!F24))),'Data Summary'!CC30="Yes"),OFFSET('Water Data'!$F$7,0,10*ROW('Water Data'!F24)),NA())</f>
        <v>#N/A</v>
      </c>
      <c r="O30" s="60" t="e">
        <f ca="true">+IF(AND(ISNUMBER(OFFSET('Water Data'!$F$10,0,10*ROW('Water Data'!F24))),'Data Summary'!CD30="Yes"),OFFSET('Water Data'!$F$10,0,10*ROW('Water Data'!F24)),NA())</f>
        <v>#N/A</v>
      </c>
      <c r="P30" s="60" t="e">
        <f ca="true">+IF(AND(ISNUMBER(OFFSET('Water Data'!$G$5,0,10*ROW('Water Data'!G24))),'Data Summary'!CE30="Yes"),100-OFFSET('Water Data'!$G$5,0,10*ROW('Water Data'!G24)),NA())</f>
        <v>#N/A</v>
      </c>
      <c r="Q30" s="60" t="e">
        <f ca="true">+IF(AND(ISNUMBER(OFFSET('Water Data'!$G$7,0,10*ROW('Water Data'!G24))),'Data Summary'!CF30="Yes"),OFFSET('Water Data'!$G$7,0,10*ROW('Water Data'!G24)),NA())</f>
        <v>#N/A</v>
      </c>
      <c r="R30" s="60" t="e">
        <f ca="true">+IF(AND(ISNUMBER(OFFSET('Water Data'!$G$10,0,10*ROW('Water Data'!G24))),'Data Summary'!CG30="Yes"),OFFSET('Water Data'!$G$10,0,10*ROW('Water Data'!G24)),NA())</f>
        <v>#N/A</v>
      </c>
      <c r="S30" s="60" t="e">
        <f ca="true">+IF(AND(ISNUMBER(OFFSET('Water Data'!$H$5,0,10*ROW('Water Data'!H24))),'Data Summary'!CH30="Yes"),100-OFFSET('Water Data'!$H$5,0,10*ROW('Water Data'!H24)),NA())</f>
        <v>#N/A</v>
      </c>
      <c r="T30" s="60" t="e">
        <f ca="true">+IF(AND(ISNUMBER(OFFSET('Water Data'!$H$7,0,10*ROW('Water Data'!H24))),'Data Summary'!CI30="Yes"),OFFSET('Water Data'!$H$7,0,10*ROW('Water Data'!H24)),NA())</f>
        <v>#N/A</v>
      </c>
      <c r="U30" s="60" t="e">
        <f ca="true">+IF(AND(ISNUMBER(OFFSET('Water Data'!$H$10,0,10*ROW('Water Data'!H24))),'Data Summary'!CJ30="Yes"),OFFSET('Water Data'!$H$10,0,10*ROW('Water Data'!H24)),NA())</f>
        <v>#N/A</v>
      </c>
      <c r="V30" s="106" t="e">
        <f ca="true">+IF(AND(ISNUMBER(OFFSET('Sanitation Data'!$C$5,0,10*ROW('Sanitation Data'!C24))),'Data Summary'!CK30="Yes"),100-OFFSET('Sanitation Data'!$C$5,0,10*ROW('Sanitation Data'!C24)),NA())</f>
        <v>#N/A</v>
      </c>
      <c r="W30" s="106" t="e">
        <f ca="true">+IF(AND(ISNUMBER(OFFSET('Sanitation Data'!$C$7,0,10*ROW('Sanitation Data'!C24))),'Data Summary'!CL30="Yes"),OFFSET('Sanitation Data'!$C$7,0,10*ROW('Sanitation Data'!C24)),NA())</f>
        <v>#N/A</v>
      </c>
      <c r="X30" s="106" t="e">
        <f ca="true">+IF(AND(ISNUMBER(OFFSET('Sanitation Data'!$C$11,0,10*ROW('Sanitation Data'!C24))),'Data Summary'!CM30="Yes"),OFFSET('Sanitation Data'!$C$11,0,10*ROW('Sanitation Data'!C24)),NA())</f>
        <v>#N/A</v>
      </c>
      <c r="Y30" s="106" t="e">
        <f ca="true">+IF(AND(ISNUMBER(OFFSET('Sanitation Data'!$C$12,0,10*ROW('Sanitation Data'!C24))),'Data Summary'!CN30="Yes"),OFFSET('Sanitation Data'!$C$12,0,10*ROW('Sanitation Data'!C24)),NA())</f>
        <v>#N/A</v>
      </c>
      <c r="Z30" s="106" t="e">
        <f ca="true">+IF(AND(ISNUMBER(OFFSET('Sanitation Data'!$C$13,0,10*ROW('Sanitation Data'!C24))),'Data Summary'!CO30="Yes"),OFFSET('Sanitation Data'!$C$13,0,10*ROW('Sanitation Data'!C24)),NA())</f>
        <v>#N/A</v>
      </c>
      <c r="AA30" s="106" t="e">
        <f ca="true">+IF(AND(ISNUMBER(OFFSET('Sanitation Data'!$D$5,0,10*ROW('Sanitation Data'!D24))),'Data Summary'!CP30="Yes"),100-OFFSET('Sanitation Data'!$D$5,0,10*ROW('Sanitation Data'!D24)),NA())</f>
        <v>#N/A</v>
      </c>
      <c r="AB30" s="106" t="e">
        <f ca="true">+IF(AND(ISNUMBER(OFFSET('Sanitation Data'!$D$7,0,10*ROW('Sanitation Data'!D24))),'Data Summary'!CQ30="Yes"),OFFSET('Sanitation Data'!$D$7,0,10*ROW('Sanitation Data'!D24)),NA())</f>
        <v>#N/A</v>
      </c>
      <c r="AC30" s="106" t="e">
        <f ca="true">+IF(AND(ISNUMBER(OFFSET('Sanitation Data'!$D$11,0,10*ROW('Sanitation Data'!D24))),'Data Summary'!CR30="Yes"),OFFSET('Sanitation Data'!$D$11,0,10*ROW('Sanitation Data'!D24)),NA())</f>
        <v>#N/A</v>
      </c>
      <c r="AD30" s="106" t="e">
        <f ca="true">+IF(AND(ISNUMBER(OFFSET('Sanitation Data'!$D$12,0,10*ROW('Sanitation Data'!D24))),'Data Summary'!CS30="Yes"),OFFSET('Sanitation Data'!$D$12,0,10*ROW('Sanitation Data'!D24)),NA())</f>
        <v>#N/A</v>
      </c>
      <c r="AE30" s="106" t="e">
        <f ca="true">+IF(AND(ISNUMBER(OFFSET('Sanitation Data'!$D$13,0,10*ROW('Sanitation Data'!D24))),'Data Summary'!CT30="Yes"),OFFSET('Sanitation Data'!$D$13,0,10*ROW('Sanitation Data'!D24)),NA())</f>
        <v>#N/A</v>
      </c>
      <c r="AF30" s="106" t="e">
        <f ca="true">+IF(AND(ISNUMBER(OFFSET('Sanitation Data'!$E$5,0,10*ROW('Sanitation Data'!E24))),'Data Summary'!CU30="Yes"),100-OFFSET('Sanitation Data'!$E$5,0,10*ROW('Sanitation Data'!E24)),NA())</f>
        <v>#N/A</v>
      </c>
      <c r="AG30" s="106" t="e">
        <f ca="true">+IF(AND(ISNUMBER(OFFSET('Sanitation Data'!$E$7,0,10*ROW('Sanitation Data'!E24))),'Data Summary'!CV30="Yes"),OFFSET('Sanitation Data'!$E$7,0,10*ROW('Sanitation Data'!E24)),NA())</f>
        <v>#N/A</v>
      </c>
      <c r="AH30" s="106" t="e">
        <f ca="true">+IF(AND(ISNUMBER(OFFSET('Sanitation Data'!$E$11,0,10*ROW('Sanitation Data'!E24))),'Data Summary'!CW30="Yes"),OFFSET('Sanitation Data'!$E$11,0,10*ROW('Sanitation Data'!E24)),NA())</f>
        <v>#N/A</v>
      </c>
      <c r="AI30" s="106" t="e">
        <f ca="true">+IF(AND(ISNUMBER(OFFSET('Sanitation Data'!$E$12,0,10*ROW('Sanitation Data'!E24))),'Data Summary'!CX30="Yes"),OFFSET('Sanitation Data'!$E$12,0,10*ROW('Sanitation Data'!E24)),NA())</f>
        <v>#N/A</v>
      </c>
      <c r="AJ30" s="106" t="e">
        <f ca="true">+IF(AND(ISNUMBER(OFFSET('Sanitation Data'!$E$13,0,10*ROW('Sanitation Data'!E24))),'Data Summary'!CY30="Yes"),OFFSET('Sanitation Data'!$E$13,0,10*ROW('Sanitation Data'!E24)),NA())</f>
        <v>#N/A</v>
      </c>
      <c r="AK30" s="106" t="e">
        <f ca="true">+IF(AND(ISNUMBER(OFFSET('Sanitation Data'!$F$5,0,10*ROW('Sanitation Data'!F24))),'Data Summary'!CZ30="Yes"),100-OFFSET('Sanitation Data'!$F$5,0,10*ROW('Sanitation Data'!F24)),NA())</f>
        <v>#N/A</v>
      </c>
      <c r="AL30" s="106" t="e">
        <f ca="true">+IF(AND(ISNUMBER(OFFSET('Sanitation Data'!$F$7,0,10*ROW('Sanitation Data'!F24))),'Data Summary'!DA30="Yes"),OFFSET('Sanitation Data'!$F$7,0,10*ROW('Sanitation Data'!F24)),NA())</f>
        <v>#N/A</v>
      </c>
      <c r="AM30" s="106" t="e">
        <f ca="true">+IF(AND(ISNUMBER(OFFSET('Sanitation Data'!$F$11,0,10*ROW('Sanitation Data'!F24))),'Data Summary'!DB30="Yes"),OFFSET('Sanitation Data'!$F$11,0,10*ROW('Sanitation Data'!F24)),NA())</f>
        <v>#N/A</v>
      </c>
      <c r="AN30" s="106" t="e">
        <f ca="true">+IF(AND(ISNUMBER(OFFSET('Sanitation Data'!$F$12,0,10*ROW('Sanitation Data'!F24))),'Data Summary'!DC30="Yes"),OFFSET('Sanitation Data'!$F$12,0,10*ROW('Sanitation Data'!F24)),NA())</f>
        <v>#N/A</v>
      </c>
      <c r="AO30" s="106" t="e">
        <f ca="true">+IF(AND(ISNUMBER(OFFSET('Sanitation Data'!$F$13,0,10*ROW('Sanitation Data'!F24))),'Data Summary'!DD30="Yes"),OFFSET('Sanitation Data'!$F$13,0,10*ROW('Sanitation Data'!F24)),NA())</f>
        <v>#N/A</v>
      </c>
      <c r="AP30" s="106" t="e">
        <f ca="true">+IF(AND(ISNUMBER(OFFSET('Sanitation Data'!$G$5,0,10*ROW('Sanitation Data'!G24))),'Data Summary'!DE30="Yes"),100-OFFSET('Sanitation Data'!$G$5,0,10*ROW('Sanitation Data'!G24)),NA())</f>
        <v>#N/A</v>
      </c>
      <c r="AQ30" s="106" t="e">
        <f ca="true">+IF(AND(ISNUMBER(OFFSET('Sanitation Data'!$G$7,0,10*ROW('Sanitation Data'!G24))),'Data Summary'!DF30="Yes"),OFFSET('Sanitation Data'!$G$7,0,10*ROW('Sanitation Data'!G24)),NA())</f>
        <v>#N/A</v>
      </c>
      <c r="AR30" s="106" t="e">
        <f ca="true">+IF(AND(ISNUMBER(OFFSET('Sanitation Data'!$G$11,0,10*ROW('Sanitation Data'!G24))),'Data Summary'!DG30="Yes"),OFFSET('Sanitation Data'!$G$11,0,10*ROW('Sanitation Data'!G24)),NA())</f>
        <v>#N/A</v>
      </c>
      <c r="AS30" s="106" t="e">
        <f ca="true">+IF(AND(ISNUMBER(OFFSET('Sanitation Data'!$G$12,0,10*ROW('Sanitation Data'!G24))),'Data Summary'!DH30="Yes"),OFFSET('Sanitation Data'!$G$12,0,10*ROW('Sanitation Data'!G24)),NA())</f>
        <v>#N/A</v>
      </c>
      <c r="AT30" s="106" t="e">
        <f ca="true">+IF(AND(ISNUMBER(OFFSET('Sanitation Data'!$G$13,0,10*ROW('Sanitation Data'!G24))),'Data Summary'!DI30="Yes"),OFFSET('Sanitation Data'!$G$13,0,10*ROW('Sanitation Data'!G24)),NA())</f>
        <v>#N/A</v>
      </c>
      <c r="AU30" s="106" t="e">
        <f ca="true">+IF(AND(ISNUMBER(OFFSET('Sanitation Data'!$H$5,0,10*ROW('Sanitation Data'!H24))),'Data Summary'!DJ30="Yes"),100-OFFSET('Sanitation Data'!$H$5,0,10*ROW('Sanitation Data'!H24)),NA())</f>
        <v>#N/A</v>
      </c>
      <c r="AV30" s="106" t="e">
        <f ca="true">+IF(AND(ISNUMBER(OFFSET('Sanitation Data'!$H$7,0,10*ROW('Sanitation Data'!H24))),'Data Summary'!DK30="Yes"),OFFSET('Sanitation Data'!$H$7,0,10*ROW('Sanitation Data'!H24)),NA())</f>
        <v>#N/A</v>
      </c>
      <c r="AW30" s="106" t="e">
        <f ca="true">+IF(AND(ISNUMBER(OFFSET('Sanitation Data'!$H$11,0,10*ROW('Sanitation Data'!H24))),'Data Summary'!DL30="Yes"),OFFSET('Sanitation Data'!$H$11,0,10*ROW('Sanitation Data'!H24)),NA())</f>
        <v>#N/A</v>
      </c>
      <c r="AX30" s="106" t="e">
        <f ca="true">+IF(AND(ISNUMBER(OFFSET('Sanitation Data'!$H$12,0,10*ROW('Sanitation Data'!H24))),'Data Summary'!DM30="Yes"),OFFSET('Sanitation Data'!$H$12,0,10*ROW('Sanitation Data'!H24)),NA())</f>
        <v>#N/A</v>
      </c>
      <c r="AY30" s="106" t="e">
        <f ca="true">+IF(AND(ISNUMBER(OFFSET('Sanitation Data'!$H$13,0,10*ROW('Sanitation Data'!H24))),'Data Summary'!DN30="Yes"),OFFSET('Sanitation Data'!$H$13,0,10*ROW('Sanitation Data'!H24)),NA())</f>
        <v>#N/A</v>
      </c>
      <c r="AZ30" s="111" t="e">
        <f ca="true">+IF(AND(ISNUMBER(OFFSET('Hygiene Data'!$C$6,0,10*ROW('Hygiene Data'!C24))),'Data Summary'!DO30="Yes"),OFFSET('Hygiene Data'!$C$6,0,10*ROW('Hygiene Data'!C24)),NA())</f>
        <v>#N/A</v>
      </c>
      <c r="BA30" s="111" t="e">
        <f ca="true">+IF(AND(ISNUMBER(OFFSET('Hygiene Data'!$C$8,0,10*ROW('Hygiene Data'!C24))),'Data Summary'!DP30="Yes"),OFFSET('Hygiene Data'!$C$8,0,10*ROW('Hygiene Data'!C24)),NA())</f>
        <v>#N/A</v>
      </c>
      <c r="BB30" s="111" t="e">
        <f ca="true">+IF(AND(ISNUMBER(OFFSET('Hygiene Data'!$C$10,0,10*ROW('Hygiene Data'!C24))),'Data Summary'!DQ30="Yes"),OFFSET('Hygiene Data'!$C$10,0,10*ROW('Hygiene Data'!C24)),NA())</f>
        <v>#N/A</v>
      </c>
      <c r="BC30" s="111" t="e">
        <f ca="true">+IF(AND(ISNUMBER(OFFSET('Hygiene Data'!$D$6,0,10*ROW('Hygiene Data'!D24))),'Data Summary'!DR30="Yes"),OFFSET('Hygiene Data'!$D$6,0,10*ROW('Hygiene Data'!D24)),NA())</f>
        <v>#N/A</v>
      </c>
      <c r="BD30" s="111" t="e">
        <f ca="true">+IF(AND(ISNUMBER(OFFSET('Hygiene Data'!$D$8,0,10*ROW('Hygiene Data'!D24))),'Data Summary'!DS30="Yes"),OFFSET('Hygiene Data'!$D$8,0,10*ROW('Hygiene Data'!D24)),NA())</f>
        <v>#N/A</v>
      </c>
      <c r="BE30" s="111" t="e">
        <f ca="true">+IF(AND(ISNUMBER(OFFSET('Hygiene Data'!$D$10,0,10*ROW('Hygiene Data'!D24))),'Data Summary'!DT30="Yes"),OFFSET('Hygiene Data'!$D$10,0,10*ROW('Hygiene Data'!D24)),NA())</f>
        <v>#N/A</v>
      </c>
      <c r="BF30" s="111" t="e">
        <f ca="true">+IF(AND(ISNUMBER(OFFSET('Hygiene Data'!$E$6,0,10*ROW('Hygiene Data'!E24))),'Data Summary'!DU30="Yes"),OFFSET('Hygiene Data'!$E$6,0,10*ROW('Hygiene Data'!E24)),NA())</f>
        <v>#N/A</v>
      </c>
      <c r="BG30" s="111" t="e">
        <f ca="true">+IF(AND(ISNUMBER(OFFSET('Hygiene Data'!$E$8,0,10*ROW('Hygiene Data'!E24))),'Data Summary'!DV30="Yes"),OFFSET('Hygiene Data'!$E$8,0,10*ROW('Hygiene Data'!E24)),NA())</f>
        <v>#N/A</v>
      </c>
      <c r="BH30" s="111" t="e">
        <f ca="true">+IF(AND(ISNUMBER(OFFSET('Hygiene Data'!$E$10,0,10*ROW('Hygiene Data'!E24))),'Data Summary'!DW30="Yes"),OFFSET('Hygiene Data'!$E$10,0,10*ROW('Hygiene Data'!E24)),NA())</f>
        <v>#N/A</v>
      </c>
      <c r="BI30" s="111" t="e">
        <f ca="true">+IF(AND(ISNUMBER(OFFSET('Hygiene Data'!$F$6,0,10*ROW('Hygiene Data'!F24))),'Data Summary'!DX30="Yes"),OFFSET('Hygiene Data'!$F$6,0,10*ROW('Hygiene Data'!F24)),NA())</f>
        <v>#N/A</v>
      </c>
      <c r="BJ30" s="111" t="e">
        <f ca="true">+IF(AND(ISNUMBER(OFFSET('Hygiene Data'!$F$8,0,10*ROW('Hygiene Data'!F24))),'Data Summary'!DY30="Yes"),OFFSET('Hygiene Data'!$F$8,0,10*ROW('Hygiene Data'!F24)),NA())</f>
        <v>#N/A</v>
      </c>
      <c r="BK30" s="111" t="e">
        <f ca="true">+IF(AND(ISNUMBER(OFFSET('Hygiene Data'!$F$10,0,10*ROW('Hygiene Data'!F24))),'Data Summary'!DZ30="Yes"),OFFSET('Hygiene Data'!$F$10,0,10*ROW('Hygiene Data'!F24)),NA())</f>
        <v>#N/A</v>
      </c>
      <c r="BL30" s="111" t="e">
        <f ca="true">+IF(AND(ISNUMBER(OFFSET('Hygiene Data'!$G$6,0,10*ROW('Hygiene Data'!G24))),'Data Summary'!EA30="Yes"),OFFSET('Hygiene Data'!$G$6,0,10*ROW('Hygiene Data'!G24)),NA())</f>
        <v>#N/A</v>
      </c>
      <c r="BM30" s="111" t="e">
        <f ca="true">+IF(AND(ISNUMBER(OFFSET('Hygiene Data'!$G$8,0,10*ROW('Hygiene Data'!G24))),'Data Summary'!EB30="Yes"),OFFSET('Hygiene Data'!$G$8,0,10*ROW('Hygiene Data'!G24)),NA())</f>
        <v>#N/A</v>
      </c>
      <c r="BN30" s="111" t="e">
        <f ca="true">+IF(AND(ISNUMBER(OFFSET('Hygiene Data'!$G$10,0,10*ROW('Hygiene Data'!G24))),'Data Summary'!EC30="Yes"),OFFSET('Hygiene Data'!$G$10,0,10*ROW('Hygiene Data'!G24)),NA())</f>
        <v>#N/A</v>
      </c>
      <c r="BO30" s="111" t="e">
        <f ca="true">+IF(AND(ISNUMBER(OFFSET('Hygiene Data'!$H$6,0,10*ROW('Hygiene Data'!H24))),'Data Summary'!ED30="Yes"),OFFSET('Hygiene Data'!$H$6,0,10*ROW('Hygiene Data'!H24)),NA())</f>
        <v>#N/A</v>
      </c>
      <c r="BP30" s="111" t="e">
        <f ca="true">+IF(AND(ISNUMBER(OFFSET('Hygiene Data'!$H$8,0,10*ROW('Hygiene Data'!H24))),'Data Summary'!EE30="Yes"),OFFSET('Hygiene Data'!$H$8,0,10*ROW('Hygiene Data'!H24)),NA())</f>
        <v>#N/A</v>
      </c>
      <c r="BQ30" s="111" t="e">
        <f ca="true">+IF(AND(ISNUMBER(OFFSET('Hygiene Data'!$H$10,0,10*ROW('Hygiene Data'!H24))),'Data Summary'!EF30="Yes"),OFFSET('Hygiene Data'!$H$10,0,10*ROW('Hygiene Data'!H24)),NA())</f>
        <v>#N/A</v>
      </c>
    </row>
    <row r="31" x14ac:dyDescent="0.2">
      <c r="A31" s="59" t="e">
        <f ca="true">+IF(OFFSET('Water Data'!$B$1,0,10*ROW('Water Data'!B25))="",NA(),OFFSET('Water Data'!$B$1,0,10*ROW('Water Data'!B25)))</f>
        <v>#N/A</v>
      </c>
      <c r="B31" s="59" t="e">
        <f ca="true">+IF(OFFSET('Water Data'!$A$3,0,10*ROW('Water Data'!A27))="",NA(),OFFSET('Water Data'!$A$3,0,10*ROW('Water Data'!A27)))</f>
        <v>#N/A</v>
      </c>
      <c r="C31" s="59" t="e">
        <f ca="true">+IF(OFFSET('Water Data'!$C$3,0,10*ROW('Water Data'!C27))="",NA(),OFFSET('Water Data'!$C$3,0,10*ROW('Water Data'!C27)))</f>
        <v>#N/A</v>
      </c>
      <c r="D31" s="60" t="e">
        <f ca="true">+IF(AND(ISNUMBER(OFFSET('Water Data'!$C$5,0,10*ROW('Water Data'!C25))),'Data Summary'!BS31="Yes"),100-OFFSET('Water Data'!$C$5,0,10*ROW('Water Data'!C25)),NA())</f>
        <v>#N/A</v>
      </c>
      <c r="E31" s="60" t="e">
        <f ca="true">+IF(AND(ISNUMBER(OFFSET('Water Data'!$C$7,0,10*ROW('Water Data'!C25))),'Data Summary'!BT31="Yes"),OFFSET('Water Data'!$C$7,0,10*ROW('Water Data'!C25)),NA())</f>
        <v>#N/A</v>
      </c>
      <c r="F31" s="60" t="e">
        <f ca="true">+IF(AND(ISNUMBER(OFFSET('Water Data'!$C$10,0,10*ROW('Water Data'!C25))),'Data Summary'!BU31="Yes"),OFFSET('Water Data'!$C$10,0,10*ROW('Water Data'!C25)),NA())</f>
        <v>#N/A</v>
      </c>
      <c r="G31" s="60" t="e">
        <f ca="true">+IF(AND(ISNUMBER(OFFSET('Water Data'!$D$5,0,10*ROW('Water Data'!D25))),'Data Summary'!BV31="Yes"),100-OFFSET('Water Data'!$D$5,0,10*ROW('Water Data'!D25)),NA())</f>
        <v>#N/A</v>
      </c>
      <c r="H31" s="60" t="e">
        <f ca="true">+IF(AND(ISNUMBER(OFFSET('Water Data'!$D$7,0,10*ROW('Water Data'!D25))),'Data Summary'!BW31="Yes"),OFFSET('Water Data'!$D$7,0,10*ROW('Water Data'!D25)),NA())</f>
        <v>#N/A</v>
      </c>
      <c r="I31" s="60" t="e">
        <f ca="true">+IF(AND(ISNUMBER(OFFSET('Water Data'!$D$10,0,10*ROW('Water Data'!D25))),'Data Summary'!BX31="Yes"),OFFSET('Water Data'!$D$10,0,10*ROW('Water Data'!D25)),NA())</f>
        <v>#N/A</v>
      </c>
      <c r="J31" s="60" t="e">
        <f ca="true">+IF(AND(ISNUMBER(OFFSET('Water Data'!$E$5,0,10*ROW('Water Data'!E25))),'Data Summary'!BY31="Yes"),100-OFFSET('Water Data'!$E$5,0,10*ROW('Water Data'!E25)),NA())</f>
        <v>#N/A</v>
      </c>
      <c r="K31" s="60" t="e">
        <f ca="true">+IF(AND(ISNUMBER(OFFSET('Water Data'!$E$7,0,10*ROW('Water Data'!E25))),'Data Summary'!BZ31="Yes"),OFFSET('Water Data'!$E$7,0,10*ROW('Water Data'!E25)),NA())</f>
        <v>#N/A</v>
      </c>
      <c r="L31" s="60" t="e">
        <f ca="true">+IF(AND(ISNUMBER(OFFSET('Water Data'!$E$10,0,10*ROW('Water Data'!E25))),'Data Summary'!CA31="Yes"),OFFSET('Water Data'!$E$10,0,10*ROW('Water Data'!E25)),NA())</f>
        <v>#N/A</v>
      </c>
      <c r="M31" s="60" t="e">
        <f ca="true">+IF(AND(ISNUMBER(OFFSET('Water Data'!$F$5,0,10*ROW('Water Data'!F25))),'Data Summary'!CB31="Yes"),100-OFFSET('Water Data'!$F$5,0,10*ROW('Water Data'!F25)),NA())</f>
        <v>#N/A</v>
      </c>
      <c r="N31" s="60" t="e">
        <f ca="true">+IF(AND(ISNUMBER(OFFSET('Water Data'!$F$7,0,10*ROW('Water Data'!F25))),'Data Summary'!CC31="Yes"),OFFSET('Water Data'!$F$7,0,10*ROW('Water Data'!F25)),NA())</f>
        <v>#N/A</v>
      </c>
      <c r="O31" s="60" t="e">
        <f ca="true">+IF(AND(ISNUMBER(OFFSET('Water Data'!$F$10,0,10*ROW('Water Data'!F25))),'Data Summary'!CD31="Yes"),OFFSET('Water Data'!$F$10,0,10*ROW('Water Data'!F25)),NA())</f>
        <v>#N/A</v>
      </c>
      <c r="P31" s="60" t="e">
        <f ca="true">+IF(AND(ISNUMBER(OFFSET('Water Data'!$G$5,0,10*ROW('Water Data'!G25))),'Data Summary'!CE31="Yes"),100-OFFSET('Water Data'!$G$5,0,10*ROW('Water Data'!G25)),NA())</f>
        <v>#N/A</v>
      </c>
      <c r="Q31" s="60" t="e">
        <f ca="true">+IF(AND(ISNUMBER(OFFSET('Water Data'!$G$7,0,10*ROW('Water Data'!G25))),'Data Summary'!CF31="Yes"),OFFSET('Water Data'!$G$7,0,10*ROW('Water Data'!G25)),NA())</f>
        <v>#N/A</v>
      </c>
      <c r="R31" s="60" t="e">
        <f ca="true">+IF(AND(ISNUMBER(OFFSET('Water Data'!$G$10,0,10*ROW('Water Data'!G25))),'Data Summary'!CG31="Yes"),OFFSET('Water Data'!$G$10,0,10*ROW('Water Data'!G25)),NA())</f>
        <v>#N/A</v>
      </c>
      <c r="S31" s="60" t="e">
        <f ca="true">+IF(AND(ISNUMBER(OFFSET('Water Data'!$H$5,0,10*ROW('Water Data'!H25))),'Data Summary'!CH31="Yes"),100-OFFSET('Water Data'!$H$5,0,10*ROW('Water Data'!H25)),NA())</f>
        <v>#N/A</v>
      </c>
      <c r="T31" s="60" t="e">
        <f ca="true">+IF(AND(ISNUMBER(OFFSET('Water Data'!$H$7,0,10*ROW('Water Data'!H25))),'Data Summary'!CI31="Yes"),OFFSET('Water Data'!$H$7,0,10*ROW('Water Data'!H25)),NA())</f>
        <v>#N/A</v>
      </c>
      <c r="U31" s="60" t="e">
        <f ca="true">+IF(AND(ISNUMBER(OFFSET('Water Data'!$H$10,0,10*ROW('Water Data'!H25))),'Data Summary'!CJ31="Yes"),OFFSET('Water Data'!$H$10,0,10*ROW('Water Data'!H25)),NA())</f>
        <v>#N/A</v>
      </c>
      <c r="V31" s="106" t="e">
        <f ca="true">+IF(AND(ISNUMBER(OFFSET('Sanitation Data'!$C$5,0,10*ROW('Sanitation Data'!C25))),'Data Summary'!CK31="Yes"),100-OFFSET('Sanitation Data'!$C$5,0,10*ROW('Sanitation Data'!C25)),NA())</f>
        <v>#N/A</v>
      </c>
      <c r="W31" s="106" t="e">
        <f ca="true">+IF(AND(ISNUMBER(OFFSET('Sanitation Data'!$C$7,0,10*ROW('Sanitation Data'!C25))),'Data Summary'!CL31="Yes"),OFFSET('Sanitation Data'!$C$7,0,10*ROW('Sanitation Data'!C25)),NA())</f>
        <v>#N/A</v>
      </c>
      <c r="X31" s="106" t="e">
        <f ca="true">+IF(AND(ISNUMBER(OFFSET('Sanitation Data'!$C$11,0,10*ROW('Sanitation Data'!C25))),'Data Summary'!CM31="Yes"),OFFSET('Sanitation Data'!$C$11,0,10*ROW('Sanitation Data'!C25)),NA())</f>
        <v>#N/A</v>
      </c>
      <c r="Y31" s="106" t="e">
        <f ca="true">+IF(AND(ISNUMBER(OFFSET('Sanitation Data'!$C$12,0,10*ROW('Sanitation Data'!C25))),'Data Summary'!CN31="Yes"),OFFSET('Sanitation Data'!$C$12,0,10*ROW('Sanitation Data'!C25)),NA())</f>
        <v>#N/A</v>
      </c>
      <c r="Z31" s="106" t="e">
        <f ca="true">+IF(AND(ISNUMBER(OFFSET('Sanitation Data'!$C$13,0,10*ROW('Sanitation Data'!C25))),'Data Summary'!CO31="Yes"),OFFSET('Sanitation Data'!$C$13,0,10*ROW('Sanitation Data'!C25)),NA())</f>
        <v>#N/A</v>
      </c>
      <c r="AA31" s="106" t="e">
        <f ca="true">+IF(AND(ISNUMBER(OFFSET('Sanitation Data'!$D$5,0,10*ROW('Sanitation Data'!D25))),'Data Summary'!CP31="Yes"),100-OFFSET('Sanitation Data'!$D$5,0,10*ROW('Sanitation Data'!D25)),NA())</f>
        <v>#N/A</v>
      </c>
      <c r="AB31" s="106" t="e">
        <f ca="true">+IF(AND(ISNUMBER(OFFSET('Sanitation Data'!$D$7,0,10*ROW('Sanitation Data'!D25))),'Data Summary'!CQ31="Yes"),OFFSET('Sanitation Data'!$D$7,0,10*ROW('Sanitation Data'!D25)),NA())</f>
        <v>#N/A</v>
      </c>
      <c r="AC31" s="106" t="e">
        <f ca="true">+IF(AND(ISNUMBER(OFFSET('Sanitation Data'!$D$11,0,10*ROW('Sanitation Data'!D25))),'Data Summary'!CR31="Yes"),OFFSET('Sanitation Data'!$D$11,0,10*ROW('Sanitation Data'!D25)),NA())</f>
        <v>#N/A</v>
      </c>
      <c r="AD31" s="106" t="e">
        <f ca="true">+IF(AND(ISNUMBER(OFFSET('Sanitation Data'!$D$12,0,10*ROW('Sanitation Data'!D25))),'Data Summary'!CS31="Yes"),OFFSET('Sanitation Data'!$D$12,0,10*ROW('Sanitation Data'!D25)),NA())</f>
        <v>#N/A</v>
      </c>
      <c r="AE31" s="106" t="e">
        <f ca="true">+IF(AND(ISNUMBER(OFFSET('Sanitation Data'!$D$13,0,10*ROW('Sanitation Data'!D25))),'Data Summary'!CT31="Yes"),OFFSET('Sanitation Data'!$D$13,0,10*ROW('Sanitation Data'!D25)),NA())</f>
        <v>#N/A</v>
      </c>
      <c r="AF31" s="106" t="e">
        <f ca="true">+IF(AND(ISNUMBER(OFFSET('Sanitation Data'!$E$5,0,10*ROW('Sanitation Data'!E25))),'Data Summary'!CU31="Yes"),100-OFFSET('Sanitation Data'!$E$5,0,10*ROW('Sanitation Data'!E25)),NA())</f>
        <v>#N/A</v>
      </c>
      <c r="AG31" s="106" t="e">
        <f ca="true">+IF(AND(ISNUMBER(OFFSET('Sanitation Data'!$E$7,0,10*ROW('Sanitation Data'!E25))),'Data Summary'!CV31="Yes"),OFFSET('Sanitation Data'!$E$7,0,10*ROW('Sanitation Data'!E25)),NA())</f>
        <v>#N/A</v>
      </c>
      <c r="AH31" s="106" t="e">
        <f ca="true">+IF(AND(ISNUMBER(OFFSET('Sanitation Data'!$E$11,0,10*ROW('Sanitation Data'!E25))),'Data Summary'!CW31="Yes"),OFFSET('Sanitation Data'!$E$11,0,10*ROW('Sanitation Data'!E25)),NA())</f>
        <v>#N/A</v>
      </c>
      <c r="AI31" s="106" t="e">
        <f ca="true">+IF(AND(ISNUMBER(OFFSET('Sanitation Data'!$E$12,0,10*ROW('Sanitation Data'!E25))),'Data Summary'!CX31="Yes"),OFFSET('Sanitation Data'!$E$12,0,10*ROW('Sanitation Data'!E25)),NA())</f>
        <v>#N/A</v>
      </c>
      <c r="AJ31" s="106" t="e">
        <f ca="true">+IF(AND(ISNUMBER(OFFSET('Sanitation Data'!$E$13,0,10*ROW('Sanitation Data'!E25))),'Data Summary'!CY31="Yes"),OFFSET('Sanitation Data'!$E$13,0,10*ROW('Sanitation Data'!E25)),NA())</f>
        <v>#N/A</v>
      </c>
      <c r="AK31" s="106" t="e">
        <f ca="true">+IF(AND(ISNUMBER(OFFSET('Sanitation Data'!$F$5,0,10*ROW('Sanitation Data'!F25))),'Data Summary'!CZ31="Yes"),100-OFFSET('Sanitation Data'!$F$5,0,10*ROW('Sanitation Data'!F25)),NA())</f>
        <v>#N/A</v>
      </c>
      <c r="AL31" s="106" t="e">
        <f ca="true">+IF(AND(ISNUMBER(OFFSET('Sanitation Data'!$F$7,0,10*ROW('Sanitation Data'!F25))),'Data Summary'!DA31="Yes"),OFFSET('Sanitation Data'!$F$7,0,10*ROW('Sanitation Data'!F25)),NA())</f>
        <v>#N/A</v>
      </c>
      <c r="AM31" s="106" t="e">
        <f ca="true">+IF(AND(ISNUMBER(OFFSET('Sanitation Data'!$F$11,0,10*ROW('Sanitation Data'!F25))),'Data Summary'!DB31="Yes"),OFFSET('Sanitation Data'!$F$11,0,10*ROW('Sanitation Data'!F25)),NA())</f>
        <v>#N/A</v>
      </c>
      <c r="AN31" s="106" t="e">
        <f ca="true">+IF(AND(ISNUMBER(OFFSET('Sanitation Data'!$F$12,0,10*ROW('Sanitation Data'!F25))),'Data Summary'!DC31="Yes"),OFFSET('Sanitation Data'!$F$12,0,10*ROW('Sanitation Data'!F25)),NA())</f>
        <v>#N/A</v>
      </c>
      <c r="AO31" s="106" t="e">
        <f ca="true">+IF(AND(ISNUMBER(OFFSET('Sanitation Data'!$F$13,0,10*ROW('Sanitation Data'!F25))),'Data Summary'!DD31="Yes"),OFFSET('Sanitation Data'!$F$13,0,10*ROW('Sanitation Data'!F25)),NA())</f>
        <v>#N/A</v>
      </c>
      <c r="AP31" s="106" t="e">
        <f ca="true">+IF(AND(ISNUMBER(OFFSET('Sanitation Data'!$G$5,0,10*ROW('Sanitation Data'!G25))),'Data Summary'!DE31="Yes"),100-OFFSET('Sanitation Data'!$G$5,0,10*ROW('Sanitation Data'!G25)),NA())</f>
        <v>#N/A</v>
      </c>
      <c r="AQ31" s="106" t="e">
        <f ca="true">+IF(AND(ISNUMBER(OFFSET('Sanitation Data'!$G$7,0,10*ROW('Sanitation Data'!G25))),'Data Summary'!DF31="Yes"),OFFSET('Sanitation Data'!$G$7,0,10*ROW('Sanitation Data'!G25)),NA())</f>
        <v>#N/A</v>
      </c>
      <c r="AR31" s="106" t="e">
        <f ca="true">+IF(AND(ISNUMBER(OFFSET('Sanitation Data'!$G$11,0,10*ROW('Sanitation Data'!G25))),'Data Summary'!DG31="Yes"),OFFSET('Sanitation Data'!$G$11,0,10*ROW('Sanitation Data'!G25)),NA())</f>
        <v>#N/A</v>
      </c>
      <c r="AS31" s="106" t="e">
        <f ca="true">+IF(AND(ISNUMBER(OFFSET('Sanitation Data'!$G$12,0,10*ROW('Sanitation Data'!G25))),'Data Summary'!DH31="Yes"),OFFSET('Sanitation Data'!$G$12,0,10*ROW('Sanitation Data'!G25)),NA())</f>
        <v>#N/A</v>
      </c>
      <c r="AT31" s="106" t="e">
        <f ca="true">+IF(AND(ISNUMBER(OFFSET('Sanitation Data'!$G$13,0,10*ROW('Sanitation Data'!G25))),'Data Summary'!DI31="Yes"),OFFSET('Sanitation Data'!$G$13,0,10*ROW('Sanitation Data'!G25)),NA())</f>
        <v>#N/A</v>
      </c>
      <c r="AU31" s="106" t="e">
        <f ca="true">+IF(AND(ISNUMBER(OFFSET('Sanitation Data'!$H$5,0,10*ROW('Sanitation Data'!H25))),'Data Summary'!DJ31="Yes"),100-OFFSET('Sanitation Data'!$H$5,0,10*ROW('Sanitation Data'!H25)),NA())</f>
        <v>#N/A</v>
      </c>
      <c r="AV31" s="106" t="e">
        <f ca="true">+IF(AND(ISNUMBER(OFFSET('Sanitation Data'!$H$7,0,10*ROW('Sanitation Data'!H25))),'Data Summary'!DK31="Yes"),OFFSET('Sanitation Data'!$H$7,0,10*ROW('Sanitation Data'!H25)),NA())</f>
        <v>#N/A</v>
      </c>
      <c r="AW31" s="106" t="e">
        <f ca="true">+IF(AND(ISNUMBER(OFFSET('Sanitation Data'!$H$11,0,10*ROW('Sanitation Data'!H25))),'Data Summary'!DL31="Yes"),OFFSET('Sanitation Data'!$H$11,0,10*ROW('Sanitation Data'!H25)),NA())</f>
        <v>#N/A</v>
      </c>
      <c r="AX31" s="106" t="e">
        <f ca="true">+IF(AND(ISNUMBER(OFFSET('Sanitation Data'!$H$12,0,10*ROW('Sanitation Data'!H25))),'Data Summary'!DM31="Yes"),OFFSET('Sanitation Data'!$H$12,0,10*ROW('Sanitation Data'!H25)),NA())</f>
        <v>#N/A</v>
      </c>
      <c r="AY31" s="106" t="e">
        <f ca="true">+IF(AND(ISNUMBER(OFFSET('Sanitation Data'!$H$13,0,10*ROW('Sanitation Data'!H25))),'Data Summary'!DN31="Yes"),OFFSET('Sanitation Data'!$H$13,0,10*ROW('Sanitation Data'!H25)),NA())</f>
        <v>#N/A</v>
      </c>
      <c r="AZ31" s="111" t="e">
        <f ca="true">+IF(AND(ISNUMBER(OFFSET('Hygiene Data'!$C$6,0,10*ROW('Hygiene Data'!C25))),'Data Summary'!DO31="Yes"),OFFSET('Hygiene Data'!$C$6,0,10*ROW('Hygiene Data'!C25)),NA())</f>
        <v>#N/A</v>
      </c>
      <c r="BA31" s="111" t="e">
        <f ca="true">+IF(AND(ISNUMBER(OFFSET('Hygiene Data'!$C$8,0,10*ROW('Hygiene Data'!C25))),'Data Summary'!DP31="Yes"),OFFSET('Hygiene Data'!$C$8,0,10*ROW('Hygiene Data'!C25)),NA())</f>
        <v>#N/A</v>
      </c>
      <c r="BB31" s="111" t="e">
        <f ca="true">+IF(AND(ISNUMBER(OFFSET('Hygiene Data'!$C$10,0,10*ROW('Hygiene Data'!C25))),'Data Summary'!DQ31="Yes"),OFFSET('Hygiene Data'!$C$10,0,10*ROW('Hygiene Data'!C25)),NA())</f>
        <v>#N/A</v>
      </c>
      <c r="BC31" s="111" t="e">
        <f ca="true">+IF(AND(ISNUMBER(OFFSET('Hygiene Data'!$D$6,0,10*ROW('Hygiene Data'!D25))),'Data Summary'!DR31="Yes"),OFFSET('Hygiene Data'!$D$6,0,10*ROW('Hygiene Data'!D25)),NA())</f>
        <v>#N/A</v>
      </c>
      <c r="BD31" s="111" t="e">
        <f ca="true">+IF(AND(ISNUMBER(OFFSET('Hygiene Data'!$D$8,0,10*ROW('Hygiene Data'!D25))),'Data Summary'!DS31="Yes"),OFFSET('Hygiene Data'!$D$8,0,10*ROW('Hygiene Data'!D25)),NA())</f>
        <v>#N/A</v>
      </c>
      <c r="BE31" s="111" t="e">
        <f ca="true">+IF(AND(ISNUMBER(OFFSET('Hygiene Data'!$D$10,0,10*ROW('Hygiene Data'!D25))),'Data Summary'!DT31="Yes"),OFFSET('Hygiene Data'!$D$10,0,10*ROW('Hygiene Data'!D25)),NA())</f>
        <v>#N/A</v>
      </c>
      <c r="BF31" s="111" t="e">
        <f ca="true">+IF(AND(ISNUMBER(OFFSET('Hygiene Data'!$E$6,0,10*ROW('Hygiene Data'!E25))),'Data Summary'!DU31="Yes"),OFFSET('Hygiene Data'!$E$6,0,10*ROW('Hygiene Data'!E25)),NA())</f>
        <v>#N/A</v>
      </c>
      <c r="BG31" s="111" t="e">
        <f ca="true">+IF(AND(ISNUMBER(OFFSET('Hygiene Data'!$E$8,0,10*ROW('Hygiene Data'!E25))),'Data Summary'!DV31="Yes"),OFFSET('Hygiene Data'!$E$8,0,10*ROW('Hygiene Data'!E25)),NA())</f>
        <v>#N/A</v>
      </c>
      <c r="BH31" s="111" t="e">
        <f ca="true">+IF(AND(ISNUMBER(OFFSET('Hygiene Data'!$E$10,0,10*ROW('Hygiene Data'!E25))),'Data Summary'!DW31="Yes"),OFFSET('Hygiene Data'!$E$10,0,10*ROW('Hygiene Data'!E25)),NA())</f>
        <v>#N/A</v>
      </c>
      <c r="BI31" s="111" t="e">
        <f ca="true">+IF(AND(ISNUMBER(OFFSET('Hygiene Data'!$F$6,0,10*ROW('Hygiene Data'!F25))),'Data Summary'!DX31="Yes"),OFFSET('Hygiene Data'!$F$6,0,10*ROW('Hygiene Data'!F25)),NA())</f>
        <v>#N/A</v>
      </c>
      <c r="BJ31" s="111" t="e">
        <f ca="true">+IF(AND(ISNUMBER(OFFSET('Hygiene Data'!$F$8,0,10*ROW('Hygiene Data'!F25))),'Data Summary'!DY31="Yes"),OFFSET('Hygiene Data'!$F$8,0,10*ROW('Hygiene Data'!F25)),NA())</f>
        <v>#N/A</v>
      </c>
      <c r="BK31" s="111" t="e">
        <f ca="true">+IF(AND(ISNUMBER(OFFSET('Hygiene Data'!$F$10,0,10*ROW('Hygiene Data'!F25))),'Data Summary'!DZ31="Yes"),OFFSET('Hygiene Data'!$F$10,0,10*ROW('Hygiene Data'!F25)),NA())</f>
        <v>#N/A</v>
      </c>
      <c r="BL31" s="111" t="e">
        <f ca="true">+IF(AND(ISNUMBER(OFFSET('Hygiene Data'!$G$6,0,10*ROW('Hygiene Data'!G25))),'Data Summary'!EA31="Yes"),OFFSET('Hygiene Data'!$G$6,0,10*ROW('Hygiene Data'!G25)),NA())</f>
        <v>#N/A</v>
      </c>
      <c r="BM31" s="111" t="e">
        <f ca="true">+IF(AND(ISNUMBER(OFFSET('Hygiene Data'!$G$8,0,10*ROW('Hygiene Data'!G25))),'Data Summary'!EB31="Yes"),OFFSET('Hygiene Data'!$G$8,0,10*ROW('Hygiene Data'!G25)),NA())</f>
        <v>#N/A</v>
      </c>
      <c r="BN31" s="111" t="e">
        <f ca="true">+IF(AND(ISNUMBER(OFFSET('Hygiene Data'!$G$10,0,10*ROW('Hygiene Data'!G25))),'Data Summary'!EC31="Yes"),OFFSET('Hygiene Data'!$G$10,0,10*ROW('Hygiene Data'!G25)),NA())</f>
        <v>#N/A</v>
      </c>
      <c r="BO31" s="111" t="e">
        <f ca="true">+IF(AND(ISNUMBER(OFFSET('Hygiene Data'!$H$6,0,10*ROW('Hygiene Data'!H25))),'Data Summary'!ED31="Yes"),OFFSET('Hygiene Data'!$H$6,0,10*ROW('Hygiene Data'!H25)),NA())</f>
        <v>#N/A</v>
      </c>
      <c r="BP31" s="111" t="e">
        <f ca="true">+IF(AND(ISNUMBER(OFFSET('Hygiene Data'!$H$8,0,10*ROW('Hygiene Data'!H25))),'Data Summary'!EE31="Yes"),OFFSET('Hygiene Data'!$H$8,0,10*ROW('Hygiene Data'!H25)),NA())</f>
        <v>#N/A</v>
      </c>
      <c r="BQ31" s="111" t="e">
        <f ca="true">+IF(AND(ISNUMBER(OFFSET('Hygiene Data'!$H$10,0,10*ROW('Hygiene Data'!H25))),'Data Summary'!EF31="Yes"),OFFSET('Hygiene Data'!$H$10,0,10*ROW('Hygiene Data'!H25)),NA())</f>
        <v>#N/A</v>
      </c>
    </row>
    <row r="32" x14ac:dyDescent="0.2">
      <c r="A32" s="59" t="e">
        <f ca="true">+IF(OFFSET('Water Data'!$B$1,0,10*ROW('Water Data'!B26))="",NA(),OFFSET('Water Data'!$B$1,0,10*ROW('Water Data'!B26)))</f>
        <v>#N/A</v>
      </c>
      <c r="B32" s="59" t="e">
        <f ca="true">+IF(OFFSET('Water Data'!$A$3,0,10*ROW('Water Data'!A29))="",NA(),OFFSET('Water Data'!$A$3,0,10*ROW('Water Data'!A29)))</f>
        <v>#N/A</v>
      </c>
      <c r="C32" s="59" t="e">
        <f ca="true">+IF(OFFSET('Water Data'!$C$3,0,10*ROW('Water Data'!C29))="",NA(),OFFSET('Water Data'!$C$3,0,10*ROW('Water Data'!C29)))</f>
        <v>#N/A</v>
      </c>
      <c r="D32" s="60" t="e">
        <f ca="true">+IF(AND(ISNUMBER(OFFSET('Water Data'!$C$5,0,10*ROW('Water Data'!C26))),'Data Summary'!BS32="Yes"),100-OFFSET('Water Data'!$C$5,0,10*ROW('Water Data'!C26)),NA())</f>
        <v>#N/A</v>
      </c>
      <c r="E32" s="60" t="e">
        <f ca="true">+IF(AND(ISNUMBER(OFFSET('Water Data'!$C$7,0,10*ROW('Water Data'!C26))),'Data Summary'!BT32="Yes"),OFFSET('Water Data'!$C$7,0,10*ROW('Water Data'!C26)),NA())</f>
        <v>#N/A</v>
      </c>
      <c r="F32" s="60" t="e">
        <f ca="true">+IF(AND(ISNUMBER(OFFSET('Water Data'!$C$10,0,10*ROW('Water Data'!C26))),'Data Summary'!BU32="Yes"),OFFSET('Water Data'!$C$10,0,10*ROW('Water Data'!C26)),NA())</f>
        <v>#N/A</v>
      </c>
      <c r="G32" s="60" t="e">
        <f ca="true">+IF(AND(ISNUMBER(OFFSET('Water Data'!$D$5,0,10*ROW('Water Data'!D26))),'Data Summary'!BV32="Yes"),100-OFFSET('Water Data'!$D$5,0,10*ROW('Water Data'!D26)),NA())</f>
        <v>#N/A</v>
      </c>
      <c r="H32" s="60" t="e">
        <f ca="true">+IF(AND(ISNUMBER(OFFSET('Water Data'!$D$7,0,10*ROW('Water Data'!D26))),'Data Summary'!BW32="Yes"),OFFSET('Water Data'!$D$7,0,10*ROW('Water Data'!D26)),NA())</f>
        <v>#N/A</v>
      </c>
      <c r="I32" s="60" t="e">
        <f ca="true">+IF(AND(ISNUMBER(OFFSET('Water Data'!$D$10,0,10*ROW('Water Data'!D26))),'Data Summary'!BX32="Yes"),OFFSET('Water Data'!$D$10,0,10*ROW('Water Data'!D26)),NA())</f>
        <v>#N/A</v>
      </c>
      <c r="J32" s="60" t="e">
        <f ca="true">+IF(AND(ISNUMBER(OFFSET('Water Data'!$E$5,0,10*ROW('Water Data'!E26))),'Data Summary'!BY32="Yes"),100-OFFSET('Water Data'!$E$5,0,10*ROW('Water Data'!E26)),NA())</f>
        <v>#N/A</v>
      </c>
      <c r="K32" s="60" t="e">
        <f ca="true">+IF(AND(ISNUMBER(OFFSET('Water Data'!$E$7,0,10*ROW('Water Data'!E26))),'Data Summary'!BZ32="Yes"),OFFSET('Water Data'!$E$7,0,10*ROW('Water Data'!E26)),NA())</f>
        <v>#N/A</v>
      </c>
      <c r="L32" s="60" t="e">
        <f ca="true">+IF(AND(ISNUMBER(OFFSET('Water Data'!$E$10,0,10*ROW('Water Data'!E26))),'Data Summary'!CA32="Yes"),OFFSET('Water Data'!$E$10,0,10*ROW('Water Data'!E26)),NA())</f>
        <v>#N/A</v>
      </c>
      <c r="M32" s="60" t="e">
        <f ca="true">+IF(AND(ISNUMBER(OFFSET('Water Data'!$F$5,0,10*ROW('Water Data'!F26))),'Data Summary'!CB32="Yes"),100-OFFSET('Water Data'!$F$5,0,10*ROW('Water Data'!F26)),NA())</f>
        <v>#N/A</v>
      </c>
      <c r="N32" s="60" t="e">
        <f ca="true">+IF(AND(ISNUMBER(OFFSET('Water Data'!$F$7,0,10*ROW('Water Data'!F26))),'Data Summary'!CC32="Yes"),OFFSET('Water Data'!$F$7,0,10*ROW('Water Data'!F26)),NA())</f>
        <v>#N/A</v>
      </c>
      <c r="O32" s="60" t="e">
        <f ca="true">+IF(AND(ISNUMBER(OFFSET('Water Data'!$F$10,0,10*ROW('Water Data'!F26))),'Data Summary'!CD32="Yes"),OFFSET('Water Data'!$F$10,0,10*ROW('Water Data'!F26)),NA())</f>
        <v>#N/A</v>
      </c>
      <c r="P32" s="60" t="e">
        <f ca="true">+IF(AND(ISNUMBER(OFFSET('Water Data'!$G$5,0,10*ROW('Water Data'!G26))),'Data Summary'!CE32="Yes"),100-OFFSET('Water Data'!$G$5,0,10*ROW('Water Data'!G26)),NA())</f>
        <v>#N/A</v>
      </c>
      <c r="Q32" s="60" t="e">
        <f ca="true">+IF(AND(ISNUMBER(OFFSET('Water Data'!$G$7,0,10*ROW('Water Data'!G26))),'Data Summary'!CF32="Yes"),OFFSET('Water Data'!$G$7,0,10*ROW('Water Data'!G26)),NA())</f>
        <v>#N/A</v>
      </c>
      <c r="R32" s="60" t="e">
        <f ca="true">+IF(AND(ISNUMBER(OFFSET('Water Data'!$G$10,0,10*ROW('Water Data'!G26))),'Data Summary'!CG32="Yes"),OFFSET('Water Data'!$G$10,0,10*ROW('Water Data'!G26)),NA())</f>
        <v>#N/A</v>
      </c>
      <c r="S32" s="60" t="e">
        <f ca="true">+IF(AND(ISNUMBER(OFFSET('Water Data'!$H$5,0,10*ROW('Water Data'!H26))),'Data Summary'!CH32="Yes"),100-OFFSET('Water Data'!$H$5,0,10*ROW('Water Data'!H26)),NA())</f>
        <v>#N/A</v>
      </c>
      <c r="T32" s="60" t="e">
        <f ca="true">+IF(AND(ISNUMBER(OFFSET('Water Data'!$H$7,0,10*ROW('Water Data'!H26))),'Data Summary'!CI32="Yes"),OFFSET('Water Data'!$H$7,0,10*ROW('Water Data'!H26)),NA())</f>
        <v>#N/A</v>
      </c>
      <c r="U32" s="60" t="e">
        <f ca="true">+IF(AND(ISNUMBER(OFFSET('Water Data'!$H$10,0,10*ROW('Water Data'!H26))),'Data Summary'!CJ32="Yes"),OFFSET('Water Data'!$H$10,0,10*ROW('Water Data'!H26)),NA())</f>
        <v>#N/A</v>
      </c>
      <c r="V32" s="106" t="e">
        <f ca="true">+IF(AND(ISNUMBER(OFFSET('Sanitation Data'!$C$5,0,10*ROW('Sanitation Data'!C26))),'Data Summary'!CK32="Yes"),100-OFFSET('Sanitation Data'!$C$5,0,10*ROW('Sanitation Data'!C26)),NA())</f>
        <v>#N/A</v>
      </c>
      <c r="W32" s="106" t="e">
        <f ca="true">+IF(AND(ISNUMBER(OFFSET('Sanitation Data'!$C$7,0,10*ROW('Sanitation Data'!C26))),'Data Summary'!CL32="Yes"),OFFSET('Sanitation Data'!$C$7,0,10*ROW('Sanitation Data'!C26)),NA())</f>
        <v>#N/A</v>
      </c>
      <c r="X32" s="106" t="e">
        <f ca="true">+IF(AND(ISNUMBER(OFFSET('Sanitation Data'!$C$11,0,10*ROW('Sanitation Data'!C26))),'Data Summary'!CM32="Yes"),OFFSET('Sanitation Data'!$C$11,0,10*ROW('Sanitation Data'!C26)),NA())</f>
        <v>#N/A</v>
      </c>
      <c r="Y32" s="106" t="e">
        <f ca="true">+IF(AND(ISNUMBER(OFFSET('Sanitation Data'!$C$12,0,10*ROW('Sanitation Data'!C26))),'Data Summary'!CN32="Yes"),OFFSET('Sanitation Data'!$C$12,0,10*ROW('Sanitation Data'!C26)),NA())</f>
        <v>#N/A</v>
      </c>
      <c r="Z32" s="106" t="e">
        <f ca="true">+IF(AND(ISNUMBER(OFFSET('Sanitation Data'!$C$13,0,10*ROW('Sanitation Data'!C26))),'Data Summary'!CO32="Yes"),OFFSET('Sanitation Data'!$C$13,0,10*ROW('Sanitation Data'!C26)),NA())</f>
        <v>#N/A</v>
      </c>
      <c r="AA32" s="106" t="e">
        <f ca="true">+IF(AND(ISNUMBER(OFFSET('Sanitation Data'!$D$5,0,10*ROW('Sanitation Data'!D26))),'Data Summary'!CP32="Yes"),100-OFFSET('Sanitation Data'!$D$5,0,10*ROW('Sanitation Data'!D26)),NA())</f>
        <v>#N/A</v>
      </c>
      <c r="AB32" s="106" t="e">
        <f ca="true">+IF(AND(ISNUMBER(OFFSET('Sanitation Data'!$D$7,0,10*ROW('Sanitation Data'!D26))),'Data Summary'!CQ32="Yes"),OFFSET('Sanitation Data'!$D$7,0,10*ROW('Sanitation Data'!D26)),NA())</f>
        <v>#N/A</v>
      </c>
      <c r="AC32" s="106" t="e">
        <f ca="true">+IF(AND(ISNUMBER(OFFSET('Sanitation Data'!$D$11,0,10*ROW('Sanitation Data'!D26))),'Data Summary'!CR32="Yes"),OFFSET('Sanitation Data'!$D$11,0,10*ROW('Sanitation Data'!D26)),NA())</f>
        <v>#N/A</v>
      </c>
      <c r="AD32" s="106" t="e">
        <f ca="true">+IF(AND(ISNUMBER(OFFSET('Sanitation Data'!$D$12,0,10*ROW('Sanitation Data'!D26))),'Data Summary'!CS32="Yes"),OFFSET('Sanitation Data'!$D$12,0,10*ROW('Sanitation Data'!D26)),NA())</f>
        <v>#N/A</v>
      </c>
      <c r="AE32" s="106" t="e">
        <f ca="true">+IF(AND(ISNUMBER(OFFSET('Sanitation Data'!$D$13,0,10*ROW('Sanitation Data'!D26))),'Data Summary'!CT32="Yes"),OFFSET('Sanitation Data'!$D$13,0,10*ROW('Sanitation Data'!D26)),NA())</f>
        <v>#N/A</v>
      </c>
      <c r="AF32" s="106" t="e">
        <f ca="true">+IF(AND(ISNUMBER(OFFSET('Sanitation Data'!$E$5,0,10*ROW('Sanitation Data'!E26))),'Data Summary'!CU32="Yes"),100-OFFSET('Sanitation Data'!$E$5,0,10*ROW('Sanitation Data'!E26)),NA())</f>
        <v>#N/A</v>
      </c>
      <c r="AG32" s="106" t="e">
        <f ca="true">+IF(AND(ISNUMBER(OFFSET('Sanitation Data'!$E$7,0,10*ROW('Sanitation Data'!E26))),'Data Summary'!CV32="Yes"),OFFSET('Sanitation Data'!$E$7,0,10*ROW('Sanitation Data'!E26)),NA())</f>
        <v>#N/A</v>
      </c>
      <c r="AH32" s="106" t="e">
        <f ca="true">+IF(AND(ISNUMBER(OFFSET('Sanitation Data'!$E$11,0,10*ROW('Sanitation Data'!E26))),'Data Summary'!CW32="Yes"),OFFSET('Sanitation Data'!$E$11,0,10*ROW('Sanitation Data'!E26)),NA())</f>
        <v>#N/A</v>
      </c>
      <c r="AI32" s="106" t="e">
        <f ca="true">+IF(AND(ISNUMBER(OFFSET('Sanitation Data'!$E$12,0,10*ROW('Sanitation Data'!E26))),'Data Summary'!CX32="Yes"),OFFSET('Sanitation Data'!$E$12,0,10*ROW('Sanitation Data'!E26)),NA())</f>
        <v>#N/A</v>
      </c>
      <c r="AJ32" s="106" t="e">
        <f ca="true">+IF(AND(ISNUMBER(OFFSET('Sanitation Data'!$E$13,0,10*ROW('Sanitation Data'!E26))),'Data Summary'!CY32="Yes"),OFFSET('Sanitation Data'!$E$13,0,10*ROW('Sanitation Data'!E26)),NA())</f>
        <v>#N/A</v>
      </c>
      <c r="AK32" s="106" t="e">
        <f ca="true">+IF(AND(ISNUMBER(OFFSET('Sanitation Data'!$F$5,0,10*ROW('Sanitation Data'!F26))),'Data Summary'!CZ32="Yes"),100-OFFSET('Sanitation Data'!$F$5,0,10*ROW('Sanitation Data'!F26)),NA())</f>
        <v>#N/A</v>
      </c>
      <c r="AL32" s="106" t="e">
        <f ca="true">+IF(AND(ISNUMBER(OFFSET('Sanitation Data'!$F$7,0,10*ROW('Sanitation Data'!F26))),'Data Summary'!DA32="Yes"),OFFSET('Sanitation Data'!$F$7,0,10*ROW('Sanitation Data'!F26)),NA())</f>
        <v>#N/A</v>
      </c>
      <c r="AM32" s="106" t="e">
        <f ca="true">+IF(AND(ISNUMBER(OFFSET('Sanitation Data'!$F$11,0,10*ROW('Sanitation Data'!F26))),'Data Summary'!DB32="Yes"),OFFSET('Sanitation Data'!$F$11,0,10*ROW('Sanitation Data'!F26)),NA())</f>
        <v>#N/A</v>
      </c>
      <c r="AN32" s="106" t="e">
        <f ca="true">+IF(AND(ISNUMBER(OFFSET('Sanitation Data'!$F$12,0,10*ROW('Sanitation Data'!F26))),'Data Summary'!DC32="Yes"),OFFSET('Sanitation Data'!$F$12,0,10*ROW('Sanitation Data'!F26)),NA())</f>
        <v>#N/A</v>
      </c>
      <c r="AO32" s="106" t="e">
        <f ca="true">+IF(AND(ISNUMBER(OFFSET('Sanitation Data'!$F$13,0,10*ROW('Sanitation Data'!F26))),'Data Summary'!DD32="Yes"),OFFSET('Sanitation Data'!$F$13,0,10*ROW('Sanitation Data'!F26)),NA())</f>
        <v>#N/A</v>
      </c>
      <c r="AP32" s="106" t="e">
        <f ca="true">+IF(AND(ISNUMBER(OFFSET('Sanitation Data'!$G$5,0,10*ROW('Sanitation Data'!G26))),'Data Summary'!DE32="Yes"),100-OFFSET('Sanitation Data'!$G$5,0,10*ROW('Sanitation Data'!G26)),NA())</f>
        <v>#N/A</v>
      </c>
      <c r="AQ32" s="106" t="e">
        <f ca="true">+IF(AND(ISNUMBER(OFFSET('Sanitation Data'!$G$7,0,10*ROW('Sanitation Data'!G26))),'Data Summary'!DF32="Yes"),OFFSET('Sanitation Data'!$G$7,0,10*ROW('Sanitation Data'!G26)),NA())</f>
        <v>#N/A</v>
      </c>
      <c r="AR32" s="106" t="e">
        <f ca="true">+IF(AND(ISNUMBER(OFFSET('Sanitation Data'!$G$11,0,10*ROW('Sanitation Data'!G26))),'Data Summary'!DG32="Yes"),OFFSET('Sanitation Data'!$G$11,0,10*ROW('Sanitation Data'!G26)),NA())</f>
        <v>#N/A</v>
      </c>
      <c r="AS32" s="106" t="e">
        <f ca="true">+IF(AND(ISNUMBER(OFFSET('Sanitation Data'!$G$12,0,10*ROW('Sanitation Data'!G26))),'Data Summary'!DH32="Yes"),OFFSET('Sanitation Data'!$G$12,0,10*ROW('Sanitation Data'!G26)),NA())</f>
        <v>#N/A</v>
      </c>
      <c r="AT32" s="106" t="e">
        <f ca="true">+IF(AND(ISNUMBER(OFFSET('Sanitation Data'!$G$13,0,10*ROW('Sanitation Data'!G26))),'Data Summary'!DI32="Yes"),OFFSET('Sanitation Data'!$G$13,0,10*ROW('Sanitation Data'!G26)),NA())</f>
        <v>#N/A</v>
      </c>
      <c r="AU32" s="106" t="e">
        <f ca="true">+IF(AND(ISNUMBER(OFFSET('Sanitation Data'!$H$5,0,10*ROW('Sanitation Data'!H26))),'Data Summary'!DJ32="Yes"),100-OFFSET('Sanitation Data'!$H$5,0,10*ROW('Sanitation Data'!H26)),NA())</f>
        <v>#N/A</v>
      </c>
      <c r="AV32" s="106" t="e">
        <f ca="true">+IF(AND(ISNUMBER(OFFSET('Sanitation Data'!$H$7,0,10*ROW('Sanitation Data'!H26))),'Data Summary'!DK32="Yes"),OFFSET('Sanitation Data'!$H$7,0,10*ROW('Sanitation Data'!H26)),NA())</f>
        <v>#N/A</v>
      </c>
      <c r="AW32" s="106" t="e">
        <f ca="true">+IF(AND(ISNUMBER(OFFSET('Sanitation Data'!$H$11,0,10*ROW('Sanitation Data'!H26))),'Data Summary'!DL32="Yes"),OFFSET('Sanitation Data'!$H$11,0,10*ROW('Sanitation Data'!H26)),NA())</f>
        <v>#N/A</v>
      </c>
      <c r="AX32" s="106" t="e">
        <f ca="true">+IF(AND(ISNUMBER(OFFSET('Sanitation Data'!$H$12,0,10*ROW('Sanitation Data'!H26))),'Data Summary'!DM32="Yes"),OFFSET('Sanitation Data'!$H$12,0,10*ROW('Sanitation Data'!H26)),NA())</f>
        <v>#N/A</v>
      </c>
      <c r="AY32" s="106" t="e">
        <f ca="true">+IF(AND(ISNUMBER(OFFSET('Sanitation Data'!$H$13,0,10*ROW('Sanitation Data'!H26))),'Data Summary'!DN32="Yes"),OFFSET('Sanitation Data'!$H$13,0,10*ROW('Sanitation Data'!H26)),NA())</f>
        <v>#N/A</v>
      </c>
      <c r="AZ32" s="111" t="e">
        <f ca="true">+IF(AND(ISNUMBER(OFFSET('Hygiene Data'!$C$6,0,10*ROW('Hygiene Data'!C26))),'Data Summary'!DO32="Yes"),OFFSET('Hygiene Data'!$C$6,0,10*ROW('Hygiene Data'!C26)),NA())</f>
        <v>#N/A</v>
      </c>
      <c r="BA32" s="111" t="e">
        <f ca="true">+IF(AND(ISNUMBER(OFFSET('Hygiene Data'!$C$8,0,10*ROW('Hygiene Data'!C26))),'Data Summary'!DP32="Yes"),OFFSET('Hygiene Data'!$C$8,0,10*ROW('Hygiene Data'!C26)),NA())</f>
        <v>#N/A</v>
      </c>
      <c r="BB32" s="111" t="e">
        <f ca="true">+IF(AND(ISNUMBER(OFFSET('Hygiene Data'!$C$10,0,10*ROW('Hygiene Data'!C26))),'Data Summary'!DQ32="Yes"),OFFSET('Hygiene Data'!$C$10,0,10*ROW('Hygiene Data'!C26)),NA())</f>
        <v>#N/A</v>
      </c>
      <c r="BC32" s="111" t="e">
        <f ca="true">+IF(AND(ISNUMBER(OFFSET('Hygiene Data'!$D$6,0,10*ROW('Hygiene Data'!D26))),'Data Summary'!DR32="Yes"),OFFSET('Hygiene Data'!$D$6,0,10*ROW('Hygiene Data'!D26)),NA())</f>
        <v>#N/A</v>
      </c>
      <c r="BD32" s="111" t="e">
        <f ca="true">+IF(AND(ISNUMBER(OFFSET('Hygiene Data'!$D$8,0,10*ROW('Hygiene Data'!D26))),'Data Summary'!DS32="Yes"),OFFSET('Hygiene Data'!$D$8,0,10*ROW('Hygiene Data'!D26)),NA())</f>
        <v>#N/A</v>
      </c>
      <c r="BE32" s="111" t="e">
        <f ca="true">+IF(AND(ISNUMBER(OFFSET('Hygiene Data'!$D$10,0,10*ROW('Hygiene Data'!D26))),'Data Summary'!DT32="Yes"),OFFSET('Hygiene Data'!$D$10,0,10*ROW('Hygiene Data'!D26)),NA())</f>
        <v>#N/A</v>
      </c>
      <c r="BF32" s="111" t="e">
        <f ca="true">+IF(AND(ISNUMBER(OFFSET('Hygiene Data'!$E$6,0,10*ROW('Hygiene Data'!E26))),'Data Summary'!DU32="Yes"),OFFSET('Hygiene Data'!$E$6,0,10*ROW('Hygiene Data'!E26)),NA())</f>
        <v>#N/A</v>
      </c>
      <c r="BG32" s="111" t="e">
        <f ca="true">+IF(AND(ISNUMBER(OFFSET('Hygiene Data'!$E$8,0,10*ROW('Hygiene Data'!E26))),'Data Summary'!DV32="Yes"),OFFSET('Hygiene Data'!$E$8,0,10*ROW('Hygiene Data'!E26)),NA())</f>
        <v>#N/A</v>
      </c>
      <c r="BH32" s="111" t="e">
        <f ca="true">+IF(AND(ISNUMBER(OFFSET('Hygiene Data'!$E$10,0,10*ROW('Hygiene Data'!E26))),'Data Summary'!DW32="Yes"),OFFSET('Hygiene Data'!$E$10,0,10*ROW('Hygiene Data'!E26)),NA())</f>
        <v>#N/A</v>
      </c>
      <c r="BI32" s="111" t="e">
        <f ca="true">+IF(AND(ISNUMBER(OFFSET('Hygiene Data'!$F$6,0,10*ROW('Hygiene Data'!F26))),'Data Summary'!DX32="Yes"),OFFSET('Hygiene Data'!$F$6,0,10*ROW('Hygiene Data'!F26)),NA())</f>
        <v>#N/A</v>
      </c>
      <c r="BJ32" s="111" t="e">
        <f ca="true">+IF(AND(ISNUMBER(OFFSET('Hygiene Data'!$F$8,0,10*ROW('Hygiene Data'!F26))),'Data Summary'!DY32="Yes"),OFFSET('Hygiene Data'!$F$8,0,10*ROW('Hygiene Data'!F26)),NA())</f>
        <v>#N/A</v>
      </c>
      <c r="BK32" s="111" t="e">
        <f ca="true">+IF(AND(ISNUMBER(OFFSET('Hygiene Data'!$F$10,0,10*ROW('Hygiene Data'!F26))),'Data Summary'!DZ32="Yes"),OFFSET('Hygiene Data'!$F$10,0,10*ROW('Hygiene Data'!F26)),NA())</f>
        <v>#N/A</v>
      </c>
      <c r="BL32" s="111" t="e">
        <f ca="true">+IF(AND(ISNUMBER(OFFSET('Hygiene Data'!$G$6,0,10*ROW('Hygiene Data'!G26))),'Data Summary'!EA32="Yes"),OFFSET('Hygiene Data'!$G$6,0,10*ROW('Hygiene Data'!G26)),NA())</f>
        <v>#N/A</v>
      </c>
      <c r="BM32" s="111" t="e">
        <f ca="true">+IF(AND(ISNUMBER(OFFSET('Hygiene Data'!$G$8,0,10*ROW('Hygiene Data'!G26))),'Data Summary'!EB32="Yes"),OFFSET('Hygiene Data'!$G$8,0,10*ROW('Hygiene Data'!G26)),NA())</f>
        <v>#N/A</v>
      </c>
      <c r="BN32" s="111" t="e">
        <f ca="true">+IF(AND(ISNUMBER(OFFSET('Hygiene Data'!$G$10,0,10*ROW('Hygiene Data'!G26))),'Data Summary'!EC32="Yes"),OFFSET('Hygiene Data'!$G$10,0,10*ROW('Hygiene Data'!G26)),NA())</f>
        <v>#N/A</v>
      </c>
      <c r="BO32" s="111" t="e">
        <f ca="true">+IF(AND(ISNUMBER(OFFSET('Hygiene Data'!$H$6,0,10*ROW('Hygiene Data'!H26))),'Data Summary'!ED32="Yes"),OFFSET('Hygiene Data'!$H$6,0,10*ROW('Hygiene Data'!H26)),NA())</f>
        <v>#N/A</v>
      </c>
      <c r="BP32" s="111" t="e">
        <f ca="true">+IF(AND(ISNUMBER(OFFSET('Hygiene Data'!$H$8,0,10*ROW('Hygiene Data'!H26))),'Data Summary'!EE32="Yes"),OFFSET('Hygiene Data'!$H$8,0,10*ROW('Hygiene Data'!H26)),NA())</f>
        <v>#N/A</v>
      </c>
      <c r="BQ32" s="111" t="e">
        <f ca="true">+IF(AND(ISNUMBER(OFFSET('Hygiene Data'!$H$10,0,10*ROW('Hygiene Data'!H26))),'Data Summary'!EF32="Yes"),OFFSET('Hygiene Data'!$H$10,0,10*ROW('Hygiene Data'!H26)),NA())</f>
        <v>#N/A</v>
      </c>
    </row>
    <row r="33" x14ac:dyDescent="0.2">
      <c r="A33" s="59" t="e">
        <f ca="true">+IF(OFFSET('Water Data'!$B$1,0,10*ROW('Water Data'!B27))="",NA(),OFFSET('Water Data'!$B$1,0,10*ROW('Water Data'!B27)))</f>
        <v>#N/A</v>
      </c>
      <c r="B33" s="59" t="e">
        <f ca="true">+IF(OFFSET('Water Data'!$A$3,0,10*ROW('Water Data'!A30))="",NA(),OFFSET('Water Data'!$A$3,0,10*ROW('Water Data'!A30)))</f>
        <v>#N/A</v>
      </c>
      <c r="C33" s="59" t="e">
        <f ca="true">+IF(OFFSET('Water Data'!$C$3,0,10*ROW('Water Data'!C30))="",NA(),OFFSET('Water Data'!$C$3,0,10*ROW('Water Data'!C30)))</f>
        <v>#N/A</v>
      </c>
      <c r="D33" s="60" t="e">
        <f ca="true">+IF(AND(ISNUMBER(OFFSET('Water Data'!$C$5,0,10*ROW('Water Data'!C27))),'Data Summary'!BS33="Yes"),100-OFFSET('Water Data'!$C$5,0,10*ROW('Water Data'!C27)),NA())</f>
        <v>#N/A</v>
      </c>
      <c r="E33" s="60" t="e">
        <f ca="true">+IF(AND(ISNUMBER(OFFSET('Water Data'!$C$7,0,10*ROW('Water Data'!C27))),'Data Summary'!BT33="Yes"),OFFSET('Water Data'!$C$7,0,10*ROW('Water Data'!C27)),NA())</f>
        <v>#N/A</v>
      </c>
      <c r="F33" s="60" t="e">
        <f ca="true">+IF(AND(ISNUMBER(OFFSET('Water Data'!$C$10,0,10*ROW('Water Data'!C27))),'Data Summary'!BU33="Yes"),OFFSET('Water Data'!$C$10,0,10*ROW('Water Data'!C27)),NA())</f>
        <v>#N/A</v>
      </c>
      <c r="G33" s="60" t="e">
        <f ca="true">+IF(AND(ISNUMBER(OFFSET('Water Data'!$D$5,0,10*ROW('Water Data'!D27))),'Data Summary'!BV33="Yes"),100-OFFSET('Water Data'!$D$5,0,10*ROW('Water Data'!D27)),NA())</f>
        <v>#N/A</v>
      </c>
      <c r="H33" s="60" t="e">
        <f ca="true">+IF(AND(ISNUMBER(OFFSET('Water Data'!$D$7,0,10*ROW('Water Data'!D27))),'Data Summary'!BW33="Yes"),OFFSET('Water Data'!$D$7,0,10*ROW('Water Data'!D27)),NA())</f>
        <v>#N/A</v>
      </c>
      <c r="I33" s="60" t="e">
        <f ca="true">+IF(AND(ISNUMBER(OFFSET('Water Data'!$D$10,0,10*ROW('Water Data'!D27))),'Data Summary'!BX33="Yes"),OFFSET('Water Data'!$D$10,0,10*ROW('Water Data'!D27)),NA())</f>
        <v>#N/A</v>
      </c>
      <c r="J33" s="60" t="e">
        <f ca="true">+IF(AND(ISNUMBER(OFFSET('Water Data'!$E$5,0,10*ROW('Water Data'!E27))),'Data Summary'!BY33="Yes"),100-OFFSET('Water Data'!$E$5,0,10*ROW('Water Data'!E27)),NA())</f>
        <v>#N/A</v>
      </c>
      <c r="K33" s="60" t="e">
        <f ca="true">+IF(AND(ISNUMBER(OFFSET('Water Data'!$E$7,0,10*ROW('Water Data'!E27))),'Data Summary'!BZ33="Yes"),OFFSET('Water Data'!$E$7,0,10*ROW('Water Data'!E27)),NA())</f>
        <v>#N/A</v>
      </c>
      <c r="L33" s="60" t="e">
        <f ca="true">+IF(AND(ISNUMBER(OFFSET('Water Data'!$E$10,0,10*ROW('Water Data'!E27))),'Data Summary'!CA33="Yes"),OFFSET('Water Data'!$E$10,0,10*ROW('Water Data'!E27)),NA())</f>
        <v>#N/A</v>
      </c>
      <c r="M33" s="60" t="e">
        <f ca="true">+IF(AND(ISNUMBER(OFFSET('Water Data'!$F$5,0,10*ROW('Water Data'!F27))),'Data Summary'!CB33="Yes"),100-OFFSET('Water Data'!$F$5,0,10*ROW('Water Data'!F27)),NA())</f>
        <v>#N/A</v>
      </c>
      <c r="N33" s="60" t="e">
        <f ca="true">+IF(AND(ISNUMBER(OFFSET('Water Data'!$F$7,0,10*ROW('Water Data'!F27))),'Data Summary'!CC33="Yes"),OFFSET('Water Data'!$F$7,0,10*ROW('Water Data'!F27)),NA())</f>
        <v>#N/A</v>
      </c>
      <c r="O33" s="60" t="e">
        <f ca="true">+IF(AND(ISNUMBER(OFFSET('Water Data'!$F$10,0,10*ROW('Water Data'!F27))),'Data Summary'!CD33="Yes"),OFFSET('Water Data'!$F$10,0,10*ROW('Water Data'!F27)),NA())</f>
        <v>#N/A</v>
      </c>
      <c r="P33" s="60" t="e">
        <f ca="true">+IF(AND(ISNUMBER(OFFSET('Water Data'!$G$5,0,10*ROW('Water Data'!G27))),'Data Summary'!CE33="Yes"),100-OFFSET('Water Data'!$G$5,0,10*ROW('Water Data'!G27)),NA())</f>
        <v>#N/A</v>
      </c>
      <c r="Q33" s="60" t="e">
        <f ca="true">+IF(AND(ISNUMBER(OFFSET('Water Data'!$G$7,0,10*ROW('Water Data'!G27))),'Data Summary'!CF33="Yes"),OFFSET('Water Data'!$G$7,0,10*ROW('Water Data'!G27)),NA())</f>
        <v>#N/A</v>
      </c>
      <c r="R33" s="60" t="e">
        <f ca="true">+IF(AND(ISNUMBER(OFFSET('Water Data'!$G$10,0,10*ROW('Water Data'!G27))),'Data Summary'!CG33="Yes"),OFFSET('Water Data'!$G$10,0,10*ROW('Water Data'!G27)),NA())</f>
        <v>#N/A</v>
      </c>
      <c r="S33" s="60" t="e">
        <f ca="true">+IF(AND(ISNUMBER(OFFSET('Water Data'!$H$5,0,10*ROW('Water Data'!H27))),'Data Summary'!CH33="Yes"),100-OFFSET('Water Data'!$H$5,0,10*ROW('Water Data'!H27)),NA())</f>
        <v>#N/A</v>
      </c>
      <c r="T33" s="60" t="e">
        <f ca="true">+IF(AND(ISNUMBER(OFFSET('Water Data'!$H$7,0,10*ROW('Water Data'!H27))),'Data Summary'!CI33="Yes"),OFFSET('Water Data'!$H$7,0,10*ROW('Water Data'!H27)),NA())</f>
        <v>#N/A</v>
      </c>
      <c r="U33" s="60" t="e">
        <f ca="true">+IF(AND(ISNUMBER(OFFSET('Water Data'!$H$10,0,10*ROW('Water Data'!H27))),'Data Summary'!CJ33="Yes"),OFFSET('Water Data'!$H$10,0,10*ROW('Water Data'!H27)),NA())</f>
        <v>#N/A</v>
      </c>
      <c r="V33" s="106" t="e">
        <f ca="true">+IF(AND(ISNUMBER(OFFSET('Sanitation Data'!$C$5,0,10*ROW('Sanitation Data'!C27))),'Data Summary'!CK33="Yes"),100-OFFSET('Sanitation Data'!$C$5,0,10*ROW('Sanitation Data'!C27)),NA())</f>
        <v>#N/A</v>
      </c>
      <c r="W33" s="106" t="e">
        <f ca="true">+IF(AND(ISNUMBER(OFFSET('Sanitation Data'!$C$7,0,10*ROW('Sanitation Data'!C27))),'Data Summary'!CL33="Yes"),OFFSET('Sanitation Data'!$C$7,0,10*ROW('Sanitation Data'!C27)),NA())</f>
        <v>#N/A</v>
      </c>
      <c r="X33" s="106" t="e">
        <f ca="true">+IF(AND(ISNUMBER(OFFSET('Sanitation Data'!$C$11,0,10*ROW('Sanitation Data'!C27))),'Data Summary'!CM33="Yes"),OFFSET('Sanitation Data'!$C$11,0,10*ROW('Sanitation Data'!C27)),NA())</f>
        <v>#N/A</v>
      </c>
      <c r="Y33" s="106" t="e">
        <f ca="true">+IF(AND(ISNUMBER(OFFSET('Sanitation Data'!$C$12,0,10*ROW('Sanitation Data'!C27))),'Data Summary'!CN33="Yes"),OFFSET('Sanitation Data'!$C$12,0,10*ROW('Sanitation Data'!C27)),NA())</f>
        <v>#N/A</v>
      </c>
      <c r="Z33" s="106" t="e">
        <f ca="true">+IF(AND(ISNUMBER(OFFSET('Sanitation Data'!$C$13,0,10*ROW('Sanitation Data'!C27))),'Data Summary'!CO33="Yes"),OFFSET('Sanitation Data'!$C$13,0,10*ROW('Sanitation Data'!C27)),NA())</f>
        <v>#N/A</v>
      </c>
      <c r="AA33" s="106" t="e">
        <f ca="true">+IF(AND(ISNUMBER(OFFSET('Sanitation Data'!$D$5,0,10*ROW('Sanitation Data'!D27))),'Data Summary'!CP33="Yes"),100-OFFSET('Sanitation Data'!$D$5,0,10*ROW('Sanitation Data'!D27)),NA())</f>
        <v>#N/A</v>
      </c>
      <c r="AB33" s="106" t="e">
        <f ca="true">+IF(AND(ISNUMBER(OFFSET('Sanitation Data'!$D$7,0,10*ROW('Sanitation Data'!D27))),'Data Summary'!CQ33="Yes"),OFFSET('Sanitation Data'!$D$7,0,10*ROW('Sanitation Data'!D27)),NA())</f>
        <v>#N/A</v>
      </c>
      <c r="AC33" s="106" t="e">
        <f ca="true">+IF(AND(ISNUMBER(OFFSET('Sanitation Data'!$D$11,0,10*ROW('Sanitation Data'!D27))),'Data Summary'!CR33="Yes"),OFFSET('Sanitation Data'!$D$11,0,10*ROW('Sanitation Data'!D27)),NA())</f>
        <v>#N/A</v>
      </c>
      <c r="AD33" s="106" t="e">
        <f ca="true">+IF(AND(ISNUMBER(OFFSET('Sanitation Data'!$D$12,0,10*ROW('Sanitation Data'!D27))),'Data Summary'!CS33="Yes"),OFFSET('Sanitation Data'!$D$12,0,10*ROW('Sanitation Data'!D27)),NA())</f>
        <v>#N/A</v>
      </c>
      <c r="AE33" s="106" t="e">
        <f ca="true">+IF(AND(ISNUMBER(OFFSET('Sanitation Data'!$D$13,0,10*ROW('Sanitation Data'!D27))),'Data Summary'!CT33="Yes"),OFFSET('Sanitation Data'!$D$13,0,10*ROW('Sanitation Data'!D27)),NA())</f>
        <v>#N/A</v>
      </c>
      <c r="AF33" s="106" t="e">
        <f ca="true">+IF(AND(ISNUMBER(OFFSET('Sanitation Data'!$E$5,0,10*ROW('Sanitation Data'!E27))),'Data Summary'!CU33="Yes"),100-OFFSET('Sanitation Data'!$E$5,0,10*ROW('Sanitation Data'!E27)),NA())</f>
        <v>#N/A</v>
      </c>
      <c r="AG33" s="106" t="e">
        <f ca="true">+IF(AND(ISNUMBER(OFFSET('Sanitation Data'!$E$7,0,10*ROW('Sanitation Data'!E27))),'Data Summary'!CV33="Yes"),OFFSET('Sanitation Data'!$E$7,0,10*ROW('Sanitation Data'!E27)),NA())</f>
        <v>#N/A</v>
      </c>
      <c r="AH33" s="106" t="e">
        <f ca="true">+IF(AND(ISNUMBER(OFFSET('Sanitation Data'!$E$11,0,10*ROW('Sanitation Data'!E27))),'Data Summary'!CW33="Yes"),OFFSET('Sanitation Data'!$E$11,0,10*ROW('Sanitation Data'!E27)),NA())</f>
        <v>#N/A</v>
      </c>
      <c r="AI33" s="106" t="e">
        <f ca="true">+IF(AND(ISNUMBER(OFFSET('Sanitation Data'!$E$12,0,10*ROW('Sanitation Data'!E27))),'Data Summary'!CX33="Yes"),OFFSET('Sanitation Data'!$E$12,0,10*ROW('Sanitation Data'!E27)),NA())</f>
        <v>#N/A</v>
      </c>
      <c r="AJ33" s="106" t="e">
        <f ca="true">+IF(AND(ISNUMBER(OFFSET('Sanitation Data'!$E$13,0,10*ROW('Sanitation Data'!E27))),'Data Summary'!CY33="Yes"),OFFSET('Sanitation Data'!$E$13,0,10*ROW('Sanitation Data'!E27)),NA())</f>
        <v>#N/A</v>
      </c>
      <c r="AK33" s="106" t="e">
        <f ca="true">+IF(AND(ISNUMBER(OFFSET('Sanitation Data'!$F$5,0,10*ROW('Sanitation Data'!F27))),'Data Summary'!CZ33="Yes"),100-OFFSET('Sanitation Data'!$F$5,0,10*ROW('Sanitation Data'!F27)),NA())</f>
        <v>#N/A</v>
      </c>
      <c r="AL33" s="106" t="e">
        <f ca="true">+IF(AND(ISNUMBER(OFFSET('Sanitation Data'!$F$7,0,10*ROW('Sanitation Data'!F27))),'Data Summary'!DA33="Yes"),OFFSET('Sanitation Data'!$F$7,0,10*ROW('Sanitation Data'!F27)),NA())</f>
        <v>#N/A</v>
      </c>
      <c r="AM33" s="106" t="e">
        <f ca="true">+IF(AND(ISNUMBER(OFFSET('Sanitation Data'!$F$11,0,10*ROW('Sanitation Data'!F27))),'Data Summary'!DB33="Yes"),OFFSET('Sanitation Data'!$F$11,0,10*ROW('Sanitation Data'!F27)),NA())</f>
        <v>#N/A</v>
      </c>
      <c r="AN33" s="106" t="e">
        <f ca="true">+IF(AND(ISNUMBER(OFFSET('Sanitation Data'!$F$12,0,10*ROW('Sanitation Data'!F27))),'Data Summary'!DC33="Yes"),OFFSET('Sanitation Data'!$F$12,0,10*ROW('Sanitation Data'!F27)),NA())</f>
        <v>#N/A</v>
      </c>
      <c r="AO33" s="106" t="e">
        <f ca="true">+IF(AND(ISNUMBER(OFFSET('Sanitation Data'!$F$13,0,10*ROW('Sanitation Data'!F27))),'Data Summary'!DD33="Yes"),OFFSET('Sanitation Data'!$F$13,0,10*ROW('Sanitation Data'!F27)),NA())</f>
        <v>#N/A</v>
      </c>
      <c r="AP33" s="106" t="e">
        <f ca="true">+IF(AND(ISNUMBER(OFFSET('Sanitation Data'!$G$5,0,10*ROW('Sanitation Data'!G27))),'Data Summary'!DE33="Yes"),100-OFFSET('Sanitation Data'!$G$5,0,10*ROW('Sanitation Data'!G27)),NA())</f>
        <v>#N/A</v>
      </c>
      <c r="AQ33" s="106" t="e">
        <f ca="true">+IF(AND(ISNUMBER(OFFSET('Sanitation Data'!$G$7,0,10*ROW('Sanitation Data'!G27))),'Data Summary'!DF33="Yes"),OFFSET('Sanitation Data'!$G$7,0,10*ROW('Sanitation Data'!G27)),NA())</f>
        <v>#N/A</v>
      </c>
      <c r="AR33" s="106" t="e">
        <f ca="true">+IF(AND(ISNUMBER(OFFSET('Sanitation Data'!$G$11,0,10*ROW('Sanitation Data'!G27))),'Data Summary'!DG33="Yes"),OFFSET('Sanitation Data'!$G$11,0,10*ROW('Sanitation Data'!G27)),NA())</f>
        <v>#N/A</v>
      </c>
      <c r="AS33" s="106" t="e">
        <f ca="true">+IF(AND(ISNUMBER(OFFSET('Sanitation Data'!$G$12,0,10*ROW('Sanitation Data'!G27))),'Data Summary'!DH33="Yes"),OFFSET('Sanitation Data'!$G$12,0,10*ROW('Sanitation Data'!G27)),NA())</f>
        <v>#N/A</v>
      </c>
      <c r="AT33" s="106" t="e">
        <f ca="true">+IF(AND(ISNUMBER(OFFSET('Sanitation Data'!$G$13,0,10*ROW('Sanitation Data'!G27))),'Data Summary'!DI33="Yes"),OFFSET('Sanitation Data'!$G$13,0,10*ROW('Sanitation Data'!G27)),NA())</f>
        <v>#N/A</v>
      </c>
      <c r="AU33" s="106" t="e">
        <f ca="true">+IF(AND(ISNUMBER(OFFSET('Sanitation Data'!$H$5,0,10*ROW('Sanitation Data'!H27))),'Data Summary'!DJ33="Yes"),100-OFFSET('Sanitation Data'!$H$5,0,10*ROW('Sanitation Data'!H27)),NA())</f>
        <v>#N/A</v>
      </c>
      <c r="AV33" s="106" t="e">
        <f ca="true">+IF(AND(ISNUMBER(OFFSET('Sanitation Data'!$H$7,0,10*ROW('Sanitation Data'!H27))),'Data Summary'!DK33="Yes"),OFFSET('Sanitation Data'!$H$7,0,10*ROW('Sanitation Data'!H27)),NA())</f>
        <v>#N/A</v>
      </c>
      <c r="AW33" s="106" t="e">
        <f ca="true">+IF(AND(ISNUMBER(OFFSET('Sanitation Data'!$H$11,0,10*ROW('Sanitation Data'!H27))),'Data Summary'!DL33="Yes"),OFFSET('Sanitation Data'!$H$11,0,10*ROW('Sanitation Data'!H27)),NA())</f>
        <v>#N/A</v>
      </c>
      <c r="AX33" s="106" t="e">
        <f ca="true">+IF(AND(ISNUMBER(OFFSET('Sanitation Data'!$H$12,0,10*ROW('Sanitation Data'!H27))),'Data Summary'!DM33="Yes"),OFFSET('Sanitation Data'!$H$12,0,10*ROW('Sanitation Data'!H27)),NA())</f>
        <v>#N/A</v>
      </c>
      <c r="AY33" s="106" t="e">
        <f ca="true">+IF(AND(ISNUMBER(OFFSET('Sanitation Data'!$H$13,0,10*ROW('Sanitation Data'!H27))),'Data Summary'!DN33="Yes"),OFFSET('Sanitation Data'!$H$13,0,10*ROW('Sanitation Data'!H27)),NA())</f>
        <v>#N/A</v>
      </c>
      <c r="AZ33" s="111" t="e">
        <f ca="true">+IF(AND(ISNUMBER(OFFSET('Hygiene Data'!$C$6,0,10*ROW('Hygiene Data'!C27))),'Data Summary'!DO33="Yes"),OFFSET('Hygiene Data'!$C$6,0,10*ROW('Hygiene Data'!C27)),NA())</f>
        <v>#N/A</v>
      </c>
      <c r="BA33" s="111" t="e">
        <f ca="true">+IF(AND(ISNUMBER(OFFSET('Hygiene Data'!$C$8,0,10*ROW('Hygiene Data'!C27))),'Data Summary'!DP33="Yes"),OFFSET('Hygiene Data'!$C$8,0,10*ROW('Hygiene Data'!C27)),NA())</f>
        <v>#N/A</v>
      </c>
      <c r="BB33" s="111" t="e">
        <f ca="true">+IF(AND(ISNUMBER(OFFSET('Hygiene Data'!$C$10,0,10*ROW('Hygiene Data'!C27))),'Data Summary'!DQ33="Yes"),OFFSET('Hygiene Data'!$C$10,0,10*ROW('Hygiene Data'!C27)),NA())</f>
        <v>#N/A</v>
      </c>
      <c r="BC33" s="111" t="e">
        <f ca="true">+IF(AND(ISNUMBER(OFFSET('Hygiene Data'!$D$6,0,10*ROW('Hygiene Data'!D27))),'Data Summary'!DR33="Yes"),OFFSET('Hygiene Data'!$D$6,0,10*ROW('Hygiene Data'!D27)),NA())</f>
        <v>#N/A</v>
      </c>
      <c r="BD33" s="111" t="e">
        <f ca="true">+IF(AND(ISNUMBER(OFFSET('Hygiene Data'!$D$8,0,10*ROW('Hygiene Data'!D27))),'Data Summary'!DS33="Yes"),OFFSET('Hygiene Data'!$D$8,0,10*ROW('Hygiene Data'!D27)),NA())</f>
        <v>#N/A</v>
      </c>
      <c r="BE33" s="111" t="e">
        <f ca="true">+IF(AND(ISNUMBER(OFFSET('Hygiene Data'!$D$10,0,10*ROW('Hygiene Data'!D27))),'Data Summary'!DT33="Yes"),OFFSET('Hygiene Data'!$D$10,0,10*ROW('Hygiene Data'!D27)),NA())</f>
        <v>#N/A</v>
      </c>
      <c r="BF33" s="111" t="e">
        <f ca="true">+IF(AND(ISNUMBER(OFFSET('Hygiene Data'!$E$6,0,10*ROW('Hygiene Data'!E27))),'Data Summary'!DU33="Yes"),OFFSET('Hygiene Data'!$E$6,0,10*ROW('Hygiene Data'!E27)),NA())</f>
        <v>#N/A</v>
      </c>
      <c r="BG33" s="111" t="e">
        <f ca="true">+IF(AND(ISNUMBER(OFFSET('Hygiene Data'!$E$8,0,10*ROW('Hygiene Data'!E27))),'Data Summary'!DV33="Yes"),OFFSET('Hygiene Data'!$E$8,0,10*ROW('Hygiene Data'!E27)),NA())</f>
        <v>#N/A</v>
      </c>
      <c r="BH33" s="111" t="e">
        <f ca="true">+IF(AND(ISNUMBER(OFFSET('Hygiene Data'!$E$10,0,10*ROW('Hygiene Data'!E27))),'Data Summary'!DW33="Yes"),OFFSET('Hygiene Data'!$E$10,0,10*ROW('Hygiene Data'!E27)),NA())</f>
        <v>#N/A</v>
      </c>
      <c r="BI33" s="111" t="e">
        <f ca="true">+IF(AND(ISNUMBER(OFFSET('Hygiene Data'!$F$6,0,10*ROW('Hygiene Data'!F27))),'Data Summary'!DX33="Yes"),OFFSET('Hygiene Data'!$F$6,0,10*ROW('Hygiene Data'!F27)),NA())</f>
        <v>#N/A</v>
      </c>
      <c r="BJ33" s="111" t="e">
        <f ca="true">+IF(AND(ISNUMBER(OFFSET('Hygiene Data'!$F$8,0,10*ROW('Hygiene Data'!F27))),'Data Summary'!DY33="Yes"),OFFSET('Hygiene Data'!$F$8,0,10*ROW('Hygiene Data'!F27)),NA())</f>
        <v>#N/A</v>
      </c>
      <c r="BK33" s="111" t="e">
        <f ca="true">+IF(AND(ISNUMBER(OFFSET('Hygiene Data'!$F$10,0,10*ROW('Hygiene Data'!F27))),'Data Summary'!DZ33="Yes"),OFFSET('Hygiene Data'!$F$10,0,10*ROW('Hygiene Data'!F27)),NA())</f>
        <v>#N/A</v>
      </c>
      <c r="BL33" s="111" t="e">
        <f ca="true">+IF(AND(ISNUMBER(OFFSET('Hygiene Data'!$G$6,0,10*ROW('Hygiene Data'!G27))),'Data Summary'!EA33="Yes"),OFFSET('Hygiene Data'!$G$6,0,10*ROW('Hygiene Data'!G27)),NA())</f>
        <v>#N/A</v>
      </c>
      <c r="BM33" s="111" t="e">
        <f ca="true">+IF(AND(ISNUMBER(OFFSET('Hygiene Data'!$G$8,0,10*ROW('Hygiene Data'!G27))),'Data Summary'!EB33="Yes"),OFFSET('Hygiene Data'!$G$8,0,10*ROW('Hygiene Data'!G27)),NA())</f>
        <v>#N/A</v>
      </c>
      <c r="BN33" s="111" t="e">
        <f ca="true">+IF(AND(ISNUMBER(OFFSET('Hygiene Data'!$G$10,0,10*ROW('Hygiene Data'!G27))),'Data Summary'!EC33="Yes"),OFFSET('Hygiene Data'!$G$10,0,10*ROW('Hygiene Data'!G27)),NA())</f>
        <v>#N/A</v>
      </c>
      <c r="BO33" s="111" t="e">
        <f ca="true">+IF(AND(ISNUMBER(OFFSET('Hygiene Data'!$H$6,0,10*ROW('Hygiene Data'!H27))),'Data Summary'!ED33="Yes"),OFFSET('Hygiene Data'!$H$6,0,10*ROW('Hygiene Data'!H27)),NA())</f>
        <v>#N/A</v>
      </c>
      <c r="BP33" s="111" t="e">
        <f ca="true">+IF(AND(ISNUMBER(OFFSET('Hygiene Data'!$H$8,0,10*ROW('Hygiene Data'!H27))),'Data Summary'!EE33="Yes"),OFFSET('Hygiene Data'!$H$8,0,10*ROW('Hygiene Data'!H27)),NA())</f>
        <v>#N/A</v>
      </c>
      <c r="BQ33" s="111" t="e">
        <f ca="true">+IF(AND(ISNUMBER(OFFSET('Hygiene Data'!$H$10,0,10*ROW('Hygiene Data'!H27))),'Data Summary'!EF33="Yes"),OFFSET('Hygiene Data'!$H$10,0,10*ROW('Hygiene Data'!H27)),NA())</f>
        <v>#N/A</v>
      </c>
    </row>
    <row r="34" x14ac:dyDescent="0.2">
      <c r="A34" s="59" t="e">
        <f ca="true">+IF(OFFSET('Water Data'!$B$1,0,10*ROW('Water Data'!B28))="",NA(),OFFSET('Water Data'!$B$1,0,10*ROW('Water Data'!B28)))</f>
        <v>#N/A</v>
      </c>
      <c r="B34" s="59" t="e">
        <f ca="true">+IF(OFFSET('Water Data'!$A$3,0,10*ROW('Water Data'!A31))="",NA(),OFFSET('Water Data'!$A$3,0,10*ROW('Water Data'!A31)))</f>
        <v>#N/A</v>
      </c>
      <c r="C34" s="59" t="e">
        <f ca="true">+IF(OFFSET('Water Data'!$C$3,0,10*ROW('Water Data'!C31))="",NA(),OFFSET('Water Data'!$C$3,0,10*ROW('Water Data'!C31)))</f>
        <v>#N/A</v>
      </c>
      <c r="D34" s="60" t="e">
        <f ca="true">+IF(AND(ISNUMBER(OFFSET('Water Data'!$C$5,0,10*ROW('Water Data'!C28))),'Data Summary'!BS34="Yes"),100-OFFSET('Water Data'!$C$5,0,10*ROW('Water Data'!C28)),NA())</f>
        <v>#N/A</v>
      </c>
      <c r="E34" s="60" t="e">
        <f ca="true">+IF(AND(ISNUMBER(OFFSET('Water Data'!$C$7,0,10*ROW('Water Data'!C28))),'Data Summary'!BT34="Yes"),OFFSET('Water Data'!$C$7,0,10*ROW('Water Data'!C28)),NA())</f>
        <v>#N/A</v>
      </c>
      <c r="F34" s="60" t="e">
        <f ca="true">+IF(AND(ISNUMBER(OFFSET('Water Data'!$C$10,0,10*ROW('Water Data'!C28))),'Data Summary'!BU34="Yes"),OFFSET('Water Data'!$C$10,0,10*ROW('Water Data'!C28)),NA())</f>
        <v>#N/A</v>
      </c>
      <c r="G34" s="60" t="e">
        <f ca="true">+IF(AND(ISNUMBER(OFFSET('Water Data'!$D$5,0,10*ROW('Water Data'!D28))),'Data Summary'!BV34="Yes"),100-OFFSET('Water Data'!$D$5,0,10*ROW('Water Data'!D28)),NA())</f>
        <v>#N/A</v>
      </c>
      <c r="H34" s="60" t="e">
        <f ca="true">+IF(AND(ISNUMBER(OFFSET('Water Data'!$D$7,0,10*ROW('Water Data'!D28))),'Data Summary'!BW34="Yes"),OFFSET('Water Data'!$D$7,0,10*ROW('Water Data'!D28)),NA())</f>
        <v>#N/A</v>
      </c>
      <c r="I34" s="60" t="e">
        <f ca="true">+IF(AND(ISNUMBER(OFFSET('Water Data'!$D$10,0,10*ROW('Water Data'!D28))),'Data Summary'!BX34="Yes"),OFFSET('Water Data'!$D$10,0,10*ROW('Water Data'!D28)),NA())</f>
        <v>#N/A</v>
      </c>
      <c r="J34" s="60" t="e">
        <f ca="true">+IF(AND(ISNUMBER(OFFSET('Water Data'!$E$5,0,10*ROW('Water Data'!E28))),'Data Summary'!BY34="Yes"),100-OFFSET('Water Data'!$E$5,0,10*ROW('Water Data'!E28)),NA())</f>
        <v>#N/A</v>
      </c>
      <c r="K34" s="60" t="e">
        <f ca="true">+IF(AND(ISNUMBER(OFFSET('Water Data'!$E$7,0,10*ROW('Water Data'!E28))),'Data Summary'!BZ34="Yes"),OFFSET('Water Data'!$E$7,0,10*ROW('Water Data'!E28)),NA())</f>
        <v>#N/A</v>
      </c>
      <c r="L34" s="60" t="e">
        <f ca="true">+IF(AND(ISNUMBER(OFFSET('Water Data'!$E$10,0,10*ROW('Water Data'!E28))),'Data Summary'!CA34="Yes"),OFFSET('Water Data'!$E$10,0,10*ROW('Water Data'!E28)),NA())</f>
        <v>#N/A</v>
      </c>
      <c r="M34" s="60" t="e">
        <f ca="true">+IF(AND(ISNUMBER(OFFSET('Water Data'!$F$5,0,10*ROW('Water Data'!F28))),'Data Summary'!CB34="Yes"),100-OFFSET('Water Data'!$F$5,0,10*ROW('Water Data'!F28)),NA())</f>
        <v>#N/A</v>
      </c>
      <c r="N34" s="60" t="e">
        <f ca="true">+IF(AND(ISNUMBER(OFFSET('Water Data'!$F$7,0,10*ROW('Water Data'!F28))),'Data Summary'!CC34="Yes"),OFFSET('Water Data'!$F$7,0,10*ROW('Water Data'!F28)),NA())</f>
        <v>#N/A</v>
      </c>
      <c r="O34" s="60" t="e">
        <f ca="true">+IF(AND(ISNUMBER(OFFSET('Water Data'!$F$10,0,10*ROW('Water Data'!F28))),'Data Summary'!CD34="Yes"),OFFSET('Water Data'!$F$10,0,10*ROW('Water Data'!F28)),NA())</f>
        <v>#N/A</v>
      </c>
      <c r="P34" s="60" t="e">
        <f ca="true">+IF(AND(ISNUMBER(OFFSET('Water Data'!$G$5,0,10*ROW('Water Data'!G28))),'Data Summary'!CE34="Yes"),100-OFFSET('Water Data'!$G$5,0,10*ROW('Water Data'!G28)),NA())</f>
        <v>#N/A</v>
      </c>
      <c r="Q34" s="60" t="e">
        <f ca="true">+IF(AND(ISNUMBER(OFFSET('Water Data'!$G$7,0,10*ROW('Water Data'!G28))),'Data Summary'!CF34="Yes"),OFFSET('Water Data'!$G$7,0,10*ROW('Water Data'!G28)),NA())</f>
        <v>#N/A</v>
      </c>
      <c r="R34" s="60" t="e">
        <f ca="true">+IF(AND(ISNUMBER(OFFSET('Water Data'!$G$10,0,10*ROW('Water Data'!G28))),'Data Summary'!CG34="Yes"),OFFSET('Water Data'!$G$10,0,10*ROW('Water Data'!G28)),NA())</f>
        <v>#N/A</v>
      </c>
      <c r="S34" s="60" t="e">
        <f ca="true">+IF(AND(ISNUMBER(OFFSET('Water Data'!$H$5,0,10*ROW('Water Data'!H28))),'Data Summary'!CH34="Yes"),100-OFFSET('Water Data'!$H$5,0,10*ROW('Water Data'!H28)),NA())</f>
        <v>#N/A</v>
      </c>
      <c r="T34" s="60" t="e">
        <f ca="true">+IF(AND(ISNUMBER(OFFSET('Water Data'!$H$7,0,10*ROW('Water Data'!H28))),'Data Summary'!CI34="Yes"),OFFSET('Water Data'!$H$7,0,10*ROW('Water Data'!H28)),NA())</f>
        <v>#N/A</v>
      </c>
      <c r="U34" s="60" t="e">
        <f ca="true">+IF(AND(ISNUMBER(OFFSET('Water Data'!$H$10,0,10*ROW('Water Data'!H28))),'Data Summary'!CJ34="Yes"),OFFSET('Water Data'!$H$10,0,10*ROW('Water Data'!H28)),NA())</f>
        <v>#N/A</v>
      </c>
      <c r="V34" s="106" t="e">
        <f ca="true">+IF(AND(ISNUMBER(OFFSET('Sanitation Data'!$C$5,0,10*ROW('Sanitation Data'!C28))),'Data Summary'!CK34="Yes"),100-OFFSET('Sanitation Data'!$C$5,0,10*ROW('Sanitation Data'!C28)),NA())</f>
        <v>#N/A</v>
      </c>
      <c r="W34" s="106" t="e">
        <f ca="true">+IF(AND(ISNUMBER(OFFSET('Sanitation Data'!$C$7,0,10*ROW('Sanitation Data'!C28))),'Data Summary'!CL34="Yes"),OFFSET('Sanitation Data'!$C$7,0,10*ROW('Sanitation Data'!C28)),NA())</f>
        <v>#N/A</v>
      </c>
      <c r="X34" s="106" t="e">
        <f ca="true">+IF(AND(ISNUMBER(OFFSET('Sanitation Data'!$C$11,0,10*ROW('Sanitation Data'!C28))),'Data Summary'!CM34="Yes"),OFFSET('Sanitation Data'!$C$11,0,10*ROW('Sanitation Data'!C28)),NA())</f>
        <v>#N/A</v>
      </c>
      <c r="Y34" s="106" t="e">
        <f ca="true">+IF(AND(ISNUMBER(OFFSET('Sanitation Data'!$C$12,0,10*ROW('Sanitation Data'!C28))),'Data Summary'!CN34="Yes"),OFFSET('Sanitation Data'!$C$12,0,10*ROW('Sanitation Data'!C28)),NA())</f>
        <v>#N/A</v>
      </c>
      <c r="Z34" s="106" t="e">
        <f ca="true">+IF(AND(ISNUMBER(OFFSET('Sanitation Data'!$C$13,0,10*ROW('Sanitation Data'!C28))),'Data Summary'!CO34="Yes"),OFFSET('Sanitation Data'!$C$13,0,10*ROW('Sanitation Data'!C28)),NA())</f>
        <v>#N/A</v>
      </c>
      <c r="AA34" s="106" t="e">
        <f ca="true">+IF(AND(ISNUMBER(OFFSET('Sanitation Data'!$D$5,0,10*ROW('Sanitation Data'!D28))),'Data Summary'!CP34="Yes"),100-OFFSET('Sanitation Data'!$D$5,0,10*ROW('Sanitation Data'!D28)),NA())</f>
        <v>#N/A</v>
      </c>
      <c r="AB34" s="106" t="e">
        <f ca="true">+IF(AND(ISNUMBER(OFFSET('Sanitation Data'!$D$7,0,10*ROW('Sanitation Data'!D28))),'Data Summary'!CQ34="Yes"),OFFSET('Sanitation Data'!$D$7,0,10*ROW('Sanitation Data'!D28)),NA())</f>
        <v>#N/A</v>
      </c>
      <c r="AC34" s="106" t="e">
        <f ca="true">+IF(AND(ISNUMBER(OFFSET('Sanitation Data'!$D$11,0,10*ROW('Sanitation Data'!D28))),'Data Summary'!CR34="Yes"),OFFSET('Sanitation Data'!$D$11,0,10*ROW('Sanitation Data'!D28)),NA())</f>
        <v>#N/A</v>
      </c>
      <c r="AD34" s="106" t="e">
        <f ca="true">+IF(AND(ISNUMBER(OFFSET('Sanitation Data'!$D$12,0,10*ROW('Sanitation Data'!D28))),'Data Summary'!CS34="Yes"),OFFSET('Sanitation Data'!$D$12,0,10*ROW('Sanitation Data'!D28)),NA())</f>
        <v>#N/A</v>
      </c>
      <c r="AE34" s="106" t="e">
        <f ca="true">+IF(AND(ISNUMBER(OFFSET('Sanitation Data'!$D$13,0,10*ROW('Sanitation Data'!D28))),'Data Summary'!CT34="Yes"),OFFSET('Sanitation Data'!$D$13,0,10*ROW('Sanitation Data'!D28)),NA())</f>
        <v>#N/A</v>
      </c>
      <c r="AF34" s="106" t="e">
        <f ca="true">+IF(AND(ISNUMBER(OFFSET('Sanitation Data'!$E$5,0,10*ROW('Sanitation Data'!E28))),'Data Summary'!CU34="Yes"),100-OFFSET('Sanitation Data'!$E$5,0,10*ROW('Sanitation Data'!E28)),NA())</f>
        <v>#N/A</v>
      </c>
      <c r="AG34" s="106" t="e">
        <f ca="true">+IF(AND(ISNUMBER(OFFSET('Sanitation Data'!$E$7,0,10*ROW('Sanitation Data'!E28))),'Data Summary'!CV34="Yes"),OFFSET('Sanitation Data'!$E$7,0,10*ROW('Sanitation Data'!E28)),NA())</f>
        <v>#N/A</v>
      </c>
      <c r="AH34" s="106" t="e">
        <f ca="true">+IF(AND(ISNUMBER(OFFSET('Sanitation Data'!$E$11,0,10*ROW('Sanitation Data'!E28))),'Data Summary'!CW34="Yes"),OFFSET('Sanitation Data'!$E$11,0,10*ROW('Sanitation Data'!E28)),NA())</f>
        <v>#N/A</v>
      </c>
      <c r="AI34" s="106" t="e">
        <f ca="true">+IF(AND(ISNUMBER(OFFSET('Sanitation Data'!$E$12,0,10*ROW('Sanitation Data'!E28))),'Data Summary'!CX34="Yes"),OFFSET('Sanitation Data'!$E$12,0,10*ROW('Sanitation Data'!E28)),NA())</f>
        <v>#N/A</v>
      </c>
      <c r="AJ34" s="106" t="e">
        <f ca="true">+IF(AND(ISNUMBER(OFFSET('Sanitation Data'!$E$13,0,10*ROW('Sanitation Data'!E28))),'Data Summary'!CY34="Yes"),OFFSET('Sanitation Data'!$E$13,0,10*ROW('Sanitation Data'!E28)),NA())</f>
        <v>#N/A</v>
      </c>
      <c r="AK34" s="106" t="e">
        <f ca="true">+IF(AND(ISNUMBER(OFFSET('Sanitation Data'!$F$5,0,10*ROW('Sanitation Data'!F28))),'Data Summary'!CZ34="Yes"),100-OFFSET('Sanitation Data'!$F$5,0,10*ROW('Sanitation Data'!F28)),NA())</f>
        <v>#N/A</v>
      </c>
      <c r="AL34" s="106" t="e">
        <f ca="true">+IF(AND(ISNUMBER(OFFSET('Sanitation Data'!$F$7,0,10*ROW('Sanitation Data'!F28))),'Data Summary'!DA34="Yes"),OFFSET('Sanitation Data'!$F$7,0,10*ROW('Sanitation Data'!F28)),NA())</f>
        <v>#N/A</v>
      </c>
      <c r="AM34" s="106" t="e">
        <f ca="true">+IF(AND(ISNUMBER(OFFSET('Sanitation Data'!$F$11,0,10*ROW('Sanitation Data'!F28))),'Data Summary'!DB34="Yes"),OFFSET('Sanitation Data'!$F$11,0,10*ROW('Sanitation Data'!F28)),NA())</f>
        <v>#N/A</v>
      </c>
      <c r="AN34" s="106" t="e">
        <f ca="true">+IF(AND(ISNUMBER(OFFSET('Sanitation Data'!$F$12,0,10*ROW('Sanitation Data'!F28))),'Data Summary'!DC34="Yes"),OFFSET('Sanitation Data'!$F$12,0,10*ROW('Sanitation Data'!F28)),NA())</f>
        <v>#N/A</v>
      </c>
      <c r="AO34" s="106" t="e">
        <f ca="true">+IF(AND(ISNUMBER(OFFSET('Sanitation Data'!$F$13,0,10*ROW('Sanitation Data'!F28))),'Data Summary'!DD34="Yes"),OFFSET('Sanitation Data'!$F$13,0,10*ROW('Sanitation Data'!F28)),NA())</f>
        <v>#N/A</v>
      </c>
      <c r="AP34" s="106" t="e">
        <f ca="true">+IF(AND(ISNUMBER(OFFSET('Sanitation Data'!$G$5,0,10*ROW('Sanitation Data'!G28))),'Data Summary'!DE34="Yes"),100-OFFSET('Sanitation Data'!$G$5,0,10*ROW('Sanitation Data'!G28)),NA())</f>
        <v>#N/A</v>
      </c>
      <c r="AQ34" s="106" t="e">
        <f ca="true">+IF(AND(ISNUMBER(OFFSET('Sanitation Data'!$G$7,0,10*ROW('Sanitation Data'!G28))),'Data Summary'!DF34="Yes"),OFFSET('Sanitation Data'!$G$7,0,10*ROW('Sanitation Data'!G28)),NA())</f>
        <v>#N/A</v>
      </c>
      <c r="AR34" s="106" t="e">
        <f ca="true">+IF(AND(ISNUMBER(OFFSET('Sanitation Data'!$G$11,0,10*ROW('Sanitation Data'!G28))),'Data Summary'!DG34="Yes"),OFFSET('Sanitation Data'!$G$11,0,10*ROW('Sanitation Data'!G28)),NA())</f>
        <v>#N/A</v>
      </c>
      <c r="AS34" s="106" t="e">
        <f ca="true">+IF(AND(ISNUMBER(OFFSET('Sanitation Data'!$G$12,0,10*ROW('Sanitation Data'!G28))),'Data Summary'!DH34="Yes"),OFFSET('Sanitation Data'!$G$12,0,10*ROW('Sanitation Data'!G28)),NA())</f>
        <v>#N/A</v>
      </c>
      <c r="AT34" s="106" t="e">
        <f ca="true">+IF(AND(ISNUMBER(OFFSET('Sanitation Data'!$G$13,0,10*ROW('Sanitation Data'!G28))),'Data Summary'!DI34="Yes"),OFFSET('Sanitation Data'!$G$13,0,10*ROW('Sanitation Data'!G28)),NA())</f>
        <v>#N/A</v>
      </c>
      <c r="AU34" s="106" t="e">
        <f ca="true">+IF(AND(ISNUMBER(OFFSET('Sanitation Data'!$H$5,0,10*ROW('Sanitation Data'!H28))),'Data Summary'!DJ34="Yes"),100-OFFSET('Sanitation Data'!$H$5,0,10*ROW('Sanitation Data'!H28)),NA())</f>
        <v>#N/A</v>
      </c>
      <c r="AV34" s="106" t="e">
        <f ca="true">+IF(AND(ISNUMBER(OFFSET('Sanitation Data'!$H$7,0,10*ROW('Sanitation Data'!H28))),'Data Summary'!DK34="Yes"),OFFSET('Sanitation Data'!$H$7,0,10*ROW('Sanitation Data'!H28)),NA())</f>
        <v>#N/A</v>
      </c>
      <c r="AW34" s="106" t="e">
        <f ca="true">+IF(AND(ISNUMBER(OFFSET('Sanitation Data'!$H$11,0,10*ROW('Sanitation Data'!H28))),'Data Summary'!DL34="Yes"),OFFSET('Sanitation Data'!$H$11,0,10*ROW('Sanitation Data'!H28)),NA())</f>
        <v>#N/A</v>
      </c>
      <c r="AX34" s="106" t="e">
        <f ca="true">+IF(AND(ISNUMBER(OFFSET('Sanitation Data'!$H$12,0,10*ROW('Sanitation Data'!H28))),'Data Summary'!DM34="Yes"),OFFSET('Sanitation Data'!$H$12,0,10*ROW('Sanitation Data'!H28)),NA())</f>
        <v>#N/A</v>
      </c>
      <c r="AY34" s="106" t="e">
        <f ca="true">+IF(AND(ISNUMBER(OFFSET('Sanitation Data'!$H$13,0,10*ROW('Sanitation Data'!H28))),'Data Summary'!DN34="Yes"),OFFSET('Sanitation Data'!$H$13,0,10*ROW('Sanitation Data'!H28)),NA())</f>
        <v>#N/A</v>
      </c>
      <c r="AZ34" s="111" t="e">
        <f ca="true">+IF(AND(ISNUMBER(OFFSET('Hygiene Data'!$C$6,0,10*ROW('Hygiene Data'!C28))),'Data Summary'!DO34="Yes"),OFFSET('Hygiene Data'!$C$6,0,10*ROW('Hygiene Data'!C28)),NA())</f>
        <v>#N/A</v>
      </c>
      <c r="BA34" s="111" t="e">
        <f ca="true">+IF(AND(ISNUMBER(OFFSET('Hygiene Data'!$C$8,0,10*ROW('Hygiene Data'!C28))),'Data Summary'!DP34="Yes"),OFFSET('Hygiene Data'!$C$8,0,10*ROW('Hygiene Data'!C28)),NA())</f>
        <v>#N/A</v>
      </c>
      <c r="BB34" s="111" t="e">
        <f ca="true">+IF(AND(ISNUMBER(OFFSET('Hygiene Data'!$C$10,0,10*ROW('Hygiene Data'!C28))),'Data Summary'!DQ34="Yes"),OFFSET('Hygiene Data'!$C$10,0,10*ROW('Hygiene Data'!C28)),NA())</f>
        <v>#N/A</v>
      </c>
      <c r="BC34" s="111" t="e">
        <f ca="true">+IF(AND(ISNUMBER(OFFSET('Hygiene Data'!$D$6,0,10*ROW('Hygiene Data'!D28))),'Data Summary'!DR34="Yes"),OFFSET('Hygiene Data'!$D$6,0,10*ROW('Hygiene Data'!D28)),NA())</f>
        <v>#N/A</v>
      </c>
      <c r="BD34" s="111" t="e">
        <f ca="true">+IF(AND(ISNUMBER(OFFSET('Hygiene Data'!$D$8,0,10*ROW('Hygiene Data'!D28))),'Data Summary'!DS34="Yes"),OFFSET('Hygiene Data'!$D$8,0,10*ROW('Hygiene Data'!D28)),NA())</f>
        <v>#N/A</v>
      </c>
      <c r="BE34" s="111" t="e">
        <f ca="true">+IF(AND(ISNUMBER(OFFSET('Hygiene Data'!$D$10,0,10*ROW('Hygiene Data'!D28))),'Data Summary'!DT34="Yes"),OFFSET('Hygiene Data'!$D$10,0,10*ROW('Hygiene Data'!D28)),NA())</f>
        <v>#N/A</v>
      </c>
      <c r="BF34" s="111" t="e">
        <f ca="true">+IF(AND(ISNUMBER(OFFSET('Hygiene Data'!$E$6,0,10*ROW('Hygiene Data'!E28))),'Data Summary'!DU34="Yes"),OFFSET('Hygiene Data'!$E$6,0,10*ROW('Hygiene Data'!E28)),NA())</f>
        <v>#N/A</v>
      </c>
      <c r="BG34" s="111" t="e">
        <f ca="true">+IF(AND(ISNUMBER(OFFSET('Hygiene Data'!$E$8,0,10*ROW('Hygiene Data'!E28))),'Data Summary'!DV34="Yes"),OFFSET('Hygiene Data'!$E$8,0,10*ROW('Hygiene Data'!E28)),NA())</f>
        <v>#N/A</v>
      </c>
      <c r="BH34" s="111" t="e">
        <f ca="true">+IF(AND(ISNUMBER(OFFSET('Hygiene Data'!$E$10,0,10*ROW('Hygiene Data'!E28))),'Data Summary'!DW34="Yes"),OFFSET('Hygiene Data'!$E$10,0,10*ROW('Hygiene Data'!E28)),NA())</f>
        <v>#N/A</v>
      </c>
      <c r="BI34" s="111" t="e">
        <f ca="true">+IF(AND(ISNUMBER(OFFSET('Hygiene Data'!$F$6,0,10*ROW('Hygiene Data'!F28))),'Data Summary'!DX34="Yes"),OFFSET('Hygiene Data'!$F$6,0,10*ROW('Hygiene Data'!F28)),NA())</f>
        <v>#N/A</v>
      </c>
      <c r="BJ34" s="111" t="e">
        <f ca="true">+IF(AND(ISNUMBER(OFFSET('Hygiene Data'!$F$8,0,10*ROW('Hygiene Data'!F28))),'Data Summary'!DY34="Yes"),OFFSET('Hygiene Data'!$F$8,0,10*ROW('Hygiene Data'!F28)),NA())</f>
        <v>#N/A</v>
      </c>
      <c r="BK34" s="111" t="e">
        <f ca="true">+IF(AND(ISNUMBER(OFFSET('Hygiene Data'!$F$10,0,10*ROW('Hygiene Data'!F28))),'Data Summary'!DZ34="Yes"),OFFSET('Hygiene Data'!$F$10,0,10*ROW('Hygiene Data'!F28)),NA())</f>
        <v>#N/A</v>
      </c>
      <c r="BL34" s="111" t="e">
        <f ca="true">+IF(AND(ISNUMBER(OFFSET('Hygiene Data'!$G$6,0,10*ROW('Hygiene Data'!G28))),'Data Summary'!EA34="Yes"),OFFSET('Hygiene Data'!$G$6,0,10*ROW('Hygiene Data'!G28)),NA())</f>
        <v>#N/A</v>
      </c>
      <c r="BM34" s="111" t="e">
        <f ca="true">+IF(AND(ISNUMBER(OFFSET('Hygiene Data'!$G$8,0,10*ROW('Hygiene Data'!G28))),'Data Summary'!EB34="Yes"),OFFSET('Hygiene Data'!$G$8,0,10*ROW('Hygiene Data'!G28)),NA())</f>
        <v>#N/A</v>
      </c>
      <c r="BN34" s="111" t="e">
        <f ca="true">+IF(AND(ISNUMBER(OFFSET('Hygiene Data'!$G$10,0,10*ROW('Hygiene Data'!G28))),'Data Summary'!EC34="Yes"),OFFSET('Hygiene Data'!$G$10,0,10*ROW('Hygiene Data'!G28)),NA())</f>
        <v>#N/A</v>
      </c>
      <c r="BO34" s="111" t="e">
        <f ca="true">+IF(AND(ISNUMBER(OFFSET('Hygiene Data'!$H$6,0,10*ROW('Hygiene Data'!H28))),'Data Summary'!ED34="Yes"),OFFSET('Hygiene Data'!$H$6,0,10*ROW('Hygiene Data'!H28)),NA())</f>
        <v>#N/A</v>
      </c>
      <c r="BP34" s="111" t="e">
        <f ca="true">+IF(AND(ISNUMBER(OFFSET('Hygiene Data'!$H$8,0,10*ROW('Hygiene Data'!H28))),'Data Summary'!EE34="Yes"),OFFSET('Hygiene Data'!$H$8,0,10*ROW('Hygiene Data'!H28)),NA())</f>
        <v>#N/A</v>
      </c>
      <c r="BQ34" s="111" t="e">
        <f ca="true">+IF(AND(ISNUMBER(OFFSET('Hygiene Data'!$H$10,0,10*ROW('Hygiene Data'!H28))),'Data Summary'!EF34="Yes"),OFFSET('Hygiene Data'!$H$10,0,10*ROW('Hygiene Data'!H28)),NA())</f>
        <v>#N/A</v>
      </c>
    </row>
    <row r="35" x14ac:dyDescent="0.2">
      <c r="A35" s="59" t="e">
        <f ca="true">+IF(OFFSET('Water Data'!$B$1,0,10*ROW('Water Data'!B29))="",NA(),OFFSET('Water Data'!$B$1,0,10*ROW('Water Data'!B29)))</f>
        <v>#N/A</v>
      </c>
      <c r="B35" s="59" t="e">
        <f ca="true">+IF(OFFSET('Water Data'!$A$3,0,10*ROW('Water Data'!A32))="",NA(),OFFSET('Water Data'!$A$3,0,10*ROW('Water Data'!A32)))</f>
        <v>#N/A</v>
      </c>
      <c r="C35" s="59" t="e">
        <f ca="true">+IF(OFFSET('Water Data'!$C$3,0,10*ROW('Water Data'!C32))="",NA(),OFFSET('Water Data'!$C$3,0,10*ROW('Water Data'!C32)))</f>
        <v>#N/A</v>
      </c>
      <c r="D35" s="60" t="e">
        <f ca="true">+IF(AND(ISNUMBER(OFFSET('Water Data'!$C$5,0,10*ROW('Water Data'!C29))),'Data Summary'!BS35="Yes"),100-OFFSET('Water Data'!$C$5,0,10*ROW('Water Data'!C29)),NA())</f>
        <v>#N/A</v>
      </c>
      <c r="E35" s="60" t="e">
        <f ca="true">+IF(AND(ISNUMBER(OFFSET('Water Data'!$C$7,0,10*ROW('Water Data'!C29))),'Data Summary'!BT35="Yes"),OFFSET('Water Data'!$C$7,0,10*ROW('Water Data'!C29)),NA())</f>
        <v>#N/A</v>
      </c>
      <c r="F35" s="60" t="e">
        <f ca="true">+IF(AND(ISNUMBER(OFFSET('Water Data'!$C$10,0,10*ROW('Water Data'!C29))),'Data Summary'!BU35="Yes"),OFFSET('Water Data'!$C$10,0,10*ROW('Water Data'!C29)),NA())</f>
        <v>#N/A</v>
      </c>
      <c r="G35" s="60" t="e">
        <f ca="true">+IF(AND(ISNUMBER(OFFSET('Water Data'!$D$5,0,10*ROW('Water Data'!D29))),'Data Summary'!BV35="Yes"),100-OFFSET('Water Data'!$D$5,0,10*ROW('Water Data'!D29)),NA())</f>
        <v>#N/A</v>
      </c>
      <c r="H35" s="60" t="e">
        <f ca="true">+IF(AND(ISNUMBER(OFFSET('Water Data'!$D$7,0,10*ROW('Water Data'!D29))),'Data Summary'!BW35="Yes"),OFFSET('Water Data'!$D$7,0,10*ROW('Water Data'!D29)),NA())</f>
        <v>#N/A</v>
      </c>
      <c r="I35" s="60" t="e">
        <f ca="true">+IF(AND(ISNUMBER(OFFSET('Water Data'!$D$10,0,10*ROW('Water Data'!D29))),'Data Summary'!BX35="Yes"),OFFSET('Water Data'!$D$10,0,10*ROW('Water Data'!D29)),NA())</f>
        <v>#N/A</v>
      </c>
      <c r="J35" s="60" t="e">
        <f ca="true">+IF(AND(ISNUMBER(OFFSET('Water Data'!$E$5,0,10*ROW('Water Data'!E29))),'Data Summary'!BY35="Yes"),100-OFFSET('Water Data'!$E$5,0,10*ROW('Water Data'!E29)),NA())</f>
        <v>#N/A</v>
      </c>
      <c r="K35" s="60" t="e">
        <f ca="true">+IF(AND(ISNUMBER(OFFSET('Water Data'!$E$7,0,10*ROW('Water Data'!E29))),'Data Summary'!BZ35="Yes"),OFFSET('Water Data'!$E$7,0,10*ROW('Water Data'!E29)),NA())</f>
        <v>#N/A</v>
      </c>
      <c r="L35" s="60" t="e">
        <f ca="true">+IF(AND(ISNUMBER(OFFSET('Water Data'!$E$10,0,10*ROW('Water Data'!E29))),'Data Summary'!CA35="Yes"),OFFSET('Water Data'!$E$10,0,10*ROW('Water Data'!E29)),NA())</f>
        <v>#N/A</v>
      </c>
      <c r="M35" s="60" t="e">
        <f ca="true">+IF(AND(ISNUMBER(OFFSET('Water Data'!$F$5,0,10*ROW('Water Data'!F29))),'Data Summary'!CB35="Yes"),100-OFFSET('Water Data'!$F$5,0,10*ROW('Water Data'!F29)),NA())</f>
        <v>#N/A</v>
      </c>
      <c r="N35" s="60" t="e">
        <f ca="true">+IF(AND(ISNUMBER(OFFSET('Water Data'!$F$7,0,10*ROW('Water Data'!F29))),'Data Summary'!CC35="Yes"),OFFSET('Water Data'!$F$7,0,10*ROW('Water Data'!F29)),NA())</f>
        <v>#N/A</v>
      </c>
      <c r="O35" s="60" t="e">
        <f ca="true">+IF(AND(ISNUMBER(OFFSET('Water Data'!$F$10,0,10*ROW('Water Data'!F29))),'Data Summary'!CD35="Yes"),OFFSET('Water Data'!$F$10,0,10*ROW('Water Data'!F29)),NA())</f>
        <v>#N/A</v>
      </c>
      <c r="P35" s="60" t="e">
        <f ca="true">+IF(AND(ISNUMBER(OFFSET('Water Data'!$G$5,0,10*ROW('Water Data'!G29))),'Data Summary'!CE35="Yes"),100-OFFSET('Water Data'!$G$5,0,10*ROW('Water Data'!G29)),NA())</f>
        <v>#N/A</v>
      </c>
      <c r="Q35" s="60" t="e">
        <f ca="true">+IF(AND(ISNUMBER(OFFSET('Water Data'!$G$7,0,10*ROW('Water Data'!G29))),'Data Summary'!CF35="Yes"),OFFSET('Water Data'!$G$7,0,10*ROW('Water Data'!G29)),NA())</f>
        <v>#N/A</v>
      </c>
      <c r="R35" s="60" t="e">
        <f ca="true">+IF(AND(ISNUMBER(OFFSET('Water Data'!$G$10,0,10*ROW('Water Data'!G29))),'Data Summary'!CG35="Yes"),OFFSET('Water Data'!$G$10,0,10*ROW('Water Data'!G29)),NA())</f>
        <v>#N/A</v>
      </c>
      <c r="S35" s="60" t="e">
        <f ca="true">+IF(AND(ISNUMBER(OFFSET('Water Data'!$H$5,0,10*ROW('Water Data'!H29))),'Data Summary'!CH35="Yes"),100-OFFSET('Water Data'!$H$5,0,10*ROW('Water Data'!H29)),NA())</f>
        <v>#N/A</v>
      </c>
      <c r="T35" s="60" t="e">
        <f ca="true">+IF(AND(ISNUMBER(OFFSET('Water Data'!$H$7,0,10*ROW('Water Data'!H29))),'Data Summary'!CI35="Yes"),OFFSET('Water Data'!$H$7,0,10*ROW('Water Data'!H29)),NA())</f>
        <v>#N/A</v>
      </c>
      <c r="U35" s="60" t="e">
        <f ca="true">+IF(AND(ISNUMBER(OFFSET('Water Data'!$H$10,0,10*ROW('Water Data'!H29))),'Data Summary'!CJ35="Yes"),OFFSET('Water Data'!$H$10,0,10*ROW('Water Data'!H29)),NA())</f>
        <v>#N/A</v>
      </c>
      <c r="V35" s="106" t="e">
        <f ca="true">+IF(AND(ISNUMBER(OFFSET('Sanitation Data'!$C$5,0,10*ROW('Sanitation Data'!C29))),'Data Summary'!CK35="Yes"),100-OFFSET('Sanitation Data'!$C$5,0,10*ROW('Sanitation Data'!C29)),NA())</f>
        <v>#N/A</v>
      </c>
      <c r="W35" s="106" t="e">
        <f ca="true">+IF(AND(ISNUMBER(OFFSET('Sanitation Data'!$C$7,0,10*ROW('Sanitation Data'!C29))),'Data Summary'!CL35="Yes"),OFFSET('Sanitation Data'!$C$7,0,10*ROW('Sanitation Data'!C29)),NA())</f>
        <v>#N/A</v>
      </c>
      <c r="X35" s="106" t="e">
        <f ca="true">+IF(AND(ISNUMBER(OFFSET('Sanitation Data'!$C$11,0,10*ROW('Sanitation Data'!C29))),'Data Summary'!CM35="Yes"),OFFSET('Sanitation Data'!$C$11,0,10*ROW('Sanitation Data'!C29)),NA())</f>
        <v>#N/A</v>
      </c>
      <c r="Y35" s="106" t="e">
        <f ca="true">+IF(AND(ISNUMBER(OFFSET('Sanitation Data'!$C$12,0,10*ROW('Sanitation Data'!C29))),'Data Summary'!CN35="Yes"),OFFSET('Sanitation Data'!$C$12,0,10*ROW('Sanitation Data'!C29)),NA())</f>
        <v>#N/A</v>
      </c>
      <c r="Z35" s="106" t="e">
        <f ca="true">+IF(AND(ISNUMBER(OFFSET('Sanitation Data'!$C$13,0,10*ROW('Sanitation Data'!C29))),'Data Summary'!CO35="Yes"),OFFSET('Sanitation Data'!$C$13,0,10*ROW('Sanitation Data'!C29)),NA())</f>
        <v>#N/A</v>
      </c>
      <c r="AA35" s="106" t="e">
        <f ca="true">+IF(AND(ISNUMBER(OFFSET('Sanitation Data'!$D$5,0,10*ROW('Sanitation Data'!D29))),'Data Summary'!CP35="Yes"),100-OFFSET('Sanitation Data'!$D$5,0,10*ROW('Sanitation Data'!D29)),NA())</f>
        <v>#N/A</v>
      </c>
      <c r="AB35" s="106" t="e">
        <f ca="true">+IF(AND(ISNUMBER(OFFSET('Sanitation Data'!$D$7,0,10*ROW('Sanitation Data'!D29))),'Data Summary'!CQ35="Yes"),OFFSET('Sanitation Data'!$D$7,0,10*ROW('Sanitation Data'!D29)),NA())</f>
        <v>#N/A</v>
      </c>
      <c r="AC35" s="106" t="e">
        <f ca="true">+IF(AND(ISNUMBER(OFFSET('Sanitation Data'!$D$11,0,10*ROW('Sanitation Data'!D29))),'Data Summary'!CR35="Yes"),OFFSET('Sanitation Data'!$D$11,0,10*ROW('Sanitation Data'!D29)),NA())</f>
        <v>#N/A</v>
      </c>
      <c r="AD35" s="106" t="e">
        <f ca="true">+IF(AND(ISNUMBER(OFFSET('Sanitation Data'!$D$12,0,10*ROW('Sanitation Data'!D29))),'Data Summary'!CS35="Yes"),OFFSET('Sanitation Data'!$D$12,0,10*ROW('Sanitation Data'!D29)),NA())</f>
        <v>#N/A</v>
      </c>
      <c r="AE35" s="106" t="e">
        <f ca="true">+IF(AND(ISNUMBER(OFFSET('Sanitation Data'!$D$13,0,10*ROW('Sanitation Data'!D29))),'Data Summary'!CT35="Yes"),OFFSET('Sanitation Data'!$D$13,0,10*ROW('Sanitation Data'!D29)),NA())</f>
        <v>#N/A</v>
      </c>
      <c r="AF35" s="106" t="e">
        <f ca="true">+IF(AND(ISNUMBER(OFFSET('Sanitation Data'!$E$5,0,10*ROW('Sanitation Data'!E29))),'Data Summary'!CU35="Yes"),100-OFFSET('Sanitation Data'!$E$5,0,10*ROW('Sanitation Data'!E29)),NA())</f>
        <v>#N/A</v>
      </c>
      <c r="AG35" s="106" t="e">
        <f ca="true">+IF(AND(ISNUMBER(OFFSET('Sanitation Data'!$E$7,0,10*ROW('Sanitation Data'!E29))),'Data Summary'!CV35="Yes"),OFFSET('Sanitation Data'!$E$7,0,10*ROW('Sanitation Data'!E29)),NA())</f>
        <v>#N/A</v>
      </c>
      <c r="AH35" s="106" t="e">
        <f ca="true">+IF(AND(ISNUMBER(OFFSET('Sanitation Data'!$E$11,0,10*ROW('Sanitation Data'!E29))),'Data Summary'!CW35="Yes"),OFFSET('Sanitation Data'!$E$11,0,10*ROW('Sanitation Data'!E29)),NA())</f>
        <v>#N/A</v>
      </c>
      <c r="AI35" s="106" t="e">
        <f ca="true">+IF(AND(ISNUMBER(OFFSET('Sanitation Data'!$E$12,0,10*ROW('Sanitation Data'!E29))),'Data Summary'!CX35="Yes"),OFFSET('Sanitation Data'!$E$12,0,10*ROW('Sanitation Data'!E29)),NA())</f>
        <v>#N/A</v>
      </c>
      <c r="AJ35" s="106" t="e">
        <f ca="true">+IF(AND(ISNUMBER(OFFSET('Sanitation Data'!$E$13,0,10*ROW('Sanitation Data'!E29))),'Data Summary'!CY35="Yes"),OFFSET('Sanitation Data'!$E$13,0,10*ROW('Sanitation Data'!E29)),NA())</f>
        <v>#N/A</v>
      </c>
      <c r="AK35" s="106" t="e">
        <f ca="true">+IF(AND(ISNUMBER(OFFSET('Sanitation Data'!$F$5,0,10*ROW('Sanitation Data'!F29))),'Data Summary'!CZ35="Yes"),100-OFFSET('Sanitation Data'!$F$5,0,10*ROW('Sanitation Data'!F29)),NA())</f>
        <v>#N/A</v>
      </c>
      <c r="AL35" s="106" t="e">
        <f ca="true">+IF(AND(ISNUMBER(OFFSET('Sanitation Data'!$F$7,0,10*ROW('Sanitation Data'!F29))),'Data Summary'!DA35="Yes"),OFFSET('Sanitation Data'!$F$7,0,10*ROW('Sanitation Data'!F29)),NA())</f>
        <v>#N/A</v>
      </c>
      <c r="AM35" s="106" t="e">
        <f ca="true">+IF(AND(ISNUMBER(OFFSET('Sanitation Data'!$F$11,0,10*ROW('Sanitation Data'!F29))),'Data Summary'!DB35="Yes"),OFFSET('Sanitation Data'!$F$11,0,10*ROW('Sanitation Data'!F29)),NA())</f>
        <v>#N/A</v>
      </c>
      <c r="AN35" s="106" t="e">
        <f ca="true">+IF(AND(ISNUMBER(OFFSET('Sanitation Data'!$F$12,0,10*ROW('Sanitation Data'!F29))),'Data Summary'!DC35="Yes"),OFFSET('Sanitation Data'!$F$12,0,10*ROW('Sanitation Data'!F29)),NA())</f>
        <v>#N/A</v>
      </c>
      <c r="AO35" s="106" t="e">
        <f ca="true">+IF(AND(ISNUMBER(OFFSET('Sanitation Data'!$F$13,0,10*ROW('Sanitation Data'!F29))),'Data Summary'!DD35="Yes"),OFFSET('Sanitation Data'!$F$13,0,10*ROW('Sanitation Data'!F29)),NA())</f>
        <v>#N/A</v>
      </c>
      <c r="AP35" s="106" t="e">
        <f ca="true">+IF(AND(ISNUMBER(OFFSET('Sanitation Data'!$G$5,0,10*ROW('Sanitation Data'!G29))),'Data Summary'!DE35="Yes"),100-OFFSET('Sanitation Data'!$G$5,0,10*ROW('Sanitation Data'!G29)),NA())</f>
        <v>#N/A</v>
      </c>
      <c r="AQ35" s="106" t="e">
        <f ca="true">+IF(AND(ISNUMBER(OFFSET('Sanitation Data'!$G$7,0,10*ROW('Sanitation Data'!G29))),'Data Summary'!DF35="Yes"),OFFSET('Sanitation Data'!$G$7,0,10*ROW('Sanitation Data'!G29)),NA())</f>
        <v>#N/A</v>
      </c>
      <c r="AR35" s="106" t="e">
        <f ca="true">+IF(AND(ISNUMBER(OFFSET('Sanitation Data'!$G$11,0,10*ROW('Sanitation Data'!G29))),'Data Summary'!DG35="Yes"),OFFSET('Sanitation Data'!$G$11,0,10*ROW('Sanitation Data'!G29)),NA())</f>
        <v>#N/A</v>
      </c>
      <c r="AS35" s="106" t="e">
        <f ca="true">+IF(AND(ISNUMBER(OFFSET('Sanitation Data'!$G$12,0,10*ROW('Sanitation Data'!G29))),'Data Summary'!DH35="Yes"),OFFSET('Sanitation Data'!$G$12,0,10*ROW('Sanitation Data'!G29)),NA())</f>
        <v>#N/A</v>
      </c>
      <c r="AT35" s="106" t="e">
        <f ca="true">+IF(AND(ISNUMBER(OFFSET('Sanitation Data'!$G$13,0,10*ROW('Sanitation Data'!G29))),'Data Summary'!DI35="Yes"),OFFSET('Sanitation Data'!$G$13,0,10*ROW('Sanitation Data'!G29)),NA())</f>
        <v>#N/A</v>
      </c>
      <c r="AU35" s="106" t="e">
        <f ca="true">+IF(AND(ISNUMBER(OFFSET('Sanitation Data'!$H$5,0,10*ROW('Sanitation Data'!H29))),'Data Summary'!DJ35="Yes"),100-OFFSET('Sanitation Data'!$H$5,0,10*ROW('Sanitation Data'!H29)),NA())</f>
        <v>#N/A</v>
      </c>
      <c r="AV35" s="106" t="e">
        <f ca="true">+IF(AND(ISNUMBER(OFFSET('Sanitation Data'!$H$7,0,10*ROW('Sanitation Data'!H29))),'Data Summary'!DK35="Yes"),OFFSET('Sanitation Data'!$H$7,0,10*ROW('Sanitation Data'!H29)),NA())</f>
        <v>#N/A</v>
      </c>
      <c r="AW35" s="106" t="e">
        <f ca="true">+IF(AND(ISNUMBER(OFFSET('Sanitation Data'!$H$11,0,10*ROW('Sanitation Data'!H29))),'Data Summary'!DL35="Yes"),OFFSET('Sanitation Data'!$H$11,0,10*ROW('Sanitation Data'!H29)),NA())</f>
        <v>#N/A</v>
      </c>
      <c r="AX35" s="106" t="e">
        <f ca="true">+IF(AND(ISNUMBER(OFFSET('Sanitation Data'!$H$12,0,10*ROW('Sanitation Data'!H29))),'Data Summary'!DM35="Yes"),OFFSET('Sanitation Data'!$H$12,0,10*ROW('Sanitation Data'!H29)),NA())</f>
        <v>#N/A</v>
      </c>
      <c r="AY35" s="106" t="e">
        <f ca="true">+IF(AND(ISNUMBER(OFFSET('Sanitation Data'!$H$13,0,10*ROW('Sanitation Data'!H29))),'Data Summary'!DN35="Yes"),OFFSET('Sanitation Data'!$H$13,0,10*ROW('Sanitation Data'!H29)),NA())</f>
        <v>#N/A</v>
      </c>
      <c r="AZ35" s="111" t="e">
        <f ca="true">+IF(AND(ISNUMBER(OFFSET('Hygiene Data'!$C$6,0,10*ROW('Hygiene Data'!C29))),'Data Summary'!DO35="Yes"),OFFSET('Hygiene Data'!$C$6,0,10*ROW('Hygiene Data'!C29)),NA())</f>
        <v>#N/A</v>
      </c>
      <c r="BA35" s="111" t="e">
        <f ca="true">+IF(AND(ISNUMBER(OFFSET('Hygiene Data'!$C$8,0,10*ROW('Hygiene Data'!C29))),'Data Summary'!DP35="Yes"),OFFSET('Hygiene Data'!$C$8,0,10*ROW('Hygiene Data'!C29)),NA())</f>
        <v>#N/A</v>
      </c>
      <c r="BB35" s="111" t="e">
        <f ca="true">+IF(AND(ISNUMBER(OFFSET('Hygiene Data'!$C$10,0,10*ROW('Hygiene Data'!C29))),'Data Summary'!DQ35="Yes"),OFFSET('Hygiene Data'!$C$10,0,10*ROW('Hygiene Data'!C29)),NA())</f>
        <v>#N/A</v>
      </c>
      <c r="BC35" s="111" t="e">
        <f ca="true">+IF(AND(ISNUMBER(OFFSET('Hygiene Data'!$D$6,0,10*ROW('Hygiene Data'!D29))),'Data Summary'!DR35="Yes"),OFFSET('Hygiene Data'!$D$6,0,10*ROW('Hygiene Data'!D29)),NA())</f>
        <v>#N/A</v>
      </c>
      <c r="BD35" s="111" t="e">
        <f ca="true">+IF(AND(ISNUMBER(OFFSET('Hygiene Data'!$D$8,0,10*ROW('Hygiene Data'!D29))),'Data Summary'!DS35="Yes"),OFFSET('Hygiene Data'!$D$8,0,10*ROW('Hygiene Data'!D29)),NA())</f>
        <v>#N/A</v>
      </c>
      <c r="BE35" s="111" t="e">
        <f ca="true">+IF(AND(ISNUMBER(OFFSET('Hygiene Data'!$D$10,0,10*ROW('Hygiene Data'!D29))),'Data Summary'!DT35="Yes"),OFFSET('Hygiene Data'!$D$10,0,10*ROW('Hygiene Data'!D29)),NA())</f>
        <v>#N/A</v>
      </c>
      <c r="BF35" s="111" t="e">
        <f ca="true">+IF(AND(ISNUMBER(OFFSET('Hygiene Data'!$E$6,0,10*ROW('Hygiene Data'!E29))),'Data Summary'!DU35="Yes"),OFFSET('Hygiene Data'!$E$6,0,10*ROW('Hygiene Data'!E29)),NA())</f>
        <v>#N/A</v>
      </c>
      <c r="BG35" s="111" t="e">
        <f ca="true">+IF(AND(ISNUMBER(OFFSET('Hygiene Data'!$E$8,0,10*ROW('Hygiene Data'!E29))),'Data Summary'!DV35="Yes"),OFFSET('Hygiene Data'!$E$8,0,10*ROW('Hygiene Data'!E29)),NA())</f>
        <v>#N/A</v>
      </c>
      <c r="BH35" s="111" t="e">
        <f ca="true">+IF(AND(ISNUMBER(OFFSET('Hygiene Data'!$E$10,0,10*ROW('Hygiene Data'!E29))),'Data Summary'!DW35="Yes"),OFFSET('Hygiene Data'!$E$10,0,10*ROW('Hygiene Data'!E29)),NA())</f>
        <v>#N/A</v>
      </c>
      <c r="BI35" s="111" t="e">
        <f ca="true">+IF(AND(ISNUMBER(OFFSET('Hygiene Data'!$F$6,0,10*ROW('Hygiene Data'!F29))),'Data Summary'!DX35="Yes"),OFFSET('Hygiene Data'!$F$6,0,10*ROW('Hygiene Data'!F29)),NA())</f>
        <v>#N/A</v>
      </c>
      <c r="BJ35" s="111" t="e">
        <f ca="true">+IF(AND(ISNUMBER(OFFSET('Hygiene Data'!$F$8,0,10*ROW('Hygiene Data'!F29))),'Data Summary'!DY35="Yes"),OFFSET('Hygiene Data'!$F$8,0,10*ROW('Hygiene Data'!F29)),NA())</f>
        <v>#N/A</v>
      </c>
      <c r="BK35" s="111" t="e">
        <f ca="true">+IF(AND(ISNUMBER(OFFSET('Hygiene Data'!$F$10,0,10*ROW('Hygiene Data'!F29))),'Data Summary'!DZ35="Yes"),OFFSET('Hygiene Data'!$F$10,0,10*ROW('Hygiene Data'!F29)),NA())</f>
        <v>#N/A</v>
      </c>
      <c r="BL35" s="111" t="e">
        <f ca="true">+IF(AND(ISNUMBER(OFFSET('Hygiene Data'!$G$6,0,10*ROW('Hygiene Data'!G29))),'Data Summary'!EA35="Yes"),OFFSET('Hygiene Data'!$G$6,0,10*ROW('Hygiene Data'!G29)),NA())</f>
        <v>#N/A</v>
      </c>
      <c r="BM35" s="111" t="e">
        <f ca="true">+IF(AND(ISNUMBER(OFFSET('Hygiene Data'!$G$8,0,10*ROW('Hygiene Data'!G29))),'Data Summary'!EB35="Yes"),OFFSET('Hygiene Data'!$G$8,0,10*ROW('Hygiene Data'!G29)),NA())</f>
        <v>#N/A</v>
      </c>
      <c r="BN35" s="111" t="e">
        <f ca="true">+IF(AND(ISNUMBER(OFFSET('Hygiene Data'!$G$10,0,10*ROW('Hygiene Data'!G29))),'Data Summary'!EC35="Yes"),OFFSET('Hygiene Data'!$G$10,0,10*ROW('Hygiene Data'!G29)),NA())</f>
        <v>#N/A</v>
      </c>
      <c r="BO35" s="111" t="e">
        <f ca="true">+IF(AND(ISNUMBER(OFFSET('Hygiene Data'!$H$6,0,10*ROW('Hygiene Data'!H29))),'Data Summary'!ED35="Yes"),OFFSET('Hygiene Data'!$H$6,0,10*ROW('Hygiene Data'!H29)),NA())</f>
        <v>#N/A</v>
      </c>
      <c r="BP35" s="111" t="e">
        <f ca="true">+IF(AND(ISNUMBER(OFFSET('Hygiene Data'!$H$8,0,10*ROW('Hygiene Data'!H29))),'Data Summary'!EE35="Yes"),OFFSET('Hygiene Data'!$H$8,0,10*ROW('Hygiene Data'!H29)),NA())</f>
        <v>#N/A</v>
      </c>
      <c r="BQ35" s="111" t="e">
        <f ca="true">+IF(AND(ISNUMBER(OFFSET('Hygiene Data'!$H$10,0,10*ROW('Hygiene Data'!H29))),'Data Summary'!EF35="Yes"),OFFSET('Hygiene Data'!$H$10,0,10*ROW('Hygiene Data'!H29)),NA())</f>
        <v>#N/A</v>
      </c>
    </row>
    <row r="36" x14ac:dyDescent="0.2">
      <c r="A36" s="59" t="e">
        <f ca="true">+IF(OFFSET('Water Data'!$B$1,0,10*ROW('Water Data'!B30))="",NA(),OFFSET('Water Data'!$B$1,0,10*ROW('Water Data'!B30)))</f>
        <v>#N/A</v>
      </c>
      <c r="B36" s="59" t="e">
        <f ca="true">+IF(OFFSET('Water Data'!$A$3,0,10*ROW('Water Data'!A33))="",NA(),OFFSET('Water Data'!$A$3,0,10*ROW('Water Data'!A33)))</f>
        <v>#N/A</v>
      </c>
      <c r="C36" s="59" t="e">
        <f ca="true">+IF(OFFSET('Water Data'!$C$3,0,10*ROW('Water Data'!C33))="",NA(),OFFSET('Water Data'!$C$3,0,10*ROW('Water Data'!C33)))</f>
        <v>#N/A</v>
      </c>
      <c r="D36" s="60" t="e">
        <f ca="true">+IF(AND(ISNUMBER(OFFSET('Water Data'!$C$5,0,10*ROW('Water Data'!C30))),'Data Summary'!BS36="Yes"),100-OFFSET('Water Data'!$C$5,0,10*ROW('Water Data'!C30)),NA())</f>
        <v>#N/A</v>
      </c>
      <c r="E36" s="60" t="e">
        <f ca="true">+IF(AND(ISNUMBER(OFFSET('Water Data'!$C$7,0,10*ROW('Water Data'!C30))),'Data Summary'!BT36="Yes"),OFFSET('Water Data'!$C$7,0,10*ROW('Water Data'!C30)),NA())</f>
        <v>#N/A</v>
      </c>
      <c r="F36" s="60" t="e">
        <f ca="true">+IF(AND(ISNUMBER(OFFSET('Water Data'!$C$10,0,10*ROW('Water Data'!C30))),'Data Summary'!BU36="Yes"),OFFSET('Water Data'!$C$10,0,10*ROW('Water Data'!C30)),NA())</f>
        <v>#N/A</v>
      </c>
      <c r="G36" s="60" t="e">
        <f ca="true">+IF(AND(ISNUMBER(OFFSET('Water Data'!$D$5,0,10*ROW('Water Data'!D30))),'Data Summary'!BV36="Yes"),100-OFFSET('Water Data'!$D$5,0,10*ROW('Water Data'!D30)),NA())</f>
        <v>#N/A</v>
      </c>
      <c r="H36" s="60" t="e">
        <f ca="true">+IF(AND(ISNUMBER(OFFSET('Water Data'!$D$7,0,10*ROW('Water Data'!D30))),'Data Summary'!BW36="Yes"),OFFSET('Water Data'!$D$7,0,10*ROW('Water Data'!D30)),NA())</f>
        <v>#N/A</v>
      </c>
      <c r="I36" s="60" t="e">
        <f ca="true">+IF(AND(ISNUMBER(OFFSET('Water Data'!$D$10,0,10*ROW('Water Data'!D30))),'Data Summary'!BX36="Yes"),OFFSET('Water Data'!$D$10,0,10*ROW('Water Data'!D30)),NA())</f>
        <v>#N/A</v>
      </c>
      <c r="J36" s="60" t="e">
        <f ca="true">+IF(AND(ISNUMBER(OFFSET('Water Data'!$E$5,0,10*ROW('Water Data'!E30))),'Data Summary'!BY36="Yes"),100-OFFSET('Water Data'!$E$5,0,10*ROW('Water Data'!E30)),NA())</f>
        <v>#N/A</v>
      </c>
      <c r="K36" s="60" t="e">
        <f ca="true">+IF(AND(ISNUMBER(OFFSET('Water Data'!$E$7,0,10*ROW('Water Data'!E30))),'Data Summary'!BZ36="Yes"),OFFSET('Water Data'!$E$7,0,10*ROW('Water Data'!E30)),NA())</f>
        <v>#N/A</v>
      </c>
      <c r="L36" s="60" t="e">
        <f ca="true">+IF(AND(ISNUMBER(OFFSET('Water Data'!$E$10,0,10*ROW('Water Data'!E30))),'Data Summary'!CA36="Yes"),OFFSET('Water Data'!$E$10,0,10*ROW('Water Data'!E30)),NA())</f>
        <v>#N/A</v>
      </c>
      <c r="M36" s="60" t="e">
        <f ca="true">+IF(AND(ISNUMBER(OFFSET('Water Data'!$F$5,0,10*ROW('Water Data'!F30))),'Data Summary'!CB36="Yes"),100-OFFSET('Water Data'!$F$5,0,10*ROW('Water Data'!F30)),NA())</f>
        <v>#N/A</v>
      </c>
      <c r="N36" s="60" t="e">
        <f ca="true">+IF(AND(ISNUMBER(OFFSET('Water Data'!$F$7,0,10*ROW('Water Data'!F30))),'Data Summary'!CC36="Yes"),OFFSET('Water Data'!$F$7,0,10*ROW('Water Data'!F30)),NA())</f>
        <v>#N/A</v>
      </c>
      <c r="O36" s="60" t="e">
        <f ca="true">+IF(AND(ISNUMBER(OFFSET('Water Data'!$F$10,0,10*ROW('Water Data'!F30))),'Data Summary'!CD36="Yes"),OFFSET('Water Data'!$F$10,0,10*ROW('Water Data'!F30)),NA())</f>
        <v>#N/A</v>
      </c>
      <c r="P36" s="60" t="e">
        <f ca="true">+IF(AND(ISNUMBER(OFFSET('Water Data'!$G$5,0,10*ROW('Water Data'!G30))),'Data Summary'!CE36="Yes"),100-OFFSET('Water Data'!$G$5,0,10*ROW('Water Data'!G30)),NA())</f>
        <v>#N/A</v>
      </c>
      <c r="Q36" s="60" t="e">
        <f ca="true">+IF(AND(ISNUMBER(OFFSET('Water Data'!$G$7,0,10*ROW('Water Data'!G30))),'Data Summary'!CF36="Yes"),OFFSET('Water Data'!$G$7,0,10*ROW('Water Data'!G30)),NA())</f>
        <v>#N/A</v>
      </c>
      <c r="R36" s="60" t="e">
        <f ca="true">+IF(AND(ISNUMBER(OFFSET('Water Data'!$G$10,0,10*ROW('Water Data'!G30))),'Data Summary'!CG36="Yes"),OFFSET('Water Data'!$G$10,0,10*ROW('Water Data'!G30)),NA())</f>
        <v>#N/A</v>
      </c>
      <c r="S36" s="60" t="e">
        <f ca="true">+IF(AND(ISNUMBER(OFFSET('Water Data'!$H$5,0,10*ROW('Water Data'!H30))),'Data Summary'!CH36="Yes"),100-OFFSET('Water Data'!$H$5,0,10*ROW('Water Data'!H30)),NA())</f>
        <v>#N/A</v>
      </c>
      <c r="T36" s="60" t="e">
        <f ca="true">+IF(AND(ISNUMBER(OFFSET('Water Data'!$H$7,0,10*ROW('Water Data'!H30))),'Data Summary'!CI36="Yes"),OFFSET('Water Data'!$H$7,0,10*ROW('Water Data'!H30)),NA())</f>
        <v>#N/A</v>
      </c>
      <c r="U36" s="60" t="e">
        <f ca="true">+IF(AND(ISNUMBER(OFFSET('Water Data'!$H$10,0,10*ROW('Water Data'!H30))),'Data Summary'!CJ36="Yes"),OFFSET('Water Data'!$H$10,0,10*ROW('Water Data'!H30)),NA())</f>
        <v>#N/A</v>
      </c>
      <c r="V36" s="106" t="e">
        <f ca="true">+IF(AND(ISNUMBER(OFFSET('Sanitation Data'!$C$5,0,10*ROW('Sanitation Data'!C30))),'Data Summary'!CK36="Yes"),100-OFFSET('Sanitation Data'!$C$5,0,10*ROW('Sanitation Data'!C30)),NA())</f>
        <v>#N/A</v>
      </c>
      <c r="W36" s="106" t="e">
        <f ca="true">+IF(AND(ISNUMBER(OFFSET('Sanitation Data'!$C$7,0,10*ROW('Sanitation Data'!C30))),'Data Summary'!CL36="Yes"),OFFSET('Sanitation Data'!$C$7,0,10*ROW('Sanitation Data'!C30)),NA())</f>
        <v>#N/A</v>
      </c>
      <c r="X36" s="106" t="e">
        <f ca="true">+IF(AND(ISNUMBER(OFFSET('Sanitation Data'!$C$11,0,10*ROW('Sanitation Data'!C30))),'Data Summary'!CM36="Yes"),OFFSET('Sanitation Data'!$C$11,0,10*ROW('Sanitation Data'!C30)),NA())</f>
        <v>#N/A</v>
      </c>
      <c r="Y36" s="106" t="e">
        <f ca="true">+IF(AND(ISNUMBER(OFFSET('Sanitation Data'!$C$12,0,10*ROW('Sanitation Data'!C30))),'Data Summary'!CN36="Yes"),OFFSET('Sanitation Data'!$C$12,0,10*ROW('Sanitation Data'!C30)),NA())</f>
        <v>#N/A</v>
      </c>
      <c r="Z36" s="106" t="e">
        <f ca="true">+IF(AND(ISNUMBER(OFFSET('Sanitation Data'!$C$13,0,10*ROW('Sanitation Data'!C30))),'Data Summary'!CO36="Yes"),OFFSET('Sanitation Data'!$C$13,0,10*ROW('Sanitation Data'!C30)),NA())</f>
        <v>#N/A</v>
      </c>
      <c r="AA36" s="106" t="e">
        <f ca="true">+IF(AND(ISNUMBER(OFFSET('Sanitation Data'!$D$5,0,10*ROW('Sanitation Data'!D30))),'Data Summary'!CP36="Yes"),100-OFFSET('Sanitation Data'!$D$5,0,10*ROW('Sanitation Data'!D30)),NA())</f>
        <v>#N/A</v>
      </c>
      <c r="AB36" s="106" t="e">
        <f ca="true">+IF(AND(ISNUMBER(OFFSET('Sanitation Data'!$D$7,0,10*ROW('Sanitation Data'!D30))),'Data Summary'!CQ36="Yes"),OFFSET('Sanitation Data'!$D$7,0,10*ROW('Sanitation Data'!D30)),NA())</f>
        <v>#N/A</v>
      </c>
      <c r="AC36" s="106" t="e">
        <f ca="true">+IF(AND(ISNUMBER(OFFSET('Sanitation Data'!$D$11,0,10*ROW('Sanitation Data'!D30))),'Data Summary'!CR36="Yes"),OFFSET('Sanitation Data'!$D$11,0,10*ROW('Sanitation Data'!D30)),NA())</f>
        <v>#N/A</v>
      </c>
      <c r="AD36" s="106" t="e">
        <f ca="true">+IF(AND(ISNUMBER(OFFSET('Sanitation Data'!$D$12,0,10*ROW('Sanitation Data'!D30))),'Data Summary'!CS36="Yes"),OFFSET('Sanitation Data'!$D$12,0,10*ROW('Sanitation Data'!D30)),NA())</f>
        <v>#N/A</v>
      </c>
      <c r="AE36" s="106" t="e">
        <f ca="true">+IF(AND(ISNUMBER(OFFSET('Sanitation Data'!$D$13,0,10*ROW('Sanitation Data'!D30))),'Data Summary'!CT36="Yes"),OFFSET('Sanitation Data'!$D$13,0,10*ROW('Sanitation Data'!D30)),NA())</f>
        <v>#N/A</v>
      </c>
      <c r="AF36" s="106" t="e">
        <f ca="true">+IF(AND(ISNUMBER(OFFSET('Sanitation Data'!$E$5,0,10*ROW('Sanitation Data'!E30))),'Data Summary'!CU36="Yes"),100-OFFSET('Sanitation Data'!$E$5,0,10*ROW('Sanitation Data'!E30)),NA())</f>
        <v>#N/A</v>
      </c>
      <c r="AG36" s="106" t="e">
        <f ca="true">+IF(AND(ISNUMBER(OFFSET('Sanitation Data'!$E$7,0,10*ROW('Sanitation Data'!E30))),'Data Summary'!CV36="Yes"),OFFSET('Sanitation Data'!$E$7,0,10*ROW('Sanitation Data'!E30)),NA())</f>
        <v>#N/A</v>
      </c>
      <c r="AH36" s="106" t="e">
        <f ca="true">+IF(AND(ISNUMBER(OFFSET('Sanitation Data'!$E$11,0,10*ROW('Sanitation Data'!E30))),'Data Summary'!CW36="Yes"),OFFSET('Sanitation Data'!$E$11,0,10*ROW('Sanitation Data'!E30)),NA())</f>
        <v>#N/A</v>
      </c>
      <c r="AI36" s="106" t="e">
        <f ca="true">+IF(AND(ISNUMBER(OFFSET('Sanitation Data'!$E$12,0,10*ROW('Sanitation Data'!E30))),'Data Summary'!CX36="Yes"),OFFSET('Sanitation Data'!$E$12,0,10*ROW('Sanitation Data'!E30)),NA())</f>
        <v>#N/A</v>
      </c>
      <c r="AJ36" s="106" t="e">
        <f ca="true">+IF(AND(ISNUMBER(OFFSET('Sanitation Data'!$E$13,0,10*ROW('Sanitation Data'!E30))),'Data Summary'!CY36="Yes"),OFFSET('Sanitation Data'!$E$13,0,10*ROW('Sanitation Data'!E30)),NA())</f>
        <v>#N/A</v>
      </c>
      <c r="AK36" s="106" t="e">
        <f ca="true">+IF(AND(ISNUMBER(OFFSET('Sanitation Data'!$F$5,0,10*ROW('Sanitation Data'!F30))),'Data Summary'!CZ36="Yes"),100-OFFSET('Sanitation Data'!$F$5,0,10*ROW('Sanitation Data'!F30)),NA())</f>
        <v>#N/A</v>
      </c>
      <c r="AL36" s="106" t="e">
        <f ca="true">+IF(AND(ISNUMBER(OFFSET('Sanitation Data'!$F$7,0,10*ROW('Sanitation Data'!F30))),'Data Summary'!DA36="Yes"),OFFSET('Sanitation Data'!$F$7,0,10*ROW('Sanitation Data'!F30)),NA())</f>
        <v>#N/A</v>
      </c>
      <c r="AM36" s="106" t="e">
        <f ca="true">+IF(AND(ISNUMBER(OFFSET('Sanitation Data'!$F$11,0,10*ROW('Sanitation Data'!F30))),'Data Summary'!DB36="Yes"),OFFSET('Sanitation Data'!$F$11,0,10*ROW('Sanitation Data'!F30)),NA())</f>
        <v>#N/A</v>
      </c>
      <c r="AN36" s="106" t="e">
        <f ca="true">+IF(AND(ISNUMBER(OFFSET('Sanitation Data'!$F$12,0,10*ROW('Sanitation Data'!F30))),'Data Summary'!DC36="Yes"),OFFSET('Sanitation Data'!$F$12,0,10*ROW('Sanitation Data'!F30)),NA())</f>
        <v>#N/A</v>
      </c>
      <c r="AO36" s="106" t="e">
        <f ca="true">+IF(AND(ISNUMBER(OFFSET('Sanitation Data'!$F$13,0,10*ROW('Sanitation Data'!F30))),'Data Summary'!DD36="Yes"),OFFSET('Sanitation Data'!$F$13,0,10*ROW('Sanitation Data'!F30)),NA())</f>
        <v>#N/A</v>
      </c>
      <c r="AP36" s="106" t="e">
        <f ca="true">+IF(AND(ISNUMBER(OFFSET('Sanitation Data'!$G$5,0,10*ROW('Sanitation Data'!G30))),'Data Summary'!DE36="Yes"),100-OFFSET('Sanitation Data'!$G$5,0,10*ROW('Sanitation Data'!G30)),NA())</f>
        <v>#N/A</v>
      </c>
      <c r="AQ36" s="106" t="e">
        <f ca="true">+IF(AND(ISNUMBER(OFFSET('Sanitation Data'!$G$7,0,10*ROW('Sanitation Data'!G30))),'Data Summary'!DF36="Yes"),OFFSET('Sanitation Data'!$G$7,0,10*ROW('Sanitation Data'!G30)),NA())</f>
        <v>#N/A</v>
      </c>
      <c r="AR36" s="106" t="e">
        <f ca="true">+IF(AND(ISNUMBER(OFFSET('Sanitation Data'!$G$11,0,10*ROW('Sanitation Data'!G30))),'Data Summary'!DG36="Yes"),OFFSET('Sanitation Data'!$G$11,0,10*ROW('Sanitation Data'!G30)),NA())</f>
        <v>#N/A</v>
      </c>
      <c r="AS36" s="106" t="e">
        <f ca="true">+IF(AND(ISNUMBER(OFFSET('Sanitation Data'!$G$12,0,10*ROW('Sanitation Data'!G30))),'Data Summary'!DH36="Yes"),OFFSET('Sanitation Data'!$G$12,0,10*ROW('Sanitation Data'!G30)),NA())</f>
        <v>#N/A</v>
      </c>
      <c r="AT36" s="106" t="e">
        <f ca="true">+IF(AND(ISNUMBER(OFFSET('Sanitation Data'!$G$13,0,10*ROW('Sanitation Data'!G30))),'Data Summary'!DI36="Yes"),OFFSET('Sanitation Data'!$G$13,0,10*ROW('Sanitation Data'!G30)),NA())</f>
        <v>#N/A</v>
      </c>
      <c r="AU36" s="106" t="e">
        <f ca="true">+IF(AND(ISNUMBER(OFFSET('Sanitation Data'!$H$5,0,10*ROW('Sanitation Data'!H30))),'Data Summary'!DJ36="Yes"),100-OFFSET('Sanitation Data'!$H$5,0,10*ROW('Sanitation Data'!H30)),NA())</f>
        <v>#N/A</v>
      </c>
      <c r="AV36" s="106" t="e">
        <f ca="true">+IF(AND(ISNUMBER(OFFSET('Sanitation Data'!$H$7,0,10*ROW('Sanitation Data'!H30))),'Data Summary'!DK36="Yes"),OFFSET('Sanitation Data'!$H$7,0,10*ROW('Sanitation Data'!H30)),NA())</f>
        <v>#N/A</v>
      </c>
      <c r="AW36" s="106" t="e">
        <f ca="true">+IF(AND(ISNUMBER(OFFSET('Sanitation Data'!$H$11,0,10*ROW('Sanitation Data'!H30))),'Data Summary'!DL36="Yes"),OFFSET('Sanitation Data'!$H$11,0,10*ROW('Sanitation Data'!H30)),NA())</f>
        <v>#N/A</v>
      </c>
      <c r="AX36" s="106" t="e">
        <f ca="true">+IF(AND(ISNUMBER(OFFSET('Sanitation Data'!$H$12,0,10*ROW('Sanitation Data'!H30))),'Data Summary'!DM36="Yes"),OFFSET('Sanitation Data'!$H$12,0,10*ROW('Sanitation Data'!H30)),NA())</f>
        <v>#N/A</v>
      </c>
      <c r="AY36" s="106" t="e">
        <f ca="true">+IF(AND(ISNUMBER(OFFSET('Sanitation Data'!$H$13,0,10*ROW('Sanitation Data'!H30))),'Data Summary'!DN36="Yes"),OFFSET('Sanitation Data'!$H$13,0,10*ROW('Sanitation Data'!H30)),NA())</f>
        <v>#N/A</v>
      </c>
      <c r="AZ36" s="111" t="e">
        <f ca="true">+IF(AND(ISNUMBER(OFFSET('Hygiene Data'!$C$6,0,10*ROW('Hygiene Data'!C30))),'Data Summary'!DO36="Yes"),OFFSET('Hygiene Data'!$C$6,0,10*ROW('Hygiene Data'!C30)),NA())</f>
        <v>#N/A</v>
      </c>
      <c r="BA36" s="111" t="e">
        <f ca="true">+IF(AND(ISNUMBER(OFFSET('Hygiene Data'!$C$8,0,10*ROW('Hygiene Data'!C30))),'Data Summary'!DP36="Yes"),OFFSET('Hygiene Data'!$C$8,0,10*ROW('Hygiene Data'!C30)),NA())</f>
        <v>#N/A</v>
      </c>
      <c r="BB36" s="111" t="e">
        <f ca="true">+IF(AND(ISNUMBER(OFFSET('Hygiene Data'!$C$10,0,10*ROW('Hygiene Data'!C30))),'Data Summary'!DQ36="Yes"),OFFSET('Hygiene Data'!$C$10,0,10*ROW('Hygiene Data'!C30)),NA())</f>
        <v>#N/A</v>
      </c>
      <c r="BC36" s="111" t="e">
        <f ca="true">+IF(AND(ISNUMBER(OFFSET('Hygiene Data'!$D$6,0,10*ROW('Hygiene Data'!D30))),'Data Summary'!DR36="Yes"),OFFSET('Hygiene Data'!$D$6,0,10*ROW('Hygiene Data'!D30)),NA())</f>
        <v>#N/A</v>
      </c>
      <c r="BD36" s="111" t="e">
        <f ca="true">+IF(AND(ISNUMBER(OFFSET('Hygiene Data'!$D$8,0,10*ROW('Hygiene Data'!D30))),'Data Summary'!DS36="Yes"),OFFSET('Hygiene Data'!$D$8,0,10*ROW('Hygiene Data'!D30)),NA())</f>
        <v>#N/A</v>
      </c>
      <c r="BE36" s="111" t="e">
        <f ca="true">+IF(AND(ISNUMBER(OFFSET('Hygiene Data'!$D$10,0,10*ROW('Hygiene Data'!D30))),'Data Summary'!DT36="Yes"),OFFSET('Hygiene Data'!$D$10,0,10*ROW('Hygiene Data'!D30)),NA())</f>
        <v>#N/A</v>
      </c>
      <c r="BF36" s="111" t="e">
        <f ca="true">+IF(AND(ISNUMBER(OFFSET('Hygiene Data'!$E$6,0,10*ROW('Hygiene Data'!E30))),'Data Summary'!DU36="Yes"),OFFSET('Hygiene Data'!$E$6,0,10*ROW('Hygiene Data'!E30)),NA())</f>
        <v>#N/A</v>
      </c>
      <c r="BG36" s="111" t="e">
        <f ca="true">+IF(AND(ISNUMBER(OFFSET('Hygiene Data'!$E$8,0,10*ROW('Hygiene Data'!E30))),'Data Summary'!DV36="Yes"),OFFSET('Hygiene Data'!$E$8,0,10*ROW('Hygiene Data'!E30)),NA())</f>
        <v>#N/A</v>
      </c>
      <c r="BH36" s="111" t="e">
        <f ca="true">+IF(AND(ISNUMBER(OFFSET('Hygiene Data'!$E$10,0,10*ROW('Hygiene Data'!E30))),'Data Summary'!DW36="Yes"),OFFSET('Hygiene Data'!$E$10,0,10*ROW('Hygiene Data'!E30)),NA())</f>
        <v>#N/A</v>
      </c>
      <c r="BI36" s="111" t="e">
        <f ca="true">+IF(AND(ISNUMBER(OFFSET('Hygiene Data'!$F$6,0,10*ROW('Hygiene Data'!F30))),'Data Summary'!DX36="Yes"),OFFSET('Hygiene Data'!$F$6,0,10*ROW('Hygiene Data'!F30)),NA())</f>
        <v>#N/A</v>
      </c>
      <c r="BJ36" s="111" t="e">
        <f ca="true">+IF(AND(ISNUMBER(OFFSET('Hygiene Data'!$F$8,0,10*ROW('Hygiene Data'!F30))),'Data Summary'!DY36="Yes"),OFFSET('Hygiene Data'!$F$8,0,10*ROW('Hygiene Data'!F30)),NA())</f>
        <v>#N/A</v>
      </c>
      <c r="BK36" s="111" t="e">
        <f ca="true">+IF(AND(ISNUMBER(OFFSET('Hygiene Data'!$F$10,0,10*ROW('Hygiene Data'!F30))),'Data Summary'!DZ36="Yes"),OFFSET('Hygiene Data'!$F$10,0,10*ROW('Hygiene Data'!F30)),NA())</f>
        <v>#N/A</v>
      </c>
      <c r="BL36" s="111" t="e">
        <f ca="true">+IF(AND(ISNUMBER(OFFSET('Hygiene Data'!$G$6,0,10*ROW('Hygiene Data'!G30))),'Data Summary'!EA36="Yes"),OFFSET('Hygiene Data'!$G$6,0,10*ROW('Hygiene Data'!G30)),NA())</f>
        <v>#N/A</v>
      </c>
      <c r="BM36" s="111" t="e">
        <f ca="true">+IF(AND(ISNUMBER(OFFSET('Hygiene Data'!$G$8,0,10*ROW('Hygiene Data'!G30))),'Data Summary'!EB36="Yes"),OFFSET('Hygiene Data'!$G$8,0,10*ROW('Hygiene Data'!G30)),NA())</f>
        <v>#N/A</v>
      </c>
      <c r="BN36" s="111" t="e">
        <f ca="true">+IF(AND(ISNUMBER(OFFSET('Hygiene Data'!$G$10,0,10*ROW('Hygiene Data'!G30))),'Data Summary'!EC36="Yes"),OFFSET('Hygiene Data'!$G$10,0,10*ROW('Hygiene Data'!G30)),NA())</f>
        <v>#N/A</v>
      </c>
      <c r="BO36" s="111" t="e">
        <f ca="true">+IF(AND(ISNUMBER(OFFSET('Hygiene Data'!$H$6,0,10*ROW('Hygiene Data'!H30))),'Data Summary'!ED36="Yes"),OFFSET('Hygiene Data'!$H$6,0,10*ROW('Hygiene Data'!H30)),NA())</f>
        <v>#N/A</v>
      </c>
      <c r="BP36" s="111" t="e">
        <f ca="true">+IF(AND(ISNUMBER(OFFSET('Hygiene Data'!$H$8,0,10*ROW('Hygiene Data'!H30))),'Data Summary'!EE36="Yes"),OFFSET('Hygiene Data'!$H$8,0,10*ROW('Hygiene Data'!H30)),NA())</f>
        <v>#N/A</v>
      </c>
      <c r="BQ36" s="111" t="e">
        <f ca="true">+IF(AND(ISNUMBER(OFFSET('Hygiene Data'!$H$10,0,10*ROW('Hygiene Data'!H30))),'Data Summary'!EF36="Yes"),OFFSET('Hygiene Data'!$H$10,0,10*ROW('Hygiene Data'!H30)),NA())</f>
        <v>#N/A</v>
      </c>
    </row>
    <row r="37" x14ac:dyDescent="0.2">
      <c r="A37" s="59" t="e">
        <f ca="true">+IF(OFFSET('Water Data'!$B$1,0,10*ROW('Water Data'!B31))="",NA(),OFFSET('Water Data'!$B$1,0,10*ROW('Water Data'!B31)))</f>
        <v>#N/A</v>
      </c>
      <c r="B37" s="59" t="e">
        <f ca="true">+IF(OFFSET('Water Data'!$A$3,0,10*ROW('Water Data'!A34))="",NA(),OFFSET('Water Data'!$A$3,0,10*ROW('Water Data'!A34)))</f>
        <v>#N/A</v>
      </c>
      <c r="C37" s="59" t="e">
        <f ca="true">+IF(OFFSET('Water Data'!$C$3,0,10*ROW('Water Data'!C34))="",NA(),OFFSET('Water Data'!$C$3,0,10*ROW('Water Data'!C34)))</f>
        <v>#N/A</v>
      </c>
      <c r="D37" s="60" t="e">
        <f ca="true">+IF(AND(ISNUMBER(OFFSET('Water Data'!$C$5,0,10*ROW('Water Data'!C31))),'Data Summary'!BS37="Yes"),100-OFFSET('Water Data'!$C$5,0,10*ROW('Water Data'!C31)),NA())</f>
        <v>#N/A</v>
      </c>
      <c r="E37" s="60" t="e">
        <f ca="true">+IF(AND(ISNUMBER(OFFSET('Water Data'!$C$7,0,10*ROW('Water Data'!C31))),'Data Summary'!BT37="Yes"),OFFSET('Water Data'!$C$7,0,10*ROW('Water Data'!C31)),NA())</f>
        <v>#N/A</v>
      </c>
      <c r="F37" s="60" t="e">
        <f ca="true">+IF(AND(ISNUMBER(OFFSET('Water Data'!$C$10,0,10*ROW('Water Data'!C31))),'Data Summary'!BU37="Yes"),OFFSET('Water Data'!$C$10,0,10*ROW('Water Data'!C31)),NA())</f>
        <v>#N/A</v>
      </c>
      <c r="G37" s="60" t="e">
        <f ca="true">+IF(AND(ISNUMBER(OFFSET('Water Data'!$D$5,0,10*ROW('Water Data'!D31))),'Data Summary'!BV37="Yes"),100-OFFSET('Water Data'!$D$5,0,10*ROW('Water Data'!D31)),NA())</f>
        <v>#N/A</v>
      </c>
      <c r="H37" s="60" t="e">
        <f ca="true">+IF(AND(ISNUMBER(OFFSET('Water Data'!$D$7,0,10*ROW('Water Data'!D31))),'Data Summary'!BW37="Yes"),OFFSET('Water Data'!$D$7,0,10*ROW('Water Data'!D31)),NA())</f>
        <v>#N/A</v>
      </c>
      <c r="I37" s="60" t="e">
        <f ca="true">+IF(AND(ISNUMBER(OFFSET('Water Data'!$D$10,0,10*ROW('Water Data'!D31))),'Data Summary'!BX37="Yes"),OFFSET('Water Data'!$D$10,0,10*ROW('Water Data'!D31)),NA())</f>
        <v>#N/A</v>
      </c>
      <c r="J37" s="60" t="e">
        <f ca="true">+IF(AND(ISNUMBER(OFFSET('Water Data'!$E$5,0,10*ROW('Water Data'!E31))),'Data Summary'!BY37="Yes"),100-OFFSET('Water Data'!$E$5,0,10*ROW('Water Data'!E31)),NA())</f>
        <v>#N/A</v>
      </c>
      <c r="K37" s="60" t="e">
        <f ca="true">+IF(AND(ISNUMBER(OFFSET('Water Data'!$E$7,0,10*ROW('Water Data'!E31))),'Data Summary'!BZ37="Yes"),OFFSET('Water Data'!$E$7,0,10*ROW('Water Data'!E31)),NA())</f>
        <v>#N/A</v>
      </c>
      <c r="L37" s="60" t="e">
        <f ca="true">+IF(AND(ISNUMBER(OFFSET('Water Data'!$E$10,0,10*ROW('Water Data'!E31))),'Data Summary'!CA37="Yes"),OFFSET('Water Data'!$E$10,0,10*ROW('Water Data'!E31)),NA())</f>
        <v>#N/A</v>
      </c>
      <c r="M37" s="60" t="e">
        <f ca="true">+IF(AND(ISNUMBER(OFFSET('Water Data'!$F$5,0,10*ROW('Water Data'!F31))),'Data Summary'!CB37="Yes"),100-OFFSET('Water Data'!$F$5,0,10*ROW('Water Data'!F31)),NA())</f>
        <v>#N/A</v>
      </c>
      <c r="N37" s="60" t="e">
        <f ca="true">+IF(AND(ISNUMBER(OFFSET('Water Data'!$F$7,0,10*ROW('Water Data'!F31))),'Data Summary'!CC37="Yes"),OFFSET('Water Data'!$F$7,0,10*ROW('Water Data'!F31)),NA())</f>
        <v>#N/A</v>
      </c>
      <c r="O37" s="60" t="e">
        <f ca="true">+IF(AND(ISNUMBER(OFFSET('Water Data'!$F$10,0,10*ROW('Water Data'!F31))),'Data Summary'!CD37="Yes"),OFFSET('Water Data'!$F$10,0,10*ROW('Water Data'!F31)),NA())</f>
        <v>#N/A</v>
      </c>
      <c r="P37" s="60" t="e">
        <f ca="true">+IF(AND(ISNUMBER(OFFSET('Water Data'!$G$5,0,10*ROW('Water Data'!G31))),'Data Summary'!CE37="Yes"),100-OFFSET('Water Data'!$G$5,0,10*ROW('Water Data'!G31)),NA())</f>
        <v>#N/A</v>
      </c>
      <c r="Q37" s="60" t="e">
        <f ca="true">+IF(AND(ISNUMBER(OFFSET('Water Data'!$G$7,0,10*ROW('Water Data'!G31))),'Data Summary'!CF37="Yes"),OFFSET('Water Data'!$G$7,0,10*ROW('Water Data'!G31)),NA())</f>
        <v>#N/A</v>
      </c>
      <c r="R37" s="60" t="e">
        <f ca="true">+IF(AND(ISNUMBER(OFFSET('Water Data'!$G$10,0,10*ROW('Water Data'!G31))),'Data Summary'!CG37="Yes"),OFFSET('Water Data'!$G$10,0,10*ROW('Water Data'!G31)),NA())</f>
        <v>#N/A</v>
      </c>
      <c r="S37" s="60" t="e">
        <f ca="true">+IF(AND(ISNUMBER(OFFSET('Water Data'!$H$5,0,10*ROW('Water Data'!H31))),'Data Summary'!CH37="Yes"),100-OFFSET('Water Data'!$H$5,0,10*ROW('Water Data'!H31)),NA())</f>
        <v>#N/A</v>
      </c>
      <c r="T37" s="60" t="e">
        <f ca="true">+IF(AND(ISNUMBER(OFFSET('Water Data'!$H$7,0,10*ROW('Water Data'!H31))),'Data Summary'!CI37="Yes"),OFFSET('Water Data'!$H$7,0,10*ROW('Water Data'!H31)),NA())</f>
        <v>#N/A</v>
      </c>
      <c r="U37" s="60" t="e">
        <f ca="true">+IF(AND(ISNUMBER(OFFSET('Water Data'!$H$10,0,10*ROW('Water Data'!H31))),'Data Summary'!CJ37="Yes"),OFFSET('Water Data'!$H$10,0,10*ROW('Water Data'!H31)),NA())</f>
        <v>#N/A</v>
      </c>
      <c r="V37" s="106" t="e">
        <f ca="true">+IF(AND(ISNUMBER(OFFSET('Sanitation Data'!$C$5,0,10*ROW('Sanitation Data'!C31))),'Data Summary'!CK37="Yes"),100-OFFSET('Sanitation Data'!$C$5,0,10*ROW('Sanitation Data'!C31)),NA())</f>
        <v>#N/A</v>
      </c>
      <c r="W37" s="106" t="e">
        <f ca="true">+IF(AND(ISNUMBER(OFFSET('Sanitation Data'!$C$7,0,10*ROW('Sanitation Data'!C31))),'Data Summary'!CL37="Yes"),OFFSET('Sanitation Data'!$C$7,0,10*ROW('Sanitation Data'!C31)),NA())</f>
        <v>#N/A</v>
      </c>
      <c r="X37" s="106" t="e">
        <f ca="true">+IF(AND(ISNUMBER(OFFSET('Sanitation Data'!$C$11,0,10*ROW('Sanitation Data'!C31))),'Data Summary'!CM37="Yes"),OFFSET('Sanitation Data'!$C$11,0,10*ROW('Sanitation Data'!C31)),NA())</f>
        <v>#N/A</v>
      </c>
      <c r="Y37" s="106" t="e">
        <f ca="true">+IF(AND(ISNUMBER(OFFSET('Sanitation Data'!$C$12,0,10*ROW('Sanitation Data'!C31))),'Data Summary'!CN37="Yes"),OFFSET('Sanitation Data'!$C$12,0,10*ROW('Sanitation Data'!C31)),NA())</f>
        <v>#N/A</v>
      </c>
      <c r="Z37" s="106" t="e">
        <f ca="true">+IF(AND(ISNUMBER(OFFSET('Sanitation Data'!$C$13,0,10*ROW('Sanitation Data'!C31))),'Data Summary'!CO37="Yes"),OFFSET('Sanitation Data'!$C$13,0,10*ROW('Sanitation Data'!C31)),NA())</f>
        <v>#N/A</v>
      </c>
      <c r="AA37" s="106" t="e">
        <f ca="true">+IF(AND(ISNUMBER(OFFSET('Sanitation Data'!$D$5,0,10*ROW('Sanitation Data'!D31))),'Data Summary'!CP37="Yes"),100-OFFSET('Sanitation Data'!$D$5,0,10*ROW('Sanitation Data'!D31)),NA())</f>
        <v>#N/A</v>
      </c>
      <c r="AB37" s="106" t="e">
        <f ca="true">+IF(AND(ISNUMBER(OFFSET('Sanitation Data'!$D$7,0,10*ROW('Sanitation Data'!D31))),'Data Summary'!CQ37="Yes"),OFFSET('Sanitation Data'!$D$7,0,10*ROW('Sanitation Data'!D31)),NA())</f>
        <v>#N/A</v>
      </c>
      <c r="AC37" s="106" t="e">
        <f ca="true">+IF(AND(ISNUMBER(OFFSET('Sanitation Data'!$D$11,0,10*ROW('Sanitation Data'!D31))),'Data Summary'!CR37="Yes"),OFFSET('Sanitation Data'!$D$11,0,10*ROW('Sanitation Data'!D31)),NA())</f>
        <v>#N/A</v>
      </c>
      <c r="AD37" s="106" t="e">
        <f ca="true">+IF(AND(ISNUMBER(OFFSET('Sanitation Data'!$D$12,0,10*ROW('Sanitation Data'!D31))),'Data Summary'!CS37="Yes"),OFFSET('Sanitation Data'!$D$12,0,10*ROW('Sanitation Data'!D31)),NA())</f>
        <v>#N/A</v>
      </c>
      <c r="AE37" s="106" t="e">
        <f ca="true">+IF(AND(ISNUMBER(OFFSET('Sanitation Data'!$D$13,0,10*ROW('Sanitation Data'!D31))),'Data Summary'!CT37="Yes"),OFFSET('Sanitation Data'!$D$13,0,10*ROW('Sanitation Data'!D31)),NA())</f>
        <v>#N/A</v>
      </c>
      <c r="AF37" s="106" t="e">
        <f ca="true">+IF(AND(ISNUMBER(OFFSET('Sanitation Data'!$E$5,0,10*ROW('Sanitation Data'!E31))),'Data Summary'!CU37="Yes"),100-OFFSET('Sanitation Data'!$E$5,0,10*ROW('Sanitation Data'!E31)),NA())</f>
        <v>#N/A</v>
      </c>
      <c r="AG37" s="106" t="e">
        <f ca="true">+IF(AND(ISNUMBER(OFFSET('Sanitation Data'!$E$7,0,10*ROW('Sanitation Data'!E31))),'Data Summary'!CV37="Yes"),OFFSET('Sanitation Data'!$E$7,0,10*ROW('Sanitation Data'!E31)),NA())</f>
        <v>#N/A</v>
      </c>
      <c r="AH37" s="106" t="e">
        <f ca="true">+IF(AND(ISNUMBER(OFFSET('Sanitation Data'!$E$11,0,10*ROW('Sanitation Data'!E31))),'Data Summary'!CW37="Yes"),OFFSET('Sanitation Data'!$E$11,0,10*ROW('Sanitation Data'!E31)),NA())</f>
        <v>#N/A</v>
      </c>
      <c r="AI37" s="106" t="e">
        <f ca="true">+IF(AND(ISNUMBER(OFFSET('Sanitation Data'!$E$12,0,10*ROW('Sanitation Data'!E31))),'Data Summary'!CX37="Yes"),OFFSET('Sanitation Data'!$E$12,0,10*ROW('Sanitation Data'!E31)),NA())</f>
        <v>#N/A</v>
      </c>
      <c r="AJ37" s="106" t="e">
        <f ca="true">+IF(AND(ISNUMBER(OFFSET('Sanitation Data'!$E$13,0,10*ROW('Sanitation Data'!E31))),'Data Summary'!CY37="Yes"),OFFSET('Sanitation Data'!$E$13,0,10*ROW('Sanitation Data'!E31)),NA())</f>
        <v>#N/A</v>
      </c>
      <c r="AK37" s="106" t="e">
        <f ca="true">+IF(AND(ISNUMBER(OFFSET('Sanitation Data'!$F$5,0,10*ROW('Sanitation Data'!F31))),'Data Summary'!CZ37="Yes"),100-OFFSET('Sanitation Data'!$F$5,0,10*ROW('Sanitation Data'!F31)),NA())</f>
        <v>#N/A</v>
      </c>
      <c r="AL37" s="106" t="e">
        <f ca="true">+IF(AND(ISNUMBER(OFFSET('Sanitation Data'!$F$7,0,10*ROW('Sanitation Data'!F31))),'Data Summary'!DA37="Yes"),OFFSET('Sanitation Data'!$F$7,0,10*ROW('Sanitation Data'!F31)),NA())</f>
        <v>#N/A</v>
      </c>
      <c r="AM37" s="106" t="e">
        <f ca="true">+IF(AND(ISNUMBER(OFFSET('Sanitation Data'!$F$11,0,10*ROW('Sanitation Data'!F31))),'Data Summary'!DB37="Yes"),OFFSET('Sanitation Data'!$F$11,0,10*ROW('Sanitation Data'!F31)),NA())</f>
        <v>#N/A</v>
      </c>
      <c r="AN37" s="106" t="e">
        <f ca="true">+IF(AND(ISNUMBER(OFFSET('Sanitation Data'!$F$12,0,10*ROW('Sanitation Data'!F31))),'Data Summary'!DC37="Yes"),OFFSET('Sanitation Data'!$F$12,0,10*ROW('Sanitation Data'!F31)),NA())</f>
        <v>#N/A</v>
      </c>
      <c r="AO37" s="106" t="e">
        <f ca="true">+IF(AND(ISNUMBER(OFFSET('Sanitation Data'!$F$13,0,10*ROW('Sanitation Data'!F31))),'Data Summary'!DD37="Yes"),OFFSET('Sanitation Data'!$F$13,0,10*ROW('Sanitation Data'!F31)),NA())</f>
        <v>#N/A</v>
      </c>
      <c r="AP37" s="106" t="e">
        <f ca="true">+IF(AND(ISNUMBER(OFFSET('Sanitation Data'!$G$5,0,10*ROW('Sanitation Data'!G31))),'Data Summary'!DE37="Yes"),100-OFFSET('Sanitation Data'!$G$5,0,10*ROW('Sanitation Data'!G31)),NA())</f>
        <v>#N/A</v>
      </c>
      <c r="AQ37" s="106" t="e">
        <f ca="true">+IF(AND(ISNUMBER(OFFSET('Sanitation Data'!$G$7,0,10*ROW('Sanitation Data'!G31))),'Data Summary'!DF37="Yes"),OFFSET('Sanitation Data'!$G$7,0,10*ROW('Sanitation Data'!G31)),NA())</f>
        <v>#N/A</v>
      </c>
      <c r="AR37" s="106" t="e">
        <f ca="true">+IF(AND(ISNUMBER(OFFSET('Sanitation Data'!$G$11,0,10*ROW('Sanitation Data'!G31))),'Data Summary'!DG37="Yes"),OFFSET('Sanitation Data'!$G$11,0,10*ROW('Sanitation Data'!G31)),NA())</f>
        <v>#N/A</v>
      </c>
      <c r="AS37" s="106" t="e">
        <f ca="true">+IF(AND(ISNUMBER(OFFSET('Sanitation Data'!$G$12,0,10*ROW('Sanitation Data'!G31))),'Data Summary'!DH37="Yes"),OFFSET('Sanitation Data'!$G$12,0,10*ROW('Sanitation Data'!G31)),NA())</f>
        <v>#N/A</v>
      </c>
      <c r="AT37" s="106" t="e">
        <f ca="true">+IF(AND(ISNUMBER(OFFSET('Sanitation Data'!$G$13,0,10*ROW('Sanitation Data'!G31))),'Data Summary'!DI37="Yes"),OFFSET('Sanitation Data'!$G$13,0,10*ROW('Sanitation Data'!G31)),NA())</f>
        <v>#N/A</v>
      </c>
      <c r="AU37" s="106" t="e">
        <f ca="true">+IF(AND(ISNUMBER(OFFSET('Sanitation Data'!$H$5,0,10*ROW('Sanitation Data'!H31))),'Data Summary'!DJ37="Yes"),100-OFFSET('Sanitation Data'!$H$5,0,10*ROW('Sanitation Data'!H31)),NA())</f>
        <v>#N/A</v>
      </c>
      <c r="AV37" s="106" t="e">
        <f ca="true">+IF(AND(ISNUMBER(OFFSET('Sanitation Data'!$H$7,0,10*ROW('Sanitation Data'!H31))),'Data Summary'!DK37="Yes"),OFFSET('Sanitation Data'!$H$7,0,10*ROW('Sanitation Data'!H31)),NA())</f>
        <v>#N/A</v>
      </c>
      <c r="AW37" s="106" t="e">
        <f ca="true">+IF(AND(ISNUMBER(OFFSET('Sanitation Data'!$H$11,0,10*ROW('Sanitation Data'!H31))),'Data Summary'!DL37="Yes"),OFFSET('Sanitation Data'!$H$11,0,10*ROW('Sanitation Data'!H31)),NA())</f>
        <v>#N/A</v>
      </c>
      <c r="AX37" s="106" t="e">
        <f ca="true">+IF(AND(ISNUMBER(OFFSET('Sanitation Data'!$H$12,0,10*ROW('Sanitation Data'!H31))),'Data Summary'!DM37="Yes"),OFFSET('Sanitation Data'!$H$12,0,10*ROW('Sanitation Data'!H31)),NA())</f>
        <v>#N/A</v>
      </c>
      <c r="AY37" s="106" t="e">
        <f ca="true">+IF(AND(ISNUMBER(OFFSET('Sanitation Data'!$H$13,0,10*ROW('Sanitation Data'!H31))),'Data Summary'!DN37="Yes"),OFFSET('Sanitation Data'!$H$13,0,10*ROW('Sanitation Data'!H31)),NA())</f>
        <v>#N/A</v>
      </c>
      <c r="AZ37" s="111" t="e">
        <f ca="true">+IF(AND(ISNUMBER(OFFSET('Hygiene Data'!$C$6,0,10*ROW('Hygiene Data'!C31))),'Data Summary'!DO37="Yes"),OFFSET('Hygiene Data'!$C$6,0,10*ROW('Hygiene Data'!C31)),NA())</f>
        <v>#N/A</v>
      </c>
      <c r="BA37" s="111" t="e">
        <f ca="true">+IF(AND(ISNUMBER(OFFSET('Hygiene Data'!$C$8,0,10*ROW('Hygiene Data'!C31))),'Data Summary'!DP37="Yes"),OFFSET('Hygiene Data'!$C$8,0,10*ROW('Hygiene Data'!C31)),NA())</f>
        <v>#N/A</v>
      </c>
      <c r="BB37" s="111" t="e">
        <f ca="true">+IF(AND(ISNUMBER(OFFSET('Hygiene Data'!$C$10,0,10*ROW('Hygiene Data'!C31))),'Data Summary'!DQ37="Yes"),OFFSET('Hygiene Data'!$C$10,0,10*ROW('Hygiene Data'!C31)),NA())</f>
        <v>#N/A</v>
      </c>
      <c r="BC37" s="111" t="e">
        <f ca="true">+IF(AND(ISNUMBER(OFFSET('Hygiene Data'!$D$6,0,10*ROW('Hygiene Data'!D31))),'Data Summary'!DR37="Yes"),OFFSET('Hygiene Data'!$D$6,0,10*ROW('Hygiene Data'!D31)),NA())</f>
        <v>#N/A</v>
      </c>
      <c r="BD37" s="111" t="e">
        <f ca="true">+IF(AND(ISNUMBER(OFFSET('Hygiene Data'!$D$8,0,10*ROW('Hygiene Data'!D31))),'Data Summary'!DS37="Yes"),OFFSET('Hygiene Data'!$D$8,0,10*ROW('Hygiene Data'!D31)),NA())</f>
        <v>#N/A</v>
      </c>
      <c r="BE37" s="111" t="e">
        <f ca="true">+IF(AND(ISNUMBER(OFFSET('Hygiene Data'!$D$10,0,10*ROW('Hygiene Data'!D31))),'Data Summary'!DT37="Yes"),OFFSET('Hygiene Data'!$D$10,0,10*ROW('Hygiene Data'!D31)),NA())</f>
        <v>#N/A</v>
      </c>
      <c r="BF37" s="111" t="e">
        <f ca="true">+IF(AND(ISNUMBER(OFFSET('Hygiene Data'!$E$6,0,10*ROW('Hygiene Data'!E31))),'Data Summary'!DU37="Yes"),OFFSET('Hygiene Data'!$E$6,0,10*ROW('Hygiene Data'!E31)),NA())</f>
        <v>#N/A</v>
      </c>
      <c r="BG37" s="111" t="e">
        <f ca="true">+IF(AND(ISNUMBER(OFFSET('Hygiene Data'!$E$8,0,10*ROW('Hygiene Data'!E31))),'Data Summary'!DV37="Yes"),OFFSET('Hygiene Data'!$E$8,0,10*ROW('Hygiene Data'!E31)),NA())</f>
        <v>#N/A</v>
      </c>
      <c r="BH37" s="111" t="e">
        <f ca="true">+IF(AND(ISNUMBER(OFFSET('Hygiene Data'!$E$10,0,10*ROW('Hygiene Data'!E31))),'Data Summary'!DW37="Yes"),OFFSET('Hygiene Data'!$E$10,0,10*ROW('Hygiene Data'!E31)),NA())</f>
        <v>#N/A</v>
      </c>
      <c r="BI37" s="111" t="e">
        <f ca="true">+IF(AND(ISNUMBER(OFFSET('Hygiene Data'!$F$6,0,10*ROW('Hygiene Data'!F31))),'Data Summary'!DX37="Yes"),OFFSET('Hygiene Data'!$F$6,0,10*ROW('Hygiene Data'!F31)),NA())</f>
        <v>#N/A</v>
      </c>
      <c r="BJ37" s="111" t="e">
        <f ca="true">+IF(AND(ISNUMBER(OFFSET('Hygiene Data'!$F$8,0,10*ROW('Hygiene Data'!F31))),'Data Summary'!DY37="Yes"),OFFSET('Hygiene Data'!$F$8,0,10*ROW('Hygiene Data'!F31)),NA())</f>
        <v>#N/A</v>
      </c>
      <c r="BK37" s="111" t="e">
        <f ca="true">+IF(AND(ISNUMBER(OFFSET('Hygiene Data'!$F$10,0,10*ROW('Hygiene Data'!F31))),'Data Summary'!DZ37="Yes"),OFFSET('Hygiene Data'!$F$10,0,10*ROW('Hygiene Data'!F31)),NA())</f>
        <v>#N/A</v>
      </c>
      <c r="BL37" s="111" t="e">
        <f ca="true">+IF(AND(ISNUMBER(OFFSET('Hygiene Data'!$G$6,0,10*ROW('Hygiene Data'!G31))),'Data Summary'!EA37="Yes"),OFFSET('Hygiene Data'!$G$6,0,10*ROW('Hygiene Data'!G31)),NA())</f>
        <v>#N/A</v>
      </c>
      <c r="BM37" s="111" t="e">
        <f ca="true">+IF(AND(ISNUMBER(OFFSET('Hygiene Data'!$G$8,0,10*ROW('Hygiene Data'!G31))),'Data Summary'!EB37="Yes"),OFFSET('Hygiene Data'!$G$8,0,10*ROW('Hygiene Data'!G31)),NA())</f>
        <v>#N/A</v>
      </c>
      <c r="BN37" s="111" t="e">
        <f ca="true">+IF(AND(ISNUMBER(OFFSET('Hygiene Data'!$G$10,0,10*ROW('Hygiene Data'!G31))),'Data Summary'!EC37="Yes"),OFFSET('Hygiene Data'!$G$10,0,10*ROW('Hygiene Data'!G31)),NA())</f>
        <v>#N/A</v>
      </c>
      <c r="BO37" s="111" t="e">
        <f ca="true">+IF(AND(ISNUMBER(OFFSET('Hygiene Data'!$H$6,0,10*ROW('Hygiene Data'!H31))),'Data Summary'!ED37="Yes"),OFFSET('Hygiene Data'!$H$6,0,10*ROW('Hygiene Data'!H31)),NA())</f>
        <v>#N/A</v>
      </c>
      <c r="BP37" s="111" t="e">
        <f ca="true">+IF(AND(ISNUMBER(OFFSET('Hygiene Data'!$H$8,0,10*ROW('Hygiene Data'!H31))),'Data Summary'!EE37="Yes"),OFFSET('Hygiene Data'!$H$8,0,10*ROW('Hygiene Data'!H31)),NA())</f>
        <v>#N/A</v>
      </c>
      <c r="BQ37" s="111" t="e">
        <f ca="true">+IF(AND(ISNUMBER(OFFSET('Hygiene Data'!$H$10,0,10*ROW('Hygiene Data'!H31))),'Data Summary'!EF37="Yes"),OFFSET('Hygiene Data'!$H$10,0,10*ROW('Hygiene Data'!H31)),NA())</f>
        <v>#N/A</v>
      </c>
    </row>
    <row r="38" x14ac:dyDescent="0.2">
      <c r="A38" s="59" t="e">
        <f ca="true">+IF(OFFSET('Water Data'!$B$1,0,10*ROW('Water Data'!B32))="",NA(),OFFSET('Water Data'!$B$1,0,10*ROW('Water Data'!B32)))</f>
        <v>#N/A</v>
      </c>
      <c r="B38" s="59" t="e">
        <f ca="true">+IF(OFFSET('Water Data'!$A$3,0,10*ROW('Water Data'!A35))="",NA(),OFFSET('Water Data'!$A$3,0,10*ROW('Water Data'!A35)))</f>
        <v>#N/A</v>
      </c>
      <c r="C38" s="59" t="e">
        <f ca="true">+IF(OFFSET('Water Data'!$C$3,0,10*ROW('Water Data'!C35))="",NA(),OFFSET('Water Data'!$C$3,0,10*ROW('Water Data'!C35)))</f>
        <v>#N/A</v>
      </c>
      <c r="D38" s="60" t="e">
        <f ca="true">+IF(AND(ISNUMBER(OFFSET('Water Data'!$C$5,0,10*ROW('Water Data'!C32))),'Data Summary'!BS38="Yes"),100-OFFSET('Water Data'!$C$5,0,10*ROW('Water Data'!C32)),NA())</f>
        <v>#N/A</v>
      </c>
      <c r="E38" s="60" t="e">
        <f ca="true">+IF(AND(ISNUMBER(OFFSET('Water Data'!$C$7,0,10*ROW('Water Data'!C32))),'Data Summary'!BT38="Yes"),OFFSET('Water Data'!$C$7,0,10*ROW('Water Data'!C32)),NA())</f>
        <v>#N/A</v>
      </c>
      <c r="F38" s="60" t="e">
        <f ca="true">+IF(AND(ISNUMBER(OFFSET('Water Data'!$C$10,0,10*ROW('Water Data'!C32))),'Data Summary'!BU38="Yes"),OFFSET('Water Data'!$C$10,0,10*ROW('Water Data'!C32)),NA())</f>
        <v>#N/A</v>
      </c>
      <c r="G38" s="60" t="e">
        <f ca="true">+IF(AND(ISNUMBER(OFFSET('Water Data'!$D$5,0,10*ROW('Water Data'!D32))),'Data Summary'!BV38="Yes"),100-OFFSET('Water Data'!$D$5,0,10*ROW('Water Data'!D32)),NA())</f>
        <v>#N/A</v>
      </c>
      <c r="H38" s="60" t="e">
        <f ca="true">+IF(AND(ISNUMBER(OFFSET('Water Data'!$D$7,0,10*ROW('Water Data'!D32))),'Data Summary'!BW38="Yes"),OFFSET('Water Data'!$D$7,0,10*ROW('Water Data'!D32)),NA())</f>
        <v>#N/A</v>
      </c>
      <c r="I38" s="60" t="e">
        <f ca="true">+IF(AND(ISNUMBER(OFFSET('Water Data'!$D$10,0,10*ROW('Water Data'!D32))),'Data Summary'!BX38="Yes"),OFFSET('Water Data'!$D$10,0,10*ROW('Water Data'!D32)),NA())</f>
        <v>#N/A</v>
      </c>
      <c r="J38" s="60" t="e">
        <f ca="true">+IF(AND(ISNUMBER(OFFSET('Water Data'!$E$5,0,10*ROW('Water Data'!E32))),'Data Summary'!BY38="Yes"),100-OFFSET('Water Data'!$E$5,0,10*ROW('Water Data'!E32)),NA())</f>
        <v>#N/A</v>
      </c>
      <c r="K38" s="60" t="e">
        <f ca="true">+IF(AND(ISNUMBER(OFFSET('Water Data'!$E$7,0,10*ROW('Water Data'!E32))),'Data Summary'!BZ38="Yes"),OFFSET('Water Data'!$E$7,0,10*ROW('Water Data'!E32)),NA())</f>
        <v>#N/A</v>
      </c>
      <c r="L38" s="60" t="e">
        <f ca="true">+IF(AND(ISNUMBER(OFFSET('Water Data'!$E$10,0,10*ROW('Water Data'!E32))),'Data Summary'!CA38="Yes"),OFFSET('Water Data'!$E$10,0,10*ROW('Water Data'!E32)),NA())</f>
        <v>#N/A</v>
      </c>
      <c r="M38" s="60" t="e">
        <f ca="true">+IF(AND(ISNUMBER(OFFSET('Water Data'!$F$5,0,10*ROW('Water Data'!F32))),'Data Summary'!CB38="Yes"),100-OFFSET('Water Data'!$F$5,0,10*ROW('Water Data'!F32)),NA())</f>
        <v>#N/A</v>
      </c>
      <c r="N38" s="60" t="e">
        <f ca="true">+IF(AND(ISNUMBER(OFFSET('Water Data'!$F$7,0,10*ROW('Water Data'!F32))),'Data Summary'!CC38="Yes"),OFFSET('Water Data'!$F$7,0,10*ROW('Water Data'!F32)),NA())</f>
        <v>#N/A</v>
      </c>
      <c r="O38" s="60" t="e">
        <f ca="true">+IF(AND(ISNUMBER(OFFSET('Water Data'!$F$10,0,10*ROW('Water Data'!F32))),'Data Summary'!CD38="Yes"),OFFSET('Water Data'!$F$10,0,10*ROW('Water Data'!F32)),NA())</f>
        <v>#N/A</v>
      </c>
      <c r="P38" s="60" t="e">
        <f ca="true">+IF(AND(ISNUMBER(OFFSET('Water Data'!$G$5,0,10*ROW('Water Data'!G32))),'Data Summary'!CE38="Yes"),100-OFFSET('Water Data'!$G$5,0,10*ROW('Water Data'!G32)),NA())</f>
        <v>#N/A</v>
      </c>
      <c r="Q38" s="60" t="e">
        <f ca="true">+IF(AND(ISNUMBER(OFFSET('Water Data'!$G$7,0,10*ROW('Water Data'!G32))),'Data Summary'!CF38="Yes"),OFFSET('Water Data'!$G$7,0,10*ROW('Water Data'!G32)),NA())</f>
        <v>#N/A</v>
      </c>
      <c r="R38" s="60" t="e">
        <f ca="true">+IF(AND(ISNUMBER(OFFSET('Water Data'!$G$10,0,10*ROW('Water Data'!G32))),'Data Summary'!CG38="Yes"),OFFSET('Water Data'!$G$10,0,10*ROW('Water Data'!G32)),NA())</f>
        <v>#N/A</v>
      </c>
      <c r="S38" s="60" t="e">
        <f ca="true">+IF(AND(ISNUMBER(OFFSET('Water Data'!$H$5,0,10*ROW('Water Data'!H32))),'Data Summary'!CH38="Yes"),100-OFFSET('Water Data'!$H$5,0,10*ROW('Water Data'!H32)),NA())</f>
        <v>#N/A</v>
      </c>
      <c r="T38" s="60" t="e">
        <f ca="true">+IF(AND(ISNUMBER(OFFSET('Water Data'!$H$7,0,10*ROW('Water Data'!H32))),'Data Summary'!CI38="Yes"),OFFSET('Water Data'!$H$7,0,10*ROW('Water Data'!H32)),NA())</f>
        <v>#N/A</v>
      </c>
      <c r="U38" s="60" t="e">
        <f ca="true">+IF(AND(ISNUMBER(OFFSET('Water Data'!$H$10,0,10*ROW('Water Data'!H32))),'Data Summary'!CJ38="Yes"),OFFSET('Water Data'!$H$10,0,10*ROW('Water Data'!H32)),NA())</f>
        <v>#N/A</v>
      </c>
      <c r="V38" s="106" t="e">
        <f ca="true">+IF(AND(ISNUMBER(OFFSET('Sanitation Data'!$C$5,0,10*ROW('Sanitation Data'!C32))),'Data Summary'!CK38="Yes"),100-OFFSET('Sanitation Data'!$C$5,0,10*ROW('Sanitation Data'!C32)),NA())</f>
        <v>#N/A</v>
      </c>
      <c r="W38" s="106" t="e">
        <f ca="true">+IF(AND(ISNUMBER(OFFSET('Sanitation Data'!$C$7,0,10*ROW('Sanitation Data'!C32))),'Data Summary'!CL38="Yes"),OFFSET('Sanitation Data'!$C$7,0,10*ROW('Sanitation Data'!C32)),NA())</f>
        <v>#N/A</v>
      </c>
      <c r="X38" s="106" t="e">
        <f ca="true">+IF(AND(ISNUMBER(OFFSET('Sanitation Data'!$C$11,0,10*ROW('Sanitation Data'!C32))),'Data Summary'!CM38="Yes"),OFFSET('Sanitation Data'!$C$11,0,10*ROW('Sanitation Data'!C32)),NA())</f>
        <v>#N/A</v>
      </c>
      <c r="Y38" s="106" t="e">
        <f ca="true">+IF(AND(ISNUMBER(OFFSET('Sanitation Data'!$C$12,0,10*ROW('Sanitation Data'!C32))),'Data Summary'!CN38="Yes"),OFFSET('Sanitation Data'!$C$12,0,10*ROW('Sanitation Data'!C32)),NA())</f>
        <v>#N/A</v>
      </c>
      <c r="Z38" s="106" t="e">
        <f ca="true">+IF(AND(ISNUMBER(OFFSET('Sanitation Data'!$C$13,0,10*ROW('Sanitation Data'!C32))),'Data Summary'!CO38="Yes"),OFFSET('Sanitation Data'!$C$13,0,10*ROW('Sanitation Data'!C32)),NA())</f>
        <v>#N/A</v>
      </c>
      <c r="AA38" s="106" t="e">
        <f ca="true">+IF(AND(ISNUMBER(OFFSET('Sanitation Data'!$D$5,0,10*ROW('Sanitation Data'!D32))),'Data Summary'!CP38="Yes"),100-OFFSET('Sanitation Data'!$D$5,0,10*ROW('Sanitation Data'!D32)),NA())</f>
        <v>#N/A</v>
      </c>
      <c r="AB38" s="106" t="e">
        <f ca="true">+IF(AND(ISNUMBER(OFFSET('Sanitation Data'!$D$7,0,10*ROW('Sanitation Data'!D32))),'Data Summary'!CQ38="Yes"),OFFSET('Sanitation Data'!$D$7,0,10*ROW('Sanitation Data'!D32)),NA())</f>
        <v>#N/A</v>
      </c>
      <c r="AC38" s="106" t="e">
        <f ca="true">+IF(AND(ISNUMBER(OFFSET('Sanitation Data'!$D$11,0,10*ROW('Sanitation Data'!D32))),'Data Summary'!CR38="Yes"),OFFSET('Sanitation Data'!$D$11,0,10*ROW('Sanitation Data'!D32)),NA())</f>
        <v>#N/A</v>
      </c>
      <c r="AD38" s="106" t="e">
        <f ca="true">+IF(AND(ISNUMBER(OFFSET('Sanitation Data'!$D$12,0,10*ROW('Sanitation Data'!D32))),'Data Summary'!CS38="Yes"),OFFSET('Sanitation Data'!$D$12,0,10*ROW('Sanitation Data'!D32)),NA())</f>
        <v>#N/A</v>
      </c>
      <c r="AE38" s="106" t="e">
        <f ca="true">+IF(AND(ISNUMBER(OFFSET('Sanitation Data'!$D$13,0,10*ROW('Sanitation Data'!D32))),'Data Summary'!CT38="Yes"),OFFSET('Sanitation Data'!$D$13,0,10*ROW('Sanitation Data'!D32)),NA())</f>
        <v>#N/A</v>
      </c>
      <c r="AF38" s="106" t="e">
        <f ca="true">+IF(AND(ISNUMBER(OFFSET('Sanitation Data'!$E$5,0,10*ROW('Sanitation Data'!E32))),'Data Summary'!CU38="Yes"),100-OFFSET('Sanitation Data'!$E$5,0,10*ROW('Sanitation Data'!E32)),NA())</f>
        <v>#N/A</v>
      </c>
      <c r="AG38" s="106" t="e">
        <f ca="true">+IF(AND(ISNUMBER(OFFSET('Sanitation Data'!$E$7,0,10*ROW('Sanitation Data'!E32))),'Data Summary'!CV38="Yes"),OFFSET('Sanitation Data'!$E$7,0,10*ROW('Sanitation Data'!E32)),NA())</f>
        <v>#N/A</v>
      </c>
      <c r="AH38" s="106" t="e">
        <f ca="true">+IF(AND(ISNUMBER(OFFSET('Sanitation Data'!$E$11,0,10*ROW('Sanitation Data'!E32))),'Data Summary'!CW38="Yes"),OFFSET('Sanitation Data'!$E$11,0,10*ROW('Sanitation Data'!E32)),NA())</f>
        <v>#N/A</v>
      </c>
      <c r="AI38" s="106" t="e">
        <f ca="true">+IF(AND(ISNUMBER(OFFSET('Sanitation Data'!$E$12,0,10*ROW('Sanitation Data'!E32))),'Data Summary'!CX38="Yes"),OFFSET('Sanitation Data'!$E$12,0,10*ROW('Sanitation Data'!E32)),NA())</f>
        <v>#N/A</v>
      </c>
      <c r="AJ38" s="106" t="e">
        <f ca="true">+IF(AND(ISNUMBER(OFFSET('Sanitation Data'!$E$13,0,10*ROW('Sanitation Data'!E32))),'Data Summary'!CY38="Yes"),OFFSET('Sanitation Data'!$E$13,0,10*ROW('Sanitation Data'!E32)),NA())</f>
        <v>#N/A</v>
      </c>
      <c r="AK38" s="106" t="e">
        <f ca="true">+IF(AND(ISNUMBER(OFFSET('Sanitation Data'!$F$5,0,10*ROW('Sanitation Data'!F32))),'Data Summary'!CZ38="Yes"),100-OFFSET('Sanitation Data'!$F$5,0,10*ROW('Sanitation Data'!F32)),NA())</f>
        <v>#N/A</v>
      </c>
      <c r="AL38" s="106" t="e">
        <f ca="true">+IF(AND(ISNUMBER(OFFSET('Sanitation Data'!$F$7,0,10*ROW('Sanitation Data'!F32))),'Data Summary'!DA38="Yes"),OFFSET('Sanitation Data'!$F$7,0,10*ROW('Sanitation Data'!F32)),NA())</f>
        <v>#N/A</v>
      </c>
      <c r="AM38" s="106" t="e">
        <f ca="true">+IF(AND(ISNUMBER(OFFSET('Sanitation Data'!$F$11,0,10*ROW('Sanitation Data'!F32))),'Data Summary'!DB38="Yes"),OFFSET('Sanitation Data'!$F$11,0,10*ROW('Sanitation Data'!F32)),NA())</f>
        <v>#N/A</v>
      </c>
      <c r="AN38" s="106" t="e">
        <f ca="true">+IF(AND(ISNUMBER(OFFSET('Sanitation Data'!$F$12,0,10*ROW('Sanitation Data'!F32))),'Data Summary'!DC38="Yes"),OFFSET('Sanitation Data'!$F$12,0,10*ROW('Sanitation Data'!F32)),NA())</f>
        <v>#N/A</v>
      </c>
      <c r="AO38" s="106" t="e">
        <f ca="true">+IF(AND(ISNUMBER(OFFSET('Sanitation Data'!$F$13,0,10*ROW('Sanitation Data'!F32))),'Data Summary'!DD38="Yes"),OFFSET('Sanitation Data'!$F$13,0,10*ROW('Sanitation Data'!F32)),NA())</f>
        <v>#N/A</v>
      </c>
      <c r="AP38" s="106" t="e">
        <f ca="true">+IF(AND(ISNUMBER(OFFSET('Sanitation Data'!$G$5,0,10*ROW('Sanitation Data'!G32))),'Data Summary'!DE38="Yes"),100-OFFSET('Sanitation Data'!$G$5,0,10*ROW('Sanitation Data'!G32)),NA())</f>
        <v>#N/A</v>
      </c>
      <c r="AQ38" s="106" t="e">
        <f ca="true">+IF(AND(ISNUMBER(OFFSET('Sanitation Data'!$G$7,0,10*ROW('Sanitation Data'!G32))),'Data Summary'!DF38="Yes"),OFFSET('Sanitation Data'!$G$7,0,10*ROW('Sanitation Data'!G32)),NA())</f>
        <v>#N/A</v>
      </c>
      <c r="AR38" s="106" t="e">
        <f ca="true">+IF(AND(ISNUMBER(OFFSET('Sanitation Data'!$G$11,0,10*ROW('Sanitation Data'!G32))),'Data Summary'!DG38="Yes"),OFFSET('Sanitation Data'!$G$11,0,10*ROW('Sanitation Data'!G32)),NA())</f>
        <v>#N/A</v>
      </c>
      <c r="AS38" s="106" t="e">
        <f ca="true">+IF(AND(ISNUMBER(OFFSET('Sanitation Data'!$G$12,0,10*ROW('Sanitation Data'!G32))),'Data Summary'!DH38="Yes"),OFFSET('Sanitation Data'!$G$12,0,10*ROW('Sanitation Data'!G32)),NA())</f>
        <v>#N/A</v>
      </c>
      <c r="AT38" s="106" t="e">
        <f ca="true">+IF(AND(ISNUMBER(OFFSET('Sanitation Data'!$G$13,0,10*ROW('Sanitation Data'!G32))),'Data Summary'!DI38="Yes"),OFFSET('Sanitation Data'!$G$13,0,10*ROW('Sanitation Data'!G32)),NA())</f>
        <v>#N/A</v>
      </c>
      <c r="AU38" s="106" t="e">
        <f ca="true">+IF(AND(ISNUMBER(OFFSET('Sanitation Data'!$H$5,0,10*ROW('Sanitation Data'!H32))),'Data Summary'!DJ38="Yes"),100-OFFSET('Sanitation Data'!$H$5,0,10*ROW('Sanitation Data'!H32)),NA())</f>
        <v>#N/A</v>
      </c>
      <c r="AV38" s="106" t="e">
        <f ca="true">+IF(AND(ISNUMBER(OFFSET('Sanitation Data'!$H$7,0,10*ROW('Sanitation Data'!H32))),'Data Summary'!DK38="Yes"),OFFSET('Sanitation Data'!$H$7,0,10*ROW('Sanitation Data'!H32)),NA())</f>
        <v>#N/A</v>
      </c>
      <c r="AW38" s="106" t="e">
        <f ca="true">+IF(AND(ISNUMBER(OFFSET('Sanitation Data'!$H$11,0,10*ROW('Sanitation Data'!H32))),'Data Summary'!DL38="Yes"),OFFSET('Sanitation Data'!$H$11,0,10*ROW('Sanitation Data'!H32)),NA())</f>
        <v>#N/A</v>
      </c>
      <c r="AX38" s="106" t="e">
        <f ca="true">+IF(AND(ISNUMBER(OFFSET('Sanitation Data'!$H$12,0,10*ROW('Sanitation Data'!H32))),'Data Summary'!DM38="Yes"),OFFSET('Sanitation Data'!$H$12,0,10*ROW('Sanitation Data'!H32)),NA())</f>
        <v>#N/A</v>
      </c>
      <c r="AY38" s="106" t="e">
        <f ca="true">+IF(AND(ISNUMBER(OFFSET('Sanitation Data'!$H$13,0,10*ROW('Sanitation Data'!H32))),'Data Summary'!DN38="Yes"),OFFSET('Sanitation Data'!$H$13,0,10*ROW('Sanitation Data'!H32)),NA())</f>
        <v>#N/A</v>
      </c>
      <c r="AZ38" s="111" t="e">
        <f ca="true">+IF(AND(ISNUMBER(OFFSET('Hygiene Data'!$C$6,0,10*ROW('Hygiene Data'!C32))),'Data Summary'!DO38="Yes"),OFFSET('Hygiene Data'!$C$6,0,10*ROW('Hygiene Data'!C32)),NA())</f>
        <v>#N/A</v>
      </c>
      <c r="BA38" s="111" t="e">
        <f ca="true">+IF(AND(ISNUMBER(OFFSET('Hygiene Data'!$C$8,0,10*ROW('Hygiene Data'!C32))),'Data Summary'!DP38="Yes"),OFFSET('Hygiene Data'!$C$8,0,10*ROW('Hygiene Data'!C32)),NA())</f>
        <v>#N/A</v>
      </c>
      <c r="BB38" s="111" t="e">
        <f ca="true">+IF(AND(ISNUMBER(OFFSET('Hygiene Data'!$C$10,0,10*ROW('Hygiene Data'!C32))),'Data Summary'!DQ38="Yes"),OFFSET('Hygiene Data'!$C$10,0,10*ROW('Hygiene Data'!C32)),NA())</f>
        <v>#N/A</v>
      </c>
      <c r="BC38" s="111" t="e">
        <f ca="true">+IF(AND(ISNUMBER(OFFSET('Hygiene Data'!$D$6,0,10*ROW('Hygiene Data'!D32))),'Data Summary'!DR38="Yes"),OFFSET('Hygiene Data'!$D$6,0,10*ROW('Hygiene Data'!D32)),NA())</f>
        <v>#N/A</v>
      </c>
      <c r="BD38" s="111" t="e">
        <f ca="true">+IF(AND(ISNUMBER(OFFSET('Hygiene Data'!$D$8,0,10*ROW('Hygiene Data'!D32))),'Data Summary'!DS38="Yes"),OFFSET('Hygiene Data'!$D$8,0,10*ROW('Hygiene Data'!D32)),NA())</f>
        <v>#N/A</v>
      </c>
      <c r="BE38" s="111" t="e">
        <f ca="true">+IF(AND(ISNUMBER(OFFSET('Hygiene Data'!$D$10,0,10*ROW('Hygiene Data'!D32))),'Data Summary'!DT38="Yes"),OFFSET('Hygiene Data'!$D$10,0,10*ROW('Hygiene Data'!D32)),NA())</f>
        <v>#N/A</v>
      </c>
      <c r="BF38" s="111" t="e">
        <f ca="true">+IF(AND(ISNUMBER(OFFSET('Hygiene Data'!$E$6,0,10*ROW('Hygiene Data'!E32))),'Data Summary'!DU38="Yes"),OFFSET('Hygiene Data'!$E$6,0,10*ROW('Hygiene Data'!E32)),NA())</f>
        <v>#N/A</v>
      </c>
      <c r="BG38" s="111" t="e">
        <f ca="true">+IF(AND(ISNUMBER(OFFSET('Hygiene Data'!$E$8,0,10*ROW('Hygiene Data'!E32))),'Data Summary'!DV38="Yes"),OFFSET('Hygiene Data'!$E$8,0,10*ROW('Hygiene Data'!E32)),NA())</f>
        <v>#N/A</v>
      </c>
      <c r="BH38" s="111" t="e">
        <f ca="true">+IF(AND(ISNUMBER(OFFSET('Hygiene Data'!$E$10,0,10*ROW('Hygiene Data'!E32))),'Data Summary'!DW38="Yes"),OFFSET('Hygiene Data'!$E$10,0,10*ROW('Hygiene Data'!E32)),NA())</f>
        <v>#N/A</v>
      </c>
      <c r="BI38" s="111" t="e">
        <f ca="true">+IF(AND(ISNUMBER(OFFSET('Hygiene Data'!$F$6,0,10*ROW('Hygiene Data'!F32))),'Data Summary'!DX38="Yes"),OFFSET('Hygiene Data'!$F$6,0,10*ROW('Hygiene Data'!F32)),NA())</f>
        <v>#N/A</v>
      </c>
      <c r="BJ38" s="111" t="e">
        <f ca="true">+IF(AND(ISNUMBER(OFFSET('Hygiene Data'!$F$8,0,10*ROW('Hygiene Data'!F32))),'Data Summary'!DY38="Yes"),OFFSET('Hygiene Data'!$F$8,0,10*ROW('Hygiene Data'!F32)),NA())</f>
        <v>#N/A</v>
      </c>
      <c r="BK38" s="111" t="e">
        <f ca="true">+IF(AND(ISNUMBER(OFFSET('Hygiene Data'!$F$10,0,10*ROW('Hygiene Data'!F32))),'Data Summary'!DZ38="Yes"),OFFSET('Hygiene Data'!$F$10,0,10*ROW('Hygiene Data'!F32)),NA())</f>
        <v>#N/A</v>
      </c>
      <c r="BL38" s="111" t="e">
        <f ca="true">+IF(AND(ISNUMBER(OFFSET('Hygiene Data'!$G$6,0,10*ROW('Hygiene Data'!G32))),'Data Summary'!EA38="Yes"),OFFSET('Hygiene Data'!$G$6,0,10*ROW('Hygiene Data'!G32)),NA())</f>
        <v>#N/A</v>
      </c>
      <c r="BM38" s="111" t="e">
        <f ca="true">+IF(AND(ISNUMBER(OFFSET('Hygiene Data'!$G$8,0,10*ROW('Hygiene Data'!G32))),'Data Summary'!EB38="Yes"),OFFSET('Hygiene Data'!$G$8,0,10*ROW('Hygiene Data'!G32)),NA())</f>
        <v>#N/A</v>
      </c>
      <c r="BN38" s="111" t="e">
        <f ca="true">+IF(AND(ISNUMBER(OFFSET('Hygiene Data'!$G$10,0,10*ROW('Hygiene Data'!G32))),'Data Summary'!EC38="Yes"),OFFSET('Hygiene Data'!$G$10,0,10*ROW('Hygiene Data'!G32)),NA())</f>
        <v>#N/A</v>
      </c>
      <c r="BO38" s="111" t="e">
        <f ca="true">+IF(AND(ISNUMBER(OFFSET('Hygiene Data'!$H$6,0,10*ROW('Hygiene Data'!H32))),'Data Summary'!ED38="Yes"),OFFSET('Hygiene Data'!$H$6,0,10*ROW('Hygiene Data'!H32)),NA())</f>
        <v>#N/A</v>
      </c>
      <c r="BP38" s="111" t="e">
        <f ca="true">+IF(AND(ISNUMBER(OFFSET('Hygiene Data'!$H$8,0,10*ROW('Hygiene Data'!H32))),'Data Summary'!EE38="Yes"),OFFSET('Hygiene Data'!$H$8,0,10*ROW('Hygiene Data'!H32)),NA())</f>
        <v>#N/A</v>
      </c>
      <c r="BQ38" s="111" t="e">
        <f ca="true">+IF(AND(ISNUMBER(OFFSET('Hygiene Data'!$H$10,0,10*ROW('Hygiene Data'!H32))),'Data Summary'!EF38="Yes"),OFFSET('Hygiene Data'!$H$10,0,10*ROW('Hygiene Data'!H32)),NA())</f>
        <v>#N/A</v>
      </c>
    </row>
    <row r="39" x14ac:dyDescent="0.2">
      <c r="A39" s="59" t="e">
        <f ca="true">+IF(OFFSET('Water Data'!$B$1,0,10*ROW('Water Data'!B33))="",NA(),OFFSET('Water Data'!$B$1,0,10*ROW('Water Data'!B33)))</f>
        <v>#N/A</v>
      </c>
      <c r="B39" s="59" t="e">
        <f ca="true">+IF(OFFSET('Water Data'!$A$3,0,10*ROW('Water Data'!A36))="",NA(),OFFSET('Water Data'!$A$3,0,10*ROW('Water Data'!A36)))</f>
        <v>#N/A</v>
      </c>
      <c r="C39" s="59" t="e">
        <f ca="true">+IF(OFFSET('Water Data'!$C$3,0,10*ROW('Water Data'!C36))="",NA(),OFFSET('Water Data'!$C$3,0,10*ROW('Water Data'!C36)))</f>
        <v>#N/A</v>
      </c>
      <c r="D39" s="60" t="e">
        <f ca="true">+IF(AND(ISNUMBER(OFFSET('Water Data'!$C$5,0,10*ROW('Water Data'!C33))),'Data Summary'!BS39="Yes"),100-OFFSET('Water Data'!$C$5,0,10*ROW('Water Data'!C33)),NA())</f>
        <v>#N/A</v>
      </c>
      <c r="E39" s="60" t="e">
        <f ca="true">+IF(AND(ISNUMBER(OFFSET('Water Data'!$C$7,0,10*ROW('Water Data'!C33))),'Data Summary'!BT39="Yes"),OFFSET('Water Data'!$C$7,0,10*ROW('Water Data'!C33)),NA())</f>
        <v>#N/A</v>
      </c>
      <c r="F39" s="60" t="e">
        <f ca="true">+IF(AND(ISNUMBER(OFFSET('Water Data'!$C$10,0,10*ROW('Water Data'!C33))),'Data Summary'!BU39="Yes"),OFFSET('Water Data'!$C$10,0,10*ROW('Water Data'!C33)),NA())</f>
        <v>#N/A</v>
      </c>
      <c r="G39" s="60" t="e">
        <f ca="true">+IF(AND(ISNUMBER(OFFSET('Water Data'!$D$5,0,10*ROW('Water Data'!D33))),'Data Summary'!BV39="Yes"),100-OFFSET('Water Data'!$D$5,0,10*ROW('Water Data'!D33)),NA())</f>
        <v>#N/A</v>
      </c>
      <c r="H39" s="60" t="e">
        <f ca="true">+IF(AND(ISNUMBER(OFFSET('Water Data'!$D$7,0,10*ROW('Water Data'!D33))),'Data Summary'!BW39="Yes"),OFFSET('Water Data'!$D$7,0,10*ROW('Water Data'!D33)),NA())</f>
        <v>#N/A</v>
      </c>
      <c r="I39" s="60" t="e">
        <f ca="true">+IF(AND(ISNUMBER(OFFSET('Water Data'!$D$10,0,10*ROW('Water Data'!D33))),'Data Summary'!BX39="Yes"),OFFSET('Water Data'!$D$10,0,10*ROW('Water Data'!D33)),NA())</f>
        <v>#N/A</v>
      </c>
      <c r="J39" s="60" t="e">
        <f ca="true">+IF(AND(ISNUMBER(OFFSET('Water Data'!$E$5,0,10*ROW('Water Data'!E33))),'Data Summary'!BY39="Yes"),100-OFFSET('Water Data'!$E$5,0,10*ROW('Water Data'!E33)),NA())</f>
        <v>#N/A</v>
      </c>
      <c r="K39" s="60" t="e">
        <f ca="true">+IF(AND(ISNUMBER(OFFSET('Water Data'!$E$7,0,10*ROW('Water Data'!E33))),'Data Summary'!BZ39="Yes"),OFFSET('Water Data'!$E$7,0,10*ROW('Water Data'!E33)),NA())</f>
        <v>#N/A</v>
      </c>
      <c r="L39" s="60" t="e">
        <f ca="true">+IF(AND(ISNUMBER(OFFSET('Water Data'!$E$10,0,10*ROW('Water Data'!E33))),'Data Summary'!CA39="Yes"),OFFSET('Water Data'!$E$10,0,10*ROW('Water Data'!E33)),NA())</f>
        <v>#N/A</v>
      </c>
      <c r="M39" s="60" t="e">
        <f ca="true">+IF(AND(ISNUMBER(OFFSET('Water Data'!$F$5,0,10*ROW('Water Data'!F33))),'Data Summary'!CB39="Yes"),100-OFFSET('Water Data'!$F$5,0,10*ROW('Water Data'!F33)),NA())</f>
        <v>#N/A</v>
      </c>
      <c r="N39" s="60" t="e">
        <f ca="true">+IF(AND(ISNUMBER(OFFSET('Water Data'!$F$7,0,10*ROW('Water Data'!F33))),'Data Summary'!CC39="Yes"),OFFSET('Water Data'!$F$7,0,10*ROW('Water Data'!F33)),NA())</f>
        <v>#N/A</v>
      </c>
      <c r="O39" s="60" t="e">
        <f ca="true">+IF(AND(ISNUMBER(OFFSET('Water Data'!$F$10,0,10*ROW('Water Data'!F33))),'Data Summary'!CD39="Yes"),OFFSET('Water Data'!$F$10,0,10*ROW('Water Data'!F33)),NA())</f>
        <v>#N/A</v>
      </c>
      <c r="P39" s="60" t="e">
        <f ca="true">+IF(AND(ISNUMBER(OFFSET('Water Data'!$G$5,0,10*ROW('Water Data'!G33))),'Data Summary'!CE39="Yes"),100-OFFSET('Water Data'!$G$5,0,10*ROW('Water Data'!G33)),NA())</f>
        <v>#N/A</v>
      </c>
      <c r="Q39" s="60" t="e">
        <f ca="true">+IF(AND(ISNUMBER(OFFSET('Water Data'!$G$7,0,10*ROW('Water Data'!G33))),'Data Summary'!CF39="Yes"),OFFSET('Water Data'!$G$7,0,10*ROW('Water Data'!G33)),NA())</f>
        <v>#N/A</v>
      </c>
      <c r="R39" s="60" t="e">
        <f ca="true">+IF(AND(ISNUMBER(OFFSET('Water Data'!$G$10,0,10*ROW('Water Data'!G33))),'Data Summary'!CG39="Yes"),OFFSET('Water Data'!$G$10,0,10*ROW('Water Data'!G33)),NA())</f>
        <v>#N/A</v>
      </c>
      <c r="S39" s="60" t="e">
        <f ca="true">+IF(AND(ISNUMBER(OFFSET('Water Data'!$H$5,0,10*ROW('Water Data'!H33))),'Data Summary'!CH39="Yes"),100-OFFSET('Water Data'!$H$5,0,10*ROW('Water Data'!H33)),NA())</f>
        <v>#N/A</v>
      </c>
      <c r="T39" s="60" t="e">
        <f ca="true">+IF(AND(ISNUMBER(OFFSET('Water Data'!$H$7,0,10*ROW('Water Data'!H33))),'Data Summary'!CI39="Yes"),OFFSET('Water Data'!$H$7,0,10*ROW('Water Data'!H33)),NA())</f>
        <v>#N/A</v>
      </c>
      <c r="U39" s="60" t="e">
        <f ca="true">+IF(AND(ISNUMBER(OFFSET('Water Data'!$H$10,0,10*ROW('Water Data'!H33))),'Data Summary'!CJ39="Yes"),OFFSET('Water Data'!$H$10,0,10*ROW('Water Data'!H33)),NA())</f>
        <v>#N/A</v>
      </c>
      <c r="V39" s="106" t="e">
        <f ca="true">+IF(AND(ISNUMBER(OFFSET('Sanitation Data'!$C$5,0,10*ROW('Sanitation Data'!C33))),'Data Summary'!CK39="Yes"),100-OFFSET('Sanitation Data'!$C$5,0,10*ROW('Sanitation Data'!C33)),NA())</f>
        <v>#N/A</v>
      </c>
      <c r="W39" s="106" t="e">
        <f ca="true">+IF(AND(ISNUMBER(OFFSET('Sanitation Data'!$C$7,0,10*ROW('Sanitation Data'!C33))),'Data Summary'!CL39="Yes"),OFFSET('Sanitation Data'!$C$7,0,10*ROW('Sanitation Data'!C33)),NA())</f>
        <v>#N/A</v>
      </c>
      <c r="X39" s="106" t="e">
        <f ca="true">+IF(AND(ISNUMBER(OFFSET('Sanitation Data'!$C$11,0,10*ROW('Sanitation Data'!C33))),'Data Summary'!CM39="Yes"),OFFSET('Sanitation Data'!$C$11,0,10*ROW('Sanitation Data'!C33)),NA())</f>
        <v>#N/A</v>
      </c>
      <c r="Y39" s="106" t="e">
        <f ca="true">+IF(AND(ISNUMBER(OFFSET('Sanitation Data'!$C$12,0,10*ROW('Sanitation Data'!C33))),'Data Summary'!CN39="Yes"),OFFSET('Sanitation Data'!$C$12,0,10*ROW('Sanitation Data'!C33)),NA())</f>
        <v>#N/A</v>
      </c>
      <c r="Z39" s="106" t="e">
        <f ca="true">+IF(AND(ISNUMBER(OFFSET('Sanitation Data'!$C$13,0,10*ROW('Sanitation Data'!C33))),'Data Summary'!CO39="Yes"),OFFSET('Sanitation Data'!$C$13,0,10*ROW('Sanitation Data'!C33)),NA())</f>
        <v>#N/A</v>
      </c>
      <c r="AA39" s="106" t="e">
        <f ca="true">+IF(AND(ISNUMBER(OFFSET('Sanitation Data'!$D$5,0,10*ROW('Sanitation Data'!D33))),'Data Summary'!CP39="Yes"),100-OFFSET('Sanitation Data'!$D$5,0,10*ROW('Sanitation Data'!D33)),NA())</f>
        <v>#N/A</v>
      </c>
      <c r="AB39" s="106" t="e">
        <f ca="true">+IF(AND(ISNUMBER(OFFSET('Sanitation Data'!$D$7,0,10*ROW('Sanitation Data'!D33))),'Data Summary'!CQ39="Yes"),OFFSET('Sanitation Data'!$D$7,0,10*ROW('Sanitation Data'!D33)),NA())</f>
        <v>#N/A</v>
      </c>
      <c r="AC39" s="106" t="e">
        <f ca="true">+IF(AND(ISNUMBER(OFFSET('Sanitation Data'!$D$11,0,10*ROW('Sanitation Data'!D33))),'Data Summary'!CR39="Yes"),OFFSET('Sanitation Data'!$D$11,0,10*ROW('Sanitation Data'!D33)),NA())</f>
        <v>#N/A</v>
      </c>
      <c r="AD39" s="106" t="e">
        <f ca="true">+IF(AND(ISNUMBER(OFFSET('Sanitation Data'!$D$12,0,10*ROW('Sanitation Data'!D33))),'Data Summary'!CS39="Yes"),OFFSET('Sanitation Data'!$D$12,0,10*ROW('Sanitation Data'!D33)),NA())</f>
        <v>#N/A</v>
      </c>
      <c r="AE39" s="106" t="e">
        <f ca="true">+IF(AND(ISNUMBER(OFFSET('Sanitation Data'!$D$13,0,10*ROW('Sanitation Data'!D33))),'Data Summary'!CT39="Yes"),OFFSET('Sanitation Data'!$D$13,0,10*ROW('Sanitation Data'!D33)),NA())</f>
        <v>#N/A</v>
      </c>
      <c r="AF39" s="106" t="e">
        <f ca="true">+IF(AND(ISNUMBER(OFFSET('Sanitation Data'!$E$5,0,10*ROW('Sanitation Data'!E33))),'Data Summary'!CU39="Yes"),100-OFFSET('Sanitation Data'!$E$5,0,10*ROW('Sanitation Data'!E33)),NA())</f>
        <v>#N/A</v>
      </c>
      <c r="AG39" s="106" t="e">
        <f ca="true">+IF(AND(ISNUMBER(OFFSET('Sanitation Data'!$E$7,0,10*ROW('Sanitation Data'!E33))),'Data Summary'!CV39="Yes"),OFFSET('Sanitation Data'!$E$7,0,10*ROW('Sanitation Data'!E33)),NA())</f>
        <v>#N/A</v>
      </c>
      <c r="AH39" s="106" t="e">
        <f ca="true">+IF(AND(ISNUMBER(OFFSET('Sanitation Data'!$E$11,0,10*ROW('Sanitation Data'!E33))),'Data Summary'!CW39="Yes"),OFFSET('Sanitation Data'!$E$11,0,10*ROW('Sanitation Data'!E33)),NA())</f>
        <v>#N/A</v>
      </c>
      <c r="AI39" s="106" t="e">
        <f ca="true">+IF(AND(ISNUMBER(OFFSET('Sanitation Data'!$E$12,0,10*ROW('Sanitation Data'!E33))),'Data Summary'!CX39="Yes"),OFFSET('Sanitation Data'!$E$12,0,10*ROW('Sanitation Data'!E33)),NA())</f>
        <v>#N/A</v>
      </c>
      <c r="AJ39" s="106" t="e">
        <f ca="true">+IF(AND(ISNUMBER(OFFSET('Sanitation Data'!$E$13,0,10*ROW('Sanitation Data'!E33))),'Data Summary'!CY39="Yes"),OFFSET('Sanitation Data'!$E$13,0,10*ROW('Sanitation Data'!E33)),NA())</f>
        <v>#N/A</v>
      </c>
      <c r="AK39" s="106" t="e">
        <f ca="true">+IF(AND(ISNUMBER(OFFSET('Sanitation Data'!$F$5,0,10*ROW('Sanitation Data'!F33))),'Data Summary'!CZ39="Yes"),100-OFFSET('Sanitation Data'!$F$5,0,10*ROW('Sanitation Data'!F33)),NA())</f>
        <v>#N/A</v>
      </c>
      <c r="AL39" s="106" t="e">
        <f ca="true">+IF(AND(ISNUMBER(OFFSET('Sanitation Data'!$F$7,0,10*ROW('Sanitation Data'!F33))),'Data Summary'!DA39="Yes"),OFFSET('Sanitation Data'!$F$7,0,10*ROW('Sanitation Data'!F33)),NA())</f>
        <v>#N/A</v>
      </c>
      <c r="AM39" s="106" t="e">
        <f ca="true">+IF(AND(ISNUMBER(OFFSET('Sanitation Data'!$F$11,0,10*ROW('Sanitation Data'!F33))),'Data Summary'!DB39="Yes"),OFFSET('Sanitation Data'!$F$11,0,10*ROW('Sanitation Data'!F33)),NA())</f>
        <v>#N/A</v>
      </c>
      <c r="AN39" s="106" t="e">
        <f ca="true">+IF(AND(ISNUMBER(OFFSET('Sanitation Data'!$F$12,0,10*ROW('Sanitation Data'!F33))),'Data Summary'!DC39="Yes"),OFFSET('Sanitation Data'!$F$12,0,10*ROW('Sanitation Data'!F33)),NA())</f>
        <v>#N/A</v>
      </c>
      <c r="AO39" s="106" t="e">
        <f ca="true">+IF(AND(ISNUMBER(OFFSET('Sanitation Data'!$F$13,0,10*ROW('Sanitation Data'!F33))),'Data Summary'!DD39="Yes"),OFFSET('Sanitation Data'!$F$13,0,10*ROW('Sanitation Data'!F33)),NA())</f>
        <v>#N/A</v>
      </c>
      <c r="AP39" s="106" t="e">
        <f ca="true">+IF(AND(ISNUMBER(OFFSET('Sanitation Data'!$G$5,0,10*ROW('Sanitation Data'!G33))),'Data Summary'!DE39="Yes"),100-OFFSET('Sanitation Data'!$G$5,0,10*ROW('Sanitation Data'!G33)),NA())</f>
        <v>#N/A</v>
      </c>
      <c r="AQ39" s="106" t="e">
        <f ca="true">+IF(AND(ISNUMBER(OFFSET('Sanitation Data'!$G$7,0,10*ROW('Sanitation Data'!G33))),'Data Summary'!DF39="Yes"),OFFSET('Sanitation Data'!$G$7,0,10*ROW('Sanitation Data'!G33)),NA())</f>
        <v>#N/A</v>
      </c>
      <c r="AR39" s="106" t="e">
        <f ca="true">+IF(AND(ISNUMBER(OFFSET('Sanitation Data'!$G$11,0,10*ROW('Sanitation Data'!G33))),'Data Summary'!DG39="Yes"),OFFSET('Sanitation Data'!$G$11,0,10*ROW('Sanitation Data'!G33)),NA())</f>
        <v>#N/A</v>
      </c>
      <c r="AS39" s="106" t="e">
        <f ca="true">+IF(AND(ISNUMBER(OFFSET('Sanitation Data'!$G$12,0,10*ROW('Sanitation Data'!G33))),'Data Summary'!DH39="Yes"),OFFSET('Sanitation Data'!$G$12,0,10*ROW('Sanitation Data'!G33)),NA())</f>
        <v>#N/A</v>
      </c>
      <c r="AT39" s="106" t="e">
        <f ca="true">+IF(AND(ISNUMBER(OFFSET('Sanitation Data'!$G$13,0,10*ROW('Sanitation Data'!G33))),'Data Summary'!DI39="Yes"),OFFSET('Sanitation Data'!$G$13,0,10*ROW('Sanitation Data'!G33)),NA())</f>
        <v>#N/A</v>
      </c>
      <c r="AU39" s="106" t="e">
        <f ca="true">+IF(AND(ISNUMBER(OFFSET('Sanitation Data'!$H$5,0,10*ROW('Sanitation Data'!H33))),'Data Summary'!DJ39="Yes"),100-OFFSET('Sanitation Data'!$H$5,0,10*ROW('Sanitation Data'!H33)),NA())</f>
        <v>#N/A</v>
      </c>
      <c r="AV39" s="106" t="e">
        <f ca="true">+IF(AND(ISNUMBER(OFFSET('Sanitation Data'!$H$7,0,10*ROW('Sanitation Data'!H33))),'Data Summary'!DK39="Yes"),OFFSET('Sanitation Data'!$H$7,0,10*ROW('Sanitation Data'!H33)),NA())</f>
        <v>#N/A</v>
      </c>
      <c r="AW39" s="106" t="e">
        <f ca="true">+IF(AND(ISNUMBER(OFFSET('Sanitation Data'!$H$11,0,10*ROW('Sanitation Data'!H33))),'Data Summary'!DL39="Yes"),OFFSET('Sanitation Data'!$H$11,0,10*ROW('Sanitation Data'!H33)),NA())</f>
        <v>#N/A</v>
      </c>
      <c r="AX39" s="106" t="e">
        <f ca="true">+IF(AND(ISNUMBER(OFFSET('Sanitation Data'!$H$12,0,10*ROW('Sanitation Data'!H33))),'Data Summary'!DM39="Yes"),OFFSET('Sanitation Data'!$H$12,0,10*ROW('Sanitation Data'!H33)),NA())</f>
        <v>#N/A</v>
      </c>
      <c r="AY39" s="106" t="e">
        <f ca="true">+IF(AND(ISNUMBER(OFFSET('Sanitation Data'!$H$13,0,10*ROW('Sanitation Data'!H33))),'Data Summary'!DN39="Yes"),OFFSET('Sanitation Data'!$H$13,0,10*ROW('Sanitation Data'!H33)),NA())</f>
        <v>#N/A</v>
      </c>
      <c r="AZ39" s="111" t="e">
        <f ca="true">+IF(AND(ISNUMBER(OFFSET('Hygiene Data'!$C$6,0,10*ROW('Hygiene Data'!C33))),'Data Summary'!DO39="Yes"),OFFSET('Hygiene Data'!$C$6,0,10*ROW('Hygiene Data'!C33)),NA())</f>
        <v>#N/A</v>
      </c>
      <c r="BA39" s="111" t="e">
        <f ca="true">+IF(AND(ISNUMBER(OFFSET('Hygiene Data'!$C$8,0,10*ROW('Hygiene Data'!C33))),'Data Summary'!DP39="Yes"),OFFSET('Hygiene Data'!$C$8,0,10*ROW('Hygiene Data'!C33)),NA())</f>
        <v>#N/A</v>
      </c>
      <c r="BB39" s="111" t="e">
        <f ca="true">+IF(AND(ISNUMBER(OFFSET('Hygiene Data'!$C$10,0,10*ROW('Hygiene Data'!C33))),'Data Summary'!DQ39="Yes"),OFFSET('Hygiene Data'!$C$10,0,10*ROW('Hygiene Data'!C33)),NA())</f>
        <v>#N/A</v>
      </c>
      <c r="BC39" s="111" t="e">
        <f ca="true">+IF(AND(ISNUMBER(OFFSET('Hygiene Data'!$D$6,0,10*ROW('Hygiene Data'!D33))),'Data Summary'!DR39="Yes"),OFFSET('Hygiene Data'!$D$6,0,10*ROW('Hygiene Data'!D33)),NA())</f>
        <v>#N/A</v>
      </c>
      <c r="BD39" s="111" t="e">
        <f ca="true">+IF(AND(ISNUMBER(OFFSET('Hygiene Data'!$D$8,0,10*ROW('Hygiene Data'!D33))),'Data Summary'!DS39="Yes"),OFFSET('Hygiene Data'!$D$8,0,10*ROW('Hygiene Data'!D33)),NA())</f>
        <v>#N/A</v>
      </c>
      <c r="BE39" s="111" t="e">
        <f ca="true">+IF(AND(ISNUMBER(OFFSET('Hygiene Data'!$D$10,0,10*ROW('Hygiene Data'!D33))),'Data Summary'!DT39="Yes"),OFFSET('Hygiene Data'!$D$10,0,10*ROW('Hygiene Data'!D33)),NA())</f>
        <v>#N/A</v>
      </c>
      <c r="BF39" s="111" t="e">
        <f ca="true">+IF(AND(ISNUMBER(OFFSET('Hygiene Data'!$E$6,0,10*ROW('Hygiene Data'!E33))),'Data Summary'!DU39="Yes"),OFFSET('Hygiene Data'!$E$6,0,10*ROW('Hygiene Data'!E33)),NA())</f>
        <v>#N/A</v>
      </c>
      <c r="BG39" s="111" t="e">
        <f ca="true">+IF(AND(ISNUMBER(OFFSET('Hygiene Data'!$E$8,0,10*ROW('Hygiene Data'!E33))),'Data Summary'!DV39="Yes"),OFFSET('Hygiene Data'!$E$8,0,10*ROW('Hygiene Data'!E33)),NA())</f>
        <v>#N/A</v>
      </c>
      <c r="BH39" s="111" t="e">
        <f ca="true">+IF(AND(ISNUMBER(OFFSET('Hygiene Data'!$E$10,0,10*ROW('Hygiene Data'!E33))),'Data Summary'!DW39="Yes"),OFFSET('Hygiene Data'!$E$10,0,10*ROW('Hygiene Data'!E33)),NA())</f>
        <v>#N/A</v>
      </c>
      <c r="BI39" s="111" t="e">
        <f ca="true">+IF(AND(ISNUMBER(OFFSET('Hygiene Data'!$F$6,0,10*ROW('Hygiene Data'!F33))),'Data Summary'!DX39="Yes"),OFFSET('Hygiene Data'!$F$6,0,10*ROW('Hygiene Data'!F33)),NA())</f>
        <v>#N/A</v>
      </c>
      <c r="BJ39" s="111" t="e">
        <f ca="true">+IF(AND(ISNUMBER(OFFSET('Hygiene Data'!$F$8,0,10*ROW('Hygiene Data'!F33))),'Data Summary'!DY39="Yes"),OFFSET('Hygiene Data'!$F$8,0,10*ROW('Hygiene Data'!F33)),NA())</f>
        <v>#N/A</v>
      </c>
      <c r="BK39" s="111" t="e">
        <f ca="true">+IF(AND(ISNUMBER(OFFSET('Hygiene Data'!$F$10,0,10*ROW('Hygiene Data'!F33))),'Data Summary'!DZ39="Yes"),OFFSET('Hygiene Data'!$F$10,0,10*ROW('Hygiene Data'!F33)),NA())</f>
        <v>#N/A</v>
      </c>
      <c r="BL39" s="111" t="e">
        <f ca="true">+IF(AND(ISNUMBER(OFFSET('Hygiene Data'!$G$6,0,10*ROW('Hygiene Data'!G33))),'Data Summary'!EA39="Yes"),OFFSET('Hygiene Data'!$G$6,0,10*ROW('Hygiene Data'!G33)),NA())</f>
        <v>#N/A</v>
      </c>
      <c r="BM39" s="111" t="e">
        <f ca="true">+IF(AND(ISNUMBER(OFFSET('Hygiene Data'!$G$8,0,10*ROW('Hygiene Data'!G33))),'Data Summary'!EB39="Yes"),OFFSET('Hygiene Data'!$G$8,0,10*ROW('Hygiene Data'!G33)),NA())</f>
        <v>#N/A</v>
      </c>
      <c r="BN39" s="111" t="e">
        <f ca="true">+IF(AND(ISNUMBER(OFFSET('Hygiene Data'!$G$10,0,10*ROW('Hygiene Data'!G33))),'Data Summary'!EC39="Yes"),OFFSET('Hygiene Data'!$G$10,0,10*ROW('Hygiene Data'!G33)),NA())</f>
        <v>#N/A</v>
      </c>
      <c r="BO39" s="111" t="e">
        <f ca="true">+IF(AND(ISNUMBER(OFFSET('Hygiene Data'!$H$6,0,10*ROW('Hygiene Data'!H33))),'Data Summary'!ED39="Yes"),OFFSET('Hygiene Data'!$H$6,0,10*ROW('Hygiene Data'!H33)),NA())</f>
        <v>#N/A</v>
      </c>
      <c r="BP39" s="111" t="e">
        <f ca="true">+IF(AND(ISNUMBER(OFFSET('Hygiene Data'!$H$8,0,10*ROW('Hygiene Data'!H33))),'Data Summary'!EE39="Yes"),OFFSET('Hygiene Data'!$H$8,0,10*ROW('Hygiene Data'!H33)),NA())</f>
        <v>#N/A</v>
      </c>
      <c r="BQ39" s="111" t="e">
        <f ca="true">+IF(AND(ISNUMBER(OFFSET('Hygiene Data'!$H$10,0,10*ROW('Hygiene Data'!H33))),'Data Summary'!EF39="Yes"),OFFSET('Hygiene Data'!$H$10,0,10*ROW('Hygiene Data'!H33)),NA())</f>
        <v>#N/A</v>
      </c>
    </row>
    <row r="40" x14ac:dyDescent="0.2">
      <c r="A40" s="59" t="e">
        <f ca="true">+IF(OFFSET('Water Data'!$B$1,0,10*ROW('Water Data'!B34))="",NA(),OFFSET('Water Data'!$B$1,0,10*ROW('Water Data'!B34)))</f>
        <v>#N/A</v>
      </c>
      <c r="B40" s="59" t="e">
        <f ca="true">+IF(OFFSET('Water Data'!$A$3,0,10*ROW('Water Data'!A37))="",NA(),OFFSET('Water Data'!$A$3,0,10*ROW('Water Data'!A37)))</f>
        <v>#N/A</v>
      </c>
      <c r="C40" s="59" t="e">
        <f ca="true">+IF(OFFSET('Water Data'!$C$3,0,10*ROW('Water Data'!C37))="",NA(),OFFSET('Water Data'!$C$3,0,10*ROW('Water Data'!C37)))</f>
        <v>#N/A</v>
      </c>
      <c r="D40" s="60" t="e">
        <f ca="true">+IF(AND(ISNUMBER(OFFSET('Water Data'!$C$5,0,10*ROW('Water Data'!C34))),'Data Summary'!BS40="Yes"),100-OFFSET('Water Data'!$C$5,0,10*ROW('Water Data'!C34)),NA())</f>
        <v>#N/A</v>
      </c>
      <c r="E40" s="60" t="e">
        <f ca="true">+IF(AND(ISNUMBER(OFFSET('Water Data'!$C$7,0,10*ROW('Water Data'!C34))),'Data Summary'!BT40="Yes"),OFFSET('Water Data'!$C$7,0,10*ROW('Water Data'!C34)),NA())</f>
        <v>#N/A</v>
      </c>
      <c r="F40" s="60" t="e">
        <f ca="true">+IF(AND(ISNUMBER(OFFSET('Water Data'!$C$10,0,10*ROW('Water Data'!C34))),'Data Summary'!BU40="Yes"),OFFSET('Water Data'!$C$10,0,10*ROW('Water Data'!C34)),NA())</f>
        <v>#N/A</v>
      </c>
      <c r="G40" s="60" t="e">
        <f ca="true">+IF(AND(ISNUMBER(OFFSET('Water Data'!$D$5,0,10*ROW('Water Data'!D34))),'Data Summary'!BV40="Yes"),100-OFFSET('Water Data'!$D$5,0,10*ROW('Water Data'!D34)),NA())</f>
        <v>#N/A</v>
      </c>
      <c r="H40" s="60" t="e">
        <f ca="true">+IF(AND(ISNUMBER(OFFSET('Water Data'!$D$7,0,10*ROW('Water Data'!D34))),'Data Summary'!BW40="Yes"),OFFSET('Water Data'!$D$7,0,10*ROW('Water Data'!D34)),NA())</f>
        <v>#N/A</v>
      </c>
      <c r="I40" s="60" t="e">
        <f ca="true">+IF(AND(ISNUMBER(OFFSET('Water Data'!$D$10,0,10*ROW('Water Data'!D34))),'Data Summary'!BX40="Yes"),OFFSET('Water Data'!$D$10,0,10*ROW('Water Data'!D34)),NA())</f>
        <v>#N/A</v>
      </c>
      <c r="J40" s="60" t="e">
        <f ca="true">+IF(AND(ISNUMBER(OFFSET('Water Data'!$E$5,0,10*ROW('Water Data'!E34))),'Data Summary'!BY40="Yes"),100-OFFSET('Water Data'!$E$5,0,10*ROW('Water Data'!E34)),NA())</f>
        <v>#N/A</v>
      </c>
      <c r="K40" s="60" t="e">
        <f ca="true">+IF(AND(ISNUMBER(OFFSET('Water Data'!$E$7,0,10*ROW('Water Data'!E34))),'Data Summary'!BZ40="Yes"),OFFSET('Water Data'!$E$7,0,10*ROW('Water Data'!E34)),NA())</f>
        <v>#N/A</v>
      </c>
      <c r="L40" s="60" t="e">
        <f ca="true">+IF(AND(ISNUMBER(OFFSET('Water Data'!$E$10,0,10*ROW('Water Data'!E34))),'Data Summary'!CA40="Yes"),OFFSET('Water Data'!$E$10,0,10*ROW('Water Data'!E34)),NA())</f>
        <v>#N/A</v>
      </c>
      <c r="M40" s="60" t="e">
        <f ca="true">+IF(AND(ISNUMBER(OFFSET('Water Data'!$F$5,0,10*ROW('Water Data'!F34))),'Data Summary'!CB40="Yes"),100-OFFSET('Water Data'!$F$5,0,10*ROW('Water Data'!F34)),NA())</f>
        <v>#N/A</v>
      </c>
      <c r="N40" s="60" t="e">
        <f ca="true">+IF(AND(ISNUMBER(OFFSET('Water Data'!$F$7,0,10*ROW('Water Data'!F34))),'Data Summary'!CC40="Yes"),OFFSET('Water Data'!$F$7,0,10*ROW('Water Data'!F34)),NA())</f>
        <v>#N/A</v>
      </c>
      <c r="O40" s="60" t="e">
        <f ca="true">+IF(AND(ISNUMBER(OFFSET('Water Data'!$F$10,0,10*ROW('Water Data'!F34))),'Data Summary'!CD40="Yes"),OFFSET('Water Data'!$F$10,0,10*ROW('Water Data'!F34)),NA())</f>
        <v>#N/A</v>
      </c>
      <c r="P40" s="60" t="e">
        <f ca="true">+IF(AND(ISNUMBER(OFFSET('Water Data'!$G$5,0,10*ROW('Water Data'!G34))),'Data Summary'!CE40="Yes"),100-OFFSET('Water Data'!$G$5,0,10*ROW('Water Data'!G34)),NA())</f>
        <v>#N/A</v>
      </c>
      <c r="Q40" s="60" t="e">
        <f ca="true">+IF(AND(ISNUMBER(OFFSET('Water Data'!$G$7,0,10*ROW('Water Data'!G34))),'Data Summary'!CF40="Yes"),OFFSET('Water Data'!$G$7,0,10*ROW('Water Data'!G34)),NA())</f>
        <v>#N/A</v>
      </c>
      <c r="R40" s="60" t="e">
        <f ca="true">+IF(AND(ISNUMBER(OFFSET('Water Data'!$G$10,0,10*ROW('Water Data'!G34))),'Data Summary'!CG40="Yes"),OFFSET('Water Data'!$G$10,0,10*ROW('Water Data'!G34)),NA())</f>
        <v>#N/A</v>
      </c>
      <c r="S40" s="60" t="e">
        <f ca="true">+IF(AND(ISNUMBER(OFFSET('Water Data'!$H$5,0,10*ROW('Water Data'!H34))),'Data Summary'!CH40="Yes"),100-OFFSET('Water Data'!$H$5,0,10*ROW('Water Data'!H34)),NA())</f>
        <v>#N/A</v>
      </c>
      <c r="T40" s="60" t="e">
        <f ca="true">+IF(AND(ISNUMBER(OFFSET('Water Data'!$H$7,0,10*ROW('Water Data'!H34))),'Data Summary'!CI40="Yes"),OFFSET('Water Data'!$H$7,0,10*ROW('Water Data'!H34)),NA())</f>
        <v>#N/A</v>
      </c>
      <c r="U40" s="60" t="e">
        <f ca="true">+IF(AND(ISNUMBER(OFFSET('Water Data'!$H$10,0,10*ROW('Water Data'!H34))),'Data Summary'!CJ40="Yes"),OFFSET('Water Data'!$H$10,0,10*ROW('Water Data'!H34)),NA())</f>
        <v>#N/A</v>
      </c>
      <c r="V40" s="106" t="e">
        <f ca="true">+IF(AND(ISNUMBER(OFFSET('Sanitation Data'!$C$5,0,10*ROW('Sanitation Data'!C34))),'Data Summary'!CK40="Yes"),100-OFFSET('Sanitation Data'!$C$5,0,10*ROW('Sanitation Data'!C34)),NA())</f>
        <v>#N/A</v>
      </c>
      <c r="W40" s="106" t="e">
        <f ca="true">+IF(AND(ISNUMBER(OFFSET('Sanitation Data'!$C$7,0,10*ROW('Sanitation Data'!C34))),'Data Summary'!CL40="Yes"),OFFSET('Sanitation Data'!$C$7,0,10*ROW('Sanitation Data'!C34)),NA())</f>
        <v>#N/A</v>
      </c>
      <c r="X40" s="106" t="e">
        <f ca="true">+IF(AND(ISNUMBER(OFFSET('Sanitation Data'!$C$11,0,10*ROW('Sanitation Data'!C34))),'Data Summary'!CM40="Yes"),OFFSET('Sanitation Data'!$C$11,0,10*ROW('Sanitation Data'!C34)),NA())</f>
        <v>#N/A</v>
      </c>
      <c r="Y40" s="106" t="e">
        <f ca="true">+IF(AND(ISNUMBER(OFFSET('Sanitation Data'!$C$12,0,10*ROW('Sanitation Data'!C34))),'Data Summary'!CN40="Yes"),OFFSET('Sanitation Data'!$C$12,0,10*ROW('Sanitation Data'!C34)),NA())</f>
        <v>#N/A</v>
      </c>
      <c r="Z40" s="106" t="e">
        <f ca="true">+IF(AND(ISNUMBER(OFFSET('Sanitation Data'!$C$13,0,10*ROW('Sanitation Data'!C34))),'Data Summary'!CO40="Yes"),OFFSET('Sanitation Data'!$C$13,0,10*ROW('Sanitation Data'!C34)),NA())</f>
        <v>#N/A</v>
      </c>
      <c r="AA40" s="106" t="e">
        <f ca="true">+IF(AND(ISNUMBER(OFFSET('Sanitation Data'!$D$5,0,10*ROW('Sanitation Data'!D34))),'Data Summary'!CP40="Yes"),100-OFFSET('Sanitation Data'!$D$5,0,10*ROW('Sanitation Data'!D34)),NA())</f>
        <v>#N/A</v>
      </c>
      <c r="AB40" s="106" t="e">
        <f ca="true">+IF(AND(ISNUMBER(OFFSET('Sanitation Data'!$D$7,0,10*ROW('Sanitation Data'!D34))),'Data Summary'!CQ40="Yes"),OFFSET('Sanitation Data'!$D$7,0,10*ROW('Sanitation Data'!D34)),NA())</f>
        <v>#N/A</v>
      </c>
      <c r="AC40" s="106" t="e">
        <f ca="true">+IF(AND(ISNUMBER(OFFSET('Sanitation Data'!$D$11,0,10*ROW('Sanitation Data'!D34))),'Data Summary'!CR40="Yes"),OFFSET('Sanitation Data'!$D$11,0,10*ROW('Sanitation Data'!D34)),NA())</f>
        <v>#N/A</v>
      </c>
      <c r="AD40" s="106" t="e">
        <f ca="true">+IF(AND(ISNUMBER(OFFSET('Sanitation Data'!$D$12,0,10*ROW('Sanitation Data'!D34))),'Data Summary'!CS40="Yes"),OFFSET('Sanitation Data'!$D$12,0,10*ROW('Sanitation Data'!D34)),NA())</f>
        <v>#N/A</v>
      </c>
      <c r="AE40" s="106" t="e">
        <f ca="true">+IF(AND(ISNUMBER(OFFSET('Sanitation Data'!$D$13,0,10*ROW('Sanitation Data'!D34))),'Data Summary'!CT40="Yes"),OFFSET('Sanitation Data'!$D$13,0,10*ROW('Sanitation Data'!D34)),NA())</f>
        <v>#N/A</v>
      </c>
      <c r="AF40" s="106" t="e">
        <f ca="true">+IF(AND(ISNUMBER(OFFSET('Sanitation Data'!$E$5,0,10*ROW('Sanitation Data'!E34))),'Data Summary'!CU40="Yes"),100-OFFSET('Sanitation Data'!$E$5,0,10*ROW('Sanitation Data'!E34)),NA())</f>
        <v>#N/A</v>
      </c>
      <c r="AG40" s="106" t="e">
        <f ca="true">+IF(AND(ISNUMBER(OFFSET('Sanitation Data'!$E$7,0,10*ROW('Sanitation Data'!E34))),'Data Summary'!CV40="Yes"),OFFSET('Sanitation Data'!$E$7,0,10*ROW('Sanitation Data'!E34)),NA())</f>
        <v>#N/A</v>
      </c>
      <c r="AH40" s="106" t="e">
        <f ca="true">+IF(AND(ISNUMBER(OFFSET('Sanitation Data'!$E$11,0,10*ROW('Sanitation Data'!E34))),'Data Summary'!CW40="Yes"),OFFSET('Sanitation Data'!$E$11,0,10*ROW('Sanitation Data'!E34)),NA())</f>
        <v>#N/A</v>
      </c>
      <c r="AI40" s="106" t="e">
        <f ca="true">+IF(AND(ISNUMBER(OFFSET('Sanitation Data'!$E$12,0,10*ROW('Sanitation Data'!E34))),'Data Summary'!CX40="Yes"),OFFSET('Sanitation Data'!$E$12,0,10*ROW('Sanitation Data'!E34)),NA())</f>
        <v>#N/A</v>
      </c>
      <c r="AJ40" s="106" t="e">
        <f ca="true">+IF(AND(ISNUMBER(OFFSET('Sanitation Data'!$E$13,0,10*ROW('Sanitation Data'!E34))),'Data Summary'!CY40="Yes"),OFFSET('Sanitation Data'!$E$13,0,10*ROW('Sanitation Data'!E34)),NA())</f>
        <v>#N/A</v>
      </c>
      <c r="AK40" s="106" t="e">
        <f ca="true">+IF(AND(ISNUMBER(OFFSET('Sanitation Data'!$F$5,0,10*ROW('Sanitation Data'!F34))),'Data Summary'!CZ40="Yes"),100-OFFSET('Sanitation Data'!$F$5,0,10*ROW('Sanitation Data'!F34)),NA())</f>
        <v>#N/A</v>
      </c>
      <c r="AL40" s="106" t="e">
        <f ca="true">+IF(AND(ISNUMBER(OFFSET('Sanitation Data'!$F$7,0,10*ROW('Sanitation Data'!F34))),'Data Summary'!DA40="Yes"),OFFSET('Sanitation Data'!$F$7,0,10*ROW('Sanitation Data'!F34)),NA())</f>
        <v>#N/A</v>
      </c>
      <c r="AM40" s="106" t="e">
        <f ca="true">+IF(AND(ISNUMBER(OFFSET('Sanitation Data'!$F$11,0,10*ROW('Sanitation Data'!F34))),'Data Summary'!DB40="Yes"),OFFSET('Sanitation Data'!$F$11,0,10*ROW('Sanitation Data'!F34)),NA())</f>
        <v>#N/A</v>
      </c>
      <c r="AN40" s="106" t="e">
        <f ca="true">+IF(AND(ISNUMBER(OFFSET('Sanitation Data'!$F$12,0,10*ROW('Sanitation Data'!F34))),'Data Summary'!DC40="Yes"),OFFSET('Sanitation Data'!$F$12,0,10*ROW('Sanitation Data'!F34)),NA())</f>
        <v>#N/A</v>
      </c>
      <c r="AO40" s="106" t="e">
        <f ca="true">+IF(AND(ISNUMBER(OFFSET('Sanitation Data'!$F$13,0,10*ROW('Sanitation Data'!F34))),'Data Summary'!DD40="Yes"),OFFSET('Sanitation Data'!$F$13,0,10*ROW('Sanitation Data'!F34)),NA())</f>
        <v>#N/A</v>
      </c>
      <c r="AP40" s="106" t="e">
        <f ca="true">+IF(AND(ISNUMBER(OFFSET('Sanitation Data'!$G$5,0,10*ROW('Sanitation Data'!G34))),'Data Summary'!DE40="Yes"),100-OFFSET('Sanitation Data'!$G$5,0,10*ROW('Sanitation Data'!G34)),NA())</f>
        <v>#N/A</v>
      </c>
      <c r="AQ40" s="106" t="e">
        <f ca="true">+IF(AND(ISNUMBER(OFFSET('Sanitation Data'!$G$7,0,10*ROW('Sanitation Data'!G34))),'Data Summary'!DF40="Yes"),OFFSET('Sanitation Data'!$G$7,0,10*ROW('Sanitation Data'!G34)),NA())</f>
        <v>#N/A</v>
      </c>
      <c r="AR40" s="106" t="e">
        <f ca="true">+IF(AND(ISNUMBER(OFFSET('Sanitation Data'!$G$11,0,10*ROW('Sanitation Data'!G34))),'Data Summary'!DG40="Yes"),OFFSET('Sanitation Data'!$G$11,0,10*ROW('Sanitation Data'!G34)),NA())</f>
        <v>#N/A</v>
      </c>
      <c r="AS40" s="106" t="e">
        <f ca="true">+IF(AND(ISNUMBER(OFFSET('Sanitation Data'!$G$12,0,10*ROW('Sanitation Data'!G34))),'Data Summary'!DH40="Yes"),OFFSET('Sanitation Data'!$G$12,0,10*ROW('Sanitation Data'!G34)),NA())</f>
        <v>#N/A</v>
      </c>
      <c r="AT40" s="106" t="e">
        <f ca="true">+IF(AND(ISNUMBER(OFFSET('Sanitation Data'!$G$13,0,10*ROW('Sanitation Data'!G34))),'Data Summary'!DI40="Yes"),OFFSET('Sanitation Data'!$G$13,0,10*ROW('Sanitation Data'!G34)),NA())</f>
        <v>#N/A</v>
      </c>
      <c r="AU40" s="106" t="e">
        <f ca="true">+IF(AND(ISNUMBER(OFFSET('Sanitation Data'!$H$5,0,10*ROW('Sanitation Data'!H34))),'Data Summary'!DJ40="Yes"),100-OFFSET('Sanitation Data'!$H$5,0,10*ROW('Sanitation Data'!H34)),NA())</f>
        <v>#N/A</v>
      </c>
      <c r="AV40" s="106" t="e">
        <f ca="true">+IF(AND(ISNUMBER(OFFSET('Sanitation Data'!$H$7,0,10*ROW('Sanitation Data'!H34))),'Data Summary'!DK40="Yes"),OFFSET('Sanitation Data'!$H$7,0,10*ROW('Sanitation Data'!H34)),NA())</f>
        <v>#N/A</v>
      </c>
      <c r="AW40" s="106" t="e">
        <f ca="true">+IF(AND(ISNUMBER(OFFSET('Sanitation Data'!$H$11,0,10*ROW('Sanitation Data'!H34))),'Data Summary'!DL40="Yes"),OFFSET('Sanitation Data'!$H$11,0,10*ROW('Sanitation Data'!H34)),NA())</f>
        <v>#N/A</v>
      </c>
      <c r="AX40" s="106" t="e">
        <f ca="true">+IF(AND(ISNUMBER(OFFSET('Sanitation Data'!$H$12,0,10*ROW('Sanitation Data'!H34))),'Data Summary'!DM40="Yes"),OFFSET('Sanitation Data'!$H$12,0,10*ROW('Sanitation Data'!H34)),NA())</f>
        <v>#N/A</v>
      </c>
      <c r="AY40" s="106" t="e">
        <f ca="true">+IF(AND(ISNUMBER(OFFSET('Sanitation Data'!$H$13,0,10*ROW('Sanitation Data'!H34))),'Data Summary'!DN40="Yes"),OFFSET('Sanitation Data'!$H$13,0,10*ROW('Sanitation Data'!H34)),NA())</f>
        <v>#N/A</v>
      </c>
      <c r="AZ40" s="111" t="e">
        <f ca="true">+IF(AND(ISNUMBER(OFFSET('Hygiene Data'!$C$6,0,10*ROW('Hygiene Data'!C34))),'Data Summary'!DO40="Yes"),OFFSET('Hygiene Data'!$C$6,0,10*ROW('Hygiene Data'!C34)),NA())</f>
        <v>#N/A</v>
      </c>
      <c r="BA40" s="111" t="e">
        <f ca="true">+IF(AND(ISNUMBER(OFFSET('Hygiene Data'!$C$8,0,10*ROW('Hygiene Data'!C34))),'Data Summary'!DP40="Yes"),OFFSET('Hygiene Data'!$C$8,0,10*ROW('Hygiene Data'!C34)),NA())</f>
        <v>#N/A</v>
      </c>
      <c r="BB40" s="111" t="e">
        <f ca="true">+IF(AND(ISNUMBER(OFFSET('Hygiene Data'!$C$10,0,10*ROW('Hygiene Data'!C34))),'Data Summary'!DQ40="Yes"),OFFSET('Hygiene Data'!$C$10,0,10*ROW('Hygiene Data'!C34)),NA())</f>
        <v>#N/A</v>
      </c>
      <c r="BC40" s="111" t="e">
        <f ca="true">+IF(AND(ISNUMBER(OFFSET('Hygiene Data'!$D$6,0,10*ROW('Hygiene Data'!D34))),'Data Summary'!DR40="Yes"),OFFSET('Hygiene Data'!$D$6,0,10*ROW('Hygiene Data'!D34)),NA())</f>
        <v>#N/A</v>
      </c>
      <c r="BD40" s="111" t="e">
        <f ca="true">+IF(AND(ISNUMBER(OFFSET('Hygiene Data'!$D$8,0,10*ROW('Hygiene Data'!D34))),'Data Summary'!DS40="Yes"),OFFSET('Hygiene Data'!$D$8,0,10*ROW('Hygiene Data'!D34)),NA())</f>
        <v>#N/A</v>
      </c>
      <c r="BE40" s="111" t="e">
        <f ca="true">+IF(AND(ISNUMBER(OFFSET('Hygiene Data'!$D$10,0,10*ROW('Hygiene Data'!D34))),'Data Summary'!DT40="Yes"),OFFSET('Hygiene Data'!$D$10,0,10*ROW('Hygiene Data'!D34)),NA())</f>
        <v>#N/A</v>
      </c>
      <c r="BF40" s="111" t="e">
        <f ca="true">+IF(AND(ISNUMBER(OFFSET('Hygiene Data'!$E$6,0,10*ROW('Hygiene Data'!E34))),'Data Summary'!DU40="Yes"),OFFSET('Hygiene Data'!$E$6,0,10*ROW('Hygiene Data'!E34)),NA())</f>
        <v>#N/A</v>
      </c>
      <c r="BG40" s="111" t="e">
        <f ca="true">+IF(AND(ISNUMBER(OFFSET('Hygiene Data'!$E$8,0,10*ROW('Hygiene Data'!E34))),'Data Summary'!DV40="Yes"),OFFSET('Hygiene Data'!$E$8,0,10*ROW('Hygiene Data'!E34)),NA())</f>
        <v>#N/A</v>
      </c>
      <c r="BH40" s="111" t="e">
        <f ca="true">+IF(AND(ISNUMBER(OFFSET('Hygiene Data'!$E$10,0,10*ROW('Hygiene Data'!E34))),'Data Summary'!DW40="Yes"),OFFSET('Hygiene Data'!$E$10,0,10*ROW('Hygiene Data'!E34)),NA())</f>
        <v>#N/A</v>
      </c>
      <c r="BI40" s="111" t="e">
        <f ca="true">+IF(AND(ISNUMBER(OFFSET('Hygiene Data'!$F$6,0,10*ROW('Hygiene Data'!F34))),'Data Summary'!DX40="Yes"),OFFSET('Hygiene Data'!$F$6,0,10*ROW('Hygiene Data'!F34)),NA())</f>
        <v>#N/A</v>
      </c>
      <c r="BJ40" s="111" t="e">
        <f ca="true">+IF(AND(ISNUMBER(OFFSET('Hygiene Data'!$F$8,0,10*ROW('Hygiene Data'!F34))),'Data Summary'!DY40="Yes"),OFFSET('Hygiene Data'!$F$8,0,10*ROW('Hygiene Data'!F34)),NA())</f>
        <v>#N/A</v>
      </c>
      <c r="BK40" s="111" t="e">
        <f ca="true">+IF(AND(ISNUMBER(OFFSET('Hygiene Data'!$F$10,0,10*ROW('Hygiene Data'!F34))),'Data Summary'!DZ40="Yes"),OFFSET('Hygiene Data'!$F$10,0,10*ROW('Hygiene Data'!F34)),NA())</f>
        <v>#N/A</v>
      </c>
      <c r="BL40" s="111" t="e">
        <f ca="true">+IF(AND(ISNUMBER(OFFSET('Hygiene Data'!$G$6,0,10*ROW('Hygiene Data'!G34))),'Data Summary'!EA40="Yes"),OFFSET('Hygiene Data'!$G$6,0,10*ROW('Hygiene Data'!G34)),NA())</f>
        <v>#N/A</v>
      </c>
      <c r="BM40" s="111" t="e">
        <f ca="true">+IF(AND(ISNUMBER(OFFSET('Hygiene Data'!$G$8,0,10*ROW('Hygiene Data'!G34))),'Data Summary'!EB40="Yes"),OFFSET('Hygiene Data'!$G$8,0,10*ROW('Hygiene Data'!G34)),NA())</f>
        <v>#N/A</v>
      </c>
      <c r="BN40" s="111" t="e">
        <f ca="true">+IF(AND(ISNUMBER(OFFSET('Hygiene Data'!$G$10,0,10*ROW('Hygiene Data'!G34))),'Data Summary'!EC40="Yes"),OFFSET('Hygiene Data'!$G$10,0,10*ROW('Hygiene Data'!G34)),NA())</f>
        <v>#N/A</v>
      </c>
      <c r="BO40" s="111" t="e">
        <f ca="true">+IF(AND(ISNUMBER(OFFSET('Hygiene Data'!$H$6,0,10*ROW('Hygiene Data'!H34))),'Data Summary'!ED40="Yes"),OFFSET('Hygiene Data'!$H$6,0,10*ROW('Hygiene Data'!H34)),NA())</f>
        <v>#N/A</v>
      </c>
      <c r="BP40" s="111" t="e">
        <f ca="true">+IF(AND(ISNUMBER(OFFSET('Hygiene Data'!$H$8,0,10*ROW('Hygiene Data'!H34))),'Data Summary'!EE40="Yes"),OFFSET('Hygiene Data'!$H$8,0,10*ROW('Hygiene Data'!H34)),NA())</f>
        <v>#N/A</v>
      </c>
      <c r="BQ40" s="111" t="e">
        <f ca="true">+IF(AND(ISNUMBER(OFFSET('Hygiene Data'!$H$10,0,10*ROW('Hygiene Data'!H34))),'Data Summary'!EF40="Yes"),OFFSET('Hygiene Data'!$H$10,0,10*ROW('Hygiene Data'!H34)),NA())</f>
        <v>#N/A</v>
      </c>
    </row>
    <row r="41" x14ac:dyDescent="0.2">
      <c r="A41" s="59" t="e">
        <f ca="true">+IF(OFFSET('Water Data'!$B$1,0,10*ROW('Water Data'!B35))="",NA(),OFFSET('Water Data'!$B$1,0,10*ROW('Water Data'!B35)))</f>
        <v>#N/A</v>
      </c>
      <c r="B41" s="59" t="e">
        <f ca="true">+IF(OFFSET('Water Data'!$A$3,0,10*ROW('Water Data'!A38))="",NA(),OFFSET('Water Data'!$A$3,0,10*ROW('Water Data'!A38)))</f>
        <v>#N/A</v>
      </c>
      <c r="C41" s="59" t="e">
        <f ca="true">+IF(OFFSET('Water Data'!$C$3,0,10*ROW('Water Data'!C38))="",NA(),OFFSET('Water Data'!$C$3,0,10*ROW('Water Data'!C38)))</f>
        <v>#N/A</v>
      </c>
      <c r="D41" s="60" t="e">
        <f ca="true">+IF(AND(ISNUMBER(OFFSET('Water Data'!$C$5,0,10*ROW('Water Data'!C35))),'Data Summary'!BS41="Yes"),100-OFFSET('Water Data'!$C$5,0,10*ROW('Water Data'!C35)),NA())</f>
        <v>#N/A</v>
      </c>
      <c r="E41" s="60" t="e">
        <f ca="true">+IF(AND(ISNUMBER(OFFSET('Water Data'!$C$7,0,10*ROW('Water Data'!C35))),'Data Summary'!BT41="Yes"),OFFSET('Water Data'!$C$7,0,10*ROW('Water Data'!C35)),NA())</f>
        <v>#N/A</v>
      </c>
      <c r="F41" s="60" t="e">
        <f ca="true">+IF(AND(ISNUMBER(OFFSET('Water Data'!$C$10,0,10*ROW('Water Data'!C35))),'Data Summary'!BU41="Yes"),OFFSET('Water Data'!$C$10,0,10*ROW('Water Data'!C35)),NA())</f>
        <v>#N/A</v>
      </c>
      <c r="G41" s="60" t="e">
        <f ca="true">+IF(AND(ISNUMBER(OFFSET('Water Data'!$D$5,0,10*ROW('Water Data'!D35))),'Data Summary'!BV41="Yes"),100-OFFSET('Water Data'!$D$5,0,10*ROW('Water Data'!D35)),NA())</f>
        <v>#N/A</v>
      </c>
      <c r="H41" s="60" t="e">
        <f ca="true">+IF(AND(ISNUMBER(OFFSET('Water Data'!$D$7,0,10*ROW('Water Data'!D35))),'Data Summary'!BW41="Yes"),OFFSET('Water Data'!$D$7,0,10*ROW('Water Data'!D35)),NA())</f>
        <v>#N/A</v>
      </c>
      <c r="I41" s="60" t="e">
        <f ca="true">+IF(AND(ISNUMBER(OFFSET('Water Data'!$D$10,0,10*ROW('Water Data'!D35))),'Data Summary'!BX41="Yes"),OFFSET('Water Data'!$D$10,0,10*ROW('Water Data'!D35)),NA())</f>
        <v>#N/A</v>
      </c>
      <c r="J41" s="60" t="e">
        <f ca="true">+IF(AND(ISNUMBER(OFFSET('Water Data'!$E$5,0,10*ROW('Water Data'!E35))),'Data Summary'!BY41="Yes"),100-OFFSET('Water Data'!$E$5,0,10*ROW('Water Data'!E35)),NA())</f>
        <v>#N/A</v>
      </c>
      <c r="K41" s="60" t="e">
        <f ca="true">+IF(AND(ISNUMBER(OFFSET('Water Data'!$E$7,0,10*ROW('Water Data'!E35))),'Data Summary'!BZ41="Yes"),OFFSET('Water Data'!$E$7,0,10*ROW('Water Data'!E35)),NA())</f>
        <v>#N/A</v>
      </c>
      <c r="L41" s="60" t="e">
        <f ca="true">+IF(AND(ISNUMBER(OFFSET('Water Data'!$E$10,0,10*ROW('Water Data'!E35))),'Data Summary'!CA41="Yes"),OFFSET('Water Data'!$E$10,0,10*ROW('Water Data'!E35)),NA())</f>
        <v>#N/A</v>
      </c>
      <c r="M41" s="60" t="e">
        <f ca="true">+IF(AND(ISNUMBER(OFFSET('Water Data'!$F$5,0,10*ROW('Water Data'!F35))),'Data Summary'!CB41="Yes"),100-OFFSET('Water Data'!$F$5,0,10*ROW('Water Data'!F35)),NA())</f>
        <v>#N/A</v>
      </c>
      <c r="N41" s="60" t="e">
        <f ca="true">+IF(AND(ISNUMBER(OFFSET('Water Data'!$F$7,0,10*ROW('Water Data'!F35))),'Data Summary'!CC41="Yes"),OFFSET('Water Data'!$F$7,0,10*ROW('Water Data'!F35)),NA())</f>
        <v>#N/A</v>
      </c>
      <c r="O41" s="60" t="e">
        <f ca="true">+IF(AND(ISNUMBER(OFFSET('Water Data'!$F$10,0,10*ROW('Water Data'!F35))),'Data Summary'!CD41="Yes"),OFFSET('Water Data'!$F$10,0,10*ROW('Water Data'!F35)),NA())</f>
        <v>#N/A</v>
      </c>
      <c r="P41" s="60" t="e">
        <f ca="true">+IF(AND(ISNUMBER(OFFSET('Water Data'!$G$5,0,10*ROW('Water Data'!G35))),'Data Summary'!CE41="Yes"),100-OFFSET('Water Data'!$G$5,0,10*ROW('Water Data'!G35)),NA())</f>
        <v>#N/A</v>
      </c>
      <c r="Q41" s="60" t="e">
        <f ca="true">+IF(AND(ISNUMBER(OFFSET('Water Data'!$G$7,0,10*ROW('Water Data'!G35))),'Data Summary'!CF41="Yes"),OFFSET('Water Data'!$G$7,0,10*ROW('Water Data'!G35)),NA())</f>
        <v>#N/A</v>
      </c>
      <c r="R41" s="60" t="e">
        <f ca="true">+IF(AND(ISNUMBER(OFFSET('Water Data'!$G$10,0,10*ROW('Water Data'!G35))),'Data Summary'!CG41="Yes"),OFFSET('Water Data'!$G$10,0,10*ROW('Water Data'!G35)),NA())</f>
        <v>#N/A</v>
      </c>
      <c r="S41" s="60" t="e">
        <f ca="true">+IF(AND(ISNUMBER(OFFSET('Water Data'!$H$5,0,10*ROW('Water Data'!H35))),'Data Summary'!CH41="Yes"),100-OFFSET('Water Data'!$H$5,0,10*ROW('Water Data'!H35)),NA())</f>
        <v>#N/A</v>
      </c>
      <c r="T41" s="60" t="e">
        <f ca="true">+IF(AND(ISNUMBER(OFFSET('Water Data'!$H$7,0,10*ROW('Water Data'!H35))),'Data Summary'!CI41="Yes"),OFFSET('Water Data'!$H$7,0,10*ROW('Water Data'!H35)),NA())</f>
        <v>#N/A</v>
      </c>
      <c r="U41" s="60" t="e">
        <f ca="true">+IF(AND(ISNUMBER(OFFSET('Water Data'!$H$10,0,10*ROW('Water Data'!H35))),'Data Summary'!CJ41="Yes"),OFFSET('Water Data'!$H$10,0,10*ROW('Water Data'!H35)),NA())</f>
        <v>#N/A</v>
      </c>
      <c r="V41" s="106" t="e">
        <f ca="true">+IF(AND(ISNUMBER(OFFSET('Sanitation Data'!$C$5,0,10*ROW('Sanitation Data'!C35))),'Data Summary'!CK41="Yes"),100-OFFSET('Sanitation Data'!$C$5,0,10*ROW('Sanitation Data'!C35)),NA())</f>
        <v>#N/A</v>
      </c>
      <c r="W41" s="106" t="e">
        <f ca="true">+IF(AND(ISNUMBER(OFFSET('Sanitation Data'!$C$7,0,10*ROW('Sanitation Data'!C35))),'Data Summary'!CL41="Yes"),OFFSET('Sanitation Data'!$C$7,0,10*ROW('Sanitation Data'!C35)),NA())</f>
        <v>#N/A</v>
      </c>
      <c r="X41" s="106" t="e">
        <f ca="true">+IF(AND(ISNUMBER(OFFSET('Sanitation Data'!$C$11,0,10*ROW('Sanitation Data'!C35))),'Data Summary'!CM41="Yes"),OFFSET('Sanitation Data'!$C$11,0,10*ROW('Sanitation Data'!C35)),NA())</f>
        <v>#N/A</v>
      </c>
      <c r="Y41" s="106" t="e">
        <f ca="true">+IF(AND(ISNUMBER(OFFSET('Sanitation Data'!$C$12,0,10*ROW('Sanitation Data'!C35))),'Data Summary'!CN41="Yes"),OFFSET('Sanitation Data'!$C$12,0,10*ROW('Sanitation Data'!C35)),NA())</f>
        <v>#N/A</v>
      </c>
      <c r="Z41" s="106" t="e">
        <f ca="true">+IF(AND(ISNUMBER(OFFSET('Sanitation Data'!$C$13,0,10*ROW('Sanitation Data'!C35))),'Data Summary'!CO41="Yes"),OFFSET('Sanitation Data'!$C$13,0,10*ROW('Sanitation Data'!C35)),NA())</f>
        <v>#N/A</v>
      </c>
      <c r="AA41" s="106" t="e">
        <f ca="true">+IF(AND(ISNUMBER(OFFSET('Sanitation Data'!$D$5,0,10*ROW('Sanitation Data'!D35))),'Data Summary'!CP41="Yes"),100-OFFSET('Sanitation Data'!$D$5,0,10*ROW('Sanitation Data'!D35)),NA())</f>
        <v>#N/A</v>
      </c>
      <c r="AB41" s="106" t="e">
        <f ca="true">+IF(AND(ISNUMBER(OFFSET('Sanitation Data'!$D$7,0,10*ROW('Sanitation Data'!D35))),'Data Summary'!CQ41="Yes"),OFFSET('Sanitation Data'!$D$7,0,10*ROW('Sanitation Data'!D35)),NA())</f>
        <v>#N/A</v>
      </c>
      <c r="AC41" s="106" t="e">
        <f ca="true">+IF(AND(ISNUMBER(OFFSET('Sanitation Data'!$D$11,0,10*ROW('Sanitation Data'!D35))),'Data Summary'!CR41="Yes"),OFFSET('Sanitation Data'!$D$11,0,10*ROW('Sanitation Data'!D35)),NA())</f>
        <v>#N/A</v>
      </c>
      <c r="AD41" s="106" t="e">
        <f ca="true">+IF(AND(ISNUMBER(OFFSET('Sanitation Data'!$D$12,0,10*ROW('Sanitation Data'!D35))),'Data Summary'!CS41="Yes"),OFFSET('Sanitation Data'!$D$12,0,10*ROW('Sanitation Data'!D35)),NA())</f>
        <v>#N/A</v>
      </c>
      <c r="AE41" s="106" t="e">
        <f ca="true">+IF(AND(ISNUMBER(OFFSET('Sanitation Data'!$D$13,0,10*ROW('Sanitation Data'!D35))),'Data Summary'!CT41="Yes"),OFFSET('Sanitation Data'!$D$13,0,10*ROW('Sanitation Data'!D35)),NA())</f>
        <v>#N/A</v>
      </c>
      <c r="AF41" s="106" t="e">
        <f ca="true">+IF(AND(ISNUMBER(OFFSET('Sanitation Data'!$E$5,0,10*ROW('Sanitation Data'!E35))),'Data Summary'!CU41="Yes"),100-OFFSET('Sanitation Data'!$E$5,0,10*ROW('Sanitation Data'!E35)),NA())</f>
        <v>#N/A</v>
      </c>
      <c r="AG41" s="106" t="e">
        <f ca="true">+IF(AND(ISNUMBER(OFFSET('Sanitation Data'!$E$7,0,10*ROW('Sanitation Data'!E35))),'Data Summary'!CV41="Yes"),OFFSET('Sanitation Data'!$E$7,0,10*ROW('Sanitation Data'!E35)),NA())</f>
        <v>#N/A</v>
      </c>
      <c r="AH41" s="106" t="e">
        <f ca="true">+IF(AND(ISNUMBER(OFFSET('Sanitation Data'!$E$11,0,10*ROW('Sanitation Data'!E35))),'Data Summary'!CW41="Yes"),OFFSET('Sanitation Data'!$E$11,0,10*ROW('Sanitation Data'!E35)),NA())</f>
        <v>#N/A</v>
      </c>
      <c r="AI41" s="106" t="e">
        <f ca="true">+IF(AND(ISNUMBER(OFFSET('Sanitation Data'!$E$12,0,10*ROW('Sanitation Data'!E35))),'Data Summary'!CX41="Yes"),OFFSET('Sanitation Data'!$E$12,0,10*ROW('Sanitation Data'!E35)),NA())</f>
        <v>#N/A</v>
      </c>
      <c r="AJ41" s="106" t="e">
        <f ca="true">+IF(AND(ISNUMBER(OFFSET('Sanitation Data'!$E$13,0,10*ROW('Sanitation Data'!E35))),'Data Summary'!CY41="Yes"),OFFSET('Sanitation Data'!$E$13,0,10*ROW('Sanitation Data'!E35)),NA())</f>
        <v>#N/A</v>
      </c>
      <c r="AK41" s="106" t="e">
        <f ca="true">+IF(AND(ISNUMBER(OFFSET('Sanitation Data'!$F$5,0,10*ROW('Sanitation Data'!F35))),'Data Summary'!CZ41="Yes"),100-OFFSET('Sanitation Data'!$F$5,0,10*ROW('Sanitation Data'!F35)),NA())</f>
        <v>#N/A</v>
      </c>
      <c r="AL41" s="106" t="e">
        <f ca="true">+IF(AND(ISNUMBER(OFFSET('Sanitation Data'!$F$7,0,10*ROW('Sanitation Data'!F35))),'Data Summary'!DA41="Yes"),OFFSET('Sanitation Data'!$F$7,0,10*ROW('Sanitation Data'!F35)),NA())</f>
        <v>#N/A</v>
      </c>
      <c r="AM41" s="106" t="e">
        <f ca="true">+IF(AND(ISNUMBER(OFFSET('Sanitation Data'!$F$11,0,10*ROW('Sanitation Data'!F35))),'Data Summary'!DB41="Yes"),OFFSET('Sanitation Data'!$F$11,0,10*ROW('Sanitation Data'!F35)),NA())</f>
        <v>#N/A</v>
      </c>
      <c r="AN41" s="106" t="e">
        <f ca="true">+IF(AND(ISNUMBER(OFFSET('Sanitation Data'!$F$12,0,10*ROW('Sanitation Data'!F35))),'Data Summary'!DC41="Yes"),OFFSET('Sanitation Data'!$F$12,0,10*ROW('Sanitation Data'!F35)),NA())</f>
        <v>#N/A</v>
      </c>
      <c r="AO41" s="106" t="e">
        <f ca="true">+IF(AND(ISNUMBER(OFFSET('Sanitation Data'!$F$13,0,10*ROW('Sanitation Data'!F35))),'Data Summary'!DD41="Yes"),OFFSET('Sanitation Data'!$F$13,0,10*ROW('Sanitation Data'!F35)),NA())</f>
        <v>#N/A</v>
      </c>
      <c r="AP41" s="106" t="e">
        <f ca="true">+IF(AND(ISNUMBER(OFFSET('Sanitation Data'!$G$5,0,10*ROW('Sanitation Data'!G35))),'Data Summary'!DE41="Yes"),100-OFFSET('Sanitation Data'!$G$5,0,10*ROW('Sanitation Data'!G35)),NA())</f>
        <v>#N/A</v>
      </c>
      <c r="AQ41" s="106" t="e">
        <f ca="true">+IF(AND(ISNUMBER(OFFSET('Sanitation Data'!$G$7,0,10*ROW('Sanitation Data'!G35))),'Data Summary'!DF41="Yes"),OFFSET('Sanitation Data'!$G$7,0,10*ROW('Sanitation Data'!G35)),NA())</f>
        <v>#N/A</v>
      </c>
      <c r="AR41" s="106" t="e">
        <f ca="true">+IF(AND(ISNUMBER(OFFSET('Sanitation Data'!$G$11,0,10*ROW('Sanitation Data'!G35))),'Data Summary'!DG41="Yes"),OFFSET('Sanitation Data'!$G$11,0,10*ROW('Sanitation Data'!G35)),NA())</f>
        <v>#N/A</v>
      </c>
      <c r="AS41" s="106" t="e">
        <f ca="true">+IF(AND(ISNUMBER(OFFSET('Sanitation Data'!$G$12,0,10*ROW('Sanitation Data'!G35))),'Data Summary'!DH41="Yes"),OFFSET('Sanitation Data'!$G$12,0,10*ROW('Sanitation Data'!G35)),NA())</f>
        <v>#N/A</v>
      </c>
      <c r="AT41" s="106" t="e">
        <f ca="true">+IF(AND(ISNUMBER(OFFSET('Sanitation Data'!$G$13,0,10*ROW('Sanitation Data'!G35))),'Data Summary'!DI41="Yes"),OFFSET('Sanitation Data'!$G$13,0,10*ROW('Sanitation Data'!G35)),NA())</f>
        <v>#N/A</v>
      </c>
      <c r="AU41" s="106" t="e">
        <f ca="true">+IF(AND(ISNUMBER(OFFSET('Sanitation Data'!$H$5,0,10*ROW('Sanitation Data'!H35))),'Data Summary'!DJ41="Yes"),100-OFFSET('Sanitation Data'!$H$5,0,10*ROW('Sanitation Data'!H35)),NA())</f>
        <v>#N/A</v>
      </c>
      <c r="AV41" s="106" t="e">
        <f ca="true">+IF(AND(ISNUMBER(OFFSET('Sanitation Data'!$H$7,0,10*ROW('Sanitation Data'!H35))),'Data Summary'!DK41="Yes"),OFFSET('Sanitation Data'!$H$7,0,10*ROW('Sanitation Data'!H35)),NA())</f>
        <v>#N/A</v>
      </c>
      <c r="AW41" s="106" t="e">
        <f ca="true">+IF(AND(ISNUMBER(OFFSET('Sanitation Data'!$H$11,0,10*ROW('Sanitation Data'!H35))),'Data Summary'!DL41="Yes"),OFFSET('Sanitation Data'!$H$11,0,10*ROW('Sanitation Data'!H35)),NA())</f>
        <v>#N/A</v>
      </c>
      <c r="AX41" s="106" t="e">
        <f ca="true">+IF(AND(ISNUMBER(OFFSET('Sanitation Data'!$H$12,0,10*ROW('Sanitation Data'!H35))),'Data Summary'!DM41="Yes"),OFFSET('Sanitation Data'!$H$12,0,10*ROW('Sanitation Data'!H35)),NA())</f>
        <v>#N/A</v>
      </c>
      <c r="AY41" s="106" t="e">
        <f ca="true">+IF(AND(ISNUMBER(OFFSET('Sanitation Data'!$H$13,0,10*ROW('Sanitation Data'!H35))),'Data Summary'!DN41="Yes"),OFFSET('Sanitation Data'!$H$13,0,10*ROW('Sanitation Data'!H35)),NA())</f>
        <v>#N/A</v>
      </c>
      <c r="AZ41" s="111" t="e">
        <f ca="true">+IF(AND(ISNUMBER(OFFSET('Hygiene Data'!$C$6,0,10*ROW('Hygiene Data'!C35))),'Data Summary'!DO41="Yes"),OFFSET('Hygiene Data'!$C$6,0,10*ROW('Hygiene Data'!C35)),NA())</f>
        <v>#N/A</v>
      </c>
      <c r="BA41" s="111" t="e">
        <f ca="true">+IF(AND(ISNUMBER(OFFSET('Hygiene Data'!$C$8,0,10*ROW('Hygiene Data'!C35))),'Data Summary'!DP41="Yes"),OFFSET('Hygiene Data'!$C$8,0,10*ROW('Hygiene Data'!C35)),NA())</f>
        <v>#N/A</v>
      </c>
      <c r="BB41" s="111" t="e">
        <f ca="true">+IF(AND(ISNUMBER(OFFSET('Hygiene Data'!$C$10,0,10*ROW('Hygiene Data'!C35))),'Data Summary'!DQ41="Yes"),OFFSET('Hygiene Data'!$C$10,0,10*ROW('Hygiene Data'!C35)),NA())</f>
        <v>#N/A</v>
      </c>
      <c r="BC41" s="111" t="e">
        <f ca="true">+IF(AND(ISNUMBER(OFFSET('Hygiene Data'!$D$6,0,10*ROW('Hygiene Data'!D35))),'Data Summary'!DR41="Yes"),OFFSET('Hygiene Data'!$D$6,0,10*ROW('Hygiene Data'!D35)),NA())</f>
        <v>#N/A</v>
      </c>
      <c r="BD41" s="111" t="e">
        <f ca="true">+IF(AND(ISNUMBER(OFFSET('Hygiene Data'!$D$8,0,10*ROW('Hygiene Data'!D35))),'Data Summary'!DS41="Yes"),OFFSET('Hygiene Data'!$D$8,0,10*ROW('Hygiene Data'!D35)),NA())</f>
        <v>#N/A</v>
      </c>
      <c r="BE41" s="111" t="e">
        <f ca="true">+IF(AND(ISNUMBER(OFFSET('Hygiene Data'!$D$10,0,10*ROW('Hygiene Data'!D35))),'Data Summary'!DT41="Yes"),OFFSET('Hygiene Data'!$D$10,0,10*ROW('Hygiene Data'!D35)),NA())</f>
        <v>#N/A</v>
      </c>
      <c r="BF41" s="111" t="e">
        <f ca="true">+IF(AND(ISNUMBER(OFFSET('Hygiene Data'!$E$6,0,10*ROW('Hygiene Data'!E35))),'Data Summary'!DU41="Yes"),OFFSET('Hygiene Data'!$E$6,0,10*ROW('Hygiene Data'!E35)),NA())</f>
        <v>#N/A</v>
      </c>
      <c r="BG41" s="111" t="e">
        <f ca="true">+IF(AND(ISNUMBER(OFFSET('Hygiene Data'!$E$8,0,10*ROW('Hygiene Data'!E35))),'Data Summary'!DV41="Yes"),OFFSET('Hygiene Data'!$E$8,0,10*ROW('Hygiene Data'!E35)),NA())</f>
        <v>#N/A</v>
      </c>
      <c r="BH41" s="111" t="e">
        <f ca="true">+IF(AND(ISNUMBER(OFFSET('Hygiene Data'!$E$10,0,10*ROW('Hygiene Data'!E35))),'Data Summary'!DW41="Yes"),OFFSET('Hygiene Data'!$E$10,0,10*ROW('Hygiene Data'!E35)),NA())</f>
        <v>#N/A</v>
      </c>
      <c r="BI41" s="111" t="e">
        <f ca="true">+IF(AND(ISNUMBER(OFFSET('Hygiene Data'!$F$6,0,10*ROW('Hygiene Data'!F35))),'Data Summary'!DX41="Yes"),OFFSET('Hygiene Data'!$F$6,0,10*ROW('Hygiene Data'!F35)),NA())</f>
        <v>#N/A</v>
      </c>
      <c r="BJ41" s="111" t="e">
        <f ca="true">+IF(AND(ISNUMBER(OFFSET('Hygiene Data'!$F$8,0,10*ROW('Hygiene Data'!F35))),'Data Summary'!DY41="Yes"),OFFSET('Hygiene Data'!$F$8,0,10*ROW('Hygiene Data'!F35)),NA())</f>
        <v>#N/A</v>
      </c>
      <c r="BK41" s="111" t="e">
        <f ca="true">+IF(AND(ISNUMBER(OFFSET('Hygiene Data'!$F$10,0,10*ROW('Hygiene Data'!F35))),'Data Summary'!DZ41="Yes"),OFFSET('Hygiene Data'!$F$10,0,10*ROW('Hygiene Data'!F35)),NA())</f>
        <v>#N/A</v>
      </c>
      <c r="BL41" s="111" t="e">
        <f ca="true">+IF(AND(ISNUMBER(OFFSET('Hygiene Data'!$G$6,0,10*ROW('Hygiene Data'!G35))),'Data Summary'!EA41="Yes"),OFFSET('Hygiene Data'!$G$6,0,10*ROW('Hygiene Data'!G35)),NA())</f>
        <v>#N/A</v>
      </c>
      <c r="BM41" s="111" t="e">
        <f ca="true">+IF(AND(ISNUMBER(OFFSET('Hygiene Data'!$G$8,0,10*ROW('Hygiene Data'!G35))),'Data Summary'!EB41="Yes"),OFFSET('Hygiene Data'!$G$8,0,10*ROW('Hygiene Data'!G35)),NA())</f>
        <v>#N/A</v>
      </c>
      <c r="BN41" s="111" t="e">
        <f ca="true">+IF(AND(ISNUMBER(OFFSET('Hygiene Data'!$G$10,0,10*ROW('Hygiene Data'!G35))),'Data Summary'!EC41="Yes"),OFFSET('Hygiene Data'!$G$10,0,10*ROW('Hygiene Data'!G35)),NA())</f>
        <v>#N/A</v>
      </c>
      <c r="BO41" s="111" t="e">
        <f ca="true">+IF(AND(ISNUMBER(OFFSET('Hygiene Data'!$H$6,0,10*ROW('Hygiene Data'!H35))),'Data Summary'!ED41="Yes"),OFFSET('Hygiene Data'!$H$6,0,10*ROW('Hygiene Data'!H35)),NA())</f>
        <v>#N/A</v>
      </c>
      <c r="BP41" s="111" t="e">
        <f ca="true">+IF(AND(ISNUMBER(OFFSET('Hygiene Data'!$H$8,0,10*ROW('Hygiene Data'!H35))),'Data Summary'!EE41="Yes"),OFFSET('Hygiene Data'!$H$8,0,10*ROW('Hygiene Data'!H35)),NA())</f>
        <v>#N/A</v>
      </c>
      <c r="BQ41" s="111" t="e">
        <f ca="true">+IF(AND(ISNUMBER(OFFSET('Hygiene Data'!$H$10,0,10*ROW('Hygiene Data'!H35))),'Data Summary'!EF41="Yes"),OFFSET('Hygiene Data'!$H$10,0,10*ROW('Hygiene Data'!H35)),NA())</f>
        <v>#N/A</v>
      </c>
    </row>
    <row r="42" x14ac:dyDescent="0.2">
      <c r="A42" s="59" t="e">
        <f ca="true">+IF(OFFSET('Water Data'!$B$1,0,10*ROW('Water Data'!B36))="",NA(),OFFSET('Water Data'!$B$1,0,10*ROW('Water Data'!B36)))</f>
        <v>#N/A</v>
      </c>
      <c r="B42" s="59" t="e">
        <f ca="true">+IF(OFFSET('Water Data'!$A$3,0,10*ROW('Water Data'!A39))="",NA(),OFFSET('Water Data'!$A$3,0,10*ROW('Water Data'!A39)))</f>
        <v>#N/A</v>
      </c>
      <c r="C42" s="59" t="e">
        <f ca="true">+IF(OFFSET('Water Data'!$C$3,0,10*ROW('Water Data'!C39))="",NA(),OFFSET('Water Data'!$C$3,0,10*ROW('Water Data'!C39)))</f>
        <v>#N/A</v>
      </c>
      <c r="D42" s="60" t="e">
        <f ca="true">+IF(AND(ISNUMBER(OFFSET('Water Data'!$C$5,0,10*ROW('Water Data'!C36))),'Data Summary'!BS42="Yes"),100-OFFSET('Water Data'!$C$5,0,10*ROW('Water Data'!C36)),NA())</f>
        <v>#N/A</v>
      </c>
      <c r="E42" s="60" t="e">
        <f ca="true">+IF(AND(ISNUMBER(OFFSET('Water Data'!$C$7,0,10*ROW('Water Data'!C36))),'Data Summary'!BT42="Yes"),OFFSET('Water Data'!$C$7,0,10*ROW('Water Data'!C36)),NA())</f>
        <v>#N/A</v>
      </c>
      <c r="F42" s="60" t="e">
        <f ca="true">+IF(AND(ISNUMBER(OFFSET('Water Data'!$C$10,0,10*ROW('Water Data'!C36))),'Data Summary'!BU42="Yes"),OFFSET('Water Data'!$C$10,0,10*ROW('Water Data'!C36)),NA())</f>
        <v>#N/A</v>
      </c>
      <c r="G42" s="60" t="e">
        <f ca="true">+IF(AND(ISNUMBER(OFFSET('Water Data'!$D$5,0,10*ROW('Water Data'!D36))),'Data Summary'!BV42="Yes"),100-OFFSET('Water Data'!$D$5,0,10*ROW('Water Data'!D36)),NA())</f>
        <v>#N/A</v>
      </c>
      <c r="H42" s="60" t="e">
        <f ca="true">+IF(AND(ISNUMBER(OFFSET('Water Data'!$D$7,0,10*ROW('Water Data'!D36))),'Data Summary'!BW42="Yes"),OFFSET('Water Data'!$D$7,0,10*ROW('Water Data'!D36)),NA())</f>
        <v>#N/A</v>
      </c>
      <c r="I42" s="60" t="e">
        <f ca="true">+IF(AND(ISNUMBER(OFFSET('Water Data'!$D$10,0,10*ROW('Water Data'!D36))),'Data Summary'!BX42="Yes"),OFFSET('Water Data'!$D$10,0,10*ROW('Water Data'!D36)),NA())</f>
        <v>#N/A</v>
      </c>
      <c r="J42" s="60" t="e">
        <f ca="true">+IF(AND(ISNUMBER(OFFSET('Water Data'!$E$5,0,10*ROW('Water Data'!E36))),'Data Summary'!BY42="Yes"),100-OFFSET('Water Data'!$E$5,0,10*ROW('Water Data'!E36)),NA())</f>
        <v>#N/A</v>
      </c>
      <c r="K42" s="60" t="e">
        <f ca="true">+IF(AND(ISNUMBER(OFFSET('Water Data'!$E$7,0,10*ROW('Water Data'!E36))),'Data Summary'!BZ42="Yes"),OFFSET('Water Data'!$E$7,0,10*ROW('Water Data'!E36)),NA())</f>
        <v>#N/A</v>
      </c>
      <c r="L42" s="60" t="e">
        <f ca="true">+IF(AND(ISNUMBER(OFFSET('Water Data'!$E$10,0,10*ROW('Water Data'!E36))),'Data Summary'!CA42="Yes"),OFFSET('Water Data'!$E$10,0,10*ROW('Water Data'!E36)),NA())</f>
        <v>#N/A</v>
      </c>
      <c r="M42" s="60" t="e">
        <f ca="true">+IF(AND(ISNUMBER(OFFSET('Water Data'!$F$5,0,10*ROW('Water Data'!F36))),'Data Summary'!CB42="Yes"),100-OFFSET('Water Data'!$F$5,0,10*ROW('Water Data'!F36)),NA())</f>
        <v>#N/A</v>
      </c>
      <c r="N42" s="60" t="e">
        <f ca="true">+IF(AND(ISNUMBER(OFFSET('Water Data'!$F$7,0,10*ROW('Water Data'!F36))),'Data Summary'!CC42="Yes"),OFFSET('Water Data'!$F$7,0,10*ROW('Water Data'!F36)),NA())</f>
        <v>#N/A</v>
      </c>
      <c r="O42" s="60" t="e">
        <f ca="true">+IF(AND(ISNUMBER(OFFSET('Water Data'!$F$10,0,10*ROW('Water Data'!F36))),'Data Summary'!CD42="Yes"),OFFSET('Water Data'!$F$10,0,10*ROW('Water Data'!F36)),NA())</f>
        <v>#N/A</v>
      </c>
      <c r="P42" s="60" t="e">
        <f ca="true">+IF(AND(ISNUMBER(OFFSET('Water Data'!$G$5,0,10*ROW('Water Data'!G36))),'Data Summary'!CE42="Yes"),100-OFFSET('Water Data'!$G$5,0,10*ROW('Water Data'!G36)),NA())</f>
        <v>#N/A</v>
      </c>
      <c r="Q42" s="60" t="e">
        <f ca="true">+IF(AND(ISNUMBER(OFFSET('Water Data'!$G$7,0,10*ROW('Water Data'!G36))),'Data Summary'!CF42="Yes"),OFFSET('Water Data'!$G$7,0,10*ROW('Water Data'!G36)),NA())</f>
        <v>#N/A</v>
      </c>
      <c r="R42" s="60" t="e">
        <f ca="true">+IF(AND(ISNUMBER(OFFSET('Water Data'!$G$10,0,10*ROW('Water Data'!G36))),'Data Summary'!CG42="Yes"),OFFSET('Water Data'!$G$10,0,10*ROW('Water Data'!G36)),NA())</f>
        <v>#N/A</v>
      </c>
      <c r="S42" s="60" t="e">
        <f ca="true">+IF(AND(ISNUMBER(OFFSET('Water Data'!$H$5,0,10*ROW('Water Data'!H36))),'Data Summary'!CH42="Yes"),100-OFFSET('Water Data'!$H$5,0,10*ROW('Water Data'!H36)),NA())</f>
        <v>#N/A</v>
      </c>
      <c r="T42" s="60" t="e">
        <f ca="true">+IF(AND(ISNUMBER(OFFSET('Water Data'!$H$7,0,10*ROW('Water Data'!H36))),'Data Summary'!CI42="Yes"),OFFSET('Water Data'!$H$7,0,10*ROW('Water Data'!H36)),NA())</f>
        <v>#N/A</v>
      </c>
      <c r="U42" s="60" t="e">
        <f ca="true">+IF(AND(ISNUMBER(OFFSET('Water Data'!$H$10,0,10*ROW('Water Data'!H36))),'Data Summary'!CJ42="Yes"),OFFSET('Water Data'!$H$10,0,10*ROW('Water Data'!H36)),NA())</f>
        <v>#N/A</v>
      </c>
      <c r="V42" s="106" t="e">
        <f ca="true">+IF(AND(ISNUMBER(OFFSET('Sanitation Data'!$C$5,0,10*ROW('Sanitation Data'!C36))),'Data Summary'!CK42="Yes"),100-OFFSET('Sanitation Data'!$C$5,0,10*ROW('Sanitation Data'!C36)),NA())</f>
        <v>#N/A</v>
      </c>
      <c r="W42" s="106" t="e">
        <f ca="true">+IF(AND(ISNUMBER(OFFSET('Sanitation Data'!$C$7,0,10*ROW('Sanitation Data'!C36))),'Data Summary'!CL42="Yes"),OFFSET('Sanitation Data'!$C$7,0,10*ROW('Sanitation Data'!C36)),NA())</f>
        <v>#N/A</v>
      </c>
      <c r="X42" s="106" t="e">
        <f ca="true">+IF(AND(ISNUMBER(OFFSET('Sanitation Data'!$C$11,0,10*ROW('Sanitation Data'!C36))),'Data Summary'!CM42="Yes"),OFFSET('Sanitation Data'!$C$11,0,10*ROW('Sanitation Data'!C36)),NA())</f>
        <v>#N/A</v>
      </c>
      <c r="Y42" s="106" t="e">
        <f ca="true">+IF(AND(ISNUMBER(OFFSET('Sanitation Data'!$C$12,0,10*ROW('Sanitation Data'!C36))),'Data Summary'!CN42="Yes"),OFFSET('Sanitation Data'!$C$12,0,10*ROW('Sanitation Data'!C36)),NA())</f>
        <v>#N/A</v>
      </c>
      <c r="Z42" s="106" t="e">
        <f ca="true">+IF(AND(ISNUMBER(OFFSET('Sanitation Data'!$C$13,0,10*ROW('Sanitation Data'!C36))),'Data Summary'!CO42="Yes"),OFFSET('Sanitation Data'!$C$13,0,10*ROW('Sanitation Data'!C36)),NA())</f>
        <v>#N/A</v>
      </c>
      <c r="AA42" s="106" t="e">
        <f ca="true">+IF(AND(ISNUMBER(OFFSET('Sanitation Data'!$D$5,0,10*ROW('Sanitation Data'!D36))),'Data Summary'!CP42="Yes"),100-OFFSET('Sanitation Data'!$D$5,0,10*ROW('Sanitation Data'!D36)),NA())</f>
        <v>#N/A</v>
      </c>
      <c r="AB42" s="106" t="e">
        <f ca="true">+IF(AND(ISNUMBER(OFFSET('Sanitation Data'!$D$7,0,10*ROW('Sanitation Data'!D36))),'Data Summary'!CQ42="Yes"),OFFSET('Sanitation Data'!$D$7,0,10*ROW('Sanitation Data'!D36)),NA())</f>
        <v>#N/A</v>
      </c>
      <c r="AC42" s="106" t="e">
        <f ca="true">+IF(AND(ISNUMBER(OFFSET('Sanitation Data'!$D$11,0,10*ROW('Sanitation Data'!D36))),'Data Summary'!CR42="Yes"),OFFSET('Sanitation Data'!$D$11,0,10*ROW('Sanitation Data'!D36)),NA())</f>
        <v>#N/A</v>
      </c>
      <c r="AD42" s="106" t="e">
        <f ca="true">+IF(AND(ISNUMBER(OFFSET('Sanitation Data'!$D$12,0,10*ROW('Sanitation Data'!D36))),'Data Summary'!CS42="Yes"),OFFSET('Sanitation Data'!$D$12,0,10*ROW('Sanitation Data'!D36)),NA())</f>
        <v>#N/A</v>
      </c>
      <c r="AE42" s="106" t="e">
        <f ca="true">+IF(AND(ISNUMBER(OFFSET('Sanitation Data'!$D$13,0,10*ROW('Sanitation Data'!D36))),'Data Summary'!CT42="Yes"),OFFSET('Sanitation Data'!$D$13,0,10*ROW('Sanitation Data'!D36)),NA())</f>
        <v>#N/A</v>
      </c>
      <c r="AF42" s="106" t="e">
        <f ca="true">+IF(AND(ISNUMBER(OFFSET('Sanitation Data'!$E$5,0,10*ROW('Sanitation Data'!E36))),'Data Summary'!CU42="Yes"),100-OFFSET('Sanitation Data'!$E$5,0,10*ROW('Sanitation Data'!E36)),NA())</f>
        <v>#N/A</v>
      </c>
      <c r="AG42" s="106" t="e">
        <f ca="true">+IF(AND(ISNUMBER(OFFSET('Sanitation Data'!$E$7,0,10*ROW('Sanitation Data'!E36))),'Data Summary'!CV42="Yes"),OFFSET('Sanitation Data'!$E$7,0,10*ROW('Sanitation Data'!E36)),NA())</f>
        <v>#N/A</v>
      </c>
      <c r="AH42" s="106" t="e">
        <f ca="true">+IF(AND(ISNUMBER(OFFSET('Sanitation Data'!$E$11,0,10*ROW('Sanitation Data'!E36))),'Data Summary'!CW42="Yes"),OFFSET('Sanitation Data'!$E$11,0,10*ROW('Sanitation Data'!E36)),NA())</f>
        <v>#N/A</v>
      </c>
      <c r="AI42" s="106" t="e">
        <f ca="true">+IF(AND(ISNUMBER(OFFSET('Sanitation Data'!$E$12,0,10*ROW('Sanitation Data'!E36))),'Data Summary'!CX42="Yes"),OFFSET('Sanitation Data'!$E$12,0,10*ROW('Sanitation Data'!E36)),NA())</f>
        <v>#N/A</v>
      </c>
      <c r="AJ42" s="106" t="e">
        <f ca="true">+IF(AND(ISNUMBER(OFFSET('Sanitation Data'!$E$13,0,10*ROW('Sanitation Data'!E36))),'Data Summary'!CY42="Yes"),OFFSET('Sanitation Data'!$E$13,0,10*ROW('Sanitation Data'!E36)),NA())</f>
        <v>#N/A</v>
      </c>
      <c r="AK42" s="106" t="e">
        <f ca="true">+IF(AND(ISNUMBER(OFFSET('Sanitation Data'!$F$5,0,10*ROW('Sanitation Data'!F36))),'Data Summary'!CZ42="Yes"),100-OFFSET('Sanitation Data'!$F$5,0,10*ROW('Sanitation Data'!F36)),NA())</f>
        <v>#N/A</v>
      </c>
      <c r="AL42" s="106" t="e">
        <f ca="true">+IF(AND(ISNUMBER(OFFSET('Sanitation Data'!$F$7,0,10*ROW('Sanitation Data'!F36))),'Data Summary'!DA42="Yes"),OFFSET('Sanitation Data'!$F$7,0,10*ROW('Sanitation Data'!F36)),NA())</f>
        <v>#N/A</v>
      </c>
      <c r="AM42" s="106" t="e">
        <f ca="true">+IF(AND(ISNUMBER(OFFSET('Sanitation Data'!$F$11,0,10*ROW('Sanitation Data'!F36))),'Data Summary'!DB42="Yes"),OFFSET('Sanitation Data'!$F$11,0,10*ROW('Sanitation Data'!F36)),NA())</f>
        <v>#N/A</v>
      </c>
      <c r="AN42" s="106" t="e">
        <f ca="true">+IF(AND(ISNUMBER(OFFSET('Sanitation Data'!$F$12,0,10*ROW('Sanitation Data'!F36))),'Data Summary'!DC42="Yes"),OFFSET('Sanitation Data'!$F$12,0,10*ROW('Sanitation Data'!F36)),NA())</f>
        <v>#N/A</v>
      </c>
      <c r="AO42" s="106" t="e">
        <f ca="true">+IF(AND(ISNUMBER(OFFSET('Sanitation Data'!$F$13,0,10*ROW('Sanitation Data'!F36))),'Data Summary'!DD42="Yes"),OFFSET('Sanitation Data'!$F$13,0,10*ROW('Sanitation Data'!F36)),NA())</f>
        <v>#N/A</v>
      </c>
      <c r="AP42" s="106" t="e">
        <f ca="true">+IF(AND(ISNUMBER(OFFSET('Sanitation Data'!$G$5,0,10*ROW('Sanitation Data'!G36))),'Data Summary'!DE42="Yes"),100-OFFSET('Sanitation Data'!$G$5,0,10*ROW('Sanitation Data'!G36)),NA())</f>
        <v>#N/A</v>
      </c>
      <c r="AQ42" s="106" t="e">
        <f ca="true">+IF(AND(ISNUMBER(OFFSET('Sanitation Data'!$G$7,0,10*ROW('Sanitation Data'!G36))),'Data Summary'!DF42="Yes"),OFFSET('Sanitation Data'!$G$7,0,10*ROW('Sanitation Data'!G36)),NA())</f>
        <v>#N/A</v>
      </c>
      <c r="AR42" s="106" t="e">
        <f ca="true">+IF(AND(ISNUMBER(OFFSET('Sanitation Data'!$G$11,0,10*ROW('Sanitation Data'!G36))),'Data Summary'!DG42="Yes"),OFFSET('Sanitation Data'!$G$11,0,10*ROW('Sanitation Data'!G36)),NA())</f>
        <v>#N/A</v>
      </c>
      <c r="AS42" s="106" t="e">
        <f ca="true">+IF(AND(ISNUMBER(OFFSET('Sanitation Data'!$G$12,0,10*ROW('Sanitation Data'!G36))),'Data Summary'!DH42="Yes"),OFFSET('Sanitation Data'!$G$12,0,10*ROW('Sanitation Data'!G36)),NA())</f>
        <v>#N/A</v>
      </c>
      <c r="AT42" s="106" t="e">
        <f ca="true">+IF(AND(ISNUMBER(OFFSET('Sanitation Data'!$G$13,0,10*ROW('Sanitation Data'!G36))),'Data Summary'!DI42="Yes"),OFFSET('Sanitation Data'!$G$13,0,10*ROW('Sanitation Data'!G36)),NA())</f>
        <v>#N/A</v>
      </c>
      <c r="AU42" s="106" t="e">
        <f ca="true">+IF(AND(ISNUMBER(OFFSET('Sanitation Data'!$H$5,0,10*ROW('Sanitation Data'!H36))),'Data Summary'!DJ42="Yes"),100-OFFSET('Sanitation Data'!$H$5,0,10*ROW('Sanitation Data'!H36)),NA())</f>
        <v>#N/A</v>
      </c>
      <c r="AV42" s="106" t="e">
        <f ca="true">+IF(AND(ISNUMBER(OFFSET('Sanitation Data'!$H$7,0,10*ROW('Sanitation Data'!H36))),'Data Summary'!DK42="Yes"),OFFSET('Sanitation Data'!$H$7,0,10*ROW('Sanitation Data'!H36)),NA())</f>
        <v>#N/A</v>
      </c>
      <c r="AW42" s="106" t="e">
        <f ca="true">+IF(AND(ISNUMBER(OFFSET('Sanitation Data'!$H$11,0,10*ROW('Sanitation Data'!H36))),'Data Summary'!DL42="Yes"),OFFSET('Sanitation Data'!$H$11,0,10*ROW('Sanitation Data'!H36)),NA())</f>
        <v>#N/A</v>
      </c>
      <c r="AX42" s="106" t="e">
        <f ca="true">+IF(AND(ISNUMBER(OFFSET('Sanitation Data'!$H$12,0,10*ROW('Sanitation Data'!H36))),'Data Summary'!DM42="Yes"),OFFSET('Sanitation Data'!$H$12,0,10*ROW('Sanitation Data'!H36)),NA())</f>
        <v>#N/A</v>
      </c>
      <c r="AY42" s="106" t="e">
        <f ca="true">+IF(AND(ISNUMBER(OFFSET('Sanitation Data'!$H$13,0,10*ROW('Sanitation Data'!H36))),'Data Summary'!DN42="Yes"),OFFSET('Sanitation Data'!$H$13,0,10*ROW('Sanitation Data'!H36)),NA())</f>
        <v>#N/A</v>
      </c>
      <c r="AZ42" s="111" t="e">
        <f ca="true">+IF(AND(ISNUMBER(OFFSET('Hygiene Data'!$C$6,0,10*ROW('Hygiene Data'!C36))),'Data Summary'!DO42="Yes"),OFFSET('Hygiene Data'!$C$6,0,10*ROW('Hygiene Data'!C36)),NA())</f>
        <v>#N/A</v>
      </c>
      <c r="BA42" s="111" t="e">
        <f ca="true">+IF(AND(ISNUMBER(OFFSET('Hygiene Data'!$C$8,0,10*ROW('Hygiene Data'!C36))),'Data Summary'!DP42="Yes"),OFFSET('Hygiene Data'!$C$8,0,10*ROW('Hygiene Data'!C36)),NA())</f>
        <v>#N/A</v>
      </c>
      <c r="BB42" s="111" t="e">
        <f ca="true">+IF(AND(ISNUMBER(OFFSET('Hygiene Data'!$C$10,0,10*ROW('Hygiene Data'!C36))),'Data Summary'!DQ42="Yes"),OFFSET('Hygiene Data'!$C$10,0,10*ROW('Hygiene Data'!C36)),NA())</f>
        <v>#N/A</v>
      </c>
      <c r="BC42" s="111" t="e">
        <f ca="true">+IF(AND(ISNUMBER(OFFSET('Hygiene Data'!$D$6,0,10*ROW('Hygiene Data'!D36))),'Data Summary'!DR42="Yes"),OFFSET('Hygiene Data'!$D$6,0,10*ROW('Hygiene Data'!D36)),NA())</f>
        <v>#N/A</v>
      </c>
      <c r="BD42" s="111" t="e">
        <f ca="true">+IF(AND(ISNUMBER(OFFSET('Hygiene Data'!$D$8,0,10*ROW('Hygiene Data'!D36))),'Data Summary'!DS42="Yes"),OFFSET('Hygiene Data'!$D$8,0,10*ROW('Hygiene Data'!D36)),NA())</f>
        <v>#N/A</v>
      </c>
      <c r="BE42" s="111" t="e">
        <f ca="true">+IF(AND(ISNUMBER(OFFSET('Hygiene Data'!$D$10,0,10*ROW('Hygiene Data'!D36))),'Data Summary'!DT42="Yes"),OFFSET('Hygiene Data'!$D$10,0,10*ROW('Hygiene Data'!D36)),NA())</f>
        <v>#N/A</v>
      </c>
      <c r="BF42" s="111" t="e">
        <f ca="true">+IF(AND(ISNUMBER(OFFSET('Hygiene Data'!$E$6,0,10*ROW('Hygiene Data'!E36))),'Data Summary'!DU42="Yes"),OFFSET('Hygiene Data'!$E$6,0,10*ROW('Hygiene Data'!E36)),NA())</f>
        <v>#N/A</v>
      </c>
      <c r="BG42" s="111" t="e">
        <f ca="true">+IF(AND(ISNUMBER(OFFSET('Hygiene Data'!$E$8,0,10*ROW('Hygiene Data'!E36))),'Data Summary'!DV42="Yes"),OFFSET('Hygiene Data'!$E$8,0,10*ROW('Hygiene Data'!E36)),NA())</f>
        <v>#N/A</v>
      </c>
      <c r="BH42" s="111" t="e">
        <f ca="true">+IF(AND(ISNUMBER(OFFSET('Hygiene Data'!$E$10,0,10*ROW('Hygiene Data'!E36))),'Data Summary'!DW42="Yes"),OFFSET('Hygiene Data'!$E$10,0,10*ROW('Hygiene Data'!E36)),NA())</f>
        <v>#N/A</v>
      </c>
      <c r="BI42" s="111" t="e">
        <f ca="true">+IF(AND(ISNUMBER(OFFSET('Hygiene Data'!$F$6,0,10*ROW('Hygiene Data'!F36))),'Data Summary'!DX42="Yes"),OFFSET('Hygiene Data'!$F$6,0,10*ROW('Hygiene Data'!F36)),NA())</f>
        <v>#N/A</v>
      </c>
      <c r="BJ42" s="111" t="e">
        <f ca="true">+IF(AND(ISNUMBER(OFFSET('Hygiene Data'!$F$8,0,10*ROW('Hygiene Data'!F36))),'Data Summary'!DY42="Yes"),OFFSET('Hygiene Data'!$F$8,0,10*ROW('Hygiene Data'!F36)),NA())</f>
        <v>#N/A</v>
      </c>
      <c r="BK42" s="111" t="e">
        <f ca="true">+IF(AND(ISNUMBER(OFFSET('Hygiene Data'!$F$10,0,10*ROW('Hygiene Data'!F36))),'Data Summary'!DZ42="Yes"),OFFSET('Hygiene Data'!$F$10,0,10*ROW('Hygiene Data'!F36)),NA())</f>
        <v>#N/A</v>
      </c>
      <c r="BL42" s="111" t="e">
        <f ca="true">+IF(AND(ISNUMBER(OFFSET('Hygiene Data'!$G$6,0,10*ROW('Hygiene Data'!G36))),'Data Summary'!EA42="Yes"),OFFSET('Hygiene Data'!$G$6,0,10*ROW('Hygiene Data'!G36)),NA())</f>
        <v>#N/A</v>
      </c>
      <c r="BM42" s="111" t="e">
        <f ca="true">+IF(AND(ISNUMBER(OFFSET('Hygiene Data'!$G$8,0,10*ROW('Hygiene Data'!G36))),'Data Summary'!EB42="Yes"),OFFSET('Hygiene Data'!$G$8,0,10*ROW('Hygiene Data'!G36)),NA())</f>
        <v>#N/A</v>
      </c>
      <c r="BN42" s="111" t="e">
        <f ca="true">+IF(AND(ISNUMBER(OFFSET('Hygiene Data'!$G$10,0,10*ROW('Hygiene Data'!G36))),'Data Summary'!EC42="Yes"),OFFSET('Hygiene Data'!$G$10,0,10*ROW('Hygiene Data'!G36)),NA())</f>
        <v>#N/A</v>
      </c>
      <c r="BO42" s="111" t="e">
        <f ca="true">+IF(AND(ISNUMBER(OFFSET('Hygiene Data'!$H$6,0,10*ROW('Hygiene Data'!H36))),'Data Summary'!ED42="Yes"),OFFSET('Hygiene Data'!$H$6,0,10*ROW('Hygiene Data'!H36)),NA())</f>
        <v>#N/A</v>
      </c>
      <c r="BP42" s="111" t="e">
        <f ca="true">+IF(AND(ISNUMBER(OFFSET('Hygiene Data'!$H$8,0,10*ROW('Hygiene Data'!H36))),'Data Summary'!EE42="Yes"),OFFSET('Hygiene Data'!$H$8,0,10*ROW('Hygiene Data'!H36)),NA())</f>
        <v>#N/A</v>
      </c>
      <c r="BQ42" s="111" t="e">
        <f ca="true">+IF(AND(ISNUMBER(OFFSET('Hygiene Data'!$H$10,0,10*ROW('Hygiene Data'!H36))),'Data Summary'!EF42="Yes"),OFFSET('Hygiene Data'!$H$10,0,10*ROW('Hygiene Data'!H36)),NA())</f>
        <v>#N/A</v>
      </c>
    </row>
    <row r="43" x14ac:dyDescent="0.2">
      <c r="A43" s="59" t="e">
        <f ca="true">+IF(OFFSET('Water Data'!$B$1,0,10*ROW('Water Data'!B37))="",NA(),OFFSET('Water Data'!$B$1,0,10*ROW('Water Data'!B37)))</f>
        <v>#N/A</v>
      </c>
      <c r="B43" s="59" t="e">
        <f ca="true">+IF(OFFSET('Water Data'!$A$3,0,10*ROW('Water Data'!A40))="",NA(),OFFSET('Water Data'!$A$3,0,10*ROW('Water Data'!A40)))</f>
        <v>#N/A</v>
      </c>
      <c r="C43" s="59" t="e">
        <f ca="true">+IF(OFFSET('Water Data'!$C$3,0,10*ROW('Water Data'!C40))="",NA(),OFFSET('Water Data'!$C$3,0,10*ROW('Water Data'!C40)))</f>
        <v>#N/A</v>
      </c>
      <c r="D43" s="60" t="e">
        <f ca="true">+IF(AND(ISNUMBER(OFFSET('Water Data'!$C$5,0,10*ROW('Water Data'!C37))),'Data Summary'!BS43="Yes"),100-OFFSET('Water Data'!$C$5,0,10*ROW('Water Data'!C37)),NA())</f>
        <v>#N/A</v>
      </c>
      <c r="E43" s="60" t="e">
        <f ca="true">+IF(AND(ISNUMBER(OFFSET('Water Data'!$C$7,0,10*ROW('Water Data'!C37))),'Data Summary'!BT43="Yes"),OFFSET('Water Data'!$C$7,0,10*ROW('Water Data'!C37)),NA())</f>
        <v>#N/A</v>
      </c>
      <c r="F43" s="60" t="e">
        <f ca="true">+IF(AND(ISNUMBER(OFFSET('Water Data'!$C$10,0,10*ROW('Water Data'!C37))),'Data Summary'!BU43="Yes"),OFFSET('Water Data'!$C$10,0,10*ROW('Water Data'!C37)),NA())</f>
        <v>#N/A</v>
      </c>
      <c r="G43" s="60" t="e">
        <f ca="true">+IF(AND(ISNUMBER(OFFSET('Water Data'!$D$5,0,10*ROW('Water Data'!D37))),'Data Summary'!BV43="Yes"),100-OFFSET('Water Data'!$D$5,0,10*ROW('Water Data'!D37)),NA())</f>
        <v>#N/A</v>
      </c>
      <c r="H43" s="60" t="e">
        <f ca="true">+IF(AND(ISNUMBER(OFFSET('Water Data'!$D$7,0,10*ROW('Water Data'!D37))),'Data Summary'!BW43="Yes"),OFFSET('Water Data'!$D$7,0,10*ROW('Water Data'!D37)),NA())</f>
        <v>#N/A</v>
      </c>
      <c r="I43" s="60" t="e">
        <f ca="true">+IF(AND(ISNUMBER(OFFSET('Water Data'!$D$10,0,10*ROW('Water Data'!D37))),'Data Summary'!BX43="Yes"),OFFSET('Water Data'!$D$10,0,10*ROW('Water Data'!D37)),NA())</f>
        <v>#N/A</v>
      </c>
      <c r="J43" s="60" t="e">
        <f ca="true">+IF(AND(ISNUMBER(OFFSET('Water Data'!$E$5,0,10*ROW('Water Data'!E37))),'Data Summary'!BY43="Yes"),100-OFFSET('Water Data'!$E$5,0,10*ROW('Water Data'!E37)),NA())</f>
        <v>#N/A</v>
      </c>
      <c r="K43" s="60" t="e">
        <f ca="true">+IF(AND(ISNUMBER(OFFSET('Water Data'!$E$7,0,10*ROW('Water Data'!E37))),'Data Summary'!BZ43="Yes"),OFFSET('Water Data'!$E$7,0,10*ROW('Water Data'!E37)),NA())</f>
        <v>#N/A</v>
      </c>
      <c r="L43" s="60" t="e">
        <f ca="true">+IF(AND(ISNUMBER(OFFSET('Water Data'!$E$10,0,10*ROW('Water Data'!E37))),'Data Summary'!CA43="Yes"),OFFSET('Water Data'!$E$10,0,10*ROW('Water Data'!E37)),NA())</f>
        <v>#N/A</v>
      </c>
      <c r="M43" s="60" t="e">
        <f ca="true">+IF(AND(ISNUMBER(OFFSET('Water Data'!$F$5,0,10*ROW('Water Data'!F37))),'Data Summary'!CB43="Yes"),100-OFFSET('Water Data'!$F$5,0,10*ROW('Water Data'!F37)),NA())</f>
        <v>#N/A</v>
      </c>
      <c r="N43" s="60" t="e">
        <f ca="true">+IF(AND(ISNUMBER(OFFSET('Water Data'!$F$7,0,10*ROW('Water Data'!F37))),'Data Summary'!CC43="Yes"),OFFSET('Water Data'!$F$7,0,10*ROW('Water Data'!F37)),NA())</f>
        <v>#N/A</v>
      </c>
      <c r="O43" s="60" t="e">
        <f ca="true">+IF(AND(ISNUMBER(OFFSET('Water Data'!$F$10,0,10*ROW('Water Data'!F37))),'Data Summary'!CD43="Yes"),OFFSET('Water Data'!$F$10,0,10*ROW('Water Data'!F37)),NA())</f>
        <v>#N/A</v>
      </c>
      <c r="P43" s="60" t="e">
        <f ca="true">+IF(AND(ISNUMBER(OFFSET('Water Data'!$G$5,0,10*ROW('Water Data'!G37))),'Data Summary'!CE43="Yes"),100-OFFSET('Water Data'!$G$5,0,10*ROW('Water Data'!G37)),NA())</f>
        <v>#N/A</v>
      </c>
      <c r="Q43" s="60" t="e">
        <f ca="true">+IF(AND(ISNUMBER(OFFSET('Water Data'!$G$7,0,10*ROW('Water Data'!G37))),'Data Summary'!CF43="Yes"),OFFSET('Water Data'!$G$7,0,10*ROW('Water Data'!G37)),NA())</f>
        <v>#N/A</v>
      </c>
      <c r="R43" s="60" t="e">
        <f ca="true">+IF(AND(ISNUMBER(OFFSET('Water Data'!$G$10,0,10*ROW('Water Data'!G37))),'Data Summary'!CG43="Yes"),OFFSET('Water Data'!$G$10,0,10*ROW('Water Data'!G37)),NA())</f>
        <v>#N/A</v>
      </c>
      <c r="S43" s="60" t="e">
        <f ca="true">+IF(AND(ISNUMBER(OFFSET('Water Data'!$H$5,0,10*ROW('Water Data'!H37))),'Data Summary'!CH43="Yes"),100-OFFSET('Water Data'!$H$5,0,10*ROW('Water Data'!H37)),NA())</f>
        <v>#N/A</v>
      </c>
      <c r="T43" s="60" t="e">
        <f ca="true">+IF(AND(ISNUMBER(OFFSET('Water Data'!$H$7,0,10*ROW('Water Data'!H37))),'Data Summary'!CI43="Yes"),OFFSET('Water Data'!$H$7,0,10*ROW('Water Data'!H37)),NA())</f>
        <v>#N/A</v>
      </c>
      <c r="U43" s="60" t="e">
        <f ca="true">+IF(AND(ISNUMBER(OFFSET('Water Data'!$H$10,0,10*ROW('Water Data'!H37))),'Data Summary'!CJ43="Yes"),OFFSET('Water Data'!$H$10,0,10*ROW('Water Data'!H37)),NA())</f>
        <v>#N/A</v>
      </c>
      <c r="V43" s="106" t="e">
        <f ca="true">+IF(AND(ISNUMBER(OFFSET('Sanitation Data'!$C$5,0,10*ROW('Sanitation Data'!C37))),'Data Summary'!CK43="Yes"),100-OFFSET('Sanitation Data'!$C$5,0,10*ROW('Sanitation Data'!C37)),NA())</f>
        <v>#N/A</v>
      </c>
      <c r="W43" s="106" t="e">
        <f ca="true">+IF(AND(ISNUMBER(OFFSET('Sanitation Data'!$C$7,0,10*ROW('Sanitation Data'!C37))),'Data Summary'!CL43="Yes"),OFFSET('Sanitation Data'!$C$7,0,10*ROW('Sanitation Data'!C37)),NA())</f>
        <v>#N/A</v>
      </c>
      <c r="X43" s="106" t="e">
        <f ca="true">+IF(AND(ISNUMBER(OFFSET('Sanitation Data'!$C$11,0,10*ROW('Sanitation Data'!C37))),'Data Summary'!CM43="Yes"),OFFSET('Sanitation Data'!$C$11,0,10*ROW('Sanitation Data'!C37)),NA())</f>
        <v>#N/A</v>
      </c>
      <c r="Y43" s="106" t="e">
        <f ca="true">+IF(AND(ISNUMBER(OFFSET('Sanitation Data'!$C$12,0,10*ROW('Sanitation Data'!C37))),'Data Summary'!CN43="Yes"),OFFSET('Sanitation Data'!$C$12,0,10*ROW('Sanitation Data'!C37)),NA())</f>
        <v>#N/A</v>
      </c>
      <c r="Z43" s="106" t="e">
        <f ca="true">+IF(AND(ISNUMBER(OFFSET('Sanitation Data'!$C$13,0,10*ROW('Sanitation Data'!C37))),'Data Summary'!CO43="Yes"),OFFSET('Sanitation Data'!$C$13,0,10*ROW('Sanitation Data'!C37)),NA())</f>
        <v>#N/A</v>
      </c>
      <c r="AA43" s="106" t="e">
        <f ca="true">+IF(AND(ISNUMBER(OFFSET('Sanitation Data'!$D$5,0,10*ROW('Sanitation Data'!D37))),'Data Summary'!CP43="Yes"),100-OFFSET('Sanitation Data'!$D$5,0,10*ROW('Sanitation Data'!D37)),NA())</f>
        <v>#N/A</v>
      </c>
      <c r="AB43" s="106" t="e">
        <f ca="true">+IF(AND(ISNUMBER(OFFSET('Sanitation Data'!$D$7,0,10*ROW('Sanitation Data'!D37))),'Data Summary'!CQ43="Yes"),OFFSET('Sanitation Data'!$D$7,0,10*ROW('Sanitation Data'!D37)),NA())</f>
        <v>#N/A</v>
      </c>
      <c r="AC43" s="106" t="e">
        <f ca="true">+IF(AND(ISNUMBER(OFFSET('Sanitation Data'!$D$11,0,10*ROW('Sanitation Data'!D37))),'Data Summary'!CR43="Yes"),OFFSET('Sanitation Data'!$D$11,0,10*ROW('Sanitation Data'!D37)),NA())</f>
        <v>#N/A</v>
      </c>
      <c r="AD43" s="106" t="e">
        <f ca="true">+IF(AND(ISNUMBER(OFFSET('Sanitation Data'!$D$12,0,10*ROW('Sanitation Data'!D37))),'Data Summary'!CS43="Yes"),OFFSET('Sanitation Data'!$D$12,0,10*ROW('Sanitation Data'!D37)),NA())</f>
        <v>#N/A</v>
      </c>
      <c r="AE43" s="106" t="e">
        <f ca="true">+IF(AND(ISNUMBER(OFFSET('Sanitation Data'!$D$13,0,10*ROW('Sanitation Data'!D37))),'Data Summary'!CT43="Yes"),OFFSET('Sanitation Data'!$D$13,0,10*ROW('Sanitation Data'!D37)),NA())</f>
        <v>#N/A</v>
      </c>
      <c r="AF43" s="106" t="e">
        <f ca="true">+IF(AND(ISNUMBER(OFFSET('Sanitation Data'!$E$5,0,10*ROW('Sanitation Data'!E37))),'Data Summary'!CU43="Yes"),100-OFFSET('Sanitation Data'!$E$5,0,10*ROW('Sanitation Data'!E37)),NA())</f>
        <v>#N/A</v>
      </c>
      <c r="AG43" s="106" t="e">
        <f ca="true">+IF(AND(ISNUMBER(OFFSET('Sanitation Data'!$E$7,0,10*ROW('Sanitation Data'!E37))),'Data Summary'!CV43="Yes"),OFFSET('Sanitation Data'!$E$7,0,10*ROW('Sanitation Data'!E37)),NA())</f>
        <v>#N/A</v>
      </c>
      <c r="AH43" s="106" t="e">
        <f ca="true">+IF(AND(ISNUMBER(OFFSET('Sanitation Data'!$E$11,0,10*ROW('Sanitation Data'!E37))),'Data Summary'!CW43="Yes"),OFFSET('Sanitation Data'!$E$11,0,10*ROW('Sanitation Data'!E37)),NA())</f>
        <v>#N/A</v>
      </c>
      <c r="AI43" s="106" t="e">
        <f ca="true">+IF(AND(ISNUMBER(OFFSET('Sanitation Data'!$E$12,0,10*ROW('Sanitation Data'!E37))),'Data Summary'!CX43="Yes"),OFFSET('Sanitation Data'!$E$12,0,10*ROW('Sanitation Data'!E37)),NA())</f>
        <v>#N/A</v>
      </c>
      <c r="AJ43" s="106" t="e">
        <f ca="true">+IF(AND(ISNUMBER(OFFSET('Sanitation Data'!$E$13,0,10*ROW('Sanitation Data'!E37))),'Data Summary'!CY43="Yes"),OFFSET('Sanitation Data'!$E$13,0,10*ROW('Sanitation Data'!E37)),NA())</f>
        <v>#N/A</v>
      </c>
      <c r="AK43" s="106" t="e">
        <f ca="true">+IF(AND(ISNUMBER(OFFSET('Sanitation Data'!$F$5,0,10*ROW('Sanitation Data'!F37))),'Data Summary'!CZ43="Yes"),100-OFFSET('Sanitation Data'!$F$5,0,10*ROW('Sanitation Data'!F37)),NA())</f>
        <v>#N/A</v>
      </c>
      <c r="AL43" s="106" t="e">
        <f ca="true">+IF(AND(ISNUMBER(OFFSET('Sanitation Data'!$F$7,0,10*ROW('Sanitation Data'!F37))),'Data Summary'!DA43="Yes"),OFFSET('Sanitation Data'!$F$7,0,10*ROW('Sanitation Data'!F37)),NA())</f>
        <v>#N/A</v>
      </c>
      <c r="AM43" s="106" t="e">
        <f ca="true">+IF(AND(ISNUMBER(OFFSET('Sanitation Data'!$F$11,0,10*ROW('Sanitation Data'!F37))),'Data Summary'!DB43="Yes"),OFFSET('Sanitation Data'!$F$11,0,10*ROW('Sanitation Data'!F37)),NA())</f>
        <v>#N/A</v>
      </c>
      <c r="AN43" s="106" t="e">
        <f ca="true">+IF(AND(ISNUMBER(OFFSET('Sanitation Data'!$F$12,0,10*ROW('Sanitation Data'!F37))),'Data Summary'!DC43="Yes"),OFFSET('Sanitation Data'!$F$12,0,10*ROW('Sanitation Data'!F37)),NA())</f>
        <v>#N/A</v>
      </c>
      <c r="AO43" s="106" t="e">
        <f ca="true">+IF(AND(ISNUMBER(OFFSET('Sanitation Data'!$F$13,0,10*ROW('Sanitation Data'!F37))),'Data Summary'!DD43="Yes"),OFFSET('Sanitation Data'!$F$13,0,10*ROW('Sanitation Data'!F37)),NA())</f>
        <v>#N/A</v>
      </c>
      <c r="AP43" s="106" t="e">
        <f ca="true">+IF(AND(ISNUMBER(OFFSET('Sanitation Data'!$G$5,0,10*ROW('Sanitation Data'!G37))),'Data Summary'!DE43="Yes"),100-OFFSET('Sanitation Data'!$G$5,0,10*ROW('Sanitation Data'!G37)),NA())</f>
        <v>#N/A</v>
      </c>
      <c r="AQ43" s="106" t="e">
        <f ca="true">+IF(AND(ISNUMBER(OFFSET('Sanitation Data'!$G$7,0,10*ROW('Sanitation Data'!G37))),'Data Summary'!DF43="Yes"),OFFSET('Sanitation Data'!$G$7,0,10*ROW('Sanitation Data'!G37)),NA())</f>
        <v>#N/A</v>
      </c>
      <c r="AR43" s="106" t="e">
        <f ca="true">+IF(AND(ISNUMBER(OFFSET('Sanitation Data'!$G$11,0,10*ROW('Sanitation Data'!G37))),'Data Summary'!DG43="Yes"),OFFSET('Sanitation Data'!$G$11,0,10*ROW('Sanitation Data'!G37)),NA())</f>
        <v>#N/A</v>
      </c>
      <c r="AS43" s="106" t="e">
        <f ca="true">+IF(AND(ISNUMBER(OFFSET('Sanitation Data'!$G$12,0,10*ROW('Sanitation Data'!G37))),'Data Summary'!DH43="Yes"),OFFSET('Sanitation Data'!$G$12,0,10*ROW('Sanitation Data'!G37)),NA())</f>
        <v>#N/A</v>
      </c>
      <c r="AT43" s="106" t="e">
        <f ca="true">+IF(AND(ISNUMBER(OFFSET('Sanitation Data'!$G$13,0,10*ROW('Sanitation Data'!G37))),'Data Summary'!DI43="Yes"),OFFSET('Sanitation Data'!$G$13,0,10*ROW('Sanitation Data'!G37)),NA())</f>
        <v>#N/A</v>
      </c>
      <c r="AU43" s="106" t="e">
        <f ca="true">+IF(AND(ISNUMBER(OFFSET('Sanitation Data'!$H$5,0,10*ROW('Sanitation Data'!H37))),'Data Summary'!DJ43="Yes"),100-OFFSET('Sanitation Data'!$H$5,0,10*ROW('Sanitation Data'!H37)),NA())</f>
        <v>#N/A</v>
      </c>
      <c r="AV43" s="106" t="e">
        <f ca="true">+IF(AND(ISNUMBER(OFFSET('Sanitation Data'!$H$7,0,10*ROW('Sanitation Data'!H37))),'Data Summary'!DK43="Yes"),OFFSET('Sanitation Data'!$H$7,0,10*ROW('Sanitation Data'!H37)),NA())</f>
        <v>#N/A</v>
      </c>
      <c r="AW43" s="106" t="e">
        <f ca="true">+IF(AND(ISNUMBER(OFFSET('Sanitation Data'!$H$11,0,10*ROW('Sanitation Data'!H37))),'Data Summary'!DL43="Yes"),OFFSET('Sanitation Data'!$H$11,0,10*ROW('Sanitation Data'!H37)),NA())</f>
        <v>#N/A</v>
      </c>
      <c r="AX43" s="106" t="e">
        <f ca="true">+IF(AND(ISNUMBER(OFFSET('Sanitation Data'!$H$12,0,10*ROW('Sanitation Data'!H37))),'Data Summary'!DM43="Yes"),OFFSET('Sanitation Data'!$H$12,0,10*ROW('Sanitation Data'!H37)),NA())</f>
        <v>#N/A</v>
      </c>
      <c r="AY43" s="106" t="e">
        <f ca="true">+IF(AND(ISNUMBER(OFFSET('Sanitation Data'!$H$13,0,10*ROW('Sanitation Data'!H37))),'Data Summary'!DN43="Yes"),OFFSET('Sanitation Data'!$H$13,0,10*ROW('Sanitation Data'!H37)),NA())</f>
        <v>#N/A</v>
      </c>
      <c r="AZ43" s="111" t="e">
        <f ca="true">+IF(AND(ISNUMBER(OFFSET('Hygiene Data'!$C$6,0,10*ROW('Hygiene Data'!C37))),'Data Summary'!DO43="Yes"),OFFSET('Hygiene Data'!$C$6,0,10*ROW('Hygiene Data'!C37)),NA())</f>
        <v>#N/A</v>
      </c>
      <c r="BA43" s="111" t="e">
        <f ca="true">+IF(AND(ISNUMBER(OFFSET('Hygiene Data'!$C$8,0,10*ROW('Hygiene Data'!C37))),'Data Summary'!DP43="Yes"),OFFSET('Hygiene Data'!$C$8,0,10*ROW('Hygiene Data'!C37)),NA())</f>
        <v>#N/A</v>
      </c>
      <c r="BB43" s="111" t="e">
        <f ca="true">+IF(AND(ISNUMBER(OFFSET('Hygiene Data'!$C$10,0,10*ROW('Hygiene Data'!C37))),'Data Summary'!DQ43="Yes"),OFFSET('Hygiene Data'!$C$10,0,10*ROW('Hygiene Data'!C37)),NA())</f>
        <v>#N/A</v>
      </c>
      <c r="BC43" s="111" t="e">
        <f ca="true">+IF(AND(ISNUMBER(OFFSET('Hygiene Data'!$D$6,0,10*ROW('Hygiene Data'!D37))),'Data Summary'!DR43="Yes"),OFFSET('Hygiene Data'!$D$6,0,10*ROW('Hygiene Data'!D37)),NA())</f>
        <v>#N/A</v>
      </c>
      <c r="BD43" s="111" t="e">
        <f ca="true">+IF(AND(ISNUMBER(OFFSET('Hygiene Data'!$D$8,0,10*ROW('Hygiene Data'!D37))),'Data Summary'!DS43="Yes"),OFFSET('Hygiene Data'!$D$8,0,10*ROW('Hygiene Data'!D37)),NA())</f>
        <v>#N/A</v>
      </c>
      <c r="BE43" s="111" t="e">
        <f ca="true">+IF(AND(ISNUMBER(OFFSET('Hygiene Data'!$D$10,0,10*ROW('Hygiene Data'!D37))),'Data Summary'!DT43="Yes"),OFFSET('Hygiene Data'!$D$10,0,10*ROW('Hygiene Data'!D37)),NA())</f>
        <v>#N/A</v>
      </c>
      <c r="BF43" s="111" t="e">
        <f ca="true">+IF(AND(ISNUMBER(OFFSET('Hygiene Data'!$E$6,0,10*ROW('Hygiene Data'!E37))),'Data Summary'!DU43="Yes"),OFFSET('Hygiene Data'!$E$6,0,10*ROW('Hygiene Data'!E37)),NA())</f>
        <v>#N/A</v>
      </c>
      <c r="BG43" s="111" t="e">
        <f ca="true">+IF(AND(ISNUMBER(OFFSET('Hygiene Data'!$E$8,0,10*ROW('Hygiene Data'!E37))),'Data Summary'!DV43="Yes"),OFFSET('Hygiene Data'!$E$8,0,10*ROW('Hygiene Data'!E37)),NA())</f>
        <v>#N/A</v>
      </c>
      <c r="BH43" s="111" t="e">
        <f ca="true">+IF(AND(ISNUMBER(OFFSET('Hygiene Data'!$E$10,0,10*ROW('Hygiene Data'!E37))),'Data Summary'!DW43="Yes"),OFFSET('Hygiene Data'!$E$10,0,10*ROW('Hygiene Data'!E37)),NA())</f>
        <v>#N/A</v>
      </c>
      <c r="BI43" s="111" t="e">
        <f ca="true">+IF(AND(ISNUMBER(OFFSET('Hygiene Data'!$F$6,0,10*ROW('Hygiene Data'!F37))),'Data Summary'!DX43="Yes"),OFFSET('Hygiene Data'!$F$6,0,10*ROW('Hygiene Data'!F37)),NA())</f>
        <v>#N/A</v>
      </c>
      <c r="BJ43" s="111" t="e">
        <f ca="true">+IF(AND(ISNUMBER(OFFSET('Hygiene Data'!$F$8,0,10*ROW('Hygiene Data'!F37))),'Data Summary'!DY43="Yes"),OFFSET('Hygiene Data'!$F$8,0,10*ROW('Hygiene Data'!F37)),NA())</f>
        <v>#N/A</v>
      </c>
      <c r="BK43" s="111" t="e">
        <f ca="true">+IF(AND(ISNUMBER(OFFSET('Hygiene Data'!$F$10,0,10*ROW('Hygiene Data'!F37))),'Data Summary'!DZ43="Yes"),OFFSET('Hygiene Data'!$F$10,0,10*ROW('Hygiene Data'!F37)),NA())</f>
        <v>#N/A</v>
      </c>
      <c r="BL43" s="111" t="e">
        <f ca="true">+IF(AND(ISNUMBER(OFFSET('Hygiene Data'!$G$6,0,10*ROW('Hygiene Data'!G37))),'Data Summary'!EA43="Yes"),OFFSET('Hygiene Data'!$G$6,0,10*ROW('Hygiene Data'!G37)),NA())</f>
        <v>#N/A</v>
      </c>
      <c r="BM43" s="111" t="e">
        <f ca="true">+IF(AND(ISNUMBER(OFFSET('Hygiene Data'!$G$8,0,10*ROW('Hygiene Data'!G37))),'Data Summary'!EB43="Yes"),OFFSET('Hygiene Data'!$G$8,0,10*ROW('Hygiene Data'!G37)),NA())</f>
        <v>#N/A</v>
      </c>
      <c r="BN43" s="111" t="e">
        <f ca="true">+IF(AND(ISNUMBER(OFFSET('Hygiene Data'!$G$10,0,10*ROW('Hygiene Data'!G37))),'Data Summary'!EC43="Yes"),OFFSET('Hygiene Data'!$G$10,0,10*ROW('Hygiene Data'!G37)),NA())</f>
        <v>#N/A</v>
      </c>
      <c r="BO43" s="111" t="e">
        <f ca="true">+IF(AND(ISNUMBER(OFFSET('Hygiene Data'!$H$6,0,10*ROW('Hygiene Data'!H37))),'Data Summary'!ED43="Yes"),OFFSET('Hygiene Data'!$H$6,0,10*ROW('Hygiene Data'!H37)),NA())</f>
        <v>#N/A</v>
      </c>
      <c r="BP43" s="111" t="e">
        <f ca="true">+IF(AND(ISNUMBER(OFFSET('Hygiene Data'!$H$8,0,10*ROW('Hygiene Data'!H37))),'Data Summary'!EE43="Yes"),OFFSET('Hygiene Data'!$H$8,0,10*ROW('Hygiene Data'!H37)),NA())</f>
        <v>#N/A</v>
      </c>
      <c r="BQ43" s="111" t="e">
        <f ca="true">+IF(AND(ISNUMBER(OFFSET('Hygiene Data'!$H$10,0,10*ROW('Hygiene Data'!H37))),'Data Summary'!EF43="Yes"),OFFSET('Hygiene Data'!$H$10,0,10*ROW('Hygiene Data'!H37)),NA())</f>
        <v>#N/A</v>
      </c>
    </row>
    <row r="44" x14ac:dyDescent="0.2">
      <c r="A44" s="59" t="e">
        <f ca="true">+IF(OFFSET('Water Data'!$B$1,0,10*ROW('Water Data'!B38))="",NA(),OFFSET('Water Data'!$B$1,0,10*ROW('Water Data'!B38)))</f>
        <v>#N/A</v>
      </c>
      <c r="B44" s="59" t="e">
        <f ca="true">+IF(OFFSET('Water Data'!$A$3,0,10*ROW('Water Data'!A41))="",NA(),OFFSET('Water Data'!$A$3,0,10*ROW('Water Data'!A41)))</f>
        <v>#N/A</v>
      </c>
      <c r="C44" s="59" t="e">
        <f ca="true">+IF(OFFSET('Water Data'!$C$3,0,10*ROW('Water Data'!C41))="",NA(),OFFSET('Water Data'!$C$3,0,10*ROW('Water Data'!C41)))</f>
        <v>#N/A</v>
      </c>
      <c r="D44" s="60" t="e">
        <f ca="true">+IF(AND(ISNUMBER(OFFSET('Water Data'!$C$5,0,10*ROW('Water Data'!C38))),'Data Summary'!BS44="Yes"),100-OFFSET('Water Data'!$C$5,0,10*ROW('Water Data'!C38)),NA())</f>
        <v>#N/A</v>
      </c>
      <c r="E44" s="60" t="e">
        <f ca="true">+IF(AND(ISNUMBER(OFFSET('Water Data'!$C$7,0,10*ROW('Water Data'!C38))),'Data Summary'!BT44="Yes"),OFFSET('Water Data'!$C$7,0,10*ROW('Water Data'!C38)),NA())</f>
        <v>#N/A</v>
      </c>
      <c r="F44" s="60" t="e">
        <f ca="true">+IF(AND(ISNUMBER(OFFSET('Water Data'!$C$10,0,10*ROW('Water Data'!C38))),'Data Summary'!BU44="Yes"),OFFSET('Water Data'!$C$10,0,10*ROW('Water Data'!C38)),NA())</f>
        <v>#N/A</v>
      </c>
      <c r="G44" s="60" t="e">
        <f ca="true">+IF(AND(ISNUMBER(OFFSET('Water Data'!$D$5,0,10*ROW('Water Data'!D38))),'Data Summary'!BV44="Yes"),100-OFFSET('Water Data'!$D$5,0,10*ROW('Water Data'!D38)),NA())</f>
        <v>#N/A</v>
      </c>
      <c r="H44" s="60" t="e">
        <f ca="true">+IF(AND(ISNUMBER(OFFSET('Water Data'!$D$7,0,10*ROW('Water Data'!D38))),'Data Summary'!BW44="Yes"),OFFSET('Water Data'!$D$7,0,10*ROW('Water Data'!D38)),NA())</f>
        <v>#N/A</v>
      </c>
      <c r="I44" s="60" t="e">
        <f ca="true">+IF(AND(ISNUMBER(OFFSET('Water Data'!$D$10,0,10*ROW('Water Data'!D38))),'Data Summary'!BX44="Yes"),OFFSET('Water Data'!$D$10,0,10*ROW('Water Data'!D38)),NA())</f>
        <v>#N/A</v>
      </c>
      <c r="J44" s="60" t="e">
        <f ca="true">+IF(AND(ISNUMBER(OFFSET('Water Data'!$E$5,0,10*ROW('Water Data'!E38))),'Data Summary'!BY44="Yes"),100-OFFSET('Water Data'!$E$5,0,10*ROW('Water Data'!E38)),NA())</f>
        <v>#N/A</v>
      </c>
      <c r="K44" s="60" t="e">
        <f ca="true">+IF(AND(ISNUMBER(OFFSET('Water Data'!$E$7,0,10*ROW('Water Data'!E38))),'Data Summary'!BZ44="Yes"),OFFSET('Water Data'!$E$7,0,10*ROW('Water Data'!E38)),NA())</f>
        <v>#N/A</v>
      </c>
      <c r="L44" s="60" t="e">
        <f ca="true">+IF(AND(ISNUMBER(OFFSET('Water Data'!$E$10,0,10*ROW('Water Data'!E38))),'Data Summary'!CA44="Yes"),OFFSET('Water Data'!$E$10,0,10*ROW('Water Data'!E38)),NA())</f>
        <v>#N/A</v>
      </c>
      <c r="M44" s="60" t="e">
        <f ca="true">+IF(AND(ISNUMBER(OFFSET('Water Data'!$F$5,0,10*ROW('Water Data'!F38))),'Data Summary'!CB44="Yes"),100-OFFSET('Water Data'!$F$5,0,10*ROW('Water Data'!F38)),NA())</f>
        <v>#N/A</v>
      </c>
      <c r="N44" s="60" t="e">
        <f ca="true">+IF(AND(ISNUMBER(OFFSET('Water Data'!$F$7,0,10*ROW('Water Data'!F38))),'Data Summary'!CC44="Yes"),OFFSET('Water Data'!$F$7,0,10*ROW('Water Data'!F38)),NA())</f>
        <v>#N/A</v>
      </c>
      <c r="O44" s="60" t="e">
        <f ca="true">+IF(AND(ISNUMBER(OFFSET('Water Data'!$F$10,0,10*ROW('Water Data'!F38))),'Data Summary'!CD44="Yes"),OFFSET('Water Data'!$F$10,0,10*ROW('Water Data'!F38)),NA())</f>
        <v>#N/A</v>
      </c>
      <c r="P44" s="60" t="e">
        <f ca="true">+IF(AND(ISNUMBER(OFFSET('Water Data'!$G$5,0,10*ROW('Water Data'!G38))),'Data Summary'!CE44="Yes"),100-OFFSET('Water Data'!$G$5,0,10*ROW('Water Data'!G38)),NA())</f>
        <v>#N/A</v>
      </c>
      <c r="Q44" s="60" t="e">
        <f ca="true">+IF(AND(ISNUMBER(OFFSET('Water Data'!$G$7,0,10*ROW('Water Data'!G38))),'Data Summary'!CF44="Yes"),OFFSET('Water Data'!$G$7,0,10*ROW('Water Data'!G38)),NA())</f>
        <v>#N/A</v>
      </c>
      <c r="R44" s="60" t="e">
        <f ca="true">+IF(AND(ISNUMBER(OFFSET('Water Data'!$G$10,0,10*ROW('Water Data'!G38))),'Data Summary'!CG44="Yes"),OFFSET('Water Data'!$G$10,0,10*ROW('Water Data'!G38)),NA())</f>
        <v>#N/A</v>
      </c>
      <c r="S44" s="60" t="e">
        <f ca="true">+IF(AND(ISNUMBER(OFFSET('Water Data'!$H$5,0,10*ROW('Water Data'!H38))),'Data Summary'!CH44="Yes"),100-OFFSET('Water Data'!$H$5,0,10*ROW('Water Data'!H38)),NA())</f>
        <v>#N/A</v>
      </c>
      <c r="T44" s="60" t="e">
        <f ca="true">+IF(AND(ISNUMBER(OFFSET('Water Data'!$H$7,0,10*ROW('Water Data'!H38))),'Data Summary'!CI44="Yes"),OFFSET('Water Data'!$H$7,0,10*ROW('Water Data'!H38)),NA())</f>
        <v>#N/A</v>
      </c>
      <c r="U44" s="60" t="e">
        <f ca="true">+IF(AND(ISNUMBER(OFFSET('Water Data'!$H$10,0,10*ROW('Water Data'!H38))),'Data Summary'!CJ44="Yes"),OFFSET('Water Data'!$H$10,0,10*ROW('Water Data'!H38)),NA())</f>
        <v>#N/A</v>
      </c>
      <c r="V44" s="106" t="e">
        <f ca="true">+IF(AND(ISNUMBER(OFFSET('Sanitation Data'!$C$5,0,10*ROW('Sanitation Data'!C38))),'Data Summary'!CK44="Yes"),100-OFFSET('Sanitation Data'!$C$5,0,10*ROW('Sanitation Data'!C38)),NA())</f>
        <v>#N/A</v>
      </c>
      <c r="W44" s="106" t="e">
        <f ca="true">+IF(AND(ISNUMBER(OFFSET('Sanitation Data'!$C$7,0,10*ROW('Sanitation Data'!C38))),'Data Summary'!CL44="Yes"),OFFSET('Sanitation Data'!$C$7,0,10*ROW('Sanitation Data'!C38)),NA())</f>
        <v>#N/A</v>
      </c>
      <c r="X44" s="106" t="e">
        <f ca="true">+IF(AND(ISNUMBER(OFFSET('Sanitation Data'!$C$11,0,10*ROW('Sanitation Data'!C38))),'Data Summary'!CM44="Yes"),OFFSET('Sanitation Data'!$C$11,0,10*ROW('Sanitation Data'!C38)),NA())</f>
        <v>#N/A</v>
      </c>
      <c r="Y44" s="106" t="e">
        <f ca="true">+IF(AND(ISNUMBER(OFFSET('Sanitation Data'!$C$12,0,10*ROW('Sanitation Data'!C38))),'Data Summary'!CN44="Yes"),OFFSET('Sanitation Data'!$C$12,0,10*ROW('Sanitation Data'!C38)),NA())</f>
        <v>#N/A</v>
      </c>
      <c r="Z44" s="106" t="e">
        <f ca="true">+IF(AND(ISNUMBER(OFFSET('Sanitation Data'!$C$13,0,10*ROW('Sanitation Data'!C38))),'Data Summary'!CO44="Yes"),OFFSET('Sanitation Data'!$C$13,0,10*ROW('Sanitation Data'!C38)),NA())</f>
        <v>#N/A</v>
      </c>
      <c r="AA44" s="106" t="e">
        <f ca="true">+IF(AND(ISNUMBER(OFFSET('Sanitation Data'!$D$5,0,10*ROW('Sanitation Data'!D38))),'Data Summary'!CP44="Yes"),100-OFFSET('Sanitation Data'!$D$5,0,10*ROW('Sanitation Data'!D38)),NA())</f>
        <v>#N/A</v>
      </c>
      <c r="AB44" s="106" t="e">
        <f ca="true">+IF(AND(ISNUMBER(OFFSET('Sanitation Data'!$D$7,0,10*ROW('Sanitation Data'!D38))),'Data Summary'!CQ44="Yes"),OFFSET('Sanitation Data'!$D$7,0,10*ROW('Sanitation Data'!D38)),NA())</f>
        <v>#N/A</v>
      </c>
      <c r="AC44" s="106" t="e">
        <f ca="true">+IF(AND(ISNUMBER(OFFSET('Sanitation Data'!$D$11,0,10*ROW('Sanitation Data'!D38))),'Data Summary'!CR44="Yes"),OFFSET('Sanitation Data'!$D$11,0,10*ROW('Sanitation Data'!D38)),NA())</f>
        <v>#N/A</v>
      </c>
      <c r="AD44" s="106" t="e">
        <f ca="true">+IF(AND(ISNUMBER(OFFSET('Sanitation Data'!$D$12,0,10*ROW('Sanitation Data'!D38))),'Data Summary'!CS44="Yes"),OFFSET('Sanitation Data'!$D$12,0,10*ROW('Sanitation Data'!D38)),NA())</f>
        <v>#N/A</v>
      </c>
      <c r="AE44" s="106" t="e">
        <f ca="true">+IF(AND(ISNUMBER(OFFSET('Sanitation Data'!$D$13,0,10*ROW('Sanitation Data'!D38))),'Data Summary'!CT44="Yes"),OFFSET('Sanitation Data'!$D$13,0,10*ROW('Sanitation Data'!D38)),NA())</f>
        <v>#N/A</v>
      </c>
      <c r="AF44" s="106" t="e">
        <f ca="true">+IF(AND(ISNUMBER(OFFSET('Sanitation Data'!$E$5,0,10*ROW('Sanitation Data'!E38))),'Data Summary'!CU44="Yes"),100-OFFSET('Sanitation Data'!$E$5,0,10*ROW('Sanitation Data'!E38)),NA())</f>
        <v>#N/A</v>
      </c>
      <c r="AG44" s="106" t="e">
        <f ca="true">+IF(AND(ISNUMBER(OFFSET('Sanitation Data'!$E$7,0,10*ROW('Sanitation Data'!E38))),'Data Summary'!CV44="Yes"),OFFSET('Sanitation Data'!$E$7,0,10*ROW('Sanitation Data'!E38)),NA())</f>
        <v>#N/A</v>
      </c>
      <c r="AH44" s="106" t="e">
        <f ca="true">+IF(AND(ISNUMBER(OFFSET('Sanitation Data'!$E$11,0,10*ROW('Sanitation Data'!E38))),'Data Summary'!CW44="Yes"),OFFSET('Sanitation Data'!$E$11,0,10*ROW('Sanitation Data'!E38)),NA())</f>
        <v>#N/A</v>
      </c>
      <c r="AI44" s="106" t="e">
        <f ca="true">+IF(AND(ISNUMBER(OFFSET('Sanitation Data'!$E$12,0,10*ROW('Sanitation Data'!E38))),'Data Summary'!CX44="Yes"),OFFSET('Sanitation Data'!$E$12,0,10*ROW('Sanitation Data'!E38)),NA())</f>
        <v>#N/A</v>
      </c>
      <c r="AJ44" s="106" t="e">
        <f ca="true">+IF(AND(ISNUMBER(OFFSET('Sanitation Data'!$E$13,0,10*ROW('Sanitation Data'!E38))),'Data Summary'!CY44="Yes"),OFFSET('Sanitation Data'!$E$13,0,10*ROW('Sanitation Data'!E38)),NA())</f>
        <v>#N/A</v>
      </c>
      <c r="AK44" s="106" t="e">
        <f ca="true">+IF(AND(ISNUMBER(OFFSET('Sanitation Data'!$F$5,0,10*ROW('Sanitation Data'!F38))),'Data Summary'!CZ44="Yes"),100-OFFSET('Sanitation Data'!$F$5,0,10*ROW('Sanitation Data'!F38)),NA())</f>
        <v>#N/A</v>
      </c>
      <c r="AL44" s="106" t="e">
        <f ca="true">+IF(AND(ISNUMBER(OFFSET('Sanitation Data'!$F$7,0,10*ROW('Sanitation Data'!F38))),'Data Summary'!DA44="Yes"),OFFSET('Sanitation Data'!$F$7,0,10*ROW('Sanitation Data'!F38)),NA())</f>
        <v>#N/A</v>
      </c>
      <c r="AM44" s="106" t="e">
        <f ca="true">+IF(AND(ISNUMBER(OFFSET('Sanitation Data'!$F$11,0,10*ROW('Sanitation Data'!F38))),'Data Summary'!DB44="Yes"),OFFSET('Sanitation Data'!$F$11,0,10*ROW('Sanitation Data'!F38)),NA())</f>
        <v>#N/A</v>
      </c>
      <c r="AN44" s="106" t="e">
        <f ca="true">+IF(AND(ISNUMBER(OFFSET('Sanitation Data'!$F$12,0,10*ROW('Sanitation Data'!F38))),'Data Summary'!DC44="Yes"),OFFSET('Sanitation Data'!$F$12,0,10*ROW('Sanitation Data'!F38)),NA())</f>
        <v>#N/A</v>
      </c>
      <c r="AO44" s="106" t="e">
        <f ca="true">+IF(AND(ISNUMBER(OFFSET('Sanitation Data'!$F$13,0,10*ROW('Sanitation Data'!F38))),'Data Summary'!DD44="Yes"),OFFSET('Sanitation Data'!$F$13,0,10*ROW('Sanitation Data'!F38)),NA())</f>
        <v>#N/A</v>
      </c>
      <c r="AP44" s="106" t="e">
        <f ca="true">+IF(AND(ISNUMBER(OFFSET('Sanitation Data'!$G$5,0,10*ROW('Sanitation Data'!G38))),'Data Summary'!DE44="Yes"),100-OFFSET('Sanitation Data'!$G$5,0,10*ROW('Sanitation Data'!G38)),NA())</f>
        <v>#N/A</v>
      </c>
      <c r="AQ44" s="106" t="e">
        <f ca="true">+IF(AND(ISNUMBER(OFFSET('Sanitation Data'!$G$7,0,10*ROW('Sanitation Data'!G38))),'Data Summary'!DF44="Yes"),OFFSET('Sanitation Data'!$G$7,0,10*ROW('Sanitation Data'!G38)),NA())</f>
        <v>#N/A</v>
      </c>
      <c r="AR44" s="106" t="e">
        <f ca="true">+IF(AND(ISNUMBER(OFFSET('Sanitation Data'!$G$11,0,10*ROW('Sanitation Data'!G38))),'Data Summary'!DG44="Yes"),OFFSET('Sanitation Data'!$G$11,0,10*ROW('Sanitation Data'!G38)),NA())</f>
        <v>#N/A</v>
      </c>
      <c r="AS44" s="106" t="e">
        <f ca="true">+IF(AND(ISNUMBER(OFFSET('Sanitation Data'!$G$12,0,10*ROW('Sanitation Data'!G38))),'Data Summary'!DH44="Yes"),OFFSET('Sanitation Data'!$G$12,0,10*ROW('Sanitation Data'!G38)),NA())</f>
        <v>#N/A</v>
      </c>
      <c r="AT44" s="106" t="e">
        <f ca="true">+IF(AND(ISNUMBER(OFFSET('Sanitation Data'!$G$13,0,10*ROW('Sanitation Data'!G38))),'Data Summary'!DI44="Yes"),OFFSET('Sanitation Data'!$G$13,0,10*ROW('Sanitation Data'!G38)),NA())</f>
        <v>#N/A</v>
      </c>
      <c r="AU44" s="106" t="e">
        <f ca="true">+IF(AND(ISNUMBER(OFFSET('Sanitation Data'!$H$5,0,10*ROW('Sanitation Data'!H38))),'Data Summary'!DJ44="Yes"),100-OFFSET('Sanitation Data'!$H$5,0,10*ROW('Sanitation Data'!H38)),NA())</f>
        <v>#N/A</v>
      </c>
      <c r="AV44" s="106" t="e">
        <f ca="true">+IF(AND(ISNUMBER(OFFSET('Sanitation Data'!$H$7,0,10*ROW('Sanitation Data'!H38))),'Data Summary'!DK44="Yes"),OFFSET('Sanitation Data'!$H$7,0,10*ROW('Sanitation Data'!H38)),NA())</f>
        <v>#N/A</v>
      </c>
      <c r="AW44" s="106" t="e">
        <f ca="true">+IF(AND(ISNUMBER(OFFSET('Sanitation Data'!$H$11,0,10*ROW('Sanitation Data'!H38))),'Data Summary'!DL44="Yes"),OFFSET('Sanitation Data'!$H$11,0,10*ROW('Sanitation Data'!H38)),NA())</f>
        <v>#N/A</v>
      </c>
      <c r="AX44" s="106" t="e">
        <f ca="true">+IF(AND(ISNUMBER(OFFSET('Sanitation Data'!$H$12,0,10*ROW('Sanitation Data'!H38))),'Data Summary'!DM44="Yes"),OFFSET('Sanitation Data'!$H$12,0,10*ROW('Sanitation Data'!H38)),NA())</f>
        <v>#N/A</v>
      </c>
      <c r="AY44" s="106" t="e">
        <f ca="true">+IF(AND(ISNUMBER(OFFSET('Sanitation Data'!$H$13,0,10*ROW('Sanitation Data'!H38))),'Data Summary'!DN44="Yes"),OFFSET('Sanitation Data'!$H$13,0,10*ROW('Sanitation Data'!H38)),NA())</f>
        <v>#N/A</v>
      </c>
      <c r="AZ44" s="111" t="e">
        <f ca="true">+IF(AND(ISNUMBER(OFFSET('Hygiene Data'!$C$6,0,10*ROW('Hygiene Data'!C38))),'Data Summary'!DO44="Yes"),OFFSET('Hygiene Data'!$C$6,0,10*ROW('Hygiene Data'!C38)),NA())</f>
        <v>#N/A</v>
      </c>
      <c r="BA44" s="111" t="e">
        <f ca="true">+IF(AND(ISNUMBER(OFFSET('Hygiene Data'!$C$8,0,10*ROW('Hygiene Data'!C38))),'Data Summary'!DP44="Yes"),OFFSET('Hygiene Data'!$C$8,0,10*ROW('Hygiene Data'!C38)),NA())</f>
        <v>#N/A</v>
      </c>
      <c r="BB44" s="111" t="e">
        <f ca="true">+IF(AND(ISNUMBER(OFFSET('Hygiene Data'!$C$10,0,10*ROW('Hygiene Data'!C38))),'Data Summary'!DQ44="Yes"),OFFSET('Hygiene Data'!$C$10,0,10*ROW('Hygiene Data'!C38)),NA())</f>
        <v>#N/A</v>
      </c>
      <c r="BC44" s="111" t="e">
        <f ca="true">+IF(AND(ISNUMBER(OFFSET('Hygiene Data'!$D$6,0,10*ROW('Hygiene Data'!D38))),'Data Summary'!DR44="Yes"),OFFSET('Hygiene Data'!$D$6,0,10*ROW('Hygiene Data'!D38)),NA())</f>
        <v>#N/A</v>
      </c>
      <c r="BD44" s="111" t="e">
        <f ca="true">+IF(AND(ISNUMBER(OFFSET('Hygiene Data'!$D$8,0,10*ROW('Hygiene Data'!D38))),'Data Summary'!DS44="Yes"),OFFSET('Hygiene Data'!$D$8,0,10*ROW('Hygiene Data'!D38)),NA())</f>
        <v>#N/A</v>
      </c>
      <c r="BE44" s="111" t="e">
        <f ca="true">+IF(AND(ISNUMBER(OFFSET('Hygiene Data'!$D$10,0,10*ROW('Hygiene Data'!D38))),'Data Summary'!DT44="Yes"),OFFSET('Hygiene Data'!$D$10,0,10*ROW('Hygiene Data'!D38)),NA())</f>
        <v>#N/A</v>
      </c>
      <c r="BF44" s="111" t="e">
        <f ca="true">+IF(AND(ISNUMBER(OFFSET('Hygiene Data'!$E$6,0,10*ROW('Hygiene Data'!E38))),'Data Summary'!DU44="Yes"),OFFSET('Hygiene Data'!$E$6,0,10*ROW('Hygiene Data'!E38)),NA())</f>
        <v>#N/A</v>
      </c>
      <c r="BG44" s="111" t="e">
        <f ca="true">+IF(AND(ISNUMBER(OFFSET('Hygiene Data'!$E$8,0,10*ROW('Hygiene Data'!E38))),'Data Summary'!DV44="Yes"),OFFSET('Hygiene Data'!$E$8,0,10*ROW('Hygiene Data'!E38)),NA())</f>
        <v>#N/A</v>
      </c>
      <c r="BH44" s="111" t="e">
        <f ca="true">+IF(AND(ISNUMBER(OFFSET('Hygiene Data'!$E$10,0,10*ROW('Hygiene Data'!E38))),'Data Summary'!DW44="Yes"),OFFSET('Hygiene Data'!$E$10,0,10*ROW('Hygiene Data'!E38)),NA())</f>
        <v>#N/A</v>
      </c>
      <c r="BI44" s="111" t="e">
        <f ca="true">+IF(AND(ISNUMBER(OFFSET('Hygiene Data'!$F$6,0,10*ROW('Hygiene Data'!F38))),'Data Summary'!DX44="Yes"),OFFSET('Hygiene Data'!$F$6,0,10*ROW('Hygiene Data'!F38)),NA())</f>
        <v>#N/A</v>
      </c>
      <c r="BJ44" s="111" t="e">
        <f ca="true">+IF(AND(ISNUMBER(OFFSET('Hygiene Data'!$F$8,0,10*ROW('Hygiene Data'!F38))),'Data Summary'!DY44="Yes"),OFFSET('Hygiene Data'!$F$8,0,10*ROW('Hygiene Data'!F38)),NA())</f>
        <v>#N/A</v>
      </c>
      <c r="BK44" s="111" t="e">
        <f ca="true">+IF(AND(ISNUMBER(OFFSET('Hygiene Data'!$F$10,0,10*ROW('Hygiene Data'!F38))),'Data Summary'!DZ44="Yes"),OFFSET('Hygiene Data'!$F$10,0,10*ROW('Hygiene Data'!F38)),NA())</f>
        <v>#N/A</v>
      </c>
      <c r="BL44" s="111" t="e">
        <f ca="true">+IF(AND(ISNUMBER(OFFSET('Hygiene Data'!$G$6,0,10*ROW('Hygiene Data'!G38))),'Data Summary'!EA44="Yes"),OFFSET('Hygiene Data'!$G$6,0,10*ROW('Hygiene Data'!G38)),NA())</f>
        <v>#N/A</v>
      </c>
      <c r="BM44" s="111" t="e">
        <f ca="true">+IF(AND(ISNUMBER(OFFSET('Hygiene Data'!$G$8,0,10*ROW('Hygiene Data'!G38))),'Data Summary'!EB44="Yes"),OFFSET('Hygiene Data'!$G$8,0,10*ROW('Hygiene Data'!G38)),NA())</f>
        <v>#N/A</v>
      </c>
      <c r="BN44" s="111" t="e">
        <f ca="true">+IF(AND(ISNUMBER(OFFSET('Hygiene Data'!$G$10,0,10*ROW('Hygiene Data'!G38))),'Data Summary'!EC44="Yes"),OFFSET('Hygiene Data'!$G$10,0,10*ROW('Hygiene Data'!G38)),NA())</f>
        <v>#N/A</v>
      </c>
      <c r="BO44" s="111" t="e">
        <f ca="true">+IF(AND(ISNUMBER(OFFSET('Hygiene Data'!$H$6,0,10*ROW('Hygiene Data'!H38))),'Data Summary'!ED44="Yes"),OFFSET('Hygiene Data'!$H$6,0,10*ROW('Hygiene Data'!H38)),NA())</f>
        <v>#N/A</v>
      </c>
      <c r="BP44" s="111" t="e">
        <f ca="true">+IF(AND(ISNUMBER(OFFSET('Hygiene Data'!$H$8,0,10*ROW('Hygiene Data'!H38))),'Data Summary'!EE44="Yes"),OFFSET('Hygiene Data'!$H$8,0,10*ROW('Hygiene Data'!H38)),NA())</f>
        <v>#N/A</v>
      </c>
      <c r="BQ44" s="111" t="e">
        <f ca="true">+IF(AND(ISNUMBER(OFFSET('Hygiene Data'!$H$10,0,10*ROW('Hygiene Data'!H38))),'Data Summary'!EF44="Yes"),OFFSET('Hygiene Data'!$H$10,0,10*ROW('Hygiene Data'!H38)),NA())</f>
        <v>#N/A</v>
      </c>
    </row>
    <row r="45" x14ac:dyDescent="0.2">
      <c r="A45" s="59" t="e">
        <f ca="true">+IF(OFFSET('Water Data'!$B$1,0,10*ROW('Water Data'!B39))="",NA(),OFFSET('Water Data'!$B$1,0,10*ROW('Water Data'!B39)))</f>
        <v>#N/A</v>
      </c>
      <c r="B45" s="59" t="e">
        <f ca="true">+IF(OFFSET('Water Data'!$A$3,0,10*ROW('Water Data'!A42))="",NA(),OFFSET('Water Data'!$A$3,0,10*ROW('Water Data'!A42)))</f>
        <v>#N/A</v>
      </c>
      <c r="C45" s="59" t="e">
        <f ca="true">+IF(OFFSET('Water Data'!$C$3,0,10*ROW('Water Data'!C42))="",NA(),OFFSET('Water Data'!$C$3,0,10*ROW('Water Data'!C42)))</f>
        <v>#N/A</v>
      </c>
      <c r="D45" s="60" t="e">
        <f ca="true">+IF(AND(ISNUMBER(OFFSET('Water Data'!$C$5,0,10*ROW('Water Data'!C39))),'Data Summary'!BS45="Yes"),100-OFFSET('Water Data'!$C$5,0,10*ROW('Water Data'!C39)),NA())</f>
        <v>#N/A</v>
      </c>
      <c r="E45" s="60" t="e">
        <f ca="true">+IF(AND(ISNUMBER(OFFSET('Water Data'!$C$7,0,10*ROW('Water Data'!C39))),'Data Summary'!BT45="Yes"),OFFSET('Water Data'!$C$7,0,10*ROW('Water Data'!C39)),NA())</f>
        <v>#N/A</v>
      </c>
      <c r="F45" s="60" t="e">
        <f ca="true">+IF(AND(ISNUMBER(OFFSET('Water Data'!$C$10,0,10*ROW('Water Data'!C39))),'Data Summary'!BU45="Yes"),OFFSET('Water Data'!$C$10,0,10*ROW('Water Data'!C39)),NA())</f>
        <v>#N/A</v>
      </c>
      <c r="G45" s="60" t="e">
        <f ca="true">+IF(AND(ISNUMBER(OFFSET('Water Data'!$D$5,0,10*ROW('Water Data'!D39))),'Data Summary'!BV45="Yes"),100-OFFSET('Water Data'!$D$5,0,10*ROW('Water Data'!D39)),NA())</f>
        <v>#N/A</v>
      </c>
      <c r="H45" s="60" t="e">
        <f ca="true">+IF(AND(ISNUMBER(OFFSET('Water Data'!$D$7,0,10*ROW('Water Data'!D39))),'Data Summary'!BW45="Yes"),OFFSET('Water Data'!$D$7,0,10*ROW('Water Data'!D39)),NA())</f>
        <v>#N/A</v>
      </c>
      <c r="I45" s="60" t="e">
        <f ca="true">+IF(AND(ISNUMBER(OFFSET('Water Data'!$D$10,0,10*ROW('Water Data'!D39))),'Data Summary'!BX45="Yes"),OFFSET('Water Data'!$D$10,0,10*ROW('Water Data'!D39)),NA())</f>
        <v>#N/A</v>
      </c>
      <c r="J45" s="60" t="e">
        <f ca="true">+IF(AND(ISNUMBER(OFFSET('Water Data'!$E$5,0,10*ROW('Water Data'!E39))),'Data Summary'!BY45="Yes"),100-OFFSET('Water Data'!$E$5,0,10*ROW('Water Data'!E39)),NA())</f>
        <v>#N/A</v>
      </c>
      <c r="K45" s="60" t="e">
        <f ca="true">+IF(AND(ISNUMBER(OFFSET('Water Data'!$E$7,0,10*ROW('Water Data'!E39))),'Data Summary'!BZ45="Yes"),OFFSET('Water Data'!$E$7,0,10*ROW('Water Data'!E39)),NA())</f>
        <v>#N/A</v>
      </c>
      <c r="L45" s="60" t="e">
        <f ca="true">+IF(AND(ISNUMBER(OFFSET('Water Data'!$E$10,0,10*ROW('Water Data'!E39))),'Data Summary'!CA45="Yes"),OFFSET('Water Data'!$E$10,0,10*ROW('Water Data'!E39)),NA())</f>
        <v>#N/A</v>
      </c>
      <c r="M45" s="60" t="e">
        <f ca="true">+IF(AND(ISNUMBER(OFFSET('Water Data'!$F$5,0,10*ROW('Water Data'!F39))),'Data Summary'!CB45="Yes"),100-OFFSET('Water Data'!$F$5,0,10*ROW('Water Data'!F39)),NA())</f>
        <v>#N/A</v>
      </c>
      <c r="N45" s="60" t="e">
        <f ca="true">+IF(AND(ISNUMBER(OFFSET('Water Data'!$F$7,0,10*ROW('Water Data'!F39))),'Data Summary'!CC45="Yes"),OFFSET('Water Data'!$F$7,0,10*ROW('Water Data'!F39)),NA())</f>
        <v>#N/A</v>
      </c>
      <c r="O45" s="60" t="e">
        <f ca="true">+IF(AND(ISNUMBER(OFFSET('Water Data'!$F$10,0,10*ROW('Water Data'!F39))),'Data Summary'!CD45="Yes"),OFFSET('Water Data'!$F$10,0,10*ROW('Water Data'!F39)),NA())</f>
        <v>#N/A</v>
      </c>
      <c r="P45" s="60" t="e">
        <f ca="true">+IF(AND(ISNUMBER(OFFSET('Water Data'!$G$5,0,10*ROW('Water Data'!G39))),'Data Summary'!CE45="Yes"),100-OFFSET('Water Data'!$G$5,0,10*ROW('Water Data'!G39)),NA())</f>
        <v>#N/A</v>
      </c>
      <c r="Q45" s="60" t="e">
        <f ca="true">+IF(AND(ISNUMBER(OFFSET('Water Data'!$G$7,0,10*ROW('Water Data'!G39))),'Data Summary'!CF45="Yes"),OFFSET('Water Data'!$G$7,0,10*ROW('Water Data'!G39)),NA())</f>
        <v>#N/A</v>
      </c>
      <c r="R45" s="60" t="e">
        <f ca="true">+IF(AND(ISNUMBER(OFFSET('Water Data'!$G$10,0,10*ROW('Water Data'!G39))),'Data Summary'!CG45="Yes"),OFFSET('Water Data'!$G$10,0,10*ROW('Water Data'!G39)),NA())</f>
        <v>#N/A</v>
      </c>
      <c r="S45" s="60" t="e">
        <f ca="true">+IF(AND(ISNUMBER(OFFSET('Water Data'!$H$5,0,10*ROW('Water Data'!H39))),'Data Summary'!CH45="Yes"),100-OFFSET('Water Data'!$H$5,0,10*ROW('Water Data'!H39)),NA())</f>
        <v>#N/A</v>
      </c>
      <c r="T45" s="60" t="e">
        <f ca="true">+IF(AND(ISNUMBER(OFFSET('Water Data'!$H$7,0,10*ROW('Water Data'!H39))),'Data Summary'!CI45="Yes"),OFFSET('Water Data'!$H$7,0,10*ROW('Water Data'!H39)),NA())</f>
        <v>#N/A</v>
      </c>
      <c r="U45" s="60" t="e">
        <f ca="true">+IF(AND(ISNUMBER(OFFSET('Water Data'!$H$10,0,10*ROW('Water Data'!H39))),'Data Summary'!CJ45="Yes"),OFFSET('Water Data'!$H$10,0,10*ROW('Water Data'!H39)),NA())</f>
        <v>#N/A</v>
      </c>
      <c r="V45" s="106" t="e">
        <f ca="true">+IF(AND(ISNUMBER(OFFSET('Sanitation Data'!$C$5,0,10*ROW('Sanitation Data'!C39))),'Data Summary'!CK45="Yes"),100-OFFSET('Sanitation Data'!$C$5,0,10*ROW('Sanitation Data'!C39)),NA())</f>
        <v>#N/A</v>
      </c>
      <c r="W45" s="106" t="e">
        <f ca="true">+IF(AND(ISNUMBER(OFFSET('Sanitation Data'!$C$7,0,10*ROW('Sanitation Data'!C39))),'Data Summary'!CL45="Yes"),OFFSET('Sanitation Data'!$C$7,0,10*ROW('Sanitation Data'!C39)),NA())</f>
        <v>#N/A</v>
      </c>
      <c r="X45" s="106" t="e">
        <f ca="true">+IF(AND(ISNUMBER(OFFSET('Sanitation Data'!$C$11,0,10*ROW('Sanitation Data'!C39))),'Data Summary'!CM45="Yes"),OFFSET('Sanitation Data'!$C$11,0,10*ROW('Sanitation Data'!C39)),NA())</f>
        <v>#N/A</v>
      </c>
      <c r="Y45" s="106" t="e">
        <f ca="true">+IF(AND(ISNUMBER(OFFSET('Sanitation Data'!$C$12,0,10*ROW('Sanitation Data'!C39))),'Data Summary'!CN45="Yes"),OFFSET('Sanitation Data'!$C$12,0,10*ROW('Sanitation Data'!C39)),NA())</f>
        <v>#N/A</v>
      </c>
      <c r="Z45" s="106" t="e">
        <f ca="true">+IF(AND(ISNUMBER(OFFSET('Sanitation Data'!$C$13,0,10*ROW('Sanitation Data'!C39))),'Data Summary'!CO45="Yes"),OFFSET('Sanitation Data'!$C$13,0,10*ROW('Sanitation Data'!C39)),NA())</f>
        <v>#N/A</v>
      </c>
      <c r="AA45" s="106" t="e">
        <f ca="true">+IF(AND(ISNUMBER(OFFSET('Sanitation Data'!$D$5,0,10*ROW('Sanitation Data'!D39))),'Data Summary'!CP45="Yes"),100-OFFSET('Sanitation Data'!$D$5,0,10*ROW('Sanitation Data'!D39)),NA())</f>
        <v>#N/A</v>
      </c>
      <c r="AB45" s="106" t="e">
        <f ca="true">+IF(AND(ISNUMBER(OFFSET('Sanitation Data'!$D$7,0,10*ROW('Sanitation Data'!D39))),'Data Summary'!CQ45="Yes"),OFFSET('Sanitation Data'!$D$7,0,10*ROW('Sanitation Data'!D39)),NA())</f>
        <v>#N/A</v>
      </c>
      <c r="AC45" s="106" t="e">
        <f ca="true">+IF(AND(ISNUMBER(OFFSET('Sanitation Data'!$D$11,0,10*ROW('Sanitation Data'!D39))),'Data Summary'!CR45="Yes"),OFFSET('Sanitation Data'!$D$11,0,10*ROW('Sanitation Data'!D39)),NA())</f>
        <v>#N/A</v>
      </c>
      <c r="AD45" s="106" t="e">
        <f ca="true">+IF(AND(ISNUMBER(OFFSET('Sanitation Data'!$D$12,0,10*ROW('Sanitation Data'!D39))),'Data Summary'!CS45="Yes"),OFFSET('Sanitation Data'!$D$12,0,10*ROW('Sanitation Data'!D39)),NA())</f>
        <v>#N/A</v>
      </c>
      <c r="AE45" s="106" t="e">
        <f ca="true">+IF(AND(ISNUMBER(OFFSET('Sanitation Data'!$D$13,0,10*ROW('Sanitation Data'!D39))),'Data Summary'!CT45="Yes"),OFFSET('Sanitation Data'!$D$13,0,10*ROW('Sanitation Data'!D39)),NA())</f>
        <v>#N/A</v>
      </c>
      <c r="AF45" s="106" t="e">
        <f ca="true">+IF(AND(ISNUMBER(OFFSET('Sanitation Data'!$E$5,0,10*ROW('Sanitation Data'!E39))),'Data Summary'!CU45="Yes"),100-OFFSET('Sanitation Data'!$E$5,0,10*ROW('Sanitation Data'!E39)),NA())</f>
        <v>#N/A</v>
      </c>
      <c r="AG45" s="106" t="e">
        <f ca="true">+IF(AND(ISNUMBER(OFFSET('Sanitation Data'!$E$7,0,10*ROW('Sanitation Data'!E39))),'Data Summary'!CV45="Yes"),OFFSET('Sanitation Data'!$E$7,0,10*ROW('Sanitation Data'!E39)),NA())</f>
        <v>#N/A</v>
      </c>
      <c r="AH45" s="106" t="e">
        <f ca="true">+IF(AND(ISNUMBER(OFFSET('Sanitation Data'!$E$11,0,10*ROW('Sanitation Data'!E39))),'Data Summary'!CW45="Yes"),OFFSET('Sanitation Data'!$E$11,0,10*ROW('Sanitation Data'!E39)),NA())</f>
        <v>#N/A</v>
      </c>
      <c r="AI45" s="106" t="e">
        <f ca="true">+IF(AND(ISNUMBER(OFFSET('Sanitation Data'!$E$12,0,10*ROW('Sanitation Data'!E39))),'Data Summary'!CX45="Yes"),OFFSET('Sanitation Data'!$E$12,0,10*ROW('Sanitation Data'!E39)),NA())</f>
        <v>#N/A</v>
      </c>
      <c r="AJ45" s="106" t="e">
        <f ca="true">+IF(AND(ISNUMBER(OFFSET('Sanitation Data'!$E$13,0,10*ROW('Sanitation Data'!E39))),'Data Summary'!CY45="Yes"),OFFSET('Sanitation Data'!$E$13,0,10*ROW('Sanitation Data'!E39)),NA())</f>
        <v>#N/A</v>
      </c>
      <c r="AK45" s="106" t="e">
        <f ca="true">+IF(AND(ISNUMBER(OFFSET('Sanitation Data'!$F$5,0,10*ROW('Sanitation Data'!F39))),'Data Summary'!CZ45="Yes"),100-OFFSET('Sanitation Data'!$F$5,0,10*ROW('Sanitation Data'!F39)),NA())</f>
        <v>#N/A</v>
      </c>
      <c r="AL45" s="106" t="e">
        <f ca="true">+IF(AND(ISNUMBER(OFFSET('Sanitation Data'!$F$7,0,10*ROW('Sanitation Data'!F39))),'Data Summary'!DA45="Yes"),OFFSET('Sanitation Data'!$F$7,0,10*ROW('Sanitation Data'!F39)),NA())</f>
        <v>#N/A</v>
      </c>
      <c r="AM45" s="106" t="e">
        <f ca="true">+IF(AND(ISNUMBER(OFFSET('Sanitation Data'!$F$11,0,10*ROW('Sanitation Data'!F39))),'Data Summary'!DB45="Yes"),OFFSET('Sanitation Data'!$F$11,0,10*ROW('Sanitation Data'!F39)),NA())</f>
        <v>#N/A</v>
      </c>
      <c r="AN45" s="106" t="e">
        <f ca="true">+IF(AND(ISNUMBER(OFFSET('Sanitation Data'!$F$12,0,10*ROW('Sanitation Data'!F39))),'Data Summary'!DC45="Yes"),OFFSET('Sanitation Data'!$F$12,0,10*ROW('Sanitation Data'!F39)),NA())</f>
        <v>#N/A</v>
      </c>
      <c r="AO45" s="106" t="e">
        <f ca="true">+IF(AND(ISNUMBER(OFFSET('Sanitation Data'!$F$13,0,10*ROW('Sanitation Data'!F39))),'Data Summary'!DD45="Yes"),OFFSET('Sanitation Data'!$F$13,0,10*ROW('Sanitation Data'!F39)),NA())</f>
        <v>#N/A</v>
      </c>
      <c r="AP45" s="106" t="e">
        <f ca="true">+IF(AND(ISNUMBER(OFFSET('Sanitation Data'!$G$5,0,10*ROW('Sanitation Data'!G39))),'Data Summary'!DE45="Yes"),100-OFFSET('Sanitation Data'!$G$5,0,10*ROW('Sanitation Data'!G39)),NA())</f>
        <v>#N/A</v>
      </c>
      <c r="AQ45" s="106" t="e">
        <f ca="true">+IF(AND(ISNUMBER(OFFSET('Sanitation Data'!$G$7,0,10*ROW('Sanitation Data'!G39))),'Data Summary'!DF45="Yes"),OFFSET('Sanitation Data'!$G$7,0,10*ROW('Sanitation Data'!G39)),NA())</f>
        <v>#N/A</v>
      </c>
      <c r="AR45" s="106" t="e">
        <f ca="true">+IF(AND(ISNUMBER(OFFSET('Sanitation Data'!$G$11,0,10*ROW('Sanitation Data'!G39))),'Data Summary'!DG45="Yes"),OFFSET('Sanitation Data'!$G$11,0,10*ROW('Sanitation Data'!G39)),NA())</f>
        <v>#N/A</v>
      </c>
      <c r="AS45" s="106" t="e">
        <f ca="true">+IF(AND(ISNUMBER(OFFSET('Sanitation Data'!$G$12,0,10*ROW('Sanitation Data'!G39))),'Data Summary'!DH45="Yes"),OFFSET('Sanitation Data'!$G$12,0,10*ROW('Sanitation Data'!G39)),NA())</f>
        <v>#N/A</v>
      </c>
      <c r="AT45" s="106" t="e">
        <f ca="true">+IF(AND(ISNUMBER(OFFSET('Sanitation Data'!$G$13,0,10*ROW('Sanitation Data'!G39))),'Data Summary'!DI45="Yes"),OFFSET('Sanitation Data'!$G$13,0,10*ROW('Sanitation Data'!G39)),NA())</f>
        <v>#N/A</v>
      </c>
      <c r="AU45" s="106" t="e">
        <f ca="true">+IF(AND(ISNUMBER(OFFSET('Sanitation Data'!$H$5,0,10*ROW('Sanitation Data'!H39))),'Data Summary'!DJ45="Yes"),100-OFFSET('Sanitation Data'!$H$5,0,10*ROW('Sanitation Data'!H39)),NA())</f>
        <v>#N/A</v>
      </c>
      <c r="AV45" s="106" t="e">
        <f ca="true">+IF(AND(ISNUMBER(OFFSET('Sanitation Data'!$H$7,0,10*ROW('Sanitation Data'!H39))),'Data Summary'!DK45="Yes"),OFFSET('Sanitation Data'!$H$7,0,10*ROW('Sanitation Data'!H39)),NA())</f>
        <v>#N/A</v>
      </c>
      <c r="AW45" s="106" t="e">
        <f ca="true">+IF(AND(ISNUMBER(OFFSET('Sanitation Data'!$H$11,0,10*ROW('Sanitation Data'!H39))),'Data Summary'!DL45="Yes"),OFFSET('Sanitation Data'!$H$11,0,10*ROW('Sanitation Data'!H39)),NA())</f>
        <v>#N/A</v>
      </c>
      <c r="AX45" s="106" t="e">
        <f ca="true">+IF(AND(ISNUMBER(OFFSET('Sanitation Data'!$H$12,0,10*ROW('Sanitation Data'!H39))),'Data Summary'!DM45="Yes"),OFFSET('Sanitation Data'!$H$12,0,10*ROW('Sanitation Data'!H39)),NA())</f>
        <v>#N/A</v>
      </c>
      <c r="AY45" s="106" t="e">
        <f ca="true">+IF(AND(ISNUMBER(OFFSET('Sanitation Data'!$H$13,0,10*ROW('Sanitation Data'!H39))),'Data Summary'!DN45="Yes"),OFFSET('Sanitation Data'!$H$13,0,10*ROW('Sanitation Data'!H39)),NA())</f>
        <v>#N/A</v>
      </c>
      <c r="AZ45" s="111" t="e">
        <f ca="true">+IF(AND(ISNUMBER(OFFSET('Hygiene Data'!$C$6,0,10*ROW('Hygiene Data'!C39))),'Data Summary'!DO45="Yes"),OFFSET('Hygiene Data'!$C$6,0,10*ROW('Hygiene Data'!C39)),NA())</f>
        <v>#N/A</v>
      </c>
      <c r="BA45" s="111" t="e">
        <f ca="true">+IF(AND(ISNUMBER(OFFSET('Hygiene Data'!$C$8,0,10*ROW('Hygiene Data'!C39))),'Data Summary'!DP45="Yes"),OFFSET('Hygiene Data'!$C$8,0,10*ROW('Hygiene Data'!C39)),NA())</f>
        <v>#N/A</v>
      </c>
      <c r="BB45" s="111" t="e">
        <f ca="true">+IF(AND(ISNUMBER(OFFSET('Hygiene Data'!$C$10,0,10*ROW('Hygiene Data'!C39))),'Data Summary'!DQ45="Yes"),OFFSET('Hygiene Data'!$C$10,0,10*ROW('Hygiene Data'!C39)),NA())</f>
        <v>#N/A</v>
      </c>
      <c r="BC45" s="111" t="e">
        <f ca="true">+IF(AND(ISNUMBER(OFFSET('Hygiene Data'!$D$6,0,10*ROW('Hygiene Data'!D39))),'Data Summary'!DR45="Yes"),OFFSET('Hygiene Data'!$D$6,0,10*ROW('Hygiene Data'!D39)),NA())</f>
        <v>#N/A</v>
      </c>
      <c r="BD45" s="111" t="e">
        <f ca="true">+IF(AND(ISNUMBER(OFFSET('Hygiene Data'!$D$8,0,10*ROW('Hygiene Data'!D39))),'Data Summary'!DS45="Yes"),OFFSET('Hygiene Data'!$D$8,0,10*ROW('Hygiene Data'!D39)),NA())</f>
        <v>#N/A</v>
      </c>
      <c r="BE45" s="111" t="e">
        <f ca="true">+IF(AND(ISNUMBER(OFFSET('Hygiene Data'!$D$10,0,10*ROW('Hygiene Data'!D39))),'Data Summary'!DT45="Yes"),OFFSET('Hygiene Data'!$D$10,0,10*ROW('Hygiene Data'!D39)),NA())</f>
        <v>#N/A</v>
      </c>
      <c r="BF45" s="111" t="e">
        <f ca="true">+IF(AND(ISNUMBER(OFFSET('Hygiene Data'!$E$6,0,10*ROW('Hygiene Data'!E39))),'Data Summary'!DU45="Yes"),OFFSET('Hygiene Data'!$E$6,0,10*ROW('Hygiene Data'!E39)),NA())</f>
        <v>#N/A</v>
      </c>
      <c r="BG45" s="111" t="e">
        <f ca="true">+IF(AND(ISNUMBER(OFFSET('Hygiene Data'!$E$8,0,10*ROW('Hygiene Data'!E39))),'Data Summary'!DV45="Yes"),OFFSET('Hygiene Data'!$E$8,0,10*ROW('Hygiene Data'!E39)),NA())</f>
        <v>#N/A</v>
      </c>
      <c r="BH45" s="111" t="e">
        <f ca="true">+IF(AND(ISNUMBER(OFFSET('Hygiene Data'!$E$10,0,10*ROW('Hygiene Data'!E39))),'Data Summary'!DW45="Yes"),OFFSET('Hygiene Data'!$E$10,0,10*ROW('Hygiene Data'!E39)),NA())</f>
        <v>#N/A</v>
      </c>
      <c r="BI45" s="111" t="e">
        <f ca="true">+IF(AND(ISNUMBER(OFFSET('Hygiene Data'!$F$6,0,10*ROW('Hygiene Data'!F39))),'Data Summary'!DX45="Yes"),OFFSET('Hygiene Data'!$F$6,0,10*ROW('Hygiene Data'!F39)),NA())</f>
        <v>#N/A</v>
      </c>
      <c r="BJ45" s="111" t="e">
        <f ca="true">+IF(AND(ISNUMBER(OFFSET('Hygiene Data'!$F$8,0,10*ROW('Hygiene Data'!F39))),'Data Summary'!DY45="Yes"),OFFSET('Hygiene Data'!$F$8,0,10*ROW('Hygiene Data'!F39)),NA())</f>
        <v>#N/A</v>
      </c>
      <c r="BK45" s="111" t="e">
        <f ca="true">+IF(AND(ISNUMBER(OFFSET('Hygiene Data'!$F$10,0,10*ROW('Hygiene Data'!F39))),'Data Summary'!DZ45="Yes"),OFFSET('Hygiene Data'!$F$10,0,10*ROW('Hygiene Data'!F39)),NA())</f>
        <v>#N/A</v>
      </c>
      <c r="BL45" s="111" t="e">
        <f ca="true">+IF(AND(ISNUMBER(OFFSET('Hygiene Data'!$G$6,0,10*ROW('Hygiene Data'!G39))),'Data Summary'!EA45="Yes"),OFFSET('Hygiene Data'!$G$6,0,10*ROW('Hygiene Data'!G39)),NA())</f>
        <v>#N/A</v>
      </c>
      <c r="BM45" s="111" t="e">
        <f ca="true">+IF(AND(ISNUMBER(OFFSET('Hygiene Data'!$G$8,0,10*ROW('Hygiene Data'!G39))),'Data Summary'!EB45="Yes"),OFFSET('Hygiene Data'!$G$8,0,10*ROW('Hygiene Data'!G39)),NA())</f>
        <v>#N/A</v>
      </c>
      <c r="BN45" s="111" t="e">
        <f ca="true">+IF(AND(ISNUMBER(OFFSET('Hygiene Data'!$G$10,0,10*ROW('Hygiene Data'!G39))),'Data Summary'!EC45="Yes"),OFFSET('Hygiene Data'!$G$10,0,10*ROW('Hygiene Data'!G39)),NA())</f>
        <v>#N/A</v>
      </c>
      <c r="BO45" s="111" t="e">
        <f ca="true">+IF(AND(ISNUMBER(OFFSET('Hygiene Data'!$H$6,0,10*ROW('Hygiene Data'!H39))),'Data Summary'!ED45="Yes"),OFFSET('Hygiene Data'!$H$6,0,10*ROW('Hygiene Data'!H39)),NA())</f>
        <v>#N/A</v>
      </c>
      <c r="BP45" s="111" t="e">
        <f ca="true">+IF(AND(ISNUMBER(OFFSET('Hygiene Data'!$H$8,0,10*ROW('Hygiene Data'!H39))),'Data Summary'!EE45="Yes"),OFFSET('Hygiene Data'!$H$8,0,10*ROW('Hygiene Data'!H39)),NA())</f>
        <v>#N/A</v>
      </c>
      <c r="BQ45" s="111" t="e">
        <f ca="true">+IF(AND(ISNUMBER(OFFSET('Hygiene Data'!$H$10,0,10*ROW('Hygiene Data'!H39))),'Data Summary'!EF45="Yes"),OFFSET('Hygiene Data'!$H$10,0,10*ROW('Hygiene Data'!H39)),NA())</f>
        <v>#N/A</v>
      </c>
    </row>
    <row r="46" x14ac:dyDescent="0.2">
      <c r="A46" s="59" t="e">
        <f ca="true">+IF(OFFSET('Water Data'!$B$1,0,10*ROW('Water Data'!B40))="",NA(),OFFSET('Water Data'!$B$1,0,10*ROW('Water Data'!B40)))</f>
        <v>#N/A</v>
      </c>
      <c r="B46" s="59" t="e">
        <f ca="true">+IF(OFFSET('Water Data'!$A$3,0,10*ROW('Water Data'!A43))="",NA(),OFFSET('Water Data'!$A$3,0,10*ROW('Water Data'!A43)))</f>
        <v>#N/A</v>
      </c>
      <c r="C46" s="59" t="e">
        <f ca="true">+IF(OFFSET('Water Data'!$C$3,0,10*ROW('Water Data'!C43))="",NA(),OFFSET('Water Data'!$C$3,0,10*ROW('Water Data'!C43)))</f>
        <v>#N/A</v>
      </c>
      <c r="D46" s="60" t="e">
        <f ca="true">+IF(AND(ISNUMBER(OFFSET('Water Data'!$C$5,0,10*ROW('Water Data'!C40))),'Data Summary'!BS46="Yes"),100-OFFSET('Water Data'!$C$5,0,10*ROW('Water Data'!C40)),NA())</f>
        <v>#N/A</v>
      </c>
      <c r="E46" s="60" t="e">
        <f ca="true">+IF(AND(ISNUMBER(OFFSET('Water Data'!$C$7,0,10*ROW('Water Data'!C40))),'Data Summary'!BT46="Yes"),OFFSET('Water Data'!$C$7,0,10*ROW('Water Data'!C40)),NA())</f>
        <v>#N/A</v>
      </c>
      <c r="F46" s="60" t="e">
        <f ca="true">+IF(AND(ISNUMBER(OFFSET('Water Data'!$C$10,0,10*ROW('Water Data'!C40))),'Data Summary'!BU46="Yes"),OFFSET('Water Data'!$C$10,0,10*ROW('Water Data'!C40)),NA())</f>
        <v>#N/A</v>
      </c>
      <c r="G46" s="60" t="e">
        <f ca="true">+IF(AND(ISNUMBER(OFFSET('Water Data'!$D$5,0,10*ROW('Water Data'!D40))),'Data Summary'!BV46="Yes"),100-OFFSET('Water Data'!$D$5,0,10*ROW('Water Data'!D40)),NA())</f>
        <v>#N/A</v>
      </c>
      <c r="H46" s="60" t="e">
        <f ca="true">+IF(AND(ISNUMBER(OFFSET('Water Data'!$D$7,0,10*ROW('Water Data'!D40))),'Data Summary'!BW46="Yes"),OFFSET('Water Data'!$D$7,0,10*ROW('Water Data'!D40)),NA())</f>
        <v>#N/A</v>
      </c>
      <c r="I46" s="60" t="e">
        <f ca="true">+IF(AND(ISNUMBER(OFFSET('Water Data'!$D$10,0,10*ROW('Water Data'!D40))),'Data Summary'!BX46="Yes"),OFFSET('Water Data'!$D$10,0,10*ROW('Water Data'!D40)),NA())</f>
        <v>#N/A</v>
      </c>
      <c r="J46" s="60" t="e">
        <f ca="true">+IF(AND(ISNUMBER(OFFSET('Water Data'!$E$5,0,10*ROW('Water Data'!E40))),'Data Summary'!BY46="Yes"),100-OFFSET('Water Data'!$E$5,0,10*ROW('Water Data'!E40)),NA())</f>
        <v>#N/A</v>
      </c>
      <c r="K46" s="60" t="e">
        <f ca="true">+IF(AND(ISNUMBER(OFFSET('Water Data'!$E$7,0,10*ROW('Water Data'!E40))),'Data Summary'!BZ46="Yes"),OFFSET('Water Data'!$E$7,0,10*ROW('Water Data'!E40)),NA())</f>
        <v>#N/A</v>
      </c>
      <c r="L46" s="60" t="e">
        <f ca="true">+IF(AND(ISNUMBER(OFFSET('Water Data'!$E$10,0,10*ROW('Water Data'!E40))),'Data Summary'!CA46="Yes"),OFFSET('Water Data'!$E$10,0,10*ROW('Water Data'!E40)),NA())</f>
        <v>#N/A</v>
      </c>
      <c r="M46" s="60" t="e">
        <f ca="true">+IF(AND(ISNUMBER(OFFSET('Water Data'!$F$5,0,10*ROW('Water Data'!F40))),'Data Summary'!CB46="Yes"),100-OFFSET('Water Data'!$F$5,0,10*ROW('Water Data'!F40)),NA())</f>
        <v>#N/A</v>
      </c>
      <c r="N46" s="60" t="e">
        <f ca="true">+IF(AND(ISNUMBER(OFFSET('Water Data'!$F$7,0,10*ROW('Water Data'!F40))),'Data Summary'!CC46="Yes"),OFFSET('Water Data'!$F$7,0,10*ROW('Water Data'!F40)),NA())</f>
        <v>#N/A</v>
      </c>
      <c r="O46" s="60" t="e">
        <f ca="true">+IF(AND(ISNUMBER(OFFSET('Water Data'!$F$10,0,10*ROW('Water Data'!F40))),'Data Summary'!CD46="Yes"),OFFSET('Water Data'!$F$10,0,10*ROW('Water Data'!F40)),NA())</f>
        <v>#N/A</v>
      </c>
      <c r="P46" s="60" t="e">
        <f ca="true">+IF(AND(ISNUMBER(OFFSET('Water Data'!$G$5,0,10*ROW('Water Data'!G40))),'Data Summary'!CE46="Yes"),100-OFFSET('Water Data'!$G$5,0,10*ROW('Water Data'!G40)),NA())</f>
        <v>#N/A</v>
      </c>
      <c r="Q46" s="60" t="e">
        <f ca="true">+IF(AND(ISNUMBER(OFFSET('Water Data'!$G$7,0,10*ROW('Water Data'!G40))),'Data Summary'!CF46="Yes"),OFFSET('Water Data'!$G$7,0,10*ROW('Water Data'!G40)),NA())</f>
        <v>#N/A</v>
      </c>
      <c r="R46" s="60" t="e">
        <f ca="true">+IF(AND(ISNUMBER(OFFSET('Water Data'!$G$10,0,10*ROW('Water Data'!G40))),'Data Summary'!CG46="Yes"),OFFSET('Water Data'!$G$10,0,10*ROW('Water Data'!G40)),NA())</f>
        <v>#N/A</v>
      </c>
      <c r="S46" s="60" t="e">
        <f ca="true">+IF(AND(ISNUMBER(OFFSET('Water Data'!$H$5,0,10*ROW('Water Data'!H40))),'Data Summary'!CH46="Yes"),100-OFFSET('Water Data'!$H$5,0,10*ROW('Water Data'!H40)),NA())</f>
        <v>#N/A</v>
      </c>
      <c r="T46" s="60" t="e">
        <f ca="true">+IF(AND(ISNUMBER(OFFSET('Water Data'!$H$7,0,10*ROW('Water Data'!H40))),'Data Summary'!CI46="Yes"),OFFSET('Water Data'!$H$7,0,10*ROW('Water Data'!H40)),NA())</f>
        <v>#N/A</v>
      </c>
      <c r="U46" s="60" t="e">
        <f ca="true">+IF(AND(ISNUMBER(OFFSET('Water Data'!$H$10,0,10*ROW('Water Data'!H40))),'Data Summary'!CJ46="Yes"),OFFSET('Water Data'!$H$10,0,10*ROW('Water Data'!H40)),NA())</f>
        <v>#N/A</v>
      </c>
      <c r="V46" s="106" t="e">
        <f ca="true">+IF(AND(ISNUMBER(OFFSET('Sanitation Data'!$C$5,0,10*ROW('Sanitation Data'!C40))),'Data Summary'!CK46="Yes"),100-OFFSET('Sanitation Data'!$C$5,0,10*ROW('Sanitation Data'!C40)),NA())</f>
        <v>#N/A</v>
      </c>
      <c r="W46" s="106" t="e">
        <f ca="true">+IF(AND(ISNUMBER(OFFSET('Sanitation Data'!$C$7,0,10*ROW('Sanitation Data'!C40))),'Data Summary'!CL46="Yes"),OFFSET('Sanitation Data'!$C$7,0,10*ROW('Sanitation Data'!C40)),NA())</f>
        <v>#N/A</v>
      </c>
      <c r="X46" s="106" t="e">
        <f ca="true">+IF(AND(ISNUMBER(OFFSET('Sanitation Data'!$C$11,0,10*ROW('Sanitation Data'!C40))),'Data Summary'!CM46="Yes"),OFFSET('Sanitation Data'!$C$11,0,10*ROW('Sanitation Data'!C40)),NA())</f>
        <v>#N/A</v>
      </c>
      <c r="Y46" s="106" t="e">
        <f ca="true">+IF(AND(ISNUMBER(OFFSET('Sanitation Data'!$C$12,0,10*ROW('Sanitation Data'!C40))),'Data Summary'!CN46="Yes"),OFFSET('Sanitation Data'!$C$12,0,10*ROW('Sanitation Data'!C40)),NA())</f>
        <v>#N/A</v>
      </c>
      <c r="Z46" s="106" t="e">
        <f ca="true">+IF(AND(ISNUMBER(OFFSET('Sanitation Data'!$C$13,0,10*ROW('Sanitation Data'!C40))),'Data Summary'!CO46="Yes"),OFFSET('Sanitation Data'!$C$13,0,10*ROW('Sanitation Data'!C40)),NA())</f>
        <v>#N/A</v>
      </c>
      <c r="AA46" s="106" t="e">
        <f ca="true">+IF(AND(ISNUMBER(OFFSET('Sanitation Data'!$D$5,0,10*ROW('Sanitation Data'!D40))),'Data Summary'!CP46="Yes"),100-OFFSET('Sanitation Data'!$D$5,0,10*ROW('Sanitation Data'!D40)),NA())</f>
        <v>#N/A</v>
      </c>
      <c r="AB46" s="106" t="e">
        <f ca="true">+IF(AND(ISNUMBER(OFFSET('Sanitation Data'!$D$7,0,10*ROW('Sanitation Data'!D40))),'Data Summary'!CQ46="Yes"),OFFSET('Sanitation Data'!$D$7,0,10*ROW('Sanitation Data'!D40)),NA())</f>
        <v>#N/A</v>
      </c>
      <c r="AC46" s="106" t="e">
        <f ca="true">+IF(AND(ISNUMBER(OFFSET('Sanitation Data'!$D$11,0,10*ROW('Sanitation Data'!D40))),'Data Summary'!CR46="Yes"),OFFSET('Sanitation Data'!$D$11,0,10*ROW('Sanitation Data'!D40)),NA())</f>
        <v>#N/A</v>
      </c>
      <c r="AD46" s="106" t="e">
        <f ca="true">+IF(AND(ISNUMBER(OFFSET('Sanitation Data'!$D$12,0,10*ROW('Sanitation Data'!D40))),'Data Summary'!CS46="Yes"),OFFSET('Sanitation Data'!$D$12,0,10*ROW('Sanitation Data'!D40)),NA())</f>
        <v>#N/A</v>
      </c>
      <c r="AE46" s="106" t="e">
        <f ca="true">+IF(AND(ISNUMBER(OFFSET('Sanitation Data'!$D$13,0,10*ROW('Sanitation Data'!D40))),'Data Summary'!CT46="Yes"),OFFSET('Sanitation Data'!$D$13,0,10*ROW('Sanitation Data'!D40)),NA())</f>
        <v>#N/A</v>
      </c>
      <c r="AF46" s="106" t="e">
        <f ca="true">+IF(AND(ISNUMBER(OFFSET('Sanitation Data'!$E$5,0,10*ROW('Sanitation Data'!E40))),'Data Summary'!CU46="Yes"),100-OFFSET('Sanitation Data'!$E$5,0,10*ROW('Sanitation Data'!E40)),NA())</f>
        <v>#N/A</v>
      </c>
      <c r="AG46" s="106" t="e">
        <f ca="true">+IF(AND(ISNUMBER(OFFSET('Sanitation Data'!$E$7,0,10*ROW('Sanitation Data'!E40))),'Data Summary'!CV46="Yes"),OFFSET('Sanitation Data'!$E$7,0,10*ROW('Sanitation Data'!E40)),NA())</f>
        <v>#N/A</v>
      </c>
      <c r="AH46" s="106" t="e">
        <f ca="true">+IF(AND(ISNUMBER(OFFSET('Sanitation Data'!$E$11,0,10*ROW('Sanitation Data'!E40))),'Data Summary'!CW46="Yes"),OFFSET('Sanitation Data'!$E$11,0,10*ROW('Sanitation Data'!E40)),NA())</f>
        <v>#N/A</v>
      </c>
      <c r="AI46" s="106" t="e">
        <f ca="true">+IF(AND(ISNUMBER(OFFSET('Sanitation Data'!$E$12,0,10*ROW('Sanitation Data'!E40))),'Data Summary'!CX46="Yes"),OFFSET('Sanitation Data'!$E$12,0,10*ROW('Sanitation Data'!E40)),NA())</f>
        <v>#N/A</v>
      </c>
      <c r="AJ46" s="106" t="e">
        <f ca="true">+IF(AND(ISNUMBER(OFFSET('Sanitation Data'!$E$13,0,10*ROW('Sanitation Data'!E40))),'Data Summary'!CY46="Yes"),OFFSET('Sanitation Data'!$E$13,0,10*ROW('Sanitation Data'!E40)),NA())</f>
        <v>#N/A</v>
      </c>
      <c r="AK46" s="106" t="e">
        <f ca="true">+IF(AND(ISNUMBER(OFFSET('Sanitation Data'!$F$5,0,10*ROW('Sanitation Data'!F40))),'Data Summary'!CZ46="Yes"),100-OFFSET('Sanitation Data'!$F$5,0,10*ROW('Sanitation Data'!F40)),NA())</f>
        <v>#N/A</v>
      </c>
      <c r="AL46" s="106" t="e">
        <f ca="true">+IF(AND(ISNUMBER(OFFSET('Sanitation Data'!$F$7,0,10*ROW('Sanitation Data'!F40))),'Data Summary'!DA46="Yes"),OFFSET('Sanitation Data'!$F$7,0,10*ROW('Sanitation Data'!F40)),NA())</f>
        <v>#N/A</v>
      </c>
      <c r="AM46" s="106" t="e">
        <f ca="true">+IF(AND(ISNUMBER(OFFSET('Sanitation Data'!$F$11,0,10*ROW('Sanitation Data'!F40))),'Data Summary'!DB46="Yes"),OFFSET('Sanitation Data'!$F$11,0,10*ROW('Sanitation Data'!F40)),NA())</f>
        <v>#N/A</v>
      </c>
      <c r="AN46" s="106" t="e">
        <f ca="true">+IF(AND(ISNUMBER(OFFSET('Sanitation Data'!$F$12,0,10*ROW('Sanitation Data'!F40))),'Data Summary'!DC46="Yes"),OFFSET('Sanitation Data'!$F$12,0,10*ROW('Sanitation Data'!F40)),NA())</f>
        <v>#N/A</v>
      </c>
      <c r="AO46" s="106" t="e">
        <f ca="true">+IF(AND(ISNUMBER(OFFSET('Sanitation Data'!$F$13,0,10*ROW('Sanitation Data'!F40))),'Data Summary'!DD46="Yes"),OFFSET('Sanitation Data'!$F$13,0,10*ROW('Sanitation Data'!F40)),NA())</f>
        <v>#N/A</v>
      </c>
      <c r="AP46" s="106" t="e">
        <f ca="true">+IF(AND(ISNUMBER(OFFSET('Sanitation Data'!$G$5,0,10*ROW('Sanitation Data'!G40))),'Data Summary'!DE46="Yes"),100-OFFSET('Sanitation Data'!$G$5,0,10*ROW('Sanitation Data'!G40)),NA())</f>
        <v>#N/A</v>
      </c>
      <c r="AQ46" s="106" t="e">
        <f ca="true">+IF(AND(ISNUMBER(OFFSET('Sanitation Data'!$G$7,0,10*ROW('Sanitation Data'!G40))),'Data Summary'!DF46="Yes"),OFFSET('Sanitation Data'!$G$7,0,10*ROW('Sanitation Data'!G40)),NA())</f>
        <v>#N/A</v>
      </c>
      <c r="AR46" s="106" t="e">
        <f ca="true">+IF(AND(ISNUMBER(OFFSET('Sanitation Data'!$G$11,0,10*ROW('Sanitation Data'!G40))),'Data Summary'!DG46="Yes"),OFFSET('Sanitation Data'!$G$11,0,10*ROW('Sanitation Data'!G40)),NA())</f>
        <v>#N/A</v>
      </c>
      <c r="AS46" s="106" t="e">
        <f ca="true">+IF(AND(ISNUMBER(OFFSET('Sanitation Data'!$G$12,0,10*ROW('Sanitation Data'!G40))),'Data Summary'!DH46="Yes"),OFFSET('Sanitation Data'!$G$12,0,10*ROW('Sanitation Data'!G40)),NA())</f>
        <v>#N/A</v>
      </c>
      <c r="AT46" s="106" t="e">
        <f ca="true">+IF(AND(ISNUMBER(OFFSET('Sanitation Data'!$G$13,0,10*ROW('Sanitation Data'!G40))),'Data Summary'!DI46="Yes"),OFFSET('Sanitation Data'!$G$13,0,10*ROW('Sanitation Data'!G40)),NA())</f>
        <v>#N/A</v>
      </c>
      <c r="AU46" s="106" t="e">
        <f ca="true">+IF(AND(ISNUMBER(OFFSET('Sanitation Data'!$H$5,0,10*ROW('Sanitation Data'!H40))),'Data Summary'!DJ46="Yes"),100-OFFSET('Sanitation Data'!$H$5,0,10*ROW('Sanitation Data'!H40)),NA())</f>
        <v>#N/A</v>
      </c>
      <c r="AV46" s="106" t="e">
        <f ca="true">+IF(AND(ISNUMBER(OFFSET('Sanitation Data'!$H$7,0,10*ROW('Sanitation Data'!H40))),'Data Summary'!DK46="Yes"),OFFSET('Sanitation Data'!$H$7,0,10*ROW('Sanitation Data'!H40)),NA())</f>
        <v>#N/A</v>
      </c>
      <c r="AW46" s="106" t="e">
        <f ca="true">+IF(AND(ISNUMBER(OFFSET('Sanitation Data'!$H$11,0,10*ROW('Sanitation Data'!H40))),'Data Summary'!DL46="Yes"),OFFSET('Sanitation Data'!$H$11,0,10*ROW('Sanitation Data'!H40)),NA())</f>
        <v>#N/A</v>
      </c>
      <c r="AX46" s="106" t="e">
        <f ca="true">+IF(AND(ISNUMBER(OFFSET('Sanitation Data'!$H$12,0,10*ROW('Sanitation Data'!H40))),'Data Summary'!DM46="Yes"),OFFSET('Sanitation Data'!$H$12,0,10*ROW('Sanitation Data'!H40)),NA())</f>
        <v>#N/A</v>
      </c>
      <c r="AY46" s="106" t="e">
        <f ca="true">+IF(AND(ISNUMBER(OFFSET('Sanitation Data'!$H$13,0,10*ROW('Sanitation Data'!H40))),'Data Summary'!DN46="Yes"),OFFSET('Sanitation Data'!$H$13,0,10*ROW('Sanitation Data'!H40)),NA())</f>
        <v>#N/A</v>
      </c>
      <c r="AZ46" s="111" t="e">
        <f ca="true">+IF(AND(ISNUMBER(OFFSET('Hygiene Data'!$C$6,0,10*ROW('Hygiene Data'!C40))),'Data Summary'!DO46="Yes"),OFFSET('Hygiene Data'!$C$6,0,10*ROW('Hygiene Data'!C40)),NA())</f>
        <v>#N/A</v>
      </c>
      <c r="BA46" s="111" t="e">
        <f ca="true">+IF(AND(ISNUMBER(OFFSET('Hygiene Data'!$C$8,0,10*ROW('Hygiene Data'!C40))),'Data Summary'!DP46="Yes"),OFFSET('Hygiene Data'!$C$8,0,10*ROW('Hygiene Data'!C40)),NA())</f>
        <v>#N/A</v>
      </c>
      <c r="BB46" s="111" t="e">
        <f ca="true">+IF(AND(ISNUMBER(OFFSET('Hygiene Data'!$C$10,0,10*ROW('Hygiene Data'!C40))),'Data Summary'!DQ46="Yes"),OFFSET('Hygiene Data'!$C$10,0,10*ROW('Hygiene Data'!C40)),NA())</f>
        <v>#N/A</v>
      </c>
      <c r="BC46" s="111" t="e">
        <f ca="true">+IF(AND(ISNUMBER(OFFSET('Hygiene Data'!$D$6,0,10*ROW('Hygiene Data'!D40))),'Data Summary'!DR46="Yes"),OFFSET('Hygiene Data'!$D$6,0,10*ROW('Hygiene Data'!D40)),NA())</f>
        <v>#N/A</v>
      </c>
      <c r="BD46" s="111" t="e">
        <f ca="true">+IF(AND(ISNUMBER(OFFSET('Hygiene Data'!$D$8,0,10*ROW('Hygiene Data'!D40))),'Data Summary'!DS46="Yes"),OFFSET('Hygiene Data'!$D$8,0,10*ROW('Hygiene Data'!D40)),NA())</f>
        <v>#N/A</v>
      </c>
      <c r="BE46" s="111" t="e">
        <f ca="true">+IF(AND(ISNUMBER(OFFSET('Hygiene Data'!$D$10,0,10*ROW('Hygiene Data'!D40))),'Data Summary'!DT46="Yes"),OFFSET('Hygiene Data'!$D$10,0,10*ROW('Hygiene Data'!D40)),NA())</f>
        <v>#N/A</v>
      </c>
      <c r="BF46" s="111" t="e">
        <f ca="true">+IF(AND(ISNUMBER(OFFSET('Hygiene Data'!$E$6,0,10*ROW('Hygiene Data'!E40))),'Data Summary'!DU46="Yes"),OFFSET('Hygiene Data'!$E$6,0,10*ROW('Hygiene Data'!E40)),NA())</f>
        <v>#N/A</v>
      </c>
      <c r="BG46" s="111" t="e">
        <f ca="true">+IF(AND(ISNUMBER(OFFSET('Hygiene Data'!$E$8,0,10*ROW('Hygiene Data'!E40))),'Data Summary'!DV46="Yes"),OFFSET('Hygiene Data'!$E$8,0,10*ROW('Hygiene Data'!E40)),NA())</f>
        <v>#N/A</v>
      </c>
      <c r="BH46" s="111" t="e">
        <f ca="true">+IF(AND(ISNUMBER(OFFSET('Hygiene Data'!$E$10,0,10*ROW('Hygiene Data'!E40))),'Data Summary'!DW46="Yes"),OFFSET('Hygiene Data'!$E$10,0,10*ROW('Hygiene Data'!E40)),NA())</f>
        <v>#N/A</v>
      </c>
      <c r="BI46" s="111" t="e">
        <f ca="true">+IF(AND(ISNUMBER(OFFSET('Hygiene Data'!$F$6,0,10*ROW('Hygiene Data'!F40))),'Data Summary'!DX46="Yes"),OFFSET('Hygiene Data'!$F$6,0,10*ROW('Hygiene Data'!F40)),NA())</f>
        <v>#N/A</v>
      </c>
      <c r="BJ46" s="111" t="e">
        <f ca="true">+IF(AND(ISNUMBER(OFFSET('Hygiene Data'!$F$8,0,10*ROW('Hygiene Data'!F40))),'Data Summary'!DY46="Yes"),OFFSET('Hygiene Data'!$F$8,0,10*ROW('Hygiene Data'!F40)),NA())</f>
        <v>#N/A</v>
      </c>
      <c r="BK46" s="111" t="e">
        <f ca="true">+IF(AND(ISNUMBER(OFFSET('Hygiene Data'!$F$10,0,10*ROW('Hygiene Data'!F40))),'Data Summary'!DZ46="Yes"),OFFSET('Hygiene Data'!$F$10,0,10*ROW('Hygiene Data'!F40)),NA())</f>
        <v>#N/A</v>
      </c>
      <c r="BL46" s="111" t="e">
        <f ca="true">+IF(AND(ISNUMBER(OFFSET('Hygiene Data'!$G$6,0,10*ROW('Hygiene Data'!G40))),'Data Summary'!EA46="Yes"),OFFSET('Hygiene Data'!$G$6,0,10*ROW('Hygiene Data'!G40)),NA())</f>
        <v>#N/A</v>
      </c>
      <c r="BM46" s="111" t="e">
        <f ca="true">+IF(AND(ISNUMBER(OFFSET('Hygiene Data'!$G$8,0,10*ROW('Hygiene Data'!G40))),'Data Summary'!EB46="Yes"),OFFSET('Hygiene Data'!$G$8,0,10*ROW('Hygiene Data'!G40)),NA())</f>
        <v>#N/A</v>
      </c>
      <c r="BN46" s="111" t="e">
        <f ca="true">+IF(AND(ISNUMBER(OFFSET('Hygiene Data'!$G$10,0,10*ROW('Hygiene Data'!G40))),'Data Summary'!EC46="Yes"),OFFSET('Hygiene Data'!$G$10,0,10*ROW('Hygiene Data'!G40)),NA())</f>
        <v>#N/A</v>
      </c>
      <c r="BO46" s="111" t="e">
        <f ca="true">+IF(AND(ISNUMBER(OFFSET('Hygiene Data'!$H$6,0,10*ROW('Hygiene Data'!H40))),'Data Summary'!ED46="Yes"),OFFSET('Hygiene Data'!$H$6,0,10*ROW('Hygiene Data'!H40)),NA())</f>
        <v>#N/A</v>
      </c>
      <c r="BP46" s="111" t="e">
        <f ca="true">+IF(AND(ISNUMBER(OFFSET('Hygiene Data'!$H$8,0,10*ROW('Hygiene Data'!H40))),'Data Summary'!EE46="Yes"),OFFSET('Hygiene Data'!$H$8,0,10*ROW('Hygiene Data'!H40)),NA())</f>
        <v>#N/A</v>
      </c>
      <c r="BQ46" s="111" t="e">
        <f ca="true">+IF(AND(ISNUMBER(OFFSET('Hygiene Data'!$H$10,0,10*ROW('Hygiene Data'!H40))),'Data Summary'!EF46="Yes"),OFFSET('Hygiene Data'!$H$10,0,10*ROW('Hygiene Data'!H40)),NA())</f>
        <v>#N/A</v>
      </c>
    </row>
    <row r="47" x14ac:dyDescent="0.2">
      <c r="A47" s="59" t="e">
        <f ca="true">+IF(OFFSET('Water Data'!$B$1,0,10*ROW('Water Data'!B41))="",NA(),OFFSET('Water Data'!$B$1,0,10*ROW('Water Data'!B41)))</f>
        <v>#N/A</v>
      </c>
      <c r="B47" s="59" t="e">
        <f ca="true">+IF(OFFSET('Water Data'!$A$3,0,10*ROW('Water Data'!A44))="",NA(),OFFSET('Water Data'!$A$3,0,10*ROW('Water Data'!A44)))</f>
        <v>#N/A</v>
      </c>
      <c r="C47" s="59" t="e">
        <f ca="true">+IF(OFFSET('Water Data'!$C$3,0,10*ROW('Water Data'!C44))="",NA(),OFFSET('Water Data'!$C$3,0,10*ROW('Water Data'!C44)))</f>
        <v>#N/A</v>
      </c>
      <c r="D47" s="60" t="e">
        <f ca="true">+IF(AND(ISNUMBER(OFFSET('Water Data'!$C$5,0,10*ROW('Water Data'!C41))),'Data Summary'!BS47="Yes"),100-OFFSET('Water Data'!$C$5,0,10*ROW('Water Data'!C41)),NA())</f>
        <v>#N/A</v>
      </c>
      <c r="E47" s="60" t="e">
        <f ca="true">+IF(AND(ISNUMBER(OFFSET('Water Data'!$C$7,0,10*ROW('Water Data'!C41))),'Data Summary'!BT47="Yes"),OFFSET('Water Data'!$C$7,0,10*ROW('Water Data'!C41)),NA())</f>
        <v>#N/A</v>
      </c>
      <c r="F47" s="60" t="e">
        <f ca="true">+IF(AND(ISNUMBER(OFFSET('Water Data'!$C$10,0,10*ROW('Water Data'!C41))),'Data Summary'!BU47="Yes"),OFFSET('Water Data'!$C$10,0,10*ROW('Water Data'!C41)),NA())</f>
        <v>#N/A</v>
      </c>
      <c r="G47" s="60" t="e">
        <f ca="true">+IF(AND(ISNUMBER(OFFSET('Water Data'!$D$5,0,10*ROW('Water Data'!D41))),'Data Summary'!BV47="Yes"),100-OFFSET('Water Data'!$D$5,0,10*ROW('Water Data'!D41)),NA())</f>
        <v>#N/A</v>
      </c>
      <c r="H47" s="60" t="e">
        <f ca="true">+IF(AND(ISNUMBER(OFFSET('Water Data'!$D$7,0,10*ROW('Water Data'!D41))),'Data Summary'!BW47="Yes"),OFFSET('Water Data'!$D$7,0,10*ROW('Water Data'!D41)),NA())</f>
        <v>#N/A</v>
      </c>
      <c r="I47" s="60" t="e">
        <f ca="true">+IF(AND(ISNUMBER(OFFSET('Water Data'!$D$10,0,10*ROW('Water Data'!D41))),'Data Summary'!BX47="Yes"),OFFSET('Water Data'!$D$10,0,10*ROW('Water Data'!D41)),NA())</f>
        <v>#N/A</v>
      </c>
      <c r="J47" s="60" t="e">
        <f ca="true">+IF(AND(ISNUMBER(OFFSET('Water Data'!$E$5,0,10*ROW('Water Data'!E41))),'Data Summary'!BY47="Yes"),100-OFFSET('Water Data'!$E$5,0,10*ROW('Water Data'!E41)),NA())</f>
        <v>#N/A</v>
      </c>
      <c r="K47" s="60" t="e">
        <f ca="true">+IF(AND(ISNUMBER(OFFSET('Water Data'!$E$7,0,10*ROW('Water Data'!E41))),'Data Summary'!BZ47="Yes"),OFFSET('Water Data'!$E$7,0,10*ROW('Water Data'!E41)),NA())</f>
        <v>#N/A</v>
      </c>
      <c r="L47" s="60" t="e">
        <f ca="true">+IF(AND(ISNUMBER(OFFSET('Water Data'!$E$10,0,10*ROW('Water Data'!E41))),'Data Summary'!CA47="Yes"),OFFSET('Water Data'!$E$10,0,10*ROW('Water Data'!E41)),NA())</f>
        <v>#N/A</v>
      </c>
      <c r="M47" s="60" t="e">
        <f ca="true">+IF(AND(ISNUMBER(OFFSET('Water Data'!$F$5,0,10*ROW('Water Data'!F41))),'Data Summary'!CB47="Yes"),100-OFFSET('Water Data'!$F$5,0,10*ROW('Water Data'!F41)),NA())</f>
        <v>#N/A</v>
      </c>
      <c r="N47" s="60" t="e">
        <f ca="true">+IF(AND(ISNUMBER(OFFSET('Water Data'!$F$7,0,10*ROW('Water Data'!F41))),'Data Summary'!CC47="Yes"),OFFSET('Water Data'!$F$7,0,10*ROW('Water Data'!F41)),NA())</f>
        <v>#N/A</v>
      </c>
      <c r="O47" s="60" t="e">
        <f ca="true">+IF(AND(ISNUMBER(OFFSET('Water Data'!$F$10,0,10*ROW('Water Data'!F41))),'Data Summary'!CD47="Yes"),OFFSET('Water Data'!$F$10,0,10*ROW('Water Data'!F41)),NA())</f>
        <v>#N/A</v>
      </c>
      <c r="P47" s="60" t="e">
        <f ca="true">+IF(AND(ISNUMBER(OFFSET('Water Data'!$G$5,0,10*ROW('Water Data'!G41))),'Data Summary'!CE47="Yes"),100-OFFSET('Water Data'!$G$5,0,10*ROW('Water Data'!G41)),NA())</f>
        <v>#N/A</v>
      </c>
      <c r="Q47" s="60" t="e">
        <f ca="true">+IF(AND(ISNUMBER(OFFSET('Water Data'!$G$7,0,10*ROW('Water Data'!G41))),'Data Summary'!CF47="Yes"),OFFSET('Water Data'!$G$7,0,10*ROW('Water Data'!G41)),NA())</f>
        <v>#N/A</v>
      </c>
      <c r="R47" s="60" t="e">
        <f ca="true">+IF(AND(ISNUMBER(OFFSET('Water Data'!$G$10,0,10*ROW('Water Data'!G41))),'Data Summary'!CG47="Yes"),OFFSET('Water Data'!$G$10,0,10*ROW('Water Data'!G41)),NA())</f>
        <v>#N/A</v>
      </c>
      <c r="S47" s="60" t="e">
        <f ca="true">+IF(AND(ISNUMBER(OFFSET('Water Data'!$H$5,0,10*ROW('Water Data'!H41))),'Data Summary'!CH47="Yes"),100-OFFSET('Water Data'!$H$5,0,10*ROW('Water Data'!H41)),NA())</f>
        <v>#N/A</v>
      </c>
      <c r="T47" s="60" t="e">
        <f ca="true">+IF(AND(ISNUMBER(OFFSET('Water Data'!$H$7,0,10*ROW('Water Data'!H41))),'Data Summary'!CI47="Yes"),OFFSET('Water Data'!$H$7,0,10*ROW('Water Data'!H41)),NA())</f>
        <v>#N/A</v>
      </c>
      <c r="U47" s="60" t="e">
        <f ca="true">+IF(AND(ISNUMBER(OFFSET('Water Data'!$H$10,0,10*ROW('Water Data'!H41))),'Data Summary'!CJ47="Yes"),OFFSET('Water Data'!$H$10,0,10*ROW('Water Data'!H41)),NA())</f>
        <v>#N/A</v>
      </c>
      <c r="V47" s="106" t="e">
        <f ca="true">+IF(AND(ISNUMBER(OFFSET('Sanitation Data'!$C$5,0,10*ROW('Sanitation Data'!C41))),'Data Summary'!CK47="Yes"),100-OFFSET('Sanitation Data'!$C$5,0,10*ROW('Sanitation Data'!C41)),NA())</f>
        <v>#N/A</v>
      </c>
      <c r="W47" s="106" t="e">
        <f ca="true">+IF(AND(ISNUMBER(OFFSET('Sanitation Data'!$C$7,0,10*ROW('Sanitation Data'!C41))),'Data Summary'!CL47="Yes"),OFFSET('Sanitation Data'!$C$7,0,10*ROW('Sanitation Data'!C41)),NA())</f>
        <v>#N/A</v>
      </c>
      <c r="X47" s="106" t="e">
        <f ca="true">+IF(AND(ISNUMBER(OFFSET('Sanitation Data'!$C$11,0,10*ROW('Sanitation Data'!C41))),'Data Summary'!CM47="Yes"),OFFSET('Sanitation Data'!$C$11,0,10*ROW('Sanitation Data'!C41)),NA())</f>
        <v>#N/A</v>
      </c>
      <c r="Y47" s="106" t="e">
        <f ca="true">+IF(AND(ISNUMBER(OFFSET('Sanitation Data'!$C$12,0,10*ROW('Sanitation Data'!C41))),'Data Summary'!CN47="Yes"),OFFSET('Sanitation Data'!$C$12,0,10*ROW('Sanitation Data'!C41)),NA())</f>
        <v>#N/A</v>
      </c>
      <c r="Z47" s="106" t="e">
        <f ca="true">+IF(AND(ISNUMBER(OFFSET('Sanitation Data'!$C$13,0,10*ROW('Sanitation Data'!C41))),'Data Summary'!CO47="Yes"),OFFSET('Sanitation Data'!$C$13,0,10*ROW('Sanitation Data'!C41)),NA())</f>
        <v>#N/A</v>
      </c>
      <c r="AA47" s="106" t="e">
        <f ca="true">+IF(AND(ISNUMBER(OFFSET('Sanitation Data'!$D$5,0,10*ROW('Sanitation Data'!D41))),'Data Summary'!CP47="Yes"),100-OFFSET('Sanitation Data'!$D$5,0,10*ROW('Sanitation Data'!D41)),NA())</f>
        <v>#N/A</v>
      </c>
      <c r="AB47" s="106" t="e">
        <f ca="true">+IF(AND(ISNUMBER(OFFSET('Sanitation Data'!$D$7,0,10*ROW('Sanitation Data'!D41))),'Data Summary'!CQ47="Yes"),OFFSET('Sanitation Data'!$D$7,0,10*ROW('Sanitation Data'!D41)),NA())</f>
        <v>#N/A</v>
      </c>
      <c r="AC47" s="106" t="e">
        <f ca="true">+IF(AND(ISNUMBER(OFFSET('Sanitation Data'!$D$11,0,10*ROW('Sanitation Data'!D41))),'Data Summary'!CR47="Yes"),OFFSET('Sanitation Data'!$D$11,0,10*ROW('Sanitation Data'!D41)),NA())</f>
        <v>#N/A</v>
      </c>
      <c r="AD47" s="106" t="e">
        <f ca="true">+IF(AND(ISNUMBER(OFFSET('Sanitation Data'!$D$12,0,10*ROW('Sanitation Data'!D41))),'Data Summary'!CS47="Yes"),OFFSET('Sanitation Data'!$D$12,0,10*ROW('Sanitation Data'!D41)),NA())</f>
        <v>#N/A</v>
      </c>
      <c r="AE47" s="106" t="e">
        <f ca="true">+IF(AND(ISNUMBER(OFFSET('Sanitation Data'!$D$13,0,10*ROW('Sanitation Data'!D41))),'Data Summary'!CT47="Yes"),OFFSET('Sanitation Data'!$D$13,0,10*ROW('Sanitation Data'!D41)),NA())</f>
        <v>#N/A</v>
      </c>
      <c r="AF47" s="106" t="e">
        <f ca="true">+IF(AND(ISNUMBER(OFFSET('Sanitation Data'!$E$5,0,10*ROW('Sanitation Data'!E41))),'Data Summary'!CU47="Yes"),100-OFFSET('Sanitation Data'!$E$5,0,10*ROW('Sanitation Data'!E41)),NA())</f>
        <v>#N/A</v>
      </c>
      <c r="AG47" s="106" t="e">
        <f ca="true">+IF(AND(ISNUMBER(OFFSET('Sanitation Data'!$E$7,0,10*ROW('Sanitation Data'!E41))),'Data Summary'!CV47="Yes"),OFFSET('Sanitation Data'!$E$7,0,10*ROW('Sanitation Data'!E41)),NA())</f>
        <v>#N/A</v>
      </c>
      <c r="AH47" s="106" t="e">
        <f ca="true">+IF(AND(ISNUMBER(OFFSET('Sanitation Data'!$E$11,0,10*ROW('Sanitation Data'!E41))),'Data Summary'!CW47="Yes"),OFFSET('Sanitation Data'!$E$11,0,10*ROW('Sanitation Data'!E41)),NA())</f>
        <v>#N/A</v>
      </c>
      <c r="AI47" s="106" t="e">
        <f ca="true">+IF(AND(ISNUMBER(OFFSET('Sanitation Data'!$E$12,0,10*ROW('Sanitation Data'!E41))),'Data Summary'!CX47="Yes"),OFFSET('Sanitation Data'!$E$12,0,10*ROW('Sanitation Data'!E41)),NA())</f>
        <v>#N/A</v>
      </c>
      <c r="AJ47" s="106" t="e">
        <f ca="true">+IF(AND(ISNUMBER(OFFSET('Sanitation Data'!$E$13,0,10*ROW('Sanitation Data'!E41))),'Data Summary'!CY47="Yes"),OFFSET('Sanitation Data'!$E$13,0,10*ROW('Sanitation Data'!E41)),NA())</f>
        <v>#N/A</v>
      </c>
      <c r="AK47" s="106" t="e">
        <f ca="true">+IF(AND(ISNUMBER(OFFSET('Sanitation Data'!$F$5,0,10*ROW('Sanitation Data'!F41))),'Data Summary'!CZ47="Yes"),100-OFFSET('Sanitation Data'!$F$5,0,10*ROW('Sanitation Data'!F41)),NA())</f>
        <v>#N/A</v>
      </c>
      <c r="AL47" s="106" t="e">
        <f ca="true">+IF(AND(ISNUMBER(OFFSET('Sanitation Data'!$F$7,0,10*ROW('Sanitation Data'!F41))),'Data Summary'!DA47="Yes"),OFFSET('Sanitation Data'!$F$7,0,10*ROW('Sanitation Data'!F41)),NA())</f>
        <v>#N/A</v>
      </c>
      <c r="AM47" s="106" t="e">
        <f ca="true">+IF(AND(ISNUMBER(OFFSET('Sanitation Data'!$F$11,0,10*ROW('Sanitation Data'!F41))),'Data Summary'!DB47="Yes"),OFFSET('Sanitation Data'!$F$11,0,10*ROW('Sanitation Data'!F41)),NA())</f>
        <v>#N/A</v>
      </c>
      <c r="AN47" s="106" t="e">
        <f ca="true">+IF(AND(ISNUMBER(OFFSET('Sanitation Data'!$F$12,0,10*ROW('Sanitation Data'!F41))),'Data Summary'!DC47="Yes"),OFFSET('Sanitation Data'!$F$12,0,10*ROW('Sanitation Data'!F41)),NA())</f>
        <v>#N/A</v>
      </c>
      <c r="AO47" s="106" t="e">
        <f ca="true">+IF(AND(ISNUMBER(OFFSET('Sanitation Data'!$F$13,0,10*ROW('Sanitation Data'!F41))),'Data Summary'!DD47="Yes"),OFFSET('Sanitation Data'!$F$13,0,10*ROW('Sanitation Data'!F41)),NA())</f>
        <v>#N/A</v>
      </c>
      <c r="AP47" s="106" t="e">
        <f ca="true">+IF(AND(ISNUMBER(OFFSET('Sanitation Data'!$G$5,0,10*ROW('Sanitation Data'!G41))),'Data Summary'!DE47="Yes"),100-OFFSET('Sanitation Data'!$G$5,0,10*ROW('Sanitation Data'!G41)),NA())</f>
        <v>#N/A</v>
      </c>
      <c r="AQ47" s="106" t="e">
        <f ca="true">+IF(AND(ISNUMBER(OFFSET('Sanitation Data'!$G$7,0,10*ROW('Sanitation Data'!G41))),'Data Summary'!DF47="Yes"),OFFSET('Sanitation Data'!$G$7,0,10*ROW('Sanitation Data'!G41)),NA())</f>
        <v>#N/A</v>
      </c>
      <c r="AR47" s="106" t="e">
        <f ca="true">+IF(AND(ISNUMBER(OFFSET('Sanitation Data'!$G$11,0,10*ROW('Sanitation Data'!G41))),'Data Summary'!DG47="Yes"),OFFSET('Sanitation Data'!$G$11,0,10*ROW('Sanitation Data'!G41)),NA())</f>
        <v>#N/A</v>
      </c>
      <c r="AS47" s="106" t="e">
        <f ca="true">+IF(AND(ISNUMBER(OFFSET('Sanitation Data'!$G$12,0,10*ROW('Sanitation Data'!G41))),'Data Summary'!DH47="Yes"),OFFSET('Sanitation Data'!$G$12,0,10*ROW('Sanitation Data'!G41)),NA())</f>
        <v>#N/A</v>
      </c>
      <c r="AT47" s="106" t="e">
        <f ca="true">+IF(AND(ISNUMBER(OFFSET('Sanitation Data'!$G$13,0,10*ROW('Sanitation Data'!G41))),'Data Summary'!DI47="Yes"),OFFSET('Sanitation Data'!$G$13,0,10*ROW('Sanitation Data'!G41)),NA())</f>
        <v>#N/A</v>
      </c>
      <c r="AU47" s="106" t="e">
        <f ca="true">+IF(AND(ISNUMBER(OFFSET('Sanitation Data'!$H$5,0,10*ROW('Sanitation Data'!H41))),'Data Summary'!DJ47="Yes"),100-OFFSET('Sanitation Data'!$H$5,0,10*ROW('Sanitation Data'!H41)),NA())</f>
        <v>#N/A</v>
      </c>
      <c r="AV47" s="106" t="e">
        <f ca="true">+IF(AND(ISNUMBER(OFFSET('Sanitation Data'!$H$7,0,10*ROW('Sanitation Data'!H41))),'Data Summary'!DK47="Yes"),OFFSET('Sanitation Data'!$H$7,0,10*ROW('Sanitation Data'!H41)),NA())</f>
        <v>#N/A</v>
      </c>
      <c r="AW47" s="106" t="e">
        <f ca="true">+IF(AND(ISNUMBER(OFFSET('Sanitation Data'!$H$11,0,10*ROW('Sanitation Data'!H41))),'Data Summary'!DL47="Yes"),OFFSET('Sanitation Data'!$H$11,0,10*ROW('Sanitation Data'!H41)),NA())</f>
        <v>#N/A</v>
      </c>
      <c r="AX47" s="106" t="e">
        <f ca="true">+IF(AND(ISNUMBER(OFFSET('Sanitation Data'!$H$12,0,10*ROW('Sanitation Data'!H41))),'Data Summary'!DM47="Yes"),OFFSET('Sanitation Data'!$H$12,0,10*ROW('Sanitation Data'!H41)),NA())</f>
        <v>#N/A</v>
      </c>
      <c r="AY47" s="106" t="e">
        <f ca="true">+IF(AND(ISNUMBER(OFFSET('Sanitation Data'!$H$13,0,10*ROW('Sanitation Data'!H41))),'Data Summary'!DN47="Yes"),OFFSET('Sanitation Data'!$H$13,0,10*ROW('Sanitation Data'!H41)),NA())</f>
        <v>#N/A</v>
      </c>
      <c r="AZ47" s="111" t="e">
        <f ca="true">+IF(AND(ISNUMBER(OFFSET('Hygiene Data'!$C$6,0,10*ROW('Hygiene Data'!C41))),'Data Summary'!DO47="Yes"),OFFSET('Hygiene Data'!$C$6,0,10*ROW('Hygiene Data'!C41)),NA())</f>
        <v>#N/A</v>
      </c>
      <c r="BA47" s="111" t="e">
        <f ca="true">+IF(AND(ISNUMBER(OFFSET('Hygiene Data'!$C$8,0,10*ROW('Hygiene Data'!C41))),'Data Summary'!DP47="Yes"),OFFSET('Hygiene Data'!$C$8,0,10*ROW('Hygiene Data'!C41)),NA())</f>
        <v>#N/A</v>
      </c>
      <c r="BB47" s="111" t="e">
        <f ca="true">+IF(AND(ISNUMBER(OFFSET('Hygiene Data'!$C$10,0,10*ROW('Hygiene Data'!C41))),'Data Summary'!DQ47="Yes"),OFFSET('Hygiene Data'!$C$10,0,10*ROW('Hygiene Data'!C41)),NA())</f>
        <v>#N/A</v>
      </c>
      <c r="BC47" s="111" t="e">
        <f ca="true">+IF(AND(ISNUMBER(OFFSET('Hygiene Data'!$D$6,0,10*ROW('Hygiene Data'!D41))),'Data Summary'!DR47="Yes"),OFFSET('Hygiene Data'!$D$6,0,10*ROW('Hygiene Data'!D41)),NA())</f>
        <v>#N/A</v>
      </c>
      <c r="BD47" s="111" t="e">
        <f ca="true">+IF(AND(ISNUMBER(OFFSET('Hygiene Data'!$D$8,0,10*ROW('Hygiene Data'!D41))),'Data Summary'!DS47="Yes"),OFFSET('Hygiene Data'!$D$8,0,10*ROW('Hygiene Data'!D41)),NA())</f>
        <v>#N/A</v>
      </c>
      <c r="BE47" s="111" t="e">
        <f ca="true">+IF(AND(ISNUMBER(OFFSET('Hygiene Data'!$D$10,0,10*ROW('Hygiene Data'!D41))),'Data Summary'!DT47="Yes"),OFFSET('Hygiene Data'!$D$10,0,10*ROW('Hygiene Data'!D41)),NA())</f>
        <v>#N/A</v>
      </c>
      <c r="BF47" s="111" t="e">
        <f ca="true">+IF(AND(ISNUMBER(OFFSET('Hygiene Data'!$E$6,0,10*ROW('Hygiene Data'!E41))),'Data Summary'!DU47="Yes"),OFFSET('Hygiene Data'!$E$6,0,10*ROW('Hygiene Data'!E41)),NA())</f>
        <v>#N/A</v>
      </c>
      <c r="BG47" s="111" t="e">
        <f ca="true">+IF(AND(ISNUMBER(OFFSET('Hygiene Data'!$E$8,0,10*ROW('Hygiene Data'!E41))),'Data Summary'!DV47="Yes"),OFFSET('Hygiene Data'!$E$8,0,10*ROW('Hygiene Data'!E41)),NA())</f>
        <v>#N/A</v>
      </c>
      <c r="BH47" s="111" t="e">
        <f ca="true">+IF(AND(ISNUMBER(OFFSET('Hygiene Data'!$E$10,0,10*ROW('Hygiene Data'!E41))),'Data Summary'!DW47="Yes"),OFFSET('Hygiene Data'!$E$10,0,10*ROW('Hygiene Data'!E41)),NA())</f>
        <v>#N/A</v>
      </c>
      <c r="BI47" s="111" t="e">
        <f ca="true">+IF(AND(ISNUMBER(OFFSET('Hygiene Data'!$F$6,0,10*ROW('Hygiene Data'!F41))),'Data Summary'!DX47="Yes"),OFFSET('Hygiene Data'!$F$6,0,10*ROW('Hygiene Data'!F41)),NA())</f>
        <v>#N/A</v>
      </c>
      <c r="BJ47" s="111" t="e">
        <f ca="true">+IF(AND(ISNUMBER(OFFSET('Hygiene Data'!$F$8,0,10*ROW('Hygiene Data'!F41))),'Data Summary'!DY47="Yes"),OFFSET('Hygiene Data'!$F$8,0,10*ROW('Hygiene Data'!F41)),NA())</f>
        <v>#N/A</v>
      </c>
      <c r="BK47" s="111" t="e">
        <f ca="true">+IF(AND(ISNUMBER(OFFSET('Hygiene Data'!$F$10,0,10*ROW('Hygiene Data'!F41))),'Data Summary'!DZ47="Yes"),OFFSET('Hygiene Data'!$F$10,0,10*ROW('Hygiene Data'!F41)),NA())</f>
        <v>#N/A</v>
      </c>
      <c r="BL47" s="111" t="e">
        <f ca="true">+IF(AND(ISNUMBER(OFFSET('Hygiene Data'!$G$6,0,10*ROW('Hygiene Data'!G41))),'Data Summary'!EA47="Yes"),OFFSET('Hygiene Data'!$G$6,0,10*ROW('Hygiene Data'!G41)),NA())</f>
        <v>#N/A</v>
      </c>
      <c r="BM47" s="111" t="e">
        <f ca="true">+IF(AND(ISNUMBER(OFFSET('Hygiene Data'!$G$8,0,10*ROW('Hygiene Data'!G41))),'Data Summary'!EB47="Yes"),OFFSET('Hygiene Data'!$G$8,0,10*ROW('Hygiene Data'!G41)),NA())</f>
        <v>#N/A</v>
      </c>
      <c r="BN47" s="111" t="e">
        <f ca="true">+IF(AND(ISNUMBER(OFFSET('Hygiene Data'!$G$10,0,10*ROW('Hygiene Data'!G41))),'Data Summary'!EC47="Yes"),OFFSET('Hygiene Data'!$G$10,0,10*ROW('Hygiene Data'!G41)),NA())</f>
        <v>#N/A</v>
      </c>
      <c r="BO47" s="111" t="e">
        <f ca="true">+IF(AND(ISNUMBER(OFFSET('Hygiene Data'!$H$6,0,10*ROW('Hygiene Data'!H41))),'Data Summary'!ED47="Yes"),OFFSET('Hygiene Data'!$H$6,0,10*ROW('Hygiene Data'!H41)),NA())</f>
        <v>#N/A</v>
      </c>
      <c r="BP47" s="111" t="e">
        <f ca="true">+IF(AND(ISNUMBER(OFFSET('Hygiene Data'!$H$8,0,10*ROW('Hygiene Data'!H41))),'Data Summary'!EE47="Yes"),OFFSET('Hygiene Data'!$H$8,0,10*ROW('Hygiene Data'!H41)),NA())</f>
        <v>#N/A</v>
      </c>
      <c r="BQ47" s="111" t="e">
        <f ca="true">+IF(AND(ISNUMBER(OFFSET('Hygiene Data'!$H$10,0,10*ROW('Hygiene Data'!H41))),'Data Summary'!EF47="Yes"),OFFSET('Hygiene Data'!$H$10,0,10*ROW('Hygiene Data'!H41)),NA())</f>
        <v>#N/A</v>
      </c>
    </row>
    <row r="48" x14ac:dyDescent="0.2">
      <c r="A48" s="59" t="e">
        <f ca="true">+IF(OFFSET('Water Data'!$B$1,0,10*ROW('Water Data'!B42))="",NA(),OFFSET('Water Data'!$B$1,0,10*ROW('Water Data'!B42)))</f>
        <v>#N/A</v>
      </c>
      <c r="B48" s="59" t="e">
        <f ca="true">+IF(OFFSET('Water Data'!$A$3,0,10*ROW('Water Data'!A45))="",NA(),OFFSET('Water Data'!$A$3,0,10*ROW('Water Data'!A45)))</f>
        <v>#N/A</v>
      </c>
      <c r="C48" s="59" t="e">
        <f ca="true">+IF(OFFSET('Water Data'!$C$3,0,10*ROW('Water Data'!C45))="",NA(),OFFSET('Water Data'!$C$3,0,10*ROW('Water Data'!C45)))</f>
        <v>#N/A</v>
      </c>
      <c r="D48" s="60" t="e">
        <f ca="true">+IF(AND(ISNUMBER(OFFSET('Water Data'!$C$5,0,10*ROW('Water Data'!C42))),'Data Summary'!BS48="Yes"),100-OFFSET('Water Data'!$C$5,0,10*ROW('Water Data'!C42)),NA())</f>
        <v>#N/A</v>
      </c>
      <c r="E48" s="60" t="e">
        <f ca="true">+IF(AND(ISNUMBER(OFFSET('Water Data'!$C$7,0,10*ROW('Water Data'!C42))),'Data Summary'!BT48="Yes"),OFFSET('Water Data'!$C$7,0,10*ROW('Water Data'!C42)),NA())</f>
        <v>#N/A</v>
      </c>
      <c r="F48" s="60" t="e">
        <f ca="true">+IF(AND(ISNUMBER(OFFSET('Water Data'!$C$10,0,10*ROW('Water Data'!C42))),'Data Summary'!BU48="Yes"),OFFSET('Water Data'!$C$10,0,10*ROW('Water Data'!C42)),NA())</f>
        <v>#N/A</v>
      </c>
      <c r="G48" s="60" t="e">
        <f ca="true">+IF(AND(ISNUMBER(OFFSET('Water Data'!$D$5,0,10*ROW('Water Data'!D42))),'Data Summary'!BV48="Yes"),100-OFFSET('Water Data'!$D$5,0,10*ROW('Water Data'!D42)),NA())</f>
        <v>#N/A</v>
      </c>
      <c r="H48" s="60" t="e">
        <f ca="true">+IF(AND(ISNUMBER(OFFSET('Water Data'!$D$7,0,10*ROW('Water Data'!D42))),'Data Summary'!BW48="Yes"),OFFSET('Water Data'!$D$7,0,10*ROW('Water Data'!D42)),NA())</f>
        <v>#N/A</v>
      </c>
      <c r="I48" s="60" t="e">
        <f ca="true">+IF(AND(ISNUMBER(OFFSET('Water Data'!$D$10,0,10*ROW('Water Data'!D42))),'Data Summary'!BX48="Yes"),OFFSET('Water Data'!$D$10,0,10*ROW('Water Data'!D42)),NA())</f>
        <v>#N/A</v>
      </c>
      <c r="J48" s="60" t="e">
        <f ca="true">+IF(AND(ISNUMBER(OFFSET('Water Data'!$E$5,0,10*ROW('Water Data'!E42))),'Data Summary'!BY48="Yes"),100-OFFSET('Water Data'!$E$5,0,10*ROW('Water Data'!E42)),NA())</f>
        <v>#N/A</v>
      </c>
      <c r="K48" s="60" t="e">
        <f ca="true">+IF(AND(ISNUMBER(OFFSET('Water Data'!$E$7,0,10*ROW('Water Data'!E42))),'Data Summary'!BZ48="Yes"),OFFSET('Water Data'!$E$7,0,10*ROW('Water Data'!E42)),NA())</f>
        <v>#N/A</v>
      </c>
      <c r="L48" s="60" t="e">
        <f ca="true">+IF(AND(ISNUMBER(OFFSET('Water Data'!$E$10,0,10*ROW('Water Data'!E42))),'Data Summary'!CA48="Yes"),OFFSET('Water Data'!$E$10,0,10*ROW('Water Data'!E42)),NA())</f>
        <v>#N/A</v>
      </c>
      <c r="M48" s="60" t="e">
        <f ca="true">+IF(AND(ISNUMBER(OFFSET('Water Data'!$F$5,0,10*ROW('Water Data'!F42))),'Data Summary'!CB48="Yes"),100-OFFSET('Water Data'!$F$5,0,10*ROW('Water Data'!F42)),NA())</f>
        <v>#N/A</v>
      </c>
      <c r="N48" s="60" t="e">
        <f ca="true">+IF(AND(ISNUMBER(OFFSET('Water Data'!$F$7,0,10*ROW('Water Data'!F42))),'Data Summary'!CC48="Yes"),OFFSET('Water Data'!$F$7,0,10*ROW('Water Data'!F42)),NA())</f>
        <v>#N/A</v>
      </c>
      <c r="O48" s="60" t="e">
        <f ca="true">+IF(AND(ISNUMBER(OFFSET('Water Data'!$F$10,0,10*ROW('Water Data'!F42))),'Data Summary'!CD48="Yes"),OFFSET('Water Data'!$F$10,0,10*ROW('Water Data'!F42)),NA())</f>
        <v>#N/A</v>
      </c>
      <c r="P48" s="60" t="e">
        <f ca="true">+IF(AND(ISNUMBER(OFFSET('Water Data'!$G$5,0,10*ROW('Water Data'!G42))),'Data Summary'!CE48="Yes"),100-OFFSET('Water Data'!$G$5,0,10*ROW('Water Data'!G42)),NA())</f>
        <v>#N/A</v>
      </c>
      <c r="Q48" s="60" t="e">
        <f ca="true">+IF(AND(ISNUMBER(OFFSET('Water Data'!$G$7,0,10*ROW('Water Data'!G42))),'Data Summary'!CF48="Yes"),OFFSET('Water Data'!$G$7,0,10*ROW('Water Data'!G42)),NA())</f>
        <v>#N/A</v>
      </c>
      <c r="R48" s="60" t="e">
        <f ca="true">+IF(AND(ISNUMBER(OFFSET('Water Data'!$G$10,0,10*ROW('Water Data'!G42))),'Data Summary'!CG48="Yes"),OFFSET('Water Data'!$G$10,0,10*ROW('Water Data'!G42)),NA())</f>
        <v>#N/A</v>
      </c>
      <c r="S48" s="60" t="e">
        <f ca="true">+IF(AND(ISNUMBER(OFFSET('Water Data'!$H$5,0,10*ROW('Water Data'!H42))),'Data Summary'!CH48="Yes"),100-OFFSET('Water Data'!$H$5,0,10*ROW('Water Data'!H42)),NA())</f>
        <v>#N/A</v>
      </c>
      <c r="T48" s="60" t="e">
        <f ca="true">+IF(AND(ISNUMBER(OFFSET('Water Data'!$H$7,0,10*ROW('Water Data'!H42))),'Data Summary'!CI48="Yes"),OFFSET('Water Data'!$H$7,0,10*ROW('Water Data'!H42)),NA())</f>
        <v>#N/A</v>
      </c>
      <c r="U48" s="60" t="e">
        <f ca="true">+IF(AND(ISNUMBER(OFFSET('Water Data'!$H$10,0,10*ROW('Water Data'!H42))),'Data Summary'!CJ48="Yes"),OFFSET('Water Data'!$H$10,0,10*ROW('Water Data'!H42)),NA())</f>
        <v>#N/A</v>
      </c>
      <c r="V48" s="106" t="e">
        <f ca="true">+IF(AND(ISNUMBER(OFFSET('Sanitation Data'!$C$5,0,10*ROW('Sanitation Data'!C42))),'Data Summary'!CK48="Yes"),100-OFFSET('Sanitation Data'!$C$5,0,10*ROW('Sanitation Data'!C42)),NA())</f>
        <v>#N/A</v>
      </c>
      <c r="W48" s="106" t="e">
        <f ca="true">+IF(AND(ISNUMBER(OFFSET('Sanitation Data'!$C$7,0,10*ROW('Sanitation Data'!C42))),'Data Summary'!CL48="Yes"),OFFSET('Sanitation Data'!$C$7,0,10*ROW('Sanitation Data'!C42)),NA())</f>
        <v>#N/A</v>
      </c>
      <c r="X48" s="106" t="e">
        <f ca="true">+IF(AND(ISNUMBER(OFFSET('Sanitation Data'!$C$11,0,10*ROW('Sanitation Data'!C42))),'Data Summary'!CM48="Yes"),OFFSET('Sanitation Data'!$C$11,0,10*ROW('Sanitation Data'!C42)),NA())</f>
        <v>#N/A</v>
      </c>
      <c r="Y48" s="106" t="e">
        <f ca="true">+IF(AND(ISNUMBER(OFFSET('Sanitation Data'!$C$12,0,10*ROW('Sanitation Data'!C42))),'Data Summary'!CN48="Yes"),OFFSET('Sanitation Data'!$C$12,0,10*ROW('Sanitation Data'!C42)),NA())</f>
        <v>#N/A</v>
      </c>
      <c r="Z48" s="106" t="e">
        <f ca="true">+IF(AND(ISNUMBER(OFFSET('Sanitation Data'!$C$13,0,10*ROW('Sanitation Data'!C42))),'Data Summary'!CO48="Yes"),OFFSET('Sanitation Data'!$C$13,0,10*ROW('Sanitation Data'!C42)),NA())</f>
        <v>#N/A</v>
      </c>
      <c r="AA48" s="106" t="e">
        <f ca="true">+IF(AND(ISNUMBER(OFFSET('Sanitation Data'!$D$5,0,10*ROW('Sanitation Data'!D42))),'Data Summary'!CP48="Yes"),100-OFFSET('Sanitation Data'!$D$5,0,10*ROW('Sanitation Data'!D42)),NA())</f>
        <v>#N/A</v>
      </c>
      <c r="AB48" s="106" t="e">
        <f ca="true">+IF(AND(ISNUMBER(OFFSET('Sanitation Data'!$D$7,0,10*ROW('Sanitation Data'!D42))),'Data Summary'!CQ48="Yes"),OFFSET('Sanitation Data'!$D$7,0,10*ROW('Sanitation Data'!D42)),NA())</f>
        <v>#N/A</v>
      </c>
      <c r="AC48" s="106" t="e">
        <f ca="true">+IF(AND(ISNUMBER(OFFSET('Sanitation Data'!$D$11,0,10*ROW('Sanitation Data'!D42))),'Data Summary'!CR48="Yes"),OFFSET('Sanitation Data'!$D$11,0,10*ROW('Sanitation Data'!D42)),NA())</f>
        <v>#N/A</v>
      </c>
      <c r="AD48" s="106" t="e">
        <f ca="true">+IF(AND(ISNUMBER(OFFSET('Sanitation Data'!$D$12,0,10*ROW('Sanitation Data'!D42))),'Data Summary'!CS48="Yes"),OFFSET('Sanitation Data'!$D$12,0,10*ROW('Sanitation Data'!D42)),NA())</f>
        <v>#N/A</v>
      </c>
      <c r="AE48" s="106" t="e">
        <f ca="true">+IF(AND(ISNUMBER(OFFSET('Sanitation Data'!$D$13,0,10*ROW('Sanitation Data'!D42))),'Data Summary'!CT48="Yes"),OFFSET('Sanitation Data'!$D$13,0,10*ROW('Sanitation Data'!D42)),NA())</f>
        <v>#N/A</v>
      </c>
      <c r="AF48" s="106" t="e">
        <f ca="true">+IF(AND(ISNUMBER(OFFSET('Sanitation Data'!$E$5,0,10*ROW('Sanitation Data'!E42))),'Data Summary'!CU48="Yes"),100-OFFSET('Sanitation Data'!$E$5,0,10*ROW('Sanitation Data'!E42)),NA())</f>
        <v>#N/A</v>
      </c>
      <c r="AG48" s="106" t="e">
        <f ca="true">+IF(AND(ISNUMBER(OFFSET('Sanitation Data'!$E$7,0,10*ROW('Sanitation Data'!E42))),'Data Summary'!CV48="Yes"),OFFSET('Sanitation Data'!$E$7,0,10*ROW('Sanitation Data'!E42)),NA())</f>
        <v>#N/A</v>
      </c>
      <c r="AH48" s="106" t="e">
        <f ca="true">+IF(AND(ISNUMBER(OFFSET('Sanitation Data'!$E$11,0,10*ROW('Sanitation Data'!E42))),'Data Summary'!CW48="Yes"),OFFSET('Sanitation Data'!$E$11,0,10*ROW('Sanitation Data'!E42)),NA())</f>
        <v>#N/A</v>
      </c>
      <c r="AI48" s="106" t="e">
        <f ca="true">+IF(AND(ISNUMBER(OFFSET('Sanitation Data'!$E$12,0,10*ROW('Sanitation Data'!E42))),'Data Summary'!CX48="Yes"),OFFSET('Sanitation Data'!$E$12,0,10*ROW('Sanitation Data'!E42)),NA())</f>
        <v>#N/A</v>
      </c>
      <c r="AJ48" s="106" t="e">
        <f ca="true">+IF(AND(ISNUMBER(OFFSET('Sanitation Data'!$E$13,0,10*ROW('Sanitation Data'!E42))),'Data Summary'!CY48="Yes"),OFFSET('Sanitation Data'!$E$13,0,10*ROW('Sanitation Data'!E42)),NA())</f>
        <v>#N/A</v>
      </c>
      <c r="AK48" s="106" t="e">
        <f ca="true">+IF(AND(ISNUMBER(OFFSET('Sanitation Data'!$F$5,0,10*ROW('Sanitation Data'!F42))),'Data Summary'!CZ48="Yes"),100-OFFSET('Sanitation Data'!$F$5,0,10*ROW('Sanitation Data'!F42)),NA())</f>
        <v>#N/A</v>
      </c>
      <c r="AL48" s="106" t="e">
        <f ca="true">+IF(AND(ISNUMBER(OFFSET('Sanitation Data'!$F$7,0,10*ROW('Sanitation Data'!F42))),'Data Summary'!DA48="Yes"),OFFSET('Sanitation Data'!$F$7,0,10*ROW('Sanitation Data'!F42)),NA())</f>
        <v>#N/A</v>
      </c>
      <c r="AM48" s="106" t="e">
        <f ca="true">+IF(AND(ISNUMBER(OFFSET('Sanitation Data'!$F$11,0,10*ROW('Sanitation Data'!F42))),'Data Summary'!DB48="Yes"),OFFSET('Sanitation Data'!$F$11,0,10*ROW('Sanitation Data'!F42)),NA())</f>
        <v>#N/A</v>
      </c>
      <c r="AN48" s="106" t="e">
        <f ca="true">+IF(AND(ISNUMBER(OFFSET('Sanitation Data'!$F$12,0,10*ROW('Sanitation Data'!F42))),'Data Summary'!DC48="Yes"),OFFSET('Sanitation Data'!$F$12,0,10*ROW('Sanitation Data'!F42)),NA())</f>
        <v>#N/A</v>
      </c>
      <c r="AO48" s="106" t="e">
        <f ca="true">+IF(AND(ISNUMBER(OFFSET('Sanitation Data'!$F$13,0,10*ROW('Sanitation Data'!F42))),'Data Summary'!DD48="Yes"),OFFSET('Sanitation Data'!$F$13,0,10*ROW('Sanitation Data'!F42)),NA())</f>
        <v>#N/A</v>
      </c>
      <c r="AP48" s="106" t="e">
        <f ca="true">+IF(AND(ISNUMBER(OFFSET('Sanitation Data'!$G$5,0,10*ROW('Sanitation Data'!G42))),'Data Summary'!DE48="Yes"),100-OFFSET('Sanitation Data'!$G$5,0,10*ROW('Sanitation Data'!G42)),NA())</f>
        <v>#N/A</v>
      </c>
      <c r="AQ48" s="106" t="e">
        <f ca="true">+IF(AND(ISNUMBER(OFFSET('Sanitation Data'!$G$7,0,10*ROW('Sanitation Data'!G42))),'Data Summary'!DF48="Yes"),OFFSET('Sanitation Data'!$G$7,0,10*ROW('Sanitation Data'!G42)),NA())</f>
        <v>#N/A</v>
      </c>
      <c r="AR48" s="106" t="e">
        <f ca="true">+IF(AND(ISNUMBER(OFFSET('Sanitation Data'!$G$11,0,10*ROW('Sanitation Data'!G42))),'Data Summary'!DG48="Yes"),OFFSET('Sanitation Data'!$G$11,0,10*ROW('Sanitation Data'!G42)),NA())</f>
        <v>#N/A</v>
      </c>
      <c r="AS48" s="106" t="e">
        <f ca="true">+IF(AND(ISNUMBER(OFFSET('Sanitation Data'!$G$12,0,10*ROW('Sanitation Data'!G42))),'Data Summary'!DH48="Yes"),OFFSET('Sanitation Data'!$G$12,0,10*ROW('Sanitation Data'!G42)),NA())</f>
        <v>#N/A</v>
      </c>
      <c r="AT48" s="106" t="e">
        <f ca="true">+IF(AND(ISNUMBER(OFFSET('Sanitation Data'!$G$13,0,10*ROW('Sanitation Data'!G42))),'Data Summary'!DI48="Yes"),OFFSET('Sanitation Data'!$G$13,0,10*ROW('Sanitation Data'!G42)),NA())</f>
        <v>#N/A</v>
      </c>
      <c r="AU48" s="106" t="e">
        <f ca="true">+IF(AND(ISNUMBER(OFFSET('Sanitation Data'!$H$5,0,10*ROW('Sanitation Data'!H42))),'Data Summary'!DJ48="Yes"),100-OFFSET('Sanitation Data'!$H$5,0,10*ROW('Sanitation Data'!H42)),NA())</f>
        <v>#N/A</v>
      </c>
      <c r="AV48" s="106" t="e">
        <f ca="true">+IF(AND(ISNUMBER(OFFSET('Sanitation Data'!$H$7,0,10*ROW('Sanitation Data'!H42))),'Data Summary'!DK48="Yes"),OFFSET('Sanitation Data'!$H$7,0,10*ROW('Sanitation Data'!H42)),NA())</f>
        <v>#N/A</v>
      </c>
      <c r="AW48" s="106" t="e">
        <f ca="true">+IF(AND(ISNUMBER(OFFSET('Sanitation Data'!$H$11,0,10*ROW('Sanitation Data'!H42))),'Data Summary'!DL48="Yes"),OFFSET('Sanitation Data'!$H$11,0,10*ROW('Sanitation Data'!H42)),NA())</f>
        <v>#N/A</v>
      </c>
      <c r="AX48" s="106" t="e">
        <f ca="true">+IF(AND(ISNUMBER(OFFSET('Sanitation Data'!$H$12,0,10*ROW('Sanitation Data'!H42))),'Data Summary'!DM48="Yes"),OFFSET('Sanitation Data'!$H$12,0,10*ROW('Sanitation Data'!H42)),NA())</f>
        <v>#N/A</v>
      </c>
      <c r="AY48" s="106" t="e">
        <f ca="true">+IF(AND(ISNUMBER(OFFSET('Sanitation Data'!$H$13,0,10*ROW('Sanitation Data'!H42))),'Data Summary'!DN48="Yes"),OFFSET('Sanitation Data'!$H$13,0,10*ROW('Sanitation Data'!H42)),NA())</f>
        <v>#N/A</v>
      </c>
      <c r="AZ48" s="111" t="e">
        <f ca="true">+IF(AND(ISNUMBER(OFFSET('Hygiene Data'!$C$6,0,10*ROW('Hygiene Data'!C42))),'Data Summary'!DO48="Yes"),OFFSET('Hygiene Data'!$C$6,0,10*ROW('Hygiene Data'!C42)),NA())</f>
        <v>#N/A</v>
      </c>
      <c r="BA48" s="111" t="e">
        <f ca="true">+IF(AND(ISNUMBER(OFFSET('Hygiene Data'!$C$8,0,10*ROW('Hygiene Data'!C42))),'Data Summary'!DP48="Yes"),OFFSET('Hygiene Data'!$C$8,0,10*ROW('Hygiene Data'!C42)),NA())</f>
        <v>#N/A</v>
      </c>
      <c r="BB48" s="111" t="e">
        <f ca="true">+IF(AND(ISNUMBER(OFFSET('Hygiene Data'!$C$10,0,10*ROW('Hygiene Data'!C42))),'Data Summary'!DQ48="Yes"),OFFSET('Hygiene Data'!$C$10,0,10*ROW('Hygiene Data'!C42)),NA())</f>
        <v>#N/A</v>
      </c>
      <c r="BC48" s="111" t="e">
        <f ca="true">+IF(AND(ISNUMBER(OFFSET('Hygiene Data'!$D$6,0,10*ROW('Hygiene Data'!D42))),'Data Summary'!DR48="Yes"),OFFSET('Hygiene Data'!$D$6,0,10*ROW('Hygiene Data'!D42)),NA())</f>
        <v>#N/A</v>
      </c>
      <c r="BD48" s="111" t="e">
        <f ca="true">+IF(AND(ISNUMBER(OFFSET('Hygiene Data'!$D$8,0,10*ROW('Hygiene Data'!D42))),'Data Summary'!DS48="Yes"),OFFSET('Hygiene Data'!$D$8,0,10*ROW('Hygiene Data'!D42)),NA())</f>
        <v>#N/A</v>
      </c>
      <c r="BE48" s="111" t="e">
        <f ca="true">+IF(AND(ISNUMBER(OFFSET('Hygiene Data'!$D$10,0,10*ROW('Hygiene Data'!D42))),'Data Summary'!DT48="Yes"),OFFSET('Hygiene Data'!$D$10,0,10*ROW('Hygiene Data'!D42)),NA())</f>
        <v>#N/A</v>
      </c>
      <c r="BF48" s="111" t="e">
        <f ca="true">+IF(AND(ISNUMBER(OFFSET('Hygiene Data'!$E$6,0,10*ROW('Hygiene Data'!E42))),'Data Summary'!DU48="Yes"),OFFSET('Hygiene Data'!$E$6,0,10*ROW('Hygiene Data'!E42)),NA())</f>
        <v>#N/A</v>
      </c>
      <c r="BG48" s="111" t="e">
        <f ca="true">+IF(AND(ISNUMBER(OFFSET('Hygiene Data'!$E$8,0,10*ROW('Hygiene Data'!E42))),'Data Summary'!DV48="Yes"),OFFSET('Hygiene Data'!$E$8,0,10*ROW('Hygiene Data'!E42)),NA())</f>
        <v>#N/A</v>
      </c>
      <c r="BH48" s="111" t="e">
        <f ca="true">+IF(AND(ISNUMBER(OFFSET('Hygiene Data'!$E$10,0,10*ROW('Hygiene Data'!E42))),'Data Summary'!DW48="Yes"),OFFSET('Hygiene Data'!$E$10,0,10*ROW('Hygiene Data'!E42)),NA())</f>
        <v>#N/A</v>
      </c>
      <c r="BI48" s="111" t="e">
        <f ca="true">+IF(AND(ISNUMBER(OFFSET('Hygiene Data'!$F$6,0,10*ROW('Hygiene Data'!F42))),'Data Summary'!DX48="Yes"),OFFSET('Hygiene Data'!$F$6,0,10*ROW('Hygiene Data'!F42)),NA())</f>
        <v>#N/A</v>
      </c>
      <c r="BJ48" s="111" t="e">
        <f ca="true">+IF(AND(ISNUMBER(OFFSET('Hygiene Data'!$F$8,0,10*ROW('Hygiene Data'!F42))),'Data Summary'!DY48="Yes"),OFFSET('Hygiene Data'!$F$8,0,10*ROW('Hygiene Data'!F42)),NA())</f>
        <v>#N/A</v>
      </c>
      <c r="BK48" s="111" t="e">
        <f ca="true">+IF(AND(ISNUMBER(OFFSET('Hygiene Data'!$F$10,0,10*ROW('Hygiene Data'!F42))),'Data Summary'!DZ48="Yes"),OFFSET('Hygiene Data'!$F$10,0,10*ROW('Hygiene Data'!F42)),NA())</f>
        <v>#N/A</v>
      </c>
      <c r="BL48" s="111" t="e">
        <f ca="true">+IF(AND(ISNUMBER(OFFSET('Hygiene Data'!$G$6,0,10*ROW('Hygiene Data'!G42))),'Data Summary'!EA48="Yes"),OFFSET('Hygiene Data'!$G$6,0,10*ROW('Hygiene Data'!G42)),NA())</f>
        <v>#N/A</v>
      </c>
      <c r="BM48" s="111" t="e">
        <f ca="true">+IF(AND(ISNUMBER(OFFSET('Hygiene Data'!$G$8,0,10*ROW('Hygiene Data'!G42))),'Data Summary'!EB48="Yes"),OFFSET('Hygiene Data'!$G$8,0,10*ROW('Hygiene Data'!G42)),NA())</f>
        <v>#N/A</v>
      </c>
      <c r="BN48" s="111" t="e">
        <f ca="true">+IF(AND(ISNUMBER(OFFSET('Hygiene Data'!$G$10,0,10*ROW('Hygiene Data'!G42))),'Data Summary'!EC48="Yes"),OFFSET('Hygiene Data'!$G$10,0,10*ROW('Hygiene Data'!G42)),NA())</f>
        <v>#N/A</v>
      </c>
      <c r="BO48" s="111" t="e">
        <f ca="true">+IF(AND(ISNUMBER(OFFSET('Hygiene Data'!$H$6,0,10*ROW('Hygiene Data'!H42))),'Data Summary'!ED48="Yes"),OFFSET('Hygiene Data'!$H$6,0,10*ROW('Hygiene Data'!H42)),NA())</f>
        <v>#N/A</v>
      </c>
      <c r="BP48" s="111" t="e">
        <f ca="true">+IF(AND(ISNUMBER(OFFSET('Hygiene Data'!$H$8,0,10*ROW('Hygiene Data'!H42))),'Data Summary'!EE48="Yes"),OFFSET('Hygiene Data'!$H$8,0,10*ROW('Hygiene Data'!H42)),NA())</f>
        <v>#N/A</v>
      </c>
      <c r="BQ48" s="111" t="e">
        <f ca="true">+IF(AND(ISNUMBER(OFFSET('Hygiene Data'!$H$10,0,10*ROW('Hygiene Data'!H42))),'Data Summary'!EF48="Yes"),OFFSET('Hygiene Data'!$H$10,0,10*ROW('Hygiene Data'!H42)),NA())</f>
        <v>#N/A</v>
      </c>
    </row>
    <row r="49" x14ac:dyDescent="0.2">
      <c r="A49" s="59" t="e">
        <f ca="true">+IF(OFFSET('Water Data'!$B$1,0,10*ROW('Water Data'!B43))="",NA(),OFFSET('Water Data'!$B$1,0,10*ROW('Water Data'!B43)))</f>
        <v>#N/A</v>
      </c>
      <c r="B49" s="59" t="e">
        <f ca="true">+IF(OFFSET('Water Data'!$A$3,0,10*ROW('Water Data'!A46))="",NA(),OFFSET('Water Data'!$A$3,0,10*ROW('Water Data'!A46)))</f>
        <v>#N/A</v>
      </c>
      <c r="C49" s="59" t="e">
        <f ca="true">+IF(OFFSET('Water Data'!$C$3,0,10*ROW('Water Data'!C46))="",NA(),OFFSET('Water Data'!$C$3,0,10*ROW('Water Data'!C46)))</f>
        <v>#N/A</v>
      </c>
      <c r="D49" s="60" t="e">
        <f ca="true">+IF(AND(ISNUMBER(OFFSET('Water Data'!$C$5,0,10*ROW('Water Data'!C43))),'Data Summary'!BS49="Yes"),100-OFFSET('Water Data'!$C$5,0,10*ROW('Water Data'!C43)),NA())</f>
        <v>#N/A</v>
      </c>
      <c r="E49" s="60" t="e">
        <f ca="true">+IF(AND(ISNUMBER(OFFSET('Water Data'!$C$7,0,10*ROW('Water Data'!C43))),'Data Summary'!BT49="Yes"),OFFSET('Water Data'!$C$7,0,10*ROW('Water Data'!C43)),NA())</f>
        <v>#N/A</v>
      </c>
      <c r="F49" s="60" t="e">
        <f ca="true">+IF(AND(ISNUMBER(OFFSET('Water Data'!$C$10,0,10*ROW('Water Data'!C43))),'Data Summary'!BU49="Yes"),OFFSET('Water Data'!$C$10,0,10*ROW('Water Data'!C43)),NA())</f>
        <v>#N/A</v>
      </c>
      <c r="G49" s="60" t="e">
        <f ca="true">+IF(AND(ISNUMBER(OFFSET('Water Data'!$D$5,0,10*ROW('Water Data'!D43))),'Data Summary'!BV49="Yes"),100-OFFSET('Water Data'!$D$5,0,10*ROW('Water Data'!D43)),NA())</f>
        <v>#N/A</v>
      </c>
      <c r="H49" s="60" t="e">
        <f ca="true">+IF(AND(ISNUMBER(OFFSET('Water Data'!$D$7,0,10*ROW('Water Data'!D43))),'Data Summary'!BW49="Yes"),OFFSET('Water Data'!$D$7,0,10*ROW('Water Data'!D43)),NA())</f>
        <v>#N/A</v>
      </c>
      <c r="I49" s="60" t="e">
        <f ca="true">+IF(AND(ISNUMBER(OFFSET('Water Data'!$D$10,0,10*ROW('Water Data'!D43))),'Data Summary'!BX49="Yes"),OFFSET('Water Data'!$D$10,0,10*ROW('Water Data'!D43)),NA())</f>
        <v>#N/A</v>
      </c>
      <c r="J49" s="60" t="e">
        <f ca="true">+IF(AND(ISNUMBER(OFFSET('Water Data'!$E$5,0,10*ROW('Water Data'!E43))),'Data Summary'!BY49="Yes"),100-OFFSET('Water Data'!$E$5,0,10*ROW('Water Data'!E43)),NA())</f>
        <v>#N/A</v>
      </c>
      <c r="K49" s="60" t="e">
        <f ca="true">+IF(AND(ISNUMBER(OFFSET('Water Data'!$E$7,0,10*ROW('Water Data'!E43))),'Data Summary'!BZ49="Yes"),OFFSET('Water Data'!$E$7,0,10*ROW('Water Data'!E43)),NA())</f>
        <v>#N/A</v>
      </c>
      <c r="L49" s="60" t="e">
        <f ca="true">+IF(AND(ISNUMBER(OFFSET('Water Data'!$E$10,0,10*ROW('Water Data'!E43))),'Data Summary'!CA49="Yes"),OFFSET('Water Data'!$E$10,0,10*ROW('Water Data'!E43)),NA())</f>
        <v>#N/A</v>
      </c>
      <c r="M49" s="60" t="e">
        <f ca="true">+IF(AND(ISNUMBER(OFFSET('Water Data'!$F$5,0,10*ROW('Water Data'!F43))),'Data Summary'!CB49="Yes"),100-OFFSET('Water Data'!$F$5,0,10*ROW('Water Data'!F43)),NA())</f>
        <v>#N/A</v>
      </c>
      <c r="N49" s="60" t="e">
        <f ca="true">+IF(AND(ISNUMBER(OFFSET('Water Data'!$F$7,0,10*ROW('Water Data'!F43))),'Data Summary'!CC49="Yes"),OFFSET('Water Data'!$F$7,0,10*ROW('Water Data'!F43)),NA())</f>
        <v>#N/A</v>
      </c>
      <c r="O49" s="60" t="e">
        <f ca="true">+IF(AND(ISNUMBER(OFFSET('Water Data'!$F$10,0,10*ROW('Water Data'!F43))),'Data Summary'!CD49="Yes"),OFFSET('Water Data'!$F$10,0,10*ROW('Water Data'!F43)),NA())</f>
        <v>#N/A</v>
      </c>
      <c r="P49" s="60" t="e">
        <f ca="true">+IF(AND(ISNUMBER(OFFSET('Water Data'!$G$5,0,10*ROW('Water Data'!G43))),'Data Summary'!CE49="Yes"),100-OFFSET('Water Data'!$G$5,0,10*ROW('Water Data'!G43)),NA())</f>
        <v>#N/A</v>
      </c>
      <c r="Q49" s="60" t="e">
        <f ca="true">+IF(AND(ISNUMBER(OFFSET('Water Data'!$G$7,0,10*ROW('Water Data'!G43))),'Data Summary'!CF49="Yes"),OFFSET('Water Data'!$G$7,0,10*ROW('Water Data'!G43)),NA())</f>
        <v>#N/A</v>
      </c>
      <c r="R49" s="60" t="e">
        <f ca="true">+IF(AND(ISNUMBER(OFFSET('Water Data'!$G$10,0,10*ROW('Water Data'!G43))),'Data Summary'!CG49="Yes"),OFFSET('Water Data'!$G$10,0,10*ROW('Water Data'!G43)),NA())</f>
        <v>#N/A</v>
      </c>
      <c r="S49" s="60" t="e">
        <f ca="true">+IF(AND(ISNUMBER(OFFSET('Water Data'!$H$5,0,10*ROW('Water Data'!H43))),'Data Summary'!CH49="Yes"),100-OFFSET('Water Data'!$H$5,0,10*ROW('Water Data'!H43)),NA())</f>
        <v>#N/A</v>
      </c>
      <c r="T49" s="60" t="e">
        <f ca="true">+IF(AND(ISNUMBER(OFFSET('Water Data'!$H$7,0,10*ROW('Water Data'!H43))),'Data Summary'!CI49="Yes"),OFFSET('Water Data'!$H$7,0,10*ROW('Water Data'!H43)),NA())</f>
        <v>#N/A</v>
      </c>
      <c r="U49" s="60" t="e">
        <f ca="true">+IF(AND(ISNUMBER(OFFSET('Water Data'!$H$10,0,10*ROW('Water Data'!H43))),'Data Summary'!CJ49="Yes"),OFFSET('Water Data'!$H$10,0,10*ROW('Water Data'!H43)),NA())</f>
        <v>#N/A</v>
      </c>
      <c r="V49" s="106" t="e">
        <f ca="true">+IF(AND(ISNUMBER(OFFSET('Sanitation Data'!$C$5,0,10*ROW('Sanitation Data'!C43))),'Data Summary'!CK49="Yes"),100-OFFSET('Sanitation Data'!$C$5,0,10*ROW('Sanitation Data'!C43)),NA())</f>
        <v>#N/A</v>
      </c>
      <c r="W49" s="106" t="e">
        <f ca="true">+IF(AND(ISNUMBER(OFFSET('Sanitation Data'!$C$7,0,10*ROW('Sanitation Data'!C43))),'Data Summary'!CL49="Yes"),OFFSET('Sanitation Data'!$C$7,0,10*ROW('Sanitation Data'!C43)),NA())</f>
        <v>#N/A</v>
      </c>
      <c r="X49" s="106" t="e">
        <f ca="true">+IF(AND(ISNUMBER(OFFSET('Sanitation Data'!$C$11,0,10*ROW('Sanitation Data'!C43))),'Data Summary'!CM49="Yes"),OFFSET('Sanitation Data'!$C$11,0,10*ROW('Sanitation Data'!C43)),NA())</f>
        <v>#N/A</v>
      </c>
      <c r="Y49" s="106" t="e">
        <f ca="true">+IF(AND(ISNUMBER(OFFSET('Sanitation Data'!$C$12,0,10*ROW('Sanitation Data'!C43))),'Data Summary'!CN49="Yes"),OFFSET('Sanitation Data'!$C$12,0,10*ROW('Sanitation Data'!C43)),NA())</f>
        <v>#N/A</v>
      </c>
      <c r="Z49" s="106" t="e">
        <f ca="true">+IF(AND(ISNUMBER(OFFSET('Sanitation Data'!$C$13,0,10*ROW('Sanitation Data'!C43))),'Data Summary'!CO49="Yes"),OFFSET('Sanitation Data'!$C$13,0,10*ROW('Sanitation Data'!C43)),NA())</f>
        <v>#N/A</v>
      </c>
      <c r="AA49" s="106" t="e">
        <f ca="true">+IF(AND(ISNUMBER(OFFSET('Sanitation Data'!$D$5,0,10*ROW('Sanitation Data'!D43))),'Data Summary'!CP49="Yes"),100-OFFSET('Sanitation Data'!$D$5,0,10*ROW('Sanitation Data'!D43)),NA())</f>
        <v>#N/A</v>
      </c>
      <c r="AB49" s="106" t="e">
        <f ca="true">+IF(AND(ISNUMBER(OFFSET('Sanitation Data'!$D$7,0,10*ROW('Sanitation Data'!D43))),'Data Summary'!CQ49="Yes"),OFFSET('Sanitation Data'!$D$7,0,10*ROW('Sanitation Data'!D43)),NA())</f>
        <v>#N/A</v>
      </c>
      <c r="AC49" s="106" t="e">
        <f ca="true">+IF(AND(ISNUMBER(OFFSET('Sanitation Data'!$D$11,0,10*ROW('Sanitation Data'!D43))),'Data Summary'!CR49="Yes"),OFFSET('Sanitation Data'!$D$11,0,10*ROW('Sanitation Data'!D43)),NA())</f>
        <v>#N/A</v>
      </c>
      <c r="AD49" s="106" t="e">
        <f ca="true">+IF(AND(ISNUMBER(OFFSET('Sanitation Data'!$D$12,0,10*ROW('Sanitation Data'!D43))),'Data Summary'!CS49="Yes"),OFFSET('Sanitation Data'!$D$12,0,10*ROW('Sanitation Data'!D43)),NA())</f>
        <v>#N/A</v>
      </c>
      <c r="AE49" s="106" t="e">
        <f ca="true">+IF(AND(ISNUMBER(OFFSET('Sanitation Data'!$D$13,0,10*ROW('Sanitation Data'!D43))),'Data Summary'!CT49="Yes"),OFFSET('Sanitation Data'!$D$13,0,10*ROW('Sanitation Data'!D43)),NA())</f>
        <v>#N/A</v>
      </c>
      <c r="AF49" s="106" t="e">
        <f ca="true">+IF(AND(ISNUMBER(OFFSET('Sanitation Data'!$E$5,0,10*ROW('Sanitation Data'!E43))),'Data Summary'!CU49="Yes"),100-OFFSET('Sanitation Data'!$E$5,0,10*ROW('Sanitation Data'!E43)),NA())</f>
        <v>#N/A</v>
      </c>
      <c r="AG49" s="106" t="e">
        <f ca="true">+IF(AND(ISNUMBER(OFFSET('Sanitation Data'!$E$7,0,10*ROW('Sanitation Data'!E43))),'Data Summary'!CV49="Yes"),OFFSET('Sanitation Data'!$E$7,0,10*ROW('Sanitation Data'!E43)),NA())</f>
        <v>#N/A</v>
      </c>
      <c r="AH49" s="106" t="e">
        <f ca="true">+IF(AND(ISNUMBER(OFFSET('Sanitation Data'!$E$11,0,10*ROW('Sanitation Data'!E43))),'Data Summary'!CW49="Yes"),OFFSET('Sanitation Data'!$E$11,0,10*ROW('Sanitation Data'!E43)),NA())</f>
        <v>#N/A</v>
      </c>
      <c r="AI49" s="106" t="e">
        <f ca="true">+IF(AND(ISNUMBER(OFFSET('Sanitation Data'!$E$12,0,10*ROW('Sanitation Data'!E43))),'Data Summary'!CX49="Yes"),OFFSET('Sanitation Data'!$E$12,0,10*ROW('Sanitation Data'!E43)),NA())</f>
        <v>#N/A</v>
      </c>
      <c r="AJ49" s="106" t="e">
        <f ca="true">+IF(AND(ISNUMBER(OFFSET('Sanitation Data'!$E$13,0,10*ROW('Sanitation Data'!E43))),'Data Summary'!CY49="Yes"),OFFSET('Sanitation Data'!$E$13,0,10*ROW('Sanitation Data'!E43)),NA())</f>
        <v>#N/A</v>
      </c>
      <c r="AK49" s="106" t="e">
        <f ca="true">+IF(AND(ISNUMBER(OFFSET('Sanitation Data'!$F$5,0,10*ROW('Sanitation Data'!F43))),'Data Summary'!CZ49="Yes"),100-OFFSET('Sanitation Data'!$F$5,0,10*ROW('Sanitation Data'!F43)),NA())</f>
        <v>#N/A</v>
      </c>
      <c r="AL49" s="106" t="e">
        <f ca="true">+IF(AND(ISNUMBER(OFFSET('Sanitation Data'!$F$7,0,10*ROW('Sanitation Data'!F43))),'Data Summary'!DA49="Yes"),OFFSET('Sanitation Data'!$F$7,0,10*ROW('Sanitation Data'!F43)),NA())</f>
        <v>#N/A</v>
      </c>
      <c r="AM49" s="106" t="e">
        <f ca="true">+IF(AND(ISNUMBER(OFFSET('Sanitation Data'!$F$11,0,10*ROW('Sanitation Data'!F43))),'Data Summary'!DB49="Yes"),OFFSET('Sanitation Data'!$F$11,0,10*ROW('Sanitation Data'!F43)),NA())</f>
        <v>#N/A</v>
      </c>
      <c r="AN49" s="106" t="e">
        <f ca="true">+IF(AND(ISNUMBER(OFFSET('Sanitation Data'!$F$12,0,10*ROW('Sanitation Data'!F43))),'Data Summary'!DC49="Yes"),OFFSET('Sanitation Data'!$F$12,0,10*ROW('Sanitation Data'!F43)),NA())</f>
        <v>#N/A</v>
      </c>
      <c r="AO49" s="106" t="e">
        <f ca="true">+IF(AND(ISNUMBER(OFFSET('Sanitation Data'!$F$13,0,10*ROW('Sanitation Data'!F43))),'Data Summary'!DD49="Yes"),OFFSET('Sanitation Data'!$F$13,0,10*ROW('Sanitation Data'!F43)),NA())</f>
        <v>#N/A</v>
      </c>
      <c r="AP49" s="106" t="e">
        <f ca="true">+IF(AND(ISNUMBER(OFFSET('Sanitation Data'!$G$5,0,10*ROW('Sanitation Data'!G43))),'Data Summary'!DE49="Yes"),100-OFFSET('Sanitation Data'!$G$5,0,10*ROW('Sanitation Data'!G43)),NA())</f>
        <v>#N/A</v>
      </c>
      <c r="AQ49" s="106" t="e">
        <f ca="true">+IF(AND(ISNUMBER(OFFSET('Sanitation Data'!$G$7,0,10*ROW('Sanitation Data'!G43))),'Data Summary'!DF49="Yes"),OFFSET('Sanitation Data'!$G$7,0,10*ROW('Sanitation Data'!G43)),NA())</f>
        <v>#N/A</v>
      </c>
      <c r="AR49" s="106" t="e">
        <f ca="true">+IF(AND(ISNUMBER(OFFSET('Sanitation Data'!$G$11,0,10*ROW('Sanitation Data'!G43))),'Data Summary'!DG49="Yes"),OFFSET('Sanitation Data'!$G$11,0,10*ROW('Sanitation Data'!G43)),NA())</f>
        <v>#N/A</v>
      </c>
      <c r="AS49" s="106" t="e">
        <f ca="true">+IF(AND(ISNUMBER(OFFSET('Sanitation Data'!$G$12,0,10*ROW('Sanitation Data'!G43))),'Data Summary'!DH49="Yes"),OFFSET('Sanitation Data'!$G$12,0,10*ROW('Sanitation Data'!G43)),NA())</f>
        <v>#N/A</v>
      </c>
      <c r="AT49" s="106" t="e">
        <f ca="true">+IF(AND(ISNUMBER(OFFSET('Sanitation Data'!$G$13,0,10*ROW('Sanitation Data'!G43))),'Data Summary'!DI49="Yes"),OFFSET('Sanitation Data'!$G$13,0,10*ROW('Sanitation Data'!G43)),NA())</f>
        <v>#N/A</v>
      </c>
      <c r="AU49" s="106" t="e">
        <f ca="true">+IF(AND(ISNUMBER(OFFSET('Sanitation Data'!$H$5,0,10*ROW('Sanitation Data'!H43))),'Data Summary'!DJ49="Yes"),100-OFFSET('Sanitation Data'!$H$5,0,10*ROW('Sanitation Data'!H43)),NA())</f>
        <v>#N/A</v>
      </c>
      <c r="AV49" s="106" t="e">
        <f ca="true">+IF(AND(ISNUMBER(OFFSET('Sanitation Data'!$H$7,0,10*ROW('Sanitation Data'!H43))),'Data Summary'!DK49="Yes"),OFFSET('Sanitation Data'!$H$7,0,10*ROW('Sanitation Data'!H43)),NA())</f>
        <v>#N/A</v>
      </c>
      <c r="AW49" s="106" t="e">
        <f ca="true">+IF(AND(ISNUMBER(OFFSET('Sanitation Data'!$H$11,0,10*ROW('Sanitation Data'!H43))),'Data Summary'!DL49="Yes"),OFFSET('Sanitation Data'!$H$11,0,10*ROW('Sanitation Data'!H43)),NA())</f>
        <v>#N/A</v>
      </c>
      <c r="AX49" s="106" t="e">
        <f ca="true">+IF(AND(ISNUMBER(OFFSET('Sanitation Data'!$H$12,0,10*ROW('Sanitation Data'!H43))),'Data Summary'!DM49="Yes"),OFFSET('Sanitation Data'!$H$12,0,10*ROW('Sanitation Data'!H43)),NA())</f>
        <v>#N/A</v>
      </c>
      <c r="AY49" s="106" t="e">
        <f ca="true">+IF(AND(ISNUMBER(OFFSET('Sanitation Data'!$H$13,0,10*ROW('Sanitation Data'!H43))),'Data Summary'!DN49="Yes"),OFFSET('Sanitation Data'!$H$13,0,10*ROW('Sanitation Data'!H43)),NA())</f>
        <v>#N/A</v>
      </c>
      <c r="AZ49" s="111" t="e">
        <f ca="true">+IF(AND(ISNUMBER(OFFSET('Hygiene Data'!$C$6,0,10*ROW('Hygiene Data'!C43))),'Data Summary'!DO49="Yes"),OFFSET('Hygiene Data'!$C$6,0,10*ROW('Hygiene Data'!C43)),NA())</f>
        <v>#N/A</v>
      </c>
      <c r="BA49" s="111" t="e">
        <f ca="true">+IF(AND(ISNUMBER(OFFSET('Hygiene Data'!$C$8,0,10*ROW('Hygiene Data'!C43))),'Data Summary'!DP49="Yes"),OFFSET('Hygiene Data'!$C$8,0,10*ROW('Hygiene Data'!C43)),NA())</f>
        <v>#N/A</v>
      </c>
      <c r="BB49" s="111" t="e">
        <f ca="true">+IF(AND(ISNUMBER(OFFSET('Hygiene Data'!$C$10,0,10*ROW('Hygiene Data'!C43))),'Data Summary'!DQ49="Yes"),OFFSET('Hygiene Data'!$C$10,0,10*ROW('Hygiene Data'!C43)),NA())</f>
        <v>#N/A</v>
      </c>
      <c r="BC49" s="111" t="e">
        <f ca="true">+IF(AND(ISNUMBER(OFFSET('Hygiene Data'!$D$6,0,10*ROW('Hygiene Data'!D43))),'Data Summary'!DR49="Yes"),OFFSET('Hygiene Data'!$D$6,0,10*ROW('Hygiene Data'!D43)),NA())</f>
        <v>#N/A</v>
      </c>
      <c r="BD49" s="111" t="e">
        <f ca="true">+IF(AND(ISNUMBER(OFFSET('Hygiene Data'!$D$8,0,10*ROW('Hygiene Data'!D43))),'Data Summary'!DS49="Yes"),OFFSET('Hygiene Data'!$D$8,0,10*ROW('Hygiene Data'!D43)),NA())</f>
        <v>#N/A</v>
      </c>
      <c r="BE49" s="111" t="e">
        <f ca="true">+IF(AND(ISNUMBER(OFFSET('Hygiene Data'!$D$10,0,10*ROW('Hygiene Data'!D43))),'Data Summary'!DT49="Yes"),OFFSET('Hygiene Data'!$D$10,0,10*ROW('Hygiene Data'!D43)),NA())</f>
        <v>#N/A</v>
      </c>
      <c r="BF49" s="111" t="e">
        <f ca="true">+IF(AND(ISNUMBER(OFFSET('Hygiene Data'!$E$6,0,10*ROW('Hygiene Data'!E43))),'Data Summary'!DU49="Yes"),OFFSET('Hygiene Data'!$E$6,0,10*ROW('Hygiene Data'!E43)),NA())</f>
        <v>#N/A</v>
      </c>
      <c r="BG49" s="111" t="e">
        <f ca="true">+IF(AND(ISNUMBER(OFFSET('Hygiene Data'!$E$8,0,10*ROW('Hygiene Data'!E43))),'Data Summary'!DV49="Yes"),OFFSET('Hygiene Data'!$E$8,0,10*ROW('Hygiene Data'!E43)),NA())</f>
        <v>#N/A</v>
      </c>
      <c r="BH49" s="111" t="e">
        <f ca="true">+IF(AND(ISNUMBER(OFFSET('Hygiene Data'!$E$10,0,10*ROW('Hygiene Data'!E43))),'Data Summary'!DW49="Yes"),OFFSET('Hygiene Data'!$E$10,0,10*ROW('Hygiene Data'!E43)),NA())</f>
        <v>#N/A</v>
      </c>
      <c r="BI49" s="111" t="e">
        <f ca="true">+IF(AND(ISNUMBER(OFFSET('Hygiene Data'!$F$6,0,10*ROW('Hygiene Data'!F43))),'Data Summary'!DX49="Yes"),OFFSET('Hygiene Data'!$F$6,0,10*ROW('Hygiene Data'!F43)),NA())</f>
        <v>#N/A</v>
      </c>
      <c r="BJ49" s="111" t="e">
        <f ca="true">+IF(AND(ISNUMBER(OFFSET('Hygiene Data'!$F$8,0,10*ROW('Hygiene Data'!F43))),'Data Summary'!DY49="Yes"),OFFSET('Hygiene Data'!$F$8,0,10*ROW('Hygiene Data'!F43)),NA())</f>
        <v>#N/A</v>
      </c>
      <c r="BK49" s="111" t="e">
        <f ca="true">+IF(AND(ISNUMBER(OFFSET('Hygiene Data'!$F$10,0,10*ROW('Hygiene Data'!F43))),'Data Summary'!DZ49="Yes"),OFFSET('Hygiene Data'!$F$10,0,10*ROW('Hygiene Data'!F43)),NA())</f>
        <v>#N/A</v>
      </c>
      <c r="BL49" s="111" t="e">
        <f ca="true">+IF(AND(ISNUMBER(OFFSET('Hygiene Data'!$G$6,0,10*ROW('Hygiene Data'!G43))),'Data Summary'!EA49="Yes"),OFFSET('Hygiene Data'!$G$6,0,10*ROW('Hygiene Data'!G43)),NA())</f>
        <v>#N/A</v>
      </c>
      <c r="BM49" s="111" t="e">
        <f ca="true">+IF(AND(ISNUMBER(OFFSET('Hygiene Data'!$G$8,0,10*ROW('Hygiene Data'!G43))),'Data Summary'!EB49="Yes"),OFFSET('Hygiene Data'!$G$8,0,10*ROW('Hygiene Data'!G43)),NA())</f>
        <v>#N/A</v>
      </c>
      <c r="BN49" s="111" t="e">
        <f ca="true">+IF(AND(ISNUMBER(OFFSET('Hygiene Data'!$G$10,0,10*ROW('Hygiene Data'!G43))),'Data Summary'!EC49="Yes"),OFFSET('Hygiene Data'!$G$10,0,10*ROW('Hygiene Data'!G43)),NA())</f>
        <v>#N/A</v>
      </c>
      <c r="BO49" s="111" t="e">
        <f ca="true">+IF(AND(ISNUMBER(OFFSET('Hygiene Data'!$H$6,0,10*ROW('Hygiene Data'!H43))),'Data Summary'!ED49="Yes"),OFFSET('Hygiene Data'!$H$6,0,10*ROW('Hygiene Data'!H43)),NA())</f>
        <v>#N/A</v>
      </c>
      <c r="BP49" s="111" t="e">
        <f ca="true">+IF(AND(ISNUMBER(OFFSET('Hygiene Data'!$H$8,0,10*ROW('Hygiene Data'!H43))),'Data Summary'!EE49="Yes"),OFFSET('Hygiene Data'!$H$8,0,10*ROW('Hygiene Data'!H43)),NA())</f>
        <v>#N/A</v>
      </c>
      <c r="BQ49" s="111" t="e">
        <f ca="true">+IF(AND(ISNUMBER(OFFSET('Hygiene Data'!$H$10,0,10*ROW('Hygiene Data'!H43))),'Data Summary'!EF49="Yes"),OFFSET('Hygiene Data'!$H$10,0,10*ROW('Hygiene Data'!H43)),NA())</f>
        <v>#N/A</v>
      </c>
    </row>
    <row r="50" x14ac:dyDescent="0.2">
      <c r="A50" s="59" t="e">
        <f ca="true">+IF(OFFSET('Water Data'!$B$1,0,10*ROW('Water Data'!B44))="",NA(),OFFSET('Water Data'!$B$1,0,10*ROW('Water Data'!B44)))</f>
        <v>#N/A</v>
      </c>
      <c r="B50" s="59" t="e">
        <f ca="true">+IF(OFFSET('Water Data'!$A$3,0,10*ROW('Water Data'!A47))="",NA(),OFFSET('Water Data'!$A$3,0,10*ROW('Water Data'!A47)))</f>
        <v>#N/A</v>
      </c>
      <c r="C50" s="59" t="e">
        <f ca="true">+IF(OFFSET('Water Data'!$C$3,0,10*ROW('Water Data'!C47))="",NA(),OFFSET('Water Data'!$C$3,0,10*ROW('Water Data'!C47)))</f>
        <v>#N/A</v>
      </c>
      <c r="D50" s="60" t="e">
        <f ca="true">+IF(AND(ISNUMBER(OFFSET('Water Data'!$C$5,0,10*ROW('Water Data'!C44))),'Data Summary'!BS50="Yes"),100-OFFSET('Water Data'!$C$5,0,10*ROW('Water Data'!C44)),NA())</f>
        <v>#N/A</v>
      </c>
      <c r="E50" s="60" t="e">
        <f ca="true">+IF(AND(ISNUMBER(OFFSET('Water Data'!$C$7,0,10*ROW('Water Data'!C44))),'Data Summary'!BT50="Yes"),OFFSET('Water Data'!$C$7,0,10*ROW('Water Data'!C44)),NA())</f>
        <v>#N/A</v>
      </c>
      <c r="F50" s="60" t="e">
        <f ca="true">+IF(AND(ISNUMBER(OFFSET('Water Data'!$C$10,0,10*ROW('Water Data'!C44))),'Data Summary'!BU50="Yes"),OFFSET('Water Data'!$C$10,0,10*ROW('Water Data'!C44)),NA())</f>
        <v>#N/A</v>
      </c>
      <c r="G50" s="60" t="e">
        <f ca="true">+IF(AND(ISNUMBER(OFFSET('Water Data'!$D$5,0,10*ROW('Water Data'!D44))),'Data Summary'!BV50="Yes"),100-OFFSET('Water Data'!$D$5,0,10*ROW('Water Data'!D44)),NA())</f>
        <v>#N/A</v>
      </c>
      <c r="H50" s="60" t="e">
        <f ca="true">+IF(AND(ISNUMBER(OFFSET('Water Data'!$D$7,0,10*ROW('Water Data'!D44))),'Data Summary'!BW50="Yes"),OFFSET('Water Data'!$D$7,0,10*ROW('Water Data'!D44)),NA())</f>
        <v>#N/A</v>
      </c>
      <c r="I50" s="60" t="e">
        <f ca="true">+IF(AND(ISNUMBER(OFFSET('Water Data'!$D$10,0,10*ROW('Water Data'!D44))),'Data Summary'!BX50="Yes"),OFFSET('Water Data'!$D$10,0,10*ROW('Water Data'!D44)),NA())</f>
        <v>#N/A</v>
      </c>
      <c r="J50" s="60" t="e">
        <f ca="true">+IF(AND(ISNUMBER(OFFSET('Water Data'!$E$5,0,10*ROW('Water Data'!E44))),'Data Summary'!BY50="Yes"),100-OFFSET('Water Data'!$E$5,0,10*ROW('Water Data'!E44)),NA())</f>
        <v>#N/A</v>
      </c>
      <c r="K50" s="60" t="e">
        <f ca="true">+IF(AND(ISNUMBER(OFFSET('Water Data'!$E$7,0,10*ROW('Water Data'!E44))),'Data Summary'!BZ50="Yes"),OFFSET('Water Data'!$E$7,0,10*ROW('Water Data'!E44)),NA())</f>
        <v>#N/A</v>
      </c>
      <c r="L50" s="60" t="e">
        <f ca="true">+IF(AND(ISNUMBER(OFFSET('Water Data'!$E$10,0,10*ROW('Water Data'!E44))),'Data Summary'!CA50="Yes"),OFFSET('Water Data'!$E$10,0,10*ROW('Water Data'!E44)),NA())</f>
        <v>#N/A</v>
      </c>
      <c r="M50" s="60" t="e">
        <f ca="true">+IF(AND(ISNUMBER(OFFSET('Water Data'!$F$5,0,10*ROW('Water Data'!F44))),'Data Summary'!CB50="Yes"),100-OFFSET('Water Data'!$F$5,0,10*ROW('Water Data'!F44)),NA())</f>
        <v>#N/A</v>
      </c>
      <c r="N50" s="60" t="e">
        <f ca="true">+IF(AND(ISNUMBER(OFFSET('Water Data'!$F$7,0,10*ROW('Water Data'!F44))),'Data Summary'!CC50="Yes"),OFFSET('Water Data'!$F$7,0,10*ROW('Water Data'!F44)),NA())</f>
        <v>#N/A</v>
      </c>
      <c r="O50" s="60" t="e">
        <f ca="true">+IF(AND(ISNUMBER(OFFSET('Water Data'!$F$10,0,10*ROW('Water Data'!F44))),'Data Summary'!CD50="Yes"),OFFSET('Water Data'!$F$10,0,10*ROW('Water Data'!F44)),NA())</f>
        <v>#N/A</v>
      </c>
      <c r="P50" s="60" t="e">
        <f ca="true">+IF(AND(ISNUMBER(OFFSET('Water Data'!$G$5,0,10*ROW('Water Data'!G44))),'Data Summary'!CE50="Yes"),100-OFFSET('Water Data'!$G$5,0,10*ROW('Water Data'!G44)),NA())</f>
        <v>#N/A</v>
      </c>
      <c r="Q50" s="60" t="e">
        <f ca="true">+IF(AND(ISNUMBER(OFFSET('Water Data'!$G$7,0,10*ROW('Water Data'!G44))),'Data Summary'!CF50="Yes"),OFFSET('Water Data'!$G$7,0,10*ROW('Water Data'!G44)),NA())</f>
        <v>#N/A</v>
      </c>
      <c r="R50" s="60" t="e">
        <f ca="true">+IF(AND(ISNUMBER(OFFSET('Water Data'!$G$10,0,10*ROW('Water Data'!G44))),'Data Summary'!CG50="Yes"),OFFSET('Water Data'!$G$10,0,10*ROW('Water Data'!G44)),NA())</f>
        <v>#N/A</v>
      </c>
      <c r="S50" s="60" t="e">
        <f ca="true">+IF(AND(ISNUMBER(OFFSET('Water Data'!$H$5,0,10*ROW('Water Data'!H44))),'Data Summary'!CH50="Yes"),100-OFFSET('Water Data'!$H$5,0,10*ROW('Water Data'!H44)),NA())</f>
        <v>#N/A</v>
      </c>
      <c r="T50" s="60" t="e">
        <f ca="true">+IF(AND(ISNUMBER(OFFSET('Water Data'!$H$7,0,10*ROW('Water Data'!H44))),'Data Summary'!CI50="Yes"),OFFSET('Water Data'!$H$7,0,10*ROW('Water Data'!H44)),NA())</f>
        <v>#N/A</v>
      </c>
      <c r="U50" s="60" t="e">
        <f ca="true">+IF(AND(ISNUMBER(OFFSET('Water Data'!$H$10,0,10*ROW('Water Data'!H44))),'Data Summary'!CJ50="Yes"),OFFSET('Water Data'!$H$10,0,10*ROW('Water Data'!H44)),NA())</f>
        <v>#N/A</v>
      </c>
      <c r="V50" s="106" t="e">
        <f ca="true">+IF(AND(ISNUMBER(OFFSET('Sanitation Data'!$C$5,0,10*ROW('Sanitation Data'!C44))),'Data Summary'!CK50="Yes"),100-OFFSET('Sanitation Data'!$C$5,0,10*ROW('Sanitation Data'!C44)),NA())</f>
        <v>#N/A</v>
      </c>
      <c r="W50" s="106" t="e">
        <f ca="true">+IF(AND(ISNUMBER(OFFSET('Sanitation Data'!$C$7,0,10*ROW('Sanitation Data'!C44))),'Data Summary'!CL50="Yes"),OFFSET('Sanitation Data'!$C$7,0,10*ROW('Sanitation Data'!C44)),NA())</f>
        <v>#N/A</v>
      </c>
      <c r="X50" s="106" t="e">
        <f ca="true">+IF(AND(ISNUMBER(OFFSET('Sanitation Data'!$C$11,0,10*ROW('Sanitation Data'!C44))),'Data Summary'!CM50="Yes"),OFFSET('Sanitation Data'!$C$11,0,10*ROW('Sanitation Data'!C44)),NA())</f>
        <v>#N/A</v>
      </c>
      <c r="Y50" s="106" t="e">
        <f ca="true">+IF(AND(ISNUMBER(OFFSET('Sanitation Data'!$C$12,0,10*ROW('Sanitation Data'!C44))),'Data Summary'!CN50="Yes"),OFFSET('Sanitation Data'!$C$12,0,10*ROW('Sanitation Data'!C44)),NA())</f>
        <v>#N/A</v>
      </c>
      <c r="Z50" s="106" t="e">
        <f ca="true">+IF(AND(ISNUMBER(OFFSET('Sanitation Data'!$C$13,0,10*ROW('Sanitation Data'!C44))),'Data Summary'!CO50="Yes"),OFFSET('Sanitation Data'!$C$13,0,10*ROW('Sanitation Data'!C44)),NA())</f>
        <v>#N/A</v>
      </c>
      <c r="AA50" s="106" t="e">
        <f ca="true">+IF(AND(ISNUMBER(OFFSET('Sanitation Data'!$D$5,0,10*ROW('Sanitation Data'!D44))),'Data Summary'!CP50="Yes"),100-OFFSET('Sanitation Data'!$D$5,0,10*ROW('Sanitation Data'!D44)),NA())</f>
        <v>#N/A</v>
      </c>
      <c r="AB50" s="106" t="e">
        <f ca="true">+IF(AND(ISNUMBER(OFFSET('Sanitation Data'!$D$7,0,10*ROW('Sanitation Data'!D44))),'Data Summary'!CQ50="Yes"),OFFSET('Sanitation Data'!$D$7,0,10*ROW('Sanitation Data'!D44)),NA())</f>
        <v>#N/A</v>
      </c>
      <c r="AC50" s="106" t="e">
        <f ca="true">+IF(AND(ISNUMBER(OFFSET('Sanitation Data'!$D$11,0,10*ROW('Sanitation Data'!D44))),'Data Summary'!CR50="Yes"),OFFSET('Sanitation Data'!$D$11,0,10*ROW('Sanitation Data'!D44)),NA())</f>
        <v>#N/A</v>
      </c>
      <c r="AD50" s="106" t="e">
        <f ca="true">+IF(AND(ISNUMBER(OFFSET('Sanitation Data'!$D$12,0,10*ROW('Sanitation Data'!D44))),'Data Summary'!CS50="Yes"),OFFSET('Sanitation Data'!$D$12,0,10*ROW('Sanitation Data'!D44)),NA())</f>
        <v>#N/A</v>
      </c>
      <c r="AE50" s="106" t="e">
        <f ca="true">+IF(AND(ISNUMBER(OFFSET('Sanitation Data'!$D$13,0,10*ROW('Sanitation Data'!D44))),'Data Summary'!CT50="Yes"),OFFSET('Sanitation Data'!$D$13,0,10*ROW('Sanitation Data'!D44)),NA())</f>
        <v>#N/A</v>
      </c>
      <c r="AF50" s="106" t="e">
        <f ca="true">+IF(AND(ISNUMBER(OFFSET('Sanitation Data'!$E$5,0,10*ROW('Sanitation Data'!E44))),'Data Summary'!CU50="Yes"),100-OFFSET('Sanitation Data'!$E$5,0,10*ROW('Sanitation Data'!E44)),NA())</f>
        <v>#N/A</v>
      </c>
      <c r="AG50" s="106" t="e">
        <f ca="true">+IF(AND(ISNUMBER(OFFSET('Sanitation Data'!$E$7,0,10*ROW('Sanitation Data'!E44))),'Data Summary'!CV50="Yes"),OFFSET('Sanitation Data'!$E$7,0,10*ROW('Sanitation Data'!E44)),NA())</f>
        <v>#N/A</v>
      </c>
      <c r="AH50" s="106" t="e">
        <f ca="true">+IF(AND(ISNUMBER(OFFSET('Sanitation Data'!$E$11,0,10*ROW('Sanitation Data'!E44))),'Data Summary'!CW50="Yes"),OFFSET('Sanitation Data'!$E$11,0,10*ROW('Sanitation Data'!E44)),NA())</f>
        <v>#N/A</v>
      </c>
      <c r="AI50" s="106" t="e">
        <f ca="true">+IF(AND(ISNUMBER(OFFSET('Sanitation Data'!$E$12,0,10*ROW('Sanitation Data'!E44))),'Data Summary'!CX50="Yes"),OFFSET('Sanitation Data'!$E$12,0,10*ROW('Sanitation Data'!E44)),NA())</f>
        <v>#N/A</v>
      </c>
      <c r="AJ50" s="106" t="e">
        <f ca="true">+IF(AND(ISNUMBER(OFFSET('Sanitation Data'!$E$13,0,10*ROW('Sanitation Data'!E44))),'Data Summary'!CY50="Yes"),OFFSET('Sanitation Data'!$E$13,0,10*ROW('Sanitation Data'!E44)),NA())</f>
        <v>#N/A</v>
      </c>
      <c r="AK50" s="106" t="e">
        <f ca="true">+IF(AND(ISNUMBER(OFFSET('Sanitation Data'!$F$5,0,10*ROW('Sanitation Data'!F44))),'Data Summary'!CZ50="Yes"),100-OFFSET('Sanitation Data'!$F$5,0,10*ROW('Sanitation Data'!F44)),NA())</f>
        <v>#N/A</v>
      </c>
      <c r="AL50" s="106" t="e">
        <f ca="true">+IF(AND(ISNUMBER(OFFSET('Sanitation Data'!$F$7,0,10*ROW('Sanitation Data'!F44))),'Data Summary'!DA50="Yes"),OFFSET('Sanitation Data'!$F$7,0,10*ROW('Sanitation Data'!F44)),NA())</f>
        <v>#N/A</v>
      </c>
      <c r="AM50" s="106" t="e">
        <f ca="true">+IF(AND(ISNUMBER(OFFSET('Sanitation Data'!$F$11,0,10*ROW('Sanitation Data'!F44))),'Data Summary'!DB50="Yes"),OFFSET('Sanitation Data'!$F$11,0,10*ROW('Sanitation Data'!F44)),NA())</f>
        <v>#N/A</v>
      </c>
      <c r="AN50" s="106" t="e">
        <f ca="true">+IF(AND(ISNUMBER(OFFSET('Sanitation Data'!$F$12,0,10*ROW('Sanitation Data'!F44))),'Data Summary'!DC50="Yes"),OFFSET('Sanitation Data'!$F$12,0,10*ROW('Sanitation Data'!F44)),NA())</f>
        <v>#N/A</v>
      </c>
      <c r="AO50" s="106" t="e">
        <f ca="true">+IF(AND(ISNUMBER(OFFSET('Sanitation Data'!$F$13,0,10*ROW('Sanitation Data'!F44))),'Data Summary'!DD50="Yes"),OFFSET('Sanitation Data'!$F$13,0,10*ROW('Sanitation Data'!F44)),NA())</f>
        <v>#N/A</v>
      </c>
      <c r="AP50" s="106" t="e">
        <f ca="true">+IF(AND(ISNUMBER(OFFSET('Sanitation Data'!$G$5,0,10*ROW('Sanitation Data'!G44))),'Data Summary'!DE50="Yes"),100-OFFSET('Sanitation Data'!$G$5,0,10*ROW('Sanitation Data'!G44)),NA())</f>
        <v>#N/A</v>
      </c>
      <c r="AQ50" s="106" t="e">
        <f ca="true">+IF(AND(ISNUMBER(OFFSET('Sanitation Data'!$G$7,0,10*ROW('Sanitation Data'!G44))),'Data Summary'!DF50="Yes"),OFFSET('Sanitation Data'!$G$7,0,10*ROW('Sanitation Data'!G44)),NA())</f>
        <v>#N/A</v>
      </c>
      <c r="AR50" s="106" t="e">
        <f ca="true">+IF(AND(ISNUMBER(OFFSET('Sanitation Data'!$G$11,0,10*ROW('Sanitation Data'!G44))),'Data Summary'!DG50="Yes"),OFFSET('Sanitation Data'!$G$11,0,10*ROW('Sanitation Data'!G44)),NA())</f>
        <v>#N/A</v>
      </c>
      <c r="AS50" s="106" t="e">
        <f ca="true">+IF(AND(ISNUMBER(OFFSET('Sanitation Data'!$G$12,0,10*ROW('Sanitation Data'!G44))),'Data Summary'!DH50="Yes"),OFFSET('Sanitation Data'!$G$12,0,10*ROW('Sanitation Data'!G44)),NA())</f>
        <v>#N/A</v>
      </c>
      <c r="AT50" s="106" t="e">
        <f ca="true">+IF(AND(ISNUMBER(OFFSET('Sanitation Data'!$G$13,0,10*ROW('Sanitation Data'!G44))),'Data Summary'!DI50="Yes"),OFFSET('Sanitation Data'!$G$13,0,10*ROW('Sanitation Data'!G44)),NA())</f>
        <v>#N/A</v>
      </c>
      <c r="AU50" s="106" t="e">
        <f ca="true">+IF(AND(ISNUMBER(OFFSET('Sanitation Data'!$H$5,0,10*ROW('Sanitation Data'!H44))),'Data Summary'!DJ50="Yes"),100-OFFSET('Sanitation Data'!$H$5,0,10*ROW('Sanitation Data'!H44)),NA())</f>
        <v>#N/A</v>
      </c>
      <c r="AV50" s="106" t="e">
        <f ca="true">+IF(AND(ISNUMBER(OFFSET('Sanitation Data'!$H$7,0,10*ROW('Sanitation Data'!H44))),'Data Summary'!DK50="Yes"),OFFSET('Sanitation Data'!$H$7,0,10*ROW('Sanitation Data'!H44)),NA())</f>
        <v>#N/A</v>
      </c>
      <c r="AW50" s="106" t="e">
        <f ca="true">+IF(AND(ISNUMBER(OFFSET('Sanitation Data'!$H$11,0,10*ROW('Sanitation Data'!H44))),'Data Summary'!DL50="Yes"),OFFSET('Sanitation Data'!$H$11,0,10*ROW('Sanitation Data'!H44)),NA())</f>
        <v>#N/A</v>
      </c>
      <c r="AX50" s="106" t="e">
        <f ca="true">+IF(AND(ISNUMBER(OFFSET('Sanitation Data'!$H$12,0,10*ROW('Sanitation Data'!H44))),'Data Summary'!DM50="Yes"),OFFSET('Sanitation Data'!$H$12,0,10*ROW('Sanitation Data'!H44)),NA())</f>
        <v>#N/A</v>
      </c>
      <c r="AY50" s="106" t="e">
        <f ca="true">+IF(AND(ISNUMBER(OFFSET('Sanitation Data'!$H$13,0,10*ROW('Sanitation Data'!H44))),'Data Summary'!DN50="Yes"),OFFSET('Sanitation Data'!$H$13,0,10*ROW('Sanitation Data'!H44)),NA())</f>
        <v>#N/A</v>
      </c>
      <c r="AZ50" s="111" t="e">
        <f ca="true">+IF(AND(ISNUMBER(OFFSET('Hygiene Data'!$C$6,0,10*ROW('Hygiene Data'!C44))),'Data Summary'!DO50="Yes"),OFFSET('Hygiene Data'!$C$6,0,10*ROW('Hygiene Data'!C44)),NA())</f>
        <v>#N/A</v>
      </c>
      <c r="BA50" s="111" t="e">
        <f ca="true">+IF(AND(ISNUMBER(OFFSET('Hygiene Data'!$C$8,0,10*ROW('Hygiene Data'!C44))),'Data Summary'!DP50="Yes"),OFFSET('Hygiene Data'!$C$8,0,10*ROW('Hygiene Data'!C44)),NA())</f>
        <v>#N/A</v>
      </c>
      <c r="BB50" s="111" t="e">
        <f ca="true">+IF(AND(ISNUMBER(OFFSET('Hygiene Data'!$C$10,0,10*ROW('Hygiene Data'!C44))),'Data Summary'!DQ50="Yes"),OFFSET('Hygiene Data'!$C$10,0,10*ROW('Hygiene Data'!C44)),NA())</f>
        <v>#N/A</v>
      </c>
      <c r="BC50" s="111" t="e">
        <f ca="true">+IF(AND(ISNUMBER(OFFSET('Hygiene Data'!$D$6,0,10*ROW('Hygiene Data'!D44))),'Data Summary'!DR50="Yes"),OFFSET('Hygiene Data'!$D$6,0,10*ROW('Hygiene Data'!D44)),NA())</f>
        <v>#N/A</v>
      </c>
      <c r="BD50" s="111" t="e">
        <f ca="true">+IF(AND(ISNUMBER(OFFSET('Hygiene Data'!$D$8,0,10*ROW('Hygiene Data'!D44))),'Data Summary'!DS50="Yes"),OFFSET('Hygiene Data'!$D$8,0,10*ROW('Hygiene Data'!D44)),NA())</f>
        <v>#N/A</v>
      </c>
      <c r="BE50" s="111" t="e">
        <f ca="true">+IF(AND(ISNUMBER(OFFSET('Hygiene Data'!$D$10,0,10*ROW('Hygiene Data'!D44))),'Data Summary'!DT50="Yes"),OFFSET('Hygiene Data'!$D$10,0,10*ROW('Hygiene Data'!D44)),NA())</f>
        <v>#N/A</v>
      </c>
      <c r="BF50" s="111" t="e">
        <f ca="true">+IF(AND(ISNUMBER(OFFSET('Hygiene Data'!$E$6,0,10*ROW('Hygiene Data'!E44))),'Data Summary'!DU50="Yes"),OFFSET('Hygiene Data'!$E$6,0,10*ROW('Hygiene Data'!E44)),NA())</f>
        <v>#N/A</v>
      </c>
      <c r="BG50" s="111" t="e">
        <f ca="true">+IF(AND(ISNUMBER(OFFSET('Hygiene Data'!$E$8,0,10*ROW('Hygiene Data'!E44))),'Data Summary'!DV50="Yes"),OFFSET('Hygiene Data'!$E$8,0,10*ROW('Hygiene Data'!E44)),NA())</f>
        <v>#N/A</v>
      </c>
      <c r="BH50" s="111" t="e">
        <f ca="true">+IF(AND(ISNUMBER(OFFSET('Hygiene Data'!$E$10,0,10*ROW('Hygiene Data'!E44))),'Data Summary'!DW50="Yes"),OFFSET('Hygiene Data'!$E$10,0,10*ROW('Hygiene Data'!E44)),NA())</f>
        <v>#N/A</v>
      </c>
      <c r="BI50" s="111" t="e">
        <f ca="true">+IF(AND(ISNUMBER(OFFSET('Hygiene Data'!$F$6,0,10*ROW('Hygiene Data'!F44))),'Data Summary'!DX50="Yes"),OFFSET('Hygiene Data'!$F$6,0,10*ROW('Hygiene Data'!F44)),NA())</f>
        <v>#N/A</v>
      </c>
      <c r="BJ50" s="111" t="e">
        <f ca="true">+IF(AND(ISNUMBER(OFFSET('Hygiene Data'!$F$8,0,10*ROW('Hygiene Data'!F44))),'Data Summary'!DY50="Yes"),OFFSET('Hygiene Data'!$F$8,0,10*ROW('Hygiene Data'!F44)),NA())</f>
        <v>#N/A</v>
      </c>
      <c r="BK50" s="111" t="e">
        <f ca="true">+IF(AND(ISNUMBER(OFFSET('Hygiene Data'!$F$10,0,10*ROW('Hygiene Data'!F44))),'Data Summary'!DZ50="Yes"),OFFSET('Hygiene Data'!$F$10,0,10*ROW('Hygiene Data'!F44)),NA())</f>
        <v>#N/A</v>
      </c>
      <c r="BL50" s="111" t="e">
        <f ca="true">+IF(AND(ISNUMBER(OFFSET('Hygiene Data'!$G$6,0,10*ROW('Hygiene Data'!G44))),'Data Summary'!EA50="Yes"),OFFSET('Hygiene Data'!$G$6,0,10*ROW('Hygiene Data'!G44)),NA())</f>
        <v>#N/A</v>
      </c>
      <c r="BM50" s="111" t="e">
        <f ca="true">+IF(AND(ISNUMBER(OFFSET('Hygiene Data'!$G$8,0,10*ROW('Hygiene Data'!G44))),'Data Summary'!EB50="Yes"),OFFSET('Hygiene Data'!$G$8,0,10*ROW('Hygiene Data'!G44)),NA())</f>
        <v>#N/A</v>
      </c>
      <c r="BN50" s="111" t="e">
        <f ca="true">+IF(AND(ISNUMBER(OFFSET('Hygiene Data'!$G$10,0,10*ROW('Hygiene Data'!G44))),'Data Summary'!EC50="Yes"),OFFSET('Hygiene Data'!$G$10,0,10*ROW('Hygiene Data'!G44)),NA())</f>
        <v>#N/A</v>
      </c>
      <c r="BO50" s="111" t="e">
        <f ca="true">+IF(AND(ISNUMBER(OFFSET('Hygiene Data'!$H$6,0,10*ROW('Hygiene Data'!H44))),'Data Summary'!ED50="Yes"),OFFSET('Hygiene Data'!$H$6,0,10*ROW('Hygiene Data'!H44)),NA())</f>
        <v>#N/A</v>
      </c>
      <c r="BP50" s="111" t="e">
        <f ca="true">+IF(AND(ISNUMBER(OFFSET('Hygiene Data'!$H$8,0,10*ROW('Hygiene Data'!H44))),'Data Summary'!EE50="Yes"),OFFSET('Hygiene Data'!$H$8,0,10*ROW('Hygiene Data'!H44)),NA())</f>
        <v>#N/A</v>
      </c>
      <c r="BQ50" s="111" t="e">
        <f ca="true">+IF(AND(ISNUMBER(OFFSET('Hygiene Data'!$H$10,0,10*ROW('Hygiene Data'!H44))),'Data Summary'!EF50="Yes"),OFFSET('Hygiene Data'!$H$10,0,10*ROW('Hygiene Data'!H44)),NA())</f>
        <v>#N/A</v>
      </c>
    </row>
    <row r="51" x14ac:dyDescent="0.2">
      <c r="A51" s="59" t="e">
        <f ca="true">+IF(OFFSET('Water Data'!$B$1,0,10*ROW('Water Data'!B45))="",NA(),OFFSET('Water Data'!$B$1,0,10*ROW('Water Data'!B45)))</f>
        <v>#N/A</v>
      </c>
      <c r="B51" s="59" t="e">
        <f ca="true">+IF(OFFSET('Water Data'!$A$3,0,10*ROW('Water Data'!A48))="",NA(),OFFSET('Water Data'!$A$3,0,10*ROW('Water Data'!A48)))</f>
        <v>#N/A</v>
      </c>
      <c r="C51" s="59" t="e">
        <f ca="true">+IF(OFFSET('Water Data'!$C$3,0,10*ROW('Water Data'!C48))="",NA(),OFFSET('Water Data'!$C$3,0,10*ROW('Water Data'!C48)))</f>
        <v>#N/A</v>
      </c>
      <c r="D51" s="60" t="e">
        <f ca="true">+IF(AND(ISNUMBER(OFFSET('Water Data'!$C$5,0,10*ROW('Water Data'!C45))),'Data Summary'!BS51="Yes"),100-OFFSET('Water Data'!$C$5,0,10*ROW('Water Data'!C45)),NA())</f>
        <v>#N/A</v>
      </c>
      <c r="E51" s="60" t="e">
        <f ca="true">+IF(AND(ISNUMBER(OFFSET('Water Data'!$C$7,0,10*ROW('Water Data'!C45))),'Data Summary'!BT51="Yes"),OFFSET('Water Data'!$C$7,0,10*ROW('Water Data'!C45)),NA())</f>
        <v>#N/A</v>
      </c>
      <c r="F51" s="60" t="e">
        <f ca="true">+IF(AND(ISNUMBER(OFFSET('Water Data'!$C$10,0,10*ROW('Water Data'!C45))),'Data Summary'!BU51="Yes"),OFFSET('Water Data'!$C$10,0,10*ROW('Water Data'!C45)),NA())</f>
        <v>#N/A</v>
      </c>
      <c r="G51" s="60" t="e">
        <f ca="true">+IF(AND(ISNUMBER(OFFSET('Water Data'!$D$5,0,10*ROW('Water Data'!D45))),'Data Summary'!BV51="Yes"),100-OFFSET('Water Data'!$D$5,0,10*ROW('Water Data'!D45)),NA())</f>
        <v>#N/A</v>
      </c>
      <c r="H51" s="60" t="e">
        <f ca="true">+IF(AND(ISNUMBER(OFFSET('Water Data'!$D$7,0,10*ROW('Water Data'!D45))),'Data Summary'!BW51="Yes"),OFFSET('Water Data'!$D$7,0,10*ROW('Water Data'!D45)),NA())</f>
        <v>#N/A</v>
      </c>
      <c r="I51" s="60" t="e">
        <f ca="true">+IF(AND(ISNUMBER(OFFSET('Water Data'!$D$10,0,10*ROW('Water Data'!D45))),'Data Summary'!BX51="Yes"),OFFSET('Water Data'!$D$10,0,10*ROW('Water Data'!D45)),NA())</f>
        <v>#N/A</v>
      </c>
      <c r="J51" s="60" t="e">
        <f ca="true">+IF(AND(ISNUMBER(OFFSET('Water Data'!$E$5,0,10*ROW('Water Data'!E45))),'Data Summary'!BY51="Yes"),100-OFFSET('Water Data'!$E$5,0,10*ROW('Water Data'!E45)),NA())</f>
        <v>#N/A</v>
      </c>
      <c r="K51" s="60" t="e">
        <f ca="true">+IF(AND(ISNUMBER(OFFSET('Water Data'!$E$7,0,10*ROW('Water Data'!E45))),'Data Summary'!BZ51="Yes"),OFFSET('Water Data'!$E$7,0,10*ROW('Water Data'!E45)),NA())</f>
        <v>#N/A</v>
      </c>
      <c r="L51" s="60" t="e">
        <f ca="true">+IF(AND(ISNUMBER(OFFSET('Water Data'!$E$10,0,10*ROW('Water Data'!E45))),'Data Summary'!CA51="Yes"),OFFSET('Water Data'!$E$10,0,10*ROW('Water Data'!E45)),NA())</f>
        <v>#N/A</v>
      </c>
      <c r="M51" s="60" t="e">
        <f ca="true">+IF(AND(ISNUMBER(OFFSET('Water Data'!$F$5,0,10*ROW('Water Data'!F45))),'Data Summary'!CB51="Yes"),100-OFFSET('Water Data'!$F$5,0,10*ROW('Water Data'!F45)),NA())</f>
        <v>#N/A</v>
      </c>
      <c r="N51" s="60" t="e">
        <f ca="true">+IF(AND(ISNUMBER(OFFSET('Water Data'!$F$7,0,10*ROW('Water Data'!F45))),'Data Summary'!CC51="Yes"),OFFSET('Water Data'!$F$7,0,10*ROW('Water Data'!F45)),NA())</f>
        <v>#N/A</v>
      </c>
      <c r="O51" s="60" t="e">
        <f ca="true">+IF(AND(ISNUMBER(OFFSET('Water Data'!$F$10,0,10*ROW('Water Data'!F45))),'Data Summary'!CD51="Yes"),OFFSET('Water Data'!$F$10,0,10*ROW('Water Data'!F45)),NA())</f>
        <v>#N/A</v>
      </c>
      <c r="P51" s="60" t="e">
        <f ca="true">+IF(AND(ISNUMBER(OFFSET('Water Data'!$G$5,0,10*ROW('Water Data'!G45))),'Data Summary'!CE51="Yes"),100-OFFSET('Water Data'!$G$5,0,10*ROW('Water Data'!G45)),NA())</f>
        <v>#N/A</v>
      </c>
      <c r="Q51" s="60" t="e">
        <f ca="true">+IF(AND(ISNUMBER(OFFSET('Water Data'!$G$7,0,10*ROW('Water Data'!G45))),'Data Summary'!CF51="Yes"),OFFSET('Water Data'!$G$7,0,10*ROW('Water Data'!G45)),NA())</f>
        <v>#N/A</v>
      </c>
      <c r="R51" s="60" t="e">
        <f ca="true">+IF(AND(ISNUMBER(OFFSET('Water Data'!$G$10,0,10*ROW('Water Data'!G45))),'Data Summary'!CG51="Yes"),OFFSET('Water Data'!$G$10,0,10*ROW('Water Data'!G45)),NA())</f>
        <v>#N/A</v>
      </c>
      <c r="S51" s="60" t="e">
        <f ca="true">+IF(AND(ISNUMBER(OFFSET('Water Data'!$H$5,0,10*ROW('Water Data'!H45))),'Data Summary'!CH51="Yes"),100-OFFSET('Water Data'!$H$5,0,10*ROW('Water Data'!H45)),NA())</f>
        <v>#N/A</v>
      </c>
      <c r="T51" s="60" t="e">
        <f ca="true">+IF(AND(ISNUMBER(OFFSET('Water Data'!$H$7,0,10*ROW('Water Data'!H45))),'Data Summary'!CI51="Yes"),OFFSET('Water Data'!$H$7,0,10*ROW('Water Data'!H45)),NA())</f>
        <v>#N/A</v>
      </c>
      <c r="U51" s="60" t="e">
        <f ca="true">+IF(AND(ISNUMBER(OFFSET('Water Data'!$H$10,0,10*ROW('Water Data'!H45))),'Data Summary'!CJ51="Yes"),OFFSET('Water Data'!$H$10,0,10*ROW('Water Data'!H45)),NA())</f>
        <v>#N/A</v>
      </c>
      <c r="V51" s="106" t="e">
        <f ca="true">+IF(AND(ISNUMBER(OFFSET('Sanitation Data'!$C$5,0,10*ROW('Sanitation Data'!C45))),'Data Summary'!CK51="Yes"),100-OFFSET('Sanitation Data'!$C$5,0,10*ROW('Sanitation Data'!C45)),NA())</f>
        <v>#N/A</v>
      </c>
      <c r="W51" s="106" t="e">
        <f ca="true">+IF(AND(ISNUMBER(OFFSET('Sanitation Data'!$C$7,0,10*ROW('Sanitation Data'!C45))),'Data Summary'!CL51="Yes"),OFFSET('Sanitation Data'!$C$7,0,10*ROW('Sanitation Data'!C45)),NA())</f>
        <v>#N/A</v>
      </c>
      <c r="X51" s="106" t="e">
        <f ca="true">+IF(AND(ISNUMBER(OFFSET('Sanitation Data'!$C$11,0,10*ROW('Sanitation Data'!C45))),'Data Summary'!CM51="Yes"),OFFSET('Sanitation Data'!$C$11,0,10*ROW('Sanitation Data'!C45)),NA())</f>
        <v>#N/A</v>
      </c>
      <c r="Y51" s="106" t="e">
        <f ca="true">+IF(AND(ISNUMBER(OFFSET('Sanitation Data'!$C$12,0,10*ROW('Sanitation Data'!C45))),'Data Summary'!CN51="Yes"),OFFSET('Sanitation Data'!$C$12,0,10*ROW('Sanitation Data'!C45)),NA())</f>
        <v>#N/A</v>
      </c>
      <c r="Z51" s="106" t="e">
        <f ca="true">+IF(AND(ISNUMBER(OFFSET('Sanitation Data'!$C$13,0,10*ROW('Sanitation Data'!C45))),'Data Summary'!CO51="Yes"),OFFSET('Sanitation Data'!$C$13,0,10*ROW('Sanitation Data'!C45)),NA())</f>
        <v>#N/A</v>
      </c>
      <c r="AA51" s="106" t="e">
        <f ca="true">+IF(AND(ISNUMBER(OFFSET('Sanitation Data'!$D$5,0,10*ROW('Sanitation Data'!D45))),'Data Summary'!CP51="Yes"),100-OFFSET('Sanitation Data'!$D$5,0,10*ROW('Sanitation Data'!D45)),NA())</f>
        <v>#N/A</v>
      </c>
      <c r="AB51" s="106" t="e">
        <f ca="true">+IF(AND(ISNUMBER(OFFSET('Sanitation Data'!$D$7,0,10*ROW('Sanitation Data'!D45))),'Data Summary'!CQ51="Yes"),OFFSET('Sanitation Data'!$D$7,0,10*ROW('Sanitation Data'!D45)),NA())</f>
        <v>#N/A</v>
      </c>
      <c r="AC51" s="106" t="e">
        <f ca="true">+IF(AND(ISNUMBER(OFFSET('Sanitation Data'!$D$11,0,10*ROW('Sanitation Data'!D45))),'Data Summary'!CR51="Yes"),OFFSET('Sanitation Data'!$D$11,0,10*ROW('Sanitation Data'!D45)),NA())</f>
        <v>#N/A</v>
      </c>
      <c r="AD51" s="106" t="e">
        <f ca="true">+IF(AND(ISNUMBER(OFFSET('Sanitation Data'!$D$12,0,10*ROW('Sanitation Data'!D45))),'Data Summary'!CS51="Yes"),OFFSET('Sanitation Data'!$D$12,0,10*ROW('Sanitation Data'!D45)),NA())</f>
        <v>#N/A</v>
      </c>
      <c r="AE51" s="106" t="e">
        <f ca="true">+IF(AND(ISNUMBER(OFFSET('Sanitation Data'!$D$13,0,10*ROW('Sanitation Data'!D45))),'Data Summary'!CT51="Yes"),OFFSET('Sanitation Data'!$D$13,0,10*ROW('Sanitation Data'!D45)),NA())</f>
        <v>#N/A</v>
      </c>
      <c r="AF51" s="106" t="e">
        <f ca="true">+IF(AND(ISNUMBER(OFFSET('Sanitation Data'!$E$5,0,10*ROW('Sanitation Data'!E45))),'Data Summary'!CU51="Yes"),100-OFFSET('Sanitation Data'!$E$5,0,10*ROW('Sanitation Data'!E45)),NA())</f>
        <v>#N/A</v>
      </c>
      <c r="AG51" s="106" t="e">
        <f ca="true">+IF(AND(ISNUMBER(OFFSET('Sanitation Data'!$E$7,0,10*ROW('Sanitation Data'!E45))),'Data Summary'!CV51="Yes"),OFFSET('Sanitation Data'!$E$7,0,10*ROW('Sanitation Data'!E45)),NA())</f>
        <v>#N/A</v>
      </c>
      <c r="AH51" s="106" t="e">
        <f ca="true">+IF(AND(ISNUMBER(OFFSET('Sanitation Data'!$E$11,0,10*ROW('Sanitation Data'!E45))),'Data Summary'!CW51="Yes"),OFFSET('Sanitation Data'!$E$11,0,10*ROW('Sanitation Data'!E45)),NA())</f>
        <v>#N/A</v>
      </c>
      <c r="AI51" s="106" t="e">
        <f ca="true">+IF(AND(ISNUMBER(OFFSET('Sanitation Data'!$E$12,0,10*ROW('Sanitation Data'!E45))),'Data Summary'!CX51="Yes"),OFFSET('Sanitation Data'!$E$12,0,10*ROW('Sanitation Data'!E45)),NA())</f>
        <v>#N/A</v>
      </c>
      <c r="AJ51" s="106" t="e">
        <f ca="true">+IF(AND(ISNUMBER(OFFSET('Sanitation Data'!$E$13,0,10*ROW('Sanitation Data'!E45))),'Data Summary'!CY51="Yes"),OFFSET('Sanitation Data'!$E$13,0,10*ROW('Sanitation Data'!E45)),NA())</f>
        <v>#N/A</v>
      </c>
      <c r="AK51" s="106" t="e">
        <f ca="true">+IF(AND(ISNUMBER(OFFSET('Sanitation Data'!$F$5,0,10*ROW('Sanitation Data'!F45))),'Data Summary'!CZ51="Yes"),100-OFFSET('Sanitation Data'!$F$5,0,10*ROW('Sanitation Data'!F45)),NA())</f>
        <v>#N/A</v>
      </c>
      <c r="AL51" s="106" t="e">
        <f ca="true">+IF(AND(ISNUMBER(OFFSET('Sanitation Data'!$F$7,0,10*ROW('Sanitation Data'!F45))),'Data Summary'!DA51="Yes"),OFFSET('Sanitation Data'!$F$7,0,10*ROW('Sanitation Data'!F45)),NA())</f>
        <v>#N/A</v>
      </c>
      <c r="AM51" s="106" t="e">
        <f ca="true">+IF(AND(ISNUMBER(OFFSET('Sanitation Data'!$F$11,0,10*ROW('Sanitation Data'!F45))),'Data Summary'!DB51="Yes"),OFFSET('Sanitation Data'!$F$11,0,10*ROW('Sanitation Data'!F45)),NA())</f>
        <v>#N/A</v>
      </c>
      <c r="AN51" s="106" t="e">
        <f ca="true">+IF(AND(ISNUMBER(OFFSET('Sanitation Data'!$F$12,0,10*ROW('Sanitation Data'!F45))),'Data Summary'!DC51="Yes"),OFFSET('Sanitation Data'!$F$12,0,10*ROW('Sanitation Data'!F45)),NA())</f>
        <v>#N/A</v>
      </c>
      <c r="AO51" s="106" t="e">
        <f ca="true">+IF(AND(ISNUMBER(OFFSET('Sanitation Data'!$F$13,0,10*ROW('Sanitation Data'!F45))),'Data Summary'!DD51="Yes"),OFFSET('Sanitation Data'!$F$13,0,10*ROW('Sanitation Data'!F45)),NA())</f>
        <v>#N/A</v>
      </c>
      <c r="AP51" s="106" t="e">
        <f ca="true">+IF(AND(ISNUMBER(OFFSET('Sanitation Data'!$G$5,0,10*ROW('Sanitation Data'!G45))),'Data Summary'!DE51="Yes"),100-OFFSET('Sanitation Data'!$G$5,0,10*ROW('Sanitation Data'!G45)),NA())</f>
        <v>#N/A</v>
      </c>
      <c r="AQ51" s="106" t="e">
        <f ca="true">+IF(AND(ISNUMBER(OFFSET('Sanitation Data'!$G$7,0,10*ROW('Sanitation Data'!G45))),'Data Summary'!DF51="Yes"),OFFSET('Sanitation Data'!$G$7,0,10*ROW('Sanitation Data'!G45)),NA())</f>
        <v>#N/A</v>
      </c>
      <c r="AR51" s="106" t="e">
        <f ca="true">+IF(AND(ISNUMBER(OFFSET('Sanitation Data'!$G$11,0,10*ROW('Sanitation Data'!G45))),'Data Summary'!DG51="Yes"),OFFSET('Sanitation Data'!$G$11,0,10*ROW('Sanitation Data'!G45)),NA())</f>
        <v>#N/A</v>
      </c>
      <c r="AS51" s="106" t="e">
        <f ca="true">+IF(AND(ISNUMBER(OFFSET('Sanitation Data'!$G$12,0,10*ROW('Sanitation Data'!G45))),'Data Summary'!DH51="Yes"),OFFSET('Sanitation Data'!$G$12,0,10*ROW('Sanitation Data'!G45)),NA())</f>
        <v>#N/A</v>
      </c>
      <c r="AT51" s="106" t="e">
        <f ca="true">+IF(AND(ISNUMBER(OFFSET('Sanitation Data'!$G$13,0,10*ROW('Sanitation Data'!G45))),'Data Summary'!DI51="Yes"),OFFSET('Sanitation Data'!$G$13,0,10*ROW('Sanitation Data'!G45)),NA())</f>
        <v>#N/A</v>
      </c>
      <c r="AU51" s="106" t="e">
        <f ca="true">+IF(AND(ISNUMBER(OFFSET('Sanitation Data'!$H$5,0,10*ROW('Sanitation Data'!H45))),'Data Summary'!DJ51="Yes"),100-OFFSET('Sanitation Data'!$H$5,0,10*ROW('Sanitation Data'!H45)),NA())</f>
        <v>#N/A</v>
      </c>
      <c r="AV51" s="106" t="e">
        <f ca="true">+IF(AND(ISNUMBER(OFFSET('Sanitation Data'!$H$7,0,10*ROW('Sanitation Data'!H45))),'Data Summary'!DK51="Yes"),OFFSET('Sanitation Data'!$H$7,0,10*ROW('Sanitation Data'!H45)),NA())</f>
        <v>#N/A</v>
      </c>
      <c r="AW51" s="106" t="e">
        <f ca="true">+IF(AND(ISNUMBER(OFFSET('Sanitation Data'!$H$11,0,10*ROW('Sanitation Data'!H45))),'Data Summary'!DL51="Yes"),OFFSET('Sanitation Data'!$H$11,0,10*ROW('Sanitation Data'!H45)),NA())</f>
        <v>#N/A</v>
      </c>
      <c r="AX51" s="106" t="e">
        <f ca="true">+IF(AND(ISNUMBER(OFFSET('Sanitation Data'!$H$12,0,10*ROW('Sanitation Data'!H45))),'Data Summary'!DM51="Yes"),OFFSET('Sanitation Data'!$H$12,0,10*ROW('Sanitation Data'!H45)),NA())</f>
        <v>#N/A</v>
      </c>
      <c r="AY51" s="106" t="e">
        <f ca="true">+IF(AND(ISNUMBER(OFFSET('Sanitation Data'!$H$13,0,10*ROW('Sanitation Data'!H45))),'Data Summary'!DN51="Yes"),OFFSET('Sanitation Data'!$H$13,0,10*ROW('Sanitation Data'!H45)),NA())</f>
        <v>#N/A</v>
      </c>
      <c r="AZ51" s="111" t="e">
        <f ca="true">+IF(AND(ISNUMBER(OFFSET('Hygiene Data'!$C$6,0,10*ROW('Hygiene Data'!C45))),'Data Summary'!DO51="Yes"),OFFSET('Hygiene Data'!$C$6,0,10*ROW('Hygiene Data'!C45)),NA())</f>
        <v>#N/A</v>
      </c>
      <c r="BA51" s="111" t="e">
        <f ca="true">+IF(AND(ISNUMBER(OFFSET('Hygiene Data'!$C$8,0,10*ROW('Hygiene Data'!C45))),'Data Summary'!DP51="Yes"),OFFSET('Hygiene Data'!$C$8,0,10*ROW('Hygiene Data'!C45)),NA())</f>
        <v>#N/A</v>
      </c>
      <c r="BB51" s="111" t="e">
        <f ca="true">+IF(AND(ISNUMBER(OFFSET('Hygiene Data'!$C$10,0,10*ROW('Hygiene Data'!C45))),'Data Summary'!DQ51="Yes"),OFFSET('Hygiene Data'!$C$10,0,10*ROW('Hygiene Data'!C45)),NA())</f>
        <v>#N/A</v>
      </c>
      <c r="BC51" s="111" t="e">
        <f ca="true">+IF(AND(ISNUMBER(OFFSET('Hygiene Data'!$D$6,0,10*ROW('Hygiene Data'!D45))),'Data Summary'!DR51="Yes"),OFFSET('Hygiene Data'!$D$6,0,10*ROW('Hygiene Data'!D45)),NA())</f>
        <v>#N/A</v>
      </c>
      <c r="BD51" s="111" t="e">
        <f ca="true">+IF(AND(ISNUMBER(OFFSET('Hygiene Data'!$D$8,0,10*ROW('Hygiene Data'!D45))),'Data Summary'!DS51="Yes"),OFFSET('Hygiene Data'!$D$8,0,10*ROW('Hygiene Data'!D45)),NA())</f>
        <v>#N/A</v>
      </c>
      <c r="BE51" s="111" t="e">
        <f ca="true">+IF(AND(ISNUMBER(OFFSET('Hygiene Data'!$D$10,0,10*ROW('Hygiene Data'!D45))),'Data Summary'!DT51="Yes"),OFFSET('Hygiene Data'!$D$10,0,10*ROW('Hygiene Data'!D45)),NA())</f>
        <v>#N/A</v>
      </c>
      <c r="BF51" s="111" t="e">
        <f ca="true">+IF(AND(ISNUMBER(OFFSET('Hygiene Data'!$E$6,0,10*ROW('Hygiene Data'!E45))),'Data Summary'!DU51="Yes"),OFFSET('Hygiene Data'!$E$6,0,10*ROW('Hygiene Data'!E45)),NA())</f>
        <v>#N/A</v>
      </c>
      <c r="BG51" s="111" t="e">
        <f ca="true">+IF(AND(ISNUMBER(OFFSET('Hygiene Data'!$E$8,0,10*ROW('Hygiene Data'!E45))),'Data Summary'!DV51="Yes"),OFFSET('Hygiene Data'!$E$8,0,10*ROW('Hygiene Data'!E45)),NA())</f>
        <v>#N/A</v>
      </c>
      <c r="BH51" s="111" t="e">
        <f ca="true">+IF(AND(ISNUMBER(OFFSET('Hygiene Data'!$E$10,0,10*ROW('Hygiene Data'!E45))),'Data Summary'!DW51="Yes"),OFFSET('Hygiene Data'!$E$10,0,10*ROW('Hygiene Data'!E45)),NA())</f>
        <v>#N/A</v>
      </c>
      <c r="BI51" s="111" t="e">
        <f ca="true">+IF(AND(ISNUMBER(OFFSET('Hygiene Data'!$F$6,0,10*ROW('Hygiene Data'!F45))),'Data Summary'!DX51="Yes"),OFFSET('Hygiene Data'!$F$6,0,10*ROW('Hygiene Data'!F45)),NA())</f>
        <v>#N/A</v>
      </c>
      <c r="BJ51" s="111" t="e">
        <f ca="true">+IF(AND(ISNUMBER(OFFSET('Hygiene Data'!$F$8,0,10*ROW('Hygiene Data'!F45))),'Data Summary'!DY51="Yes"),OFFSET('Hygiene Data'!$F$8,0,10*ROW('Hygiene Data'!F45)),NA())</f>
        <v>#N/A</v>
      </c>
      <c r="BK51" s="111" t="e">
        <f ca="true">+IF(AND(ISNUMBER(OFFSET('Hygiene Data'!$F$10,0,10*ROW('Hygiene Data'!F45))),'Data Summary'!DZ51="Yes"),OFFSET('Hygiene Data'!$F$10,0,10*ROW('Hygiene Data'!F45)),NA())</f>
        <v>#N/A</v>
      </c>
      <c r="BL51" s="111" t="e">
        <f ca="true">+IF(AND(ISNUMBER(OFFSET('Hygiene Data'!$G$6,0,10*ROW('Hygiene Data'!G45))),'Data Summary'!EA51="Yes"),OFFSET('Hygiene Data'!$G$6,0,10*ROW('Hygiene Data'!G45)),NA())</f>
        <v>#N/A</v>
      </c>
      <c r="BM51" s="111" t="e">
        <f ca="true">+IF(AND(ISNUMBER(OFFSET('Hygiene Data'!$G$8,0,10*ROW('Hygiene Data'!G45))),'Data Summary'!EB51="Yes"),OFFSET('Hygiene Data'!$G$8,0,10*ROW('Hygiene Data'!G45)),NA())</f>
        <v>#N/A</v>
      </c>
      <c r="BN51" s="111" t="e">
        <f ca="true">+IF(AND(ISNUMBER(OFFSET('Hygiene Data'!$G$10,0,10*ROW('Hygiene Data'!G45))),'Data Summary'!EC51="Yes"),OFFSET('Hygiene Data'!$G$10,0,10*ROW('Hygiene Data'!G45)),NA())</f>
        <v>#N/A</v>
      </c>
      <c r="BO51" s="111" t="e">
        <f ca="true">+IF(AND(ISNUMBER(OFFSET('Hygiene Data'!$H$6,0,10*ROW('Hygiene Data'!H45))),'Data Summary'!ED51="Yes"),OFFSET('Hygiene Data'!$H$6,0,10*ROW('Hygiene Data'!H45)),NA())</f>
        <v>#N/A</v>
      </c>
      <c r="BP51" s="111" t="e">
        <f ca="true">+IF(AND(ISNUMBER(OFFSET('Hygiene Data'!$H$8,0,10*ROW('Hygiene Data'!H45))),'Data Summary'!EE51="Yes"),OFFSET('Hygiene Data'!$H$8,0,10*ROW('Hygiene Data'!H45)),NA())</f>
        <v>#N/A</v>
      </c>
      <c r="BQ51" s="111" t="e">
        <f ca="true">+IF(AND(ISNUMBER(OFFSET('Hygiene Data'!$H$10,0,10*ROW('Hygiene Data'!H45))),'Data Summary'!EF51="Yes"),OFFSET('Hygiene Data'!$H$10,0,10*ROW('Hygiene Data'!H45)),NA())</f>
        <v>#N/A</v>
      </c>
    </row>
    <row r="52" x14ac:dyDescent="0.2">
      <c r="A52" s="59" t="e">
        <f ca="true">+IF(OFFSET('Water Data'!$B$1,0,10*ROW('Water Data'!B46))="",NA(),OFFSET('Water Data'!$B$1,0,10*ROW('Water Data'!B46)))</f>
        <v>#N/A</v>
      </c>
      <c r="B52" s="59" t="e">
        <f ca="true">+IF(OFFSET('Water Data'!$A$3,0,10*ROW('Water Data'!A49))="",NA(),OFFSET('Water Data'!$A$3,0,10*ROW('Water Data'!A49)))</f>
        <v>#N/A</v>
      </c>
      <c r="C52" s="59" t="e">
        <f ca="true">+IF(OFFSET('Water Data'!$C$3,0,10*ROW('Water Data'!C49))="",NA(),OFFSET('Water Data'!$C$3,0,10*ROW('Water Data'!C49)))</f>
        <v>#N/A</v>
      </c>
      <c r="D52" s="60" t="e">
        <f ca="true">+IF(AND(ISNUMBER(OFFSET('Water Data'!$C$5,0,10*ROW('Water Data'!C46))),'Data Summary'!BS52="Yes"),100-OFFSET('Water Data'!$C$5,0,10*ROW('Water Data'!C46)),NA())</f>
        <v>#N/A</v>
      </c>
      <c r="E52" s="60" t="e">
        <f ca="true">+IF(AND(ISNUMBER(OFFSET('Water Data'!$C$7,0,10*ROW('Water Data'!C46))),'Data Summary'!BT52="Yes"),OFFSET('Water Data'!$C$7,0,10*ROW('Water Data'!C46)),NA())</f>
        <v>#N/A</v>
      </c>
      <c r="F52" s="60" t="e">
        <f ca="true">+IF(AND(ISNUMBER(OFFSET('Water Data'!$C$10,0,10*ROW('Water Data'!C46))),'Data Summary'!BU52="Yes"),OFFSET('Water Data'!$C$10,0,10*ROW('Water Data'!C46)),NA())</f>
        <v>#N/A</v>
      </c>
      <c r="G52" s="60" t="e">
        <f ca="true">+IF(AND(ISNUMBER(OFFSET('Water Data'!$D$5,0,10*ROW('Water Data'!D46))),'Data Summary'!BV52="Yes"),100-OFFSET('Water Data'!$D$5,0,10*ROW('Water Data'!D46)),NA())</f>
        <v>#N/A</v>
      </c>
      <c r="H52" s="60" t="e">
        <f ca="true">+IF(AND(ISNUMBER(OFFSET('Water Data'!$D$7,0,10*ROW('Water Data'!D46))),'Data Summary'!BW52="Yes"),OFFSET('Water Data'!$D$7,0,10*ROW('Water Data'!D46)),NA())</f>
        <v>#N/A</v>
      </c>
      <c r="I52" s="60" t="e">
        <f ca="true">+IF(AND(ISNUMBER(OFFSET('Water Data'!$D$10,0,10*ROW('Water Data'!D46))),'Data Summary'!BX52="Yes"),OFFSET('Water Data'!$D$10,0,10*ROW('Water Data'!D46)),NA())</f>
        <v>#N/A</v>
      </c>
      <c r="J52" s="60" t="e">
        <f ca="true">+IF(AND(ISNUMBER(OFFSET('Water Data'!$E$5,0,10*ROW('Water Data'!E46))),'Data Summary'!BY52="Yes"),100-OFFSET('Water Data'!$E$5,0,10*ROW('Water Data'!E46)),NA())</f>
        <v>#N/A</v>
      </c>
      <c r="K52" s="60" t="e">
        <f ca="true">+IF(AND(ISNUMBER(OFFSET('Water Data'!$E$7,0,10*ROW('Water Data'!E46))),'Data Summary'!BZ52="Yes"),OFFSET('Water Data'!$E$7,0,10*ROW('Water Data'!E46)),NA())</f>
        <v>#N/A</v>
      </c>
      <c r="L52" s="60" t="e">
        <f ca="true">+IF(AND(ISNUMBER(OFFSET('Water Data'!$E$10,0,10*ROW('Water Data'!E46))),'Data Summary'!CA52="Yes"),OFFSET('Water Data'!$E$10,0,10*ROW('Water Data'!E46)),NA())</f>
        <v>#N/A</v>
      </c>
      <c r="M52" s="60" t="e">
        <f ca="true">+IF(AND(ISNUMBER(OFFSET('Water Data'!$F$5,0,10*ROW('Water Data'!F46))),'Data Summary'!CB52="Yes"),100-OFFSET('Water Data'!$F$5,0,10*ROW('Water Data'!F46)),NA())</f>
        <v>#N/A</v>
      </c>
      <c r="N52" s="60" t="e">
        <f ca="true">+IF(AND(ISNUMBER(OFFSET('Water Data'!$F$7,0,10*ROW('Water Data'!F46))),'Data Summary'!CC52="Yes"),OFFSET('Water Data'!$F$7,0,10*ROW('Water Data'!F46)),NA())</f>
        <v>#N/A</v>
      </c>
      <c r="O52" s="60" t="e">
        <f ca="true">+IF(AND(ISNUMBER(OFFSET('Water Data'!$F$10,0,10*ROW('Water Data'!F46))),'Data Summary'!CD52="Yes"),OFFSET('Water Data'!$F$10,0,10*ROW('Water Data'!F46)),NA())</f>
        <v>#N/A</v>
      </c>
      <c r="P52" s="60" t="e">
        <f ca="true">+IF(AND(ISNUMBER(OFFSET('Water Data'!$G$5,0,10*ROW('Water Data'!G46))),'Data Summary'!CE52="Yes"),100-OFFSET('Water Data'!$G$5,0,10*ROW('Water Data'!G46)),NA())</f>
        <v>#N/A</v>
      </c>
      <c r="Q52" s="60" t="e">
        <f ca="true">+IF(AND(ISNUMBER(OFFSET('Water Data'!$G$7,0,10*ROW('Water Data'!G46))),'Data Summary'!CF52="Yes"),OFFSET('Water Data'!$G$7,0,10*ROW('Water Data'!G46)),NA())</f>
        <v>#N/A</v>
      </c>
      <c r="R52" s="60" t="e">
        <f ca="true">+IF(AND(ISNUMBER(OFFSET('Water Data'!$G$10,0,10*ROW('Water Data'!G46))),'Data Summary'!CG52="Yes"),OFFSET('Water Data'!$G$10,0,10*ROW('Water Data'!G46)),NA())</f>
        <v>#N/A</v>
      </c>
      <c r="S52" s="60" t="e">
        <f ca="true">+IF(AND(ISNUMBER(OFFSET('Water Data'!$H$5,0,10*ROW('Water Data'!H46))),'Data Summary'!CH52="Yes"),100-OFFSET('Water Data'!$H$5,0,10*ROW('Water Data'!H46)),NA())</f>
        <v>#N/A</v>
      </c>
      <c r="T52" s="60" t="e">
        <f ca="true">+IF(AND(ISNUMBER(OFFSET('Water Data'!$H$7,0,10*ROW('Water Data'!H46))),'Data Summary'!CI52="Yes"),OFFSET('Water Data'!$H$7,0,10*ROW('Water Data'!H46)),NA())</f>
        <v>#N/A</v>
      </c>
      <c r="U52" s="60" t="e">
        <f ca="true">+IF(AND(ISNUMBER(OFFSET('Water Data'!$H$10,0,10*ROW('Water Data'!H46))),'Data Summary'!CJ52="Yes"),OFFSET('Water Data'!$H$10,0,10*ROW('Water Data'!H46)),NA())</f>
        <v>#N/A</v>
      </c>
      <c r="V52" s="106" t="e">
        <f ca="true">+IF(AND(ISNUMBER(OFFSET('Sanitation Data'!$C$5,0,10*ROW('Sanitation Data'!C46))),'Data Summary'!CK52="Yes"),100-OFFSET('Sanitation Data'!$C$5,0,10*ROW('Sanitation Data'!C46)),NA())</f>
        <v>#N/A</v>
      </c>
      <c r="W52" s="106" t="e">
        <f ca="true">+IF(AND(ISNUMBER(OFFSET('Sanitation Data'!$C$7,0,10*ROW('Sanitation Data'!C46))),'Data Summary'!CL52="Yes"),OFFSET('Sanitation Data'!$C$7,0,10*ROW('Sanitation Data'!C46)),NA())</f>
        <v>#N/A</v>
      </c>
      <c r="X52" s="106" t="e">
        <f ca="true">+IF(AND(ISNUMBER(OFFSET('Sanitation Data'!$C$11,0,10*ROW('Sanitation Data'!C46))),'Data Summary'!CM52="Yes"),OFFSET('Sanitation Data'!$C$11,0,10*ROW('Sanitation Data'!C46)),NA())</f>
        <v>#N/A</v>
      </c>
      <c r="Y52" s="106" t="e">
        <f ca="true">+IF(AND(ISNUMBER(OFFSET('Sanitation Data'!$C$12,0,10*ROW('Sanitation Data'!C46))),'Data Summary'!CN52="Yes"),OFFSET('Sanitation Data'!$C$12,0,10*ROW('Sanitation Data'!C46)),NA())</f>
        <v>#N/A</v>
      </c>
      <c r="Z52" s="106" t="e">
        <f ca="true">+IF(AND(ISNUMBER(OFFSET('Sanitation Data'!$C$13,0,10*ROW('Sanitation Data'!C46))),'Data Summary'!CO52="Yes"),OFFSET('Sanitation Data'!$C$13,0,10*ROW('Sanitation Data'!C46)),NA())</f>
        <v>#N/A</v>
      </c>
      <c r="AA52" s="106" t="e">
        <f ca="true">+IF(AND(ISNUMBER(OFFSET('Sanitation Data'!$D$5,0,10*ROW('Sanitation Data'!D46))),'Data Summary'!CP52="Yes"),100-OFFSET('Sanitation Data'!$D$5,0,10*ROW('Sanitation Data'!D46)),NA())</f>
        <v>#N/A</v>
      </c>
      <c r="AB52" s="106" t="e">
        <f ca="true">+IF(AND(ISNUMBER(OFFSET('Sanitation Data'!$D$7,0,10*ROW('Sanitation Data'!D46))),'Data Summary'!CQ52="Yes"),OFFSET('Sanitation Data'!$D$7,0,10*ROW('Sanitation Data'!D46)),NA())</f>
        <v>#N/A</v>
      </c>
      <c r="AC52" s="106" t="e">
        <f ca="true">+IF(AND(ISNUMBER(OFFSET('Sanitation Data'!$D$11,0,10*ROW('Sanitation Data'!D46))),'Data Summary'!CR52="Yes"),OFFSET('Sanitation Data'!$D$11,0,10*ROW('Sanitation Data'!D46)),NA())</f>
        <v>#N/A</v>
      </c>
      <c r="AD52" s="106" t="e">
        <f ca="true">+IF(AND(ISNUMBER(OFFSET('Sanitation Data'!$D$12,0,10*ROW('Sanitation Data'!D46))),'Data Summary'!CS52="Yes"),OFFSET('Sanitation Data'!$D$12,0,10*ROW('Sanitation Data'!D46)),NA())</f>
        <v>#N/A</v>
      </c>
      <c r="AE52" s="106" t="e">
        <f ca="true">+IF(AND(ISNUMBER(OFFSET('Sanitation Data'!$D$13,0,10*ROW('Sanitation Data'!D46))),'Data Summary'!CT52="Yes"),OFFSET('Sanitation Data'!$D$13,0,10*ROW('Sanitation Data'!D46)),NA())</f>
        <v>#N/A</v>
      </c>
      <c r="AF52" s="106" t="e">
        <f ca="true">+IF(AND(ISNUMBER(OFFSET('Sanitation Data'!$E$5,0,10*ROW('Sanitation Data'!E46))),'Data Summary'!CU52="Yes"),100-OFFSET('Sanitation Data'!$E$5,0,10*ROW('Sanitation Data'!E46)),NA())</f>
        <v>#N/A</v>
      </c>
      <c r="AG52" s="106" t="e">
        <f ca="true">+IF(AND(ISNUMBER(OFFSET('Sanitation Data'!$E$7,0,10*ROW('Sanitation Data'!E46))),'Data Summary'!CV52="Yes"),OFFSET('Sanitation Data'!$E$7,0,10*ROW('Sanitation Data'!E46)),NA())</f>
        <v>#N/A</v>
      </c>
      <c r="AH52" s="106" t="e">
        <f ca="true">+IF(AND(ISNUMBER(OFFSET('Sanitation Data'!$E$11,0,10*ROW('Sanitation Data'!E46))),'Data Summary'!CW52="Yes"),OFFSET('Sanitation Data'!$E$11,0,10*ROW('Sanitation Data'!E46)),NA())</f>
        <v>#N/A</v>
      </c>
      <c r="AI52" s="106" t="e">
        <f ca="true">+IF(AND(ISNUMBER(OFFSET('Sanitation Data'!$E$12,0,10*ROW('Sanitation Data'!E46))),'Data Summary'!CX52="Yes"),OFFSET('Sanitation Data'!$E$12,0,10*ROW('Sanitation Data'!E46)),NA())</f>
        <v>#N/A</v>
      </c>
      <c r="AJ52" s="106" t="e">
        <f ca="true">+IF(AND(ISNUMBER(OFFSET('Sanitation Data'!$E$13,0,10*ROW('Sanitation Data'!E46))),'Data Summary'!CY52="Yes"),OFFSET('Sanitation Data'!$E$13,0,10*ROW('Sanitation Data'!E46)),NA())</f>
        <v>#N/A</v>
      </c>
      <c r="AK52" s="106" t="e">
        <f ca="true">+IF(AND(ISNUMBER(OFFSET('Sanitation Data'!$F$5,0,10*ROW('Sanitation Data'!F46))),'Data Summary'!CZ52="Yes"),100-OFFSET('Sanitation Data'!$F$5,0,10*ROW('Sanitation Data'!F46)),NA())</f>
        <v>#N/A</v>
      </c>
      <c r="AL52" s="106" t="e">
        <f ca="true">+IF(AND(ISNUMBER(OFFSET('Sanitation Data'!$F$7,0,10*ROW('Sanitation Data'!F46))),'Data Summary'!DA52="Yes"),OFFSET('Sanitation Data'!$F$7,0,10*ROW('Sanitation Data'!F46)),NA())</f>
        <v>#N/A</v>
      </c>
      <c r="AM52" s="106" t="e">
        <f ca="true">+IF(AND(ISNUMBER(OFFSET('Sanitation Data'!$F$11,0,10*ROW('Sanitation Data'!F46))),'Data Summary'!DB52="Yes"),OFFSET('Sanitation Data'!$F$11,0,10*ROW('Sanitation Data'!F46)),NA())</f>
        <v>#N/A</v>
      </c>
      <c r="AN52" s="106" t="e">
        <f ca="true">+IF(AND(ISNUMBER(OFFSET('Sanitation Data'!$F$12,0,10*ROW('Sanitation Data'!F46))),'Data Summary'!DC52="Yes"),OFFSET('Sanitation Data'!$F$12,0,10*ROW('Sanitation Data'!F46)),NA())</f>
        <v>#N/A</v>
      </c>
      <c r="AO52" s="106" t="e">
        <f ca="true">+IF(AND(ISNUMBER(OFFSET('Sanitation Data'!$F$13,0,10*ROW('Sanitation Data'!F46))),'Data Summary'!DD52="Yes"),OFFSET('Sanitation Data'!$F$13,0,10*ROW('Sanitation Data'!F46)),NA())</f>
        <v>#N/A</v>
      </c>
      <c r="AP52" s="106" t="e">
        <f ca="true">+IF(AND(ISNUMBER(OFFSET('Sanitation Data'!$G$5,0,10*ROW('Sanitation Data'!G46))),'Data Summary'!DE52="Yes"),100-OFFSET('Sanitation Data'!$G$5,0,10*ROW('Sanitation Data'!G46)),NA())</f>
        <v>#N/A</v>
      </c>
      <c r="AQ52" s="106" t="e">
        <f ca="true">+IF(AND(ISNUMBER(OFFSET('Sanitation Data'!$G$7,0,10*ROW('Sanitation Data'!G46))),'Data Summary'!DF52="Yes"),OFFSET('Sanitation Data'!$G$7,0,10*ROW('Sanitation Data'!G46)),NA())</f>
        <v>#N/A</v>
      </c>
      <c r="AR52" s="106" t="e">
        <f ca="true">+IF(AND(ISNUMBER(OFFSET('Sanitation Data'!$G$11,0,10*ROW('Sanitation Data'!G46))),'Data Summary'!DG52="Yes"),OFFSET('Sanitation Data'!$G$11,0,10*ROW('Sanitation Data'!G46)),NA())</f>
        <v>#N/A</v>
      </c>
      <c r="AS52" s="106" t="e">
        <f ca="true">+IF(AND(ISNUMBER(OFFSET('Sanitation Data'!$G$12,0,10*ROW('Sanitation Data'!G46))),'Data Summary'!DH52="Yes"),OFFSET('Sanitation Data'!$G$12,0,10*ROW('Sanitation Data'!G46)),NA())</f>
        <v>#N/A</v>
      </c>
      <c r="AT52" s="106" t="e">
        <f ca="true">+IF(AND(ISNUMBER(OFFSET('Sanitation Data'!$G$13,0,10*ROW('Sanitation Data'!G46))),'Data Summary'!DI52="Yes"),OFFSET('Sanitation Data'!$G$13,0,10*ROW('Sanitation Data'!G46)),NA())</f>
        <v>#N/A</v>
      </c>
      <c r="AU52" s="106" t="e">
        <f ca="true">+IF(AND(ISNUMBER(OFFSET('Sanitation Data'!$H$5,0,10*ROW('Sanitation Data'!H46))),'Data Summary'!DJ52="Yes"),100-OFFSET('Sanitation Data'!$H$5,0,10*ROW('Sanitation Data'!H46)),NA())</f>
        <v>#N/A</v>
      </c>
      <c r="AV52" s="106" t="e">
        <f ca="true">+IF(AND(ISNUMBER(OFFSET('Sanitation Data'!$H$7,0,10*ROW('Sanitation Data'!H46))),'Data Summary'!DK52="Yes"),OFFSET('Sanitation Data'!$H$7,0,10*ROW('Sanitation Data'!H46)),NA())</f>
        <v>#N/A</v>
      </c>
      <c r="AW52" s="106" t="e">
        <f ca="true">+IF(AND(ISNUMBER(OFFSET('Sanitation Data'!$H$11,0,10*ROW('Sanitation Data'!H46))),'Data Summary'!DL52="Yes"),OFFSET('Sanitation Data'!$H$11,0,10*ROW('Sanitation Data'!H46)),NA())</f>
        <v>#N/A</v>
      </c>
      <c r="AX52" s="106" t="e">
        <f ca="true">+IF(AND(ISNUMBER(OFFSET('Sanitation Data'!$H$12,0,10*ROW('Sanitation Data'!H46))),'Data Summary'!DM52="Yes"),OFFSET('Sanitation Data'!$H$12,0,10*ROW('Sanitation Data'!H46)),NA())</f>
        <v>#N/A</v>
      </c>
      <c r="AY52" s="106" t="e">
        <f ca="true">+IF(AND(ISNUMBER(OFFSET('Sanitation Data'!$H$13,0,10*ROW('Sanitation Data'!H46))),'Data Summary'!DN52="Yes"),OFFSET('Sanitation Data'!$H$13,0,10*ROW('Sanitation Data'!H46)),NA())</f>
        <v>#N/A</v>
      </c>
      <c r="AZ52" s="111" t="e">
        <f ca="true">+IF(AND(ISNUMBER(OFFSET('Hygiene Data'!$C$6,0,10*ROW('Hygiene Data'!C46))),'Data Summary'!DO52="Yes"),OFFSET('Hygiene Data'!$C$6,0,10*ROW('Hygiene Data'!C46)),NA())</f>
        <v>#N/A</v>
      </c>
      <c r="BA52" s="111" t="e">
        <f ca="true">+IF(AND(ISNUMBER(OFFSET('Hygiene Data'!$C$8,0,10*ROW('Hygiene Data'!C46))),'Data Summary'!DP52="Yes"),OFFSET('Hygiene Data'!$C$8,0,10*ROW('Hygiene Data'!C46)),NA())</f>
        <v>#N/A</v>
      </c>
      <c r="BB52" s="111" t="e">
        <f ca="true">+IF(AND(ISNUMBER(OFFSET('Hygiene Data'!$C$10,0,10*ROW('Hygiene Data'!C46))),'Data Summary'!DQ52="Yes"),OFFSET('Hygiene Data'!$C$10,0,10*ROW('Hygiene Data'!C46)),NA())</f>
        <v>#N/A</v>
      </c>
      <c r="BC52" s="111" t="e">
        <f ca="true">+IF(AND(ISNUMBER(OFFSET('Hygiene Data'!$D$6,0,10*ROW('Hygiene Data'!D46))),'Data Summary'!DR52="Yes"),OFFSET('Hygiene Data'!$D$6,0,10*ROW('Hygiene Data'!D46)),NA())</f>
        <v>#N/A</v>
      </c>
      <c r="BD52" s="111" t="e">
        <f ca="true">+IF(AND(ISNUMBER(OFFSET('Hygiene Data'!$D$8,0,10*ROW('Hygiene Data'!D46))),'Data Summary'!DS52="Yes"),OFFSET('Hygiene Data'!$D$8,0,10*ROW('Hygiene Data'!D46)),NA())</f>
        <v>#N/A</v>
      </c>
      <c r="BE52" s="111" t="e">
        <f ca="true">+IF(AND(ISNUMBER(OFFSET('Hygiene Data'!$D$10,0,10*ROW('Hygiene Data'!D46))),'Data Summary'!DT52="Yes"),OFFSET('Hygiene Data'!$D$10,0,10*ROW('Hygiene Data'!D46)),NA())</f>
        <v>#N/A</v>
      </c>
      <c r="BF52" s="111" t="e">
        <f ca="true">+IF(AND(ISNUMBER(OFFSET('Hygiene Data'!$E$6,0,10*ROW('Hygiene Data'!E46))),'Data Summary'!DU52="Yes"),OFFSET('Hygiene Data'!$E$6,0,10*ROW('Hygiene Data'!E46)),NA())</f>
        <v>#N/A</v>
      </c>
      <c r="BG52" s="111" t="e">
        <f ca="true">+IF(AND(ISNUMBER(OFFSET('Hygiene Data'!$E$8,0,10*ROW('Hygiene Data'!E46))),'Data Summary'!DV52="Yes"),OFFSET('Hygiene Data'!$E$8,0,10*ROW('Hygiene Data'!E46)),NA())</f>
        <v>#N/A</v>
      </c>
      <c r="BH52" s="111" t="e">
        <f ca="true">+IF(AND(ISNUMBER(OFFSET('Hygiene Data'!$E$10,0,10*ROW('Hygiene Data'!E46))),'Data Summary'!DW52="Yes"),OFFSET('Hygiene Data'!$E$10,0,10*ROW('Hygiene Data'!E46)),NA())</f>
        <v>#N/A</v>
      </c>
      <c r="BI52" s="111" t="e">
        <f ca="true">+IF(AND(ISNUMBER(OFFSET('Hygiene Data'!$F$6,0,10*ROW('Hygiene Data'!F46))),'Data Summary'!DX52="Yes"),OFFSET('Hygiene Data'!$F$6,0,10*ROW('Hygiene Data'!F46)),NA())</f>
        <v>#N/A</v>
      </c>
      <c r="BJ52" s="111" t="e">
        <f ca="true">+IF(AND(ISNUMBER(OFFSET('Hygiene Data'!$F$8,0,10*ROW('Hygiene Data'!F46))),'Data Summary'!DY52="Yes"),OFFSET('Hygiene Data'!$F$8,0,10*ROW('Hygiene Data'!F46)),NA())</f>
        <v>#N/A</v>
      </c>
      <c r="BK52" s="111" t="e">
        <f ca="true">+IF(AND(ISNUMBER(OFFSET('Hygiene Data'!$F$10,0,10*ROW('Hygiene Data'!F46))),'Data Summary'!DZ52="Yes"),OFFSET('Hygiene Data'!$F$10,0,10*ROW('Hygiene Data'!F46)),NA())</f>
        <v>#N/A</v>
      </c>
      <c r="BL52" s="111" t="e">
        <f ca="true">+IF(AND(ISNUMBER(OFFSET('Hygiene Data'!$G$6,0,10*ROW('Hygiene Data'!G46))),'Data Summary'!EA52="Yes"),OFFSET('Hygiene Data'!$G$6,0,10*ROW('Hygiene Data'!G46)),NA())</f>
        <v>#N/A</v>
      </c>
      <c r="BM52" s="111" t="e">
        <f ca="true">+IF(AND(ISNUMBER(OFFSET('Hygiene Data'!$G$8,0,10*ROW('Hygiene Data'!G46))),'Data Summary'!EB52="Yes"),OFFSET('Hygiene Data'!$G$8,0,10*ROW('Hygiene Data'!G46)),NA())</f>
        <v>#N/A</v>
      </c>
      <c r="BN52" s="111" t="e">
        <f ca="true">+IF(AND(ISNUMBER(OFFSET('Hygiene Data'!$G$10,0,10*ROW('Hygiene Data'!G46))),'Data Summary'!EC52="Yes"),OFFSET('Hygiene Data'!$G$10,0,10*ROW('Hygiene Data'!G46)),NA())</f>
        <v>#N/A</v>
      </c>
      <c r="BO52" s="111" t="e">
        <f ca="true">+IF(AND(ISNUMBER(OFFSET('Hygiene Data'!$H$6,0,10*ROW('Hygiene Data'!H46))),'Data Summary'!ED52="Yes"),OFFSET('Hygiene Data'!$H$6,0,10*ROW('Hygiene Data'!H46)),NA())</f>
        <v>#N/A</v>
      </c>
      <c r="BP52" s="111" t="e">
        <f ca="true">+IF(AND(ISNUMBER(OFFSET('Hygiene Data'!$H$8,0,10*ROW('Hygiene Data'!H46))),'Data Summary'!EE52="Yes"),OFFSET('Hygiene Data'!$H$8,0,10*ROW('Hygiene Data'!H46)),NA())</f>
        <v>#N/A</v>
      </c>
      <c r="BQ52" s="111" t="e">
        <f ca="true">+IF(AND(ISNUMBER(OFFSET('Hygiene Data'!$H$10,0,10*ROW('Hygiene Data'!H46))),'Data Summary'!EF52="Yes"),OFFSET('Hygiene Data'!$H$10,0,10*ROW('Hygiene Data'!H46)),NA())</f>
        <v>#N/A</v>
      </c>
    </row>
    <row r="53" x14ac:dyDescent="0.2">
      <c r="A53" s="59" t="e">
        <f ca="true">+IF(OFFSET('Water Data'!$B$1,0,10*ROW('Water Data'!B47))="",NA(),OFFSET('Water Data'!$B$1,0,10*ROW('Water Data'!B47)))</f>
        <v>#N/A</v>
      </c>
      <c r="B53" s="59" t="e">
        <f ca="true">+IF(OFFSET('Water Data'!$A$3,0,10*ROW('Water Data'!A50))="",NA(),OFFSET('Water Data'!$A$3,0,10*ROW('Water Data'!A50)))</f>
        <v>#N/A</v>
      </c>
      <c r="C53" s="59" t="e">
        <f ca="true">+IF(OFFSET('Water Data'!$C$3,0,10*ROW('Water Data'!C50))="",NA(),OFFSET('Water Data'!$C$3,0,10*ROW('Water Data'!C50)))</f>
        <v>#N/A</v>
      </c>
      <c r="D53" s="60" t="e">
        <f ca="true">+IF(AND(ISNUMBER(OFFSET('Water Data'!$C$5,0,10*ROW('Water Data'!C47))),'Data Summary'!BS53="Yes"),100-OFFSET('Water Data'!$C$5,0,10*ROW('Water Data'!C47)),NA())</f>
        <v>#N/A</v>
      </c>
      <c r="E53" s="60" t="e">
        <f ca="true">+IF(AND(ISNUMBER(OFFSET('Water Data'!$C$7,0,10*ROW('Water Data'!C47))),'Data Summary'!BT53="Yes"),OFFSET('Water Data'!$C$7,0,10*ROW('Water Data'!C47)),NA())</f>
        <v>#N/A</v>
      </c>
      <c r="F53" s="60" t="e">
        <f ca="true">+IF(AND(ISNUMBER(OFFSET('Water Data'!$C$10,0,10*ROW('Water Data'!C47))),'Data Summary'!BU53="Yes"),OFFSET('Water Data'!$C$10,0,10*ROW('Water Data'!C47)),NA())</f>
        <v>#N/A</v>
      </c>
      <c r="G53" s="60" t="e">
        <f ca="true">+IF(AND(ISNUMBER(OFFSET('Water Data'!$D$5,0,10*ROW('Water Data'!D47))),'Data Summary'!BV53="Yes"),100-OFFSET('Water Data'!$D$5,0,10*ROW('Water Data'!D47)),NA())</f>
        <v>#N/A</v>
      </c>
      <c r="H53" s="60" t="e">
        <f ca="true">+IF(AND(ISNUMBER(OFFSET('Water Data'!$D$7,0,10*ROW('Water Data'!D47))),'Data Summary'!BW53="Yes"),OFFSET('Water Data'!$D$7,0,10*ROW('Water Data'!D47)),NA())</f>
        <v>#N/A</v>
      </c>
      <c r="I53" s="60" t="e">
        <f ca="true">+IF(AND(ISNUMBER(OFFSET('Water Data'!$D$10,0,10*ROW('Water Data'!D47))),'Data Summary'!BX53="Yes"),OFFSET('Water Data'!$D$10,0,10*ROW('Water Data'!D47)),NA())</f>
        <v>#N/A</v>
      </c>
      <c r="J53" s="60" t="e">
        <f ca="true">+IF(AND(ISNUMBER(OFFSET('Water Data'!$E$5,0,10*ROW('Water Data'!E47))),'Data Summary'!BY53="Yes"),100-OFFSET('Water Data'!$E$5,0,10*ROW('Water Data'!E47)),NA())</f>
        <v>#N/A</v>
      </c>
      <c r="K53" s="60" t="e">
        <f ca="true">+IF(AND(ISNUMBER(OFFSET('Water Data'!$E$7,0,10*ROW('Water Data'!E47))),'Data Summary'!BZ53="Yes"),OFFSET('Water Data'!$E$7,0,10*ROW('Water Data'!E47)),NA())</f>
        <v>#N/A</v>
      </c>
      <c r="L53" s="60" t="e">
        <f ca="true">+IF(AND(ISNUMBER(OFFSET('Water Data'!$E$10,0,10*ROW('Water Data'!E47))),'Data Summary'!CA53="Yes"),OFFSET('Water Data'!$E$10,0,10*ROW('Water Data'!E47)),NA())</f>
        <v>#N/A</v>
      </c>
      <c r="M53" s="60" t="e">
        <f ca="true">+IF(AND(ISNUMBER(OFFSET('Water Data'!$F$5,0,10*ROW('Water Data'!F47))),'Data Summary'!CB53="Yes"),100-OFFSET('Water Data'!$F$5,0,10*ROW('Water Data'!F47)),NA())</f>
        <v>#N/A</v>
      </c>
      <c r="N53" s="60" t="e">
        <f ca="true">+IF(AND(ISNUMBER(OFFSET('Water Data'!$F$7,0,10*ROW('Water Data'!F47))),'Data Summary'!CC53="Yes"),OFFSET('Water Data'!$F$7,0,10*ROW('Water Data'!F47)),NA())</f>
        <v>#N/A</v>
      </c>
      <c r="O53" s="60" t="e">
        <f ca="true">+IF(AND(ISNUMBER(OFFSET('Water Data'!$F$10,0,10*ROW('Water Data'!F47))),'Data Summary'!CD53="Yes"),OFFSET('Water Data'!$F$10,0,10*ROW('Water Data'!F47)),NA())</f>
        <v>#N/A</v>
      </c>
      <c r="P53" s="60" t="e">
        <f ca="true">+IF(AND(ISNUMBER(OFFSET('Water Data'!$G$5,0,10*ROW('Water Data'!G47))),'Data Summary'!CE53="Yes"),100-OFFSET('Water Data'!$G$5,0,10*ROW('Water Data'!G47)),NA())</f>
        <v>#N/A</v>
      </c>
      <c r="Q53" s="60" t="e">
        <f ca="true">+IF(AND(ISNUMBER(OFFSET('Water Data'!$G$7,0,10*ROW('Water Data'!G47))),'Data Summary'!CF53="Yes"),OFFSET('Water Data'!$G$7,0,10*ROW('Water Data'!G47)),NA())</f>
        <v>#N/A</v>
      </c>
      <c r="R53" s="60" t="e">
        <f ca="true">+IF(AND(ISNUMBER(OFFSET('Water Data'!$G$10,0,10*ROW('Water Data'!G47))),'Data Summary'!CG53="Yes"),OFFSET('Water Data'!$G$10,0,10*ROW('Water Data'!G47)),NA())</f>
        <v>#N/A</v>
      </c>
      <c r="S53" s="60" t="e">
        <f ca="true">+IF(AND(ISNUMBER(OFFSET('Water Data'!$H$5,0,10*ROW('Water Data'!H47))),'Data Summary'!CH53="Yes"),100-OFFSET('Water Data'!$H$5,0,10*ROW('Water Data'!H47)),NA())</f>
        <v>#N/A</v>
      </c>
      <c r="T53" s="60" t="e">
        <f ca="true">+IF(AND(ISNUMBER(OFFSET('Water Data'!$H$7,0,10*ROW('Water Data'!H47))),'Data Summary'!CI53="Yes"),OFFSET('Water Data'!$H$7,0,10*ROW('Water Data'!H47)),NA())</f>
        <v>#N/A</v>
      </c>
      <c r="U53" s="60" t="e">
        <f ca="true">+IF(AND(ISNUMBER(OFFSET('Water Data'!$H$10,0,10*ROW('Water Data'!H47))),'Data Summary'!CJ53="Yes"),OFFSET('Water Data'!$H$10,0,10*ROW('Water Data'!H47)),NA())</f>
        <v>#N/A</v>
      </c>
      <c r="V53" s="106" t="e">
        <f ca="true">+IF(AND(ISNUMBER(OFFSET('Sanitation Data'!$C$5,0,10*ROW('Sanitation Data'!C47))),'Data Summary'!CK53="Yes"),100-OFFSET('Sanitation Data'!$C$5,0,10*ROW('Sanitation Data'!C47)),NA())</f>
        <v>#N/A</v>
      </c>
      <c r="W53" s="106" t="e">
        <f ca="true">+IF(AND(ISNUMBER(OFFSET('Sanitation Data'!$C$7,0,10*ROW('Sanitation Data'!C47))),'Data Summary'!CL53="Yes"),OFFSET('Sanitation Data'!$C$7,0,10*ROW('Sanitation Data'!C47)),NA())</f>
        <v>#N/A</v>
      </c>
      <c r="X53" s="106" t="e">
        <f ca="true">+IF(AND(ISNUMBER(OFFSET('Sanitation Data'!$C$11,0,10*ROW('Sanitation Data'!C47))),'Data Summary'!CM53="Yes"),OFFSET('Sanitation Data'!$C$11,0,10*ROW('Sanitation Data'!C47)),NA())</f>
        <v>#N/A</v>
      </c>
      <c r="Y53" s="106" t="e">
        <f ca="true">+IF(AND(ISNUMBER(OFFSET('Sanitation Data'!$C$12,0,10*ROW('Sanitation Data'!C47))),'Data Summary'!CN53="Yes"),OFFSET('Sanitation Data'!$C$12,0,10*ROW('Sanitation Data'!C47)),NA())</f>
        <v>#N/A</v>
      </c>
      <c r="Z53" s="106" t="e">
        <f ca="true">+IF(AND(ISNUMBER(OFFSET('Sanitation Data'!$C$13,0,10*ROW('Sanitation Data'!C47))),'Data Summary'!CO53="Yes"),OFFSET('Sanitation Data'!$C$13,0,10*ROW('Sanitation Data'!C47)),NA())</f>
        <v>#N/A</v>
      </c>
      <c r="AA53" s="106" t="e">
        <f ca="true">+IF(AND(ISNUMBER(OFFSET('Sanitation Data'!$D$5,0,10*ROW('Sanitation Data'!D47))),'Data Summary'!CP53="Yes"),100-OFFSET('Sanitation Data'!$D$5,0,10*ROW('Sanitation Data'!D47)),NA())</f>
        <v>#N/A</v>
      </c>
      <c r="AB53" s="106" t="e">
        <f ca="true">+IF(AND(ISNUMBER(OFFSET('Sanitation Data'!$D$7,0,10*ROW('Sanitation Data'!D47))),'Data Summary'!CQ53="Yes"),OFFSET('Sanitation Data'!$D$7,0,10*ROW('Sanitation Data'!D47)),NA())</f>
        <v>#N/A</v>
      </c>
      <c r="AC53" s="106" t="e">
        <f ca="true">+IF(AND(ISNUMBER(OFFSET('Sanitation Data'!$D$11,0,10*ROW('Sanitation Data'!D47))),'Data Summary'!CR53="Yes"),OFFSET('Sanitation Data'!$D$11,0,10*ROW('Sanitation Data'!D47)),NA())</f>
        <v>#N/A</v>
      </c>
      <c r="AD53" s="106" t="e">
        <f ca="true">+IF(AND(ISNUMBER(OFFSET('Sanitation Data'!$D$12,0,10*ROW('Sanitation Data'!D47))),'Data Summary'!CS53="Yes"),OFFSET('Sanitation Data'!$D$12,0,10*ROW('Sanitation Data'!D47)),NA())</f>
        <v>#N/A</v>
      </c>
      <c r="AE53" s="106" t="e">
        <f ca="true">+IF(AND(ISNUMBER(OFFSET('Sanitation Data'!$D$13,0,10*ROW('Sanitation Data'!D47))),'Data Summary'!CT53="Yes"),OFFSET('Sanitation Data'!$D$13,0,10*ROW('Sanitation Data'!D47)),NA())</f>
        <v>#N/A</v>
      </c>
      <c r="AF53" s="106" t="e">
        <f ca="true">+IF(AND(ISNUMBER(OFFSET('Sanitation Data'!$E$5,0,10*ROW('Sanitation Data'!E47))),'Data Summary'!CU53="Yes"),100-OFFSET('Sanitation Data'!$E$5,0,10*ROW('Sanitation Data'!E47)),NA())</f>
        <v>#N/A</v>
      </c>
      <c r="AG53" s="106" t="e">
        <f ca="true">+IF(AND(ISNUMBER(OFFSET('Sanitation Data'!$E$7,0,10*ROW('Sanitation Data'!E47))),'Data Summary'!CV53="Yes"),OFFSET('Sanitation Data'!$E$7,0,10*ROW('Sanitation Data'!E47)),NA())</f>
        <v>#N/A</v>
      </c>
      <c r="AH53" s="106" t="e">
        <f ca="true">+IF(AND(ISNUMBER(OFFSET('Sanitation Data'!$E$11,0,10*ROW('Sanitation Data'!E47))),'Data Summary'!CW53="Yes"),OFFSET('Sanitation Data'!$E$11,0,10*ROW('Sanitation Data'!E47)),NA())</f>
        <v>#N/A</v>
      </c>
      <c r="AI53" s="106" t="e">
        <f ca="true">+IF(AND(ISNUMBER(OFFSET('Sanitation Data'!$E$12,0,10*ROW('Sanitation Data'!E47))),'Data Summary'!CX53="Yes"),OFFSET('Sanitation Data'!$E$12,0,10*ROW('Sanitation Data'!E47)),NA())</f>
        <v>#N/A</v>
      </c>
      <c r="AJ53" s="106" t="e">
        <f ca="true">+IF(AND(ISNUMBER(OFFSET('Sanitation Data'!$E$13,0,10*ROW('Sanitation Data'!E47))),'Data Summary'!CY53="Yes"),OFFSET('Sanitation Data'!$E$13,0,10*ROW('Sanitation Data'!E47)),NA())</f>
        <v>#N/A</v>
      </c>
      <c r="AK53" s="106" t="e">
        <f ca="true">+IF(AND(ISNUMBER(OFFSET('Sanitation Data'!$F$5,0,10*ROW('Sanitation Data'!F47))),'Data Summary'!CZ53="Yes"),100-OFFSET('Sanitation Data'!$F$5,0,10*ROW('Sanitation Data'!F47)),NA())</f>
        <v>#N/A</v>
      </c>
      <c r="AL53" s="106" t="e">
        <f ca="true">+IF(AND(ISNUMBER(OFFSET('Sanitation Data'!$F$7,0,10*ROW('Sanitation Data'!F47))),'Data Summary'!DA53="Yes"),OFFSET('Sanitation Data'!$F$7,0,10*ROW('Sanitation Data'!F47)),NA())</f>
        <v>#N/A</v>
      </c>
      <c r="AM53" s="106" t="e">
        <f ca="true">+IF(AND(ISNUMBER(OFFSET('Sanitation Data'!$F$11,0,10*ROW('Sanitation Data'!F47))),'Data Summary'!DB53="Yes"),OFFSET('Sanitation Data'!$F$11,0,10*ROW('Sanitation Data'!F47)),NA())</f>
        <v>#N/A</v>
      </c>
      <c r="AN53" s="106" t="e">
        <f ca="true">+IF(AND(ISNUMBER(OFFSET('Sanitation Data'!$F$12,0,10*ROW('Sanitation Data'!F47))),'Data Summary'!DC53="Yes"),OFFSET('Sanitation Data'!$F$12,0,10*ROW('Sanitation Data'!F47)),NA())</f>
        <v>#N/A</v>
      </c>
      <c r="AO53" s="106" t="e">
        <f ca="true">+IF(AND(ISNUMBER(OFFSET('Sanitation Data'!$F$13,0,10*ROW('Sanitation Data'!F47))),'Data Summary'!DD53="Yes"),OFFSET('Sanitation Data'!$F$13,0,10*ROW('Sanitation Data'!F47)),NA())</f>
        <v>#N/A</v>
      </c>
      <c r="AP53" s="106" t="e">
        <f ca="true">+IF(AND(ISNUMBER(OFFSET('Sanitation Data'!$G$5,0,10*ROW('Sanitation Data'!G47))),'Data Summary'!DE53="Yes"),100-OFFSET('Sanitation Data'!$G$5,0,10*ROW('Sanitation Data'!G47)),NA())</f>
        <v>#N/A</v>
      </c>
      <c r="AQ53" s="106" t="e">
        <f ca="true">+IF(AND(ISNUMBER(OFFSET('Sanitation Data'!$G$7,0,10*ROW('Sanitation Data'!G47))),'Data Summary'!DF53="Yes"),OFFSET('Sanitation Data'!$G$7,0,10*ROW('Sanitation Data'!G47)),NA())</f>
        <v>#N/A</v>
      </c>
      <c r="AR53" s="106" t="e">
        <f ca="true">+IF(AND(ISNUMBER(OFFSET('Sanitation Data'!$G$11,0,10*ROW('Sanitation Data'!G47))),'Data Summary'!DG53="Yes"),OFFSET('Sanitation Data'!$G$11,0,10*ROW('Sanitation Data'!G47)),NA())</f>
        <v>#N/A</v>
      </c>
      <c r="AS53" s="106" t="e">
        <f ca="true">+IF(AND(ISNUMBER(OFFSET('Sanitation Data'!$G$12,0,10*ROW('Sanitation Data'!G47))),'Data Summary'!DH53="Yes"),OFFSET('Sanitation Data'!$G$12,0,10*ROW('Sanitation Data'!G47)),NA())</f>
        <v>#N/A</v>
      </c>
      <c r="AT53" s="106" t="e">
        <f ca="true">+IF(AND(ISNUMBER(OFFSET('Sanitation Data'!$G$13,0,10*ROW('Sanitation Data'!G47))),'Data Summary'!DI53="Yes"),OFFSET('Sanitation Data'!$G$13,0,10*ROW('Sanitation Data'!G47)),NA())</f>
        <v>#N/A</v>
      </c>
      <c r="AU53" s="106" t="e">
        <f ca="true">+IF(AND(ISNUMBER(OFFSET('Sanitation Data'!$H$5,0,10*ROW('Sanitation Data'!H47))),'Data Summary'!DJ53="Yes"),100-OFFSET('Sanitation Data'!$H$5,0,10*ROW('Sanitation Data'!H47)),NA())</f>
        <v>#N/A</v>
      </c>
      <c r="AV53" s="106" t="e">
        <f ca="true">+IF(AND(ISNUMBER(OFFSET('Sanitation Data'!$H$7,0,10*ROW('Sanitation Data'!H47))),'Data Summary'!DK53="Yes"),OFFSET('Sanitation Data'!$H$7,0,10*ROW('Sanitation Data'!H47)),NA())</f>
        <v>#N/A</v>
      </c>
      <c r="AW53" s="106" t="e">
        <f ca="true">+IF(AND(ISNUMBER(OFFSET('Sanitation Data'!$H$11,0,10*ROW('Sanitation Data'!H47))),'Data Summary'!DL53="Yes"),OFFSET('Sanitation Data'!$H$11,0,10*ROW('Sanitation Data'!H47)),NA())</f>
        <v>#N/A</v>
      </c>
      <c r="AX53" s="106" t="e">
        <f ca="true">+IF(AND(ISNUMBER(OFFSET('Sanitation Data'!$H$12,0,10*ROW('Sanitation Data'!H47))),'Data Summary'!DM53="Yes"),OFFSET('Sanitation Data'!$H$12,0,10*ROW('Sanitation Data'!H47)),NA())</f>
        <v>#N/A</v>
      </c>
      <c r="AY53" s="106" t="e">
        <f ca="true">+IF(AND(ISNUMBER(OFFSET('Sanitation Data'!$H$13,0,10*ROW('Sanitation Data'!H47))),'Data Summary'!DN53="Yes"),OFFSET('Sanitation Data'!$H$13,0,10*ROW('Sanitation Data'!H47)),NA())</f>
        <v>#N/A</v>
      </c>
      <c r="AZ53" s="111" t="e">
        <f ca="true">+IF(AND(ISNUMBER(OFFSET('Hygiene Data'!$C$6,0,10*ROW('Hygiene Data'!C47))),'Data Summary'!DO53="Yes"),OFFSET('Hygiene Data'!$C$6,0,10*ROW('Hygiene Data'!C47)),NA())</f>
        <v>#N/A</v>
      </c>
      <c r="BA53" s="111" t="e">
        <f ca="true">+IF(AND(ISNUMBER(OFFSET('Hygiene Data'!$C$8,0,10*ROW('Hygiene Data'!C47))),'Data Summary'!DP53="Yes"),OFFSET('Hygiene Data'!$C$8,0,10*ROW('Hygiene Data'!C47)),NA())</f>
        <v>#N/A</v>
      </c>
      <c r="BB53" s="111" t="e">
        <f ca="true">+IF(AND(ISNUMBER(OFFSET('Hygiene Data'!$C$10,0,10*ROW('Hygiene Data'!C47))),'Data Summary'!DQ53="Yes"),OFFSET('Hygiene Data'!$C$10,0,10*ROW('Hygiene Data'!C47)),NA())</f>
        <v>#N/A</v>
      </c>
      <c r="BC53" s="111" t="e">
        <f ca="true">+IF(AND(ISNUMBER(OFFSET('Hygiene Data'!$D$6,0,10*ROW('Hygiene Data'!D47))),'Data Summary'!DR53="Yes"),OFFSET('Hygiene Data'!$D$6,0,10*ROW('Hygiene Data'!D47)),NA())</f>
        <v>#N/A</v>
      </c>
      <c r="BD53" s="111" t="e">
        <f ca="true">+IF(AND(ISNUMBER(OFFSET('Hygiene Data'!$D$8,0,10*ROW('Hygiene Data'!D47))),'Data Summary'!DS53="Yes"),OFFSET('Hygiene Data'!$D$8,0,10*ROW('Hygiene Data'!D47)),NA())</f>
        <v>#N/A</v>
      </c>
      <c r="BE53" s="111" t="e">
        <f ca="true">+IF(AND(ISNUMBER(OFFSET('Hygiene Data'!$D$10,0,10*ROW('Hygiene Data'!D47))),'Data Summary'!DT53="Yes"),OFFSET('Hygiene Data'!$D$10,0,10*ROW('Hygiene Data'!D47)),NA())</f>
        <v>#N/A</v>
      </c>
      <c r="BF53" s="111" t="e">
        <f ca="true">+IF(AND(ISNUMBER(OFFSET('Hygiene Data'!$E$6,0,10*ROW('Hygiene Data'!E47))),'Data Summary'!DU53="Yes"),OFFSET('Hygiene Data'!$E$6,0,10*ROW('Hygiene Data'!E47)),NA())</f>
        <v>#N/A</v>
      </c>
      <c r="BG53" s="111" t="e">
        <f ca="true">+IF(AND(ISNUMBER(OFFSET('Hygiene Data'!$E$8,0,10*ROW('Hygiene Data'!E47))),'Data Summary'!DV53="Yes"),OFFSET('Hygiene Data'!$E$8,0,10*ROW('Hygiene Data'!E47)),NA())</f>
        <v>#N/A</v>
      </c>
      <c r="BH53" s="111" t="e">
        <f ca="true">+IF(AND(ISNUMBER(OFFSET('Hygiene Data'!$E$10,0,10*ROW('Hygiene Data'!E47))),'Data Summary'!DW53="Yes"),OFFSET('Hygiene Data'!$E$10,0,10*ROW('Hygiene Data'!E47)),NA())</f>
        <v>#N/A</v>
      </c>
      <c r="BI53" s="111" t="e">
        <f ca="true">+IF(AND(ISNUMBER(OFFSET('Hygiene Data'!$F$6,0,10*ROW('Hygiene Data'!F47))),'Data Summary'!DX53="Yes"),OFFSET('Hygiene Data'!$F$6,0,10*ROW('Hygiene Data'!F47)),NA())</f>
        <v>#N/A</v>
      </c>
      <c r="BJ53" s="111" t="e">
        <f ca="true">+IF(AND(ISNUMBER(OFFSET('Hygiene Data'!$F$8,0,10*ROW('Hygiene Data'!F47))),'Data Summary'!DY53="Yes"),OFFSET('Hygiene Data'!$F$8,0,10*ROW('Hygiene Data'!F47)),NA())</f>
        <v>#N/A</v>
      </c>
      <c r="BK53" s="111" t="e">
        <f ca="true">+IF(AND(ISNUMBER(OFFSET('Hygiene Data'!$F$10,0,10*ROW('Hygiene Data'!F47))),'Data Summary'!DZ53="Yes"),OFFSET('Hygiene Data'!$F$10,0,10*ROW('Hygiene Data'!F47)),NA())</f>
        <v>#N/A</v>
      </c>
      <c r="BL53" s="111" t="e">
        <f ca="true">+IF(AND(ISNUMBER(OFFSET('Hygiene Data'!$G$6,0,10*ROW('Hygiene Data'!G47))),'Data Summary'!EA53="Yes"),OFFSET('Hygiene Data'!$G$6,0,10*ROW('Hygiene Data'!G47)),NA())</f>
        <v>#N/A</v>
      </c>
      <c r="BM53" s="111" t="e">
        <f ca="true">+IF(AND(ISNUMBER(OFFSET('Hygiene Data'!$G$8,0,10*ROW('Hygiene Data'!G47))),'Data Summary'!EB53="Yes"),OFFSET('Hygiene Data'!$G$8,0,10*ROW('Hygiene Data'!G47)),NA())</f>
        <v>#N/A</v>
      </c>
      <c r="BN53" s="111" t="e">
        <f ca="true">+IF(AND(ISNUMBER(OFFSET('Hygiene Data'!$G$10,0,10*ROW('Hygiene Data'!G47))),'Data Summary'!EC53="Yes"),OFFSET('Hygiene Data'!$G$10,0,10*ROW('Hygiene Data'!G47)),NA())</f>
        <v>#N/A</v>
      </c>
      <c r="BO53" s="111" t="e">
        <f ca="true">+IF(AND(ISNUMBER(OFFSET('Hygiene Data'!$H$6,0,10*ROW('Hygiene Data'!H47))),'Data Summary'!ED53="Yes"),OFFSET('Hygiene Data'!$H$6,0,10*ROW('Hygiene Data'!H47)),NA())</f>
        <v>#N/A</v>
      </c>
      <c r="BP53" s="111" t="e">
        <f ca="true">+IF(AND(ISNUMBER(OFFSET('Hygiene Data'!$H$8,0,10*ROW('Hygiene Data'!H47))),'Data Summary'!EE53="Yes"),OFFSET('Hygiene Data'!$H$8,0,10*ROW('Hygiene Data'!H47)),NA())</f>
        <v>#N/A</v>
      </c>
      <c r="BQ53" s="111" t="e">
        <f ca="true">+IF(AND(ISNUMBER(OFFSET('Hygiene Data'!$H$10,0,10*ROW('Hygiene Data'!H47))),'Data Summary'!EF53="Yes"),OFFSET('Hygiene Data'!$H$10,0,10*ROW('Hygiene Data'!H47)),NA())</f>
        <v>#N/A</v>
      </c>
    </row>
    <row r="54" x14ac:dyDescent="0.2">
      <c r="A54" s="59" t="e">
        <f ca="true">+IF(OFFSET('Water Data'!$B$1,0,10*ROW('Water Data'!B48))="",NA(),OFFSET('Water Data'!$B$1,0,10*ROW('Water Data'!B48)))</f>
        <v>#N/A</v>
      </c>
      <c r="B54" s="59" t="e">
        <f ca="true">+IF(OFFSET('Water Data'!$A$3,0,10*ROW('Water Data'!A51))="",NA(),OFFSET('Water Data'!$A$3,0,10*ROW('Water Data'!A51)))</f>
        <v>#N/A</v>
      </c>
      <c r="C54" s="59" t="e">
        <f ca="true">+IF(OFFSET('Water Data'!$C$3,0,10*ROW('Water Data'!C51))="",NA(),OFFSET('Water Data'!$C$3,0,10*ROW('Water Data'!C51)))</f>
        <v>#N/A</v>
      </c>
      <c r="D54" s="60" t="e">
        <f ca="true">+IF(AND(ISNUMBER(OFFSET('Water Data'!$C$5,0,10*ROW('Water Data'!C48))),'Data Summary'!BS54="Yes"),100-OFFSET('Water Data'!$C$5,0,10*ROW('Water Data'!C48)),NA())</f>
        <v>#N/A</v>
      </c>
      <c r="E54" s="60" t="e">
        <f ca="true">+IF(AND(ISNUMBER(OFFSET('Water Data'!$C$7,0,10*ROW('Water Data'!C48))),'Data Summary'!BT54="Yes"),OFFSET('Water Data'!$C$7,0,10*ROW('Water Data'!C48)),NA())</f>
        <v>#N/A</v>
      </c>
      <c r="F54" s="60" t="e">
        <f ca="true">+IF(AND(ISNUMBER(OFFSET('Water Data'!$C$10,0,10*ROW('Water Data'!C48))),'Data Summary'!BU54="Yes"),OFFSET('Water Data'!$C$10,0,10*ROW('Water Data'!C48)),NA())</f>
        <v>#N/A</v>
      </c>
      <c r="G54" s="60" t="e">
        <f ca="true">+IF(AND(ISNUMBER(OFFSET('Water Data'!$D$5,0,10*ROW('Water Data'!D48))),'Data Summary'!BV54="Yes"),100-OFFSET('Water Data'!$D$5,0,10*ROW('Water Data'!D48)),NA())</f>
        <v>#N/A</v>
      </c>
      <c r="H54" s="60" t="e">
        <f ca="true">+IF(AND(ISNUMBER(OFFSET('Water Data'!$D$7,0,10*ROW('Water Data'!D48))),'Data Summary'!BW54="Yes"),OFFSET('Water Data'!$D$7,0,10*ROW('Water Data'!D48)),NA())</f>
        <v>#N/A</v>
      </c>
      <c r="I54" s="60" t="e">
        <f ca="true">+IF(AND(ISNUMBER(OFFSET('Water Data'!$D$10,0,10*ROW('Water Data'!D48))),'Data Summary'!BX54="Yes"),OFFSET('Water Data'!$D$10,0,10*ROW('Water Data'!D48)),NA())</f>
        <v>#N/A</v>
      </c>
      <c r="J54" s="60" t="e">
        <f ca="true">+IF(AND(ISNUMBER(OFFSET('Water Data'!$E$5,0,10*ROW('Water Data'!E48))),'Data Summary'!BY54="Yes"),100-OFFSET('Water Data'!$E$5,0,10*ROW('Water Data'!E48)),NA())</f>
        <v>#N/A</v>
      </c>
      <c r="K54" s="60" t="e">
        <f ca="true">+IF(AND(ISNUMBER(OFFSET('Water Data'!$E$7,0,10*ROW('Water Data'!E48))),'Data Summary'!BZ54="Yes"),OFFSET('Water Data'!$E$7,0,10*ROW('Water Data'!E48)),NA())</f>
        <v>#N/A</v>
      </c>
      <c r="L54" s="60" t="e">
        <f ca="true">+IF(AND(ISNUMBER(OFFSET('Water Data'!$E$10,0,10*ROW('Water Data'!E48))),'Data Summary'!CA54="Yes"),OFFSET('Water Data'!$E$10,0,10*ROW('Water Data'!E48)),NA())</f>
        <v>#N/A</v>
      </c>
      <c r="M54" s="60" t="e">
        <f ca="true">+IF(AND(ISNUMBER(OFFSET('Water Data'!$F$5,0,10*ROW('Water Data'!F48))),'Data Summary'!CB54="Yes"),100-OFFSET('Water Data'!$F$5,0,10*ROW('Water Data'!F48)),NA())</f>
        <v>#N/A</v>
      </c>
      <c r="N54" s="60" t="e">
        <f ca="true">+IF(AND(ISNUMBER(OFFSET('Water Data'!$F$7,0,10*ROW('Water Data'!F48))),'Data Summary'!CC54="Yes"),OFFSET('Water Data'!$F$7,0,10*ROW('Water Data'!F48)),NA())</f>
        <v>#N/A</v>
      </c>
      <c r="O54" s="60" t="e">
        <f ca="true">+IF(AND(ISNUMBER(OFFSET('Water Data'!$F$10,0,10*ROW('Water Data'!F48))),'Data Summary'!CD54="Yes"),OFFSET('Water Data'!$F$10,0,10*ROW('Water Data'!F48)),NA())</f>
        <v>#N/A</v>
      </c>
      <c r="P54" s="60" t="e">
        <f ca="true">+IF(AND(ISNUMBER(OFFSET('Water Data'!$G$5,0,10*ROW('Water Data'!G48))),'Data Summary'!CE54="Yes"),100-OFFSET('Water Data'!$G$5,0,10*ROW('Water Data'!G48)),NA())</f>
        <v>#N/A</v>
      </c>
      <c r="Q54" s="60" t="e">
        <f ca="true">+IF(AND(ISNUMBER(OFFSET('Water Data'!$G$7,0,10*ROW('Water Data'!G48))),'Data Summary'!CF54="Yes"),OFFSET('Water Data'!$G$7,0,10*ROW('Water Data'!G48)),NA())</f>
        <v>#N/A</v>
      </c>
      <c r="R54" s="60" t="e">
        <f ca="true">+IF(AND(ISNUMBER(OFFSET('Water Data'!$G$10,0,10*ROW('Water Data'!G48))),'Data Summary'!CG54="Yes"),OFFSET('Water Data'!$G$10,0,10*ROW('Water Data'!G48)),NA())</f>
        <v>#N/A</v>
      </c>
      <c r="S54" s="60" t="e">
        <f ca="true">+IF(AND(ISNUMBER(OFFSET('Water Data'!$H$5,0,10*ROW('Water Data'!H48))),'Data Summary'!CH54="Yes"),100-OFFSET('Water Data'!$H$5,0,10*ROW('Water Data'!H48)),NA())</f>
        <v>#N/A</v>
      </c>
      <c r="T54" s="60" t="e">
        <f ca="true">+IF(AND(ISNUMBER(OFFSET('Water Data'!$H$7,0,10*ROW('Water Data'!H48))),'Data Summary'!CI54="Yes"),OFFSET('Water Data'!$H$7,0,10*ROW('Water Data'!H48)),NA())</f>
        <v>#N/A</v>
      </c>
      <c r="U54" s="60" t="e">
        <f ca="true">+IF(AND(ISNUMBER(OFFSET('Water Data'!$H$10,0,10*ROW('Water Data'!H48))),'Data Summary'!CJ54="Yes"),OFFSET('Water Data'!$H$10,0,10*ROW('Water Data'!H48)),NA())</f>
        <v>#N/A</v>
      </c>
      <c r="V54" s="106" t="e">
        <f ca="true">+IF(AND(ISNUMBER(OFFSET('Sanitation Data'!$C$5,0,10*ROW('Sanitation Data'!C48))),'Data Summary'!CK54="Yes"),100-OFFSET('Sanitation Data'!$C$5,0,10*ROW('Sanitation Data'!C48)),NA())</f>
        <v>#N/A</v>
      </c>
      <c r="W54" s="106" t="e">
        <f ca="true">+IF(AND(ISNUMBER(OFFSET('Sanitation Data'!$C$7,0,10*ROW('Sanitation Data'!C48))),'Data Summary'!CL54="Yes"),OFFSET('Sanitation Data'!$C$7,0,10*ROW('Sanitation Data'!C48)),NA())</f>
        <v>#N/A</v>
      </c>
      <c r="X54" s="106" t="e">
        <f ca="true">+IF(AND(ISNUMBER(OFFSET('Sanitation Data'!$C$11,0,10*ROW('Sanitation Data'!C48))),'Data Summary'!CM54="Yes"),OFFSET('Sanitation Data'!$C$11,0,10*ROW('Sanitation Data'!C48)),NA())</f>
        <v>#N/A</v>
      </c>
      <c r="Y54" s="106" t="e">
        <f ca="true">+IF(AND(ISNUMBER(OFFSET('Sanitation Data'!$C$12,0,10*ROW('Sanitation Data'!C48))),'Data Summary'!CN54="Yes"),OFFSET('Sanitation Data'!$C$12,0,10*ROW('Sanitation Data'!C48)),NA())</f>
        <v>#N/A</v>
      </c>
      <c r="Z54" s="106" t="e">
        <f ca="true">+IF(AND(ISNUMBER(OFFSET('Sanitation Data'!$C$13,0,10*ROW('Sanitation Data'!C48))),'Data Summary'!CO54="Yes"),OFFSET('Sanitation Data'!$C$13,0,10*ROW('Sanitation Data'!C48)),NA())</f>
        <v>#N/A</v>
      </c>
      <c r="AA54" s="106" t="e">
        <f ca="true">+IF(AND(ISNUMBER(OFFSET('Sanitation Data'!$D$5,0,10*ROW('Sanitation Data'!D48))),'Data Summary'!CP54="Yes"),100-OFFSET('Sanitation Data'!$D$5,0,10*ROW('Sanitation Data'!D48)),NA())</f>
        <v>#N/A</v>
      </c>
      <c r="AB54" s="106" t="e">
        <f ca="true">+IF(AND(ISNUMBER(OFFSET('Sanitation Data'!$D$7,0,10*ROW('Sanitation Data'!D48))),'Data Summary'!CQ54="Yes"),OFFSET('Sanitation Data'!$D$7,0,10*ROW('Sanitation Data'!D48)),NA())</f>
        <v>#N/A</v>
      </c>
      <c r="AC54" s="106" t="e">
        <f ca="true">+IF(AND(ISNUMBER(OFFSET('Sanitation Data'!$D$11,0,10*ROW('Sanitation Data'!D48))),'Data Summary'!CR54="Yes"),OFFSET('Sanitation Data'!$D$11,0,10*ROW('Sanitation Data'!D48)),NA())</f>
        <v>#N/A</v>
      </c>
      <c r="AD54" s="106" t="e">
        <f ca="true">+IF(AND(ISNUMBER(OFFSET('Sanitation Data'!$D$12,0,10*ROW('Sanitation Data'!D48))),'Data Summary'!CS54="Yes"),OFFSET('Sanitation Data'!$D$12,0,10*ROW('Sanitation Data'!D48)),NA())</f>
        <v>#N/A</v>
      </c>
      <c r="AE54" s="106" t="e">
        <f ca="true">+IF(AND(ISNUMBER(OFFSET('Sanitation Data'!$D$13,0,10*ROW('Sanitation Data'!D48))),'Data Summary'!CT54="Yes"),OFFSET('Sanitation Data'!$D$13,0,10*ROW('Sanitation Data'!D48)),NA())</f>
        <v>#N/A</v>
      </c>
      <c r="AF54" s="106" t="e">
        <f ca="true">+IF(AND(ISNUMBER(OFFSET('Sanitation Data'!$E$5,0,10*ROW('Sanitation Data'!E48))),'Data Summary'!CU54="Yes"),100-OFFSET('Sanitation Data'!$E$5,0,10*ROW('Sanitation Data'!E48)),NA())</f>
        <v>#N/A</v>
      </c>
      <c r="AG54" s="106" t="e">
        <f ca="true">+IF(AND(ISNUMBER(OFFSET('Sanitation Data'!$E$7,0,10*ROW('Sanitation Data'!E48))),'Data Summary'!CV54="Yes"),OFFSET('Sanitation Data'!$E$7,0,10*ROW('Sanitation Data'!E48)),NA())</f>
        <v>#N/A</v>
      </c>
      <c r="AH54" s="106" t="e">
        <f ca="true">+IF(AND(ISNUMBER(OFFSET('Sanitation Data'!$E$11,0,10*ROW('Sanitation Data'!E48))),'Data Summary'!CW54="Yes"),OFFSET('Sanitation Data'!$E$11,0,10*ROW('Sanitation Data'!E48)),NA())</f>
        <v>#N/A</v>
      </c>
      <c r="AI54" s="106" t="e">
        <f ca="true">+IF(AND(ISNUMBER(OFFSET('Sanitation Data'!$E$12,0,10*ROW('Sanitation Data'!E48))),'Data Summary'!CX54="Yes"),OFFSET('Sanitation Data'!$E$12,0,10*ROW('Sanitation Data'!E48)),NA())</f>
        <v>#N/A</v>
      </c>
      <c r="AJ54" s="106" t="e">
        <f ca="true">+IF(AND(ISNUMBER(OFFSET('Sanitation Data'!$E$13,0,10*ROW('Sanitation Data'!E48))),'Data Summary'!CY54="Yes"),OFFSET('Sanitation Data'!$E$13,0,10*ROW('Sanitation Data'!E48)),NA())</f>
        <v>#N/A</v>
      </c>
      <c r="AK54" s="106" t="e">
        <f ca="true">+IF(AND(ISNUMBER(OFFSET('Sanitation Data'!$F$5,0,10*ROW('Sanitation Data'!F48))),'Data Summary'!CZ54="Yes"),100-OFFSET('Sanitation Data'!$F$5,0,10*ROW('Sanitation Data'!F48)),NA())</f>
        <v>#N/A</v>
      </c>
      <c r="AL54" s="106" t="e">
        <f ca="true">+IF(AND(ISNUMBER(OFFSET('Sanitation Data'!$F$7,0,10*ROW('Sanitation Data'!F48))),'Data Summary'!DA54="Yes"),OFFSET('Sanitation Data'!$F$7,0,10*ROW('Sanitation Data'!F48)),NA())</f>
        <v>#N/A</v>
      </c>
      <c r="AM54" s="106" t="e">
        <f ca="true">+IF(AND(ISNUMBER(OFFSET('Sanitation Data'!$F$11,0,10*ROW('Sanitation Data'!F48))),'Data Summary'!DB54="Yes"),OFFSET('Sanitation Data'!$F$11,0,10*ROW('Sanitation Data'!F48)),NA())</f>
        <v>#N/A</v>
      </c>
      <c r="AN54" s="106" t="e">
        <f ca="true">+IF(AND(ISNUMBER(OFFSET('Sanitation Data'!$F$12,0,10*ROW('Sanitation Data'!F48))),'Data Summary'!DC54="Yes"),OFFSET('Sanitation Data'!$F$12,0,10*ROW('Sanitation Data'!F48)),NA())</f>
        <v>#N/A</v>
      </c>
      <c r="AO54" s="106" t="e">
        <f ca="true">+IF(AND(ISNUMBER(OFFSET('Sanitation Data'!$F$13,0,10*ROW('Sanitation Data'!F48))),'Data Summary'!DD54="Yes"),OFFSET('Sanitation Data'!$F$13,0,10*ROW('Sanitation Data'!F48)),NA())</f>
        <v>#N/A</v>
      </c>
      <c r="AP54" s="106" t="e">
        <f ca="true">+IF(AND(ISNUMBER(OFFSET('Sanitation Data'!$G$5,0,10*ROW('Sanitation Data'!G48))),'Data Summary'!DE54="Yes"),100-OFFSET('Sanitation Data'!$G$5,0,10*ROW('Sanitation Data'!G48)),NA())</f>
        <v>#N/A</v>
      </c>
      <c r="AQ54" s="106" t="e">
        <f ca="true">+IF(AND(ISNUMBER(OFFSET('Sanitation Data'!$G$7,0,10*ROW('Sanitation Data'!G48))),'Data Summary'!DF54="Yes"),OFFSET('Sanitation Data'!$G$7,0,10*ROW('Sanitation Data'!G48)),NA())</f>
        <v>#N/A</v>
      </c>
      <c r="AR54" s="106" t="e">
        <f ca="true">+IF(AND(ISNUMBER(OFFSET('Sanitation Data'!$G$11,0,10*ROW('Sanitation Data'!G48))),'Data Summary'!DG54="Yes"),OFFSET('Sanitation Data'!$G$11,0,10*ROW('Sanitation Data'!G48)),NA())</f>
        <v>#N/A</v>
      </c>
      <c r="AS54" s="106" t="e">
        <f ca="true">+IF(AND(ISNUMBER(OFFSET('Sanitation Data'!$G$12,0,10*ROW('Sanitation Data'!G48))),'Data Summary'!DH54="Yes"),OFFSET('Sanitation Data'!$G$12,0,10*ROW('Sanitation Data'!G48)),NA())</f>
        <v>#N/A</v>
      </c>
      <c r="AT54" s="106" t="e">
        <f ca="true">+IF(AND(ISNUMBER(OFFSET('Sanitation Data'!$G$13,0,10*ROW('Sanitation Data'!G48))),'Data Summary'!DI54="Yes"),OFFSET('Sanitation Data'!$G$13,0,10*ROW('Sanitation Data'!G48)),NA())</f>
        <v>#N/A</v>
      </c>
      <c r="AU54" s="106" t="e">
        <f ca="true">+IF(AND(ISNUMBER(OFFSET('Sanitation Data'!$H$5,0,10*ROW('Sanitation Data'!H48))),'Data Summary'!DJ54="Yes"),100-OFFSET('Sanitation Data'!$H$5,0,10*ROW('Sanitation Data'!H48)),NA())</f>
        <v>#N/A</v>
      </c>
      <c r="AV54" s="106" t="e">
        <f ca="true">+IF(AND(ISNUMBER(OFFSET('Sanitation Data'!$H$7,0,10*ROW('Sanitation Data'!H48))),'Data Summary'!DK54="Yes"),OFFSET('Sanitation Data'!$H$7,0,10*ROW('Sanitation Data'!H48)),NA())</f>
        <v>#N/A</v>
      </c>
      <c r="AW54" s="106" t="e">
        <f ca="true">+IF(AND(ISNUMBER(OFFSET('Sanitation Data'!$H$11,0,10*ROW('Sanitation Data'!H48))),'Data Summary'!DL54="Yes"),OFFSET('Sanitation Data'!$H$11,0,10*ROW('Sanitation Data'!H48)),NA())</f>
        <v>#N/A</v>
      </c>
      <c r="AX54" s="106" t="e">
        <f ca="true">+IF(AND(ISNUMBER(OFFSET('Sanitation Data'!$H$12,0,10*ROW('Sanitation Data'!H48))),'Data Summary'!DM54="Yes"),OFFSET('Sanitation Data'!$H$12,0,10*ROW('Sanitation Data'!H48)),NA())</f>
        <v>#N/A</v>
      </c>
      <c r="AY54" s="106" t="e">
        <f ca="true">+IF(AND(ISNUMBER(OFFSET('Sanitation Data'!$H$13,0,10*ROW('Sanitation Data'!H48))),'Data Summary'!DN54="Yes"),OFFSET('Sanitation Data'!$H$13,0,10*ROW('Sanitation Data'!H48)),NA())</f>
        <v>#N/A</v>
      </c>
      <c r="AZ54" s="111" t="e">
        <f ca="true">+IF(AND(ISNUMBER(OFFSET('Hygiene Data'!$C$6,0,10*ROW('Hygiene Data'!C48))),'Data Summary'!DO54="Yes"),OFFSET('Hygiene Data'!$C$6,0,10*ROW('Hygiene Data'!C48)),NA())</f>
        <v>#N/A</v>
      </c>
      <c r="BA54" s="111" t="e">
        <f ca="true">+IF(AND(ISNUMBER(OFFSET('Hygiene Data'!$C$8,0,10*ROW('Hygiene Data'!C48))),'Data Summary'!DP54="Yes"),OFFSET('Hygiene Data'!$C$8,0,10*ROW('Hygiene Data'!C48)),NA())</f>
        <v>#N/A</v>
      </c>
      <c r="BB54" s="111" t="e">
        <f ca="true">+IF(AND(ISNUMBER(OFFSET('Hygiene Data'!$C$10,0,10*ROW('Hygiene Data'!C48))),'Data Summary'!DQ54="Yes"),OFFSET('Hygiene Data'!$C$10,0,10*ROW('Hygiene Data'!C48)),NA())</f>
        <v>#N/A</v>
      </c>
      <c r="BC54" s="111" t="e">
        <f ca="true">+IF(AND(ISNUMBER(OFFSET('Hygiene Data'!$D$6,0,10*ROW('Hygiene Data'!D48))),'Data Summary'!DR54="Yes"),OFFSET('Hygiene Data'!$D$6,0,10*ROW('Hygiene Data'!D48)),NA())</f>
        <v>#N/A</v>
      </c>
      <c r="BD54" s="111" t="e">
        <f ca="true">+IF(AND(ISNUMBER(OFFSET('Hygiene Data'!$D$8,0,10*ROW('Hygiene Data'!D48))),'Data Summary'!DS54="Yes"),OFFSET('Hygiene Data'!$D$8,0,10*ROW('Hygiene Data'!D48)),NA())</f>
        <v>#N/A</v>
      </c>
      <c r="BE54" s="111" t="e">
        <f ca="true">+IF(AND(ISNUMBER(OFFSET('Hygiene Data'!$D$10,0,10*ROW('Hygiene Data'!D48))),'Data Summary'!DT54="Yes"),OFFSET('Hygiene Data'!$D$10,0,10*ROW('Hygiene Data'!D48)),NA())</f>
        <v>#N/A</v>
      </c>
      <c r="BF54" s="111" t="e">
        <f ca="true">+IF(AND(ISNUMBER(OFFSET('Hygiene Data'!$E$6,0,10*ROW('Hygiene Data'!E48))),'Data Summary'!DU54="Yes"),OFFSET('Hygiene Data'!$E$6,0,10*ROW('Hygiene Data'!E48)),NA())</f>
        <v>#N/A</v>
      </c>
      <c r="BG54" s="111" t="e">
        <f ca="true">+IF(AND(ISNUMBER(OFFSET('Hygiene Data'!$E$8,0,10*ROW('Hygiene Data'!E48))),'Data Summary'!DV54="Yes"),OFFSET('Hygiene Data'!$E$8,0,10*ROW('Hygiene Data'!E48)),NA())</f>
        <v>#N/A</v>
      </c>
      <c r="BH54" s="111" t="e">
        <f ca="true">+IF(AND(ISNUMBER(OFFSET('Hygiene Data'!$E$10,0,10*ROW('Hygiene Data'!E48))),'Data Summary'!DW54="Yes"),OFFSET('Hygiene Data'!$E$10,0,10*ROW('Hygiene Data'!E48)),NA())</f>
        <v>#N/A</v>
      </c>
      <c r="BI54" s="111" t="e">
        <f ca="true">+IF(AND(ISNUMBER(OFFSET('Hygiene Data'!$F$6,0,10*ROW('Hygiene Data'!F48))),'Data Summary'!DX54="Yes"),OFFSET('Hygiene Data'!$F$6,0,10*ROW('Hygiene Data'!F48)),NA())</f>
        <v>#N/A</v>
      </c>
      <c r="BJ54" s="111" t="e">
        <f ca="true">+IF(AND(ISNUMBER(OFFSET('Hygiene Data'!$F$8,0,10*ROW('Hygiene Data'!F48))),'Data Summary'!DY54="Yes"),OFFSET('Hygiene Data'!$F$8,0,10*ROW('Hygiene Data'!F48)),NA())</f>
        <v>#N/A</v>
      </c>
      <c r="BK54" s="111" t="e">
        <f ca="true">+IF(AND(ISNUMBER(OFFSET('Hygiene Data'!$F$10,0,10*ROW('Hygiene Data'!F48))),'Data Summary'!DZ54="Yes"),OFFSET('Hygiene Data'!$F$10,0,10*ROW('Hygiene Data'!F48)),NA())</f>
        <v>#N/A</v>
      </c>
      <c r="BL54" s="111" t="e">
        <f ca="true">+IF(AND(ISNUMBER(OFFSET('Hygiene Data'!$G$6,0,10*ROW('Hygiene Data'!G48))),'Data Summary'!EA54="Yes"),OFFSET('Hygiene Data'!$G$6,0,10*ROW('Hygiene Data'!G48)),NA())</f>
        <v>#N/A</v>
      </c>
      <c r="BM54" s="111" t="e">
        <f ca="true">+IF(AND(ISNUMBER(OFFSET('Hygiene Data'!$G$8,0,10*ROW('Hygiene Data'!G48))),'Data Summary'!EB54="Yes"),OFFSET('Hygiene Data'!$G$8,0,10*ROW('Hygiene Data'!G48)),NA())</f>
        <v>#N/A</v>
      </c>
      <c r="BN54" s="111" t="e">
        <f ca="true">+IF(AND(ISNUMBER(OFFSET('Hygiene Data'!$G$10,0,10*ROW('Hygiene Data'!G48))),'Data Summary'!EC54="Yes"),OFFSET('Hygiene Data'!$G$10,0,10*ROW('Hygiene Data'!G48)),NA())</f>
        <v>#N/A</v>
      </c>
      <c r="BO54" s="111" t="e">
        <f ca="true">+IF(AND(ISNUMBER(OFFSET('Hygiene Data'!$H$6,0,10*ROW('Hygiene Data'!H48))),'Data Summary'!ED54="Yes"),OFFSET('Hygiene Data'!$H$6,0,10*ROW('Hygiene Data'!H48)),NA())</f>
        <v>#N/A</v>
      </c>
      <c r="BP54" s="111" t="e">
        <f ca="true">+IF(AND(ISNUMBER(OFFSET('Hygiene Data'!$H$8,0,10*ROW('Hygiene Data'!H48))),'Data Summary'!EE54="Yes"),OFFSET('Hygiene Data'!$H$8,0,10*ROW('Hygiene Data'!H48)),NA())</f>
        <v>#N/A</v>
      </c>
      <c r="BQ54" s="111" t="e">
        <f ca="true">+IF(AND(ISNUMBER(OFFSET('Hygiene Data'!$H$10,0,10*ROW('Hygiene Data'!H48))),'Data Summary'!EF54="Yes"),OFFSET('Hygiene Data'!$H$10,0,10*ROW('Hygiene Data'!H48)),NA())</f>
        <v>#N/A</v>
      </c>
    </row>
    <row r="55" x14ac:dyDescent="0.2">
      <c r="A55" s="59" t="e">
        <f ca="true">+IF(OFFSET('Water Data'!$B$1,0,10*ROW('Water Data'!B49))="",NA(),OFFSET('Water Data'!$B$1,0,10*ROW('Water Data'!B49)))</f>
        <v>#N/A</v>
      </c>
      <c r="B55" s="59" t="e">
        <f ca="true">+IF(OFFSET('Water Data'!$A$3,0,10*ROW('Water Data'!A52))="",NA(),OFFSET('Water Data'!$A$3,0,10*ROW('Water Data'!A52)))</f>
        <v>#N/A</v>
      </c>
      <c r="C55" s="59" t="e">
        <f ca="true">+IF(OFFSET('Water Data'!$C$3,0,10*ROW('Water Data'!C52))="",NA(),OFFSET('Water Data'!$C$3,0,10*ROW('Water Data'!C52)))</f>
        <v>#N/A</v>
      </c>
      <c r="D55" s="60" t="e">
        <f ca="true">+IF(AND(ISNUMBER(OFFSET('Water Data'!$C$5,0,10*ROW('Water Data'!C49))),'Data Summary'!BS55="Yes"),100-OFFSET('Water Data'!$C$5,0,10*ROW('Water Data'!C49)),NA())</f>
        <v>#N/A</v>
      </c>
      <c r="E55" s="60" t="e">
        <f ca="true">+IF(AND(ISNUMBER(OFFSET('Water Data'!$C$7,0,10*ROW('Water Data'!C49))),'Data Summary'!BT55="Yes"),OFFSET('Water Data'!$C$7,0,10*ROW('Water Data'!C49)),NA())</f>
        <v>#N/A</v>
      </c>
      <c r="F55" s="60" t="e">
        <f ca="true">+IF(AND(ISNUMBER(OFFSET('Water Data'!$C$10,0,10*ROW('Water Data'!C49))),'Data Summary'!BU55="Yes"),OFFSET('Water Data'!$C$10,0,10*ROW('Water Data'!C49)),NA())</f>
        <v>#N/A</v>
      </c>
      <c r="G55" s="60" t="e">
        <f ca="true">+IF(AND(ISNUMBER(OFFSET('Water Data'!$D$5,0,10*ROW('Water Data'!D49))),'Data Summary'!BV55="Yes"),100-OFFSET('Water Data'!$D$5,0,10*ROW('Water Data'!D49)),NA())</f>
        <v>#N/A</v>
      </c>
      <c r="H55" s="60" t="e">
        <f ca="true">+IF(AND(ISNUMBER(OFFSET('Water Data'!$D$7,0,10*ROW('Water Data'!D49))),'Data Summary'!BW55="Yes"),OFFSET('Water Data'!$D$7,0,10*ROW('Water Data'!D49)),NA())</f>
        <v>#N/A</v>
      </c>
      <c r="I55" s="60" t="e">
        <f ca="true">+IF(AND(ISNUMBER(OFFSET('Water Data'!$D$10,0,10*ROW('Water Data'!D49))),'Data Summary'!BX55="Yes"),OFFSET('Water Data'!$D$10,0,10*ROW('Water Data'!D49)),NA())</f>
        <v>#N/A</v>
      </c>
      <c r="J55" s="60" t="e">
        <f ca="true">+IF(AND(ISNUMBER(OFFSET('Water Data'!$E$5,0,10*ROW('Water Data'!E49))),'Data Summary'!BY55="Yes"),100-OFFSET('Water Data'!$E$5,0,10*ROW('Water Data'!E49)),NA())</f>
        <v>#N/A</v>
      </c>
      <c r="K55" s="60" t="e">
        <f ca="true">+IF(AND(ISNUMBER(OFFSET('Water Data'!$E$7,0,10*ROW('Water Data'!E49))),'Data Summary'!BZ55="Yes"),OFFSET('Water Data'!$E$7,0,10*ROW('Water Data'!E49)),NA())</f>
        <v>#N/A</v>
      </c>
      <c r="L55" s="60" t="e">
        <f ca="true">+IF(AND(ISNUMBER(OFFSET('Water Data'!$E$10,0,10*ROW('Water Data'!E49))),'Data Summary'!CA55="Yes"),OFFSET('Water Data'!$E$10,0,10*ROW('Water Data'!E49)),NA())</f>
        <v>#N/A</v>
      </c>
      <c r="M55" s="60" t="e">
        <f ca="true">+IF(AND(ISNUMBER(OFFSET('Water Data'!$F$5,0,10*ROW('Water Data'!F49))),'Data Summary'!CB55="Yes"),100-OFFSET('Water Data'!$F$5,0,10*ROW('Water Data'!F49)),NA())</f>
        <v>#N/A</v>
      </c>
      <c r="N55" s="60" t="e">
        <f ca="true">+IF(AND(ISNUMBER(OFFSET('Water Data'!$F$7,0,10*ROW('Water Data'!F49))),'Data Summary'!CC55="Yes"),OFFSET('Water Data'!$F$7,0,10*ROW('Water Data'!F49)),NA())</f>
        <v>#N/A</v>
      </c>
      <c r="O55" s="60" t="e">
        <f ca="true">+IF(AND(ISNUMBER(OFFSET('Water Data'!$F$10,0,10*ROW('Water Data'!F49))),'Data Summary'!CD55="Yes"),OFFSET('Water Data'!$F$10,0,10*ROW('Water Data'!F49)),NA())</f>
        <v>#N/A</v>
      </c>
      <c r="P55" s="60" t="e">
        <f ca="true">+IF(AND(ISNUMBER(OFFSET('Water Data'!$G$5,0,10*ROW('Water Data'!G49))),'Data Summary'!CE55="Yes"),100-OFFSET('Water Data'!$G$5,0,10*ROW('Water Data'!G49)),NA())</f>
        <v>#N/A</v>
      </c>
      <c r="Q55" s="60" t="e">
        <f ca="true">+IF(AND(ISNUMBER(OFFSET('Water Data'!$G$7,0,10*ROW('Water Data'!G49))),'Data Summary'!CF55="Yes"),OFFSET('Water Data'!$G$7,0,10*ROW('Water Data'!G49)),NA())</f>
        <v>#N/A</v>
      </c>
      <c r="R55" s="60" t="e">
        <f ca="true">+IF(AND(ISNUMBER(OFFSET('Water Data'!$G$10,0,10*ROW('Water Data'!G49))),'Data Summary'!CG55="Yes"),OFFSET('Water Data'!$G$10,0,10*ROW('Water Data'!G49)),NA())</f>
        <v>#N/A</v>
      </c>
      <c r="S55" s="60" t="e">
        <f ca="true">+IF(AND(ISNUMBER(OFFSET('Water Data'!$H$5,0,10*ROW('Water Data'!H49))),'Data Summary'!CH55="Yes"),100-OFFSET('Water Data'!$H$5,0,10*ROW('Water Data'!H49)),NA())</f>
        <v>#N/A</v>
      </c>
      <c r="T55" s="60" t="e">
        <f ca="true">+IF(AND(ISNUMBER(OFFSET('Water Data'!$H$7,0,10*ROW('Water Data'!H49))),'Data Summary'!CI55="Yes"),OFFSET('Water Data'!$H$7,0,10*ROW('Water Data'!H49)),NA())</f>
        <v>#N/A</v>
      </c>
      <c r="U55" s="60" t="e">
        <f ca="true">+IF(AND(ISNUMBER(OFFSET('Water Data'!$H$10,0,10*ROW('Water Data'!H49))),'Data Summary'!CJ55="Yes"),OFFSET('Water Data'!$H$10,0,10*ROW('Water Data'!H49)),NA())</f>
        <v>#N/A</v>
      </c>
      <c r="V55" s="106" t="e">
        <f ca="true">+IF(AND(ISNUMBER(OFFSET('Sanitation Data'!$C$5,0,10*ROW('Sanitation Data'!C49))),'Data Summary'!CK55="Yes"),100-OFFSET('Sanitation Data'!$C$5,0,10*ROW('Sanitation Data'!C49)),NA())</f>
        <v>#N/A</v>
      </c>
      <c r="W55" s="106" t="e">
        <f ca="true">+IF(AND(ISNUMBER(OFFSET('Sanitation Data'!$C$7,0,10*ROW('Sanitation Data'!C49))),'Data Summary'!CL55="Yes"),OFFSET('Sanitation Data'!$C$7,0,10*ROW('Sanitation Data'!C49)),NA())</f>
        <v>#N/A</v>
      </c>
      <c r="X55" s="106" t="e">
        <f ca="true">+IF(AND(ISNUMBER(OFFSET('Sanitation Data'!$C$11,0,10*ROW('Sanitation Data'!C49))),'Data Summary'!CM55="Yes"),OFFSET('Sanitation Data'!$C$11,0,10*ROW('Sanitation Data'!C49)),NA())</f>
        <v>#N/A</v>
      </c>
      <c r="Y55" s="106" t="e">
        <f ca="true">+IF(AND(ISNUMBER(OFFSET('Sanitation Data'!$C$12,0,10*ROW('Sanitation Data'!C49))),'Data Summary'!CN55="Yes"),OFFSET('Sanitation Data'!$C$12,0,10*ROW('Sanitation Data'!C49)),NA())</f>
        <v>#N/A</v>
      </c>
      <c r="Z55" s="106" t="e">
        <f ca="true">+IF(AND(ISNUMBER(OFFSET('Sanitation Data'!$C$13,0,10*ROW('Sanitation Data'!C49))),'Data Summary'!CO55="Yes"),OFFSET('Sanitation Data'!$C$13,0,10*ROW('Sanitation Data'!C49)),NA())</f>
        <v>#N/A</v>
      </c>
      <c r="AA55" s="106" t="e">
        <f ca="true">+IF(AND(ISNUMBER(OFFSET('Sanitation Data'!$D$5,0,10*ROW('Sanitation Data'!D49))),'Data Summary'!CP55="Yes"),100-OFFSET('Sanitation Data'!$D$5,0,10*ROW('Sanitation Data'!D49)),NA())</f>
        <v>#N/A</v>
      </c>
      <c r="AB55" s="106" t="e">
        <f ca="true">+IF(AND(ISNUMBER(OFFSET('Sanitation Data'!$D$7,0,10*ROW('Sanitation Data'!D49))),'Data Summary'!CQ55="Yes"),OFFSET('Sanitation Data'!$D$7,0,10*ROW('Sanitation Data'!D49)),NA())</f>
        <v>#N/A</v>
      </c>
      <c r="AC55" s="106" t="e">
        <f ca="true">+IF(AND(ISNUMBER(OFFSET('Sanitation Data'!$D$11,0,10*ROW('Sanitation Data'!D49))),'Data Summary'!CR55="Yes"),OFFSET('Sanitation Data'!$D$11,0,10*ROW('Sanitation Data'!D49)),NA())</f>
        <v>#N/A</v>
      </c>
      <c r="AD55" s="106" t="e">
        <f ca="true">+IF(AND(ISNUMBER(OFFSET('Sanitation Data'!$D$12,0,10*ROW('Sanitation Data'!D49))),'Data Summary'!CS55="Yes"),OFFSET('Sanitation Data'!$D$12,0,10*ROW('Sanitation Data'!D49)),NA())</f>
        <v>#N/A</v>
      </c>
      <c r="AE55" s="106" t="e">
        <f ca="true">+IF(AND(ISNUMBER(OFFSET('Sanitation Data'!$D$13,0,10*ROW('Sanitation Data'!D49))),'Data Summary'!CT55="Yes"),OFFSET('Sanitation Data'!$D$13,0,10*ROW('Sanitation Data'!D49)),NA())</f>
        <v>#N/A</v>
      </c>
      <c r="AF55" s="106" t="e">
        <f ca="true">+IF(AND(ISNUMBER(OFFSET('Sanitation Data'!$E$5,0,10*ROW('Sanitation Data'!E49))),'Data Summary'!CU55="Yes"),100-OFFSET('Sanitation Data'!$E$5,0,10*ROW('Sanitation Data'!E49)),NA())</f>
        <v>#N/A</v>
      </c>
      <c r="AG55" s="106" t="e">
        <f ca="true">+IF(AND(ISNUMBER(OFFSET('Sanitation Data'!$E$7,0,10*ROW('Sanitation Data'!E49))),'Data Summary'!CV55="Yes"),OFFSET('Sanitation Data'!$E$7,0,10*ROW('Sanitation Data'!E49)),NA())</f>
        <v>#N/A</v>
      </c>
      <c r="AH55" s="106" t="e">
        <f ca="true">+IF(AND(ISNUMBER(OFFSET('Sanitation Data'!$E$11,0,10*ROW('Sanitation Data'!E49))),'Data Summary'!CW55="Yes"),OFFSET('Sanitation Data'!$E$11,0,10*ROW('Sanitation Data'!E49)),NA())</f>
        <v>#N/A</v>
      </c>
      <c r="AI55" s="106" t="e">
        <f ca="true">+IF(AND(ISNUMBER(OFFSET('Sanitation Data'!$E$12,0,10*ROW('Sanitation Data'!E49))),'Data Summary'!CX55="Yes"),OFFSET('Sanitation Data'!$E$12,0,10*ROW('Sanitation Data'!E49)),NA())</f>
        <v>#N/A</v>
      </c>
      <c r="AJ55" s="106" t="e">
        <f ca="true">+IF(AND(ISNUMBER(OFFSET('Sanitation Data'!$E$13,0,10*ROW('Sanitation Data'!E49))),'Data Summary'!CY55="Yes"),OFFSET('Sanitation Data'!$E$13,0,10*ROW('Sanitation Data'!E49)),NA())</f>
        <v>#N/A</v>
      </c>
      <c r="AK55" s="106" t="e">
        <f ca="true">+IF(AND(ISNUMBER(OFFSET('Sanitation Data'!$F$5,0,10*ROW('Sanitation Data'!F49))),'Data Summary'!CZ55="Yes"),100-OFFSET('Sanitation Data'!$F$5,0,10*ROW('Sanitation Data'!F49)),NA())</f>
        <v>#N/A</v>
      </c>
      <c r="AL55" s="106" t="e">
        <f ca="true">+IF(AND(ISNUMBER(OFFSET('Sanitation Data'!$F$7,0,10*ROW('Sanitation Data'!F49))),'Data Summary'!DA55="Yes"),OFFSET('Sanitation Data'!$F$7,0,10*ROW('Sanitation Data'!F49)),NA())</f>
        <v>#N/A</v>
      </c>
      <c r="AM55" s="106" t="e">
        <f ca="true">+IF(AND(ISNUMBER(OFFSET('Sanitation Data'!$F$11,0,10*ROW('Sanitation Data'!F49))),'Data Summary'!DB55="Yes"),OFFSET('Sanitation Data'!$F$11,0,10*ROW('Sanitation Data'!F49)),NA())</f>
        <v>#N/A</v>
      </c>
      <c r="AN55" s="106" t="e">
        <f ca="true">+IF(AND(ISNUMBER(OFFSET('Sanitation Data'!$F$12,0,10*ROW('Sanitation Data'!F49))),'Data Summary'!DC55="Yes"),OFFSET('Sanitation Data'!$F$12,0,10*ROW('Sanitation Data'!F49)),NA())</f>
        <v>#N/A</v>
      </c>
      <c r="AO55" s="106" t="e">
        <f ca="true">+IF(AND(ISNUMBER(OFFSET('Sanitation Data'!$F$13,0,10*ROW('Sanitation Data'!F49))),'Data Summary'!DD55="Yes"),OFFSET('Sanitation Data'!$F$13,0,10*ROW('Sanitation Data'!F49)),NA())</f>
        <v>#N/A</v>
      </c>
      <c r="AP55" s="106" t="e">
        <f ca="true">+IF(AND(ISNUMBER(OFFSET('Sanitation Data'!$G$5,0,10*ROW('Sanitation Data'!G49))),'Data Summary'!DE55="Yes"),100-OFFSET('Sanitation Data'!$G$5,0,10*ROW('Sanitation Data'!G49)),NA())</f>
        <v>#N/A</v>
      </c>
      <c r="AQ55" s="106" t="e">
        <f ca="true">+IF(AND(ISNUMBER(OFFSET('Sanitation Data'!$G$7,0,10*ROW('Sanitation Data'!G49))),'Data Summary'!DF55="Yes"),OFFSET('Sanitation Data'!$G$7,0,10*ROW('Sanitation Data'!G49)),NA())</f>
        <v>#N/A</v>
      </c>
      <c r="AR55" s="106" t="e">
        <f ca="true">+IF(AND(ISNUMBER(OFFSET('Sanitation Data'!$G$11,0,10*ROW('Sanitation Data'!G49))),'Data Summary'!DG55="Yes"),OFFSET('Sanitation Data'!$G$11,0,10*ROW('Sanitation Data'!G49)),NA())</f>
        <v>#N/A</v>
      </c>
      <c r="AS55" s="106" t="e">
        <f ca="true">+IF(AND(ISNUMBER(OFFSET('Sanitation Data'!$G$12,0,10*ROW('Sanitation Data'!G49))),'Data Summary'!DH55="Yes"),OFFSET('Sanitation Data'!$G$12,0,10*ROW('Sanitation Data'!G49)),NA())</f>
        <v>#N/A</v>
      </c>
      <c r="AT55" s="106" t="e">
        <f ca="true">+IF(AND(ISNUMBER(OFFSET('Sanitation Data'!$G$13,0,10*ROW('Sanitation Data'!G49))),'Data Summary'!DI55="Yes"),OFFSET('Sanitation Data'!$G$13,0,10*ROW('Sanitation Data'!G49)),NA())</f>
        <v>#N/A</v>
      </c>
      <c r="AU55" s="106" t="e">
        <f ca="true">+IF(AND(ISNUMBER(OFFSET('Sanitation Data'!$H$5,0,10*ROW('Sanitation Data'!H49))),'Data Summary'!DJ55="Yes"),100-OFFSET('Sanitation Data'!$H$5,0,10*ROW('Sanitation Data'!H49)),NA())</f>
        <v>#N/A</v>
      </c>
      <c r="AV55" s="106" t="e">
        <f ca="true">+IF(AND(ISNUMBER(OFFSET('Sanitation Data'!$H$7,0,10*ROW('Sanitation Data'!H49))),'Data Summary'!DK55="Yes"),OFFSET('Sanitation Data'!$H$7,0,10*ROW('Sanitation Data'!H49)),NA())</f>
        <v>#N/A</v>
      </c>
      <c r="AW55" s="106" t="e">
        <f ca="true">+IF(AND(ISNUMBER(OFFSET('Sanitation Data'!$H$11,0,10*ROW('Sanitation Data'!H49))),'Data Summary'!DL55="Yes"),OFFSET('Sanitation Data'!$H$11,0,10*ROW('Sanitation Data'!H49)),NA())</f>
        <v>#N/A</v>
      </c>
      <c r="AX55" s="106" t="e">
        <f ca="true">+IF(AND(ISNUMBER(OFFSET('Sanitation Data'!$H$12,0,10*ROW('Sanitation Data'!H49))),'Data Summary'!DM55="Yes"),OFFSET('Sanitation Data'!$H$12,0,10*ROW('Sanitation Data'!H49)),NA())</f>
        <v>#N/A</v>
      </c>
      <c r="AY55" s="106" t="e">
        <f ca="true">+IF(AND(ISNUMBER(OFFSET('Sanitation Data'!$H$13,0,10*ROW('Sanitation Data'!H49))),'Data Summary'!DN55="Yes"),OFFSET('Sanitation Data'!$H$13,0,10*ROW('Sanitation Data'!H49)),NA())</f>
        <v>#N/A</v>
      </c>
      <c r="AZ55" s="111" t="e">
        <f ca="true">+IF(AND(ISNUMBER(OFFSET('Hygiene Data'!$C$6,0,10*ROW('Hygiene Data'!C49))),'Data Summary'!DO55="Yes"),OFFSET('Hygiene Data'!$C$6,0,10*ROW('Hygiene Data'!C49)),NA())</f>
        <v>#N/A</v>
      </c>
      <c r="BA55" s="111" t="e">
        <f ca="true">+IF(AND(ISNUMBER(OFFSET('Hygiene Data'!$C$8,0,10*ROW('Hygiene Data'!C49))),'Data Summary'!DP55="Yes"),OFFSET('Hygiene Data'!$C$8,0,10*ROW('Hygiene Data'!C49)),NA())</f>
        <v>#N/A</v>
      </c>
      <c r="BB55" s="111" t="e">
        <f ca="true">+IF(AND(ISNUMBER(OFFSET('Hygiene Data'!$C$10,0,10*ROW('Hygiene Data'!C49))),'Data Summary'!DQ55="Yes"),OFFSET('Hygiene Data'!$C$10,0,10*ROW('Hygiene Data'!C49)),NA())</f>
        <v>#N/A</v>
      </c>
      <c r="BC55" s="111" t="e">
        <f ca="true">+IF(AND(ISNUMBER(OFFSET('Hygiene Data'!$D$6,0,10*ROW('Hygiene Data'!D49))),'Data Summary'!DR55="Yes"),OFFSET('Hygiene Data'!$D$6,0,10*ROW('Hygiene Data'!D49)),NA())</f>
        <v>#N/A</v>
      </c>
      <c r="BD55" s="111" t="e">
        <f ca="true">+IF(AND(ISNUMBER(OFFSET('Hygiene Data'!$D$8,0,10*ROW('Hygiene Data'!D49))),'Data Summary'!DS55="Yes"),OFFSET('Hygiene Data'!$D$8,0,10*ROW('Hygiene Data'!D49)),NA())</f>
        <v>#N/A</v>
      </c>
      <c r="BE55" s="111" t="e">
        <f ca="true">+IF(AND(ISNUMBER(OFFSET('Hygiene Data'!$D$10,0,10*ROW('Hygiene Data'!D49))),'Data Summary'!DT55="Yes"),OFFSET('Hygiene Data'!$D$10,0,10*ROW('Hygiene Data'!D49)),NA())</f>
        <v>#N/A</v>
      </c>
      <c r="BF55" s="111" t="e">
        <f ca="true">+IF(AND(ISNUMBER(OFFSET('Hygiene Data'!$E$6,0,10*ROW('Hygiene Data'!E49))),'Data Summary'!DU55="Yes"),OFFSET('Hygiene Data'!$E$6,0,10*ROW('Hygiene Data'!E49)),NA())</f>
        <v>#N/A</v>
      </c>
      <c r="BG55" s="111" t="e">
        <f ca="true">+IF(AND(ISNUMBER(OFFSET('Hygiene Data'!$E$8,0,10*ROW('Hygiene Data'!E49))),'Data Summary'!DV55="Yes"),OFFSET('Hygiene Data'!$E$8,0,10*ROW('Hygiene Data'!E49)),NA())</f>
        <v>#N/A</v>
      </c>
      <c r="BH55" s="111" t="e">
        <f ca="true">+IF(AND(ISNUMBER(OFFSET('Hygiene Data'!$E$10,0,10*ROW('Hygiene Data'!E49))),'Data Summary'!DW55="Yes"),OFFSET('Hygiene Data'!$E$10,0,10*ROW('Hygiene Data'!E49)),NA())</f>
        <v>#N/A</v>
      </c>
      <c r="BI55" s="111" t="e">
        <f ca="true">+IF(AND(ISNUMBER(OFFSET('Hygiene Data'!$F$6,0,10*ROW('Hygiene Data'!F49))),'Data Summary'!DX55="Yes"),OFFSET('Hygiene Data'!$F$6,0,10*ROW('Hygiene Data'!F49)),NA())</f>
        <v>#N/A</v>
      </c>
      <c r="BJ55" s="111" t="e">
        <f ca="true">+IF(AND(ISNUMBER(OFFSET('Hygiene Data'!$F$8,0,10*ROW('Hygiene Data'!F49))),'Data Summary'!DY55="Yes"),OFFSET('Hygiene Data'!$F$8,0,10*ROW('Hygiene Data'!F49)),NA())</f>
        <v>#N/A</v>
      </c>
      <c r="BK55" s="111" t="e">
        <f ca="true">+IF(AND(ISNUMBER(OFFSET('Hygiene Data'!$F$10,0,10*ROW('Hygiene Data'!F49))),'Data Summary'!DZ55="Yes"),OFFSET('Hygiene Data'!$F$10,0,10*ROW('Hygiene Data'!F49)),NA())</f>
        <v>#N/A</v>
      </c>
      <c r="BL55" s="111" t="e">
        <f ca="true">+IF(AND(ISNUMBER(OFFSET('Hygiene Data'!$G$6,0,10*ROW('Hygiene Data'!G49))),'Data Summary'!EA55="Yes"),OFFSET('Hygiene Data'!$G$6,0,10*ROW('Hygiene Data'!G49)),NA())</f>
        <v>#N/A</v>
      </c>
      <c r="BM55" s="111" t="e">
        <f ca="true">+IF(AND(ISNUMBER(OFFSET('Hygiene Data'!$G$8,0,10*ROW('Hygiene Data'!G49))),'Data Summary'!EB55="Yes"),OFFSET('Hygiene Data'!$G$8,0,10*ROW('Hygiene Data'!G49)),NA())</f>
        <v>#N/A</v>
      </c>
      <c r="BN55" s="111" t="e">
        <f ca="true">+IF(AND(ISNUMBER(OFFSET('Hygiene Data'!$G$10,0,10*ROW('Hygiene Data'!G49))),'Data Summary'!EC55="Yes"),OFFSET('Hygiene Data'!$G$10,0,10*ROW('Hygiene Data'!G49)),NA())</f>
        <v>#N/A</v>
      </c>
      <c r="BO55" s="111" t="e">
        <f ca="true">+IF(AND(ISNUMBER(OFFSET('Hygiene Data'!$H$6,0,10*ROW('Hygiene Data'!H49))),'Data Summary'!ED55="Yes"),OFFSET('Hygiene Data'!$H$6,0,10*ROW('Hygiene Data'!H49)),NA())</f>
        <v>#N/A</v>
      </c>
      <c r="BP55" s="111" t="e">
        <f ca="true">+IF(AND(ISNUMBER(OFFSET('Hygiene Data'!$H$8,0,10*ROW('Hygiene Data'!H49))),'Data Summary'!EE55="Yes"),OFFSET('Hygiene Data'!$H$8,0,10*ROW('Hygiene Data'!H49)),NA())</f>
        <v>#N/A</v>
      </c>
      <c r="BQ55" s="111" t="e">
        <f ca="true">+IF(AND(ISNUMBER(OFFSET('Hygiene Data'!$H$10,0,10*ROW('Hygiene Data'!H49))),'Data Summary'!EF55="Yes"),OFFSET('Hygiene Data'!$H$10,0,10*ROW('Hygiene Data'!H49)),NA())</f>
        <v>#N/A</v>
      </c>
    </row>
    <row r="56" x14ac:dyDescent="0.2">
      <c r="A56" s="59" t="e">
        <f ca="true">+IF(OFFSET('Water Data'!$B$1,0,10*ROW('Water Data'!B50))="",NA(),OFFSET('Water Data'!$B$1,0,10*ROW('Water Data'!B50)))</f>
        <v>#N/A</v>
      </c>
      <c r="B56" s="59" t="e">
        <f ca="true">+IF(OFFSET('Water Data'!$A$3,0,10*ROW('Water Data'!A53))="",NA(),OFFSET('Water Data'!$A$3,0,10*ROW('Water Data'!A53)))</f>
        <v>#N/A</v>
      </c>
      <c r="C56" s="59" t="e">
        <f ca="true">+IF(OFFSET('Water Data'!$C$3,0,10*ROW('Water Data'!C53))="",NA(),OFFSET('Water Data'!$C$3,0,10*ROW('Water Data'!C53)))</f>
        <v>#N/A</v>
      </c>
      <c r="D56" s="60" t="e">
        <f ca="true">+IF(AND(ISNUMBER(OFFSET('Water Data'!$C$5,0,10*ROW('Water Data'!C50))),'Data Summary'!BS56="Yes"),100-OFFSET('Water Data'!$C$5,0,10*ROW('Water Data'!C50)),NA())</f>
        <v>#N/A</v>
      </c>
      <c r="E56" s="60" t="e">
        <f ca="true">+IF(AND(ISNUMBER(OFFSET('Water Data'!$C$7,0,10*ROW('Water Data'!C50))),'Data Summary'!BT56="Yes"),OFFSET('Water Data'!$C$7,0,10*ROW('Water Data'!C50)),NA())</f>
        <v>#N/A</v>
      </c>
      <c r="F56" s="60" t="e">
        <f ca="true">+IF(AND(ISNUMBER(OFFSET('Water Data'!$C$10,0,10*ROW('Water Data'!C50))),'Data Summary'!BU56="Yes"),OFFSET('Water Data'!$C$10,0,10*ROW('Water Data'!C50)),NA())</f>
        <v>#N/A</v>
      </c>
      <c r="G56" s="60" t="e">
        <f ca="true">+IF(AND(ISNUMBER(OFFSET('Water Data'!$D$5,0,10*ROW('Water Data'!D50))),'Data Summary'!BV56="Yes"),100-OFFSET('Water Data'!$D$5,0,10*ROW('Water Data'!D50)),NA())</f>
        <v>#N/A</v>
      </c>
      <c r="H56" s="60" t="e">
        <f ca="true">+IF(AND(ISNUMBER(OFFSET('Water Data'!$D$7,0,10*ROW('Water Data'!D50))),'Data Summary'!BW56="Yes"),OFFSET('Water Data'!$D$7,0,10*ROW('Water Data'!D50)),NA())</f>
        <v>#N/A</v>
      </c>
      <c r="I56" s="60" t="e">
        <f ca="true">+IF(AND(ISNUMBER(OFFSET('Water Data'!$D$10,0,10*ROW('Water Data'!D50))),'Data Summary'!BX56="Yes"),OFFSET('Water Data'!$D$10,0,10*ROW('Water Data'!D50)),NA())</f>
        <v>#N/A</v>
      </c>
      <c r="J56" s="60" t="e">
        <f ca="true">+IF(AND(ISNUMBER(OFFSET('Water Data'!$E$5,0,10*ROW('Water Data'!E50))),'Data Summary'!BY56="Yes"),100-OFFSET('Water Data'!$E$5,0,10*ROW('Water Data'!E50)),NA())</f>
        <v>#N/A</v>
      </c>
      <c r="K56" s="60" t="e">
        <f ca="true">+IF(AND(ISNUMBER(OFFSET('Water Data'!$E$7,0,10*ROW('Water Data'!E50))),'Data Summary'!BZ56="Yes"),OFFSET('Water Data'!$E$7,0,10*ROW('Water Data'!E50)),NA())</f>
        <v>#N/A</v>
      </c>
      <c r="L56" s="60" t="e">
        <f ca="true">+IF(AND(ISNUMBER(OFFSET('Water Data'!$E$10,0,10*ROW('Water Data'!E50))),'Data Summary'!CA56="Yes"),OFFSET('Water Data'!$E$10,0,10*ROW('Water Data'!E50)),NA())</f>
        <v>#N/A</v>
      </c>
      <c r="M56" s="60" t="e">
        <f ca="true">+IF(AND(ISNUMBER(OFFSET('Water Data'!$F$5,0,10*ROW('Water Data'!F50))),'Data Summary'!CB56="Yes"),100-OFFSET('Water Data'!$F$5,0,10*ROW('Water Data'!F50)),NA())</f>
        <v>#N/A</v>
      </c>
      <c r="N56" s="60" t="e">
        <f ca="true">+IF(AND(ISNUMBER(OFFSET('Water Data'!$F$7,0,10*ROW('Water Data'!F50))),'Data Summary'!CC56="Yes"),OFFSET('Water Data'!$F$7,0,10*ROW('Water Data'!F50)),NA())</f>
        <v>#N/A</v>
      </c>
      <c r="O56" s="60" t="e">
        <f ca="true">+IF(AND(ISNUMBER(OFFSET('Water Data'!$F$10,0,10*ROW('Water Data'!F50))),'Data Summary'!CD56="Yes"),OFFSET('Water Data'!$F$10,0,10*ROW('Water Data'!F50)),NA())</f>
        <v>#N/A</v>
      </c>
      <c r="P56" s="60" t="e">
        <f ca="true">+IF(AND(ISNUMBER(OFFSET('Water Data'!$G$5,0,10*ROW('Water Data'!G50))),'Data Summary'!CE56="Yes"),100-OFFSET('Water Data'!$G$5,0,10*ROW('Water Data'!G50)),NA())</f>
        <v>#N/A</v>
      </c>
      <c r="Q56" s="60" t="e">
        <f ca="true">+IF(AND(ISNUMBER(OFFSET('Water Data'!$G$7,0,10*ROW('Water Data'!G50))),'Data Summary'!CF56="Yes"),OFFSET('Water Data'!$G$7,0,10*ROW('Water Data'!G50)),NA())</f>
        <v>#N/A</v>
      </c>
      <c r="R56" s="60" t="e">
        <f ca="true">+IF(AND(ISNUMBER(OFFSET('Water Data'!$G$10,0,10*ROW('Water Data'!G50))),'Data Summary'!CG56="Yes"),OFFSET('Water Data'!$G$10,0,10*ROW('Water Data'!G50)),NA())</f>
        <v>#N/A</v>
      </c>
      <c r="S56" s="60" t="e">
        <f ca="true">+IF(AND(ISNUMBER(OFFSET('Water Data'!$H$5,0,10*ROW('Water Data'!H50))),'Data Summary'!CH56="Yes"),100-OFFSET('Water Data'!$H$5,0,10*ROW('Water Data'!H50)),NA())</f>
        <v>#N/A</v>
      </c>
      <c r="T56" s="60" t="e">
        <f ca="true">+IF(AND(ISNUMBER(OFFSET('Water Data'!$H$7,0,10*ROW('Water Data'!H50))),'Data Summary'!CI56="Yes"),OFFSET('Water Data'!$H$7,0,10*ROW('Water Data'!H50)),NA())</f>
        <v>#N/A</v>
      </c>
      <c r="U56" s="60" t="e">
        <f ca="true">+IF(AND(ISNUMBER(OFFSET('Water Data'!$H$10,0,10*ROW('Water Data'!H50))),'Data Summary'!CJ56="Yes"),OFFSET('Water Data'!$H$10,0,10*ROW('Water Data'!H50)),NA())</f>
        <v>#N/A</v>
      </c>
      <c r="V56" s="106" t="e">
        <f ca="true">+IF(AND(ISNUMBER(OFFSET('Sanitation Data'!$C$5,0,10*ROW('Sanitation Data'!C50))),'Data Summary'!CK56="Yes"),100-OFFSET('Sanitation Data'!$C$5,0,10*ROW('Sanitation Data'!C50)),NA())</f>
        <v>#N/A</v>
      </c>
      <c r="W56" s="106" t="e">
        <f ca="true">+IF(AND(ISNUMBER(OFFSET('Sanitation Data'!$C$7,0,10*ROW('Sanitation Data'!C50))),'Data Summary'!CL56="Yes"),OFFSET('Sanitation Data'!$C$7,0,10*ROW('Sanitation Data'!C50)),NA())</f>
        <v>#N/A</v>
      </c>
      <c r="X56" s="106" t="e">
        <f ca="true">+IF(AND(ISNUMBER(OFFSET('Sanitation Data'!$C$11,0,10*ROW('Sanitation Data'!C50))),'Data Summary'!CM56="Yes"),OFFSET('Sanitation Data'!$C$11,0,10*ROW('Sanitation Data'!C50)),NA())</f>
        <v>#N/A</v>
      </c>
      <c r="Y56" s="106" t="e">
        <f ca="true">+IF(AND(ISNUMBER(OFFSET('Sanitation Data'!$C$12,0,10*ROW('Sanitation Data'!C50))),'Data Summary'!CN56="Yes"),OFFSET('Sanitation Data'!$C$12,0,10*ROW('Sanitation Data'!C50)),NA())</f>
        <v>#N/A</v>
      </c>
      <c r="Z56" s="106" t="e">
        <f ca="true">+IF(AND(ISNUMBER(OFFSET('Sanitation Data'!$C$13,0,10*ROW('Sanitation Data'!C50))),'Data Summary'!CO56="Yes"),OFFSET('Sanitation Data'!$C$13,0,10*ROW('Sanitation Data'!C50)),NA())</f>
        <v>#N/A</v>
      </c>
      <c r="AA56" s="106" t="e">
        <f ca="true">+IF(AND(ISNUMBER(OFFSET('Sanitation Data'!$D$5,0,10*ROW('Sanitation Data'!D50))),'Data Summary'!CP56="Yes"),100-OFFSET('Sanitation Data'!$D$5,0,10*ROW('Sanitation Data'!D50)),NA())</f>
        <v>#N/A</v>
      </c>
      <c r="AB56" s="106" t="e">
        <f ca="true">+IF(AND(ISNUMBER(OFFSET('Sanitation Data'!$D$7,0,10*ROW('Sanitation Data'!D50))),'Data Summary'!CQ56="Yes"),OFFSET('Sanitation Data'!$D$7,0,10*ROW('Sanitation Data'!D50)),NA())</f>
        <v>#N/A</v>
      </c>
      <c r="AC56" s="106" t="e">
        <f ca="true">+IF(AND(ISNUMBER(OFFSET('Sanitation Data'!$D$11,0,10*ROW('Sanitation Data'!D50))),'Data Summary'!CR56="Yes"),OFFSET('Sanitation Data'!$D$11,0,10*ROW('Sanitation Data'!D50)),NA())</f>
        <v>#N/A</v>
      </c>
      <c r="AD56" s="106" t="e">
        <f ca="true">+IF(AND(ISNUMBER(OFFSET('Sanitation Data'!$D$12,0,10*ROW('Sanitation Data'!D50))),'Data Summary'!CS56="Yes"),OFFSET('Sanitation Data'!$D$12,0,10*ROW('Sanitation Data'!D50)),NA())</f>
        <v>#N/A</v>
      </c>
      <c r="AE56" s="106" t="e">
        <f ca="true">+IF(AND(ISNUMBER(OFFSET('Sanitation Data'!$D$13,0,10*ROW('Sanitation Data'!D50))),'Data Summary'!CT56="Yes"),OFFSET('Sanitation Data'!$D$13,0,10*ROW('Sanitation Data'!D50)),NA())</f>
        <v>#N/A</v>
      </c>
      <c r="AF56" s="106" t="e">
        <f ca="true">+IF(AND(ISNUMBER(OFFSET('Sanitation Data'!$E$5,0,10*ROW('Sanitation Data'!E50))),'Data Summary'!CU56="Yes"),100-OFFSET('Sanitation Data'!$E$5,0,10*ROW('Sanitation Data'!E50)),NA())</f>
        <v>#N/A</v>
      </c>
      <c r="AG56" s="106" t="e">
        <f ca="true">+IF(AND(ISNUMBER(OFFSET('Sanitation Data'!$E$7,0,10*ROW('Sanitation Data'!E50))),'Data Summary'!CV56="Yes"),OFFSET('Sanitation Data'!$E$7,0,10*ROW('Sanitation Data'!E50)),NA())</f>
        <v>#N/A</v>
      </c>
      <c r="AH56" s="106" t="e">
        <f ca="true">+IF(AND(ISNUMBER(OFFSET('Sanitation Data'!$E$11,0,10*ROW('Sanitation Data'!E50))),'Data Summary'!CW56="Yes"),OFFSET('Sanitation Data'!$E$11,0,10*ROW('Sanitation Data'!E50)),NA())</f>
        <v>#N/A</v>
      </c>
      <c r="AI56" s="106" t="e">
        <f ca="true">+IF(AND(ISNUMBER(OFFSET('Sanitation Data'!$E$12,0,10*ROW('Sanitation Data'!E50))),'Data Summary'!CX56="Yes"),OFFSET('Sanitation Data'!$E$12,0,10*ROW('Sanitation Data'!E50)),NA())</f>
        <v>#N/A</v>
      </c>
      <c r="AJ56" s="106" t="e">
        <f ca="true">+IF(AND(ISNUMBER(OFFSET('Sanitation Data'!$E$13,0,10*ROW('Sanitation Data'!E50))),'Data Summary'!CY56="Yes"),OFFSET('Sanitation Data'!$E$13,0,10*ROW('Sanitation Data'!E50)),NA())</f>
        <v>#N/A</v>
      </c>
      <c r="AK56" s="106" t="e">
        <f ca="true">+IF(AND(ISNUMBER(OFFSET('Sanitation Data'!$F$5,0,10*ROW('Sanitation Data'!F50))),'Data Summary'!CZ56="Yes"),100-OFFSET('Sanitation Data'!$F$5,0,10*ROW('Sanitation Data'!F50)),NA())</f>
        <v>#N/A</v>
      </c>
      <c r="AL56" s="106" t="e">
        <f ca="true">+IF(AND(ISNUMBER(OFFSET('Sanitation Data'!$F$7,0,10*ROW('Sanitation Data'!F50))),'Data Summary'!DA56="Yes"),OFFSET('Sanitation Data'!$F$7,0,10*ROW('Sanitation Data'!F50)),NA())</f>
        <v>#N/A</v>
      </c>
      <c r="AM56" s="106" t="e">
        <f ca="true">+IF(AND(ISNUMBER(OFFSET('Sanitation Data'!$F$11,0,10*ROW('Sanitation Data'!F50))),'Data Summary'!DB56="Yes"),OFFSET('Sanitation Data'!$F$11,0,10*ROW('Sanitation Data'!F50)),NA())</f>
        <v>#N/A</v>
      </c>
      <c r="AN56" s="106" t="e">
        <f ca="true">+IF(AND(ISNUMBER(OFFSET('Sanitation Data'!$F$12,0,10*ROW('Sanitation Data'!F50))),'Data Summary'!DC56="Yes"),OFFSET('Sanitation Data'!$F$12,0,10*ROW('Sanitation Data'!F50)),NA())</f>
        <v>#N/A</v>
      </c>
      <c r="AO56" s="106" t="e">
        <f ca="true">+IF(AND(ISNUMBER(OFFSET('Sanitation Data'!$F$13,0,10*ROW('Sanitation Data'!F50))),'Data Summary'!DD56="Yes"),OFFSET('Sanitation Data'!$F$13,0,10*ROW('Sanitation Data'!F50)),NA())</f>
        <v>#N/A</v>
      </c>
      <c r="AP56" s="106" t="e">
        <f ca="true">+IF(AND(ISNUMBER(OFFSET('Sanitation Data'!$G$5,0,10*ROW('Sanitation Data'!G50))),'Data Summary'!DE56="Yes"),100-OFFSET('Sanitation Data'!$G$5,0,10*ROW('Sanitation Data'!G50)),NA())</f>
        <v>#N/A</v>
      </c>
      <c r="AQ56" s="106" t="e">
        <f ca="true">+IF(AND(ISNUMBER(OFFSET('Sanitation Data'!$G$7,0,10*ROW('Sanitation Data'!G50))),'Data Summary'!DF56="Yes"),OFFSET('Sanitation Data'!$G$7,0,10*ROW('Sanitation Data'!G50)),NA())</f>
        <v>#N/A</v>
      </c>
      <c r="AR56" s="106" t="e">
        <f ca="true">+IF(AND(ISNUMBER(OFFSET('Sanitation Data'!$G$11,0,10*ROW('Sanitation Data'!G50))),'Data Summary'!DG56="Yes"),OFFSET('Sanitation Data'!$G$11,0,10*ROW('Sanitation Data'!G50)),NA())</f>
        <v>#N/A</v>
      </c>
      <c r="AS56" s="106" t="e">
        <f ca="true">+IF(AND(ISNUMBER(OFFSET('Sanitation Data'!$G$12,0,10*ROW('Sanitation Data'!G50))),'Data Summary'!DH56="Yes"),OFFSET('Sanitation Data'!$G$12,0,10*ROW('Sanitation Data'!G50)),NA())</f>
        <v>#N/A</v>
      </c>
      <c r="AT56" s="106" t="e">
        <f ca="true">+IF(AND(ISNUMBER(OFFSET('Sanitation Data'!$G$13,0,10*ROW('Sanitation Data'!G50))),'Data Summary'!DI56="Yes"),OFFSET('Sanitation Data'!$G$13,0,10*ROW('Sanitation Data'!G50)),NA())</f>
        <v>#N/A</v>
      </c>
      <c r="AU56" s="106" t="e">
        <f ca="true">+IF(AND(ISNUMBER(OFFSET('Sanitation Data'!$H$5,0,10*ROW('Sanitation Data'!H50))),'Data Summary'!DJ56="Yes"),100-OFFSET('Sanitation Data'!$H$5,0,10*ROW('Sanitation Data'!H50)),NA())</f>
        <v>#N/A</v>
      </c>
      <c r="AV56" s="106" t="e">
        <f ca="true">+IF(AND(ISNUMBER(OFFSET('Sanitation Data'!$H$7,0,10*ROW('Sanitation Data'!H50))),'Data Summary'!DK56="Yes"),OFFSET('Sanitation Data'!$H$7,0,10*ROW('Sanitation Data'!H50)),NA())</f>
        <v>#N/A</v>
      </c>
      <c r="AW56" s="106" t="e">
        <f ca="true">+IF(AND(ISNUMBER(OFFSET('Sanitation Data'!$H$11,0,10*ROW('Sanitation Data'!H50))),'Data Summary'!DL56="Yes"),OFFSET('Sanitation Data'!$H$11,0,10*ROW('Sanitation Data'!H50)),NA())</f>
        <v>#N/A</v>
      </c>
      <c r="AX56" s="106" t="e">
        <f ca="true">+IF(AND(ISNUMBER(OFFSET('Sanitation Data'!$H$12,0,10*ROW('Sanitation Data'!H50))),'Data Summary'!DM56="Yes"),OFFSET('Sanitation Data'!$H$12,0,10*ROW('Sanitation Data'!H50)),NA())</f>
        <v>#N/A</v>
      </c>
      <c r="AY56" s="106" t="e">
        <f ca="true">+IF(AND(ISNUMBER(OFFSET('Sanitation Data'!$H$13,0,10*ROW('Sanitation Data'!H50))),'Data Summary'!DN56="Yes"),OFFSET('Sanitation Data'!$H$13,0,10*ROW('Sanitation Data'!H50)),NA())</f>
        <v>#N/A</v>
      </c>
      <c r="AZ56" s="111" t="e">
        <f ca="true">+IF(AND(ISNUMBER(OFFSET('Hygiene Data'!$C$6,0,10*ROW('Hygiene Data'!C50))),'Data Summary'!DO56="Yes"),OFFSET('Hygiene Data'!$C$6,0,10*ROW('Hygiene Data'!C50)),NA())</f>
        <v>#N/A</v>
      </c>
      <c r="BA56" s="111" t="e">
        <f ca="true">+IF(AND(ISNUMBER(OFFSET('Hygiene Data'!$C$8,0,10*ROW('Hygiene Data'!C50))),'Data Summary'!DP56="Yes"),OFFSET('Hygiene Data'!$C$8,0,10*ROW('Hygiene Data'!C50)),NA())</f>
        <v>#N/A</v>
      </c>
      <c r="BB56" s="111" t="e">
        <f ca="true">+IF(AND(ISNUMBER(OFFSET('Hygiene Data'!$C$10,0,10*ROW('Hygiene Data'!C50))),'Data Summary'!DQ56="Yes"),OFFSET('Hygiene Data'!$C$10,0,10*ROW('Hygiene Data'!C50)),NA())</f>
        <v>#N/A</v>
      </c>
      <c r="BC56" s="111" t="e">
        <f ca="true">+IF(AND(ISNUMBER(OFFSET('Hygiene Data'!$D$6,0,10*ROW('Hygiene Data'!D50))),'Data Summary'!DR56="Yes"),OFFSET('Hygiene Data'!$D$6,0,10*ROW('Hygiene Data'!D50)),NA())</f>
        <v>#N/A</v>
      </c>
      <c r="BD56" s="111" t="e">
        <f ca="true">+IF(AND(ISNUMBER(OFFSET('Hygiene Data'!$D$8,0,10*ROW('Hygiene Data'!D50))),'Data Summary'!DS56="Yes"),OFFSET('Hygiene Data'!$D$8,0,10*ROW('Hygiene Data'!D50)),NA())</f>
        <v>#N/A</v>
      </c>
      <c r="BE56" s="111" t="e">
        <f ca="true">+IF(AND(ISNUMBER(OFFSET('Hygiene Data'!$D$10,0,10*ROW('Hygiene Data'!D50))),'Data Summary'!DT56="Yes"),OFFSET('Hygiene Data'!$D$10,0,10*ROW('Hygiene Data'!D50)),NA())</f>
        <v>#N/A</v>
      </c>
      <c r="BF56" s="111" t="e">
        <f ca="true">+IF(AND(ISNUMBER(OFFSET('Hygiene Data'!$E$6,0,10*ROW('Hygiene Data'!E50))),'Data Summary'!DU56="Yes"),OFFSET('Hygiene Data'!$E$6,0,10*ROW('Hygiene Data'!E50)),NA())</f>
        <v>#N/A</v>
      </c>
      <c r="BG56" s="111" t="e">
        <f ca="true">+IF(AND(ISNUMBER(OFFSET('Hygiene Data'!$E$8,0,10*ROW('Hygiene Data'!E50))),'Data Summary'!DV56="Yes"),OFFSET('Hygiene Data'!$E$8,0,10*ROW('Hygiene Data'!E50)),NA())</f>
        <v>#N/A</v>
      </c>
      <c r="BH56" s="111" t="e">
        <f ca="true">+IF(AND(ISNUMBER(OFFSET('Hygiene Data'!$E$10,0,10*ROW('Hygiene Data'!E50))),'Data Summary'!DW56="Yes"),OFFSET('Hygiene Data'!$E$10,0,10*ROW('Hygiene Data'!E50)),NA())</f>
        <v>#N/A</v>
      </c>
      <c r="BI56" s="111" t="e">
        <f ca="true">+IF(AND(ISNUMBER(OFFSET('Hygiene Data'!$F$6,0,10*ROW('Hygiene Data'!F50))),'Data Summary'!DX56="Yes"),OFFSET('Hygiene Data'!$F$6,0,10*ROW('Hygiene Data'!F50)),NA())</f>
        <v>#N/A</v>
      </c>
      <c r="BJ56" s="111" t="e">
        <f ca="true">+IF(AND(ISNUMBER(OFFSET('Hygiene Data'!$F$8,0,10*ROW('Hygiene Data'!F50))),'Data Summary'!DY56="Yes"),OFFSET('Hygiene Data'!$F$8,0,10*ROW('Hygiene Data'!F50)),NA())</f>
        <v>#N/A</v>
      </c>
      <c r="BK56" s="111" t="e">
        <f ca="true">+IF(AND(ISNUMBER(OFFSET('Hygiene Data'!$F$10,0,10*ROW('Hygiene Data'!F50))),'Data Summary'!DZ56="Yes"),OFFSET('Hygiene Data'!$F$10,0,10*ROW('Hygiene Data'!F50)),NA())</f>
        <v>#N/A</v>
      </c>
      <c r="BL56" s="111" t="e">
        <f ca="true">+IF(AND(ISNUMBER(OFFSET('Hygiene Data'!$G$6,0,10*ROW('Hygiene Data'!G50))),'Data Summary'!EA56="Yes"),OFFSET('Hygiene Data'!$G$6,0,10*ROW('Hygiene Data'!G50)),NA())</f>
        <v>#N/A</v>
      </c>
      <c r="BM56" s="111" t="e">
        <f ca="true">+IF(AND(ISNUMBER(OFFSET('Hygiene Data'!$G$8,0,10*ROW('Hygiene Data'!G50))),'Data Summary'!EB56="Yes"),OFFSET('Hygiene Data'!$G$8,0,10*ROW('Hygiene Data'!G50)),NA())</f>
        <v>#N/A</v>
      </c>
      <c r="BN56" s="111" t="e">
        <f ca="true">+IF(AND(ISNUMBER(OFFSET('Hygiene Data'!$G$10,0,10*ROW('Hygiene Data'!G50))),'Data Summary'!EC56="Yes"),OFFSET('Hygiene Data'!$G$10,0,10*ROW('Hygiene Data'!G50)),NA())</f>
        <v>#N/A</v>
      </c>
      <c r="BO56" s="111" t="e">
        <f ca="true">+IF(AND(ISNUMBER(OFFSET('Hygiene Data'!$H$6,0,10*ROW('Hygiene Data'!H50))),'Data Summary'!ED56="Yes"),OFFSET('Hygiene Data'!$H$6,0,10*ROW('Hygiene Data'!H50)),NA())</f>
        <v>#N/A</v>
      </c>
      <c r="BP56" s="111" t="e">
        <f ca="true">+IF(AND(ISNUMBER(OFFSET('Hygiene Data'!$H$8,0,10*ROW('Hygiene Data'!H50))),'Data Summary'!EE56="Yes"),OFFSET('Hygiene Data'!$H$8,0,10*ROW('Hygiene Data'!H50)),NA())</f>
        <v>#N/A</v>
      </c>
      <c r="BQ56" s="111" t="e">
        <f ca="true">+IF(AND(ISNUMBER(OFFSET('Hygiene Data'!$H$10,0,10*ROW('Hygiene Data'!H50))),'Data Summary'!EF56="Yes"),OFFSET('Hygiene Data'!$H$10,0,10*ROW('Hygiene Data'!H50)),NA())</f>
        <v>#N/A</v>
      </c>
    </row>
    <row r="57" x14ac:dyDescent="0.2">
      <c r="A57" s="59" t="e">
        <f ca="true">+IF(OFFSET('Water Data'!$B$1,0,10*ROW('Water Data'!B51))="",NA(),OFFSET('Water Data'!$B$1,0,10*ROW('Water Data'!B51)))</f>
        <v>#N/A</v>
      </c>
      <c r="B57" s="59" t="e">
        <f ca="true">+IF(OFFSET('Water Data'!$A$3,0,10*ROW('Water Data'!A54))="",NA(),OFFSET('Water Data'!$A$3,0,10*ROW('Water Data'!A54)))</f>
        <v>#N/A</v>
      </c>
      <c r="C57" s="59" t="e">
        <f ca="true">+IF(OFFSET('Water Data'!$C$3,0,10*ROW('Water Data'!C54))="",NA(),OFFSET('Water Data'!$C$3,0,10*ROW('Water Data'!C54)))</f>
        <v>#N/A</v>
      </c>
      <c r="D57" s="60" t="e">
        <f ca="true">+IF(AND(ISNUMBER(OFFSET('Water Data'!$C$5,0,10*ROW('Water Data'!C51))),'Data Summary'!BS57="Yes"),100-OFFSET('Water Data'!$C$5,0,10*ROW('Water Data'!C51)),NA())</f>
        <v>#N/A</v>
      </c>
      <c r="E57" s="60" t="e">
        <f ca="true">+IF(AND(ISNUMBER(OFFSET('Water Data'!$C$7,0,10*ROW('Water Data'!C51))),'Data Summary'!BT57="Yes"),OFFSET('Water Data'!$C$7,0,10*ROW('Water Data'!C51)),NA())</f>
        <v>#N/A</v>
      </c>
      <c r="F57" s="60" t="e">
        <f ca="true">+IF(AND(ISNUMBER(OFFSET('Water Data'!$C$10,0,10*ROW('Water Data'!C51))),'Data Summary'!BU57="Yes"),OFFSET('Water Data'!$C$10,0,10*ROW('Water Data'!C51)),NA())</f>
        <v>#N/A</v>
      </c>
      <c r="G57" s="60" t="e">
        <f ca="true">+IF(AND(ISNUMBER(OFFSET('Water Data'!$D$5,0,10*ROW('Water Data'!D51))),'Data Summary'!BV57="Yes"),100-OFFSET('Water Data'!$D$5,0,10*ROW('Water Data'!D51)),NA())</f>
        <v>#N/A</v>
      </c>
      <c r="H57" s="60" t="e">
        <f ca="true">+IF(AND(ISNUMBER(OFFSET('Water Data'!$D$7,0,10*ROW('Water Data'!D51))),'Data Summary'!BW57="Yes"),OFFSET('Water Data'!$D$7,0,10*ROW('Water Data'!D51)),NA())</f>
        <v>#N/A</v>
      </c>
      <c r="I57" s="60" t="e">
        <f ca="true">+IF(AND(ISNUMBER(OFFSET('Water Data'!$D$10,0,10*ROW('Water Data'!D51))),'Data Summary'!BX57="Yes"),OFFSET('Water Data'!$D$10,0,10*ROW('Water Data'!D51)),NA())</f>
        <v>#N/A</v>
      </c>
      <c r="J57" s="60" t="e">
        <f ca="true">+IF(AND(ISNUMBER(OFFSET('Water Data'!$E$5,0,10*ROW('Water Data'!E51))),'Data Summary'!BY57="Yes"),100-OFFSET('Water Data'!$E$5,0,10*ROW('Water Data'!E51)),NA())</f>
        <v>#N/A</v>
      </c>
      <c r="K57" s="60" t="e">
        <f ca="true">+IF(AND(ISNUMBER(OFFSET('Water Data'!$E$7,0,10*ROW('Water Data'!E51))),'Data Summary'!BZ57="Yes"),OFFSET('Water Data'!$E$7,0,10*ROW('Water Data'!E51)),NA())</f>
        <v>#N/A</v>
      </c>
      <c r="L57" s="60" t="e">
        <f ca="true">+IF(AND(ISNUMBER(OFFSET('Water Data'!$E$10,0,10*ROW('Water Data'!E51))),'Data Summary'!CA57="Yes"),OFFSET('Water Data'!$E$10,0,10*ROW('Water Data'!E51)),NA())</f>
        <v>#N/A</v>
      </c>
      <c r="M57" s="60" t="e">
        <f ca="true">+IF(AND(ISNUMBER(OFFSET('Water Data'!$F$5,0,10*ROW('Water Data'!F51))),'Data Summary'!CB57="Yes"),100-OFFSET('Water Data'!$F$5,0,10*ROW('Water Data'!F51)),NA())</f>
        <v>#N/A</v>
      </c>
      <c r="N57" s="60" t="e">
        <f ca="true">+IF(AND(ISNUMBER(OFFSET('Water Data'!$F$7,0,10*ROW('Water Data'!F51))),'Data Summary'!CC57="Yes"),OFFSET('Water Data'!$F$7,0,10*ROW('Water Data'!F51)),NA())</f>
        <v>#N/A</v>
      </c>
      <c r="O57" s="60" t="e">
        <f ca="true">+IF(AND(ISNUMBER(OFFSET('Water Data'!$F$10,0,10*ROW('Water Data'!F51))),'Data Summary'!CD57="Yes"),OFFSET('Water Data'!$F$10,0,10*ROW('Water Data'!F51)),NA())</f>
        <v>#N/A</v>
      </c>
      <c r="P57" s="60" t="e">
        <f ca="true">+IF(AND(ISNUMBER(OFFSET('Water Data'!$G$5,0,10*ROW('Water Data'!G51))),'Data Summary'!CE57="Yes"),100-OFFSET('Water Data'!$G$5,0,10*ROW('Water Data'!G51)),NA())</f>
        <v>#N/A</v>
      </c>
      <c r="Q57" s="60" t="e">
        <f ca="true">+IF(AND(ISNUMBER(OFFSET('Water Data'!$G$7,0,10*ROW('Water Data'!G51))),'Data Summary'!CF57="Yes"),OFFSET('Water Data'!$G$7,0,10*ROW('Water Data'!G51)),NA())</f>
        <v>#N/A</v>
      </c>
      <c r="R57" s="60" t="e">
        <f ca="true">+IF(AND(ISNUMBER(OFFSET('Water Data'!$G$10,0,10*ROW('Water Data'!G51))),'Data Summary'!CG57="Yes"),OFFSET('Water Data'!$G$10,0,10*ROW('Water Data'!G51)),NA())</f>
        <v>#N/A</v>
      </c>
      <c r="S57" s="60" t="e">
        <f ca="true">+IF(AND(ISNUMBER(OFFSET('Water Data'!$H$5,0,10*ROW('Water Data'!H51))),'Data Summary'!CH57="Yes"),100-OFFSET('Water Data'!$H$5,0,10*ROW('Water Data'!H51)),NA())</f>
        <v>#N/A</v>
      </c>
      <c r="T57" s="60" t="e">
        <f ca="true">+IF(AND(ISNUMBER(OFFSET('Water Data'!$H$7,0,10*ROW('Water Data'!H51))),'Data Summary'!CI57="Yes"),OFFSET('Water Data'!$H$7,0,10*ROW('Water Data'!H51)),NA())</f>
        <v>#N/A</v>
      </c>
      <c r="U57" s="60" t="e">
        <f ca="true">+IF(AND(ISNUMBER(OFFSET('Water Data'!$H$10,0,10*ROW('Water Data'!H51))),'Data Summary'!CJ57="Yes"),OFFSET('Water Data'!$H$10,0,10*ROW('Water Data'!H51)),NA())</f>
        <v>#N/A</v>
      </c>
      <c r="V57" s="106" t="e">
        <f ca="true">+IF(AND(ISNUMBER(OFFSET('Sanitation Data'!$C$5,0,10*ROW('Sanitation Data'!C51))),'Data Summary'!CK57="Yes"),100-OFFSET('Sanitation Data'!$C$5,0,10*ROW('Sanitation Data'!C51)),NA())</f>
        <v>#N/A</v>
      </c>
      <c r="W57" s="106" t="e">
        <f ca="true">+IF(AND(ISNUMBER(OFFSET('Sanitation Data'!$C$7,0,10*ROW('Sanitation Data'!C51))),'Data Summary'!CL57="Yes"),OFFSET('Sanitation Data'!$C$7,0,10*ROW('Sanitation Data'!C51)),NA())</f>
        <v>#N/A</v>
      </c>
      <c r="X57" s="106" t="e">
        <f ca="true">+IF(AND(ISNUMBER(OFFSET('Sanitation Data'!$C$11,0,10*ROW('Sanitation Data'!C51))),'Data Summary'!CM57="Yes"),OFFSET('Sanitation Data'!$C$11,0,10*ROW('Sanitation Data'!C51)),NA())</f>
        <v>#N/A</v>
      </c>
      <c r="Y57" s="106" t="e">
        <f ca="true">+IF(AND(ISNUMBER(OFFSET('Sanitation Data'!$C$12,0,10*ROW('Sanitation Data'!C51))),'Data Summary'!CN57="Yes"),OFFSET('Sanitation Data'!$C$12,0,10*ROW('Sanitation Data'!C51)),NA())</f>
        <v>#N/A</v>
      </c>
      <c r="Z57" s="106" t="e">
        <f ca="true">+IF(AND(ISNUMBER(OFFSET('Sanitation Data'!$C$13,0,10*ROW('Sanitation Data'!C51))),'Data Summary'!CO57="Yes"),OFFSET('Sanitation Data'!$C$13,0,10*ROW('Sanitation Data'!C51)),NA())</f>
        <v>#N/A</v>
      </c>
      <c r="AA57" s="106" t="e">
        <f ca="true">+IF(AND(ISNUMBER(OFFSET('Sanitation Data'!$D$5,0,10*ROW('Sanitation Data'!D51))),'Data Summary'!CP57="Yes"),100-OFFSET('Sanitation Data'!$D$5,0,10*ROW('Sanitation Data'!D51)),NA())</f>
        <v>#N/A</v>
      </c>
      <c r="AB57" s="106" t="e">
        <f ca="true">+IF(AND(ISNUMBER(OFFSET('Sanitation Data'!$D$7,0,10*ROW('Sanitation Data'!D51))),'Data Summary'!CQ57="Yes"),OFFSET('Sanitation Data'!$D$7,0,10*ROW('Sanitation Data'!D51)),NA())</f>
        <v>#N/A</v>
      </c>
      <c r="AC57" s="106" t="e">
        <f ca="true">+IF(AND(ISNUMBER(OFFSET('Sanitation Data'!$D$11,0,10*ROW('Sanitation Data'!D51))),'Data Summary'!CR57="Yes"),OFFSET('Sanitation Data'!$D$11,0,10*ROW('Sanitation Data'!D51)),NA())</f>
        <v>#N/A</v>
      </c>
      <c r="AD57" s="106" t="e">
        <f ca="true">+IF(AND(ISNUMBER(OFFSET('Sanitation Data'!$D$12,0,10*ROW('Sanitation Data'!D51))),'Data Summary'!CS57="Yes"),OFFSET('Sanitation Data'!$D$12,0,10*ROW('Sanitation Data'!D51)),NA())</f>
        <v>#N/A</v>
      </c>
      <c r="AE57" s="106" t="e">
        <f ca="true">+IF(AND(ISNUMBER(OFFSET('Sanitation Data'!$D$13,0,10*ROW('Sanitation Data'!D51))),'Data Summary'!CT57="Yes"),OFFSET('Sanitation Data'!$D$13,0,10*ROW('Sanitation Data'!D51)),NA())</f>
        <v>#N/A</v>
      </c>
      <c r="AF57" s="106" t="e">
        <f ca="true">+IF(AND(ISNUMBER(OFFSET('Sanitation Data'!$E$5,0,10*ROW('Sanitation Data'!E51))),'Data Summary'!CU57="Yes"),100-OFFSET('Sanitation Data'!$E$5,0,10*ROW('Sanitation Data'!E51)),NA())</f>
        <v>#N/A</v>
      </c>
      <c r="AG57" s="106" t="e">
        <f ca="true">+IF(AND(ISNUMBER(OFFSET('Sanitation Data'!$E$7,0,10*ROW('Sanitation Data'!E51))),'Data Summary'!CV57="Yes"),OFFSET('Sanitation Data'!$E$7,0,10*ROW('Sanitation Data'!E51)),NA())</f>
        <v>#N/A</v>
      </c>
      <c r="AH57" s="106" t="e">
        <f ca="true">+IF(AND(ISNUMBER(OFFSET('Sanitation Data'!$E$11,0,10*ROW('Sanitation Data'!E51))),'Data Summary'!CW57="Yes"),OFFSET('Sanitation Data'!$E$11,0,10*ROW('Sanitation Data'!E51)),NA())</f>
        <v>#N/A</v>
      </c>
      <c r="AI57" s="106" t="e">
        <f ca="true">+IF(AND(ISNUMBER(OFFSET('Sanitation Data'!$E$12,0,10*ROW('Sanitation Data'!E51))),'Data Summary'!CX57="Yes"),OFFSET('Sanitation Data'!$E$12,0,10*ROW('Sanitation Data'!E51)),NA())</f>
        <v>#N/A</v>
      </c>
      <c r="AJ57" s="106" t="e">
        <f ca="true">+IF(AND(ISNUMBER(OFFSET('Sanitation Data'!$E$13,0,10*ROW('Sanitation Data'!E51))),'Data Summary'!CY57="Yes"),OFFSET('Sanitation Data'!$E$13,0,10*ROW('Sanitation Data'!E51)),NA())</f>
        <v>#N/A</v>
      </c>
      <c r="AK57" s="106" t="e">
        <f ca="true">+IF(AND(ISNUMBER(OFFSET('Sanitation Data'!$F$5,0,10*ROW('Sanitation Data'!F51))),'Data Summary'!CZ57="Yes"),100-OFFSET('Sanitation Data'!$F$5,0,10*ROW('Sanitation Data'!F51)),NA())</f>
        <v>#N/A</v>
      </c>
      <c r="AL57" s="106" t="e">
        <f ca="true">+IF(AND(ISNUMBER(OFFSET('Sanitation Data'!$F$7,0,10*ROW('Sanitation Data'!F51))),'Data Summary'!DA57="Yes"),OFFSET('Sanitation Data'!$F$7,0,10*ROW('Sanitation Data'!F51)),NA())</f>
        <v>#N/A</v>
      </c>
      <c r="AM57" s="106" t="e">
        <f ca="true">+IF(AND(ISNUMBER(OFFSET('Sanitation Data'!$F$11,0,10*ROW('Sanitation Data'!F51))),'Data Summary'!DB57="Yes"),OFFSET('Sanitation Data'!$F$11,0,10*ROW('Sanitation Data'!F51)),NA())</f>
        <v>#N/A</v>
      </c>
      <c r="AN57" s="106" t="e">
        <f ca="true">+IF(AND(ISNUMBER(OFFSET('Sanitation Data'!$F$12,0,10*ROW('Sanitation Data'!F51))),'Data Summary'!DC57="Yes"),OFFSET('Sanitation Data'!$F$12,0,10*ROW('Sanitation Data'!F51)),NA())</f>
        <v>#N/A</v>
      </c>
      <c r="AO57" s="106" t="e">
        <f ca="true">+IF(AND(ISNUMBER(OFFSET('Sanitation Data'!$F$13,0,10*ROW('Sanitation Data'!F51))),'Data Summary'!DD57="Yes"),OFFSET('Sanitation Data'!$F$13,0,10*ROW('Sanitation Data'!F51)),NA())</f>
        <v>#N/A</v>
      </c>
      <c r="AP57" s="106" t="e">
        <f ca="true">+IF(AND(ISNUMBER(OFFSET('Sanitation Data'!$G$5,0,10*ROW('Sanitation Data'!G51))),'Data Summary'!DE57="Yes"),100-OFFSET('Sanitation Data'!$G$5,0,10*ROW('Sanitation Data'!G51)),NA())</f>
        <v>#N/A</v>
      </c>
      <c r="AQ57" s="106" t="e">
        <f ca="true">+IF(AND(ISNUMBER(OFFSET('Sanitation Data'!$G$7,0,10*ROW('Sanitation Data'!G51))),'Data Summary'!DF57="Yes"),OFFSET('Sanitation Data'!$G$7,0,10*ROW('Sanitation Data'!G51)),NA())</f>
        <v>#N/A</v>
      </c>
      <c r="AR57" s="106" t="e">
        <f ca="true">+IF(AND(ISNUMBER(OFFSET('Sanitation Data'!$G$11,0,10*ROW('Sanitation Data'!G51))),'Data Summary'!DG57="Yes"),OFFSET('Sanitation Data'!$G$11,0,10*ROW('Sanitation Data'!G51)),NA())</f>
        <v>#N/A</v>
      </c>
      <c r="AS57" s="106" t="e">
        <f ca="true">+IF(AND(ISNUMBER(OFFSET('Sanitation Data'!$G$12,0,10*ROW('Sanitation Data'!G51))),'Data Summary'!DH57="Yes"),OFFSET('Sanitation Data'!$G$12,0,10*ROW('Sanitation Data'!G51)),NA())</f>
        <v>#N/A</v>
      </c>
      <c r="AT57" s="106" t="e">
        <f ca="true">+IF(AND(ISNUMBER(OFFSET('Sanitation Data'!$G$13,0,10*ROW('Sanitation Data'!G51))),'Data Summary'!DI57="Yes"),OFFSET('Sanitation Data'!$G$13,0,10*ROW('Sanitation Data'!G51)),NA())</f>
        <v>#N/A</v>
      </c>
      <c r="AU57" s="106" t="e">
        <f ca="true">+IF(AND(ISNUMBER(OFFSET('Sanitation Data'!$H$5,0,10*ROW('Sanitation Data'!H51))),'Data Summary'!DJ57="Yes"),100-OFFSET('Sanitation Data'!$H$5,0,10*ROW('Sanitation Data'!H51)),NA())</f>
        <v>#N/A</v>
      </c>
      <c r="AV57" s="106" t="e">
        <f ca="true">+IF(AND(ISNUMBER(OFFSET('Sanitation Data'!$H$7,0,10*ROW('Sanitation Data'!H51))),'Data Summary'!DK57="Yes"),OFFSET('Sanitation Data'!$H$7,0,10*ROW('Sanitation Data'!H51)),NA())</f>
        <v>#N/A</v>
      </c>
      <c r="AW57" s="106" t="e">
        <f ca="true">+IF(AND(ISNUMBER(OFFSET('Sanitation Data'!$H$11,0,10*ROW('Sanitation Data'!H51))),'Data Summary'!DL57="Yes"),OFFSET('Sanitation Data'!$H$11,0,10*ROW('Sanitation Data'!H51)),NA())</f>
        <v>#N/A</v>
      </c>
      <c r="AX57" s="106" t="e">
        <f ca="true">+IF(AND(ISNUMBER(OFFSET('Sanitation Data'!$H$12,0,10*ROW('Sanitation Data'!H51))),'Data Summary'!DM57="Yes"),OFFSET('Sanitation Data'!$H$12,0,10*ROW('Sanitation Data'!H51)),NA())</f>
        <v>#N/A</v>
      </c>
      <c r="AY57" s="106" t="e">
        <f ca="true">+IF(AND(ISNUMBER(OFFSET('Sanitation Data'!$H$13,0,10*ROW('Sanitation Data'!H51))),'Data Summary'!DN57="Yes"),OFFSET('Sanitation Data'!$H$13,0,10*ROW('Sanitation Data'!H51)),NA())</f>
        <v>#N/A</v>
      </c>
      <c r="AZ57" s="111" t="e">
        <f ca="true">+IF(AND(ISNUMBER(OFFSET('Hygiene Data'!$C$6,0,10*ROW('Hygiene Data'!C51))),'Data Summary'!DO57="Yes"),OFFSET('Hygiene Data'!$C$6,0,10*ROW('Hygiene Data'!C51)),NA())</f>
        <v>#N/A</v>
      </c>
      <c r="BA57" s="111" t="e">
        <f ca="true">+IF(AND(ISNUMBER(OFFSET('Hygiene Data'!$C$8,0,10*ROW('Hygiene Data'!C51))),'Data Summary'!DP57="Yes"),OFFSET('Hygiene Data'!$C$8,0,10*ROW('Hygiene Data'!C51)),NA())</f>
        <v>#N/A</v>
      </c>
      <c r="BB57" s="111" t="e">
        <f ca="true">+IF(AND(ISNUMBER(OFFSET('Hygiene Data'!$C$10,0,10*ROW('Hygiene Data'!C51))),'Data Summary'!DQ57="Yes"),OFFSET('Hygiene Data'!$C$10,0,10*ROW('Hygiene Data'!C51)),NA())</f>
        <v>#N/A</v>
      </c>
      <c r="BC57" s="111" t="e">
        <f ca="true">+IF(AND(ISNUMBER(OFFSET('Hygiene Data'!$D$6,0,10*ROW('Hygiene Data'!D51))),'Data Summary'!DR57="Yes"),OFFSET('Hygiene Data'!$D$6,0,10*ROW('Hygiene Data'!D51)),NA())</f>
        <v>#N/A</v>
      </c>
      <c r="BD57" s="111" t="e">
        <f ca="true">+IF(AND(ISNUMBER(OFFSET('Hygiene Data'!$D$8,0,10*ROW('Hygiene Data'!D51))),'Data Summary'!DS57="Yes"),OFFSET('Hygiene Data'!$D$8,0,10*ROW('Hygiene Data'!D51)),NA())</f>
        <v>#N/A</v>
      </c>
      <c r="BE57" s="111" t="e">
        <f ca="true">+IF(AND(ISNUMBER(OFFSET('Hygiene Data'!$D$10,0,10*ROW('Hygiene Data'!D51))),'Data Summary'!DT57="Yes"),OFFSET('Hygiene Data'!$D$10,0,10*ROW('Hygiene Data'!D51)),NA())</f>
        <v>#N/A</v>
      </c>
      <c r="BF57" s="111" t="e">
        <f ca="true">+IF(AND(ISNUMBER(OFFSET('Hygiene Data'!$E$6,0,10*ROW('Hygiene Data'!E51))),'Data Summary'!DU57="Yes"),OFFSET('Hygiene Data'!$E$6,0,10*ROW('Hygiene Data'!E51)),NA())</f>
        <v>#N/A</v>
      </c>
      <c r="BG57" s="111" t="e">
        <f ca="true">+IF(AND(ISNUMBER(OFFSET('Hygiene Data'!$E$8,0,10*ROW('Hygiene Data'!E51))),'Data Summary'!DV57="Yes"),OFFSET('Hygiene Data'!$E$8,0,10*ROW('Hygiene Data'!E51)),NA())</f>
        <v>#N/A</v>
      </c>
      <c r="BH57" s="111" t="e">
        <f ca="true">+IF(AND(ISNUMBER(OFFSET('Hygiene Data'!$E$10,0,10*ROW('Hygiene Data'!E51))),'Data Summary'!DW57="Yes"),OFFSET('Hygiene Data'!$E$10,0,10*ROW('Hygiene Data'!E51)),NA())</f>
        <v>#N/A</v>
      </c>
      <c r="BI57" s="111" t="e">
        <f ca="true">+IF(AND(ISNUMBER(OFFSET('Hygiene Data'!$F$6,0,10*ROW('Hygiene Data'!F51))),'Data Summary'!DX57="Yes"),OFFSET('Hygiene Data'!$F$6,0,10*ROW('Hygiene Data'!F51)),NA())</f>
        <v>#N/A</v>
      </c>
      <c r="BJ57" s="111" t="e">
        <f ca="true">+IF(AND(ISNUMBER(OFFSET('Hygiene Data'!$F$8,0,10*ROW('Hygiene Data'!F51))),'Data Summary'!DY57="Yes"),OFFSET('Hygiene Data'!$F$8,0,10*ROW('Hygiene Data'!F51)),NA())</f>
        <v>#N/A</v>
      </c>
      <c r="BK57" s="111" t="e">
        <f ca="true">+IF(AND(ISNUMBER(OFFSET('Hygiene Data'!$F$10,0,10*ROW('Hygiene Data'!F51))),'Data Summary'!DZ57="Yes"),OFFSET('Hygiene Data'!$F$10,0,10*ROW('Hygiene Data'!F51)),NA())</f>
        <v>#N/A</v>
      </c>
      <c r="BL57" s="111" t="e">
        <f ca="true">+IF(AND(ISNUMBER(OFFSET('Hygiene Data'!$G$6,0,10*ROW('Hygiene Data'!G51))),'Data Summary'!EA57="Yes"),OFFSET('Hygiene Data'!$G$6,0,10*ROW('Hygiene Data'!G51)),NA())</f>
        <v>#N/A</v>
      </c>
      <c r="BM57" s="111" t="e">
        <f ca="true">+IF(AND(ISNUMBER(OFFSET('Hygiene Data'!$G$8,0,10*ROW('Hygiene Data'!G51))),'Data Summary'!EB57="Yes"),OFFSET('Hygiene Data'!$G$8,0,10*ROW('Hygiene Data'!G51)),NA())</f>
        <v>#N/A</v>
      </c>
      <c r="BN57" s="111" t="e">
        <f ca="true">+IF(AND(ISNUMBER(OFFSET('Hygiene Data'!$G$10,0,10*ROW('Hygiene Data'!G51))),'Data Summary'!EC57="Yes"),OFFSET('Hygiene Data'!$G$10,0,10*ROW('Hygiene Data'!G51)),NA())</f>
        <v>#N/A</v>
      </c>
      <c r="BO57" s="111" t="e">
        <f ca="true">+IF(AND(ISNUMBER(OFFSET('Hygiene Data'!$H$6,0,10*ROW('Hygiene Data'!H51))),'Data Summary'!ED57="Yes"),OFFSET('Hygiene Data'!$H$6,0,10*ROW('Hygiene Data'!H51)),NA())</f>
        <v>#N/A</v>
      </c>
      <c r="BP57" s="111" t="e">
        <f ca="true">+IF(AND(ISNUMBER(OFFSET('Hygiene Data'!$H$8,0,10*ROW('Hygiene Data'!H51))),'Data Summary'!EE57="Yes"),OFFSET('Hygiene Data'!$H$8,0,10*ROW('Hygiene Data'!H51)),NA())</f>
        <v>#N/A</v>
      </c>
      <c r="BQ57" s="111" t="e">
        <f ca="true">+IF(AND(ISNUMBER(OFFSET('Hygiene Data'!$H$10,0,10*ROW('Hygiene Data'!H51))),'Data Summary'!EF57="Yes"),OFFSET('Hygiene Data'!$H$10,0,10*ROW('Hygiene Data'!H51)),NA())</f>
        <v>#N/A</v>
      </c>
    </row>
    <row r="58" x14ac:dyDescent="0.2">
      <c r="A58" s="59" t="e">
        <f ca="true">+IF(OFFSET('Water Data'!$B$1,0,10*ROW('Water Data'!B52))="",NA(),OFFSET('Water Data'!$B$1,0,10*ROW('Water Data'!B52)))</f>
        <v>#N/A</v>
      </c>
      <c r="B58" s="59" t="e">
        <f ca="true">+IF(OFFSET('Water Data'!$A$3,0,10*ROW('Water Data'!A55))="",NA(),OFFSET('Water Data'!$A$3,0,10*ROW('Water Data'!A55)))</f>
        <v>#N/A</v>
      </c>
      <c r="C58" s="59" t="e">
        <f ca="true">+IF(OFFSET('Water Data'!$C$3,0,10*ROW('Water Data'!C55))="",NA(),OFFSET('Water Data'!$C$3,0,10*ROW('Water Data'!C55)))</f>
        <v>#N/A</v>
      </c>
      <c r="D58" s="60" t="e">
        <f ca="true">+IF(AND(ISNUMBER(OFFSET('Water Data'!$C$5,0,10*ROW('Water Data'!C52))),'Data Summary'!BS58="Yes"),100-OFFSET('Water Data'!$C$5,0,10*ROW('Water Data'!C52)),NA())</f>
        <v>#N/A</v>
      </c>
      <c r="E58" s="60" t="e">
        <f ca="true">+IF(AND(ISNUMBER(OFFSET('Water Data'!$C$7,0,10*ROW('Water Data'!C52))),'Data Summary'!BT58="Yes"),OFFSET('Water Data'!$C$7,0,10*ROW('Water Data'!C52)),NA())</f>
        <v>#N/A</v>
      </c>
      <c r="F58" s="60" t="e">
        <f ca="true">+IF(AND(ISNUMBER(OFFSET('Water Data'!$C$10,0,10*ROW('Water Data'!C52))),'Data Summary'!BU58="Yes"),OFFSET('Water Data'!$C$10,0,10*ROW('Water Data'!C52)),NA())</f>
        <v>#N/A</v>
      </c>
      <c r="G58" s="60" t="e">
        <f ca="true">+IF(AND(ISNUMBER(OFFSET('Water Data'!$D$5,0,10*ROW('Water Data'!D52))),'Data Summary'!BV58="Yes"),100-OFFSET('Water Data'!$D$5,0,10*ROW('Water Data'!D52)),NA())</f>
        <v>#N/A</v>
      </c>
      <c r="H58" s="60" t="e">
        <f ca="true">+IF(AND(ISNUMBER(OFFSET('Water Data'!$D$7,0,10*ROW('Water Data'!D52))),'Data Summary'!BW58="Yes"),OFFSET('Water Data'!$D$7,0,10*ROW('Water Data'!D52)),NA())</f>
        <v>#N/A</v>
      </c>
      <c r="I58" s="60" t="e">
        <f ca="true">+IF(AND(ISNUMBER(OFFSET('Water Data'!$D$10,0,10*ROW('Water Data'!D52))),'Data Summary'!BX58="Yes"),OFFSET('Water Data'!$D$10,0,10*ROW('Water Data'!D52)),NA())</f>
        <v>#N/A</v>
      </c>
      <c r="J58" s="60" t="e">
        <f ca="true">+IF(AND(ISNUMBER(OFFSET('Water Data'!$E$5,0,10*ROW('Water Data'!E52))),'Data Summary'!BY58="Yes"),100-OFFSET('Water Data'!$E$5,0,10*ROW('Water Data'!E52)),NA())</f>
        <v>#N/A</v>
      </c>
      <c r="K58" s="60" t="e">
        <f ca="true">+IF(AND(ISNUMBER(OFFSET('Water Data'!$E$7,0,10*ROW('Water Data'!E52))),'Data Summary'!BZ58="Yes"),OFFSET('Water Data'!$E$7,0,10*ROW('Water Data'!E52)),NA())</f>
        <v>#N/A</v>
      </c>
      <c r="L58" s="60" t="e">
        <f ca="true">+IF(AND(ISNUMBER(OFFSET('Water Data'!$E$10,0,10*ROW('Water Data'!E52))),'Data Summary'!CA58="Yes"),OFFSET('Water Data'!$E$10,0,10*ROW('Water Data'!E52)),NA())</f>
        <v>#N/A</v>
      </c>
      <c r="M58" s="60" t="e">
        <f ca="true">+IF(AND(ISNUMBER(OFFSET('Water Data'!$F$5,0,10*ROW('Water Data'!F52))),'Data Summary'!CB58="Yes"),100-OFFSET('Water Data'!$F$5,0,10*ROW('Water Data'!F52)),NA())</f>
        <v>#N/A</v>
      </c>
      <c r="N58" s="60" t="e">
        <f ca="true">+IF(AND(ISNUMBER(OFFSET('Water Data'!$F$7,0,10*ROW('Water Data'!F52))),'Data Summary'!CC58="Yes"),OFFSET('Water Data'!$F$7,0,10*ROW('Water Data'!F52)),NA())</f>
        <v>#N/A</v>
      </c>
      <c r="O58" s="60" t="e">
        <f ca="true">+IF(AND(ISNUMBER(OFFSET('Water Data'!$F$10,0,10*ROW('Water Data'!F52))),'Data Summary'!CD58="Yes"),OFFSET('Water Data'!$F$10,0,10*ROW('Water Data'!F52)),NA())</f>
        <v>#N/A</v>
      </c>
      <c r="P58" s="60" t="e">
        <f ca="true">+IF(AND(ISNUMBER(OFFSET('Water Data'!$G$5,0,10*ROW('Water Data'!G52))),'Data Summary'!CE58="Yes"),100-OFFSET('Water Data'!$G$5,0,10*ROW('Water Data'!G52)),NA())</f>
        <v>#N/A</v>
      </c>
      <c r="Q58" s="60" t="e">
        <f ca="true">+IF(AND(ISNUMBER(OFFSET('Water Data'!$G$7,0,10*ROW('Water Data'!G52))),'Data Summary'!CF58="Yes"),OFFSET('Water Data'!$G$7,0,10*ROW('Water Data'!G52)),NA())</f>
        <v>#N/A</v>
      </c>
      <c r="R58" s="60" t="e">
        <f ca="true">+IF(AND(ISNUMBER(OFFSET('Water Data'!$G$10,0,10*ROW('Water Data'!G52))),'Data Summary'!CG58="Yes"),OFFSET('Water Data'!$G$10,0,10*ROW('Water Data'!G52)),NA())</f>
        <v>#N/A</v>
      </c>
      <c r="S58" s="60" t="e">
        <f ca="true">+IF(AND(ISNUMBER(OFFSET('Water Data'!$H$5,0,10*ROW('Water Data'!H52))),'Data Summary'!CH58="Yes"),100-OFFSET('Water Data'!$H$5,0,10*ROW('Water Data'!H52)),NA())</f>
        <v>#N/A</v>
      </c>
      <c r="T58" s="60" t="e">
        <f ca="true">+IF(AND(ISNUMBER(OFFSET('Water Data'!$H$7,0,10*ROW('Water Data'!H52))),'Data Summary'!CI58="Yes"),OFFSET('Water Data'!$H$7,0,10*ROW('Water Data'!H52)),NA())</f>
        <v>#N/A</v>
      </c>
      <c r="U58" s="60" t="e">
        <f ca="true">+IF(AND(ISNUMBER(OFFSET('Water Data'!$H$10,0,10*ROW('Water Data'!H52))),'Data Summary'!CJ58="Yes"),OFFSET('Water Data'!$H$10,0,10*ROW('Water Data'!H52)),NA())</f>
        <v>#N/A</v>
      </c>
      <c r="V58" s="106" t="e">
        <f ca="true">+IF(AND(ISNUMBER(OFFSET('Sanitation Data'!$C$5,0,10*ROW('Sanitation Data'!C52))),'Data Summary'!CK58="Yes"),100-OFFSET('Sanitation Data'!$C$5,0,10*ROW('Sanitation Data'!C52)),NA())</f>
        <v>#N/A</v>
      </c>
      <c r="W58" s="106" t="e">
        <f ca="true">+IF(AND(ISNUMBER(OFFSET('Sanitation Data'!$C$7,0,10*ROW('Sanitation Data'!C52))),'Data Summary'!CL58="Yes"),OFFSET('Sanitation Data'!$C$7,0,10*ROW('Sanitation Data'!C52)),NA())</f>
        <v>#N/A</v>
      </c>
      <c r="X58" s="106" t="e">
        <f ca="true">+IF(AND(ISNUMBER(OFFSET('Sanitation Data'!$C$11,0,10*ROW('Sanitation Data'!C52))),'Data Summary'!CM58="Yes"),OFFSET('Sanitation Data'!$C$11,0,10*ROW('Sanitation Data'!C52)),NA())</f>
        <v>#N/A</v>
      </c>
      <c r="Y58" s="106" t="e">
        <f ca="true">+IF(AND(ISNUMBER(OFFSET('Sanitation Data'!$C$12,0,10*ROW('Sanitation Data'!C52))),'Data Summary'!CN58="Yes"),OFFSET('Sanitation Data'!$C$12,0,10*ROW('Sanitation Data'!C52)),NA())</f>
        <v>#N/A</v>
      </c>
      <c r="Z58" s="106" t="e">
        <f ca="true">+IF(AND(ISNUMBER(OFFSET('Sanitation Data'!$C$13,0,10*ROW('Sanitation Data'!C52))),'Data Summary'!CO58="Yes"),OFFSET('Sanitation Data'!$C$13,0,10*ROW('Sanitation Data'!C52)),NA())</f>
        <v>#N/A</v>
      </c>
      <c r="AA58" s="106" t="e">
        <f ca="true">+IF(AND(ISNUMBER(OFFSET('Sanitation Data'!$D$5,0,10*ROW('Sanitation Data'!D52))),'Data Summary'!CP58="Yes"),100-OFFSET('Sanitation Data'!$D$5,0,10*ROW('Sanitation Data'!D52)),NA())</f>
        <v>#N/A</v>
      </c>
      <c r="AB58" s="106" t="e">
        <f ca="true">+IF(AND(ISNUMBER(OFFSET('Sanitation Data'!$D$7,0,10*ROW('Sanitation Data'!D52))),'Data Summary'!CQ58="Yes"),OFFSET('Sanitation Data'!$D$7,0,10*ROW('Sanitation Data'!D52)),NA())</f>
        <v>#N/A</v>
      </c>
      <c r="AC58" s="106" t="e">
        <f ca="true">+IF(AND(ISNUMBER(OFFSET('Sanitation Data'!$D$11,0,10*ROW('Sanitation Data'!D52))),'Data Summary'!CR58="Yes"),OFFSET('Sanitation Data'!$D$11,0,10*ROW('Sanitation Data'!D52)),NA())</f>
        <v>#N/A</v>
      </c>
      <c r="AD58" s="106" t="e">
        <f ca="true">+IF(AND(ISNUMBER(OFFSET('Sanitation Data'!$D$12,0,10*ROW('Sanitation Data'!D52))),'Data Summary'!CS58="Yes"),OFFSET('Sanitation Data'!$D$12,0,10*ROW('Sanitation Data'!D52)),NA())</f>
        <v>#N/A</v>
      </c>
      <c r="AE58" s="106" t="e">
        <f ca="true">+IF(AND(ISNUMBER(OFFSET('Sanitation Data'!$D$13,0,10*ROW('Sanitation Data'!D52))),'Data Summary'!CT58="Yes"),OFFSET('Sanitation Data'!$D$13,0,10*ROW('Sanitation Data'!D52)),NA())</f>
        <v>#N/A</v>
      </c>
      <c r="AF58" s="106" t="e">
        <f ca="true">+IF(AND(ISNUMBER(OFFSET('Sanitation Data'!$E$5,0,10*ROW('Sanitation Data'!E52))),'Data Summary'!CU58="Yes"),100-OFFSET('Sanitation Data'!$E$5,0,10*ROW('Sanitation Data'!E52)),NA())</f>
        <v>#N/A</v>
      </c>
      <c r="AG58" s="106" t="e">
        <f ca="true">+IF(AND(ISNUMBER(OFFSET('Sanitation Data'!$E$7,0,10*ROW('Sanitation Data'!E52))),'Data Summary'!CV58="Yes"),OFFSET('Sanitation Data'!$E$7,0,10*ROW('Sanitation Data'!E52)),NA())</f>
        <v>#N/A</v>
      </c>
      <c r="AH58" s="106" t="e">
        <f ca="true">+IF(AND(ISNUMBER(OFFSET('Sanitation Data'!$E$11,0,10*ROW('Sanitation Data'!E52))),'Data Summary'!CW58="Yes"),OFFSET('Sanitation Data'!$E$11,0,10*ROW('Sanitation Data'!E52)),NA())</f>
        <v>#N/A</v>
      </c>
      <c r="AI58" s="106" t="e">
        <f ca="true">+IF(AND(ISNUMBER(OFFSET('Sanitation Data'!$E$12,0,10*ROW('Sanitation Data'!E52))),'Data Summary'!CX58="Yes"),OFFSET('Sanitation Data'!$E$12,0,10*ROW('Sanitation Data'!E52)),NA())</f>
        <v>#N/A</v>
      </c>
      <c r="AJ58" s="106" t="e">
        <f ca="true">+IF(AND(ISNUMBER(OFFSET('Sanitation Data'!$E$13,0,10*ROW('Sanitation Data'!E52))),'Data Summary'!CY58="Yes"),OFFSET('Sanitation Data'!$E$13,0,10*ROW('Sanitation Data'!E52)),NA())</f>
        <v>#N/A</v>
      </c>
      <c r="AK58" s="106" t="e">
        <f ca="true">+IF(AND(ISNUMBER(OFFSET('Sanitation Data'!$F$5,0,10*ROW('Sanitation Data'!F52))),'Data Summary'!CZ58="Yes"),100-OFFSET('Sanitation Data'!$F$5,0,10*ROW('Sanitation Data'!F52)),NA())</f>
        <v>#N/A</v>
      </c>
      <c r="AL58" s="106" t="e">
        <f ca="true">+IF(AND(ISNUMBER(OFFSET('Sanitation Data'!$F$7,0,10*ROW('Sanitation Data'!F52))),'Data Summary'!DA58="Yes"),OFFSET('Sanitation Data'!$F$7,0,10*ROW('Sanitation Data'!F52)),NA())</f>
        <v>#N/A</v>
      </c>
      <c r="AM58" s="106" t="e">
        <f ca="true">+IF(AND(ISNUMBER(OFFSET('Sanitation Data'!$F$11,0,10*ROW('Sanitation Data'!F52))),'Data Summary'!DB58="Yes"),OFFSET('Sanitation Data'!$F$11,0,10*ROW('Sanitation Data'!F52)),NA())</f>
        <v>#N/A</v>
      </c>
      <c r="AN58" s="106" t="e">
        <f ca="true">+IF(AND(ISNUMBER(OFFSET('Sanitation Data'!$F$12,0,10*ROW('Sanitation Data'!F52))),'Data Summary'!DC58="Yes"),OFFSET('Sanitation Data'!$F$12,0,10*ROW('Sanitation Data'!F52)),NA())</f>
        <v>#N/A</v>
      </c>
      <c r="AO58" s="106" t="e">
        <f ca="true">+IF(AND(ISNUMBER(OFFSET('Sanitation Data'!$F$13,0,10*ROW('Sanitation Data'!F52))),'Data Summary'!DD58="Yes"),OFFSET('Sanitation Data'!$F$13,0,10*ROW('Sanitation Data'!F52)),NA())</f>
        <v>#N/A</v>
      </c>
      <c r="AP58" s="106" t="e">
        <f ca="true">+IF(AND(ISNUMBER(OFFSET('Sanitation Data'!$G$5,0,10*ROW('Sanitation Data'!G52))),'Data Summary'!DE58="Yes"),100-OFFSET('Sanitation Data'!$G$5,0,10*ROW('Sanitation Data'!G52)),NA())</f>
        <v>#N/A</v>
      </c>
      <c r="AQ58" s="106" t="e">
        <f ca="true">+IF(AND(ISNUMBER(OFFSET('Sanitation Data'!$G$7,0,10*ROW('Sanitation Data'!G52))),'Data Summary'!DF58="Yes"),OFFSET('Sanitation Data'!$G$7,0,10*ROW('Sanitation Data'!G52)),NA())</f>
        <v>#N/A</v>
      </c>
      <c r="AR58" s="106" t="e">
        <f ca="true">+IF(AND(ISNUMBER(OFFSET('Sanitation Data'!$G$11,0,10*ROW('Sanitation Data'!G52))),'Data Summary'!DG58="Yes"),OFFSET('Sanitation Data'!$G$11,0,10*ROW('Sanitation Data'!G52)),NA())</f>
        <v>#N/A</v>
      </c>
      <c r="AS58" s="106" t="e">
        <f ca="true">+IF(AND(ISNUMBER(OFFSET('Sanitation Data'!$G$12,0,10*ROW('Sanitation Data'!G52))),'Data Summary'!DH58="Yes"),OFFSET('Sanitation Data'!$G$12,0,10*ROW('Sanitation Data'!G52)),NA())</f>
        <v>#N/A</v>
      </c>
      <c r="AT58" s="106" t="e">
        <f ca="true">+IF(AND(ISNUMBER(OFFSET('Sanitation Data'!$G$13,0,10*ROW('Sanitation Data'!G52))),'Data Summary'!DI58="Yes"),OFFSET('Sanitation Data'!$G$13,0,10*ROW('Sanitation Data'!G52)),NA())</f>
        <v>#N/A</v>
      </c>
      <c r="AU58" s="106" t="e">
        <f ca="true">+IF(AND(ISNUMBER(OFFSET('Sanitation Data'!$H$5,0,10*ROW('Sanitation Data'!H52))),'Data Summary'!DJ58="Yes"),100-OFFSET('Sanitation Data'!$H$5,0,10*ROW('Sanitation Data'!H52)),NA())</f>
        <v>#N/A</v>
      </c>
      <c r="AV58" s="106" t="e">
        <f ca="true">+IF(AND(ISNUMBER(OFFSET('Sanitation Data'!$H$7,0,10*ROW('Sanitation Data'!H52))),'Data Summary'!DK58="Yes"),OFFSET('Sanitation Data'!$H$7,0,10*ROW('Sanitation Data'!H52)),NA())</f>
        <v>#N/A</v>
      </c>
      <c r="AW58" s="106" t="e">
        <f ca="true">+IF(AND(ISNUMBER(OFFSET('Sanitation Data'!$H$11,0,10*ROW('Sanitation Data'!H52))),'Data Summary'!DL58="Yes"),OFFSET('Sanitation Data'!$H$11,0,10*ROW('Sanitation Data'!H52)),NA())</f>
        <v>#N/A</v>
      </c>
      <c r="AX58" s="106" t="e">
        <f ca="true">+IF(AND(ISNUMBER(OFFSET('Sanitation Data'!$H$12,0,10*ROW('Sanitation Data'!H52))),'Data Summary'!DM58="Yes"),OFFSET('Sanitation Data'!$H$12,0,10*ROW('Sanitation Data'!H52)),NA())</f>
        <v>#N/A</v>
      </c>
      <c r="AY58" s="106" t="e">
        <f ca="true">+IF(AND(ISNUMBER(OFFSET('Sanitation Data'!$H$13,0,10*ROW('Sanitation Data'!H52))),'Data Summary'!DN58="Yes"),OFFSET('Sanitation Data'!$H$13,0,10*ROW('Sanitation Data'!H52)),NA())</f>
        <v>#N/A</v>
      </c>
      <c r="AZ58" s="111" t="e">
        <f ca="true">+IF(AND(ISNUMBER(OFFSET('Hygiene Data'!$C$6,0,10*ROW('Hygiene Data'!C52))),'Data Summary'!DO58="Yes"),OFFSET('Hygiene Data'!$C$6,0,10*ROW('Hygiene Data'!C52)),NA())</f>
        <v>#N/A</v>
      </c>
      <c r="BA58" s="111" t="e">
        <f ca="true">+IF(AND(ISNUMBER(OFFSET('Hygiene Data'!$C$8,0,10*ROW('Hygiene Data'!C52))),'Data Summary'!DP58="Yes"),OFFSET('Hygiene Data'!$C$8,0,10*ROW('Hygiene Data'!C52)),NA())</f>
        <v>#N/A</v>
      </c>
      <c r="BB58" s="111" t="e">
        <f ca="true">+IF(AND(ISNUMBER(OFFSET('Hygiene Data'!$C$10,0,10*ROW('Hygiene Data'!C52))),'Data Summary'!DQ58="Yes"),OFFSET('Hygiene Data'!$C$10,0,10*ROW('Hygiene Data'!C52)),NA())</f>
        <v>#N/A</v>
      </c>
      <c r="BC58" s="111" t="e">
        <f ca="true">+IF(AND(ISNUMBER(OFFSET('Hygiene Data'!$D$6,0,10*ROW('Hygiene Data'!D52))),'Data Summary'!DR58="Yes"),OFFSET('Hygiene Data'!$D$6,0,10*ROW('Hygiene Data'!D52)),NA())</f>
        <v>#N/A</v>
      </c>
      <c r="BD58" s="111" t="e">
        <f ca="true">+IF(AND(ISNUMBER(OFFSET('Hygiene Data'!$D$8,0,10*ROW('Hygiene Data'!D52))),'Data Summary'!DS58="Yes"),OFFSET('Hygiene Data'!$D$8,0,10*ROW('Hygiene Data'!D52)),NA())</f>
        <v>#N/A</v>
      </c>
      <c r="BE58" s="111" t="e">
        <f ca="true">+IF(AND(ISNUMBER(OFFSET('Hygiene Data'!$D$10,0,10*ROW('Hygiene Data'!D52))),'Data Summary'!DT58="Yes"),OFFSET('Hygiene Data'!$D$10,0,10*ROW('Hygiene Data'!D52)),NA())</f>
        <v>#N/A</v>
      </c>
      <c r="BF58" s="111" t="e">
        <f ca="true">+IF(AND(ISNUMBER(OFFSET('Hygiene Data'!$E$6,0,10*ROW('Hygiene Data'!E52))),'Data Summary'!DU58="Yes"),OFFSET('Hygiene Data'!$E$6,0,10*ROW('Hygiene Data'!E52)),NA())</f>
        <v>#N/A</v>
      </c>
      <c r="BG58" s="111" t="e">
        <f ca="true">+IF(AND(ISNUMBER(OFFSET('Hygiene Data'!$E$8,0,10*ROW('Hygiene Data'!E52))),'Data Summary'!DV58="Yes"),OFFSET('Hygiene Data'!$E$8,0,10*ROW('Hygiene Data'!E52)),NA())</f>
        <v>#N/A</v>
      </c>
      <c r="BH58" s="111" t="e">
        <f ca="true">+IF(AND(ISNUMBER(OFFSET('Hygiene Data'!$E$10,0,10*ROW('Hygiene Data'!E52))),'Data Summary'!DW58="Yes"),OFFSET('Hygiene Data'!$E$10,0,10*ROW('Hygiene Data'!E52)),NA())</f>
        <v>#N/A</v>
      </c>
      <c r="BI58" s="111" t="e">
        <f ca="true">+IF(AND(ISNUMBER(OFFSET('Hygiene Data'!$F$6,0,10*ROW('Hygiene Data'!F52))),'Data Summary'!DX58="Yes"),OFFSET('Hygiene Data'!$F$6,0,10*ROW('Hygiene Data'!F52)),NA())</f>
        <v>#N/A</v>
      </c>
      <c r="BJ58" s="111" t="e">
        <f ca="true">+IF(AND(ISNUMBER(OFFSET('Hygiene Data'!$F$8,0,10*ROW('Hygiene Data'!F52))),'Data Summary'!DY58="Yes"),OFFSET('Hygiene Data'!$F$8,0,10*ROW('Hygiene Data'!F52)),NA())</f>
        <v>#N/A</v>
      </c>
      <c r="BK58" s="111" t="e">
        <f ca="true">+IF(AND(ISNUMBER(OFFSET('Hygiene Data'!$F$10,0,10*ROW('Hygiene Data'!F52))),'Data Summary'!DZ58="Yes"),OFFSET('Hygiene Data'!$F$10,0,10*ROW('Hygiene Data'!F52)),NA())</f>
        <v>#N/A</v>
      </c>
      <c r="BL58" s="111" t="e">
        <f ca="true">+IF(AND(ISNUMBER(OFFSET('Hygiene Data'!$G$6,0,10*ROW('Hygiene Data'!G52))),'Data Summary'!EA58="Yes"),OFFSET('Hygiene Data'!$G$6,0,10*ROW('Hygiene Data'!G52)),NA())</f>
        <v>#N/A</v>
      </c>
      <c r="BM58" s="111" t="e">
        <f ca="true">+IF(AND(ISNUMBER(OFFSET('Hygiene Data'!$G$8,0,10*ROW('Hygiene Data'!G52))),'Data Summary'!EB58="Yes"),OFFSET('Hygiene Data'!$G$8,0,10*ROW('Hygiene Data'!G52)),NA())</f>
        <v>#N/A</v>
      </c>
      <c r="BN58" s="111" t="e">
        <f ca="true">+IF(AND(ISNUMBER(OFFSET('Hygiene Data'!$G$10,0,10*ROW('Hygiene Data'!G52))),'Data Summary'!EC58="Yes"),OFFSET('Hygiene Data'!$G$10,0,10*ROW('Hygiene Data'!G52)),NA())</f>
        <v>#N/A</v>
      </c>
      <c r="BO58" s="111" t="e">
        <f ca="true">+IF(AND(ISNUMBER(OFFSET('Hygiene Data'!$H$6,0,10*ROW('Hygiene Data'!H52))),'Data Summary'!ED58="Yes"),OFFSET('Hygiene Data'!$H$6,0,10*ROW('Hygiene Data'!H52)),NA())</f>
        <v>#N/A</v>
      </c>
      <c r="BP58" s="111" t="e">
        <f ca="true">+IF(AND(ISNUMBER(OFFSET('Hygiene Data'!$H$8,0,10*ROW('Hygiene Data'!H52))),'Data Summary'!EE58="Yes"),OFFSET('Hygiene Data'!$H$8,0,10*ROW('Hygiene Data'!H52)),NA())</f>
        <v>#N/A</v>
      </c>
      <c r="BQ58" s="111" t="e">
        <f ca="true">+IF(AND(ISNUMBER(OFFSET('Hygiene Data'!$H$10,0,10*ROW('Hygiene Data'!H52))),'Data Summary'!EF58="Yes"),OFFSET('Hygiene Data'!$H$10,0,10*ROW('Hygiene Data'!H52)),NA())</f>
        <v>#N/A</v>
      </c>
    </row>
    <row r="59" x14ac:dyDescent="0.2">
      <c r="A59" s="59" t="e">
        <f ca="true">+IF(OFFSET('Water Data'!$B$1,0,10*ROW('Water Data'!B53))="",NA(),OFFSET('Water Data'!$B$1,0,10*ROW('Water Data'!B53)))</f>
        <v>#N/A</v>
      </c>
      <c r="B59" s="59" t="e">
        <f ca="true">+IF(OFFSET('Water Data'!$A$3,0,10*ROW('Water Data'!A56))="",NA(),OFFSET('Water Data'!$A$3,0,10*ROW('Water Data'!A56)))</f>
        <v>#N/A</v>
      </c>
      <c r="C59" s="59" t="e">
        <f ca="true">+IF(OFFSET('Water Data'!$C$3,0,10*ROW('Water Data'!C56))="",NA(),OFFSET('Water Data'!$C$3,0,10*ROW('Water Data'!C56)))</f>
        <v>#N/A</v>
      </c>
      <c r="D59" s="60" t="e">
        <f ca="true">+IF(AND(ISNUMBER(OFFSET('Water Data'!$C$5,0,10*ROW('Water Data'!C53))),'Data Summary'!BS59="Yes"),100-OFFSET('Water Data'!$C$5,0,10*ROW('Water Data'!C53)),NA())</f>
        <v>#N/A</v>
      </c>
      <c r="E59" s="60" t="e">
        <f ca="true">+IF(AND(ISNUMBER(OFFSET('Water Data'!$C$7,0,10*ROW('Water Data'!C53))),'Data Summary'!BT59="Yes"),OFFSET('Water Data'!$C$7,0,10*ROW('Water Data'!C53)),NA())</f>
        <v>#N/A</v>
      </c>
      <c r="F59" s="60" t="e">
        <f ca="true">+IF(AND(ISNUMBER(OFFSET('Water Data'!$C$10,0,10*ROW('Water Data'!C53))),'Data Summary'!BU59="Yes"),OFFSET('Water Data'!$C$10,0,10*ROW('Water Data'!C53)),NA())</f>
        <v>#N/A</v>
      </c>
      <c r="G59" s="60" t="e">
        <f ca="true">+IF(AND(ISNUMBER(OFFSET('Water Data'!$D$5,0,10*ROW('Water Data'!D53))),'Data Summary'!BV59="Yes"),100-OFFSET('Water Data'!$D$5,0,10*ROW('Water Data'!D53)),NA())</f>
        <v>#N/A</v>
      </c>
      <c r="H59" s="60" t="e">
        <f ca="true">+IF(AND(ISNUMBER(OFFSET('Water Data'!$D$7,0,10*ROW('Water Data'!D53))),'Data Summary'!BW59="Yes"),OFFSET('Water Data'!$D$7,0,10*ROW('Water Data'!D53)),NA())</f>
        <v>#N/A</v>
      </c>
      <c r="I59" s="60" t="e">
        <f ca="true">+IF(AND(ISNUMBER(OFFSET('Water Data'!$D$10,0,10*ROW('Water Data'!D53))),'Data Summary'!BX59="Yes"),OFFSET('Water Data'!$D$10,0,10*ROW('Water Data'!D53)),NA())</f>
        <v>#N/A</v>
      </c>
      <c r="J59" s="60" t="e">
        <f ca="true">+IF(AND(ISNUMBER(OFFSET('Water Data'!$E$5,0,10*ROW('Water Data'!E53))),'Data Summary'!BY59="Yes"),100-OFFSET('Water Data'!$E$5,0,10*ROW('Water Data'!E53)),NA())</f>
        <v>#N/A</v>
      </c>
      <c r="K59" s="60" t="e">
        <f ca="true">+IF(AND(ISNUMBER(OFFSET('Water Data'!$E$7,0,10*ROW('Water Data'!E53))),'Data Summary'!BZ59="Yes"),OFFSET('Water Data'!$E$7,0,10*ROW('Water Data'!E53)),NA())</f>
        <v>#N/A</v>
      </c>
      <c r="L59" s="60" t="e">
        <f ca="true">+IF(AND(ISNUMBER(OFFSET('Water Data'!$E$10,0,10*ROW('Water Data'!E53))),'Data Summary'!CA59="Yes"),OFFSET('Water Data'!$E$10,0,10*ROW('Water Data'!E53)),NA())</f>
        <v>#N/A</v>
      </c>
      <c r="M59" s="60" t="e">
        <f ca="true">+IF(AND(ISNUMBER(OFFSET('Water Data'!$F$5,0,10*ROW('Water Data'!F53))),'Data Summary'!CB59="Yes"),100-OFFSET('Water Data'!$F$5,0,10*ROW('Water Data'!F53)),NA())</f>
        <v>#N/A</v>
      </c>
      <c r="N59" s="60" t="e">
        <f ca="true">+IF(AND(ISNUMBER(OFFSET('Water Data'!$F$7,0,10*ROW('Water Data'!F53))),'Data Summary'!CC59="Yes"),OFFSET('Water Data'!$F$7,0,10*ROW('Water Data'!F53)),NA())</f>
        <v>#N/A</v>
      </c>
      <c r="O59" s="60" t="e">
        <f ca="true">+IF(AND(ISNUMBER(OFFSET('Water Data'!$F$10,0,10*ROW('Water Data'!F53))),'Data Summary'!CD59="Yes"),OFFSET('Water Data'!$F$10,0,10*ROW('Water Data'!F53)),NA())</f>
        <v>#N/A</v>
      </c>
      <c r="P59" s="60" t="e">
        <f ca="true">+IF(AND(ISNUMBER(OFFSET('Water Data'!$G$5,0,10*ROW('Water Data'!G53))),'Data Summary'!CE59="Yes"),100-OFFSET('Water Data'!$G$5,0,10*ROW('Water Data'!G53)),NA())</f>
        <v>#N/A</v>
      </c>
      <c r="Q59" s="60" t="e">
        <f ca="true">+IF(AND(ISNUMBER(OFFSET('Water Data'!$G$7,0,10*ROW('Water Data'!G53))),'Data Summary'!CF59="Yes"),OFFSET('Water Data'!$G$7,0,10*ROW('Water Data'!G53)),NA())</f>
        <v>#N/A</v>
      </c>
      <c r="R59" s="60" t="e">
        <f ca="true">+IF(AND(ISNUMBER(OFFSET('Water Data'!$G$10,0,10*ROW('Water Data'!G53))),'Data Summary'!CG59="Yes"),OFFSET('Water Data'!$G$10,0,10*ROW('Water Data'!G53)),NA())</f>
        <v>#N/A</v>
      </c>
      <c r="S59" s="60" t="e">
        <f ca="true">+IF(AND(ISNUMBER(OFFSET('Water Data'!$H$5,0,10*ROW('Water Data'!H53))),'Data Summary'!CH59="Yes"),100-OFFSET('Water Data'!$H$5,0,10*ROW('Water Data'!H53)),NA())</f>
        <v>#N/A</v>
      </c>
      <c r="T59" s="60" t="e">
        <f ca="true">+IF(AND(ISNUMBER(OFFSET('Water Data'!$H$7,0,10*ROW('Water Data'!H53))),'Data Summary'!CI59="Yes"),OFFSET('Water Data'!$H$7,0,10*ROW('Water Data'!H53)),NA())</f>
        <v>#N/A</v>
      </c>
      <c r="U59" s="60" t="e">
        <f ca="true">+IF(AND(ISNUMBER(OFFSET('Water Data'!$H$10,0,10*ROW('Water Data'!H53))),'Data Summary'!CJ59="Yes"),OFFSET('Water Data'!$H$10,0,10*ROW('Water Data'!H53)),NA())</f>
        <v>#N/A</v>
      </c>
      <c r="V59" s="106" t="e">
        <f ca="true">+IF(AND(ISNUMBER(OFFSET('Sanitation Data'!$C$5,0,10*ROW('Sanitation Data'!C53))),'Data Summary'!CK59="Yes"),100-OFFSET('Sanitation Data'!$C$5,0,10*ROW('Sanitation Data'!C53)),NA())</f>
        <v>#N/A</v>
      </c>
      <c r="W59" s="106" t="e">
        <f ca="true">+IF(AND(ISNUMBER(OFFSET('Sanitation Data'!$C$7,0,10*ROW('Sanitation Data'!C53))),'Data Summary'!CL59="Yes"),OFFSET('Sanitation Data'!$C$7,0,10*ROW('Sanitation Data'!C53)),NA())</f>
        <v>#N/A</v>
      </c>
      <c r="X59" s="106" t="e">
        <f ca="true">+IF(AND(ISNUMBER(OFFSET('Sanitation Data'!$C$11,0,10*ROW('Sanitation Data'!C53))),'Data Summary'!CM59="Yes"),OFFSET('Sanitation Data'!$C$11,0,10*ROW('Sanitation Data'!C53)),NA())</f>
        <v>#N/A</v>
      </c>
      <c r="Y59" s="106" t="e">
        <f ca="true">+IF(AND(ISNUMBER(OFFSET('Sanitation Data'!$C$12,0,10*ROW('Sanitation Data'!C53))),'Data Summary'!CN59="Yes"),OFFSET('Sanitation Data'!$C$12,0,10*ROW('Sanitation Data'!C53)),NA())</f>
        <v>#N/A</v>
      </c>
      <c r="Z59" s="106" t="e">
        <f ca="true">+IF(AND(ISNUMBER(OFFSET('Sanitation Data'!$C$13,0,10*ROW('Sanitation Data'!C53))),'Data Summary'!CO59="Yes"),OFFSET('Sanitation Data'!$C$13,0,10*ROW('Sanitation Data'!C53)),NA())</f>
        <v>#N/A</v>
      </c>
      <c r="AA59" s="106" t="e">
        <f ca="true">+IF(AND(ISNUMBER(OFFSET('Sanitation Data'!$D$5,0,10*ROW('Sanitation Data'!D53))),'Data Summary'!CP59="Yes"),100-OFFSET('Sanitation Data'!$D$5,0,10*ROW('Sanitation Data'!D53)),NA())</f>
        <v>#N/A</v>
      </c>
      <c r="AB59" s="106" t="e">
        <f ca="true">+IF(AND(ISNUMBER(OFFSET('Sanitation Data'!$D$7,0,10*ROW('Sanitation Data'!D53))),'Data Summary'!CQ59="Yes"),OFFSET('Sanitation Data'!$D$7,0,10*ROW('Sanitation Data'!D53)),NA())</f>
        <v>#N/A</v>
      </c>
      <c r="AC59" s="106" t="e">
        <f ca="true">+IF(AND(ISNUMBER(OFFSET('Sanitation Data'!$D$11,0,10*ROW('Sanitation Data'!D53))),'Data Summary'!CR59="Yes"),OFFSET('Sanitation Data'!$D$11,0,10*ROW('Sanitation Data'!D53)),NA())</f>
        <v>#N/A</v>
      </c>
      <c r="AD59" s="106" t="e">
        <f ca="true">+IF(AND(ISNUMBER(OFFSET('Sanitation Data'!$D$12,0,10*ROW('Sanitation Data'!D53))),'Data Summary'!CS59="Yes"),OFFSET('Sanitation Data'!$D$12,0,10*ROW('Sanitation Data'!D53)),NA())</f>
        <v>#N/A</v>
      </c>
      <c r="AE59" s="106" t="e">
        <f ca="true">+IF(AND(ISNUMBER(OFFSET('Sanitation Data'!$D$13,0,10*ROW('Sanitation Data'!D53))),'Data Summary'!CT59="Yes"),OFFSET('Sanitation Data'!$D$13,0,10*ROW('Sanitation Data'!D53)),NA())</f>
        <v>#N/A</v>
      </c>
      <c r="AF59" s="106" t="e">
        <f ca="true">+IF(AND(ISNUMBER(OFFSET('Sanitation Data'!$E$5,0,10*ROW('Sanitation Data'!E53))),'Data Summary'!CU59="Yes"),100-OFFSET('Sanitation Data'!$E$5,0,10*ROW('Sanitation Data'!E53)),NA())</f>
        <v>#N/A</v>
      </c>
      <c r="AG59" s="106" t="e">
        <f ca="true">+IF(AND(ISNUMBER(OFFSET('Sanitation Data'!$E$7,0,10*ROW('Sanitation Data'!E53))),'Data Summary'!CV59="Yes"),OFFSET('Sanitation Data'!$E$7,0,10*ROW('Sanitation Data'!E53)),NA())</f>
        <v>#N/A</v>
      </c>
      <c r="AH59" s="106" t="e">
        <f ca="true">+IF(AND(ISNUMBER(OFFSET('Sanitation Data'!$E$11,0,10*ROW('Sanitation Data'!E53))),'Data Summary'!CW59="Yes"),OFFSET('Sanitation Data'!$E$11,0,10*ROW('Sanitation Data'!E53)),NA())</f>
        <v>#N/A</v>
      </c>
      <c r="AI59" s="106" t="e">
        <f ca="true">+IF(AND(ISNUMBER(OFFSET('Sanitation Data'!$E$12,0,10*ROW('Sanitation Data'!E53))),'Data Summary'!CX59="Yes"),OFFSET('Sanitation Data'!$E$12,0,10*ROW('Sanitation Data'!E53)),NA())</f>
        <v>#N/A</v>
      </c>
      <c r="AJ59" s="106" t="e">
        <f ca="true">+IF(AND(ISNUMBER(OFFSET('Sanitation Data'!$E$13,0,10*ROW('Sanitation Data'!E53))),'Data Summary'!CY59="Yes"),OFFSET('Sanitation Data'!$E$13,0,10*ROW('Sanitation Data'!E53)),NA())</f>
        <v>#N/A</v>
      </c>
      <c r="AK59" s="106" t="e">
        <f ca="true">+IF(AND(ISNUMBER(OFFSET('Sanitation Data'!$F$5,0,10*ROW('Sanitation Data'!F53))),'Data Summary'!CZ59="Yes"),100-OFFSET('Sanitation Data'!$F$5,0,10*ROW('Sanitation Data'!F53)),NA())</f>
        <v>#N/A</v>
      </c>
      <c r="AL59" s="106" t="e">
        <f ca="true">+IF(AND(ISNUMBER(OFFSET('Sanitation Data'!$F$7,0,10*ROW('Sanitation Data'!F53))),'Data Summary'!DA59="Yes"),OFFSET('Sanitation Data'!$F$7,0,10*ROW('Sanitation Data'!F53)),NA())</f>
        <v>#N/A</v>
      </c>
      <c r="AM59" s="106" t="e">
        <f ca="true">+IF(AND(ISNUMBER(OFFSET('Sanitation Data'!$F$11,0,10*ROW('Sanitation Data'!F53))),'Data Summary'!DB59="Yes"),OFFSET('Sanitation Data'!$F$11,0,10*ROW('Sanitation Data'!F53)),NA())</f>
        <v>#N/A</v>
      </c>
      <c r="AN59" s="106" t="e">
        <f ca="true">+IF(AND(ISNUMBER(OFFSET('Sanitation Data'!$F$12,0,10*ROW('Sanitation Data'!F53))),'Data Summary'!DC59="Yes"),OFFSET('Sanitation Data'!$F$12,0,10*ROW('Sanitation Data'!F53)),NA())</f>
        <v>#N/A</v>
      </c>
      <c r="AO59" s="106" t="e">
        <f ca="true">+IF(AND(ISNUMBER(OFFSET('Sanitation Data'!$F$13,0,10*ROW('Sanitation Data'!F53))),'Data Summary'!DD59="Yes"),OFFSET('Sanitation Data'!$F$13,0,10*ROW('Sanitation Data'!F53)),NA())</f>
        <v>#N/A</v>
      </c>
      <c r="AP59" s="106" t="e">
        <f ca="true">+IF(AND(ISNUMBER(OFFSET('Sanitation Data'!$G$5,0,10*ROW('Sanitation Data'!G53))),'Data Summary'!DE59="Yes"),100-OFFSET('Sanitation Data'!$G$5,0,10*ROW('Sanitation Data'!G53)),NA())</f>
        <v>#N/A</v>
      </c>
      <c r="AQ59" s="106" t="e">
        <f ca="true">+IF(AND(ISNUMBER(OFFSET('Sanitation Data'!$G$7,0,10*ROW('Sanitation Data'!G53))),'Data Summary'!DF59="Yes"),OFFSET('Sanitation Data'!$G$7,0,10*ROW('Sanitation Data'!G53)),NA())</f>
        <v>#N/A</v>
      </c>
      <c r="AR59" s="106" t="e">
        <f ca="true">+IF(AND(ISNUMBER(OFFSET('Sanitation Data'!$G$11,0,10*ROW('Sanitation Data'!G53))),'Data Summary'!DG59="Yes"),OFFSET('Sanitation Data'!$G$11,0,10*ROW('Sanitation Data'!G53)),NA())</f>
        <v>#N/A</v>
      </c>
      <c r="AS59" s="106" t="e">
        <f ca="true">+IF(AND(ISNUMBER(OFFSET('Sanitation Data'!$G$12,0,10*ROW('Sanitation Data'!G53))),'Data Summary'!DH59="Yes"),OFFSET('Sanitation Data'!$G$12,0,10*ROW('Sanitation Data'!G53)),NA())</f>
        <v>#N/A</v>
      </c>
      <c r="AT59" s="106" t="e">
        <f ca="true">+IF(AND(ISNUMBER(OFFSET('Sanitation Data'!$G$13,0,10*ROW('Sanitation Data'!G53))),'Data Summary'!DI59="Yes"),OFFSET('Sanitation Data'!$G$13,0,10*ROW('Sanitation Data'!G53)),NA())</f>
        <v>#N/A</v>
      </c>
      <c r="AU59" s="106" t="e">
        <f ca="true">+IF(AND(ISNUMBER(OFFSET('Sanitation Data'!$H$5,0,10*ROW('Sanitation Data'!H53))),'Data Summary'!DJ59="Yes"),100-OFFSET('Sanitation Data'!$H$5,0,10*ROW('Sanitation Data'!H53)),NA())</f>
        <v>#N/A</v>
      </c>
      <c r="AV59" s="106" t="e">
        <f ca="true">+IF(AND(ISNUMBER(OFFSET('Sanitation Data'!$H$7,0,10*ROW('Sanitation Data'!H53))),'Data Summary'!DK59="Yes"),OFFSET('Sanitation Data'!$H$7,0,10*ROW('Sanitation Data'!H53)),NA())</f>
        <v>#N/A</v>
      </c>
      <c r="AW59" s="106" t="e">
        <f ca="true">+IF(AND(ISNUMBER(OFFSET('Sanitation Data'!$H$11,0,10*ROW('Sanitation Data'!H53))),'Data Summary'!DL59="Yes"),OFFSET('Sanitation Data'!$H$11,0,10*ROW('Sanitation Data'!H53)),NA())</f>
        <v>#N/A</v>
      </c>
      <c r="AX59" s="106" t="e">
        <f ca="true">+IF(AND(ISNUMBER(OFFSET('Sanitation Data'!$H$12,0,10*ROW('Sanitation Data'!H53))),'Data Summary'!DM59="Yes"),OFFSET('Sanitation Data'!$H$12,0,10*ROW('Sanitation Data'!H53)),NA())</f>
        <v>#N/A</v>
      </c>
      <c r="AY59" s="106" t="e">
        <f ca="true">+IF(AND(ISNUMBER(OFFSET('Sanitation Data'!$H$13,0,10*ROW('Sanitation Data'!H53))),'Data Summary'!DN59="Yes"),OFFSET('Sanitation Data'!$H$13,0,10*ROW('Sanitation Data'!H53)),NA())</f>
        <v>#N/A</v>
      </c>
      <c r="AZ59" s="111" t="e">
        <f ca="true">+IF(AND(ISNUMBER(OFFSET('Hygiene Data'!$C$6,0,10*ROW('Hygiene Data'!C53))),'Data Summary'!DO59="Yes"),OFFSET('Hygiene Data'!$C$6,0,10*ROW('Hygiene Data'!C53)),NA())</f>
        <v>#N/A</v>
      </c>
      <c r="BA59" s="111" t="e">
        <f ca="true">+IF(AND(ISNUMBER(OFFSET('Hygiene Data'!$C$8,0,10*ROW('Hygiene Data'!C53))),'Data Summary'!DP59="Yes"),OFFSET('Hygiene Data'!$C$8,0,10*ROW('Hygiene Data'!C53)),NA())</f>
        <v>#N/A</v>
      </c>
      <c r="BB59" s="111" t="e">
        <f ca="true">+IF(AND(ISNUMBER(OFFSET('Hygiene Data'!$C$10,0,10*ROW('Hygiene Data'!C53))),'Data Summary'!DQ59="Yes"),OFFSET('Hygiene Data'!$C$10,0,10*ROW('Hygiene Data'!C53)),NA())</f>
        <v>#N/A</v>
      </c>
      <c r="BC59" s="111" t="e">
        <f ca="true">+IF(AND(ISNUMBER(OFFSET('Hygiene Data'!$D$6,0,10*ROW('Hygiene Data'!D53))),'Data Summary'!DR59="Yes"),OFFSET('Hygiene Data'!$D$6,0,10*ROW('Hygiene Data'!D53)),NA())</f>
        <v>#N/A</v>
      </c>
      <c r="BD59" s="111" t="e">
        <f ca="true">+IF(AND(ISNUMBER(OFFSET('Hygiene Data'!$D$8,0,10*ROW('Hygiene Data'!D53))),'Data Summary'!DS59="Yes"),OFFSET('Hygiene Data'!$D$8,0,10*ROW('Hygiene Data'!D53)),NA())</f>
        <v>#N/A</v>
      </c>
      <c r="BE59" s="111" t="e">
        <f ca="true">+IF(AND(ISNUMBER(OFFSET('Hygiene Data'!$D$10,0,10*ROW('Hygiene Data'!D53))),'Data Summary'!DT59="Yes"),OFFSET('Hygiene Data'!$D$10,0,10*ROW('Hygiene Data'!D53)),NA())</f>
        <v>#N/A</v>
      </c>
      <c r="BF59" s="111" t="e">
        <f ca="true">+IF(AND(ISNUMBER(OFFSET('Hygiene Data'!$E$6,0,10*ROW('Hygiene Data'!E53))),'Data Summary'!DU59="Yes"),OFFSET('Hygiene Data'!$E$6,0,10*ROW('Hygiene Data'!E53)),NA())</f>
        <v>#N/A</v>
      </c>
      <c r="BG59" s="111" t="e">
        <f ca="true">+IF(AND(ISNUMBER(OFFSET('Hygiene Data'!$E$8,0,10*ROW('Hygiene Data'!E53))),'Data Summary'!DV59="Yes"),OFFSET('Hygiene Data'!$E$8,0,10*ROW('Hygiene Data'!E53)),NA())</f>
        <v>#N/A</v>
      </c>
      <c r="BH59" s="111" t="e">
        <f ca="true">+IF(AND(ISNUMBER(OFFSET('Hygiene Data'!$E$10,0,10*ROW('Hygiene Data'!E53))),'Data Summary'!DW59="Yes"),OFFSET('Hygiene Data'!$E$10,0,10*ROW('Hygiene Data'!E53)),NA())</f>
        <v>#N/A</v>
      </c>
      <c r="BI59" s="111" t="e">
        <f ca="true">+IF(AND(ISNUMBER(OFFSET('Hygiene Data'!$F$6,0,10*ROW('Hygiene Data'!F53))),'Data Summary'!DX59="Yes"),OFFSET('Hygiene Data'!$F$6,0,10*ROW('Hygiene Data'!F53)),NA())</f>
        <v>#N/A</v>
      </c>
      <c r="BJ59" s="111" t="e">
        <f ca="true">+IF(AND(ISNUMBER(OFFSET('Hygiene Data'!$F$8,0,10*ROW('Hygiene Data'!F53))),'Data Summary'!DY59="Yes"),OFFSET('Hygiene Data'!$F$8,0,10*ROW('Hygiene Data'!F53)),NA())</f>
        <v>#N/A</v>
      </c>
      <c r="BK59" s="111" t="e">
        <f ca="true">+IF(AND(ISNUMBER(OFFSET('Hygiene Data'!$F$10,0,10*ROW('Hygiene Data'!F53))),'Data Summary'!DZ59="Yes"),OFFSET('Hygiene Data'!$F$10,0,10*ROW('Hygiene Data'!F53)),NA())</f>
        <v>#N/A</v>
      </c>
      <c r="BL59" s="111" t="e">
        <f ca="true">+IF(AND(ISNUMBER(OFFSET('Hygiene Data'!$G$6,0,10*ROW('Hygiene Data'!G53))),'Data Summary'!EA59="Yes"),OFFSET('Hygiene Data'!$G$6,0,10*ROW('Hygiene Data'!G53)),NA())</f>
        <v>#N/A</v>
      </c>
      <c r="BM59" s="111" t="e">
        <f ca="true">+IF(AND(ISNUMBER(OFFSET('Hygiene Data'!$G$8,0,10*ROW('Hygiene Data'!G53))),'Data Summary'!EB59="Yes"),OFFSET('Hygiene Data'!$G$8,0,10*ROW('Hygiene Data'!G53)),NA())</f>
        <v>#N/A</v>
      </c>
      <c r="BN59" s="111" t="e">
        <f ca="true">+IF(AND(ISNUMBER(OFFSET('Hygiene Data'!$G$10,0,10*ROW('Hygiene Data'!G53))),'Data Summary'!EC59="Yes"),OFFSET('Hygiene Data'!$G$10,0,10*ROW('Hygiene Data'!G53)),NA())</f>
        <v>#N/A</v>
      </c>
      <c r="BO59" s="111" t="e">
        <f ca="true">+IF(AND(ISNUMBER(OFFSET('Hygiene Data'!$H$6,0,10*ROW('Hygiene Data'!H53))),'Data Summary'!ED59="Yes"),OFFSET('Hygiene Data'!$H$6,0,10*ROW('Hygiene Data'!H53)),NA())</f>
        <v>#N/A</v>
      </c>
      <c r="BP59" s="111" t="e">
        <f ca="true">+IF(AND(ISNUMBER(OFFSET('Hygiene Data'!$H$8,0,10*ROW('Hygiene Data'!H53))),'Data Summary'!EE59="Yes"),OFFSET('Hygiene Data'!$H$8,0,10*ROW('Hygiene Data'!H53)),NA())</f>
        <v>#N/A</v>
      </c>
      <c r="BQ59" s="111" t="e">
        <f ca="true">+IF(AND(ISNUMBER(OFFSET('Hygiene Data'!$H$10,0,10*ROW('Hygiene Data'!H53))),'Data Summary'!EF59="Yes"),OFFSET('Hygiene Data'!$H$10,0,10*ROW('Hygiene Data'!H53)),NA())</f>
        <v>#N/A</v>
      </c>
    </row>
    <row r="60" x14ac:dyDescent="0.2">
      <c r="A60" s="59" t="e">
        <f ca="true">+IF(OFFSET('Water Data'!$B$1,0,10*ROW('Water Data'!B54))="",NA(),OFFSET('Water Data'!$B$1,0,10*ROW('Water Data'!B54)))</f>
        <v>#N/A</v>
      </c>
      <c r="B60" s="59" t="e">
        <f ca="true">+IF(OFFSET('Water Data'!$A$3,0,10*ROW('Water Data'!A57))="",NA(),OFFSET('Water Data'!$A$3,0,10*ROW('Water Data'!A57)))</f>
        <v>#N/A</v>
      </c>
      <c r="C60" s="59" t="e">
        <f ca="true">+IF(OFFSET('Water Data'!$C$3,0,10*ROW('Water Data'!C57))="",NA(),OFFSET('Water Data'!$C$3,0,10*ROW('Water Data'!C57)))</f>
        <v>#N/A</v>
      </c>
      <c r="D60" s="60" t="e">
        <f ca="true">+IF(AND(ISNUMBER(OFFSET('Water Data'!$C$5,0,10*ROW('Water Data'!C54))),'Data Summary'!BS60="Yes"),100-OFFSET('Water Data'!$C$5,0,10*ROW('Water Data'!C54)),NA())</f>
        <v>#N/A</v>
      </c>
      <c r="E60" s="60" t="e">
        <f ca="true">+IF(AND(ISNUMBER(OFFSET('Water Data'!$C$7,0,10*ROW('Water Data'!C54))),'Data Summary'!BT60="Yes"),OFFSET('Water Data'!$C$7,0,10*ROW('Water Data'!C54)),NA())</f>
        <v>#N/A</v>
      </c>
      <c r="F60" s="60" t="e">
        <f ca="true">+IF(AND(ISNUMBER(OFFSET('Water Data'!$C$10,0,10*ROW('Water Data'!C54))),'Data Summary'!BU60="Yes"),OFFSET('Water Data'!$C$10,0,10*ROW('Water Data'!C54)),NA())</f>
        <v>#N/A</v>
      </c>
      <c r="G60" s="60" t="e">
        <f ca="true">+IF(AND(ISNUMBER(OFFSET('Water Data'!$D$5,0,10*ROW('Water Data'!D54))),'Data Summary'!BV60="Yes"),100-OFFSET('Water Data'!$D$5,0,10*ROW('Water Data'!D54)),NA())</f>
        <v>#N/A</v>
      </c>
      <c r="H60" s="60" t="e">
        <f ca="true">+IF(AND(ISNUMBER(OFFSET('Water Data'!$D$7,0,10*ROW('Water Data'!D54))),'Data Summary'!BW60="Yes"),OFFSET('Water Data'!$D$7,0,10*ROW('Water Data'!D54)),NA())</f>
        <v>#N/A</v>
      </c>
      <c r="I60" s="60" t="e">
        <f ca="true">+IF(AND(ISNUMBER(OFFSET('Water Data'!$D$10,0,10*ROW('Water Data'!D54))),'Data Summary'!BX60="Yes"),OFFSET('Water Data'!$D$10,0,10*ROW('Water Data'!D54)),NA())</f>
        <v>#N/A</v>
      </c>
      <c r="J60" s="60" t="e">
        <f ca="true">+IF(AND(ISNUMBER(OFFSET('Water Data'!$E$5,0,10*ROW('Water Data'!E54))),'Data Summary'!BY60="Yes"),100-OFFSET('Water Data'!$E$5,0,10*ROW('Water Data'!E54)),NA())</f>
        <v>#N/A</v>
      </c>
      <c r="K60" s="60" t="e">
        <f ca="true">+IF(AND(ISNUMBER(OFFSET('Water Data'!$E$7,0,10*ROW('Water Data'!E54))),'Data Summary'!BZ60="Yes"),OFFSET('Water Data'!$E$7,0,10*ROW('Water Data'!E54)),NA())</f>
        <v>#N/A</v>
      </c>
      <c r="L60" s="60" t="e">
        <f ca="true">+IF(AND(ISNUMBER(OFFSET('Water Data'!$E$10,0,10*ROW('Water Data'!E54))),'Data Summary'!CA60="Yes"),OFFSET('Water Data'!$E$10,0,10*ROW('Water Data'!E54)),NA())</f>
        <v>#N/A</v>
      </c>
      <c r="M60" s="60" t="e">
        <f ca="true">+IF(AND(ISNUMBER(OFFSET('Water Data'!$F$5,0,10*ROW('Water Data'!F54))),'Data Summary'!CB60="Yes"),100-OFFSET('Water Data'!$F$5,0,10*ROW('Water Data'!F54)),NA())</f>
        <v>#N/A</v>
      </c>
      <c r="N60" s="60" t="e">
        <f ca="true">+IF(AND(ISNUMBER(OFFSET('Water Data'!$F$7,0,10*ROW('Water Data'!F54))),'Data Summary'!CC60="Yes"),OFFSET('Water Data'!$F$7,0,10*ROW('Water Data'!F54)),NA())</f>
        <v>#N/A</v>
      </c>
      <c r="O60" s="60" t="e">
        <f ca="true">+IF(AND(ISNUMBER(OFFSET('Water Data'!$F$10,0,10*ROW('Water Data'!F54))),'Data Summary'!CD60="Yes"),OFFSET('Water Data'!$F$10,0,10*ROW('Water Data'!F54)),NA())</f>
        <v>#N/A</v>
      </c>
      <c r="P60" s="60" t="e">
        <f ca="true">+IF(AND(ISNUMBER(OFFSET('Water Data'!$G$5,0,10*ROW('Water Data'!G54))),'Data Summary'!CE60="Yes"),100-OFFSET('Water Data'!$G$5,0,10*ROW('Water Data'!G54)),NA())</f>
        <v>#N/A</v>
      </c>
      <c r="Q60" s="60" t="e">
        <f ca="true">+IF(AND(ISNUMBER(OFFSET('Water Data'!$G$7,0,10*ROW('Water Data'!G54))),'Data Summary'!CF60="Yes"),OFFSET('Water Data'!$G$7,0,10*ROW('Water Data'!G54)),NA())</f>
        <v>#N/A</v>
      </c>
      <c r="R60" s="60" t="e">
        <f ca="true">+IF(AND(ISNUMBER(OFFSET('Water Data'!$G$10,0,10*ROW('Water Data'!G54))),'Data Summary'!CG60="Yes"),OFFSET('Water Data'!$G$10,0,10*ROW('Water Data'!G54)),NA())</f>
        <v>#N/A</v>
      </c>
      <c r="S60" s="60" t="e">
        <f ca="true">+IF(AND(ISNUMBER(OFFSET('Water Data'!$H$5,0,10*ROW('Water Data'!H54))),'Data Summary'!CH60="Yes"),100-OFFSET('Water Data'!$H$5,0,10*ROW('Water Data'!H54)),NA())</f>
        <v>#N/A</v>
      </c>
      <c r="T60" s="60" t="e">
        <f ca="true">+IF(AND(ISNUMBER(OFFSET('Water Data'!$H$7,0,10*ROW('Water Data'!H54))),'Data Summary'!CI60="Yes"),OFFSET('Water Data'!$H$7,0,10*ROW('Water Data'!H54)),NA())</f>
        <v>#N/A</v>
      </c>
      <c r="U60" s="60" t="e">
        <f ca="true">+IF(AND(ISNUMBER(OFFSET('Water Data'!$H$10,0,10*ROW('Water Data'!H54))),'Data Summary'!CJ60="Yes"),OFFSET('Water Data'!$H$10,0,10*ROW('Water Data'!H54)),NA())</f>
        <v>#N/A</v>
      </c>
      <c r="V60" s="106" t="e">
        <f ca="true">+IF(AND(ISNUMBER(OFFSET('Sanitation Data'!$C$5,0,10*ROW('Sanitation Data'!C54))),'Data Summary'!CK60="Yes"),100-OFFSET('Sanitation Data'!$C$5,0,10*ROW('Sanitation Data'!C54)),NA())</f>
        <v>#N/A</v>
      </c>
      <c r="W60" s="106" t="e">
        <f ca="true">+IF(AND(ISNUMBER(OFFSET('Sanitation Data'!$C$7,0,10*ROW('Sanitation Data'!C54))),'Data Summary'!CL60="Yes"),OFFSET('Sanitation Data'!$C$7,0,10*ROW('Sanitation Data'!C54)),NA())</f>
        <v>#N/A</v>
      </c>
      <c r="X60" s="106" t="e">
        <f ca="true">+IF(AND(ISNUMBER(OFFSET('Sanitation Data'!$C$11,0,10*ROW('Sanitation Data'!C54))),'Data Summary'!CM60="Yes"),OFFSET('Sanitation Data'!$C$11,0,10*ROW('Sanitation Data'!C54)),NA())</f>
        <v>#N/A</v>
      </c>
      <c r="Y60" s="106" t="e">
        <f ca="true">+IF(AND(ISNUMBER(OFFSET('Sanitation Data'!$C$12,0,10*ROW('Sanitation Data'!C54))),'Data Summary'!CN60="Yes"),OFFSET('Sanitation Data'!$C$12,0,10*ROW('Sanitation Data'!C54)),NA())</f>
        <v>#N/A</v>
      </c>
      <c r="Z60" s="106" t="e">
        <f ca="true">+IF(AND(ISNUMBER(OFFSET('Sanitation Data'!$C$13,0,10*ROW('Sanitation Data'!C54))),'Data Summary'!CO60="Yes"),OFFSET('Sanitation Data'!$C$13,0,10*ROW('Sanitation Data'!C54)),NA())</f>
        <v>#N/A</v>
      </c>
      <c r="AA60" s="106" t="e">
        <f ca="true">+IF(AND(ISNUMBER(OFFSET('Sanitation Data'!$D$5,0,10*ROW('Sanitation Data'!D54))),'Data Summary'!CP60="Yes"),100-OFFSET('Sanitation Data'!$D$5,0,10*ROW('Sanitation Data'!D54)),NA())</f>
        <v>#N/A</v>
      </c>
      <c r="AB60" s="106" t="e">
        <f ca="true">+IF(AND(ISNUMBER(OFFSET('Sanitation Data'!$D$7,0,10*ROW('Sanitation Data'!D54))),'Data Summary'!CQ60="Yes"),OFFSET('Sanitation Data'!$D$7,0,10*ROW('Sanitation Data'!D54)),NA())</f>
        <v>#N/A</v>
      </c>
      <c r="AC60" s="106" t="e">
        <f ca="true">+IF(AND(ISNUMBER(OFFSET('Sanitation Data'!$D$11,0,10*ROW('Sanitation Data'!D54))),'Data Summary'!CR60="Yes"),OFFSET('Sanitation Data'!$D$11,0,10*ROW('Sanitation Data'!D54)),NA())</f>
        <v>#N/A</v>
      </c>
      <c r="AD60" s="106" t="e">
        <f ca="true">+IF(AND(ISNUMBER(OFFSET('Sanitation Data'!$D$12,0,10*ROW('Sanitation Data'!D54))),'Data Summary'!CS60="Yes"),OFFSET('Sanitation Data'!$D$12,0,10*ROW('Sanitation Data'!D54)),NA())</f>
        <v>#N/A</v>
      </c>
      <c r="AE60" s="106" t="e">
        <f ca="true">+IF(AND(ISNUMBER(OFFSET('Sanitation Data'!$D$13,0,10*ROW('Sanitation Data'!D54))),'Data Summary'!CT60="Yes"),OFFSET('Sanitation Data'!$D$13,0,10*ROW('Sanitation Data'!D54)),NA())</f>
        <v>#N/A</v>
      </c>
      <c r="AF60" s="106" t="e">
        <f ca="true">+IF(AND(ISNUMBER(OFFSET('Sanitation Data'!$E$5,0,10*ROW('Sanitation Data'!E54))),'Data Summary'!CU60="Yes"),100-OFFSET('Sanitation Data'!$E$5,0,10*ROW('Sanitation Data'!E54)),NA())</f>
        <v>#N/A</v>
      </c>
      <c r="AG60" s="106" t="e">
        <f ca="true">+IF(AND(ISNUMBER(OFFSET('Sanitation Data'!$E$7,0,10*ROW('Sanitation Data'!E54))),'Data Summary'!CV60="Yes"),OFFSET('Sanitation Data'!$E$7,0,10*ROW('Sanitation Data'!E54)),NA())</f>
        <v>#N/A</v>
      </c>
      <c r="AH60" s="106" t="e">
        <f ca="true">+IF(AND(ISNUMBER(OFFSET('Sanitation Data'!$E$11,0,10*ROW('Sanitation Data'!E54))),'Data Summary'!CW60="Yes"),OFFSET('Sanitation Data'!$E$11,0,10*ROW('Sanitation Data'!E54)),NA())</f>
        <v>#N/A</v>
      </c>
      <c r="AI60" s="106" t="e">
        <f ca="true">+IF(AND(ISNUMBER(OFFSET('Sanitation Data'!$E$12,0,10*ROW('Sanitation Data'!E54))),'Data Summary'!CX60="Yes"),OFFSET('Sanitation Data'!$E$12,0,10*ROW('Sanitation Data'!E54)),NA())</f>
        <v>#N/A</v>
      </c>
      <c r="AJ60" s="106" t="e">
        <f ca="true">+IF(AND(ISNUMBER(OFFSET('Sanitation Data'!$E$13,0,10*ROW('Sanitation Data'!E54))),'Data Summary'!CY60="Yes"),OFFSET('Sanitation Data'!$E$13,0,10*ROW('Sanitation Data'!E54)),NA())</f>
        <v>#N/A</v>
      </c>
      <c r="AK60" s="106" t="e">
        <f ca="true">+IF(AND(ISNUMBER(OFFSET('Sanitation Data'!$F$5,0,10*ROW('Sanitation Data'!F54))),'Data Summary'!CZ60="Yes"),100-OFFSET('Sanitation Data'!$F$5,0,10*ROW('Sanitation Data'!F54)),NA())</f>
        <v>#N/A</v>
      </c>
      <c r="AL60" s="106" t="e">
        <f ca="true">+IF(AND(ISNUMBER(OFFSET('Sanitation Data'!$F$7,0,10*ROW('Sanitation Data'!F54))),'Data Summary'!DA60="Yes"),OFFSET('Sanitation Data'!$F$7,0,10*ROW('Sanitation Data'!F54)),NA())</f>
        <v>#N/A</v>
      </c>
      <c r="AM60" s="106" t="e">
        <f ca="true">+IF(AND(ISNUMBER(OFFSET('Sanitation Data'!$F$11,0,10*ROW('Sanitation Data'!F54))),'Data Summary'!DB60="Yes"),OFFSET('Sanitation Data'!$F$11,0,10*ROW('Sanitation Data'!F54)),NA())</f>
        <v>#N/A</v>
      </c>
      <c r="AN60" s="106" t="e">
        <f ca="true">+IF(AND(ISNUMBER(OFFSET('Sanitation Data'!$F$12,0,10*ROW('Sanitation Data'!F54))),'Data Summary'!DC60="Yes"),OFFSET('Sanitation Data'!$F$12,0,10*ROW('Sanitation Data'!F54)),NA())</f>
        <v>#N/A</v>
      </c>
      <c r="AO60" s="106" t="e">
        <f ca="true">+IF(AND(ISNUMBER(OFFSET('Sanitation Data'!$F$13,0,10*ROW('Sanitation Data'!F54))),'Data Summary'!DD60="Yes"),OFFSET('Sanitation Data'!$F$13,0,10*ROW('Sanitation Data'!F54)),NA())</f>
        <v>#N/A</v>
      </c>
      <c r="AP60" s="106" t="e">
        <f ca="true">+IF(AND(ISNUMBER(OFFSET('Sanitation Data'!$G$5,0,10*ROW('Sanitation Data'!G54))),'Data Summary'!DE60="Yes"),100-OFFSET('Sanitation Data'!$G$5,0,10*ROW('Sanitation Data'!G54)),NA())</f>
        <v>#N/A</v>
      </c>
      <c r="AQ60" s="106" t="e">
        <f ca="true">+IF(AND(ISNUMBER(OFFSET('Sanitation Data'!$G$7,0,10*ROW('Sanitation Data'!G54))),'Data Summary'!DF60="Yes"),OFFSET('Sanitation Data'!$G$7,0,10*ROW('Sanitation Data'!G54)),NA())</f>
        <v>#N/A</v>
      </c>
      <c r="AR60" s="106" t="e">
        <f ca="true">+IF(AND(ISNUMBER(OFFSET('Sanitation Data'!$G$11,0,10*ROW('Sanitation Data'!G54))),'Data Summary'!DG60="Yes"),OFFSET('Sanitation Data'!$G$11,0,10*ROW('Sanitation Data'!G54)),NA())</f>
        <v>#N/A</v>
      </c>
      <c r="AS60" s="106" t="e">
        <f ca="true">+IF(AND(ISNUMBER(OFFSET('Sanitation Data'!$G$12,0,10*ROW('Sanitation Data'!G54))),'Data Summary'!DH60="Yes"),OFFSET('Sanitation Data'!$G$12,0,10*ROW('Sanitation Data'!G54)),NA())</f>
        <v>#N/A</v>
      </c>
      <c r="AT60" s="106" t="e">
        <f ca="true">+IF(AND(ISNUMBER(OFFSET('Sanitation Data'!$G$13,0,10*ROW('Sanitation Data'!G54))),'Data Summary'!DI60="Yes"),OFFSET('Sanitation Data'!$G$13,0,10*ROW('Sanitation Data'!G54)),NA())</f>
        <v>#N/A</v>
      </c>
      <c r="AU60" s="106" t="e">
        <f ca="true">+IF(AND(ISNUMBER(OFFSET('Sanitation Data'!$H$5,0,10*ROW('Sanitation Data'!H54))),'Data Summary'!DJ60="Yes"),100-OFFSET('Sanitation Data'!$H$5,0,10*ROW('Sanitation Data'!H54)),NA())</f>
        <v>#N/A</v>
      </c>
      <c r="AV60" s="106" t="e">
        <f ca="true">+IF(AND(ISNUMBER(OFFSET('Sanitation Data'!$H$7,0,10*ROW('Sanitation Data'!H54))),'Data Summary'!DK60="Yes"),OFFSET('Sanitation Data'!$H$7,0,10*ROW('Sanitation Data'!H54)),NA())</f>
        <v>#N/A</v>
      </c>
      <c r="AW60" s="106" t="e">
        <f ca="true">+IF(AND(ISNUMBER(OFFSET('Sanitation Data'!$H$11,0,10*ROW('Sanitation Data'!H54))),'Data Summary'!DL60="Yes"),OFFSET('Sanitation Data'!$H$11,0,10*ROW('Sanitation Data'!H54)),NA())</f>
        <v>#N/A</v>
      </c>
      <c r="AX60" s="106" t="e">
        <f ca="true">+IF(AND(ISNUMBER(OFFSET('Sanitation Data'!$H$12,0,10*ROW('Sanitation Data'!H54))),'Data Summary'!DM60="Yes"),OFFSET('Sanitation Data'!$H$12,0,10*ROW('Sanitation Data'!H54)),NA())</f>
        <v>#N/A</v>
      </c>
      <c r="AY60" s="106" t="e">
        <f ca="true">+IF(AND(ISNUMBER(OFFSET('Sanitation Data'!$H$13,0,10*ROW('Sanitation Data'!H54))),'Data Summary'!DN60="Yes"),OFFSET('Sanitation Data'!$H$13,0,10*ROW('Sanitation Data'!H54)),NA())</f>
        <v>#N/A</v>
      </c>
      <c r="AZ60" s="111" t="e">
        <f ca="true">+IF(AND(ISNUMBER(OFFSET('Hygiene Data'!$C$6,0,10*ROW('Hygiene Data'!C54))),'Data Summary'!DO60="Yes"),OFFSET('Hygiene Data'!$C$6,0,10*ROW('Hygiene Data'!C54)),NA())</f>
        <v>#N/A</v>
      </c>
      <c r="BA60" s="111" t="e">
        <f ca="true">+IF(AND(ISNUMBER(OFFSET('Hygiene Data'!$C$8,0,10*ROW('Hygiene Data'!C54))),'Data Summary'!DP60="Yes"),OFFSET('Hygiene Data'!$C$8,0,10*ROW('Hygiene Data'!C54)),NA())</f>
        <v>#N/A</v>
      </c>
      <c r="BB60" s="111" t="e">
        <f ca="true">+IF(AND(ISNUMBER(OFFSET('Hygiene Data'!$C$10,0,10*ROW('Hygiene Data'!C54))),'Data Summary'!DQ60="Yes"),OFFSET('Hygiene Data'!$C$10,0,10*ROW('Hygiene Data'!C54)),NA())</f>
        <v>#N/A</v>
      </c>
      <c r="BC60" s="111" t="e">
        <f ca="true">+IF(AND(ISNUMBER(OFFSET('Hygiene Data'!$D$6,0,10*ROW('Hygiene Data'!D54))),'Data Summary'!DR60="Yes"),OFFSET('Hygiene Data'!$D$6,0,10*ROW('Hygiene Data'!D54)),NA())</f>
        <v>#N/A</v>
      </c>
      <c r="BD60" s="111" t="e">
        <f ca="true">+IF(AND(ISNUMBER(OFFSET('Hygiene Data'!$D$8,0,10*ROW('Hygiene Data'!D54))),'Data Summary'!DS60="Yes"),OFFSET('Hygiene Data'!$D$8,0,10*ROW('Hygiene Data'!D54)),NA())</f>
        <v>#N/A</v>
      </c>
      <c r="BE60" s="111" t="e">
        <f ca="true">+IF(AND(ISNUMBER(OFFSET('Hygiene Data'!$D$10,0,10*ROW('Hygiene Data'!D54))),'Data Summary'!DT60="Yes"),OFFSET('Hygiene Data'!$D$10,0,10*ROW('Hygiene Data'!D54)),NA())</f>
        <v>#N/A</v>
      </c>
      <c r="BF60" s="111" t="e">
        <f ca="true">+IF(AND(ISNUMBER(OFFSET('Hygiene Data'!$E$6,0,10*ROW('Hygiene Data'!E54))),'Data Summary'!DU60="Yes"),OFFSET('Hygiene Data'!$E$6,0,10*ROW('Hygiene Data'!E54)),NA())</f>
        <v>#N/A</v>
      </c>
      <c r="BG60" s="111" t="e">
        <f ca="true">+IF(AND(ISNUMBER(OFFSET('Hygiene Data'!$E$8,0,10*ROW('Hygiene Data'!E54))),'Data Summary'!DV60="Yes"),OFFSET('Hygiene Data'!$E$8,0,10*ROW('Hygiene Data'!E54)),NA())</f>
        <v>#N/A</v>
      </c>
      <c r="BH60" s="111" t="e">
        <f ca="true">+IF(AND(ISNUMBER(OFFSET('Hygiene Data'!$E$10,0,10*ROW('Hygiene Data'!E54))),'Data Summary'!DW60="Yes"),OFFSET('Hygiene Data'!$E$10,0,10*ROW('Hygiene Data'!E54)),NA())</f>
        <v>#N/A</v>
      </c>
      <c r="BI60" s="111" t="e">
        <f ca="true">+IF(AND(ISNUMBER(OFFSET('Hygiene Data'!$F$6,0,10*ROW('Hygiene Data'!F54))),'Data Summary'!DX60="Yes"),OFFSET('Hygiene Data'!$F$6,0,10*ROW('Hygiene Data'!F54)),NA())</f>
        <v>#N/A</v>
      </c>
      <c r="BJ60" s="111" t="e">
        <f ca="true">+IF(AND(ISNUMBER(OFFSET('Hygiene Data'!$F$8,0,10*ROW('Hygiene Data'!F54))),'Data Summary'!DY60="Yes"),OFFSET('Hygiene Data'!$F$8,0,10*ROW('Hygiene Data'!F54)),NA())</f>
        <v>#N/A</v>
      </c>
      <c r="BK60" s="111" t="e">
        <f ca="true">+IF(AND(ISNUMBER(OFFSET('Hygiene Data'!$F$10,0,10*ROW('Hygiene Data'!F54))),'Data Summary'!DZ60="Yes"),OFFSET('Hygiene Data'!$F$10,0,10*ROW('Hygiene Data'!F54)),NA())</f>
        <v>#N/A</v>
      </c>
      <c r="BL60" s="111" t="e">
        <f ca="true">+IF(AND(ISNUMBER(OFFSET('Hygiene Data'!$G$6,0,10*ROW('Hygiene Data'!G54))),'Data Summary'!EA60="Yes"),OFFSET('Hygiene Data'!$G$6,0,10*ROW('Hygiene Data'!G54)),NA())</f>
        <v>#N/A</v>
      </c>
      <c r="BM60" s="111" t="e">
        <f ca="true">+IF(AND(ISNUMBER(OFFSET('Hygiene Data'!$G$8,0,10*ROW('Hygiene Data'!G54))),'Data Summary'!EB60="Yes"),OFFSET('Hygiene Data'!$G$8,0,10*ROW('Hygiene Data'!G54)),NA())</f>
        <v>#N/A</v>
      </c>
      <c r="BN60" s="111" t="e">
        <f ca="true">+IF(AND(ISNUMBER(OFFSET('Hygiene Data'!$G$10,0,10*ROW('Hygiene Data'!G54))),'Data Summary'!EC60="Yes"),OFFSET('Hygiene Data'!$G$10,0,10*ROW('Hygiene Data'!G54)),NA())</f>
        <v>#N/A</v>
      </c>
      <c r="BO60" s="111" t="e">
        <f ca="true">+IF(AND(ISNUMBER(OFFSET('Hygiene Data'!$H$6,0,10*ROW('Hygiene Data'!H54))),'Data Summary'!ED60="Yes"),OFFSET('Hygiene Data'!$H$6,0,10*ROW('Hygiene Data'!H54)),NA())</f>
        <v>#N/A</v>
      </c>
      <c r="BP60" s="111" t="e">
        <f ca="true">+IF(AND(ISNUMBER(OFFSET('Hygiene Data'!$H$8,0,10*ROW('Hygiene Data'!H54))),'Data Summary'!EE60="Yes"),OFFSET('Hygiene Data'!$H$8,0,10*ROW('Hygiene Data'!H54)),NA())</f>
        <v>#N/A</v>
      </c>
      <c r="BQ60" s="111" t="e">
        <f ca="true">+IF(AND(ISNUMBER(OFFSET('Hygiene Data'!$H$10,0,10*ROW('Hygiene Data'!H54))),'Data Summary'!EF60="Yes"),OFFSET('Hygiene Data'!$H$10,0,10*ROW('Hygiene Data'!H54)),NA())</f>
        <v>#N/A</v>
      </c>
    </row>
    <row r="61" x14ac:dyDescent="0.2">
      <c r="A61" s="59" t="e">
        <f ca="true">+IF(OFFSET('Water Data'!$B$1,0,10*ROW('Water Data'!B55))="",NA(),OFFSET('Water Data'!$B$1,0,10*ROW('Water Data'!B55)))</f>
        <v>#N/A</v>
      </c>
      <c r="B61" s="59" t="e">
        <f ca="true">+IF(OFFSET('Water Data'!$A$3,0,10*ROW('Water Data'!A58))="",NA(),OFFSET('Water Data'!$A$3,0,10*ROW('Water Data'!A58)))</f>
        <v>#N/A</v>
      </c>
      <c r="C61" s="59" t="e">
        <f ca="true">+IF(OFFSET('Water Data'!$C$3,0,10*ROW('Water Data'!C58))="",NA(),OFFSET('Water Data'!$C$3,0,10*ROW('Water Data'!C58)))</f>
        <v>#N/A</v>
      </c>
      <c r="D61" s="60" t="e">
        <f ca="true">+IF(AND(ISNUMBER(OFFSET('Water Data'!$C$5,0,10*ROW('Water Data'!C55))),'Data Summary'!BS61="Yes"),100-OFFSET('Water Data'!$C$5,0,10*ROW('Water Data'!C55)),NA())</f>
        <v>#N/A</v>
      </c>
      <c r="E61" s="60" t="e">
        <f ca="true">+IF(AND(ISNUMBER(OFFSET('Water Data'!$C$7,0,10*ROW('Water Data'!C55))),'Data Summary'!BT61="Yes"),OFFSET('Water Data'!$C$7,0,10*ROW('Water Data'!C55)),NA())</f>
        <v>#N/A</v>
      </c>
      <c r="F61" s="60" t="e">
        <f ca="true">+IF(AND(ISNUMBER(OFFSET('Water Data'!$C$10,0,10*ROW('Water Data'!C55))),'Data Summary'!BU61="Yes"),OFFSET('Water Data'!$C$10,0,10*ROW('Water Data'!C55)),NA())</f>
        <v>#N/A</v>
      </c>
      <c r="G61" s="60" t="e">
        <f ca="true">+IF(AND(ISNUMBER(OFFSET('Water Data'!$D$5,0,10*ROW('Water Data'!D55))),'Data Summary'!BV61="Yes"),100-OFFSET('Water Data'!$D$5,0,10*ROW('Water Data'!D55)),NA())</f>
        <v>#N/A</v>
      </c>
      <c r="H61" s="60" t="e">
        <f ca="true">+IF(AND(ISNUMBER(OFFSET('Water Data'!$D$7,0,10*ROW('Water Data'!D55))),'Data Summary'!BW61="Yes"),OFFSET('Water Data'!$D$7,0,10*ROW('Water Data'!D55)),NA())</f>
        <v>#N/A</v>
      </c>
      <c r="I61" s="60" t="e">
        <f ca="true">+IF(AND(ISNUMBER(OFFSET('Water Data'!$D$10,0,10*ROW('Water Data'!D55))),'Data Summary'!BX61="Yes"),OFFSET('Water Data'!$D$10,0,10*ROW('Water Data'!D55)),NA())</f>
        <v>#N/A</v>
      </c>
      <c r="J61" s="60" t="e">
        <f ca="true">+IF(AND(ISNUMBER(OFFSET('Water Data'!$E$5,0,10*ROW('Water Data'!E55))),'Data Summary'!BY61="Yes"),100-OFFSET('Water Data'!$E$5,0,10*ROW('Water Data'!E55)),NA())</f>
        <v>#N/A</v>
      </c>
      <c r="K61" s="60" t="e">
        <f ca="true">+IF(AND(ISNUMBER(OFFSET('Water Data'!$E$7,0,10*ROW('Water Data'!E55))),'Data Summary'!BZ61="Yes"),OFFSET('Water Data'!$E$7,0,10*ROW('Water Data'!E55)),NA())</f>
        <v>#N/A</v>
      </c>
      <c r="L61" s="60" t="e">
        <f ca="true">+IF(AND(ISNUMBER(OFFSET('Water Data'!$E$10,0,10*ROW('Water Data'!E55))),'Data Summary'!CA61="Yes"),OFFSET('Water Data'!$E$10,0,10*ROW('Water Data'!E55)),NA())</f>
        <v>#N/A</v>
      </c>
      <c r="M61" s="60" t="e">
        <f ca="true">+IF(AND(ISNUMBER(OFFSET('Water Data'!$F$5,0,10*ROW('Water Data'!F55))),'Data Summary'!CB61="Yes"),100-OFFSET('Water Data'!$F$5,0,10*ROW('Water Data'!F55)),NA())</f>
        <v>#N/A</v>
      </c>
      <c r="N61" s="60" t="e">
        <f ca="true">+IF(AND(ISNUMBER(OFFSET('Water Data'!$F$7,0,10*ROW('Water Data'!F55))),'Data Summary'!CC61="Yes"),OFFSET('Water Data'!$F$7,0,10*ROW('Water Data'!F55)),NA())</f>
        <v>#N/A</v>
      </c>
      <c r="O61" s="60" t="e">
        <f ca="true">+IF(AND(ISNUMBER(OFFSET('Water Data'!$F$10,0,10*ROW('Water Data'!F55))),'Data Summary'!CD61="Yes"),OFFSET('Water Data'!$F$10,0,10*ROW('Water Data'!F55)),NA())</f>
        <v>#N/A</v>
      </c>
      <c r="P61" s="60" t="e">
        <f ca="true">+IF(AND(ISNUMBER(OFFSET('Water Data'!$G$5,0,10*ROW('Water Data'!G55))),'Data Summary'!CE61="Yes"),100-OFFSET('Water Data'!$G$5,0,10*ROW('Water Data'!G55)),NA())</f>
        <v>#N/A</v>
      </c>
      <c r="Q61" s="60" t="e">
        <f ca="true">+IF(AND(ISNUMBER(OFFSET('Water Data'!$G$7,0,10*ROW('Water Data'!G55))),'Data Summary'!CF61="Yes"),OFFSET('Water Data'!$G$7,0,10*ROW('Water Data'!G55)),NA())</f>
        <v>#N/A</v>
      </c>
      <c r="R61" s="60" t="e">
        <f ca="true">+IF(AND(ISNUMBER(OFFSET('Water Data'!$G$10,0,10*ROW('Water Data'!G55))),'Data Summary'!CG61="Yes"),OFFSET('Water Data'!$G$10,0,10*ROW('Water Data'!G55)),NA())</f>
        <v>#N/A</v>
      </c>
      <c r="S61" s="60" t="e">
        <f ca="true">+IF(AND(ISNUMBER(OFFSET('Water Data'!$H$5,0,10*ROW('Water Data'!H55))),'Data Summary'!CH61="Yes"),100-OFFSET('Water Data'!$H$5,0,10*ROW('Water Data'!H55)),NA())</f>
        <v>#N/A</v>
      </c>
      <c r="T61" s="60" t="e">
        <f ca="true">+IF(AND(ISNUMBER(OFFSET('Water Data'!$H$7,0,10*ROW('Water Data'!H55))),'Data Summary'!CI61="Yes"),OFFSET('Water Data'!$H$7,0,10*ROW('Water Data'!H55)),NA())</f>
        <v>#N/A</v>
      </c>
      <c r="U61" s="60" t="e">
        <f ca="true">+IF(AND(ISNUMBER(OFFSET('Water Data'!$H$10,0,10*ROW('Water Data'!H55))),'Data Summary'!CJ61="Yes"),OFFSET('Water Data'!$H$10,0,10*ROW('Water Data'!H55)),NA())</f>
        <v>#N/A</v>
      </c>
      <c r="V61" s="106" t="e">
        <f ca="true">+IF(AND(ISNUMBER(OFFSET('Sanitation Data'!$C$5,0,10*ROW('Sanitation Data'!C55))),'Data Summary'!CK61="Yes"),100-OFFSET('Sanitation Data'!$C$5,0,10*ROW('Sanitation Data'!C55)),NA())</f>
        <v>#N/A</v>
      </c>
      <c r="W61" s="106" t="e">
        <f ca="true">+IF(AND(ISNUMBER(OFFSET('Sanitation Data'!$C$7,0,10*ROW('Sanitation Data'!C55))),'Data Summary'!CL61="Yes"),OFFSET('Sanitation Data'!$C$7,0,10*ROW('Sanitation Data'!C55)),NA())</f>
        <v>#N/A</v>
      </c>
      <c r="X61" s="106" t="e">
        <f ca="true">+IF(AND(ISNUMBER(OFFSET('Sanitation Data'!$C$11,0,10*ROW('Sanitation Data'!C55))),'Data Summary'!CM61="Yes"),OFFSET('Sanitation Data'!$C$11,0,10*ROW('Sanitation Data'!C55)),NA())</f>
        <v>#N/A</v>
      </c>
      <c r="Y61" s="106" t="e">
        <f ca="true">+IF(AND(ISNUMBER(OFFSET('Sanitation Data'!$C$12,0,10*ROW('Sanitation Data'!C55))),'Data Summary'!CN61="Yes"),OFFSET('Sanitation Data'!$C$12,0,10*ROW('Sanitation Data'!C55)),NA())</f>
        <v>#N/A</v>
      </c>
      <c r="Z61" s="106" t="e">
        <f ca="true">+IF(AND(ISNUMBER(OFFSET('Sanitation Data'!$C$13,0,10*ROW('Sanitation Data'!C55))),'Data Summary'!CO61="Yes"),OFFSET('Sanitation Data'!$C$13,0,10*ROW('Sanitation Data'!C55)),NA())</f>
        <v>#N/A</v>
      </c>
      <c r="AA61" s="106" t="e">
        <f ca="true">+IF(AND(ISNUMBER(OFFSET('Sanitation Data'!$D$5,0,10*ROW('Sanitation Data'!D55))),'Data Summary'!CP61="Yes"),100-OFFSET('Sanitation Data'!$D$5,0,10*ROW('Sanitation Data'!D55)),NA())</f>
        <v>#N/A</v>
      </c>
      <c r="AB61" s="106" t="e">
        <f ca="true">+IF(AND(ISNUMBER(OFFSET('Sanitation Data'!$D$7,0,10*ROW('Sanitation Data'!D55))),'Data Summary'!CQ61="Yes"),OFFSET('Sanitation Data'!$D$7,0,10*ROW('Sanitation Data'!D55)),NA())</f>
        <v>#N/A</v>
      </c>
      <c r="AC61" s="106" t="e">
        <f ca="true">+IF(AND(ISNUMBER(OFFSET('Sanitation Data'!$D$11,0,10*ROW('Sanitation Data'!D55))),'Data Summary'!CR61="Yes"),OFFSET('Sanitation Data'!$D$11,0,10*ROW('Sanitation Data'!D55)),NA())</f>
        <v>#N/A</v>
      </c>
      <c r="AD61" s="106" t="e">
        <f ca="true">+IF(AND(ISNUMBER(OFFSET('Sanitation Data'!$D$12,0,10*ROW('Sanitation Data'!D55))),'Data Summary'!CS61="Yes"),OFFSET('Sanitation Data'!$D$12,0,10*ROW('Sanitation Data'!D55)),NA())</f>
        <v>#N/A</v>
      </c>
      <c r="AE61" s="106" t="e">
        <f ca="true">+IF(AND(ISNUMBER(OFFSET('Sanitation Data'!$D$13,0,10*ROW('Sanitation Data'!D55))),'Data Summary'!CT61="Yes"),OFFSET('Sanitation Data'!$D$13,0,10*ROW('Sanitation Data'!D55)),NA())</f>
        <v>#N/A</v>
      </c>
      <c r="AF61" s="106" t="e">
        <f ca="true">+IF(AND(ISNUMBER(OFFSET('Sanitation Data'!$E$5,0,10*ROW('Sanitation Data'!E55))),'Data Summary'!CU61="Yes"),100-OFFSET('Sanitation Data'!$E$5,0,10*ROW('Sanitation Data'!E55)),NA())</f>
        <v>#N/A</v>
      </c>
      <c r="AG61" s="106" t="e">
        <f ca="true">+IF(AND(ISNUMBER(OFFSET('Sanitation Data'!$E$7,0,10*ROW('Sanitation Data'!E55))),'Data Summary'!CV61="Yes"),OFFSET('Sanitation Data'!$E$7,0,10*ROW('Sanitation Data'!E55)),NA())</f>
        <v>#N/A</v>
      </c>
      <c r="AH61" s="106" t="e">
        <f ca="true">+IF(AND(ISNUMBER(OFFSET('Sanitation Data'!$E$11,0,10*ROW('Sanitation Data'!E55))),'Data Summary'!CW61="Yes"),OFFSET('Sanitation Data'!$E$11,0,10*ROW('Sanitation Data'!E55)),NA())</f>
        <v>#N/A</v>
      </c>
      <c r="AI61" s="106" t="e">
        <f ca="true">+IF(AND(ISNUMBER(OFFSET('Sanitation Data'!$E$12,0,10*ROW('Sanitation Data'!E55))),'Data Summary'!CX61="Yes"),OFFSET('Sanitation Data'!$E$12,0,10*ROW('Sanitation Data'!E55)),NA())</f>
        <v>#N/A</v>
      </c>
      <c r="AJ61" s="106" t="e">
        <f ca="true">+IF(AND(ISNUMBER(OFFSET('Sanitation Data'!$E$13,0,10*ROW('Sanitation Data'!E55))),'Data Summary'!CY61="Yes"),OFFSET('Sanitation Data'!$E$13,0,10*ROW('Sanitation Data'!E55)),NA())</f>
        <v>#N/A</v>
      </c>
      <c r="AK61" s="106" t="e">
        <f ca="true">+IF(AND(ISNUMBER(OFFSET('Sanitation Data'!$F$5,0,10*ROW('Sanitation Data'!F55))),'Data Summary'!CZ61="Yes"),100-OFFSET('Sanitation Data'!$F$5,0,10*ROW('Sanitation Data'!F55)),NA())</f>
        <v>#N/A</v>
      </c>
      <c r="AL61" s="106" t="e">
        <f ca="true">+IF(AND(ISNUMBER(OFFSET('Sanitation Data'!$F$7,0,10*ROW('Sanitation Data'!F55))),'Data Summary'!DA61="Yes"),OFFSET('Sanitation Data'!$F$7,0,10*ROW('Sanitation Data'!F55)),NA())</f>
        <v>#N/A</v>
      </c>
      <c r="AM61" s="106" t="e">
        <f ca="true">+IF(AND(ISNUMBER(OFFSET('Sanitation Data'!$F$11,0,10*ROW('Sanitation Data'!F55))),'Data Summary'!DB61="Yes"),OFFSET('Sanitation Data'!$F$11,0,10*ROW('Sanitation Data'!F55)),NA())</f>
        <v>#N/A</v>
      </c>
      <c r="AN61" s="106" t="e">
        <f ca="true">+IF(AND(ISNUMBER(OFFSET('Sanitation Data'!$F$12,0,10*ROW('Sanitation Data'!F55))),'Data Summary'!DC61="Yes"),OFFSET('Sanitation Data'!$F$12,0,10*ROW('Sanitation Data'!F55)),NA())</f>
        <v>#N/A</v>
      </c>
      <c r="AO61" s="106" t="e">
        <f ca="true">+IF(AND(ISNUMBER(OFFSET('Sanitation Data'!$F$13,0,10*ROW('Sanitation Data'!F55))),'Data Summary'!DD61="Yes"),OFFSET('Sanitation Data'!$F$13,0,10*ROW('Sanitation Data'!F55)),NA())</f>
        <v>#N/A</v>
      </c>
      <c r="AP61" s="106" t="e">
        <f ca="true">+IF(AND(ISNUMBER(OFFSET('Sanitation Data'!$G$5,0,10*ROW('Sanitation Data'!G55))),'Data Summary'!DE61="Yes"),100-OFFSET('Sanitation Data'!$G$5,0,10*ROW('Sanitation Data'!G55)),NA())</f>
        <v>#N/A</v>
      </c>
      <c r="AQ61" s="106" t="e">
        <f ca="true">+IF(AND(ISNUMBER(OFFSET('Sanitation Data'!$G$7,0,10*ROW('Sanitation Data'!G55))),'Data Summary'!DF61="Yes"),OFFSET('Sanitation Data'!$G$7,0,10*ROW('Sanitation Data'!G55)),NA())</f>
        <v>#N/A</v>
      </c>
      <c r="AR61" s="106" t="e">
        <f ca="true">+IF(AND(ISNUMBER(OFFSET('Sanitation Data'!$G$11,0,10*ROW('Sanitation Data'!G55))),'Data Summary'!DG61="Yes"),OFFSET('Sanitation Data'!$G$11,0,10*ROW('Sanitation Data'!G55)),NA())</f>
        <v>#N/A</v>
      </c>
      <c r="AS61" s="106" t="e">
        <f ca="true">+IF(AND(ISNUMBER(OFFSET('Sanitation Data'!$G$12,0,10*ROW('Sanitation Data'!G55))),'Data Summary'!DH61="Yes"),OFFSET('Sanitation Data'!$G$12,0,10*ROW('Sanitation Data'!G55)),NA())</f>
        <v>#N/A</v>
      </c>
      <c r="AT61" s="106" t="e">
        <f ca="true">+IF(AND(ISNUMBER(OFFSET('Sanitation Data'!$G$13,0,10*ROW('Sanitation Data'!G55))),'Data Summary'!DI61="Yes"),OFFSET('Sanitation Data'!$G$13,0,10*ROW('Sanitation Data'!G55)),NA())</f>
        <v>#N/A</v>
      </c>
      <c r="AU61" s="106" t="e">
        <f ca="true">+IF(AND(ISNUMBER(OFFSET('Sanitation Data'!$H$5,0,10*ROW('Sanitation Data'!H55))),'Data Summary'!DJ61="Yes"),100-OFFSET('Sanitation Data'!$H$5,0,10*ROW('Sanitation Data'!H55)),NA())</f>
        <v>#N/A</v>
      </c>
      <c r="AV61" s="106" t="e">
        <f ca="true">+IF(AND(ISNUMBER(OFFSET('Sanitation Data'!$H$7,0,10*ROW('Sanitation Data'!H55))),'Data Summary'!DK61="Yes"),OFFSET('Sanitation Data'!$H$7,0,10*ROW('Sanitation Data'!H55)),NA())</f>
        <v>#N/A</v>
      </c>
      <c r="AW61" s="106" t="e">
        <f ca="true">+IF(AND(ISNUMBER(OFFSET('Sanitation Data'!$H$11,0,10*ROW('Sanitation Data'!H55))),'Data Summary'!DL61="Yes"),OFFSET('Sanitation Data'!$H$11,0,10*ROW('Sanitation Data'!H55)),NA())</f>
        <v>#N/A</v>
      </c>
      <c r="AX61" s="106" t="e">
        <f ca="true">+IF(AND(ISNUMBER(OFFSET('Sanitation Data'!$H$12,0,10*ROW('Sanitation Data'!H55))),'Data Summary'!DM61="Yes"),OFFSET('Sanitation Data'!$H$12,0,10*ROW('Sanitation Data'!H55)),NA())</f>
        <v>#N/A</v>
      </c>
      <c r="AY61" s="106" t="e">
        <f ca="true">+IF(AND(ISNUMBER(OFFSET('Sanitation Data'!$H$13,0,10*ROW('Sanitation Data'!H55))),'Data Summary'!DN61="Yes"),OFFSET('Sanitation Data'!$H$13,0,10*ROW('Sanitation Data'!H55)),NA())</f>
        <v>#N/A</v>
      </c>
      <c r="AZ61" s="111" t="e">
        <f ca="true">+IF(AND(ISNUMBER(OFFSET('Hygiene Data'!$C$6,0,10*ROW('Hygiene Data'!C55))),'Data Summary'!DO61="Yes"),OFFSET('Hygiene Data'!$C$6,0,10*ROW('Hygiene Data'!C55)),NA())</f>
        <v>#N/A</v>
      </c>
      <c r="BA61" s="111" t="e">
        <f ca="true">+IF(AND(ISNUMBER(OFFSET('Hygiene Data'!$C$8,0,10*ROW('Hygiene Data'!C55))),'Data Summary'!DP61="Yes"),OFFSET('Hygiene Data'!$C$8,0,10*ROW('Hygiene Data'!C55)),NA())</f>
        <v>#N/A</v>
      </c>
      <c r="BB61" s="111" t="e">
        <f ca="true">+IF(AND(ISNUMBER(OFFSET('Hygiene Data'!$C$10,0,10*ROW('Hygiene Data'!C55))),'Data Summary'!DQ61="Yes"),OFFSET('Hygiene Data'!$C$10,0,10*ROW('Hygiene Data'!C55)),NA())</f>
        <v>#N/A</v>
      </c>
      <c r="BC61" s="111" t="e">
        <f ca="true">+IF(AND(ISNUMBER(OFFSET('Hygiene Data'!$D$6,0,10*ROW('Hygiene Data'!D55))),'Data Summary'!DR61="Yes"),OFFSET('Hygiene Data'!$D$6,0,10*ROW('Hygiene Data'!D55)),NA())</f>
        <v>#N/A</v>
      </c>
      <c r="BD61" s="111" t="e">
        <f ca="true">+IF(AND(ISNUMBER(OFFSET('Hygiene Data'!$D$8,0,10*ROW('Hygiene Data'!D55))),'Data Summary'!DS61="Yes"),OFFSET('Hygiene Data'!$D$8,0,10*ROW('Hygiene Data'!D55)),NA())</f>
        <v>#N/A</v>
      </c>
      <c r="BE61" s="111" t="e">
        <f ca="true">+IF(AND(ISNUMBER(OFFSET('Hygiene Data'!$D$10,0,10*ROW('Hygiene Data'!D55))),'Data Summary'!DT61="Yes"),OFFSET('Hygiene Data'!$D$10,0,10*ROW('Hygiene Data'!D55)),NA())</f>
        <v>#N/A</v>
      </c>
      <c r="BF61" s="111" t="e">
        <f ca="true">+IF(AND(ISNUMBER(OFFSET('Hygiene Data'!$E$6,0,10*ROW('Hygiene Data'!E55))),'Data Summary'!DU61="Yes"),OFFSET('Hygiene Data'!$E$6,0,10*ROW('Hygiene Data'!E55)),NA())</f>
        <v>#N/A</v>
      </c>
      <c r="BG61" s="111" t="e">
        <f ca="true">+IF(AND(ISNUMBER(OFFSET('Hygiene Data'!$E$8,0,10*ROW('Hygiene Data'!E55))),'Data Summary'!DV61="Yes"),OFFSET('Hygiene Data'!$E$8,0,10*ROW('Hygiene Data'!E55)),NA())</f>
        <v>#N/A</v>
      </c>
      <c r="BH61" s="111" t="e">
        <f ca="true">+IF(AND(ISNUMBER(OFFSET('Hygiene Data'!$E$10,0,10*ROW('Hygiene Data'!E55))),'Data Summary'!DW61="Yes"),OFFSET('Hygiene Data'!$E$10,0,10*ROW('Hygiene Data'!E55)),NA())</f>
        <v>#N/A</v>
      </c>
      <c r="BI61" s="111" t="e">
        <f ca="true">+IF(AND(ISNUMBER(OFFSET('Hygiene Data'!$F$6,0,10*ROW('Hygiene Data'!F55))),'Data Summary'!DX61="Yes"),OFFSET('Hygiene Data'!$F$6,0,10*ROW('Hygiene Data'!F55)),NA())</f>
        <v>#N/A</v>
      </c>
      <c r="BJ61" s="111" t="e">
        <f ca="true">+IF(AND(ISNUMBER(OFFSET('Hygiene Data'!$F$8,0,10*ROW('Hygiene Data'!F55))),'Data Summary'!DY61="Yes"),OFFSET('Hygiene Data'!$F$8,0,10*ROW('Hygiene Data'!F55)),NA())</f>
        <v>#N/A</v>
      </c>
      <c r="BK61" s="111" t="e">
        <f ca="true">+IF(AND(ISNUMBER(OFFSET('Hygiene Data'!$F$10,0,10*ROW('Hygiene Data'!F55))),'Data Summary'!DZ61="Yes"),OFFSET('Hygiene Data'!$F$10,0,10*ROW('Hygiene Data'!F55)),NA())</f>
        <v>#N/A</v>
      </c>
      <c r="BL61" s="111" t="e">
        <f ca="true">+IF(AND(ISNUMBER(OFFSET('Hygiene Data'!$G$6,0,10*ROW('Hygiene Data'!G55))),'Data Summary'!EA61="Yes"),OFFSET('Hygiene Data'!$G$6,0,10*ROW('Hygiene Data'!G55)),NA())</f>
        <v>#N/A</v>
      </c>
      <c r="BM61" s="111" t="e">
        <f ca="true">+IF(AND(ISNUMBER(OFFSET('Hygiene Data'!$G$8,0,10*ROW('Hygiene Data'!G55))),'Data Summary'!EB61="Yes"),OFFSET('Hygiene Data'!$G$8,0,10*ROW('Hygiene Data'!G55)),NA())</f>
        <v>#N/A</v>
      </c>
      <c r="BN61" s="111" t="e">
        <f ca="true">+IF(AND(ISNUMBER(OFFSET('Hygiene Data'!$G$10,0,10*ROW('Hygiene Data'!G55))),'Data Summary'!EC61="Yes"),OFFSET('Hygiene Data'!$G$10,0,10*ROW('Hygiene Data'!G55)),NA())</f>
        <v>#N/A</v>
      </c>
      <c r="BO61" s="111" t="e">
        <f ca="true">+IF(AND(ISNUMBER(OFFSET('Hygiene Data'!$H$6,0,10*ROW('Hygiene Data'!H55))),'Data Summary'!ED61="Yes"),OFFSET('Hygiene Data'!$H$6,0,10*ROW('Hygiene Data'!H55)),NA())</f>
        <v>#N/A</v>
      </c>
      <c r="BP61" s="111" t="e">
        <f ca="true">+IF(AND(ISNUMBER(OFFSET('Hygiene Data'!$H$8,0,10*ROW('Hygiene Data'!H55))),'Data Summary'!EE61="Yes"),OFFSET('Hygiene Data'!$H$8,0,10*ROW('Hygiene Data'!H55)),NA())</f>
        <v>#N/A</v>
      </c>
      <c r="BQ61" s="111" t="e">
        <f ca="true">+IF(AND(ISNUMBER(OFFSET('Hygiene Data'!$H$10,0,10*ROW('Hygiene Data'!H55))),'Data Summary'!EF61="Yes"),OFFSET('Hygiene Data'!$H$10,0,10*ROW('Hygiene Data'!H55)),NA())</f>
        <v>#N/A</v>
      </c>
    </row>
    <row r="62" x14ac:dyDescent="0.2">
      <c r="A62" s="59" t="e">
        <f ca="true">+IF(OFFSET('Water Data'!$B$1,0,10*ROW('Water Data'!B56))="",NA(),OFFSET('Water Data'!$B$1,0,10*ROW('Water Data'!B56)))</f>
        <v>#N/A</v>
      </c>
      <c r="B62" s="59" t="e">
        <f ca="true">+IF(OFFSET('Water Data'!$A$3,0,10*ROW('Water Data'!A59))="",NA(),OFFSET('Water Data'!$A$3,0,10*ROW('Water Data'!A59)))</f>
        <v>#N/A</v>
      </c>
      <c r="C62" s="59" t="e">
        <f ca="true">+IF(OFFSET('Water Data'!$C$3,0,10*ROW('Water Data'!C59))="",NA(),OFFSET('Water Data'!$C$3,0,10*ROW('Water Data'!C59)))</f>
        <v>#N/A</v>
      </c>
      <c r="D62" s="60" t="e">
        <f ca="true">+IF(AND(ISNUMBER(OFFSET('Water Data'!$C$5,0,10*ROW('Water Data'!C56))),'Data Summary'!BS62="Yes"),100-OFFSET('Water Data'!$C$5,0,10*ROW('Water Data'!C56)),NA())</f>
        <v>#N/A</v>
      </c>
      <c r="E62" s="60" t="e">
        <f ca="true">+IF(AND(ISNUMBER(OFFSET('Water Data'!$C$7,0,10*ROW('Water Data'!C56))),'Data Summary'!BT62="Yes"),OFFSET('Water Data'!$C$7,0,10*ROW('Water Data'!C56)),NA())</f>
        <v>#N/A</v>
      </c>
      <c r="F62" s="60" t="e">
        <f ca="true">+IF(AND(ISNUMBER(OFFSET('Water Data'!$C$10,0,10*ROW('Water Data'!C56))),'Data Summary'!BU62="Yes"),OFFSET('Water Data'!$C$10,0,10*ROW('Water Data'!C56)),NA())</f>
        <v>#N/A</v>
      </c>
      <c r="G62" s="60" t="e">
        <f ca="true">+IF(AND(ISNUMBER(OFFSET('Water Data'!$D$5,0,10*ROW('Water Data'!D56))),'Data Summary'!BV62="Yes"),100-OFFSET('Water Data'!$D$5,0,10*ROW('Water Data'!D56)),NA())</f>
        <v>#N/A</v>
      </c>
      <c r="H62" s="60" t="e">
        <f ca="true">+IF(AND(ISNUMBER(OFFSET('Water Data'!$D$7,0,10*ROW('Water Data'!D56))),'Data Summary'!BW62="Yes"),OFFSET('Water Data'!$D$7,0,10*ROW('Water Data'!D56)),NA())</f>
        <v>#N/A</v>
      </c>
      <c r="I62" s="60" t="e">
        <f ca="true">+IF(AND(ISNUMBER(OFFSET('Water Data'!$D$10,0,10*ROW('Water Data'!D56))),'Data Summary'!BX62="Yes"),OFFSET('Water Data'!$D$10,0,10*ROW('Water Data'!D56)),NA())</f>
        <v>#N/A</v>
      </c>
      <c r="J62" s="60" t="e">
        <f ca="true">+IF(AND(ISNUMBER(OFFSET('Water Data'!$E$5,0,10*ROW('Water Data'!E56))),'Data Summary'!BY62="Yes"),100-OFFSET('Water Data'!$E$5,0,10*ROW('Water Data'!E56)),NA())</f>
        <v>#N/A</v>
      </c>
      <c r="K62" s="60" t="e">
        <f ca="true">+IF(AND(ISNUMBER(OFFSET('Water Data'!$E$7,0,10*ROW('Water Data'!E56))),'Data Summary'!BZ62="Yes"),OFFSET('Water Data'!$E$7,0,10*ROW('Water Data'!E56)),NA())</f>
        <v>#N/A</v>
      </c>
      <c r="L62" s="60" t="e">
        <f ca="true">+IF(AND(ISNUMBER(OFFSET('Water Data'!$E$10,0,10*ROW('Water Data'!E56))),'Data Summary'!CA62="Yes"),OFFSET('Water Data'!$E$10,0,10*ROW('Water Data'!E56)),NA())</f>
        <v>#N/A</v>
      </c>
      <c r="M62" s="60" t="e">
        <f ca="true">+IF(AND(ISNUMBER(OFFSET('Water Data'!$F$5,0,10*ROW('Water Data'!F56))),'Data Summary'!CB62="Yes"),100-OFFSET('Water Data'!$F$5,0,10*ROW('Water Data'!F56)),NA())</f>
        <v>#N/A</v>
      </c>
      <c r="N62" s="60" t="e">
        <f ca="true">+IF(AND(ISNUMBER(OFFSET('Water Data'!$F$7,0,10*ROW('Water Data'!F56))),'Data Summary'!CC62="Yes"),OFFSET('Water Data'!$F$7,0,10*ROW('Water Data'!F56)),NA())</f>
        <v>#N/A</v>
      </c>
      <c r="O62" s="60" t="e">
        <f ca="true">+IF(AND(ISNUMBER(OFFSET('Water Data'!$F$10,0,10*ROW('Water Data'!F56))),'Data Summary'!CD62="Yes"),OFFSET('Water Data'!$F$10,0,10*ROW('Water Data'!F56)),NA())</f>
        <v>#N/A</v>
      </c>
      <c r="P62" s="60" t="e">
        <f ca="true">+IF(AND(ISNUMBER(OFFSET('Water Data'!$G$5,0,10*ROW('Water Data'!G56))),'Data Summary'!CE62="Yes"),100-OFFSET('Water Data'!$G$5,0,10*ROW('Water Data'!G56)),NA())</f>
        <v>#N/A</v>
      </c>
      <c r="Q62" s="60" t="e">
        <f ca="true">+IF(AND(ISNUMBER(OFFSET('Water Data'!$G$7,0,10*ROW('Water Data'!G56))),'Data Summary'!CF62="Yes"),OFFSET('Water Data'!$G$7,0,10*ROW('Water Data'!G56)),NA())</f>
        <v>#N/A</v>
      </c>
      <c r="R62" s="60" t="e">
        <f ca="true">+IF(AND(ISNUMBER(OFFSET('Water Data'!$G$10,0,10*ROW('Water Data'!G56))),'Data Summary'!CG62="Yes"),OFFSET('Water Data'!$G$10,0,10*ROW('Water Data'!G56)),NA())</f>
        <v>#N/A</v>
      </c>
      <c r="S62" s="60" t="e">
        <f ca="true">+IF(AND(ISNUMBER(OFFSET('Water Data'!$H$5,0,10*ROW('Water Data'!H56))),'Data Summary'!CH62="Yes"),100-OFFSET('Water Data'!$H$5,0,10*ROW('Water Data'!H56)),NA())</f>
        <v>#N/A</v>
      </c>
      <c r="T62" s="60" t="e">
        <f ca="true">+IF(AND(ISNUMBER(OFFSET('Water Data'!$H$7,0,10*ROW('Water Data'!H56))),'Data Summary'!CI62="Yes"),OFFSET('Water Data'!$H$7,0,10*ROW('Water Data'!H56)),NA())</f>
        <v>#N/A</v>
      </c>
      <c r="U62" s="60" t="e">
        <f ca="true">+IF(AND(ISNUMBER(OFFSET('Water Data'!$H$10,0,10*ROW('Water Data'!H56))),'Data Summary'!CJ62="Yes"),OFFSET('Water Data'!$H$10,0,10*ROW('Water Data'!H56)),NA())</f>
        <v>#N/A</v>
      </c>
      <c r="V62" s="106" t="e">
        <f ca="true">+IF(AND(ISNUMBER(OFFSET('Sanitation Data'!$C$5,0,10*ROW('Sanitation Data'!C56))),'Data Summary'!CK62="Yes"),100-OFFSET('Sanitation Data'!$C$5,0,10*ROW('Sanitation Data'!C56)),NA())</f>
        <v>#N/A</v>
      </c>
      <c r="W62" s="106" t="e">
        <f ca="true">+IF(AND(ISNUMBER(OFFSET('Sanitation Data'!$C$7,0,10*ROW('Sanitation Data'!C56))),'Data Summary'!CL62="Yes"),OFFSET('Sanitation Data'!$C$7,0,10*ROW('Sanitation Data'!C56)),NA())</f>
        <v>#N/A</v>
      </c>
      <c r="X62" s="106" t="e">
        <f ca="true">+IF(AND(ISNUMBER(OFFSET('Sanitation Data'!$C$11,0,10*ROW('Sanitation Data'!C56))),'Data Summary'!CM62="Yes"),OFFSET('Sanitation Data'!$C$11,0,10*ROW('Sanitation Data'!C56)),NA())</f>
        <v>#N/A</v>
      </c>
      <c r="Y62" s="106" t="e">
        <f ca="true">+IF(AND(ISNUMBER(OFFSET('Sanitation Data'!$C$12,0,10*ROW('Sanitation Data'!C56))),'Data Summary'!CN62="Yes"),OFFSET('Sanitation Data'!$C$12,0,10*ROW('Sanitation Data'!C56)),NA())</f>
        <v>#N/A</v>
      </c>
      <c r="Z62" s="106" t="e">
        <f ca="true">+IF(AND(ISNUMBER(OFFSET('Sanitation Data'!$C$13,0,10*ROW('Sanitation Data'!C56))),'Data Summary'!CO62="Yes"),OFFSET('Sanitation Data'!$C$13,0,10*ROW('Sanitation Data'!C56)),NA())</f>
        <v>#N/A</v>
      </c>
      <c r="AA62" s="106" t="e">
        <f ca="true">+IF(AND(ISNUMBER(OFFSET('Sanitation Data'!$D$5,0,10*ROW('Sanitation Data'!D56))),'Data Summary'!CP62="Yes"),100-OFFSET('Sanitation Data'!$D$5,0,10*ROW('Sanitation Data'!D56)),NA())</f>
        <v>#N/A</v>
      </c>
      <c r="AB62" s="106" t="e">
        <f ca="true">+IF(AND(ISNUMBER(OFFSET('Sanitation Data'!$D$7,0,10*ROW('Sanitation Data'!D56))),'Data Summary'!CQ62="Yes"),OFFSET('Sanitation Data'!$D$7,0,10*ROW('Sanitation Data'!D56)),NA())</f>
        <v>#N/A</v>
      </c>
      <c r="AC62" s="106" t="e">
        <f ca="true">+IF(AND(ISNUMBER(OFFSET('Sanitation Data'!$D$11,0,10*ROW('Sanitation Data'!D56))),'Data Summary'!CR62="Yes"),OFFSET('Sanitation Data'!$D$11,0,10*ROW('Sanitation Data'!D56)),NA())</f>
        <v>#N/A</v>
      </c>
      <c r="AD62" s="106" t="e">
        <f ca="true">+IF(AND(ISNUMBER(OFFSET('Sanitation Data'!$D$12,0,10*ROW('Sanitation Data'!D56))),'Data Summary'!CS62="Yes"),OFFSET('Sanitation Data'!$D$12,0,10*ROW('Sanitation Data'!D56)),NA())</f>
        <v>#N/A</v>
      </c>
      <c r="AE62" s="106" t="e">
        <f ca="true">+IF(AND(ISNUMBER(OFFSET('Sanitation Data'!$D$13,0,10*ROW('Sanitation Data'!D56))),'Data Summary'!CT62="Yes"),OFFSET('Sanitation Data'!$D$13,0,10*ROW('Sanitation Data'!D56)),NA())</f>
        <v>#N/A</v>
      </c>
      <c r="AF62" s="106" t="e">
        <f ca="true">+IF(AND(ISNUMBER(OFFSET('Sanitation Data'!$E$5,0,10*ROW('Sanitation Data'!E56))),'Data Summary'!CU62="Yes"),100-OFFSET('Sanitation Data'!$E$5,0,10*ROW('Sanitation Data'!E56)),NA())</f>
        <v>#N/A</v>
      </c>
      <c r="AG62" s="106" t="e">
        <f ca="true">+IF(AND(ISNUMBER(OFFSET('Sanitation Data'!$E$7,0,10*ROW('Sanitation Data'!E56))),'Data Summary'!CV62="Yes"),OFFSET('Sanitation Data'!$E$7,0,10*ROW('Sanitation Data'!E56)),NA())</f>
        <v>#N/A</v>
      </c>
      <c r="AH62" s="106" t="e">
        <f ca="true">+IF(AND(ISNUMBER(OFFSET('Sanitation Data'!$E$11,0,10*ROW('Sanitation Data'!E56))),'Data Summary'!CW62="Yes"),OFFSET('Sanitation Data'!$E$11,0,10*ROW('Sanitation Data'!E56)),NA())</f>
        <v>#N/A</v>
      </c>
      <c r="AI62" s="106" t="e">
        <f ca="true">+IF(AND(ISNUMBER(OFFSET('Sanitation Data'!$E$12,0,10*ROW('Sanitation Data'!E56))),'Data Summary'!CX62="Yes"),OFFSET('Sanitation Data'!$E$12,0,10*ROW('Sanitation Data'!E56)),NA())</f>
        <v>#N/A</v>
      </c>
      <c r="AJ62" s="106" t="e">
        <f ca="true">+IF(AND(ISNUMBER(OFFSET('Sanitation Data'!$E$13,0,10*ROW('Sanitation Data'!E56))),'Data Summary'!CY62="Yes"),OFFSET('Sanitation Data'!$E$13,0,10*ROW('Sanitation Data'!E56)),NA())</f>
        <v>#N/A</v>
      </c>
      <c r="AK62" s="106" t="e">
        <f ca="true">+IF(AND(ISNUMBER(OFFSET('Sanitation Data'!$F$5,0,10*ROW('Sanitation Data'!F56))),'Data Summary'!CZ62="Yes"),100-OFFSET('Sanitation Data'!$F$5,0,10*ROW('Sanitation Data'!F56)),NA())</f>
        <v>#N/A</v>
      </c>
      <c r="AL62" s="106" t="e">
        <f ca="true">+IF(AND(ISNUMBER(OFFSET('Sanitation Data'!$F$7,0,10*ROW('Sanitation Data'!F56))),'Data Summary'!DA62="Yes"),OFFSET('Sanitation Data'!$F$7,0,10*ROW('Sanitation Data'!F56)),NA())</f>
        <v>#N/A</v>
      </c>
      <c r="AM62" s="106" t="e">
        <f ca="true">+IF(AND(ISNUMBER(OFFSET('Sanitation Data'!$F$11,0,10*ROW('Sanitation Data'!F56))),'Data Summary'!DB62="Yes"),OFFSET('Sanitation Data'!$F$11,0,10*ROW('Sanitation Data'!F56)),NA())</f>
        <v>#N/A</v>
      </c>
      <c r="AN62" s="106" t="e">
        <f ca="true">+IF(AND(ISNUMBER(OFFSET('Sanitation Data'!$F$12,0,10*ROW('Sanitation Data'!F56))),'Data Summary'!DC62="Yes"),OFFSET('Sanitation Data'!$F$12,0,10*ROW('Sanitation Data'!F56)),NA())</f>
        <v>#N/A</v>
      </c>
      <c r="AO62" s="106" t="e">
        <f ca="true">+IF(AND(ISNUMBER(OFFSET('Sanitation Data'!$F$13,0,10*ROW('Sanitation Data'!F56))),'Data Summary'!DD62="Yes"),OFFSET('Sanitation Data'!$F$13,0,10*ROW('Sanitation Data'!F56)),NA())</f>
        <v>#N/A</v>
      </c>
      <c r="AP62" s="106" t="e">
        <f ca="true">+IF(AND(ISNUMBER(OFFSET('Sanitation Data'!$G$5,0,10*ROW('Sanitation Data'!G56))),'Data Summary'!DE62="Yes"),100-OFFSET('Sanitation Data'!$G$5,0,10*ROW('Sanitation Data'!G56)),NA())</f>
        <v>#N/A</v>
      </c>
      <c r="AQ62" s="106" t="e">
        <f ca="true">+IF(AND(ISNUMBER(OFFSET('Sanitation Data'!$G$7,0,10*ROW('Sanitation Data'!G56))),'Data Summary'!DF62="Yes"),OFFSET('Sanitation Data'!$G$7,0,10*ROW('Sanitation Data'!G56)),NA())</f>
        <v>#N/A</v>
      </c>
      <c r="AR62" s="106" t="e">
        <f ca="true">+IF(AND(ISNUMBER(OFFSET('Sanitation Data'!$G$11,0,10*ROW('Sanitation Data'!G56))),'Data Summary'!DG62="Yes"),OFFSET('Sanitation Data'!$G$11,0,10*ROW('Sanitation Data'!G56)),NA())</f>
        <v>#N/A</v>
      </c>
      <c r="AS62" s="106" t="e">
        <f ca="true">+IF(AND(ISNUMBER(OFFSET('Sanitation Data'!$G$12,0,10*ROW('Sanitation Data'!G56))),'Data Summary'!DH62="Yes"),OFFSET('Sanitation Data'!$G$12,0,10*ROW('Sanitation Data'!G56)),NA())</f>
        <v>#N/A</v>
      </c>
      <c r="AT62" s="106" t="e">
        <f ca="true">+IF(AND(ISNUMBER(OFFSET('Sanitation Data'!$G$13,0,10*ROW('Sanitation Data'!G56))),'Data Summary'!DI62="Yes"),OFFSET('Sanitation Data'!$G$13,0,10*ROW('Sanitation Data'!G56)),NA())</f>
        <v>#N/A</v>
      </c>
      <c r="AU62" s="106" t="e">
        <f ca="true">+IF(AND(ISNUMBER(OFFSET('Sanitation Data'!$H$5,0,10*ROW('Sanitation Data'!H56))),'Data Summary'!DJ62="Yes"),100-OFFSET('Sanitation Data'!$H$5,0,10*ROW('Sanitation Data'!H56)),NA())</f>
        <v>#N/A</v>
      </c>
      <c r="AV62" s="106" t="e">
        <f ca="true">+IF(AND(ISNUMBER(OFFSET('Sanitation Data'!$H$7,0,10*ROW('Sanitation Data'!H56))),'Data Summary'!DK62="Yes"),OFFSET('Sanitation Data'!$H$7,0,10*ROW('Sanitation Data'!H56)),NA())</f>
        <v>#N/A</v>
      </c>
      <c r="AW62" s="106" t="e">
        <f ca="true">+IF(AND(ISNUMBER(OFFSET('Sanitation Data'!$H$11,0,10*ROW('Sanitation Data'!H56))),'Data Summary'!DL62="Yes"),OFFSET('Sanitation Data'!$H$11,0,10*ROW('Sanitation Data'!H56)),NA())</f>
        <v>#N/A</v>
      </c>
      <c r="AX62" s="106" t="e">
        <f ca="true">+IF(AND(ISNUMBER(OFFSET('Sanitation Data'!$H$12,0,10*ROW('Sanitation Data'!H56))),'Data Summary'!DM62="Yes"),OFFSET('Sanitation Data'!$H$12,0,10*ROW('Sanitation Data'!H56)),NA())</f>
        <v>#N/A</v>
      </c>
      <c r="AY62" s="106" t="e">
        <f ca="true">+IF(AND(ISNUMBER(OFFSET('Sanitation Data'!$H$13,0,10*ROW('Sanitation Data'!H56))),'Data Summary'!DN62="Yes"),OFFSET('Sanitation Data'!$H$13,0,10*ROW('Sanitation Data'!H56)),NA())</f>
        <v>#N/A</v>
      </c>
      <c r="AZ62" s="111" t="e">
        <f ca="true">+IF(AND(ISNUMBER(OFFSET('Hygiene Data'!$C$6,0,10*ROW('Hygiene Data'!C56))),'Data Summary'!DO62="Yes"),OFFSET('Hygiene Data'!$C$6,0,10*ROW('Hygiene Data'!C56)),NA())</f>
        <v>#N/A</v>
      </c>
      <c r="BA62" s="111" t="e">
        <f ca="true">+IF(AND(ISNUMBER(OFFSET('Hygiene Data'!$C$8,0,10*ROW('Hygiene Data'!C56))),'Data Summary'!DP62="Yes"),OFFSET('Hygiene Data'!$C$8,0,10*ROW('Hygiene Data'!C56)),NA())</f>
        <v>#N/A</v>
      </c>
      <c r="BB62" s="111" t="e">
        <f ca="true">+IF(AND(ISNUMBER(OFFSET('Hygiene Data'!$C$10,0,10*ROW('Hygiene Data'!C56))),'Data Summary'!DQ62="Yes"),OFFSET('Hygiene Data'!$C$10,0,10*ROW('Hygiene Data'!C56)),NA())</f>
        <v>#N/A</v>
      </c>
      <c r="BC62" s="111" t="e">
        <f ca="true">+IF(AND(ISNUMBER(OFFSET('Hygiene Data'!$D$6,0,10*ROW('Hygiene Data'!D56))),'Data Summary'!DR62="Yes"),OFFSET('Hygiene Data'!$D$6,0,10*ROW('Hygiene Data'!D56)),NA())</f>
        <v>#N/A</v>
      </c>
      <c r="BD62" s="111" t="e">
        <f ca="true">+IF(AND(ISNUMBER(OFFSET('Hygiene Data'!$D$8,0,10*ROW('Hygiene Data'!D56))),'Data Summary'!DS62="Yes"),OFFSET('Hygiene Data'!$D$8,0,10*ROW('Hygiene Data'!D56)),NA())</f>
        <v>#N/A</v>
      </c>
      <c r="BE62" s="111" t="e">
        <f ca="true">+IF(AND(ISNUMBER(OFFSET('Hygiene Data'!$D$10,0,10*ROW('Hygiene Data'!D56))),'Data Summary'!DT62="Yes"),OFFSET('Hygiene Data'!$D$10,0,10*ROW('Hygiene Data'!D56)),NA())</f>
        <v>#N/A</v>
      </c>
      <c r="BF62" s="111" t="e">
        <f ca="true">+IF(AND(ISNUMBER(OFFSET('Hygiene Data'!$E$6,0,10*ROW('Hygiene Data'!E56))),'Data Summary'!DU62="Yes"),OFFSET('Hygiene Data'!$E$6,0,10*ROW('Hygiene Data'!E56)),NA())</f>
        <v>#N/A</v>
      </c>
      <c r="BG62" s="111" t="e">
        <f ca="true">+IF(AND(ISNUMBER(OFFSET('Hygiene Data'!$E$8,0,10*ROW('Hygiene Data'!E56))),'Data Summary'!DV62="Yes"),OFFSET('Hygiene Data'!$E$8,0,10*ROW('Hygiene Data'!E56)),NA())</f>
        <v>#N/A</v>
      </c>
      <c r="BH62" s="111" t="e">
        <f ca="true">+IF(AND(ISNUMBER(OFFSET('Hygiene Data'!$E$10,0,10*ROW('Hygiene Data'!E56))),'Data Summary'!DW62="Yes"),OFFSET('Hygiene Data'!$E$10,0,10*ROW('Hygiene Data'!E56)),NA())</f>
        <v>#N/A</v>
      </c>
      <c r="BI62" s="111" t="e">
        <f ca="true">+IF(AND(ISNUMBER(OFFSET('Hygiene Data'!$F$6,0,10*ROW('Hygiene Data'!F56))),'Data Summary'!DX62="Yes"),OFFSET('Hygiene Data'!$F$6,0,10*ROW('Hygiene Data'!F56)),NA())</f>
        <v>#N/A</v>
      </c>
      <c r="BJ62" s="111" t="e">
        <f ca="true">+IF(AND(ISNUMBER(OFFSET('Hygiene Data'!$F$8,0,10*ROW('Hygiene Data'!F56))),'Data Summary'!DY62="Yes"),OFFSET('Hygiene Data'!$F$8,0,10*ROW('Hygiene Data'!F56)),NA())</f>
        <v>#N/A</v>
      </c>
      <c r="BK62" s="111" t="e">
        <f ca="true">+IF(AND(ISNUMBER(OFFSET('Hygiene Data'!$F$10,0,10*ROW('Hygiene Data'!F56))),'Data Summary'!DZ62="Yes"),OFFSET('Hygiene Data'!$F$10,0,10*ROW('Hygiene Data'!F56)),NA())</f>
        <v>#N/A</v>
      </c>
      <c r="BL62" s="111" t="e">
        <f ca="true">+IF(AND(ISNUMBER(OFFSET('Hygiene Data'!$G$6,0,10*ROW('Hygiene Data'!G56))),'Data Summary'!EA62="Yes"),OFFSET('Hygiene Data'!$G$6,0,10*ROW('Hygiene Data'!G56)),NA())</f>
        <v>#N/A</v>
      </c>
      <c r="BM62" s="111" t="e">
        <f ca="true">+IF(AND(ISNUMBER(OFFSET('Hygiene Data'!$G$8,0,10*ROW('Hygiene Data'!G56))),'Data Summary'!EB62="Yes"),OFFSET('Hygiene Data'!$G$8,0,10*ROW('Hygiene Data'!G56)),NA())</f>
        <v>#N/A</v>
      </c>
      <c r="BN62" s="111" t="e">
        <f ca="true">+IF(AND(ISNUMBER(OFFSET('Hygiene Data'!$G$10,0,10*ROW('Hygiene Data'!G56))),'Data Summary'!EC62="Yes"),OFFSET('Hygiene Data'!$G$10,0,10*ROW('Hygiene Data'!G56)),NA())</f>
        <v>#N/A</v>
      </c>
      <c r="BO62" s="111" t="e">
        <f ca="true">+IF(AND(ISNUMBER(OFFSET('Hygiene Data'!$H$6,0,10*ROW('Hygiene Data'!H56))),'Data Summary'!ED62="Yes"),OFFSET('Hygiene Data'!$H$6,0,10*ROW('Hygiene Data'!H56)),NA())</f>
        <v>#N/A</v>
      </c>
      <c r="BP62" s="111" t="e">
        <f ca="true">+IF(AND(ISNUMBER(OFFSET('Hygiene Data'!$H$8,0,10*ROW('Hygiene Data'!H56))),'Data Summary'!EE62="Yes"),OFFSET('Hygiene Data'!$H$8,0,10*ROW('Hygiene Data'!H56)),NA())</f>
        <v>#N/A</v>
      </c>
      <c r="BQ62" s="111" t="e">
        <f ca="true">+IF(AND(ISNUMBER(OFFSET('Hygiene Data'!$H$10,0,10*ROW('Hygiene Data'!H56))),'Data Summary'!EF62="Yes"),OFFSET('Hygiene Data'!$H$10,0,10*ROW('Hygiene Data'!H56)),NA())</f>
        <v>#N/A</v>
      </c>
    </row>
    <row r="63" x14ac:dyDescent="0.2">
      <c r="A63" s="59" t="e">
        <f ca="true">+IF(OFFSET('Water Data'!$B$1,0,10*ROW('Water Data'!B57))="",NA(),OFFSET('Water Data'!$B$1,0,10*ROW('Water Data'!B57)))</f>
        <v>#N/A</v>
      </c>
      <c r="B63" s="59" t="e">
        <f ca="true">+IF(OFFSET('Water Data'!$A$3,0,10*ROW('Water Data'!A60))="",NA(),OFFSET('Water Data'!$A$3,0,10*ROW('Water Data'!A60)))</f>
        <v>#N/A</v>
      </c>
      <c r="C63" s="59" t="e">
        <f ca="true">+IF(OFFSET('Water Data'!$C$3,0,10*ROW('Water Data'!C60))="",NA(),OFFSET('Water Data'!$C$3,0,10*ROW('Water Data'!C60)))</f>
        <v>#N/A</v>
      </c>
      <c r="D63" s="60" t="e">
        <f ca="true">+IF(AND(ISNUMBER(OFFSET('Water Data'!$C$5,0,10*ROW('Water Data'!C57))),'Data Summary'!BS63="Yes"),100-OFFSET('Water Data'!$C$5,0,10*ROW('Water Data'!C57)),NA())</f>
        <v>#N/A</v>
      </c>
      <c r="E63" s="60" t="e">
        <f ca="true">+IF(AND(ISNUMBER(OFFSET('Water Data'!$C$7,0,10*ROW('Water Data'!C57))),'Data Summary'!BT63="Yes"),OFFSET('Water Data'!$C$7,0,10*ROW('Water Data'!C57)),NA())</f>
        <v>#N/A</v>
      </c>
      <c r="F63" s="60" t="e">
        <f ca="true">+IF(AND(ISNUMBER(OFFSET('Water Data'!$C$10,0,10*ROW('Water Data'!C57))),'Data Summary'!BU63="Yes"),OFFSET('Water Data'!$C$10,0,10*ROW('Water Data'!C57)),NA())</f>
        <v>#N/A</v>
      </c>
      <c r="G63" s="60" t="e">
        <f ca="true">+IF(AND(ISNUMBER(OFFSET('Water Data'!$D$5,0,10*ROW('Water Data'!D57))),'Data Summary'!BV63="Yes"),100-OFFSET('Water Data'!$D$5,0,10*ROW('Water Data'!D57)),NA())</f>
        <v>#N/A</v>
      </c>
      <c r="H63" s="60" t="e">
        <f ca="true">+IF(AND(ISNUMBER(OFFSET('Water Data'!$D$7,0,10*ROW('Water Data'!D57))),'Data Summary'!BW63="Yes"),OFFSET('Water Data'!$D$7,0,10*ROW('Water Data'!D57)),NA())</f>
        <v>#N/A</v>
      </c>
      <c r="I63" s="60" t="e">
        <f ca="true">+IF(AND(ISNUMBER(OFFSET('Water Data'!$D$10,0,10*ROW('Water Data'!D57))),'Data Summary'!BX63="Yes"),OFFSET('Water Data'!$D$10,0,10*ROW('Water Data'!D57)),NA())</f>
        <v>#N/A</v>
      </c>
      <c r="J63" s="60" t="e">
        <f ca="true">+IF(AND(ISNUMBER(OFFSET('Water Data'!$E$5,0,10*ROW('Water Data'!E57))),'Data Summary'!BY63="Yes"),100-OFFSET('Water Data'!$E$5,0,10*ROW('Water Data'!E57)),NA())</f>
        <v>#N/A</v>
      </c>
      <c r="K63" s="60" t="e">
        <f ca="true">+IF(AND(ISNUMBER(OFFSET('Water Data'!$E$7,0,10*ROW('Water Data'!E57))),'Data Summary'!BZ63="Yes"),OFFSET('Water Data'!$E$7,0,10*ROW('Water Data'!E57)),NA())</f>
        <v>#N/A</v>
      </c>
      <c r="L63" s="60" t="e">
        <f ca="true">+IF(AND(ISNUMBER(OFFSET('Water Data'!$E$10,0,10*ROW('Water Data'!E57))),'Data Summary'!CA63="Yes"),OFFSET('Water Data'!$E$10,0,10*ROW('Water Data'!E57)),NA())</f>
        <v>#N/A</v>
      </c>
      <c r="M63" s="60" t="e">
        <f ca="true">+IF(AND(ISNUMBER(OFFSET('Water Data'!$F$5,0,10*ROW('Water Data'!F57))),'Data Summary'!CB63="Yes"),100-OFFSET('Water Data'!$F$5,0,10*ROW('Water Data'!F57)),NA())</f>
        <v>#N/A</v>
      </c>
      <c r="N63" s="60" t="e">
        <f ca="true">+IF(AND(ISNUMBER(OFFSET('Water Data'!$F$7,0,10*ROW('Water Data'!F57))),'Data Summary'!CC63="Yes"),OFFSET('Water Data'!$F$7,0,10*ROW('Water Data'!F57)),NA())</f>
        <v>#N/A</v>
      </c>
      <c r="O63" s="60" t="e">
        <f ca="true">+IF(AND(ISNUMBER(OFFSET('Water Data'!$F$10,0,10*ROW('Water Data'!F57))),'Data Summary'!CD63="Yes"),OFFSET('Water Data'!$F$10,0,10*ROW('Water Data'!F57)),NA())</f>
        <v>#N/A</v>
      </c>
      <c r="P63" s="60" t="e">
        <f ca="true">+IF(AND(ISNUMBER(OFFSET('Water Data'!$G$5,0,10*ROW('Water Data'!G57))),'Data Summary'!CE63="Yes"),100-OFFSET('Water Data'!$G$5,0,10*ROW('Water Data'!G57)),NA())</f>
        <v>#N/A</v>
      </c>
      <c r="Q63" s="60" t="e">
        <f ca="true">+IF(AND(ISNUMBER(OFFSET('Water Data'!$G$7,0,10*ROW('Water Data'!G57))),'Data Summary'!CF63="Yes"),OFFSET('Water Data'!$G$7,0,10*ROW('Water Data'!G57)),NA())</f>
        <v>#N/A</v>
      </c>
      <c r="R63" s="60" t="e">
        <f ca="true">+IF(AND(ISNUMBER(OFFSET('Water Data'!$G$10,0,10*ROW('Water Data'!G57))),'Data Summary'!CG63="Yes"),OFFSET('Water Data'!$G$10,0,10*ROW('Water Data'!G57)),NA())</f>
        <v>#N/A</v>
      </c>
      <c r="S63" s="60" t="e">
        <f ca="true">+IF(AND(ISNUMBER(OFFSET('Water Data'!$H$5,0,10*ROW('Water Data'!H57))),'Data Summary'!CH63="Yes"),100-OFFSET('Water Data'!$H$5,0,10*ROW('Water Data'!H57)),NA())</f>
        <v>#N/A</v>
      </c>
      <c r="T63" s="60" t="e">
        <f ca="true">+IF(AND(ISNUMBER(OFFSET('Water Data'!$H$7,0,10*ROW('Water Data'!H57))),'Data Summary'!CI63="Yes"),OFFSET('Water Data'!$H$7,0,10*ROW('Water Data'!H57)),NA())</f>
        <v>#N/A</v>
      </c>
      <c r="U63" s="60" t="e">
        <f ca="true">+IF(AND(ISNUMBER(OFFSET('Water Data'!$H$10,0,10*ROW('Water Data'!H57))),'Data Summary'!CJ63="Yes"),OFFSET('Water Data'!$H$10,0,10*ROW('Water Data'!H57)),NA())</f>
        <v>#N/A</v>
      </c>
      <c r="V63" s="106" t="e">
        <f ca="true">+IF(AND(ISNUMBER(OFFSET('Sanitation Data'!$C$5,0,10*ROW('Sanitation Data'!C57))),'Data Summary'!CK63="Yes"),100-OFFSET('Sanitation Data'!$C$5,0,10*ROW('Sanitation Data'!C57)),NA())</f>
        <v>#N/A</v>
      </c>
      <c r="W63" s="106" t="e">
        <f ca="true">+IF(AND(ISNUMBER(OFFSET('Sanitation Data'!$C$7,0,10*ROW('Sanitation Data'!C57))),'Data Summary'!CL63="Yes"),OFFSET('Sanitation Data'!$C$7,0,10*ROW('Sanitation Data'!C57)),NA())</f>
        <v>#N/A</v>
      </c>
      <c r="X63" s="106" t="e">
        <f ca="true">+IF(AND(ISNUMBER(OFFSET('Sanitation Data'!$C$11,0,10*ROW('Sanitation Data'!C57))),'Data Summary'!CM63="Yes"),OFFSET('Sanitation Data'!$C$11,0,10*ROW('Sanitation Data'!C57)),NA())</f>
        <v>#N/A</v>
      </c>
      <c r="Y63" s="106" t="e">
        <f ca="true">+IF(AND(ISNUMBER(OFFSET('Sanitation Data'!$C$12,0,10*ROW('Sanitation Data'!C57))),'Data Summary'!CN63="Yes"),OFFSET('Sanitation Data'!$C$12,0,10*ROW('Sanitation Data'!C57)),NA())</f>
        <v>#N/A</v>
      </c>
      <c r="Z63" s="106" t="e">
        <f ca="true">+IF(AND(ISNUMBER(OFFSET('Sanitation Data'!$C$13,0,10*ROW('Sanitation Data'!C57))),'Data Summary'!CO63="Yes"),OFFSET('Sanitation Data'!$C$13,0,10*ROW('Sanitation Data'!C57)),NA())</f>
        <v>#N/A</v>
      </c>
      <c r="AA63" s="106" t="e">
        <f ca="true">+IF(AND(ISNUMBER(OFFSET('Sanitation Data'!$D$5,0,10*ROW('Sanitation Data'!D57))),'Data Summary'!CP63="Yes"),100-OFFSET('Sanitation Data'!$D$5,0,10*ROW('Sanitation Data'!D57)),NA())</f>
        <v>#N/A</v>
      </c>
      <c r="AB63" s="106" t="e">
        <f ca="true">+IF(AND(ISNUMBER(OFFSET('Sanitation Data'!$D$7,0,10*ROW('Sanitation Data'!D57))),'Data Summary'!CQ63="Yes"),OFFSET('Sanitation Data'!$D$7,0,10*ROW('Sanitation Data'!D57)),NA())</f>
        <v>#N/A</v>
      </c>
      <c r="AC63" s="106" t="e">
        <f ca="true">+IF(AND(ISNUMBER(OFFSET('Sanitation Data'!$D$11,0,10*ROW('Sanitation Data'!D57))),'Data Summary'!CR63="Yes"),OFFSET('Sanitation Data'!$D$11,0,10*ROW('Sanitation Data'!D57)),NA())</f>
        <v>#N/A</v>
      </c>
      <c r="AD63" s="106" t="e">
        <f ca="true">+IF(AND(ISNUMBER(OFFSET('Sanitation Data'!$D$12,0,10*ROW('Sanitation Data'!D57))),'Data Summary'!CS63="Yes"),OFFSET('Sanitation Data'!$D$12,0,10*ROW('Sanitation Data'!D57)),NA())</f>
        <v>#N/A</v>
      </c>
      <c r="AE63" s="106" t="e">
        <f ca="true">+IF(AND(ISNUMBER(OFFSET('Sanitation Data'!$D$13,0,10*ROW('Sanitation Data'!D57))),'Data Summary'!CT63="Yes"),OFFSET('Sanitation Data'!$D$13,0,10*ROW('Sanitation Data'!D57)),NA())</f>
        <v>#N/A</v>
      </c>
      <c r="AF63" s="106" t="e">
        <f ca="true">+IF(AND(ISNUMBER(OFFSET('Sanitation Data'!$E$5,0,10*ROW('Sanitation Data'!E57))),'Data Summary'!CU63="Yes"),100-OFFSET('Sanitation Data'!$E$5,0,10*ROW('Sanitation Data'!E57)),NA())</f>
        <v>#N/A</v>
      </c>
      <c r="AG63" s="106" t="e">
        <f ca="true">+IF(AND(ISNUMBER(OFFSET('Sanitation Data'!$E$7,0,10*ROW('Sanitation Data'!E57))),'Data Summary'!CV63="Yes"),OFFSET('Sanitation Data'!$E$7,0,10*ROW('Sanitation Data'!E57)),NA())</f>
        <v>#N/A</v>
      </c>
      <c r="AH63" s="106" t="e">
        <f ca="true">+IF(AND(ISNUMBER(OFFSET('Sanitation Data'!$E$11,0,10*ROW('Sanitation Data'!E57))),'Data Summary'!CW63="Yes"),OFFSET('Sanitation Data'!$E$11,0,10*ROW('Sanitation Data'!E57)),NA())</f>
        <v>#N/A</v>
      </c>
      <c r="AI63" s="106" t="e">
        <f ca="true">+IF(AND(ISNUMBER(OFFSET('Sanitation Data'!$E$12,0,10*ROW('Sanitation Data'!E57))),'Data Summary'!CX63="Yes"),OFFSET('Sanitation Data'!$E$12,0,10*ROW('Sanitation Data'!E57)),NA())</f>
        <v>#N/A</v>
      </c>
      <c r="AJ63" s="106" t="e">
        <f ca="true">+IF(AND(ISNUMBER(OFFSET('Sanitation Data'!$E$13,0,10*ROW('Sanitation Data'!E57))),'Data Summary'!CY63="Yes"),OFFSET('Sanitation Data'!$E$13,0,10*ROW('Sanitation Data'!E57)),NA())</f>
        <v>#N/A</v>
      </c>
      <c r="AK63" s="106" t="e">
        <f ca="true">+IF(AND(ISNUMBER(OFFSET('Sanitation Data'!$F$5,0,10*ROW('Sanitation Data'!F57))),'Data Summary'!CZ63="Yes"),100-OFFSET('Sanitation Data'!$F$5,0,10*ROW('Sanitation Data'!F57)),NA())</f>
        <v>#N/A</v>
      </c>
      <c r="AL63" s="106" t="e">
        <f ca="true">+IF(AND(ISNUMBER(OFFSET('Sanitation Data'!$F$7,0,10*ROW('Sanitation Data'!F57))),'Data Summary'!DA63="Yes"),OFFSET('Sanitation Data'!$F$7,0,10*ROW('Sanitation Data'!F57)),NA())</f>
        <v>#N/A</v>
      </c>
      <c r="AM63" s="106" t="e">
        <f ca="true">+IF(AND(ISNUMBER(OFFSET('Sanitation Data'!$F$11,0,10*ROW('Sanitation Data'!F57))),'Data Summary'!DB63="Yes"),OFFSET('Sanitation Data'!$F$11,0,10*ROW('Sanitation Data'!F57)),NA())</f>
        <v>#N/A</v>
      </c>
      <c r="AN63" s="106" t="e">
        <f ca="true">+IF(AND(ISNUMBER(OFFSET('Sanitation Data'!$F$12,0,10*ROW('Sanitation Data'!F57))),'Data Summary'!DC63="Yes"),OFFSET('Sanitation Data'!$F$12,0,10*ROW('Sanitation Data'!F57)),NA())</f>
        <v>#N/A</v>
      </c>
      <c r="AO63" s="106" t="e">
        <f ca="true">+IF(AND(ISNUMBER(OFFSET('Sanitation Data'!$F$13,0,10*ROW('Sanitation Data'!F57))),'Data Summary'!DD63="Yes"),OFFSET('Sanitation Data'!$F$13,0,10*ROW('Sanitation Data'!F57)),NA())</f>
        <v>#N/A</v>
      </c>
      <c r="AP63" s="106" t="e">
        <f ca="true">+IF(AND(ISNUMBER(OFFSET('Sanitation Data'!$G$5,0,10*ROW('Sanitation Data'!G57))),'Data Summary'!DE63="Yes"),100-OFFSET('Sanitation Data'!$G$5,0,10*ROW('Sanitation Data'!G57)),NA())</f>
        <v>#N/A</v>
      </c>
      <c r="AQ63" s="106" t="e">
        <f ca="true">+IF(AND(ISNUMBER(OFFSET('Sanitation Data'!$G$7,0,10*ROW('Sanitation Data'!G57))),'Data Summary'!DF63="Yes"),OFFSET('Sanitation Data'!$G$7,0,10*ROW('Sanitation Data'!G57)),NA())</f>
        <v>#N/A</v>
      </c>
      <c r="AR63" s="106" t="e">
        <f ca="true">+IF(AND(ISNUMBER(OFFSET('Sanitation Data'!$G$11,0,10*ROW('Sanitation Data'!G57))),'Data Summary'!DG63="Yes"),OFFSET('Sanitation Data'!$G$11,0,10*ROW('Sanitation Data'!G57)),NA())</f>
        <v>#N/A</v>
      </c>
      <c r="AS63" s="106" t="e">
        <f ca="true">+IF(AND(ISNUMBER(OFFSET('Sanitation Data'!$G$12,0,10*ROW('Sanitation Data'!G57))),'Data Summary'!DH63="Yes"),OFFSET('Sanitation Data'!$G$12,0,10*ROW('Sanitation Data'!G57)),NA())</f>
        <v>#N/A</v>
      </c>
      <c r="AT63" s="106" t="e">
        <f ca="true">+IF(AND(ISNUMBER(OFFSET('Sanitation Data'!$G$13,0,10*ROW('Sanitation Data'!G57))),'Data Summary'!DI63="Yes"),OFFSET('Sanitation Data'!$G$13,0,10*ROW('Sanitation Data'!G57)),NA())</f>
        <v>#N/A</v>
      </c>
      <c r="AU63" s="106" t="e">
        <f ca="true">+IF(AND(ISNUMBER(OFFSET('Sanitation Data'!$H$5,0,10*ROW('Sanitation Data'!H57))),'Data Summary'!DJ63="Yes"),100-OFFSET('Sanitation Data'!$H$5,0,10*ROW('Sanitation Data'!H57)),NA())</f>
        <v>#N/A</v>
      </c>
      <c r="AV63" s="106" t="e">
        <f ca="true">+IF(AND(ISNUMBER(OFFSET('Sanitation Data'!$H$7,0,10*ROW('Sanitation Data'!H57))),'Data Summary'!DK63="Yes"),OFFSET('Sanitation Data'!$H$7,0,10*ROW('Sanitation Data'!H57)),NA())</f>
        <v>#N/A</v>
      </c>
      <c r="AW63" s="106" t="e">
        <f ca="true">+IF(AND(ISNUMBER(OFFSET('Sanitation Data'!$H$11,0,10*ROW('Sanitation Data'!H57))),'Data Summary'!DL63="Yes"),OFFSET('Sanitation Data'!$H$11,0,10*ROW('Sanitation Data'!H57)),NA())</f>
        <v>#N/A</v>
      </c>
      <c r="AX63" s="106" t="e">
        <f ca="true">+IF(AND(ISNUMBER(OFFSET('Sanitation Data'!$H$12,0,10*ROW('Sanitation Data'!H57))),'Data Summary'!DM63="Yes"),OFFSET('Sanitation Data'!$H$12,0,10*ROW('Sanitation Data'!H57)),NA())</f>
        <v>#N/A</v>
      </c>
      <c r="AY63" s="106" t="e">
        <f ca="true">+IF(AND(ISNUMBER(OFFSET('Sanitation Data'!$H$13,0,10*ROW('Sanitation Data'!H57))),'Data Summary'!DN63="Yes"),OFFSET('Sanitation Data'!$H$13,0,10*ROW('Sanitation Data'!H57)),NA())</f>
        <v>#N/A</v>
      </c>
      <c r="AZ63" s="111" t="e">
        <f ca="true">+IF(AND(ISNUMBER(OFFSET('Hygiene Data'!$C$6,0,10*ROW('Hygiene Data'!C57))),'Data Summary'!DO63="Yes"),OFFSET('Hygiene Data'!$C$6,0,10*ROW('Hygiene Data'!C57)),NA())</f>
        <v>#N/A</v>
      </c>
      <c r="BA63" s="111" t="e">
        <f ca="true">+IF(AND(ISNUMBER(OFFSET('Hygiene Data'!$C$8,0,10*ROW('Hygiene Data'!C57))),'Data Summary'!DP63="Yes"),OFFSET('Hygiene Data'!$C$8,0,10*ROW('Hygiene Data'!C57)),NA())</f>
        <v>#N/A</v>
      </c>
      <c r="BB63" s="111" t="e">
        <f ca="true">+IF(AND(ISNUMBER(OFFSET('Hygiene Data'!$C$10,0,10*ROW('Hygiene Data'!C57))),'Data Summary'!DQ63="Yes"),OFFSET('Hygiene Data'!$C$10,0,10*ROW('Hygiene Data'!C57)),NA())</f>
        <v>#N/A</v>
      </c>
      <c r="BC63" s="111" t="e">
        <f ca="true">+IF(AND(ISNUMBER(OFFSET('Hygiene Data'!$D$6,0,10*ROW('Hygiene Data'!D57))),'Data Summary'!DR63="Yes"),OFFSET('Hygiene Data'!$D$6,0,10*ROW('Hygiene Data'!D57)),NA())</f>
        <v>#N/A</v>
      </c>
      <c r="BD63" s="111" t="e">
        <f ca="true">+IF(AND(ISNUMBER(OFFSET('Hygiene Data'!$D$8,0,10*ROW('Hygiene Data'!D57))),'Data Summary'!DS63="Yes"),OFFSET('Hygiene Data'!$D$8,0,10*ROW('Hygiene Data'!D57)),NA())</f>
        <v>#N/A</v>
      </c>
      <c r="BE63" s="111" t="e">
        <f ca="true">+IF(AND(ISNUMBER(OFFSET('Hygiene Data'!$D$10,0,10*ROW('Hygiene Data'!D57))),'Data Summary'!DT63="Yes"),OFFSET('Hygiene Data'!$D$10,0,10*ROW('Hygiene Data'!D57)),NA())</f>
        <v>#N/A</v>
      </c>
      <c r="BF63" s="111" t="e">
        <f ca="true">+IF(AND(ISNUMBER(OFFSET('Hygiene Data'!$E$6,0,10*ROW('Hygiene Data'!E57))),'Data Summary'!DU63="Yes"),OFFSET('Hygiene Data'!$E$6,0,10*ROW('Hygiene Data'!E57)),NA())</f>
        <v>#N/A</v>
      </c>
      <c r="BG63" s="111" t="e">
        <f ca="true">+IF(AND(ISNUMBER(OFFSET('Hygiene Data'!$E$8,0,10*ROW('Hygiene Data'!E57))),'Data Summary'!DV63="Yes"),OFFSET('Hygiene Data'!$E$8,0,10*ROW('Hygiene Data'!E57)),NA())</f>
        <v>#N/A</v>
      </c>
      <c r="BH63" s="111" t="e">
        <f ca="true">+IF(AND(ISNUMBER(OFFSET('Hygiene Data'!$E$10,0,10*ROW('Hygiene Data'!E57))),'Data Summary'!DW63="Yes"),OFFSET('Hygiene Data'!$E$10,0,10*ROW('Hygiene Data'!E57)),NA())</f>
        <v>#N/A</v>
      </c>
      <c r="BI63" s="111" t="e">
        <f ca="true">+IF(AND(ISNUMBER(OFFSET('Hygiene Data'!$F$6,0,10*ROW('Hygiene Data'!F57))),'Data Summary'!DX63="Yes"),OFFSET('Hygiene Data'!$F$6,0,10*ROW('Hygiene Data'!F57)),NA())</f>
        <v>#N/A</v>
      </c>
      <c r="BJ63" s="111" t="e">
        <f ca="true">+IF(AND(ISNUMBER(OFFSET('Hygiene Data'!$F$8,0,10*ROW('Hygiene Data'!F57))),'Data Summary'!DY63="Yes"),OFFSET('Hygiene Data'!$F$8,0,10*ROW('Hygiene Data'!F57)),NA())</f>
        <v>#N/A</v>
      </c>
      <c r="BK63" s="111" t="e">
        <f ca="true">+IF(AND(ISNUMBER(OFFSET('Hygiene Data'!$F$10,0,10*ROW('Hygiene Data'!F57))),'Data Summary'!DZ63="Yes"),OFFSET('Hygiene Data'!$F$10,0,10*ROW('Hygiene Data'!F57)),NA())</f>
        <v>#N/A</v>
      </c>
      <c r="BL63" s="111" t="e">
        <f ca="true">+IF(AND(ISNUMBER(OFFSET('Hygiene Data'!$G$6,0,10*ROW('Hygiene Data'!G57))),'Data Summary'!EA63="Yes"),OFFSET('Hygiene Data'!$G$6,0,10*ROW('Hygiene Data'!G57)),NA())</f>
        <v>#N/A</v>
      </c>
      <c r="BM63" s="111" t="e">
        <f ca="true">+IF(AND(ISNUMBER(OFFSET('Hygiene Data'!$G$8,0,10*ROW('Hygiene Data'!G57))),'Data Summary'!EB63="Yes"),OFFSET('Hygiene Data'!$G$8,0,10*ROW('Hygiene Data'!G57)),NA())</f>
        <v>#N/A</v>
      </c>
      <c r="BN63" s="111" t="e">
        <f ca="true">+IF(AND(ISNUMBER(OFFSET('Hygiene Data'!$G$10,0,10*ROW('Hygiene Data'!G57))),'Data Summary'!EC63="Yes"),OFFSET('Hygiene Data'!$G$10,0,10*ROW('Hygiene Data'!G57)),NA())</f>
        <v>#N/A</v>
      </c>
      <c r="BO63" s="111" t="e">
        <f ca="true">+IF(AND(ISNUMBER(OFFSET('Hygiene Data'!$H$6,0,10*ROW('Hygiene Data'!H57))),'Data Summary'!ED63="Yes"),OFFSET('Hygiene Data'!$H$6,0,10*ROW('Hygiene Data'!H57)),NA())</f>
        <v>#N/A</v>
      </c>
      <c r="BP63" s="111" t="e">
        <f ca="true">+IF(AND(ISNUMBER(OFFSET('Hygiene Data'!$H$8,0,10*ROW('Hygiene Data'!H57))),'Data Summary'!EE63="Yes"),OFFSET('Hygiene Data'!$H$8,0,10*ROW('Hygiene Data'!H57)),NA())</f>
        <v>#N/A</v>
      </c>
      <c r="BQ63" s="111" t="e">
        <f ca="true">+IF(AND(ISNUMBER(OFFSET('Hygiene Data'!$H$10,0,10*ROW('Hygiene Data'!H57))),'Data Summary'!EF63="Yes"),OFFSET('Hygiene Data'!$H$10,0,10*ROW('Hygiene Data'!H57)),NA())</f>
        <v>#N/A</v>
      </c>
    </row>
    <row r="64" x14ac:dyDescent="0.2">
      <c r="A64" s="59" t="e">
        <f ca="true">+IF(OFFSET('Water Data'!$B$1,0,10*ROW('Water Data'!B58))="",NA(),OFFSET('Water Data'!$B$1,0,10*ROW('Water Data'!B58)))</f>
        <v>#N/A</v>
      </c>
      <c r="B64" s="59" t="e">
        <f ca="true">+IF(OFFSET('Water Data'!$A$3,0,10*ROW('Water Data'!A61))="",NA(),OFFSET('Water Data'!$A$3,0,10*ROW('Water Data'!A61)))</f>
        <v>#N/A</v>
      </c>
      <c r="C64" s="59" t="e">
        <f ca="true">+IF(OFFSET('Water Data'!$C$3,0,10*ROW('Water Data'!C61))="",NA(),OFFSET('Water Data'!$C$3,0,10*ROW('Water Data'!C61)))</f>
        <v>#N/A</v>
      </c>
      <c r="D64" s="60" t="e">
        <f ca="true">+IF(AND(ISNUMBER(OFFSET('Water Data'!$C$5,0,10*ROW('Water Data'!C58))),'Data Summary'!BS64="Yes"),100-OFFSET('Water Data'!$C$5,0,10*ROW('Water Data'!C58)),NA())</f>
        <v>#N/A</v>
      </c>
      <c r="E64" s="60" t="e">
        <f ca="true">+IF(AND(ISNUMBER(OFFSET('Water Data'!$C$7,0,10*ROW('Water Data'!C58))),'Data Summary'!BT64="Yes"),OFFSET('Water Data'!$C$7,0,10*ROW('Water Data'!C58)),NA())</f>
        <v>#N/A</v>
      </c>
      <c r="F64" s="60" t="e">
        <f ca="true">+IF(AND(ISNUMBER(OFFSET('Water Data'!$C$10,0,10*ROW('Water Data'!C58))),'Data Summary'!BU64="Yes"),OFFSET('Water Data'!$C$10,0,10*ROW('Water Data'!C58)),NA())</f>
        <v>#N/A</v>
      </c>
      <c r="G64" s="60" t="e">
        <f ca="true">+IF(AND(ISNUMBER(OFFSET('Water Data'!$D$5,0,10*ROW('Water Data'!D58))),'Data Summary'!BV64="Yes"),100-OFFSET('Water Data'!$D$5,0,10*ROW('Water Data'!D58)),NA())</f>
        <v>#N/A</v>
      </c>
      <c r="H64" s="60" t="e">
        <f ca="true">+IF(AND(ISNUMBER(OFFSET('Water Data'!$D$7,0,10*ROW('Water Data'!D58))),'Data Summary'!BW64="Yes"),OFFSET('Water Data'!$D$7,0,10*ROW('Water Data'!D58)),NA())</f>
        <v>#N/A</v>
      </c>
      <c r="I64" s="60" t="e">
        <f ca="true">+IF(AND(ISNUMBER(OFFSET('Water Data'!$D$10,0,10*ROW('Water Data'!D58))),'Data Summary'!BX64="Yes"),OFFSET('Water Data'!$D$10,0,10*ROW('Water Data'!D58)),NA())</f>
        <v>#N/A</v>
      </c>
      <c r="J64" s="60" t="e">
        <f ca="true">+IF(AND(ISNUMBER(OFFSET('Water Data'!$E$5,0,10*ROW('Water Data'!E58))),'Data Summary'!BY64="Yes"),100-OFFSET('Water Data'!$E$5,0,10*ROW('Water Data'!E58)),NA())</f>
        <v>#N/A</v>
      </c>
      <c r="K64" s="60" t="e">
        <f ca="true">+IF(AND(ISNUMBER(OFFSET('Water Data'!$E$7,0,10*ROW('Water Data'!E58))),'Data Summary'!BZ64="Yes"),OFFSET('Water Data'!$E$7,0,10*ROW('Water Data'!E58)),NA())</f>
        <v>#N/A</v>
      </c>
      <c r="L64" s="60" t="e">
        <f ca="true">+IF(AND(ISNUMBER(OFFSET('Water Data'!$E$10,0,10*ROW('Water Data'!E58))),'Data Summary'!CA64="Yes"),OFFSET('Water Data'!$E$10,0,10*ROW('Water Data'!E58)),NA())</f>
        <v>#N/A</v>
      </c>
      <c r="M64" s="60" t="e">
        <f ca="true">+IF(AND(ISNUMBER(OFFSET('Water Data'!$F$5,0,10*ROW('Water Data'!F58))),'Data Summary'!CB64="Yes"),100-OFFSET('Water Data'!$F$5,0,10*ROW('Water Data'!F58)),NA())</f>
        <v>#N/A</v>
      </c>
      <c r="N64" s="60" t="e">
        <f ca="true">+IF(AND(ISNUMBER(OFFSET('Water Data'!$F$7,0,10*ROW('Water Data'!F58))),'Data Summary'!CC64="Yes"),OFFSET('Water Data'!$F$7,0,10*ROW('Water Data'!F58)),NA())</f>
        <v>#N/A</v>
      </c>
      <c r="O64" s="60" t="e">
        <f ca="true">+IF(AND(ISNUMBER(OFFSET('Water Data'!$F$10,0,10*ROW('Water Data'!F58))),'Data Summary'!CD64="Yes"),OFFSET('Water Data'!$F$10,0,10*ROW('Water Data'!F58)),NA())</f>
        <v>#N/A</v>
      </c>
      <c r="P64" s="60" t="e">
        <f ca="true">+IF(AND(ISNUMBER(OFFSET('Water Data'!$G$5,0,10*ROW('Water Data'!G58))),'Data Summary'!CE64="Yes"),100-OFFSET('Water Data'!$G$5,0,10*ROW('Water Data'!G58)),NA())</f>
        <v>#N/A</v>
      </c>
      <c r="Q64" s="60" t="e">
        <f ca="true">+IF(AND(ISNUMBER(OFFSET('Water Data'!$G$7,0,10*ROW('Water Data'!G58))),'Data Summary'!CF64="Yes"),OFFSET('Water Data'!$G$7,0,10*ROW('Water Data'!G58)),NA())</f>
        <v>#N/A</v>
      </c>
      <c r="R64" s="60" t="e">
        <f ca="true">+IF(AND(ISNUMBER(OFFSET('Water Data'!$G$10,0,10*ROW('Water Data'!G58))),'Data Summary'!CG64="Yes"),OFFSET('Water Data'!$G$10,0,10*ROW('Water Data'!G58)),NA())</f>
        <v>#N/A</v>
      </c>
      <c r="S64" s="60" t="e">
        <f ca="true">+IF(AND(ISNUMBER(OFFSET('Water Data'!$H$5,0,10*ROW('Water Data'!H58))),'Data Summary'!CH64="Yes"),100-OFFSET('Water Data'!$H$5,0,10*ROW('Water Data'!H58)),NA())</f>
        <v>#N/A</v>
      </c>
      <c r="T64" s="60" t="e">
        <f ca="true">+IF(AND(ISNUMBER(OFFSET('Water Data'!$H$7,0,10*ROW('Water Data'!H58))),'Data Summary'!CI64="Yes"),OFFSET('Water Data'!$H$7,0,10*ROW('Water Data'!H58)),NA())</f>
        <v>#N/A</v>
      </c>
      <c r="U64" s="60" t="e">
        <f ca="true">+IF(AND(ISNUMBER(OFFSET('Water Data'!$H$10,0,10*ROW('Water Data'!H58))),'Data Summary'!CJ64="Yes"),OFFSET('Water Data'!$H$10,0,10*ROW('Water Data'!H58)),NA())</f>
        <v>#N/A</v>
      </c>
      <c r="V64" s="106" t="e">
        <f ca="true">+IF(AND(ISNUMBER(OFFSET('Sanitation Data'!$C$5,0,10*ROW('Sanitation Data'!C58))),'Data Summary'!CK64="Yes"),100-OFFSET('Sanitation Data'!$C$5,0,10*ROW('Sanitation Data'!C58)),NA())</f>
        <v>#N/A</v>
      </c>
      <c r="W64" s="106" t="e">
        <f ca="true">+IF(AND(ISNUMBER(OFFSET('Sanitation Data'!$C$7,0,10*ROW('Sanitation Data'!C58))),'Data Summary'!CL64="Yes"),OFFSET('Sanitation Data'!$C$7,0,10*ROW('Sanitation Data'!C58)),NA())</f>
        <v>#N/A</v>
      </c>
      <c r="X64" s="106" t="e">
        <f ca="true">+IF(AND(ISNUMBER(OFFSET('Sanitation Data'!$C$11,0,10*ROW('Sanitation Data'!C58))),'Data Summary'!CM64="Yes"),OFFSET('Sanitation Data'!$C$11,0,10*ROW('Sanitation Data'!C58)),NA())</f>
        <v>#N/A</v>
      </c>
      <c r="Y64" s="106" t="e">
        <f ca="true">+IF(AND(ISNUMBER(OFFSET('Sanitation Data'!$C$12,0,10*ROW('Sanitation Data'!C58))),'Data Summary'!CN64="Yes"),OFFSET('Sanitation Data'!$C$12,0,10*ROW('Sanitation Data'!C58)),NA())</f>
        <v>#N/A</v>
      </c>
      <c r="Z64" s="106" t="e">
        <f ca="true">+IF(AND(ISNUMBER(OFFSET('Sanitation Data'!$C$13,0,10*ROW('Sanitation Data'!C58))),'Data Summary'!CO64="Yes"),OFFSET('Sanitation Data'!$C$13,0,10*ROW('Sanitation Data'!C58)),NA())</f>
        <v>#N/A</v>
      </c>
      <c r="AA64" s="106" t="e">
        <f ca="true">+IF(AND(ISNUMBER(OFFSET('Sanitation Data'!$D$5,0,10*ROW('Sanitation Data'!D58))),'Data Summary'!CP64="Yes"),100-OFFSET('Sanitation Data'!$D$5,0,10*ROW('Sanitation Data'!D58)),NA())</f>
        <v>#N/A</v>
      </c>
      <c r="AB64" s="106" t="e">
        <f ca="true">+IF(AND(ISNUMBER(OFFSET('Sanitation Data'!$D$7,0,10*ROW('Sanitation Data'!D58))),'Data Summary'!CQ64="Yes"),OFFSET('Sanitation Data'!$D$7,0,10*ROW('Sanitation Data'!D58)),NA())</f>
        <v>#N/A</v>
      </c>
      <c r="AC64" s="106" t="e">
        <f ca="true">+IF(AND(ISNUMBER(OFFSET('Sanitation Data'!$D$11,0,10*ROW('Sanitation Data'!D58))),'Data Summary'!CR64="Yes"),OFFSET('Sanitation Data'!$D$11,0,10*ROW('Sanitation Data'!D58)),NA())</f>
        <v>#N/A</v>
      </c>
      <c r="AD64" s="106" t="e">
        <f ca="true">+IF(AND(ISNUMBER(OFFSET('Sanitation Data'!$D$12,0,10*ROW('Sanitation Data'!D58))),'Data Summary'!CS64="Yes"),OFFSET('Sanitation Data'!$D$12,0,10*ROW('Sanitation Data'!D58)),NA())</f>
        <v>#N/A</v>
      </c>
      <c r="AE64" s="106" t="e">
        <f ca="true">+IF(AND(ISNUMBER(OFFSET('Sanitation Data'!$D$13,0,10*ROW('Sanitation Data'!D58))),'Data Summary'!CT64="Yes"),OFFSET('Sanitation Data'!$D$13,0,10*ROW('Sanitation Data'!D58)),NA())</f>
        <v>#N/A</v>
      </c>
      <c r="AF64" s="106" t="e">
        <f ca="true">+IF(AND(ISNUMBER(OFFSET('Sanitation Data'!$E$5,0,10*ROW('Sanitation Data'!E58))),'Data Summary'!CU64="Yes"),100-OFFSET('Sanitation Data'!$E$5,0,10*ROW('Sanitation Data'!E58)),NA())</f>
        <v>#N/A</v>
      </c>
      <c r="AG64" s="106" t="e">
        <f ca="true">+IF(AND(ISNUMBER(OFFSET('Sanitation Data'!$E$7,0,10*ROW('Sanitation Data'!E58))),'Data Summary'!CV64="Yes"),OFFSET('Sanitation Data'!$E$7,0,10*ROW('Sanitation Data'!E58)),NA())</f>
        <v>#N/A</v>
      </c>
      <c r="AH64" s="106" t="e">
        <f ca="true">+IF(AND(ISNUMBER(OFFSET('Sanitation Data'!$E$11,0,10*ROW('Sanitation Data'!E58))),'Data Summary'!CW64="Yes"),OFFSET('Sanitation Data'!$E$11,0,10*ROW('Sanitation Data'!E58)),NA())</f>
        <v>#N/A</v>
      </c>
      <c r="AI64" s="106" t="e">
        <f ca="true">+IF(AND(ISNUMBER(OFFSET('Sanitation Data'!$E$12,0,10*ROW('Sanitation Data'!E58))),'Data Summary'!CX64="Yes"),OFFSET('Sanitation Data'!$E$12,0,10*ROW('Sanitation Data'!E58)),NA())</f>
        <v>#N/A</v>
      </c>
      <c r="AJ64" s="106" t="e">
        <f ca="true">+IF(AND(ISNUMBER(OFFSET('Sanitation Data'!$E$13,0,10*ROW('Sanitation Data'!E58))),'Data Summary'!CY64="Yes"),OFFSET('Sanitation Data'!$E$13,0,10*ROW('Sanitation Data'!E58)),NA())</f>
        <v>#N/A</v>
      </c>
      <c r="AK64" s="106" t="e">
        <f ca="true">+IF(AND(ISNUMBER(OFFSET('Sanitation Data'!$F$5,0,10*ROW('Sanitation Data'!F58))),'Data Summary'!CZ64="Yes"),100-OFFSET('Sanitation Data'!$F$5,0,10*ROW('Sanitation Data'!F58)),NA())</f>
        <v>#N/A</v>
      </c>
      <c r="AL64" s="106" t="e">
        <f ca="true">+IF(AND(ISNUMBER(OFFSET('Sanitation Data'!$F$7,0,10*ROW('Sanitation Data'!F58))),'Data Summary'!DA64="Yes"),OFFSET('Sanitation Data'!$F$7,0,10*ROW('Sanitation Data'!F58)),NA())</f>
        <v>#N/A</v>
      </c>
      <c r="AM64" s="106" t="e">
        <f ca="true">+IF(AND(ISNUMBER(OFFSET('Sanitation Data'!$F$11,0,10*ROW('Sanitation Data'!F58))),'Data Summary'!DB64="Yes"),OFFSET('Sanitation Data'!$F$11,0,10*ROW('Sanitation Data'!F58)),NA())</f>
        <v>#N/A</v>
      </c>
      <c r="AN64" s="106" t="e">
        <f ca="true">+IF(AND(ISNUMBER(OFFSET('Sanitation Data'!$F$12,0,10*ROW('Sanitation Data'!F58))),'Data Summary'!DC64="Yes"),OFFSET('Sanitation Data'!$F$12,0,10*ROW('Sanitation Data'!F58)),NA())</f>
        <v>#N/A</v>
      </c>
      <c r="AO64" s="106" t="e">
        <f ca="true">+IF(AND(ISNUMBER(OFFSET('Sanitation Data'!$F$13,0,10*ROW('Sanitation Data'!F58))),'Data Summary'!DD64="Yes"),OFFSET('Sanitation Data'!$F$13,0,10*ROW('Sanitation Data'!F58)),NA())</f>
        <v>#N/A</v>
      </c>
      <c r="AP64" s="106" t="e">
        <f ca="true">+IF(AND(ISNUMBER(OFFSET('Sanitation Data'!$G$5,0,10*ROW('Sanitation Data'!G58))),'Data Summary'!DE64="Yes"),100-OFFSET('Sanitation Data'!$G$5,0,10*ROW('Sanitation Data'!G58)),NA())</f>
        <v>#N/A</v>
      </c>
      <c r="AQ64" s="106" t="e">
        <f ca="true">+IF(AND(ISNUMBER(OFFSET('Sanitation Data'!$G$7,0,10*ROW('Sanitation Data'!G58))),'Data Summary'!DF64="Yes"),OFFSET('Sanitation Data'!$G$7,0,10*ROW('Sanitation Data'!G58)),NA())</f>
        <v>#N/A</v>
      </c>
      <c r="AR64" s="106" t="e">
        <f ca="true">+IF(AND(ISNUMBER(OFFSET('Sanitation Data'!$G$11,0,10*ROW('Sanitation Data'!G58))),'Data Summary'!DG64="Yes"),OFFSET('Sanitation Data'!$G$11,0,10*ROW('Sanitation Data'!G58)),NA())</f>
        <v>#N/A</v>
      </c>
      <c r="AS64" s="106" t="e">
        <f ca="true">+IF(AND(ISNUMBER(OFFSET('Sanitation Data'!$G$12,0,10*ROW('Sanitation Data'!G58))),'Data Summary'!DH64="Yes"),OFFSET('Sanitation Data'!$G$12,0,10*ROW('Sanitation Data'!G58)),NA())</f>
        <v>#N/A</v>
      </c>
      <c r="AT64" s="106" t="e">
        <f ca="true">+IF(AND(ISNUMBER(OFFSET('Sanitation Data'!$G$13,0,10*ROW('Sanitation Data'!G58))),'Data Summary'!DI64="Yes"),OFFSET('Sanitation Data'!$G$13,0,10*ROW('Sanitation Data'!G58)),NA())</f>
        <v>#N/A</v>
      </c>
      <c r="AU64" s="106" t="e">
        <f ca="true">+IF(AND(ISNUMBER(OFFSET('Sanitation Data'!$H$5,0,10*ROW('Sanitation Data'!H58))),'Data Summary'!DJ64="Yes"),100-OFFSET('Sanitation Data'!$H$5,0,10*ROW('Sanitation Data'!H58)),NA())</f>
        <v>#N/A</v>
      </c>
      <c r="AV64" s="106" t="e">
        <f ca="true">+IF(AND(ISNUMBER(OFFSET('Sanitation Data'!$H$7,0,10*ROW('Sanitation Data'!H58))),'Data Summary'!DK64="Yes"),OFFSET('Sanitation Data'!$H$7,0,10*ROW('Sanitation Data'!H58)),NA())</f>
        <v>#N/A</v>
      </c>
      <c r="AW64" s="106" t="e">
        <f ca="true">+IF(AND(ISNUMBER(OFFSET('Sanitation Data'!$H$11,0,10*ROW('Sanitation Data'!H58))),'Data Summary'!DL64="Yes"),OFFSET('Sanitation Data'!$H$11,0,10*ROW('Sanitation Data'!H58)),NA())</f>
        <v>#N/A</v>
      </c>
      <c r="AX64" s="106" t="e">
        <f ca="true">+IF(AND(ISNUMBER(OFFSET('Sanitation Data'!$H$12,0,10*ROW('Sanitation Data'!H58))),'Data Summary'!DM64="Yes"),OFFSET('Sanitation Data'!$H$12,0,10*ROW('Sanitation Data'!H58)),NA())</f>
        <v>#N/A</v>
      </c>
      <c r="AY64" s="106" t="e">
        <f ca="true">+IF(AND(ISNUMBER(OFFSET('Sanitation Data'!$H$13,0,10*ROW('Sanitation Data'!H58))),'Data Summary'!DN64="Yes"),OFFSET('Sanitation Data'!$H$13,0,10*ROW('Sanitation Data'!H58)),NA())</f>
        <v>#N/A</v>
      </c>
      <c r="AZ64" s="111" t="e">
        <f ca="true">+IF(AND(ISNUMBER(OFFSET('Hygiene Data'!$C$6,0,10*ROW('Hygiene Data'!C58))),'Data Summary'!DO64="Yes"),OFFSET('Hygiene Data'!$C$6,0,10*ROW('Hygiene Data'!C58)),NA())</f>
        <v>#N/A</v>
      </c>
      <c r="BA64" s="111" t="e">
        <f ca="true">+IF(AND(ISNUMBER(OFFSET('Hygiene Data'!$C$8,0,10*ROW('Hygiene Data'!C58))),'Data Summary'!DP64="Yes"),OFFSET('Hygiene Data'!$C$8,0,10*ROW('Hygiene Data'!C58)),NA())</f>
        <v>#N/A</v>
      </c>
      <c r="BB64" s="111" t="e">
        <f ca="true">+IF(AND(ISNUMBER(OFFSET('Hygiene Data'!$C$10,0,10*ROW('Hygiene Data'!C58))),'Data Summary'!DQ64="Yes"),OFFSET('Hygiene Data'!$C$10,0,10*ROW('Hygiene Data'!C58)),NA())</f>
        <v>#N/A</v>
      </c>
      <c r="BC64" s="111" t="e">
        <f ca="true">+IF(AND(ISNUMBER(OFFSET('Hygiene Data'!$D$6,0,10*ROW('Hygiene Data'!D58))),'Data Summary'!DR64="Yes"),OFFSET('Hygiene Data'!$D$6,0,10*ROW('Hygiene Data'!D58)),NA())</f>
        <v>#N/A</v>
      </c>
      <c r="BD64" s="111" t="e">
        <f ca="true">+IF(AND(ISNUMBER(OFFSET('Hygiene Data'!$D$8,0,10*ROW('Hygiene Data'!D58))),'Data Summary'!DS64="Yes"),OFFSET('Hygiene Data'!$D$8,0,10*ROW('Hygiene Data'!D58)),NA())</f>
        <v>#N/A</v>
      </c>
      <c r="BE64" s="111" t="e">
        <f ca="true">+IF(AND(ISNUMBER(OFFSET('Hygiene Data'!$D$10,0,10*ROW('Hygiene Data'!D58))),'Data Summary'!DT64="Yes"),OFFSET('Hygiene Data'!$D$10,0,10*ROW('Hygiene Data'!D58)),NA())</f>
        <v>#N/A</v>
      </c>
      <c r="BF64" s="111" t="e">
        <f ca="true">+IF(AND(ISNUMBER(OFFSET('Hygiene Data'!$E$6,0,10*ROW('Hygiene Data'!E58))),'Data Summary'!DU64="Yes"),OFFSET('Hygiene Data'!$E$6,0,10*ROW('Hygiene Data'!E58)),NA())</f>
        <v>#N/A</v>
      </c>
      <c r="BG64" s="111" t="e">
        <f ca="true">+IF(AND(ISNUMBER(OFFSET('Hygiene Data'!$E$8,0,10*ROW('Hygiene Data'!E58))),'Data Summary'!DV64="Yes"),OFFSET('Hygiene Data'!$E$8,0,10*ROW('Hygiene Data'!E58)),NA())</f>
        <v>#N/A</v>
      </c>
      <c r="BH64" s="111" t="e">
        <f ca="true">+IF(AND(ISNUMBER(OFFSET('Hygiene Data'!$E$10,0,10*ROW('Hygiene Data'!E58))),'Data Summary'!DW64="Yes"),OFFSET('Hygiene Data'!$E$10,0,10*ROW('Hygiene Data'!E58)),NA())</f>
        <v>#N/A</v>
      </c>
      <c r="BI64" s="111" t="e">
        <f ca="true">+IF(AND(ISNUMBER(OFFSET('Hygiene Data'!$F$6,0,10*ROW('Hygiene Data'!F58))),'Data Summary'!DX64="Yes"),OFFSET('Hygiene Data'!$F$6,0,10*ROW('Hygiene Data'!F58)),NA())</f>
        <v>#N/A</v>
      </c>
      <c r="BJ64" s="111" t="e">
        <f ca="true">+IF(AND(ISNUMBER(OFFSET('Hygiene Data'!$F$8,0,10*ROW('Hygiene Data'!F58))),'Data Summary'!DY64="Yes"),OFFSET('Hygiene Data'!$F$8,0,10*ROW('Hygiene Data'!F58)),NA())</f>
        <v>#N/A</v>
      </c>
      <c r="BK64" s="111" t="e">
        <f ca="true">+IF(AND(ISNUMBER(OFFSET('Hygiene Data'!$F$10,0,10*ROW('Hygiene Data'!F58))),'Data Summary'!DZ64="Yes"),OFFSET('Hygiene Data'!$F$10,0,10*ROW('Hygiene Data'!F58)),NA())</f>
        <v>#N/A</v>
      </c>
      <c r="BL64" s="111" t="e">
        <f ca="true">+IF(AND(ISNUMBER(OFFSET('Hygiene Data'!$G$6,0,10*ROW('Hygiene Data'!G58))),'Data Summary'!EA64="Yes"),OFFSET('Hygiene Data'!$G$6,0,10*ROW('Hygiene Data'!G58)),NA())</f>
        <v>#N/A</v>
      </c>
      <c r="BM64" s="111" t="e">
        <f ca="true">+IF(AND(ISNUMBER(OFFSET('Hygiene Data'!$G$8,0,10*ROW('Hygiene Data'!G58))),'Data Summary'!EB64="Yes"),OFFSET('Hygiene Data'!$G$8,0,10*ROW('Hygiene Data'!G58)),NA())</f>
        <v>#N/A</v>
      </c>
      <c r="BN64" s="111" t="e">
        <f ca="true">+IF(AND(ISNUMBER(OFFSET('Hygiene Data'!$G$10,0,10*ROW('Hygiene Data'!G58))),'Data Summary'!EC64="Yes"),OFFSET('Hygiene Data'!$G$10,0,10*ROW('Hygiene Data'!G58)),NA())</f>
        <v>#N/A</v>
      </c>
      <c r="BO64" s="111" t="e">
        <f ca="true">+IF(AND(ISNUMBER(OFFSET('Hygiene Data'!$H$6,0,10*ROW('Hygiene Data'!H58))),'Data Summary'!ED64="Yes"),OFFSET('Hygiene Data'!$H$6,0,10*ROW('Hygiene Data'!H58)),NA())</f>
        <v>#N/A</v>
      </c>
      <c r="BP64" s="111" t="e">
        <f ca="true">+IF(AND(ISNUMBER(OFFSET('Hygiene Data'!$H$8,0,10*ROW('Hygiene Data'!H58))),'Data Summary'!EE64="Yes"),OFFSET('Hygiene Data'!$H$8,0,10*ROW('Hygiene Data'!H58)),NA())</f>
        <v>#N/A</v>
      </c>
      <c r="BQ64" s="111" t="e">
        <f ca="true">+IF(AND(ISNUMBER(OFFSET('Hygiene Data'!$H$10,0,10*ROW('Hygiene Data'!H58))),'Data Summary'!EF64="Yes"),OFFSET('Hygiene Data'!$H$10,0,10*ROW('Hygiene Data'!H58)),NA())</f>
        <v>#N/A</v>
      </c>
    </row>
    <row r="65" x14ac:dyDescent="0.2">
      <c r="A65" s="59" t="e">
        <f ca="true">+IF(OFFSET('Water Data'!$B$1,0,10*ROW('Water Data'!B59))="",NA(),OFFSET('Water Data'!$B$1,0,10*ROW('Water Data'!B59)))</f>
        <v>#N/A</v>
      </c>
      <c r="B65" s="59" t="e">
        <f ca="true">+IF(OFFSET('Water Data'!$A$3,0,10*ROW('Water Data'!A62))="",NA(),OFFSET('Water Data'!$A$3,0,10*ROW('Water Data'!A62)))</f>
        <v>#N/A</v>
      </c>
      <c r="C65" s="59" t="e">
        <f ca="true">+IF(OFFSET('Water Data'!$C$3,0,10*ROW('Water Data'!C62))="",NA(),OFFSET('Water Data'!$C$3,0,10*ROW('Water Data'!C62)))</f>
        <v>#N/A</v>
      </c>
      <c r="D65" s="60" t="e">
        <f ca="true">+IF(AND(ISNUMBER(OFFSET('Water Data'!$C$5,0,10*ROW('Water Data'!C59))),'Data Summary'!BS65="Yes"),100-OFFSET('Water Data'!$C$5,0,10*ROW('Water Data'!C59)),NA())</f>
        <v>#N/A</v>
      </c>
      <c r="E65" s="60" t="e">
        <f ca="true">+IF(AND(ISNUMBER(OFFSET('Water Data'!$C$7,0,10*ROW('Water Data'!C59))),'Data Summary'!BT65="Yes"),OFFSET('Water Data'!$C$7,0,10*ROW('Water Data'!C59)),NA())</f>
        <v>#N/A</v>
      </c>
      <c r="F65" s="60" t="e">
        <f ca="true">+IF(AND(ISNUMBER(OFFSET('Water Data'!$C$10,0,10*ROW('Water Data'!C59))),'Data Summary'!BU65="Yes"),OFFSET('Water Data'!$C$10,0,10*ROW('Water Data'!C59)),NA())</f>
        <v>#N/A</v>
      </c>
      <c r="G65" s="60" t="e">
        <f ca="true">+IF(AND(ISNUMBER(OFFSET('Water Data'!$D$5,0,10*ROW('Water Data'!D59))),'Data Summary'!BV65="Yes"),100-OFFSET('Water Data'!$D$5,0,10*ROW('Water Data'!D59)),NA())</f>
        <v>#N/A</v>
      </c>
      <c r="H65" s="60" t="e">
        <f ca="true">+IF(AND(ISNUMBER(OFFSET('Water Data'!$D$7,0,10*ROW('Water Data'!D59))),'Data Summary'!BW65="Yes"),OFFSET('Water Data'!$D$7,0,10*ROW('Water Data'!D59)),NA())</f>
        <v>#N/A</v>
      </c>
      <c r="I65" s="60" t="e">
        <f ca="true">+IF(AND(ISNUMBER(OFFSET('Water Data'!$D$10,0,10*ROW('Water Data'!D59))),'Data Summary'!BX65="Yes"),OFFSET('Water Data'!$D$10,0,10*ROW('Water Data'!D59)),NA())</f>
        <v>#N/A</v>
      </c>
      <c r="J65" s="60" t="e">
        <f ca="true">+IF(AND(ISNUMBER(OFFSET('Water Data'!$E$5,0,10*ROW('Water Data'!E59))),'Data Summary'!BY65="Yes"),100-OFFSET('Water Data'!$E$5,0,10*ROW('Water Data'!E59)),NA())</f>
        <v>#N/A</v>
      </c>
      <c r="K65" s="60" t="e">
        <f ca="true">+IF(AND(ISNUMBER(OFFSET('Water Data'!$E$7,0,10*ROW('Water Data'!E59))),'Data Summary'!BZ65="Yes"),OFFSET('Water Data'!$E$7,0,10*ROW('Water Data'!E59)),NA())</f>
        <v>#N/A</v>
      </c>
      <c r="L65" s="60" t="e">
        <f ca="true">+IF(AND(ISNUMBER(OFFSET('Water Data'!$E$10,0,10*ROW('Water Data'!E59))),'Data Summary'!CA65="Yes"),OFFSET('Water Data'!$E$10,0,10*ROW('Water Data'!E59)),NA())</f>
        <v>#N/A</v>
      </c>
      <c r="M65" s="60" t="e">
        <f ca="true">+IF(AND(ISNUMBER(OFFSET('Water Data'!$F$5,0,10*ROW('Water Data'!F59))),'Data Summary'!CB65="Yes"),100-OFFSET('Water Data'!$F$5,0,10*ROW('Water Data'!F59)),NA())</f>
        <v>#N/A</v>
      </c>
      <c r="N65" s="60" t="e">
        <f ca="true">+IF(AND(ISNUMBER(OFFSET('Water Data'!$F$7,0,10*ROW('Water Data'!F59))),'Data Summary'!CC65="Yes"),OFFSET('Water Data'!$F$7,0,10*ROW('Water Data'!F59)),NA())</f>
        <v>#N/A</v>
      </c>
      <c r="O65" s="60" t="e">
        <f ca="true">+IF(AND(ISNUMBER(OFFSET('Water Data'!$F$10,0,10*ROW('Water Data'!F59))),'Data Summary'!CD65="Yes"),OFFSET('Water Data'!$F$10,0,10*ROW('Water Data'!F59)),NA())</f>
        <v>#N/A</v>
      </c>
      <c r="P65" s="60" t="e">
        <f ca="true">+IF(AND(ISNUMBER(OFFSET('Water Data'!$G$5,0,10*ROW('Water Data'!G59))),'Data Summary'!CE65="Yes"),100-OFFSET('Water Data'!$G$5,0,10*ROW('Water Data'!G59)),NA())</f>
        <v>#N/A</v>
      </c>
      <c r="Q65" s="60" t="e">
        <f ca="true">+IF(AND(ISNUMBER(OFFSET('Water Data'!$G$7,0,10*ROW('Water Data'!G59))),'Data Summary'!CF65="Yes"),OFFSET('Water Data'!$G$7,0,10*ROW('Water Data'!G59)),NA())</f>
        <v>#N/A</v>
      </c>
      <c r="R65" s="60" t="e">
        <f ca="true">+IF(AND(ISNUMBER(OFFSET('Water Data'!$G$10,0,10*ROW('Water Data'!G59))),'Data Summary'!CG65="Yes"),OFFSET('Water Data'!$G$10,0,10*ROW('Water Data'!G59)),NA())</f>
        <v>#N/A</v>
      </c>
      <c r="S65" s="60" t="e">
        <f ca="true">+IF(AND(ISNUMBER(OFFSET('Water Data'!$H$5,0,10*ROW('Water Data'!H59))),'Data Summary'!CH65="Yes"),100-OFFSET('Water Data'!$H$5,0,10*ROW('Water Data'!H59)),NA())</f>
        <v>#N/A</v>
      </c>
      <c r="T65" s="60" t="e">
        <f ca="true">+IF(AND(ISNUMBER(OFFSET('Water Data'!$H$7,0,10*ROW('Water Data'!H59))),'Data Summary'!CI65="Yes"),OFFSET('Water Data'!$H$7,0,10*ROW('Water Data'!H59)),NA())</f>
        <v>#N/A</v>
      </c>
      <c r="U65" s="60" t="e">
        <f ca="true">+IF(AND(ISNUMBER(OFFSET('Water Data'!$H$10,0,10*ROW('Water Data'!H59))),'Data Summary'!CJ65="Yes"),OFFSET('Water Data'!$H$10,0,10*ROW('Water Data'!H59)),NA())</f>
        <v>#N/A</v>
      </c>
      <c r="V65" s="106" t="e">
        <f ca="true">+IF(AND(ISNUMBER(OFFSET('Sanitation Data'!$C$5,0,10*ROW('Sanitation Data'!C59))),'Data Summary'!CK65="Yes"),100-OFFSET('Sanitation Data'!$C$5,0,10*ROW('Sanitation Data'!C59)),NA())</f>
        <v>#N/A</v>
      </c>
      <c r="W65" s="106" t="e">
        <f ca="true">+IF(AND(ISNUMBER(OFFSET('Sanitation Data'!$C$7,0,10*ROW('Sanitation Data'!C59))),'Data Summary'!CL65="Yes"),OFFSET('Sanitation Data'!$C$7,0,10*ROW('Sanitation Data'!C59)),NA())</f>
        <v>#N/A</v>
      </c>
      <c r="X65" s="106" t="e">
        <f ca="true">+IF(AND(ISNUMBER(OFFSET('Sanitation Data'!$C$11,0,10*ROW('Sanitation Data'!C59))),'Data Summary'!CM65="Yes"),OFFSET('Sanitation Data'!$C$11,0,10*ROW('Sanitation Data'!C59)),NA())</f>
        <v>#N/A</v>
      </c>
      <c r="Y65" s="106" t="e">
        <f ca="true">+IF(AND(ISNUMBER(OFFSET('Sanitation Data'!$C$12,0,10*ROW('Sanitation Data'!C59))),'Data Summary'!CN65="Yes"),OFFSET('Sanitation Data'!$C$12,0,10*ROW('Sanitation Data'!C59)),NA())</f>
        <v>#N/A</v>
      </c>
      <c r="Z65" s="106" t="e">
        <f ca="true">+IF(AND(ISNUMBER(OFFSET('Sanitation Data'!$C$13,0,10*ROW('Sanitation Data'!C59))),'Data Summary'!CO65="Yes"),OFFSET('Sanitation Data'!$C$13,0,10*ROW('Sanitation Data'!C59)),NA())</f>
        <v>#N/A</v>
      </c>
      <c r="AA65" s="106" t="e">
        <f ca="true">+IF(AND(ISNUMBER(OFFSET('Sanitation Data'!$D$5,0,10*ROW('Sanitation Data'!D59))),'Data Summary'!CP65="Yes"),100-OFFSET('Sanitation Data'!$D$5,0,10*ROW('Sanitation Data'!D59)),NA())</f>
        <v>#N/A</v>
      </c>
      <c r="AB65" s="106" t="e">
        <f ca="true">+IF(AND(ISNUMBER(OFFSET('Sanitation Data'!$D$7,0,10*ROW('Sanitation Data'!D59))),'Data Summary'!CQ65="Yes"),OFFSET('Sanitation Data'!$D$7,0,10*ROW('Sanitation Data'!D59)),NA())</f>
        <v>#N/A</v>
      </c>
      <c r="AC65" s="106" t="e">
        <f ca="true">+IF(AND(ISNUMBER(OFFSET('Sanitation Data'!$D$11,0,10*ROW('Sanitation Data'!D59))),'Data Summary'!CR65="Yes"),OFFSET('Sanitation Data'!$D$11,0,10*ROW('Sanitation Data'!D59)),NA())</f>
        <v>#N/A</v>
      </c>
      <c r="AD65" s="106" t="e">
        <f ca="true">+IF(AND(ISNUMBER(OFFSET('Sanitation Data'!$D$12,0,10*ROW('Sanitation Data'!D59))),'Data Summary'!CS65="Yes"),OFFSET('Sanitation Data'!$D$12,0,10*ROW('Sanitation Data'!D59)),NA())</f>
        <v>#N/A</v>
      </c>
      <c r="AE65" s="106" t="e">
        <f ca="true">+IF(AND(ISNUMBER(OFFSET('Sanitation Data'!$D$13,0,10*ROW('Sanitation Data'!D59))),'Data Summary'!CT65="Yes"),OFFSET('Sanitation Data'!$D$13,0,10*ROW('Sanitation Data'!D59)),NA())</f>
        <v>#N/A</v>
      </c>
      <c r="AF65" s="106" t="e">
        <f ca="true">+IF(AND(ISNUMBER(OFFSET('Sanitation Data'!$E$5,0,10*ROW('Sanitation Data'!E59))),'Data Summary'!CU65="Yes"),100-OFFSET('Sanitation Data'!$E$5,0,10*ROW('Sanitation Data'!E59)),NA())</f>
        <v>#N/A</v>
      </c>
      <c r="AG65" s="106" t="e">
        <f ca="true">+IF(AND(ISNUMBER(OFFSET('Sanitation Data'!$E$7,0,10*ROW('Sanitation Data'!E59))),'Data Summary'!CV65="Yes"),OFFSET('Sanitation Data'!$E$7,0,10*ROW('Sanitation Data'!E59)),NA())</f>
        <v>#N/A</v>
      </c>
      <c r="AH65" s="106" t="e">
        <f ca="true">+IF(AND(ISNUMBER(OFFSET('Sanitation Data'!$E$11,0,10*ROW('Sanitation Data'!E59))),'Data Summary'!CW65="Yes"),OFFSET('Sanitation Data'!$E$11,0,10*ROW('Sanitation Data'!E59)),NA())</f>
        <v>#N/A</v>
      </c>
      <c r="AI65" s="106" t="e">
        <f ca="true">+IF(AND(ISNUMBER(OFFSET('Sanitation Data'!$E$12,0,10*ROW('Sanitation Data'!E59))),'Data Summary'!CX65="Yes"),OFFSET('Sanitation Data'!$E$12,0,10*ROW('Sanitation Data'!E59)),NA())</f>
        <v>#N/A</v>
      </c>
      <c r="AJ65" s="106" t="e">
        <f ca="true">+IF(AND(ISNUMBER(OFFSET('Sanitation Data'!$E$13,0,10*ROW('Sanitation Data'!E59))),'Data Summary'!CY65="Yes"),OFFSET('Sanitation Data'!$E$13,0,10*ROW('Sanitation Data'!E59)),NA())</f>
        <v>#N/A</v>
      </c>
      <c r="AK65" s="106" t="e">
        <f ca="true">+IF(AND(ISNUMBER(OFFSET('Sanitation Data'!$F$5,0,10*ROW('Sanitation Data'!F59))),'Data Summary'!CZ65="Yes"),100-OFFSET('Sanitation Data'!$F$5,0,10*ROW('Sanitation Data'!F59)),NA())</f>
        <v>#N/A</v>
      </c>
      <c r="AL65" s="106" t="e">
        <f ca="true">+IF(AND(ISNUMBER(OFFSET('Sanitation Data'!$F$7,0,10*ROW('Sanitation Data'!F59))),'Data Summary'!DA65="Yes"),OFFSET('Sanitation Data'!$F$7,0,10*ROW('Sanitation Data'!F59)),NA())</f>
        <v>#N/A</v>
      </c>
      <c r="AM65" s="106" t="e">
        <f ca="true">+IF(AND(ISNUMBER(OFFSET('Sanitation Data'!$F$11,0,10*ROW('Sanitation Data'!F59))),'Data Summary'!DB65="Yes"),OFFSET('Sanitation Data'!$F$11,0,10*ROW('Sanitation Data'!F59)),NA())</f>
        <v>#N/A</v>
      </c>
      <c r="AN65" s="106" t="e">
        <f ca="true">+IF(AND(ISNUMBER(OFFSET('Sanitation Data'!$F$12,0,10*ROW('Sanitation Data'!F59))),'Data Summary'!DC65="Yes"),OFFSET('Sanitation Data'!$F$12,0,10*ROW('Sanitation Data'!F59)),NA())</f>
        <v>#N/A</v>
      </c>
      <c r="AO65" s="106" t="e">
        <f ca="true">+IF(AND(ISNUMBER(OFFSET('Sanitation Data'!$F$13,0,10*ROW('Sanitation Data'!F59))),'Data Summary'!DD65="Yes"),OFFSET('Sanitation Data'!$F$13,0,10*ROW('Sanitation Data'!F59)),NA())</f>
        <v>#N/A</v>
      </c>
      <c r="AP65" s="106" t="e">
        <f ca="true">+IF(AND(ISNUMBER(OFFSET('Sanitation Data'!$G$5,0,10*ROW('Sanitation Data'!G59))),'Data Summary'!DE65="Yes"),100-OFFSET('Sanitation Data'!$G$5,0,10*ROW('Sanitation Data'!G59)),NA())</f>
        <v>#N/A</v>
      </c>
      <c r="AQ65" s="106" t="e">
        <f ca="true">+IF(AND(ISNUMBER(OFFSET('Sanitation Data'!$G$7,0,10*ROW('Sanitation Data'!G59))),'Data Summary'!DF65="Yes"),OFFSET('Sanitation Data'!$G$7,0,10*ROW('Sanitation Data'!G59)),NA())</f>
        <v>#N/A</v>
      </c>
      <c r="AR65" s="106" t="e">
        <f ca="true">+IF(AND(ISNUMBER(OFFSET('Sanitation Data'!$G$11,0,10*ROW('Sanitation Data'!G59))),'Data Summary'!DG65="Yes"),OFFSET('Sanitation Data'!$G$11,0,10*ROW('Sanitation Data'!G59)),NA())</f>
        <v>#N/A</v>
      </c>
      <c r="AS65" s="106" t="e">
        <f ca="true">+IF(AND(ISNUMBER(OFFSET('Sanitation Data'!$G$12,0,10*ROW('Sanitation Data'!G59))),'Data Summary'!DH65="Yes"),OFFSET('Sanitation Data'!$G$12,0,10*ROW('Sanitation Data'!G59)),NA())</f>
        <v>#N/A</v>
      </c>
      <c r="AT65" s="106" t="e">
        <f ca="true">+IF(AND(ISNUMBER(OFFSET('Sanitation Data'!$G$13,0,10*ROW('Sanitation Data'!G59))),'Data Summary'!DI65="Yes"),OFFSET('Sanitation Data'!$G$13,0,10*ROW('Sanitation Data'!G59)),NA())</f>
        <v>#N/A</v>
      </c>
      <c r="AU65" s="106" t="e">
        <f ca="true">+IF(AND(ISNUMBER(OFFSET('Sanitation Data'!$H$5,0,10*ROW('Sanitation Data'!H59))),'Data Summary'!DJ65="Yes"),100-OFFSET('Sanitation Data'!$H$5,0,10*ROW('Sanitation Data'!H59)),NA())</f>
        <v>#N/A</v>
      </c>
      <c r="AV65" s="106" t="e">
        <f ca="true">+IF(AND(ISNUMBER(OFFSET('Sanitation Data'!$H$7,0,10*ROW('Sanitation Data'!H59))),'Data Summary'!DK65="Yes"),OFFSET('Sanitation Data'!$H$7,0,10*ROW('Sanitation Data'!H59)),NA())</f>
        <v>#N/A</v>
      </c>
      <c r="AW65" s="106" t="e">
        <f ca="true">+IF(AND(ISNUMBER(OFFSET('Sanitation Data'!$H$11,0,10*ROW('Sanitation Data'!H59))),'Data Summary'!DL65="Yes"),OFFSET('Sanitation Data'!$H$11,0,10*ROW('Sanitation Data'!H59)),NA())</f>
        <v>#N/A</v>
      </c>
      <c r="AX65" s="106" t="e">
        <f ca="true">+IF(AND(ISNUMBER(OFFSET('Sanitation Data'!$H$12,0,10*ROW('Sanitation Data'!H59))),'Data Summary'!DM65="Yes"),OFFSET('Sanitation Data'!$H$12,0,10*ROW('Sanitation Data'!H59)),NA())</f>
        <v>#N/A</v>
      </c>
      <c r="AY65" s="106" t="e">
        <f ca="true">+IF(AND(ISNUMBER(OFFSET('Sanitation Data'!$H$13,0,10*ROW('Sanitation Data'!H59))),'Data Summary'!DN65="Yes"),OFFSET('Sanitation Data'!$H$13,0,10*ROW('Sanitation Data'!H59)),NA())</f>
        <v>#N/A</v>
      </c>
      <c r="AZ65" s="111" t="e">
        <f ca="true">+IF(AND(ISNUMBER(OFFSET('Hygiene Data'!$C$6,0,10*ROW('Hygiene Data'!C59))),'Data Summary'!DO65="Yes"),OFFSET('Hygiene Data'!$C$6,0,10*ROW('Hygiene Data'!C59)),NA())</f>
        <v>#N/A</v>
      </c>
      <c r="BA65" s="111" t="e">
        <f ca="true">+IF(AND(ISNUMBER(OFFSET('Hygiene Data'!$C$8,0,10*ROW('Hygiene Data'!C59))),'Data Summary'!DP65="Yes"),OFFSET('Hygiene Data'!$C$8,0,10*ROW('Hygiene Data'!C59)),NA())</f>
        <v>#N/A</v>
      </c>
      <c r="BB65" s="111" t="e">
        <f ca="true">+IF(AND(ISNUMBER(OFFSET('Hygiene Data'!$C$10,0,10*ROW('Hygiene Data'!C59))),'Data Summary'!DQ65="Yes"),OFFSET('Hygiene Data'!$C$10,0,10*ROW('Hygiene Data'!C59)),NA())</f>
        <v>#N/A</v>
      </c>
      <c r="BC65" s="111" t="e">
        <f ca="true">+IF(AND(ISNUMBER(OFFSET('Hygiene Data'!$D$6,0,10*ROW('Hygiene Data'!D59))),'Data Summary'!DR65="Yes"),OFFSET('Hygiene Data'!$D$6,0,10*ROW('Hygiene Data'!D59)),NA())</f>
        <v>#N/A</v>
      </c>
      <c r="BD65" s="111" t="e">
        <f ca="true">+IF(AND(ISNUMBER(OFFSET('Hygiene Data'!$D$8,0,10*ROW('Hygiene Data'!D59))),'Data Summary'!DS65="Yes"),OFFSET('Hygiene Data'!$D$8,0,10*ROW('Hygiene Data'!D59)),NA())</f>
        <v>#N/A</v>
      </c>
      <c r="BE65" s="111" t="e">
        <f ca="true">+IF(AND(ISNUMBER(OFFSET('Hygiene Data'!$D$10,0,10*ROW('Hygiene Data'!D59))),'Data Summary'!DT65="Yes"),OFFSET('Hygiene Data'!$D$10,0,10*ROW('Hygiene Data'!D59)),NA())</f>
        <v>#N/A</v>
      </c>
      <c r="BF65" s="111" t="e">
        <f ca="true">+IF(AND(ISNUMBER(OFFSET('Hygiene Data'!$E$6,0,10*ROW('Hygiene Data'!E59))),'Data Summary'!DU65="Yes"),OFFSET('Hygiene Data'!$E$6,0,10*ROW('Hygiene Data'!E59)),NA())</f>
        <v>#N/A</v>
      </c>
      <c r="BG65" s="111" t="e">
        <f ca="true">+IF(AND(ISNUMBER(OFFSET('Hygiene Data'!$E$8,0,10*ROW('Hygiene Data'!E59))),'Data Summary'!DV65="Yes"),OFFSET('Hygiene Data'!$E$8,0,10*ROW('Hygiene Data'!E59)),NA())</f>
        <v>#N/A</v>
      </c>
      <c r="BH65" s="111" t="e">
        <f ca="true">+IF(AND(ISNUMBER(OFFSET('Hygiene Data'!$E$10,0,10*ROW('Hygiene Data'!E59))),'Data Summary'!DW65="Yes"),OFFSET('Hygiene Data'!$E$10,0,10*ROW('Hygiene Data'!E59)),NA())</f>
        <v>#N/A</v>
      </c>
      <c r="BI65" s="111" t="e">
        <f ca="true">+IF(AND(ISNUMBER(OFFSET('Hygiene Data'!$F$6,0,10*ROW('Hygiene Data'!F59))),'Data Summary'!DX65="Yes"),OFFSET('Hygiene Data'!$F$6,0,10*ROW('Hygiene Data'!F59)),NA())</f>
        <v>#N/A</v>
      </c>
      <c r="BJ65" s="111" t="e">
        <f ca="true">+IF(AND(ISNUMBER(OFFSET('Hygiene Data'!$F$8,0,10*ROW('Hygiene Data'!F59))),'Data Summary'!DY65="Yes"),OFFSET('Hygiene Data'!$F$8,0,10*ROW('Hygiene Data'!F59)),NA())</f>
        <v>#N/A</v>
      </c>
      <c r="BK65" s="111" t="e">
        <f ca="true">+IF(AND(ISNUMBER(OFFSET('Hygiene Data'!$F$10,0,10*ROW('Hygiene Data'!F59))),'Data Summary'!DZ65="Yes"),OFFSET('Hygiene Data'!$F$10,0,10*ROW('Hygiene Data'!F59)),NA())</f>
        <v>#N/A</v>
      </c>
      <c r="BL65" s="111" t="e">
        <f ca="true">+IF(AND(ISNUMBER(OFFSET('Hygiene Data'!$G$6,0,10*ROW('Hygiene Data'!G59))),'Data Summary'!EA65="Yes"),OFFSET('Hygiene Data'!$G$6,0,10*ROW('Hygiene Data'!G59)),NA())</f>
        <v>#N/A</v>
      </c>
      <c r="BM65" s="111" t="e">
        <f ca="true">+IF(AND(ISNUMBER(OFFSET('Hygiene Data'!$G$8,0,10*ROW('Hygiene Data'!G59))),'Data Summary'!EB65="Yes"),OFFSET('Hygiene Data'!$G$8,0,10*ROW('Hygiene Data'!G59)),NA())</f>
        <v>#N/A</v>
      </c>
      <c r="BN65" s="111" t="e">
        <f ca="true">+IF(AND(ISNUMBER(OFFSET('Hygiene Data'!$G$10,0,10*ROW('Hygiene Data'!G59))),'Data Summary'!EC65="Yes"),OFFSET('Hygiene Data'!$G$10,0,10*ROW('Hygiene Data'!G59)),NA())</f>
        <v>#N/A</v>
      </c>
      <c r="BO65" s="111" t="e">
        <f ca="true">+IF(AND(ISNUMBER(OFFSET('Hygiene Data'!$H$6,0,10*ROW('Hygiene Data'!H59))),'Data Summary'!ED65="Yes"),OFFSET('Hygiene Data'!$H$6,0,10*ROW('Hygiene Data'!H59)),NA())</f>
        <v>#N/A</v>
      </c>
      <c r="BP65" s="111" t="e">
        <f ca="true">+IF(AND(ISNUMBER(OFFSET('Hygiene Data'!$H$8,0,10*ROW('Hygiene Data'!H59))),'Data Summary'!EE65="Yes"),OFFSET('Hygiene Data'!$H$8,0,10*ROW('Hygiene Data'!H59)),NA())</f>
        <v>#N/A</v>
      </c>
      <c r="BQ65" s="111" t="e">
        <f ca="true">+IF(AND(ISNUMBER(OFFSET('Hygiene Data'!$H$10,0,10*ROW('Hygiene Data'!H59))),'Data Summary'!EF65="Yes"),OFFSET('Hygiene Data'!$H$10,0,10*ROW('Hygiene Data'!H59)),NA())</f>
        <v>#N/A</v>
      </c>
    </row>
    <row r="66" x14ac:dyDescent="0.2">
      <c r="A66" s="59" t="e">
        <f ca="true">+IF(OFFSET('Water Data'!$B$1,0,10*ROW('Water Data'!B60))="",NA(),OFFSET('Water Data'!$B$1,0,10*ROW('Water Data'!B60)))</f>
        <v>#N/A</v>
      </c>
      <c r="B66" s="59" t="e">
        <f ca="true">+IF(OFFSET('Water Data'!$A$3,0,10*ROW('Water Data'!A63))="",NA(),OFFSET('Water Data'!$A$3,0,10*ROW('Water Data'!A63)))</f>
        <v>#N/A</v>
      </c>
      <c r="C66" s="59" t="e">
        <f ca="true">+IF(OFFSET('Water Data'!$C$3,0,10*ROW('Water Data'!C63))="",NA(),OFFSET('Water Data'!$C$3,0,10*ROW('Water Data'!C63)))</f>
        <v>#N/A</v>
      </c>
      <c r="D66" s="60" t="e">
        <f ca="true">+IF(AND(ISNUMBER(OFFSET('Water Data'!$C$5,0,10*ROW('Water Data'!C60))),'Data Summary'!BS66="Yes"),100-OFFSET('Water Data'!$C$5,0,10*ROW('Water Data'!C60)),NA())</f>
        <v>#N/A</v>
      </c>
      <c r="E66" s="60" t="e">
        <f ca="true">+IF(AND(ISNUMBER(OFFSET('Water Data'!$C$7,0,10*ROW('Water Data'!C60))),'Data Summary'!BT66="Yes"),OFFSET('Water Data'!$C$7,0,10*ROW('Water Data'!C60)),NA())</f>
        <v>#N/A</v>
      </c>
      <c r="F66" s="60" t="e">
        <f ca="true">+IF(AND(ISNUMBER(OFFSET('Water Data'!$C$10,0,10*ROW('Water Data'!C60))),'Data Summary'!BU66="Yes"),OFFSET('Water Data'!$C$10,0,10*ROW('Water Data'!C60)),NA())</f>
        <v>#N/A</v>
      </c>
      <c r="G66" s="60" t="e">
        <f ca="true">+IF(AND(ISNUMBER(OFFSET('Water Data'!$D$5,0,10*ROW('Water Data'!D60))),'Data Summary'!BV66="Yes"),100-OFFSET('Water Data'!$D$5,0,10*ROW('Water Data'!D60)),NA())</f>
        <v>#N/A</v>
      </c>
      <c r="H66" s="60" t="e">
        <f ca="true">+IF(AND(ISNUMBER(OFFSET('Water Data'!$D$7,0,10*ROW('Water Data'!D60))),'Data Summary'!BW66="Yes"),OFFSET('Water Data'!$D$7,0,10*ROW('Water Data'!D60)),NA())</f>
        <v>#N/A</v>
      </c>
      <c r="I66" s="60" t="e">
        <f ca="true">+IF(AND(ISNUMBER(OFFSET('Water Data'!$D$10,0,10*ROW('Water Data'!D60))),'Data Summary'!BX66="Yes"),OFFSET('Water Data'!$D$10,0,10*ROW('Water Data'!D60)),NA())</f>
        <v>#N/A</v>
      </c>
      <c r="J66" s="60" t="e">
        <f ca="true">+IF(AND(ISNUMBER(OFFSET('Water Data'!$E$5,0,10*ROW('Water Data'!E60))),'Data Summary'!BY66="Yes"),100-OFFSET('Water Data'!$E$5,0,10*ROW('Water Data'!E60)),NA())</f>
        <v>#N/A</v>
      </c>
      <c r="K66" s="60" t="e">
        <f ca="true">+IF(AND(ISNUMBER(OFFSET('Water Data'!$E$7,0,10*ROW('Water Data'!E60))),'Data Summary'!BZ66="Yes"),OFFSET('Water Data'!$E$7,0,10*ROW('Water Data'!E60)),NA())</f>
        <v>#N/A</v>
      </c>
      <c r="L66" s="60" t="e">
        <f ca="true">+IF(AND(ISNUMBER(OFFSET('Water Data'!$E$10,0,10*ROW('Water Data'!E60))),'Data Summary'!CA66="Yes"),OFFSET('Water Data'!$E$10,0,10*ROW('Water Data'!E60)),NA())</f>
        <v>#N/A</v>
      </c>
      <c r="M66" s="60" t="e">
        <f ca="true">+IF(AND(ISNUMBER(OFFSET('Water Data'!$F$5,0,10*ROW('Water Data'!F60))),'Data Summary'!CB66="Yes"),100-OFFSET('Water Data'!$F$5,0,10*ROW('Water Data'!F60)),NA())</f>
        <v>#N/A</v>
      </c>
      <c r="N66" s="60" t="e">
        <f ca="true">+IF(AND(ISNUMBER(OFFSET('Water Data'!$F$7,0,10*ROW('Water Data'!F60))),'Data Summary'!CC66="Yes"),OFFSET('Water Data'!$F$7,0,10*ROW('Water Data'!F60)),NA())</f>
        <v>#N/A</v>
      </c>
      <c r="O66" s="60" t="e">
        <f ca="true">+IF(AND(ISNUMBER(OFFSET('Water Data'!$F$10,0,10*ROW('Water Data'!F60))),'Data Summary'!CD66="Yes"),OFFSET('Water Data'!$F$10,0,10*ROW('Water Data'!F60)),NA())</f>
        <v>#N/A</v>
      </c>
      <c r="P66" s="60" t="e">
        <f ca="true">+IF(AND(ISNUMBER(OFFSET('Water Data'!$G$5,0,10*ROW('Water Data'!G60))),'Data Summary'!CE66="Yes"),100-OFFSET('Water Data'!$G$5,0,10*ROW('Water Data'!G60)),NA())</f>
        <v>#N/A</v>
      </c>
      <c r="Q66" s="60" t="e">
        <f ca="true">+IF(AND(ISNUMBER(OFFSET('Water Data'!$G$7,0,10*ROW('Water Data'!G60))),'Data Summary'!CF66="Yes"),OFFSET('Water Data'!$G$7,0,10*ROW('Water Data'!G60)),NA())</f>
        <v>#N/A</v>
      </c>
      <c r="R66" s="60" t="e">
        <f ca="true">+IF(AND(ISNUMBER(OFFSET('Water Data'!$G$10,0,10*ROW('Water Data'!G60))),'Data Summary'!CG66="Yes"),OFFSET('Water Data'!$G$10,0,10*ROW('Water Data'!G60)),NA())</f>
        <v>#N/A</v>
      </c>
      <c r="S66" s="60" t="e">
        <f ca="true">+IF(AND(ISNUMBER(OFFSET('Water Data'!$H$5,0,10*ROW('Water Data'!H60))),'Data Summary'!CH66="Yes"),100-OFFSET('Water Data'!$H$5,0,10*ROW('Water Data'!H60)),NA())</f>
        <v>#N/A</v>
      </c>
      <c r="T66" s="60" t="e">
        <f ca="true">+IF(AND(ISNUMBER(OFFSET('Water Data'!$H$7,0,10*ROW('Water Data'!H60))),'Data Summary'!CI66="Yes"),OFFSET('Water Data'!$H$7,0,10*ROW('Water Data'!H60)),NA())</f>
        <v>#N/A</v>
      </c>
      <c r="U66" s="60" t="e">
        <f ca="true">+IF(AND(ISNUMBER(OFFSET('Water Data'!$H$10,0,10*ROW('Water Data'!H60))),'Data Summary'!CJ66="Yes"),OFFSET('Water Data'!$H$10,0,10*ROW('Water Data'!H60)),NA())</f>
        <v>#N/A</v>
      </c>
      <c r="V66" s="106" t="e">
        <f ca="true">+IF(AND(ISNUMBER(OFFSET('Sanitation Data'!$C$5,0,10*ROW('Sanitation Data'!C60))),'Data Summary'!CK66="Yes"),100-OFFSET('Sanitation Data'!$C$5,0,10*ROW('Sanitation Data'!C60)),NA())</f>
        <v>#N/A</v>
      </c>
      <c r="W66" s="106" t="e">
        <f ca="true">+IF(AND(ISNUMBER(OFFSET('Sanitation Data'!$C$7,0,10*ROW('Sanitation Data'!C60))),'Data Summary'!CL66="Yes"),OFFSET('Sanitation Data'!$C$7,0,10*ROW('Sanitation Data'!C60)),NA())</f>
        <v>#N/A</v>
      </c>
      <c r="X66" s="106" t="e">
        <f ca="true">+IF(AND(ISNUMBER(OFFSET('Sanitation Data'!$C$11,0,10*ROW('Sanitation Data'!C60))),'Data Summary'!CM66="Yes"),OFFSET('Sanitation Data'!$C$11,0,10*ROW('Sanitation Data'!C60)),NA())</f>
        <v>#N/A</v>
      </c>
      <c r="Y66" s="106" t="e">
        <f ca="true">+IF(AND(ISNUMBER(OFFSET('Sanitation Data'!$C$12,0,10*ROW('Sanitation Data'!C60))),'Data Summary'!CN66="Yes"),OFFSET('Sanitation Data'!$C$12,0,10*ROW('Sanitation Data'!C60)),NA())</f>
        <v>#N/A</v>
      </c>
      <c r="Z66" s="106" t="e">
        <f ca="true">+IF(AND(ISNUMBER(OFFSET('Sanitation Data'!$C$13,0,10*ROW('Sanitation Data'!C60))),'Data Summary'!CO66="Yes"),OFFSET('Sanitation Data'!$C$13,0,10*ROW('Sanitation Data'!C60)),NA())</f>
        <v>#N/A</v>
      </c>
      <c r="AA66" s="106" t="e">
        <f ca="true">+IF(AND(ISNUMBER(OFFSET('Sanitation Data'!$D$5,0,10*ROW('Sanitation Data'!D60))),'Data Summary'!CP66="Yes"),100-OFFSET('Sanitation Data'!$D$5,0,10*ROW('Sanitation Data'!D60)),NA())</f>
        <v>#N/A</v>
      </c>
      <c r="AB66" s="106" t="e">
        <f ca="true">+IF(AND(ISNUMBER(OFFSET('Sanitation Data'!$D$7,0,10*ROW('Sanitation Data'!D60))),'Data Summary'!CQ66="Yes"),OFFSET('Sanitation Data'!$D$7,0,10*ROW('Sanitation Data'!D60)),NA())</f>
        <v>#N/A</v>
      </c>
      <c r="AC66" s="106" t="e">
        <f ca="true">+IF(AND(ISNUMBER(OFFSET('Sanitation Data'!$D$11,0,10*ROW('Sanitation Data'!D60))),'Data Summary'!CR66="Yes"),OFFSET('Sanitation Data'!$D$11,0,10*ROW('Sanitation Data'!D60)),NA())</f>
        <v>#N/A</v>
      </c>
      <c r="AD66" s="106" t="e">
        <f ca="true">+IF(AND(ISNUMBER(OFFSET('Sanitation Data'!$D$12,0,10*ROW('Sanitation Data'!D60))),'Data Summary'!CS66="Yes"),OFFSET('Sanitation Data'!$D$12,0,10*ROW('Sanitation Data'!D60)),NA())</f>
        <v>#N/A</v>
      </c>
      <c r="AE66" s="106" t="e">
        <f ca="true">+IF(AND(ISNUMBER(OFFSET('Sanitation Data'!$D$13,0,10*ROW('Sanitation Data'!D60))),'Data Summary'!CT66="Yes"),OFFSET('Sanitation Data'!$D$13,0,10*ROW('Sanitation Data'!D60)),NA())</f>
        <v>#N/A</v>
      </c>
      <c r="AF66" s="106" t="e">
        <f ca="true">+IF(AND(ISNUMBER(OFFSET('Sanitation Data'!$E$5,0,10*ROW('Sanitation Data'!E60))),'Data Summary'!CU66="Yes"),100-OFFSET('Sanitation Data'!$E$5,0,10*ROW('Sanitation Data'!E60)),NA())</f>
        <v>#N/A</v>
      </c>
      <c r="AG66" s="106" t="e">
        <f ca="true">+IF(AND(ISNUMBER(OFFSET('Sanitation Data'!$E$7,0,10*ROW('Sanitation Data'!E60))),'Data Summary'!CV66="Yes"),OFFSET('Sanitation Data'!$E$7,0,10*ROW('Sanitation Data'!E60)),NA())</f>
        <v>#N/A</v>
      </c>
      <c r="AH66" s="106" t="e">
        <f ca="true">+IF(AND(ISNUMBER(OFFSET('Sanitation Data'!$E$11,0,10*ROW('Sanitation Data'!E60))),'Data Summary'!CW66="Yes"),OFFSET('Sanitation Data'!$E$11,0,10*ROW('Sanitation Data'!E60)),NA())</f>
        <v>#N/A</v>
      </c>
      <c r="AI66" s="106" t="e">
        <f ca="true">+IF(AND(ISNUMBER(OFFSET('Sanitation Data'!$E$12,0,10*ROW('Sanitation Data'!E60))),'Data Summary'!CX66="Yes"),OFFSET('Sanitation Data'!$E$12,0,10*ROW('Sanitation Data'!E60)),NA())</f>
        <v>#N/A</v>
      </c>
      <c r="AJ66" s="106" t="e">
        <f ca="true">+IF(AND(ISNUMBER(OFFSET('Sanitation Data'!$E$13,0,10*ROW('Sanitation Data'!E60))),'Data Summary'!CY66="Yes"),OFFSET('Sanitation Data'!$E$13,0,10*ROW('Sanitation Data'!E60)),NA())</f>
        <v>#N/A</v>
      </c>
      <c r="AK66" s="106" t="e">
        <f ca="true">+IF(AND(ISNUMBER(OFFSET('Sanitation Data'!$F$5,0,10*ROW('Sanitation Data'!F60))),'Data Summary'!CZ66="Yes"),100-OFFSET('Sanitation Data'!$F$5,0,10*ROW('Sanitation Data'!F60)),NA())</f>
        <v>#N/A</v>
      </c>
      <c r="AL66" s="106" t="e">
        <f ca="true">+IF(AND(ISNUMBER(OFFSET('Sanitation Data'!$F$7,0,10*ROW('Sanitation Data'!F60))),'Data Summary'!DA66="Yes"),OFFSET('Sanitation Data'!$F$7,0,10*ROW('Sanitation Data'!F60)),NA())</f>
        <v>#N/A</v>
      </c>
      <c r="AM66" s="106" t="e">
        <f ca="true">+IF(AND(ISNUMBER(OFFSET('Sanitation Data'!$F$11,0,10*ROW('Sanitation Data'!F60))),'Data Summary'!DB66="Yes"),OFFSET('Sanitation Data'!$F$11,0,10*ROW('Sanitation Data'!F60)),NA())</f>
        <v>#N/A</v>
      </c>
      <c r="AN66" s="106" t="e">
        <f ca="true">+IF(AND(ISNUMBER(OFFSET('Sanitation Data'!$F$12,0,10*ROW('Sanitation Data'!F60))),'Data Summary'!DC66="Yes"),OFFSET('Sanitation Data'!$F$12,0,10*ROW('Sanitation Data'!F60)),NA())</f>
        <v>#N/A</v>
      </c>
      <c r="AO66" s="106" t="e">
        <f ca="true">+IF(AND(ISNUMBER(OFFSET('Sanitation Data'!$F$13,0,10*ROW('Sanitation Data'!F60))),'Data Summary'!DD66="Yes"),OFFSET('Sanitation Data'!$F$13,0,10*ROW('Sanitation Data'!F60)),NA())</f>
        <v>#N/A</v>
      </c>
      <c r="AP66" s="106" t="e">
        <f ca="true">+IF(AND(ISNUMBER(OFFSET('Sanitation Data'!$G$5,0,10*ROW('Sanitation Data'!G60))),'Data Summary'!DE66="Yes"),100-OFFSET('Sanitation Data'!$G$5,0,10*ROW('Sanitation Data'!G60)),NA())</f>
        <v>#N/A</v>
      </c>
      <c r="AQ66" s="106" t="e">
        <f ca="true">+IF(AND(ISNUMBER(OFFSET('Sanitation Data'!$G$7,0,10*ROW('Sanitation Data'!G60))),'Data Summary'!DF66="Yes"),OFFSET('Sanitation Data'!$G$7,0,10*ROW('Sanitation Data'!G60)),NA())</f>
        <v>#N/A</v>
      </c>
      <c r="AR66" s="106" t="e">
        <f ca="true">+IF(AND(ISNUMBER(OFFSET('Sanitation Data'!$G$11,0,10*ROW('Sanitation Data'!G60))),'Data Summary'!DG66="Yes"),OFFSET('Sanitation Data'!$G$11,0,10*ROW('Sanitation Data'!G60)),NA())</f>
        <v>#N/A</v>
      </c>
      <c r="AS66" s="106" t="e">
        <f ca="true">+IF(AND(ISNUMBER(OFFSET('Sanitation Data'!$G$12,0,10*ROW('Sanitation Data'!G60))),'Data Summary'!DH66="Yes"),OFFSET('Sanitation Data'!$G$12,0,10*ROW('Sanitation Data'!G60)),NA())</f>
        <v>#N/A</v>
      </c>
      <c r="AT66" s="106" t="e">
        <f ca="true">+IF(AND(ISNUMBER(OFFSET('Sanitation Data'!$G$13,0,10*ROW('Sanitation Data'!G60))),'Data Summary'!DI66="Yes"),OFFSET('Sanitation Data'!$G$13,0,10*ROW('Sanitation Data'!G60)),NA())</f>
        <v>#N/A</v>
      </c>
      <c r="AU66" s="106" t="e">
        <f ca="true">+IF(AND(ISNUMBER(OFFSET('Sanitation Data'!$H$5,0,10*ROW('Sanitation Data'!H60))),'Data Summary'!DJ66="Yes"),100-OFFSET('Sanitation Data'!$H$5,0,10*ROW('Sanitation Data'!H60)),NA())</f>
        <v>#N/A</v>
      </c>
      <c r="AV66" s="106" t="e">
        <f ca="true">+IF(AND(ISNUMBER(OFFSET('Sanitation Data'!$H$7,0,10*ROW('Sanitation Data'!H60))),'Data Summary'!DK66="Yes"),OFFSET('Sanitation Data'!$H$7,0,10*ROW('Sanitation Data'!H60)),NA())</f>
        <v>#N/A</v>
      </c>
      <c r="AW66" s="106" t="e">
        <f ca="true">+IF(AND(ISNUMBER(OFFSET('Sanitation Data'!$H$11,0,10*ROW('Sanitation Data'!H60))),'Data Summary'!DL66="Yes"),OFFSET('Sanitation Data'!$H$11,0,10*ROW('Sanitation Data'!H60)),NA())</f>
        <v>#N/A</v>
      </c>
      <c r="AX66" s="106" t="e">
        <f ca="true">+IF(AND(ISNUMBER(OFFSET('Sanitation Data'!$H$12,0,10*ROW('Sanitation Data'!H60))),'Data Summary'!DM66="Yes"),OFFSET('Sanitation Data'!$H$12,0,10*ROW('Sanitation Data'!H60)),NA())</f>
        <v>#N/A</v>
      </c>
      <c r="AY66" s="106" t="e">
        <f ca="true">+IF(AND(ISNUMBER(OFFSET('Sanitation Data'!$H$13,0,10*ROW('Sanitation Data'!H60))),'Data Summary'!DN66="Yes"),OFFSET('Sanitation Data'!$H$13,0,10*ROW('Sanitation Data'!H60)),NA())</f>
        <v>#N/A</v>
      </c>
      <c r="AZ66" s="111" t="e">
        <f ca="true">+IF(AND(ISNUMBER(OFFSET('Hygiene Data'!$C$6,0,10*ROW('Hygiene Data'!C60))),'Data Summary'!DO66="Yes"),OFFSET('Hygiene Data'!$C$6,0,10*ROW('Hygiene Data'!C60)),NA())</f>
        <v>#N/A</v>
      </c>
      <c r="BA66" s="111" t="e">
        <f ca="true">+IF(AND(ISNUMBER(OFFSET('Hygiene Data'!$C$8,0,10*ROW('Hygiene Data'!C60))),'Data Summary'!DP66="Yes"),OFFSET('Hygiene Data'!$C$8,0,10*ROW('Hygiene Data'!C60)),NA())</f>
        <v>#N/A</v>
      </c>
      <c r="BB66" s="111" t="e">
        <f ca="true">+IF(AND(ISNUMBER(OFFSET('Hygiene Data'!$C$10,0,10*ROW('Hygiene Data'!C60))),'Data Summary'!DQ66="Yes"),OFFSET('Hygiene Data'!$C$10,0,10*ROW('Hygiene Data'!C60)),NA())</f>
        <v>#N/A</v>
      </c>
      <c r="BC66" s="111" t="e">
        <f ca="true">+IF(AND(ISNUMBER(OFFSET('Hygiene Data'!$D$6,0,10*ROW('Hygiene Data'!D60))),'Data Summary'!DR66="Yes"),OFFSET('Hygiene Data'!$D$6,0,10*ROW('Hygiene Data'!D60)),NA())</f>
        <v>#N/A</v>
      </c>
      <c r="BD66" s="111" t="e">
        <f ca="true">+IF(AND(ISNUMBER(OFFSET('Hygiene Data'!$D$8,0,10*ROW('Hygiene Data'!D60))),'Data Summary'!DS66="Yes"),OFFSET('Hygiene Data'!$D$8,0,10*ROW('Hygiene Data'!D60)),NA())</f>
        <v>#N/A</v>
      </c>
      <c r="BE66" s="111" t="e">
        <f ca="true">+IF(AND(ISNUMBER(OFFSET('Hygiene Data'!$D$10,0,10*ROW('Hygiene Data'!D60))),'Data Summary'!DT66="Yes"),OFFSET('Hygiene Data'!$D$10,0,10*ROW('Hygiene Data'!D60)),NA())</f>
        <v>#N/A</v>
      </c>
      <c r="BF66" s="111" t="e">
        <f ca="true">+IF(AND(ISNUMBER(OFFSET('Hygiene Data'!$E$6,0,10*ROW('Hygiene Data'!E60))),'Data Summary'!DU66="Yes"),OFFSET('Hygiene Data'!$E$6,0,10*ROW('Hygiene Data'!E60)),NA())</f>
        <v>#N/A</v>
      </c>
      <c r="BG66" s="111" t="e">
        <f ca="true">+IF(AND(ISNUMBER(OFFSET('Hygiene Data'!$E$8,0,10*ROW('Hygiene Data'!E60))),'Data Summary'!DV66="Yes"),OFFSET('Hygiene Data'!$E$8,0,10*ROW('Hygiene Data'!E60)),NA())</f>
        <v>#N/A</v>
      </c>
      <c r="BH66" s="111" t="e">
        <f ca="true">+IF(AND(ISNUMBER(OFFSET('Hygiene Data'!$E$10,0,10*ROW('Hygiene Data'!E60))),'Data Summary'!DW66="Yes"),OFFSET('Hygiene Data'!$E$10,0,10*ROW('Hygiene Data'!E60)),NA())</f>
        <v>#N/A</v>
      </c>
      <c r="BI66" s="111" t="e">
        <f ca="true">+IF(AND(ISNUMBER(OFFSET('Hygiene Data'!$F$6,0,10*ROW('Hygiene Data'!F60))),'Data Summary'!DX66="Yes"),OFFSET('Hygiene Data'!$F$6,0,10*ROW('Hygiene Data'!F60)),NA())</f>
        <v>#N/A</v>
      </c>
      <c r="BJ66" s="111" t="e">
        <f ca="true">+IF(AND(ISNUMBER(OFFSET('Hygiene Data'!$F$8,0,10*ROW('Hygiene Data'!F60))),'Data Summary'!DY66="Yes"),OFFSET('Hygiene Data'!$F$8,0,10*ROW('Hygiene Data'!F60)),NA())</f>
        <v>#N/A</v>
      </c>
      <c r="BK66" s="111" t="e">
        <f ca="true">+IF(AND(ISNUMBER(OFFSET('Hygiene Data'!$F$10,0,10*ROW('Hygiene Data'!F60))),'Data Summary'!DZ66="Yes"),OFFSET('Hygiene Data'!$F$10,0,10*ROW('Hygiene Data'!F60)),NA())</f>
        <v>#N/A</v>
      </c>
      <c r="BL66" s="111" t="e">
        <f ca="true">+IF(AND(ISNUMBER(OFFSET('Hygiene Data'!$G$6,0,10*ROW('Hygiene Data'!G60))),'Data Summary'!EA66="Yes"),OFFSET('Hygiene Data'!$G$6,0,10*ROW('Hygiene Data'!G60)),NA())</f>
        <v>#N/A</v>
      </c>
      <c r="BM66" s="111" t="e">
        <f ca="true">+IF(AND(ISNUMBER(OFFSET('Hygiene Data'!$G$8,0,10*ROW('Hygiene Data'!G60))),'Data Summary'!EB66="Yes"),OFFSET('Hygiene Data'!$G$8,0,10*ROW('Hygiene Data'!G60)),NA())</f>
        <v>#N/A</v>
      </c>
      <c r="BN66" s="111" t="e">
        <f ca="true">+IF(AND(ISNUMBER(OFFSET('Hygiene Data'!$G$10,0,10*ROW('Hygiene Data'!G60))),'Data Summary'!EC66="Yes"),OFFSET('Hygiene Data'!$G$10,0,10*ROW('Hygiene Data'!G60)),NA())</f>
        <v>#N/A</v>
      </c>
      <c r="BO66" s="111" t="e">
        <f ca="true">+IF(AND(ISNUMBER(OFFSET('Hygiene Data'!$H$6,0,10*ROW('Hygiene Data'!H60))),'Data Summary'!ED66="Yes"),OFFSET('Hygiene Data'!$H$6,0,10*ROW('Hygiene Data'!H60)),NA())</f>
        <v>#N/A</v>
      </c>
      <c r="BP66" s="111" t="e">
        <f ca="true">+IF(AND(ISNUMBER(OFFSET('Hygiene Data'!$H$8,0,10*ROW('Hygiene Data'!H60))),'Data Summary'!EE66="Yes"),OFFSET('Hygiene Data'!$H$8,0,10*ROW('Hygiene Data'!H60)),NA())</f>
        <v>#N/A</v>
      </c>
      <c r="BQ66" s="111" t="e">
        <f ca="true">+IF(AND(ISNUMBER(OFFSET('Hygiene Data'!$H$10,0,10*ROW('Hygiene Data'!H60))),'Data Summary'!EF66="Yes"),OFFSET('Hygiene Data'!$H$10,0,10*ROW('Hygiene Data'!H60)),NA())</f>
        <v>#N/A</v>
      </c>
    </row>
    <row r="67" x14ac:dyDescent="0.2">
      <c r="A67" s="59" t="e">
        <f ca="true">+IF(OFFSET('Water Data'!$B$1,0,10*ROW('Water Data'!B61))="",NA(),OFFSET('Water Data'!$B$1,0,10*ROW('Water Data'!B61)))</f>
        <v>#N/A</v>
      </c>
      <c r="B67" s="59" t="e">
        <f ca="true">+IF(OFFSET('Water Data'!$A$3,0,10*ROW('Water Data'!A64))="",NA(),OFFSET('Water Data'!$A$3,0,10*ROW('Water Data'!A64)))</f>
        <v>#N/A</v>
      </c>
      <c r="C67" s="59" t="e">
        <f ca="true">+IF(OFFSET('Water Data'!$C$3,0,10*ROW('Water Data'!C64))="",NA(),OFFSET('Water Data'!$C$3,0,10*ROW('Water Data'!C64)))</f>
        <v>#N/A</v>
      </c>
      <c r="D67" s="60" t="e">
        <f ca="true">+IF(AND(ISNUMBER(OFFSET('Water Data'!$C$5,0,10*ROW('Water Data'!C61))),'Data Summary'!BS67="Yes"),100-OFFSET('Water Data'!$C$5,0,10*ROW('Water Data'!C61)),NA())</f>
        <v>#N/A</v>
      </c>
      <c r="E67" s="60" t="e">
        <f ca="true">+IF(AND(ISNUMBER(OFFSET('Water Data'!$C$7,0,10*ROW('Water Data'!C61))),'Data Summary'!BT67="Yes"),OFFSET('Water Data'!$C$7,0,10*ROW('Water Data'!C61)),NA())</f>
        <v>#N/A</v>
      </c>
      <c r="F67" s="60" t="e">
        <f ca="true">+IF(AND(ISNUMBER(OFFSET('Water Data'!$C$10,0,10*ROW('Water Data'!C61))),'Data Summary'!BU67="Yes"),OFFSET('Water Data'!$C$10,0,10*ROW('Water Data'!C61)),NA())</f>
        <v>#N/A</v>
      </c>
      <c r="G67" s="60" t="e">
        <f ca="true">+IF(AND(ISNUMBER(OFFSET('Water Data'!$D$5,0,10*ROW('Water Data'!D61))),'Data Summary'!BV67="Yes"),100-OFFSET('Water Data'!$D$5,0,10*ROW('Water Data'!D61)),NA())</f>
        <v>#N/A</v>
      </c>
      <c r="H67" s="60" t="e">
        <f ca="true">+IF(AND(ISNUMBER(OFFSET('Water Data'!$D$7,0,10*ROW('Water Data'!D61))),'Data Summary'!BW67="Yes"),OFFSET('Water Data'!$D$7,0,10*ROW('Water Data'!D61)),NA())</f>
        <v>#N/A</v>
      </c>
      <c r="I67" s="60" t="e">
        <f ca="true">+IF(AND(ISNUMBER(OFFSET('Water Data'!$D$10,0,10*ROW('Water Data'!D61))),'Data Summary'!BX67="Yes"),OFFSET('Water Data'!$D$10,0,10*ROW('Water Data'!D61)),NA())</f>
        <v>#N/A</v>
      </c>
      <c r="J67" s="60" t="e">
        <f ca="true">+IF(AND(ISNUMBER(OFFSET('Water Data'!$E$5,0,10*ROW('Water Data'!E61))),'Data Summary'!BY67="Yes"),100-OFFSET('Water Data'!$E$5,0,10*ROW('Water Data'!E61)),NA())</f>
        <v>#N/A</v>
      </c>
      <c r="K67" s="60" t="e">
        <f ca="true">+IF(AND(ISNUMBER(OFFSET('Water Data'!$E$7,0,10*ROW('Water Data'!E61))),'Data Summary'!BZ67="Yes"),OFFSET('Water Data'!$E$7,0,10*ROW('Water Data'!E61)),NA())</f>
        <v>#N/A</v>
      </c>
      <c r="L67" s="60" t="e">
        <f ca="true">+IF(AND(ISNUMBER(OFFSET('Water Data'!$E$10,0,10*ROW('Water Data'!E61))),'Data Summary'!CA67="Yes"),OFFSET('Water Data'!$E$10,0,10*ROW('Water Data'!E61)),NA())</f>
        <v>#N/A</v>
      </c>
      <c r="M67" s="60" t="e">
        <f ca="true">+IF(AND(ISNUMBER(OFFSET('Water Data'!$F$5,0,10*ROW('Water Data'!F61))),'Data Summary'!CB67="Yes"),100-OFFSET('Water Data'!$F$5,0,10*ROW('Water Data'!F61)),NA())</f>
        <v>#N/A</v>
      </c>
      <c r="N67" s="60" t="e">
        <f ca="true">+IF(AND(ISNUMBER(OFFSET('Water Data'!$F$7,0,10*ROW('Water Data'!F61))),'Data Summary'!CC67="Yes"),OFFSET('Water Data'!$F$7,0,10*ROW('Water Data'!F61)),NA())</f>
        <v>#N/A</v>
      </c>
      <c r="O67" s="60" t="e">
        <f ca="true">+IF(AND(ISNUMBER(OFFSET('Water Data'!$F$10,0,10*ROW('Water Data'!F61))),'Data Summary'!CD67="Yes"),OFFSET('Water Data'!$F$10,0,10*ROW('Water Data'!F61)),NA())</f>
        <v>#N/A</v>
      </c>
      <c r="P67" s="60" t="e">
        <f ca="true">+IF(AND(ISNUMBER(OFFSET('Water Data'!$G$5,0,10*ROW('Water Data'!G61))),'Data Summary'!CE67="Yes"),100-OFFSET('Water Data'!$G$5,0,10*ROW('Water Data'!G61)),NA())</f>
        <v>#N/A</v>
      </c>
      <c r="Q67" s="60" t="e">
        <f ca="true">+IF(AND(ISNUMBER(OFFSET('Water Data'!$G$7,0,10*ROW('Water Data'!G61))),'Data Summary'!CF67="Yes"),OFFSET('Water Data'!$G$7,0,10*ROW('Water Data'!G61)),NA())</f>
        <v>#N/A</v>
      </c>
      <c r="R67" s="60" t="e">
        <f ca="true">+IF(AND(ISNUMBER(OFFSET('Water Data'!$G$10,0,10*ROW('Water Data'!G61))),'Data Summary'!CG67="Yes"),OFFSET('Water Data'!$G$10,0,10*ROW('Water Data'!G61)),NA())</f>
        <v>#N/A</v>
      </c>
      <c r="S67" s="60" t="e">
        <f ca="true">+IF(AND(ISNUMBER(OFFSET('Water Data'!$H$5,0,10*ROW('Water Data'!H61))),'Data Summary'!CH67="Yes"),100-OFFSET('Water Data'!$H$5,0,10*ROW('Water Data'!H61)),NA())</f>
        <v>#N/A</v>
      </c>
      <c r="T67" s="60" t="e">
        <f ca="true">+IF(AND(ISNUMBER(OFFSET('Water Data'!$H$7,0,10*ROW('Water Data'!H61))),'Data Summary'!CI67="Yes"),OFFSET('Water Data'!$H$7,0,10*ROW('Water Data'!H61)),NA())</f>
        <v>#N/A</v>
      </c>
      <c r="U67" s="60" t="e">
        <f ca="true">+IF(AND(ISNUMBER(OFFSET('Water Data'!$H$10,0,10*ROW('Water Data'!H61))),'Data Summary'!CJ67="Yes"),OFFSET('Water Data'!$H$10,0,10*ROW('Water Data'!H61)),NA())</f>
        <v>#N/A</v>
      </c>
      <c r="V67" s="106" t="e">
        <f ca="true">+IF(AND(ISNUMBER(OFFSET('Sanitation Data'!$C$5,0,10*ROW('Sanitation Data'!C61))),'Data Summary'!CK67="Yes"),100-OFFSET('Sanitation Data'!$C$5,0,10*ROW('Sanitation Data'!C61)),NA())</f>
        <v>#N/A</v>
      </c>
      <c r="W67" s="106" t="e">
        <f ca="true">+IF(AND(ISNUMBER(OFFSET('Sanitation Data'!$C$7,0,10*ROW('Sanitation Data'!C61))),'Data Summary'!CL67="Yes"),OFFSET('Sanitation Data'!$C$7,0,10*ROW('Sanitation Data'!C61)),NA())</f>
        <v>#N/A</v>
      </c>
      <c r="X67" s="106" t="e">
        <f ca="true">+IF(AND(ISNUMBER(OFFSET('Sanitation Data'!$C$11,0,10*ROW('Sanitation Data'!C61))),'Data Summary'!CM67="Yes"),OFFSET('Sanitation Data'!$C$11,0,10*ROW('Sanitation Data'!C61)),NA())</f>
        <v>#N/A</v>
      </c>
      <c r="Y67" s="106" t="e">
        <f ca="true">+IF(AND(ISNUMBER(OFFSET('Sanitation Data'!$C$12,0,10*ROW('Sanitation Data'!C61))),'Data Summary'!CN67="Yes"),OFFSET('Sanitation Data'!$C$12,0,10*ROW('Sanitation Data'!C61)),NA())</f>
        <v>#N/A</v>
      </c>
      <c r="Z67" s="106" t="e">
        <f ca="true">+IF(AND(ISNUMBER(OFFSET('Sanitation Data'!$C$13,0,10*ROW('Sanitation Data'!C61))),'Data Summary'!CO67="Yes"),OFFSET('Sanitation Data'!$C$13,0,10*ROW('Sanitation Data'!C61)),NA())</f>
        <v>#N/A</v>
      </c>
      <c r="AA67" s="106" t="e">
        <f ca="true">+IF(AND(ISNUMBER(OFFSET('Sanitation Data'!$D$5,0,10*ROW('Sanitation Data'!D61))),'Data Summary'!CP67="Yes"),100-OFFSET('Sanitation Data'!$D$5,0,10*ROW('Sanitation Data'!D61)),NA())</f>
        <v>#N/A</v>
      </c>
      <c r="AB67" s="106" t="e">
        <f ca="true">+IF(AND(ISNUMBER(OFFSET('Sanitation Data'!$D$7,0,10*ROW('Sanitation Data'!D61))),'Data Summary'!CQ67="Yes"),OFFSET('Sanitation Data'!$D$7,0,10*ROW('Sanitation Data'!D61)),NA())</f>
        <v>#N/A</v>
      </c>
      <c r="AC67" s="106" t="e">
        <f ca="true">+IF(AND(ISNUMBER(OFFSET('Sanitation Data'!$D$11,0,10*ROW('Sanitation Data'!D61))),'Data Summary'!CR67="Yes"),OFFSET('Sanitation Data'!$D$11,0,10*ROW('Sanitation Data'!D61)),NA())</f>
        <v>#N/A</v>
      </c>
      <c r="AD67" s="106" t="e">
        <f ca="true">+IF(AND(ISNUMBER(OFFSET('Sanitation Data'!$D$12,0,10*ROW('Sanitation Data'!D61))),'Data Summary'!CS67="Yes"),OFFSET('Sanitation Data'!$D$12,0,10*ROW('Sanitation Data'!D61)),NA())</f>
        <v>#N/A</v>
      </c>
      <c r="AE67" s="106" t="e">
        <f ca="true">+IF(AND(ISNUMBER(OFFSET('Sanitation Data'!$D$13,0,10*ROW('Sanitation Data'!D61))),'Data Summary'!CT67="Yes"),OFFSET('Sanitation Data'!$D$13,0,10*ROW('Sanitation Data'!D61)),NA())</f>
        <v>#N/A</v>
      </c>
      <c r="AF67" s="106" t="e">
        <f ca="true">+IF(AND(ISNUMBER(OFFSET('Sanitation Data'!$E$5,0,10*ROW('Sanitation Data'!E61))),'Data Summary'!CU67="Yes"),100-OFFSET('Sanitation Data'!$E$5,0,10*ROW('Sanitation Data'!E61)),NA())</f>
        <v>#N/A</v>
      </c>
      <c r="AG67" s="106" t="e">
        <f ca="true">+IF(AND(ISNUMBER(OFFSET('Sanitation Data'!$E$7,0,10*ROW('Sanitation Data'!E61))),'Data Summary'!CV67="Yes"),OFFSET('Sanitation Data'!$E$7,0,10*ROW('Sanitation Data'!E61)),NA())</f>
        <v>#N/A</v>
      </c>
      <c r="AH67" s="106" t="e">
        <f ca="true">+IF(AND(ISNUMBER(OFFSET('Sanitation Data'!$E$11,0,10*ROW('Sanitation Data'!E61))),'Data Summary'!CW67="Yes"),OFFSET('Sanitation Data'!$E$11,0,10*ROW('Sanitation Data'!E61)),NA())</f>
        <v>#N/A</v>
      </c>
      <c r="AI67" s="106" t="e">
        <f ca="true">+IF(AND(ISNUMBER(OFFSET('Sanitation Data'!$E$12,0,10*ROW('Sanitation Data'!E61))),'Data Summary'!CX67="Yes"),OFFSET('Sanitation Data'!$E$12,0,10*ROW('Sanitation Data'!E61)),NA())</f>
        <v>#N/A</v>
      </c>
      <c r="AJ67" s="106" t="e">
        <f ca="true">+IF(AND(ISNUMBER(OFFSET('Sanitation Data'!$E$13,0,10*ROW('Sanitation Data'!E61))),'Data Summary'!CY67="Yes"),OFFSET('Sanitation Data'!$E$13,0,10*ROW('Sanitation Data'!E61)),NA())</f>
        <v>#N/A</v>
      </c>
      <c r="AK67" s="106" t="e">
        <f ca="true">+IF(AND(ISNUMBER(OFFSET('Sanitation Data'!$F$5,0,10*ROW('Sanitation Data'!F61))),'Data Summary'!CZ67="Yes"),100-OFFSET('Sanitation Data'!$F$5,0,10*ROW('Sanitation Data'!F61)),NA())</f>
        <v>#N/A</v>
      </c>
      <c r="AL67" s="106" t="e">
        <f ca="true">+IF(AND(ISNUMBER(OFFSET('Sanitation Data'!$F$7,0,10*ROW('Sanitation Data'!F61))),'Data Summary'!DA67="Yes"),OFFSET('Sanitation Data'!$F$7,0,10*ROW('Sanitation Data'!F61)),NA())</f>
        <v>#N/A</v>
      </c>
      <c r="AM67" s="106" t="e">
        <f ca="true">+IF(AND(ISNUMBER(OFFSET('Sanitation Data'!$F$11,0,10*ROW('Sanitation Data'!F61))),'Data Summary'!DB67="Yes"),OFFSET('Sanitation Data'!$F$11,0,10*ROW('Sanitation Data'!F61)),NA())</f>
        <v>#N/A</v>
      </c>
      <c r="AN67" s="106" t="e">
        <f ca="true">+IF(AND(ISNUMBER(OFFSET('Sanitation Data'!$F$12,0,10*ROW('Sanitation Data'!F61))),'Data Summary'!DC67="Yes"),OFFSET('Sanitation Data'!$F$12,0,10*ROW('Sanitation Data'!F61)),NA())</f>
        <v>#N/A</v>
      </c>
      <c r="AO67" s="106" t="e">
        <f ca="true">+IF(AND(ISNUMBER(OFFSET('Sanitation Data'!$F$13,0,10*ROW('Sanitation Data'!F61))),'Data Summary'!DD67="Yes"),OFFSET('Sanitation Data'!$F$13,0,10*ROW('Sanitation Data'!F61)),NA())</f>
        <v>#N/A</v>
      </c>
      <c r="AP67" s="106" t="e">
        <f ca="true">+IF(AND(ISNUMBER(OFFSET('Sanitation Data'!$G$5,0,10*ROW('Sanitation Data'!G61))),'Data Summary'!DE67="Yes"),100-OFFSET('Sanitation Data'!$G$5,0,10*ROW('Sanitation Data'!G61)),NA())</f>
        <v>#N/A</v>
      </c>
      <c r="AQ67" s="106" t="e">
        <f ca="true">+IF(AND(ISNUMBER(OFFSET('Sanitation Data'!$G$7,0,10*ROW('Sanitation Data'!G61))),'Data Summary'!DF67="Yes"),OFFSET('Sanitation Data'!$G$7,0,10*ROW('Sanitation Data'!G61)),NA())</f>
        <v>#N/A</v>
      </c>
      <c r="AR67" s="106" t="e">
        <f ca="true">+IF(AND(ISNUMBER(OFFSET('Sanitation Data'!$G$11,0,10*ROW('Sanitation Data'!G61))),'Data Summary'!DG67="Yes"),OFFSET('Sanitation Data'!$G$11,0,10*ROW('Sanitation Data'!G61)),NA())</f>
        <v>#N/A</v>
      </c>
      <c r="AS67" s="106" t="e">
        <f ca="true">+IF(AND(ISNUMBER(OFFSET('Sanitation Data'!$G$12,0,10*ROW('Sanitation Data'!G61))),'Data Summary'!DH67="Yes"),OFFSET('Sanitation Data'!$G$12,0,10*ROW('Sanitation Data'!G61)),NA())</f>
        <v>#N/A</v>
      </c>
      <c r="AT67" s="106" t="e">
        <f ca="true">+IF(AND(ISNUMBER(OFFSET('Sanitation Data'!$G$13,0,10*ROW('Sanitation Data'!G61))),'Data Summary'!DI67="Yes"),OFFSET('Sanitation Data'!$G$13,0,10*ROW('Sanitation Data'!G61)),NA())</f>
        <v>#N/A</v>
      </c>
      <c r="AU67" s="106" t="e">
        <f ca="true">+IF(AND(ISNUMBER(OFFSET('Sanitation Data'!$H$5,0,10*ROW('Sanitation Data'!H61))),'Data Summary'!DJ67="Yes"),100-OFFSET('Sanitation Data'!$H$5,0,10*ROW('Sanitation Data'!H61)),NA())</f>
        <v>#N/A</v>
      </c>
      <c r="AV67" s="106" t="e">
        <f ca="true">+IF(AND(ISNUMBER(OFFSET('Sanitation Data'!$H$7,0,10*ROW('Sanitation Data'!H61))),'Data Summary'!DK67="Yes"),OFFSET('Sanitation Data'!$H$7,0,10*ROW('Sanitation Data'!H61)),NA())</f>
        <v>#N/A</v>
      </c>
      <c r="AW67" s="106" t="e">
        <f ca="true">+IF(AND(ISNUMBER(OFFSET('Sanitation Data'!$H$11,0,10*ROW('Sanitation Data'!H61))),'Data Summary'!DL67="Yes"),OFFSET('Sanitation Data'!$H$11,0,10*ROW('Sanitation Data'!H61)),NA())</f>
        <v>#N/A</v>
      </c>
      <c r="AX67" s="106" t="e">
        <f ca="true">+IF(AND(ISNUMBER(OFFSET('Sanitation Data'!$H$12,0,10*ROW('Sanitation Data'!H61))),'Data Summary'!DM67="Yes"),OFFSET('Sanitation Data'!$H$12,0,10*ROW('Sanitation Data'!H61)),NA())</f>
        <v>#N/A</v>
      </c>
      <c r="AY67" s="106" t="e">
        <f ca="true">+IF(AND(ISNUMBER(OFFSET('Sanitation Data'!$H$13,0,10*ROW('Sanitation Data'!H61))),'Data Summary'!DN67="Yes"),OFFSET('Sanitation Data'!$H$13,0,10*ROW('Sanitation Data'!H61)),NA())</f>
        <v>#N/A</v>
      </c>
      <c r="AZ67" s="111" t="e">
        <f ca="true">+IF(AND(ISNUMBER(OFFSET('Hygiene Data'!$C$6,0,10*ROW('Hygiene Data'!C61))),'Data Summary'!DO67="Yes"),OFFSET('Hygiene Data'!$C$6,0,10*ROW('Hygiene Data'!C61)),NA())</f>
        <v>#N/A</v>
      </c>
      <c r="BA67" s="111" t="e">
        <f ca="true">+IF(AND(ISNUMBER(OFFSET('Hygiene Data'!$C$8,0,10*ROW('Hygiene Data'!C61))),'Data Summary'!DP67="Yes"),OFFSET('Hygiene Data'!$C$8,0,10*ROW('Hygiene Data'!C61)),NA())</f>
        <v>#N/A</v>
      </c>
      <c r="BB67" s="111" t="e">
        <f ca="true">+IF(AND(ISNUMBER(OFFSET('Hygiene Data'!$C$10,0,10*ROW('Hygiene Data'!C61))),'Data Summary'!DQ67="Yes"),OFFSET('Hygiene Data'!$C$10,0,10*ROW('Hygiene Data'!C61)),NA())</f>
        <v>#N/A</v>
      </c>
      <c r="BC67" s="111" t="e">
        <f ca="true">+IF(AND(ISNUMBER(OFFSET('Hygiene Data'!$D$6,0,10*ROW('Hygiene Data'!D61))),'Data Summary'!DR67="Yes"),OFFSET('Hygiene Data'!$D$6,0,10*ROW('Hygiene Data'!D61)),NA())</f>
        <v>#N/A</v>
      </c>
      <c r="BD67" s="111" t="e">
        <f ca="true">+IF(AND(ISNUMBER(OFFSET('Hygiene Data'!$D$8,0,10*ROW('Hygiene Data'!D61))),'Data Summary'!DS67="Yes"),OFFSET('Hygiene Data'!$D$8,0,10*ROW('Hygiene Data'!D61)),NA())</f>
        <v>#N/A</v>
      </c>
      <c r="BE67" s="111" t="e">
        <f ca="true">+IF(AND(ISNUMBER(OFFSET('Hygiene Data'!$D$10,0,10*ROW('Hygiene Data'!D61))),'Data Summary'!DT67="Yes"),OFFSET('Hygiene Data'!$D$10,0,10*ROW('Hygiene Data'!D61)),NA())</f>
        <v>#N/A</v>
      </c>
      <c r="BF67" s="111" t="e">
        <f ca="true">+IF(AND(ISNUMBER(OFFSET('Hygiene Data'!$E$6,0,10*ROW('Hygiene Data'!E61))),'Data Summary'!DU67="Yes"),OFFSET('Hygiene Data'!$E$6,0,10*ROW('Hygiene Data'!E61)),NA())</f>
        <v>#N/A</v>
      </c>
      <c r="BG67" s="111" t="e">
        <f ca="true">+IF(AND(ISNUMBER(OFFSET('Hygiene Data'!$E$8,0,10*ROW('Hygiene Data'!E61))),'Data Summary'!DV67="Yes"),OFFSET('Hygiene Data'!$E$8,0,10*ROW('Hygiene Data'!E61)),NA())</f>
        <v>#N/A</v>
      </c>
      <c r="BH67" s="111" t="e">
        <f ca="true">+IF(AND(ISNUMBER(OFFSET('Hygiene Data'!$E$10,0,10*ROW('Hygiene Data'!E61))),'Data Summary'!DW67="Yes"),OFFSET('Hygiene Data'!$E$10,0,10*ROW('Hygiene Data'!E61)),NA())</f>
        <v>#N/A</v>
      </c>
      <c r="BI67" s="111" t="e">
        <f ca="true">+IF(AND(ISNUMBER(OFFSET('Hygiene Data'!$F$6,0,10*ROW('Hygiene Data'!F61))),'Data Summary'!DX67="Yes"),OFFSET('Hygiene Data'!$F$6,0,10*ROW('Hygiene Data'!F61)),NA())</f>
        <v>#N/A</v>
      </c>
      <c r="BJ67" s="111" t="e">
        <f ca="true">+IF(AND(ISNUMBER(OFFSET('Hygiene Data'!$F$8,0,10*ROW('Hygiene Data'!F61))),'Data Summary'!DY67="Yes"),OFFSET('Hygiene Data'!$F$8,0,10*ROW('Hygiene Data'!F61)),NA())</f>
        <v>#N/A</v>
      </c>
      <c r="BK67" s="111" t="e">
        <f ca="true">+IF(AND(ISNUMBER(OFFSET('Hygiene Data'!$F$10,0,10*ROW('Hygiene Data'!F61))),'Data Summary'!DZ67="Yes"),OFFSET('Hygiene Data'!$F$10,0,10*ROW('Hygiene Data'!F61)),NA())</f>
        <v>#N/A</v>
      </c>
      <c r="BL67" s="111" t="e">
        <f ca="true">+IF(AND(ISNUMBER(OFFSET('Hygiene Data'!$G$6,0,10*ROW('Hygiene Data'!G61))),'Data Summary'!EA67="Yes"),OFFSET('Hygiene Data'!$G$6,0,10*ROW('Hygiene Data'!G61)),NA())</f>
        <v>#N/A</v>
      </c>
      <c r="BM67" s="111" t="e">
        <f ca="true">+IF(AND(ISNUMBER(OFFSET('Hygiene Data'!$G$8,0,10*ROW('Hygiene Data'!G61))),'Data Summary'!EB67="Yes"),OFFSET('Hygiene Data'!$G$8,0,10*ROW('Hygiene Data'!G61)),NA())</f>
        <v>#N/A</v>
      </c>
      <c r="BN67" s="111" t="e">
        <f ca="true">+IF(AND(ISNUMBER(OFFSET('Hygiene Data'!$G$10,0,10*ROW('Hygiene Data'!G61))),'Data Summary'!EC67="Yes"),OFFSET('Hygiene Data'!$G$10,0,10*ROW('Hygiene Data'!G61)),NA())</f>
        <v>#N/A</v>
      </c>
      <c r="BO67" s="111" t="e">
        <f ca="true">+IF(AND(ISNUMBER(OFFSET('Hygiene Data'!$H$6,0,10*ROW('Hygiene Data'!H61))),'Data Summary'!ED67="Yes"),OFFSET('Hygiene Data'!$H$6,0,10*ROW('Hygiene Data'!H61)),NA())</f>
        <v>#N/A</v>
      </c>
      <c r="BP67" s="111" t="e">
        <f ca="true">+IF(AND(ISNUMBER(OFFSET('Hygiene Data'!$H$8,0,10*ROW('Hygiene Data'!H61))),'Data Summary'!EE67="Yes"),OFFSET('Hygiene Data'!$H$8,0,10*ROW('Hygiene Data'!H61)),NA())</f>
        <v>#N/A</v>
      </c>
      <c r="BQ67" s="111" t="e">
        <f ca="true">+IF(AND(ISNUMBER(OFFSET('Hygiene Data'!$H$10,0,10*ROW('Hygiene Data'!H61))),'Data Summary'!EF67="Yes"),OFFSET('Hygiene Data'!$H$10,0,10*ROW('Hygiene Data'!H61)),NA())</f>
        <v>#N/A</v>
      </c>
    </row>
    <row r="68" x14ac:dyDescent="0.2">
      <c r="A68" s="59" t="e">
        <f ca="true">+IF(OFFSET('Water Data'!$B$1,0,10*ROW('Water Data'!B62))="",NA(),OFFSET('Water Data'!$B$1,0,10*ROW('Water Data'!B62)))</f>
        <v>#N/A</v>
      </c>
      <c r="B68" s="59" t="e">
        <f ca="true">+IF(OFFSET('Water Data'!$A$3,0,10*ROW('Water Data'!A65))="",NA(),OFFSET('Water Data'!$A$3,0,10*ROW('Water Data'!A65)))</f>
        <v>#N/A</v>
      </c>
      <c r="C68" s="59" t="e">
        <f ca="true">+IF(OFFSET('Water Data'!$C$3,0,10*ROW('Water Data'!C65))="",NA(),OFFSET('Water Data'!$C$3,0,10*ROW('Water Data'!C65)))</f>
        <v>#N/A</v>
      </c>
      <c r="D68" s="60" t="e">
        <f ca="true">+IF(AND(ISNUMBER(OFFSET('Water Data'!$C$5,0,10*ROW('Water Data'!C62))),'Data Summary'!BS68="Yes"),100-OFFSET('Water Data'!$C$5,0,10*ROW('Water Data'!C62)),NA())</f>
        <v>#N/A</v>
      </c>
      <c r="E68" s="60" t="e">
        <f ca="true">+IF(AND(ISNUMBER(OFFSET('Water Data'!$C$7,0,10*ROW('Water Data'!C62))),'Data Summary'!BT68="Yes"),OFFSET('Water Data'!$C$7,0,10*ROW('Water Data'!C62)),NA())</f>
        <v>#N/A</v>
      </c>
      <c r="F68" s="60" t="e">
        <f ca="true">+IF(AND(ISNUMBER(OFFSET('Water Data'!$C$10,0,10*ROW('Water Data'!C62))),'Data Summary'!BU68="Yes"),OFFSET('Water Data'!$C$10,0,10*ROW('Water Data'!C62)),NA())</f>
        <v>#N/A</v>
      </c>
      <c r="G68" s="60" t="e">
        <f ca="true">+IF(AND(ISNUMBER(OFFSET('Water Data'!$D$5,0,10*ROW('Water Data'!D62))),'Data Summary'!BV68="Yes"),100-OFFSET('Water Data'!$D$5,0,10*ROW('Water Data'!D62)),NA())</f>
        <v>#N/A</v>
      </c>
      <c r="H68" s="60" t="e">
        <f ca="true">+IF(AND(ISNUMBER(OFFSET('Water Data'!$D$7,0,10*ROW('Water Data'!D62))),'Data Summary'!BW68="Yes"),OFFSET('Water Data'!$D$7,0,10*ROW('Water Data'!D62)),NA())</f>
        <v>#N/A</v>
      </c>
      <c r="I68" s="60" t="e">
        <f ca="true">+IF(AND(ISNUMBER(OFFSET('Water Data'!$D$10,0,10*ROW('Water Data'!D62))),'Data Summary'!BX68="Yes"),OFFSET('Water Data'!$D$10,0,10*ROW('Water Data'!D62)),NA())</f>
        <v>#N/A</v>
      </c>
      <c r="J68" s="60" t="e">
        <f ca="true">+IF(AND(ISNUMBER(OFFSET('Water Data'!$E$5,0,10*ROW('Water Data'!E62))),'Data Summary'!BY68="Yes"),100-OFFSET('Water Data'!$E$5,0,10*ROW('Water Data'!E62)),NA())</f>
        <v>#N/A</v>
      </c>
      <c r="K68" s="60" t="e">
        <f ca="true">+IF(AND(ISNUMBER(OFFSET('Water Data'!$E$7,0,10*ROW('Water Data'!E62))),'Data Summary'!BZ68="Yes"),OFFSET('Water Data'!$E$7,0,10*ROW('Water Data'!E62)),NA())</f>
        <v>#N/A</v>
      </c>
      <c r="L68" s="60" t="e">
        <f ca="true">+IF(AND(ISNUMBER(OFFSET('Water Data'!$E$10,0,10*ROW('Water Data'!E62))),'Data Summary'!CA68="Yes"),OFFSET('Water Data'!$E$10,0,10*ROW('Water Data'!E62)),NA())</f>
        <v>#N/A</v>
      </c>
      <c r="M68" s="60" t="e">
        <f ca="true">+IF(AND(ISNUMBER(OFFSET('Water Data'!$F$5,0,10*ROW('Water Data'!F62))),'Data Summary'!CB68="Yes"),100-OFFSET('Water Data'!$F$5,0,10*ROW('Water Data'!F62)),NA())</f>
        <v>#N/A</v>
      </c>
      <c r="N68" s="60" t="e">
        <f ca="true">+IF(AND(ISNUMBER(OFFSET('Water Data'!$F$7,0,10*ROW('Water Data'!F62))),'Data Summary'!CC68="Yes"),OFFSET('Water Data'!$F$7,0,10*ROW('Water Data'!F62)),NA())</f>
        <v>#N/A</v>
      </c>
      <c r="O68" s="60" t="e">
        <f ca="true">+IF(AND(ISNUMBER(OFFSET('Water Data'!$F$10,0,10*ROW('Water Data'!F62))),'Data Summary'!CD68="Yes"),OFFSET('Water Data'!$F$10,0,10*ROW('Water Data'!F62)),NA())</f>
        <v>#N/A</v>
      </c>
      <c r="P68" s="60" t="e">
        <f ca="true">+IF(AND(ISNUMBER(OFFSET('Water Data'!$G$5,0,10*ROW('Water Data'!G62))),'Data Summary'!CE68="Yes"),100-OFFSET('Water Data'!$G$5,0,10*ROW('Water Data'!G62)),NA())</f>
        <v>#N/A</v>
      </c>
      <c r="Q68" s="60" t="e">
        <f ca="true">+IF(AND(ISNUMBER(OFFSET('Water Data'!$G$7,0,10*ROW('Water Data'!G62))),'Data Summary'!CF68="Yes"),OFFSET('Water Data'!$G$7,0,10*ROW('Water Data'!G62)),NA())</f>
        <v>#N/A</v>
      </c>
      <c r="R68" s="60" t="e">
        <f ca="true">+IF(AND(ISNUMBER(OFFSET('Water Data'!$G$10,0,10*ROW('Water Data'!G62))),'Data Summary'!CG68="Yes"),OFFSET('Water Data'!$G$10,0,10*ROW('Water Data'!G62)),NA())</f>
        <v>#N/A</v>
      </c>
      <c r="S68" s="60" t="e">
        <f ca="true">+IF(AND(ISNUMBER(OFFSET('Water Data'!$H$5,0,10*ROW('Water Data'!H62))),'Data Summary'!CH68="Yes"),100-OFFSET('Water Data'!$H$5,0,10*ROW('Water Data'!H62)),NA())</f>
        <v>#N/A</v>
      </c>
      <c r="T68" s="60" t="e">
        <f ca="true">+IF(AND(ISNUMBER(OFFSET('Water Data'!$H$7,0,10*ROW('Water Data'!H62))),'Data Summary'!CI68="Yes"),OFFSET('Water Data'!$H$7,0,10*ROW('Water Data'!H62)),NA())</f>
        <v>#N/A</v>
      </c>
      <c r="U68" s="60" t="e">
        <f ca="true">+IF(AND(ISNUMBER(OFFSET('Water Data'!$H$10,0,10*ROW('Water Data'!H62))),'Data Summary'!CJ68="Yes"),OFFSET('Water Data'!$H$10,0,10*ROW('Water Data'!H62)),NA())</f>
        <v>#N/A</v>
      </c>
      <c r="V68" s="106" t="e">
        <f ca="true">+IF(AND(ISNUMBER(OFFSET('Sanitation Data'!$C$5,0,10*ROW('Sanitation Data'!C62))),'Data Summary'!CK68="Yes"),100-OFFSET('Sanitation Data'!$C$5,0,10*ROW('Sanitation Data'!C62)),NA())</f>
        <v>#N/A</v>
      </c>
      <c r="W68" s="106" t="e">
        <f ca="true">+IF(AND(ISNUMBER(OFFSET('Sanitation Data'!$C$7,0,10*ROW('Sanitation Data'!C62))),'Data Summary'!CL68="Yes"),OFFSET('Sanitation Data'!$C$7,0,10*ROW('Sanitation Data'!C62)),NA())</f>
        <v>#N/A</v>
      </c>
      <c r="X68" s="106" t="e">
        <f ca="true">+IF(AND(ISNUMBER(OFFSET('Sanitation Data'!$C$11,0,10*ROW('Sanitation Data'!C62))),'Data Summary'!CM68="Yes"),OFFSET('Sanitation Data'!$C$11,0,10*ROW('Sanitation Data'!C62)),NA())</f>
        <v>#N/A</v>
      </c>
      <c r="Y68" s="106" t="e">
        <f ca="true">+IF(AND(ISNUMBER(OFFSET('Sanitation Data'!$C$12,0,10*ROW('Sanitation Data'!C62))),'Data Summary'!CN68="Yes"),OFFSET('Sanitation Data'!$C$12,0,10*ROW('Sanitation Data'!C62)),NA())</f>
        <v>#N/A</v>
      </c>
      <c r="Z68" s="106" t="e">
        <f ca="true">+IF(AND(ISNUMBER(OFFSET('Sanitation Data'!$C$13,0,10*ROW('Sanitation Data'!C62))),'Data Summary'!CO68="Yes"),OFFSET('Sanitation Data'!$C$13,0,10*ROW('Sanitation Data'!C62)),NA())</f>
        <v>#N/A</v>
      </c>
      <c r="AA68" s="106" t="e">
        <f ca="true">+IF(AND(ISNUMBER(OFFSET('Sanitation Data'!$D$5,0,10*ROW('Sanitation Data'!D62))),'Data Summary'!CP68="Yes"),100-OFFSET('Sanitation Data'!$D$5,0,10*ROW('Sanitation Data'!D62)),NA())</f>
        <v>#N/A</v>
      </c>
      <c r="AB68" s="106" t="e">
        <f ca="true">+IF(AND(ISNUMBER(OFFSET('Sanitation Data'!$D$7,0,10*ROW('Sanitation Data'!D62))),'Data Summary'!CQ68="Yes"),OFFSET('Sanitation Data'!$D$7,0,10*ROW('Sanitation Data'!D62)),NA())</f>
        <v>#N/A</v>
      </c>
      <c r="AC68" s="106" t="e">
        <f ca="true">+IF(AND(ISNUMBER(OFFSET('Sanitation Data'!$D$11,0,10*ROW('Sanitation Data'!D62))),'Data Summary'!CR68="Yes"),OFFSET('Sanitation Data'!$D$11,0,10*ROW('Sanitation Data'!D62)),NA())</f>
        <v>#N/A</v>
      </c>
      <c r="AD68" s="106" t="e">
        <f ca="true">+IF(AND(ISNUMBER(OFFSET('Sanitation Data'!$D$12,0,10*ROW('Sanitation Data'!D62))),'Data Summary'!CS68="Yes"),OFFSET('Sanitation Data'!$D$12,0,10*ROW('Sanitation Data'!D62)),NA())</f>
        <v>#N/A</v>
      </c>
      <c r="AE68" s="106" t="e">
        <f ca="true">+IF(AND(ISNUMBER(OFFSET('Sanitation Data'!$D$13,0,10*ROW('Sanitation Data'!D62))),'Data Summary'!CT68="Yes"),OFFSET('Sanitation Data'!$D$13,0,10*ROW('Sanitation Data'!D62)),NA())</f>
        <v>#N/A</v>
      </c>
      <c r="AF68" s="106" t="e">
        <f ca="true">+IF(AND(ISNUMBER(OFFSET('Sanitation Data'!$E$5,0,10*ROW('Sanitation Data'!E62))),'Data Summary'!CU68="Yes"),100-OFFSET('Sanitation Data'!$E$5,0,10*ROW('Sanitation Data'!E62)),NA())</f>
        <v>#N/A</v>
      </c>
      <c r="AG68" s="106" t="e">
        <f ca="true">+IF(AND(ISNUMBER(OFFSET('Sanitation Data'!$E$7,0,10*ROW('Sanitation Data'!E62))),'Data Summary'!CV68="Yes"),OFFSET('Sanitation Data'!$E$7,0,10*ROW('Sanitation Data'!E62)),NA())</f>
        <v>#N/A</v>
      </c>
      <c r="AH68" s="106" t="e">
        <f ca="true">+IF(AND(ISNUMBER(OFFSET('Sanitation Data'!$E$11,0,10*ROW('Sanitation Data'!E62))),'Data Summary'!CW68="Yes"),OFFSET('Sanitation Data'!$E$11,0,10*ROW('Sanitation Data'!E62)),NA())</f>
        <v>#N/A</v>
      </c>
      <c r="AI68" s="106" t="e">
        <f ca="true">+IF(AND(ISNUMBER(OFFSET('Sanitation Data'!$E$12,0,10*ROW('Sanitation Data'!E62))),'Data Summary'!CX68="Yes"),OFFSET('Sanitation Data'!$E$12,0,10*ROW('Sanitation Data'!E62)),NA())</f>
        <v>#N/A</v>
      </c>
      <c r="AJ68" s="106" t="e">
        <f ca="true">+IF(AND(ISNUMBER(OFFSET('Sanitation Data'!$E$13,0,10*ROW('Sanitation Data'!E62))),'Data Summary'!CY68="Yes"),OFFSET('Sanitation Data'!$E$13,0,10*ROW('Sanitation Data'!E62)),NA())</f>
        <v>#N/A</v>
      </c>
      <c r="AK68" s="106" t="e">
        <f ca="true">+IF(AND(ISNUMBER(OFFSET('Sanitation Data'!$F$5,0,10*ROW('Sanitation Data'!F62))),'Data Summary'!CZ68="Yes"),100-OFFSET('Sanitation Data'!$F$5,0,10*ROW('Sanitation Data'!F62)),NA())</f>
        <v>#N/A</v>
      </c>
      <c r="AL68" s="106" t="e">
        <f ca="true">+IF(AND(ISNUMBER(OFFSET('Sanitation Data'!$F$7,0,10*ROW('Sanitation Data'!F62))),'Data Summary'!DA68="Yes"),OFFSET('Sanitation Data'!$F$7,0,10*ROW('Sanitation Data'!F62)),NA())</f>
        <v>#N/A</v>
      </c>
      <c r="AM68" s="106" t="e">
        <f ca="true">+IF(AND(ISNUMBER(OFFSET('Sanitation Data'!$F$11,0,10*ROW('Sanitation Data'!F62))),'Data Summary'!DB68="Yes"),OFFSET('Sanitation Data'!$F$11,0,10*ROW('Sanitation Data'!F62)),NA())</f>
        <v>#N/A</v>
      </c>
      <c r="AN68" s="106" t="e">
        <f ca="true">+IF(AND(ISNUMBER(OFFSET('Sanitation Data'!$F$12,0,10*ROW('Sanitation Data'!F62))),'Data Summary'!DC68="Yes"),OFFSET('Sanitation Data'!$F$12,0,10*ROW('Sanitation Data'!F62)),NA())</f>
        <v>#N/A</v>
      </c>
      <c r="AO68" s="106" t="e">
        <f ca="true">+IF(AND(ISNUMBER(OFFSET('Sanitation Data'!$F$13,0,10*ROW('Sanitation Data'!F62))),'Data Summary'!DD68="Yes"),OFFSET('Sanitation Data'!$F$13,0,10*ROW('Sanitation Data'!F62)),NA())</f>
        <v>#N/A</v>
      </c>
      <c r="AP68" s="106" t="e">
        <f ca="true">+IF(AND(ISNUMBER(OFFSET('Sanitation Data'!$G$5,0,10*ROW('Sanitation Data'!G62))),'Data Summary'!DE68="Yes"),100-OFFSET('Sanitation Data'!$G$5,0,10*ROW('Sanitation Data'!G62)),NA())</f>
        <v>#N/A</v>
      </c>
      <c r="AQ68" s="106" t="e">
        <f ca="true">+IF(AND(ISNUMBER(OFFSET('Sanitation Data'!$G$7,0,10*ROW('Sanitation Data'!G62))),'Data Summary'!DF68="Yes"),OFFSET('Sanitation Data'!$G$7,0,10*ROW('Sanitation Data'!G62)),NA())</f>
        <v>#N/A</v>
      </c>
      <c r="AR68" s="106" t="e">
        <f ca="true">+IF(AND(ISNUMBER(OFFSET('Sanitation Data'!$G$11,0,10*ROW('Sanitation Data'!G62))),'Data Summary'!DG68="Yes"),OFFSET('Sanitation Data'!$G$11,0,10*ROW('Sanitation Data'!G62)),NA())</f>
        <v>#N/A</v>
      </c>
      <c r="AS68" s="106" t="e">
        <f ca="true">+IF(AND(ISNUMBER(OFFSET('Sanitation Data'!$G$12,0,10*ROW('Sanitation Data'!G62))),'Data Summary'!DH68="Yes"),OFFSET('Sanitation Data'!$G$12,0,10*ROW('Sanitation Data'!G62)),NA())</f>
        <v>#N/A</v>
      </c>
      <c r="AT68" s="106" t="e">
        <f ca="true">+IF(AND(ISNUMBER(OFFSET('Sanitation Data'!$G$13,0,10*ROW('Sanitation Data'!G62))),'Data Summary'!DI68="Yes"),OFFSET('Sanitation Data'!$G$13,0,10*ROW('Sanitation Data'!G62)),NA())</f>
        <v>#N/A</v>
      </c>
      <c r="AU68" s="106" t="e">
        <f ca="true">+IF(AND(ISNUMBER(OFFSET('Sanitation Data'!$H$5,0,10*ROW('Sanitation Data'!H62))),'Data Summary'!DJ68="Yes"),100-OFFSET('Sanitation Data'!$H$5,0,10*ROW('Sanitation Data'!H62)),NA())</f>
        <v>#N/A</v>
      </c>
      <c r="AV68" s="106" t="e">
        <f ca="true">+IF(AND(ISNUMBER(OFFSET('Sanitation Data'!$H$7,0,10*ROW('Sanitation Data'!H62))),'Data Summary'!DK68="Yes"),OFFSET('Sanitation Data'!$H$7,0,10*ROW('Sanitation Data'!H62)),NA())</f>
        <v>#N/A</v>
      </c>
      <c r="AW68" s="106" t="e">
        <f ca="true">+IF(AND(ISNUMBER(OFFSET('Sanitation Data'!$H$11,0,10*ROW('Sanitation Data'!H62))),'Data Summary'!DL68="Yes"),OFFSET('Sanitation Data'!$H$11,0,10*ROW('Sanitation Data'!H62)),NA())</f>
        <v>#N/A</v>
      </c>
      <c r="AX68" s="106" t="e">
        <f ca="true">+IF(AND(ISNUMBER(OFFSET('Sanitation Data'!$H$12,0,10*ROW('Sanitation Data'!H62))),'Data Summary'!DM68="Yes"),OFFSET('Sanitation Data'!$H$12,0,10*ROW('Sanitation Data'!H62)),NA())</f>
        <v>#N/A</v>
      </c>
      <c r="AY68" s="106" t="e">
        <f ca="true">+IF(AND(ISNUMBER(OFFSET('Sanitation Data'!$H$13,0,10*ROW('Sanitation Data'!H62))),'Data Summary'!DN68="Yes"),OFFSET('Sanitation Data'!$H$13,0,10*ROW('Sanitation Data'!H62)),NA())</f>
        <v>#N/A</v>
      </c>
      <c r="AZ68" s="111" t="e">
        <f ca="true">+IF(AND(ISNUMBER(OFFSET('Hygiene Data'!$C$6,0,10*ROW('Hygiene Data'!C62))),'Data Summary'!DO68="Yes"),OFFSET('Hygiene Data'!$C$6,0,10*ROW('Hygiene Data'!C62)),NA())</f>
        <v>#N/A</v>
      </c>
      <c r="BA68" s="111" t="e">
        <f ca="true">+IF(AND(ISNUMBER(OFFSET('Hygiene Data'!$C$8,0,10*ROW('Hygiene Data'!C62))),'Data Summary'!DP68="Yes"),OFFSET('Hygiene Data'!$C$8,0,10*ROW('Hygiene Data'!C62)),NA())</f>
        <v>#N/A</v>
      </c>
      <c r="BB68" s="111" t="e">
        <f ca="true">+IF(AND(ISNUMBER(OFFSET('Hygiene Data'!$C$10,0,10*ROW('Hygiene Data'!C62))),'Data Summary'!DQ68="Yes"),OFFSET('Hygiene Data'!$C$10,0,10*ROW('Hygiene Data'!C62)),NA())</f>
        <v>#N/A</v>
      </c>
      <c r="BC68" s="111" t="e">
        <f ca="true">+IF(AND(ISNUMBER(OFFSET('Hygiene Data'!$D$6,0,10*ROW('Hygiene Data'!D62))),'Data Summary'!DR68="Yes"),OFFSET('Hygiene Data'!$D$6,0,10*ROW('Hygiene Data'!D62)),NA())</f>
        <v>#N/A</v>
      </c>
      <c r="BD68" s="111" t="e">
        <f ca="true">+IF(AND(ISNUMBER(OFFSET('Hygiene Data'!$D$8,0,10*ROW('Hygiene Data'!D62))),'Data Summary'!DS68="Yes"),OFFSET('Hygiene Data'!$D$8,0,10*ROW('Hygiene Data'!D62)),NA())</f>
        <v>#N/A</v>
      </c>
      <c r="BE68" s="111" t="e">
        <f ca="true">+IF(AND(ISNUMBER(OFFSET('Hygiene Data'!$D$10,0,10*ROW('Hygiene Data'!D62))),'Data Summary'!DT68="Yes"),OFFSET('Hygiene Data'!$D$10,0,10*ROW('Hygiene Data'!D62)),NA())</f>
        <v>#N/A</v>
      </c>
      <c r="BF68" s="111" t="e">
        <f ca="true">+IF(AND(ISNUMBER(OFFSET('Hygiene Data'!$E$6,0,10*ROW('Hygiene Data'!E62))),'Data Summary'!DU68="Yes"),OFFSET('Hygiene Data'!$E$6,0,10*ROW('Hygiene Data'!E62)),NA())</f>
        <v>#N/A</v>
      </c>
      <c r="BG68" s="111" t="e">
        <f ca="true">+IF(AND(ISNUMBER(OFFSET('Hygiene Data'!$E$8,0,10*ROW('Hygiene Data'!E62))),'Data Summary'!DV68="Yes"),OFFSET('Hygiene Data'!$E$8,0,10*ROW('Hygiene Data'!E62)),NA())</f>
        <v>#N/A</v>
      </c>
      <c r="BH68" s="111" t="e">
        <f ca="true">+IF(AND(ISNUMBER(OFFSET('Hygiene Data'!$E$10,0,10*ROW('Hygiene Data'!E62))),'Data Summary'!DW68="Yes"),OFFSET('Hygiene Data'!$E$10,0,10*ROW('Hygiene Data'!E62)),NA())</f>
        <v>#N/A</v>
      </c>
      <c r="BI68" s="111" t="e">
        <f ca="true">+IF(AND(ISNUMBER(OFFSET('Hygiene Data'!$F$6,0,10*ROW('Hygiene Data'!F62))),'Data Summary'!DX68="Yes"),OFFSET('Hygiene Data'!$F$6,0,10*ROW('Hygiene Data'!F62)),NA())</f>
        <v>#N/A</v>
      </c>
      <c r="BJ68" s="111" t="e">
        <f ca="true">+IF(AND(ISNUMBER(OFFSET('Hygiene Data'!$F$8,0,10*ROW('Hygiene Data'!F62))),'Data Summary'!DY68="Yes"),OFFSET('Hygiene Data'!$F$8,0,10*ROW('Hygiene Data'!F62)),NA())</f>
        <v>#N/A</v>
      </c>
      <c r="BK68" s="111" t="e">
        <f ca="true">+IF(AND(ISNUMBER(OFFSET('Hygiene Data'!$F$10,0,10*ROW('Hygiene Data'!F62))),'Data Summary'!DZ68="Yes"),OFFSET('Hygiene Data'!$F$10,0,10*ROW('Hygiene Data'!F62)),NA())</f>
        <v>#N/A</v>
      </c>
      <c r="BL68" s="111" t="e">
        <f ca="true">+IF(AND(ISNUMBER(OFFSET('Hygiene Data'!$G$6,0,10*ROW('Hygiene Data'!G62))),'Data Summary'!EA68="Yes"),OFFSET('Hygiene Data'!$G$6,0,10*ROW('Hygiene Data'!G62)),NA())</f>
        <v>#N/A</v>
      </c>
      <c r="BM68" s="111" t="e">
        <f ca="true">+IF(AND(ISNUMBER(OFFSET('Hygiene Data'!$G$8,0,10*ROW('Hygiene Data'!G62))),'Data Summary'!EB68="Yes"),OFFSET('Hygiene Data'!$G$8,0,10*ROW('Hygiene Data'!G62)),NA())</f>
        <v>#N/A</v>
      </c>
      <c r="BN68" s="111" t="e">
        <f ca="true">+IF(AND(ISNUMBER(OFFSET('Hygiene Data'!$G$10,0,10*ROW('Hygiene Data'!G62))),'Data Summary'!EC68="Yes"),OFFSET('Hygiene Data'!$G$10,0,10*ROW('Hygiene Data'!G62)),NA())</f>
        <v>#N/A</v>
      </c>
      <c r="BO68" s="111" t="e">
        <f ca="true">+IF(AND(ISNUMBER(OFFSET('Hygiene Data'!$H$6,0,10*ROW('Hygiene Data'!H62))),'Data Summary'!ED68="Yes"),OFFSET('Hygiene Data'!$H$6,0,10*ROW('Hygiene Data'!H62)),NA())</f>
        <v>#N/A</v>
      </c>
      <c r="BP68" s="111" t="e">
        <f ca="true">+IF(AND(ISNUMBER(OFFSET('Hygiene Data'!$H$8,0,10*ROW('Hygiene Data'!H62))),'Data Summary'!EE68="Yes"),OFFSET('Hygiene Data'!$H$8,0,10*ROW('Hygiene Data'!H62)),NA())</f>
        <v>#N/A</v>
      </c>
      <c r="BQ68" s="111" t="e">
        <f ca="true">+IF(AND(ISNUMBER(OFFSET('Hygiene Data'!$H$10,0,10*ROW('Hygiene Data'!H62))),'Data Summary'!EF68="Yes"),OFFSET('Hygiene Data'!$H$10,0,10*ROW('Hygiene Data'!H62)),NA())</f>
        <v>#N/A</v>
      </c>
    </row>
    <row r="69" x14ac:dyDescent="0.2">
      <c r="A69" s="59" t="e">
        <f ca="true">+IF(OFFSET('Water Data'!$B$1,0,10*ROW('Water Data'!B63))="",NA(),OFFSET('Water Data'!$B$1,0,10*ROW('Water Data'!B63)))</f>
        <v>#N/A</v>
      </c>
      <c r="B69" s="59" t="e">
        <f ca="true">+IF(OFFSET('Water Data'!$A$3,0,10*ROW('Water Data'!A66))="",NA(),OFFSET('Water Data'!$A$3,0,10*ROW('Water Data'!A66)))</f>
        <v>#N/A</v>
      </c>
      <c r="C69" s="59" t="e">
        <f ca="true">+IF(OFFSET('Water Data'!$C$3,0,10*ROW('Water Data'!C66))="",NA(),OFFSET('Water Data'!$C$3,0,10*ROW('Water Data'!C66)))</f>
        <v>#N/A</v>
      </c>
      <c r="D69" s="60" t="e">
        <f ca="true">+IF(AND(ISNUMBER(OFFSET('Water Data'!$C$5,0,10*ROW('Water Data'!C63))),'Data Summary'!BS69="Yes"),100-OFFSET('Water Data'!$C$5,0,10*ROW('Water Data'!C63)),NA())</f>
        <v>#N/A</v>
      </c>
      <c r="E69" s="60" t="e">
        <f ca="true">+IF(AND(ISNUMBER(OFFSET('Water Data'!$C$7,0,10*ROW('Water Data'!C63))),'Data Summary'!BT69="Yes"),OFFSET('Water Data'!$C$7,0,10*ROW('Water Data'!C63)),NA())</f>
        <v>#N/A</v>
      </c>
      <c r="F69" s="60" t="e">
        <f ca="true">+IF(AND(ISNUMBER(OFFSET('Water Data'!$C$10,0,10*ROW('Water Data'!C63))),'Data Summary'!BU69="Yes"),OFFSET('Water Data'!$C$10,0,10*ROW('Water Data'!C63)),NA())</f>
        <v>#N/A</v>
      </c>
      <c r="G69" s="60" t="e">
        <f ca="true">+IF(AND(ISNUMBER(OFFSET('Water Data'!$D$5,0,10*ROW('Water Data'!D63))),'Data Summary'!BV69="Yes"),100-OFFSET('Water Data'!$D$5,0,10*ROW('Water Data'!D63)),NA())</f>
        <v>#N/A</v>
      </c>
      <c r="H69" s="60" t="e">
        <f ca="true">+IF(AND(ISNUMBER(OFFSET('Water Data'!$D$7,0,10*ROW('Water Data'!D63))),'Data Summary'!BW69="Yes"),OFFSET('Water Data'!$D$7,0,10*ROW('Water Data'!D63)),NA())</f>
        <v>#N/A</v>
      </c>
      <c r="I69" s="60" t="e">
        <f ca="true">+IF(AND(ISNUMBER(OFFSET('Water Data'!$D$10,0,10*ROW('Water Data'!D63))),'Data Summary'!BX69="Yes"),OFFSET('Water Data'!$D$10,0,10*ROW('Water Data'!D63)),NA())</f>
        <v>#N/A</v>
      </c>
      <c r="J69" s="60" t="e">
        <f ca="true">+IF(AND(ISNUMBER(OFFSET('Water Data'!$E$5,0,10*ROW('Water Data'!E63))),'Data Summary'!BY69="Yes"),100-OFFSET('Water Data'!$E$5,0,10*ROW('Water Data'!E63)),NA())</f>
        <v>#N/A</v>
      </c>
      <c r="K69" s="60" t="e">
        <f ca="true">+IF(AND(ISNUMBER(OFFSET('Water Data'!$E$7,0,10*ROW('Water Data'!E63))),'Data Summary'!BZ69="Yes"),OFFSET('Water Data'!$E$7,0,10*ROW('Water Data'!E63)),NA())</f>
        <v>#N/A</v>
      </c>
      <c r="L69" s="60" t="e">
        <f ca="true">+IF(AND(ISNUMBER(OFFSET('Water Data'!$E$10,0,10*ROW('Water Data'!E63))),'Data Summary'!CA69="Yes"),OFFSET('Water Data'!$E$10,0,10*ROW('Water Data'!E63)),NA())</f>
        <v>#N/A</v>
      </c>
      <c r="M69" s="60" t="e">
        <f ca="true">+IF(AND(ISNUMBER(OFFSET('Water Data'!$F$5,0,10*ROW('Water Data'!F63))),'Data Summary'!CB69="Yes"),100-OFFSET('Water Data'!$F$5,0,10*ROW('Water Data'!F63)),NA())</f>
        <v>#N/A</v>
      </c>
      <c r="N69" s="60" t="e">
        <f ca="true">+IF(AND(ISNUMBER(OFFSET('Water Data'!$F$7,0,10*ROW('Water Data'!F63))),'Data Summary'!CC69="Yes"),OFFSET('Water Data'!$F$7,0,10*ROW('Water Data'!F63)),NA())</f>
        <v>#N/A</v>
      </c>
      <c r="O69" s="60" t="e">
        <f ca="true">+IF(AND(ISNUMBER(OFFSET('Water Data'!$F$10,0,10*ROW('Water Data'!F63))),'Data Summary'!CD69="Yes"),OFFSET('Water Data'!$F$10,0,10*ROW('Water Data'!F63)),NA())</f>
        <v>#N/A</v>
      </c>
      <c r="P69" s="60" t="e">
        <f ca="true">+IF(AND(ISNUMBER(OFFSET('Water Data'!$G$5,0,10*ROW('Water Data'!G63))),'Data Summary'!CE69="Yes"),100-OFFSET('Water Data'!$G$5,0,10*ROW('Water Data'!G63)),NA())</f>
        <v>#N/A</v>
      </c>
      <c r="Q69" s="60" t="e">
        <f ca="true">+IF(AND(ISNUMBER(OFFSET('Water Data'!$G$7,0,10*ROW('Water Data'!G63))),'Data Summary'!CF69="Yes"),OFFSET('Water Data'!$G$7,0,10*ROW('Water Data'!G63)),NA())</f>
        <v>#N/A</v>
      </c>
      <c r="R69" s="60" t="e">
        <f ca="true">+IF(AND(ISNUMBER(OFFSET('Water Data'!$G$10,0,10*ROW('Water Data'!G63))),'Data Summary'!CG69="Yes"),OFFSET('Water Data'!$G$10,0,10*ROW('Water Data'!G63)),NA())</f>
        <v>#N/A</v>
      </c>
      <c r="S69" s="60" t="e">
        <f ca="true">+IF(AND(ISNUMBER(OFFSET('Water Data'!$H$5,0,10*ROW('Water Data'!H63))),'Data Summary'!CH69="Yes"),100-OFFSET('Water Data'!$H$5,0,10*ROW('Water Data'!H63)),NA())</f>
        <v>#N/A</v>
      </c>
      <c r="T69" s="60" t="e">
        <f ca="true">+IF(AND(ISNUMBER(OFFSET('Water Data'!$H$7,0,10*ROW('Water Data'!H63))),'Data Summary'!CI69="Yes"),OFFSET('Water Data'!$H$7,0,10*ROW('Water Data'!H63)),NA())</f>
        <v>#N/A</v>
      </c>
      <c r="U69" s="60" t="e">
        <f ca="true">+IF(AND(ISNUMBER(OFFSET('Water Data'!$H$10,0,10*ROW('Water Data'!H63))),'Data Summary'!CJ69="Yes"),OFFSET('Water Data'!$H$10,0,10*ROW('Water Data'!H63)),NA())</f>
        <v>#N/A</v>
      </c>
      <c r="V69" s="106" t="e">
        <f ca="true">+IF(AND(ISNUMBER(OFFSET('Sanitation Data'!$C$5,0,10*ROW('Sanitation Data'!C63))),'Data Summary'!CK69="Yes"),100-OFFSET('Sanitation Data'!$C$5,0,10*ROW('Sanitation Data'!C63)),NA())</f>
        <v>#N/A</v>
      </c>
      <c r="W69" s="106" t="e">
        <f ca="true">+IF(AND(ISNUMBER(OFFSET('Sanitation Data'!$C$7,0,10*ROW('Sanitation Data'!C63))),'Data Summary'!CL69="Yes"),OFFSET('Sanitation Data'!$C$7,0,10*ROW('Sanitation Data'!C63)),NA())</f>
        <v>#N/A</v>
      </c>
      <c r="X69" s="106" t="e">
        <f ca="true">+IF(AND(ISNUMBER(OFFSET('Sanitation Data'!$C$11,0,10*ROW('Sanitation Data'!C63))),'Data Summary'!CM69="Yes"),OFFSET('Sanitation Data'!$C$11,0,10*ROW('Sanitation Data'!C63)),NA())</f>
        <v>#N/A</v>
      </c>
      <c r="Y69" s="106" t="e">
        <f ca="true">+IF(AND(ISNUMBER(OFFSET('Sanitation Data'!$C$12,0,10*ROW('Sanitation Data'!C63))),'Data Summary'!CN69="Yes"),OFFSET('Sanitation Data'!$C$12,0,10*ROW('Sanitation Data'!C63)),NA())</f>
        <v>#N/A</v>
      </c>
      <c r="Z69" s="106" t="e">
        <f ca="true">+IF(AND(ISNUMBER(OFFSET('Sanitation Data'!$C$13,0,10*ROW('Sanitation Data'!C63))),'Data Summary'!CO69="Yes"),OFFSET('Sanitation Data'!$C$13,0,10*ROW('Sanitation Data'!C63)),NA())</f>
        <v>#N/A</v>
      </c>
      <c r="AA69" s="106" t="e">
        <f ca="true">+IF(AND(ISNUMBER(OFFSET('Sanitation Data'!$D$5,0,10*ROW('Sanitation Data'!D63))),'Data Summary'!CP69="Yes"),100-OFFSET('Sanitation Data'!$D$5,0,10*ROW('Sanitation Data'!D63)),NA())</f>
        <v>#N/A</v>
      </c>
      <c r="AB69" s="106" t="e">
        <f ca="true">+IF(AND(ISNUMBER(OFFSET('Sanitation Data'!$D$7,0,10*ROW('Sanitation Data'!D63))),'Data Summary'!CQ69="Yes"),OFFSET('Sanitation Data'!$D$7,0,10*ROW('Sanitation Data'!D63)),NA())</f>
        <v>#N/A</v>
      </c>
      <c r="AC69" s="106" t="e">
        <f ca="true">+IF(AND(ISNUMBER(OFFSET('Sanitation Data'!$D$11,0,10*ROW('Sanitation Data'!D63))),'Data Summary'!CR69="Yes"),OFFSET('Sanitation Data'!$D$11,0,10*ROW('Sanitation Data'!D63)),NA())</f>
        <v>#N/A</v>
      </c>
      <c r="AD69" s="106" t="e">
        <f ca="true">+IF(AND(ISNUMBER(OFFSET('Sanitation Data'!$D$12,0,10*ROW('Sanitation Data'!D63))),'Data Summary'!CS69="Yes"),OFFSET('Sanitation Data'!$D$12,0,10*ROW('Sanitation Data'!D63)),NA())</f>
        <v>#N/A</v>
      </c>
      <c r="AE69" s="106" t="e">
        <f ca="true">+IF(AND(ISNUMBER(OFFSET('Sanitation Data'!$D$13,0,10*ROW('Sanitation Data'!D63))),'Data Summary'!CT69="Yes"),OFFSET('Sanitation Data'!$D$13,0,10*ROW('Sanitation Data'!D63)),NA())</f>
        <v>#N/A</v>
      </c>
      <c r="AF69" s="106" t="e">
        <f ca="true">+IF(AND(ISNUMBER(OFFSET('Sanitation Data'!$E$5,0,10*ROW('Sanitation Data'!E63))),'Data Summary'!CU69="Yes"),100-OFFSET('Sanitation Data'!$E$5,0,10*ROW('Sanitation Data'!E63)),NA())</f>
        <v>#N/A</v>
      </c>
      <c r="AG69" s="106" t="e">
        <f ca="true">+IF(AND(ISNUMBER(OFFSET('Sanitation Data'!$E$7,0,10*ROW('Sanitation Data'!E63))),'Data Summary'!CV69="Yes"),OFFSET('Sanitation Data'!$E$7,0,10*ROW('Sanitation Data'!E63)),NA())</f>
        <v>#N/A</v>
      </c>
      <c r="AH69" s="106" t="e">
        <f ca="true">+IF(AND(ISNUMBER(OFFSET('Sanitation Data'!$E$11,0,10*ROW('Sanitation Data'!E63))),'Data Summary'!CW69="Yes"),OFFSET('Sanitation Data'!$E$11,0,10*ROW('Sanitation Data'!E63)),NA())</f>
        <v>#N/A</v>
      </c>
      <c r="AI69" s="106" t="e">
        <f ca="true">+IF(AND(ISNUMBER(OFFSET('Sanitation Data'!$E$12,0,10*ROW('Sanitation Data'!E63))),'Data Summary'!CX69="Yes"),OFFSET('Sanitation Data'!$E$12,0,10*ROW('Sanitation Data'!E63)),NA())</f>
        <v>#N/A</v>
      </c>
      <c r="AJ69" s="106" t="e">
        <f ca="true">+IF(AND(ISNUMBER(OFFSET('Sanitation Data'!$E$13,0,10*ROW('Sanitation Data'!E63))),'Data Summary'!CY69="Yes"),OFFSET('Sanitation Data'!$E$13,0,10*ROW('Sanitation Data'!E63)),NA())</f>
        <v>#N/A</v>
      </c>
      <c r="AK69" s="106" t="e">
        <f ca="true">+IF(AND(ISNUMBER(OFFSET('Sanitation Data'!$F$5,0,10*ROW('Sanitation Data'!F63))),'Data Summary'!CZ69="Yes"),100-OFFSET('Sanitation Data'!$F$5,0,10*ROW('Sanitation Data'!F63)),NA())</f>
        <v>#N/A</v>
      </c>
      <c r="AL69" s="106" t="e">
        <f ca="true">+IF(AND(ISNUMBER(OFFSET('Sanitation Data'!$F$7,0,10*ROW('Sanitation Data'!F63))),'Data Summary'!DA69="Yes"),OFFSET('Sanitation Data'!$F$7,0,10*ROW('Sanitation Data'!F63)),NA())</f>
        <v>#N/A</v>
      </c>
      <c r="AM69" s="106" t="e">
        <f ca="true">+IF(AND(ISNUMBER(OFFSET('Sanitation Data'!$F$11,0,10*ROW('Sanitation Data'!F63))),'Data Summary'!DB69="Yes"),OFFSET('Sanitation Data'!$F$11,0,10*ROW('Sanitation Data'!F63)),NA())</f>
        <v>#N/A</v>
      </c>
      <c r="AN69" s="106" t="e">
        <f ca="true">+IF(AND(ISNUMBER(OFFSET('Sanitation Data'!$F$12,0,10*ROW('Sanitation Data'!F63))),'Data Summary'!DC69="Yes"),OFFSET('Sanitation Data'!$F$12,0,10*ROW('Sanitation Data'!F63)),NA())</f>
        <v>#N/A</v>
      </c>
      <c r="AO69" s="106" t="e">
        <f ca="true">+IF(AND(ISNUMBER(OFFSET('Sanitation Data'!$F$13,0,10*ROW('Sanitation Data'!F63))),'Data Summary'!DD69="Yes"),OFFSET('Sanitation Data'!$F$13,0,10*ROW('Sanitation Data'!F63)),NA())</f>
        <v>#N/A</v>
      </c>
      <c r="AP69" s="106" t="e">
        <f ca="true">+IF(AND(ISNUMBER(OFFSET('Sanitation Data'!$G$5,0,10*ROW('Sanitation Data'!G63))),'Data Summary'!DE69="Yes"),100-OFFSET('Sanitation Data'!$G$5,0,10*ROW('Sanitation Data'!G63)),NA())</f>
        <v>#N/A</v>
      </c>
      <c r="AQ69" s="106" t="e">
        <f ca="true">+IF(AND(ISNUMBER(OFFSET('Sanitation Data'!$G$7,0,10*ROW('Sanitation Data'!G63))),'Data Summary'!DF69="Yes"),OFFSET('Sanitation Data'!$G$7,0,10*ROW('Sanitation Data'!G63)),NA())</f>
        <v>#N/A</v>
      </c>
      <c r="AR69" s="106" t="e">
        <f ca="true">+IF(AND(ISNUMBER(OFFSET('Sanitation Data'!$G$11,0,10*ROW('Sanitation Data'!G63))),'Data Summary'!DG69="Yes"),OFFSET('Sanitation Data'!$G$11,0,10*ROW('Sanitation Data'!G63)),NA())</f>
        <v>#N/A</v>
      </c>
      <c r="AS69" s="106" t="e">
        <f ca="true">+IF(AND(ISNUMBER(OFFSET('Sanitation Data'!$G$12,0,10*ROW('Sanitation Data'!G63))),'Data Summary'!DH69="Yes"),OFFSET('Sanitation Data'!$G$12,0,10*ROW('Sanitation Data'!G63)),NA())</f>
        <v>#N/A</v>
      </c>
      <c r="AT69" s="106" t="e">
        <f ca="true">+IF(AND(ISNUMBER(OFFSET('Sanitation Data'!$G$13,0,10*ROW('Sanitation Data'!G63))),'Data Summary'!DI69="Yes"),OFFSET('Sanitation Data'!$G$13,0,10*ROW('Sanitation Data'!G63)),NA())</f>
        <v>#N/A</v>
      </c>
      <c r="AU69" s="106" t="e">
        <f ca="true">+IF(AND(ISNUMBER(OFFSET('Sanitation Data'!$H$5,0,10*ROW('Sanitation Data'!H63))),'Data Summary'!DJ69="Yes"),100-OFFSET('Sanitation Data'!$H$5,0,10*ROW('Sanitation Data'!H63)),NA())</f>
        <v>#N/A</v>
      </c>
      <c r="AV69" s="106" t="e">
        <f ca="true">+IF(AND(ISNUMBER(OFFSET('Sanitation Data'!$H$7,0,10*ROW('Sanitation Data'!H63))),'Data Summary'!DK69="Yes"),OFFSET('Sanitation Data'!$H$7,0,10*ROW('Sanitation Data'!H63)),NA())</f>
        <v>#N/A</v>
      </c>
      <c r="AW69" s="106" t="e">
        <f ca="true">+IF(AND(ISNUMBER(OFFSET('Sanitation Data'!$H$11,0,10*ROW('Sanitation Data'!H63))),'Data Summary'!DL69="Yes"),OFFSET('Sanitation Data'!$H$11,0,10*ROW('Sanitation Data'!H63)),NA())</f>
        <v>#N/A</v>
      </c>
      <c r="AX69" s="106" t="e">
        <f ca="true">+IF(AND(ISNUMBER(OFFSET('Sanitation Data'!$H$12,0,10*ROW('Sanitation Data'!H63))),'Data Summary'!DM69="Yes"),OFFSET('Sanitation Data'!$H$12,0,10*ROW('Sanitation Data'!H63)),NA())</f>
        <v>#N/A</v>
      </c>
      <c r="AY69" s="106" t="e">
        <f ca="true">+IF(AND(ISNUMBER(OFFSET('Sanitation Data'!$H$13,0,10*ROW('Sanitation Data'!H63))),'Data Summary'!DN69="Yes"),OFFSET('Sanitation Data'!$H$13,0,10*ROW('Sanitation Data'!H63)),NA())</f>
        <v>#N/A</v>
      </c>
      <c r="AZ69" s="111" t="e">
        <f ca="true">+IF(AND(ISNUMBER(OFFSET('Hygiene Data'!$C$6,0,10*ROW('Hygiene Data'!C63))),'Data Summary'!DO69="Yes"),OFFSET('Hygiene Data'!$C$6,0,10*ROW('Hygiene Data'!C63)),NA())</f>
        <v>#N/A</v>
      </c>
      <c r="BA69" s="111" t="e">
        <f ca="true">+IF(AND(ISNUMBER(OFFSET('Hygiene Data'!$C$8,0,10*ROW('Hygiene Data'!C63))),'Data Summary'!DP69="Yes"),OFFSET('Hygiene Data'!$C$8,0,10*ROW('Hygiene Data'!C63)),NA())</f>
        <v>#N/A</v>
      </c>
      <c r="BB69" s="111" t="e">
        <f ca="true">+IF(AND(ISNUMBER(OFFSET('Hygiene Data'!$C$10,0,10*ROW('Hygiene Data'!C63))),'Data Summary'!DQ69="Yes"),OFFSET('Hygiene Data'!$C$10,0,10*ROW('Hygiene Data'!C63)),NA())</f>
        <v>#N/A</v>
      </c>
      <c r="BC69" s="111" t="e">
        <f ca="true">+IF(AND(ISNUMBER(OFFSET('Hygiene Data'!$D$6,0,10*ROW('Hygiene Data'!D63))),'Data Summary'!DR69="Yes"),OFFSET('Hygiene Data'!$D$6,0,10*ROW('Hygiene Data'!D63)),NA())</f>
        <v>#N/A</v>
      </c>
      <c r="BD69" s="111" t="e">
        <f ca="true">+IF(AND(ISNUMBER(OFFSET('Hygiene Data'!$D$8,0,10*ROW('Hygiene Data'!D63))),'Data Summary'!DS69="Yes"),OFFSET('Hygiene Data'!$D$8,0,10*ROW('Hygiene Data'!D63)),NA())</f>
        <v>#N/A</v>
      </c>
      <c r="BE69" s="111" t="e">
        <f ca="true">+IF(AND(ISNUMBER(OFFSET('Hygiene Data'!$D$10,0,10*ROW('Hygiene Data'!D63))),'Data Summary'!DT69="Yes"),OFFSET('Hygiene Data'!$D$10,0,10*ROW('Hygiene Data'!D63)),NA())</f>
        <v>#N/A</v>
      </c>
      <c r="BF69" s="111" t="e">
        <f ca="true">+IF(AND(ISNUMBER(OFFSET('Hygiene Data'!$E$6,0,10*ROW('Hygiene Data'!E63))),'Data Summary'!DU69="Yes"),OFFSET('Hygiene Data'!$E$6,0,10*ROW('Hygiene Data'!E63)),NA())</f>
        <v>#N/A</v>
      </c>
      <c r="BG69" s="111" t="e">
        <f ca="true">+IF(AND(ISNUMBER(OFFSET('Hygiene Data'!$E$8,0,10*ROW('Hygiene Data'!E63))),'Data Summary'!DV69="Yes"),OFFSET('Hygiene Data'!$E$8,0,10*ROW('Hygiene Data'!E63)),NA())</f>
        <v>#N/A</v>
      </c>
      <c r="BH69" s="111" t="e">
        <f ca="true">+IF(AND(ISNUMBER(OFFSET('Hygiene Data'!$E$10,0,10*ROW('Hygiene Data'!E63))),'Data Summary'!DW69="Yes"),OFFSET('Hygiene Data'!$E$10,0,10*ROW('Hygiene Data'!E63)),NA())</f>
        <v>#N/A</v>
      </c>
      <c r="BI69" s="111" t="e">
        <f ca="true">+IF(AND(ISNUMBER(OFFSET('Hygiene Data'!$F$6,0,10*ROW('Hygiene Data'!F63))),'Data Summary'!DX69="Yes"),OFFSET('Hygiene Data'!$F$6,0,10*ROW('Hygiene Data'!F63)),NA())</f>
        <v>#N/A</v>
      </c>
      <c r="BJ69" s="111" t="e">
        <f ca="true">+IF(AND(ISNUMBER(OFFSET('Hygiene Data'!$F$8,0,10*ROW('Hygiene Data'!F63))),'Data Summary'!DY69="Yes"),OFFSET('Hygiene Data'!$F$8,0,10*ROW('Hygiene Data'!F63)),NA())</f>
        <v>#N/A</v>
      </c>
      <c r="BK69" s="111" t="e">
        <f ca="true">+IF(AND(ISNUMBER(OFFSET('Hygiene Data'!$F$10,0,10*ROW('Hygiene Data'!F63))),'Data Summary'!DZ69="Yes"),OFFSET('Hygiene Data'!$F$10,0,10*ROW('Hygiene Data'!F63)),NA())</f>
        <v>#N/A</v>
      </c>
      <c r="BL69" s="111" t="e">
        <f ca="true">+IF(AND(ISNUMBER(OFFSET('Hygiene Data'!$G$6,0,10*ROW('Hygiene Data'!G63))),'Data Summary'!EA69="Yes"),OFFSET('Hygiene Data'!$G$6,0,10*ROW('Hygiene Data'!G63)),NA())</f>
        <v>#N/A</v>
      </c>
      <c r="BM69" s="111" t="e">
        <f ca="true">+IF(AND(ISNUMBER(OFFSET('Hygiene Data'!$G$8,0,10*ROW('Hygiene Data'!G63))),'Data Summary'!EB69="Yes"),OFFSET('Hygiene Data'!$G$8,0,10*ROW('Hygiene Data'!G63)),NA())</f>
        <v>#N/A</v>
      </c>
      <c r="BN69" s="111" t="e">
        <f ca="true">+IF(AND(ISNUMBER(OFFSET('Hygiene Data'!$G$10,0,10*ROW('Hygiene Data'!G63))),'Data Summary'!EC69="Yes"),OFFSET('Hygiene Data'!$G$10,0,10*ROW('Hygiene Data'!G63)),NA())</f>
        <v>#N/A</v>
      </c>
      <c r="BO69" s="111" t="e">
        <f ca="true">+IF(AND(ISNUMBER(OFFSET('Hygiene Data'!$H$6,0,10*ROW('Hygiene Data'!H63))),'Data Summary'!ED69="Yes"),OFFSET('Hygiene Data'!$H$6,0,10*ROW('Hygiene Data'!H63)),NA())</f>
        <v>#N/A</v>
      </c>
      <c r="BP69" s="111" t="e">
        <f ca="true">+IF(AND(ISNUMBER(OFFSET('Hygiene Data'!$H$8,0,10*ROW('Hygiene Data'!H63))),'Data Summary'!EE69="Yes"),OFFSET('Hygiene Data'!$H$8,0,10*ROW('Hygiene Data'!H63)),NA())</f>
        <v>#N/A</v>
      </c>
      <c r="BQ69" s="111" t="e">
        <f ca="true">+IF(AND(ISNUMBER(OFFSET('Hygiene Data'!$H$10,0,10*ROW('Hygiene Data'!H63))),'Data Summary'!EF69="Yes"),OFFSET('Hygiene Data'!$H$10,0,10*ROW('Hygiene Data'!H63)),NA())</f>
        <v>#N/A</v>
      </c>
    </row>
    <row r="70" x14ac:dyDescent="0.2">
      <c r="A70" s="59" t="e">
        <f ca="true">+IF(OFFSET('Water Data'!$B$1,0,10*ROW('Water Data'!B64))="",NA(),OFFSET('Water Data'!$B$1,0,10*ROW('Water Data'!B64)))</f>
        <v>#N/A</v>
      </c>
      <c r="B70" s="59" t="e">
        <f ca="true">+IF(OFFSET('Water Data'!$A$3,0,10*ROW('Water Data'!A67))="",NA(),OFFSET('Water Data'!$A$3,0,10*ROW('Water Data'!A67)))</f>
        <v>#N/A</v>
      </c>
      <c r="C70" s="59" t="e">
        <f ca="true">+IF(OFFSET('Water Data'!$C$3,0,10*ROW('Water Data'!C67))="",NA(),OFFSET('Water Data'!$C$3,0,10*ROW('Water Data'!C67)))</f>
        <v>#N/A</v>
      </c>
      <c r="D70" s="60" t="e">
        <f ca="true">+IF(AND(ISNUMBER(OFFSET('Water Data'!$C$5,0,10*ROW('Water Data'!C64))),'Data Summary'!BS70="Yes"),100-OFFSET('Water Data'!$C$5,0,10*ROW('Water Data'!C64)),NA())</f>
        <v>#N/A</v>
      </c>
      <c r="E70" s="60" t="e">
        <f ca="true">+IF(AND(ISNUMBER(OFFSET('Water Data'!$C$7,0,10*ROW('Water Data'!C64))),'Data Summary'!BT70="Yes"),OFFSET('Water Data'!$C$7,0,10*ROW('Water Data'!C64)),NA())</f>
        <v>#N/A</v>
      </c>
      <c r="F70" s="60" t="e">
        <f ca="true">+IF(AND(ISNUMBER(OFFSET('Water Data'!$C$10,0,10*ROW('Water Data'!C64))),'Data Summary'!BU70="Yes"),OFFSET('Water Data'!$C$10,0,10*ROW('Water Data'!C64)),NA())</f>
        <v>#N/A</v>
      </c>
      <c r="G70" s="60" t="e">
        <f ca="true">+IF(AND(ISNUMBER(OFFSET('Water Data'!$D$5,0,10*ROW('Water Data'!D64))),'Data Summary'!BV70="Yes"),100-OFFSET('Water Data'!$D$5,0,10*ROW('Water Data'!D64)),NA())</f>
        <v>#N/A</v>
      </c>
      <c r="H70" s="60" t="e">
        <f ca="true">+IF(AND(ISNUMBER(OFFSET('Water Data'!$D$7,0,10*ROW('Water Data'!D64))),'Data Summary'!BW70="Yes"),OFFSET('Water Data'!$D$7,0,10*ROW('Water Data'!D64)),NA())</f>
        <v>#N/A</v>
      </c>
      <c r="I70" s="60" t="e">
        <f ca="true">+IF(AND(ISNUMBER(OFFSET('Water Data'!$D$10,0,10*ROW('Water Data'!D64))),'Data Summary'!BX70="Yes"),OFFSET('Water Data'!$D$10,0,10*ROW('Water Data'!D64)),NA())</f>
        <v>#N/A</v>
      </c>
      <c r="J70" s="60" t="e">
        <f ca="true">+IF(AND(ISNUMBER(OFFSET('Water Data'!$E$5,0,10*ROW('Water Data'!E64))),'Data Summary'!BY70="Yes"),100-OFFSET('Water Data'!$E$5,0,10*ROW('Water Data'!E64)),NA())</f>
        <v>#N/A</v>
      </c>
      <c r="K70" s="60" t="e">
        <f ca="true">+IF(AND(ISNUMBER(OFFSET('Water Data'!$E$7,0,10*ROW('Water Data'!E64))),'Data Summary'!BZ70="Yes"),OFFSET('Water Data'!$E$7,0,10*ROW('Water Data'!E64)),NA())</f>
        <v>#N/A</v>
      </c>
      <c r="L70" s="60" t="e">
        <f ca="true">+IF(AND(ISNUMBER(OFFSET('Water Data'!$E$10,0,10*ROW('Water Data'!E64))),'Data Summary'!CA70="Yes"),OFFSET('Water Data'!$E$10,0,10*ROW('Water Data'!E64)),NA())</f>
        <v>#N/A</v>
      </c>
      <c r="M70" s="60" t="e">
        <f ca="true">+IF(AND(ISNUMBER(OFFSET('Water Data'!$F$5,0,10*ROW('Water Data'!F64))),'Data Summary'!CB70="Yes"),100-OFFSET('Water Data'!$F$5,0,10*ROW('Water Data'!F64)),NA())</f>
        <v>#N/A</v>
      </c>
      <c r="N70" s="60" t="e">
        <f ca="true">+IF(AND(ISNUMBER(OFFSET('Water Data'!$F$7,0,10*ROW('Water Data'!F64))),'Data Summary'!CC70="Yes"),OFFSET('Water Data'!$F$7,0,10*ROW('Water Data'!F64)),NA())</f>
        <v>#N/A</v>
      </c>
      <c r="O70" s="60" t="e">
        <f ca="true">+IF(AND(ISNUMBER(OFFSET('Water Data'!$F$10,0,10*ROW('Water Data'!F64))),'Data Summary'!CD70="Yes"),OFFSET('Water Data'!$F$10,0,10*ROW('Water Data'!F64)),NA())</f>
        <v>#N/A</v>
      </c>
      <c r="P70" s="60" t="e">
        <f ca="true">+IF(AND(ISNUMBER(OFFSET('Water Data'!$G$5,0,10*ROW('Water Data'!G64))),'Data Summary'!CE70="Yes"),100-OFFSET('Water Data'!$G$5,0,10*ROW('Water Data'!G64)),NA())</f>
        <v>#N/A</v>
      </c>
      <c r="Q70" s="60" t="e">
        <f ca="true">+IF(AND(ISNUMBER(OFFSET('Water Data'!$G$7,0,10*ROW('Water Data'!G64))),'Data Summary'!CF70="Yes"),OFFSET('Water Data'!$G$7,0,10*ROW('Water Data'!G64)),NA())</f>
        <v>#N/A</v>
      </c>
      <c r="R70" s="60" t="e">
        <f ca="true">+IF(AND(ISNUMBER(OFFSET('Water Data'!$G$10,0,10*ROW('Water Data'!G64))),'Data Summary'!CG70="Yes"),OFFSET('Water Data'!$G$10,0,10*ROW('Water Data'!G64)),NA())</f>
        <v>#N/A</v>
      </c>
      <c r="S70" s="60" t="e">
        <f ca="true">+IF(AND(ISNUMBER(OFFSET('Water Data'!$H$5,0,10*ROW('Water Data'!H64))),'Data Summary'!CH70="Yes"),100-OFFSET('Water Data'!$H$5,0,10*ROW('Water Data'!H64)),NA())</f>
        <v>#N/A</v>
      </c>
      <c r="T70" s="60" t="e">
        <f ca="true">+IF(AND(ISNUMBER(OFFSET('Water Data'!$H$7,0,10*ROW('Water Data'!H64))),'Data Summary'!CI70="Yes"),OFFSET('Water Data'!$H$7,0,10*ROW('Water Data'!H64)),NA())</f>
        <v>#N/A</v>
      </c>
      <c r="U70" s="60" t="e">
        <f ca="true">+IF(AND(ISNUMBER(OFFSET('Water Data'!$H$10,0,10*ROW('Water Data'!H64))),'Data Summary'!CJ70="Yes"),OFFSET('Water Data'!$H$10,0,10*ROW('Water Data'!H64)),NA())</f>
        <v>#N/A</v>
      </c>
      <c r="V70" s="106" t="e">
        <f ca="true">+IF(AND(ISNUMBER(OFFSET('Sanitation Data'!$C$5,0,10*ROW('Sanitation Data'!C64))),'Data Summary'!CK70="Yes"),100-OFFSET('Sanitation Data'!$C$5,0,10*ROW('Sanitation Data'!C64)),NA())</f>
        <v>#N/A</v>
      </c>
      <c r="W70" s="106" t="e">
        <f ca="true">+IF(AND(ISNUMBER(OFFSET('Sanitation Data'!$C$7,0,10*ROW('Sanitation Data'!C64))),'Data Summary'!CL70="Yes"),OFFSET('Sanitation Data'!$C$7,0,10*ROW('Sanitation Data'!C64)),NA())</f>
        <v>#N/A</v>
      </c>
      <c r="X70" s="106" t="e">
        <f ca="true">+IF(AND(ISNUMBER(OFFSET('Sanitation Data'!$C$11,0,10*ROW('Sanitation Data'!C64))),'Data Summary'!CM70="Yes"),OFFSET('Sanitation Data'!$C$11,0,10*ROW('Sanitation Data'!C64)),NA())</f>
        <v>#N/A</v>
      </c>
      <c r="Y70" s="106" t="e">
        <f ca="true">+IF(AND(ISNUMBER(OFFSET('Sanitation Data'!$C$12,0,10*ROW('Sanitation Data'!C64))),'Data Summary'!CN70="Yes"),OFFSET('Sanitation Data'!$C$12,0,10*ROW('Sanitation Data'!C64)),NA())</f>
        <v>#N/A</v>
      </c>
      <c r="Z70" s="106" t="e">
        <f ca="true">+IF(AND(ISNUMBER(OFFSET('Sanitation Data'!$C$13,0,10*ROW('Sanitation Data'!C64))),'Data Summary'!CO70="Yes"),OFFSET('Sanitation Data'!$C$13,0,10*ROW('Sanitation Data'!C64)),NA())</f>
        <v>#N/A</v>
      </c>
      <c r="AA70" s="106" t="e">
        <f ca="true">+IF(AND(ISNUMBER(OFFSET('Sanitation Data'!$D$5,0,10*ROW('Sanitation Data'!D64))),'Data Summary'!CP70="Yes"),100-OFFSET('Sanitation Data'!$D$5,0,10*ROW('Sanitation Data'!D64)),NA())</f>
        <v>#N/A</v>
      </c>
      <c r="AB70" s="106" t="e">
        <f ca="true">+IF(AND(ISNUMBER(OFFSET('Sanitation Data'!$D$7,0,10*ROW('Sanitation Data'!D64))),'Data Summary'!CQ70="Yes"),OFFSET('Sanitation Data'!$D$7,0,10*ROW('Sanitation Data'!D64)),NA())</f>
        <v>#N/A</v>
      </c>
      <c r="AC70" s="106" t="e">
        <f ca="true">+IF(AND(ISNUMBER(OFFSET('Sanitation Data'!$D$11,0,10*ROW('Sanitation Data'!D64))),'Data Summary'!CR70="Yes"),OFFSET('Sanitation Data'!$D$11,0,10*ROW('Sanitation Data'!D64)),NA())</f>
        <v>#N/A</v>
      </c>
      <c r="AD70" s="106" t="e">
        <f ca="true">+IF(AND(ISNUMBER(OFFSET('Sanitation Data'!$D$12,0,10*ROW('Sanitation Data'!D64))),'Data Summary'!CS70="Yes"),OFFSET('Sanitation Data'!$D$12,0,10*ROW('Sanitation Data'!D64)),NA())</f>
        <v>#N/A</v>
      </c>
      <c r="AE70" s="106" t="e">
        <f ca="true">+IF(AND(ISNUMBER(OFFSET('Sanitation Data'!$D$13,0,10*ROW('Sanitation Data'!D64))),'Data Summary'!CT70="Yes"),OFFSET('Sanitation Data'!$D$13,0,10*ROW('Sanitation Data'!D64)),NA())</f>
        <v>#N/A</v>
      </c>
      <c r="AF70" s="106" t="e">
        <f ca="true">+IF(AND(ISNUMBER(OFFSET('Sanitation Data'!$E$5,0,10*ROW('Sanitation Data'!E64))),'Data Summary'!CU70="Yes"),100-OFFSET('Sanitation Data'!$E$5,0,10*ROW('Sanitation Data'!E64)),NA())</f>
        <v>#N/A</v>
      </c>
      <c r="AG70" s="106" t="e">
        <f ca="true">+IF(AND(ISNUMBER(OFFSET('Sanitation Data'!$E$7,0,10*ROW('Sanitation Data'!E64))),'Data Summary'!CV70="Yes"),OFFSET('Sanitation Data'!$E$7,0,10*ROW('Sanitation Data'!E64)),NA())</f>
        <v>#N/A</v>
      </c>
      <c r="AH70" s="106" t="e">
        <f ca="true">+IF(AND(ISNUMBER(OFFSET('Sanitation Data'!$E$11,0,10*ROW('Sanitation Data'!E64))),'Data Summary'!CW70="Yes"),OFFSET('Sanitation Data'!$E$11,0,10*ROW('Sanitation Data'!E64)),NA())</f>
        <v>#N/A</v>
      </c>
      <c r="AI70" s="106" t="e">
        <f ca="true">+IF(AND(ISNUMBER(OFFSET('Sanitation Data'!$E$12,0,10*ROW('Sanitation Data'!E64))),'Data Summary'!CX70="Yes"),OFFSET('Sanitation Data'!$E$12,0,10*ROW('Sanitation Data'!E64)),NA())</f>
        <v>#N/A</v>
      </c>
      <c r="AJ70" s="106" t="e">
        <f ca="true">+IF(AND(ISNUMBER(OFFSET('Sanitation Data'!$E$13,0,10*ROW('Sanitation Data'!E64))),'Data Summary'!CY70="Yes"),OFFSET('Sanitation Data'!$E$13,0,10*ROW('Sanitation Data'!E64)),NA())</f>
        <v>#N/A</v>
      </c>
      <c r="AK70" s="106" t="e">
        <f ca="true">+IF(AND(ISNUMBER(OFFSET('Sanitation Data'!$F$5,0,10*ROW('Sanitation Data'!F64))),'Data Summary'!CZ70="Yes"),100-OFFSET('Sanitation Data'!$F$5,0,10*ROW('Sanitation Data'!F64)),NA())</f>
        <v>#N/A</v>
      </c>
      <c r="AL70" s="106" t="e">
        <f ca="true">+IF(AND(ISNUMBER(OFFSET('Sanitation Data'!$F$7,0,10*ROW('Sanitation Data'!F64))),'Data Summary'!DA70="Yes"),OFFSET('Sanitation Data'!$F$7,0,10*ROW('Sanitation Data'!F64)),NA())</f>
        <v>#N/A</v>
      </c>
      <c r="AM70" s="106" t="e">
        <f ca="true">+IF(AND(ISNUMBER(OFFSET('Sanitation Data'!$F$11,0,10*ROW('Sanitation Data'!F64))),'Data Summary'!DB70="Yes"),OFFSET('Sanitation Data'!$F$11,0,10*ROW('Sanitation Data'!F64)),NA())</f>
        <v>#N/A</v>
      </c>
      <c r="AN70" s="106" t="e">
        <f ca="true">+IF(AND(ISNUMBER(OFFSET('Sanitation Data'!$F$12,0,10*ROW('Sanitation Data'!F64))),'Data Summary'!DC70="Yes"),OFFSET('Sanitation Data'!$F$12,0,10*ROW('Sanitation Data'!F64)),NA())</f>
        <v>#N/A</v>
      </c>
      <c r="AO70" s="106" t="e">
        <f ca="true">+IF(AND(ISNUMBER(OFFSET('Sanitation Data'!$F$13,0,10*ROW('Sanitation Data'!F64))),'Data Summary'!DD70="Yes"),OFFSET('Sanitation Data'!$F$13,0,10*ROW('Sanitation Data'!F64)),NA())</f>
        <v>#N/A</v>
      </c>
      <c r="AP70" s="106" t="e">
        <f ca="true">+IF(AND(ISNUMBER(OFFSET('Sanitation Data'!$G$5,0,10*ROW('Sanitation Data'!G64))),'Data Summary'!DE70="Yes"),100-OFFSET('Sanitation Data'!$G$5,0,10*ROW('Sanitation Data'!G64)),NA())</f>
        <v>#N/A</v>
      </c>
      <c r="AQ70" s="106" t="e">
        <f ca="true">+IF(AND(ISNUMBER(OFFSET('Sanitation Data'!$G$7,0,10*ROW('Sanitation Data'!G64))),'Data Summary'!DF70="Yes"),OFFSET('Sanitation Data'!$G$7,0,10*ROW('Sanitation Data'!G64)),NA())</f>
        <v>#N/A</v>
      </c>
      <c r="AR70" s="106" t="e">
        <f ca="true">+IF(AND(ISNUMBER(OFFSET('Sanitation Data'!$G$11,0,10*ROW('Sanitation Data'!G64))),'Data Summary'!DG70="Yes"),OFFSET('Sanitation Data'!$G$11,0,10*ROW('Sanitation Data'!G64)),NA())</f>
        <v>#N/A</v>
      </c>
      <c r="AS70" s="106" t="e">
        <f ca="true">+IF(AND(ISNUMBER(OFFSET('Sanitation Data'!$G$12,0,10*ROW('Sanitation Data'!G64))),'Data Summary'!DH70="Yes"),OFFSET('Sanitation Data'!$G$12,0,10*ROW('Sanitation Data'!G64)),NA())</f>
        <v>#N/A</v>
      </c>
      <c r="AT70" s="106" t="e">
        <f ca="true">+IF(AND(ISNUMBER(OFFSET('Sanitation Data'!$G$13,0,10*ROW('Sanitation Data'!G64))),'Data Summary'!DI70="Yes"),OFFSET('Sanitation Data'!$G$13,0,10*ROW('Sanitation Data'!G64)),NA())</f>
        <v>#N/A</v>
      </c>
      <c r="AU70" s="106" t="e">
        <f ca="true">+IF(AND(ISNUMBER(OFFSET('Sanitation Data'!$H$5,0,10*ROW('Sanitation Data'!H64))),'Data Summary'!DJ70="Yes"),100-OFFSET('Sanitation Data'!$H$5,0,10*ROW('Sanitation Data'!H64)),NA())</f>
        <v>#N/A</v>
      </c>
      <c r="AV70" s="106" t="e">
        <f ca="true">+IF(AND(ISNUMBER(OFFSET('Sanitation Data'!$H$7,0,10*ROW('Sanitation Data'!H64))),'Data Summary'!DK70="Yes"),OFFSET('Sanitation Data'!$H$7,0,10*ROW('Sanitation Data'!H64)),NA())</f>
        <v>#N/A</v>
      </c>
      <c r="AW70" s="106" t="e">
        <f ca="true">+IF(AND(ISNUMBER(OFFSET('Sanitation Data'!$H$11,0,10*ROW('Sanitation Data'!H64))),'Data Summary'!DL70="Yes"),OFFSET('Sanitation Data'!$H$11,0,10*ROW('Sanitation Data'!H64)),NA())</f>
        <v>#N/A</v>
      </c>
      <c r="AX70" s="106" t="e">
        <f ca="true">+IF(AND(ISNUMBER(OFFSET('Sanitation Data'!$H$12,0,10*ROW('Sanitation Data'!H64))),'Data Summary'!DM70="Yes"),OFFSET('Sanitation Data'!$H$12,0,10*ROW('Sanitation Data'!H64)),NA())</f>
        <v>#N/A</v>
      </c>
      <c r="AY70" s="106" t="e">
        <f ca="true">+IF(AND(ISNUMBER(OFFSET('Sanitation Data'!$H$13,0,10*ROW('Sanitation Data'!H64))),'Data Summary'!DN70="Yes"),OFFSET('Sanitation Data'!$H$13,0,10*ROW('Sanitation Data'!H64)),NA())</f>
        <v>#N/A</v>
      </c>
      <c r="AZ70" s="111" t="e">
        <f ca="true">+IF(AND(ISNUMBER(OFFSET('Hygiene Data'!$C$6,0,10*ROW('Hygiene Data'!C64))),'Data Summary'!DO70="Yes"),OFFSET('Hygiene Data'!$C$6,0,10*ROW('Hygiene Data'!C64)),NA())</f>
        <v>#N/A</v>
      </c>
      <c r="BA70" s="111" t="e">
        <f ca="true">+IF(AND(ISNUMBER(OFFSET('Hygiene Data'!$C$8,0,10*ROW('Hygiene Data'!C64))),'Data Summary'!DP70="Yes"),OFFSET('Hygiene Data'!$C$8,0,10*ROW('Hygiene Data'!C64)),NA())</f>
        <v>#N/A</v>
      </c>
      <c r="BB70" s="111" t="e">
        <f ca="true">+IF(AND(ISNUMBER(OFFSET('Hygiene Data'!$C$10,0,10*ROW('Hygiene Data'!C64))),'Data Summary'!DQ70="Yes"),OFFSET('Hygiene Data'!$C$10,0,10*ROW('Hygiene Data'!C64)),NA())</f>
        <v>#N/A</v>
      </c>
      <c r="BC70" s="111" t="e">
        <f ca="true">+IF(AND(ISNUMBER(OFFSET('Hygiene Data'!$D$6,0,10*ROW('Hygiene Data'!D64))),'Data Summary'!DR70="Yes"),OFFSET('Hygiene Data'!$D$6,0,10*ROW('Hygiene Data'!D64)),NA())</f>
        <v>#N/A</v>
      </c>
      <c r="BD70" s="111" t="e">
        <f ca="true">+IF(AND(ISNUMBER(OFFSET('Hygiene Data'!$D$8,0,10*ROW('Hygiene Data'!D64))),'Data Summary'!DS70="Yes"),OFFSET('Hygiene Data'!$D$8,0,10*ROW('Hygiene Data'!D64)),NA())</f>
        <v>#N/A</v>
      </c>
      <c r="BE70" s="111" t="e">
        <f ca="true">+IF(AND(ISNUMBER(OFFSET('Hygiene Data'!$D$10,0,10*ROW('Hygiene Data'!D64))),'Data Summary'!DT70="Yes"),OFFSET('Hygiene Data'!$D$10,0,10*ROW('Hygiene Data'!D64)),NA())</f>
        <v>#N/A</v>
      </c>
      <c r="BF70" s="111" t="e">
        <f ca="true">+IF(AND(ISNUMBER(OFFSET('Hygiene Data'!$E$6,0,10*ROW('Hygiene Data'!E64))),'Data Summary'!DU70="Yes"),OFFSET('Hygiene Data'!$E$6,0,10*ROW('Hygiene Data'!E64)),NA())</f>
        <v>#N/A</v>
      </c>
      <c r="BG70" s="111" t="e">
        <f ca="true">+IF(AND(ISNUMBER(OFFSET('Hygiene Data'!$E$8,0,10*ROW('Hygiene Data'!E64))),'Data Summary'!DV70="Yes"),OFFSET('Hygiene Data'!$E$8,0,10*ROW('Hygiene Data'!E64)),NA())</f>
        <v>#N/A</v>
      </c>
      <c r="BH70" s="111" t="e">
        <f ca="true">+IF(AND(ISNUMBER(OFFSET('Hygiene Data'!$E$10,0,10*ROW('Hygiene Data'!E64))),'Data Summary'!DW70="Yes"),OFFSET('Hygiene Data'!$E$10,0,10*ROW('Hygiene Data'!E64)),NA())</f>
        <v>#N/A</v>
      </c>
      <c r="BI70" s="111" t="e">
        <f ca="true">+IF(AND(ISNUMBER(OFFSET('Hygiene Data'!$F$6,0,10*ROW('Hygiene Data'!F64))),'Data Summary'!DX70="Yes"),OFFSET('Hygiene Data'!$F$6,0,10*ROW('Hygiene Data'!F64)),NA())</f>
        <v>#N/A</v>
      </c>
      <c r="BJ70" s="111" t="e">
        <f ca="true">+IF(AND(ISNUMBER(OFFSET('Hygiene Data'!$F$8,0,10*ROW('Hygiene Data'!F64))),'Data Summary'!DY70="Yes"),OFFSET('Hygiene Data'!$F$8,0,10*ROW('Hygiene Data'!F64)),NA())</f>
        <v>#N/A</v>
      </c>
      <c r="BK70" s="111" t="e">
        <f ca="true">+IF(AND(ISNUMBER(OFFSET('Hygiene Data'!$F$10,0,10*ROW('Hygiene Data'!F64))),'Data Summary'!DZ70="Yes"),OFFSET('Hygiene Data'!$F$10,0,10*ROW('Hygiene Data'!F64)),NA())</f>
        <v>#N/A</v>
      </c>
      <c r="BL70" s="111" t="e">
        <f ca="true">+IF(AND(ISNUMBER(OFFSET('Hygiene Data'!$G$6,0,10*ROW('Hygiene Data'!G64))),'Data Summary'!EA70="Yes"),OFFSET('Hygiene Data'!$G$6,0,10*ROW('Hygiene Data'!G64)),NA())</f>
        <v>#N/A</v>
      </c>
      <c r="BM70" s="111" t="e">
        <f ca="true">+IF(AND(ISNUMBER(OFFSET('Hygiene Data'!$G$8,0,10*ROW('Hygiene Data'!G64))),'Data Summary'!EB70="Yes"),OFFSET('Hygiene Data'!$G$8,0,10*ROW('Hygiene Data'!G64)),NA())</f>
        <v>#N/A</v>
      </c>
      <c r="BN70" s="111" t="e">
        <f ca="true">+IF(AND(ISNUMBER(OFFSET('Hygiene Data'!$G$10,0,10*ROW('Hygiene Data'!G64))),'Data Summary'!EC70="Yes"),OFFSET('Hygiene Data'!$G$10,0,10*ROW('Hygiene Data'!G64)),NA())</f>
        <v>#N/A</v>
      </c>
      <c r="BO70" s="111" t="e">
        <f ca="true">+IF(AND(ISNUMBER(OFFSET('Hygiene Data'!$H$6,0,10*ROW('Hygiene Data'!H64))),'Data Summary'!ED70="Yes"),OFFSET('Hygiene Data'!$H$6,0,10*ROW('Hygiene Data'!H64)),NA())</f>
        <v>#N/A</v>
      </c>
      <c r="BP70" s="111" t="e">
        <f ca="true">+IF(AND(ISNUMBER(OFFSET('Hygiene Data'!$H$8,0,10*ROW('Hygiene Data'!H64))),'Data Summary'!EE70="Yes"),OFFSET('Hygiene Data'!$H$8,0,10*ROW('Hygiene Data'!H64)),NA())</f>
        <v>#N/A</v>
      </c>
      <c r="BQ70" s="111" t="e">
        <f ca="true">+IF(AND(ISNUMBER(OFFSET('Hygiene Data'!$H$10,0,10*ROW('Hygiene Data'!H64))),'Data Summary'!EF70="Yes"),OFFSET('Hygiene Data'!$H$10,0,10*ROW('Hygiene Data'!H64)),NA())</f>
        <v>#N/A</v>
      </c>
    </row>
    <row r="71" x14ac:dyDescent="0.2">
      <c r="A71" s="59" t="e">
        <f ca="true">+IF(OFFSET('Water Data'!$B$1,0,10*ROW('Water Data'!B65))="",NA(),OFFSET('Water Data'!$B$1,0,10*ROW('Water Data'!B65)))</f>
        <v>#N/A</v>
      </c>
      <c r="B71" s="59" t="e">
        <f ca="true">+IF(OFFSET('Water Data'!$A$3,0,10*ROW('Water Data'!A68))="",NA(),OFFSET('Water Data'!$A$3,0,10*ROW('Water Data'!A68)))</f>
        <v>#N/A</v>
      </c>
      <c r="C71" s="59" t="e">
        <f ca="true">+IF(OFFSET('Water Data'!$C$3,0,10*ROW('Water Data'!C68))="",NA(),OFFSET('Water Data'!$C$3,0,10*ROW('Water Data'!C68)))</f>
        <v>#N/A</v>
      </c>
      <c r="D71" s="60" t="e">
        <f ca="true">+IF(AND(ISNUMBER(OFFSET('Water Data'!$C$5,0,10*ROW('Water Data'!C65))),'Data Summary'!BS71="Yes"),100-OFFSET('Water Data'!$C$5,0,10*ROW('Water Data'!C65)),NA())</f>
        <v>#N/A</v>
      </c>
      <c r="E71" s="60" t="e">
        <f ca="true">+IF(AND(ISNUMBER(OFFSET('Water Data'!$C$7,0,10*ROW('Water Data'!C65))),'Data Summary'!BT71="Yes"),OFFSET('Water Data'!$C$7,0,10*ROW('Water Data'!C65)),NA())</f>
        <v>#N/A</v>
      </c>
      <c r="F71" s="60" t="e">
        <f ca="true">+IF(AND(ISNUMBER(OFFSET('Water Data'!$C$10,0,10*ROW('Water Data'!C65))),'Data Summary'!BU71="Yes"),OFFSET('Water Data'!$C$10,0,10*ROW('Water Data'!C65)),NA())</f>
        <v>#N/A</v>
      </c>
      <c r="G71" s="60" t="e">
        <f ca="true">+IF(AND(ISNUMBER(OFFSET('Water Data'!$D$5,0,10*ROW('Water Data'!D65))),'Data Summary'!BV71="Yes"),100-OFFSET('Water Data'!$D$5,0,10*ROW('Water Data'!D65)),NA())</f>
        <v>#N/A</v>
      </c>
      <c r="H71" s="60" t="e">
        <f ca="true">+IF(AND(ISNUMBER(OFFSET('Water Data'!$D$7,0,10*ROW('Water Data'!D65))),'Data Summary'!BW71="Yes"),OFFSET('Water Data'!$D$7,0,10*ROW('Water Data'!D65)),NA())</f>
        <v>#N/A</v>
      </c>
      <c r="I71" s="60" t="e">
        <f ca="true">+IF(AND(ISNUMBER(OFFSET('Water Data'!$D$10,0,10*ROW('Water Data'!D65))),'Data Summary'!BX71="Yes"),OFFSET('Water Data'!$D$10,0,10*ROW('Water Data'!D65)),NA())</f>
        <v>#N/A</v>
      </c>
      <c r="J71" s="60" t="e">
        <f ca="true">+IF(AND(ISNUMBER(OFFSET('Water Data'!$E$5,0,10*ROW('Water Data'!E65))),'Data Summary'!BY71="Yes"),100-OFFSET('Water Data'!$E$5,0,10*ROW('Water Data'!E65)),NA())</f>
        <v>#N/A</v>
      </c>
      <c r="K71" s="60" t="e">
        <f ca="true">+IF(AND(ISNUMBER(OFFSET('Water Data'!$E$7,0,10*ROW('Water Data'!E65))),'Data Summary'!BZ71="Yes"),OFFSET('Water Data'!$E$7,0,10*ROW('Water Data'!E65)),NA())</f>
        <v>#N/A</v>
      </c>
      <c r="L71" s="60" t="e">
        <f ca="true">+IF(AND(ISNUMBER(OFFSET('Water Data'!$E$10,0,10*ROW('Water Data'!E65))),'Data Summary'!CA71="Yes"),OFFSET('Water Data'!$E$10,0,10*ROW('Water Data'!E65)),NA())</f>
        <v>#N/A</v>
      </c>
      <c r="M71" s="60" t="e">
        <f ca="true">+IF(AND(ISNUMBER(OFFSET('Water Data'!$F$5,0,10*ROW('Water Data'!F65))),'Data Summary'!CB71="Yes"),100-OFFSET('Water Data'!$F$5,0,10*ROW('Water Data'!F65)),NA())</f>
        <v>#N/A</v>
      </c>
      <c r="N71" s="60" t="e">
        <f ca="true">+IF(AND(ISNUMBER(OFFSET('Water Data'!$F$7,0,10*ROW('Water Data'!F65))),'Data Summary'!CC71="Yes"),OFFSET('Water Data'!$F$7,0,10*ROW('Water Data'!F65)),NA())</f>
        <v>#N/A</v>
      </c>
      <c r="O71" s="60" t="e">
        <f ca="true">+IF(AND(ISNUMBER(OFFSET('Water Data'!$F$10,0,10*ROW('Water Data'!F65))),'Data Summary'!CD71="Yes"),OFFSET('Water Data'!$F$10,0,10*ROW('Water Data'!F65)),NA())</f>
        <v>#N/A</v>
      </c>
      <c r="P71" s="60" t="e">
        <f ca="true">+IF(AND(ISNUMBER(OFFSET('Water Data'!$G$5,0,10*ROW('Water Data'!G65))),'Data Summary'!CE71="Yes"),100-OFFSET('Water Data'!$G$5,0,10*ROW('Water Data'!G65)),NA())</f>
        <v>#N/A</v>
      </c>
      <c r="Q71" s="60" t="e">
        <f ca="true">+IF(AND(ISNUMBER(OFFSET('Water Data'!$G$7,0,10*ROW('Water Data'!G65))),'Data Summary'!CF71="Yes"),OFFSET('Water Data'!$G$7,0,10*ROW('Water Data'!G65)),NA())</f>
        <v>#N/A</v>
      </c>
      <c r="R71" s="60" t="e">
        <f ca="true">+IF(AND(ISNUMBER(OFFSET('Water Data'!$G$10,0,10*ROW('Water Data'!G65))),'Data Summary'!CG71="Yes"),OFFSET('Water Data'!$G$10,0,10*ROW('Water Data'!G65)),NA())</f>
        <v>#N/A</v>
      </c>
      <c r="S71" s="60" t="e">
        <f ca="true">+IF(AND(ISNUMBER(OFFSET('Water Data'!$H$5,0,10*ROW('Water Data'!H65))),'Data Summary'!CH71="Yes"),100-OFFSET('Water Data'!$H$5,0,10*ROW('Water Data'!H65)),NA())</f>
        <v>#N/A</v>
      </c>
      <c r="T71" s="60" t="e">
        <f ca="true">+IF(AND(ISNUMBER(OFFSET('Water Data'!$H$7,0,10*ROW('Water Data'!H65))),'Data Summary'!CI71="Yes"),OFFSET('Water Data'!$H$7,0,10*ROW('Water Data'!H65)),NA())</f>
        <v>#N/A</v>
      </c>
      <c r="U71" s="60" t="e">
        <f ca="true">+IF(AND(ISNUMBER(OFFSET('Water Data'!$H$10,0,10*ROW('Water Data'!H65))),'Data Summary'!CJ71="Yes"),OFFSET('Water Data'!$H$10,0,10*ROW('Water Data'!H65)),NA())</f>
        <v>#N/A</v>
      </c>
      <c r="V71" s="106" t="e">
        <f ca="true">+IF(AND(ISNUMBER(OFFSET('Sanitation Data'!$C$5,0,10*ROW('Sanitation Data'!C65))),'Data Summary'!CK71="Yes"),100-OFFSET('Sanitation Data'!$C$5,0,10*ROW('Sanitation Data'!C65)),NA())</f>
        <v>#N/A</v>
      </c>
      <c r="W71" s="106" t="e">
        <f ca="true">+IF(AND(ISNUMBER(OFFSET('Sanitation Data'!$C$7,0,10*ROW('Sanitation Data'!C65))),'Data Summary'!CL71="Yes"),OFFSET('Sanitation Data'!$C$7,0,10*ROW('Sanitation Data'!C65)),NA())</f>
        <v>#N/A</v>
      </c>
      <c r="X71" s="106" t="e">
        <f ca="true">+IF(AND(ISNUMBER(OFFSET('Sanitation Data'!$C$11,0,10*ROW('Sanitation Data'!C65))),'Data Summary'!CM71="Yes"),OFFSET('Sanitation Data'!$C$11,0,10*ROW('Sanitation Data'!C65)),NA())</f>
        <v>#N/A</v>
      </c>
      <c r="Y71" s="106" t="e">
        <f ca="true">+IF(AND(ISNUMBER(OFFSET('Sanitation Data'!$C$12,0,10*ROW('Sanitation Data'!C65))),'Data Summary'!CN71="Yes"),OFFSET('Sanitation Data'!$C$12,0,10*ROW('Sanitation Data'!C65)),NA())</f>
        <v>#N/A</v>
      </c>
      <c r="Z71" s="106" t="e">
        <f ca="true">+IF(AND(ISNUMBER(OFFSET('Sanitation Data'!$C$13,0,10*ROW('Sanitation Data'!C65))),'Data Summary'!CO71="Yes"),OFFSET('Sanitation Data'!$C$13,0,10*ROW('Sanitation Data'!C65)),NA())</f>
        <v>#N/A</v>
      </c>
      <c r="AA71" s="106" t="e">
        <f ca="true">+IF(AND(ISNUMBER(OFFSET('Sanitation Data'!$D$5,0,10*ROW('Sanitation Data'!D65))),'Data Summary'!CP71="Yes"),100-OFFSET('Sanitation Data'!$D$5,0,10*ROW('Sanitation Data'!D65)),NA())</f>
        <v>#N/A</v>
      </c>
      <c r="AB71" s="106" t="e">
        <f ca="true">+IF(AND(ISNUMBER(OFFSET('Sanitation Data'!$D$7,0,10*ROW('Sanitation Data'!D65))),'Data Summary'!CQ71="Yes"),OFFSET('Sanitation Data'!$D$7,0,10*ROW('Sanitation Data'!D65)),NA())</f>
        <v>#N/A</v>
      </c>
      <c r="AC71" s="106" t="e">
        <f ca="true">+IF(AND(ISNUMBER(OFFSET('Sanitation Data'!$D$11,0,10*ROW('Sanitation Data'!D65))),'Data Summary'!CR71="Yes"),OFFSET('Sanitation Data'!$D$11,0,10*ROW('Sanitation Data'!D65)),NA())</f>
        <v>#N/A</v>
      </c>
      <c r="AD71" s="106" t="e">
        <f ca="true">+IF(AND(ISNUMBER(OFFSET('Sanitation Data'!$D$12,0,10*ROW('Sanitation Data'!D65))),'Data Summary'!CS71="Yes"),OFFSET('Sanitation Data'!$D$12,0,10*ROW('Sanitation Data'!D65)),NA())</f>
        <v>#N/A</v>
      </c>
      <c r="AE71" s="106" t="e">
        <f ca="true">+IF(AND(ISNUMBER(OFFSET('Sanitation Data'!$D$13,0,10*ROW('Sanitation Data'!D65))),'Data Summary'!CT71="Yes"),OFFSET('Sanitation Data'!$D$13,0,10*ROW('Sanitation Data'!D65)),NA())</f>
        <v>#N/A</v>
      </c>
      <c r="AF71" s="106" t="e">
        <f ca="true">+IF(AND(ISNUMBER(OFFSET('Sanitation Data'!$E$5,0,10*ROW('Sanitation Data'!E65))),'Data Summary'!CU71="Yes"),100-OFFSET('Sanitation Data'!$E$5,0,10*ROW('Sanitation Data'!E65)),NA())</f>
        <v>#N/A</v>
      </c>
      <c r="AG71" s="106" t="e">
        <f ca="true">+IF(AND(ISNUMBER(OFFSET('Sanitation Data'!$E$7,0,10*ROW('Sanitation Data'!E65))),'Data Summary'!CV71="Yes"),OFFSET('Sanitation Data'!$E$7,0,10*ROW('Sanitation Data'!E65)),NA())</f>
        <v>#N/A</v>
      </c>
      <c r="AH71" s="106" t="e">
        <f ca="true">+IF(AND(ISNUMBER(OFFSET('Sanitation Data'!$E$11,0,10*ROW('Sanitation Data'!E65))),'Data Summary'!CW71="Yes"),OFFSET('Sanitation Data'!$E$11,0,10*ROW('Sanitation Data'!E65)),NA())</f>
        <v>#N/A</v>
      </c>
      <c r="AI71" s="106" t="e">
        <f ca="true">+IF(AND(ISNUMBER(OFFSET('Sanitation Data'!$E$12,0,10*ROW('Sanitation Data'!E65))),'Data Summary'!CX71="Yes"),OFFSET('Sanitation Data'!$E$12,0,10*ROW('Sanitation Data'!E65)),NA())</f>
        <v>#N/A</v>
      </c>
      <c r="AJ71" s="106" t="e">
        <f ca="true">+IF(AND(ISNUMBER(OFFSET('Sanitation Data'!$E$13,0,10*ROW('Sanitation Data'!E65))),'Data Summary'!CY71="Yes"),OFFSET('Sanitation Data'!$E$13,0,10*ROW('Sanitation Data'!E65)),NA())</f>
        <v>#N/A</v>
      </c>
      <c r="AK71" s="106" t="e">
        <f ca="true">+IF(AND(ISNUMBER(OFFSET('Sanitation Data'!$F$5,0,10*ROW('Sanitation Data'!F65))),'Data Summary'!CZ71="Yes"),100-OFFSET('Sanitation Data'!$F$5,0,10*ROW('Sanitation Data'!F65)),NA())</f>
        <v>#N/A</v>
      </c>
      <c r="AL71" s="106" t="e">
        <f ca="true">+IF(AND(ISNUMBER(OFFSET('Sanitation Data'!$F$7,0,10*ROW('Sanitation Data'!F65))),'Data Summary'!DA71="Yes"),OFFSET('Sanitation Data'!$F$7,0,10*ROW('Sanitation Data'!F65)),NA())</f>
        <v>#N/A</v>
      </c>
      <c r="AM71" s="106" t="e">
        <f ca="true">+IF(AND(ISNUMBER(OFFSET('Sanitation Data'!$F$11,0,10*ROW('Sanitation Data'!F65))),'Data Summary'!DB71="Yes"),OFFSET('Sanitation Data'!$F$11,0,10*ROW('Sanitation Data'!F65)),NA())</f>
        <v>#N/A</v>
      </c>
      <c r="AN71" s="106" t="e">
        <f ca="true">+IF(AND(ISNUMBER(OFFSET('Sanitation Data'!$F$12,0,10*ROW('Sanitation Data'!F65))),'Data Summary'!DC71="Yes"),OFFSET('Sanitation Data'!$F$12,0,10*ROW('Sanitation Data'!F65)),NA())</f>
        <v>#N/A</v>
      </c>
      <c r="AO71" s="106" t="e">
        <f ca="true">+IF(AND(ISNUMBER(OFFSET('Sanitation Data'!$F$13,0,10*ROW('Sanitation Data'!F65))),'Data Summary'!DD71="Yes"),OFFSET('Sanitation Data'!$F$13,0,10*ROW('Sanitation Data'!F65)),NA())</f>
        <v>#N/A</v>
      </c>
      <c r="AP71" s="106" t="e">
        <f ca="true">+IF(AND(ISNUMBER(OFFSET('Sanitation Data'!$G$5,0,10*ROW('Sanitation Data'!G65))),'Data Summary'!DE71="Yes"),100-OFFSET('Sanitation Data'!$G$5,0,10*ROW('Sanitation Data'!G65)),NA())</f>
        <v>#N/A</v>
      </c>
      <c r="AQ71" s="106" t="e">
        <f ca="true">+IF(AND(ISNUMBER(OFFSET('Sanitation Data'!$G$7,0,10*ROW('Sanitation Data'!G65))),'Data Summary'!DF71="Yes"),OFFSET('Sanitation Data'!$G$7,0,10*ROW('Sanitation Data'!G65)),NA())</f>
        <v>#N/A</v>
      </c>
      <c r="AR71" s="106" t="e">
        <f ca="true">+IF(AND(ISNUMBER(OFFSET('Sanitation Data'!$G$11,0,10*ROW('Sanitation Data'!G65))),'Data Summary'!DG71="Yes"),OFFSET('Sanitation Data'!$G$11,0,10*ROW('Sanitation Data'!G65)),NA())</f>
        <v>#N/A</v>
      </c>
      <c r="AS71" s="106" t="e">
        <f ca="true">+IF(AND(ISNUMBER(OFFSET('Sanitation Data'!$G$12,0,10*ROW('Sanitation Data'!G65))),'Data Summary'!DH71="Yes"),OFFSET('Sanitation Data'!$G$12,0,10*ROW('Sanitation Data'!G65)),NA())</f>
        <v>#N/A</v>
      </c>
      <c r="AT71" s="106" t="e">
        <f ca="true">+IF(AND(ISNUMBER(OFFSET('Sanitation Data'!$G$13,0,10*ROW('Sanitation Data'!G65))),'Data Summary'!DI71="Yes"),OFFSET('Sanitation Data'!$G$13,0,10*ROW('Sanitation Data'!G65)),NA())</f>
        <v>#N/A</v>
      </c>
      <c r="AU71" s="106" t="e">
        <f ca="true">+IF(AND(ISNUMBER(OFFSET('Sanitation Data'!$H$5,0,10*ROW('Sanitation Data'!H65))),'Data Summary'!DJ71="Yes"),100-OFFSET('Sanitation Data'!$H$5,0,10*ROW('Sanitation Data'!H65)),NA())</f>
        <v>#N/A</v>
      </c>
      <c r="AV71" s="106" t="e">
        <f ca="true">+IF(AND(ISNUMBER(OFFSET('Sanitation Data'!$H$7,0,10*ROW('Sanitation Data'!H65))),'Data Summary'!DK71="Yes"),OFFSET('Sanitation Data'!$H$7,0,10*ROW('Sanitation Data'!H65)),NA())</f>
        <v>#N/A</v>
      </c>
      <c r="AW71" s="106" t="e">
        <f ca="true">+IF(AND(ISNUMBER(OFFSET('Sanitation Data'!$H$11,0,10*ROW('Sanitation Data'!H65))),'Data Summary'!DL71="Yes"),OFFSET('Sanitation Data'!$H$11,0,10*ROW('Sanitation Data'!H65)),NA())</f>
        <v>#N/A</v>
      </c>
      <c r="AX71" s="106" t="e">
        <f ca="true">+IF(AND(ISNUMBER(OFFSET('Sanitation Data'!$H$12,0,10*ROW('Sanitation Data'!H65))),'Data Summary'!DM71="Yes"),OFFSET('Sanitation Data'!$H$12,0,10*ROW('Sanitation Data'!H65)),NA())</f>
        <v>#N/A</v>
      </c>
      <c r="AY71" s="106" t="e">
        <f ca="true">+IF(AND(ISNUMBER(OFFSET('Sanitation Data'!$H$13,0,10*ROW('Sanitation Data'!H65))),'Data Summary'!DN71="Yes"),OFFSET('Sanitation Data'!$H$13,0,10*ROW('Sanitation Data'!H65)),NA())</f>
        <v>#N/A</v>
      </c>
      <c r="AZ71" s="111" t="e">
        <f ca="true">+IF(AND(ISNUMBER(OFFSET('Hygiene Data'!$C$6,0,10*ROW('Hygiene Data'!C65))),'Data Summary'!DO71="Yes"),OFFSET('Hygiene Data'!$C$6,0,10*ROW('Hygiene Data'!C65)),NA())</f>
        <v>#N/A</v>
      </c>
      <c r="BA71" s="111" t="e">
        <f ca="true">+IF(AND(ISNUMBER(OFFSET('Hygiene Data'!$C$8,0,10*ROW('Hygiene Data'!C65))),'Data Summary'!DP71="Yes"),OFFSET('Hygiene Data'!$C$8,0,10*ROW('Hygiene Data'!C65)),NA())</f>
        <v>#N/A</v>
      </c>
      <c r="BB71" s="111" t="e">
        <f ca="true">+IF(AND(ISNUMBER(OFFSET('Hygiene Data'!$C$10,0,10*ROW('Hygiene Data'!C65))),'Data Summary'!DQ71="Yes"),OFFSET('Hygiene Data'!$C$10,0,10*ROW('Hygiene Data'!C65)),NA())</f>
        <v>#N/A</v>
      </c>
      <c r="BC71" s="111" t="e">
        <f ca="true">+IF(AND(ISNUMBER(OFFSET('Hygiene Data'!$D$6,0,10*ROW('Hygiene Data'!D65))),'Data Summary'!DR71="Yes"),OFFSET('Hygiene Data'!$D$6,0,10*ROW('Hygiene Data'!D65)),NA())</f>
        <v>#N/A</v>
      </c>
      <c r="BD71" s="111" t="e">
        <f ca="true">+IF(AND(ISNUMBER(OFFSET('Hygiene Data'!$D$8,0,10*ROW('Hygiene Data'!D65))),'Data Summary'!DS71="Yes"),OFFSET('Hygiene Data'!$D$8,0,10*ROW('Hygiene Data'!D65)),NA())</f>
        <v>#N/A</v>
      </c>
      <c r="BE71" s="111" t="e">
        <f ca="true">+IF(AND(ISNUMBER(OFFSET('Hygiene Data'!$D$10,0,10*ROW('Hygiene Data'!D65))),'Data Summary'!DT71="Yes"),OFFSET('Hygiene Data'!$D$10,0,10*ROW('Hygiene Data'!D65)),NA())</f>
        <v>#N/A</v>
      </c>
      <c r="BF71" s="111" t="e">
        <f ca="true">+IF(AND(ISNUMBER(OFFSET('Hygiene Data'!$E$6,0,10*ROW('Hygiene Data'!E65))),'Data Summary'!DU71="Yes"),OFFSET('Hygiene Data'!$E$6,0,10*ROW('Hygiene Data'!E65)),NA())</f>
        <v>#N/A</v>
      </c>
      <c r="BG71" s="111" t="e">
        <f ca="true">+IF(AND(ISNUMBER(OFFSET('Hygiene Data'!$E$8,0,10*ROW('Hygiene Data'!E65))),'Data Summary'!DV71="Yes"),OFFSET('Hygiene Data'!$E$8,0,10*ROW('Hygiene Data'!E65)),NA())</f>
        <v>#N/A</v>
      </c>
      <c r="BH71" s="111" t="e">
        <f ca="true">+IF(AND(ISNUMBER(OFFSET('Hygiene Data'!$E$10,0,10*ROW('Hygiene Data'!E65))),'Data Summary'!DW71="Yes"),OFFSET('Hygiene Data'!$E$10,0,10*ROW('Hygiene Data'!E65)),NA())</f>
        <v>#N/A</v>
      </c>
      <c r="BI71" s="111" t="e">
        <f ca="true">+IF(AND(ISNUMBER(OFFSET('Hygiene Data'!$F$6,0,10*ROW('Hygiene Data'!F65))),'Data Summary'!DX71="Yes"),OFFSET('Hygiene Data'!$F$6,0,10*ROW('Hygiene Data'!F65)),NA())</f>
        <v>#N/A</v>
      </c>
      <c r="BJ71" s="111" t="e">
        <f ca="true">+IF(AND(ISNUMBER(OFFSET('Hygiene Data'!$F$8,0,10*ROW('Hygiene Data'!F65))),'Data Summary'!DY71="Yes"),OFFSET('Hygiene Data'!$F$8,0,10*ROW('Hygiene Data'!F65)),NA())</f>
        <v>#N/A</v>
      </c>
      <c r="BK71" s="111" t="e">
        <f ca="true">+IF(AND(ISNUMBER(OFFSET('Hygiene Data'!$F$10,0,10*ROW('Hygiene Data'!F65))),'Data Summary'!DZ71="Yes"),OFFSET('Hygiene Data'!$F$10,0,10*ROW('Hygiene Data'!F65)),NA())</f>
        <v>#N/A</v>
      </c>
      <c r="BL71" s="111" t="e">
        <f ca="true">+IF(AND(ISNUMBER(OFFSET('Hygiene Data'!$G$6,0,10*ROW('Hygiene Data'!G65))),'Data Summary'!EA71="Yes"),OFFSET('Hygiene Data'!$G$6,0,10*ROW('Hygiene Data'!G65)),NA())</f>
        <v>#N/A</v>
      </c>
      <c r="BM71" s="111" t="e">
        <f ca="true">+IF(AND(ISNUMBER(OFFSET('Hygiene Data'!$G$8,0,10*ROW('Hygiene Data'!G65))),'Data Summary'!EB71="Yes"),OFFSET('Hygiene Data'!$G$8,0,10*ROW('Hygiene Data'!G65)),NA())</f>
        <v>#N/A</v>
      </c>
      <c r="BN71" s="111" t="e">
        <f ca="true">+IF(AND(ISNUMBER(OFFSET('Hygiene Data'!$G$10,0,10*ROW('Hygiene Data'!G65))),'Data Summary'!EC71="Yes"),OFFSET('Hygiene Data'!$G$10,0,10*ROW('Hygiene Data'!G65)),NA())</f>
        <v>#N/A</v>
      </c>
      <c r="BO71" s="111" t="e">
        <f ca="true">+IF(AND(ISNUMBER(OFFSET('Hygiene Data'!$H$6,0,10*ROW('Hygiene Data'!H65))),'Data Summary'!ED71="Yes"),OFFSET('Hygiene Data'!$H$6,0,10*ROW('Hygiene Data'!H65)),NA())</f>
        <v>#N/A</v>
      </c>
      <c r="BP71" s="111" t="e">
        <f ca="true">+IF(AND(ISNUMBER(OFFSET('Hygiene Data'!$H$8,0,10*ROW('Hygiene Data'!H65))),'Data Summary'!EE71="Yes"),OFFSET('Hygiene Data'!$H$8,0,10*ROW('Hygiene Data'!H65)),NA())</f>
        <v>#N/A</v>
      </c>
      <c r="BQ71" s="111" t="e">
        <f ca="true">+IF(AND(ISNUMBER(OFFSET('Hygiene Data'!$H$10,0,10*ROW('Hygiene Data'!H65))),'Data Summary'!EF71="Yes"),OFFSET('Hygiene Data'!$H$10,0,10*ROW('Hygiene Data'!H65)),NA())</f>
        <v>#N/A</v>
      </c>
    </row>
    <row r="72" x14ac:dyDescent="0.2">
      <c r="A72" s="59" t="e">
        <f ca="true">+IF(OFFSET('Water Data'!$B$1,0,10*ROW('Water Data'!B66))="",NA(),OFFSET('Water Data'!$B$1,0,10*ROW('Water Data'!B66)))</f>
        <v>#N/A</v>
      </c>
      <c r="B72" s="59" t="e">
        <f ca="true">+IF(OFFSET('Water Data'!$A$3,0,10*ROW('Water Data'!A69))="",NA(),OFFSET('Water Data'!$A$3,0,10*ROW('Water Data'!A69)))</f>
        <v>#N/A</v>
      </c>
      <c r="C72" s="59" t="e">
        <f ca="true">+IF(OFFSET('Water Data'!$C$3,0,10*ROW('Water Data'!C69))="",NA(),OFFSET('Water Data'!$C$3,0,10*ROW('Water Data'!C69)))</f>
        <v>#N/A</v>
      </c>
      <c r="D72" s="60" t="e">
        <f ca="true">+IF(AND(ISNUMBER(OFFSET('Water Data'!$C$5,0,10*ROW('Water Data'!C66))),'Data Summary'!BS72="Yes"),100-OFFSET('Water Data'!$C$5,0,10*ROW('Water Data'!C66)),NA())</f>
        <v>#N/A</v>
      </c>
      <c r="E72" s="60" t="e">
        <f ca="true">+IF(AND(ISNUMBER(OFFSET('Water Data'!$C$7,0,10*ROW('Water Data'!C66))),'Data Summary'!BT72="Yes"),OFFSET('Water Data'!$C$7,0,10*ROW('Water Data'!C66)),NA())</f>
        <v>#N/A</v>
      </c>
      <c r="F72" s="60" t="e">
        <f ca="true">+IF(AND(ISNUMBER(OFFSET('Water Data'!$C$10,0,10*ROW('Water Data'!C66))),'Data Summary'!BU72="Yes"),OFFSET('Water Data'!$C$10,0,10*ROW('Water Data'!C66)),NA())</f>
        <v>#N/A</v>
      </c>
      <c r="G72" s="60" t="e">
        <f ca="true">+IF(AND(ISNUMBER(OFFSET('Water Data'!$D$5,0,10*ROW('Water Data'!D66))),'Data Summary'!BV72="Yes"),100-OFFSET('Water Data'!$D$5,0,10*ROW('Water Data'!D66)),NA())</f>
        <v>#N/A</v>
      </c>
      <c r="H72" s="60" t="e">
        <f ca="true">+IF(AND(ISNUMBER(OFFSET('Water Data'!$D$7,0,10*ROW('Water Data'!D66))),'Data Summary'!BW72="Yes"),OFFSET('Water Data'!$D$7,0,10*ROW('Water Data'!D66)),NA())</f>
        <v>#N/A</v>
      </c>
      <c r="I72" s="60" t="e">
        <f ca="true">+IF(AND(ISNUMBER(OFFSET('Water Data'!$D$10,0,10*ROW('Water Data'!D66))),'Data Summary'!BX72="Yes"),OFFSET('Water Data'!$D$10,0,10*ROW('Water Data'!D66)),NA())</f>
        <v>#N/A</v>
      </c>
      <c r="J72" s="60" t="e">
        <f ca="true">+IF(AND(ISNUMBER(OFFSET('Water Data'!$E$5,0,10*ROW('Water Data'!E66))),'Data Summary'!BY72="Yes"),100-OFFSET('Water Data'!$E$5,0,10*ROW('Water Data'!E66)),NA())</f>
        <v>#N/A</v>
      </c>
      <c r="K72" s="60" t="e">
        <f ca="true">+IF(AND(ISNUMBER(OFFSET('Water Data'!$E$7,0,10*ROW('Water Data'!E66))),'Data Summary'!BZ72="Yes"),OFFSET('Water Data'!$E$7,0,10*ROW('Water Data'!E66)),NA())</f>
        <v>#N/A</v>
      </c>
      <c r="L72" s="60" t="e">
        <f ca="true">+IF(AND(ISNUMBER(OFFSET('Water Data'!$E$10,0,10*ROW('Water Data'!E66))),'Data Summary'!CA72="Yes"),OFFSET('Water Data'!$E$10,0,10*ROW('Water Data'!E66)),NA())</f>
        <v>#N/A</v>
      </c>
      <c r="M72" s="60" t="e">
        <f ca="true">+IF(AND(ISNUMBER(OFFSET('Water Data'!$F$5,0,10*ROW('Water Data'!F66))),'Data Summary'!CB72="Yes"),100-OFFSET('Water Data'!$F$5,0,10*ROW('Water Data'!F66)),NA())</f>
        <v>#N/A</v>
      </c>
      <c r="N72" s="60" t="e">
        <f ca="true">+IF(AND(ISNUMBER(OFFSET('Water Data'!$F$7,0,10*ROW('Water Data'!F66))),'Data Summary'!CC72="Yes"),OFFSET('Water Data'!$F$7,0,10*ROW('Water Data'!F66)),NA())</f>
        <v>#N/A</v>
      </c>
      <c r="O72" s="60" t="e">
        <f ca="true">+IF(AND(ISNUMBER(OFFSET('Water Data'!$F$10,0,10*ROW('Water Data'!F66))),'Data Summary'!CD72="Yes"),OFFSET('Water Data'!$F$10,0,10*ROW('Water Data'!F66)),NA())</f>
        <v>#N/A</v>
      </c>
      <c r="P72" s="60" t="e">
        <f ca="true">+IF(AND(ISNUMBER(OFFSET('Water Data'!$G$5,0,10*ROW('Water Data'!G66))),'Data Summary'!CE72="Yes"),100-OFFSET('Water Data'!$G$5,0,10*ROW('Water Data'!G66)),NA())</f>
        <v>#N/A</v>
      </c>
      <c r="Q72" s="60" t="e">
        <f ca="true">+IF(AND(ISNUMBER(OFFSET('Water Data'!$G$7,0,10*ROW('Water Data'!G66))),'Data Summary'!CF72="Yes"),OFFSET('Water Data'!$G$7,0,10*ROW('Water Data'!G66)),NA())</f>
        <v>#N/A</v>
      </c>
      <c r="R72" s="60" t="e">
        <f ca="true">+IF(AND(ISNUMBER(OFFSET('Water Data'!$G$10,0,10*ROW('Water Data'!G66))),'Data Summary'!CG72="Yes"),OFFSET('Water Data'!$G$10,0,10*ROW('Water Data'!G66)),NA())</f>
        <v>#N/A</v>
      </c>
      <c r="S72" s="60" t="e">
        <f ca="true">+IF(AND(ISNUMBER(OFFSET('Water Data'!$H$5,0,10*ROW('Water Data'!H66))),'Data Summary'!CH72="Yes"),100-OFFSET('Water Data'!$H$5,0,10*ROW('Water Data'!H66)),NA())</f>
        <v>#N/A</v>
      </c>
      <c r="T72" s="60" t="e">
        <f ca="true">+IF(AND(ISNUMBER(OFFSET('Water Data'!$H$7,0,10*ROW('Water Data'!H66))),'Data Summary'!CI72="Yes"),OFFSET('Water Data'!$H$7,0,10*ROW('Water Data'!H66)),NA())</f>
        <v>#N/A</v>
      </c>
      <c r="U72" s="60" t="e">
        <f ca="true">+IF(AND(ISNUMBER(OFFSET('Water Data'!$H$10,0,10*ROW('Water Data'!H66))),'Data Summary'!CJ72="Yes"),OFFSET('Water Data'!$H$10,0,10*ROW('Water Data'!H66)),NA())</f>
        <v>#N/A</v>
      </c>
      <c r="V72" s="106" t="e">
        <f ca="true">+IF(AND(ISNUMBER(OFFSET('Sanitation Data'!$C$5,0,10*ROW('Sanitation Data'!C66))),'Data Summary'!CK72="Yes"),100-OFFSET('Sanitation Data'!$C$5,0,10*ROW('Sanitation Data'!C66)),NA())</f>
        <v>#N/A</v>
      </c>
      <c r="W72" s="106" t="e">
        <f ca="true">+IF(AND(ISNUMBER(OFFSET('Sanitation Data'!$C$7,0,10*ROW('Sanitation Data'!C66))),'Data Summary'!CL72="Yes"),OFFSET('Sanitation Data'!$C$7,0,10*ROW('Sanitation Data'!C66)),NA())</f>
        <v>#N/A</v>
      </c>
      <c r="X72" s="106" t="e">
        <f ca="true">+IF(AND(ISNUMBER(OFFSET('Sanitation Data'!$C$11,0,10*ROW('Sanitation Data'!C66))),'Data Summary'!CM72="Yes"),OFFSET('Sanitation Data'!$C$11,0,10*ROW('Sanitation Data'!C66)),NA())</f>
        <v>#N/A</v>
      </c>
      <c r="Y72" s="106" t="e">
        <f ca="true">+IF(AND(ISNUMBER(OFFSET('Sanitation Data'!$C$12,0,10*ROW('Sanitation Data'!C66))),'Data Summary'!CN72="Yes"),OFFSET('Sanitation Data'!$C$12,0,10*ROW('Sanitation Data'!C66)),NA())</f>
        <v>#N/A</v>
      </c>
      <c r="Z72" s="106" t="e">
        <f ca="true">+IF(AND(ISNUMBER(OFFSET('Sanitation Data'!$C$13,0,10*ROW('Sanitation Data'!C66))),'Data Summary'!CO72="Yes"),OFFSET('Sanitation Data'!$C$13,0,10*ROW('Sanitation Data'!C66)),NA())</f>
        <v>#N/A</v>
      </c>
      <c r="AA72" s="106" t="e">
        <f ca="true">+IF(AND(ISNUMBER(OFFSET('Sanitation Data'!$D$5,0,10*ROW('Sanitation Data'!D66))),'Data Summary'!CP72="Yes"),100-OFFSET('Sanitation Data'!$D$5,0,10*ROW('Sanitation Data'!D66)),NA())</f>
        <v>#N/A</v>
      </c>
      <c r="AB72" s="106" t="e">
        <f ca="true">+IF(AND(ISNUMBER(OFFSET('Sanitation Data'!$D$7,0,10*ROW('Sanitation Data'!D66))),'Data Summary'!CQ72="Yes"),OFFSET('Sanitation Data'!$D$7,0,10*ROW('Sanitation Data'!D66)),NA())</f>
        <v>#N/A</v>
      </c>
      <c r="AC72" s="106" t="e">
        <f ca="true">+IF(AND(ISNUMBER(OFFSET('Sanitation Data'!$D$11,0,10*ROW('Sanitation Data'!D66))),'Data Summary'!CR72="Yes"),OFFSET('Sanitation Data'!$D$11,0,10*ROW('Sanitation Data'!D66)),NA())</f>
        <v>#N/A</v>
      </c>
      <c r="AD72" s="106" t="e">
        <f ca="true">+IF(AND(ISNUMBER(OFFSET('Sanitation Data'!$D$12,0,10*ROW('Sanitation Data'!D66))),'Data Summary'!CS72="Yes"),OFFSET('Sanitation Data'!$D$12,0,10*ROW('Sanitation Data'!D66)),NA())</f>
        <v>#N/A</v>
      </c>
      <c r="AE72" s="106" t="e">
        <f ca="true">+IF(AND(ISNUMBER(OFFSET('Sanitation Data'!$D$13,0,10*ROW('Sanitation Data'!D66))),'Data Summary'!CT72="Yes"),OFFSET('Sanitation Data'!$D$13,0,10*ROW('Sanitation Data'!D66)),NA())</f>
        <v>#N/A</v>
      </c>
      <c r="AF72" s="106" t="e">
        <f ca="true">+IF(AND(ISNUMBER(OFFSET('Sanitation Data'!$E$5,0,10*ROW('Sanitation Data'!E66))),'Data Summary'!CU72="Yes"),100-OFFSET('Sanitation Data'!$E$5,0,10*ROW('Sanitation Data'!E66)),NA())</f>
        <v>#N/A</v>
      </c>
      <c r="AG72" s="106" t="e">
        <f ca="true">+IF(AND(ISNUMBER(OFFSET('Sanitation Data'!$E$7,0,10*ROW('Sanitation Data'!E66))),'Data Summary'!CV72="Yes"),OFFSET('Sanitation Data'!$E$7,0,10*ROW('Sanitation Data'!E66)),NA())</f>
        <v>#N/A</v>
      </c>
      <c r="AH72" s="106" t="e">
        <f ca="true">+IF(AND(ISNUMBER(OFFSET('Sanitation Data'!$E$11,0,10*ROW('Sanitation Data'!E66))),'Data Summary'!CW72="Yes"),OFFSET('Sanitation Data'!$E$11,0,10*ROW('Sanitation Data'!E66)),NA())</f>
        <v>#N/A</v>
      </c>
      <c r="AI72" s="106" t="e">
        <f ca="true">+IF(AND(ISNUMBER(OFFSET('Sanitation Data'!$E$12,0,10*ROW('Sanitation Data'!E66))),'Data Summary'!CX72="Yes"),OFFSET('Sanitation Data'!$E$12,0,10*ROW('Sanitation Data'!E66)),NA())</f>
        <v>#N/A</v>
      </c>
      <c r="AJ72" s="106" t="e">
        <f ca="true">+IF(AND(ISNUMBER(OFFSET('Sanitation Data'!$E$13,0,10*ROW('Sanitation Data'!E66))),'Data Summary'!CY72="Yes"),OFFSET('Sanitation Data'!$E$13,0,10*ROW('Sanitation Data'!E66)),NA())</f>
        <v>#N/A</v>
      </c>
      <c r="AK72" s="106" t="e">
        <f ca="true">+IF(AND(ISNUMBER(OFFSET('Sanitation Data'!$F$5,0,10*ROW('Sanitation Data'!F66))),'Data Summary'!CZ72="Yes"),100-OFFSET('Sanitation Data'!$F$5,0,10*ROW('Sanitation Data'!F66)),NA())</f>
        <v>#N/A</v>
      </c>
      <c r="AL72" s="106" t="e">
        <f ca="true">+IF(AND(ISNUMBER(OFFSET('Sanitation Data'!$F$7,0,10*ROW('Sanitation Data'!F66))),'Data Summary'!DA72="Yes"),OFFSET('Sanitation Data'!$F$7,0,10*ROW('Sanitation Data'!F66)),NA())</f>
        <v>#N/A</v>
      </c>
      <c r="AM72" s="106" t="e">
        <f ca="true">+IF(AND(ISNUMBER(OFFSET('Sanitation Data'!$F$11,0,10*ROW('Sanitation Data'!F66))),'Data Summary'!DB72="Yes"),OFFSET('Sanitation Data'!$F$11,0,10*ROW('Sanitation Data'!F66)),NA())</f>
        <v>#N/A</v>
      </c>
      <c r="AN72" s="106" t="e">
        <f ca="true">+IF(AND(ISNUMBER(OFFSET('Sanitation Data'!$F$12,0,10*ROW('Sanitation Data'!F66))),'Data Summary'!DC72="Yes"),OFFSET('Sanitation Data'!$F$12,0,10*ROW('Sanitation Data'!F66)),NA())</f>
        <v>#N/A</v>
      </c>
      <c r="AO72" s="106" t="e">
        <f ca="true">+IF(AND(ISNUMBER(OFFSET('Sanitation Data'!$F$13,0,10*ROW('Sanitation Data'!F66))),'Data Summary'!DD72="Yes"),OFFSET('Sanitation Data'!$F$13,0,10*ROW('Sanitation Data'!F66)),NA())</f>
        <v>#N/A</v>
      </c>
      <c r="AP72" s="106" t="e">
        <f ca="true">+IF(AND(ISNUMBER(OFFSET('Sanitation Data'!$G$5,0,10*ROW('Sanitation Data'!G66))),'Data Summary'!DE72="Yes"),100-OFFSET('Sanitation Data'!$G$5,0,10*ROW('Sanitation Data'!G66)),NA())</f>
        <v>#N/A</v>
      </c>
      <c r="AQ72" s="106" t="e">
        <f ca="true">+IF(AND(ISNUMBER(OFFSET('Sanitation Data'!$G$7,0,10*ROW('Sanitation Data'!G66))),'Data Summary'!DF72="Yes"),OFFSET('Sanitation Data'!$G$7,0,10*ROW('Sanitation Data'!G66)),NA())</f>
        <v>#N/A</v>
      </c>
      <c r="AR72" s="106" t="e">
        <f ca="true">+IF(AND(ISNUMBER(OFFSET('Sanitation Data'!$G$11,0,10*ROW('Sanitation Data'!G66))),'Data Summary'!DG72="Yes"),OFFSET('Sanitation Data'!$G$11,0,10*ROW('Sanitation Data'!G66)),NA())</f>
        <v>#N/A</v>
      </c>
      <c r="AS72" s="106" t="e">
        <f ca="true">+IF(AND(ISNUMBER(OFFSET('Sanitation Data'!$G$12,0,10*ROW('Sanitation Data'!G66))),'Data Summary'!DH72="Yes"),OFFSET('Sanitation Data'!$G$12,0,10*ROW('Sanitation Data'!G66)),NA())</f>
        <v>#N/A</v>
      </c>
      <c r="AT72" s="106" t="e">
        <f ca="true">+IF(AND(ISNUMBER(OFFSET('Sanitation Data'!$G$13,0,10*ROW('Sanitation Data'!G66))),'Data Summary'!DI72="Yes"),OFFSET('Sanitation Data'!$G$13,0,10*ROW('Sanitation Data'!G66)),NA())</f>
        <v>#N/A</v>
      </c>
      <c r="AU72" s="106" t="e">
        <f ca="true">+IF(AND(ISNUMBER(OFFSET('Sanitation Data'!$H$5,0,10*ROW('Sanitation Data'!H66))),'Data Summary'!DJ72="Yes"),100-OFFSET('Sanitation Data'!$H$5,0,10*ROW('Sanitation Data'!H66)),NA())</f>
        <v>#N/A</v>
      </c>
      <c r="AV72" s="106" t="e">
        <f ca="true">+IF(AND(ISNUMBER(OFFSET('Sanitation Data'!$H$7,0,10*ROW('Sanitation Data'!H66))),'Data Summary'!DK72="Yes"),OFFSET('Sanitation Data'!$H$7,0,10*ROW('Sanitation Data'!H66)),NA())</f>
        <v>#N/A</v>
      </c>
      <c r="AW72" s="106" t="e">
        <f ca="true">+IF(AND(ISNUMBER(OFFSET('Sanitation Data'!$H$11,0,10*ROW('Sanitation Data'!H66))),'Data Summary'!DL72="Yes"),OFFSET('Sanitation Data'!$H$11,0,10*ROW('Sanitation Data'!H66)),NA())</f>
        <v>#N/A</v>
      </c>
      <c r="AX72" s="106" t="e">
        <f ca="true">+IF(AND(ISNUMBER(OFFSET('Sanitation Data'!$H$12,0,10*ROW('Sanitation Data'!H66))),'Data Summary'!DM72="Yes"),OFFSET('Sanitation Data'!$H$12,0,10*ROW('Sanitation Data'!H66)),NA())</f>
        <v>#N/A</v>
      </c>
      <c r="AY72" s="106" t="e">
        <f ca="true">+IF(AND(ISNUMBER(OFFSET('Sanitation Data'!$H$13,0,10*ROW('Sanitation Data'!H66))),'Data Summary'!DN72="Yes"),OFFSET('Sanitation Data'!$H$13,0,10*ROW('Sanitation Data'!H66)),NA())</f>
        <v>#N/A</v>
      </c>
      <c r="AZ72" s="111" t="e">
        <f ca="true">+IF(AND(ISNUMBER(OFFSET('Hygiene Data'!$C$6,0,10*ROW('Hygiene Data'!C66))),'Data Summary'!DO72="Yes"),OFFSET('Hygiene Data'!$C$6,0,10*ROW('Hygiene Data'!C66)),NA())</f>
        <v>#N/A</v>
      </c>
      <c r="BA72" s="111" t="e">
        <f ca="true">+IF(AND(ISNUMBER(OFFSET('Hygiene Data'!$C$8,0,10*ROW('Hygiene Data'!C66))),'Data Summary'!DP72="Yes"),OFFSET('Hygiene Data'!$C$8,0,10*ROW('Hygiene Data'!C66)),NA())</f>
        <v>#N/A</v>
      </c>
      <c r="BB72" s="111" t="e">
        <f ca="true">+IF(AND(ISNUMBER(OFFSET('Hygiene Data'!$C$10,0,10*ROW('Hygiene Data'!C66))),'Data Summary'!DQ72="Yes"),OFFSET('Hygiene Data'!$C$10,0,10*ROW('Hygiene Data'!C66)),NA())</f>
        <v>#N/A</v>
      </c>
      <c r="BC72" s="111" t="e">
        <f ca="true">+IF(AND(ISNUMBER(OFFSET('Hygiene Data'!$D$6,0,10*ROW('Hygiene Data'!D66))),'Data Summary'!DR72="Yes"),OFFSET('Hygiene Data'!$D$6,0,10*ROW('Hygiene Data'!D66)),NA())</f>
        <v>#N/A</v>
      </c>
      <c r="BD72" s="111" t="e">
        <f ca="true">+IF(AND(ISNUMBER(OFFSET('Hygiene Data'!$D$8,0,10*ROW('Hygiene Data'!D66))),'Data Summary'!DS72="Yes"),OFFSET('Hygiene Data'!$D$8,0,10*ROW('Hygiene Data'!D66)),NA())</f>
        <v>#N/A</v>
      </c>
      <c r="BE72" s="111" t="e">
        <f ca="true">+IF(AND(ISNUMBER(OFFSET('Hygiene Data'!$D$10,0,10*ROW('Hygiene Data'!D66))),'Data Summary'!DT72="Yes"),OFFSET('Hygiene Data'!$D$10,0,10*ROW('Hygiene Data'!D66)),NA())</f>
        <v>#N/A</v>
      </c>
      <c r="BF72" s="111" t="e">
        <f ca="true">+IF(AND(ISNUMBER(OFFSET('Hygiene Data'!$E$6,0,10*ROW('Hygiene Data'!E66))),'Data Summary'!DU72="Yes"),OFFSET('Hygiene Data'!$E$6,0,10*ROW('Hygiene Data'!E66)),NA())</f>
        <v>#N/A</v>
      </c>
      <c r="BG72" s="111" t="e">
        <f ca="true">+IF(AND(ISNUMBER(OFFSET('Hygiene Data'!$E$8,0,10*ROW('Hygiene Data'!E66))),'Data Summary'!DV72="Yes"),OFFSET('Hygiene Data'!$E$8,0,10*ROW('Hygiene Data'!E66)),NA())</f>
        <v>#N/A</v>
      </c>
      <c r="BH72" s="111" t="e">
        <f ca="true">+IF(AND(ISNUMBER(OFFSET('Hygiene Data'!$E$10,0,10*ROW('Hygiene Data'!E66))),'Data Summary'!DW72="Yes"),OFFSET('Hygiene Data'!$E$10,0,10*ROW('Hygiene Data'!E66)),NA())</f>
        <v>#N/A</v>
      </c>
      <c r="BI72" s="111" t="e">
        <f ca="true">+IF(AND(ISNUMBER(OFFSET('Hygiene Data'!$F$6,0,10*ROW('Hygiene Data'!F66))),'Data Summary'!DX72="Yes"),OFFSET('Hygiene Data'!$F$6,0,10*ROW('Hygiene Data'!F66)),NA())</f>
        <v>#N/A</v>
      </c>
      <c r="BJ72" s="111" t="e">
        <f ca="true">+IF(AND(ISNUMBER(OFFSET('Hygiene Data'!$F$8,0,10*ROW('Hygiene Data'!F66))),'Data Summary'!DY72="Yes"),OFFSET('Hygiene Data'!$F$8,0,10*ROW('Hygiene Data'!F66)),NA())</f>
        <v>#N/A</v>
      </c>
      <c r="BK72" s="111" t="e">
        <f ca="true">+IF(AND(ISNUMBER(OFFSET('Hygiene Data'!$F$10,0,10*ROW('Hygiene Data'!F66))),'Data Summary'!DZ72="Yes"),OFFSET('Hygiene Data'!$F$10,0,10*ROW('Hygiene Data'!F66)),NA())</f>
        <v>#N/A</v>
      </c>
      <c r="BL72" s="111" t="e">
        <f ca="true">+IF(AND(ISNUMBER(OFFSET('Hygiene Data'!$G$6,0,10*ROW('Hygiene Data'!G66))),'Data Summary'!EA72="Yes"),OFFSET('Hygiene Data'!$G$6,0,10*ROW('Hygiene Data'!G66)),NA())</f>
        <v>#N/A</v>
      </c>
      <c r="BM72" s="111" t="e">
        <f ca="true">+IF(AND(ISNUMBER(OFFSET('Hygiene Data'!$G$8,0,10*ROW('Hygiene Data'!G66))),'Data Summary'!EB72="Yes"),OFFSET('Hygiene Data'!$G$8,0,10*ROW('Hygiene Data'!G66)),NA())</f>
        <v>#N/A</v>
      </c>
      <c r="BN72" s="111" t="e">
        <f ca="true">+IF(AND(ISNUMBER(OFFSET('Hygiene Data'!$G$10,0,10*ROW('Hygiene Data'!G66))),'Data Summary'!EC72="Yes"),OFFSET('Hygiene Data'!$G$10,0,10*ROW('Hygiene Data'!G66)),NA())</f>
        <v>#N/A</v>
      </c>
      <c r="BO72" s="111" t="e">
        <f ca="true">+IF(AND(ISNUMBER(OFFSET('Hygiene Data'!$H$6,0,10*ROW('Hygiene Data'!H66))),'Data Summary'!ED72="Yes"),OFFSET('Hygiene Data'!$H$6,0,10*ROW('Hygiene Data'!H66)),NA())</f>
        <v>#N/A</v>
      </c>
      <c r="BP72" s="111" t="e">
        <f ca="true">+IF(AND(ISNUMBER(OFFSET('Hygiene Data'!$H$8,0,10*ROW('Hygiene Data'!H66))),'Data Summary'!EE72="Yes"),OFFSET('Hygiene Data'!$H$8,0,10*ROW('Hygiene Data'!H66)),NA())</f>
        <v>#N/A</v>
      </c>
      <c r="BQ72" s="111" t="e">
        <f ca="true">+IF(AND(ISNUMBER(OFFSET('Hygiene Data'!$H$10,0,10*ROW('Hygiene Data'!H66))),'Data Summary'!EF72="Yes"),OFFSET('Hygiene Data'!$H$10,0,10*ROW('Hygiene Data'!H66)),NA())</f>
        <v>#N/A</v>
      </c>
    </row>
    <row r="73" x14ac:dyDescent="0.2">
      <c r="A73" s="59" t="e">
        <f ca="true">+IF(OFFSET('Water Data'!$B$1,0,10*ROW('Water Data'!B67))="",NA(),OFFSET('Water Data'!$B$1,0,10*ROW('Water Data'!B67)))</f>
        <v>#N/A</v>
      </c>
      <c r="B73" s="59" t="e">
        <f ca="true">+IF(OFFSET('Water Data'!$A$3,0,10*ROW('Water Data'!A70))="",NA(),OFFSET('Water Data'!$A$3,0,10*ROW('Water Data'!A70)))</f>
        <v>#N/A</v>
      </c>
      <c r="C73" s="59" t="e">
        <f ca="true">+IF(OFFSET('Water Data'!$C$3,0,10*ROW('Water Data'!C70))="",NA(),OFFSET('Water Data'!$C$3,0,10*ROW('Water Data'!C70)))</f>
        <v>#N/A</v>
      </c>
      <c r="D73" s="60" t="e">
        <f ca="true">+IF(AND(ISNUMBER(OFFSET('Water Data'!$C$5,0,10*ROW('Water Data'!C67))),'Data Summary'!BS73="Yes"),100-OFFSET('Water Data'!$C$5,0,10*ROW('Water Data'!C67)),NA())</f>
        <v>#N/A</v>
      </c>
      <c r="E73" s="60" t="e">
        <f ca="true">+IF(AND(ISNUMBER(OFFSET('Water Data'!$C$7,0,10*ROW('Water Data'!C67))),'Data Summary'!BT73="Yes"),OFFSET('Water Data'!$C$7,0,10*ROW('Water Data'!C67)),NA())</f>
        <v>#N/A</v>
      </c>
      <c r="F73" s="60" t="e">
        <f ca="true">+IF(AND(ISNUMBER(OFFSET('Water Data'!$C$10,0,10*ROW('Water Data'!C67))),'Data Summary'!BU73="Yes"),OFFSET('Water Data'!$C$10,0,10*ROW('Water Data'!C67)),NA())</f>
        <v>#N/A</v>
      </c>
      <c r="G73" s="60" t="e">
        <f ca="true">+IF(AND(ISNUMBER(OFFSET('Water Data'!$D$5,0,10*ROW('Water Data'!D67))),'Data Summary'!BV73="Yes"),100-OFFSET('Water Data'!$D$5,0,10*ROW('Water Data'!D67)),NA())</f>
        <v>#N/A</v>
      </c>
      <c r="H73" s="60" t="e">
        <f ca="true">+IF(AND(ISNUMBER(OFFSET('Water Data'!$D$7,0,10*ROW('Water Data'!D67))),'Data Summary'!BW73="Yes"),OFFSET('Water Data'!$D$7,0,10*ROW('Water Data'!D67)),NA())</f>
        <v>#N/A</v>
      </c>
      <c r="I73" s="60" t="e">
        <f ca="true">+IF(AND(ISNUMBER(OFFSET('Water Data'!$D$10,0,10*ROW('Water Data'!D67))),'Data Summary'!BX73="Yes"),OFFSET('Water Data'!$D$10,0,10*ROW('Water Data'!D67)),NA())</f>
        <v>#N/A</v>
      </c>
      <c r="J73" s="60" t="e">
        <f ca="true">+IF(AND(ISNUMBER(OFFSET('Water Data'!$E$5,0,10*ROW('Water Data'!E67))),'Data Summary'!BY73="Yes"),100-OFFSET('Water Data'!$E$5,0,10*ROW('Water Data'!E67)),NA())</f>
        <v>#N/A</v>
      </c>
      <c r="K73" s="60" t="e">
        <f ca="true">+IF(AND(ISNUMBER(OFFSET('Water Data'!$E$7,0,10*ROW('Water Data'!E67))),'Data Summary'!BZ73="Yes"),OFFSET('Water Data'!$E$7,0,10*ROW('Water Data'!E67)),NA())</f>
        <v>#N/A</v>
      </c>
      <c r="L73" s="60" t="e">
        <f ca="true">+IF(AND(ISNUMBER(OFFSET('Water Data'!$E$10,0,10*ROW('Water Data'!E67))),'Data Summary'!CA73="Yes"),OFFSET('Water Data'!$E$10,0,10*ROW('Water Data'!E67)),NA())</f>
        <v>#N/A</v>
      </c>
      <c r="M73" s="60" t="e">
        <f ca="true">+IF(AND(ISNUMBER(OFFSET('Water Data'!$F$5,0,10*ROW('Water Data'!F67))),'Data Summary'!CB73="Yes"),100-OFFSET('Water Data'!$F$5,0,10*ROW('Water Data'!F67)),NA())</f>
        <v>#N/A</v>
      </c>
      <c r="N73" s="60" t="e">
        <f ca="true">+IF(AND(ISNUMBER(OFFSET('Water Data'!$F$7,0,10*ROW('Water Data'!F67))),'Data Summary'!CC73="Yes"),OFFSET('Water Data'!$F$7,0,10*ROW('Water Data'!F67)),NA())</f>
        <v>#N/A</v>
      </c>
      <c r="O73" s="60" t="e">
        <f ca="true">+IF(AND(ISNUMBER(OFFSET('Water Data'!$F$10,0,10*ROW('Water Data'!F67))),'Data Summary'!CD73="Yes"),OFFSET('Water Data'!$F$10,0,10*ROW('Water Data'!F67)),NA())</f>
        <v>#N/A</v>
      </c>
      <c r="P73" s="60" t="e">
        <f ca="true">+IF(AND(ISNUMBER(OFFSET('Water Data'!$G$5,0,10*ROW('Water Data'!G67))),'Data Summary'!CE73="Yes"),100-OFFSET('Water Data'!$G$5,0,10*ROW('Water Data'!G67)),NA())</f>
        <v>#N/A</v>
      </c>
      <c r="Q73" s="60" t="e">
        <f ca="true">+IF(AND(ISNUMBER(OFFSET('Water Data'!$G$7,0,10*ROW('Water Data'!G67))),'Data Summary'!CF73="Yes"),OFFSET('Water Data'!$G$7,0,10*ROW('Water Data'!G67)),NA())</f>
        <v>#N/A</v>
      </c>
      <c r="R73" s="60" t="e">
        <f ca="true">+IF(AND(ISNUMBER(OFFSET('Water Data'!$G$10,0,10*ROW('Water Data'!G67))),'Data Summary'!CG73="Yes"),OFFSET('Water Data'!$G$10,0,10*ROW('Water Data'!G67)),NA())</f>
        <v>#N/A</v>
      </c>
      <c r="S73" s="60" t="e">
        <f ca="true">+IF(AND(ISNUMBER(OFFSET('Water Data'!$H$5,0,10*ROW('Water Data'!H67))),'Data Summary'!CH73="Yes"),100-OFFSET('Water Data'!$H$5,0,10*ROW('Water Data'!H67)),NA())</f>
        <v>#N/A</v>
      </c>
      <c r="T73" s="60" t="e">
        <f ca="true">+IF(AND(ISNUMBER(OFFSET('Water Data'!$H$7,0,10*ROW('Water Data'!H67))),'Data Summary'!CI73="Yes"),OFFSET('Water Data'!$H$7,0,10*ROW('Water Data'!H67)),NA())</f>
        <v>#N/A</v>
      </c>
      <c r="U73" s="60" t="e">
        <f ca="true">+IF(AND(ISNUMBER(OFFSET('Water Data'!$H$10,0,10*ROW('Water Data'!H67))),'Data Summary'!CJ73="Yes"),OFFSET('Water Data'!$H$10,0,10*ROW('Water Data'!H67)),NA())</f>
        <v>#N/A</v>
      </c>
      <c r="V73" s="106" t="e">
        <f ca="true">+IF(AND(ISNUMBER(OFFSET('Sanitation Data'!$C$5,0,10*ROW('Sanitation Data'!C67))),'Data Summary'!CK73="Yes"),100-OFFSET('Sanitation Data'!$C$5,0,10*ROW('Sanitation Data'!C67)),NA())</f>
        <v>#N/A</v>
      </c>
      <c r="W73" s="106" t="e">
        <f ca="true">+IF(AND(ISNUMBER(OFFSET('Sanitation Data'!$C$7,0,10*ROW('Sanitation Data'!C67))),'Data Summary'!CL73="Yes"),OFFSET('Sanitation Data'!$C$7,0,10*ROW('Sanitation Data'!C67)),NA())</f>
        <v>#N/A</v>
      </c>
      <c r="X73" s="106" t="e">
        <f ca="true">+IF(AND(ISNUMBER(OFFSET('Sanitation Data'!$C$11,0,10*ROW('Sanitation Data'!C67))),'Data Summary'!CM73="Yes"),OFFSET('Sanitation Data'!$C$11,0,10*ROW('Sanitation Data'!C67)),NA())</f>
        <v>#N/A</v>
      </c>
      <c r="Y73" s="106" t="e">
        <f ca="true">+IF(AND(ISNUMBER(OFFSET('Sanitation Data'!$C$12,0,10*ROW('Sanitation Data'!C67))),'Data Summary'!CN73="Yes"),OFFSET('Sanitation Data'!$C$12,0,10*ROW('Sanitation Data'!C67)),NA())</f>
        <v>#N/A</v>
      </c>
      <c r="Z73" s="106" t="e">
        <f ca="true">+IF(AND(ISNUMBER(OFFSET('Sanitation Data'!$C$13,0,10*ROW('Sanitation Data'!C67))),'Data Summary'!CO73="Yes"),OFFSET('Sanitation Data'!$C$13,0,10*ROW('Sanitation Data'!C67)),NA())</f>
        <v>#N/A</v>
      </c>
      <c r="AA73" s="106" t="e">
        <f ca="true">+IF(AND(ISNUMBER(OFFSET('Sanitation Data'!$D$5,0,10*ROW('Sanitation Data'!D67))),'Data Summary'!CP73="Yes"),100-OFFSET('Sanitation Data'!$D$5,0,10*ROW('Sanitation Data'!D67)),NA())</f>
        <v>#N/A</v>
      </c>
      <c r="AB73" s="106" t="e">
        <f ca="true">+IF(AND(ISNUMBER(OFFSET('Sanitation Data'!$D$7,0,10*ROW('Sanitation Data'!D67))),'Data Summary'!CQ73="Yes"),OFFSET('Sanitation Data'!$D$7,0,10*ROW('Sanitation Data'!D67)),NA())</f>
        <v>#N/A</v>
      </c>
      <c r="AC73" s="106" t="e">
        <f ca="true">+IF(AND(ISNUMBER(OFFSET('Sanitation Data'!$D$11,0,10*ROW('Sanitation Data'!D67))),'Data Summary'!CR73="Yes"),OFFSET('Sanitation Data'!$D$11,0,10*ROW('Sanitation Data'!D67)),NA())</f>
        <v>#N/A</v>
      </c>
      <c r="AD73" s="106" t="e">
        <f ca="true">+IF(AND(ISNUMBER(OFFSET('Sanitation Data'!$D$12,0,10*ROW('Sanitation Data'!D67))),'Data Summary'!CS73="Yes"),OFFSET('Sanitation Data'!$D$12,0,10*ROW('Sanitation Data'!D67)),NA())</f>
        <v>#N/A</v>
      </c>
      <c r="AE73" s="106" t="e">
        <f ca="true">+IF(AND(ISNUMBER(OFFSET('Sanitation Data'!$D$13,0,10*ROW('Sanitation Data'!D67))),'Data Summary'!CT73="Yes"),OFFSET('Sanitation Data'!$D$13,0,10*ROW('Sanitation Data'!D67)),NA())</f>
        <v>#N/A</v>
      </c>
      <c r="AF73" s="106" t="e">
        <f ca="true">+IF(AND(ISNUMBER(OFFSET('Sanitation Data'!$E$5,0,10*ROW('Sanitation Data'!E67))),'Data Summary'!CU73="Yes"),100-OFFSET('Sanitation Data'!$E$5,0,10*ROW('Sanitation Data'!E67)),NA())</f>
        <v>#N/A</v>
      </c>
      <c r="AG73" s="106" t="e">
        <f ca="true">+IF(AND(ISNUMBER(OFFSET('Sanitation Data'!$E$7,0,10*ROW('Sanitation Data'!E67))),'Data Summary'!CV73="Yes"),OFFSET('Sanitation Data'!$E$7,0,10*ROW('Sanitation Data'!E67)),NA())</f>
        <v>#N/A</v>
      </c>
      <c r="AH73" s="106" t="e">
        <f ca="true">+IF(AND(ISNUMBER(OFFSET('Sanitation Data'!$E$11,0,10*ROW('Sanitation Data'!E67))),'Data Summary'!CW73="Yes"),OFFSET('Sanitation Data'!$E$11,0,10*ROW('Sanitation Data'!E67)),NA())</f>
        <v>#N/A</v>
      </c>
      <c r="AI73" s="106" t="e">
        <f ca="true">+IF(AND(ISNUMBER(OFFSET('Sanitation Data'!$E$12,0,10*ROW('Sanitation Data'!E67))),'Data Summary'!CX73="Yes"),OFFSET('Sanitation Data'!$E$12,0,10*ROW('Sanitation Data'!E67)),NA())</f>
        <v>#N/A</v>
      </c>
      <c r="AJ73" s="106" t="e">
        <f ca="true">+IF(AND(ISNUMBER(OFFSET('Sanitation Data'!$E$13,0,10*ROW('Sanitation Data'!E67))),'Data Summary'!CY73="Yes"),OFFSET('Sanitation Data'!$E$13,0,10*ROW('Sanitation Data'!E67)),NA())</f>
        <v>#N/A</v>
      </c>
      <c r="AK73" s="106" t="e">
        <f ca="true">+IF(AND(ISNUMBER(OFFSET('Sanitation Data'!$F$5,0,10*ROW('Sanitation Data'!F67))),'Data Summary'!CZ73="Yes"),100-OFFSET('Sanitation Data'!$F$5,0,10*ROW('Sanitation Data'!F67)),NA())</f>
        <v>#N/A</v>
      </c>
      <c r="AL73" s="106" t="e">
        <f ca="true">+IF(AND(ISNUMBER(OFFSET('Sanitation Data'!$F$7,0,10*ROW('Sanitation Data'!F67))),'Data Summary'!DA73="Yes"),OFFSET('Sanitation Data'!$F$7,0,10*ROW('Sanitation Data'!F67)),NA())</f>
        <v>#N/A</v>
      </c>
      <c r="AM73" s="106" t="e">
        <f ca="true">+IF(AND(ISNUMBER(OFFSET('Sanitation Data'!$F$11,0,10*ROW('Sanitation Data'!F67))),'Data Summary'!DB73="Yes"),OFFSET('Sanitation Data'!$F$11,0,10*ROW('Sanitation Data'!F67)),NA())</f>
        <v>#N/A</v>
      </c>
      <c r="AN73" s="106" t="e">
        <f ca="true">+IF(AND(ISNUMBER(OFFSET('Sanitation Data'!$F$12,0,10*ROW('Sanitation Data'!F67))),'Data Summary'!DC73="Yes"),OFFSET('Sanitation Data'!$F$12,0,10*ROW('Sanitation Data'!F67)),NA())</f>
        <v>#N/A</v>
      </c>
      <c r="AO73" s="106" t="e">
        <f ca="true">+IF(AND(ISNUMBER(OFFSET('Sanitation Data'!$F$13,0,10*ROW('Sanitation Data'!F67))),'Data Summary'!DD73="Yes"),OFFSET('Sanitation Data'!$F$13,0,10*ROW('Sanitation Data'!F67)),NA())</f>
        <v>#N/A</v>
      </c>
      <c r="AP73" s="106" t="e">
        <f ca="true">+IF(AND(ISNUMBER(OFFSET('Sanitation Data'!$G$5,0,10*ROW('Sanitation Data'!G67))),'Data Summary'!DE73="Yes"),100-OFFSET('Sanitation Data'!$G$5,0,10*ROW('Sanitation Data'!G67)),NA())</f>
        <v>#N/A</v>
      </c>
      <c r="AQ73" s="106" t="e">
        <f ca="true">+IF(AND(ISNUMBER(OFFSET('Sanitation Data'!$G$7,0,10*ROW('Sanitation Data'!G67))),'Data Summary'!DF73="Yes"),OFFSET('Sanitation Data'!$G$7,0,10*ROW('Sanitation Data'!G67)),NA())</f>
        <v>#N/A</v>
      </c>
      <c r="AR73" s="106" t="e">
        <f ca="true">+IF(AND(ISNUMBER(OFFSET('Sanitation Data'!$G$11,0,10*ROW('Sanitation Data'!G67))),'Data Summary'!DG73="Yes"),OFFSET('Sanitation Data'!$G$11,0,10*ROW('Sanitation Data'!G67)),NA())</f>
        <v>#N/A</v>
      </c>
      <c r="AS73" s="106" t="e">
        <f ca="true">+IF(AND(ISNUMBER(OFFSET('Sanitation Data'!$G$12,0,10*ROW('Sanitation Data'!G67))),'Data Summary'!DH73="Yes"),OFFSET('Sanitation Data'!$G$12,0,10*ROW('Sanitation Data'!G67)),NA())</f>
        <v>#N/A</v>
      </c>
      <c r="AT73" s="106" t="e">
        <f ca="true">+IF(AND(ISNUMBER(OFFSET('Sanitation Data'!$G$13,0,10*ROW('Sanitation Data'!G67))),'Data Summary'!DI73="Yes"),OFFSET('Sanitation Data'!$G$13,0,10*ROW('Sanitation Data'!G67)),NA())</f>
        <v>#N/A</v>
      </c>
      <c r="AU73" s="106" t="e">
        <f ca="true">+IF(AND(ISNUMBER(OFFSET('Sanitation Data'!$H$5,0,10*ROW('Sanitation Data'!H67))),'Data Summary'!DJ73="Yes"),100-OFFSET('Sanitation Data'!$H$5,0,10*ROW('Sanitation Data'!H67)),NA())</f>
        <v>#N/A</v>
      </c>
      <c r="AV73" s="106" t="e">
        <f ca="true">+IF(AND(ISNUMBER(OFFSET('Sanitation Data'!$H$7,0,10*ROW('Sanitation Data'!H67))),'Data Summary'!DK73="Yes"),OFFSET('Sanitation Data'!$H$7,0,10*ROW('Sanitation Data'!H67)),NA())</f>
        <v>#N/A</v>
      </c>
      <c r="AW73" s="106" t="e">
        <f ca="true">+IF(AND(ISNUMBER(OFFSET('Sanitation Data'!$H$11,0,10*ROW('Sanitation Data'!H67))),'Data Summary'!DL73="Yes"),OFFSET('Sanitation Data'!$H$11,0,10*ROW('Sanitation Data'!H67)),NA())</f>
        <v>#N/A</v>
      </c>
      <c r="AX73" s="106" t="e">
        <f ca="true">+IF(AND(ISNUMBER(OFFSET('Sanitation Data'!$H$12,0,10*ROW('Sanitation Data'!H67))),'Data Summary'!DM73="Yes"),OFFSET('Sanitation Data'!$H$12,0,10*ROW('Sanitation Data'!H67)),NA())</f>
        <v>#N/A</v>
      </c>
      <c r="AY73" s="106" t="e">
        <f ca="true">+IF(AND(ISNUMBER(OFFSET('Sanitation Data'!$H$13,0,10*ROW('Sanitation Data'!H67))),'Data Summary'!DN73="Yes"),OFFSET('Sanitation Data'!$H$13,0,10*ROW('Sanitation Data'!H67)),NA())</f>
        <v>#N/A</v>
      </c>
      <c r="AZ73" s="111" t="e">
        <f ca="true">+IF(AND(ISNUMBER(OFFSET('Hygiene Data'!$C$6,0,10*ROW('Hygiene Data'!C67))),'Data Summary'!DO73="Yes"),OFFSET('Hygiene Data'!$C$6,0,10*ROW('Hygiene Data'!C67)),NA())</f>
        <v>#N/A</v>
      </c>
      <c r="BA73" s="111" t="e">
        <f ca="true">+IF(AND(ISNUMBER(OFFSET('Hygiene Data'!$C$8,0,10*ROW('Hygiene Data'!C67))),'Data Summary'!DP73="Yes"),OFFSET('Hygiene Data'!$C$8,0,10*ROW('Hygiene Data'!C67)),NA())</f>
        <v>#N/A</v>
      </c>
      <c r="BB73" s="111" t="e">
        <f ca="true">+IF(AND(ISNUMBER(OFFSET('Hygiene Data'!$C$10,0,10*ROW('Hygiene Data'!C67))),'Data Summary'!DQ73="Yes"),OFFSET('Hygiene Data'!$C$10,0,10*ROW('Hygiene Data'!C67)),NA())</f>
        <v>#N/A</v>
      </c>
      <c r="BC73" s="111" t="e">
        <f ca="true">+IF(AND(ISNUMBER(OFFSET('Hygiene Data'!$D$6,0,10*ROW('Hygiene Data'!D67))),'Data Summary'!DR73="Yes"),OFFSET('Hygiene Data'!$D$6,0,10*ROW('Hygiene Data'!D67)),NA())</f>
        <v>#N/A</v>
      </c>
      <c r="BD73" s="111" t="e">
        <f ca="true">+IF(AND(ISNUMBER(OFFSET('Hygiene Data'!$D$8,0,10*ROW('Hygiene Data'!D67))),'Data Summary'!DS73="Yes"),OFFSET('Hygiene Data'!$D$8,0,10*ROW('Hygiene Data'!D67)),NA())</f>
        <v>#N/A</v>
      </c>
      <c r="BE73" s="111" t="e">
        <f ca="true">+IF(AND(ISNUMBER(OFFSET('Hygiene Data'!$D$10,0,10*ROW('Hygiene Data'!D67))),'Data Summary'!DT73="Yes"),OFFSET('Hygiene Data'!$D$10,0,10*ROW('Hygiene Data'!D67)),NA())</f>
        <v>#N/A</v>
      </c>
      <c r="BF73" s="111" t="e">
        <f ca="true">+IF(AND(ISNUMBER(OFFSET('Hygiene Data'!$E$6,0,10*ROW('Hygiene Data'!E67))),'Data Summary'!DU73="Yes"),OFFSET('Hygiene Data'!$E$6,0,10*ROW('Hygiene Data'!E67)),NA())</f>
        <v>#N/A</v>
      </c>
      <c r="BG73" s="111" t="e">
        <f ca="true">+IF(AND(ISNUMBER(OFFSET('Hygiene Data'!$E$8,0,10*ROW('Hygiene Data'!E67))),'Data Summary'!DV73="Yes"),OFFSET('Hygiene Data'!$E$8,0,10*ROW('Hygiene Data'!E67)),NA())</f>
        <v>#N/A</v>
      </c>
      <c r="BH73" s="111" t="e">
        <f ca="true">+IF(AND(ISNUMBER(OFFSET('Hygiene Data'!$E$10,0,10*ROW('Hygiene Data'!E67))),'Data Summary'!DW73="Yes"),OFFSET('Hygiene Data'!$E$10,0,10*ROW('Hygiene Data'!E67)),NA())</f>
        <v>#N/A</v>
      </c>
      <c r="BI73" s="111" t="e">
        <f ca="true">+IF(AND(ISNUMBER(OFFSET('Hygiene Data'!$F$6,0,10*ROW('Hygiene Data'!F67))),'Data Summary'!DX73="Yes"),OFFSET('Hygiene Data'!$F$6,0,10*ROW('Hygiene Data'!F67)),NA())</f>
        <v>#N/A</v>
      </c>
      <c r="BJ73" s="111" t="e">
        <f ca="true">+IF(AND(ISNUMBER(OFFSET('Hygiene Data'!$F$8,0,10*ROW('Hygiene Data'!F67))),'Data Summary'!DY73="Yes"),OFFSET('Hygiene Data'!$F$8,0,10*ROW('Hygiene Data'!F67)),NA())</f>
        <v>#N/A</v>
      </c>
      <c r="BK73" s="111" t="e">
        <f ca="true">+IF(AND(ISNUMBER(OFFSET('Hygiene Data'!$F$10,0,10*ROW('Hygiene Data'!F67))),'Data Summary'!DZ73="Yes"),OFFSET('Hygiene Data'!$F$10,0,10*ROW('Hygiene Data'!F67)),NA())</f>
        <v>#N/A</v>
      </c>
      <c r="BL73" s="111" t="e">
        <f ca="true">+IF(AND(ISNUMBER(OFFSET('Hygiene Data'!$G$6,0,10*ROW('Hygiene Data'!G67))),'Data Summary'!EA73="Yes"),OFFSET('Hygiene Data'!$G$6,0,10*ROW('Hygiene Data'!G67)),NA())</f>
        <v>#N/A</v>
      </c>
      <c r="BM73" s="111" t="e">
        <f ca="true">+IF(AND(ISNUMBER(OFFSET('Hygiene Data'!$G$8,0,10*ROW('Hygiene Data'!G67))),'Data Summary'!EB73="Yes"),OFFSET('Hygiene Data'!$G$8,0,10*ROW('Hygiene Data'!G67)),NA())</f>
        <v>#N/A</v>
      </c>
      <c r="BN73" s="111" t="e">
        <f ca="true">+IF(AND(ISNUMBER(OFFSET('Hygiene Data'!$G$10,0,10*ROW('Hygiene Data'!G67))),'Data Summary'!EC73="Yes"),OFFSET('Hygiene Data'!$G$10,0,10*ROW('Hygiene Data'!G67)),NA())</f>
        <v>#N/A</v>
      </c>
      <c r="BO73" s="111" t="e">
        <f ca="true">+IF(AND(ISNUMBER(OFFSET('Hygiene Data'!$H$6,0,10*ROW('Hygiene Data'!H67))),'Data Summary'!ED73="Yes"),OFFSET('Hygiene Data'!$H$6,0,10*ROW('Hygiene Data'!H67)),NA())</f>
        <v>#N/A</v>
      </c>
      <c r="BP73" s="111" t="e">
        <f ca="true">+IF(AND(ISNUMBER(OFFSET('Hygiene Data'!$H$8,0,10*ROW('Hygiene Data'!H67))),'Data Summary'!EE73="Yes"),OFFSET('Hygiene Data'!$H$8,0,10*ROW('Hygiene Data'!H67)),NA())</f>
        <v>#N/A</v>
      </c>
      <c r="BQ73" s="111" t="e">
        <f ca="true">+IF(AND(ISNUMBER(OFFSET('Hygiene Data'!$H$10,0,10*ROW('Hygiene Data'!H67))),'Data Summary'!EF73="Yes"),OFFSET('Hygiene Data'!$H$10,0,10*ROW('Hygiene Data'!H67)),NA())</f>
        <v>#N/A</v>
      </c>
    </row>
    <row r="74" x14ac:dyDescent="0.2">
      <c r="A74" s="59" t="e">
        <f ca="true">+IF(OFFSET('Water Data'!$B$1,0,10*ROW('Water Data'!B68))="",NA(),OFFSET('Water Data'!$B$1,0,10*ROW('Water Data'!B68)))</f>
        <v>#N/A</v>
      </c>
      <c r="B74" s="59" t="e">
        <f ca="true">+IF(OFFSET('Water Data'!$A$3,0,10*ROW('Water Data'!A71))="",NA(),OFFSET('Water Data'!$A$3,0,10*ROW('Water Data'!A71)))</f>
        <v>#N/A</v>
      </c>
      <c r="C74" s="59" t="e">
        <f ca="true">+IF(OFFSET('Water Data'!$C$3,0,10*ROW('Water Data'!C71))="",NA(),OFFSET('Water Data'!$C$3,0,10*ROW('Water Data'!C71)))</f>
        <v>#N/A</v>
      </c>
      <c r="D74" s="60" t="e">
        <f ca="true">+IF(AND(ISNUMBER(OFFSET('Water Data'!$C$5,0,10*ROW('Water Data'!C68))),'Data Summary'!BS74="Yes"),100-OFFSET('Water Data'!$C$5,0,10*ROW('Water Data'!C68)),NA())</f>
        <v>#N/A</v>
      </c>
      <c r="E74" s="60" t="e">
        <f ca="true">+IF(AND(ISNUMBER(OFFSET('Water Data'!$C$7,0,10*ROW('Water Data'!C68))),'Data Summary'!BT74="Yes"),OFFSET('Water Data'!$C$7,0,10*ROW('Water Data'!C68)),NA())</f>
        <v>#N/A</v>
      </c>
      <c r="F74" s="60" t="e">
        <f ca="true">+IF(AND(ISNUMBER(OFFSET('Water Data'!$C$10,0,10*ROW('Water Data'!C68))),'Data Summary'!BU74="Yes"),OFFSET('Water Data'!$C$10,0,10*ROW('Water Data'!C68)),NA())</f>
        <v>#N/A</v>
      </c>
      <c r="G74" s="60" t="e">
        <f ca="true">+IF(AND(ISNUMBER(OFFSET('Water Data'!$D$5,0,10*ROW('Water Data'!D68))),'Data Summary'!BV74="Yes"),100-OFFSET('Water Data'!$D$5,0,10*ROW('Water Data'!D68)),NA())</f>
        <v>#N/A</v>
      </c>
      <c r="H74" s="60" t="e">
        <f ca="true">+IF(AND(ISNUMBER(OFFSET('Water Data'!$D$7,0,10*ROW('Water Data'!D68))),'Data Summary'!BW74="Yes"),OFFSET('Water Data'!$D$7,0,10*ROW('Water Data'!D68)),NA())</f>
        <v>#N/A</v>
      </c>
      <c r="I74" s="60" t="e">
        <f ca="true">+IF(AND(ISNUMBER(OFFSET('Water Data'!$D$10,0,10*ROW('Water Data'!D68))),'Data Summary'!BX74="Yes"),OFFSET('Water Data'!$D$10,0,10*ROW('Water Data'!D68)),NA())</f>
        <v>#N/A</v>
      </c>
      <c r="J74" s="60" t="e">
        <f ca="true">+IF(AND(ISNUMBER(OFFSET('Water Data'!$E$5,0,10*ROW('Water Data'!E68))),'Data Summary'!BY74="Yes"),100-OFFSET('Water Data'!$E$5,0,10*ROW('Water Data'!E68)),NA())</f>
        <v>#N/A</v>
      </c>
      <c r="K74" s="60" t="e">
        <f ca="true">+IF(AND(ISNUMBER(OFFSET('Water Data'!$E$7,0,10*ROW('Water Data'!E68))),'Data Summary'!BZ74="Yes"),OFFSET('Water Data'!$E$7,0,10*ROW('Water Data'!E68)),NA())</f>
        <v>#N/A</v>
      </c>
      <c r="L74" s="60" t="e">
        <f ca="true">+IF(AND(ISNUMBER(OFFSET('Water Data'!$E$10,0,10*ROW('Water Data'!E68))),'Data Summary'!CA74="Yes"),OFFSET('Water Data'!$E$10,0,10*ROW('Water Data'!E68)),NA())</f>
        <v>#N/A</v>
      </c>
      <c r="M74" s="60" t="e">
        <f ca="true">+IF(AND(ISNUMBER(OFFSET('Water Data'!$F$5,0,10*ROW('Water Data'!F68))),'Data Summary'!CB74="Yes"),100-OFFSET('Water Data'!$F$5,0,10*ROW('Water Data'!F68)),NA())</f>
        <v>#N/A</v>
      </c>
      <c r="N74" s="60" t="e">
        <f ca="true">+IF(AND(ISNUMBER(OFFSET('Water Data'!$F$7,0,10*ROW('Water Data'!F68))),'Data Summary'!CC74="Yes"),OFFSET('Water Data'!$F$7,0,10*ROW('Water Data'!F68)),NA())</f>
        <v>#N/A</v>
      </c>
      <c r="O74" s="60" t="e">
        <f ca="true">+IF(AND(ISNUMBER(OFFSET('Water Data'!$F$10,0,10*ROW('Water Data'!F68))),'Data Summary'!CD74="Yes"),OFFSET('Water Data'!$F$10,0,10*ROW('Water Data'!F68)),NA())</f>
        <v>#N/A</v>
      </c>
      <c r="P74" s="60" t="e">
        <f ca="true">+IF(AND(ISNUMBER(OFFSET('Water Data'!$G$5,0,10*ROW('Water Data'!G68))),'Data Summary'!CE74="Yes"),100-OFFSET('Water Data'!$G$5,0,10*ROW('Water Data'!G68)),NA())</f>
        <v>#N/A</v>
      </c>
      <c r="Q74" s="60" t="e">
        <f ca="true">+IF(AND(ISNUMBER(OFFSET('Water Data'!$G$7,0,10*ROW('Water Data'!G68))),'Data Summary'!CF74="Yes"),OFFSET('Water Data'!$G$7,0,10*ROW('Water Data'!G68)),NA())</f>
        <v>#N/A</v>
      </c>
      <c r="R74" s="60" t="e">
        <f ca="true">+IF(AND(ISNUMBER(OFFSET('Water Data'!$G$10,0,10*ROW('Water Data'!G68))),'Data Summary'!CG74="Yes"),OFFSET('Water Data'!$G$10,0,10*ROW('Water Data'!G68)),NA())</f>
        <v>#N/A</v>
      </c>
      <c r="S74" s="60" t="e">
        <f ca="true">+IF(AND(ISNUMBER(OFFSET('Water Data'!$H$5,0,10*ROW('Water Data'!H68))),'Data Summary'!CH74="Yes"),100-OFFSET('Water Data'!$H$5,0,10*ROW('Water Data'!H68)),NA())</f>
        <v>#N/A</v>
      </c>
      <c r="T74" s="60" t="e">
        <f ca="true">+IF(AND(ISNUMBER(OFFSET('Water Data'!$H$7,0,10*ROW('Water Data'!H68))),'Data Summary'!CI74="Yes"),OFFSET('Water Data'!$H$7,0,10*ROW('Water Data'!H68)),NA())</f>
        <v>#N/A</v>
      </c>
      <c r="U74" s="60" t="e">
        <f ca="true">+IF(AND(ISNUMBER(OFFSET('Water Data'!$H$10,0,10*ROW('Water Data'!H68))),'Data Summary'!CJ74="Yes"),OFFSET('Water Data'!$H$10,0,10*ROW('Water Data'!H68)),NA())</f>
        <v>#N/A</v>
      </c>
      <c r="V74" s="106" t="e">
        <f ca="true">+IF(AND(ISNUMBER(OFFSET('Sanitation Data'!$C$5,0,10*ROW('Sanitation Data'!C68))),'Data Summary'!CK74="Yes"),100-OFFSET('Sanitation Data'!$C$5,0,10*ROW('Sanitation Data'!C68)),NA())</f>
        <v>#N/A</v>
      </c>
      <c r="W74" s="106" t="e">
        <f ca="true">+IF(AND(ISNUMBER(OFFSET('Sanitation Data'!$C$7,0,10*ROW('Sanitation Data'!C68))),'Data Summary'!CL74="Yes"),OFFSET('Sanitation Data'!$C$7,0,10*ROW('Sanitation Data'!C68)),NA())</f>
        <v>#N/A</v>
      </c>
      <c r="X74" s="106" t="e">
        <f ca="true">+IF(AND(ISNUMBER(OFFSET('Sanitation Data'!$C$11,0,10*ROW('Sanitation Data'!C68))),'Data Summary'!CM74="Yes"),OFFSET('Sanitation Data'!$C$11,0,10*ROW('Sanitation Data'!C68)),NA())</f>
        <v>#N/A</v>
      </c>
      <c r="Y74" s="106" t="e">
        <f ca="true">+IF(AND(ISNUMBER(OFFSET('Sanitation Data'!$C$12,0,10*ROW('Sanitation Data'!C68))),'Data Summary'!CN74="Yes"),OFFSET('Sanitation Data'!$C$12,0,10*ROW('Sanitation Data'!C68)),NA())</f>
        <v>#N/A</v>
      </c>
      <c r="Z74" s="106" t="e">
        <f ca="true">+IF(AND(ISNUMBER(OFFSET('Sanitation Data'!$C$13,0,10*ROW('Sanitation Data'!C68))),'Data Summary'!CO74="Yes"),OFFSET('Sanitation Data'!$C$13,0,10*ROW('Sanitation Data'!C68)),NA())</f>
        <v>#N/A</v>
      </c>
      <c r="AA74" s="106" t="e">
        <f ca="true">+IF(AND(ISNUMBER(OFFSET('Sanitation Data'!$D$5,0,10*ROW('Sanitation Data'!D68))),'Data Summary'!CP74="Yes"),100-OFFSET('Sanitation Data'!$D$5,0,10*ROW('Sanitation Data'!D68)),NA())</f>
        <v>#N/A</v>
      </c>
      <c r="AB74" s="106" t="e">
        <f ca="true">+IF(AND(ISNUMBER(OFFSET('Sanitation Data'!$D$7,0,10*ROW('Sanitation Data'!D68))),'Data Summary'!CQ74="Yes"),OFFSET('Sanitation Data'!$D$7,0,10*ROW('Sanitation Data'!D68)),NA())</f>
        <v>#N/A</v>
      </c>
      <c r="AC74" s="106" t="e">
        <f ca="true">+IF(AND(ISNUMBER(OFFSET('Sanitation Data'!$D$11,0,10*ROW('Sanitation Data'!D68))),'Data Summary'!CR74="Yes"),OFFSET('Sanitation Data'!$D$11,0,10*ROW('Sanitation Data'!D68)),NA())</f>
        <v>#N/A</v>
      </c>
      <c r="AD74" s="106" t="e">
        <f ca="true">+IF(AND(ISNUMBER(OFFSET('Sanitation Data'!$D$12,0,10*ROW('Sanitation Data'!D68))),'Data Summary'!CS74="Yes"),OFFSET('Sanitation Data'!$D$12,0,10*ROW('Sanitation Data'!D68)),NA())</f>
        <v>#N/A</v>
      </c>
      <c r="AE74" s="106" t="e">
        <f ca="true">+IF(AND(ISNUMBER(OFFSET('Sanitation Data'!$D$13,0,10*ROW('Sanitation Data'!D68))),'Data Summary'!CT74="Yes"),OFFSET('Sanitation Data'!$D$13,0,10*ROW('Sanitation Data'!D68)),NA())</f>
        <v>#N/A</v>
      </c>
      <c r="AF74" s="106" t="e">
        <f ca="true">+IF(AND(ISNUMBER(OFFSET('Sanitation Data'!$E$5,0,10*ROW('Sanitation Data'!E68))),'Data Summary'!CU74="Yes"),100-OFFSET('Sanitation Data'!$E$5,0,10*ROW('Sanitation Data'!E68)),NA())</f>
        <v>#N/A</v>
      </c>
      <c r="AG74" s="106" t="e">
        <f ca="true">+IF(AND(ISNUMBER(OFFSET('Sanitation Data'!$E$7,0,10*ROW('Sanitation Data'!E68))),'Data Summary'!CV74="Yes"),OFFSET('Sanitation Data'!$E$7,0,10*ROW('Sanitation Data'!E68)),NA())</f>
        <v>#N/A</v>
      </c>
      <c r="AH74" s="106" t="e">
        <f ca="true">+IF(AND(ISNUMBER(OFFSET('Sanitation Data'!$E$11,0,10*ROW('Sanitation Data'!E68))),'Data Summary'!CW74="Yes"),OFFSET('Sanitation Data'!$E$11,0,10*ROW('Sanitation Data'!E68)),NA())</f>
        <v>#N/A</v>
      </c>
      <c r="AI74" s="106" t="e">
        <f ca="true">+IF(AND(ISNUMBER(OFFSET('Sanitation Data'!$E$12,0,10*ROW('Sanitation Data'!E68))),'Data Summary'!CX74="Yes"),OFFSET('Sanitation Data'!$E$12,0,10*ROW('Sanitation Data'!E68)),NA())</f>
        <v>#N/A</v>
      </c>
      <c r="AJ74" s="106" t="e">
        <f ca="true">+IF(AND(ISNUMBER(OFFSET('Sanitation Data'!$E$13,0,10*ROW('Sanitation Data'!E68))),'Data Summary'!CY74="Yes"),OFFSET('Sanitation Data'!$E$13,0,10*ROW('Sanitation Data'!E68)),NA())</f>
        <v>#N/A</v>
      </c>
      <c r="AK74" s="106" t="e">
        <f ca="true">+IF(AND(ISNUMBER(OFFSET('Sanitation Data'!$F$5,0,10*ROW('Sanitation Data'!F68))),'Data Summary'!CZ74="Yes"),100-OFFSET('Sanitation Data'!$F$5,0,10*ROW('Sanitation Data'!F68)),NA())</f>
        <v>#N/A</v>
      </c>
      <c r="AL74" s="106" t="e">
        <f ca="true">+IF(AND(ISNUMBER(OFFSET('Sanitation Data'!$F$7,0,10*ROW('Sanitation Data'!F68))),'Data Summary'!DA74="Yes"),OFFSET('Sanitation Data'!$F$7,0,10*ROW('Sanitation Data'!F68)),NA())</f>
        <v>#N/A</v>
      </c>
      <c r="AM74" s="106" t="e">
        <f ca="true">+IF(AND(ISNUMBER(OFFSET('Sanitation Data'!$F$11,0,10*ROW('Sanitation Data'!F68))),'Data Summary'!DB74="Yes"),OFFSET('Sanitation Data'!$F$11,0,10*ROW('Sanitation Data'!F68)),NA())</f>
        <v>#N/A</v>
      </c>
      <c r="AN74" s="106" t="e">
        <f ca="true">+IF(AND(ISNUMBER(OFFSET('Sanitation Data'!$F$12,0,10*ROW('Sanitation Data'!F68))),'Data Summary'!DC74="Yes"),OFFSET('Sanitation Data'!$F$12,0,10*ROW('Sanitation Data'!F68)),NA())</f>
        <v>#N/A</v>
      </c>
      <c r="AO74" s="106" t="e">
        <f ca="true">+IF(AND(ISNUMBER(OFFSET('Sanitation Data'!$F$13,0,10*ROW('Sanitation Data'!F68))),'Data Summary'!DD74="Yes"),OFFSET('Sanitation Data'!$F$13,0,10*ROW('Sanitation Data'!F68)),NA())</f>
        <v>#N/A</v>
      </c>
      <c r="AP74" s="106" t="e">
        <f ca="true">+IF(AND(ISNUMBER(OFFSET('Sanitation Data'!$G$5,0,10*ROW('Sanitation Data'!G68))),'Data Summary'!DE74="Yes"),100-OFFSET('Sanitation Data'!$G$5,0,10*ROW('Sanitation Data'!G68)),NA())</f>
        <v>#N/A</v>
      </c>
      <c r="AQ74" s="106" t="e">
        <f ca="true">+IF(AND(ISNUMBER(OFFSET('Sanitation Data'!$G$7,0,10*ROW('Sanitation Data'!G68))),'Data Summary'!DF74="Yes"),OFFSET('Sanitation Data'!$G$7,0,10*ROW('Sanitation Data'!G68)),NA())</f>
        <v>#N/A</v>
      </c>
      <c r="AR74" s="106" t="e">
        <f ca="true">+IF(AND(ISNUMBER(OFFSET('Sanitation Data'!$G$11,0,10*ROW('Sanitation Data'!G68))),'Data Summary'!DG74="Yes"),OFFSET('Sanitation Data'!$G$11,0,10*ROW('Sanitation Data'!G68)),NA())</f>
        <v>#N/A</v>
      </c>
      <c r="AS74" s="106" t="e">
        <f ca="true">+IF(AND(ISNUMBER(OFFSET('Sanitation Data'!$G$12,0,10*ROW('Sanitation Data'!G68))),'Data Summary'!DH74="Yes"),OFFSET('Sanitation Data'!$G$12,0,10*ROW('Sanitation Data'!G68)),NA())</f>
        <v>#N/A</v>
      </c>
      <c r="AT74" s="106" t="e">
        <f ca="true">+IF(AND(ISNUMBER(OFFSET('Sanitation Data'!$G$13,0,10*ROW('Sanitation Data'!G68))),'Data Summary'!DI74="Yes"),OFFSET('Sanitation Data'!$G$13,0,10*ROW('Sanitation Data'!G68)),NA())</f>
        <v>#N/A</v>
      </c>
      <c r="AU74" s="106" t="e">
        <f ca="true">+IF(AND(ISNUMBER(OFFSET('Sanitation Data'!$H$5,0,10*ROW('Sanitation Data'!H68))),'Data Summary'!DJ74="Yes"),100-OFFSET('Sanitation Data'!$H$5,0,10*ROW('Sanitation Data'!H68)),NA())</f>
        <v>#N/A</v>
      </c>
      <c r="AV74" s="106" t="e">
        <f ca="true">+IF(AND(ISNUMBER(OFFSET('Sanitation Data'!$H$7,0,10*ROW('Sanitation Data'!H68))),'Data Summary'!DK74="Yes"),OFFSET('Sanitation Data'!$H$7,0,10*ROW('Sanitation Data'!H68)),NA())</f>
        <v>#N/A</v>
      </c>
      <c r="AW74" s="106" t="e">
        <f ca="true">+IF(AND(ISNUMBER(OFFSET('Sanitation Data'!$H$11,0,10*ROW('Sanitation Data'!H68))),'Data Summary'!DL74="Yes"),OFFSET('Sanitation Data'!$H$11,0,10*ROW('Sanitation Data'!H68)),NA())</f>
        <v>#N/A</v>
      </c>
      <c r="AX74" s="106" t="e">
        <f ca="true">+IF(AND(ISNUMBER(OFFSET('Sanitation Data'!$H$12,0,10*ROW('Sanitation Data'!H68))),'Data Summary'!DM74="Yes"),OFFSET('Sanitation Data'!$H$12,0,10*ROW('Sanitation Data'!H68)),NA())</f>
        <v>#N/A</v>
      </c>
      <c r="AY74" s="106" t="e">
        <f ca="true">+IF(AND(ISNUMBER(OFFSET('Sanitation Data'!$H$13,0,10*ROW('Sanitation Data'!H68))),'Data Summary'!DN74="Yes"),OFFSET('Sanitation Data'!$H$13,0,10*ROW('Sanitation Data'!H68)),NA())</f>
        <v>#N/A</v>
      </c>
      <c r="AZ74" s="111" t="e">
        <f ca="true">+IF(AND(ISNUMBER(OFFSET('Hygiene Data'!$C$6,0,10*ROW('Hygiene Data'!C68))),'Data Summary'!DO74="Yes"),OFFSET('Hygiene Data'!$C$6,0,10*ROW('Hygiene Data'!C68)),NA())</f>
        <v>#N/A</v>
      </c>
      <c r="BA74" s="111" t="e">
        <f ca="true">+IF(AND(ISNUMBER(OFFSET('Hygiene Data'!$C$8,0,10*ROW('Hygiene Data'!C68))),'Data Summary'!DP74="Yes"),OFFSET('Hygiene Data'!$C$8,0,10*ROW('Hygiene Data'!C68)),NA())</f>
        <v>#N/A</v>
      </c>
      <c r="BB74" s="111" t="e">
        <f ca="true">+IF(AND(ISNUMBER(OFFSET('Hygiene Data'!$C$10,0,10*ROW('Hygiene Data'!C68))),'Data Summary'!DQ74="Yes"),OFFSET('Hygiene Data'!$C$10,0,10*ROW('Hygiene Data'!C68)),NA())</f>
        <v>#N/A</v>
      </c>
      <c r="BC74" s="111" t="e">
        <f ca="true">+IF(AND(ISNUMBER(OFFSET('Hygiene Data'!$D$6,0,10*ROW('Hygiene Data'!D68))),'Data Summary'!DR74="Yes"),OFFSET('Hygiene Data'!$D$6,0,10*ROW('Hygiene Data'!D68)),NA())</f>
        <v>#N/A</v>
      </c>
      <c r="BD74" s="111" t="e">
        <f ca="true">+IF(AND(ISNUMBER(OFFSET('Hygiene Data'!$D$8,0,10*ROW('Hygiene Data'!D68))),'Data Summary'!DS74="Yes"),OFFSET('Hygiene Data'!$D$8,0,10*ROW('Hygiene Data'!D68)),NA())</f>
        <v>#N/A</v>
      </c>
      <c r="BE74" s="111" t="e">
        <f ca="true">+IF(AND(ISNUMBER(OFFSET('Hygiene Data'!$D$10,0,10*ROW('Hygiene Data'!D68))),'Data Summary'!DT74="Yes"),OFFSET('Hygiene Data'!$D$10,0,10*ROW('Hygiene Data'!D68)),NA())</f>
        <v>#N/A</v>
      </c>
      <c r="BF74" s="111" t="e">
        <f ca="true">+IF(AND(ISNUMBER(OFFSET('Hygiene Data'!$E$6,0,10*ROW('Hygiene Data'!E68))),'Data Summary'!DU74="Yes"),OFFSET('Hygiene Data'!$E$6,0,10*ROW('Hygiene Data'!E68)),NA())</f>
        <v>#N/A</v>
      </c>
      <c r="BG74" s="111" t="e">
        <f ca="true">+IF(AND(ISNUMBER(OFFSET('Hygiene Data'!$E$8,0,10*ROW('Hygiene Data'!E68))),'Data Summary'!DV74="Yes"),OFFSET('Hygiene Data'!$E$8,0,10*ROW('Hygiene Data'!E68)),NA())</f>
        <v>#N/A</v>
      </c>
      <c r="BH74" s="111" t="e">
        <f ca="true">+IF(AND(ISNUMBER(OFFSET('Hygiene Data'!$E$10,0,10*ROW('Hygiene Data'!E68))),'Data Summary'!DW74="Yes"),OFFSET('Hygiene Data'!$E$10,0,10*ROW('Hygiene Data'!E68)),NA())</f>
        <v>#N/A</v>
      </c>
      <c r="BI74" s="111" t="e">
        <f ca="true">+IF(AND(ISNUMBER(OFFSET('Hygiene Data'!$F$6,0,10*ROW('Hygiene Data'!F68))),'Data Summary'!DX74="Yes"),OFFSET('Hygiene Data'!$F$6,0,10*ROW('Hygiene Data'!F68)),NA())</f>
        <v>#N/A</v>
      </c>
      <c r="BJ74" s="111" t="e">
        <f ca="true">+IF(AND(ISNUMBER(OFFSET('Hygiene Data'!$F$8,0,10*ROW('Hygiene Data'!F68))),'Data Summary'!DY74="Yes"),OFFSET('Hygiene Data'!$F$8,0,10*ROW('Hygiene Data'!F68)),NA())</f>
        <v>#N/A</v>
      </c>
      <c r="BK74" s="111" t="e">
        <f ca="true">+IF(AND(ISNUMBER(OFFSET('Hygiene Data'!$F$10,0,10*ROW('Hygiene Data'!F68))),'Data Summary'!DZ74="Yes"),OFFSET('Hygiene Data'!$F$10,0,10*ROW('Hygiene Data'!F68)),NA())</f>
        <v>#N/A</v>
      </c>
      <c r="BL74" s="111" t="e">
        <f ca="true">+IF(AND(ISNUMBER(OFFSET('Hygiene Data'!$G$6,0,10*ROW('Hygiene Data'!G68))),'Data Summary'!EA74="Yes"),OFFSET('Hygiene Data'!$G$6,0,10*ROW('Hygiene Data'!G68)),NA())</f>
        <v>#N/A</v>
      </c>
      <c r="BM74" s="111" t="e">
        <f ca="true">+IF(AND(ISNUMBER(OFFSET('Hygiene Data'!$G$8,0,10*ROW('Hygiene Data'!G68))),'Data Summary'!EB74="Yes"),OFFSET('Hygiene Data'!$G$8,0,10*ROW('Hygiene Data'!G68)),NA())</f>
        <v>#N/A</v>
      </c>
      <c r="BN74" s="111" t="e">
        <f ca="true">+IF(AND(ISNUMBER(OFFSET('Hygiene Data'!$G$10,0,10*ROW('Hygiene Data'!G68))),'Data Summary'!EC74="Yes"),OFFSET('Hygiene Data'!$G$10,0,10*ROW('Hygiene Data'!G68)),NA())</f>
        <v>#N/A</v>
      </c>
      <c r="BO74" s="111" t="e">
        <f ca="true">+IF(AND(ISNUMBER(OFFSET('Hygiene Data'!$H$6,0,10*ROW('Hygiene Data'!H68))),'Data Summary'!ED74="Yes"),OFFSET('Hygiene Data'!$H$6,0,10*ROW('Hygiene Data'!H68)),NA())</f>
        <v>#N/A</v>
      </c>
      <c r="BP74" s="111" t="e">
        <f ca="true">+IF(AND(ISNUMBER(OFFSET('Hygiene Data'!$H$8,0,10*ROW('Hygiene Data'!H68))),'Data Summary'!EE74="Yes"),OFFSET('Hygiene Data'!$H$8,0,10*ROW('Hygiene Data'!H68)),NA())</f>
        <v>#N/A</v>
      </c>
      <c r="BQ74" s="111" t="e">
        <f ca="true">+IF(AND(ISNUMBER(OFFSET('Hygiene Data'!$H$10,0,10*ROW('Hygiene Data'!H68))),'Data Summary'!EF74="Yes"),OFFSET('Hygiene Data'!$H$10,0,10*ROW('Hygiene Data'!H68)),NA())</f>
        <v>#N/A</v>
      </c>
    </row>
    <row r="75" x14ac:dyDescent="0.2">
      <c r="A75" s="59" t="e">
        <f ca="true">+IF(OFFSET('Water Data'!$B$1,0,10*ROW('Water Data'!B69))="",NA(),OFFSET('Water Data'!$B$1,0,10*ROW('Water Data'!B69)))</f>
        <v>#N/A</v>
      </c>
      <c r="B75" s="59" t="e">
        <f ca="true">+IF(OFFSET('Water Data'!$A$3,0,10*ROW('Water Data'!A72))="",NA(),OFFSET('Water Data'!$A$3,0,10*ROW('Water Data'!A72)))</f>
        <v>#N/A</v>
      </c>
      <c r="C75" s="59" t="e">
        <f ca="true">+IF(OFFSET('Water Data'!$C$3,0,10*ROW('Water Data'!C72))="",NA(),OFFSET('Water Data'!$C$3,0,10*ROW('Water Data'!C72)))</f>
        <v>#N/A</v>
      </c>
      <c r="D75" s="60" t="e">
        <f ca="true">+IF(AND(ISNUMBER(OFFSET('Water Data'!$C$5,0,10*ROW('Water Data'!C69))),'Data Summary'!BS75="Yes"),100-OFFSET('Water Data'!$C$5,0,10*ROW('Water Data'!C69)),NA())</f>
        <v>#N/A</v>
      </c>
      <c r="E75" s="60" t="e">
        <f ca="true">+IF(AND(ISNUMBER(OFFSET('Water Data'!$C$7,0,10*ROW('Water Data'!C69))),'Data Summary'!BT75="Yes"),OFFSET('Water Data'!$C$7,0,10*ROW('Water Data'!C69)),NA())</f>
        <v>#N/A</v>
      </c>
      <c r="F75" s="60" t="e">
        <f ca="true">+IF(AND(ISNUMBER(OFFSET('Water Data'!$C$10,0,10*ROW('Water Data'!C69))),'Data Summary'!BU75="Yes"),OFFSET('Water Data'!$C$10,0,10*ROW('Water Data'!C69)),NA())</f>
        <v>#N/A</v>
      </c>
      <c r="G75" s="60" t="e">
        <f ca="true">+IF(AND(ISNUMBER(OFFSET('Water Data'!$D$5,0,10*ROW('Water Data'!D69))),'Data Summary'!BV75="Yes"),100-OFFSET('Water Data'!$D$5,0,10*ROW('Water Data'!D69)),NA())</f>
        <v>#N/A</v>
      </c>
      <c r="H75" s="60" t="e">
        <f ca="true">+IF(AND(ISNUMBER(OFFSET('Water Data'!$D$7,0,10*ROW('Water Data'!D69))),'Data Summary'!BW75="Yes"),OFFSET('Water Data'!$D$7,0,10*ROW('Water Data'!D69)),NA())</f>
        <v>#N/A</v>
      </c>
      <c r="I75" s="60" t="e">
        <f ca="true">+IF(AND(ISNUMBER(OFFSET('Water Data'!$D$10,0,10*ROW('Water Data'!D69))),'Data Summary'!BX75="Yes"),OFFSET('Water Data'!$D$10,0,10*ROW('Water Data'!D69)),NA())</f>
        <v>#N/A</v>
      </c>
      <c r="J75" s="60" t="e">
        <f ca="true">+IF(AND(ISNUMBER(OFFSET('Water Data'!$E$5,0,10*ROW('Water Data'!E69))),'Data Summary'!BY75="Yes"),100-OFFSET('Water Data'!$E$5,0,10*ROW('Water Data'!E69)),NA())</f>
        <v>#N/A</v>
      </c>
      <c r="K75" s="60" t="e">
        <f ca="true">+IF(AND(ISNUMBER(OFFSET('Water Data'!$E$7,0,10*ROW('Water Data'!E69))),'Data Summary'!BZ75="Yes"),OFFSET('Water Data'!$E$7,0,10*ROW('Water Data'!E69)),NA())</f>
        <v>#N/A</v>
      </c>
      <c r="L75" s="60" t="e">
        <f ca="true">+IF(AND(ISNUMBER(OFFSET('Water Data'!$E$10,0,10*ROW('Water Data'!E69))),'Data Summary'!CA75="Yes"),OFFSET('Water Data'!$E$10,0,10*ROW('Water Data'!E69)),NA())</f>
        <v>#N/A</v>
      </c>
      <c r="M75" s="60" t="e">
        <f ca="true">+IF(AND(ISNUMBER(OFFSET('Water Data'!$F$5,0,10*ROW('Water Data'!F69))),'Data Summary'!CB75="Yes"),100-OFFSET('Water Data'!$F$5,0,10*ROW('Water Data'!F69)),NA())</f>
        <v>#N/A</v>
      </c>
      <c r="N75" s="60" t="e">
        <f ca="true">+IF(AND(ISNUMBER(OFFSET('Water Data'!$F$7,0,10*ROW('Water Data'!F69))),'Data Summary'!CC75="Yes"),OFFSET('Water Data'!$F$7,0,10*ROW('Water Data'!F69)),NA())</f>
        <v>#N/A</v>
      </c>
      <c r="O75" s="60" t="e">
        <f ca="true">+IF(AND(ISNUMBER(OFFSET('Water Data'!$F$10,0,10*ROW('Water Data'!F69))),'Data Summary'!CD75="Yes"),OFFSET('Water Data'!$F$10,0,10*ROW('Water Data'!F69)),NA())</f>
        <v>#N/A</v>
      </c>
      <c r="P75" s="60" t="e">
        <f ca="true">+IF(AND(ISNUMBER(OFFSET('Water Data'!$G$5,0,10*ROW('Water Data'!G69))),'Data Summary'!CE75="Yes"),100-OFFSET('Water Data'!$G$5,0,10*ROW('Water Data'!G69)),NA())</f>
        <v>#N/A</v>
      </c>
      <c r="Q75" s="60" t="e">
        <f ca="true">+IF(AND(ISNUMBER(OFFSET('Water Data'!$G$7,0,10*ROW('Water Data'!G69))),'Data Summary'!CF75="Yes"),OFFSET('Water Data'!$G$7,0,10*ROW('Water Data'!G69)),NA())</f>
        <v>#N/A</v>
      </c>
      <c r="R75" s="60" t="e">
        <f ca="true">+IF(AND(ISNUMBER(OFFSET('Water Data'!$G$10,0,10*ROW('Water Data'!G69))),'Data Summary'!CG75="Yes"),OFFSET('Water Data'!$G$10,0,10*ROW('Water Data'!G69)),NA())</f>
        <v>#N/A</v>
      </c>
      <c r="S75" s="60" t="e">
        <f ca="true">+IF(AND(ISNUMBER(OFFSET('Water Data'!$H$5,0,10*ROW('Water Data'!H69))),'Data Summary'!CH75="Yes"),100-OFFSET('Water Data'!$H$5,0,10*ROW('Water Data'!H69)),NA())</f>
        <v>#N/A</v>
      </c>
      <c r="T75" s="60" t="e">
        <f ca="true">+IF(AND(ISNUMBER(OFFSET('Water Data'!$H$7,0,10*ROW('Water Data'!H69))),'Data Summary'!CI75="Yes"),OFFSET('Water Data'!$H$7,0,10*ROW('Water Data'!H69)),NA())</f>
        <v>#N/A</v>
      </c>
      <c r="U75" s="60" t="e">
        <f ca="true">+IF(AND(ISNUMBER(OFFSET('Water Data'!$H$10,0,10*ROW('Water Data'!H69))),'Data Summary'!CJ75="Yes"),OFFSET('Water Data'!$H$10,0,10*ROW('Water Data'!H69)),NA())</f>
        <v>#N/A</v>
      </c>
      <c r="V75" s="106" t="e">
        <f ca="true">+IF(AND(ISNUMBER(OFFSET('Sanitation Data'!$C$5,0,10*ROW('Sanitation Data'!C69))),'Data Summary'!CK75="Yes"),100-OFFSET('Sanitation Data'!$C$5,0,10*ROW('Sanitation Data'!C69)),NA())</f>
        <v>#N/A</v>
      </c>
      <c r="W75" s="106" t="e">
        <f ca="true">+IF(AND(ISNUMBER(OFFSET('Sanitation Data'!$C$7,0,10*ROW('Sanitation Data'!C69))),'Data Summary'!CL75="Yes"),OFFSET('Sanitation Data'!$C$7,0,10*ROW('Sanitation Data'!C69)),NA())</f>
        <v>#N/A</v>
      </c>
      <c r="X75" s="106" t="e">
        <f ca="true">+IF(AND(ISNUMBER(OFFSET('Sanitation Data'!$C$11,0,10*ROW('Sanitation Data'!C69))),'Data Summary'!CM75="Yes"),OFFSET('Sanitation Data'!$C$11,0,10*ROW('Sanitation Data'!C69)),NA())</f>
        <v>#N/A</v>
      </c>
      <c r="Y75" s="106" t="e">
        <f ca="true">+IF(AND(ISNUMBER(OFFSET('Sanitation Data'!$C$12,0,10*ROW('Sanitation Data'!C69))),'Data Summary'!CN75="Yes"),OFFSET('Sanitation Data'!$C$12,0,10*ROW('Sanitation Data'!C69)),NA())</f>
        <v>#N/A</v>
      </c>
      <c r="Z75" s="106" t="e">
        <f ca="true">+IF(AND(ISNUMBER(OFFSET('Sanitation Data'!$C$13,0,10*ROW('Sanitation Data'!C69))),'Data Summary'!CO75="Yes"),OFFSET('Sanitation Data'!$C$13,0,10*ROW('Sanitation Data'!C69)),NA())</f>
        <v>#N/A</v>
      </c>
      <c r="AA75" s="106" t="e">
        <f ca="true">+IF(AND(ISNUMBER(OFFSET('Sanitation Data'!$D$5,0,10*ROW('Sanitation Data'!D69))),'Data Summary'!CP75="Yes"),100-OFFSET('Sanitation Data'!$D$5,0,10*ROW('Sanitation Data'!D69)),NA())</f>
        <v>#N/A</v>
      </c>
      <c r="AB75" s="106" t="e">
        <f ca="true">+IF(AND(ISNUMBER(OFFSET('Sanitation Data'!$D$7,0,10*ROW('Sanitation Data'!D69))),'Data Summary'!CQ75="Yes"),OFFSET('Sanitation Data'!$D$7,0,10*ROW('Sanitation Data'!D69)),NA())</f>
        <v>#N/A</v>
      </c>
      <c r="AC75" s="106" t="e">
        <f ca="true">+IF(AND(ISNUMBER(OFFSET('Sanitation Data'!$D$11,0,10*ROW('Sanitation Data'!D69))),'Data Summary'!CR75="Yes"),OFFSET('Sanitation Data'!$D$11,0,10*ROW('Sanitation Data'!D69)),NA())</f>
        <v>#N/A</v>
      </c>
      <c r="AD75" s="106" t="e">
        <f ca="true">+IF(AND(ISNUMBER(OFFSET('Sanitation Data'!$D$12,0,10*ROW('Sanitation Data'!D69))),'Data Summary'!CS75="Yes"),OFFSET('Sanitation Data'!$D$12,0,10*ROW('Sanitation Data'!D69)),NA())</f>
        <v>#N/A</v>
      </c>
      <c r="AE75" s="106" t="e">
        <f ca="true">+IF(AND(ISNUMBER(OFFSET('Sanitation Data'!$D$13,0,10*ROW('Sanitation Data'!D69))),'Data Summary'!CT75="Yes"),OFFSET('Sanitation Data'!$D$13,0,10*ROW('Sanitation Data'!D69)),NA())</f>
        <v>#N/A</v>
      </c>
      <c r="AF75" s="106" t="e">
        <f ca="true">+IF(AND(ISNUMBER(OFFSET('Sanitation Data'!$E$5,0,10*ROW('Sanitation Data'!E69))),'Data Summary'!CU75="Yes"),100-OFFSET('Sanitation Data'!$E$5,0,10*ROW('Sanitation Data'!E69)),NA())</f>
        <v>#N/A</v>
      </c>
      <c r="AG75" s="106" t="e">
        <f ca="true">+IF(AND(ISNUMBER(OFFSET('Sanitation Data'!$E$7,0,10*ROW('Sanitation Data'!E69))),'Data Summary'!CV75="Yes"),OFFSET('Sanitation Data'!$E$7,0,10*ROW('Sanitation Data'!E69)),NA())</f>
        <v>#N/A</v>
      </c>
      <c r="AH75" s="106" t="e">
        <f ca="true">+IF(AND(ISNUMBER(OFFSET('Sanitation Data'!$E$11,0,10*ROW('Sanitation Data'!E69))),'Data Summary'!CW75="Yes"),OFFSET('Sanitation Data'!$E$11,0,10*ROW('Sanitation Data'!E69)),NA())</f>
        <v>#N/A</v>
      </c>
      <c r="AI75" s="106" t="e">
        <f ca="true">+IF(AND(ISNUMBER(OFFSET('Sanitation Data'!$E$12,0,10*ROW('Sanitation Data'!E69))),'Data Summary'!CX75="Yes"),OFFSET('Sanitation Data'!$E$12,0,10*ROW('Sanitation Data'!E69)),NA())</f>
        <v>#N/A</v>
      </c>
      <c r="AJ75" s="106" t="e">
        <f ca="true">+IF(AND(ISNUMBER(OFFSET('Sanitation Data'!$E$13,0,10*ROW('Sanitation Data'!E69))),'Data Summary'!CY75="Yes"),OFFSET('Sanitation Data'!$E$13,0,10*ROW('Sanitation Data'!E69)),NA())</f>
        <v>#N/A</v>
      </c>
      <c r="AK75" s="106" t="e">
        <f ca="true">+IF(AND(ISNUMBER(OFFSET('Sanitation Data'!$F$5,0,10*ROW('Sanitation Data'!F69))),'Data Summary'!CZ75="Yes"),100-OFFSET('Sanitation Data'!$F$5,0,10*ROW('Sanitation Data'!F69)),NA())</f>
        <v>#N/A</v>
      </c>
      <c r="AL75" s="106" t="e">
        <f ca="true">+IF(AND(ISNUMBER(OFFSET('Sanitation Data'!$F$7,0,10*ROW('Sanitation Data'!F69))),'Data Summary'!DA75="Yes"),OFFSET('Sanitation Data'!$F$7,0,10*ROW('Sanitation Data'!F69)),NA())</f>
        <v>#N/A</v>
      </c>
      <c r="AM75" s="106" t="e">
        <f ca="true">+IF(AND(ISNUMBER(OFFSET('Sanitation Data'!$F$11,0,10*ROW('Sanitation Data'!F69))),'Data Summary'!DB75="Yes"),OFFSET('Sanitation Data'!$F$11,0,10*ROW('Sanitation Data'!F69)),NA())</f>
        <v>#N/A</v>
      </c>
      <c r="AN75" s="106" t="e">
        <f ca="true">+IF(AND(ISNUMBER(OFFSET('Sanitation Data'!$F$12,0,10*ROW('Sanitation Data'!F69))),'Data Summary'!DC75="Yes"),OFFSET('Sanitation Data'!$F$12,0,10*ROW('Sanitation Data'!F69)),NA())</f>
        <v>#N/A</v>
      </c>
      <c r="AO75" s="106" t="e">
        <f ca="true">+IF(AND(ISNUMBER(OFFSET('Sanitation Data'!$F$13,0,10*ROW('Sanitation Data'!F69))),'Data Summary'!DD75="Yes"),OFFSET('Sanitation Data'!$F$13,0,10*ROW('Sanitation Data'!F69)),NA())</f>
        <v>#N/A</v>
      </c>
      <c r="AP75" s="106" t="e">
        <f ca="true">+IF(AND(ISNUMBER(OFFSET('Sanitation Data'!$G$5,0,10*ROW('Sanitation Data'!G69))),'Data Summary'!DE75="Yes"),100-OFFSET('Sanitation Data'!$G$5,0,10*ROW('Sanitation Data'!G69)),NA())</f>
        <v>#N/A</v>
      </c>
      <c r="AQ75" s="106" t="e">
        <f ca="true">+IF(AND(ISNUMBER(OFFSET('Sanitation Data'!$G$7,0,10*ROW('Sanitation Data'!G69))),'Data Summary'!DF75="Yes"),OFFSET('Sanitation Data'!$G$7,0,10*ROW('Sanitation Data'!G69)),NA())</f>
        <v>#N/A</v>
      </c>
      <c r="AR75" s="106" t="e">
        <f ca="true">+IF(AND(ISNUMBER(OFFSET('Sanitation Data'!$G$11,0,10*ROW('Sanitation Data'!G69))),'Data Summary'!DG75="Yes"),OFFSET('Sanitation Data'!$G$11,0,10*ROW('Sanitation Data'!G69)),NA())</f>
        <v>#N/A</v>
      </c>
      <c r="AS75" s="106" t="e">
        <f ca="true">+IF(AND(ISNUMBER(OFFSET('Sanitation Data'!$G$12,0,10*ROW('Sanitation Data'!G69))),'Data Summary'!DH75="Yes"),OFFSET('Sanitation Data'!$G$12,0,10*ROW('Sanitation Data'!G69)),NA())</f>
        <v>#N/A</v>
      </c>
      <c r="AT75" s="106" t="e">
        <f ca="true">+IF(AND(ISNUMBER(OFFSET('Sanitation Data'!$G$13,0,10*ROW('Sanitation Data'!G69))),'Data Summary'!DI75="Yes"),OFFSET('Sanitation Data'!$G$13,0,10*ROW('Sanitation Data'!G69)),NA())</f>
        <v>#N/A</v>
      </c>
      <c r="AU75" s="106" t="e">
        <f ca="true">+IF(AND(ISNUMBER(OFFSET('Sanitation Data'!$H$5,0,10*ROW('Sanitation Data'!H69))),'Data Summary'!DJ75="Yes"),100-OFFSET('Sanitation Data'!$H$5,0,10*ROW('Sanitation Data'!H69)),NA())</f>
        <v>#N/A</v>
      </c>
      <c r="AV75" s="106" t="e">
        <f ca="true">+IF(AND(ISNUMBER(OFFSET('Sanitation Data'!$H$7,0,10*ROW('Sanitation Data'!H69))),'Data Summary'!DK75="Yes"),OFFSET('Sanitation Data'!$H$7,0,10*ROW('Sanitation Data'!H69)),NA())</f>
        <v>#N/A</v>
      </c>
      <c r="AW75" s="106" t="e">
        <f ca="true">+IF(AND(ISNUMBER(OFFSET('Sanitation Data'!$H$11,0,10*ROW('Sanitation Data'!H69))),'Data Summary'!DL75="Yes"),OFFSET('Sanitation Data'!$H$11,0,10*ROW('Sanitation Data'!H69)),NA())</f>
        <v>#N/A</v>
      </c>
      <c r="AX75" s="106" t="e">
        <f ca="true">+IF(AND(ISNUMBER(OFFSET('Sanitation Data'!$H$12,0,10*ROW('Sanitation Data'!H69))),'Data Summary'!DM75="Yes"),OFFSET('Sanitation Data'!$H$12,0,10*ROW('Sanitation Data'!H69)),NA())</f>
        <v>#N/A</v>
      </c>
      <c r="AY75" s="106" t="e">
        <f ca="true">+IF(AND(ISNUMBER(OFFSET('Sanitation Data'!$H$13,0,10*ROW('Sanitation Data'!H69))),'Data Summary'!DN75="Yes"),OFFSET('Sanitation Data'!$H$13,0,10*ROW('Sanitation Data'!H69)),NA())</f>
        <v>#N/A</v>
      </c>
      <c r="AZ75" s="111" t="e">
        <f ca="true">+IF(AND(ISNUMBER(OFFSET('Hygiene Data'!$C$6,0,10*ROW('Hygiene Data'!C69))),'Data Summary'!DO75="Yes"),OFFSET('Hygiene Data'!$C$6,0,10*ROW('Hygiene Data'!C69)),NA())</f>
        <v>#N/A</v>
      </c>
      <c r="BA75" s="111" t="e">
        <f ca="true">+IF(AND(ISNUMBER(OFFSET('Hygiene Data'!$C$8,0,10*ROW('Hygiene Data'!C69))),'Data Summary'!DP75="Yes"),OFFSET('Hygiene Data'!$C$8,0,10*ROW('Hygiene Data'!C69)),NA())</f>
        <v>#N/A</v>
      </c>
      <c r="BB75" s="111" t="e">
        <f ca="true">+IF(AND(ISNUMBER(OFFSET('Hygiene Data'!$C$10,0,10*ROW('Hygiene Data'!C69))),'Data Summary'!DQ75="Yes"),OFFSET('Hygiene Data'!$C$10,0,10*ROW('Hygiene Data'!C69)),NA())</f>
        <v>#N/A</v>
      </c>
      <c r="BC75" s="111" t="e">
        <f ca="true">+IF(AND(ISNUMBER(OFFSET('Hygiene Data'!$D$6,0,10*ROW('Hygiene Data'!D69))),'Data Summary'!DR75="Yes"),OFFSET('Hygiene Data'!$D$6,0,10*ROW('Hygiene Data'!D69)),NA())</f>
        <v>#N/A</v>
      </c>
      <c r="BD75" s="111" t="e">
        <f ca="true">+IF(AND(ISNUMBER(OFFSET('Hygiene Data'!$D$8,0,10*ROW('Hygiene Data'!D69))),'Data Summary'!DS75="Yes"),OFFSET('Hygiene Data'!$D$8,0,10*ROW('Hygiene Data'!D69)),NA())</f>
        <v>#N/A</v>
      </c>
      <c r="BE75" s="111" t="e">
        <f ca="true">+IF(AND(ISNUMBER(OFFSET('Hygiene Data'!$D$10,0,10*ROW('Hygiene Data'!D69))),'Data Summary'!DT75="Yes"),OFFSET('Hygiene Data'!$D$10,0,10*ROW('Hygiene Data'!D69)),NA())</f>
        <v>#N/A</v>
      </c>
      <c r="BF75" s="111" t="e">
        <f ca="true">+IF(AND(ISNUMBER(OFFSET('Hygiene Data'!$E$6,0,10*ROW('Hygiene Data'!E69))),'Data Summary'!DU75="Yes"),OFFSET('Hygiene Data'!$E$6,0,10*ROW('Hygiene Data'!E69)),NA())</f>
        <v>#N/A</v>
      </c>
      <c r="BG75" s="111" t="e">
        <f ca="true">+IF(AND(ISNUMBER(OFFSET('Hygiene Data'!$E$8,0,10*ROW('Hygiene Data'!E69))),'Data Summary'!DV75="Yes"),OFFSET('Hygiene Data'!$E$8,0,10*ROW('Hygiene Data'!E69)),NA())</f>
        <v>#N/A</v>
      </c>
      <c r="BH75" s="111" t="e">
        <f ca="true">+IF(AND(ISNUMBER(OFFSET('Hygiene Data'!$E$10,0,10*ROW('Hygiene Data'!E69))),'Data Summary'!DW75="Yes"),OFFSET('Hygiene Data'!$E$10,0,10*ROW('Hygiene Data'!E69)),NA())</f>
        <v>#N/A</v>
      </c>
      <c r="BI75" s="111" t="e">
        <f ca="true">+IF(AND(ISNUMBER(OFFSET('Hygiene Data'!$F$6,0,10*ROW('Hygiene Data'!F69))),'Data Summary'!DX75="Yes"),OFFSET('Hygiene Data'!$F$6,0,10*ROW('Hygiene Data'!F69)),NA())</f>
        <v>#N/A</v>
      </c>
      <c r="BJ75" s="111" t="e">
        <f ca="true">+IF(AND(ISNUMBER(OFFSET('Hygiene Data'!$F$8,0,10*ROW('Hygiene Data'!F69))),'Data Summary'!DY75="Yes"),OFFSET('Hygiene Data'!$F$8,0,10*ROW('Hygiene Data'!F69)),NA())</f>
        <v>#N/A</v>
      </c>
      <c r="BK75" s="111" t="e">
        <f ca="true">+IF(AND(ISNUMBER(OFFSET('Hygiene Data'!$F$10,0,10*ROW('Hygiene Data'!F69))),'Data Summary'!DZ75="Yes"),OFFSET('Hygiene Data'!$F$10,0,10*ROW('Hygiene Data'!F69)),NA())</f>
        <v>#N/A</v>
      </c>
      <c r="BL75" s="111" t="e">
        <f ca="true">+IF(AND(ISNUMBER(OFFSET('Hygiene Data'!$G$6,0,10*ROW('Hygiene Data'!G69))),'Data Summary'!EA75="Yes"),OFFSET('Hygiene Data'!$G$6,0,10*ROW('Hygiene Data'!G69)),NA())</f>
        <v>#N/A</v>
      </c>
      <c r="BM75" s="111" t="e">
        <f ca="true">+IF(AND(ISNUMBER(OFFSET('Hygiene Data'!$G$8,0,10*ROW('Hygiene Data'!G69))),'Data Summary'!EB75="Yes"),OFFSET('Hygiene Data'!$G$8,0,10*ROW('Hygiene Data'!G69)),NA())</f>
        <v>#N/A</v>
      </c>
      <c r="BN75" s="111" t="e">
        <f ca="true">+IF(AND(ISNUMBER(OFFSET('Hygiene Data'!$G$10,0,10*ROW('Hygiene Data'!G69))),'Data Summary'!EC75="Yes"),OFFSET('Hygiene Data'!$G$10,0,10*ROW('Hygiene Data'!G69)),NA())</f>
        <v>#N/A</v>
      </c>
      <c r="BO75" s="111" t="e">
        <f ca="true">+IF(AND(ISNUMBER(OFFSET('Hygiene Data'!$H$6,0,10*ROW('Hygiene Data'!H69))),'Data Summary'!ED75="Yes"),OFFSET('Hygiene Data'!$H$6,0,10*ROW('Hygiene Data'!H69)),NA())</f>
        <v>#N/A</v>
      </c>
      <c r="BP75" s="111" t="e">
        <f ca="true">+IF(AND(ISNUMBER(OFFSET('Hygiene Data'!$H$8,0,10*ROW('Hygiene Data'!H69))),'Data Summary'!EE75="Yes"),OFFSET('Hygiene Data'!$H$8,0,10*ROW('Hygiene Data'!H69)),NA())</f>
        <v>#N/A</v>
      </c>
      <c r="BQ75" s="111" t="e">
        <f ca="true">+IF(AND(ISNUMBER(OFFSET('Hygiene Data'!$H$10,0,10*ROW('Hygiene Data'!H69))),'Data Summary'!EF75="Yes"),OFFSET('Hygiene Data'!$H$10,0,10*ROW('Hygiene Data'!H69)),NA())</f>
        <v>#N/A</v>
      </c>
    </row>
    <row r="76" x14ac:dyDescent="0.2">
      <c r="A76" s="59" t="e">
        <f ca="true">+IF(OFFSET('Water Data'!$B$1,0,10*ROW('Water Data'!B70))="",NA(),OFFSET('Water Data'!$B$1,0,10*ROW('Water Data'!B70)))</f>
        <v>#N/A</v>
      </c>
      <c r="B76" s="59" t="e">
        <f ca="true">+IF(OFFSET('Water Data'!$A$3,0,10*ROW('Water Data'!A73))="",NA(),OFFSET('Water Data'!$A$3,0,10*ROW('Water Data'!A73)))</f>
        <v>#N/A</v>
      </c>
      <c r="C76" s="59" t="e">
        <f ca="true">+IF(OFFSET('Water Data'!$C$3,0,10*ROW('Water Data'!C73))="",NA(),OFFSET('Water Data'!$C$3,0,10*ROW('Water Data'!C73)))</f>
        <v>#N/A</v>
      </c>
      <c r="D76" s="60" t="e">
        <f ca="true">+IF(AND(ISNUMBER(OFFSET('Water Data'!$C$5,0,10*ROW('Water Data'!C70))),'Data Summary'!BS76="Yes"),100-OFFSET('Water Data'!$C$5,0,10*ROW('Water Data'!C70)),NA())</f>
        <v>#N/A</v>
      </c>
      <c r="E76" s="60" t="e">
        <f ca="true">+IF(AND(ISNUMBER(OFFSET('Water Data'!$C$7,0,10*ROW('Water Data'!C70))),'Data Summary'!BT76="Yes"),OFFSET('Water Data'!$C$7,0,10*ROW('Water Data'!C70)),NA())</f>
        <v>#N/A</v>
      </c>
      <c r="F76" s="60" t="e">
        <f ca="true">+IF(AND(ISNUMBER(OFFSET('Water Data'!$C$10,0,10*ROW('Water Data'!C70))),'Data Summary'!BU76="Yes"),OFFSET('Water Data'!$C$10,0,10*ROW('Water Data'!C70)),NA())</f>
        <v>#N/A</v>
      </c>
      <c r="G76" s="60" t="e">
        <f ca="true">+IF(AND(ISNUMBER(OFFSET('Water Data'!$D$5,0,10*ROW('Water Data'!D70))),'Data Summary'!BV76="Yes"),100-OFFSET('Water Data'!$D$5,0,10*ROW('Water Data'!D70)),NA())</f>
        <v>#N/A</v>
      </c>
      <c r="H76" s="60" t="e">
        <f ca="true">+IF(AND(ISNUMBER(OFFSET('Water Data'!$D$7,0,10*ROW('Water Data'!D70))),'Data Summary'!BW76="Yes"),OFFSET('Water Data'!$D$7,0,10*ROW('Water Data'!D70)),NA())</f>
        <v>#N/A</v>
      </c>
      <c r="I76" s="60" t="e">
        <f ca="true">+IF(AND(ISNUMBER(OFFSET('Water Data'!$D$10,0,10*ROW('Water Data'!D70))),'Data Summary'!BX76="Yes"),OFFSET('Water Data'!$D$10,0,10*ROW('Water Data'!D70)),NA())</f>
        <v>#N/A</v>
      </c>
      <c r="J76" s="60" t="e">
        <f ca="true">+IF(AND(ISNUMBER(OFFSET('Water Data'!$E$5,0,10*ROW('Water Data'!E70))),'Data Summary'!BY76="Yes"),100-OFFSET('Water Data'!$E$5,0,10*ROW('Water Data'!E70)),NA())</f>
        <v>#N/A</v>
      </c>
      <c r="K76" s="60" t="e">
        <f ca="true">+IF(AND(ISNUMBER(OFFSET('Water Data'!$E$7,0,10*ROW('Water Data'!E70))),'Data Summary'!BZ76="Yes"),OFFSET('Water Data'!$E$7,0,10*ROW('Water Data'!E70)),NA())</f>
        <v>#N/A</v>
      </c>
      <c r="L76" s="60" t="e">
        <f ca="true">+IF(AND(ISNUMBER(OFFSET('Water Data'!$E$10,0,10*ROW('Water Data'!E70))),'Data Summary'!CA76="Yes"),OFFSET('Water Data'!$E$10,0,10*ROW('Water Data'!E70)),NA())</f>
        <v>#N/A</v>
      </c>
      <c r="M76" s="60" t="e">
        <f ca="true">+IF(AND(ISNUMBER(OFFSET('Water Data'!$F$5,0,10*ROW('Water Data'!F70))),'Data Summary'!CB76="Yes"),100-OFFSET('Water Data'!$F$5,0,10*ROW('Water Data'!F70)),NA())</f>
        <v>#N/A</v>
      </c>
      <c r="N76" s="60" t="e">
        <f ca="true">+IF(AND(ISNUMBER(OFFSET('Water Data'!$F$7,0,10*ROW('Water Data'!F70))),'Data Summary'!CC76="Yes"),OFFSET('Water Data'!$F$7,0,10*ROW('Water Data'!F70)),NA())</f>
        <v>#N/A</v>
      </c>
      <c r="O76" s="60" t="e">
        <f ca="true">+IF(AND(ISNUMBER(OFFSET('Water Data'!$F$10,0,10*ROW('Water Data'!F70))),'Data Summary'!CD76="Yes"),OFFSET('Water Data'!$F$10,0,10*ROW('Water Data'!F70)),NA())</f>
        <v>#N/A</v>
      </c>
      <c r="P76" s="60" t="e">
        <f ca="true">+IF(AND(ISNUMBER(OFFSET('Water Data'!$G$5,0,10*ROW('Water Data'!G70))),'Data Summary'!CE76="Yes"),100-OFFSET('Water Data'!$G$5,0,10*ROW('Water Data'!G70)),NA())</f>
        <v>#N/A</v>
      </c>
      <c r="Q76" s="60" t="e">
        <f ca="true">+IF(AND(ISNUMBER(OFFSET('Water Data'!$G$7,0,10*ROW('Water Data'!G70))),'Data Summary'!CF76="Yes"),OFFSET('Water Data'!$G$7,0,10*ROW('Water Data'!G70)),NA())</f>
        <v>#N/A</v>
      </c>
      <c r="R76" s="60" t="e">
        <f ca="true">+IF(AND(ISNUMBER(OFFSET('Water Data'!$G$10,0,10*ROW('Water Data'!G70))),'Data Summary'!CG76="Yes"),OFFSET('Water Data'!$G$10,0,10*ROW('Water Data'!G70)),NA())</f>
        <v>#N/A</v>
      </c>
      <c r="S76" s="60" t="e">
        <f ca="true">+IF(AND(ISNUMBER(OFFSET('Water Data'!$H$5,0,10*ROW('Water Data'!H70))),'Data Summary'!CH76="Yes"),100-OFFSET('Water Data'!$H$5,0,10*ROW('Water Data'!H70)),NA())</f>
        <v>#N/A</v>
      </c>
      <c r="T76" s="60" t="e">
        <f ca="true">+IF(AND(ISNUMBER(OFFSET('Water Data'!$H$7,0,10*ROW('Water Data'!H70))),'Data Summary'!CI76="Yes"),OFFSET('Water Data'!$H$7,0,10*ROW('Water Data'!H70)),NA())</f>
        <v>#N/A</v>
      </c>
      <c r="U76" s="60" t="e">
        <f ca="true">+IF(AND(ISNUMBER(OFFSET('Water Data'!$H$10,0,10*ROW('Water Data'!H70))),'Data Summary'!CJ76="Yes"),OFFSET('Water Data'!$H$10,0,10*ROW('Water Data'!H70)),NA())</f>
        <v>#N/A</v>
      </c>
      <c r="V76" s="106" t="e">
        <f ca="true">+IF(AND(ISNUMBER(OFFSET('Sanitation Data'!$C$5,0,10*ROW('Sanitation Data'!C70))),'Data Summary'!CK76="Yes"),100-OFFSET('Sanitation Data'!$C$5,0,10*ROW('Sanitation Data'!C70)),NA())</f>
        <v>#N/A</v>
      </c>
      <c r="W76" s="106" t="e">
        <f ca="true">+IF(AND(ISNUMBER(OFFSET('Sanitation Data'!$C$7,0,10*ROW('Sanitation Data'!C70))),'Data Summary'!CL76="Yes"),OFFSET('Sanitation Data'!$C$7,0,10*ROW('Sanitation Data'!C70)),NA())</f>
        <v>#N/A</v>
      </c>
      <c r="X76" s="106" t="e">
        <f ca="true">+IF(AND(ISNUMBER(OFFSET('Sanitation Data'!$C$11,0,10*ROW('Sanitation Data'!C70))),'Data Summary'!CM76="Yes"),OFFSET('Sanitation Data'!$C$11,0,10*ROW('Sanitation Data'!C70)),NA())</f>
        <v>#N/A</v>
      </c>
      <c r="Y76" s="106" t="e">
        <f ca="true">+IF(AND(ISNUMBER(OFFSET('Sanitation Data'!$C$12,0,10*ROW('Sanitation Data'!C70))),'Data Summary'!CN76="Yes"),OFFSET('Sanitation Data'!$C$12,0,10*ROW('Sanitation Data'!C70)),NA())</f>
        <v>#N/A</v>
      </c>
      <c r="Z76" s="106" t="e">
        <f ca="true">+IF(AND(ISNUMBER(OFFSET('Sanitation Data'!$C$13,0,10*ROW('Sanitation Data'!C70))),'Data Summary'!CO76="Yes"),OFFSET('Sanitation Data'!$C$13,0,10*ROW('Sanitation Data'!C70)),NA())</f>
        <v>#N/A</v>
      </c>
      <c r="AA76" s="106" t="e">
        <f ca="true">+IF(AND(ISNUMBER(OFFSET('Sanitation Data'!$D$5,0,10*ROW('Sanitation Data'!D70))),'Data Summary'!CP76="Yes"),100-OFFSET('Sanitation Data'!$D$5,0,10*ROW('Sanitation Data'!D70)),NA())</f>
        <v>#N/A</v>
      </c>
      <c r="AB76" s="106" t="e">
        <f ca="true">+IF(AND(ISNUMBER(OFFSET('Sanitation Data'!$D$7,0,10*ROW('Sanitation Data'!D70))),'Data Summary'!CQ76="Yes"),OFFSET('Sanitation Data'!$D$7,0,10*ROW('Sanitation Data'!D70)),NA())</f>
        <v>#N/A</v>
      </c>
      <c r="AC76" s="106" t="e">
        <f ca="true">+IF(AND(ISNUMBER(OFFSET('Sanitation Data'!$D$11,0,10*ROW('Sanitation Data'!D70))),'Data Summary'!CR76="Yes"),OFFSET('Sanitation Data'!$D$11,0,10*ROW('Sanitation Data'!D70)),NA())</f>
        <v>#N/A</v>
      </c>
      <c r="AD76" s="106" t="e">
        <f ca="true">+IF(AND(ISNUMBER(OFFSET('Sanitation Data'!$D$12,0,10*ROW('Sanitation Data'!D70))),'Data Summary'!CS76="Yes"),OFFSET('Sanitation Data'!$D$12,0,10*ROW('Sanitation Data'!D70)),NA())</f>
        <v>#N/A</v>
      </c>
      <c r="AE76" s="106" t="e">
        <f ca="true">+IF(AND(ISNUMBER(OFFSET('Sanitation Data'!$D$13,0,10*ROW('Sanitation Data'!D70))),'Data Summary'!CT76="Yes"),OFFSET('Sanitation Data'!$D$13,0,10*ROW('Sanitation Data'!D70)),NA())</f>
        <v>#N/A</v>
      </c>
      <c r="AF76" s="106" t="e">
        <f ca="true">+IF(AND(ISNUMBER(OFFSET('Sanitation Data'!$E$5,0,10*ROW('Sanitation Data'!E70))),'Data Summary'!CU76="Yes"),100-OFFSET('Sanitation Data'!$E$5,0,10*ROW('Sanitation Data'!E70)),NA())</f>
        <v>#N/A</v>
      </c>
      <c r="AG76" s="106" t="e">
        <f ca="true">+IF(AND(ISNUMBER(OFFSET('Sanitation Data'!$E$7,0,10*ROW('Sanitation Data'!E70))),'Data Summary'!CV76="Yes"),OFFSET('Sanitation Data'!$E$7,0,10*ROW('Sanitation Data'!E70)),NA())</f>
        <v>#N/A</v>
      </c>
      <c r="AH76" s="106" t="e">
        <f ca="true">+IF(AND(ISNUMBER(OFFSET('Sanitation Data'!$E$11,0,10*ROW('Sanitation Data'!E70))),'Data Summary'!CW76="Yes"),OFFSET('Sanitation Data'!$E$11,0,10*ROW('Sanitation Data'!E70)),NA())</f>
        <v>#N/A</v>
      </c>
      <c r="AI76" s="106" t="e">
        <f ca="true">+IF(AND(ISNUMBER(OFFSET('Sanitation Data'!$E$12,0,10*ROW('Sanitation Data'!E70))),'Data Summary'!CX76="Yes"),OFFSET('Sanitation Data'!$E$12,0,10*ROW('Sanitation Data'!E70)),NA())</f>
        <v>#N/A</v>
      </c>
      <c r="AJ76" s="106" t="e">
        <f ca="true">+IF(AND(ISNUMBER(OFFSET('Sanitation Data'!$E$13,0,10*ROW('Sanitation Data'!E70))),'Data Summary'!CY76="Yes"),OFFSET('Sanitation Data'!$E$13,0,10*ROW('Sanitation Data'!E70)),NA())</f>
        <v>#N/A</v>
      </c>
      <c r="AK76" s="106" t="e">
        <f ca="true">+IF(AND(ISNUMBER(OFFSET('Sanitation Data'!$F$5,0,10*ROW('Sanitation Data'!F70))),'Data Summary'!CZ76="Yes"),100-OFFSET('Sanitation Data'!$F$5,0,10*ROW('Sanitation Data'!F70)),NA())</f>
        <v>#N/A</v>
      </c>
      <c r="AL76" s="106" t="e">
        <f ca="true">+IF(AND(ISNUMBER(OFFSET('Sanitation Data'!$F$7,0,10*ROW('Sanitation Data'!F70))),'Data Summary'!DA76="Yes"),OFFSET('Sanitation Data'!$F$7,0,10*ROW('Sanitation Data'!F70)),NA())</f>
        <v>#N/A</v>
      </c>
      <c r="AM76" s="106" t="e">
        <f ca="true">+IF(AND(ISNUMBER(OFFSET('Sanitation Data'!$F$11,0,10*ROW('Sanitation Data'!F70))),'Data Summary'!DB76="Yes"),OFFSET('Sanitation Data'!$F$11,0,10*ROW('Sanitation Data'!F70)),NA())</f>
        <v>#N/A</v>
      </c>
      <c r="AN76" s="106" t="e">
        <f ca="true">+IF(AND(ISNUMBER(OFFSET('Sanitation Data'!$F$12,0,10*ROW('Sanitation Data'!F70))),'Data Summary'!DC76="Yes"),OFFSET('Sanitation Data'!$F$12,0,10*ROW('Sanitation Data'!F70)),NA())</f>
        <v>#N/A</v>
      </c>
      <c r="AO76" s="106" t="e">
        <f ca="true">+IF(AND(ISNUMBER(OFFSET('Sanitation Data'!$F$13,0,10*ROW('Sanitation Data'!F70))),'Data Summary'!DD76="Yes"),OFFSET('Sanitation Data'!$F$13,0,10*ROW('Sanitation Data'!F70)),NA())</f>
        <v>#N/A</v>
      </c>
      <c r="AP76" s="106" t="e">
        <f ca="true">+IF(AND(ISNUMBER(OFFSET('Sanitation Data'!$G$5,0,10*ROW('Sanitation Data'!G70))),'Data Summary'!DE76="Yes"),100-OFFSET('Sanitation Data'!$G$5,0,10*ROW('Sanitation Data'!G70)),NA())</f>
        <v>#N/A</v>
      </c>
      <c r="AQ76" s="106" t="e">
        <f ca="true">+IF(AND(ISNUMBER(OFFSET('Sanitation Data'!$G$7,0,10*ROW('Sanitation Data'!G70))),'Data Summary'!DF76="Yes"),OFFSET('Sanitation Data'!$G$7,0,10*ROW('Sanitation Data'!G70)),NA())</f>
        <v>#N/A</v>
      </c>
      <c r="AR76" s="106" t="e">
        <f ca="true">+IF(AND(ISNUMBER(OFFSET('Sanitation Data'!$G$11,0,10*ROW('Sanitation Data'!G70))),'Data Summary'!DG76="Yes"),OFFSET('Sanitation Data'!$G$11,0,10*ROW('Sanitation Data'!G70)),NA())</f>
        <v>#N/A</v>
      </c>
      <c r="AS76" s="106" t="e">
        <f ca="true">+IF(AND(ISNUMBER(OFFSET('Sanitation Data'!$G$12,0,10*ROW('Sanitation Data'!G70))),'Data Summary'!DH76="Yes"),OFFSET('Sanitation Data'!$G$12,0,10*ROW('Sanitation Data'!G70)),NA())</f>
        <v>#N/A</v>
      </c>
      <c r="AT76" s="106" t="e">
        <f ca="true">+IF(AND(ISNUMBER(OFFSET('Sanitation Data'!$G$13,0,10*ROW('Sanitation Data'!G70))),'Data Summary'!DI76="Yes"),OFFSET('Sanitation Data'!$G$13,0,10*ROW('Sanitation Data'!G70)),NA())</f>
        <v>#N/A</v>
      </c>
      <c r="AU76" s="106" t="e">
        <f ca="true">+IF(AND(ISNUMBER(OFFSET('Sanitation Data'!$H$5,0,10*ROW('Sanitation Data'!H70))),'Data Summary'!DJ76="Yes"),100-OFFSET('Sanitation Data'!$H$5,0,10*ROW('Sanitation Data'!H70)),NA())</f>
        <v>#N/A</v>
      </c>
      <c r="AV76" s="106" t="e">
        <f ca="true">+IF(AND(ISNUMBER(OFFSET('Sanitation Data'!$H$7,0,10*ROW('Sanitation Data'!H70))),'Data Summary'!DK76="Yes"),OFFSET('Sanitation Data'!$H$7,0,10*ROW('Sanitation Data'!H70)),NA())</f>
        <v>#N/A</v>
      </c>
      <c r="AW76" s="106" t="e">
        <f ca="true">+IF(AND(ISNUMBER(OFFSET('Sanitation Data'!$H$11,0,10*ROW('Sanitation Data'!H70))),'Data Summary'!DL76="Yes"),OFFSET('Sanitation Data'!$H$11,0,10*ROW('Sanitation Data'!H70)),NA())</f>
        <v>#N/A</v>
      </c>
      <c r="AX76" s="106" t="e">
        <f ca="true">+IF(AND(ISNUMBER(OFFSET('Sanitation Data'!$H$12,0,10*ROW('Sanitation Data'!H70))),'Data Summary'!DM76="Yes"),OFFSET('Sanitation Data'!$H$12,0,10*ROW('Sanitation Data'!H70)),NA())</f>
        <v>#N/A</v>
      </c>
      <c r="AY76" s="106" t="e">
        <f ca="true">+IF(AND(ISNUMBER(OFFSET('Sanitation Data'!$H$13,0,10*ROW('Sanitation Data'!H70))),'Data Summary'!DN76="Yes"),OFFSET('Sanitation Data'!$H$13,0,10*ROW('Sanitation Data'!H70)),NA())</f>
        <v>#N/A</v>
      </c>
      <c r="AZ76" s="111" t="e">
        <f ca="true">+IF(AND(ISNUMBER(OFFSET('Hygiene Data'!$C$6,0,10*ROW('Hygiene Data'!C70))),'Data Summary'!DO76="Yes"),OFFSET('Hygiene Data'!$C$6,0,10*ROW('Hygiene Data'!C70)),NA())</f>
        <v>#N/A</v>
      </c>
      <c r="BA76" s="111" t="e">
        <f ca="true">+IF(AND(ISNUMBER(OFFSET('Hygiene Data'!$C$8,0,10*ROW('Hygiene Data'!C70))),'Data Summary'!DP76="Yes"),OFFSET('Hygiene Data'!$C$8,0,10*ROW('Hygiene Data'!C70)),NA())</f>
        <v>#N/A</v>
      </c>
      <c r="BB76" s="111" t="e">
        <f ca="true">+IF(AND(ISNUMBER(OFFSET('Hygiene Data'!$C$10,0,10*ROW('Hygiene Data'!C70))),'Data Summary'!DQ76="Yes"),OFFSET('Hygiene Data'!$C$10,0,10*ROW('Hygiene Data'!C70)),NA())</f>
        <v>#N/A</v>
      </c>
      <c r="BC76" s="111" t="e">
        <f ca="true">+IF(AND(ISNUMBER(OFFSET('Hygiene Data'!$D$6,0,10*ROW('Hygiene Data'!D70))),'Data Summary'!DR76="Yes"),OFFSET('Hygiene Data'!$D$6,0,10*ROW('Hygiene Data'!D70)),NA())</f>
        <v>#N/A</v>
      </c>
      <c r="BD76" s="111" t="e">
        <f ca="true">+IF(AND(ISNUMBER(OFFSET('Hygiene Data'!$D$8,0,10*ROW('Hygiene Data'!D70))),'Data Summary'!DS76="Yes"),OFFSET('Hygiene Data'!$D$8,0,10*ROW('Hygiene Data'!D70)),NA())</f>
        <v>#N/A</v>
      </c>
      <c r="BE76" s="111" t="e">
        <f ca="true">+IF(AND(ISNUMBER(OFFSET('Hygiene Data'!$D$10,0,10*ROW('Hygiene Data'!D70))),'Data Summary'!DT76="Yes"),OFFSET('Hygiene Data'!$D$10,0,10*ROW('Hygiene Data'!D70)),NA())</f>
        <v>#N/A</v>
      </c>
      <c r="BF76" s="111" t="e">
        <f ca="true">+IF(AND(ISNUMBER(OFFSET('Hygiene Data'!$E$6,0,10*ROW('Hygiene Data'!E70))),'Data Summary'!DU76="Yes"),OFFSET('Hygiene Data'!$E$6,0,10*ROW('Hygiene Data'!E70)),NA())</f>
        <v>#N/A</v>
      </c>
      <c r="BG76" s="111" t="e">
        <f ca="true">+IF(AND(ISNUMBER(OFFSET('Hygiene Data'!$E$8,0,10*ROW('Hygiene Data'!E70))),'Data Summary'!DV76="Yes"),OFFSET('Hygiene Data'!$E$8,0,10*ROW('Hygiene Data'!E70)),NA())</f>
        <v>#N/A</v>
      </c>
      <c r="BH76" s="111" t="e">
        <f ca="true">+IF(AND(ISNUMBER(OFFSET('Hygiene Data'!$E$10,0,10*ROW('Hygiene Data'!E70))),'Data Summary'!DW76="Yes"),OFFSET('Hygiene Data'!$E$10,0,10*ROW('Hygiene Data'!E70)),NA())</f>
        <v>#N/A</v>
      </c>
      <c r="BI76" s="111" t="e">
        <f ca="true">+IF(AND(ISNUMBER(OFFSET('Hygiene Data'!$F$6,0,10*ROW('Hygiene Data'!F70))),'Data Summary'!DX76="Yes"),OFFSET('Hygiene Data'!$F$6,0,10*ROW('Hygiene Data'!F70)),NA())</f>
        <v>#N/A</v>
      </c>
      <c r="BJ76" s="111" t="e">
        <f ca="true">+IF(AND(ISNUMBER(OFFSET('Hygiene Data'!$F$8,0,10*ROW('Hygiene Data'!F70))),'Data Summary'!DY76="Yes"),OFFSET('Hygiene Data'!$F$8,0,10*ROW('Hygiene Data'!F70)),NA())</f>
        <v>#N/A</v>
      </c>
      <c r="BK76" s="111" t="e">
        <f ca="true">+IF(AND(ISNUMBER(OFFSET('Hygiene Data'!$F$10,0,10*ROW('Hygiene Data'!F70))),'Data Summary'!DZ76="Yes"),OFFSET('Hygiene Data'!$F$10,0,10*ROW('Hygiene Data'!F70)),NA())</f>
        <v>#N/A</v>
      </c>
      <c r="BL76" s="111" t="e">
        <f ca="true">+IF(AND(ISNUMBER(OFFSET('Hygiene Data'!$G$6,0,10*ROW('Hygiene Data'!G70))),'Data Summary'!EA76="Yes"),OFFSET('Hygiene Data'!$G$6,0,10*ROW('Hygiene Data'!G70)),NA())</f>
        <v>#N/A</v>
      </c>
      <c r="BM76" s="111" t="e">
        <f ca="true">+IF(AND(ISNUMBER(OFFSET('Hygiene Data'!$G$8,0,10*ROW('Hygiene Data'!G70))),'Data Summary'!EB76="Yes"),OFFSET('Hygiene Data'!$G$8,0,10*ROW('Hygiene Data'!G70)),NA())</f>
        <v>#N/A</v>
      </c>
      <c r="BN76" s="111" t="e">
        <f ca="true">+IF(AND(ISNUMBER(OFFSET('Hygiene Data'!$G$10,0,10*ROW('Hygiene Data'!G70))),'Data Summary'!EC76="Yes"),OFFSET('Hygiene Data'!$G$10,0,10*ROW('Hygiene Data'!G70)),NA())</f>
        <v>#N/A</v>
      </c>
      <c r="BO76" s="111" t="e">
        <f ca="true">+IF(AND(ISNUMBER(OFFSET('Hygiene Data'!$H$6,0,10*ROW('Hygiene Data'!H70))),'Data Summary'!ED76="Yes"),OFFSET('Hygiene Data'!$H$6,0,10*ROW('Hygiene Data'!H70)),NA())</f>
        <v>#N/A</v>
      </c>
      <c r="BP76" s="111" t="e">
        <f ca="true">+IF(AND(ISNUMBER(OFFSET('Hygiene Data'!$H$8,0,10*ROW('Hygiene Data'!H70))),'Data Summary'!EE76="Yes"),OFFSET('Hygiene Data'!$H$8,0,10*ROW('Hygiene Data'!H70)),NA())</f>
        <v>#N/A</v>
      </c>
      <c r="BQ76" s="111" t="e">
        <f ca="true">+IF(AND(ISNUMBER(OFFSET('Hygiene Data'!$H$10,0,10*ROW('Hygiene Data'!H70))),'Data Summary'!EF76="Yes"),OFFSET('Hygiene Data'!$H$10,0,10*ROW('Hygiene Data'!H70)),NA())</f>
        <v>#N/A</v>
      </c>
    </row>
    <row r="77" x14ac:dyDescent="0.2">
      <c r="A77" s="59" t="e">
        <f ca="true">+IF(OFFSET('Water Data'!$B$1,0,10*ROW('Water Data'!B71))="",NA(),OFFSET('Water Data'!$B$1,0,10*ROW('Water Data'!B71)))</f>
        <v>#N/A</v>
      </c>
      <c r="B77" s="59" t="e">
        <f ca="true">+IF(OFFSET('Water Data'!$A$3,0,10*ROW('Water Data'!A74))="",NA(),OFFSET('Water Data'!$A$3,0,10*ROW('Water Data'!A74)))</f>
        <v>#N/A</v>
      </c>
      <c r="C77" s="59" t="e">
        <f ca="true">+IF(OFFSET('Water Data'!$C$3,0,10*ROW('Water Data'!C74))="",NA(),OFFSET('Water Data'!$C$3,0,10*ROW('Water Data'!C74)))</f>
        <v>#N/A</v>
      </c>
      <c r="D77" s="60" t="e">
        <f ca="true">+IF(AND(ISNUMBER(OFFSET('Water Data'!$C$5,0,10*ROW('Water Data'!C71))),'Data Summary'!BS77="Yes"),100-OFFSET('Water Data'!$C$5,0,10*ROW('Water Data'!C71)),NA())</f>
        <v>#N/A</v>
      </c>
      <c r="E77" s="60" t="e">
        <f ca="true">+IF(AND(ISNUMBER(OFFSET('Water Data'!$C$7,0,10*ROW('Water Data'!C71))),'Data Summary'!BT77="Yes"),OFFSET('Water Data'!$C$7,0,10*ROW('Water Data'!C71)),NA())</f>
        <v>#N/A</v>
      </c>
      <c r="F77" s="60" t="e">
        <f ca="true">+IF(AND(ISNUMBER(OFFSET('Water Data'!$C$10,0,10*ROW('Water Data'!C71))),'Data Summary'!BU77="Yes"),OFFSET('Water Data'!$C$10,0,10*ROW('Water Data'!C71)),NA())</f>
        <v>#N/A</v>
      </c>
      <c r="G77" s="60" t="e">
        <f ca="true">+IF(AND(ISNUMBER(OFFSET('Water Data'!$D$5,0,10*ROW('Water Data'!D71))),'Data Summary'!BV77="Yes"),100-OFFSET('Water Data'!$D$5,0,10*ROW('Water Data'!D71)),NA())</f>
        <v>#N/A</v>
      </c>
      <c r="H77" s="60" t="e">
        <f ca="true">+IF(AND(ISNUMBER(OFFSET('Water Data'!$D$7,0,10*ROW('Water Data'!D71))),'Data Summary'!BW77="Yes"),OFFSET('Water Data'!$D$7,0,10*ROW('Water Data'!D71)),NA())</f>
        <v>#N/A</v>
      </c>
      <c r="I77" s="60" t="e">
        <f ca="true">+IF(AND(ISNUMBER(OFFSET('Water Data'!$D$10,0,10*ROW('Water Data'!D71))),'Data Summary'!BX77="Yes"),OFFSET('Water Data'!$D$10,0,10*ROW('Water Data'!D71)),NA())</f>
        <v>#N/A</v>
      </c>
      <c r="J77" s="60" t="e">
        <f ca="true">+IF(AND(ISNUMBER(OFFSET('Water Data'!$E$5,0,10*ROW('Water Data'!E71))),'Data Summary'!BY77="Yes"),100-OFFSET('Water Data'!$E$5,0,10*ROW('Water Data'!E71)),NA())</f>
        <v>#N/A</v>
      </c>
      <c r="K77" s="60" t="e">
        <f ca="true">+IF(AND(ISNUMBER(OFFSET('Water Data'!$E$7,0,10*ROW('Water Data'!E71))),'Data Summary'!BZ77="Yes"),OFFSET('Water Data'!$E$7,0,10*ROW('Water Data'!E71)),NA())</f>
        <v>#N/A</v>
      </c>
      <c r="L77" s="60" t="e">
        <f ca="true">+IF(AND(ISNUMBER(OFFSET('Water Data'!$E$10,0,10*ROW('Water Data'!E71))),'Data Summary'!CA77="Yes"),OFFSET('Water Data'!$E$10,0,10*ROW('Water Data'!E71)),NA())</f>
        <v>#N/A</v>
      </c>
      <c r="M77" s="60" t="e">
        <f ca="true">+IF(AND(ISNUMBER(OFFSET('Water Data'!$F$5,0,10*ROW('Water Data'!F71))),'Data Summary'!CB77="Yes"),100-OFFSET('Water Data'!$F$5,0,10*ROW('Water Data'!F71)),NA())</f>
        <v>#N/A</v>
      </c>
      <c r="N77" s="60" t="e">
        <f ca="true">+IF(AND(ISNUMBER(OFFSET('Water Data'!$F$7,0,10*ROW('Water Data'!F71))),'Data Summary'!CC77="Yes"),OFFSET('Water Data'!$F$7,0,10*ROW('Water Data'!F71)),NA())</f>
        <v>#N/A</v>
      </c>
      <c r="O77" s="60" t="e">
        <f ca="true">+IF(AND(ISNUMBER(OFFSET('Water Data'!$F$10,0,10*ROW('Water Data'!F71))),'Data Summary'!CD77="Yes"),OFFSET('Water Data'!$F$10,0,10*ROW('Water Data'!F71)),NA())</f>
        <v>#N/A</v>
      </c>
      <c r="P77" s="60" t="e">
        <f ca="true">+IF(AND(ISNUMBER(OFFSET('Water Data'!$G$5,0,10*ROW('Water Data'!G71))),'Data Summary'!CE77="Yes"),100-OFFSET('Water Data'!$G$5,0,10*ROW('Water Data'!G71)),NA())</f>
        <v>#N/A</v>
      </c>
      <c r="Q77" s="60" t="e">
        <f ca="true">+IF(AND(ISNUMBER(OFFSET('Water Data'!$G$7,0,10*ROW('Water Data'!G71))),'Data Summary'!CF77="Yes"),OFFSET('Water Data'!$G$7,0,10*ROW('Water Data'!G71)),NA())</f>
        <v>#N/A</v>
      </c>
      <c r="R77" s="60" t="e">
        <f ca="true">+IF(AND(ISNUMBER(OFFSET('Water Data'!$G$10,0,10*ROW('Water Data'!G71))),'Data Summary'!CG77="Yes"),OFFSET('Water Data'!$G$10,0,10*ROW('Water Data'!G71)),NA())</f>
        <v>#N/A</v>
      </c>
      <c r="S77" s="60" t="e">
        <f ca="true">+IF(AND(ISNUMBER(OFFSET('Water Data'!$H$5,0,10*ROW('Water Data'!H71))),'Data Summary'!CH77="Yes"),100-OFFSET('Water Data'!$H$5,0,10*ROW('Water Data'!H71)),NA())</f>
        <v>#N/A</v>
      </c>
      <c r="T77" s="60" t="e">
        <f ca="true">+IF(AND(ISNUMBER(OFFSET('Water Data'!$H$7,0,10*ROW('Water Data'!H71))),'Data Summary'!CI77="Yes"),OFFSET('Water Data'!$H$7,0,10*ROW('Water Data'!H71)),NA())</f>
        <v>#N/A</v>
      </c>
      <c r="U77" s="60" t="e">
        <f ca="true">+IF(AND(ISNUMBER(OFFSET('Water Data'!$H$10,0,10*ROW('Water Data'!H71))),'Data Summary'!CJ77="Yes"),OFFSET('Water Data'!$H$10,0,10*ROW('Water Data'!H71)),NA())</f>
        <v>#N/A</v>
      </c>
      <c r="V77" s="106" t="e">
        <f ca="true">+IF(AND(ISNUMBER(OFFSET('Sanitation Data'!$C$5,0,10*ROW('Sanitation Data'!C71))),'Data Summary'!CK77="Yes"),100-OFFSET('Sanitation Data'!$C$5,0,10*ROW('Sanitation Data'!C71)),NA())</f>
        <v>#N/A</v>
      </c>
      <c r="W77" s="106" t="e">
        <f ca="true">+IF(AND(ISNUMBER(OFFSET('Sanitation Data'!$C$7,0,10*ROW('Sanitation Data'!C71))),'Data Summary'!CL77="Yes"),OFFSET('Sanitation Data'!$C$7,0,10*ROW('Sanitation Data'!C71)),NA())</f>
        <v>#N/A</v>
      </c>
      <c r="X77" s="106" t="e">
        <f ca="true">+IF(AND(ISNUMBER(OFFSET('Sanitation Data'!$C$11,0,10*ROW('Sanitation Data'!C71))),'Data Summary'!CM77="Yes"),OFFSET('Sanitation Data'!$C$11,0,10*ROW('Sanitation Data'!C71)),NA())</f>
        <v>#N/A</v>
      </c>
      <c r="Y77" s="106" t="e">
        <f ca="true">+IF(AND(ISNUMBER(OFFSET('Sanitation Data'!$C$12,0,10*ROW('Sanitation Data'!C71))),'Data Summary'!CN77="Yes"),OFFSET('Sanitation Data'!$C$12,0,10*ROW('Sanitation Data'!C71)),NA())</f>
        <v>#N/A</v>
      </c>
      <c r="Z77" s="106" t="e">
        <f ca="true">+IF(AND(ISNUMBER(OFFSET('Sanitation Data'!$C$13,0,10*ROW('Sanitation Data'!C71))),'Data Summary'!CO77="Yes"),OFFSET('Sanitation Data'!$C$13,0,10*ROW('Sanitation Data'!C71)),NA())</f>
        <v>#N/A</v>
      </c>
      <c r="AA77" s="106" t="e">
        <f ca="true">+IF(AND(ISNUMBER(OFFSET('Sanitation Data'!$D$5,0,10*ROW('Sanitation Data'!D71))),'Data Summary'!CP77="Yes"),100-OFFSET('Sanitation Data'!$D$5,0,10*ROW('Sanitation Data'!D71)),NA())</f>
        <v>#N/A</v>
      </c>
      <c r="AB77" s="106" t="e">
        <f ca="true">+IF(AND(ISNUMBER(OFFSET('Sanitation Data'!$D$7,0,10*ROW('Sanitation Data'!D71))),'Data Summary'!CQ77="Yes"),OFFSET('Sanitation Data'!$D$7,0,10*ROW('Sanitation Data'!D71)),NA())</f>
        <v>#N/A</v>
      </c>
      <c r="AC77" s="106" t="e">
        <f ca="true">+IF(AND(ISNUMBER(OFFSET('Sanitation Data'!$D$11,0,10*ROW('Sanitation Data'!D71))),'Data Summary'!CR77="Yes"),OFFSET('Sanitation Data'!$D$11,0,10*ROW('Sanitation Data'!D71)),NA())</f>
        <v>#N/A</v>
      </c>
      <c r="AD77" s="106" t="e">
        <f ca="true">+IF(AND(ISNUMBER(OFFSET('Sanitation Data'!$D$12,0,10*ROW('Sanitation Data'!D71))),'Data Summary'!CS77="Yes"),OFFSET('Sanitation Data'!$D$12,0,10*ROW('Sanitation Data'!D71)),NA())</f>
        <v>#N/A</v>
      </c>
      <c r="AE77" s="106" t="e">
        <f ca="true">+IF(AND(ISNUMBER(OFFSET('Sanitation Data'!$D$13,0,10*ROW('Sanitation Data'!D71))),'Data Summary'!CT77="Yes"),OFFSET('Sanitation Data'!$D$13,0,10*ROW('Sanitation Data'!D71)),NA())</f>
        <v>#N/A</v>
      </c>
      <c r="AF77" s="106" t="e">
        <f ca="true">+IF(AND(ISNUMBER(OFFSET('Sanitation Data'!$E$5,0,10*ROW('Sanitation Data'!E71))),'Data Summary'!CU77="Yes"),100-OFFSET('Sanitation Data'!$E$5,0,10*ROW('Sanitation Data'!E71)),NA())</f>
        <v>#N/A</v>
      </c>
      <c r="AG77" s="106" t="e">
        <f ca="true">+IF(AND(ISNUMBER(OFFSET('Sanitation Data'!$E$7,0,10*ROW('Sanitation Data'!E71))),'Data Summary'!CV77="Yes"),OFFSET('Sanitation Data'!$E$7,0,10*ROW('Sanitation Data'!E71)),NA())</f>
        <v>#N/A</v>
      </c>
      <c r="AH77" s="106" t="e">
        <f ca="true">+IF(AND(ISNUMBER(OFFSET('Sanitation Data'!$E$11,0,10*ROW('Sanitation Data'!E71))),'Data Summary'!CW77="Yes"),OFFSET('Sanitation Data'!$E$11,0,10*ROW('Sanitation Data'!E71)),NA())</f>
        <v>#N/A</v>
      </c>
      <c r="AI77" s="106" t="e">
        <f ca="true">+IF(AND(ISNUMBER(OFFSET('Sanitation Data'!$E$12,0,10*ROW('Sanitation Data'!E71))),'Data Summary'!CX77="Yes"),OFFSET('Sanitation Data'!$E$12,0,10*ROW('Sanitation Data'!E71)),NA())</f>
        <v>#N/A</v>
      </c>
      <c r="AJ77" s="106" t="e">
        <f ca="true">+IF(AND(ISNUMBER(OFFSET('Sanitation Data'!$E$13,0,10*ROW('Sanitation Data'!E71))),'Data Summary'!CY77="Yes"),OFFSET('Sanitation Data'!$E$13,0,10*ROW('Sanitation Data'!E71)),NA())</f>
        <v>#N/A</v>
      </c>
      <c r="AK77" s="106" t="e">
        <f ca="true">+IF(AND(ISNUMBER(OFFSET('Sanitation Data'!$F$5,0,10*ROW('Sanitation Data'!F71))),'Data Summary'!CZ77="Yes"),100-OFFSET('Sanitation Data'!$F$5,0,10*ROW('Sanitation Data'!F71)),NA())</f>
        <v>#N/A</v>
      </c>
      <c r="AL77" s="106" t="e">
        <f ca="true">+IF(AND(ISNUMBER(OFFSET('Sanitation Data'!$F$7,0,10*ROW('Sanitation Data'!F71))),'Data Summary'!DA77="Yes"),OFFSET('Sanitation Data'!$F$7,0,10*ROW('Sanitation Data'!F71)),NA())</f>
        <v>#N/A</v>
      </c>
      <c r="AM77" s="106" t="e">
        <f ca="true">+IF(AND(ISNUMBER(OFFSET('Sanitation Data'!$F$11,0,10*ROW('Sanitation Data'!F71))),'Data Summary'!DB77="Yes"),OFFSET('Sanitation Data'!$F$11,0,10*ROW('Sanitation Data'!F71)),NA())</f>
        <v>#N/A</v>
      </c>
      <c r="AN77" s="106" t="e">
        <f ca="true">+IF(AND(ISNUMBER(OFFSET('Sanitation Data'!$F$12,0,10*ROW('Sanitation Data'!F71))),'Data Summary'!DC77="Yes"),OFFSET('Sanitation Data'!$F$12,0,10*ROW('Sanitation Data'!F71)),NA())</f>
        <v>#N/A</v>
      </c>
      <c r="AO77" s="106" t="e">
        <f ca="true">+IF(AND(ISNUMBER(OFFSET('Sanitation Data'!$F$13,0,10*ROW('Sanitation Data'!F71))),'Data Summary'!DD77="Yes"),OFFSET('Sanitation Data'!$F$13,0,10*ROW('Sanitation Data'!F71)),NA())</f>
        <v>#N/A</v>
      </c>
      <c r="AP77" s="106" t="e">
        <f ca="true">+IF(AND(ISNUMBER(OFFSET('Sanitation Data'!$G$5,0,10*ROW('Sanitation Data'!G71))),'Data Summary'!DE77="Yes"),100-OFFSET('Sanitation Data'!$G$5,0,10*ROW('Sanitation Data'!G71)),NA())</f>
        <v>#N/A</v>
      </c>
      <c r="AQ77" s="106" t="e">
        <f ca="true">+IF(AND(ISNUMBER(OFFSET('Sanitation Data'!$G$7,0,10*ROW('Sanitation Data'!G71))),'Data Summary'!DF77="Yes"),OFFSET('Sanitation Data'!$G$7,0,10*ROW('Sanitation Data'!G71)),NA())</f>
        <v>#N/A</v>
      </c>
      <c r="AR77" s="106" t="e">
        <f ca="true">+IF(AND(ISNUMBER(OFFSET('Sanitation Data'!$G$11,0,10*ROW('Sanitation Data'!G71))),'Data Summary'!DG77="Yes"),OFFSET('Sanitation Data'!$G$11,0,10*ROW('Sanitation Data'!G71)),NA())</f>
        <v>#N/A</v>
      </c>
      <c r="AS77" s="106" t="e">
        <f ca="true">+IF(AND(ISNUMBER(OFFSET('Sanitation Data'!$G$12,0,10*ROW('Sanitation Data'!G71))),'Data Summary'!DH77="Yes"),OFFSET('Sanitation Data'!$G$12,0,10*ROW('Sanitation Data'!G71)),NA())</f>
        <v>#N/A</v>
      </c>
      <c r="AT77" s="106" t="e">
        <f ca="true">+IF(AND(ISNUMBER(OFFSET('Sanitation Data'!$G$13,0,10*ROW('Sanitation Data'!G71))),'Data Summary'!DI77="Yes"),OFFSET('Sanitation Data'!$G$13,0,10*ROW('Sanitation Data'!G71)),NA())</f>
        <v>#N/A</v>
      </c>
      <c r="AU77" s="106" t="e">
        <f ca="true">+IF(AND(ISNUMBER(OFFSET('Sanitation Data'!$H$5,0,10*ROW('Sanitation Data'!H71))),'Data Summary'!DJ77="Yes"),100-OFFSET('Sanitation Data'!$H$5,0,10*ROW('Sanitation Data'!H71)),NA())</f>
        <v>#N/A</v>
      </c>
      <c r="AV77" s="106" t="e">
        <f ca="true">+IF(AND(ISNUMBER(OFFSET('Sanitation Data'!$H$7,0,10*ROW('Sanitation Data'!H71))),'Data Summary'!DK77="Yes"),OFFSET('Sanitation Data'!$H$7,0,10*ROW('Sanitation Data'!H71)),NA())</f>
        <v>#N/A</v>
      </c>
      <c r="AW77" s="106" t="e">
        <f ca="true">+IF(AND(ISNUMBER(OFFSET('Sanitation Data'!$H$11,0,10*ROW('Sanitation Data'!H71))),'Data Summary'!DL77="Yes"),OFFSET('Sanitation Data'!$H$11,0,10*ROW('Sanitation Data'!H71)),NA())</f>
        <v>#N/A</v>
      </c>
      <c r="AX77" s="106" t="e">
        <f ca="true">+IF(AND(ISNUMBER(OFFSET('Sanitation Data'!$H$12,0,10*ROW('Sanitation Data'!H71))),'Data Summary'!DM77="Yes"),OFFSET('Sanitation Data'!$H$12,0,10*ROW('Sanitation Data'!H71)),NA())</f>
        <v>#N/A</v>
      </c>
      <c r="AY77" s="106" t="e">
        <f ca="true">+IF(AND(ISNUMBER(OFFSET('Sanitation Data'!$H$13,0,10*ROW('Sanitation Data'!H71))),'Data Summary'!DN77="Yes"),OFFSET('Sanitation Data'!$H$13,0,10*ROW('Sanitation Data'!H71)),NA())</f>
        <v>#N/A</v>
      </c>
      <c r="AZ77" s="111" t="e">
        <f ca="true">+IF(AND(ISNUMBER(OFFSET('Hygiene Data'!$C$6,0,10*ROW('Hygiene Data'!C71))),'Data Summary'!DO77="Yes"),OFFSET('Hygiene Data'!$C$6,0,10*ROW('Hygiene Data'!C71)),NA())</f>
        <v>#N/A</v>
      </c>
      <c r="BA77" s="111" t="e">
        <f ca="true">+IF(AND(ISNUMBER(OFFSET('Hygiene Data'!$C$8,0,10*ROW('Hygiene Data'!C71))),'Data Summary'!DP77="Yes"),OFFSET('Hygiene Data'!$C$8,0,10*ROW('Hygiene Data'!C71)),NA())</f>
        <v>#N/A</v>
      </c>
      <c r="BB77" s="111" t="e">
        <f ca="true">+IF(AND(ISNUMBER(OFFSET('Hygiene Data'!$C$10,0,10*ROW('Hygiene Data'!C71))),'Data Summary'!DQ77="Yes"),OFFSET('Hygiene Data'!$C$10,0,10*ROW('Hygiene Data'!C71)),NA())</f>
        <v>#N/A</v>
      </c>
      <c r="BC77" s="111" t="e">
        <f ca="true">+IF(AND(ISNUMBER(OFFSET('Hygiene Data'!$D$6,0,10*ROW('Hygiene Data'!D71))),'Data Summary'!DR77="Yes"),OFFSET('Hygiene Data'!$D$6,0,10*ROW('Hygiene Data'!D71)),NA())</f>
        <v>#N/A</v>
      </c>
      <c r="BD77" s="111" t="e">
        <f ca="true">+IF(AND(ISNUMBER(OFFSET('Hygiene Data'!$D$8,0,10*ROW('Hygiene Data'!D71))),'Data Summary'!DS77="Yes"),OFFSET('Hygiene Data'!$D$8,0,10*ROW('Hygiene Data'!D71)),NA())</f>
        <v>#N/A</v>
      </c>
      <c r="BE77" s="111" t="e">
        <f ca="true">+IF(AND(ISNUMBER(OFFSET('Hygiene Data'!$D$10,0,10*ROW('Hygiene Data'!D71))),'Data Summary'!DT77="Yes"),OFFSET('Hygiene Data'!$D$10,0,10*ROW('Hygiene Data'!D71)),NA())</f>
        <v>#N/A</v>
      </c>
      <c r="BF77" s="111" t="e">
        <f ca="true">+IF(AND(ISNUMBER(OFFSET('Hygiene Data'!$E$6,0,10*ROW('Hygiene Data'!E71))),'Data Summary'!DU77="Yes"),OFFSET('Hygiene Data'!$E$6,0,10*ROW('Hygiene Data'!E71)),NA())</f>
        <v>#N/A</v>
      </c>
      <c r="BG77" s="111" t="e">
        <f ca="true">+IF(AND(ISNUMBER(OFFSET('Hygiene Data'!$E$8,0,10*ROW('Hygiene Data'!E71))),'Data Summary'!DV77="Yes"),OFFSET('Hygiene Data'!$E$8,0,10*ROW('Hygiene Data'!E71)),NA())</f>
        <v>#N/A</v>
      </c>
      <c r="BH77" s="111" t="e">
        <f ca="true">+IF(AND(ISNUMBER(OFFSET('Hygiene Data'!$E$10,0,10*ROW('Hygiene Data'!E71))),'Data Summary'!DW77="Yes"),OFFSET('Hygiene Data'!$E$10,0,10*ROW('Hygiene Data'!E71)),NA())</f>
        <v>#N/A</v>
      </c>
      <c r="BI77" s="111" t="e">
        <f ca="true">+IF(AND(ISNUMBER(OFFSET('Hygiene Data'!$F$6,0,10*ROW('Hygiene Data'!F71))),'Data Summary'!DX77="Yes"),OFFSET('Hygiene Data'!$F$6,0,10*ROW('Hygiene Data'!F71)),NA())</f>
        <v>#N/A</v>
      </c>
      <c r="BJ77" s="111" t="e">
        <f ca="true">+IF(AND(ISNUMBER(OFFSET('Hygiene Data'!$F$8,0,10*ROW('Hygiene Data'!F71))),'Data Summary'!DY77="Yes"),OFFSET('Hygiene Data'!$F$8,0,10*ROW('Hygiene Data'!F71)),NA())</f>
        <v>#N/A</v>
      </c>
      <c r="BK77" s="111" t="e">
        <f ca="true">+IF(AND(ISNUMBER(OFFSET('Hygiene Data'!$F$10,0,10*ROW('Hygiene Data'!F71))),'Data Summary'!DZ77="Yes"),OFFSET('Hygiene Data'!$F$10,0,10*ROW('Hygiene Data'!F71)),NA())</f>
        <v>#N/A</v>
      </c>
      <c r="BL77" s="111" t="e">
        <f ca="true">+IF(AND(ISNUMBER(OFFSET('Hygiene Data'!$G$6,0,10*ROW('Hygiene Data'!G71))),'Data Summary'!EA77="Yes"),OFFSET('Hygiene Data'!$G$6,0,10*ROW('Hygiene Data'!G71)),NA())</f>
        <v>#N/A</v>
      </c>
      <c r="BM77" s="111" t="e">
        <f ca="true">+IF(AND(ISNUMBER(OFFSET('Hygiene Data'!$G$8,0,10*ROW('Hygiene Data'!G71))),'Data Summary'!EB77="Yes"),OFFSET('Hygiene Data'!$G$8,0,10*ROW('Hygiene Data'!G71)),NA())</f>
        <v>#N/A</v>
      </c>
      <c r="BN77" s="111" t="e">
        <f ca="true">+IF(AND(ISNUMBER(OFFSET('Hygiene Data'!$G$10,0,10*ROW('Hygiene Data'!G71))),'Data Summary'!EC77="Yes"),OFFSET('Hygiene Data'!$G$10,0,10*ROW('Hygiene Data'!G71)),NA())</f>
        <v>#N/A</v>
      </c>
      <c r="BO77" s="111" t="e">
        <f ca="true">+IF(AND(ISNUMBER(OFFSET('Hygiene Data'!$H$6,0,10*ROW('Hygiene Data'!H71))),'Data Summary'!ED77="Yes"),OFFSET('Hygiene Data'!$H$6,0,10*ROW('Hygiene Data'!H71)),NA())</f>
        <v>#N/A</v>
      </c>
      <c r="BP77" s="111" t="e">
        <f ca="true">+IF(AND(ISNUMBER(OFFSET('Hygiene Data'!$H$8,0,10*ROW('Hygiene Data'!H71))),'Data Summary'!EE77="Yes"),OFFSET('Hygiene Data'!$H$8,0,10*ROW('Hygiene Data'!H71)),NA())</f>
        <v>#N/A</v>
      </c>
      <c r="BQ77" s="111" t="e">
        <f ca="true">+IF(AND(ISNUMBER(OFFSET('Hygiene Data'!$H$10,0,10*ROW('Hygiene Data'!H71))),'Data Summary'!EF77="Yes"),OFFSET('Hygiene Data'!$H$10,0,10*ROW('Hygiene Data'!H71)),NA())</f>
        <v>#N/A</v>
      </c>
    </row>
    <row r="78" x14ac:dyDescent="0.2">
      <c r="A78" s="59" t="e">
        <f ca="true">+IF(OFFSET('Water Data'!$B$1,0,10*ROW('Water Data'!B72))="",NA(),OFFSET('Water Data'!$B$1,0,10*ROW('Water Data'!B72)))</f>
        <v>#N/A</v>
      </c>
      <c r="B78" s="59" t="e">
        <f ca="true">+IF(OFFSET('Water Data'!$A$3,0,10*ROW('Water Data'!A75))="",NA(),OFFSET('Water Data'!$A$3,0,10*ROW('Water Data'!A75)))</f>
        <v>#N/A</v>
      </c>
      <c r="C78" s="59" t="e">
        <f ca="true">+IF(OFFSET('Water Data'!$C$3,0,10*ROW('Water Data'!C75))="",NA(),OFFSET('Water Data'!$C$3,0,10*ROW('Water Data'!C75)))</f>
        <v>#N/A</v>
      </c>
      <c r="D78" s="60" t="e">
        <f ca="true">+IF(AND(ISNUMBER(OFFSET('Water Data'!$C$5,0,10*ROW('Water Data'!C72))),'Data Summary'!BS78="Yes"),100-OFFSET('Water Data'!$C$5,0,10*ROW('Water Data'!C72)),NA())</f>
        <v>#N/A</v>
      </c>
      <c r="E78" s="60" t="e">
        <f ca="true">+IF(AND(ISNUMBER(OFFSET('Water Data'!$C$7,0,10*ROW('Water Data'!C72))),'Data Summary'!BT78="Yes"),OFFSET('Water Data'!$C$7,0,10*ROW('Water Data'!C72)),NA())</f>
        <v>#N/A</v>
      </c>
      <c r="F78" s="60" t="e">
        <f ca="true">+IF(AND(ISNUMBER(OFFSET('Water Data'!$C$10,0,10*ROW('Water Data'!C72))),'Data Summary'!BU78="Yes"),OFFSET('Water Data'!$C$10,0,10*ROW('Water Data'!C72)),NA())</f>
        <v>#N/A</v>
      </c>
      <c r="G78" s="60" t="e">
        <f ca="true">+IF(AND(ISNUMBER(OFFSET('Water Data'!$D$5,0,10*ROW('Water Data'!D72))),'Data Summary'!BV78="Yes"),100-OFFSET('Water Data'!$D$5,0,10*ROW('Water Data'!D72)),NA())</f>
        <v>#N/A</v>
      </c>
      <c r="H78" s="60" t="e">
        <f ca="true">+IF(AND(ISNUMBER(OFFSET('Water Data'!$D$7,0,10*ROW('Water Data'!D72))),'Data Summary'!BW78="Yes"),OFFSET('Water Data'!$D$7,0,10*ROW('Water Data'!D72)),NA())</f>
        <v>#N/A</v>
      </c>
      <c r="I78" s="60" t="e">
        <f ca="true">+IF(AND(ISNUMBER(OFFSET('Water Data'!$D$10,0,10*ROW('Water Data'!D72))),'Data Summary'!BX78="Yes"),OFFSET('Water Data'!$D$10,0,10*ROW('Water Data'!D72)),NA())</f>
        <v>#N/A</v>
      </c>
      <c r="J78" s="60" t="e">
        <f ca="true">+IF(AND(ISNUMBER(OFFSET('Water Data'!$E$5,0,10*ROW('Water Data'!E72))),'Data Summary'!BY78="Yes"),100-OFFSET('Water Data'!$E$5,0,10*ROW('Water Data'!E72)),NA())</f>
        <v>#N/A</v>
      </c>
      <c r="K78" s="60" t="e">
        <f ca="true">+IF(AND(ISNUMBER(OFFSET('Water Data'!$E$7,0,10*ROW('Water Data'!E72))),'Data Summary'!BZ78="Yes"),OFFSET('Water Data'!$E$7,0,10*ROW('Water Data'!E72)),NA())</f>
        <v>#N/A</v>
      </c>
      <c r="L78" s="60" t="e">
        <f ca="true">+IF(AND(ISNUMBER(OFFSET('Water Data'!$E$10,0,10*ROW('Water Data'!E72))),'Data Summary'!CA78="Yes"),OFFSET('Water Data'!$E$10,0,10*ROW('Water Data'!E72)),NA())</f>
        <v>#N/A</v>
      </c>
      <c r="M78" s="60" t="e">
        <f ca="true">+IF(AND(ISNUMBER(OFFSET('Water Data'!$F$5,0,10*ROW('Water Data'!F72))),'Data Summary'!CB78="Yes"),100-OFFSET('Water Data'!$F$5,0,10*ROW('Water Data'!F72)),NA())</f>
        <v>#N/A</v>
      </c>
      <c r="N78" s="60" t="e">
        <f ca="true">+IF(AND(ISNUMBER(OFFSET('Water Data'!$F$7,0,10*ROW('Water Data'!F72))),'Data Summary'!CC78="Yes"),OFFSET('Water Data'!$F$7,0,10*ROW('Water Data'!F72)),NA())</f>
        <v>#N/A</v>
      </c>
      <c r="O78" s="60" t="e">
        <f ca="true">+IF(AND(ISNUMBER(OFFSET('Water Data'!$F$10,0,10*ROW('Water Data'!F72))),'Data Summary'!CD78="Yes"),OFFSET('Water Data'!$F$10,0,10*ROW('Water Data'!F72)),NA())</f>
        <v>#N/A</v>
      </c>
      <c r="P78" s="60" t="e">
        <f ca="true">+IF(AND(ISNUMBER(OFFSET('Water Data'!$G$5,0,10*ROW('Water Data'!G72))),'Data Summary'!CE78="Yes"),100-OFFSET('Water Data'!$G$5,0,10*ROW('Water Data'!G72)),NA())</f>
        <v>#N/A</v>
      </c>
      <c r="Q78" s="60" t="e">
        <f ca="true">+IF(AND(ISNUMBER(OFFSET('Water Data'!$G$7,0,10*ROW('Water Data'!G72))),'Data Summary'!CF78="Yes"),OFFSET('Water Data'!$G$7,0,10*ROW('Water Data'!G72)),NA())</f>
        <v>#N/A</v>
      </c>
      <c r="R78" s="60" t="e">
        <f ca="true">+IF(AND(ISNUMBER(OFFSET('Water Data'!$G$10,0,10*ROW('Water Data'!G72))),'Data Summary'!CG78="Yes"),OFFSET('Water Data'!$G$10,0,10*ROW('Water Data'!G72)),NA())</f>
        <v>#N/A</v>
      </c>
      <c r="S78" s="60" t="e">
        <f ca="true">+IF(AND(ISNUMBER(OFFSET('Water Data'!$H$5,0,10*ROW('Water Data'!H72))),'Data Summary'!CH78="Yes"),100-OFFSET('Water Data'!$H$5,0,10*ROW('Water Data'!H72)),NA())</f>
        <v>#N/A</v>
      </c>
      <c r="T78" s="60" t="e">
        <f ca="true">+IF(AND(ISNUMBER(OFFSET('Water Data'!$H$7,0,10*ROW('Water Data'!H72))),'Data Summary'!CI78="Yes"),OFFSET('Water Data'!$H$7,0,10*ROW('Water Data'!H72)),NA())</f>
        <v>#N/A</v>
      </c>
      <c r="U78" s="60" t="e">
        <f ca="true">+IF(AND(ISNUMBER(OFFSET('Water Data'!$H$10,0,10*ROW('Water Data'!H72))),'Data Summary'!CJ78="Yes"),OFFSET('Water Data'!$H$10,0,10*ROW('Water Data'!H72)),NA())</f>
        <v>#N/A</v>
      </c>
      <c r="V78" s="106" t="e">
        <f ca="true">+IF(AND(ISNUMBER(OFFSET('Sanitation Data'!$C$5,0,10*ROW('Sanitation Data'!C72))),'Data Summary'!CK78="Yes"),100-OFFSET('Sanitation Data'!$C$5,0,10*ROW('Sanitation Data'!C72)),NA())</f>
        <v>#N/A</v>
      </c>
      <c r="W78" s="106" t="e">
        <f ca="true">+IF(AND(ISNUMBER(OFFSET('Sanitation Data'!$C$7,0,10*ROW('Sanitation Data'!C72))),'Data Summary'!CL78="Yes"),OFFSET('Sanitation Data'!$C$7,0,10*ROW('Sanitation Data'!C72)),NA())</f>
        <v>#N/A</v>
      </c>
      <c r="X78" s="106" t="e">
        <f ca="true">+IF(AND(ISNUMBER(OFFSET('Sanitation Data'!$C$11,0,10*ROW('Sanitation Data'!C72))),'Data Summary'!CM78="Yes"),OFFSET('Sanitation Data'!$C$11,0,10*ROW('Sanitation Data'!C72)),NA())</f>
        <v>#N/A</v>
      </c>
      <c r="Y78" s="106" t="e">
        <f ca="true">+IF(AND(ISNUMBER(OFFSET('Sanitation Data'!$C$12,0,10*ROW('Sanitation Data'!C72))),'Data Summary'!CN78="Yes"),OFFSET('Sanitation Data'!$C$12,0,10*ROW('Sanitation Data'!C72)),NA())</f>
        <v>#N/A</v>
      </c>
      <c r="Z78" s="106" t="e">
        <f ca="true">+IF(AND(ISNUMBER(OFFSET('Sanitation Data'!$C$13,0,10*ROW('Sanitation Data'!C72))),'Data Summary'!CO78="Yes"),OFFSET('Sanitation Data'!$C$13,0,10*ROW('Sanitation Data'!C72)),NA())</f>
        <v>#N/A</v>
      </c>
      <c r="AA78" s="106" t="e">
        <f ca="true">+IF(AND(ISNUMBER(OFFSET('Sanitation Data'!$D$5,0,10*ROW('Sanitation Data'!D72))),'Data Summary'!CP78="Yes"),100-OFFSET('Sanitation Data'!$D$5,0,10*ROW('Sanitation Data'!D72)),NA())</f>
        <v>#N/A</v>
      </c>
      <c r="AB78" s="106" t="e">
        <f ca="true">+IF(AND(ISNUMBER(OFFSET('Sanitation Data'!$D$7,0,10*ROW('Sanitation Data'!D72))),'Data Summary'!CQ78="Yes"),OFFSET('Sanitation Data'!$D$7,0,10*ROW('Sanitation Data'!D72)),NA())</f>
        <v>#N/A</v>
      </c>
      <c r="AC78" s="106" t="e">
        <f ca="true">+IF(AND(ISNUMBER(OFFSET('Sanitation Data'!$D$11,0,10*ROW('Sanitation Data'!D72))),'Data Summary'!CR78="Yes"),OFFSET('Sanitation Data'!$D$11,0,10*ROW('Sanitation Data'!D72)),NA())</f>
        <v>#N/A</v>
      </c>
      <c r="AD78" s="106" t="e">
        <f ca="true">+IF(AND(ISNUMBER(OFFSET('Sanitation Data'!$D$12,0,10*ROW('Sanitation Data'!D72))),'Data Summary'!CS78="Yes"),OFFSET('Sanitation Data'!$D$12,0,10*ROW('Sanitation Data'!D72)),NA())</f>
        <v>#N/A</v>
      </c>
      <c r="AE78" s="106" t="e">
        <f ca="true">+IF(AND(ISNUMBER(OFFSET('Sanitation Data'!$D$13,0,10*ROW('Sanitation Data'!D72))),'Data Summary'!CT78="Yes"),OFFSET('Sanitation Data'!$D$13,0,10*ROW('Sanitation Data'!D72)),NA())</f>
        <v>#N/A</v>
      </c>
      <c r="AF78" s="106" t="e">
        <f ca="true">+IF(AND(ISNUMBER(OFFSET('Sanitation Data'!$E$5,0,10*ROW('Sanitation Data'!E72))),'Data Summary'!CU78="Yes"),100-OFFSET('Sanitation Data'!$E$5,0,10*ROW('Sanitation Data'!E72)),NA())</f>
        <v>#N/A</v>
      </c>
      <c r="AG78" s="106" t="e">
        <f ca="true">+IF(AND(ISNUMBER(OFFSET('Sanitation Data'!$E$7,0,10*ROW('Sanitation Data'!E72))),'Data Summary'!CV78="Yes"),OFFSET('Sanitation Data'!$E$7,0,10*ROW('Sanitation Data'!E72)),NA())</f>
        <v>#N/A</v>
      </c>
      <c r="AH78" s="106" t="e">
        <f ca="true">+IF(AND(ISNUMBER(OFFSET('Sanitation Data'!$E$11,0,10*ROW('Sanitation Data'!E72))),'Data Summary'!CW78="Yes"),OFFSET('Sanitation Data'!$E$11,0,10*ROW('Sanitation Data'!E72)),NA())</f>
        <v>#N/A</v>
      </c>
      <c r="AI78" s="106" t="e">
        <f ca="true">+IF(AND(ISNUMBER(OFFSET('Sanitation Data'!$E$12,0,10*ROW('Sanitation Data'!E72))),'Data Summary'!CX78="Yes"),OFFSET('Sanitation Data'!$E$12,0,10*ROW('Sanitation Data'!E72)),NA())</f>
        <v>#N/A</v>
      </c>
      <c r="AJ78" s="106" t="e">
        <f ca="true">+IF(AND(ISNUMBER(OFFSET('Sanitation Data'!$E$13,0,10*ROW('Sanitation Data'!E72))),'Data Summary'!CY78="Yes"),OFFSET('Sanitation Data'!$E$13,0,10*ROW('Sanitation Data'!E72)),NA())</f>
        <v>#N/A</v>
      </c>
      <c r="AK78" s="106" t="e">
        <f ca="true">+IF(AND(ISNUMBER(OFFSET('Sanitation Data'!$F$5,0,10*ROW('Sanitation Data'!F72))),'Data Summary'!CZ78="Yes"),100-OFFSET('Sanitation Data'!$F$5,0,10*ROW('Sanitation Data'!F72)),NA())</f>
        <v>#N/A</v>
      </c>
      <c r="AL78" s="106" t="e">
        <f ca="true">+IF(AND(ISNUMBER(OFFSET('Sanitation Data'!$F$7,0,10*ROW('Sanitation Data'!F72))),'Data Summary'!DA78="Yes"),OFFSET('Sanitation Data'!$F$7,0,10*ROW('Sanitation Data'!F72)),NA())</f>
        <v>#N/A</v>
      </c>
      <c r="AM78" s="106" t="e">
        <f ca="true">+IF(AND(ISNUMBER(OFFSET('Sanitation Data'!$F$11,0,10*ROW('Sanitation Data'!F72))),'Data Summary'!DB78="Yes"),OFFSET('Sanitation Data'!$F$11,0,10*ROW('Sanitation Data'!F72)),NA())</f>
        <v>#N/A</v>
      </c>
      <c r="AN78" s="106" t="e">
        <f ca="true">+IF(AND(ISNUMBER(OFFSET('Sanitation Data'!$F$12,0,10*ROW('Sanitation Data'!F72))),'Data Summary'!DC78="Yes"),OFFSET('Sanitation Data'!$F$12,0,10*ROW('Sanitation Data'!F72)),NA())</f>
        <v>#N/A</v>
      </c>
      <c r="AO78" s="106" t="e">
        <f ca="true">+IF(AND(ISNUMBER(OFFSET('Sanitation Data'!$F$13,0,10*ROW('Sanitation Data'!F72))),'Data Summary'!DD78="Yes"),OFFSET('Sanitation Data'!$F$13,0,10*ROW('Sanitation Data'!F72)),NA())</f>
        <v>#N/A</v>
      </c>
      <c r="AP78" s="106" t="e">
        <f ca="true">+IF(AND(ISNUMBER(OFFSET('Sanitation Data'!$G$5,0,10*ROW('Sanitation Data'!G72))),'Data Summary'!DE78="Yes"),100-OFFSET('Sanitation Data'!$G$5,0,10*ROW('Sanitation Data'!G72)),NA())</f>
        <v>#N/A</v>
      </c>
      <c r="AQ78" s="106" t="e">
        <f ca="true">+IF(AND(ISNUMBER(OFFSET('Sanitation Data'!$G$7,0,10*ROW('Sanitation Data'!G72))),'Data Summary'!DF78="Yes"),OFFSET('Sanitation Data'!$G$7,0,10*ROW('Sanitation Data'!G72)),NA())</f>
        <v>#N/A</v>
      </c>
      <c r="AR78" s="106" t="e">
        <f ca="true">+IF(AND(ISNUMBER(OFFSET('Sanitation Data'!$G$11,0,10*ROW('Sanitation Data'!G72))),'Data Summary'!DG78="Yes"),OFFSET('Sanitation Data'!$G$11,0,10*ROW('Sanitation Data'!G72)),NA())</f>
        <v>#N/A</v>
      </c>
      <c r="AS78" s="106" t="e">
        <f ca="true">+IF(AND(ISNUMBER(OFFSET('Sanitation Data'!$G$12,0,10*ROW('Sanitation Data'!G72))),'Data Summary'!DH78="Yes"),OFFSET('Sanitation Data'!$G$12,0,10*ROW('Sanitation Data'!G72)),NA())</f>
        <v>#N/A</v>
      </c>
      <c r="AT78" s="106" t="e">
        <f ca="true">+IF(AND(ISNUMBER(OFFSET('Sanitation Data'!$G$13,0,10*ROW('Sanitation Data'!G72))),'Data Summary'!DI78="Yes"),OFFSET('Sanitation Data'!$G$13,0,10*ROW('Sanitation Data'!G72)),NA())</f>
        <v>#N/A</v>
      </c>
      <c r="AU78" s="106" t="e">
        <f ca="true">+IF(AND(ISNUMBER(OFFSET('Sanitation Data'!$H$5,0,10*ROW('Sanitation Data'!H72))),'Data Summary'!DJ78="Yes"),100-OFFSET('Sanitation Data'!$H$5,0,10*ROW('Sanitation Data'!H72)),NA())</f>
        <v>#N/A</v>
      </c>
      <c r="AV78" s="106" t="e">
        <f ca="true">+IF(AND(ISNUMBER(OFFSET('Sanitation Data'!$H$7,0,10*ROW('Sanitation Data'!H72))),'Data Summary'!DK78="Yes"),OFFSET('Sanitation Data'!$H$7,0,10*ROW('Sanitation Data'!H72)),NA())</f>
        <v>#N/A</v>
      </c>
      <c r="AW78" s="106" t="e">
        <f ca="true">+IF(AND(ISNUMBER(OFFSET('Sanitation Data'!$H$11,0,10*ROW('Sanitation Data'!H72))),'Data Summary'!DL78="Yes"),OFFSET('Sanitation Data'!$H$11,0,10*ROW('Sanitation Data'!H72)),NA())</f>
        <v>#N/A</v>
      </c>
      <c r="AX78" s="106" t="e">
        <f ca="true">+IF(AND(ISNUMBER(OFFSET('Sanitation Data'!$H$12,0,10*ROW('Sanitation Data'!H72))),'Data Summary'!DM78="Yes"),OFFSET('Sanitation Data'!$H$12,0,10*ROW('Sanitation Data'!H72)),NA())</f>
        <v>#N/A</v>
      </c>
      <c r="AY78" s="106" t="e">
        <f ca="true">+IF(AND(ISNUMBER(OFFSET('Sanitation Data'!$H$13,0,10*ROW('Sanitation Data'!H72))),'Data Summary'!DN78="Yes"),OFFSET('Sanitation Data'!$H$13,0,10*ROW('Sanitation Data'!H72)),NA())</f>
        <v>#N/A</v>
      </c>
      <c r="AZ78" s="111" t="e">
        <f ca="true">+IF(AND(ISNUMBER(OFFSET('Hygiene Data'!$C$6,0,10*ROW('Hygiene Data'!C72))),'Data Summary'!DO78="Yes"),OFFSET('Hygiene Data'!$C$6,0,10*ROW('Hygiene Data'!C72)),NA())</f>
        <v>#N/A</v>
      </c>
      <c r="BA78" s="111" t="e">
        <f ca="true">+IF(AND(ISNUMBER(OFFSET('Hygiene Data'!$C$8,0,10*ROW('Hygiene Data'!C72))),'Data Summary'!DP78="Yes"),OFFSET('Hygiene Data'!$C$8,0,10*ROW('Hygiene Data'!C72)),NA())</f>
        <v>#N/A</v>
      </c>
      <c r="BB78" s="111" t="e">
        <f ca="true">+IF(AND(ISNUMBER(OFFSET('Hygiene Data'!$C$10,0,10*ROW('Hygiene Data'!C72))),'Data Summary'!DQ78="Yes"),OFFSET('Hygiene Data'!$C$10,0,10*ROW('Hygiene Data'!C72)),NA())</f>
        <v>#N/A</v>
      </c>
      <c r="BC78" s="111" t="e">
        <f ca="true">+IF(AND(ISNUMBER(OFFSET('Hygiene Data'!$D$6,0,10*ROW('Hygiene Data'!D72))),'Data Summary'!DR78="Yes"),OFFSET('Hygiene Data'!$D$6,0,10*ROW('Hygiene Data'!D72)),NA())</f>
        <v>#N/A</v>
      </c>
      <c r="BD78" s="111" t="e">
        <f ca="true">+IF(AND(ISNUMBER(OFFSET('Hygiene Data'!$D$8,0,10*ROW('Hygiene Data'!D72))),'Data Summary'!DS78="Yes"),OFFSET('Hygiene Data'!$D$8,0,10*ROW('Hygiene Data'!D72)),NA())</f>
        <v>#N/A</v>
      </c>
      <c r="BE78" s="111" t="e">
        <f ca="true">+IF(AND(ISNUMBER(OFFSET('Hygiene Data'!$D$10,0,10*ROW('Hygiene Data'!D72))),'Data Summary'!DT78="Yes"),OFFSET('Hygiene Data'!$D$10,0,10*ROW('Hygiene Data'!D72)),NA())</f>
        <v>#N/A</v>
      </c>
      <c r="BF78" s="111" t="e">
        <f ca="true">+IF(AND(ISNUMBER(OFFSET('Hygiene Data'!$E$6,0,10*ROW('Hygiene Data'!E72))),'Data Summary'!DU78="Yes"),OFFSET('Hygiene Data'!$E$6,0,10*ROW('Hygiene Data'!E72)),NA())</f>
        <v>#N/A</v>
      </c>
      <c r="BG78" s="111" t="e">
        <f ca="true">+IF(AND(ISNUMBER(OFFSET('Hygiene Data'!$E$8,0,10*ROW('Hygiene Data'!E72))),'Data Summary'!DV78="Yes"),OFFSET('Hygiene Data'!$E$8,0,10*ROW('Hygiene Data'!E72)),NA())</f>
        <v>#N/A</v>
      </c>
      <c r="BH78" s="111" t="e">
        <f ca="true">+IF(AND(ISNUMBER(OFFSET('Hygiene Data'!$E$10,0,10*ROW('Hygiene Data'!E72))),'Data Summary'!DW78="Yes"),OFFSET('Hygiene Data'!$E$10,0,10*ROW('Hygiene Data'!E72)),NA())</f>
        <v>#N/A</v>
      </c>
      <c r="BI78" s="111" t="e">
        <f ca="true">+IF(AND(ISNUMBER(OFFSET('Hygiene Data'!$F$6,0,10*ROW('Hygiene Data'!F72))),'Data Summary'!DX78="Yes"),OFFSET('Hygiene Data'!$F$6,0,10*ROW('Hygiene Data'!F72)),NA())</f>
        <v>#N/A</v>
      </c>
      <c r="BJ78" s="111" t="e">
        <f ca="true">+IF(AND(ISNUMBER(OFFSET('Hygiene Data'!$F$8,0,10*ROW('Hygiene Data'!F72))),'Data Summary'!DY78="Yes"),OFFSET('Hygiene Data'!$F$8,0,10*ROW('Hygiene Data'!F72)),NA())</f>
        <v>#N/A</v>
      </c>
      <c r="BK78" s="111" t="e">
        <f ca="true">+IF(AND(ISNUMBER(OFFSET('Hygiene Data'!$F$10,0,10*ROW('Hygiene Data'!F72))),'Data Summary'!DZ78="Yes"),OFFSET('Hygiene Data'!$F$10,0,10*ROW('Hygiene Data'!F72)),NA())</f>
        <v>#N/A</v>
      </c>
      <c r="BL78" s="111" t="e">
        <f ca="true">+IF(AND(ISNUMBER(OFFSET('Hygiene Data'!$G$6,0,10*ROW('Hygiene Data'!G72))),'Data Summary'!EA78="Yes"),OFFSET('Hygiene Data'!$G$6,0,10*ROW('Hygiene Data'!G72)),NA())</f>
        <v>#N/A</v>
      </c>
      <c r="BM78" s="111" t="e">
        <f ca="true">+IF(AND(ISNUMBER(OFFSET('Hygiene Data'!$G$8,0,10*ROW('Hygiene Data'!G72))),'Data Summary'!EB78="Yes"),OFFSET('Hygiene Data'!$G$8,0,10*ROW('Hygiene Data'!G72)),NA())</f>
        <v>#N/A</v>
      </c>
      <c r="BN78" s="111" t="e">
        <f ca="true">+IF(AND(ISNUMBER(OFFSET('Hygiene Data'!$G$10,0,10*ROW('Hygiene Data'!G72))),'Data Summary'!EC78="Yes"),OFFSET('Hygiene Data'!$G$10,0,10*ROW('Hygiene Data'!G72)),NA())</f>
        <v>#N/A</v>
      </c>
      <c r="BO78" s="111" t="e">
        <f ca="true">+IF(AND(ISNUMBER(OFFSET('Hygiene Data'!$H$6,0,10*ROW('Hygiene Data'!H72))),'Data Summary'!ED78="Yes"),OFFSET('Hygiene Data'!$H$6,0,10*ROW('Hygiene Data'!H72)),NA())</f>
        <v>#N/A</v>
      </c>
      <c r="BP78" s="111" t="e">
        <f ca="true">+IF(AND(ISNUMBER(OFFSET('Hygiene Data'!$H$8,0,10*ROW('Hygiene Data'!H72))),'Data Summary'!EE78="Yes"),OFFSET('Hygiene Data'!$H$8,0,10*ROW('Hygiene Data'!H72)),NA())</f>
        <v>#N/A</v>
      </c>
      <c r="BQ78" s="111" t="e">
        <f ca="true">+IF(AND(ISNUMBER(OFFSET('Hygiene Data'!$H$10,0,10*ROW('Hygiene Data'!H72))),'Data Summary'!EF78="Yes"),OFFSET('Hygiene Data'!$H$10,0,10*ROW('Hygiene Data'!H72)),NA())</f>
        <v>#N/A</v>
      </c>
    </row>
    <row r="79" x14ac:dyDescent="0.2">
      <c r="A79" s="59" t="e">
        <f ca="true">+IF(OFFSET('Water Data'!$B$1,0,10*ROW('Water Data'!B73))="",NA(),OFFSET('Water Data'!$B$1,0,10*ROW('Water Data'!B73)))</f>
        <v>#N/A</v>
      </c>
      <c r="B79" s="59" t="e">
        <f ca="true">+IF(OFFSET('Water Data'!$A$3,0,10*ROW('Water Data'!A76))="",NA(),OFFSET('Water Data'!$A$3,0,10*ROW('Water Data'!A76)))</f>
        <v>#N/A</v>
      </c>
      <c r="C79" s="59" t="e">
        <f ca="true">+IF(OFFSET('Water Data'!$C$3,0,10*ROW('Water Data'!C76))="",NA(),OFFSET('Water Data'!$C$3,0,10*ROW('Water Data'!C76)))</f>
        <v>#N/A</v>
      </c>
      <c r="D79" s="60" t="e">
        <f ca="true">+IF(AND(ISNUMBER(OFFSET('Water Data'!$C$5,0,10*ROW('Water Data'!C73))),'Data Summary'!BS79="Yes"),100-OFFSET('Water Data'!$C$5,0,10*ROW('Water Data'!C73)),NA())</f>
        <v>#N/A</v>
      </c>
      <c r="E79" s="60" t="e">
        <f ca="true">+IF(AND(ISNUMBER(OFFSET('Water Data'!$C$7,0,10*ROW('Water Data'!C73))),'Data Summary'!BT79="Yes"),OFFSET('Water Data'!$C$7,0,10*ROW('Water Data'!C73)),NA())</f>
        <v>#N/A</v>
      </c>
      <c r="F79" s="60" t="e">
        <f ca="true">+IF(AND(ISNUMBER(OFFSET('Water Data'!$C$10,0,10*ROW('Water Data'!C73))),'Data Summary'!BU79="Yes"),OFFSET('Water Data'!$C$10,0,10*ROW('Water Data'!C73)),NA())</f>
        <v>#N/A</v>
      </c>
      <c r="G79" s="60" t="e">
        <f ca="true">+IF(AND(ISNUMBER(OFFSET('Water Data'!$D$5,0,10*ROW('Water Data'!D73))),'Data Summary'!BV79="Yes"),100-OFFSET('Water Data'!$D$5,0,10*ROW('Water Data'!D73)),NA())</f>
        <v>#N/A</v>
      </c>
      <c r="H79" s="60" t="e">
        <f ca="true">+IF(AND(ISNUMBER(OFFSET('Water Data'!$D$7,0,10*ROW('Water Data'!D73))),'Data Summary'!BW79="Yes"),OFFSET('Water Data'!$D$7,0,10*ROW('Water Data'!D73)),NA())</f>
        <v>#N/A</v>
      </c>
      <c r="I79" s="60" t="e">
        <f ca="true">+IF(AND(ISNUMBER(OFFSET('Water Data'!$D$10,0,10*ROW('Water Data'!D73))),'Data Summary'!BX79="Yes"),OFFSET('Water Data'!$D$10,0,10*ROW('Water Data'!D73)),NA())</f>
        <v>#N/A</v>
      </c>
      <c r="J79" s="60" t="e">
        <f ca="true">+IF(AND(ISNUMBER(OFFSET('Water Data'!$E$5,0,10*ROW('Water Data'!E73))),'Data Summary'!BY79="Yes"),100-OFFSET('Water Data'!$E$5,0,10*ROW('Water Data'!E73)),NA())</f>
        <v>#N/A</v>
      </c>
      <c r="K79" s="60" t="e">
        <f ca="true">+IF(AND(ISNUMBER(OFFSET('Water Data'!$E$7,0,10*ROW('Water Data'!E73))),'Data Summary'!BZ79="Yes"),OFFSET('Water Data'!$E$7,0,10*ROW('Water Data'!E73)),NA())</f>
        <v>#N/A</v>
      </c>
      <c r="L79" s="60" t="e">
        <f ca="true">+IF(AND(ISNUMBER(OFFSET('Water Data'!$E$10,0,10*ROW('Water Data'!E73))),'Data Summary'!CA79="Yes"),OFFSET('Water Data'!$E$10,0,10*ROW('Water Data'!E73)),NA())</f>
        <v>#N/A</v>
      </c>
      <c r="M79" s="60" t="e">
        <f ca="true">+IF(AND(ISNUMBER(OFFSET('Water Data'!$F$5,0,10*ROW('Water Data'!F73))),'Data Summary'!CB79="Yes"),100-OFFSET('Water Data'!$F$5,0,10*ROW('Water Data'!F73)),NA())</f>
        <v>#N/A</v>
      </c>
      <c r="N79" s="60" t="e">
        <f ca="true">+IF(AND(ISNUMBER(OFFSET('Water Data'!$F$7,0,10*ROW('Water Data'!F73))),'Data Summary'!CC79="Yes"),OFFSET('Water Data'!$F$7,0,10*ROW('Water Data'!F73)),NA())</f>
        <v>#N/A</v>
      </c>
      <c r="O79" s="60" t="e">
        <f ca="true">+IF(AND(ISNUMBER(OFFSET('Water Data'!$F$10,0,10*ROW('Water Data'!F73))),'Data Summary'!CD79="Yes"),OFFSET('Water Data'!$F$10,0,10*ROW('Water Data'!F73)),NA())</f>
        <v>#N/A</v>
      </c>
      <c r="P79" s="60" t="e">
        <f ca="true">+IF(AND(ISNUMBER(OFFSET('Water Data'!$G$5,0,10*ROW('Water Data'!G73))),'Data Summary'!CE79="Yes"),100-OFFSET('Water Data'!$G$5,0,10*ROW('Water Data'!G73)),NA())</f>
        <v>#N/A</v>
      </c>
      <c r="Q79" s="60" t="e">
        <f ca="true">+IF(AND(ISNUMBER(OFFSET('Water Data'!$G$7,0,10*ROW('Water Data'!G73))),'Data Summary'!CF79="Yes"),OFFSET('Water Data'!$G$7,0,10*ROW('Water Data'!G73)),NA())</f>
        <v>#N/A</v>
      </c>
      <c r="R79" s="60" t="e">
        <f ca="true">+IF(AND(ISNUMBER(OFFSET('Water Data'!$G$10,0,10*ROW('Water Data'!G73))),'Data Summary'!CG79="Yes"),OFFSET('Water Data'!$G$10,0,10*ROW('Water Data'!G73)),NA())</f>
        <v>#N/A</v>
      </c>
      <c r="S79" s="60" t="e">
        <f ca="true">+IF(AND(ISNUMBER(OFFSET('Water Data'!$H$5,0,10*ROW('Water Data'!H73))),'Data Summary'!CH79="Yes"),100-OFFSET('Water Data'!$H$5,0,10*ROW('Water Data'!H73)),NA())</f>
        <v>#N/A</v>
      </c>
      <c r="T79" s="60" t="e">
        <f ca="true">+IF(AND(ISNUMBER(OFFSET('Water Data'!$H$7,0,10*ROW('Water Data'!H73))),'Data Summary'!CI79="Yes"),OFFSET('Water Data'!$H$7,0,10*ROW('Water Data'!H73)),NA())</f>
        <v>#N/A</v>
      </c>
      <c r="U79" s="60" t="e">
        <f ca="true">+IF(AND(ISNUMBER(OFFSET('Water Data'!$H$10,0,10*ROW('Water Data'!H73))),'Data Summary'!CJ79="Yes"),OFFSET('Water Data'!$H$10,0,10*ROW('Water Data'!H73)),NA())</f>
        <v>#N/A</v>
      </c>
      <c r="V79" s="106" t="e">
        <f ca="true">+IF(AND(ISNUMBER(OFFSET('Sanitation Data'!$C$5,0,10*ROW('Sanitation Data'!C73))),'Data Summary'!CK79="Yes"),100-OFFSET('Sanitation Data'!$C$5,0,10*ROW('Sanitation Data'!C73)),NA())</f>
        <v>#N/A</v>
      </c>
      <c r="W79" s="106" t="e">
        <f ca="true">+IF(AND(ISNUMBER(OFFSET('Sanitation Data'!$C$7,0,10*ROW('Sanitation Data'!C73))),'Data Summary'!CL79="Yes"),OFFSET('Sanitation Data'!$C$7,0,10*ROW('Sanitation Data'!C73)),NA())</f>
        <v>#N/A</v>
      </c>
      <c r="X79" s="106" t="e">
        <f ca="true">+IF(AND(ISNUMBER(OFFSET('Sanitation Data'!$C$11,0,10*ROW('Sanitation Data'!C73))),'Data Summary'!CM79="Yes"),OFFSET('Sanitation Data'!$C$11,0,10*ROW('Sanitation Data'!C73)),NA())</f>
        <v>#N/A</v>
      </c>
      <c r="Y79" s="106" t="e">
        <f ca="true">+IF(AND(ISNUMBER(OFFSET('Sanitation Data'!$C$12,0,10*ROW('Sanitation Data'!C73))),'Data Summary'!CN79="Yes"),OFFSET('Sanitation Data'!$C$12,0,10*ROW('Sanitation Data'!C73)),NA())</f>
        <v>#N/A</v>
      </c>
      <c r="Z79" s="106" t="e">
        <f ca="true">+IF(AND(ISNUMBER(OFFSET('Sanitation Data'!$C$13,0,10*ROW('Sanitation Data'!C73))),'Data Summary'!CO79="Yes"),OFFSET('Sanitation Data'!$C$13,0,10*ROW('Sanitation Data'!C73)),NA())</f>
        <v>#N/A</v>
      </c>
      <c r="AA79" s="106" t="e">
        <f ca="true">+IF(AND(ISNUMBER(OFFSET('Sanitation Data'!$D$5,0,10*ROW('Sanitation Data'!D73))),'Data Summary'!CP79="Yes"),100-OFFSET('Sanitation Data'!$D$5,0,10*ROW('Sanitation Data'!D73)),NA())</f>
        <v>#N/A</v>
      </c>
      <c r="AB79" s="106" t="e">
        <f ca="true">+IF(AND(ISNUMBER(OFFSET('Sanitation Data'!$D$7,0,10*ROW('Sanitation Data'!D73))),'Data Summary'!CQ79="Yes"),OFFSET('Sanitation Data'!$D$7,0,10*ROW('Sanitation Data'!D73)),NA())</f>
        <v>#N/A</v>
      </c>
      <c r="AC79" s="106" t="e">
        <f ca="true">+IF(AND(ISNUMBER(OFFSET('Sanitation Data'!$D$11,0,10*ROW('Sanitation Data'!D73))),'Data Summary'!CR79="Yes"),OFFSET('Sanitation Data'!$D$11,0,10*ROW('Sanitation Data'!D73)),NA())</f>
        <v>#N/A</v>
      </c>
      <c r="AD79" s="106" t="e">
        <f ca="true">+IF(AND(ISNUMBER(OFFSET('Sanitation Data'!$D$12,0,10*ROW('Sanitation Data'!D73))),'Data Summary'!CS79="Yes"),OFFSET('Sanitation Data'!$D$12,0,10*ROW('Sanitation Data'!D73)),NA())</f>
        <v>#N/A</v>
      </c>
      <c r="AE79" s="106" t="e">
        <f ca="true">+IF(AND(ISNUMBER(OFFSET('Sanitation Data'!$D$13,0,10*ROW('Sanitation Data'!D73))),'Data Summary'!CT79="Yes"),OFFSET('Sanitation Data'!$D$13,0,10*ROW('Sanitation Data'!D73)),NA())</f>
        <v>#N/A</v>
      </c>
      <c r="AF79" s="106" t="e">
        <f ca="true">+IF(AND(ISNUMBER(OFFSET('Sanitation Data'!$E$5,0,10*ROW('Sanitation Data'!E73))),'Data Summary'!CU79="Yes"),100-OFFSET('Sanitation Data'!$E$5,0,10*ROW('Sanitation Data'!E73)),NA())</f>
        <v>#N/A</v>
      </c>
      <c r="AG79" s="106" t="e">
        <f ca="true">+IF(AND(ISNUMBER(OFFSET('Sanitation Data'!$E$7,0,10*ROW('Sanitation Data'!E73))),'Data Summary'!CV79="Yes"),OFFSET('Sanitation Data'!$E$7,0,10*ROW('Sanitation Data'!E73)),NA())</f>
        <v>#N/A</v>
      </c>
      <c r="AH79" s="106" t="e">
        <f ca="true">+IF(AND(ISNUMBER(OFFSET('Sanitation Data'!$E$11,0,10*ROW('Sanitation Data'!E73))),'Data Summary'!CW79="Yes"),OFFSET('Sanitation Data'!$E$11,0,10*ROW('Sanitation Data'!E73)),NA())</f>
        <v>#N/A</v>
      </c>
      <c r="AI79" s="106" t="e">
        <f ca="true">+IF(AND(ISNUMBER(OFFSET('Sanitation Data'!$E$12,0,10*ROW('Sanitation Data'!E73))),'Data Summary'!CX79="Yes"),OFFSET('Sanitation Data'!$E$12,0,10*ROW('Sanitation Data'!E73)),NA())</f>
        <v>#N/A</v>
      </c>
      <c r="AJ79" s="106" t="e">
        <f ca="true">+IF(AND(ISNUMBER(OFFSET('Sanitation Data'!$E$13,0,10*ROW('Sanitation Data'!E73))),'Data Summary'!CY79="Yes"),OFFSET('Sanitation Data'!$E$13,0,10*ROW('Sanitation Data'!E73)),NA())</f>
        <v>#N/A</v>
      </c>
      <c r="AK79" s="106" t="e">
        <f ca="true">+IF(AND(ISNUMBER(OFFSET('Sanitation Data'!$F$5,0,10*ROW('Sanitation Data'!F73))),'Data Summary'!CZ79="Yes"),100-OFFSET('Sanitation Data'!$F$5,0,10*ROW('Sanitation Data'!F73)),NA())</f>
        <v>#N/A</v>
      </c>
      <c r="AL79" s="106" t="e">
        <f ca="true">+IF(AND(ISNUMBER(OFFSET('Sanitation Data'!$F$7,0,10*ROW('Sanitation Data'!F73))),'Data Summary'!DA79="Yes"),OFFSET('Sanitation Data'!$F$7,0,10*ROW('Sanitation Data'!F73)),NA())</f>
        <v>#N/A</v>
      </c>
      <c r="AM79" s="106" t="e">
        <f ca="true">+IF(AND(ISNUMBER(OFFSET('Sanitation Data'!$F$11,0,10*ROW('Sanitation Data'!F73))),'Data Summary'!DB79="Yes"),OFFSET('Sanitation Data'!$F$11,0,10*ROW('Sanitation Data'!F73)),NA())</f>
        <v>#N/A</v>
      </c>
      <c r="AN79" s="106" t="e">
        <f ca="true">+IF(AND(ISNUMBER(OFFSET('Sanitation Data'!$F$12,0,10*ROW('Sanitation Data'!F73))),'Data Summary'!DC79="Yes"),OFFSET('Sanitation Data'!$F$12,0,10*ROW('Sanitation Data'!F73)),NA())</f>
        <v>#N/A</v>
      </c>
      <c r="AO79" s="106" t="e">
        <f ca="true">+IF(AND(ISNUMBER(OFFSET('Sanitation Data'!$F$13,0,10*ROW('Sanitation Data'!F73))),'Data Summary'!DD79="Yes"),OFFSET('Sanitation Data'!$F$13,0,10*ROW('Sanitation Data'!F73)),NA())</f>
        <v>#N/A</v>
      </c>
      <c r="AP79" s="106" t="e">
        <f ca="true">+IF(AND(ISNUMBER(OFFSET('Sanitation Data'!$G$5,0,10*ROW('Sanitation Data'!G73))),'Data Summary'!DE79="Yes"),100-OFFSET('Sanitation Data'!$G$5,0,10*ROW('Sanitation Data'!G73)),NA())</f>
        <v>#N/A</v>
      </c>
      <c r="AQ79" s="106" t="e">
        <f ca="true">+IF(AND(ISNUMBER(OFFSET('Sanitation Data'!$G$7,0,10*ROW('Sanitation Data'!G73))),'Data Summary'!DF79="Yes"),OFFSET('Sanitation Data'!$G$7,0,10*ROW('Sanitation Data'!G73)),NA())</f>
        <v>#N/A</v>
      </c>
      <c r="AR79" s="106" t="e">
        <f ca="true">+IF(AND(ISNUMBER(OFFSET('Sanitation Data'!$G$11,0,10*ROW('Sanitation Data'!G73))),'Data Summary'!DG79="Yes"),OFFSET('Sanitation Data'!$G$11,0,10*ROW('Sanitation Data'!G73)),NA())</f>
        <v>#N/A</v>
      </c>
      <c r="AS79" s="106" t="e">
        <f ca="true">+IF(AND(ISNUMBER(OFFSET('Sanitation Data'!$G$12,0,10*ROW('Sanitation Data'!G73))),'Data Summary'!DH79="Yes"),OFFSET('Sanitation Data'!$G$12,0,10*ROW('Sanitation Data'!G73)),NA())</f>
        <v>#N/A</v>
      </c>
      <c r="AT79" s="106" t="e">
        <f ca="true">+IF(AND(ISNUMBER(OFFSET('Sanitation Data'!$G$13,0,10*ROW('Sanitation Data'!G73))),'Data Summary'!DI79="Yes"),OFFSET('Sanitation Data'!$G$13,0,10*ROW('Sanitation Data'!G73)),NA())</f>
        <v>#N/A</v>
      </c>
      <c r="AU79" s="106" t="e">
        <f ca="true">+IF(AND(ISNUMBER(OFFSET('Sanitation Data'!$H$5,0,10*ROW('Sanitation Data'!H73))),'Data Summary'!DJ79="Yes"),100-OFFSET('Sanitation Data'!$H$5,0,10*ROW('Sanitation Data'!H73)),NA())</f>
        <v>#N/A</v>
      </c>
      <c r="AV79" s="106" t="e">
        <f ca="true">+IF(AND(ISNUMBER(OFFSET('Sanitation Data'!$H$7,0,10*ROW('Sanitation Data'!H73))),'Data Summary'!DK79="Yes"),OFFSET('Sanitation Data'!$H$7,0,10*ROW('Sanitation Data'!H73)),NA())</f>
        <v>#N/A</v>
      </c>
      <c r="AW79" s="106" t="e">
        <f ca="true">+IF(AND(ISNUMBER(OFFSET('Sanitation Data'!$H$11,0,10*ROW('Sanitation Data'!H73))),'Data Summary'!DL79="Yes"),OFFSET('Sanitation Data'!$H$11,0,10*ROW('Sanitation Data'!H73)),NA())</f>
        <v>#N/A</v>
      </c>
      <c r="AX79" s="106" t="e">
        <f ca="true">+IF(AND(ISNUMBER(OFFSET('Sanitation Data'!$H$12,0,10*ROW('Sanitation Data'!H73))),'Data Summary'!DM79="Yes"),OFFSET('Sanitation Data'!$H$12,0,10*ROW('Sanitation Data'!H73)),NA())</f>
        <v>#N/A</v>
      </c>
      <c r="AY79" s="106" t="e">
        <f ca="true">+IF(AND(ISNUMBER(OFFSET('Sanitation Data'!$H$13,0,10*ROW('Sanitation Data'!H73))),'Data Summary'!DN79="Yes"),OFFSET('Sanitation Data'!$H$13,0,10*ROW('Sanitation Data'!H73)),NA())</f>
        <v>#N/A</v>
      </c>
      <c r="AZ79" s="111" t="e">
        <f ca="true">+IF(AND(ISNUMBER(OFFSET('Hygiene Data'!$C$6,0,10*ROW('Hygiene Data'!C73))),'Data Summary'!DO79="Yes"),OFFSET('Hygiene Data'!$C$6,0,10*ROW('Hygiene Data'!C73)),NA())</f>
        <v>#N/A</v>
      </c>
      <c r="BA79" s="111" t="e">
        <f ca="true">+IF(AND(ISNUMBER(OFFSET('Hygiene Data'!$C$8,0,10*ROW('Hygiene Data'!C73))),'Data Summary'!DP79="Yes"),OFFSET('Hygiene Data'!$C$8,0,10*ROW('Hygiene Data'!C73)),NA())</f>
        <v>#N/A</v>
      </c>
      <c r="BB79" s="111" t="e">
        <f ca="true">+IF(AND(ISNUMBER(OFFSET('Hygiene Data'!$C$10,0,10*ROW('Hygiene Data'!C73))),'Data Summary'!DQ79="Yes"),OFFSET('Hygiene Data'!$C$10,0,10*ROW('Hygiene Data'!C73)),NA())</f>
        <v>#N/A</v>
      </c>
      <c r="BC79" s="111" t="e">
        <f ca="true">+IF(AND(ISNUMBER(OFFSET('Hygiene Data'!$D$6,0,10*ROW('Hygiene Data'!D73))),'Data Summary'!DR79="Yes"),OFFSET('Hygiene Data'!$D$6,0,10*ROW('Hygiene Data'!D73)),NA())</f>
        <v>#N/A</v>
      </c>
      <c r="BD79" s="111" t="e">
        <f ca="true">+IF(AND(ISNUMBER(OFFSET('Hygiene Data'!$D$8,0,10*ROW('Hygiene Data'!D73))),'Data Summary'!DS79="Yes"),OFFSET('Hygiene Data'!$D$8,0,10*ROW('Hygiene Data'!D73)),NA())</f>
        <v>#N/A</v>
      </c>
      <c r="BE79" s="111" t="e">
        <f ca="true">+IF(AND(ISNUMBER(OFFSET('Hygiene Data'!$D$10,0,10*ROW('Hygiene Data'!D73))),'Data Summary'!DT79="Yes"),OFFSET('Hygiene Data'!$D$10,0,10*ROW('Hygiene Data'!D73)),NA())</f>
        <v>#N/A</v>
      </c>
      <c r="BF79" s="111" t="e">
        <f ca="true">+IF(AND(ISNUMBER(OFFSET('Hygiene Data'!$E$6,0,10*ROW('Hygiene Data'!E73))),'Data Summary'!DU79="Yes"),OFFSET('Hygiene Data'!$E$6,0,10*ROW('Hygiene Data'!E73)),NA())</f>
        <v>#N/A</v>
      </c>
      <c r="BG79" s="111" t="e">
        <f ca="true">+IF(AND(ISNUMBER(OFFSET('Hygiene Data'!$E$8,0,10*ROW('Hygiene Data'!E73))),'Data Summary'!DV79="Yes"),OFFSET('Hygiene Data'!$E$8,0,10*ROW('Hygiene Data'!E73)),NA())</f>
        <v>#N/A</v>
      </c>
      <c r="BH79" s="111" t="e">
        <f ca="true">+IF(AND(ISNUMBER(OFFSET('Hygiene Data'!$E$10,0,10*ROW('Hygiene Data'!E73))),'Data Summary'!DW79="Yes"),OFFSET('Hygiene Data'!$E$10,0,10*ROW('Hygiene Data'!E73)),NA())</f>
        <v>#N/A</v>
      </c>
      <c r="BI79" s="111" t="e">
        <f ca="true">+IF(AND(ISNUMBER(OFFSET('Hygiene Data'!$F$6,0,10*ROW('Hygiene Data'!F73))),'Data Summary'!DX79="Yes"),OFFSET('Hygiene Data'!$F$6,0,10*ROW('Hygiene Data'!F73)),NA())</f>
        <v>#N/A</v>
      </c>
      <c r="BJ79" s="111" t="e">
        <f ca="true">+IF(AND(ISNUMBER(OFFSET('Hygiene Data'!$F$8,0,10*ROW('Hygiene Data'!F73))),'Data Summary'!DY79="Yes"),OFFSET('Hygiene Data'!$F$8,0,10*ROW('Hygiene Data'!F73)),NA())</f>
        <v>#N/A</v>
      </c>
      <c r="BK79" s="111" t="e">
        <f ca="true">+IF(AND(ISNUMBER(OFFSET('Hygiene Data'!$F$10,0,10*ROW('Hygiene Data'!F73))),'Data Summary'!DZ79="Yes"),OFFSET('Hygiene Data'!$F$10,0,10*ROW('Hygiene Data'!F73)),NA())</f>
        <v>#N/A</v>
      </c>
      <c r="BL79" s="111" t="e">
        <f ca="true">+IF(AND(ISNUMBER(OFFSET('Hygiene Data'!$G$6,0,10*ROW('Hygiene Data'!G73))),'Data Summary'!EA79="Yes"),OFFSET('Hygiene Data'!$G$6,0,10*ROW('Hygiene Data'!G73)),NA())</f>
        <v>#N/A</v>
      </c>
      <c r="BM79" s="111" t="e">
        <f ca="true">+IF(AND(ISNUMBER(OFFSET('Hygiene Data'!$G$8,0,10*ROW('Hygiene Data'!G73))),'Data Summary'!EB79="Yes"),OFFSET('Hygiene Data'!$G$8,0,10*ROW('Hygiene Data'!G73)),NA())</f>
        <v>#N/A</v>
      </c>
      <c r="BN79" s="111" t="e">
        <f ca="true">+IF(AND(ISNUMBER(OFFSET('Hygiene Data'!$G$10,0,10*ROW('Hygiene Data'!G73))),'Data Summary'!EC79="Yes"),OFFSET('Hygiene Data'!$G$10,0,10*ROW('Hygiene Data'!G73)),NA())</f>
        <v>#N/A</v>
      </c>
      <c r="BO79" s="111" t="e">
        <f ca="true">+IF(AND(ISNUMBER(OFFSET('Hygiene Data'!$H$6,0,10*ROW('Hygiene Data'!H73))),'Data Summary'!ED79="Yes"),OFFSET('Hygiene Data'!$H$6,0,10*ROW('Hygiene Data'!H73)),NA())</f>
        <v>#N/A</v>
      </c>
      <c r="BP79" s="111" t="e">
        <f ca="true">+IF(AND(ISNUMBER(OFFSET('Hygiene Data'!$H$8,0,10*ROW('Hygiene Data'!H73))),'Data Summary'!EE79="Yes"),OFFSET('Hygiene Data'!$H$8,0,10*ROW('Hygiene Data'!H73)),NA())</f>
        <v>#N/A</v>
      </c>
      <c r="BQ79" s="111" t="e">
        <f ca="true">+IF(AND(ISNUMBER(OFFSET('Hygiene Data'!$H$10,0,10*ROW('Hygiene Data'!H73))),'Data Summary'!EF79="Yes"),OFFSET('Hygiene Data'!$H$10,0,10*ROW('Hygiene Data'!H73)),NA())</f>
        <v>#N/A</v>
      </c>
    </row>
    <row r="80" x14ac:dyDescent="0.2">
      <c r="A80" s="59" t="e">
        <f ca="true">+IF(OFFSET('Water Data'!$B$1,0,10*ROW('Water Data'!B74))="",NA(),OFFSET('Water Data'!$B$1,0,10*ROW('Water Data'!B74)))</f>
        <v>#N/A</v>
      </c>
      <c r="B80" s="59" t="e">
        <f ca="true">+IF(OFFSET('Water Data'!$A$3,0,10*ROW('Water Data'!A77))="",NA(),OFFSET('Water Data'!$A$3,0,10*ROW('Water Data'!A77)))</f>
        <v>#N/A</v>
      </c>
      <c r="C80" s="59" t="e">
        <f ca="true">+IF(OFFSET('Water Data'!$C$3,0,10*ROW('Water Data'!C77))="",NA(),OFFSET('Water Data'!$C$3,0,10*ROW('Water Data'!C77)))</f>
        <v>#N/A</v>
      </c>
      <c r="D80" s="60" t="e">
        <f ca="true">+IF(AND(ISNUMBER(OFFSET('Water Data'!$C$5,0,10*ROW('Water Data'!C74))),'Data Summary'!BS80="Yes"),100-OFFSET('Water Data'!$C$5,0,10*ROW('Water Data'!C74)),NA())</f>
        <v>#N/A</v>
      </c>
      <c r="E80" s="60" t="e">
        <f ca="true">+IF(AND(ISNUMBER(OFFSET('Water Data'!$C$7,0,10*ROW('Water Data'!C74))),'Data Summary'!BT80="Yes"),OFFSET('Water Data'!$C$7,0,10*ROW('Water Data'!C74)),NA())</f>
        <v>#N/A</v>
      </c>
      <c r="F80" s="60" t="e">
        <f ca="true">+IF(AND(ISNUMBER(OFFSET('Water Data'!$C$10,0,10*ROW('Water Data'!C74))),'Data Summary'!BU80="Yes"),OFFSET('Water Data'!$C$10,0,10*ROW('Water Data'!C74)),NA())</f>
        <v>#N/A</v>
      </c>
      <c r="G80" s="60" t="e">
        <f ca="true">+IF(AND(ISNUMBER(OFFSET('Water Data'!$D$5,0,10*ROW('Water Data'!D74))),'Data Summary'!BV80="Yes"),100-OFFSET('Water Data'!$D$5,0,10*ROW('Water Data'!D74)),NA())</f>
        <v>#N/A</v>
      </c>
      <c r="H80" s="60" t="e">
        <f ca="true">+IF(AND(ISNUMBER(OFFSET('Water Data'!$D$7,0,10*ROW('Water Data'!D74))),'Data Summary'!BW80="Yes"),OFFSET('Water Data'!$D$7,0,10*ROW('Water Data'!D74)),NA())</f>
        <v>#N/A</v>
      </c>
      <c r="I80" s="60" t="e">
        <f ca="true">+IF(AND(ISNUMBER(OFFSET('Water Data'!$D$10,0,10*ROW('Water Data'!D74))),'Data Summary'!BX80="Yes"),OFFSET('Water Data'!$D$10,0,10*ROW('Water Data'!D74)),NA())</f>
        <v>#N/A</v>
      </c>
      <c r="J80" s="60" t="e">
        <f ca="true">+IF(AND(ISNUMBER(OFFSET('Water Data'!$E$5,0,10*ROW('Water Data'!E74))),'Data Summary'!BY80="Yes"),100-OFFSET('Water Data'!$E$5,0,10*ROW('Water Data'!E74)),NA())</f>
        <v>#N/A</v>
      </c>
      <c r="K80" s="60" t="e">
        <f ca="true">+IF(AND(ISNUMBER(OFFSET('Water Data'!$E$7,0,10*ROW('Water Data'!E74))),'Data Summary'!BZ80="Yes"),OFFSET('Water Data'!$E$7,0,10*ROW('Water Data'!E74)),NA())</f>
        <v>#N/A</v>
      </c>
      <c r="L80" s="60" t="e">
        <f ca="true">+IF(AND(ISNUMBER(OFFSET('Water Data'!$E$10,0,10*ROW('Water Data'!E74))),'Data Summary'!CA80="Yes"),OFFSET('Water Data'!$E$10,0,10*ROW('Water Data'!E74)),NA())</f>
        <v>#N/A</v>
      </c>
      <c r="M80" s="60" t="e">
        <f ca="true">+IF(AND(ISNUMBER(OFFSET('Water Data'!$F$5,0,10*ROW('Water Data'!F74))),'Data Summary'!CB80="Yes"),100-OFFSET('Water Data'!$F$5,0,10*ROW('Water Data'!F74)),NA())</f>
        <v>#N/A</v>
      </c>
      <c r="N80" s="60" t="e">
        <f ca="true">+IF(AND(ISNUMBER(OFFSET('Water Data'!$F$7,0,10*ROW('Water Data'!F74))),'Data Summary'!CC80="Yes"),OFFSET('Water Data'!$F$7,0,10*ROW('Water Data'!F74)),NA())</f>
        <v>#N/A</v>
      </c>
      <c r="O80" s="60" t="e">
        <f ca="true">+IF(AND(ISNUMBER(OFFSET('Water Data'!$F$10,0,10*ROW('Water Data'!F74))),'Data Summary'!CD80="Yes"),OFFSET('Water Data'!$F$10,0,10*ROW('Water Data'!F74)),NA())</f>
        <v>#N/A</v>
      </c>
      <c r="P80" s="60" t="e">
        <f ca="true">+IF(AND(ISNUMBER(OFFSET('Water Data'!$G$5,0,10*ROW('Water Data'!G74))),'Data Summary'!CE80="Yes"),100-OFFSET('Water Data'!$G$5,0,10*ROW('Water Data'!G74)),NA())</f>
        <v>#N/A</v>
      </c>
      <c r="Q80" s="60" t="e">
        <f ca="true">+IF(AND(ISNUMBER(OFFSET('Water Data'!$G$7,0,10*ROW('Water Data'!G74))),'Data Summary'!CF80="Yes"),OFFSET('Water Data'!$G$7,0,10*ROW('Water Data'!G74)),NA())</f>
        <v>#N/A</v>
      </c>
      <c r="R80" s="60" t="e">
        <f ca="true">+IF(AND(ISNUMBER(OFFSET('Water Data'!$G$10,0,10*ROW('Water Data'!G74))),'Data Summary'!CG80="Yes"),OFFSET('Water Data'!$G$10,0,10*ROW('Water Data'!G74)),NA())</f>
        <v>#N/A</v>
      </c>
      <c r="S80" s="60" t="e">
        <f ca="true">+IF(AND(ISNUMBER(OFFSET('Water Data'!$H$5,0,10*ROW('Water Data'!H74))),'Data Summary'!CH80="Yes"),100-OFFSET('Water Data'!$H$5,0,10*ROW('Water Data'!H74)),NA())</f>
        <v>#N/A</v>
      </c>
      <c r="T80" s="60" t="e">
        <f ca="true">+IF(AND(ISNUMBER(OFFSET('Water Data'!$H$7,0,10*ROW('Water Data'!H74))),'Data Summary'!CI80="Yes"),OFFSET('Water Data'!$H$7,0,10*ROW('Water Data'!H74)),NA())</f>
        <v>#N/A</v>
      </c>
      <c r="U80" s="60" t="e">
        <f ca="true">+IF(AND(ISNUMBER(OFFSET('Water Data'!$H$10,0,10*ROW('Water Data'!H74))),'Data Summary'!CJ80="Yes"),OFFSET('Water Data'!$H$10,0,10*ROW('Water Data'!H74)),NA())</f>
        <v>#N/A</v>
      </c>
      <c r="V80" s="106" t="e">
        <f ca="true">+IF(AND(ISNUMBER(OFFSET('Sanitation Data'!$C$5,0,10*ROW('Sanitation Data'!C74))),'Data Summary'!CK80="Yes"),100-OFFSET('Sanitation Data'!$C$5,0,10*ROW('Sanitation Data'!C74)),NA())</f>
        <v>#N/A</v>
      </c>
      <c r="W80" s="106" t="e">
        <f ca="true">+IF(AND(ISNUMBER(OFFSET('Sanitation Data'!$C$7,0,10*ROW('Sanitation Data'!C74))),'Data Summary'!CL80="Yes"),OFFSET('Sanitation Data'!$C$7,0,10*ROW('Sanitation Data'!C74)),NA())</f>
        <v>#N/A</v>
      </c>
      <c r="X80" s="106" t="e">
        <f ca="true">+IF(AND(ISNUMBER(OFFSET('Sanitation Data'!$C$11,0,10*ROW('Sanitation Data'!C74))),'Data Summary'!CM80="Yes"),OFFSET('Sanitation Data'!$C$11,0,10*ROW('Sanitation Data'!C74)),NA())</f>
        <v>#N/A</v>
      </c>
      <c r="Y80" s="106" t="e">
        <f ca="true">+IF(AND(ISNUMBER(OFFSET('Sanitation Data'!$C$12,0,10*ROW('Sanitation Data'!C74))),'Data Summary'!CN80="Yes"),OFFSET('Sanitation Data'!$C$12,0,10*ROW('Sanitation Data'!C74)),NA())</f>
        <v>#N/A</v>
      </c>
      <c r="Z80" s="106" t="e">
        <f ca="true">+IF(AND(ISNUMBER(OFFSET('Sanitation Data'!$C$13,0,10*ROW('Sanitation Data'!C74))),'Data Summary'!CO80="Yes"),OFFSET('Sanitation Data'!$C$13,0,10*ROW('Sanitation Data'!C74)),NA())</f>
        <v>#N/A</v>
      </c>
      <c r="AA80" s="106" t="e">
        <f ca="true">+IF(AND(ISNUMBER(OFFSET('Sanitation Data'!$D$5,0,10*ROW('Sanitation Data'!D74))),'Data Summary'!CP80="Yes"),100-OFFSET('Sanitation Data'!$D$5,0,10*ROW('Sanitation Data'!D74)),NA())</f>
        <v>#N/A</v>
      </c>
      <c r="AB80" s="106" t="e">
        <f ca="true">+IF(AND(ISNUMBER(OFFSET('Sanitation Data'!$D$7,0,10*ROW('Sanitation Data'!D74))),'Data Summary'!CQ80="Yes"),OFFSET('Sanitation Data'!$D$7,0,10*ROW('Sanitation Data'!D74)),NA())</f>
        <v>#N/A</v>
      </c>
      <c r="AC80" s="106" t="e">
        <f ca="true">+IF(AND(ISNUMBER(OFFSET('Sanitation Data'!$D$11,0,10*ROW('Sanitation Data'!D74))),'Data Summary'!CR80="Yes"),OFFSET('Sanitation Data'!$D$11,0,10*ROW('Sanitation Data'!D74)),NA())</f>
        <v>#N/A</v>
      </c>
      <c r="AD80" s="106" t="e">
        <f ca="true">+IF(AND(ISNUMBER(OFFSET('Sanitation Data'!$D$12,0,10*ROW('Sanitation Data'!D74))),'Data Summary'!CS80="Yes"),OFFSET('Sanitation Data'!$D$12,0,10*ROW('Sanitation Data'!D74)),NA())</f>
        <v>#N/A</v>
      </c>
      <c r="AE80" s="106" t="e">
        <f ca="true">+IF(AND(ISNUMBER(OFFSET('Sanitation Data'!$D$13,0,10*ROW('Sanitation Data'!D74))),'Data Summary'!CT80="Yes"),OFFSET('Sanitation Data'!$D$13,0,10*ROW('Sanitation Data'!D74)),NA())</f>
        <v>#N/A</v>
      </c>
      <c r="AF80" s="106" t="e">
        <f ca="true">+IF(AND(ISNUMBER(OFFSET('Sanitation Data'!$E$5,0,10*ROW('Sanitation Data'!E74))),'Data Summary'!CU80="Yes"),100-OFFSET('Sanitation Data'!$E$5,0,10*ROW('Sanitation Data'!E74)),NA())</f>
        <v>#N/A</v>
      </c>
      <c r="AG80" s="106" t="e">
        <f ca="true">+IF(AND(ISNUMBER(OFFSET('Sanitation Data'!$E$7,0,10*ROW('Sanitation Data'!E74))),'Data Summary'!CV80="Yes"),OFFSET('Sanitation Data'!$E$7,0,10*ROW('Sanitation Data'!E74)),NA())</f>
        <v>#N/A</v>
      </c>
      <c r="AH80" s="106" t="e">
        <f ca="true">+IF(AND(ISNUMBER(OFFSET('Sanitation Data'!$E$11,0,10*ROW('Sanitation Data'!E74))),'Data Summary'!CW80="Yes"),OFFSET('Sanitation Data'!$E$11,0,10*ROW('Sanitation Data'!E74)),NA())</f>
        <v>#N/A</v>
      </c>
      <c r="AI80" s="106" t="e">
        <f ca="true">+IF(AND(ISNUMBER(OFFSET('Sanitation Data'!$E$12,0,10*ROW('Sanitation Data'!E74))),'Data Summary'!CX80="Yes"),OFFSET('Sanitation Data'!$E$12,0,10*ROW('Sanitation Data'!E74)),NA())</f>
        <v>#N/A</v>
      </c>
      <c r="AJ80" s="106" t="e">
        <f ca="true">+IF(AND(ISNUMBER(OFFSET('Sanitation Data'!$E$13,0,10*ROW('Sanitation Data'!E74))),'Data Summary'!CY80="Yes"),OFFSET('Sanitation Data'!$E$13,0,10*ROW('Sanitation Data'!E74)),NA())</f>
        <v>#N/A</v>
      </c>
      <c r="AK80" s="106" t="e">
        <f ca="true">+IF(AND(ISNUMBER(OFFSET('Sanitation Data'!$F$5,0,10*ROW('Sanitation Data'!F74))),'Data Summary'!CZ80="Yes"),100-OFFSET('Sanitation Data'!$F$5,0,10*ROW('Sanitation Data'!F74)),NA())</f>
        <v>#N/A</v>
      </c>
      <c r="AL80" s="106" t="e">
        <f ca="true">+IF(AND(ISNUMBER(OFFSET('Sanitation Data'!$F$7,0,10*ROW('Sanitation Data'!F74))),'Data Summary'!DA80="Yes"),OFFSET('Sanitation Data'!$F$7,0,10*ROW('Sanitation Data'!F74)),NA())</f>
        <v>#N/A</v>
      </c>
      <c r="AM80" s="106" t="e">
        <f ca="true">+IF(AND(ISNUMBER(OFFSET('Sanitation Data'!$F$11,0,10*ROW('Sanitation Data'!F74))),'Data Summary'!DB80="Yes"),OFFSET('Sanitation Data'!$F$11,0,10*ROW('Sanitation Data'!F74)),NA())</f>
        <v>#N/A</v>
      </c>
      <c r="AN80" s="106" t="e">
        <f ca="true">+IF(AND(ISNUMBER(OFFSET('Sanitation Data'!$F$12,0,10*ROW('Sanitation Data'!F74))),'Data Summary'!DC80="Yes"),OFFSET('Sanitation Data'!$F$12,0,10*ROW('Sanitation Data'!F74)),NA())</f>
        <v>#N/A</v>
      </c>
      <c r="AO80" s="106" t="e">
        <f ca="true">+IF(AND(ISNUMBER(OFFSET('Sanitation Data'!$F$13,0,10*ROW('Sanitation Data'!F74))),'Data Summary'!DD80="Yes"),OFFSET('Sanitation Data'!$F$13,0,10*ROW('Sanitation Data'!F74)),NA())</f>
        <v>#N/A</v>
      </c>
      <c r="AP80" s="106" t="e">
        <f ca="true">+IF(AND(ISNUMBER(OFFSET('Sanitation Data'!$G$5,0,10*ROW('Sanitation Data'!G74))),'Data Summary'!DE80="Yes"),100-OFFSET('Sanitation Data'!$G$5,0,10*ROW('Sanitation Data'!G74)),NA())</f>
        <v>#N/A</v>
      </c>
      <c r="AQ80" s="106" t="e">
        <f ca="true">+IF(AND(ISNUMBER(OFFSET('Sanitation Data'!$G$7,0,10*ROW('Sanitation Data'!G74))),'Data Summary'!DF80="Yes"),OFFSET('Sanitation Data'!$G$7,0,10*ROW('Sanitation Data'!G74)),NA())</f>
        <v>#N/A</v>
      </c>
      <c r="AR80" s="106" t="e">
        <f ca="true">+IF(AND(ISNUMBER(OFFSET('Sanitation Data'!$G$11,0,10*ROW('Sanitation Data'!G74))),'Data Summary'!DG80="Yes"),OFFSET('Sanitation Data'!$G$11,0,10*ROW('Sanitation Data'!G74)),NA())</f>
        <v>#N/A</v>
      </c>
      <c r="AS80" s="106" t="e">
        <f ca="true">+IF(AND(ISNUMBER(OFFSET('Sanitation Data'!$G$12,0,10*ROW('Sanitation Data'!G74))),'Data Summary'!DH80="Yes"),OFFSET('Sanitation Data'!$G$12,0,10*ROW('Sanitation Data'!G74)),NA())</f>
        <v>#N/A</v>
      </c>
      <c r="AT80" s="106" t="e">
        <f ca="true">+IF(AND(ISNUMBER(OFFSET('Sanitation Data'!$G$13,0,10*ROW('Sanitation Data'!G74))),'Data Summary'!DI80="Yes"),OFFSET('Sanitation Data'!$G$13,0,10*ROW('Sanitation Data'!G74)),NA())</f>
        <v>#N/A</v>
      </c>
      <c r="AU80" s="106" t="e">
        <f ca="true">+IF(AND(ISNUMBER(OFFSET('Sanitation Data'!$H$5,0,10*ROW('Sanitation Data'!H74))),'Data Summary'!DJ80="Yes"),100-OFFSET('Sanitation Data'!$H$5,0,10*ROW('Sanitation Data'!H74)),NA())</f>
        <v>#N/A</v>
      </c>
      <c r="AV80" s="106" t="e">
        <f ca="true">+IF(AND(ISNUMBER(OFFSET('Sanitation Data'!$H$7,0,10*ROW('Sanitation Data'!H74))),'Data Summary'!DK80="Yes"),OFFSET('Sanitation Data'!$H$7,0,10*ROW('Sanitation Data'!H74)),NA())</f>
        <v>#N/A</v>
      </c>
      <c r="AW80" s="106" t="e">
        <f ca="true">+IF(AND(ISNUMBER(OFFSET('Sanitation Data'!$H$11,0,10*ROW('Sanitation Data'!H74))),'Data Summary'!DL80="Yes"),OFFSET('Sanitation Data'!$H$11,0,10*ROW('Sanitation Data'!H74)),NA())</f>
        <v>#N/A</v>
      </c>
      <c r="AX80" s="106" t="e">
        <f ca="true">+IF(AND(ISNUMBER(OFFSET('Sanitation Data'!$H$12,0,10*ROW('Sanitation Data'!H74))),'Data Summary'!DM80="Yes"),OFFSET('Sanitation Data'!$H$12,0,10*ROW('Sanitation Data'!H74)),NA())</f>
        <v>#N/A</v>
      </c>
      <c r="AY80" s="106" t="e">
        <f ca="true">+IF(AND(ISNUMBER(OFFSET('Sanitation Data'!$H$13,0,10*ROW('Sanitation Data'!H74))),'Data Summary'!DN80="Yes"),OFFSET('Sanitation Data'!$H$13,0,10*ROW('Sanitation Data'!H74)),NA())</f>
        <v>#N/A</v>
      </c>
      <c r="AZ80" s="111" t="e">
        <f ca="true">+IF(AND(ISNUMBER(OFFSET('Hygiene Data'!$C$6,0,10*ROW('Hygiene Data'!C74))),'Data Summary'!DO80="Yes"),OFFSET('Hygiene Data'!$C$6,0,10*ROW('Hygiene Data'!C74)),NA())</f>
        <v>#N/A</v>
      </c>
      <c r="BA80" s="111" t="e">
        <f ca="true">+IF(AND(ISNUMBER(OFFSET('Hygiene Data'!$C$8,0,10*ROW('Hygiene Data'!C74))),'Data Summary'!DP80="Yes"),OFFSET('Hygiene Data'!$C$8,0,10*ROW('Hygiene Data'!C74)),NA())</f>
        <v>#N/A</v>
      </c>
      <c r="BB80" s="111" t="e">
        <f ca="true">+IF(AND(ISNUMBER(OFFSET('Hygiene Data'!$C$10,0,10*ROW('Hygiene Data'!C74))),'Data Summary'!DQ80="Yes"),OFFSET('Hygiene Data'!$C$10,0,10*ROW('Hygiene Data'!C74)),NA())</f>
        <v>#N/A</v>
      </c>
      <c r="BC80" s="111" t="e">
        <f ca="true">+IF(AND(ISNUMBER(OFFSET('Hygiene Data'!$D$6,0,10*ROW('Hygiene Data'!D74))),'Data Summary'!DR80="Yes"),OFFSET('Hygiene Data'!$D$6,0,10*ROW('Hygiene Data'!D74)),NA())</f>
        <v>#N/A</v>
      </c>
      <c r="BD80" s="111" t="e">
        <f ca="true">+IF(AND(ISNUMBER(OFFSET('Hygiene Data'!$D$8,0,10*ROW('Hygiene Data'!D74))),'Data Summary'!DS80="Yes"),OFFSET('Hygiene Data'!$D$8,0,10*ROW('Hygiene Data'!D74)),NA())</f>
        <v>#N/A</v>
      </c>
      <c r="BE80" s="111" t="e">
        <f ca="true">+IF(AND(ISNUMBER(OFFSET('Hygiene Data'!$D$10,0,10*ROW('Hygiene Data'!D74))),'Data Summary'!DT80="Yes"),OFFSET('Hygiene Data'!$D$10,0,10*ROW('Hygiene Data'!D74)),NA())</f>
        <v>#N/A</v>
      </c>
      <c r="BF80" s="111" t="e">
        <f ca="true">+IF(AND(ISNUMBER(OFFSET('Hygiene Data'!$E$6,0,10*ROW('Hygiene Data'!E74))),'Data Summary'!DU80="Yes"),OFFSET('Hygiene Data'!$E$6,0,10*ROW('Hygiene Data'!E74)),NA())</f>
        <v>#N/A</v>
      </c>
      <c r="BG80" s="111" t="e">
        <f ca="true">+IF(AND(ISNUMBER(OFFSET('Hygiene Data'!$E$8,0,10*ROW('Hygiene Data'!E74))),'Data Summary'!DV80="Yes"),OFFSET('Hygiene Data'!$E$8,0,10*ROW('Hygiene Data'!E74)),NA())</f>
        <v>#N/A</v>
      </c>
      <c r="BH80" s="111" t="e">
        <f ca="true">+IF(AND(ISNUMBER(OFFSET('Hygiene Data'!$E$10,0,10*ROW('Hygiene Data'!E74))),'Data Summary'!DW80="Yes"),OFFSET('Hygiene Data'!$E$10,0,10*ROW('Hygiene Data'!E74)),NA())</f>
        <v>#N/A</v>
      </c>
      <c r="BI80" s="111" t="e">
        <f ca="true">+IF(AND(ISNUMBER(OFFSET('Hygiene Data'!$F$6,0,10*ROW('Hygiene Data'!F74))),'Data Summary'!DX80="Yes"),OFFSET('Hygiene Data'!$F$6,0,10*ROW('Hygiene Data'!F74)),NA())</f>
        <v>#N/A</v>
      </c>
      <c r="BJ80" s="111" t="e">
        <f ca="true">+IF(AND(ISNUMBER(OFFSET('Hygiene Data'!$F$8,0,10*ROW('Hygiene Data'!F74))),'Data Summary'!DY80="Yes"),OFFSET('Hygiene Data'!$F$8,0,10*ROW('Hygiene Data'!F74)),NA())</f>
        <v>#N/A</v>
      </c>
      <c r="BK80" s="111" t="e">
        <f ca="true">+IF(AND(ISNUMBER(OFFSET('Hygiene Data'!$F$10,0,10*ROW('Hygiene Data'!F74))),'Data Summary'!DZ80="Yes"),OFFSET('Hygiene Data'!$F$10,0,10*ROW('Hygiene Data'!F74)),NA())</f>
        <v>#N/A</v>
      </c>
      <c r="BL80" s="111" t="e">
        <f ca="true">+IF(AND(ISNUMBER(OFFSET('Hygiene Data'!$G$6,0,10*ROW('Hygiene Data'!G74))),'Data Summary'!EA80="Yes"),OFFSET('Hygiene Data'!$G$6,0,10*ROW('Hygiene Data'!G74)),NA())</f>
        <v>#N/A</v>
      </c>
      <c r="BM80" s="111" t="e">
        <f ca="true">+IF(AND(ISNUMBER(OFFSET('Hygiene Data'!$G$8,0,10*ROW('Hygiene Data'!G74))),'Data Summary'!EB80="Yes"),OFFSET('Hygiene Data'!$G$8,0,10*ROW('Hygiene Data'!G74)),NA())</f>
        <v>#N/A</v>
      </c>
      <c r="BN80" s="111" t="e">
        <f ca="true">+IF(AND(ISNUMBER(OFFSET('Hygiene Data'!$G$10,0,10*ROW('Hygiene Data'!G74))),'Data Summary'!EC80="Yes"),OFFSET('Hygiene Data'!$G$10,0,10*ROW('Hygiene Data'!G74)),NA())</f>
        <v>#N/A</v>
      </c>
      <c r="BO80" s="111" t="e">
        <f ca="true">+IF(AND(ISNUMBER(OFFSET('Hygiene Data'!$H$6,0,10*ROW('Hygiene Data'!H74))),'Data Summary'!ED80="Yes"),OFFSET('Hygiene Data'!$H$6,0,10*ROW('Hygiene Data'!H74)),NA())</f>
        <v>#N/A</v>
      </c>
      <c r="BP80" s="111" t="e">
        <f ca="true">+IF(AND(ISNUMBER(OFFSET('Hygiene Data'!$H$8,0,10*ROW('Hygiene Data'!H74))),'Data Summary'!EE80="Yes"),OFFSET('Hygiene Data'!$H$8,0,10*ROW('Hygiene Data'!H74)),NA())</f>
        <v>#N/A</v>
      </c>
      <c r="BQ80" s="111" t="e">
        <f ca="true">+IF(AND(ISNUMBER(OFFSET('Hygiene Data'!$H$10,0,10*ROW('Hygiene Data'!H74))),'Data Summary'!EF80="Yes"),OFFSET('Hygiene Data'!$H$10,0,10*ROW('Hygiene Data'!H74)),NA())</f>
        <v>#N/A</v>
      </c>
    </row>
    <row r="81" x14ac:dyDescent="0.2">
      <c r="A81" s="59" t="e">
        <f ca="true">+IF(OFFSET('Water Data'!$B$1,0,10*ROW('Water Data'!B75))="",NA(),OFFSET('Water Data'!$B$1,0,10*ROW('Water Data'!B75)))</f>
        <v>#N/A</v>
      </c>
      <c r="B81" s="59" t="e">
        <f ca="true">+IF(OFFSET('Water Data'!$A$3,0,10*ROW('Water Data'!A78))="",NA(),OFFSET('Water Data'!$A$3,0,10*ROW('Water Data'!A78)))</f>
        <v>#N/A</v>
      </c>
      <c r="C81" s="59" t="e">
        <f ca="true">+IF(OFFSET('Water Data'!$C$3,0,10*ROW('Water Data'!C78))="",NA(),OFFSET('Water Data'!$C$3,0,10*ROW('Water Data'!C78)))</f>
        <v>#N/A</v>
      </c>
      <c r="D81" s="60" t="e">
        <f ca="true">+IF(AND(ISNUMBER(OFFSET('Water Data'!$C$5,0,10*ROW('Water Data'!C75))),'Data Summary'!BS81="Yes"),100-OFFSET('Water Data'!$C$5,0,10*ROW('Water Data'!C75)),NA())</f>
        <v>#N/A</v>
      </c>
      <c r="E81" s="60" t="e">
        <f ca="true">+IF(AND(ISNUMBER(OFFSET('Water Data'!$C$7,0,10*ROW('Water Data'!C75))),'Data Summary'!BT81="Yes"),OFFSET('Water Data'!$C$7,0,10*ROW('Water Data'!C75)),NA())</f>
        <v>#N/A</v>
      </c>
      <c r="F81" s="60" t="e">
        <f ca="true">+IF(AND(ISNUMBER(OFFSET('Water Data'!$C$10,0,10*ROW('Water Data'!C75))),'Data Summary'!BU81="Yes"),OFFSET('Water Data'!$C$10,0,10*ROW('Water Data'!C75)),NA())</f>
        <v>#N/A</v>
      </c>
      <c r="G81" s="60" t="e">
        <f ca="true">+IF(AND(ISNUMBER(OFFSET('Water Data'!$D$5,0,10*ROW('Water Data'!D75))),'Data Summary'!BV81="Yes"),100-OFFSET('Water Data'!$D$5,0,10*ROW('Water Data'!D75)),NA())</f>
        <v>#N/A</v>
      </c>
      <c r="H81" s="60" t="e">
        <f ca="true">+IF(AND(ISNUMBER(OFFSET('Water Data'!$D$7,0,10*ROW('Water Data'!D75))),'Data Summary'!BW81="Yes"),OFFSET('Water Data'!$D$7,0,10*ROW('Water Data'!D75)),NA())</f>
        <v>#N/A</v>
      </c>
      <c r="I81" s="60" t="e">
        <f ca="true">+IF(AND(ISNUMBER(OFFSET('Water Data'!$D$10,0,10*ROW('Water Data'!D75))),'Data Summary'!BX81="Yes"),OFFSET('Water Data'!$D$10,0,10*ROW('Water Data'!D75)),NA())</f>
        <v>#N/A</v>
      </c>
      <c r="J81" s="60" t="e">
        <f ca="true">+IF(AND(ISNUMBER(OFFSET('Water Data'!$E$5,0,10*ROW('Water Data'!E75))),'Data Summary'!BY81="Yes"),100-OFFSET('Water Data'!$E$5,0,10*ROW('Water Data'!E75)),NA())</f>
        <v>#N/A</v>
      </c>
      <c r="K81" s="60" t="e">
        <f ca="true">+IF(AND(ISNUMBER(OFFSET('Water Data'!$E$7,0,10*ROW('Water Data'!E75))),'Data Summary'!BZ81="Yes"),OFFSET('Water Data'!$E$7,0,10*ROW('Water Data'!E75)),NA())</f>
        <v>#N/A</v>
      </c>
      <c r="L81" s="60" t="e">
        <f ca="true">+IF(AND(ISNUMBER(OFFSET('Water Data'!$E$10,0,10*ROW('Water Data'!E75))),'Data Summary'!CA81="Yes"),OFFSET('Water Data'!$E$10,0,10*ROW('Water Data'!E75)),NA())</f>
        <v>#N/A</v>
      </c>
      <c r="M81" s="60" t="e">
        <f ca="true">+IF(AND(ISNUMBER(OFFSET('Water Data'!$F$5,0,10*ROW('Water Data'!F75))),'Data Summary'!CB81="Yes"),100-OFFSET('Water Data'!$F$5,0,10*ROW('Water Data'!F75)),NA())</f>
        <v>#N/A</v>
      </c>
      <c r="N81" s="60" t="e">
        <f ca="true">+IF(AND(ISNUMBER(OFFSET('Water Data'!$F$7,0,10*ROW('Water Data'!F75))),'Data Summary'!CC81="Yes"),OFFSET('Water Data'!$F$7,0,10*ROW('Water Data'!F75)),NA())</f>
        <v>#N/A</v>
      </c>
      <c r="O81" s="60" t="e">
        <f ca="true">+IF(AND(ISNUMBER(OFFSET('Water Data'!$F$10,0,10*ROW('Water Data'!F75))),'Data Summary'!CD81="Yes"),OFFSET('Water Data'!$F$10,0,10*ROW('Water Data'!F75)),NA())</f>
        <v>#N/A</v>
      </c>
      <c r="P81" s="60" t="e">
        <f ca="true">+IF(AND(ISNUMBER(OFFSET('Water Data'!$G$5,0,10*ROW('Water Data'!G75))),'Data Summary'!CE81="Yes"),100-OFFSET('Water Data'!$G$5,0,10*ROW('Water Data'!G75)),NA())</f>
        <v>#N/A</v>
      </c>
      <c r="Q81" s="60" t="e">
        <f ca="true">+IF(AND(ISNUMBER(OFFSET('Water Data'!$G$7,0,10*ROW('Water Data'!G75))),'Data Summary'!CF81="Yes"),OFFSET('Water Data'!$G$7,0,10*ROW('Water Data'!G75)),NA())</f>
        <v>#N/A</v>
      </c>
      <c r="R81" s="60" t="e">
        <f ca="true">+IF(AND(ISNUMBER(OFFSET('Water Data'!$G$10,0,10*ROW('Water Data'!G75))),'Data Summary'!CG81="Yes"),OFFSET('Water Data'!$G$10,0,10*ROW('Water Data'!G75)),NA())</f>
        <v>#N/A</v>
      </c>
      <c r="S81" s="60" t="e">
        <f ca="true">+IF(AND(ISNUMBER(OFFSET('Water Data'!$H$5,0,10*ROW('Water Data'!H75))),'Data Summary'!CH81="Yes"),100-OFFSET('Water Data'!$H$5,0,10*ROW('Water Data'!H75)),NA())</f>
        <v>#N/A</v>
      </c>
      <c r="T81" s="60" t="e">
        <f ca="true">+IF(AND(ISNUMBER(OFFSET('Water Data'!$H$7,0,10*ROW('Water Data'!H75))),'Data Summary'!CI81="Yes"),OFFSET('Water Data'!$H$7,0,10*ROW('Water Data'!H75)),NA())</f>
        <v>#N/A</v>
      </c>
      <c r="U81" s="60" t="e">
        <f ca="true">+IF(AND(ISNUMBER(OFFSET('Water Data'!$H$10,0,10*ROW('Water Data'!H75))),'Data Summary'!CJ81="Yes"),OFFSET('Water Data'!$H$10,0,10*ROW('Water Data'!H75)),NA())</f>
        <v>#N/A</v>
      </c>
      <c r="V81" s="106" t="e">
        <f ca="true">+IF(AND(ISNUMBER(OFFSET('Sanitation Data'!$C$5,0,10*ROW('Sanitation Data'!C75))),'Data Summary'!CK81="Yes"),100-OFFSET('Sanitation Data'!$C$5,0,10*ROW('Sanitation Data'!C75)),NA())</f>
        <v>#N/A</v>
      </c>
      <c r="W81" s="106" t="e">
        <f ca="true">+IF(AND(ISNUMBER(OFFSET('Sanitation Data'!$C$7,0,10*ROW('Sanitation Data'!C75))),'Data Summary'!CL81="Yes"),OFFSET('Sanitation Data'!$C$7,0,10*ROW('Sanitation Data'!C75)),NA())</f>
        <v>#N/A</v>
      </c>
      <c r="X81" s="106" t="e">
        <f ca="true">+IF(AND(ISNUMBER(OFFSET('Sanitation Data'!$C$11,0,10*ROW('Sanitation Data'!C75))),'Data Summary'!CM81="Yes"),OFFSET('Sanitation Data'!$C$11,0,10*ROW('Sanitation Data'!C75)),NA())</f>
        <v>#N/A</v>
      </c>
      <c r="Y81" s="106" t="e">
        <f ca="true">+IF(AND(ISNUMBER(OFFSET('Sanitation Data'!$C$12,0,10*ROW('Sanitation Data'!C75))),'Data Summary'!CN81="Yes"),OFFSET('Sanitation Data'!$C$12,0,10*ROW('Sanitation Data'!C75)),NA())</f>
        <v>#N/A</v>
      </c>
      <c r="Z81" s="106" t="e">
        <f ca="true">+IF(AND(ISNUMBER(OFFSET('Sanitation Data'!$C$13,0,10*ROW('Sanitation Data'!C75))),'Data Summary'!CO81="Yes"),OFFSET('Sanitation Data'!$C$13,0,10*ROW('Sanitation Data'!C75)),NA())</f>
        <v>#N/A</v>
      </c>
      <c r="AA81" s="106" t="e">
        <f ca="true">+IF(AND(ISNUMBER(OFFSET('Sanitation Data'!$D$5,0,10*ROW('Sanitation Data'!D75))),'Data Summary'!CP81="Yes"),100-OFFSET('Sanitation Data'!$D$5,0,10*ROW('Sanitation Data'!D75)),NA())</f>
        <v>#N/A</v>
      </c>
      <c r="AB81" s="106" t="e">
        <f ca="true">+IF(AND(ISNUMBER(OFFSET('Sanitation Data'!$D$7,0,10*ROW('Sanitation Data'!D75))),'Data Summary'!CQ81="Yes"),OFFSET('Sanitation Data'!$D$7,0,10*ROW('Sanitation Data'!D75)),NA())</f>
        <v>#N/A</v>
      </c>
      <c r="AC81" s="106" t="e">
        <f ca="true">+IF(AND(ISNUMBER(OFFSET('Sanitation Data'!$D$11,0,10*ROW('Sanitation Data'!D75))),'Data Summary'!CR81="Yes"),OFFSET('Sanitation Data'!$D$11,0,10*ROW('Sanitation Data'!D75)),NA())</f>
        <v>#N/A</v>
      </c>
      <c r="AD81" s="106" t="e">
        <f ca="true">+IF(AND(ISNUMBER(OFFSET('Sanitation Data'!$D$12,0,10*ROW('Sanitation Data'!D75))),'Data Summary'!CS81="Yes"),OFFSET('Sanitation Data'!$D$12,0,10*ROW('Sanitation Data'!D75)),NA())</f>
        <v>#N/A</v>
      </c>
      <c r="AE81" s="106" t="e">
        <f ca="true">+IF(AND(ISNUMBER(OFFSET('Sanitation Data'!$D$13,0,10*ROW('Sanitation Data'!D75))),'Data Summary'!CT81="Yes"),OFFSET('Sanitation Data'!$D$13,0,10*ROW('Sanitation Data'!D75)),NA())</f>
        <v>#N/A</v>
      </c>
      <c r="AF81" s="106" t="e">
        <f ca="true">+IF(AND(ISNUMBER(OFFSET('Sanitation Data'!$E$5,0,10*ROW('Sanitation Data'!E75))),'Data Summary'!CU81="Yes"),100-OFFSET('Sanitation Data'!$E$5,0,10*ROW('Sanitation Data'!E75)),NA())</f>
        <v>#N/A</v>
      </c>
      <c r="AG81" s="106" t="e">
        <f ca="true">+IF(AND(ISNUMBER(OFFSET('Sanitation Data'!$E$7,0,10*ROW('Sanitation Data'!E75))),'Data Summary'!CV81="Yes"),OFFSET('Sanitation Data'!$E$7,0,10*ROW('Sanitation Data'!E75)),NA())</f>
        <v>#N/A</v>
      </c>
      <c r="AH81" s="106" t="e">
        <f ca="true">+IF(AND(ISNUMBER(OFFSET('Sanitation Data'!$E$11,0,10*ROW('Sanitation Data'!E75))),'Data Summary'!CW81="Yes"),OFFSET('Sanitation Data'!$E$11,0,10*ROW('Sanitation Data'!E75)),NA())</f>
        <v>#N/A</v>
      </c>
      <c r="AI81" s="106" t="e">
        <f ca="true">+IF(AND(ISNUMBER(OFFSET('Sanitation Data'!$E$12,0,10*ROW('Sanitation Data'!E75))),'Data Summary'!CX81="Yes"),OFFSET('Sanitation Data'!$E$12,0,10*ROW('Sanitation Data'!E75)),NA())</f>
        <v>#N/A</v>
      </c>
      <c r="AJ81" s="106" t="e">
        <f ca="true">+IF(AND(ISNUMBER(OFFSET('Sanitation Data'!$E$13,0,10*ROW('Sanitation Data'!E75))),'Data Summary'!CY81="Yes"),OFFSET('Sanitation Data'!$E$13,0,10*ROW('Sanitation Data'!E75)),NA())</f>
        <v>#N/A</v>
      </c>
      <c r="AK81" s="106" t="e">
        <f ca="true">+IF(AND(ISNUMBER(OFFSET('Sanitation Data'!$F$5,0,10*ROW('Sanitation Data'!F75))),'Data Summary'!CZ81="Yes"),100-OFFSET('Sanitation Data'!$F$5,0,10*ROW('Sanitation Data'!F75)),NA())</f>
        <v>#N/A</v>
      </c>
      <c r="AL81" s="106" t="e">
        <f ca="true">+IF(AND(ISNUMBER(OFFSET('Sanitation Data'!$F$7,0,10*ROW('Sanitation Data'!F75))),'Data Summary'!DA81="Yes"),OFFSET('Sanitation Data'!$F$7,0,10*ROW('Sanitation Data'!F75)),NA())</f>
        <v>#N/A</v>
      </c>
      <c r="AM81" s="106" t="e">
        <f ca="true">+IF(AND(ISNUMBER(OFFSET('Sanitation Data'!$F$11,0,10*ROW('Sanitation Data'!F75))),'Data Summary'!DB81="Yes"),OFFSET('Sanitation Data'!$F$11,0,10*ROW('Sanitation Data'!F75)),NA())</f>
        <v>#N/A</v>
      </c>
      <c r="AN81" s="106" t="e">
        <f ca="true">+IF(AND(ISNUMBER(OFFSET('Sanitation Data'!$F$12,0,10*ROW('Sanitation Data'!F75))),'Data Summary'!DC81="Yes"),OFFSET('Sanitation Data'!$F$12,0,10*ROW('Sanitation Data'!F75)),NA())</f>
        <v>#N/A</v>
      </c>
      <c r="AO81" s="106" t="e">
        <f ca="true">+IF(AND(ISNUMBER(OFFSET('Sanitation Data'!$F$13,0,10*ROW('Sanitation Data'!F75))),'Data Summary'!DD81="Yes"),OFFSET('Sanitation Data'!$F$13,0,10*ROW('Sanitation Data'!F75)),NA())</f>
        <v>#N/A</v>
      </c>
      <c r="AP81" s="106" t="e">
        <f ca="true">+IF(AND(ISNUMBER(OFFSET('Sanitation Data'!$G$5,0,10*ROW('Sanitation Data'!G75))),'Data Summary'!DE81="Yes"),100-OFFSET('Sanitation Data'!$G$5,0,10*ROW('Sanitation Data'!G75)),NA())</f>
        <v>#N/A</v>
      </c>
      <c r="AQ81" s="106" t="e">
        <f ca="true">+IF(AND(ISNUMBER(OFFSET('Sanitation Data'!$G$7,0,10*ROW('Sanitation Data'!G75))),'Data Summary'!DF81="Yes"),OFFSET('Sanitation Data'!$G$7,0,10*ROW('Sanitation Data'!G75)),NA())</f>
        <v>#N/A</v>
      </c>
      <c r="AR81" s="106" t="e">
        <f ca="true">+IF(AND(ISNUMBER(OFFSET('Sanitation Data'!$G$11,0,10*ROW('Sanitation Data'!G75))),'Data Summary'!DG81="Yes"),OFFSET('Sanitation Data'!$G$11,0,10*ROW('Sanitation Data'!G75)),NA())</f>
        <v>#N/A</v>
      </c>
      <c r="AS81" s="106" t="e">
        <f ca="true">+IF(AND(ISNUMBER(OFFSET('Sanitation Data'!$G$12,0,10*ROW('Sanitation Data'!G75))),'Data Summary'!DH81="Yes"),OFFSET('Sanitation Data'!$G$12,0,10*ROW('Sanitation Data'!G75)),NA())</f>
        <v>#N/A</v>
      </c>
      <c r="AT81" s="106" t="e">
        <f ca="true">+IF(AND(ISNUMBER(OFFSET('Sanitation Data'!$G$13,0,10*ROW('Sanitation Data'!G75))),'Data Summary'!DI81="Yes"),OFFSET('Sanitation Data'!$G$13,0,10*ROW('Sanitation Data'!G75)),NA())</f>
        <v>#N/A</v>
      </c>
      <c r="AU81" s="106" t="e">
        <f ca="true">+IF(AND(ISNUMBER(OFFSET('Sanitation Data'!$H$5,0,10*ROW('Sanitation Data'!H75))),'Data Summary'!DJ81="Yes"),100-OFFSET('Sanitation Data'!$H$5,0,10*ROW('Sanitation Data'!H75)),NA())</f>
        <v>#N/A</v>
      </c>
      <c r="AV81" s="106" t="e">
        <f ca="true">+IF(AND(ISNUMBER(OFFSET('Sanitation Data'!$H$7,0,10*ROW('Sanitation Data'!H75))),'Data Summary'!DK81="Yes"),OFFSET('Sanitation Data'!$H$7,0,10*ROW('Sanitation Data'!H75)),NA())</f>
        <v>#N/A</v>
      </c>
      <c r="AW81" s="106" t="e">
        <f ca="true">+IF(AND(ISNUMBER(OFFSET('Sanitation Data'!$H$11,0,10*ROW('Sanitation Data'!H75))),'Data Summary'!DL81="Yes"),OFFSET('Sanitation Data'!$H$11,0,10*ROW('Sanitation Data'!H75)),NA())</f>
        <v>#N/A</v>
      </c>
      <c r="AX81" s="106" t="e">
        <f ca="true">+IF(AND(ISNUMBER(OFFSET('Sanitation Data'!$H$12,0,10*ROW('Sanitation Data'!H75))),'Data Summary'!DM81="Yes"),OFFSET('Sanitation Data'!$H$12,0,10*ROW('Sanitation Data'!H75)),NA())</f>
        <v>#N/A</v>
      </c>
      <c r="AY81" s="106" t="e">
        <f ca="true">+IF(AND(ISNUMBER(OFFSET('Sanitation Data'!$H$13,0,10*ROW('Sanitation Data'!H75))),'Data Summary'!DN81="Yes"),OFFSET('Sanitation Data'!$H$13,0,10*ROW('Sanitation Data'!H75)),NA())</f>
        <v>#N/A</v>
      </c>
      <c r="AZ81" s="111" t="e">
        <f ca="true">+IF(AND(ISNUMBER(OFFSET('Hygiene Data'!$C$6,0,10*ROW('Hygiene Data'!C75))),'Data Summary'!DO81="Yes"),OFFSET('Hygiene Data'!$C$6,0,10*ROW('Hygiene Data'!C75)),NA())</f>
        <v>#N/A</v>
      </c>
      <c r="BA81" s="111" t="e">
        <f ca="true">+IF(AND(ISNUMBER(OFFSET('Hygiene Data'!$C$8,0,10*ROW('Hygiene Data'!C75))),'Data Summary'!DP81="Yes"),OFFSET('Hygiene Data'!$C$8,0,10*ROW('Hygiene Data'!C75)),NA())</f>
        <v>#N/A</v>
      </c>
      <c r="BB81" s="111" t="e">
        <f ca="true">+IF(AND(ISNUMBER(OFFSET('Hygiene Data'!$C$10,0,10*ROW('Hygiene Data'!C75))),'Data Summary'!DQ81="Yes"),OFFSET('Hygiene Data'!$C$10,0,10*ROW('Hygiene Data'!C75)),NA())</f>
        <v>#N/A</v>
      </c>
      <c r="BC81" s="111" t="e">
        <f ca="true">+IF(AND(ISNUMBER(OFFSET('Hygiene Data'!$D$6,0,10*ROW('Hygiene Data'!D75))),'Data Summary'!DR81="Yes"),OFFSET('Hygiene Data'!$D$6,0,10*ROW('Hygiene Data'!D75)),NA())</f>
        <v>#N/A</v>
      </c>
      <c r="BD81" s="111" t="e">
        <f ca="true">+IF(AND(ISNUMBER(OFFSET('Hygiene Data'!$D$8,0,10*ROW('Hygiene Data'!D75))),'Data Summary'!DS81="Yes"),OFFSET('Hygiene Data'!$D$8,0,10*ROW('Hygiene Data'!D75)),NA())</f>
        <v>#N/A</v>
      </c>
      <c r="BE81" s="111" t="e">
        <f ca="true">+IF(AND(ISNUMBER(OFFSET('Hygiene Data'!$D$10,0,10*ROW('Hygiene Data'!D75))),'Data Summary'!DT81="Yes"),OFFSET('Hygiene Data'!$D$10,0,10*ROW('Hygiene Data'!D75)),NA())</f>
        <v>#N/A</v>
      </c>
      <c r="BF81" s="111" t="e">
        <f ca="true">+IF(AND(ISNUMBER(OFFSET('Hygiene Data'!$E$6,0,10*ROW('Hygiene Data'!E75))),'Data Summary'!DU81="Yes"),OFFSET('Hygiene Data'!$E$6,0,10*ROW('Hygiene Data'!E75)),NA())</f>
        <v>#N/A</v>
      </c>
      <c r="BG81" s="111" t="e">
        <f ca="true">+IF(AND(ISNUMBER(OFFSET('Hygiene Data'!$E$8,0,10*ROW('Hygiene Data'!E75))),'Data Summary'!DV81="Yes"),OFFSET('Hygiene Data'!$E$8,0,10*ROW('Hygiene Data'!E75)),NA())</f>
        <v>#N/A</v>
      </c>
      <c r="BH81" s="111" t="e">
        <f ca="true">+IF(AND(ISNUMBER(OFFSET('Hygiene Data'!$E$10,0,10*ROW('Hygiene Data'!E75))),'Data Summary'!DW81="Yes"),OFFSET('Hygiene Data'!$E$10,0,10*ROW('Hygiene Data'!E75)),NA())</f>
        <v>#N/A</v>
      </c>
      <c r="BI81" s="111" t="e">
        <f ca="true">+IF(AND(ISNUMBER(OFFSET('Hygiene Data'!$F$6,0,10*ROW('Hygiene Data'!F75))),'Data Summary'!DX81="Yes"),OFFSET('Hygiene Data'!$F$6,0,10*ROW('Hygiene Data'!F75)),NA())</f>
        <v>#N/A</v>
      </c>
      <c r="BJ81" s="111" t="e">
        <f ca="true">+IF(AND(ISNUMBER(OFFSET('Hygiene Data'!$F$8,0,10*ROW('Hygiene Data'!F75))),'Data Summary'!DY81="Yes"),OFFSET('Hygiene Data'!$F$8,0,10*ROW('Hygiene Data'!F75)),NA())</f>
        <v>#N/A</v>
      </c>
      <c r="BK81" s="111" t="e">
        <f ca="true">+IF(AND(ISNUMBER(OFFSET('Hygiene Data'!$F$10,0,10*ROW('Hygiene Data'!F75))),'Data Summary'!DZ81="Yes"),OFFSET('Hygiene Data'!$F$10,0,10*ROW('Hygiene Data'!F75)),NA())</f>
        <v>#N/A</v>
      </c>
      <c r="BL81" s="111" t="e">
        <f ca="true">+IF(AND(ISNUMBER(OFFSET('Hygiene Data'!$G$6,0,10*ROW('Hygiene Data'!G75))),'Data Summary'!EA81="Yes"),OFFSET('Hygiene Data'!$G$6,0,10*ROW('Hygiene Data'!G75)),NA())</f>
        <v>#N/A</v>
      </c>
      <c r="BM81" s="111" t="e">
        <f ca="true">+IF(AND(ISNUMBER(OFFSET('Hygiene Data'!$G$8,0,10*ROW('Hygiene Data'!G75))),'Data Summary'!EB81="Yes"),OFFSET('Hygiene Data'!$G$8,0,10*ROW('Hygiene Data'!G75)),NA())</f>
        <v>#N/A</v>
      </c>
      <c r="BN81" s="111" t="e">
        <f ca="true">+IF(AND(ISNUMBER(OFFSET('Hygiene Data'!$G$10,0,10*ROW('Hygiene Data'!G75))),'Data Summary'!EC81="Yes"),OFFSET('Hygiene Data'!$G$10,0,10*ROW('Hygiene Data'!G75)),NA())</f>
        <v>#N/A</v>
      </c>
      <c r="BO81" s="111" t="e">
        <f ca="true">+IF(AND(ISNUMBER(OFFSET('Hygiene Data'!$H$6,0,10*ROW('Hygiene Data'!H75))),'Data Summary'!ED81="Yes"),OFFSET('Hygiene Data'!$H$6,0,10*ROW('Hygiene Data'!H75)),NA())</f>
        <v>#N/A</v>
      </c>
      <c r="BP81" s="111" t="e">
        <f ca="true">+IF(AND(ISNUMBER(OFFSET('Hygiene Data'!$H$8,0,10*ROW('Hygiene Data'!H75))),'Data Summary'!EE81="Yes"),OFFSET('Hygiene Data'!$H$8,0,10*ROW('Hygiene Data'!H75)),NA())</f>
        <v>#N/A</v>
      </c>
      <c r="BQ81" s="111" t="e">
        <f ca="true">+IF(AND(ISNUMBER(OFFSET('Hygiene Data'!$H$10,0,10*ROW('Hygiene Data'!H75))),'Data Summary'!EF81="Yes"),OFFSET('Hygiene Data'!$H$10,0,10*ROW('Hygiene Data'!H75)),NA())</f>
        <v>#N/A</v>
      </c>
    </row>
    <row r="82" x14ac:dyDescent="0.2">
      <c r="A82" s="59" t="e">
        <f ca="true">+IF(OFFSET('Water Data'!$B$1,0,10*ROW('Water Data'!B76))="",NA(),OFFSET('Water Data'!$B$1,0,10*ROW('Water Data'!B76)))</f>
        <v>#N/A</v>
      </c>
      <c r="B82" s="59" t="e">
        <f ca="true">+IF(OFFSET('Water Data'!$A$3,0,10*ROW('Water Data'!A79))="",NA(),OFFSET('Water Data'!$A$3,0,10*ROW('Water Data'!A79)))</f>
        <v>#N/A</v>
      </c>
      <c r="C82" s="59" t="e">
        <f ca="true">+IF(OFFSET('Water Data'!$C$3,0,10*ROW('Water Data'!C79))="",NA(),OFFSET('Water Data'!$C$3,0,10*ROW('Water Data'!C79)))</f>
        <v>#N/A</v>
      </c>
      <c r="D82" s="60" t="e">
        <f ca="true">+IF(AND(ISNUMBER(OFFSET('Water Data'!$C$5,0,10*ROW('Water Data'!C76))),'Data Summary'!BS82="Yes"),100-OFFSET('Water Data'!$C$5,0,10*ROW('Water Data'!C76)),NA())</f>
        <v>#N/A</v>
      </c>
      <c r="E82" s="60" t="e">
        <f ca="true">+IF(AND(ISNUMBER(OFFSET('Water Data'!$C$7,0,10*ROW('Water Data'!C76))),'Data Summary'!BT82="Yes"),OFFSET('Water Data'!$C$7,0,10*ROW('Water Data'!C76)),NA())</f>
        <v>#N/A</v>
      </c>
      <c r="F82" s="60" t="e">
        <f ca="true">+IF(AND(ISNUMBER(OFFSET('Water Data'!$C$10,0,10*ROW('Water Data'!C76))),'Data Summary'!BU82="Yes"),OFFSET('Water Data'!$C$10,0,10*ROW('Water Data'!C76)),NA())</f>
        <v>#N/A</v>
      </c>
      <c r="G82" s="60" t="e">
        <f ca="true">+IF(AND(ISNUMBER(OFFSET('Water Data'!$D$5,0,10*ROW('Water Data'!D76))),'Data Summary'!BV82="Yes"),100-OFFSET('Water Data'!$D$5,0,10*ROW('Water Data'!D76)),NA())</f>
        <v>#N/A</v>
      </c>
      <c r="H82" s="60" t="e">
        <f ca="true">+IF(AND(ISNUMBER(OFFSET('Water Data'!$D$7,0,10*ROW('Water Data'!D76))),'Data Summary'!BW82="Yes"),OFFSET('Water Data'!$D$7,0,10*ROW('Water Data'!D76)),NA())</f>
        <v>#N/A</v>
      </c>
      <c r="I82" s="60" t="e">
        <f ca="true">+IF(AND(ISNUMBER(OFFSET('Water Data'!$D$10,0,10*ROW('Water Data'!D76))),'Data Summary'!BX82="Yes"),OFFSET('Water Data'!$D$10,0,10*ROW('Water Data'!D76)),NA())</f>
        <v>#N/A</v>
      </c>
      <c r="J82" s="60" t="e">
        <f ca="true">+IF(AND(ISNUMBER(OFFSET('Water Data'!$E$5,0,10*ROW('Water Data'!E76))),'Data Summary'!BY82="Yes"),100-OFFSET('Water Data'!$E$5,0,10*ROW('Water Data'!E76)),NA())</f>
        <v>#N/A</v>
      </c>
      <c r="K82" s="60" t="e">
        <f ca="true">+IF(AND(ISNUMBER(OFFSET('Water Data'!$E$7,0,10*ROW('Water Data'!E76))),'Data Summary'!BZ82="Yes"),OFFSET('Water Data'!$E$7,0,10*ROW('Water Data'!E76)),NA())</f>
        <v>#N/A</v>
      </c>
      <c r="L82" s="60" t="e">
        <f ca="true">+IF(AND(ISNUMBER(OFFSET('Water Data'!$E$10,0,10*ROW('Water Data'!E76))),'Data Summary'!CA82="Yes"),OFFSET('Water Data'!$E$10,0,10*ROW('Water Data'!E76)),NA())</f>
        <v>#N/A</v>
      </c>
      <c r="M82" s="60" t="e">
        <f ca="true">+IF(AND(ISNUMBER(OFFSET('Water Data'!$F$5,0,10*ROW('Water Data'!F76))),'Data Summary'!CB82="Yes"),100-OFFSET('Water Data'!$F$5,0,10*ROW('Water Data'!F76)),NA())</f>
        <v>#N/A</v>
      </c>
      <c r="N82" s="60" t="e">
        <f ca="true">+IF(AND(ISNUMBER(OFFSET('Water Data'!$F$7,0,10*ROW('Water Data'!F76))),'Data Summary'!CC82="Yes"),OFFSET('Water Data'!$F$7,0,10*ROW('Water Data'!F76)),NA())</f>
        <v>#N/A</v>
      </c>
      <c r="O82" s="60" t="e">
        <f ca="true">+IF(AND(ISNUMBER(OFFSET('Water Data'!$F$10,0,10*ROW('Water Data'!F76))),'Data Summary'!CD82="Yes"),OFFSET('Water Data'!$F$10,0,10*ROW('Water Data'!F76)),NA())</f>
        <v>#N/A</v>
      </c>
      <c r="P82" s="60" t="e">
        <f ca="true">+IF(AND(ISNUMBER(OFFSET('Water Data'!$G$5,0,10*ROW('Water Data'!G76))),'Data Summary'!CE82="Yes"),100-OFFSET('Water Data'!$G$5,0,10*ROW('Water Data'!G76)),NA())</f>
        <v>#N/A</v>
      </c>
      <c r="Q82" s="60" t="e">
        <f ca="true">+IF(AND(ISNUMBER(OFFSET('Water Data'!$G$7,0,10*ROW('Water Data'!G76))),'Data Summary'!CF82="Yes"),OFFSET('Water Data'!$G$7,0,10*ROW('Water Data'!G76)),NA())</f>
        <v>#N/A</v>
      </c>
      <c r="R82" s="60" t="e">
        <f ca="true">+IF(AND(ISNUMBER(OFFSET('Water Data'!$G$10,0,10*ROW('Water Data'!G76))),'Data Summary'!CG82="Yes"),OFFSET('Water Data'!$G$10,0,10*ROW('Water Data'!G76)),NA())</f>
        <v>#N/A</v>
      </c>
      <c r="S82" s="60" t="e">
        <f ca="true">+IF(AND(ISNUMBER(OFFSET('Water Data'!$H$5,0,10*ROW('Water Data'!H76))),'Data Summary'!CH82="Yes"),100-OFFSET('Water Data'!$H$5,0,10*ROW('Water Data'!H76)),NA())</f>
        <v>#N/A</v>
      </c>
      <c r="T82" s="60" t="e">
        <f ca="true">+IF(AND(ISNUMBER(OFFSET('Water Data'!$H$7,0,10*ROW('Water Data'!H76))),'Data Summary'!CI82="Yes"),OFFSET('Water Data'!$H$7,0,10*ROW('Water Data'!H76)),NA())</f>
        <v>#N/A</v>
      </c>
      <c r="U82" s="60" t="e">
        <f ca="true">+IF(AND(ISNUMBER(OFFSET('Water Data'!$H$10,0,10*ROW('Water Data'!H76))),'Data Summary'!CJ82="Yes"),OFFSET('Water Data'!$H$10,0,10*ROW('Water Data'!H76)),NA())</f>
        <v>#N/A</v>
      </c>
      <c r="V82" s="106" t="e">
        <f ca="true">+IF(AND(ISNUMBER(OFFSET('Sanitation Data'!$C$5,0,10*ROW('Sanitation Data'!C76))),'Data Summary'!CK82="Yes"),100-OFFSET('Sanitation Data'!$C$5,0,10*ROW('Sanitation Data'!C76)),NA())</f>
        <v>#N/A</v>
      </c>
      <c r="W82" s="106" t="e">
        <f ca="true">+IF(AND(ISNUMBER(OFFSET('Sanitation Data'!$C$7,0,10*ROW('Sanitation Data'!C76))),'Data Summary'!CL82="Yes"),OFFSET('Sanitation Data'!$C$7,0,10*ROW('Sanitation Data'!C76)),NA())</f>
        <v>#N/A</v>
      </c>
      <c r="X82" s="106" t="e">
        <f ca="true">+IF(AND(ISNUMBER(OFFSET('Sanitation Data'!$C$11,0,10*ROW('Sanitation Data'!C76))),'Data Summary'!CM82="Yes"),OFFSET('Sanitation Data'!$C$11,0,10*ROW('Sanitation Data'!C76)),NA())</f>
        <v>#N/A</v>
      </c>
      <c r="Y82" s="106" t="e">
        <f ca="true">+IF(AND(ISNUMBER(OFFSET('Sanitation Data'!$C$12,0,10*ROW('Sanitation Data'!C76))),'Data Summary'!CN82="Yes"),OFFSET('Sanitation Data'!$C$12,0,10*ROW('Sanitation Data'!C76)),NA())</f>
        <v>#N/A</v>
      </c>
      <c r="Z82" s="106" t="e">
        <f ca="true">+IF(AND(ISNUMBER(OFFSET('Sanitation Data'!$C$13,0,10*ROW('Sanitation Data'!C76))),'Data Summary'!CO82="Yes"),OFFSET('Sanitation Data'!$C$13,0,10*ROW('Sanitation Data'!C76)),NA())</f>
        <v>#N/A</v>
      </c>
      <c r="AA82" s="106" t="e">
        <f ca="true">+IF(AND(ISNUMBER(OFFSET('Sanitation Data'!$D$5,0,10*ROW('Sanitation Data'!D76))),'Data Summary'!CP82="Yes"),100-OFFSET('Sanitation Data'!$D$5,0,10*ROW('Sanitation Data'!D76)),NA())</f>
        <v>#N/A</v>
      </c>
      <c r="AB82" s="106" t="e">
        <f ca="true">+IF(AND(ISNUMBER(OFFSET('Sanitation Data'!$D$7,0,10*ROW('Sanitation Data'!D76))),'Data Summary'!CQ82="Yes"),OFFSET('Sanitation Data'!$D$7,0,10*ROW('Sanitation Data'!D76)),NA())</f>
        <v>#N/A</v>
      </c>
      <c r="AC82" s="106" t="e">
        <f ca="true">+IF(AND(ISNUMBER(OFFSET('Sanitation Data'!$D$11,0,10*ROW('Sanitation Data'!D76))),'Data Summary'!CR82="Yes"),OFFSET('Sanitation Data'!$D$11,0,10*ROW('Sanitation Data'!D76)),NA())</f>
        <v>#N/A</v>
      </c>
      <c r="AD82" s="106" t="e">
        <f ca="true">+IF(AND(ISNUMBER(OFFSET('Sanitation Data'!$D$12,0,10*ROW('Sanitation Data'!D76))),'Data Summary'!CS82="Yes"),OFFSET('Sanitation Data'!$D$12,0,10*ROW('Sanitation Data'!D76)),NA())</f>
        <v>#N/A</v>
      </c>
      <c r="AE82" s="106" t="e">
        <f ca="true">+IF(AND(ISNUMBER(OFFSET('Sanitation Data'!$D$13,0,10*ROW('Sanitation Data'!D76))),'Data Summary'!CT82="Yes"),OFFSET('Sanitation Data'!$D$13,0,10*ROW('Sanitation Data'!D76)),NA())</f>
        <v>#N/A</v>
      </c>
      <c r="AF82" s="106" t="e">
        <f ca="true">+IF(AND(ISNUMBER(OFFSET('Sanitation Data'!$E$5,0,10*ROW('Sanitation Data'!E76))),'Data Summary'!CU82="Yes"),100-OFFSET('Sanitation Data'!$E$5,0,10*ROW('Sanitation Data'!E76)),NA())</f>
        <v>#N/A</v>
      </c>
      <c r="AG82" s="106" t="e">
        <f ca="true">+IF(AND(ISNUMBER(OFFSET('Sanitation Data'!$E$7,0,10*ROW('Sanitation Data'!E76))),'Data Summary'!CV82="Yes"),OFFSET('Sanitation Data'!$E$7,0,10*ROW('Sanitation Data'!E76)),NA())</f>
        <v>#N/A</v>
      </c>
      <c r="AH82" s="106" t="e">
        <f ca="true">+IF(AND(ISNUMBER(OFFSET('Sanitation Data'!$E$11,0,10*ROW('Sanitation Data'!E76))),'Data Summary'!CW82="Yes"),OFFSET('Sanitation Data'!$E$11,0,10*ROW('Sanitation Data'!E76)),NA())</f>
        <v>#N/A</v>
      </c>
      <c r="AI82" s="106" t="e">
        <f ca="true">+IF(AND(ISNUMBER(OFFSET('Sanitation Data'!$E$12,0,10*ROW('Sanitation Data'!E76))),'Data Summary'!CX82="Yes"),OFFSET('Sanitation Data'!$E$12,0,10*ROW('Sanitation Data'!E76)),NA())</f>
        <v>#N/A</v>
      </c>
      <c r="AJ82" s="106" t="e">
        <f ca="true">+IF(AND(ISNUMBER(OFFSET('Sanitation Data'!$E$13,0,10*ROW('Sanitation Data'!E76))),'Data Summary'!CY82="Yes"),OFFSET('Sanitation Data'!$E$13,0,10*ROW('Sanitation Data'!E76)),NA())</f>
        <v>#N/A</v>
      </c>
      <c r="AK82" s="106" t="e">
        <f ca="true">+IF(AND(ISNUMBER(OFFSET('Sanitation Data'!$F$5,0,10*ROW('Sanitation Data'!F76))),'Data Summary'!CZ82="Yes"),100-OFFSET('Sanitation Data'!$F$5,0,10*ROW('Sanitation Data'!F76)),NA())</f>
        <v>#N/A</v>
      </c>
      <c r="AL82" s="106" t="e">
        <f ca="true">+IF(AND(ISNUMBER(OFFSET('Sanitation Data'!$F$7,0,10*ROW('Sanitation Data'!F76))),'Data Summary'!DA82="Yes"),OFFSET('Sanitation Data'!$F$7,0,10*ROW('Sanitation Data'!F76)),NA())</f>
        <v>#N/A</v>
      </c>
      <c r="AM82" s="106" t="e">
        <f ca="true">+IF(AND(ISNUMBER(OFFSET('Sanitation Data'!$F$11,0,10*ROW('Sanitation Data'!F76))),'Data Summary'!DB82="Yes"),OFFSET('Sanitation Data'!$F$11,0,10*ROW('Sanitation Data'!F76)),NA())</f>
        <v>#N/A</v>
      </c>
      <c r="AN82" s="106" t="e">
        <f ca="true">+IF(AND(ISNUMBER(OFFSET('Sanitation Data'!$F$12,0,10*ROW('Sanitation Data'!F76))),'Data Summary'!DC82="Yes"),OFFSET('Sanitation Data'!$F$12,0,10*ROW('Sanitation Data'!F76)),NA())</f>
        <v>#N/A</v>
      </c>
      <c r="AO82" s="106" t="e">
        <f ca="true">+IF(AND(ISNUMBER(OFFSET('Sanitation Data'!$F$13,0,10*ROW('Sanitation Data'!F76))),'Data Summary'!DD82="Yes"),OFFSET('Sanitation Data'!$F$13,0,10*ROW('Sanitation Data'!F76)),NA())</f>
        <v>#N/A</v>
      </c>
      <c r="AP82" s="106" t="e">
        <f ca="true">+IF(AND(ISNUMBER(OFFSET('Sanitation Data'!$G$5,0,10*ROW('Sanitation Data'!G76))),'Data Summary'!DE82="Yes"),100-OFFSET('Sanitation Data'!$G$5,0,10*ROW('Sanitation Data'!G76)),NA())</f>
        <v>#N/A</v>
      </c>
      <c r="AQ82" s="106" t="e">
        <f ca="true">+IF(AND(ISNUMBER(OFFSET('Sanitation Data'!$G$7,0,10*ROW('Sanitation Data'!G76))),'Data Summary'!DF82="Yes"),OFFSET('Sanitation Data'!$G$7,0,10*ROW('Sanitation Data'!G76)),NA())</f>
        <v>#N/A</v>
      </c>
      <c r="AR82" s="106" t="e">
        <f ca="true">+IF(AND(ISNUMBER(OFFSET('Sanitation Data'!$G$11,0,10*ROW('Sanitation Data'!G76))),'Data Summary'!DG82="Yes"),OFFSET('Sanitation Data'!$G$11,0,10*ROW('Sanitation Data'!G76)),NA())</f>
        <v>#N/A</v>
      </c>
      <c r="AS82" s="106" t="e">
        <f ca="true">+IF(AND(ISNUMBER(OFFSET('Sanitation Data'!$G$12,0,10*ROW('Sanitation Data'!G76))),'Data Summary'!DH82="Yes"),OFFSET('Sanitation Data'!$G$12,0,10*ROW('Sanitation Data'!G76)),NA())</f>
        <v>#N/A</v>
      </c>
      <c r="AT82" s="106" t="e">
        <f ca="true">+IF(AND(ISNUMBER(OFFSET('Sanitation Data'!$G$13,0,10*ROW('Sanitation Data'!G76))),'Data Summary'!DI82="Yes"),OFFSET('Sanitation Data'!$G$13,0,10*ROW('Sanitation Data'!G76)),NA())</f>
        <v>#N/A</v>
      </c>
      <c r="AU82" s="106" t="e">
        <f ca="true">+IF(AND(ISNUMBER(OFFSET('Sanitation Data'!$H$5,0,10*ROW('Sanitation Data'!H76))),'Data Summary'!DJ82="Yes"),100-OFFSET('Sanitation Data'!$H$5,0,10*ROW('Sanitation Data'!H76)),NA())</f>
        <v>#N/A</v>
      </c>
      <c r="AV82" s="106" t="e">
        <f ca="true">+IF(AND(ISNUMBER(OFFSET('Sanitation Data'!$H$7,0,10*ROW('Sanitation Data'!H76))),'Data Summary'!DK82="Yes"),OFFSET('Sanitation Data'!$H$7,0,10*ROW('Sanitation Data'!H76)),NA())</f>
        <v>#N/A</v>
      </c>
      <c r="AW82" s="106" t="e">
        <f ca="true">+IF(AND(ISNUMBER(OFFSET('Sanitation Data'!$H$11,0,10*ROW('Sanitation Data'!H76))),'Data Summary'!DL82="Yes"),OFFSET('Sanitation Data'!$H$11,0,10*ROW('Sanitation Data'!H76)),NA())</f>
        <v>#N/A</v>
      </c>
      <c r="AX82" s="106" t="e">
        <f ca="true">+IF(AND(ISNUMBER(OFFSET('Sanitation Data'!$H$12,0,10*ROW('Sanitation Data'!H76))),'Data Summary'!DM82="Yes"),OFFSET('Sanitation Data'!$H$12,0,10*ROW('Sanitation Data'!H76)),NA())</f>
        <v>#N/A</v>
      </c>
      <c r="AY82" s="106" t="e">
        <f ca="true">+IF(AND(ISNUMBER(OFFSET('Sanitation Data'!$H$13,0,10*ROW('Sanitation Data'!H76))),'Data Summary'!DN82="Yes"),OFFSET('Sanitation Data'!$H$13,0,10*ROW('Sanitation Data'!H76)),NA())</f>
        <v>#N/A</v>
      </c>
      <c r="AZ82" s="111" t="e">
        <f ca="true">+IF(AND(ISNUMBER(OFFSET('Hygiene Data'!$C$6,0,10*ROW('Hygiene Data'!C76))),'Data Summary'!DO82="Yes"),OFFSET('Hygiene Data'!$C$6,0,10*ROW('Hygiene Data'!C76)),NA())</f>
        <v>#N/A</v>
      </c>
      <c r="BA82" s="111" t="e">
        <f ca="true">+IF(AND(ISNUMBER(OFFSET('Hygiene Data'!$C$8,0,10*ROW('Hygiene Data'!C76))),'Data Summary'!DP82="Yes"),OFFSET('Hygiene Data'!$C$8,0,10*ROW('Hygiene Data'!C76)),NA())</f>
        <v>#N/A</v>
      </c>
      <c r="BB82" s="111" t="e">
        <f ca="true">+IF(AND(ISNUMBER(OFFSET('Hygiene Data'!$C$10,0,10*ROW('Hygiene Data'!C76))),'Data Summary'!DQ82="Yes"),OFFSET('Hygiene Data'!$C$10,0,10*ROW('Hygiene Data'!C76)),NA())</f>
        <v>#N/A</v>
      </c>
      <c r="BC82" s="111" t="e">
        <f ca="true">+IF(AND(ISNUMBER(OFFSET('Hygiene Data'!$D$6,0,10*ROW('Hygiene Data'!D76))),'Data Summary'!DR82="Yes"),OFFSET('Hygiene Data'!$D$6,0,10*ROW('Hygiene Data'!D76)),NA())</f>
        <v>#N/A</v>
      </c>
      <c r="BD82" s="111" t="e">
        <f ca="true">+IF(AND(ISNUMBER(OFFSET('Hygiene Data'!$D$8,0,10*ROW('Hygiene Data'!D76))),'Data Summary'!DS82="Yes"),OFFSET('Hygiene Data'!$D$8,0,10*ROW('Hygiene Data'!D76)),NA())</f>
        <v>#N/A</v>
      </c>
      <c r="BE82" s="111" t="e">
        <f ca="true">+IF(AND(ISNUMBER(OFFSET('Hygiene Data'!$D$10,0,10*ROW('Hygiene Data'!D76))),'Data Summary'!DT82="Yes"),OFFSET('Hygiene Data'!$D$10,0,10*ROW('Hygiene Data'!D76)),NA())</f>
        <v>#N/A</v>
      </c>
      <c r="BF82" s="111" t="e">
        <f ca="true">+IF(AND(ISNUMBER(OFFSET('Hygiene Data'!$E$6,0,10*ROW('Hygiene Data'!E76))),'Data Summary'!DU82="Yes"),OFFSET('Hygiene Data'!$E$6,0,10*ROW('Hygiene Data'!E76)),NA())</f>
        <v>#N/A</v>
      </c>
      <c r="BG82" s="111" t="e">
        <f ca="true">+IF(AND(ISNUMBER(OFFSET('Hygiene Data'!$E$8,0,10*ROW('Hygiene Data'!E76))),'Data Summary'!DV82="Yes"),OFFSET('Hygiene Data'!$E$8,0,10*ROW('Hygiene Data'!E76)),NA())</f>
        <v>#N/A</v>
      </c>
      <c r="BH82" s="111" t="e">
        <f ca="true">+IF(AND(ISNUMBER(OFFSET('Hygiene Data'!$E$10,0,10*ROW('Hygiene Data'!E76))),'Data Summary'!DW82="Yes"),OFFSET('Hygiene Data'!$E$10,0,10*ROW('Hygiene Data'!E76)),NA())</f>
        <v>#N/A</v>
      </c>
      <c r="BI82" s="111" t="e">
        <f ca="true">+IF(AND(ISNUMBER(OFFSET('Hygiene Data'!$F$6,0,10*ROW('Hygiene Data'!F76))),'Data Summary'!DX82="Yes"),OFFSET('Hygiene Data'!$F$6,0,10*ROW('Hygiene Data'!F76)),NA())</f>
        <v>#N/A</v>
      </c>
      <c r="BJ82" s="111" t="e">
        <f ca="true">+IF(AND(ISNUMBER(OFFSET('Hygiene Data'!$F$8,0,10*ROW('Hygiene Data'!F76))),'Data Summary'!DY82="Yes"),OFFSET('Hygiene Data'!$F$8,0,10*ROW('Hygiene Data'!F76)),NA())</f>
        <v>#N/A</v>
      </c>
      <c r="BK82" s="111" t="e">
        <f ca="true">+IF(AND(ISNUMBER(OFFSET('Hygiene Data'!$F$10,0,10*ROW('Hygiene Data'!F76))),'Data Summary'!DZ82="Yes"),OFFSET('Hygiene Data'!$F$10,0,10*ROW('Hygiene Data'!F76)),NA())</f>
        <v>#N/A</v>
      </c>
      <c r="BL82" s="111" t="e">
        <f ca="true">+IF(AND(ISNUMBER(OFFSET('Hygiene Data'!$G$6,0,10*ROW('Hygiene Data'!G76))),'Data Summary'!EA82="Yes"),OFFSET('Hygiene Data'!$G$6,0,10*ROW('Hygiene Data'!G76)),NA())</f>
        <v>#N/A</v>
      </c>
      <c r="BM82" s="111" t="e">
        <f ca="true">+IF(AND(ISNUMBER(OFFSET('Hygiene Data'!$G$8,0,10*ROW('Hygiene Data'!G76))),'Data Summary'!EB82="Yes"),OFFSET('Hygiene Data'!$G$8,0,10*ROW('Hygiene Data'!G76)),NA())</f>
        <v>#N/A</v>
      </c>
      <c r="BN82" s="111" t="e">
        <f ca="true">+IF(AND(ISNUMBER(OFFSET('Hygiene Data'!$G$10,0,10*ROW('Hygiene Data'!G76))),'Data Summary'!EC82="Yes"),OFFSET('Hygiene Data'!$G$10,0,10*ROW('Hygiene Data'!G76)),NA())</f>
        <v>#N/A</v>
      </c>
      <c r="BO82" s="111" t="e">
        <f ca="true">+IF(AND(ISNUMBER(OFFSET('Hygiene Data'!$H$6,0,10*ROW('Hygiene Data'!H76))),'Data Summary'!ED82="Yes"),OFFSET('Hygiene Data'!$H$6,0,10*ROW('Hygiene Data'!H76)),NA())</f>
        <v>#N/A</v>
      </c>
      <c r="BP82" s="111" t="e">
        <f ca="true">+IF(AND(ISNUMBER(OFFSET('Hygiene Data'!$H$8,0,10*ROW('Hygiene Data'!H76))),'Data Summary'!EE82="Yes"),OFFSET('Hygiene Data'!$H$8,0,10*ROW('Hygiene Data'!H76)),NA())</f>
        <v>#N/A</v>
      </c>
      <c r="BQ82" s="111" t="e">
        <f ca="true">+IF(AND(ISNUMBER(OFFSET('Hygiene Data'!$H$10,0,10*ROW('Hygiene Data'!H76))),'Data Summary'!EF82="Yes"),OFFSET('Hygiene Data'!$H$10,0,10*ROW('Hygiene Data'!H76)),NA())</f>
        <v>#N/A</v>
      </c>
    </row>
    <row r="83" x14ac:dyDescent="0.2">
      <c r="A83" s="59" t="e">
        <f ca="true">+IF(OFFSET('Water Data'!$B$1,0,10*ROW('Water Data'!B77))="",NA(),OFFSET('Water Data'!$B$1,0,10*ROW('Water Data'!B77)))</f>
        <v>#N/A</v>
      </c>
      <c r="B83" s="59" t="e">
        <f ca="true">+IF(OFFSET('Water Data'!$A$3,0,10*ROW('Water Data'!A80))="",NA(),OFFSET('Water Data'!$A$3,0,10*ROW('Water Data'!A80)))</f>
        <v>#N/A</v>
      </c>
      <c r="C83" s="59" t="e">
        <f ca="true">+IF(OFFSET('Water Data'!$C$3,0,10*ROW('Water Data'!C80))="",NA(),OFFSET('Water Data'!$C$3,0,10*ROW('Water Data'!C80)))</f>
        <v>#N/A</v>
      </c>
      <c r="D83" s="60" t="e">
        <f ca="true">+IF(AND(ISNUMBER(OFFSET('Water Data'!$C$5,0,10*ROW('Water Data'!C77))),'Data Summary'!BS83="Yes"),100-OFFSET('Water Data'!$C$5,0,10*ROW('Water Data'!C77)),NA())</f>
        <v>#N/A</v>
      </c>
      <c r="E83" s="60" t="e">
        <f ca="true">+IF(AND(ISNUMBER(OFFSET('Water Data'!$C$7,0,10*ROW('Water Data'!C77))),'Data Summary'!BT83="Yes"),OFFSET('Water Data'!$C$7,0,10*ROW('Water Data'!C77)),NA())</f>
        <v>#N/A</v>
      </c>
      <c r="F83" s="60" t="e">
        <f ca="true">+IF(AND(ISNUMBER(OFFSET('Water Data'!$C$10,0,10*ROW('Water Data'!C77))),'Data Summary'!BU83="Yes"),OFFSET('Water Data'!$C$10,0,10*ROW('Water Data'!C77)),NA())</f>
        <v>#N/A</v>
      </c>
      <c r="G83" s="60" t="e">
        <f ca="true">+IF(AND(ISNUMBER(OFFSET('Water Data'!$D$5,0,10*ROW('Water Data'!D77))),'Data Summary'!BV83="Yes"),100-OFFSET('Water Data'!$D$5,0,10*ROW('Water Data'!D77)),NA())</f>
        <v>#N/A</v>
      </c>
      <c r="H83" s="60" t="e">
        <f ca="true">+IF(AND(ISNUMBER(OFFSET('Water Data'!$D$7,0,10*ROW('Water Data'!D77))),'Data Summary'!BW83="Yes"),OFFSET('Water Data'!$D$7,0,10*ROW('Water Data'!D77)),NA())</f>
        <v>#N/A</v>
      </c>
      <c r="I83" s="60" t="e">
        <f ca="true">+IF(AND(ISNUMBER(OFFSET('Water Data'!$D$10,0,10*ROW('Water Data'!D77))),'Data Summary'!BX83="Yes"),OFFSET('Water Data'!$D$10,0,10*ROW('Water Data'!D77)),NA())</f>
        <v>#N/A</v>
      </c>
      <c r="J83" s="60" t="e">
        <f ca="true">+IF(AND(ISNUMBER(OFFSET('Water Data'!$E$5,0,10*ROW('Water Data'!E77))),'Data Summary'!BY83="Yes"),100-OFFSET('Water Data'!$E$5,0,10*ROW('Water Data'!E77)),NA())</f>
        <v>#N/A</v>
      </c>
      <c r="K83" s="60" t="e">
        <f ca="true">+IF(AND(ISNUMBER(OFFSET('Water Data'!$E$7,0,10*ROW('Water Data'!E77))),'Data Summary'!BZ83="Yes"),OFFSET('Water Data'!$E$7,0,10*ROW('Water Data'!E77)),NA())</f>
        <v>#N/A</v>
      </c>
      <c r="L83" s="60" t="e">
        <f ca="true">+IF(AND(ISNUMBER(OFFSET('Water Data'!$E$10,0,10*ROW('Water Data'!E77))),'Data Summary'!CA83="Yes"),OFFSET('Water Data'!$E$10,0,10*ROW('Water Data'!E77)),NA())</f>
        <v>#N/A</v>
      </c>
      <c r="M83" s="60" t="e">
        <f ca="true">+IF(AND(ISNUMBER(OFFSET('Water Data'!$F$5,0,10*ROW('Water Data'!F77))),'Data Summary'!CB83="Yes"),100-OFFSET('Water Data'!$F$5,0,10*ROW('Water Data'!F77)),NA())</f>
        <v>#N/A</v>
      </c>
      <c r="N83" s="60" t="e">
        <f ca="true">+IF(AND(ISNUMBER(OFFSET('Water Data'!$F$7,0,10*ROW('Water Data'!F77))),'Data Summary'!CC83="Yes"),OFFSET('Water Data'!$F$7,0,10*ROW('Water Data'!F77)),NA())</f>
        <v>#N/A</v>
      </c>
      <c r="O83" s="60" t="e">
        <f ca="true">+IF(AND(ISNUMBER(OFFSET('Water Data'!$F$10,0,10*ROW('Water Data'!F77))),'Data Summary'!CD83="Yes"),OFFSET('Water Data'!$F$10,0,10*ROW('Water Data'!F77)),NA())</f>
        <v>#N/A</v>
      </c>
      <c r="P83" s="60" t="e">
        <f ca="true">+IF(AND(ISNUMBER(OFFSET('Water Data'!$G$5,0,10*ROW('Water Data'!G77))),'Data Summary'!CE83="Yes"),100-OFFSET('Water Data'!$G$5,0,10*ROW('Water Data'!G77)),NA())</f>
        <v>#N/A</v>
      </c>
      <c r="Q83" s="60" t="e">
        <f ca="true">+IF(AND(ISNUMBER(OFFSET('Water Data'!$G$7,0,10*ROW('Water Data'!G77))),'Data Summary'!CF83="Yes"),OFFSET('Water Data'!$G$7,0,10*ROW('Water Data'!G77)),NA())</f>
        <v>#N/A</v>
      </c>
      <c r="R83" s="60" t="e">
        <f ca="true">+IF(AND(ISNUMBER(OFFSET('Water Data'!$G$10,0,10*ROW('Water Data'!G77))),'Data Summary'!CG83="Yes"),OFFSET('Water Data'!$G$10,0,10*ROW('Water Data'!G77)),NA())</f>
        <v>#N/A</v>
      </c>
      <c r="S83" s="60" t="e">
        <f ca="true">+IF(AND(ISNUMBER(OFFSET('Water Data'!$H$5,0,10*ROW('Water Data'!H77))),'Data Summary'!CH83="Yes"),100-OFFSET('Water Data'!$H$5,0,10*ROW('Water Data'!H77)),NA())</f>
        <v>#N/A</v>
      </c>
      <c r="T83" s="60" t="e">
        <f ca="true">+IF(AND(ISNUMBER(OFFSET('Water Data'!$H$7,0,10*ROW('Water Data'!H77))),'Data Summary'!CI83="Yes"),OFFSET('Water Data'!$H$7,0,10*ROW('Water Data'!H77)),NA())</f>
        <v>#N/A</v>
      </c>
      <c r="U83" s="60" t="e">
        <f ca="true">+IF(AND(ISNUMBER(OFFSET('Water Data'!$H$10,0,10*ROW('Water Data'!H77))),'Data Summary'!CJ83="Yes"),OFFSET('Water Data'!$H$10,0,10*ROW('Water Data'!H77)),NA())</f>
        <v>#N/A</v>
      </c>
      <c r="V83" s="106" t="e">
        <f ca="true">+IF(AND(ISNUMBER(OFFSET('Sanitation Data'!$C$5,0,10*ROW('Sanitation Data'!C77))),'Data Summary'!CK83="Yes"),100-OFFSET('Sanitation Data'!$C$5,0,10*ROW('Sanitation Data'!C77)),NA())</f>
        <v>#N/A</v>
      </c>
      <c r="W83" s="106" t="e">
        <f ca="true">+IF(AND(ISNUMBER(OFFSET('Sanitation Data'!$C$7,0,10*ROW('Sanitation Data'!C77))),'Data Summary'!CL83="Yes"),OFFSET('Sanitation Data'!$C$7,0,10*ROW('Sanitation Data'!C77)),NA())</f>
        <v>#N/A</v>
      </c>
      <c r="X83" s="106" t="e">
        <f ca="true">+IF(AND(ISNUMBER(OFFSET('Sanitation Data'!$C$11,0,10*ROW('Sanitation Data'!C77))),'Data Summary'!CM83="Yes"),OFFSET('Sanitation Data'!$C$11,0,10*ROW('Sanitation Data'!C77)),NA())</f>
        <v>#N/A</v>
      </c>
      <c r="Y83" s="106" t="e">
        <f ca="true">+IF(AND(ISNUMBER(OFFSET('Sanitation Data'!$C$12,0,10*ROW('Sanitation Data'!C77))),'Data Summary'!CN83="Yes"),OFFSET('Sanitation Data'!$C$12,0,10*ROW('Sanitation Data'!C77)),NA())</f>
        <v>#N/A</v>
      </c>
      <c r="Z83" s="106" t="e">
        <f ca="true">+IF(AND(ISNUMBER(OFFSET('Sanitation Data'!$C$13,0,10*ROW('Sanitation Data'!C77))),'Data Summary'!CO83="Yes"),OFFSET('Sanitation Data'!$C$13,0,10*ROW('Sanitation Data'!C77)),NA())</f>
        <v>#N/A</v>
      </c>
      <c r="AA83" s="106" t="e">
        <f ca="true">+IF(AND(ISNUMBER(OFFSET('Sanitation Data'!$D$5,0,10*ROW('Sanitation Data'!D77))),'Data Summary'!CP83="Yes"),100-OFFSET('Sanitation Data'!$D$5,0,10*ROW('Sanitation Data'!D77)),NA())</f>
        <v>#N/A</v>
      </c>
      <c r="AB83" s="106" t="e">
        <f ca="true">+IF(AND(ISNUMBER(OFFSET('Sanitation Data'!$D$7,0,10*ROW('Sanitation Data'!D77))),'Data Summary'!CQ83="Yes"),OFFSET('Sanitation Data'!$D$7,0,10*ROW('Sanitation Data'!D77)),NA())</f>
        <v>#N/A</v>
      </c>
      <c r="AC83" s="106" t="e">
        <f ca="true">+IF(AND(ISNUMBER(OFFSET('Sanitation Data'!$D$11,0,10*ROW('Sanitation Data'!D77))),'Data Summary'!CR83="Yes"),OFFSET('Sanitation Data'!$D$11,0,10*ROW('Sanitation Data'!D77)),NA())</f>
        <v>#N/A</v>
      </c>
      <c r="AD83" s="106" t="e">
        <f ca="true">+IF(AND(ISNUMBER(OFFSET('Sanitation Data'!$D$12,0,10*ROW('Sanitation Data'!D77))),'Data Summary'!CS83="Yes"),OFFSET('Sanitation Data'!$D$12,0,10*ROW('Sanitation Data'!D77)),NA())</f>
        <v>#N/A</v>
      </c>
      <c r="AE83" s="106" t="e">
        <f ca="true">+IF(AND(ISNUMBER(OFFSET('Sanitation Data'!$D$13,0,10*ROW('Sanitation Data'!D77))),'Data Summary'!CT83="Yes"),OFFSET('Sanitation Data'!$D$13,0,10*ROW('Sanitation Data'!D77)),NA())</f>
        <v>#N/A</v>
      </c>
      <c r="AF83" s="106" t="e">
        <f ca="true">+IF(AND(ISNUMBER(OFFSET('Sanitation Data'!$E$5,0,10*ROW('Sanitation Data'!E77))),'Data Summary'!CU83="Yes"),100-OFFSET('Sanitation Data'!$E$5,0,10*ROW('Sanitation Data'!E77)),NA())</f>
        <v>#N/A</v>
      </c>
      <c r="AG83" s="106" t="e">
        <f ca="true">+IF(AND(ISNUMBER(OFFSET('Sanitation Data'!$E$7,0,10*ROW('Sanitation Data'!E77))),'Data Summary'!CV83="Yes"),OFFSET('Sanitation Data'!$E$7,0,10*ROW('Sanitation Data'!E77)),NA())</f>
        <v>#N/A</v>
      </c>
      <c r="AH83" s="106" t="e">
        <f ca="true">+IF(AND(ISNUMBER(OFFSET('Sanitation Data'!$E$11,0,10*ROW('Sanitation Data'!E77))),'Data Summary'!CW83="Yes"),OFFSET('Sanitation Data'!$E$11,0,10*ROW('Sanitation Data'!E77)),NA())</f>
        <v>#N/A</v>
      </c>
      <c r="AI83" s="106" t="e">
        <f ca="true">+IF(AND(ISNUMBER(OFFSET('Sanitation Data'!$E$12,0,10*ROW('Sanitation Data'!E77))),'Data Summary'!CX83="Yes"),OFFSET('Sanitation Data'!$E$12,0,10*ROW('Sanitation Data'!E77)),NA())</f>
        <v>#N/A</v>
      </c>
      <c r="AJ83" s="106" t="e">
        <f ca="true">+IF(AND(ISNUMBER(OFFSET('Sanitation Data'!$E$13,0,10*ROW('Sanitation Data'!E77))),'Data Summary'!CY83="Yes"),OFFSET('Sanitation Data'!$E$13,0,10*ROW('Sanitation Data'!E77)),NA())</f>
        <v>#N/A</v>
      </c>
      <c r="AK83" s="106" t="e">
        <f ca="true">+IF(AND(ISNUMBER(OFFSET('Sanitation Data'!$F$5,0,10*ROW('Sanitation Data'!F77))),'Data Summary'!CZ83="Yes"),100-OFFSET('Sanitation Data'!$F$5,0,10*ROW('Sanitation Data'!F77)),NA())</f>
        <v>#N/A</v>
      </c>
      <c r="AL83" s="106" t="e">
        <f ca="true">+IF(AND(ISNUMBER(OFFSET('Sanitation Data'!$F$7,0,10*ROW('Sanitation Data'!F77))),'Data Summary'!DA83="Yes"),OFFSET('Sanitation Data'!$F$7,0,10*ROW('Sanitation Data'!F77)),NA())</f>
        <v>#N/A</v>
      </c>
      <c r="AM83" s="106" t="e">
        <f ca="true">+IF(AND(ISNUMBER(OFFSET('Sanitation Data'!$F$11,0,10*ROW('Sanitation Data'!F77))),'Data Summary'!DB83="Yes"),OFFSET('Sanitation Data'!$F$11,0,10*ROW('Sanitation Data'!F77)),NA())</f>
        <v>#N/A</v>
      </c>
      <c r="AN83" s="106" t="e">
        <f ca="true">+IF(AND(ISNUMBER(OFFSET('Sanitation Data'!$F$12,0,10*ROW('Sanitation Data'!F77))),'Data Summary'!DC83="Yes"),OFFSET('Sanitation Data'!$F$12,0,10*ROW('Sanitation Data'!F77)),NA())</f>
        <v>#N/A</v>
      </c>
      <c r="AO83" s="106" t="e">
        <f ca="true">+IF(AND(ISNUMBER(OFFSET('Sanitation Data'!$F$13,0,10*ROW('Sanitation Data'!F77))),'Data Summary'!DD83="Yes"),OFFSET('Sanitation Data'!$F$13,0,10*ROW('Sanitation Data'!F77)),NA())</f>
        <v>#N/A</v>
      </c>
      <c r="AP83" s="106" t="e">
        <f ca="true">+IF(AND(ISNUMBER(OFFSET('Sanitation Data'!$G$5,0,10*ROW('Sanitation Data'!G77))),'Data Summary'!DE83="Yes"),100-OFFSET('Sanitation Data'!$G$5,0,10*ROW('Sanitation Data'!G77)),NA())</f>
        <v>#N/A</v>
      </c>
      <c r="AQ83" s="106" t="e">
        <f ca="true">+IF(AND(ISNUMBER(OFFSET('Sanitation Data'!$G$7,0,10*ROW('Sanitation Data'!G77))),'Data Summary'!DF83="Yes"),OFFSET('Sanitation Data'!$G$7,0,10*ROW('Sanitation Data'!G77)),NA())</f>
        <v>#N/A</v>
      </c>
      <c r="AR83" s="106" t="e">
        <f ca="true">+IF(AND(ISNUMBER(OFFSET('Sanitation Data'!$G$11,0,10*ROW('Sanitation Data'!G77))),'Data Summary'!DG83="Yes"),OFFSET('Sanitation Data'!$G$11,0,10*ROW('Sanitation Data'!G77)),NA())</f>
        <v>#N/A</v>
      </c>
      <c r="AS83" s="106" t="e">
        <f ca="true">+IF(AND(ISNUMBER(OFFSET('Sanitation Data'!$G$12,0,10*ROW('Sanitation Data'!G77))),'Data Summary'!DH83="Yes"),OFFSET('Sanitation Data'!$G$12,0,10*ROW('Sanitation Data'!G77)),NA())</f>
        <v>#N/A</v>
      </c>
      <c r="AT83" s="106" t="e">
        <f ca="true">+IF(AND(ISNUMBER(OFFSET('Sanitation Data'!$G$13,0,10*ROW('Sanitation Data'!G77))),'Data Summary'!DI83="Yes"),OFFSET('Sanitation Data'!$G$13,0,10*ROW('Sanitation Data'!G77)),NA())</f>
        <v>#N/A</v>
      </c>
      <c r="AU83" s="106" t="e">
        <f ca="true">+IF(AND(ISNUMBER(OFFSET('Sanitation Data'!$H$5,0,10*ROW('Sanitation Data'!H77))),'Data Summary'!DJ83="Yes"),100-OFFSET('Sanitation Data'!$H$5,0,10*ROW('Sanitation Data'!H77)),NA())</f>
        <v>#N/A</v>
      </c>
      <c r="AV83" s="106" t="e">
        <f ca="true">+IF(AND(ISNUMBER(OFFSET('Sanitation Data'!$H$7,0,10*ROW('Sanitation Data'!H77))),'Data Summary'!DK83="Yes"),OFFSET('Sanitation Data'!$H$7,0,10*ROW('Sanitation Data'!H77)),NA())</f>
        <v>#N/A</v>
      </c>
      <c r="AW83" s="106" t="e">
        <f ca="true">+IF(AND(ISNUMBER(OFFSET('Sanitation Data'!$H$11,0,10*ROW('Sanitation Data'!H77))),'Data Summary'!DL83="Yes"),OFFSET('Sanitation Data'!$H$11,0,10*ROW('Sanitation Data'!H77)),NA())</f>
        <v>#N/A</v>
      </c>
      <c r="AX83" s="106" t="e">
        <f ca="true">+IF(AND(ISNUMBER(OFFSET('Sanitation Data'!$H$12,0,10*ROW('Sanitation Data'!H77))),'Data Summary'!DM83="Yes"),OFFSET('Sanitation Data'!$H$12,0,10*ROW('Sanitation Data'!H77)),NA())</f>
        <v>#N/A</v>
      </c>
      <c r="AY83" s="106" t="e">
        <f ca="true">+IF(AND(ISNUMBER(OFFSET('Sanitation Data'!$H$13,0,10*ROW('Sanitation Data'!H77))),'Data Summary'!DN83="Yes"),OFFSET('Sanitation Data'!$H$13,0,10*ROW('Sanitation Data'!H77)),NA())</f>
        <v>#N/A</v>
      </c>
      <c r="AZ83" s="111" t="e">
        <f ca="true">+IF(AND(ISNUMBER(OFFSET('Hygiene Data'!$C$6,0,10*ROW('Hygiene Data'!C77))),'Data Summary'!DO83="Yes"),OFFSET('Hygiene Data'!$C$6,0,10*ROW('Hygiene Data'!C77)),NA())</f>
        <v>#N/A</v>
      </c>
      <c r="BA83" s="111" t="e">
        <f ca="true">+IF(AND(ISNUMBER(OFFSET('Hygiene Data'!$C$8,0,10*ROW('Hygiene Data'!C77))),'Data Summary'!DP83="Yes"),OFFSET('Hygiene Data'!$C$8,0,10*ROW('Hygiene Data'!C77)),NA())</f>
        <v>#N/A</v>
      </c>
      <c r="BB83" s="111" t="e">
        <f ca="true">+IF(AND(ISNUMBER(OFFSET('Hygiene Data'!$C$10,0,10*ROW('Hygiene Data'!C77))),'Data Summary'!DQ83="Yes"),OFFSET('Hygiene Data'!$C$10,0,10*ROW('Hygiene Data'!C77)),NA())</f>
        <v>#N/A</v>
      </c>
      <c r="BC83" s="111" t="e">
        <f ca="true">+IF(AND(ISNUMBER(OFFSET('Hygiene Data'!$D$6,0,10*ROW('Hygiene Data'!D77))),'Data Summary'!DR83="Yes"),OFFSET('Hygiene Data'!$D$6,0,10*ROW('Hygiene Data'!D77)),NA())</f>
        <v>#N/A</v>
      </c>
      <c r="BD83" s="111" t="e">
        <f ca="true">+IF(AND(ISNUMBER(OFFSET('Hygiene Data'!$D$8,0,10*ROW('Hygiene Data'!D77))),'Data Summary'!DS83="Yes"),OFFSET('Hygiene Data'!$D$8,0,10*ROW('Hygiene Data'!D77)),NA())</f>
        <v>#N/A</v>
      </c>
      <c r="BE83" s="111" t="e">
        <f ca="true">+IF(AND(ISNUMBER(OFFSET('Hygiene Data'!$D$10,0,10*ROW('Hygiene Data'!D77))),'Data Summary'!DT83="Yes"),OFFSET('Hygiene Data'!$D$10,0,10*ROW('Hygiene Data'!D77)),NA())</f>
        <v>#N/A</v>
      </c>
      <c r="BF83" s="111" t="e">
        <f ca="true">+IF(AND(ISNUMBER(OFFSET('Hygiene Data'!$E$6,0,10*ROW('Hygiene Data'!E77))),'Data Summary'!DU83="Yes"),OFFSET('Hygiene Data'!$E$6,0,10*ROW('Hygiene Data'!E77)),NA())</f>
        <v>#N/A</v>
      </c>
      <c r="BG83" s="111" t="e">
        <f ca="true">+IF(AND(ISNUMBER(OFFSET('Hygiene Data'!$E$8,0,10*ROW('Hygiene Data'!E77))),'Data Summary'!DV83="Yes"),OFFSET('Hygiene Data'!$E$8,0,10*ROW('Hygiene Data'!E77)),NA())</f>
        <v>#N/A</v>
      </c>
      <c r="BH83" s="111" t="e">
        <f ca="true">+IF(AND(ISNUMBER(OFFSET('Hygiene Data'!$E$10,0,10*ROW('Hygiene Data'!E77))),'Data Summary'!DW83="Yes"),OFFSET('Hygiene Data'!$E$10,0,10*ROW('Hygiene Data'!E77)),NA())</f>
        <v>#N/A</v>
      </c>
      <c r="BI83" s="111" t="e">
        <f ca="true">+IF(AND(ISNUMBER(OFFSET('Hygiene Data'!$F$6,0,10*ROW('Hygiene Data'!F77))),'Data Summary'!DX83="Yes"),OFFSET('Hygiene Data'!$F$6,0,10*ROW('Hygiene Data'!F77)),NA())</f>
        <v>#N/A</v>
      </c>
      <c r="BJ83" s="111" t="e">
        <f ca="true">+IF(AND(ISNUMBER(OFFSET('Hygiene Data'!$F$8,0,10*ROW('Hygiene Data'!F77))),'Data Summary'!DY83="Yes"),OFFSET('Hygiene Data'!$F$8,0,10*ROW('Hygiene Data'!F77)),NA())</f>
        <v>#N/A</v>
      </c>
      <c r="BK83" s="111" t="e">
        <f ca="true">+IF(AND(ISNUMBER(OFFSET('Hygiene Data'!$F$10,0,10*ROW('Hygiene Data'!F77))),'Data Summary'!DZ83="Yes"),OFFSET('Hygiene Data'!$F$10,0,10*ROW('Hygiene Data'!F77)),NA())</f>
        <v>#N/A</v>
      </c>
      <c r="BL83" s="111" t="e">
        <f ca="true">+IF(AND(ISNUMBER(OFFSET('Hygiene Data'!$G$6,0,10*ROW('Hygiene Data'!G77))),'Data Summary'!EA83="Yes"),OFFSET('Hygiene Data'!$G$6,0,10*ROW('Hygiene Data'!G77)),NA())</f>
        <v>#N/A</v>
      </c>
      <c r="BM83" s="111" t="e">
        <f ca="true">+IF(AND(ISNUMBER(OFFSET('Hygiene Data'!$G$8,0,10*ROW('Hygiene Data'!G77))),'Data Summary'!EB83="Yes"),OFFSET('Hygiene Data'!$G$8,0,10*ROW('Hygiene Data'!G77)),NA())</f>
        <v>#N/A</v>
      </c>
      <c r="BN83" s="111" t="e">
        <f ca="true">+IF(AND(ISNUMBER(OFFSET('Hygiene Data'!$G$10,0,10*ROW('Hygiene Data'!G77))),'Data Summary'!EC83="Yes"),OFFSET('Hygiene Data'!$G$10,0,10*ROW('Hygiene Data'!G77)),NA())</f>
        <v>#N/A</v>
      </c>
      <c r="BO83" s="111" t="e">
        <f ca="true">+IF(AND(ISNUMBER(OFFSET('Hygiene Data'!$H$6,0,10*ROW('Hygiene Data'!H77))),'Data Summary'!ED83="Yes"),OFFSET('Hygiene Data'!$H$6,0,10*ROW('Hygiene Data'!H77)),NA())</f>
        <v>#N/A</v>
      </c>
      <c r="BP83" s="111" t="e">
        <f ca="true">+IF(AND(ISNUMBER(OFFSET('Hygiene Data'!$H$8,0,10*ROW('Hygiene Data'!H77))),'Data Summary'!EE83="Yes"),OFFSET('Hygiene Data'!$H$8,0,10*ROW('Hygiene Data'!H77)),NA())</f>
        <v>#N/A</v>
      </c>
      <c r="BQ83" s="111" t="e">
        <f ca="true">+IF(AND(ISNUMBER(OFFSET('Hygiene Data'!$H$10,0,10*ROW('Hygiene Data'!H77))),'Data Summary'!EF83="Yes"),OFFSET('Hygiene Data'!$H$10,0,10*ROW('Hygiene Data'!H77)),NA())</f>
        <v>#N/A</v>
      </c>
    </row>
    <row r="84" x14ac:dyDescent="0.2">
      <c r="A84" s="59" t="e">
        <f ca="true">+IF(OFFSET('Water Data'!$B$1,0,10*ROW('Water Data'!B78))="",NA(),OFFSET('Water Data'!$B$1,0,10*ROW('Water Data'!B78)))</f>
        <v>#N/A</v>
      </c>
      <c r="B84" s="59" t="e">
        <f ca="true">+IF(OFFSET('Water Data'!$A$3,0,10*ROW('Water Data'!A81))="",NA(),OFFSET('Water Data'!$A$3,0,10*ROW('Water Data'!A81)))</f>
        <v>#N/A</v>
      </c>
      <c r="C84" s="59" t="e">
        <f ca="true">+IF(OFFSET('Water Data'!$C$3,0,10*ROW('Water Data'!C81))="",NA(),OFFSET('Water Data'!$C$3,0,10*ROW('Water Data'!C81)))</f>
        <v>#N/A</v>
      </c>
      <c r="D84" s="60" t="e">
        <f ca="true">+IF(AND(ISNUMBER(OFFSET('Water Data'!$C$5,0,10*ROW('Water Data'!C78))),'Data Summary'!BS84="Yes"),100-OFFSET('Water Data'!$C$5,0,10*ROW('Water Data'!C78)),NA())</f>
        <v>#N/A</v>
      </c>
      <c r="E84" s="60" t="e">
        <f ca="true">+IF(AND(ISNUMBER(OFFSET('Water Data'!$C$7,0,10*ROW('Water Data'!C78))),'Data Summary'!BT84="Yes"),OFFSET('Water Data'!$C$7,0,10*ROW('Water Data'!C78)),NA())</f>
        <v>#N/A</v>
      </c>
      <c r="F84" s="60" t="e">
        <f ca="true">+IF(AND(ISNUMBER(OFFSET('Water Data'!$C$10,0,10*ROW('Water Data'!C78))),'Data Summary'!BU84="Yes"),OFFSET('Water Data'!$C$10,0,10*ROW('Water Data'!C78)),NA())</f>
        <v>#N/A</v>
      </c>
      <c r="G84" s="60" t="e">
        <f ca="true">+IF(AND(ISNUMBER(OFFSET('Water Data'!$D$5,0,10*ROW('Water Data'!D78))),'Data Summary'!BV84="Yes"),100-OFFSET('Water Data'!$D$5,0,10*ROW('Water Data'!D78)),NA())</f>
        <v>#N/A</v>
      </c>
      <c r="H84" s="60" t="e">
        <f ca="true">+IF(AND(ISNUMBER(OFFSET('Water Data'!$D$7,0,10*ROW('Water Data'!D78))),'Data Summary'!BW84="Yes"),OFFSET('Water Data'!$D$7,0,10*ROW('Water Data'!D78)),NA())</f>
        <v>#N/A</v>
      </c>
      <c r="I84" s="60" t="e">
        <f ca="true">+IF(AND(ISNUMBER(OFFSET('Water Data'!$D$10,0,10*ROW('Water Data'!D78))),'Data Summary'!BX84="Yes"),OFFSET('Water Data'!$D$10,0,10*ROW('Water Data'!D78)),NA())</f>
        <v>#N/A</v>
      </c>
      <c r="J84" s="60" t="e">
        <f ca="true">+IF(AND(ISNUMBER(OFFSET('Water Data'!$E$5,0,10*ROW('Water Data'!E78))),'Data Summary'!BY84="Yes"),100-OFFSET('Water Data'!$E$5,0,10*ROW('Water Data'!E78)),NA())</f>
        <v>#N/A</v>
      </c>
      <c r="K84" s="60" t="e">
        <f ca="true">+IF(AND(ISNUMBER(OFFSET('Water Data'!$E$7,0,10*ROW('Water Data'!E78))),'Data Summary'!BZ84="Yes"),OFFSET('Water Data'!$E$7,0,10*ROW('Water Data'!E78)),NA())</f>
        <v>#N/A</v>
      </c>
      <c r="L84" s="60" t="e">
        <f ca="true">+IF(AND(ISNUMBER(OFFSET('Water Data'!$E$10,0,10*ROW('Water Data'!E78))),'Data Summary'!CA84="Yes"),OFFSET('Water Data'!$E$10,0,10*ROW('Water Data'!E78)),NA())</f>
        <v>#N/A</v>
      </c>
      <c r="M84" s="60" t="e">
        <f ca="true">+IF(AND(ISNUMBER(OFFSET('Water Data'!$F$5,0,10*ROW('Water Data'!F78))),'Data Summary'!CB84="Yes"),100-OFFSET('Water Data'!$F$5,0,10*ROW('Water Data'!F78)),NA())</f>
        <v>#N/A</v>
      </c>
      <c r="N84" s="60" t="e">
        <f ca="true">+IF(AND(ISNUMBER(OFFSET('Water Data'!$F$7,0,10*ROW('Water Data'!F78))),'Data Summary'!CC84="Yes"),OFFSET('Water Data'!$F$7,0,10*ROW('Water Data'!F78)),NA())</f>
        <v>#N/A</v>
      </c>
      <c r="O84" s="60" t="e">
        <f ca="true">+IF(AND(ISNUMBER(OFFSET('Water Data'!$F$10,0,10*ROW('Water Data'!F78))),'Data Summary'!CD84="Yes"),OFFSET('Water Data'!$F$10,0,10*ROW('Water Data'!F78)),NA())</f>
        <v>#N/A</v>
      </c>
      <c r="P84" s="60" t="e">
        <f ca="true">+IF(AND(ISNUMBER(OFFSET('Water Data'!$G$5,0,10*ROW('Water Data'!G78))),'Data Summary'!CE84="Yes"),100-OFFSET('Water Data'!$G$5,0,10*ROW('Water Data'!G78)),NA())</f>
        <v>#N/A</v>
      </c>
      <c r="Q84" s="60" t="e">
        <f ca="true">+IF(AND(ISNUMBER(OFFSET('Water Data'!$G$7,0,10*ROW('Water Data'!G78))),'Data Summary'!CF84="Yes"),OFFSET('Water Data'!$G$7,0,10*ROW('Water Data'!G78)),NA())</f>
        <v>#N/A</v>
      </c>
      <c r="R84" s="60" t="e">
        <f ca="true">+IF(AND(ISNUMBER(OFFSET('Water Data'!$G$10,0,10*ROW('Water Data'!G78))),'Data Summary'!CG84="Yes"),OFFSET('Water Data'!$G$10,0,10*ROW('Water Data'!G78)),NA())</f>
        <v>#N/A</v>
      </c>
      <c r="S84" s="60" t="e">
        <f ca="true">+IF(AND(ISNUMBER(OFFSET('Water Data'!$H$5,0,10*ROW('Water Data'!H78))),'Data Summary'!CH84="Yes"),100-OFFSET('Water Data'!$H$5,0,10*ROW('Water Data'!H78)),NA())</f>
        <v>#N/A</v>
      </c>
      <c r="T84" s="60" t="e">
        <f ca="true">+IF(AND(ISNUMBER(OFFSET('Water Data'!$H$7,0,10*ROW('Water Data'!H78))),'Data Summary'!CI84="Yes"),OFFSET('Water Data'!$H$7,0,10*ROW('Water Data'!H78)),NA())</f>
        <v>#N/A</v>
      </c>
      <c r="U84" s="60" t="e">
        <f ca="true">+IF(AND(ISNUMBER(OFFSET('Water Data'!$H$10,0,10*ROW('Water Data'!H78))),'Data Summary'!CJ84="Yes"),OFFSET('Water Data'!$H$10,0,10*ROW('Water Data'!H78)),NA())</f>
        <v>#N/A</v>
      </c>
      <c r="V84" s="106" t="e">
        <f ca="true">+IF(AND(ISNUMBER(OFFSET('Sanitation Data'!$C$5,0,10*ROW('Sanitation Data'!C78))),'Data Summary'!CK84="Yes"),100-OFFSET('Sanitation Data'!$C$5,0,10*ROW('Sanitation Data'!C78)),NA())</f>
        <v>#N/A</v>
      </c>
      <c r="W84" s="106" t="e">
        <f ca="true">+IF(AND(ISNUMBER(OFFSET('Sanitation Data'!$C$7,0,10*ROW('Sanitation Data'!C78))),'Data Summary'!CL84="Yes"),OFFSET('Sanitation Data'!$C$7,0,10*ROW('Sanitation Data'!C78)),NA())</f>
        <v>#N/A</v>
      </c>
      <c r="X84" s="106" t="e">
        <f ca="true">+IF(AND(ISNUMBER(OFFSET('Sanitation Data'!$C$11,0,10*ROW('Sanitation Data'!C78))),'Data Summary'!CM84="Yes"),OFFSET('Sanitation Data'!$C$11,0,10*ROW('Sanitation Data'!C78)),NA())</f>
        <v>#N/A</v>
      </c>
      <c r="Y84" s="106" t="e">
        <f ca="true">+IF(AND(ISNUMBER(OFFSET('Sanitation Data'!$C$12,0,10*ROW('Sanitation Data'!C78))),'Data Summary'!CN84="Yes"),OFFSET('Sanitation Data'!$C$12,0,10*ROW('Sanitation Data'!C78)),NA())</f>
        <v>#N/A</v>
      </c>
      <c r="Z84" s="106" t="e">
        <f ca="true">+IF(AND(ISNUMBER(OFFSET('Sanitation Data'!$C$13,0,10*ROW('Sanitation Data'!C78))),'Data Summary'!CO84="Yes"),OFFSET('Sanitation Data'!$C$13,0,10*ROW('Sanitation Data'!C78)),NA())</f>
        <v>#N/A</v>
      </c>
      <c r="AA84" s="106" t="e">
        <f ca="true">+IF(AND(ISNUMBER(OFFSET('Sanitation Data'!$D$5,0,10*ROW('Sanitation Data'!D78))),'Data Summary'!CP84="Yes"),100-OFFSET('Sanitation Data'!$D$5,0,10*ROW('Sanitation Data'!D78)),NA())</f>
        <v>#N/A</v>
      </c>
      <c r="AB84" s="106" t="e">
        <f ca="true">+IF(AND(ISNUMBER(OFFSET('Sanitation Data'!$D$7,0,10*ROW('Sanitation Data'!D78))),'Data Summary'!CQ84="Yes"),OFFSET('Sanitation Data'!$D$7,0,10*ROW('Sanitation Data'!D78)),NA())</f>
        <v>#N/A</v>
      </c>
      <c r="AC84" s="106" t="e">
        <f ca="true">+IF(AND(ISNUMBER(OFFSET('Sanitation Data'!$D$11,0,10*ROW('Sanitation Data'!D78))),'Data Summary'!CR84="Yes"),OFFSET('Sanitation Data'!$D$11,0,10*ROW('Sanitation Data'!D78)),NA())</f>
        <v>#N/A</v>
      </c>
      <c r="AD84" s="106" t="e">
        <f ca="true">+IF(AND(ISNUMBER(OFFSET('Sanitation Data'!$D$12,0,10*ROW('Sanitation Data'!D78))),'Data Summary'!CS84="Yes"),OFFSET('Sanitation Data'!$D$12,0,10*ROW('Sanitation Data'!D78)),NA())</f>
        <v>#N/A</v>
      </c>
      <c r="AE84" s="106" t="e">
        <f ca="true">+IF(AND(ISNUMBER(OFFSET('Sanitation Data'!$D$13,0,10*ROW('Sanitation Data'!D78))),'Data Summary'!CT84="Yes"),OFFSET('Sanitation Data'!$D$13,0,10*ROW('Sanitation Data'!D78)),NA())</f>
        <v>#N/A</v>
      </c>
      <c r="AF84" s="106" t="e">
        <f ca="true">+IF(AND(ISNUMBER(OFFSET('Sanitation Data'!$E$5,0,10*ROW('Sanitation Data'!E78))),'Data Summary'!CU84="Yes"),100-OFFSET('Sanitation Data'!$E$5,0,10*ROW('Sanitation Data'!E78)),NA())</f>
        <v>#N/A</v>
      </c>
      <c r="AG84" s="106" t="e">
        <f ca="true">+IF(AND(ISNUMBER(OFFSET('Sanitation Data'!$E$7,0,10*ROW('Sanitation Data'!E78))),'Data Summary'!CV84="Yes"),OFFSET('Sanitation Data'!$E$7,0,10*ROW('Sanitation Data'!E78)),NA())</f>
        <v>#N/A</v>
      </c>
      <c r="AH84" s="106" t="e">
        <f ca="true">+IF(AND(ISNUMBER(OFFSET('Sanitation Data'!$E$11,0,10*ROW('Sanitation Data'!E78))),'Data Summary'!CW84="Yes"),OFFSET('Sanitation Data'!$E$11,0,10*ROW('Sanitation Data'!E78)),NA())</f>
        <v>#N/A</v>
      </c>
      <c r="AI84" s="106" t="e">
        <f ca="true">+IF(AND(ISNUMBER(OFFSET('Sanitation Data'!$E$12,0,10*ROW('Sanitation Data'!E78))),'Data Summary'!CX84="Yes"),OFFSET('Sanitation Data'!$E$12,0,10*ROW('Sanitation Data'!E78)),NA())</f>
        <v>#N/A</v>
      </c>
      <c r="AJ84" s="106" t="e">
        <f ca="true">+IF(AND(ISNUMBER(OFFSET('Sanitation Data'!$E$13,0,10*ROW('Sanitation Data'!E78))),'Data Summary'!CY84="Yes"),OFFSET('Sanitation Data'!$E$13,0,10*ROW('Sanitation Data'!E78)),NA())</f>
        <v>#N/A</v>
      </c>
      <c r="AK84" s="106" t="e">
        <f ca="true">+IF(AND(ISNUMBER(OFFSET('Sanitation Data'!$F$5,0,10*ROW('Sanitation Data'!F78))),'Data Summary'!CZ84="Yes"),100-OFFSET('Sanitation Data'!$F$5,0,10*ROW('Sanitation Data'!F78)),NA())</f>
        <v>#N/A</v>
      </c>
      <c r="AL84" s="106" t="e">
        <f ca="true">+IF(AND(ISNUMBER(OFFSET('Sanitation Data'!$F$7,0,10*ROW('Sanitation Data'!F78))),'Data Summary'!DA84="Yes"),OFFSET('Sanitation Data'!$F$7,0,10*ROW('Sanitation Data'!F78)),NA())</f>
        <v>#N/A</v>
      </c>
      <c r="AM84" s="106" t="e">
        <f ca="true">+IF(AND(ISNUMBER(OFFSET('Sanitation Data'!$F$11,0,10*ROW('Sanitation Data'!F78))),'Data Summary'!DB84="Yes"),OFFSET('Sanitation Data'!$F$11,0,10*ROW('Sanitation Data'!F78)),NA())</f>
        <v>#N/A</v>
      </c>
      <c r="AN84" s="106" t="e">
        <f ca="true">+IF(AND(ISNUMBER(OFFSET('Sanitation Data'!$F$12,0,10*ROW('Sanitation Data'!F78))),'Data Summary'!DC84="Yes"),OFFSET('Sanitation Data'!$F$12,0,10*ROW('Sanitation Data'!F78)),NA())</f>
        <v>#N/A</v>
      </c>
      <c r="AO84" s="106" t="e">
        <f ca="true">+IF(AND(ISNUMBER(OFFSET('Sanitation Data'!$F$13,0,10*ROW('Sanitation Data'!F78))),'Data Summary'!DD84="Yes"),OFFSET('Sanitation Data'!$F$13,0,10*ROW('Sanitation Data'!F78)),NA())</f>
        <v>#N/A</v>
      </c>
      <c r="AP84" s="106" t="e">
        <f ca="true">+IF(AND(ISNUMBER(OFFSET('Sanitation Data'!$G$5,0,10*ROW('Sanitation Data'!G78))),'Data Summary'!DE84="Yes"),100-OFFSET('Sanitation Data'!$G$5,0,10*ROW('Sanitation Data'!G78)),NA())</f>
        <v>#N/A</v>
      </c>
      <c r="AQ84" s="106" t="e">
        <f ca="true">+IF(AND(ISNUMBER(OFFSET('Sanitation Data'!$G$7,0,10*ROW('Sanitation Data'!G78))),'Data Summary'!DF84="Yes"),OFFSET('Sanitation Data'!$G$7,0,10*ROW('Sanitation Data'!G78)),NA())</f>
        <v>#N/A</v>
      </c>
      <c r="AR84" s="106" t="e">
        <f ca="true">+IF(AND(ISNUMBER(OFFSET('Sanitation Data'!$G$11,0,10*ROW('Sanitation Data'!G78))),'Data Summary'!DG84="Yes"),OFFSET('Sanitation Data'!$G$11,0,10*ROW('Sanitation Data'!G78)),NA())</f>
        <v>#N/A</v>
      </c>
      <c r="AS84" s="106" t="e">
        <f ca="true">+IF(AND(ISNUMBER(OFFSET('Sanitation Data'!$G$12,0,10*ROW('Sanitation Data'!G78))),'Data Summary'!DH84="Yes"),OFFSET('Sanitation Data'!$G$12,0,10*ROW('Sanitation Data'!G78)),NA())</f>
        <v>#N/A</v>
      </c>
      <c r="AT84" s="106" t="e">
        <f ca="true">+IF(AND(ISNUMBER(OFFSET('Sanitation Data'!$G$13,0,10*ROW('Sanitation Data'!G78))),'Data Summary'!DI84="Yes"),OFFSET('Sanitation Data'!$G$13,0,10*ROW('Sanitation Data'!G78)),NA())</f>
        <v>#N/A</v>
      </c>
      <c r="AU84" s="106" t="e">
        <f ca="true">+IF(AND(ISNUMBER(OFFSET('Sanitation Data'!$H$5,0,10*ROW('Sanitation Data'!H78))),'Data Summary'!DJ84="Yes"),100-OFFSET('Sanitation Data'!$H$5,0,10*ROW('Sanitation Data'!H78)),NA())</f>
        <v>#N/A</v>
      </c>
      <c r="AV84" s="106" t="e">
        <f ca="true">+IF(AND(ISNUMBER(OFFSET('Sanitation Data'!$H$7,0,10*ROW('Sanitation Data'!H78))),'Data Summary'!DK84="Yes"),OFFSET('Sanitation Data'!$H$7,0,10*ROW('Sanitation Data'!H78)),NA())</f>
        <v>#N/A</v>
      </c>
      <c r="AW84" s="106" t="e">
        <f ca="true">+IF(AND(ISNUMBER(OFFSET('Sanitation Data'!$H$11,0,10*ROW('Sanitation Data'!H78))),'Data Summary'!DL84="Yes"),OFFSET('Sanitation Data'!$H$11,0,10*ROW('Sanitation Data'!H78)),NA())</f>
        <v>#N/A</v>
      </c>
      <c r="AX84" s="106" t="e">
        <f ca="true">+IF(AND(ISNUMBER(OFFSET('Sanitation Data'!$H$12,0,10*ROW('Sanitation Data'!H78))),'Data Summary'!DM84="Yes"),OFFSET('Sanitation Data'!$H$12,0,10*ROW('Sanitation Data'!H78)),NA())</f>
        <v>#N/A</v>
      </c>
      <c r="AY84" s="106" t="e">
        <f ca="true">+IF(AND(ISNUMBER(OFFSET('Sanitation Data'!$H$13,0,10*ROW('Sanitation Data'!H78))),'Data Summary'!DN84="Yes"),OFFSET('Sanitation Data'!$H$13,0,10*ROW('Sanitation Data'!H78)),NA())</f>
        <v>#N/A</v>
      </c>
      <c r="AZ84" s="111" t="e">
        <f ca="true">+IF(AND(ISNUMBER(OFFSET('Hygiene Data'!$C$6,0,10*ROW('Hygiene Data'!C78))),'Data Summary'!DO84="Yes"),OFFSET('Hygiene Data'!$C$6,0,10*ROW('Hygiene Data'!C78)),NA())</f>
        <v>#N/A</v>
      </c>
      <c r="BA84" s="111" t="e">
        <f ca="true">+IF(AND(ISNUMBER(OFFSET('Hygiene Data'!$C$8,0,10*ROW('Hygiene Data'!C78))),'Data Summary'!DP84="Yes"),OFFSET('Hygiene Data'!$C$8,0,10*ROW('Hygiene Data'!C78)),NA())</f>
        <v>#N/A</v>
      </c>
      <c r="BB84" s="111" t="e">
        <f ca="true">+IF(AND(ISNUMBER(OFFSET('Hygiene Data'!$C$10,0,10*ROW('Hygiene Data'!C78))),'Data Summary'!DQ84="Yes"),OFFSET('Hygiene Data'!$C$10,0,10*ROW('Hygiene Data'!C78)),NA())</f>
        <v>#N/A</v>
      </c>
      <c r="BC84" s="111" t="e">
        <f ca="true">+IF(AND(ISNUMBER(OFFSET('Hygiene Data'!$D$6,0,10*ROW('Hygiene Data'!D78))),'Data Summary'!DR84="Yes"),OFFSET('Hygiene Data'!$D$6,0,10*ROW('Hygiene Data'!D78)),NA())</f>
        <v>#N/A</v>
      </c>
      <c r="BD84" s="111" t="e">
        <f ca="true">+IF(AND(ISNUMBER(OFFSET('Hygiene Data'!$D$8,0,10*ROW('Hygiene Data'!D78))),'Data Summary'!DS84="Yes"),OFFSET('Hygiene Data'!$D$8,0,10*ROW('Hygiene Data'!D78)),NA())</f>
        <v>#N/A</v>
      </c>
      <c r="BE84" s="111" t="e">
        <f ca="true">+IF(AND(ISNUMBER(OFFSET('Hygiene Data'!$D$10,0,10*ROW('Hygiene Data'!D78))),'Data Summary'!DT84="Yes"),OFFSET('Hygiene Data'!$D$10,0,10*ROW('Hygiene Data'!D78)),NA())</f>
        <v>#N/A</v>
      </c>
      <c r="BF84" s="111" t="e">
        <f ca="true">+IF(AND(ISNUMBER(OFFSET('Hygiene Data'!$E$6,0,10*ROW('Hygiene Data'!E78))),'Data Summary'!DU84="Yes"),OFFSET('Hygiene Data'!$E$6,0,10*ROW('Hygiene Data'!E78)),NA())</f>
        <v>#N/A</v>
      </c>
      <c r="BG84" s="111" t="e">
        <f ca="true">+IF(AND(ISNUMBER(OFFSET('Hygiene Data'!$E$8,0,10*ROW('Hygiene Data'!E78))),'Data Summary'!DV84="Yes"),OFFSET('Hygiene Data'!$E$8,0,10*ROW('Hygiene Data'!E78)),NA())</f>
        <v>#N/A</v>
      </c>
      <c r="BH84" s="111" t="e">
        <f ca="true">+IF(AND(ISNUMBER(OFFSET('Hygiene Data'!$E$10,0,10*ROW('Hygiene Data'!E78))),'Data Summary'!DW84="Yes"),OFFSET('Hygiene Data'!$E$10,0,10*ROW('Hygiene Data'!E78)),NA())</f>
        <v>#N/A</v>
      </c>
      <c r="BI84" s="111" t="e">
        <f ca="true">+IF(AND(ISNUMBER(OFFSET('Hygiene Data'!$F$6,0,10*ROW('Hygiene Data'!F78))),'Data Summary'!DX84="Yes"),OFFSET('Hygiene Data'!$F$6,0,10*ROW('Hygiene Data'!F78)),NA())</f>
        <v>#N/A</v>
      </c>
      <c r="BJ84" s="111" t="e">
        <f ca="true">+IF(AND(ISNUMBER(OFFSET('Hygiene Data'!$F$8,0,10*ROW('Hygiene Data'!F78))),'Data Summary'!DY84="Yes"),OFFSET('Hygiene Data'!$F$8,0,10*ROW('Hygiene Data'!F78)),NA())</f>
        <v>#N/A</v>
      </c>
      <c r="BK84" s="111" t="e">
        <f ca="true">+IF(AND(ISNUMBER(OFFSET('Hygiene Data'!$F$10,0,10*ROW('Hygiene Data'!F78))),'Data Summary'!DZ84="Yes"),OFFSET('Hygiene Data'!$F$10,0,10*ROW('Hygiene Data'!F78)),NA())</f>
        <v>#N/A</v>
      </c>
      <c r="BL84" s="111" t="e">
        <f ca="true">+IF(AND(ISNUMBER(OFFSET('Hygiene Data'!$G$6,0,10*ROW('Hygiene Data'!G78))),'Data Summary'!EA84="Yes"),OFFSET('Hygiene Data'!$G$6,0,10*ROW('Hygiene Data'!G78)),NA())</f>
        <v>#N/A</v>
      </c>
      <c r="BM84" s="111" t="e">
        <f ca="true">+IF(AND(ISNUMBER(OFFSET('Hygiene Data'!$G$8,0,10*ROW('Hygiene Data'!G78))),'Data Summary'!EB84="Yes"),OFFSET('Hygiene Data'!$G$8,0,10*ROW('Hygiene Data'!G78)),NA())</f>
        <v>#N/A</v>
      </c>
      <c r="BN84" s="111" t="e">
        <f ca="true">+IF(AND(ISNUMBER(OFFSET('Hygiene Data'!$G$10,0,10*ROW('Hygiene Data'!G78))),'Data Summary'!EC84="Yes"),OFFSET('Hygiene Data'!$G$10,0,10*ROW('Hygiene Data'!G78)),NA())</f>
        <v>#N/A</v>
      </c>
      <c r="BO84" s="111" t="e">
        <f ca="true">+IF(AND(ISNUMBER(OFFSET('Hygiene Data'!$H$6,0,10*ROW('Hygiene Data'!H78))),'Data Summary'!ED84="Yes"),OFFSET('Hygiene Data'!$H$6,0,10*ROW('Hygiene Data'!H78)),NA())</f>
        <v>#N/A</v>
      </c>
      <c r="BP84" s="111" t="e">
        <f ca="true">+IF(AND(ISNUMBER(OFFSET('Hygiene Data'!$H$8,0,10*ROW('Hygiene Data'!H78))),'Data Summary'!EE84="Yes"),OFFSET('Hygiene Data'!$H$8,0,10*ROW('Hygiene Data'!H78)),NA())</f>
        <v>#N/A</v>
      </c>
      <c r="BQ84" s="111" t="e">
        <f ca="true">+IF(AND(ISNUMBER(OFFSET('Hygiene Data'!$H$10,0,10*ROW('Hygiene Data'!H78))),'Data Summary'!EF84="Yes"),OFFSET('Hygiene Data'!$H$10,0,10*ROW('Hygiene Data'!H78)),NA())</f>
        <v>#N/A</v>
      </c>
    </row>
    <row r="85" x14ac:dyDescent="0.2">
      <c r="A85" s="59" t="e">
        <f ca="true">+IF(OFFSET('Water Data'!$B$1,0,10*ROW('Water Data'!B79))="",NA(),OFFSET('Water Data'!$B$1,0,10*ROW('Water Data'!B79)))</f>
        <v>#N/A</v>
      </c>
      <c r="B85" s="59" t="e">
        <f ca="true">+IF(OFFSET('Water Data'!$A$3,0,10*ROW('Water Data'!A82))="",NA(),OFFSET('Water Data'!$A$3,0,10*ROW('Water Data'!A82)))</f>
        <v>#N/A</v>
      </c>
      <c r="C85" s="59" t="e">
        <f ca="true">+IF(OFFSET('Water Data'!$C$3,0,10*ROW('Water Data'!C82))="",NA(),OFFSET('Water Data'!$C$3,0,10*ROW('Water Data'!C82)))</f>
        <v>#N/A</v>
      </c>
      <c r="D85" s="60" t="e">
        <f ca="true">+IF(AND(ISNUMBER(OFFSET('Water Data'!$C$5,0,10*ROW('Water Data'!C79))),'Data Summary'!BS85="Yes"),100-OFFSET('Water Data'!$C$5,0,10*ROW('Water Data'!C79)),NA())</f>
        <v>#N/A</v>
      </c>
      <c r="E85" s="60" t="e">
        <f ca="true">+IF(AND(ISNUMBER(OFFSET('Water Data'!$C$7,0,10*ROW('Water Data'!C79))),'Data Summary'!BT85="Yes"),OFFSET('Water Data'!$C$7,0,10*ROW('Water Data'!C79)),NA())</f>
        <v>#N/A</v>
      </c>
      <c r="F85" s="60" t="e">
        <f ca="true">+IF(AND(ISNUMBER(OFFSET('Water Data'!$C$10,0,10*ROW('Water Data'!C79))),'Data Summary'!BU85="Yes"),OFFSET('Water Data'!$C$10,0,10*ROW('Water Data'!C79)),NA())</f>
        <v>#N/A</v>
      </c>
      <c r="G85" s="60" t="e">
        <f ca="true">+IF(AND(ISNUMBER(OFFSET('Water Data'!$D$5,0,10*ROW('Water Data'!D79))),'Data Summary'!BV85="Yes"),100-OFFSET('Water Data'!$D$5,0,10*ROW('Water Data'!D79)),NA())</f>
        <v>#N/A</v>
      </c>
      <c r="H85" s="60" t="e">
        <f ca="true">+IF(AND(ISNUMBER(OFFSET('Water Data'!$D$7,0,10*ROW('Water Data'!D79))),'Data Summary'!BW85="Yes"),OFFSET('Water Data'!$D$7,0,10*ROW('Water Data'!D79)),NA())</f>
        <v>#N/A</v>
      </c>
      <c r="I85" s="60" t="e">
        <f ca="true">+IF(AND(ISNUMBER(OFFSET('Water Data'!$D$10,0,10*ROW('Water Data'!D79))),'Data Summary'!BX85="Yes"),OFFSET('Water Data'!$D$10,0,10*ROW('Water Data'!D79)),NA())</f>
        <v>#N/A</v>
      </c>
      <c r="J85" s="60" t="e">
        <f ca="true">+IF(AND(ISNUMBER(OFFSET('Water Data'!$E$5,0,10*ROW('Water Data'!E79))),'Data Summary'!BY85="Yes"),100-OFFSET('Water Data'!$E$5,0,10*ROW('Water Data'!E79)),NA())</f>
        <v>#N/A</v>
      </c>
      <c r="K85" s="60" t="e">
        <f ca="true">+IF(AND(ISNUMBER(OFFSET('Water Data'!$E$7,0,10*ROW('Water Data'!E79))),'Data Summary'!BZ85="Yes"),OFFSET('Water Data'!$E$7,0,10*ROW('Water Data'!E79)),NA())</f>
        <v>#N/A</v>
      </c>
      <c r="L85" s="60" t="e">
        <f ca="true">+IF(AND(ISNUMBER(OFFSET('Water Data'!$E$10,0,10*ROW('Water Data'!E79))),'Data Summary'!CA85="Yes"),OFFSET('Water Data'!$E$10,0,10*ROW('Water Data'!E79)),NA())</f>
        <v>#N/A</v>
      </c>
      <c r="M85" s="60" t="e">
        <f ca="true">+IF(AND(ISNUMBER(OFFSET('Water Data'!$F$5,0,10*ROW('Water Data'!F79))),'Data Summary'!CB85="Yes"),100-OFFSET('Water Data'!$F$5,0,10*ROW('Water Data'!F79)),NA())</f>
        <v>#N/A</v>
      </c>
      <c r="N85" s="60" t="e">
        <f ca="true">+IF(AND(ISNUMBER(OFFSET('Water Data'!$F$7,0,10*ROW('Water Data'!F79))),'Data Summary'!CC85="Yes"),OFFSET('Water Data'!$F$7,0,10*ROW('Water Data'!F79)),NA())</f>
        <v>#N/A</v>
      </c>
      <c r="O85" s="60" t="e">
        <f ca="true">+IF(AND(ISNUMBER(OFFSET('Water Data'!$F$10,0,10*ROW('Water Data'!F79))),'Data Summary'!CD85="Yes"),OFFSET('Water Data'!$F$10,0,10*ROW('Water Data'!F79)),NA())</f>
        <v>#N/A</v>
      </c>
      <c r="P85" s="60" t="e">
        <f ca="true">+IF(AND(ISNUMBER(OFFSET('Water Data'!$G$5,0,10*ROW('Water Data'!G79))),'Data Summary'!CE85="Yes"),100-OFFSET('Water Data'!$G$5,0,10*ROW('Water Data'!G79)),NA())</f>
        <v>#N/A</v>
      </c>
      <c r="Q85" s="60" t="e">
        <f ca="true">+IF(AND(ISNUMBER(OFFSET('Water Data'!$G$7,0,10*ROW('Water Data'!G79))),'Data Summary'!CF85="Yes"),OFFSET('Water Data'!$G$7,0,10*ROW('Water Data'!G79)),NA())</f>
        <v>#N/A</v>
      </c>
      <c r="R85" s="60" t="e">
        <f ca="true">+IF(AND(ISNUMBER(OFFSET('Water Data'!$G$10,0,10*ROW('Water Data'!G79))),'Data Summary'!CG85="Yes"),OFFSET('Water Data'!$G$10,0,10*ROW('Water Data'!G79)),NA())</f>
        <v>#N/A</v>
      </c>
      <c r="S85" s="60" t="e">
        <f ca="true">+IF(AND(ISNUMBER(OFFSET('Water Data'!$H$5,0,10*ROW('Water Data'!H79))),'Data Summary'!CH85="Yes"),100-OFFSET('Water Data'!$H$5,0,10*ROW('Water Data'!H79)),NA())</f>
        <v>#N/A</v>
      </c>
      <c r="T85" s="60" t="e">
        <f ca="true">+IF(AND(ISNUMBER(OFFSET('Water Data'!$H$7,0,10*ROW('Water Data'!H79))),'Data Summary'!CI85="Yes"),OFFSET('Water Data'!$H$7,0,10*ROW('Water Data'!H79)),NA())</f>
        <v>#N/A</v>
      </c>
      <c r="U85" s="60" t="e">
        <f ca="true">+IF(AND(ISNUMBER(OFFSET('Water Data'!$H$10,0,10*ROW('Water Data'!H79))),'Data Summary'!CJ85="Yes"),OFFSET('Water Data'!$H$10,0,10*ROW('Water Data'!H79)),NA())</f>
        <v>#N/A</v>
      </c>
      <c r="V85" s="106" t="e">
        <f ca="true">+IF(AND(ISNUMBER(OFFSET('Sanitation Data'!$C$5,0,10*ROW('Sanitation Data'!C79))),'Data Summary'!CK85="Yes"),100-OFFSET('Sanitation Data'!$C$5,0,10*ROW('Sanitation Data'!C79)),NA())</f>
        <v>#N/A</v>
      </c>
      <c r="W85" s="106" t="e">
        <f ca="true">+IF(AND(ISNUMBER(OFFSET('Sanitation Data'!$C$7,0,10*ROW('Sanitation Data'!C79))),'Data Summary'!CL85="Yes"),OFFSET('Sanitation Data'!$C$7,0,10*ROW('Sanitation Data'!C79)),NA())</f>
        <v>#N/A</v>
      </c>
      <c r="X85" s="106" t="e">
        <f ca="true">+IF(AND(ISNUMBER(OFFSET('Sanitation Data'!$C$11,0,10*ROW('Sanitation Data'!C79))),'Data Summary'!CM85="Yes"),OFFSET('Sanitation Data'!$C$11,0,10*ROW('Sanitation Data'!C79)),NA())</f>
        <v>#N/A</v>
      </c>
      <c r="Y85" s="106" t="e">
        <f ca="true">+IF(AND(ISNUMBER(OFFSET('Sanitation Data'!$C$12,0,10*ROW('Sanitation Data'!C79))),'Data Summary'!CN85="Yes"),OFFSET('Sanitation Data'!$C$12,0,10*ROW('Sanitation Data'!C79)),NA())</f>
        <v>#N/A</v>
      </c>
      <c r="Z85" s="106" t="e">
        <f ca="true">+IF(AND(ISNUMBER(OFFSET('Sanitation Data'!$C$13,0,10*ROW('Sanitation Data'!C79))),'Data Summary'!CO85="Yes"),OFFSET('Sanitation Data'!$C$13,0,10*ROW('Sanitation Data'!C79)),NA())</f>
        <v>#N/A</v>
      </c>
      <c r="AA85" s="106" t="e">
        <f ca="true">+IF(AND(ISNUMBER(OFFSET('Sanitation Data'!$D$5,0,10*ROW('Sanitation Data'!D79))),'Data Summary'!CP85="Yes"),100-OFFSET('Sanitation Data'!$D$5,0,10*ROW('Sanitation Data'!D79)),NA())</f>
        <v>#N/A</v>
      </c>
      <c r="AB85" s="106" t="e">
        <f ca="true">+IF(AND(ISNUMBER(OFFSET('Sanitation Data'!$D$7,0,10*ROW('Sanitation Data'!D79))),'Data Summary'!CQ85="Yes"),OFFSET('Sanitation Data'!$D$7,0,10*ROW('Sanitation Data'!D79)),NA())</f>
        <v>#N/A</v>
      </c>
      <c r="AC85" s="106" t="e">
        <f ca="true">+IF(AND(ISNUMBER(OFFSET('Sanitation Data'!$D$11,0,10*ROW('Sanitation Data'!D79))),'Data Summary'!CR85="Yes"),OFFSET('Sanitation Data'!$D$11,0,10*ROW('Sanitation Data'!D79)),NA())</f>
        <v>#N/A</v>
      </c>
      <c r="AD85" s="106" t="e">
        <f ca="true">+IF(AND(ISNUMBER(OFFSET('Sanitation Data'!$D$12,0,10*ROW('Sanitation Data'!D79))),'Data Summary'!CS85="Yes"),OFFSET('Sanitation Data'!$D$12,0,10*ROW('Sanitation Data'!D79)),NA())</f>
        <v>#N/A</v>
      </c>
      <c r="AE85" s="106" t="e">
        <f ca="true">+IF(AND(ISNUMBER(OFFSET('Sanitation Data'!$D$13,0,10*ROW('Sanitation Data'!D79))),'Data Summary'!CT85="Yes"),OFFSET('Sanitation Data'!$D$13,0,10*ROW('Sanitation Data'!D79)),NA())</f>
        <v>#N/A</v>
      </c>
      <c r="AF85" s="106" t="e">
        <f ca="true">+IF(AND(ISNUMBER(OFFSET('Sanitation Data'!$E$5,0,10*ROW('Sanitation Data'!E79))),'Data Summary'!CU85="Yes"),100-OFFSET('Sanitation Data'!$E$5,0,10*ROW('Sanitation Data'!E79)),NA())</f>
        <v>#N/A</v>
      </c>
      <c r="AG85" s="106" t="e">
        <f ca="true">+IF(AND(ISNUMBER(OFFSET('Sanitation Data'!$E$7,0,10*ROW('Sanitation Data'!E79))),'Data Summary'!CV85="Yes"),OFFSET('Sanitation Data'!$E$7,0,10*ROW('Sanitation Data'!E79)),NA())</f>
        <v>#N/A</v>
      </c>
      <c r="AH85" s="106" t="e">
        <f ca="true">+IF(AND(ISNUMBER(OFFSET('Sanitation Data'!$E$11,0,10*ROW('Sanitation Data'!E79))),'Data Summary'!CW85="Yes"),OFFSET('Sanitation Data'!$E$11,0,10*ROW('Sanitation Data'!E79)),NA())</f>
        <v>#N/A</v>
      </c>
      <c r="AI85" s="106" t="e">
        <f ca="true">+IF(AND(ISNUMBER(OFFSET('Sanitation Data'!$E$12,0,10*ROW('Sanitation Data'!E79))),'Data Summary'!CX85="Yes"),OFFSET('Sanitation Data'!$E$12,0,10*ROW('Sanitation Data'!E79)),NA())</f>
        <v>#N/A</v>
      </c>
      <c r="AJ85" s="106" t="e">
        <f ca="true">+IF(AND(ISNUMBER(OFFSET('Sanitation Data'!$E$13,0,10*ROW('Sanitation Data'!E79))),'Data Summary'!CY85="Yes"),OFFSET('Sanitation Data'!$E$13,0,10*ROW('Sanitation Data'!E79)),NA())</f>
        <v>#N/A</v>
      </c>
      <c r="AK85" s="106" t="e">
        <f ca="true">+IF(AND(ISNUMBER(OFFSET('Sanitation Data'!$F$5,0,10*ROW('Sanitation Data'!F79))),'Data Summary'!CZ85="Yes"),100-OFFSET('Sanitation Data'!$F$5,0,10*ROW('Sanitation Data'!F79)),NA())</f>
        <v>#N/A</v>
      </c>
      <c r="AL85" s="106" t="e">
        <f ca="true">+IF(AND(ISNUMBER(OFFSET('Sanitation Data'!$F$7,0,10*ROW('Sanitation Data'!F79))),'Data Summary'!DA85="Yes"),OFFSET('Sanitation Data'!$F$7,0,10*ROW('Sanitation Data'!F79)),NA())</f>
        <v>#N/A</v>
      </c>
      <c r="AM85" s="106" t="e">
        <f ca="true">+IF(AND(ISNUMBER(OFFSET('Sanitation Data'!$F$11,0,10*ROW('Sanitation Data'!F79))),'Data Summary'!DB85="Yes"),OFFSET('Sanitation Data'!$F$11,0,10*ROW('Sanitation Data'!F79)),NA())</f>
        <v>#N/A</v>
      </c>
      <c r="AN85" s="106" t="e">
        <f ca="true">+IF(AND(ISNUMBER(OFFSET('Sanitation Data'!$F$12,0,10*ROW('Sanitation Data'!F79))),'Data Summary'!DC85="Yes"),OFFSET('Sanitation Data'!$F$12,0,10*ROW('Sanitation Data'!F79)),NA())</f>
        <v>#N/A</v>
      </c>
      <c r="AO85" s="106" t="e">
        <f ca="true">+IF(AND(ISNUMBER(OFFSET('Sanitation Data'!$F$13,0,10*ROW('Sanitation Data'!F79))),'Data Summary'!DD85="Yes"),OFFSET('Sanitation Data'!$F$13,0,10*ROW('Sanitation Data'!F79)),NA())</f>
        <v>#N/A</v>
      </c>
      <c r="AP85" s="106" t="e">
        <f ca="true">+IF(AND(ISNUMBER(OFFSET('Sanitation Data'!$G$5,0,10*ROW('Sanitation Data'!G79))),'Data Summary'!DE85="Yes"),100-OFFSET('Sanitation Data'!$G$5,0,10*ROW('Sanitation Data'!G79)),NA())</f>
        <v>#N/A</v>
      </c>
      <c r="AQ85" s="106" t="e">
        <f ca="true">+IF(AND(ISNUMBER(OFFSET('Sanitation Data'!$G$7,0,10*ROW('Sanitation Data'!G79))),'Data Summary'!DF85="Yes"),OFFSET('Sanitation Data'!$G$7,0,10*ROW('Sanitation Data'!G79)),NA())</f>
        <v>#N/A</v>
      </c>
      <c r="AR85" s="106" t="e">
        <f ca="true">+IF(AND(ISNUMBER(OFFSET('Sanitation Data'!$G$11,0,10*ROW('Sanitation Data'!G79))),'Data Summary'!DG85="Yes"),OFFSET('Sanitation Data'!$G$11,0,10*ROW('Sanitation Data'!G79)),NA())</f>
        <v>#N/A</v>
      </c>
      <c r="AS85" s="106" t="e">
        <f ca="true">+IF(AND(ISNUMBER(OFFSET('Sanitation Data'!$G$12,0,10*ROW('Sanitation Data'!G79))),'Data Summary'!DH85="Yes"),OFFSET('Sanitation Data'!$G$12,0,10*ROW('Sanitation Data'!G79)),NA())</f>
        <v>#N/A</v>
      </c>
      <c r="AT85" s="106" t="e">
        <f ca="true">+IF(AND(ISNUMBER(OFFSET('Sanitation Data'!$G$13,0,10*ROW('Sanitation Data'!G79))),'Data Summary'!DI85="Yes"),OFFSET('Sanitation Data'!$G$13,0,10*ROW('Sanitation Data'!G79)),NA())</f>
        <v>#N/A</v>
      </c>
      <c r="AU85" s="106" t="e">
        <f ca="true">+IF(AND(ISNUMBER(OFFSET('Sanitation Data'!$H$5,0,10*ROW('Sanitation Data'!H79))),'Data Summary'!DJ85="Yes"),100-OFFSET('Sanitation Data'!$H$5,0,10*ROW('Sanitation Data'!H79)),NA())</f>
        <v>#N/A</v>
      </c>
      <c r="AV85" s="106" t="e">
        <f ca="true">+IF(AND(ISNUMBER(OFFSET('Sanitation Data'!$H$7,0,10*ROW('Sanitation Data'!H79))),'Data Summary'!DK85="Yes"),OFFSET('Sanitation Data'!$H$7,0,10*ROW('Sanitation Data'!H79)),NA())</f>
        <v>#N/A</v>
      </c>
      <c r="AW85" s="106" t="e">
        <f ca="true">+IF(AND(ISNUMBER(OFFSET('Sanitation Data'!$H$11,0,10*ROW('Sanitation Data'!H79))),'Data Summary'!DL85="Yes"),OFFSET('Sanitation Data'!$H$11,0,10*ROW('Sanitation Data'!H79)),NA())</f>
        <v>#N/A</v>
      </c>
      <c r="AX85" s="106" t="e">
        <f ca="true">+IF(AND(ISNUMBER(OFFSET('Sanitation Data'!$H$12,0,10*ROW('Sanitation Data'!H79))),'Data Summary'!DM85="Yes"),OFFSET('Sanitation Data'!$H$12,0,10*ROW('Sanitation Data'!H79)),NA())</f>
        <v>#N/A</v>
      </c>
      <c r="AY85" s="106" t="e">
        <f ca="true">+IF(AND(ISNUMBER(OFFSET('Sanitation Data'!$H$13,0,10*ROW('Sanitation Data'!H79))),'Data Summary'!DN85="Yes"),OFFSET('Sanitation Data'!$H$13,0,10*ROW('Sanitation Data'!H79)),NA())</f>
        <v>#N/A</v>
      </c>
      <c r="AZ85" s="111" t="e">
        <f ca="true">+IF(AND(ISNUMBER(OFFSET('Hygiene Data'!$C$6,0,10*ROW('Hygiene Data'!C79))),'Data Summary'!DO85="Yes"),OFFSET('Hygiene Data'!$C$6,0,10*ROW('Hygiene Data'!C79)),NA())</f>
        <v>#N/A</v>
      </c>
      <c r="BA85" s="111" t="e">
        <f ca="true">+IF(AND(ISNUMBER(OFFSET('Hygiene Data'!$C$8,0,10*ROW('Hygiene Data'!C79))),'Data Summary'!DP85="Yes"),OFFSET('Hygiene Data'!$C$8,0,10*ROW('Hygiene Data'!C79)),NA())</f>
        <v>#N/A</v>
      </c>
      <c r="BB85" s="111" t="e">
        <f ca="true">+IF(AND(ISNUMBER(OFFSET('Hygiene Data'!$C$10,0,10*ROW('Hygiene Data'!C79))),'Data Summary'!DQ85="Yes"),OFFSET('Hygiene Data'!$C$10,0,10*ROW('Hygiene Data'!C79)),NA())</f>
        <v>#N/A</v>
      </c>
      <c r="BC85" s="111" t="e">
        <f ca="true">+IF(AND(ISNUMBER(OFFSET('Hygiene Data'!$D$6,0,10*ROW('Hygiene Data'!D79))),'Data Summary'!DR85="Yes"),OFFSET('Hygiene Data'!$D$6,0,10*ROW('Hygiene Data'!D79)),NA())</f>
        <v>#N/A</v>
      </c>
      <c r="BD85" s="111" t="e">
        <f ca="true">+IF(AND(ISNUMBER(OFFSET('Hygiene Data'!$D$8,0,10*ROW('Hygiene Data'!D79))),'Data Summary'!DS85="Yes"),OFFSET('Hygiene Data'!$D$8,0,10*ROW('Hygiene Data'!D79)),NA())</f>
        <v>#N/A</v>
      </c>
      <c r="BE85" s="111" t="e">
        <f ca="true">+IF(AND(ISNUMBER(OFFSET('Hygiene Data'!$D$10,0,10*ROW('Hygiene Data'!D79))),'Data Summary'!DT85="Yes"),OFFSET('Hygiene Data'!$D$10,0,10*ROW('Hygiene Data'!D79)),NA())</f>
        <v>#N/A</v>
      </c>
      <c r="BF85" s="111" t="e">
        <f ca="true">+IF(AND(ISNUMBER(OFFSET('Hygiene Data'!$E$6,0,10*ROW('Hygiene Data'!E79))),'Data Summary'!DU85="Yes"),OFFSET('Hygiene Data'!$E$6,0,10*ROW('Hygiene Data'!E79)),NA())</f>
        <v>#N/A</v>
      </c>
      <c r="BG85" s="111" t="e">
        <f ca="true">+IF(AND(ISNUMBER(OFFSET('Hygiene Data'!$E$8,0,10*ROW('Hygiene Data'!E79))),'Data Summary'!DV85="Yes"),OFFSET('Hygiene Data'!$E$8,0,10*ROW('Hygiene Data'!E79)),NA())</f>
        <v>#N/A</v>
      </c>
      <c r="BH85" s="111" t="e">
        <f ca="true">+IF(AND(ISNUMBER(OFFSET('Hygiene Data'!$E$10,0,10*ROW('Hygiene Data'!E79))),'Data Summary'!DW85="Yes"),OFFSET('Hygiene Data'!$E$10,0,10*ROW('Hygiene Data'!E79)),NA())</f>
        <v>#N/A</v>
      </c>
      <c r="BI85" s="111" t="e">
        <f ca="true">+IF(AND(ISNUMBER(OFFSET('Hygiene Data'!$F$6,0,10*ROW('Hygiene Data'!F79))),'Data Summary'!DX85="Yes"),OFFSET('Hygiene Data'!$F$6,0,10*ROW('Hygiene Data'!F79)),NA())</f>
        <v>#N/A</v>
      </c>
      <c r="BJ85" s="111" t="e">
        <f ca="true">+IF(AND(ISNUMBER(OFFSET('Hygiene Data'!$F$8,0,10*ROW('Hygiene Data'!F79))),'Data Summary'!DY85="Yes"),OFFSET('Hygiene Data'!$F$8,0,10*ROW('Hygiene Data'!F79)),NA())</f>
        <v>#N/A</v>
      </c>
      <c r="BK85" s="111" t="e">
        <f ca="true">+IF(AND(ISNUMBER(OFFSET('Hygiene Data'!$F$10,0,10*ROW('Hygiene Data'!F79))),'Data Summary'!DZ85="Yes"),OFFSET('Hygiene Data'!$F$10,0,10*ROW('Hygiene Data'!F79)),NA())</f>
        <v>#N/A</v>
      </c>
      <c r="BL85" s="111" t="e">
        <f ca="true">+IF(AND(ISNUMBER(OFFSET('Hygiene Data'!$G$6,0,10*ROW('Hygiene Data'!G79))),'Data Summary'!EA85="Yes"),OFFSET('Hygiene Data'!$G$6,0,10*ROW('Hygiene Data'!G79)),NA())</f>
        <v>#N/A</v>
      </c>
      <c r="BM85" s="111" t="e">
        <f ca="true">+IF(AND(ISNUMBER(OFFSET('Hygiene Data'!$G$8,0,10*ROW('Hygiene Data'!G79))),'Data Summary'!EB85="Yes"),OFFSET('Hygiene Data'!$G$8,0,10*ROW('Hygiene Data'!G79)),NA())</f>
        <v>#N/A</v>
      </c>
      <c r="BN85" s="111" t="e">
        <f ca="true">+IF(AND(ISNUMBER(OFFSET('Hygiene Data'!$G$10,0,10*ROW('Hygiene Data'!G79))),'Data Summary'!EC85="Yes"),OFFSET('Hygiene Data'!$G$10,0,10*ROW('Hygiene Data'!G79)),NA())</f>
        <v>#N/A</v>
      </c>
      <c r="BO85" s="111" t="e">
        <f ca="true">+IF(AND(ISNUMBER(OFFSET('Hygiene Data'!$H$6,0,10*ROW('Hygiene Data'!H79))),'Data Summary'!ED85="Yes"),OFFSET('Hygiene Data'!$H$6,0,10*ROW('Hygiene Data'!H79)),NA())</f>
        <v>#N/A</v>
      </c>
      <c r="BP85" s="111" t="e">
        <f ca="true">+IF(AND(ISNUMBER(OFFSET('Hygiene Data'!$H$8,0,10*ROW('Hygiene Data'!H79))),'Data Summary'!EE85="Yes"),OFFSET('Hygiene Data'!$H$8,0,10*ROW('Hygiene Data'!H79)),NA())</f>
        <v>#N/A</v>
      </c>
      <c r="BQ85" s="111" t="e">
        <f ca="true">+IF(AND(ISNUMBER(OFFSET('Hygiene Data'!$H$10,0,10*ROW('Hygiene Data'!H79))),'Data Summary'!EF85="Yes"),OFFSET('Hygiene Data'!$H$10,0,10*ROW('Hygiene Data'!H79)),NA())</f>
        <v>#N/A</v>
      </c>
    </row>
    <row r="86" x14ac:dyDescent="0.2">
      <c r="A86" s="59" t="e">
        <f ca="true">+IF(OFFSET('Water Data'!$B$1,0,10*ROW('Water Data'!B80))="",NA(),OFFSET('Water Data'!$B$1,0,10*ROW('Water Data'!B80)))</f>
        <v>#N/A</v>
      </c>
      <c r="B86" s="59" t="e">
        <f ca="true">+IF(OFFSET('Water Data'!$A$3,0,10*ROW('Water Data'!A83))="",NA(),OFFSET('Water Data'!$A$3,0,10*ROW('Water Data'!A83)))</f>
        <v>#N/A</v>
      </c>
      <c r="C86" s="59" t="e">
        <f ca="true">+IF(OFFSET('Water Data'!$C$3,0,10*ROW('Water Data'!C83))="",NA(),OFFSET('Water Data'!$C$3,0,10*ROW('Water Data'!C83)))</f>
        <v>#N/A</v>
      </c>
      <c r="D86" s="60" t="e">
        <f ca="true">+IF(AND(ISNUMBER(OFFSET('Water Data'!$C$5,0,10*ROW('Water Data'!C80))),'Data Summary'!BS86="Yes"),100-OFFSET('Water Data'!$C$5,0,10*ROW('Water Data'!C80)),NA())</f>
        <v>#N/A</v>
      </c>
      <c r="E86" s="60" t="e">
        <f ca="true">+IF(AND(ISNUMBER(OFFSET('Water Data'!$C$7,0,10*ROW('Water Data'!C80))),'Data Summary'!BT86="Yes"),OFFSET('Water Data'!$C$7,0,10*ROW('Water Data'!C80)),NA())</f>
        <v>#N/A</v>
      </c>
      <c r="F86" s="60" t="e">
        <f ca="true">+IF(AND(ISNUMBER(OFFSET('Water Data'!$C$10,0,10*ROW('Water Data'!C80))),'Data Summary'!BU86="Yes"),OFFSET('Water Data'!$C$10,0,10*ROW('Water Data'!C80)),NA())</f>
        <v>#N/A</v>
      </c>
      <c r="G86" s="60" t="e">
        <f ca="true">+IF(AND(ISNUMBER(OFFSET('Water Data'!$D$5,0,10*ROW('Water Data'!D80))),'Data Summary'!BV86="Yes"),100-OFFSET('Water Data'!$D$5,0,10*ROW('Water Data'!D80)),NA())</f>
        <v>#N/A</v>
      </c>
      <c r="H86" s="60" t="e">
        <f ca="true">+IF(AND(ISNUMBER(OFFSET('Water Data'!$D$7,0,10*ROW('Water Data'!D80))),'Data Summary'!BW86="Yes"),OFFSET('Water Data'!$D$7,0,10*ROW('Water Data'!D80)),NA())</f>
        <v>#N/A</v>
      </c>
      <c r="I86" s="60" t="e">
        <f ca="true">+IF(AND(ISNUMBER(OFFSET('Water Data'!$D$10,0,10*ROW('Water Data'!D80))),'Data Summary'!BX86="Yes"),OFFSET('Water Data'!$D$10,0,10*ROW('Water Data'!D80)),NA())</f>
        <v>#N/A</v>
      </c>
      <c r="J86" s="60" t="e">
        <f ca="true">+IF(AND(ISNUMBER(OFFSET('Water Data'!$E$5,0,10*ROW('Water Data'!E80))),'Data Summary'!BY86="Yes"),100-OFFSET('Water Data'!$E$5,0,10*ROW('Water Data'!E80)),NA())</f>
        <v>#N/A</v>
      </c>
      <c r="K86" s="60" t="e">
        <f ca="true">+IF(AND(ISNUMBER(OFFSET('Water Data'!$E$7,0,10*ROW('Water Data'!E80))),'Data Summary'!BZ86="Yes"),OFFSET('Water Data'!$E$7,0,10*ROW('Water Data'!E80)),NA())</f>
        <v>#N/A</v>
      </c>
      <c r="L86" s="60" t="e">
        <f ca="true">+IF(AND(ISNUMBER(OFFSET('Water Data'!$E$10,0,10*ROW('Water Data'!E80))),'Data Summary'!CA86="Yes"),OFFSET('Water Data'!$E$10,0,10*ROW('Water Data'!E80)),NA())</f>
        <v>#N/A</v>
      </c>
      <c r="M86" s="60" t="e">
        <f ca="true">+IF(AND(ISNUMBER(OFFSET('Water Data'!$F$5,0,10*ROW('Water Data'!F80))),'Data Summary'!CB86="Yes"),100-OFFSET('Water Data'!$F$5,0,10*ROW('Water Data'!F80)),NA())</f>
        <v>#N/A</v>
      </c>
      <c r="N86" s="60" t="e">
        <f ca="true">+IF(AND(ISNUMBER(OFFSET('Water Data'!$F$7,0,10*ROW('Water Data'!F80))),'Data Summary'!CC86="Yes"),OFFSET('Water Data'!$F$7,0,10*ROW('Water Data'!F80)),NA())</f>
        <v>#N/A</v>
      </c>
      <c r="O86" s="60" t="e">
        <f ca="true">+IF(AND(ISNUMBER(OFFSET('Water Data'!$F$10,0,10*ROW('Water Data'!F80))),'Data Summary'!CD86="Yes"),OFFSET('Water Data'!$F$10,0,10*ROW('Water Data'!F80)),NA())</f>
        <v>#N/A</v>
      </c>
      <c r="P86" s="60" t="e">
        <f ca="true">+IF(AND(ISNUMBER(OFFSET('Water Data'!$G$5,0,10*ROW('Water Data'!G80))),'Data Summary'!CE86="Yes"),100-OFFSET('Water Data'!$G$5,0,10*ROW('Water Data'!G80)),NA())</f>
        <v>#N/A</v>
      </c>
      <c r="Q86" s="60" t="e">
        <f ca="true">+IF(AND(ISNUMBER(OFFSET('Water Data'!$G$7,0,10*ROW('Water Data'!G80))),'Data Summary'!CF86="Yes"),OFFSET('Water Data'!$G$7,0,10*ROW('Water Data'!G80)),NA())</f>
        <v>#N/A</v>
      </c>
      <c r="R86" s="60" t="e">
        <f ca="true">+IF(AND(ISNUMBER(OFFSET('Water Data'!$G$10,0,10*ROW('Water Data'!G80))),'Data Summary'!CG86="Yes"),OFFSET('Water Data'!$G$10,0,10*ROW('Water Data'!G80)),NA())</f>
        <v>#N/A</v>
      </c>
      <c r="S86" s="60" t="e">
        <f ca="true">+IF(AND(ISNUMBER(OFFSET('Water Data'!$H$5,0,10*ROW('Water Data'!H80))),'Data Summary'!CH86="Yes"),100-OFFSET('Water Data'!$H$5,0,10*ROW('Water Data'!H80)),NA())</f>
        <v>#N/A</v>
      </c>
      <c r="T86" s="60" t="e">
        <f ca="true">+IF(AND(ISNUMBER(OFFSET('Water Data'!$H$7,0,10*ROW('Water Data'!H80))),'Data Summary'!CI86="Yes"),OFFSET('Water Data'!$H$7,0,10*ROW('Water Data'!H80)),NA())</f>
        <v>#N/A</v>
      </c>
      <c r="U86" s="60" t="e">
        <f ca="true">+IF(AND(ISNUMBER(OFFSET('Water Data'!$H$10,0,10*ROW('Water Data'!H80))),'Data Summary'!CJ86="Yes"),OFFSET('Water Data'!$H$10,0,10*ROW('Water Data'!H80)),NA())</f>
        <v>#N/A</v>
      </c>
      <c r="V86" s="106" t="e">
        <f ca="true">+IF(AND(ISNUMBER(OFFSET('Sanitation Data'!$C$5,0,10*ROW('Sanitation Data'!C80))),'Data Summary'!CK86="Yes"),100-OFFSET('Sanitation Data'!$C$5,0,10*ROW('Sanitation Data'!C80)),NA())</f>
        <v>#N/A</v>
      </c>
      <c r="W86" s="106" t="e">
        <f ca="true">+IF(AND(ISNUMBER(OFFSET('Sanitation Data'!$C$7,0,10*ROW('Sanitation Data'!C80))),'Data Summary'!CL86="Yes"),OFFSET('Sanitation Data'!$C$7,0,10*ROW('Sanitation Data'!C80)),NA())</f>
        <v>#N/A</v>
      </c>
      <c r="X86" s="106" t="e">
        <f ca="true">+IF(AND(ISNUMBER(OFFSET('Sanitation Data'!$C$11,0,10*ROW('Sanitation Data'!C80))),'Data Summary'!CM86="Yes"),OFFSET('Sanitation Data'!$C$11,0,10*ROW('Sanitation Data'!C80)),NA())</f>
        <v>#N/A</v>
      </c>
      <c r="Y86" s="106" t="e">
        <f ca="true">+IF(AND(ISNUMBER(OFFSET('Sanitation Data'!$C$12,0,10*ROW('Sanitation Data'!C80))),'Data Summary'!CN86="Yes"),OFFSET('Sanitation Data'!$C$12,0,10*ROW('Sanitation Data'!C80)),NA())</f>
        <v>#N/A</v>
      </c>
      <c r="Z86" s="106" t="e">
        <f ca="true">+IF(AND(ISNUMBER(OFFSET('Sanitation Data'!$C$13,0,10*ROW('Sanitation Data'!C80))),'Data Summary'!CO86="Yes"),OFFSET('Sanitation Data'!$C$13,0,10*ROW('Sanitation Data'!C80)),NA())</f>
        <v>#N/A</v>
      </c>
      <c r="AA86" s="106" t="e">
        <f ca="true">+IF(AND(ISNUMBER(OFFSET('Sanitation Data'!$D$5,0,10*ROW('Sanitation Data'!D80))),'Data Summary'!CP86="Yes"),100-OFFSET('Sanitation Data'!$D$5,0,10*ROW('Sanitation Data'!D80)),NA())</f>
        <v>#N/A</v>
      </c>
      <c r="AB86" s="106" t="e">
        <f ca="true">+IF(AND(ISNUMBER(OFFSET('Sanitation Data'!$D$7,0,10*ROW('Sanitation Data'!D80))),'Data Summary'!CQ86="Yes"),OFFSET('Sanitation Data'!$D$7,0,10*ROW('Sanitation Data'!D80)),NA())</f>
        <v>#N/A</v>
      </c>
      <c r="AC86" s="106" t="e">
        <f ca="true">+IF(AND(ISNUMBER(OFFSET('Sanitation Data'!$D$11,0,10*ROW('Sanitation Data'!D80))),'Data Summary'!CR86="Yes"),OFFSET('Sanitation Data'!$D$11,0,10*ROW('Sanitation Data'!D80)),NA())</f>
        <v>#N/A</v>
      </c>
      <c r="AD86" s="106" t="e">
        <f ca="true">+IF(AND(ISNUMBER(OFFSET('Sanitation Data'!$D$12,0,10*ROW('Sanitation Data'!D80))),'Data Summary'!CS86="Yes"),OFFSET('Sanitation Data'!$D$12,0,10*ROW('Sanitation Data'!D80)),NA())</f>
        <v>#N/A</v>
      </c>
      <c r="AE86" s="106" t="e">
        <f ca="true">+IF(AND(ISNUMBER(OFFSET('Sanitation Data'!$D$13,0,10*ROW('Sanitation Data'!D80))),'Data Summary'!CT86="Yes"),OFFSET('Sanitation Data'!$D$13,0,10*ROW('Sanitation Data'!D80)),NA())</f>
        <v>#N/A</v>
      </c>
      <c r="AF86" s="106" t="e">
        <f ca="true">+IF(AND(ISNUMBER(OFFSET('Sanitation Data'!$E$5,0,10*ROW('Sanitation Data'!E80))),'Data Summary'!CU86="Yes"),100-OFFSET('Sanitation Data'!$E$5,0,10*ROW('Sanitation Data'!E80)),NA())</f>
        <v>#N/A</v>
      </c>
      <c r="AG86" s="106" t="e">
        <f ca="true">+IF(AND(ISNUMBER(OFFSET('Sanitation Data'!$E$7,0,10*ROW('Sanitation Data'!E80))),'Data Summary'!CV86="Yes"),OFFSET('Sanitation Data'!$E$7,0,10*ROW('Sanitation Data'!E80)),NA())</f>
        <v>#N/A</v>
      </c>
      <c r="AH86" s="106" t="e">
        <f ca="true">+IF(AND(ISNUMBER(OFFSET('Sanitation Data'!$E$11,0,10*ROW('Sanitation Data'!E80))),'Data Summary'!CW86="Yes"),OFFSET('Sanitation Data'!$E$11,0,10*ROW('Sanitation Data'!E80)),NA())</f>
        <v>#N/A</v>
      </c>
      <c r="AI86" s="106" t="e">
        <f ca="true">+IF(AND(ISNUMBER(OFFSET('Sanitation Data'!$E$12,0,10*ROW('Sanitation Data'!E80))),'Data Summary'!CX86="Yes"),OFFSET('Sanitation Data'!$E$12,0,10*ROW('Sanitation Data'!E80)),NA())</f>
        <v>#N/A</v>
      </c>
      <c r="AJ86" s="106" t="e">
        <f ca="true">+IF(AND(ISNUMBER(OFFSET('Sanitation Data'!$E$13,0,10*ROW('Sanitation Data'!E80))),'Data Summary'!CY86="Yes"),OFFSET('Sanitation Data'!$E$13,0,10*ROW('Sanitation Data'!E80)),NA())</f>
        <v>#N/A</v>
      </c>
      <c r="AK86" s="106" t="e">
        <f ca="true">+IF(AND(ISNUMBER(OFFSET('Sanitation Data'!$F$5,0,10*ROW('Sanitation Data'!F80))),'Data Summary'!CZ86="Yes"),100-OFFSET('Sanitation Data'!$F$5,0,10*ROW('Sanitation Data'!F80)),NA())</f>
        <v>#N/A</v>
      </c>
      <c r="AL86" s="106" t="e">
        <f ca="true">+IF(AND(ISNUMBER(OFFSET('Sanitation Data'!$F$7,0,10*ROW('Sanitation Data'!F80))),'Data Summary'!DA86="Yes"),OFFSET('Sanitation Data'!$F$7,0,10*ROW('Sanitation Data'!F80)),NA())</f>
        <v>#N/A</v>
      </c>
      <c r="AM86" s="106" t="e">
        <f ca="true">+IF(AND(ISNUMBER(OFFSET('Sanitation Data'!$F$11,0,10*ROW('Sanitation Data'!F80))),'Data Summary'!DB86="Yes"),OFFSET('Sanitation Data'!$F$11,0,10*ROW('Sanitation Data'!F80)),NA())</f>
        <v>#N/A</v>
      </c>
      <c r="AN86" s="106" t="e">
        <f ca="true">+IF(AND(ISNUMBER(OFFSET('Sanitation Data'!$F$12,0,10*ROW('Sanitation Data'!F80))),'Data Summary'!DC86="Yes"),OFFSET('Sanitation Data'!$F$12,0,10*ROW('Sanitation Data'!F80)),NA())</f>
        <v>#N/A</v>
      </c>
      <c r="AO86" s="106" t="e">
        <f ca="true">+IF(AND(ISNUMBER(OFFSET('Sanitation Data'!$F$13,0,10*ROW('Sanitation Data'!F80))),'Data Summary'!DD86="Yes"),OFFSET('Sanitation Data'!$F$13,0,10*ROW('Sanitation Data'!F80)),NA())</f>
        <v>#N/A</v>
      </c>
      <c r="AP86" s="106" t="e">
        <f ca="true">+IF(AND(ISNUMBER(OFFSET('Sanitation Data'!$G$5,0,10*ROW('Sanitation Data'!G80))),'Data Summary'!DE86="Yes"),100-OFFSET('Sanitation Data'!$G$5,0,10*ROW('Sanitation Data'!G80)),NA())</f>
        <v>#N/A</v>
      </c>
      <c r="AQ86" s="106" t="e">
        <f ca="true">+IF(AND(ISNUMBER(OFFSET('Sanitation Data'!$G$7,0,10*ROW('Sanitation Data'!G80))),'Data Summary'!DF86="Yes"),OFFSET('Sanitation Data'!$G$7,0,10*ROW('Sanitation Data'!G80)),NA())</f>
        <v>#N/A</v>
      </c>
      <c r="AR86" s="106" t="e">
        <f ca="true">+IF(AND(ISNUMBER(OFFSET('Sanitation Data'!$G$11,0,10*ROW('Sanitation Data'!G80))),'Data Summary'!DG86="Yes"),OFFSET('Sanitation Data'!$G$11,0,10*ROW('Sanitation Data'!G80)),NA())</f>
        <v>#N/A</v>
      </c>
      <c r="AS86" s="106" t="e">
        <f ca="true">+IF(AND(ISNUMBER(OFFSET('Sanitation Data'!$G$12,0,10*ROW('Sanitation Data'!G80))),'Data Summary'!DH86="Yes"),OFFSET('Sanitation Data'!$G$12,0,10*ROW('Sanitation Data'!G80)),NA())</f>
        <v>#N/A</v>
      </c>
      <c r="AT86" s="106" t="e">
        <f ca="true">+IF(AND(ISNUMBER(OFFSET('Sanitation Data'!$G$13,0,10*ROW('Sanitation Data'!G80))),'Data Summary'!DI86="Yes"),OFFSET('Sanitation Data'!$G$13,0,10*ROW('Sanitation Data'!G80)),NA())</f>
        <v>#N/A</v>
      </c>
      <c r="AU86" s="106" t="e">
        <f ca="true">+IF(AND(ISNUMBER(OFFSET('Sanitation Data'!$H$5,0,10*ROW('Sanitation Data'!H80))),'Data Summary'!DJ86="Yes"),100-OFFSET('Sanitation Data'!$H$5,0,10*ROW('Sanitation Data'!H80)),NA())</f>
        <v>#N/A</v>
      </c>
      <c r="AV86" s="106" t="e">
        <f ca="true">+IF(AND(ISNUMBER(OFFSET('Sanitation Data'!$H$7,0,10*ROW('Sanitation Data'!H80))),'Data Summary'!DK86="Yes"),OFFSET('Sanitation Data'!$H$7,0,10*ROW('Sanitation Data'!H80)),NA())</f>
        <v>#N/A</v>
      </c>
      <c r="AW86" s="106" t="e">
        <f ca="true">+IF(AND(ISNUMBER(OFFSET('Sanitation Data'!$H$11,0,10*ROW('Sanitation Data'!H80))),'Data Summary'!DL86="Yes"),OFFSET('Sanitation Data'!$H$11,0,10*ROW('Sanitation Data'!H80)),NA())</f>
        <v>#N/A</v>
      </c>
      <c r="AX86" s="106" t="e">
        <f ca="true">+IF(AND(ISNUMBER(OFFSET('Sanitation Data'!$H$12,0,10*ROW('Sanitation Data'!H80))),'Data Summary'!DM86="Yes"),OFFSET('Sanitation Data'!$H$12,0,10*ROW('Sanitation Data'!H80)),NA())</f>
        <v>#N/A</v>
      </c>
      <c r="AY86" s="106" t="e">
        <f ca="true">+IF(AND(ISNUMBER(OFFSET('Sanitation Data'!$H$13,0,10*ROW('Sanitation Data'!H80))),'Data Summary'!DN86="Yes"),OFFSET('Sanitation Data'!$H$13,0,10*ROW('Sanitation Data'!H80)),NA())</f>
        <v>#N/A</v>
      </c>
      <c r="AZ86" s="111" t="e">
        <f ca="true">+IF(AND(ISNUMBER(OFFSET('Hygiene Data'!$C$6,0,10*ROW('Hygiene Data'!C80))),'Data Summary'!DO86="Yes"),OFFSET('Hygiene Data'!$C$6,0,10*ROW('Hygiene Data'!C80)),NA())</f>
        <v>#N/A</v>
      </c>
      <c r="BA86" s="111" t="e">
        <f ca="true">+IF(AND(ISNUMBER(OFFSET('Hygiene Data'!$C$8,0,10*ROW('Hygiene Data'!C80))),'Data Summary'!DP86="Yes"),OFFSET('Hygiene Data'!$C$8,0,10*ROW('Hygiene Data'!C80)),NA())</f>
        <v>#N/A</v>
      </c>
      <c r="BB86" s="111" t="e">
        <f ca="true">+IF(AND(ISNUMBER(OFFSET('Hygiene Data'!$C$10,0,10*ROW('Hygiene Data'!C80))),'Data Summary'!DQ86="Yes"),OFFSET('Hygiene Data'!$C$10,0,10*ROW('Hygiene Data'!C80)),NA())</f>
        <v>#N/A</v>
      </c>
      <c r="BC86" s="111" t="e">
        <f ca="true">+IF(AND(ISNUMBER(OFFSET('Hygiene Data'!$D$6,0,10*ROW('Hygiene Data'!D80))),'Data Summary'!DR86="Yes"),OFFSET('Hygiene Data'!$D$6,0,10*ROW('Hygiene Data'!D80)),NA())</f>
        <v>#N/A</v>
      </c>
      <c r="BD86" s="111" t="e">
        <f ca="true">+IF(AND(ISNUMBER(OFFSET('Hygiene Data'!$D$8,0,10*ROW('Hygiene Data'!D80))),'Data Summary'!DS86="Yes"),OFFSET('Hygiene Data'!$D$8,0,10*ROW('Hygiene Data'!D80)),NA())</f>
        <v>#N/A</v>
      </c>
      <c r="BE86" s="111" t="e">
        <f ca="true">+IF(AND(ISNUMBER(OFFSET('Hygiene Data'!$D$10,0,10*ROW('Hygiene Data'!D80))),'Data Summary'!DT86="Yes"),OFFSET('Hygiene Data'!$D$10,0,10*ROW('Hygiene Data'!D80)),NA())</f>
        <v>#N/A</v>
      </c>
      <c r="BF86" s="111" t="e">
        <f ca="true">+IF(AND(ISNUMBER(OFFSET('Hygiene Data'!$E$6,0,10*ROW('Hygiene Data'!E80))),'Data Summary'!DU86="Yes"),OFFSET('Hygiene Data'!$E$6,0,10*ROW('Hygiene Data'!E80)),NA())</f>
        <v>#N/A</v>
      </c>
      <c r="BG86" s="111" t="e">
        <f ca="true">+IF(AND(ISNUMBER(OFFSET('Hygiene Data'!$E$8,0,10*ROW('Hygiene Data'!E80))),'Data Summary'!DV86="Yes"),OFFSET('Hygiene Data'!$E$8,0,10*ROW('Hygiene Data'!E80)),NA())</f>
        <v>#N/A</v>
      </c>
      <c r="BH86" s="111" t="e">
        <f ca="true">+IF(AND(ISNUMBER(OFFSET('Hygiene Data'!$E$10,0,10*ROW('Hygiene Data'!E80))),'Data Summary'!DW86="Yes"),OFFSET('Hygiene Data'!$E$10,0,10*ROW('Hygiene Data'!E80)),NA())</f>
        <v>#N/A</v>
      </c>
      <c r="BI86" s="111" t="e">
        <f ca="true">+IF(AND(ISNUMBER(OFFSET('Hygiene Data'!$F$6,0,10*ROW('Hygiene Data'!F80))),'Data Summary'!DX86="Yes"),OFFSET('Hygiene Data'!$F$6,0,10*ROW('Hygiene Data'!F80)),NA())</f>
        <v>#N/A</v>
      </c>
      <c r="BJ86" s="111" t="e">
        <f ca="true">+IF(AND(ISNUMBER(OFFSET('Hygiene Data'!$F$8,0,10*ROW('Hygiene Data'!F80))),'Data Summary'!DY86="Yes"),OFFSET('Hygiene Data'!$F$8,0,10*ROW('Hygiene Data'!F80)),NA())</f>
        <v>#N/A</v>
      </c>
      <c r="BK86" s="111" t="e">
        <f ca="true">+IF(AND(ISNUMBER(OFFSET('Hygiene Data'!$F$10,0,10*ROW('Hygiene Data'!F80))),'Data Summary'!DZ86="Yes"),OFFSET('Hygiene Data'!$F$10,0,10*ROW('Hygiene Data'!F80)),NA())</f>
        <v>#N/A</v>
      </c>
      <c r="BL86" s="111" t="e">
        <f ca="true">+IF(AND(ISNUMBER(OFFSET('Hygiene Data'!$G$6,0,10*ROW('Hygiene Data'!G80))),'Data Summary'!EA86="Yes"),OFFSET('Hygiene Data'!$G$6,0,10*ROW('Hygiene Data'!G80)),NA())</f>
        <v>#N/A</v>
      </c>
      <c r="BM86" s="111" t="e">
        <f ca="true">+IF(AND(ISNUMBER(OFFSET('Hygiene Data'!$G$8,0,10*ROW('Hygiene Data'!G80))),'Data Summary'!EB86="Yes"),OFFSET('Hygiene Data'!$G$8,0,10*ROW('Hygiene Data'!G80)),NA())</f>
        <v>#N/A</v>
      </c>
      <c r="BN86" s="111" t="e">
        <f ca="true">+IF(AND(ISNUMBER(OFFSET('Hygiene Data'!$G$10,0,10*ROW('Hygiene Data'!G80))),'Data Summary'!EC86="Yes"),OFFSET('Hygiene Data'!$G$10,0,10*ROW('Hygiene Data'!G80)),NA())</f>
        <v>#N/A</v>
      </c>
      <c r="BO86" s="111" t="e">
        <f ca="true">+IF(AND(ISNUMBER(OFFSET('Hygiene Data'!$H$6,0,10*ROW('Hygiene Data'!H80))),'Data Summary'!ED86="Yes"),OFFSET('Hygiene Data'!$H$6,0,10*ROW('Hygiene Data'!H80)),NA())</f>
        <v>#N/A</v>
      </c>
      <c r="BP86" s="111" t="e">
        <f ca="true">+IF(AND(ISNUMBER(OFFSET('Hygiene Data'!$H$8,0,10*ROW('Hygiene Data'!H80))),'Data Summary'!EE86="Yes"),OFFSET('Hygiene Data'!$H$8,0,10*ROW('Hygiene Data'!H80)),NA())</f>
        <v>#N/A</v>
      </c>
      <c r="BQ86" s="111" t="e">
        <f ca="true">+IF(AND(ISNUMBER(OFFSET('Hygiene Data'!$H$10,0,10*ROW('Hygiene Data'!H80))),'Data Summary'!EF86="Yes"),OFFSET('Hygiene Data'!$H$10,0,10*ROW('Hygiene Data'!H80)),NA())</f>
        <v>#N/A</v>
      </c>
    </row>
    <row r="87" x14ac:dyDescent="0.2">
      <c r="A87" s="59" t="e">
        <f ca="true">+IF(OFFSET('Water Data'!$B$1,0,10*ROW('Water Data'!B81))="",NA(),OFFSET('Water Data'!$B$1,0,10*ROW('Water Data'!B81)))</f>
        <v>#N/A</v>
      </c>
      <c r="B87" s="59" t="e">
        <f ca="true">+IF(OFFSET('Water Data'!$A$3,0,10*ROW('Water Data'!A84))="",NA(),OFFSET('Water Data'!$A$3,0,10*ROW('Water Data'!A84)))</f>
        <v>#N/A</v>
      </c>
      <c r="C87" s="59" t="e">
        <f ca="true">+IF(OFFSET('Water Data'!$C$3,0,10*ROW('Water Data'!C84))="",NA(),OFFSET('Water Data'!$C$3,0,10*ROW('Water Data'!C84)))</f>
        <v>#N/A</v>
      </c>
      <c r="D87" s="60" t="e">
        <f ca="true">+IF(AND(ISNUMBER(OFFSET('Water Data'!$C$5,0,10*ROW('Water Data'!C81))),'Data Summary'!BS87="Yes"),100-OFFSET('Water Data'!$C$5,0,10*ROW('Water Data'!C81)),NA())</f>
        <v>#N/A</v>
      </c>
      <c r="E87" s="60" t="e">
        <f ca="true">+IF(AND(ISNUMBER(OFFSET('Water Data'!$C$7,0,10*ROW('Water Data'!C81))),'Data Summary'!BT87="Yes"),OFFSET('Water Data'!$C$7,0,10*ROW('Water Data'!C81)),NA())</f>
        <v>#N/A</v>
      </c>
      <c r="F87" s="60" t="e">
        <f ca="true">+IF(AND(ISNUMBER(OFFSET('Water Data'!$C$10,0,10*ROW('Water Data'!C81))),'Data Summary'!BU87="Yes"),OFFSET('Water Data'!$C$10,0,10*ROW('Water Data'!C81)),NA())</f>
        <v>#N/A</v>
      </c>
      <c r="G87" s="60" t="e">
        <f ca="true">+IF(AND(ISNUMBER(OFFSET('Water Data'!$D$5,0,10*ROW('Water Data'!D81))),'Data Summary'!BV87="Yes"),100-OFFSET('Water Data'!$D$5,0,10*ROW('Water Data'!D81)),NA())</f>
        <v>#N/A</v>
      </c>
      <c r="H87" s="60" t="e">
        <f ca="true">+IF(AND(ISNUMBER(OFFSET('Water Data'!$D$7,0,10*ROW('Water Data'!D81))),'Data Summary'!BW87="Yes"),OFFSET('Water Data'!$D$7,0,10*ROW('Water Data'!D81)),NA())</f>
        <v>#N/A</v>
      </c>
      <c r="I87" s="60" t="e">
        <f ca="true">+IF(AND(ISNUMBER(OFFSET('Water Data'!$D$10,0,10*ROW('Water Data'!D81))),'Data Summary'!BX87="Yes"),OFFSET('Water Data'!$D$10,0,10*ROW('Water Data'!D81)),NA())</f>
        <v>#N/A</v>
      </c>
      <c r="J87" s="60" t="e">
        <f ca="true">+IF(AND(ISNUMBER(OFFSET('Water Data'!$E$5,0,10*ROW('Water Data'!E81))),'Data Summary'!BY87="Yes"),100-OFFSET('Water Data'!$E$5,0,10*ROW('Water Data'!E81)),NA())</f>
        <v>#N/A</v>
      </c>
      <c r="K87" s="60" t="e">
        <f ca="true">+IF(AND(ISNUMBER(OFFSET('Water Data'!$E$7,0,10*ROW('Water Data'!E81))),'Data Summary'!BZ87="Yes"),OFFSET('Water Data'!$E$7,0,10*ROW('Water Data'!E81)),NA())</f>
        <v>#N/A</v>
      </c>
      <c r="L87" s="60" t="e">
        <f ca="true">+IF(AND(ISNUMBER(OFFSET('Water Data'!$E$10,0,10*ROW('Water Data'!E81))),'Data Summary'!CA87="Yes"),OFFSET('Water Data'!$E$10,0,10*ROW('Water Data'!E81)),NA())</f>
        <v>#N/A</v>
      </c>
      <c r="M87" s="60" t="e">
        <f ca="true">+IF(AND(ISNUMBER(OFFSET('Water Data'!$F$5,0,10*ROW('Water Data'!F81))),'Data Summary'!CB87="Yes"),100-OFFSET('Water Data'!$F$5,0,10*ROW('Water Data'!F81)),NA())</f>
        <v>#N/A</v>
      </c>
      <c r="N87" s="60" t="e">
        <f ca="true">+IF(AND(ISNUMBER(OFFSET('Water Data'!$F$7,0,10*ROW('Water Data'!F81))),'Data Summary'!CC87="Yes"),OFFSET('Water Data'!$F$7,0,10*ROW('Water Data'!F81)),NA())</f>
        <v>#N/A</v>
      </c>
      <c r="O87" s="60" t="e">
        <f ca="true">+IF(AND(ISNUMBER(OFFSET('Water Data'!$F$10,0,10*ROW('Water Data'!F81))),'Data Summary'!CD87="Yes"),OFFSET('Water Data'!$F$10,0,10*ROW('Water Data'!F81)),NA())</f>
        <v>#N/A</v>
      </c>
      <c r="P87" s="60" t="e">
        <f ca="true">+IF(AND(ISNUMBER(OFFSET('Water Data'!$G$5,0,10*ROW('Water Data'!G81))),'Data Summary'!CE87="Yes"),100-OFFSET('Water Data'!$G$5,0,10*ROW('Water Data'!G81)),NA())</f>
        <v>#N/A</v>
      </c>
      <c r="Q87" s="60" t="e">
        <f ca="true">+IF(AND(ISNUMBER(OFFSET('Water Data'!$G$7,0,10*ROW('Water Data'!G81))),'Data Summary'!CF87="Yes"),OFFSET('Water Data'!$G$7,0,10*ROW('Water Data'!G81)),NA())</f>
        <v>#N/A</v>
      </c>
      <c r="R87" s="60" t="e">
        <f ca="true">+IF(AND(ISNUMBER(OFFSET('Water Data'!$G$10,0,10*ROW('Water Data'!G81))),'Data Summary'!CG87="Yes"),OFFSET('Water Data'!$G$10,0,10*ROW('Water Data'!G81)),NA())</f>
        <v>#N/A</v>
      </c>
      <c r="S87" s="60" t="e">
        <f ca="true">+IF(AND(ISNUMBER(OFFSET('Water Data'!$H$5,0,10*ROW('Water Data'!H81))),'Data Summary'!CH87="Yes"),100-OFFSET('Water Data'!$H$5,0,10*ROW('Water Data'!H81)),NA())</f>
        <v>#N/A</v>
      </c>
      <c r="T87" s="60" t="e">
        <f ca="true">+IF(AND(ISNUMBER(OFFSET('Water Data'!$H$7,0,10*ROW('Water Data'!H81))),'Data Summary'!CI87="Yes"),OFFSET('Water Data'!$H$7,0,10*ROW('Water Data'!H81)),NA())</f>
        <v>#N/A</v>
      </c>
      <c r="U87" s="60" t="e">
        <f ca="true">+IF(AND(ISNUMBER(OFFSET('Water Data'!$H$10,0,10*ROW('Water Data'!H81))),'Data Summary'!CJ87="Yes"),OFFSET('Water Data'!$H$10,0,10*ROW('Water Data'!H81)),NA())</f>
        <v>#N/A</v>
      </c>
      <c r="V87" s="106" t="e">
        <f ca="true">+IF(AND(ISNUMBER(OFFSET('Sanitation Data'!$C$5,0,10*ROW('Sanitation Data'!C81))),'Data Summary'!CK87="Yes"),100-OFFSET('Sanitation Data'!$C$5,0,10*ROW('Sanitation Data'!C81)),NA())</f>
        <v>#N/A</v>
      </c>
      <c r="W87" s="106" t="e">
        <f ca="true">+IF(AND(ISNUMBER(OFFSET('Sanitation Data'!$C$7,0,10*ROW('Sanitation Data'!C81))),'Data Summary'!CL87="Yes"),OFFSET('Sanitation Data'!$C$7,0,10*ROW('Sanitation Data'!C81)),NA())</f>
        <v>#N/A</v>
      </c>
      <c r="X87" s="106" t="e">
        <f ca="true">+IF(AND(ISNUMBER(OFFSET('Sanitation Data'!$C$11,0,10*ROW('Sanitation Data'!C81))),'Data Summary'!CM87="Yes"),OFFSET('Sanitation Data'!$C$11,0,10*ROW('Sanitation Data'!C81)),NA())</f>
        <v>#N/A</v>
      </c>
      <c r="Y87" s="106" t="e">
        <f ca="true">+IF(AND(ISNUMBER(OFFSET('Sanitation Data'!$C$12,0,10*ROW('Sanitation Data'!C81))),'Data Summary'!CN87="Yes"),OFFSET('Sanitation Data'!$C$12,0,10*ROW('Sanitation Data'!C81)),NA())</f>
        <v>#N/A</v>
      </c>
      <c r="Z87" s="106" t="e">
        <f ca="true">+IF(AND(ISNUMBER(OFFSET('Sanitation Data'!$C$13,0,10*ROW('Sanitation Data'!C81))),'Data Summary'!CO87="Yes"),OFFSET('Sanitation Data'!$C$13,0,10*ROW('Sanitation Data'!C81)),NA())</f>
        <v>#N/A</v>
      </c>
      <c r="AA87" s="106" t="e">
        <f ca="true">+IF(AND(ISNUMBER(OFFSET('Sanitation Data'!$D$5,0,10*ROW('Sanitation Data'!D81))),'Data Summary'!CP87="Yes"),100-OFFSET('Sanitation Data'!$D$5,0,10*ROW('Sanitation Data'!D81)),NA())</f>
        <v>#N/A</v>
      </c>
      <c r="AB87" s="106" t="e">
        <f ca="true">+IF(AND(ISNUMBER(OFFSET('Sanitation Data'!$D$7,0,10*ROW('Sanitation Data'!D81))),'Data Summary'!CQ87="Yes"),OFFSET('Sanitation Data'!$D$7,0,10*ROW('Sanitation Data'!D81)),NA())</f>
        <v>#N/A</v>
      </c>
      <c r="AC87" s="106" t="e">
        <f ca="true">+IF(AND(ISNUMBER(OFFSET('Sanitation Data'!$D$11,0,10*ROW('Sanitation Data'!D81))),'Data Summary'!CR87="Yes"),OFFSET('Sanitation Data'!$D$11,0,10*ROW('Sanitation Data'!D81)),NA())</f>
        <v>#N/A</v>
      </c>
      <c r="AD87" s="106" t="e">
        <f ca="true">+IF(AND(ISNUMBER(OFFSET('Sanitation Data'!$D$12,0,10*ROW('Sanitation Data'!D81))),'Data Summary'!CS87="Yes"),OFFSET('Sanitation Data'!$D$12,0,10*ROW('Sanitation Data'!D81)),NA())</f>
        <v>#N/A</v>
      </c>
      <c r="AE87" s="106" t="e">
        <f ca="true">+IF(AND(ISNUMBER(OFFSET('Sanitation Data'!$D$13,0,10*ROW('Sanitation Data'!D81))),'Data Summary'!CT87="Yes"),OFFSET('Sanitation Data'!$D$13,0,10*ROW('Sanitation Data'!D81)),NA())</f>
        <v>#N/A</v>
      </c>
      <c r="AF87" s="106" t="e">
        <f ca="true">+IF(AND(ISNUMBER(OFFSET('Sanitation Data'!$E$5,0,10*ROW('Sanitation Data'!E81))),'Data Summary'!CU87="Yes"),100-OFFSET('Sanitation Data'!$E$5,0,10*ROW('Sanitation Data'!E81)),NA())</f>
        <v>#N/A</v>
      </c>
      <c r="AG87" s="106" t="e">
        <f ca="true">+IF(AND(ISNUMBER(OFFSET('Sanitation Data'!$E$7,0,10*ROW('Sanitation Data'!E81))),'Data Summary'!CV87="Yes"),OFFSET('Sanitation Data'!$E$7,0,10*ROW('Sanitation Data'!E81)),NA())</f>
        <v>#N/A</v>
      </c>
      <c r="AH87" s="106" t="e">
        <f ca="true">+IF(AND(ISNUMBER(OFFSET('Sanitation Data'!$E$11,0,10*ROW('Sanitation Data'!E81))),'Data Summary'!CW87="Yes"),OFFSET('Sanitation Data'!$E$11,0,10*ROW('Sanitation Data'!E81)),NA())</f>
        <v>#N/A</v>
      </c>
      <c r="AI87" s="106" t="e">
        <f ca="true">+IF(AND(ISNUMBER(OFFSET('Sanitation Data'!$E$12,0,10*ROW('Sanitation Data'!E81))),'Data Summary'!CX87="Yes"),OFFSET('Sanitation Data'!$E$12,0,10*ROW('Sanitation Data'!E81)),NA())</f>
        <v>#N/A</v>
      </c>
      <c r="AJ87" s="106" t="e">
        <f ca="true">+IF(AND(ISNUMBER(OFFSET('Sanitation Data'!$E$13,0,10*ROW('Sanitation Data'!E81))),'Data Summary'!CY87="Yes"),OFFSET('Sanitation Data'!$E$13,0,10*ROW('Sanitation Data'!E81)),NA())</f>
        <v>#N/A</v>
      </c>
      <c r="AK87" s="106" t="e">
        <f ca="true">+IF(AND(ISNUMBER(OFFSET('Sanitation Data'!$F$5,0,10*ROW('Sanitation Data'!F81))),'Data Summary'!CZ87="Yes"),100-OFFSET('Sanitation Data'!$F$5,0,10*ROW('Sanitation Data'!F81)),NA())</f>
        <v>#N/A</v>
      </c>
      <c r="AL87" s="106" t="e">
        <f ca="true">+IF(AND(ISNUMBER(OFFSET('Sanitation Data'!$F$7,0,10*ROW('Sanitation Data'!F81))),'Data Summary'!DA87="Yes"),OFFSET('Sanitation Data'!$F$7,0,10*ROW('Sanitation Data'!F81)),NA())</f>
        <v>#N/A</v>
      </c>
      <c r="AM87" s="106" t="e">
        <f ca="true">+IF(AND(ISNUMBER(OFFSET('Sanitation Data'!$F$11,0,10*ROW('Sanitation Data'!F81))),'Data Summary'!DB87="Yes"),OFFSET('Sanitation Data'!$F$11,0,10*ROW('Sanitation Data'!F81)),NA())</f>
        <v>#N/A</v>
      </c>
      <c r="AN87" s="106" t="e">
        <f ca="true">+IF(AND(ISNUMBER(OFFSET('Sanitation Data'!$F$12,0,10*ROW('Sanitation Data'!F81))),'Data Summary'!DC87="Yes"),OFFSET('Sanitation Data'!$F$12,0,10*ROW('Sanitation Data'!F81)),NA())</f>
        <v>#N/A</v>
      </c>
      <c r="AO87" s="106" t="e">
        <f ca="true">+IF(AND(ISNUMBER(OFFSET('Sanitation Data'!$F$13,0,10*ROW('Sanitation Data'!F81))),'Data Summary'!DD87="Yes"),OFFSET('Sanitation Data'!$F$13,0,10*ROW('Sanitation Data'!F81)),NA())</f>
        <v>#N/A</v>
      </c>
      <c r="AP87" s="106" t="e">
        <f ca="true">+IF(AND(ISNUMBER(OFFSET('Sanitation Data'!$G$5,0,10*ROW('Sanitation Data'!G81))),'Data Summary'!DE87="Yes"),100-OFFSET('Sanitation Data'!$G$5,0,10*ROW('Sanitation Data'!G81)),NA())</f>
        <v>#N/A</v>
      </c>
      <c r="AQ87" s="106" t="e">
        <f ca="true">+IF(AND(ISNUMBER(OFFSET('Sanitation Data'!$G$7,0,10*ROW('Sanitation Data'!G81))),'Data Summary'!DF87="Yes"),OFFSET('Sanitation Data'!$G$7,0,10*ROW('Sanitation Data'!G81)),NA())</f>
        <v>#N/A</v>
      </c>
      <c r="AR87" s="106" t="e">
        <f ca="true">+IF(AND(ISNUMBER(OFFSET('Sanitation Data'!$G$11,0,10*ROW('Sanitation Data'!G81))),'Data Summary'!DG87="Yes"),OFFSET('Sanitation Data'!$G$11,0,10*ROW('Sanitation Data'!G81)),NA())</f>
        <v>#N/A</v>
      </c>
      <c r="AS87" s="106" t="e">
        <f ca="true">+IF(AND(ISNUMBER(OFFSET('Sanitation Data'!$G$12,0,10*ROW('Sanitation Data'!G81))),'Data Summary'!DH87="Yes"),OFFSET('Sanitation Data'!$G$12,0,10*ROW('Sanitation Data'!G81)),NA())</f>
        <v>#N/A</v>
      </c>
      <c r="AT87" s="106" t="e">
        <f ca="true">+IF(AND(ISNUMBER(OFFSET('Sanitation Data'!$G$13,0,10*ROW('Sanitation Data'!G81))),'Data Summary'!DI87="Yes"),OFFSET('Sanitation Data'!$G$13,0,10*ROW('Sanitation Data'!G81)),NA())</f>
        <v>#N/A</v>
      </c>
      <c r="AU87" s="106" t="e">
        <f ca="true">+IF(AND(ISNUMBER(OFFSET('Sanitation Data'!$H$5,0,10*ROW('Sanitation Data'!H81))),'Data Summary'!DJ87="Yes"),100-OFFSET('Sanitation Data'!$H$5,0,10*ROW('Sanitation Data'!H81)),NA())</f>
        <v>#N/A</v>
      </c>
      <c r="AV87" s="106" t="e">
        <f ca="true">+IF(AND(ISNUMBER(OFFSET('Sanitation Data'!$H$7,0,10*ROW('Sanitation Data'!H81))),'Data Summary'!DK87="Yes"),OFFSET('Sanitation Data'!$H$7,0,10*ROW('Sanitation Data'!H81)),NA())</f>
        <v>#N/A</v>
      </c>
      <c r="AW87" s="106" t="e">
        <f ca="true">+IF(AND(ISNUMBER(OFFSET('Sanitation Data'!$H$11,0,10*ROW('Sanitation Data'!H81))),'Data Summary'!DL87="Yes"),OFFSET('Sanitation Data'!$H$11,0,10*ROW('Sanitation Data'!H81)),NA())</f>
        <v>#N/A</v>
      </c>
      <c r="AX87" s="106" t="e">
        <f ca="true">+IF(AND(ISNUMBER(OFFSET('Sanitation Data'!$H$12,0,10*ROW('Sanitation Data'!H81))),'Data Summary'!DM87="Yes"),OFFSET('Sanitation Data'!$H$12,0,10*ROW('Sanitation Data'!H81)),NA())</f>
        <v>#N/A</v>
      </c>
      <c r="AY87" s="106" t="e">
        <f ca="true">+IF(AND(ISNUMBER(OFFSET('Sanitation Data'!$H$13,0,10*ROW('Sanitation Data'!H81))),'Data Summary'!DN87="Yes"),OFFSET('Sanitation Data'!$H$13,0,10*ROW('Sanitation Data'!H81)),NA())</f>
        <v>#N/A</v>
      </c>
      <c r="AZ87" s="111" t="e">
        <f ca="true">+IF(AND(ISNUMBER(OFFSET('Hygiene Data'!$C$6,0,10*ROW('Hygiene Data'!C81))),'Data Summary'!DO87="Yes"),OFFSET('Hygiene Data'!$C$6,0,10*ROW('Hygiene Data'!C81)),NA())</f>
        <v>#N/A</v>
      </c>
      <c r="BA87" s="111" t="e">
        <f ca="true">+IF(AND(ISNUMBER(OFFSET('Hygiene Data'!$C$8,0,10*ROW('Hygiene Data'!C81))),'Data Summary'!DP87="Yes"),OFFSET('Hygiene Data'!$C$8,0,10*ROW('Hygiene Data'!C81)),NA())</f>
        <v>#N/A</v>
      </c>
      <c r="BB87" s="111" t="e">
        <f ca="true">+IF(AND(ISNUMBER(OFFSET('Hygiene Data'!$C$10,0,10*ROW('Hygiene Data'!C81))),'Data Summary'!DQ87="Yes"),OFFSET('Hygiene Data'!$C$10,0,10*ROW('Hygiene Data'!C81)),NA())</f>
        <v>#N/A</v>
      </c>
      <c r="BC87" s="111" t="e">
        <f ca="true">+IF(AND(ISNUMBER(OFFSET('Hygiene Data'!$D$6,0,10*ROW('Hygiene Data'!D81))),'Data Summary'!DR87="Yes"),OFFSET('Hygiene Data'!$D$6,0,10*ROW('Hygiene Data'!D81)),NA())</f>
        <v>#N/A</v>
      </c>
      <c r="BD87" s="111" t="e">
        <f ca="true">+IF(AND(ISNUMBER(OFFSET('Hygiene Data'!$D$8,0,10*ROW('Hygiene Data'!D81))),'Data Summary'!DS87="Yes"),OFFSET('Hygiene Data'!$D$8,0,10*ROW('Hygiene Data'!D81)),NA())</f>
        <v>#N/A</v>
      </c>
      <c r="BE87" s="111" t="e">
        <f ca="true">+IF(AND(ISNUMBER(OFFSET('Hygiene Data'!$D$10,0,10*ROW('Hygiene Data'!D81))),'Data Summary'!DT87="Yes"),OFFSET('Hygiene Data'!$D$10,0,10*ROW('Hygiene Data'!D81)),NA())</f>
        <v>#N/A</v>
      </c>
      <c r="BF87" s="111" t="e">
        <f ca="true">+IF(AND(ISNUMBER(OFFSET('Hygiene Data'!$E$6,0,10*ROW('Hygiene Data'!E81))),'Data Summary'!DU87="Yes"),OFFSET('Hygiene Data'!$E$6,0,10*ROW('Hygiene Data'!E81)),NA())</f>
        <v>#N/A</v>
      </c>
      <c r="BG87" s="111" t="e">
        <f ca="true">+IF(AND(ISNUMBER(OFFSET('Hygiene Data'!$E$8,0,10*ROW('Hygiene Data'!E81))),'Data Summary'!DV87="Yes"),OFFSET('Hygiene Data'!$E$8,0,10*ROW('Hygiene Data'!E81)),NA())</f>
        <v>#N/A</v>
      </c>
      <c r="BH87" s="111" t="e">
        <f ca="true">+IF(AND(ISNUMBER(OFFSET('Hygiene Data'!$E$10,0,10*ROW('Hygiene Data'!E81))),'Data Summary'!DW87="Yes"),OFFSET('Hygiene Data'!$E$10,0,10*ROW('Hygiene Data'!E81)),NA())</f>
        <v>#N/A</v>
      </c>
      <c r="BI87" s="111" t="e">
        <f ca="true">+IF(AND(ISNUMBER(OFFSET('Hygiene Data'!$F$6,0,10*ROW('Hygiene Data'!F81))),'Data Summary'!DX87="Yes"),OFFSET('Hygiene Data'!$F$6,0,10*ROW('Hygiene Data'!F81)),NA())</f>
        <v>#N/A</v>
      </c>
      <c r="BJ87" s="111" t="e">
        <f ca="true">+IF(AND(ISNUMBER(OFFSET('Hygiene Data'!$F$8,0,10*ROW('Hygiene Data'!F81))),'Data Summary'!DY87="Yes"),OFFSET('Hygiene Data'!$F$8,0,10*ROW('Hygiene Data'!F81)),NA())</f>
        <v>#N/A</v>
      </c>
      <c r="BK87" s="111" t="e">
        <f ca="true">+IF(AND(ISNUMBER(OFFSET('Hygiene Data'!$F$10,0,10*ROW('Hygiene Data'!F81))),'Data Summary'!DZ87="Yes"),OFFSET('Hygiene Data'!$F$10,0,10*ROW('Hygiene Data'!F81)),NA())</f>
        <v>#N/A</v>
      </c>
      <c r="BL87" s="111" t="e">
        <f ca="true">+IF(AND(ISNUMBER(OFFSET('Hygiene Data'!$G$6,0,10*ROW('Hygiene Data'!G81))),'Data Summary'!EA87="Yes"),OFFSET('Hygiene Data'!$G$6,0,10*ROW('Hygiene Data'!G81)),NA())</f>
        <v>#N/A</v>
      </c>
      <c r="BM87" s="111" t="e">
        <f ca="true">+IF(AND(ISNUMBER(OFFSET('Hygiene Data'!$G$8,0,10*ROW('Hygiene Data'!G81))),'Data Summary'!EB87="Yes"),OFFSET('Hygiene Data'!$G$8,0,10*ROW('Hygiene Data'!G81)),NA())</f>
        <v>#N/A</v>
      </c>
      <c r="BN87" s="111" t="e">
        <f ca="true">+IF(AND(ISNUMBER(OFFSET('Hygiene Data'!$G$10,0,10*ROW('Hygiene Data'!G81))),'Data Summary'!EC87="Yes"),OFFSET('Hygiene Data'!$G$10,0,10*ROW('Hygiene Data'!G81)),NA())</f>
        <v>#N/A</v>
      </c>
      <c r="BO87" s="111" t="e">
        <f ca="true">+IF(AND(ISNUMBER(OFFSET('Hygiene Data'!$H$6,0,10*ROW('Hygiene Data'!H81))),'Data Summary'!ED87="Yes"),OFFSET('Hygiene Data'!$H$6,0,10*ROW('Hygiene Data'!H81)),NA())</f>
        <v>#N/A</v>
      </c>
      <c r="BP87" s="111" t="e">
        <f ca="true">+IF(AND(ISNUMBER(OFFSET('Hygiene Data'!$H$8,0,10*ROW('Hygiene Data'!H81))),'Data Summary'!EE87="Yes"),OFFSET('Hygiene Data'!$H$8,0,10*ROW('Hygiene Data'!H81)),NA())</f>
        <v>#N/A</v>
      </c>
      <c r="BQ87" s="111" t="e">
        <f ca="true">+IF(AND(ISNUMBER(OFFSET('Hygiene Data'!$H$10,0,10*ROW('Hygiene Data'!H81))),'Data Summary'!EF87="Yes"),OFFSET('Hygiene Data'!$H$10,0,10*ROW('Hygiene Data'!H81)),NA())</f>
        <v>#N/A</v>
      </c>
    </row>
    <row r="88" x14ac:dyDescent="0.2">
      <c r="A88" s="59" t="e">
        <f ca="true">+IF(OFFSET('Water Data'!$B$1,0,10*ROW('Water Data'!B82))="",NA(),OFFSET('Water Data'!$B$1,0,10*ROW('Water Data'!B82)))</f>
        <v>#N/A</v>
      </c>
      <c r="B88" s="59" t="e">
        <f ca="true">+IF(OFFSET('Water Data'!$A$3,0,10*ROW('Water Data'!A85))="",NA(),OFFSET('Water Data'!$A$3,0,10*ROW('Water Data'!A85)))</f>
        <v>#N/A</v>
      </c>
      <c r="C88" s="59" t="e">
        <f ca="true">+IF(OFFSET('Water Data'!$C$3,0,10*ROW('Water Data'!C85))="",NA(),OFFSET('Water Data'!$C$3,0,10*ROW('Water Data'!C85)))</f>
        <v>#N/A</v>
      </c>
      <c r="D88" s="60" t="e">
        <f ca="true">+IF(AND(ISNUMBER(OFFSET('Water Data'!$C$5,0,10*ROW('Water Data'!C82))),'Data Summary'!BS88="Yes"),100-OFFSET('Water Data'!$C$5,0,10*ROW('Water Data'!C82)),NA())</f>
        <v>#N/A</v>
      </c>
      <c r="E88" s="60" t="e">
        <f ca="true">+IF(AND(ISNUMBER(OFFSET('Water Data'!$C$7,0,10*ROW('Water Data'!C82))),'Data Summary'!BT88="Yes"),OFFSET('Water Data'!$C$7,0,10*ROW('Water Data'!C82)),NA())</f>
        <v>#N/A</v>
      </c>
      <c r="F88" s="60" t="e">
        <f ca="true">+IF(AND(ISNUMBER(OFFSET('Water Data'!$C$10,0,10*ROW('Water Data'!C82))),'Data Summary'!BU88="Yes"),OFFSET('Water Data'!$C$10,0,10*ROW('Water Data'!C82)),NA())</f>
        <v>#N/A</v>
      </c>
      <c r="G88" s="60" t="e">
        <f ca="true">+IF(AND(ISNUMBER(OFFSET('Water Data'!$D$5,0,10*ROW('Water Data'!D82))),'Data Summary'!BV88="Yes"),100-OFFSET('Water Data'!$D$5,0,10*ROW('Water Data'!D82)),NA())</f>
        <v>#N/A</v>
      </c>
      <c r="H88" s="60" t="e">
        <f ca="true">+IF(AND(ISNUMBER(OFFSET('Water Data'!$D$7,0,10*ROW('Water Data'!D82))),'Data Summary'!BW88="Yes"),OFFSET('Water Data'!$D$7,0,10*ROW('Water Data'!D82)),NA())</f>
        <v>#N/A</v>
      </c>
      <c r="I88" s="60" t="e">
        <f ca="true">+IF(AND(ISNUMBER(OFFSET('Water Data'!$D$10,0,10*ROW('Water Data'!D82))),'Data Summary'!BX88="Yes"),OFFSET('Water Data'!$D$10,0,10*ROW('Water Data'!D82)),NA())</f>
        <v>#N/A</v>
      </c>
      <c r="J88" s="60" t="e">
        <f ca="true">+IF(AND(ISNUMBER(OFFSET('Water Data'!$E$5,0,10*ROW('Water Data'!E82))),'Data Summary'!BY88="Yes"),100-OFFSET('Water Data'!$E$5,0,10*ROW('Water Data'!E82)),NA())</f>
        <v>#N/A</v>
      </c>
      <c r="K88" s="60" t="e">
        <f ca="true">+IF(AND(ISNUMBER(OFFSET('Water Data'!$E$7,0,10*ROW('Water Data'!E82))),'Data Summary'!BZ88="Yes"),OFFSET('Water Data'!$E$7,0,10*ROW('Water Data'!E82)),NA())</f>
        <v>#N/A</v>
      </c>
      <c r="L88" s="60" t="e">
        <f ca="true">+IF(AND(ISNUMBER(OFFSET('Water Data'!$E$10,0,10*ROW('Water Data'!E82))),'Data Summary'!CA88="Yes"),OFFSET('Water Data'!$E$10,0,10*ROW('Water Data'!E82)),NA())</f>
        <v>#N/A</v>
      </c>
      <c r="M88" s="60" t="e">
        <f ca="true">+IF(AND(ISNUMBER(OFFSET('Water Data'!$F$5,0,10*ROW('Water Data'!F82))),'Data Summary'!CB88="Yes"),100-OFFSET('Water Data'!$F$5,0,10*ROW('Water Data'!F82)),NA())</f>
        <v>#N/A</v>
      </c>
      <c r="N88" s="60" t="e">
        <f ca="true">+IF(AND(ISNUMBER(OFFSET('Water Data'!$F$7,0,10*ROW('Water Data'!F82))),'Data Summary'!CC88="Yes"),OFFSET('Water Data'!$F$7,0,10*ROW('Water Data'!F82)),NA())</f>
        <v>#N/A</v>
      </c>
      <c r="O88" s="60" t="e">
        <f ca="true">+IF(AND(ISNUMBER(OFFSET('Water Data'!$F$10,0,10*ROW('Water Data'!F82))),'Data Summary'!CD88="Yes"),OFFSET('Water Data'!$F$10,0,10*ROW('Water Data'!F82)),NA())</f>
        <v>#N/A</v>
      </c>
      <c r="P88" s="60" t="e">
        <f ca="true">+IF(AND(ISNUMBER(OFFSET('Water Data'!$G$5,0,10*ROW('Water Data'!G82))),'Data Summary'!CE88="Yes"),100-OFFSET('Water Data'!$G$5,0,10*ROW('Water Data'!G82)),NA())</f>
        <v>#N/A</v>
      </c>
      <c r="Q88" s="60" t="e">
        <f ca="true">+IF(AND(ISNUMBER(OFFSET('Water Data'!$G$7,0,10*ROW('Water Data'!G82))),'Data Summary'!CF88="Yes"),OFFSET('Water Data'!$G$7,0,10*ROW('Water Data'!G82)),NA())</f>
        <v>#N/A</v>
      </c>
      <c r="R88" s="60" t="e">
        <f ca="true">+IF(AND(ISNUMBER(OFFSET('Water Data'!$G$10,0,10*ROW('Water Data'!G82))),'Data Summary'!CG88="Yes"),OFFSET('Water Data'!$G$10,0,10*ROW('Water Data'!G82)),NA())</f>
        <v>#N/A</v>
      </c>
      <c r="S88" s="60" t="e">
        <f ca="true">+IF(AND(ISNUMBER(OFFSET('Water Data'!$H$5,0,10*ROW('Water Data'!H82))),'Data Summary'!CH88="Yes"),100-OFFSET('Water Data'!$H$5,0,10*ROW('Water Data'!H82)),NA())</f>
        <v>#N/A</v>
      </c>
      <c r="T88" s="60" t="e">
        <f ca="true">+IF(AND(ISNUMBER(OFFSET('Water Data'!$H$7,0,10*ROW('Water Data'!H82))),'Data Summary'!CI88="Yes"),OFFSET('Water Data'!$H$7,0,10*ROW('Water Data'!H82)),NA())</f>
        <v>#N/A</v>
      </c>
      <c r="U88" s="60" t="e">
        <f ca="true">+IF(AND(ISNUMBER(OFFSET('Water Data'!$H$10,0,10*ROW('Water Data'!H82))),'Data Summary'!CJ88="Yes"),OFFSET('Water Data'!$H$10,0,10*ROW('Water Data'!H82)),NA())</f>
        <v>#N/A</v>
      </c>
      <c r="V88" s="106" t="e">
        <f ca="true">+IF(AND(ISNUMBER(OFFSET('Sanitation Data'!$C$5,0,10*ROW('Sanitation Data'!C82))),'Data Summary'!CK88="Yes"),100-OFFSET('Sanitation Data'!$C$5,0,10*ROW('Sanitation Data'!C82)),NA())</f>
        <v>#N/A</v>
      </c>
      <c r="W88" s="106" t="e">
        <f ca="true">+IF(AND(ISNUMBER(OFFSET('Sanitation Data'!$C$7,0,10*ROW('Sanitation Data'!C82))),'Data Summary'!CL88="Yes"),OFFSET('Sanitation Data'!$C$7,0,10*ROW('Sanitation Data'!C82)),NA())</f>
        <v>#N/A</v>
      </c>
      <c r="X88" s="106" t="e">
        <f ca="true">+IF(AND(ISNUMBER(OFFSET('Sanitation Data'!$C$11,0,10*ROW('Sanitation Data'!C82))),'Data Summary'!CM88="Yes"),OFFSET('Sanitation Data'!$C$11,0,10*ROW('Sanitation Data'!C82)),NA())</f>
        <v>#N/A</v>
      </c>
      <c r="Y88" s="106" t="e">
        <f ca="true">+IF(AND(ISNUMBER(OFFSET('Sanitation Data'!$C$12,0,10*ROW('Sanitation Data'!C82))),'Data Summary'!CN88="Yes"),OFFSET('Sanitation Data'!$C$12,0,10*ROW('Sanitation Data'!C82)),NA())</f>
        <v>#N/A</v>
      </c>
      <c r="Z88" s="106" t="e">
        <f ca="true">+IF(AND(ISNUMBER(OFFSET('Sanitation Data'!$C$13,0,10*ROW('Sanitation Data'!C82))),'Data Summary'!CO88="Yes"),OFFSET('Sanitation Data'!$C$13,0,10*ROW('Sanitation Data'!C82)),NA())</f>
        <v>#N/A</v>
      </c>
      <c r="AA88" s="106" t="e">
        <f ca="true">+IF(AND(ISNUMBER(OFFSET('Sanitation Data'!$D$5,0,10*ROW('Sanitation Data'!D82))),'Data Summary'!CP88="Yes"),100-OFFSET('Sanitation Data'!$D$5,0,10*ROW('Sanitation Data'!D82)),NA())</f>
        <v>#N/A</v>
      </c>
      <c r="AB88" s="106" t="e">
        <f ca="true">+IF(AND(ISNUMBER(OFFSET('Sanitation Data'!$D$7,0,10*ROW('Sanitation Data'!D82))),'Data Summary'!CQ88="Yes"),OFFSET('Sanitation Data'!$D$7,0,10*ROW('Sanitation Data'!D82)),NA())</f>
        <v>#N/A</v>
      </c>
      <c r="AC88" s="106" t="e">
        <f ca="true">+IF(AND(ISNUMBER(OFFSET('Sanitation Data'!$D$11,0,10*ROW('Sanitation Data'!D82))),'Data Summary'!CR88="Yes"),OFFSET('Sanitation Data'!$D$11,0,10*ROW('Sanitation Data'!D82)),NA())</f>
        <v>#N/A</v>
      </c>
      <c r="AD88" s="106" t="e">
        <f ca="true">+IF(AND(ISNUMBER(OFFSET('Sanitation Data'!$D$12,0,10*ROW('Sanitation Data'!D82))),'Data Summary'!CS88="Yes"),OFFSET('Sanitation Data'!$D$12,0,10*ROW('Sanitation Data'!D82)),NA())</f>
        <v>#N/A</v>
      </c>
      <c r="AE88" s="106" t="e">
        <f ca="true">+IF(AND(ISNUMBER(OFFSET('Sanitation Data'!$D$13,0,10*ROW('Sanitation Data'!D82))),'Data Summary'!CT88="Yes"),OFFSET('Sanitation Data'!$D$13,0,10*ROW('Sanitation Data'!D82)),NA())</f>
        <v>#N/A</v>
      </c>
      <c r="AF88" s="106" t="e">
        <f ca="true">+IF(AND(ISNUMBER(OFFSET('Sanitation Data'!$E$5,0,10*ROW('Sanitation Data'!E82))),'Data Summary'!CU88="Yes"),100-OFFSET('Sanitation Data'!$E$5,0,10*ROW('Sanitation Data'!E82)),NA())</f>
        <v>#N/A</v>
      </c>
      <c r="AG88" s="106" t="e">
        <f ca="true">+IF(AND(ISNUMBER(OFFSET('Sanitation Data'!$E$7,0,10*ROW('Sanitation Data'!E82))),'Data Summary'!CV88="Yes"),OFFSET('Sanitation Data'!$E$7,0,10*ROW('Sanitation Data'!E82)),NA())</f>
        <v>#N/A</v>
      </c>
      <c r="AH88" s="106" t="e">
        <f ca="true">+IF(AND(ISNUMBER(OFFSET('Sanitation Data'!$E$11,0,10*ROW('Sanitation Data'!E82))),'Data Summary'!CW88="Yes"),OFFSET('Sanitation Data'!$E$11,0,10*ROW('Sanitation Data'!E82)),NA())</f>
        <v>#N/A</v>
      </c>
      <c r="AI88" s="106" t="e">
        <f ca="true">+IF(AND(ISNUMBER(OFFSET('Sanitation Data'!$E$12,0,10*ROW('Sanitation Data'!E82))),'Data Summary'!CX88="Yes"),OFFSET('Sanitation Data'!$E$12,0,10*ROW('Sanitation Data'!E82)),NA())</f>
        <v>#N/A</v>
      </c>
      <c r="AJ88" s="106" t="e">
        <f ca="true">+IF(AND(ISNUMBER(OFFSET('Sanitation Data'!$E$13,0,10*ROW('Sanitation Data'!E82))),'Data Summary'!CY88="Yes"),OFFSET('Sanitation Data'!$E$13,0,10*ROW('Sanitation Data'!E82)),NA())</f>
        <v>#N/A</v>
      </c>
      <c r="AK88" s="106" t="e">
        <f ca="true">+IF(AND(ISNUMBER(OFFSET('Sanitation Data'!$F$5,0,10*ROW('Sanitation Data'!F82))),'Data Summary'!CZ88="Yes"),100-OFFSET('Sanitation Data'!$F$5,0,10*ROW('Sanitation Data'!F82)),NA())</f>
        <v>#N/A</v>
      </c>
      <c r="AL88" s="106" t="e">
        <f ca="true">+IF(AND(ISNUMBER(OFFSET('Sanitation Data'!$F$7,0,10*ROW('Sanitation Data'!F82))),'Data Summary'!DA88="Yes"),OFFSET('Sanitation Data'!$F$7,0,10*ROW('Sanitation Data'!F82)),NA())</f>
        <v>#N/A</v>
      </c>
      <c r="AM88" s="106" t="e">
        <f ca="true">+IF(AND(ISNUMBER(OFFSET('Sanitation Data'!$F$11,0,10*ROW('Sanitation Data'!F82))),'Data Summary'!DB88="Yes"),OFFSET('Sanitation Data'!$F$11,0,10*ROW('Sanitation Data'!F82)),NA())</f>
        <v>#N/A</v>
      </c>
      <c r="AN88" s="106" t="e">
        <f ca="true">+IF(AND(ISNUMBER(OFFSET('Sanitation Data'!$F$12,0,10*ROW('Sanitation Data'!F82))),'Data Summary'!DC88="Yes"),OFFSET('Sanitation Data'!$F$12,0,10*ROW('Sanitation Data'!F82)),NA())</f>
        <v>#N/A</v>
      </c>
      <c r="AO88" s="106" t="e">
        <f ca="true">+IF(AND(ISNUMBER(OFFSET('Sanitation Data'!$F$13,0,10*ROW('Sanitation Data'!F82))),'Data Summary'!DD88="Yes"),OFFSET('Sanitation Data'!$F$13,0,10*ROW('Sanitation Data'!F82)),NA())</f>
        <v>#N/A</v>
      </c>
      <c r="AP88" s="106" t="e">
        <f ca="true">+IF(AND(ISNUMBER(OFFSET('Sanitation Data'!$G$5,0,10*ROW('Sanitation Data'!G82))),'Data Summary'!DE88="Yes"),100-OFFSET('Sanitation Data'!$G$5,0,10*ROW('Sanitation Data'!G82)),NA())</f>
        <v>#N/A</v>
      </c>
      <c r="AQ88" s="106" t="e">
        <f ca="true">+IF(AND(ISNUMBER(OFFSET('Sanitation Data'!$G$7,0,10*ROW('Sanitation Data'!G82))),'Data Summary'!DF88="Yes"),OFFSET('Sanitation Data'!$G$7,0,10*ROW('Sanitation Data'!G82)),NA())</f>
        <v>#N/A</v>
      </c>
      <c r="AR88" s="106" t="e">
        <f ca="true">+IF(AND(ISNUMBER(OFFSET('Sanitation Data'!$G$11,0,10*ROW('Sanitation Data'!G82))),'Data Summary'!DG88="Yes"),OFFSET('Sanitation Data'!$G$11,0,10*ROW('Sanitation Data'!G82)),NA())</f>
        <v>#N/A</v>
      </c>
      <c r="AS88" s="106" t="e">
        <f ca="true">+IF(AND(ISNUMBER(OFFSET('Sanitation Data'!$G$12,0,10*ROW('Sanitation Data'!G82))),'Data Summary'!DH88="Yes"),OFFSET('Sanitation Data'!$G$12,0,10*ROW('Sanitation Data'!G82)),NA())</f>
        <v>#N/A</v>
      </c>
      <c r="AT88" s="106" t="e">
        <f ca="true">+IF(AND(ISNUMBER(OFFSET('Sanitation Data'!$G$13,0,10*ROW('Sanitation Data'!G82))),'Data Summary'!DI88="Yes"),OFFSET('Sanitation Data'!$G$13,0,10*ROW('Sanitation Data'!G82)),NA())</f>
        <v>#N/A</v>
      </c>
      <c r="AU88" s="106" t="e">
        <f ca="true">+IF(AND(ISNUMBER(OFFSET('Sanitation Data'!$H$5,0,10*ROW('Sanitation Data'!H82))),'Data Summary'!DJ88="Yes"),100-OFFSET('Sanitation Data'!$H$5,0,10*ROW('Sanitation Data'!H82)),NA())</f>
        <v>#N/A</v>
      </c>
      <c r="AV88" s="106" t="e">
        <f ca="true">+IF(AND(ISNUMBER(OFFSET('Sanitation Data'!$H$7,0,10*ROW('Sanitation Data'!H82))),'Data Summary'!DK88="Yes"),OFFSET('Sanitation Data'!$H$7,0,10*ROW('Sanitation Data'!H82)),NA())</f>
        <v>#N/A</v>
      </c>
      <c r="AW88" s="106" t="e">
        <f ca="true">+IF(AND(ISNUMBER(OFFSET('Sanitation Data'!$H$11,0,10*ROW('Sanitation Data'!H82))),'Data Summary'!DL88="Yes"),OFFSET('Sanitation Data'!$H$11,0,10*ROW('Sanitation Data'!H82)),NA())</f>
        <v>#N/A</v>
      </c>
      <c r="AX88" s="106" t="e">
        <f ca="true">+IF(AND(ISNUMBER(OFFSET('Sanitation Data'!$H$12,0,10*ROW('Sanitation Data'!H82))),'Data Summary'!DM88="Yes"),OFFSET('Sanitation Data'!$H$12,0,10*ROW('Sanitation Data'!H82)),NA())</f>
        <v>#N/A</v>
      </c>
      <c r="AY88" s="106" t="e">
        <f ca="true">+IF(AND(ISNUMBER(OFFSET('Sanitation Data'!$H$13,0,10*ROW('Sanitation Data'!H82))),'Data Summary'!DN88="Yes"),OFFSET('Sanitation Data'!$H$13,0,10*ROW('Sanitation Data'!H82)),NA())</f>
        <v>#N/A</v>
      </c>
      <c r="AZ88" s="111" t="e">
        <f ca="true">+IF(AND(ISNUMBER(OFFSET('Hygiene Data'!$C$6,0,10*ROW('Hygiene Data'!C82))),'Data Summary'!DO88="Yes"),OFFSET('Hygiene Data'!$C$6,0,10*ROW('Hygiene Data'!C82)),NA())</f>
        <v>#N/A</v>
      </c>
      <c r="BA88" s="111" t="e">
        <f ca="true">+IF(AND(ISNUMBER(OFFSET('Hygiene Data'!$C$8,0,10*ROW('Hygiene Data'!C82))),'Data Summary'!DP88="Yes"),OFFSET('Hygiene Data'!$C$8,0,10*ROW('Hygiene Data'!C82)),NA())</f>
        <v>#N/A</v>
      </c>
      <c r="BB88" s="111" t="e">
        <f ca="true">+IF(AND(ISNUMBER(OFFSET('Hygiene Data'!$C$10,0,10*ROW('Hygiene Data'!C82))),'Data Summary'!DQ88="Yes"),OFFSET('Hygiene Data'!$C$10,0,10*ROW('Hygiene Data'!C82)),NA())</f>
        <v>#N/A</v>
      </c>
      <c r="BC88" s="111" t="e">
        <f ca="true">+IF(AND(ISNUMBER(OFFSET('Hygiene Data'!$D$6,0,10*ROW('Hygiene Data'!D82))),'Data Summary'!DR88="Yes"),OFFSET('Hygiene Data'!$D$6,0,10*ROW('Hygiene Data'!D82)),NA())</f>
        <v>#N/A</v>
      </c>
      <c r="BD88" s="111" t="e">
        <f ca="true">+IF(AND(ISNUMBER(OFFSET('Hygiene Data'!$D$8,0,10*ROW('Hygiene Data'!D82))),'Data Summary'!DS88="Yes"),OFFSET('Hygiene Data'!$D$8,0,10*ROW('Hygiene Data'!D82)),NA())</f>
        <v>#N/A</v>
      </c>
      <c r="BE88" s="111" t="e">
        <f ca="true">+IF(AND(ISNUMBER(OFFSET('Hygiene Data'!$D$10,0,10*ROW('Hygiene Data'!D82))),'Data Summary'!DT88="Yes"),OFFSET('Hygiene Data'!$D$10,0,10*ROW('Hygiene Data'!D82)),NA())</f>
        <v>#N/A</v>
      </c>
      <c r="BF88" s="111" t="e">
        <f ca="true">+IF(AND(ISNUMBER(OFFSET('Hygiene Data'!$E$6,0,10*ROW('Hygiene Data'!E82))),'Data Summary'!DU88="Yes"),OFFSET('Hygiene Data'!$E$6,0,10*ROW('Hygiene Data'!E82)),NA())</f>
        <v>#N/A</v>
      </c>
      <c r="BG88" s="111" t="e">
        <f ca="true">+IF(AND(ISNUMBER(OFFSET('Hygiene Data'!$E$8,0,10*ROW('Hygiene Data'!E82))),'Data Summary'!DV88="Yes"),OFFSET('Hygiene Data'!$E$8,0,10*ROW('Hygiene Data'!E82)),NA())</f>
        <v>#N/A</v>
      </c>
      <c r="BH88" s="111" t="e">
        <f ca="true">+IF(AND(ISNUMBER(OFFSET('Hygiene Data'!$E$10,0,10*ROW('Hygiene Data'!E82))),'Data Summary'!DW88="Yes"),OFFSET('Hygiene Data'!$E$10,0,10*ROW('Hygiene Data'!E82)),NA())</f>
        <v>#N/A</v>
      </c>
      <c r="BI88" s="111" t="e">
        <f ca="true">+IF(AND(ISNUMBER(OFFSET('Hygiene Data'!$F$6,0,10*ROW('Hygiene Data'!F82))),'Data Summary'!DX88="Yes"),OFFSET('Hygiene Data'!$F$6,0,10*ROW('Hygiene Data'!F82)),NA())</f>
        <v>#N/A</v>
      </c>
      <c r="BJ88" s="111" t="e">
        <f ca="true">+IF(AND(ISNUMBER(OFFSET('Hygiene Data'!$F$8,0,10*ROW('Hygiene Data'!F82))),'Data Summary'!DY88="Yes"),OFFSET('Hygiene Data'!$F$8,0,10*ROW('Hygiene Data'!F82)),NA())</f>
        <v>#N/A</v>
      </c>
      <c r="BK88" s="111" t="e">
        <f ca="true">+IF(AND(ISNUMBER(OFFSET('Hygiene Data'!$F$10,0,10*ROW('Hygiene Data'!F82))),'Data Summary'!DZ88="Yes"),OFFSET('Hygiene Data'!$F$10,0,10*ROW('Hygiene Data'!F82)),NA())</f>
        <v>#N/A</v>
      </c>
      <c r="BL88" s="111" t="e">
        <f ca="true">+IF(AND(ISNUMBER(OFFSET('Hygiene Data'!$G$6,0,10*ROW('Hygiene Data'!G82))),'Data Summary'!EA88="Yes"),OFFSET('Hygiene Data'!$G$6,0,10*ROW('Hygiene Data'!G82)),NA())</f>
        <v>#N/A</v>
      </c>
      <c r="BM88" s="111" t="e">
        <f ca="true">+IF(AND(ISNUMBER(OFFSET('Hygiene Data'!$G$8,0,10*ROW('Hygiene Data'!G82))),'Data Summary'!EB88="Yes"),OFFSET('Hygiene Data'!$G$8,0,10*ROW('Hygiene Data'!G82)),NA())</f>
        <v>#N/A</v>
      </c>
      <c r="BN88" s="111" t="e">
        <f ca="true">+IF(AND(ISNUMBER(OFFSET('Hygiene Data'!$G$10,0,10*ROW('Hygiene Data'!G82))),'Data Summary'!EC88="Yes"),OFFSET('Hygiene Data'!$G$10,0,10*ROW('Hygiene Data'!G82)),NA())</f>
        <v>#N/A</v>
      </c>
      <c r="BO88" s="111" t="e">
        <f ca="true">+IF(AND(ISNUMBER(OFFSET('Hygiene Data'!$H$6,0,10*ROW('Hygiene Data'!H82))),'Data Summary'!ED88="Yes"),OFFSET('Hygiene Data'!$H$6,0,10*ROW('Hygiene Data'!H82)),NA())</f>
        <v>#N/A</v>
      </c>
      <c r="BP88" s="111" t="e">
        <f ca="true">+IF(AND(ISNUMBER(OFFSET('Hygiene Data'!$H$8,0,10*ROW('Hygiene Data'!H82))),'Data Summary'!EE88="Yes"),OFFSET('Hygiene Data'!$H$8,0,10*ROW('Hygiene Data'!H82)),NA())</f>
        <v>#N/A</v>
      </c>
      <c r="BQ88" s="111" t="e">
        <f ca="true">+IF(AND(ISNUMBER(OFFSET('Hygiene Data'!$H$10,0,10*ROW('Hygiene Data'!H82))),'Data Summary'!EF88="Yes"),OFFSET('Hygiene Data'!$H$10,0,10*ROW('Hygiene Data'!H82)),NA())</f>
        <v>#N/A</v>
      </c>
    </row>
    <row r="89" x14ac:dyDescent="0.2">
      <c r="A89" s="59" t="e">
        <f ca="true">+IF(OFFSET('Water Data'!$B$1,0,10*ROW('Water Data'!B83))="",NA(),OFFSET('Water Data'!$B$1,0,10*ROW('Water Data'!B83)))</f>
        <v>#N/A</v>
      </c>
      <c r="B89" s="59" t="e">
        <f ca="true">+IF(OFFSET('Water Data'!$A$3,0,10*ROW('Water Data'!A86))="",NA(),OFFSET('Water Data'!$A$3,0,10*ROW('Water Data'!A86)))</f>
        <v>#N/A</v>
      </c>
      <c r="C89" s="59" t="e">
        <f ca="true">+IF(OFFSET('Water Data'!$C$3,0,10*ROW('Water Data'!C86))="",NA(),OFFSET('Water Data'!$C$3,0,10*ROW('Water Data'!C86)))</f>
        <v>#N/A</v>
      </c>
      <c r="D89" s="60" t="e">
        <f ca="true">+IF(AND(ISNUMBER(OFFSET('Water Data'!$C$5,0,10*ROW('Water Data'!C83))),'Data Summary'!BS89="Yes"),100-OFFSET('Water Data'!$C$5,0,10*ROW('Water Data'!C83)),NA())</f>
        <v>#N/A</v>
      </c>
      <c r="E89" s="60" t="e">
        <f ca="true">+IF(AND(ISNUMBER(OFFSET('Water Data'!$C$7,0,10*ROW('Water Data'!C83))),'Data Summary'!BT89="Yes"),OFFSET('Water Data'!$C$7,0,10*ROW('Water Data'!C83)),NA())</f>
        <v>#N/A</v>
      </c>
      <c r="F89" s="60" t="e">
        <f ca="true">+IF(AND(ISNUMBER(OFFSET('Water Data'!$C$10,0,10*ROW('Water Data'!C83))),'Data Summary'!BU89="Yes"),OFFSET('Water Data'!$C$10,0,10*ROW('Water Data'!C83)),NA())</f>
        <v>#N/A</v>
      </c>
      <c r="G89" s="60" t="e">
        <f ca="true">+IF(AND(ISNUMBER(OFFSET('Water Data'!$D$5,0,10*ROW('Water Data'!D83))),'Data Summary'!BV89="Yes"),100-OFFSET('Water Data'!$D$5,0,10*ROW('Water Data'!D83)),NA())</f>
        <v>#N/A</v>
      </c>
      <c r="H89" s="60" t="e">
        <f ca="true">+IF(AND(ISNUMBER(OFFSET('Water Data'!$D$7,0,10*ROW('Water Data'!D83))),'Data Summary'!BW89="Yes"),OFFSET('Water Data'!$D$7,0,10*ROW('Water Data'!D83)),NA())</f>
        <v>#N/A</v>
      </c>
      <c r="I89" s="60" t="e">
        <f ca="true">+IF(AND(ISNUMBER(OFFSET('Water Data'!$D$10,0,10*ROW('Water Data'!D83))),'Data Summary'!BX89="Yes"),OFFSET('Water Data'!$D$10,0,10*ROW('Water Data'!D83)),NA())</f>
        <v>#N/A</v>
      </c>
      <c r="J89" s="60" t="e">
        <f ca="true">+IF(AND(ISNUMBER(OFFSET('Water Data'!$E$5,0,10*ROW('Water Data'!E83))),'Data Summary'!BY89="Yes"),100-OFFSET('Water Data'!$E$5,0,10*ROW('Water Data'!E83)),NA())</f>
        <v>#N/A</v>
      </c>
      <c r="K89" s="60" t="e">
        <f ca="true">+IF(AND(ISNUMBER(OFFSET('Water Data'!$E$7,0,10*ROW('Water Data'!E83))),'Data Summary'!BZ89="Yes"),OFFSET('Water Data'!$E$7,0,10*ROW('Water Data'!E83)),NA())</f>
        <v>#N/A</v>
      </c>
      <c r="L89" s="60" t="e">
        <f ca="true">+IF(AND(ISNUMBER(OFFSET('Water Data'!$E$10,0,10*ROW('Water Data'!E83))),'Data Summary'!CA89="Yes"),OFFSET('Water Data'!$E$10,0,10*ROW('Water Data'!E83)),NA())</f>
        <v>#N/A</v>
      </c>
      <c r="M89" s="60" t="e">
        <f ca="true">+IF(AND(ISNUMBER(OFFSET('Water Data'!$F$5,0,10*ROW('Water Data'!F83))),'Data Summary'!CB89="Yes"),100-OFFSET('Water Data'!$F$5,0,10*ROW('Water Data'!F83)),NA())</f>
        <v>#N/A</v>
      </c>
      <c r="N89" s="60" t="e">
        <f ca="true">+IF(AND(ISNUMBER(OFFSET('Water Data'!$F$7,0,10*ROW('Water Data'!F83))),'Data Summary'!CC89="Yes"),OFFSET('Water Data'!$F$7,0,10*ROW('Water Data'!F83)),NA())</f>
        <v>#N/A</v>
      </c>
      <c r="O89" s="60" t="e">
        <f ca="true">+IF(AND(ISNUMBER(OFFSET('Water Data'!$F$10,0,10*ROW('Water Data'!F83))),'Data Summary'!CD89="Yes"),OFFSET('Water Data'!$F$10,0,10*ROW('Water Data'!F83)),NA())</f>
        <v>#N/A</v>
      </c>
      <c r="P89" s="60" t="e">
        <f ca="true">+IF(AND(ISNUMBER(OFFSET('Water Data'!$G$5,0,10*ROW('Water Data'!G83))),'Data Summary'!CE89="Yes"),100-OFFSET('Water Data'!$G$5,0,10*ROW('Water Data'!G83)),NA())</f>
        <v>#N/A</v>
      </c>
      <c r="Q89" s="60" t="e">
        <f ca="true">+IF(AND(ISNUMBER(OFFSET('Water Data'!$G$7,0,10*ROW('Water Data'!G83))),'Data Summary'!CF89="Yes"),OFFSET('Water Data'!$G$7,0,10*ROW('Water Data'!G83)),NA())</f>
        <v>#N/A</v>
      </c>
      <c r="R89" s="60" t="e">
        <f ca="true">+IF(AND(ISNUMBER(OFFSET('Water Data'!$G$10,0,10*ROW('Water Data'!G83))),'Data Summary'!CG89="Yes"),OFFSET('Water Data'!$G$10,0,10*ROW('Water Data'!G83)),NA())</f>
        <v>#N/A</v>
      </c>
      <c r="S89" s="60" t="e">
        <f ca="true">+IF(AND(ISNUMBER(OFFSET('Water Data'!$H$5,0,10*ROW('Water Data'!H83))),'Data Summary'!CH89="Yes"),100-OFFSET('Water Data'!$H$5,0,10*ROW('Water Data'!H83)),NA())</f>
        <v>#N/A</v>
      </c>
      <c r="T89" s="60" t="e">
        <f ca="true">+IF(AND(ISNUMBER(OFFSET('Water Data'!$H$7,0,10*ROW('Water Data'!H83))),'Data Summary'!CI89="Yes"),OFFSET('Water Data'!$H$7,0,10*ROW('Water Data'!H83)),NA())</f>
        <v>#N/A</v>
      </c>
      <c r="U89" s="60" t="e">
        <f ca="true">+IF(AND(ISNUMBER(OFFSET('Water Data'!$H$10,0,10*ROW('Water Data'!H83))),'Data Summary'!CJ89="Yes"),OFFSET('Water Data'!$H$10,0,10*ROW('Water Data'!H83)),NA())</f>
        <v>#N/A</v>
      </c>
      <c r="V89" s="106" t="e">
        <f ca="true">+IF(AND(ISNUMBER(OFFSET('Sanitation Data'!$C$5,0,10*ROW('Sanitation Data'!C83))),'Data Summary'!CK89="Yes"),100-OFFSET('Sanitation Data'!$C$5,0,10*ROW('Sanitation Data'!C83)),NA())</f>
        <v>#N/A</v>
      </c>
      <c r="W89" s="106" t="e">
        <f ca="true">+IF(AND(ISNUMBER(OFFSET('Sanitation Data'!$C$7,0,10*ROW('Sanitation Data'!C83))),'Data Summary'!CL89="Yes"),OFFSET('Sanitation Data'!$C$7,0,10*ROW('Sanitation Data'!C83)),NA())</f>
        <v>#N/A</v>
      </c>
      <c r="X89" s="106" t="e">
        <f ca="true">+IF(AND(ISNUMBER(OFFSET('Sanitation Data'!$C$11,0,10*ROW('Sanitation Data'!C83))),'Data Summary'!CM89="Yes"),OFFSET('Sanitation Data'!$C$11,0,10*ROW('Sanitation Data'!C83)),NA())</f>
        <v>#N/A</v>
      </c>
      <c r="Y89" s="106" t="e">
        <f ca="true">+IF(AND(ISNUMBER(OFFSET('Sanitation Data'!$C$12,0,10*ROW('Sanitation Data'!C83))),'Data Summary'!CN89="Yes"),OFFSET('Sanitation Data'!$C$12,0,10*ROW('Sanitation Data'!C83)),NA())</f>
        <v>#N/A</v>
      </c>
      <c r="Z89" s="106" t="e">
        <f ca="true">+IF(AND(ISNUMBER(OFFSET('Sanitation Data'!$C$13,0,10*ROW('Sanitation Data'!C83))),'Data Summary'!CO89="Yes"),OFFSET('Sanitation Data'!$C$13,0,10*ROW('Sanitation Data'!C83)),NA())</f>
        <v>#N/A</v>
      </c>
      <c r="AA89" s="106" t="e">
        <f ca="true">+IF(AND(ISNUMBER(OFFSET('Sanitation Data'!$D$5,0,10*ROW('Sanitation Data'!D83))),'Data Summary'!CP89="Yes"),100-OFFSET('Sanitation Data'!$D$5,0,10*ROW('Sanitation Data'!D83)),NA())</f>
        <v>#N/A</v>
      </c>
      <c r="AB89" s="106" t="e">
        <f ca="true">+IF(AND(ISNUMBER(OFFSET('Sanitation Data'!$D$7,0,10*ROW('Sanitation Data'!D83))),'Data Summary'!CQ89="Yes"),OFFSET('Sanitation Data'!$D$7,0,10*ROW('Sanitation Data'!D83)),NA())</f>
        <v>#N/A</v>
      </c>
      <c r="AC89" s="106" t="e">
        <f ca="true">+IF(AND(ISNUMBER(OFFSET('Sanitation Data'!$D$11,0,10*ROW('Sanitation Data'!D83))),'Data Summary'!CR89="Yes"),OFFSET('Sanitation Data'!$D$11,0,10*ROW('Sanitation Data'!D83)),NA())</f>
        <v>#N/A</v>
      </c>
      <c r="AD89" s="106" t="e">
        <f ca="true">+IF(AND(ISNUMBER(OFFSET('Sanitation Data'!$D$12,0,10*ROW('Sanitation Data'!D83))),'Data Summary'!CS89="Yes"),OFFSET('Sanitation Data'!$D$12,0,10*ROW('Sanitation Data'!D83)),NA())</f>
        <v>#N/A</v>
      </c>
      <c r="AE89" s="106" t="e">
        <f ca="true">+IF(AND(ISNUMBER(OFFSET('Sanitation Data'!$D$13,0,10*ROW('Sanitation Data'!D83))),'Data Summary'!CT89="Yes"),OFFSET('Sanitation Data'!$D$13,0,10*ROW('Sanitation Data'!D83)),NA())</f>
        <v>#N/A</v>
      </c>
      <c r="AF89" s="106" t="e">
        <f ca="true">+IF(AND(ISNUMBER(OFFSET('Sanitation Data'!$E$5,0,10*ROW('Sanitation Data'!E83))),'Data Summary'!CU89="Yes"),100-OFFSET('Sanitation Data'!$E$5,0,10*ROW('Sanitation Data'!E83)),NA())</f>
        <v>#N/A</v>
      </c>
      <c r="AG89" s="106" t="e">
        <f ca="true">+IF(AND(ISNUMBER(OFFSET('Sanitation Data'!$E$7,0,10*ROW('Sanitation Data'!E83))),'Data Summary'!CV89="Yes"),OFFSET('Sanitation Data'!$E$7,0,10*ROW('Sanitation Data'!E83)),NA())</f>
        <v>#N/A</v>
      </c>
      <c r="AH89" s="106" t="e">
        <f ca="true">+IF(AND(ISNUMBER(OFFSET('Sanitation Data'!$E$11,0,10*ROW('Sanitation Data'!E83))),'Data Summary'!CW89="Yes"),OFFSET('Sanitation Data'!$E$11,0,10*ROW('Sanitation Data'!E83)),NA())</f>
        <v>#N/A</v>
      </c>
      <c r="AI89" s="106" t="e">
        <f ca="true">+IF(AND(ISNUMBER(OFFSET('Sanitation Data'!$E$12,0,10*ROW('Sanitation Data'!E83))),'Data Summary'!CX89="Yes"),OFFSET('Sanitation Data'!$E$12,0,10*ROW('Sanitation Data'!E83)),NA())</f>
        <v>#N/A</v>
      </c>
      <c r="AJ89" s="106" t="e">
        <f ca="true">+IF(AND(ISNUMBER(OFFSET('Sanitation Data'!$E$13,0,10*ROW('Sanitation Data'!E83))),'Data Summary'!CY89="Yes"),OFFSET('Sanitation Data'!$E$13,0,10*ROW('Sanitation Data'!E83)),NA())</f>
        <v>#N/A</v>
      </c>
      <c r="AK89" s="106" t="e">
        <f ca="true">+IF(AND(ISNUMBER(OFFSET('Sanitation Data'!$F$5,0,10*ROW('Sanitation Data'!F83))),'Data Summary'!CZ89="Yes"),100-OFFSET('Sanitation Data'!$F$5,0,10*ROW('Sanitation Data'!F83)),NA())</f>
        <v>#N/A</v>
      </c>
      <c r="AL89" s="106" t="e">
        <f ca="true">+IF(AND(ISNUMBER(OFFSET('Sanitation Data'!$F$7,0,10*ROW('Sanitation Data'!F83))),'Data Summary'!DA89="Yes"),OFFSET('Sanitation Data'!$F$7,0,10*ROW('Sanitation Data'!F83)),NA())</f>
        <v>#N/A</v>
      </c>
      <c r="AM89" s="106" t="e">
        <f ca="true">+IF(AND(ISNUMBER(OFFSET('Sanitation Data'!$F$11,0,10*ROW('Sanitation Data'!F83))),'Data Summary'!DB89="Yes"),OFFSET('Sanitation Data'!$F$11,0,10*ROW('Sanitation Data'!F83)),NA())</f>
        <v>#N/A</v>
      </c>
      <c r="AN89" s="106" t="e">
        <f ca="true">+IF(AND(ISNUMBER(OFFSET('Sanitation Data'!$F$12,0,10*ROW('Sanitation Data'!F83))),'Data Summary'!DC89="Yes"),OFFSET('Sanitation Data'!$F$12,0,10*ROW('Sanitation Data'!F83)),NA())</f>
        <v>#N/A</v>
      </c>
      <c r="AO89" s="106" t="e">
        <f ca="true">+IF(AND(ISNUMBER(OFFSET('Sanitation Data'!$F$13,0,10*ROW('Sanitation Data'!F83))),'Data Summary'!DD89="Yes"),OFFSET('Sanitation Data'!$F$13,0,10*ROW('Sanitation Data'!F83)),NA())</f>
        <v>#N/A</v>
      </c>
      <c r="AP89" s="106" t="e">
        <f ca="true">+IF(AND(ISNUMBER(OFFSET('Sanitation Data'!$G$5,0,10*ROW('Sanitation Data'!G83))),'Data Summary'!DE89="Yes"),100-OFFSET('Sanitation Data'!$G$5,0,10*ROW('Sanitation Data'!G83)),NA())</f>
        <v>#N/A</v>
      </c>
      <c r="AQ89" s="106" t="e">
        <f ca="true">+IF(AND(ISNUMBER(OFFSET('Sanitation Data'!$G$7,0,10*ROW('Sanitation Data'!G83))),'Data Summary'!DF89="Yes"),OFFSET('Sanitation Data'!$G$7,0,10*ROW('Sanitation Data'!G83)),NA())</f>
        <v>#N/A</v>
      </c>
      <c r="AR89" s="106" t="e">
        <f ca="true">+IF(AND(ISNUMBER(OFFSET('Sanitation Data'!$G$11,0,10*ROW('Sanitation Data'!G83))),'Data Summary'!DG89="Yes"),OFFSET('Sanitation Data'!$G$11,0,10*ROW('Sanitation Data'!G83)),NA())</f>
        <v>#N/A</v>
      </c>
      <c r="AS89" s="106" t="e">
        <f ca="true">+IF(AND(ISNUMBER(OFFSET('Sanitation Data'!$G$12,0,10*ROW('Sanitation Data'!G83))),'Data Summary'!DH89="Yes"),OFFSET('Sanitation Data'!$G$12,0,10*ROW('Sanitation Data'!G83)),NA())</f>
        <v>#N/A</v>
      </c>
      <c r="AT89" s="106" t="e">
        <f ca="true">+IF(AND(ISNUMBER(OFFSET('Sanitation Data'!$G$13,0,10*ROW('Sanitation Data'!G83))),'Data Summary'!DI89="Yes"),OFFSET('Sanitation Data'!$G$13,0,10*ROW('Sanitation Data'!G83)),NA())</f>
        <v>#N/A</v>
      </c>
      <c r="AU89" s="106" t="e">
        <f ca="true">+IF(AND(ISNUMBER(OFFSET('Sanitation Data'!$H$5,0,10*ROW('Sanitation Data'!H83))),'Data Summary'!DJ89="Yes"),100-OFFSET('Sanitation Data'!$H$5,0,10*ROW('Sanitation Data'!H83)),NA())</f>
        <v>#N/A</v>
      </c>
      <c r="AV89" s="106" t="e">
        <f ca="true">+IF(AND(ISNUMBER(OFFSET('Sanitation Data'!$H$7,0,10*ROW('Sanitation Data'!H83))),'Data Summary'!DK89="Yes"),OFFSET('Sanitation Data'!$H$7,0,10*ROW('Sanitation Data'!H83)),NA())</f>
        <v>#N/A</v>
      </c>
      <c r="AW89" s="106" t="e">
        <f ca="true">+IF(AND(ISNUMBER(OFFSET('Sanitation Data'!$H$11,0,10*ROW('Sanitation Data'!H83))),'Data Summary'!DL89="Yes"),OFFSET('Sanitation Data'!$H$11,0,10*ROW('Sanitation Data'!H83)),NA())</f>
        <v>#N/A</v>
      </c>
      <c r="AX89" s="106" t="e">
        <f ca="true">+IF(AND(ISNUMBER(OFFSET('Sanitation Data'!$H$12,0,10*ROW('Sanitation Data'!H83))),'Data Summary'!DM89="Yes"),OFFSET('Sanitation Data'!$H$12,0,10*ROW('Sanitation Data'!H83)),NA())</f>
        <v>#N/A</v>
      </c>
      <c r="AY89" s="106" t="e">
        <f ca="true">+IF(AND(ISNUMBER(OFFSET('Sanitation Data'!$H$13,0,10*ROW('Sanitation Data'!H83))),'Data Summary'!DN89="Yes"),OFFSET('Sanitation Data'!$H$13,0,10*ROW('Sanitation Data'!H83)),NA())</f>
        <v>#N/A</v>
      </c>
      <c r="AZ89" s="111" t="e">
        <f ca="true">+IF(AND(ISNUMBER(OFFSET('Hygiene Data'!$C$6,0,10*ROW('Hygiene Data'!C83))),'Data Summary'!DO89="Yes"),OFFSET('Hygiene Data'!$C$6,0,10*ROW('Hygiene Data'!C83)),NA())</f>
        <v>#N/A</v>
      </c>
      <c r="BA89" s="111" t="e">
        <f ca="true">+IF(AND(ISNUMBER(OFFSET('Hygiene Data'!$C$8,0,10*ROW('Hygiene Data'!C83))),'Data Summary'!DP89="Yes"),OFFSET('Hygiene Data'!$C$8,0,10*ROW('Hygiene Data'!C83)),NA())</f>
        <v>#N/A</v>
      </c>
      <c r="BB89" s="111" t="e">
        <f ca="true">+IF(AND(ISNUMBER(OFFSET('Hygiene Data'!$C$10,0,10*ROW('Hygiene Data'!C83))),'Data Summary'!DQ89="Yes"),OFFSET('Hygiene Data'!$C$10,0,10*ROW('Hygiene Data'!C83)),NA())</f>
        <v>#N/A</v>
      </c>
      <c r="BC89" s="111" t="e">
        <f ca="true">+IF(AND(ISNUMBER(OFFSET('Hygiene Data'!$D$6,0,10*ROW('Hygiene Data'!D83))),'Data Summary'!DR89="Yes"),OFFSET('Hygiene Data'!$D$6,0,10*ROW('Hygiene Data'!D83)),NA())</f>
        <v>#N/A</v>
      </c>
      <c r="BD89" s="111" t="e">
        <f ca="true">+IF(AND(ISNUMBER(OFFSET('Hygiene Data'!$D$8,0,10*ROW('Hygiene Data'!D83))),'Data Summary'!DS89="Yes"),OFFSET('Hygiene Data'!$D$8,0,10*ROW('Hygiene Data'!D83)),NA())</f>
        <v>#N/A</v>
      </c>
      <c r="BE89" s="111" t="e">
        <f ca="true">+IF(AND(ISNUMBER(OFFSET('Hygiene Data'!$D$10,0,10*ROW('Hygiene Data'!D83))),'Data Summary'!DT89="Yes"),OFFSET('Hygiene Data'!$D$10,0,10*ROW('Hygiene Data'!D83)),NA())</f>
        <v>#N/A</v>
      </c>
      <c r="BF89" s="111" t="e">
        <f ca="true">+IF(AND(ISNUMBER(OFFSET('Hygiene Data'!$E$6,0,10*ROW('Hygiene Data'!E83))),'Data Summary'!DU89="Yes"),OFFSET('Hygiene Data'!$E$6,0,10*ROW('Hygiene Data'!E83)),NA())</f>
        <v>#N/A</v>
      </c>
      <c r="BG89" s="111" t="e">
        <f ca="true">+IF(AND(ISNUMBER(OFFSET('Hygiene Data'!$E$8,0,10*ROW('Hygiene Data'!E83))),'Data Summary'!DV89="Yes"),OFFSET('Hygiene Data'!$E$8,0,10*ROW('Hygiene Data'!E83)),NA())</f>
        <v>#N/A</v>
      </c>
      <c r="BH89" s="111" t="e">
        <f ca="true">+IF(AND(ISNUMBER(OFFSET('Hygiene Data'!$E$10,0,10*ROW('Hygiene Data'!E83))),'Data Summary'!DW89="Yes"),OFFSET('Hygiene Data'!$E$10,0,10*ROW('Hygiene Data'!E83)),NA())</f>
        <v>#N/A</v>
      </c>
      <c r="BI89" s="111" t="e">
        <f ca="true">+IF(AND(ISNUMBER(OFFSET('Hygiene Data'!$F$6,0,10*ROW('Hygiene Data'!F83))),'Data Summary'!DX89="Yes"),OFFSET('Hygiene Data'!$F$6,0,10*ROW('Hygiene Data'!F83)),NA())</f>
        <v>#N/A</v>
      </c>
      <c r="BJ89" s="111" t="e">
        <f ca="true">+IF(AND(ISNUMBER(OFFSET('Hygiene Data'!$F$8,0,10*ROW('Hygiene Data'!F83))),'Data Summary'!DY89="Yes"),OFFSET('Hygiene Data'!$F$8,0,10*ROW('Hygiene Data'!F83)),NA())</f>
        <v>#N/A</v>
      </c>
      <c r="BK89" s="111" t="e">
        <f ca="true">+IF(AND(ISNUMBER(OFFSET('Hygiene Data'!$F$10,0,10*ROW('Hygiene Data'!F83))),'Data Summary'!DZ89="Yes"),OFFSET('Hygiene Data'!$F$10,0,10*ROW('Hygiene Data'!F83)),NA())</f>
        <v>#N/A</v>
      </c>
      <c r="BL89" s="111" t="e">
        <f ca="true">+IF(AND(ISNUMBER(OFFSET('Hygiene Data'!$G$6,0,10*ROW('Hygiene Data'!G83))),'Data Summary'!EA89="Yes"),OFFSET('Hygiene Data'!$G$6,0,10*ROW('Hygiene Data'!G83)),NA())</f>
        <v>#N/A</v>
      </c>
      <c r="BM89" s="111" t="e">
        <f ca="true">+IF(AND(ISNUMBER(OFFSET('Hygiene Data'!$G$8,0,10*ROW('Hygiene Data'!G83))),'Data Summary'!EB89="Yes"),OFFSET('Hygiene Data'!$G$8,0,10*ROW('Hygiene Data'!G83)),NA())</f>
        <v>#N/A</v>
      </c>
      <c r="BN89" s="111" t="e">
        <f ca="true">+IF(AND(ISNUMBER(OFFSET('Hygiene Data'!$G$10,0,10*ROW('Hygiene Data'!G83))),'Data Summary'!EC89="Yes"),OFFSET('Hygiene Data'!$G$10,0,10*ROW('Hygiene Data'!G83)),NA())</f>
        <v>#N/A</v>
      </c>
      <c r="BO89" s="111" t="e">
        <f ca="true">+IF(AND(ISNUMBER(OFFSET('Hygiene Data'!$H$6,0,10*ROW('Hygiene Data'!H83))),'Data Summary'!ED89="Yes"),OFFSET('Hygiene Data'!$H$6,0,10*ROW('Hygiene Data'!H83)),NA())</f>
        <v>#N/A</v>
      </c>
      <c r="BP89" s="111" t="e">
        <f ca="true">+IF(AND(ISNUMBER(OFFSET('Hygiene Data'!$H$8,0,10*ROW('Hygiene Data'!H83))),'Data Summary'!EE89="Yes"),OFFSET('Hygiene Data'!$H$8,0,10*ROW('Hygiene Data'!H83)),NA())</f>
        <v>#N/A</v>
      </c>
      <c r="BQ89" s="111" t="e">
        <f ca="true">+IF(AND(ISNUMBER(OFFSET('Hygiene Data'!$H$10,0,10*ROW('Hygiene Data'!H83))),'Data Summary'!EF89="Yes"),OFFSET('Hygiene Data'!$H$10,0,10*ROW('Hygiene Data'!H83)),NA())</f>
        <v>#N/A</v>
      </c>
    </row>
    <row r="90" x14ac:dyDescent="0.2">
      <c r="A90" s="59" t="e">
        <f ca="true">+IF(OFFSET('Water Data'!$B$1,0,10*ROW('Water Data'!B84))="",NA(),OFFSET('Water Data'!$B$1,0,10*ROW('Water Data'!B84)))</f>
        <v>#N/A</v>
      </c>
      <c r="B90" s="59" t="e">
        <f ca="true">+IF(OFFSET('Water Data'!$A$3,0,10*ROW('Water Data'!A87))="",NA(),OFFSET('Water Data'!$A$3,0,10*ROW('Water Data'!A87)))</f>
        <v>#N/A</v>
      </c>
      <c r="C90" s="59" t="e">
        <f ca="true">+IF(OFFSET('Water Data'!$C$3,0,10*ROW('Water Data'!C87))="",NA(),OFFSET('Water Data'!$C$3,0,10*ROW('Water Data'!C87)))</f>
        <v>#N/A</v>
      </c>
      <c r="D90" s="60" t="e">
        <f ca="true">+IF(AND(ISNUMBER(OFFSET('Water Data'!$C$5,0,10*ROW('Water Data'!C84))),'Data Summary'!BS90="Yes"),100-OFFSET('Water Data'!$C$5,0,10*ROW('Water Data'!C84)),NA())</f>
        <v>#N/A</v>
      </c>
      <c r="E90" s="60" t="e">
        <f ca="true">+IF(AND(ISNUMBER(OFFSET('Water Data'!$C$7,0,10*ROW('Water Data'!C84))),'Data Summary'!BT90="Yes"),OFFSET('Water Data'!$C$7,0,10*ROW('Water Data'!C84)),NA())</f>
        <v>#N/A</v>
      </c>
      <c r="F90" s="60" t="e">
        <f ca="true">+IF(AND(ISNUMBER(OFFSET('Water Data'!$C$10,0,10*ROW('Water Data'!C84))),'Data Summary'!BU90="Yes"),OFFSET('Water Data'!$C$10,0,10*ROW('Water Data'!C84)),NA())</f>
        <v>#N/A</v>
      </c>
      <c r="G90" s="60" t="e">
        <f ca="true">+IF(AND(ISNUMBER(OFFSET('Water Data'!$D$5,0,10*ROW('Water Data'!D84))),'Data Summary'!BV90="Yes"),100-OFFSET('Water Data'!$D$5,0,10*ROW('Water Data'!D84)),NA())</f>
        <v>#N/A</v>
      </c>
      <c r="H90" s="60" t="e">
        <f ca="true">+IF(AND(ISNUMBER(OFFSET('Water Data'!$D$7,0,10*ROW('Water Data'!D84))),'Data Summary'!BW90="Yes"),OFFSET('Water Data'!$D$7,0,10*ROW('Water Data'!D84)),NA())</f>
        <v>#N/A</v>
      </c>
      <c r="I90" s="60" t="e">
        <f ca="true">+IF(AND(ISNUMBER(OFFSET('Water Data'!$D$10,0,10*ROW('Water Data'!D84))),'Data Summary'!BX90="Yes"),OFFSET('Water Data'!$D$10,0,10*ROW('Water Data'!D84)),NA())</f>
        <v>#N/A</v>
      </c>
      <c r="J90" s="60" t="e">
        <f ca="true">+IF(AND(ISNUMBER(OFFSET('Water Data'!$E$5,0,10*ROW('Water Data'!E84))),'Data Summary'!BY90="Yes"),100-OFFSET('Water Data'!$E$5,0,10*ROW('Water Data'!E84)),NA())</f>
        <v>#N/A</v>
      </c>
      <c r="K90" s="60" t="e">
        <f ca="true">+IF(AND(ISNUMBER(OFFSET('Water Data'!$E$7,0,10*ROW('Water Data'!E84))),'Data Summary'!BZ90="Yes"),OFFSET('Water Data'!$E$7,0,10*ROW('Water Data'!E84)),NA())</f>
        <v>#N/A</v>
      </c>
      <c r="L90" s="60" t="e">
        <f ca="true">+IF(AND(ISNUMBER(OFFSET('Water Data'!$E$10,0,10*ROW('Water Data'!E84))),'Data Summary'!CA90="Yes"),OFFSET('Water Data'!$E$10,0,10*ROW('Water Data'!E84)),NA())</f>
        <v>#N/A</v>
      </c>
      <c r="M90" s="60" t="e">
        <f ca="true">+IF(AND(ISNUMBER(OFFSET('Water Data'!$F$5,0,10*ROW('Water Data'!F84))),'Data Summary'!CB90="Yes"),100-OFFSET('Water Data'!$F$5,0,10*ROW('Water Data'!F84)),NA())</f>
        <v>#N/A</v>
      </c>
      <c r="N90" s="60" t="e">
        <f ca="true">+IF(AND(ISNUMBER(OFFSET('Water Data'!$F$7,0,10*ROW('Water Data'!F84))),'Data Summary'!CC90="Yes"),OFFSET('Water Data'!$F$7,0,10*ROW('Water Data'!F84)),NA())</f>
        <v>#N/A</v>
      </c>
      <c r="O90" s="60" t="e">
        <f ca="true">+IF(AND(ISNUMBER(OFFSET('Water Data'!$F$10,0,10*ROW('Water Data'!F84))),'Data Summary'!CD90="Yes"),OFFSET('Water Data'!$F$10,0,10*ROW('Water Data'!F84)),NA())</f>
        <v>#N/A</v>
      </c>
      <c r="P90" s="60" t="e">
        <f ca="true">+IF(AND(ISNUMBER(OFFSET('Water Data'!$G$5,0,10*ROW('Water Data'!G84))),'Data Summary'!CE90="Yes"),100-OFFSET('Water Data'!$G$5,0,10*ROW('Water Data'!G84)),NA())</f>
        <v>#N/A</v>
      </c>
      <c r="Q90" s="60" t="e">
        <f ca="true">+IF(AND(ISNUMBER(OFFSET('Water Data'!$G$7,0,10*ROW('Water Data'!G84))),'Data Summary'!CF90="Yes"),OFFSET('Water Data'!$G$7,0,10*ROW('Water Data'!G84)),NA())</f>
        <v>#N/A</v>
      </c>
      <c r="R90" s="60" t="e">
        <f ca="true">+IF(AND(ISNUMBER(OFFSET('Water Data'!$G$10,0,10*ROW('Water Data'!G84))),'Data Summary'!CG90="Yes"),OFFSET('Water Data'!$G$10,0,10*ROW('Water Data'!G84)),NA())</f>
        <v>#N/A</v>
      </c>
      <c r="S90" s="60" t="e">
        <f ca="true">+IF(AND(ISNUMBER(OFFSET('Water Data'!$H$5,0,10*ROW('Water Data'!H84))),'Data Summary'!CH90="Yes"),100-OFFSET('Water Data'!$H$5,0,10*ROW('Water Data'!H84)),NA())</f>
        <v>#N/A</v>
      </c>
      <c r="T90" s="60" t="e">
        <f ca="true">+IF(AND(ISNUMBER(OFFSET('Water Data'!$H$7,0,10*ROW('Water Data'!H84))),'Data Summary'!CI90="Yes"),OFFSET('Water Data'!$H$7,0,10*ROW('Water Data'!H84)),NA())</f>
        <v>#N/A</v>
      </c>
      <c r="U90" s="60" t="e">
        <f ca="true">+IF(AND(ISNUMBER(OFFSET('Water Data'!$H$10,0,10*ROW('Water Data'!H84))),'Data Summary'!CJ90="Yes"),OFFSET('Water Data'!$H$10,0,10*ROW('Water Data'!H84)),NA())</f>
        <v>#N/A</v>
      </c>
      <c r="V90" s="106" t="e">
        <f ca="true">+IF(AND(ISNUMBER(OFFSET('Sanitation Data'!$C$5,0,10*ROW('Sanitation Data'!C84))),'Data Summary'!CK90="Yes"),100-OFFSET('Sanitation Data'!$C$5,0,10*ROW('Sanitation Data'!C84)),NA())</f>
        <v>#N/A</v>
      </c>
      <c r="W90" s="106" t="e">
        <f ca="true">+IF(AND(ISNUMBER(OFFSET('Sanitation Data'!$C$7,0,10*ROW('Sanitation Data'!C84))),'Data Summary'!CL90="Yes"),OFFSET('Sanitation Data'!$C$7,0,10*ROW('Sanitation Data'!C84)),NA())</f>
        <v>#N/A</v>
      </c>
      <c r="X90" s="106" t="e">
        <f ca="true">+IF(AND(ISNUMBER(OFFSET('Sanitation Data'!$C$11,0,10*ROW('Sanitation Data'!C84))),'Data Summary'!CM90="Yes"),OFFSET('Sanitation Data'!$C$11,0,10*ROW('Sanitation Data'!C84)),NA())</f>
        <v>#N/A</v>
      </c>
      <c r="Y90" s="106" t="e">
        <f ca="true">+IF(AND(ISNUMBER(OFFSET('Sanitation Data'!$C$12,0,10*ROW('Sanitation Data'!C84))),'Data Summary'!CN90="Yes"),OFFSET('Sanitation Data'!$C$12,0,10*ROW('Sanitation Data'!C84)),NA())</f>
        <v>#N/A</v>
      </c>
      <c r="Z90" s="106" t="e">
        <f ca="true">+IF(AND(ISNUMBER(OFFSET('Sanitation Data'!$C$13,0,10*ROW('Sanitation Data'!C84))),'Data Summary'!CO90="Yes"),OFFSET('Sanitation Data'!$C$13,0,10*ROW('Sanitation Data'!C84)),NA())</f>
        <v>#N/A</v>
      </c>
      <c r="AA90" s="106" t="e">
        <f ca="true">+IF(AND(ISNUMBER(OFFSET('Sanitation Data'!$D$5,0,10*ROW('Sanitation Data'!D84))),'Data Summary'!CP90="Yes"),100-OFFSET('Sanitation Data'!$D$5,0,10*ROW('Sanitation Data'!D84)),NA())</f>
        <v>#N/A</v>
      </c>
      <c r="AB90" s="106" t="e">
        <f ca="true">+IF(AND(ISNUMBER(OFFSET('Sanitation Data'!$D$7,0,10*ROW('Sanitation Data'!D84))),'Data Summary'!CQ90="Yes"),OFFSET('Sanitation Data'!$D$7,0,10*ROW('Sanitation Data'!D84)),NA())</f>
        <v>#N/A</v>
      </c>
      <c r="AC90" s="106" t="e">
        <f ca="true">+IF(AND(ISNUMBER(OFFSET('Sanitation Data'!$D$11,0,10*ROW('Sanitation Data'!D84))),'Data Summary'!CR90="Yes"),OFFSET('Sanitation Data'!$D$11,0,10*ROW('Sanitation Data'!D84)),NA())</f>
        <v>#N/A</v>
      </c>
      <c r="AD90" s="106" t="e">
        <f ca="true">+IF(AND(ISNUMBER(OFFSET('Sanitation Data'!$D$12,0,10*ROW('Sanitation Data'!D84))),'Data Summary'!CS90="Yes"),OFFSET('Sanitation Data'!$D$12,0,10*ROW('Sanitation Data'!D84)),NA())</f>
        <v>#N/A</v>
      </c>
      <c r="AE90" s="106" t="e">
        <f ca="true">+IF(AND(ISNUMBER(OFFSET('Sanitation Data'!$D$13,0,10*ROW('Sanitation Data'!D84))),'Data Summary'!CT90="Yes"),OFFSET('Sanitation Data'!$D$13,0,10*ROW('Sanitation Data'!D84)),NA())</f>
        <v>#N/A</v>
      </c>
      <c r="AF90" s="106" t="e">
        <f ca="true">+IF(AND(ISNUMBER(OFFSET('Sanitation Data'!$E$5,0,10*ROW('Sanitation Data'!E84))),'Data Summary'!CU90="Yes"),100-OFFSET('Sanitation Data'!$E$5,0,10*ROW('Sanitation Data'!E84)),NA())</f>
        <v>#N/A</v>
      </c>
      <c r="AG90" s="106" t="e">
        <f ca="true">+IF(AND(ISNUMBER(OFFSET('Sanitation Data'!$E$7,0,10*ROW('Sanitation Data'!E84))),'Data Summary'!CV90="Yes"),OFFSET('Sanitation Data'!$E$7,0,10*ROW('Sanitation Data'!E84)),NA())</f>
        <v>#N/A</v>
      </c>
      <c r="AH90" s="106" t="e">
        <f ca="true">+IF(AND(ISNUMBER(OFFSET('Sanitation Data'!$E$11,0,10*ROW('Sanitation Data'!E84))),'Data Summary'!CW90="Yes"),OFFSET('Sanitation Data'!$E$11,0,10*ROW('Sanitation Data'!E84)),NA())</f>
        <v>#N/A</v>
      </c>
      <c r="AI90" s="106" t="e">
        <f ca="true">+IF(AND(ISNUMBER(OFFSET('Sanitation Data'!$E$12,0,10*ROW('Sanitation Data'!E84))),'Data Summary'!CX90="Yes"),OFFSET('Sanitation Data'!$E$12,0,10*ROW('Sanitation Data'!E84)),NA())</f>
        <v>#N/A</v>
      </c>
      <c r="AJ90" s="106" t="e">
        <f ca="true">+IF(AND(ISNUMBER(OFFSET('Sanitation Data'!$E$13,0,10*ROW('Sanitation Data'!E84))),'Data Summary'!CY90="Yes"),OFFSET('Sanitation Data'!$E$13,0,10*ROW('Sanitation Data'!E84)),NA())</f>
        <v>#N/A</v>
      </c>
      <c r="AK90" s="106" t="e">
        <f ca="true">+IF(AND(ISNUMBER(OFFSET('Sanitation Data'!$F$5,0,10*ROW('Sanitation Data'!F84))),'Data Summary'!CZ90="Yes"),100-OFFSET('Sanitation Data'!$F$5,0,10*ROW('Sanitation Data'!F84)),NA())</f>
        <v>#N/A</v>
      </c>
      <c r="AL90" s="106" t="e">
        <f ca="true">+IF(AND(ISNUMBER(OFFSET('Sanitation Data'!$F$7,0,10*ROW('Sanitation Data'!F84))),'Data Summary'!DA90="Yes"),OFFSET('Sanitation Data'!$F$7,0,10*ROW('Sanitation Data'!F84)),NA())</f>
        <v>#N/A</v>
      </c>
      <c r="AM90" s="106" t="e">
        <f ca="true">+IF(AND(ISNUMBER(OFFSET('Sanitation Data'!$F$11,0,10*ROW('Sanitation Data'!F84))),'Data Summary'!DB90="Yes"),OFFSET('Sanitation Data'!$F$11,0,10*ROW('Sanitation Data'!F84)),NA())</f>
        <v>#N/A</v>
      </c>
      <c r="AN90" s="106" t="e">
        <f ca="true">+IF(AND(ISNUMBER(OFFSET('Sanitation Data'!$F$12,0,10*ROW('Sanitation Data'!F84))),'Data Summary'!DC90="Yes"),OFFSET('Sanitation Data'!$F$12,0,10*ROW('Sanitation Data'!F84)),NA())</f>
        <v>#N/A</v>
      </c>
      <c r="AO90" s="106" t="e">
        <f ca="true">+IF(AND(ISNUMBER(OFFSET('Sanitation Data'!$F$13,0,10*ROW('Sanitation Data'!F84))),'Data Summary'!DD90="Yes"),OFFSET('Sanitation Data'!$F$13,0,10*ROW('Sanitation Data'!F84)),NA())</f>
        <v>#N/A</v>
      </c>
      <c r="AP90" s="106" t="e">
        <f ca="true">+IF(AND(ISNUMBER(OFFSET('Sanitation Data'!$G$5,0,10*ROW('Sanitation Data'!G84))),'Data Summary'!DE90="Yes"),100-OFFSET('Sanitation Data'!$G$5,0,10*ROW('Sanitation Data'!G84)),NA())</f>
        <v>#N/A</v>
      </c>
      <c r="AQ90" s="106" t="e">
        <f ca="true">+IF(AND(ISNUMBER(OFFSET('Sanitation Data'!$G$7,0,10*ROW('Sanitation Data'!G84))),'Data Summary'!DF90="Yes"),OFFSET('Sanitation Data'!$G$7,0,10*ROW('Sanitation Data'!G84)),NA())</f>
        <v>#N/A</v>
      </c>
      <c r="AR90" s="106" t="e">
        <f ca="true">+IF(AND(ISNUMBER(OFFSET('Sanitation Data'!$G$11,0,10*ROW('Sanitation Data'!G84))),'Data Summary'!DG90="Yes"),OFFSET('Sanitation Data'!$G$11,0,10*ROW('Sanitation Data'!G84)),NA())</f>
        <v>#N/A</v>
      </c>
      <c r="AS90" s="106" t="e">
        <f ca="true">+IF(AND(ISNUMBER(OFFSET('Sanitation Data'!$G$12,0,10*ROW('Sanitation Data'!G84))),'Data Summary'!DH90="Yes"),OFFSET('Sanitation Data'!$G$12,0,10*ROW('Sanitation Data'!G84)),NA())</f>
        <v>#N/A</v>
      </c>
      <c r="AT90" s="106" t="e">
        <f ca="true">+IF(AND(ISNUMBER(OFFSET('Sanitation Data'!$G$13,0,10*ROW('Sanitation Data'!G84))),'Data Summary'!DI90="Yes"),OFFSET('Sanitation Data'!$G$13,0,10*ROW('Sanitation Data'!G84)),NA())</f>
        <v>#N/A</v>
      </c>
      <c r="AU90" s="106" t="e">
        <f ca="true">+IF(AND(ISNUMBER(OFFSET('Sanitation Data'!$H$5,0,10*ROW('Sanitation Data'!H84))),'Data Summary'!DJ90="Yes"),100-OFFSET('Sanitation Data'!$H$5,0,10*ROW('Sanitation Data'!H84)),NA())</f>
        <v>#N/A</v>
      </c>
      <c r="AV90" s="106" t="e">
        <f ca="true">+IF(AND(ISNUMBER(OFFSET('Sanitation Data'!$H$7,0,10*ROW('Sanitation Data'!H84))),'Data Summary'!DK90="Yes"),OFFSET('Sanitation Data'!$H$7,0,10*ROW('Sanitation Data'!H84)),NA())</f>
        <v>#N/A</v>
      </c>
      <c r="AW90" s="106" t="e">
        <f ca="true">+IF(AND(ISNUMBER(OFFSET('Sanitation Data'!$H$11,0,10*ROW('Sanitation Data'!H84))),'Data Summary'!DL90="Yes"),OFFSET('Sanitation Data'!$H$11,0,10*ROW('Sanitation Data'!H84)),NA())</f>
        <v>#N/A</v>
      </c>
      <c r="AX90" s="106" t="e">
        <f ca="true">+IF(AND(ISNUMBER(OFFSET('Sanitation Data'!$H$12,0,10*ROW('Sanitation Data'!H84))),'Data Summary'!DM90="Yes"),OFFSET('Sanitation Data'!$H$12,0,10*ROW('Sanitation Data'!H84)),NA())</f>
        <v>#N/A</v>
      </c>
      <c r="AY90" s="106" t="e">
        <f ca="true">+IF(AND(ISNUMBER(OFFSET('Sanitation Data'!$H$13,0,10*ROW('Sanitation Data'!H84))),'Data Summary'!DN90="Yes"),OFFSET('Sanitation Data'!$H$13,0,10*ROW('Sanitation Data'!H84)),NA())</f>
        <v>#N/A</v>
      </c>
      <c r="AZ90" s="111" t="e">
        <f ca="true">+IF(AND(ISNUMBER(OFFSET('Hygiene Data'!$C$6,0,10*ROW('Hygiene Data'!C84))),'Data Summary'!DO90="Yes"),OFFSET('Hygiene Data'!$C$6,0,10*ROW('Hygiene Data'!C84)),NA())</f>
        <v>#N/A</v>
      </c>
      <c r="BA90" s="111" t="e">
        <f ca="true">+IF(AND(ISNUMBER(OFFSET('Hygiene Data'!$C$8,0,10*ROW('Hygiene Data'!C84))),'Data Summary'!DP90="Yes"),OFFSET('Hygiene Data'!$C$8,0,10*ROW('Hygiene Data'!C84)),NA())</f>
        <v>#N/A</v>
      </c>
      <c r="BB90" s="111" t="e">
        <f ca="true">+IF(AND(ISNUMBER(OFFSET('Hygiene Data'!$C$10,0,10*ROW('Hygiene Data'!C84))),'Data Summary'!DQ90="Yes"),OFFSET('Hygiene Data'!$C$10,0,10*ROW('Hygiene Data'!C84)),NA())</f>
        <v>#N/A</v>
      </c>
      <c r="BC90" s="111" t="e">
        <f ca="true">+IF(AND(ISNUMBER(OFFSET('Hygiene Data'!$D$6,0,10*ROW('Hygiene Data'!D84))),'Data Summary'!DR90="Yes"),OFFSET('Hygiene Data'!$D$6,0,10*ROW('Hygiene Data'!D84)),NA())</f>
        <v>#N/A</v>
      </c>
      <c r="BD90" s="111" t="e">
        <f ca="true">+IF(AND(ISNUMBER(OFFSET('Hygiene Data'!$D$8,0,10*ROW('Hygiene Data'!D84))),'Data Summary'!DS90="Yes"),OFFSET('Hygiene Data'!$D$8,0,10*ROW('Hygiene Data'!D84)),NA())</f>
        <v>#N/A</v>
      </c>
      <c r="BE90" s="111" t="e">
        <f ca="true">+IF(AND(ISNUMBER(OFFSET('Hygiene Data'!$D$10,0,10*ROW('Hygiene Data'!D84))),'Data Summary'!DT90="Yes"),OFFSET('Hygiene Data'!$D$10,0,10*ROW('Hygiene Data'!D84)),NA())</f>
        <v>#N/A</v>
      </c>
      <c r="BF90" s="111" t="e">
        <f ca="true">+IF(AND(ISNUMBER(OFFSET('Hygiene Data'!$E$6,0,10*ROW('Hygiene Data'!E84))),'Data Summary'!DU90="Yes"),OFFSET('Hygiene Data'!$E$6,0,10*ROW('Hygiene Data'!E84)),NA())</f>
        <v>#N/A</v>
      </c>
      <c r="BG90" s="111" t="e">
        <f ca="true">+IF(AND(ISNUMBER(OFFSET('Hygiene Data'!$E$8,0,10*ROW('Hygiene Data'!E84))),'Data Summary'!DV90="Yes"),OFFSET('Hygiene Data'!$E$8,0,10*ROW('Hygiene Data'!E84)),NA())</f>
        <v>#N/A</v>
      </c>
      <c r="BH90" s="111" t="e">
        <f ca="true">+IF(AND(ISNUMBER(OFFSET('Hygiene Data'!$E$10,0,10*ROW('Hygiene Data'!E84))),'Data Summary'!DW90="Yes"),OFFSET('Hygiene Data'!$E$10,0,10*ROW('Hygiene Data'!E84)),NA())</f>
        <v>#N/A</v>
      </c>
      <c r="BI90" s="111" t="e">
        <f ca="true">+IF(AND(ISNUMBER(OFFSET('Hygiene Data'!$F$6,0,10*ROW('Hygiene Data'!F84))),'Data Summary'!DX90="Yes"),OFFSET('Hygiene Data'!$F$6,0,10*ROW('Hygiene Data'!F84)),NA())</f>
        <v>#N/A</v>
      </c>
      <c r="BJ90" s="111" t="e">
        <f ca="true">+IF(AND(ISNUMBER(OFFSET('Hygiene Data'!$F$8,0,10*ROW('Hygiene Data'!F84))),'Data Summary'!DY90="Yes"),OFFSET('Hygiene Data'!$F$8,0,10*ROW('Hygiene Data'!F84)),NA())</f>
        <v>#N/A</v>
      </c>
      <c r="BK90" s="111" t="e">
        <f ca="true">+IF(AND(ISNUMBER(OFFSET('Hygiene Data'!$F$10,0,10*ROW('Hygiene Data'!F84))),'Data Summary'!DZ90="Yes"),OFFSET('Hygiene Data'!$F$10,0,10*ROW('Hygiene Data'!F84)),NA())</f>
        <v>#N/A</v>
      </c>
      <c r="BL90" s="111" t="e">
        <f ca="true">+IF(AND(ISNUMBER(OFFSET('Hygiene Data'!$G$6,0,10*ROW('Hygiene Data'!G84))),'Data Summary'!EA90="Yes"),OFFSET('Hygiene Data'!$G$6,0,10*ROW('Hygiene Data'!G84)),NA())</f>
        <v>#N/A</v>
      </c>
      <c r="BM90" s="111" t="e">
        <f ca="true">+IF(AND(ISNUMBER(OFFSET('Hygiene Data'!$G$8,0,10*ROW('Hygiene Data'!G84))),'Data Summary'!EB90="Yes"),OFFSET('Hygiene Data'!$G$8,0,10*ROW('Hygiene Data'!G84)),NA())</f>
        <v>#N/A</v>
      </c>
      <c r="BN90" s="111" t="e">
        <f ca="true">+IF(AND(ISNUMBER(OFFSET('Hygiene Data'!$G$10,0,10*ROW('Hygiene Data'!G84))),'Data Summary'!EC90="Yes"),OFFSET('Hygiene Data'!$G$10,0,10*ROW('Hygiene Data'!G84)),NA())</f>
        <v>#N/A</v>
      </c>
      <c r="BO90" s="111" t="e">
        <f ca="true">+IF(AND(ISNUMBER(OFFSET('Hygiene Data'!$H$6,0,10*ROW('Hygiene Data'!H84))),'Data Summary'!ED90="Yes"),OFFSET('Hygiene Data'!$H$6,0,10*ROW('Hygiene Data'!H84)),NA())</f>
        <v>#N/A</v>
      </c>
      <c r="BP90" s="111" t="e">
        <f ca="true">+IF(AND(ISNUMBER(OFFSET('Hygiene Data'!$H$8,0,10*ROW('Hygiene Data'!H84))),'Data Summary'!EE90="Yes"),OFFSET('Hygiene Data'!$H$8,0,10*ROW('Hygiene Data'!H84)),NA())</f>
        <v>#N/A</v>
      </c>
      <c r="BQ90" s="111" t="e">
        <f ca="true">+IF(AND(ISNUMBER(OFFSET('Hygiene Data'!$H$10,0,10*ROW('Hygiene Data'!H84))),'Data Summary'!EF90="Yes"),OFFSET('Hygiene Data'!$H$10,0,10*ROW('Hygiene Data'!H84)),NA())</f>
        <v>#N/A</v>
      </c>
    </row>
    <row r="91" x14ac:dyDescent="0.2">
      <c r="A91" s="59" t="e">
        <f ca="true">+IF(OFFSET('Water Data'!$B$1,0,10*ROW('Water Data'!B85))="",NA(),OFFSET('Water Data'!$B$1,0,10*ROW('Water Data'!B85)))</f>
        <v>#N/A</v>
      </c>
      <c r="B91" s="59" t="e">
        <f ca="true">+IF(OFFSET('Water Data'!$A$3,0,10*ROW('Water Data'!A88))="",NA(),OFFSET('Water Data'!$A$3,0,10*ROW('Water Data'!A88)))</f>
        <v>#N/A</v>
      </c>
      <c r="C91" s="59" t="e">
        <f ca="true">+IF(OFFSET('Water Data'!$C$3,0,10*ROW('Water Data'!C88))="",NA(),OFFSET('Water Data'!$C$3,0,10*ROW('Water Data'!C88)))</f>
        <v>#N/A</v>
      </c>
      <c r="D91" s="60" t="e">
        <f ca="true">+IF(AND(ISNUMBER(OFFSET('Water Data'!$C$5,0,10*ROW('Water Data'!C85))),'Data Summary'!BS91="Yes"),100-OFFSET('Water Data'!$C$5,0,10*ROW('Water Data'!C85)),NA())</f>
        <v>#N/A</v>
      </c>
      <c r="E91" s="60" t="e">
        <f ca="true">+IF(AND(ISNUMBER(OFFSET('Water Data'!$C$7,0,10*ROW('Water Data'!C85))),'Data Summary'!BT91="Yes"),OFFSET('Water Data'!$C$7,0,10*ROW('Water Data'!C85)),NA())</f>
        <v>#N/A</v>
      </c>
      <c r="F91" s="60" t="e">
        <f ca="true">+IF(AND(ISNUMBER(OFFSET('Water Data'!$C$10,0,10*ROW('Water Data'!C85))),'Data Summary'!BU91="Yes"),OFFSET('Water Data'!$C$10,0,10*ROW('Water Data'!C85)),NA())</f>
        <v>#N/A</v>
      </c>
      <c r="G91" s="60" t="e">
        <f ca="true">+IF(AND(ISNUMBER(OFFSET('Water Data'!$D$5,0,10*ROW('Water Data'!D85))),'Data Summary'!BV91="Yes"),100-OFFSET('Water Data'!$D$5,0,10*ROW('Water Data'!D85)),NA())</f>
        <v>#N/A</v>
      </c>
      <c r="H91" s="60" t="e">
        <f ca="true">+IF(AND(ISNUMBER(OFFSET('Water Data'!$D$7,0,10*ROW('Water Data'!D85))),'Data Summary'!BW91="Yes"),OFFSET('Water Data'!$D$7,0,10*ROW('Water Data'!D85)),NA())</f>
        <v>#N/A</v>
      </c>
      <c r="I91" s="60" t="e">
        <f ca="true">+IF(AND(ISNUMBER(OFFSET('Water Data'!$D$10,0,10*ROW('Water Data'!D85))),'Data Summary'!BX91="Yes"),OFFSET('Water Data'!$D$10,0,10*ROW('Water Data'!D85)),NA())</f>
        <v>#N/A</v>
      </c>
      <c r="J91" s="60" t="e">
        <f ca="true">+IF(AND(ISNUMBER(OFFSET('Water Data'!$E$5,0,10*ROW('Water Data'!E85))),'Data Summary'!BY91="Yes"),100-OFFSET('Water Data'!$E$5,0,10*ROW('Water Data'!E85)),NA())</f>
        <v>#N/A</v>
      </c>
      <c r="K91" s="60" t="e">
        <f ca="true">+IF(AND(ISNUMBER(OFFSET('Water Data'!$E$7,0,10*ROW('Water Data'!E85))),'Data Summary'!BZ91="Yes"),OFFSET('Water Data'!$E$7,0,10*ROW('Water Data'!E85)),NA())</f>
        <v>#N/A</v>
      </c>
      <c r="L91" s="60" t="e">
        <f ca="true">+IF(AND(ISNUMBER(OFFSET('Water Data'!$E$10,0,10*ROW('Water Data'!E85))),'Data Summary'!CA91="Yes"),OFFSET('Water Data'!$E$10,0,10*ROW('Water Data'!E85)),NA())</f>
        <v>#N/A</v>
      </c>
      <c r="M91" s="60" t="e">
        <f ca="true">+IF(AND(ISNUMBER(OFFSET('Water Data'!$F$5,0,10*ROW('Water Data'!F85))),'Data Summary'!CB91="Yes"),100-OFFSET('Water Data'!$F$5,0,10*ROW('Water Data'!F85)),NA())</f>
        <v>#N/A</v>
      </c>
      <c r="N91" s="60" t="e">
        <f ca="true">+IF(AND(ISNUMBER(OFFSET('Water Data'!$F$7,0,10*ROW('Water Data'!F85))),'Data Summary'!CC91="Yes"),OFFSET('Water Data'!$F$7,0,10*ROW('Water Data'!F85)),NA())</f>
        <v>#N/A</v>
      </c>
      <c r="O91" s="60" t="e">
        <f ca="true">+IF(AND(ISNUMBER(OFFSET('Water Data'!$F$10,0,10*ROW('Water Data'!F85))),'Data Summary'!CD91="Yes"),OFFSET('Water Data'!$F$10,0,10*ROW('Water Data'!F85)),NA())</f>
        <v>#N/A</v>
      </c>
      <c r="P91" s="60" t="e">
        <f ca="true">+IF(AND(ISNUMBER(OFFSET('Water Data'!$G$5,0,10*ROW('Water Data'!G85))),'Data Summary'!CE91="Yes"),100-OFFSET('Water Data'!$G$5,0,10*ROW('Water Data'!G85)),NA())</f>
        <v>#N/A</v>
      </c>
      <c r="Q91" s="60" t="e">
        <f ca="true">+IF(AND(ISNUMBER(OFFSET('Water Data'!$G$7,0,10*ROW('Water Data'!G85))),'Data Summary'!CF91="Yes"),OFFSET('Water Data'!$G$7,0,10*ROW('Water Data'!G85)),NA())</f>
        <v>#N/A</v>
      </c>
      <c r="R91" s="60" t="e">
        <f ca="true">+IF(AND(ISNUMBER(OFFSET('Water Data'!$G$10,0,10*ROW('Water Data'!G85))),'Data Summary'!CG91="Yes"),OFFSET('Water Data'!$G$10,0,10*ROW('Water Data'!G85)),NA())</f>
        <v>#N/A</v>
      </c>
      <c r="S91" s="60" t="e">
        <f ca="true">+IF(AND(ISNUMBER(OFFSET('Water Data'!$H$5,0,10*ROW('Water Data'!H85))),'Data Summary'!CH91="Yes"),100-OFFSET('Water Data'!$H$5,0,10*ROW('Water Data'!H85)),NA())</f>
        <v>#N/A</v>
      </c>
      <c r="T91" s="60" t="e">
        <f ca="true">+IF(AND(ISNUMBER(OFFSET('Water Data'!$H$7,0,10*ROW('Water Data'!H85))),'Data Summary'!CI91="Yes"),OFFSET('Water Data'!$H$7,0,10*ROW('Water Data'!H85)),NA())</f>
        <v>#N/A</v>
      </c>
      <c r="U91" s="60" t="e">
        <f ca="true">+IF(AND(ISNUMBER(OFFSET('Water Data'!$H$10,0,10*ROW('Water Data'!H85))),'Data Summary'!CJ91="Yes"),OFFSET('Water Data'!$H$10,0,10*ROW('Water Data'!H85)),NA())</f>
        <v>#N/A</v>
      </c>
      <c r="V91" s="106" t="e">
        <f ca="true">+IF(AND(ISNUMBER(OFFSET('Sanitation Data'!$C$5,0,10*ROW('Sanitation Data'!C85))),'Data Summary'!CK91="Yes"),100-OFFSET('Sanitation Data'!$C$5,0,10*ROW('Sanitation Data'!C85)),NA())</f>
        <v>#N/A</v>
      </c>
      <c r="W91" s="106" t="e">
        <f ca="true">+IF(AND(ISNUMBER(OFFSET('Sanitation Data'!$C$7,0,10*ROW('Sanitation Data'!C85))),'Data Summary'!CL91="Yes"),OFFSET('Sanitation Data'!$C$7,0,10*ROW('Sanitation Data'!C85)),NA())</f>
        <v>#N/A</v>
      </c>
      <c r="X91" s="106" t="e">
        <f ca="true">+IF(AND(ISNUMBER(OFFSET('Sanitation Data'!$C$11,0,10*ROW('Sanitation Data'!C85))),'Data Summary'!CM91="Yes"),OFFSET('Sanitation Data'!$C$11,0,10*ROW('Sanitation Data'!C85)),NA())</f>
        <v>#N/A</v>
      </c>
      <c r="Y91" s="106" t="e">
        <f ca="true">+IF(AND(ISNUMBER(OFFSET('Sanitation Data'!$C$12,0,10*ROW('Sanitation Data'!C85))),'Data Summary'!CN91="Yes"),OFFSET('Sanitation Data'!$C$12,0,10*ROW('Sanitation Data'!C85)),NA())</f>
        <v>#N/A</v>
      </c>
      <c r="Z91" s="106" t="e">
        <f ca="true">+IF(AND(ISNUMBER(OFFSET('Sanitation Data'!$C$13,0,10*ROW('Sanitation Data'!C85))),'Data Summary'!CO91="Yes"),OFFSET('Sanitation Data'!$C$13,0,10*ROW('Sanitation Data'!C85)),NA())</f>
        <v>#N/A</v>
      </c>
      <c r="AA91" s="106" t="e">
        <f ca="true">+IF(AND(ISNUMBER(OFFSET('Sanitation Data'!$D$5,0,10*ROW('Sanitation Data'!D85))),'Data Summary'!CP91="Yes"),100-OFFSET('Sanitation Data'!$D$5,0,10*ROW('Sanitation Data'!D85)),NA())</f>
        <v>#N/A</v>
      </c>
      <c r="AB91" s="106" t="e">
        <f ca="true">+IF(AND(ISNUMBER(OFFSET('Sanitation Data'!$D$7,0,10*ROW('Sanitation Data'!D85))),'Data Summary'!CQ91="Yes"),OFFSET('Sanitation Data'!$D$7,0,10*ROW('Sanitation Data'!D85)),NA())</f>
        <v>#N/A</v>
      </c>
      <c r="AC91" s="106" t="e">
        <f ca="true">+IF(AND(ISNUMBER(OFFSET('Sanitation Data'!$D$11,0,10*ROW('Sanitation Data'!D85))),'Data Summary'!CR91="Yes"),OFFSET('Sanitation Data'!$D$11,0,10*ROW('Sanitation Data'!D85)),NA())</f>
        <v>#N/A</v>
      </c>
      <c r="AD91" s="106" t="e">
        <f ca="true">+IF(AND(ISNUMBER(OFFSET('Sanitation Data'!$D$12,0,10*ROW('Sanitation Data'!D85))),'Data Summary'!CS91="Yes"),OFFSET('Sanitation Data'!$D$12,0,10*ROW('Sanitation Data'!D85)),NA())</f>
        <v>#N/A</v>
      </c>
      <c r="AE91" s="106" t="e">
        <f ca="true">+IF(AND(ISNUMBER(OFFSET('Sanitation Data'!$D$13,0,10*ROW('Sanitation Data'!D85))),'Data Summary'!CT91="Yes"),OFFSET('Sanitation Data'!$D$13,0,10*ROW('Sanitation Data'!D85)),NA())</f>
        <v>#N/A</v>
      </c>
      <c r="AF91" s="106" t="e">
        <f ca="true">+IF(AND(ISNUMBER(OFFSET('Sanitation Data'!$E$5,0,10*ROW('Sanitation Data'!E85))),'Data Summary'!CU91="Yes"),100-OFFSET('Sanitation Data'!$E$5,0,10*ROW('Sanitation Data'!E85)),NA())</f>
        <v>#N/A</v>
      </c>
      <c r="AG91" s="106" t="e">
        <f ca="true">+IF(AND(ISNUMBER(OFFSET('Sanitation Data'!$E$7,0,10*ROW('Sanitation Data'!E85))),'Data Summary'!CV91="Yes"),OFFSET('Sanitation Data'!$E$7,0,10*ROW('Sanitation Data'!E85)),NA())</f>
        <v>#N/A</v>
      </c>
      <c r="AH91" s="106" t="e">
        <f ca="true">+IF(AND(ISNUMBER(OFFSET('Sanitation Data'!$E$11,0,10*ROW('Sanitation Data'!E85))),'Data Summary'!CW91="Yes"),OFFSET('Sanitation Data'!$E$11,0,10*ROW('Sanitation Data'!E85)),NA())</f>
        <v>#N/A</v>
      </c>
      <c r="AI91" s="106" t="e">
        <f ca="true">+IF(AND(ISNUMBER(OFFSET('Sanitation Data'!$E$12,0,10*ROW('Sanitation Data'!E85))),'Data Summary'!CX91="Yes"),OFFSET('Sanitation Data'!$E$12,0,10*ROW('Sanitation Data'!E85)),NA())</f>
        <v>#N/A</v>
      </c>
      <c r="AJ91" s="106" t="e">
        <f ca="true">+IF(AND(ISNUMBER(OFFSET('Sanitation Data'!$E$13,0,10*ROW('Sanitation Data'!E85))),'Data Summary'!CY91="Yes"),OFFSET('Sanitation Data'!$E$13,0,10*ROW('Sanitation Data'!E85)),NA())</f>
        <v>#N/A</v>
      </c>
      <c r="AK91" s="106" t="e">
        <f ca="true">+IF(AND(ISNUMBER(OFFSET('Sanitation Data'!$F$5,0,10*ROW('Sanitation Data'!F85))),'Data Summary'!CZ91="Yes"),100-OFFSET('Sanitation Data'!$F$5,0,10*ROW('Sanitation Data'!F85)),NA())</f>
        <v>#N/A</v>
      </c>
      <c r="AL91" s="106" t="e">
        <f ca="true">+IF(AND(ISNUMBER(OFFSET('Sanitation Data'!$F$7,0,10*ROW('Sanitation Data'!F85))),'Data Summary'!DA91="Yes"),OFFSET('Sanitation Data'!$F$7,0,10*ROW('Sanitation Data'!F85)),NA())</f>
        <v>#N/A</v>
      </c>
      <c r="AM91" s="106" t="e">
        <f ca="true">+IF(AND(ISNUMBER(OFFSET('Sanitation Data'!$F$11,0,10*ROW('Sanitation Data'!F85))),'Data Summary'!DB91="Yes"),OFFSET('Sanitation Data'!$F$11,0,10*ROW('Sanitation Data'!F85)),NA())</f>
        <v>#N/A</v>
      </c>
      <c r="AN91" s="106" t="e">
        <f ca="true">+IF(AND(ISNUMBER(OFFSET('Sanitation Data'!$F$12,0,10*ROW('Sanitation Data'!F85))),'Data Summary'!DC91="Yes"),OFFSET('Sanitation Data'!$F$12,0,10*ROW('Sanitation Data'!F85)),NA())</f>
        <v>#N/A</v>
      </c>
      <c r="AO91" s="106" t="e">
        <f ca="true">+IF(AND(ISNUMBER(OFFSET('Sanitation Data'!$F$13,0,10*ROW('Sanitation Data'!F85))),'Data Summary'!DD91="Yes"),OFFSET('Sanitation Data'!$F$13,0,10*ROW('Sanitation Data'!F85)),NA())</f>
        <v>#N/A</v>
      </c>
      <c r="AP91" s="106" t="e">
        <f ca="true">+IF(AND(ISNUMBER(OFFSET('Sanitation Data'!$G$5,0,10*ROW('Sanitation Data'!G85))),'Data Summary'!DE91="Yes"),100-OFFSET('Sanitation Data'!$G$5,0,10*ROW('Sanitation Data'!G85)),NA())</f>
        <v>#N/A</v>
      </c>
      <c r="AQ91" s="106" t="e">
        <f ca="true">+IF(AND(ISNUMBER(OFFSET('Sanitation Data'!$G$7,0,10*ROW('Sanitation Data'!G85))),'Data Summary'!DF91="Yes"),OFFSET('Sanitation Data'!$G$7,0,10*ROW('Sanitation Data'!G85)),NA())</f>
        <v>#N/A</v>
      </c>
      <c r="AR91" s="106" t="e">
        <f ca="true">+IF(AND(ISNUMBER(OFFSET('Sanitation Data'!$G$11,0,10*ROW('Sanitation Data'!G85))),'Data Summary'!DG91="Yes"),OFFSET('Sanitation Data'!$G$11,0,10*ROW('Sanitation Data'!G85)),NA())</f>
        <v>#N/A</v>
      </c>
      <c r="AS91" s="106" t="e">
        <f ca="true">+IF(AND(ISNUMBER(OFFSET('Sanitation Data'!$G$12,0,10*ROW('Sanitation Data'!G85))),'Data Summary'!DH91="Yes"),OFFSET('Sanitation Data'!$G$12,0,10*ROW('Sanitation Data'!G85)),NA())</f>
        <v>#N/A</v>
      </c>
      <c r="AT91" s="106" t="e">
        <f ca="true">+IF(AND(ISNUMBER(OFFSET('Sanitation Data'!$G$13,0,10*ROW('Sanitation Data'!G85))),'Data Summary'!DI91="Yes"),OFFSET('Sanitation Data'!$G$13,0,10*ROW('Sanitation Data'!G85)),NA())</f>
        <v>#N/A</v>
      </c>
      <c r="AU91" s="106" t="e">
        <f ca="true">+IF(AND(ISNUMBER(OFFSET('Sanitation Data'!$H$5,0,10*ROW('Sanitation Data'!H85))),'Data Summary'!DJ91="Yes"),100-OFFSET('Sanitation Data'!$H$5,0,10*ROW('Sanitation Data'!H85)),NA())</f>
        <v>#N/A</v>
      </c>
      <c r="AV91" s="106" t="e">
        <f ca="true">+IF(AND(ISNUMBER(OFFSET('Sanitation Data'!$H$7,0,10*ROW('Sanitation Data'!H85))),'Data Summary'!DK91="Yes"),OFFSET('Sanitation Data'!$H$7,0,10*ROW('Sanitation Data'!H85)),NA())</f>
        <v>#N/A</v>
      </c>
      <c r="AW91" s="106" t="e">
        <f ca="true">+IF(AND(ISNUMBER(OFFSET('Sanitation Data'!$H$11,0,10*ROW('Sanitation Data'!H85))),'Data Summary'!DL91="Yes"),OFFSET('Sanitation Data'!$H$11,0,10*ROW('Sanitation Data'!H85)),NA())</f>
        <v>#N/A</v>
      </c>
      <c r="AX91" s="106" t="e">
        <f ca="true">+IF(AND(ISNUMBER(OFFSET('Sanitation Data'!$H$12,0,10*ROW('Sanitation Data'!H85))),'Data Summary'!DM91="Yes"),OFFSET('Sanitation Data'!$H$12,0,10*ROW('Sanitation Data'!H85)),NA())</f>
        <v>#N/A</v>
      </c>
      <c r="AY91" s="106" t="e">
        <f ca="true">+IF(AND(ISNUMBER(OFFSET('Sanitation Data'!$H$13,0,10*ROW('Sanitation Data'!H85))),'Data Summary'!DN91="Yes"),OFFSET('Sanitation Data'!$H$13,0,10*ROW('Sanitation Data'!H85)),NA())</f>
        <v>#N/A</v>
      </c>
      <c r="AZ91" s="111" t="e">
        <f ca="true">+IF(AND(ISNUMBER(OFFSET('Hygiene Data'!$C$6,0,10*ROW('Hygiene Data'!C85))),'Data Summary'!DO91="Yes"),OFFSET('Hygiene Data'!$C$6,0,10*ROW('Hygiene Data'!C85)),NA())</f>
        <v>#N/A</v>
      </c>
      <c r="BA91" s="111" t="e">
        <f ca="true">+IF(AND(ISNUMBER(OFFSET('Hygiene Data'!$C$8,0,10*ROW('Hygiene Data'!C85))),'Data Summary'!DP91="Yes"),OFFSET('Hygiene Data'!$C$8,0,10*ROW('Hygiene Data'!C85)),NA())</f>
        <v>#N/A</v>
      </c>
      <c r="BB91" s="111" t="e">
        <f ca="true">+IF(AND(ISNUMBER(OFFSET('Hygiene Data'!$C$10,0,10*ROW('Hygiene Data'!C85))),'Data Summary'!DQ91="Yes"),OFFSET('Hygiene Data'!$C$10,0,10*ROW('Hygiene Data'!C85)),NA())</f>
        <v>#N/A</v>
      </c>
      <c r="BC91" s="111" t="e">
        <f ca="true">+IF(AND(ISNUMBER(OFFSET('Hygiene Data'!$D$6,0,10*ROW('Hygiene Data'!D85))),'Data Summary'!DR91="Yes"),OFFSET('Hygiene Data'!$D$6,0,10*ROW('Hygiene Data'!D85)),NA())</f>
        <v>#N/A</v>
      </c>
      <c r="BD91" s="111" t="e">
        <f ca="true">+IF(AND(ISNUMBER(OFFSET('Hygiene Data'!$D$8,0,10*ROW('Hygiene Data'!D85))),'Data Summary'!DS91="Yes"),OFFSET('Hygiene Data'!$D$8,0,10*ROW('Hygiene Data'!D85)),NA())</f>
        <v>#N/A</v>
      </c>
      <c r="BE91" s="111" t="e">
        <f ca="true">+IF(AND(ISNUMBER(OFFSET('Hygiene Data'!$D$10,0,10*ROW('Hygiene Data'!D85))),'Data Summary'!DT91="Yes"),OFFSET('Hygiene Data'!$D$10,0,10*ROW('Hygiene Data'!D85)),NA())</f>
        <v>#N/A</v>
      </c>
      <c r="BF91" s="111" t="e">
        <f ca="true">+IF(AND(ISNUMBER(OFFSET('Hygiene Data'!$E$6,0,10*ROW('Hygiene Data'!E85))),'Data Summary'!DU91="Yes"),OFFSET('Hygiene Data'!$E$6,0,10*ROW('Hygiene Data'!E85)),NA())</f>
        <v>#N/A</v>
      </c>
      <c r="BG91" s="111" t="e">
        <f ca="true">+IF(AND(ISNUMBER(OFFSET('Hygiene Data'!$E$8,0,10*ROW('Hygiene Data'!E85))),'Data Summary'!DV91="Yes"),OFFSET('Hygiene Data'!$E$8,0,10*ROW('Hygiene Data'!E85)),NA())</f>
        <v>#N/A</v>
      </c>
      <c r="BH91" s="111" t="e">
        <f ca="true">+IF(AND(ISNUMBER(OFFSET('Hygiene Data'!$E$10,0,10*ROW('Hygiene Data'!E85))),'Data Summary'!DW91="Yes"),OFFSET('Hygiene Data'!$E$10,0,10*ROW('Hygiene Data'!E85)),NA())</f>
        <v>#N/A</v>
      </c>
      <c r="BI91" s="111" t="e">
        <f ca="true">+IF(AND(ISNUMBER(OFFSET('Hygiene Data'!$F$6,0,10*ROW('Hygiene Data'!F85))),'Data Summary'!DX91="Yes"),OFFSET('Hygiene Data'!$F$6,0,10*ROW('Hygiene Data'!F85)),NA())</f>
        <v>#N/A</v>
      </c>
      <c r="BJ91" s="111" t="e">
        <f ca="true">+IF(AND(ISNUMBER(OFFSET('Hygiene Data'!$F$8,0,10*ROW('Hygiene Data'!F85))),'Data Summary'!DY91="Yes"),OFFSET('Hygiene Data'!$F$8,0,10*ROW('Hygiene Data'!F85)),NA())</f>
        <v>#N/A</v>
      </c>
      <c r="BK91" s="111" t="e">
        <f ca="true">+IF(AND(ISNUMBER(OFFSET('Hygiene Data'!$F$10,0,10*ROW('Hygiene Data'!F85))),'Data Summary'!DZ91="Yes"),OFFSET('Hygiene Data'!$F$10,0,10*ROW('Hygiene Data'!F85)),NA())</f>
        <v>#N/A</v>
      </c>
      <c r="BL91" s="111" t="e">
        <f ca="true">+IF(AND(ISNUMBER(OFFSET('Hygiene Data'!$G$6,0,10*ROW('Hygiene Data'!G85))),'Data Summary'!EA91="Yes"),OFFSET('Hygiene Data'!$G$6,0,10*ROW('Hygiene Data'!G85)),NA())</f>
        <v>#N/A</v>
      </c>
      <c r="BM91" s="111" t="e">
        <f ca="true">+IF(AND(ISNUMBER(OFFSET('Hygiene Data'!$G$8,0,10*ROW('Hygiene Data'!G85))),'Data Summary'!EB91="Yes"),OFFSET('Hygiene Data'!$G$8,0,10*ROW('Hygiene Data'!G85)),NA())</f>
        <v>#N/A</v>
      </c>
      <c r="BN91" s="111" t="e">
        <f ca="true">+IF(AND(ISNUMBER(OFFSET('Hygiene Data'!$G$10,0,10*ROW('Hygiene Data'!G85))),'Data Summary'!EC91="Yes"),OFFSET('Hygiene Data'!$G$10,0,10*ROW('Hygiene Data'!G85)),NA())</f>
        <v>#N/A</v>
      </c>
      <c r="BO91" s="111" t="e">
        <f ca="true">+IF(AND(ISNUMBER(OFFSET('Hygiene Data'!$H$6,0,10*ROW('Hygiene Data'!H85))),'Data Summary'!ED91="Yes"),OFFSET('Hygiene Data'!$H$6,0,10*ROW('Hygiene Data'!H85)),NA())</f>
        <v>#N/A</v>
      </c>
      <c r="BP91" s="111" t="e">
        <f ca="true">+IF(AND(ISNUMBER(OFFSET('Hygiene Data'!$H$8,0,10*ROW('Hygiene Data'!H85))),'Data Summary'!EE91="Yes"),OFFSET('Hygiene Data'!$H$8,0,10*ROW('Hygiene Data'!H85)),NA())</f>
        <v>#N/A</v>
      </c>
      <c r="BQ91" s="111" t="e">
        <f ca="true">+IF(AND(ISNUMBER(OFFSET('Hygiene Data'!$H$10,0,10*ROW('Hygiene Data'!H85))),'Data Summary'!EF91="Yes"),OFFSET('Hygiene Data'!$H$10,0,10*ROW('Hygiene Data'!H85)),NA())</f>
        <v>#N/A</v>
      </c>
    </row>
    <row r="92" x14ac:dyDescent="0.2">
      <c r="A92" s="59" t="e">
        <f ca="true">+IF(OFFSET('Water Data'!$B$1,0,10*ROW('Water Data'!B86))="",NA(),OFFSET('Water Data'!$B$1,0,10*ROW('Water Data'!B86)))</f>
        <v>#N/A</v>
      </c>
      <c r="B92" s="59" t="e">
        <f ca="true">+IF(OFFSET('Water Data'!$A$3,0,10*ROW('Water Data'!A89))="",NA(),OFFSET('Water Data'!$A$3,0,10*ROW('Water Data'!A89)))</f>
        <v>#N/A</v>
      </c>
      <c r="C92" s="59" t="e">
        <f ca="true">+IF(OFFSET('Water Data'!$C$3,0,10*ROW('Water Data'!C89))="",NA(),OFFSET('Water Data'!$C$3,0,10*ROW('Water Data'!C89)))</f>
        <v>#N/A</v>
      </c>
      <c r="D92" s="60" t="e">
        <f ca="true">+IF(AND(ISNUMBER(OFFSET('Water Data'!$C$5,0,10*ROW('Water Data'!C86))),'Data Summary'!BS92="Yes"),100-OFFSET('Water Data'!$C$5,0,10*ROW('Water Data'!C86)),NA())</f>
        <v>#N/A</v>
      </c>
      <c r="E92" s="60" t="e">
        <f ca="true">+IF(AND(ISNUMBER(OFFSET('Water Data'!$C$7,0,10*ROW('Water Data'!C86))),'Data Summary'!BT92="Yes"),OFFSET('Water Data'!$C$7,0,10*ROW('Water Data'!C86)),NA())</f>
        <v>#N/A</v>
      </c>
      <c r="F92" s="60" t="e">
        <f ca="true">+IF(AND(ISNUMBER(OFFSET('Water Data'!$C$10,0,10*ROW('Water Data'!C86))),'Data Summary'!BU92="Yes"),OFFSET('Water Data'!$C$10,0,10*ROW('Water Data'!C86)),NA())</f>
        <v>#N/A</v>
      </c>
      <c r="G92" s="60" t="e">
        <f ca="true">+IF(AND(ISNUMBER(OFFSET('Water Data'!$D$5,0,10*ROW('Water Data'!D86))),'Data Summary'!BV92="Yes"),100-OFFSET('Water Data'!$D$5,0,10*ROW('Water Data'!D86)),NA())</f>
        <v>#N/A</v>
      </c>
      <c r="H92" s="60" t="e">
        <f ca="true">+IF(AND(ISNUMBER(OFFSET('Water Data'!$D$7,0,10*ROW('Water Data'!D86))),'Data Summary'!BW92="Yes"),OFFSET('Water Data'!$D$7,0,10*ROW('Water Data'!D86)),NA())</f>
        <v>#N/A</v>
      </c>
      <c r="I92" s="60" t="e">
        <f ca="true">+IF(AND(ISNUMBER(OFFSET('Water Data'!$D$10,0,10*ROW('Water Data'!D86))),'Data Summary'!BX92="Yes"),OFFSET('Water Data'!$D$10,0,10*ROW('Water Data'!D86)),NA())</f>
        <v>#N/A</v>
      </c>
      <c r="J92" s="60" t="e">
        <f ca="true">+IF(AND(ISNUMBER(OFFSET('Water Data'!$E$5,0,10*ROW('Water Data'!E86))),'Data Summary'!BY92="Yes"),100-OFFSET('Water Data'!$E$5,0,10*ROW('Water Data'!E86)),NA())</f>
        <v>#N/A</v>
      </c>
      <c r="K92" s="60" t="e">
        <f ca="true">+IF(AND(ISNUMBER(OFFSET('Water Data'!$E$7,0,10*ROW('Water Data'!E86))),'Data Summary'!BZ92="Yes"),OFFSET('Water Data'!$E$7,0,10*ROW('Water Data'!E86)),NA())</f>
        <v>#N/A</v>
      </c>
      <c r="L92" s="60" t="e">
        <f ca="true">+IF(AND(ISNUMBER(OFFSET('Water Data'!$E$10,0,10*ROW('Water Data'!E86))),'Data Summary'!CA92="Yes"),OFFSET('Water Data'!$E$10,0,10*ROW('Water Data'!E86)),NA())</f>
        <v>#N/A</v>
      </c>
      <c r="M92" s="60" t="e">
        <f ca="true">+IF(AND(ISNUMBER(OFFSET('Water Data'!$F$5,0,10*ROW('Water Data'!F86))),'Data Summary'!CB92="Yes"),100-OFFSET('Water Data'!$F$5,0,10*ROW('Water Data'!F86)),NA())</f>
        <v>#N/A</v>
      </c>
      <c r="N92" s="60" t="e">
        <f ca="true">+IF(AND(ISNUMBER(OFFSET('Water Data'!$F$7,0,10*ROW('Water Data'!F86))),'Data Summary'!CC92="Yes"),OFFSET('Water Data'!$F$7,0,10*ROW('Water Data'!F86)),NA())</f>
        <v>#N/A</v>
      </c>
      <c r="O92" s="60" t="e">
        <f ca="true">+IF(AND(ISNUMBER(OFFSET('Water Data'!$F$10,0,10*ROW('Water Data'!F86))),'Data Summary'!CD92="Yes"),OFFSET('Water Data'!$F$10,0,10*ROW('Water Data'!F86)),NA())</f>
        <v>#N/A</v>
      </c>
      <c r="P92" s="60" t="e">
        <f ca="true">+IF(AND(ISNUMBER(OFFSET('Water Data'!$G$5,0,10*ROW('Water Data'!G86))),'Data Summary'!CE92="Yes"),100-OFFSET('Water Data'!$G$5,0,10*ROW('Water Data'!G86)),NA())</f>
        <v>#N/A</v>
      </c>
      <c r="Q92" s="60" t="e">
        <f ca="true">+IF(AND(ISNUMBER(OFFSET('Water Data'!$G$7,0,10*ROW('Water Data'!G86))),'Data Summary'!CF92="Yes"),OFFSET('Water Data'!$G$7,0,10*ROW('Water Data'!G86)),NA())</f>
        <v>#N/A</v>
      </c>
      <c r="R92" s="60" t="e">
        <f ca="true">+IF(AND(ISNUMBER(OFFSET('Water Data'!$G$10,0,10*ROW('Water Data'!G86))),'Data Summary'!CG92="Yes"),OFFSET('Water Data'!$G$10,0,10*ROW('Water Data'!G86)),NA())</f>
        <v>#N/A</v>
      </c>
      <c r="S92" s="60" t="e">
        <f ca="true">+IF(AND(ISNUMBER(OFFSET('Water Data'!$H$5,0,10*ROW('Water Data'!H86))),'Data Summary'!CH92="Yes"),100-OFFSET('Water Data'!$H$5,0,10*ROW('Water Data'!H86)),NA())</f>
        <v>#N/A</v>
      </c>
      <c r="T92" s="60" t="e">
        <f ca="true">+IF(AND(ISNUMBER(OFFSET('Water Data'!$H$7,0,10*ROW('Water Data'!H86))),'Data Summary'!CI92="Yes"),OFFSET('Water Data'!$H$7,0,10*ROW('Water Data'!H86)),NA())</f>
        <v>#N/A</v>
      </c>
      <c r="U92" s="60" t="e">
        <f ca="true">+IF(AND(ISNUMBER(OFFSET('Water Data'!$H$10,0,10*ROW('Water Data'!H86))),'Data Summary'!CJ92="Yes"),OFFSET('Water Data'!$H$10,0,10*ROW('Water Data'!H86)),NA())</f>
        <v>#N/A</v>
      </c>
      <c r="V92" s="106" t="e">
        <f ca="true">+IF(AND(ISNUMBER(OFFSET('Sanitation Data'!$C$5,0,10*ROW('Sanitation Data'!C86))),'Data Summary'!CK92="Yes"),100-OFFSET('Sanitation Data'!$C$5,0,10*ROW('Sanitation Data'!C86)),NA())</f>
        <v>#N/A</v>
      </c>
      <c r="W92" s="106" t="e">
        <f ca="true">+IF(AND(ISNUMBER(OFFSET('Sanitation Data'!$C$7,0,10*ROW('Sanitation Data'!C86))),'Data Summary'!CL92="Yes"),OFFSET('Sanitation Data'!$C$7,0,10*ROW('Sanitation Data'!C86)),NA())</f>
        <v>#N/A</v>
      </c>
      <c r="X92" s="106" t="e">
        <f ca="true">+IF(AND(ISNUMBER(OFFSET('Sanitation Data'!$C$11,0,10*ROW('Sanitation Data'!C86))),'Data Summary'!CM92="Yes"),OFFSET('Sanitation Data'!$C$11,0,10*ROW('Sanitation Data'!C86)),NA())</f>
        <v>#N/A</v>
      </c>
      <c r="Y92" s="106" t="e">
        <f ca="true">+IF(AND(ISNUMBER(OFFSET('Sanitation Data'!$C$12,0,10*ROW('Sanitation Data'!C86))),'Data Summary'!CN92="Yes"),OFFSET('Sanitation Data'!$C$12,0,10*ROW('Sanitation Data'!C86)),NA())</f>
        <v>#N/A</v>
      </c>
      <c r="Z92" s="106" t="e">
        <f ca="true">+IF(AND(ISNUMBER(OFFSET('Sanitation Data'!$C$13,0,10*ROW('Sanitation Data'!C86))),'Data Summary'!CO92="Yes"),OFFSET('Sanitation Data'!$C$13,0,10*ROW('Sanitation Data'!C86)),NA())</f>
        <v>#N/A</v>
      </c>
      <c r="AA92" s="106" t="e">
        <f ca="true">+IF(AND(ISNUMBER(OFFSET('Sanitation Data'!$D$5,0,10*ROW('Sanitation Data'!D86))),'Data Summary'!CP92="Yes"),100-OFFSET('Sanitation Data'!$D$5,0,10*ROW('Sanitation Data'!D86)),NA())</f>
        <v>#N/A</v>
      </c>
      <c r="AB92" s="106" t="e">
        <f ca="true">+IF(AND(ISNUMBER(OFFSET('Sanitation Data'!$D$7,0,10*ROW('Sanitation Data'!D86))),'Data Summary'!CQ92="Yes"),OFFSET('Sanitation Data'!$D$7,0,10*ROW('Sanitation Data'!D86)),NA())</f>
        <v>#N/A</v>
      </c>
      <c r="AC92" s="106" t="e">
        <f ca="true">+IF(AND(ISNUMBER(OFFSET('Sanitation Data'!$D$11,0,10*ROW('Sanitation Data'!D86))),'Data Summary'!CR92="Yes"),OFFSET('Sanitation Data'!$D$11,0,10*ROW('Sanitation Data'!D86)),NA())</f>
        <v>#N/A</v>
      </c>
      <c r="AD92" s="106" t="e">
        <f ca="true">+IF(AND(ISNUMBER(OFFSET('Sanitation Data'!$D$12,0,10*ROW('Sanitation Data'!D86))),'Data Summary'!CS92="Yes"),OFFSET('Sanitation Data'!$D$12,0,10*ROW('Sanitation Data'!D86)),NA())</f>
        <v>#N/A</v>
      </c>
      <c r="AE92" s="106" t="e">
        <f ca="true">+IF(AND(ISNUMBER(OFFSET('Sanitation Data'!$D$13,0,10*ROW('Sanitation Data'!D86))),'Data Summary'!CT92="Yes"),OFFSET('Sanitation Data'!$D$13,0,10*ROW('Sanitation Data'!D86)),NA())</f>
        <v>#N/A</v>
      </c>
      <c r="AF92" s="106" t="e">
        <f ca="true">+IF(AND(ISNUMBER(OFFSET('Sanitation Data'!$E$5,0,10*ROW('Sanitation Data'!E86))),'Data Summary'!CU92="Yes"),100-OFFSET('Sanitation Data'!$E$5,0,10*ROW('Sanitation Data'!E86)),NA())</f>
        <v>#N/A</v>
      </c>
      <c r="AG92" s="106" t="e">
        <f ca="true">+IF(AND(ISNUMBER(OFFSET('Sanitation Data'!$E$7,0,10*ROW('Sanitation Data'!E86))),'Data Summary'!CV92="Yes"),OFFSET('Sanitation Data'!$E$7,0,10*ROW('Sanitation Data'!E86)),NA())</f>
        <v>#N/A</v>
      </c>
      <c r="AH92" s="106" t="e">
        <f ca="true">+IF(AND(ISNUMBER(OFFSET('Sanitation Data'!$E$11,0,10*ROW('Sanitation Data'!E86))),'Data Summary'!CW92="Yes"),OFFSET('Sanitation Data'!$E$11,0,10*ROW('Sanitation Data'!E86)),NA())</f>
        <v>#N/A</v>
      </c>
      <c r="AI92" s="106" t="e">
        <f ca="true">+IF(AND(ISNUMBER(OFFSET('Sanitation Data'!$E$12,0,10*ROW('Sanitation Data'!E86))),'Data Summary'!CX92="Yes"),OFFSET('Sanitation Data'!$E$12,0,10*ROW('Sanitation Data'!E86)),NA())</f>
        <v>#N/A</v>
      </c>
      <c r="AJ92" s="106" t="e">
        <f ca="true">+IF(AND(ISNUMBER(OFFSET('Sanitation Data'!$E$13,0,10*ROW('Sanitation Data'!E86))),'Data Summary'!CY92="Yes"),OFFSET('Sanitation Data'!$E$13,0,10*ROW('Sanitation Data'!E86)),NA())</f>
        <v>#N/A</v>
      </c>
      <c r="AK92" s="106" t="e">
        <f ca="true">+IF(AND(ISNUMBER(OFFSET('Sanitation Data'!$F$5,0,10*ROW('Sanitation Data'!F86))),'Data Summary'!CZ92="Yes"),100-OFFSET('Sanitation Data'!$F$5,0,10*ROW('Sanitation Data'!F86)),NA())</f>
        <v>#N/A</v>
      </c>
      <c r="AL92" s="106" t="e">
        <f ca="true">+IF(AND(ISNUMBER(OFFSET('Sanitation Data'!$F$7,0,10*ROW('Sanitation Data'!F86))),'Data Summary'!DA92="Yes"),OFFSET('Sanitation Data'!$F$7,0,10*ROW('Sanitation Data'!F86)),NA())</f>
        <v>#N/A</v>
      </c>
      <c r="AM92" s="106" t="e">
        <f ca="true">+IF(AND(ISNUMBER(OFFSET('Sanitation Data'!$F$11,0,10*ROW('Sanitation Data'!F86))),'Data Summary'!DB92="Yes"),OFFSET('Sanitation Data'!$F$11,0,10*ROW('Sanitation Data'!F86)),NA())</f>
        <v>#N/A</v>
      </c>
      <c r="AN92" s="106" t="e">
        <f ca="true">+IF(AND(ISNUMBER(OFFSET('Sanitation Data'!$F$12,0,10*ROW('Sanitation Data'!F86))),'Data Summary'!DC92="Yes"),OFFSET('Sanitation Data'!$F$12,0,10*ROW('Sanitation Data'!F86)),NA())</f>
        <v>#N/A</v>
      </c>
      <c r="AO92" s="106" t="e">
        <f ca="true">+IF(AND(ISNUMBER(OFFSET('Sanitation Data'!$F$13,0,10*ROW('Sanitation Data'!F86))),'Data Summary'!DD92="Yes"),OFFSET('Sanitation Data'!$F$13,0,10*ROW('Sanitation Data'!F86)),NA())</f>
        <v>#N/A</v>
      </c>
      <c r="AP92" s="106" t="e">
        <f ca="true">+IF(AND(ISNUMBER(OFFSET('Sanitation Data'!$G$5,0,10*ROW('Sanitation Data'!G86))),'Data Summary'!DE92="Yes"),100-OFFSET('Sanitation Data'!$G$5,0,10*ROW('Sanitation Data'!G86)),NA())</f>
        <v>#N/A</v>
      </c>
      <c r="AQ92" s="106" t="e">
        <f ca="true">+IF(AND(ISNUMBER(OFFSET('Sanitation Data'!$G$7,0,10*ROW('Sanitation Data'!G86))),'Data Summary'!DF92="Yes"),OFFSET('Sanitation Data'!$G$7,0,10*ROW('Sanitation Data'!G86)),NA())</f>
        <v>#N/A</v>
      </c>
      <c r="AR92" s="106" t="e">
        <f ca="true">+IF(AND(ISNUMBER(OFFSET('Sanitation Data'!$G$11,0,10*ROW('Sanitation Data'!G86))),'Data Summary'!DG92="Yes"),OFFSET('Sanitation Data'!$G$11,0,10*ROW('Sanitation Data'!G86)),NA())</f>
        <v>#N/A</v>
      </c>
      <c r="AS92" s="106" t="e">
        <f ca="true">+IF(AND(ISNUMBER(OFFSET('Sanitation Data'!$G$12,0,10*ROW('Sanitation Data'!G86))),'Data Summary'!DH92="Yes"),OFFSET('Sanitation Data'!$G$12,0,10*ROW('Sanitation Data'!G86)),NA())</f>
        <v>#N/A</v>
      </c>
      <c r="AT92" s="106" t="e">
        <f ca="true">+IF(AND(ISNUMBER(OFFSET('Sanitation Data'!$G$13,0,10*ROW('Sanitation Data'!G86))),'Data Summary'!DI92="Yes"),OFFSET('Sanitation Data'!$G$13,0,10*ROW('Sanitation Data'!G86)),NA())</f>
        <v>#N/A</v>
      </c>
      <c r="AU92" s="106" t="e">
        <f ca="true">+IF(AND(ISNUMBER(OFFSET('Sanitation Data'!$H$5,0,10*ROW('Sanitation Data'!H86))),'Data Summary'!DJ92="Yes"),100-OFFSET('Sanitation Data'!$H$5,0,10*ROW('Sanitation Data'!H86)),NA())</f>
        <v>#N/A</v>
      </c>
      <c r="AV92" s="106" t="e">
        <f ca="true">+IF(AND(ISNUMBER(OFFSET('Sanitation Data'!$H$7,0,10*ROW('Sanitation Data'!H86))),'Data Summary'!DK92="Yes"),OFFSET('Sanitation Data'!$H$7,0,10*ROW('Sanitation Data'!H86)),NA())</f>
        <v>#N/A</v>
      </c>
      <c r="AW92" s="106" t="e">
        <f ca="true">+IF(AND(ISNUMBER(OFFSET('Sanitation Data'!$H$11,0,10*ROW('Sanitation Data'!H86))),'Data Summary'!DL92="Yes"),OFFSET('Sanitation Data'!$H$11,0,10*ROW('Sanitation Data'!H86)),NA())</f>
        <v>#N/A</v>
      </c>
      <c r="AX92" s="106" t="e">
        <f ca="true">+IF(AND(ISNUMBER(OFFSET('Sanitation Data'!$H$12,0,10*ROW('Sanitation Data'!H86))),'Data Summary'!DM92="Yes"),OFFSET('Sanitation Data'!$H$12,0,10*ROW('Sanitation Data'!H86)),NA())</f>
        <v>#N/A</v>
      </c>
      <c r="AY92" s="106" t="e">
        <f ca="true">+IF(AND(ISNUMBER(OFFSET('Sanitation Data'!$H$13,0,10*ROW('Sanitation Data'!H86))),'Data Summary'!DN92="Yes"),OFFSET('Sanitation Data'!$H$13,0,10*ROW('Sanitation Data'!H86)),NA())</f>
        <v>#N/A</v>
      </c>
      <c r="AZ92" s="111" t="e">
        <f ca="true">+IF(AND(ISNUMBER(OFFSET('Hygiene Data'!$C$6,0,10*ROW('Hygiene Data'!C86))),'Data Summary'!DO92="Yes"),OFFSET('Hygiene Data'!$C$6,0,10*ROW('Hygiene Data'!C86)),NA())</f>
        <v>#N/A</v>
      </c>
      <c r="BA92" s="111" t="e">
        <f ca="true">+IF(AND(ISNUMBER(OFFSET('Hygiene Data'!$C$8,0,10*ROW('Hygiene Data'!C86))),'Data Summary'!DP92="Yes"),OFFSET('Hygiene Data'!$C$8,0,10*ROW('Hygiene Data'!C86)),NA())</f>
        <v>#N/A</v>
      </c>
      <c r="BB92" s="111" t="e">
        <f ca="true">+IF(AND(ISNUMBER(OFFSET('Hygiene Data'!$C$10,0,10*ROW('Hygiene Data'!C86))),'Data Summary'!DQ92="Yes"),OFFSET('Hygiene Data'!$C$10,0,10*ROW('Hygiene Data'!C86)),NA())</f>
        <v>#N/A</v>
      </c>
      <c r="BC92" s="111" t="e">
        <f ca="true">+IF(AND(ISNUMBER(OFFSET('Hygiene Data'!$D$6,0,10*ROW('Hygiene Data'!D86))),'Data Summary'!DR92="Yes"),OFFSET('Hygiene Data'!$D$6,0,10*ROW('Hygiene Data'!D86)),NA())</f>
        <v>#N/A</v>
      </c>
      <c r="BD92" s="111" t="e">
        <f ca="true">+IF(AND(ISNUMBER(OFFSET('Hygiene Data'!$D$8,0,10*ROW('Hygiene Data'!D86))),'Data Summary'!DS92="Yes"),OFFSET('Hygiene Data'!$D$8,0,10*ROW('Hygiene Data'!D86)),NA())</f>
        <v>#N/A</v>
      </c>
      <c r="BE92" s="111" t="e">
        <f ca="true">+IF(AND(ISNUMBER(OFFSET('Hygiene Data'!$D$10,0,10*ROW('Hygiene Data'!D86))),'Data Summary'!DT92="Yes"),OFFSET('Hygiene Data'!$D$10,0,10*ROW('Hygiene Data'!D86)),NA())</f>
        <v>#N/A</v>
      </c>
      <c r="BF92" s="111" t="e">
        <f ca="true">+IF(AND(ISNUMBER(OFFSET('Hygiene Data'!$E$6,0,10*ROW('Hygiene Data'!E86))),'Data Summary'!DU92="Yes"),OFFSET('Hygiene Data'!$E$6,0,10*ROW('Hygiene Data'!E86)),NA())</f>
        <v>#N/A</v>
      </c>
      <c r="BG92" s="111" t="e">
        <f ca="true">+IF(AND(ISNUMBER(OFFSET('Hygiene Data'!$E$8,0,10*ROW('Hygiene Data'!E86))),'Data Summary'!DV92="Yes"),OFFSET('Hygiene Data'!$E$8,0,10*ROW('Hygiene Data'!E86)),NA())</f>
        <v>#N/A</v>
      </c>
      <c r="BH92" s="111" t="e">
        <f ca="true">+IF(AND(ISNUMBER(OFFSET('Hygiene Data'!$E$10,0,10*ROW('Hygiene Data'!E86))),'Data Summary'!DW92="Yes"),OFFSET('Hygiene Data'!$E$10,0,10*ROW('Hygiene Data'!E86)),NA())</f>
        <v>#N/A</v>
      </c>
      <c r="BI92" s="111" t="e">
        <f ca="true">+IF(AND(ISNUMBER(OFFSET('Hygiene Data'!$F$6,0,10*ROW('Hygiene Data'!F86))),'Data Summary'!DX92="Yes"),OFFSET('Hygiene Data'!$F$6,0,10*ROW('Hygiene Data'!F86)),NA())</f>
        <v>#N/A</v>
      </c>
      <c r="BJ92" s="111" t="e">
        <f ca="true">+IF(AND(ISNUMBER(OFFSET('Hygiene Data'!$F$8,0,10*ROW('Hygiene Data'!F86))),'Data Summary'!DY92="Yes"),OFFSET('Hygiene Data'!$F$8,0,10*ROW('Hygiene Data'!F86)),NA())</f>
        <v>#N/A</v>
      </c>
      <c r="BK92" s="111" t="e">
        <f ca="true">+IF(AND(ISNUMBER(OFFSET('Hygiene Data'!$F$10,0,10*ROW('Hygiene Data'!F86))),'Data Summary'!DZ92="Yes"),OFFSET('Hygiene Data'!$F$10,0,10*ROW('Hygiene Data'!F86)),NA())</f>
        <v>#N/A</v>
      </c>
      <c r="BL92" s="111" t="e">
        <f ca="true">+IF(AND(ISNUMBER(OFFSET('Hygiene Data'!$G$6,0,10*ROW('Hygiene Data'!G86))),'Data Summary'!EA92="Yes"),OFFSET('Hygiene Data'!$G$6,0,10*ROW('Hygiene Data'!G86)),NA())</f>
        <v>#N/A</v>
      </c>
      <c r="BM92" s="111" t="e">
        <f ca="true">+IF(AND(ISNUMBER(OFFSET('Hygiene Data'!$G$8,0,10*ROW('Hygiene Data'!G86))),'Data Summary'!EB92="Yes"),OFFSET('Hygiene Data'!$G$8,0,10*ROW('Hygiene Data'!G86)),NA())</f>
        <v>#N/A</v>
      </c>
      <c r="BN92" s="111" t="e">
        <f ca="true">+IF(AND(ISNUMBER(OFFSET('Hygiene Data'!$G$10,0,10*ROW('Hygiene Data'!G86))),'Data Summary'!EC92="Yes"),OFFSET('Hygiene Data'!$G$10,0,10*ROW('Hygiene Data'!G86)),NA())</f>
        <v>#N/A</v>
      </c>
      <c r="BO92" s="111" t="e">
        <f ca="true">+IF(AND(ISNUMBER(OFFSET('Hygiene Data'!$H$6,0,10*ROW('Hygiene Data'!H86))),'Data Summary'!ED92="Yes"),OFFSET('Hygiene Data'!$H$6,0,10*ROW('Hygiene Data'!H86)),NA())</f>
        <v>#N/A</v>
      </c>
      <c r="BP92" s="111" t="e">
        <f ca="true">+IF(AND(ISNUMBER(OFFSET('Hygiene Data'!$H$8,0,10*ROW('Hygiene Data'!H86))),'Data Summary'!EE92="Yes"),OFFSET('Hygiene Data'!$H$8,0,10*ROW('Hygiene Data'!H86)),NA())</f>
        <v>#N/A</v>
      </c>
      <c r="BQ92" s="111" t="e">
        <f ca="true">+IF(AND(ISNUMBER(OFFSET('Hygiene Data'!$H$10,0,10*ROW('Hygiene Data'!H86))),'Data Summary'!EF92="Yes"),OFFSET('Hygiene Data'!$H$10,0,10*ROW('Hygiene Data'!H86)),NA())</f>
        <v>#N/A</v>
      </c>
    </row>
    <row r="93" x14ac:dyDescent="0.2">
      <c r="A93" s="59" t="e">
        <f ca="true">+IF(OFFSET('Water Data'!$B$1,0,10*ROW('Water Data'!B87))="",NA(),OFFSET('Water Data'!$B$1,0,10*ROW('Water Data'!B87)))</f>
        <v>#N/A</v>
      </c>
      <c r="B93" s="59" t="e">
        <f ca="true">+IF(OFFSET('Water Data'!$A$3,0,10*ROW('Water Data'!A90))="",NA(),OFFSET('Water Data'!$A$3,0,10*ROW('Water Data'!A90)))</f>
        <v>#N/A</v>
      </c>
      <c r="C93" s="59" t="e">
        <f ca="true">+IF(OFFSET('Water Data'!$C$3,0,10*ROW('Water Data'!C90))="",NA(),OFFSET('Water Data'!$C$3,0,10*ROW('Water Data'!C90)))</f>
        <v>#N/A</v>
      </c>
      <c r="D93" s="60" t="e">
        <f ca="true">+IF(AND(ISNUMBER(OFFSET('Water Data'!$C$5,0,10*ROW('Water Data'!C87))),'Data Summary'!BS93="Yes"),100-OFFSET('Water Data'!$C$5,0,10*ROW('Water Data'!C87)),NA())</f>
        <v>#N/A</v>
      </c>
      <c r="E93" s="60" t="e">
        <f ca="true">+IF(AND(ISNUMBER(OFFSET('Water Data'!$C$7,0,10*ROW('Water Data'!C87))),'Data Summary'!BT93="Yes"),OFFSET('Water Data'!$C$7,0,10*ROW('Water Data'!C87)),NA())</f>
        <v>#N/A</v>
      </c>
      <c r="F93" s="60" t="e">
        <f ca="true">+IF(AND(ISNUMBER(OFFSET('Water Data'!$C$10,0,10*ROW('Water Data'!C87))),'Data Summary'!BU93="Yes"),OFFSET('Water Data'!$C$10,0,10*ROW('Water Data'!C87)),NA())</f>
        <v>#N/A</v>
      </c>
      <c r="G93" s="60" t="e">
        <f ca="true">+IF(AND(ISNUMBER(OFFSET('Water Data'!$D$5,0,10*ROW('Water Data'!D87))),'Data Summary'!BV93="Yes"),100-OFFSET('Water Data'!$D$5,0,10*ROW('Water Data'!D87)),NA())</f>
        <v>#N/A</v>
      </c>
      <c r="H93" s="60" t="e">
        <f ca="true">+IF(AND(ISNUMBER(OFFSET('Water Data'!$D$7,0,10*ROW('Water Data'!D87))),'Data Summary'!BW93="Yes"),OFFSET('Water Data'!$D$7,0,10*ROW('Water Data'!D87)),NA())</f>
        <v>#N/A</v>
      </c>
      <c r="I93" s="60" t="e">
        <f ca="true">+IF(AND(ISNUMBER(OFFSET('Water Data'!$D$10,0,10*ROW('Water Data'!D87))),'Data Summary'!BX93="Yes"),OFFSET('Water Data'!$D$10,0,10*ROW('Water Data'!D87)),NA())</f>
        <v>#N/A</v>
      </c>
      <c r="J93" s="60" t="e">
        <f ca="true">+IF(AND(ISNUMBER(OFFSET('Water Data'!$E$5,0,10*ROW('Water Data'!E87))),'Data Summary'!BY93="Yes"),100-OFFSET('Water Data'!$E$5,0,10*ROW('Water Data'!E87)),NA())</f>
        <v>#N/A</v>
      </c>
      <c r="K93" s="60" t="e">
        <f ca="true">+IF(AND(ISNUMBER(OFFSET('Water Data'!$E$7,0,10*ROW('Water Data'!E87))),'Data Summary'!BZ93="Yes"),OFFSET('Water Data'!$E$7,0,10*ROW('Water Data'!E87)),NA())</f>
        <v>#N/A</v>
      </c>
      <c r="L93" s="60" t="e">
        <f ca="true">+IF(AND(ISNUMBER(OFFSET('Water Data'!$E$10,0,10*ROW('Water Data'!E87))),'Data Summary'!CA93="Yes"),OFFSET('Water Data'!$E$10,0,10*ROW('Water Data'!E87)),NA())</f>
        <v>#N/A</v>
      </c>
      <c r="M93" s="60" t="e">
        <f ca="true">+IF(AND(ISNUMBER(OFFSET('Water Data'!$F$5,0,10*ROW('Water Data'!F87))),'Data Summary'!CB93="Yes"),100-OFFSET('Water Data'!$F$5,0,10*ROW('Water Data'!F87)),NA())</f>
        <v>#N/A</v>
      </c>
      <c r="N93" s="60" t="e">
        <f ca="true">+IF(AND(ISNUMBER(OFFSET('Water Data'!$F$7,0,10*ROW('Water Data'!F87))),'Data Summary'!CC93="Yes"),OFFSET('Water Data'!$F$7,0,10*ROW('Water Data'!F87)),NA())</f>
        <v>#N/A</v>
      </c>
      <c r="O93" s="60" t="e">
        <f ca="true">+IF(AND(ISNUMBER(OFFSET('Water Data'!$F$10,0,10*ROW('Water Data'!F87))),'Data Summary'!CD93="Yes"),OFFSET('Water Data'!$F$10,0,10*ROW('Water Data'!F87)),NA())</f>
        <v>#N/A</v>
      </c>
      <c r="P93" s="60" t="e">
        <f ca="true">+IF(AND(ISNUMBER(OFFSET('Water Data'!$G$5,0,10*ROW('Water Data'!G87))),'Data Summary'!CE93="Yes"),100-OFFSET('Water Data'!$G$5,0,10*ROW('Water Data'!G87)),NA())</f>
        <v>#N/A</v>
      </c>
      <c r="Q93" s="60" t="e">
        <f ca="true">+IF(AND(ISNUMBER(OFFSET('Water Data'!$G$7,0,10*ROW('Water Data'!G87))),'Data Summary'!CF93="Yes"),OFFSET('Water Data'!$G$7,0,10*ROW('Water Data'!G87)),NA())</f>
        <v>#N/A</v>
      </c>
      <c r="R93" s="60" t="e">
        <f ca="true">+IF(AND(ISNUMBER(OFFSET('Water Data'!$G$10,0,10*ROW('Water Data'!G87))),'Data Summary'!CG93="Yes"),OFFSET('Water Data'!$G$10,0,10*ROW('Water Data'!G87)),NA())</f>
        <v>#N/A</v>
      </c>
      <c r="S93" s="60" t="e">
        <f ca="true">+IF(AND(ISNUMBER(OFFSET('Water Data'!$H$5,0,10*ROW('Water Data'!H87))),'Data Summary'!CH93="Yes"),100-OFFSET('Water Data'!$H$5,0,10*ROW('Water Data'!H87)),NA())</f>
        <v>#N/A</v>
      </c>
      <c r="T93" s="60" t="e">
        <f ca="true">+IF(AND(ISNUMBER(OFFSET('Water Data'!$H$7,0,10*ROW('Water Data'!H87))),'Data Summary'!CI93="Yes"),OFFSET('Water Data'!$H$7,0,10*ROW('Water Data'!H87)),NA())</f>
        <v>#N/A</v>
      </c>
      <c r="U93" s="60" t="e">
        <f ca="true">+IF(AND(ISNUMBER(OFFSET('Water Data'!$H$10,0,10*ROW('Water Data'!H87))),'Data Summary'!CJ93="Yes"),OFFSET('Water Data'!$H$10,0,10*ROW('Water Data'!H87)),NA())</f>
        <v>#N/A</v>
      </c>
      <c r="V93" s="106" t="e">
        <f ca="true">+IF(AND(ISNUMBER(OFFSET('Sanitation Data'!$C$5,0,10*ROW('Sanitation Data'!C87))),'Data Summary'!CK93="Yes"),100-OFFSET('Sanitation Data'!$C$5,0,10*ROW('Sanitation Data'!C87)),NA())</f>
        <v>#N/A</v>
      </c>
      <c r="W93" s="106" t="e">
        <f ca="true">+IF(AND(ISNUMBER(OFFSET('Sanitation Data'!$C$7,0,10*ROW('Sanitation Data'!C87))),'Data Summary'!CL93="Yes"),OFFSET('Sanitation Data'!$C$7,0,10*ROW('Sanitation Data'!C87)),NA())</f>
        <v>#N/A</v>
      </c>
      <c r="X93" s="106" t="e">
        <f ca="true">+IF(AND(ISNUMBER(OFFSET('Sanitation Data'!$C$11,0,10*ROW('Sanitation Data'!C87))),'Data Summary'!CM93="Yes"),OFFSET('Sanitation Data'!$C$11,0,10*ROW('Sanitation Data'!C87)),NA())</f>
        <v>#N/A</v>
      </c>
      <c r="Y93" s="106" t="e">
        <f ca="true">+IF(AND(ISNUMBER(OFFSET('Sanitation Data'!$C$12,0,10*ROW('Sanitation Data'!C87))),'Data Summary'!CN93="Yes"),OFFSET('Sanitation Data'!$C$12,0,10*ROW('Sanitation Data'!C87)),NA())</f>
        <v>#N/A</v>
      </c>
      <c r="Z93" s="106" t="e">
        <f ca="true">+IF(AND(ISNUMBER(OFFSET('Sanitation Data'!$C$13,0,10*ROW('Sanitation Data'!C87))),'Data Summary'!CO93="Yes"),OFFSET('Sanitation Data'!$C$13,0,10*ROW('Sanitation Data'!C87)),NA())</f>
        <v>#N/A</v>
      </c>
      <c r="AA93" s="106" t="e">
        <f ca="true">+IF(AND(ISNUMBER(OFFSET('Sanitation Data'!$D$5,0,10*ROW('Sanitation Data'!D87))),'Data Summary'!CP93="Yes"),100-OFFSET('Sanitation Data'!$D$5,0,10*ROW('Sanitation Data'!D87)),NA())</f>
        <v>#N/A</v>
      </c>
      <c r="AB93" s="106" t="e">
        <f ca="true">+IF(AND(ISNUMBER(OFFSET('Sanitation Data'!$D$7,0,10*ROW('Sanitation Data'!D87))),'Data Summary'!CQ93="Yes"),OFFSET('Sanitation Data'!$D$7,0,10*ROW('Sanitation Data'!D87)),NA())</f>
        <v>#N/A</v>
      </c>
      <c r="AC93" s="106" t="e">
        <f ca="true">+IF(AND(ISNUMBER(OFFSET('Sanitation Data'!$D$11,0,10*ROW('Sanitation Data'!D87))),'Data Summary'!CR93="Yes"),OFFSET('Sanitation Data'!$D$11,0,10*ROW('Sanitation Data'!D87)),NA())</f>
        <v>#N/A</v>
      </c>
      <c r="AD93" s="106" t="e">
        <f ca="true">+IF(AND(ISNUMBER(OFFSET('Sanitation Data'!$D$12,0,10*ROW('Sanitation Data'!D87))),'Data Summary'!CS93="Yes"),OFFSET('Sanitation Data'!$D$12,0,10*ROW('Sanitation Data'!D87)),NA())</f>
        <v>#N/A</v>
      </c>
      <c r="AE93" s="106" t="e">
        <f ca="true">+IF(AND(ISNUMBER(OFFSET('Sanitation Data'!$D$13,0,10*ROW('Sanitation Data'!D87))),'Data Summary'!CT93="Yes"),OFFSET('Sanitation Data'!$D$13,0,10*ROW('Sanitation Data'!D87)),NA())</f>
        <v>#N/A</v>
      </c>
      <c r="AF93" s="106" t="e">
        <f ca="true">+IF(AND(ISNUMBER(OFFSET('Sanitation Data'!$E$5,0,10*ROW('Sanitation Data'!E87))),'Data Summary'!CU93="Yes"),100-OFFSET('Sanitation Data'!$E$5,0,10*ROW('Sanitation Data'!E87)),NA())</f>
        <v>#N/A</v>
      </c>
      <c r="AG93" s="106" t="e">
        <f ca="true">+IF(AND(ISNUMBER(OFFSET('Sanitation Data'!$E$7,0,10*ROW('Sanitation Data'!E87))),'Data Summary'!CV93="Yes"),OFFSET('Sanitation Data'!$E$7,0,10*ROW('Sanitation Data'!E87)),NA())</f>
        <v>#N/A</v>
      </c>
      <c r="AH93" s="106" t="e">
        <f ca="true">+IF(AND(ISNUMBER(OFFSET('Sanitation Data'!$E$11,0,10*ROW('Sanitation Data'!E87))),'Data Summary'!CW93="Yes"),OFFSET('Sanitation Data'!$E$11,0,10*ROW('Sanitation Data'!E87)),NA())</f>
        <v>#N/A</v>
      </c>
      <c r="AI93" s="106" t="e">
        <f ca="true">+IF(AND(ISNUMBER(OFFSET('Sanitation Data'!$E$12,0,10*ROW('Sanitation Data'!E87))),'Data Summary'!CX93="Yes"),OFFSET('Sanitation Data'!$E$12,0,10*ROW('Sanitation Data'!E87)),NA())</f>
        <v>#N/A</v>
      </c>
      <c r="AJ93" s="106" t="e">
        <f ca="true">+IF(AND(ISNUMBER(OFFSET('Sanitation Data'!$E$13,0,10*ROW('Sanitation Data'!E87))),'Data Summary'!CY93="Yes"),OFFSET('Sanitation Data'!$E$13,0,10*ROW('Sanitation Data'!E87)),NA())</f>
        <v>#N/A</v>
      </c>
      <c r="AK93" s="106" t="e">
        <f ca="true">+IF(AND(ISNUMBER(OFFSET('Sanitation Data'!$F$5,0,10*ROW('Sanitation Data'!F87))),'Data Summary'!CZ93="Yes"),100-OFFSET('Sanitation Data'!$F$5,0,10*ROW('Sanitation Data'!F87)),NA())</f>
        <v>#N/A</v>
      </c>
      <c r="AL93" s="106" t="e">
        <f ca="true">+IF(AND(ISNUMBER(OFFSET('Sanitation Data'!$F$7,0,10*ROW('Sanitation Data'!F87))),'Data Summary'!DA93="Yes"),OFFSET('Sanitation Data'!$F$7,0,10*ROW('Sanitation Data'!F87)),NA())</f>
        <v>#N/A</v>
      </c>
      <c r="AM93" s="106" t="e">
        <f ca="true">+IF(AND(ISNUMBER(OFFSET('Sanitation Data'!$F$11,0,10*ROW('Sanitation Data'!F87))),'Data Summary'!DB93="Yes"),OFFSET('Sanitation Data'!$F$11,0,10*ROW('Sanitation Data'!F87)),NA())</f>
        <v>#N/A</v>
      </c>
      <c r="AN93" s="106" t="e">
        <f ca="true">+IF(AND(ISNUMBER(OFFSET('Sanitation Data'!$F$12,0,10*ROW('Sanitation Data'!F87))),'Data Summary'!DC93="Yes"),OFFSET('Sanitation Data'!$F$12,0,10*ROW('Sanitation Data'!F87)),NA())</f>
        <v>#N/A</v>
      </c>
      <c r="AO93" s="106" t="e">
        <f ca="true">+IF(AND(ISNUMBER(OFFSET('Sanitation Data'!$F$13,0,10*ROW('Sanitation Data'!F87))),'Data Summary'!DD93="Yes"),OFFSET('Sanitation Data'!$F$13,0,10*ROW('Sanitation Data'!F87)),NA())</f>
        <v>#N/A</v>
      </c>
      <c r="AP93" s="106" t="e">
        <f ca="true">+IF(AND(ISNUMBER(OFFSET('Sanitation Data'!$G$5,0,10*ROW('Sanitation Data'!G87))),'Data Summary'!DE93="Yes"),100-OFFSET('Sanitation Data'!$G$5,0,10*ROW('Sanitation Data'!G87)),NA())</f>
        <v>#N/A</v>
      </c>
      <c r="AQ93" s="106" t="e">
        <f ca="true">+IF(AND(ISNUMBER(OFFSET('Sanitation Data'!$G$7,0,10*ROW('Sanitation Data'!G87))),'Data Summary'!DF93="Yes"),OFFSET('Sanitation Data'!$G$7,0,10*ROW('Sanitation Data'!G87)),NA())</f>
        <v>#N/A</v>
      </c>
      <c r="AR93" s="106" t="e">
        <f ca="true">+IF(AND(ISNUMBER(OFFSET('Sanitation Data'!$G$11,0,10*ROW('Sanitation Data'!G87))),'Data Summary'!DG93="Yes"),OFFSET('Sanitation Data'!$G$11,0,10*ROW('Sanitation Data'!G87)),NA())</f>
        <v>#N/A</v>
      </c>
      <c r="AS93" s="106" t="e">
        <f ca="true">+IF(AND(ISNUMBER(OFFSET('Sanitation Data'!$G$12,0,10*ROW('Sanitation Data'!G87))),'Data Summary'!DH93="Yes"),OFFSET('Sanitation Data'!$G$12,0,10*ROW('Sanitation Data'!G87)),NA())</f>
        <v>#N/A</v>
      </c>
      <c r="AT93" s="106" t="e">
        <f ca="true">+IF(AND(ISNUMBER(OFFSET('Sanitation Data'!$G$13,0,10*ROW('Sanitation Data'!G87))),'Data Summary'!DI93="Yes"),OFFSET('Sanitation Data'!$G$13,0,10*ROW('Sanitation Data'!G87)),NA())</f>
        <v>#N/A</v>
      </c>
      <c r="AU93" s="106" t="e">
        <f ca="true">+IF(AND(ISNUMBER(OFFSET('Sanitation Data'!$H$5,0,10*ROW('Sanitation Data'!H87))),'Data Summary'!DJ93="Yes"),100-OFFSET('Sanitation Data'!$H$5,0,10*ROW('Sanitation Data'!H87)),NA())</f>
        <v>#N/A</v>
      </c>
      <c r="AV93" s="106" t="e">
        <f ca="true">+IF(AND(ISNUMBER(OFFSET('Sanitation Data'!$H$7,0,10*ROW('Sanitation Data'!H87))),'Data Summary'!DK93="Yes"),OFFSET('Sanitation Data'!$H$7,0,10*ROW('Sanitation Data'!H87)),NA())</f>
        <v>#N/A</v>
      </c>
      <c r="AW93" s="106" t="e">
        <f ca="true">+IF(AND(ISNUMBER(OFFSET('Sanitation Data'!$H$11,0,10*ROW('Sanitation Data'!H87))),'Data Summary'!DL93="Yes"),OFFSET('Sanitation Data'!$H$11,0,10*ROW('Sanitation Data'!H87)),NA())</f>
        <v>#N/A</v>
      </c>
      <c r="AX93" s="106" t="e">
        <f ca="true">+IF(AND(ISNUMBER(OFFSET('Sanitation Data'!$H$12,0,10*ROW('Sanitation Data'!H87))),'Data Summary'!DM93="Yes"),OFFSET('Sanitation Data'!$H$12,0,10*ROW('Sanitation Data'!H87)),NA())</f>
        <v>#N/A</v>
      </c>
      <c r="AY93" s="106" t="e">
        <f ca="true">+IF(AND(ISNUMBER(OFFSET('Sanitation Data'!$H$13,0,10*ROW('Sanitation Data'!H87))),'Data Summary'!DN93="Yes"),OFFSET('Sanitation Data'!$H$13,0,10*ROW('Sanitation Data'!H87)),NA())</f>
        <v>#N/A</v>
      </c>
      <c r="AZ93" s="111" t="e">
        <f ca="true">+IF(AND(ISNUMBER(OFFSET('Hygiene Data'!$C$6,0,10*ROW('Hygiene Data'!C87))),'Data Summary'!DO93="Yes"),OFFSET('Hygiene Data'!$C$6,0,10*ROW('Hygiene Data'!C87)),NA())</f>
        <v>#N/A</v>
      </c>
      <c r="BA93" s="111" t="e">
        <f ca="true">+IF(AND(ISNUMBER(OFFSET('Hygiene Data'!$C$8,0,10*ROW('Hygiene Data'!C87))),'Data Summary'!DP93="Yes"),OFFSET('Hygiene Data'!$C$8,0,10*ROW('Hygiene Data'!C87)),NA())</f>
        <v>#N/A</v>
      </c>
      <c r="BB93" s="111" t="e">
        <f ca="true">+IF(AND(ISNUMBER(OFFSET('Hygiene Data'!$C$10,0,10*ROW('Hygiene Data'!C87))),'Data Summary'!DQ93="Yes"),OFFSET('Hygiene Data'!$C$10,0,10*ROW('Hygiene Data'!C87)),NA())</f>
        <v>#N/A</v>
      </c>
      <c r="BC93" s="111" t="e">
        <f ca="true">+IF(AND(ISNUMBER(OFFSET('Hygiene Data'!$D$6,0,10*ROW('Hygiene Data'!D87))),'Data Summary'!DR93="Yes"),OFFSET('Hygiene Data'!$D$6,0,10*ROW('Hygiene Data'!D87)),NA())</f>
        <v>#N/A</v>
      </c>
      <c r="BD93" s="111" t="e">
        <f ca="true">+IF(AND(ISNUMBER(OFFSET('Hygiene Data'!$D$8,0,10*ROW('Hygiene Data'!D87))),'Data Summary'!DS93="Yes"),OFFSET('Hygiene Data'!$D$8,0,10*ROW('Hygiene Data'!D87)),NA())</f>
        <v>#N/A</v>
      </c>
      <c r="BE93" s="111" t="e">
        <f ca="true">+IF(AND(ISNUMBER(OFFSET('Hygiene Data'!$D$10,0,10*ROW('Hygiene Data'!D87))),'Data Summary'!DT93="Yes"),OFFSET('Hygiene Data'!$D$10,0,10*ROW('Hygiene Data'!D87)),NA())</f>
        <v>#N/A</v>
      </c>
      <c r="BF93" s="111" t="e">
        <f ca="true">+IF(AND(ISNUMBER(OFFSET('Hygiene Data'!$E$6,0,10*ROW('Hygiene Data'!E87))),'Data Summary'!DU93="Yes"),OFFSET('Hygiene Data'!$E$6,0,10*ROW('Hygiene Data'!E87)),NA())</f>
        <v>#N/A</v>
      </c>
      <c r="BG93" s="111" t="e">
        <f ca="true">+IF(AND(ISNUMBER(OFFSET('Hygiene Data'!$E$8,0,10*ROW('Hygiene Data'!E87))),'Data Summary'!DV93="Yes"),OFFSET('Hygiene Data'!$E$8,0,10*ROW('Hygiene Data'!E87)),NA())</f>
        <v>#N/A</v>
      </c>
      <c r="BH93" s="111" t="e">
        <f ca="true">+IF(AND(ISNUMBER(OFFSET('Hygiene Data'!$E$10,0,10*ROW('Hygiene Data'!E87))),'Data Summary'!DW93="Yes"),OFFSET('Hygiene Data'!$E$10,0,10*ROW('Hygiene Data'!E87)),NA())</f>
        <v>#N/A</v>
      </c>
      <c r="BI93" s="111" t="e">
        <f ca="true">+IF(AND(ISNUMBER(OFFSET('Hygiene Data'!$F$6,0,10*ROW('Hygiene Data'!F87))),'Data Summary'!DX93="Yes"),OFFSET('Hygiene Data'!$F$6,0,10*ROW('Hygiene Data'!F87)),NA())</f>
        <v>#N/A</v>
      </c>
      <c r="BJ93" s="111" t="e">
        <f ca="true">+IF(AND(ISNUMBER(OFFSET('Hygiene Data'!$F$8,0,10*ROW('Hygiene Data'!F87))),'Data Summary'!DY93="Yes"),OFFSET('Hygiene Data'!$F$8,0,10*ROW('Hygiene Data'!F87)),NA())</f>
        <v>#N/A</v>
      </c>
      <c r="BK93" s="111" t="e">
        <f ca="true">+IF(AND(ISNUMBER(OFFSET('Hygiene Data'!$F$10,0,10*ROW('Hygiene Data'!F87))),'Data Summary'!DZ93="Yes"),OFFSET('Hygiene Data'!$F$10,0,10*ROW('Hygiene Data'!F87)),NA())</f>
        <v>#N/A</v>
      </c>
      <c r="BL93" s="111" t="e">
        <f ca="true">+IF(AND(ISNUMBER(OFFSET('Hygiene Data'!$G$6,0,10*ROW('Hygiene Data'!G87))),'Data Summary'!EA93="Yes"),OFFSET('Hygiene Data'!$G$6,0,10*ROW('Hygiene Data'!G87)),NA())</f>
        <v>#N/A</v>
      </c>
      <c r="BM93" s="111" t="e">
        <f ca="true">+IF(AND(ISNUMBER(OFFSET('Hygiene Data'!$G$8,0,10*ROW('Hygiene Data'!G87))),'Data Summary'!EB93="Yes"),OFFSET('Hygiene Data'!$G$8,0,10*ROW('Hygiene Data'!G87)),NA())</f>
        <v>#N/A</v>
      </c>
      <c r="BN93" s="111" t="e">
        <f ca="true">+IF(AND(ISNUMBER(OFFSET('Hygiene Data'!$G$10,0,10*ROW('Hygiene Data'!G87))),'Data Summary'!EC93="Yes"),OFFSET('Hygiene Data'!$G$10,0,10*ROW('Hygiene Data'!G87)),NA())</f>
        <v>#N/A</v>
      </c>
      <c r="BO93" s="111" t="e">
        <f ca="true">+IF(AND(ISNUMBER(OFFSET('Hygiene Data'!$H$6,0,10*ROW('Hygiene Data'!H87))),'Data Summary'!ED93="Yes"),OFFSET('Hygiene Data'!$H$6,0,10*ROW('Hygiene Data'!H87)),NA())</f>
        <v>#N/A</v>
      </c>
      <c r="BP93" s="111" t="e">
        <f ca="true">+IF(AND(ISNUMBER(OFFSET('Hygiene Data'!$H$8,0,10*ROW('Hygiene Data'!H87))),'Data Summary'!EE93="Yes"),OFFSET('Hygiene Data'!$H$8,0,10*ROW('Hygiene Data'!H87)),NA())</f>
        <v>#N/A</v>
      </c>
      <c r="BQ93" s="111" t="e">
        <f ca="true">+IF(AND(ISNUMBER(OFFSET('Hygiene Data'!$H$10,0,10*ROW('Hygiene Data'!H87))),'Data Summary'!EF93="Yes"),OFFSET('Hygiene Data'!$H$10,0,10*ROW('Hygiene Data'!H87)),NA())</f>
        <v>#N/A</v>
      </c>
    </row>
    <row r="94" x14ac:dyDescent="0.2">
      <c r="A94" s="59" t="e">
        <f ca="true">+IF(OFFSET('Water Data'!$B$1,0,10*ROW('Water Data'!B88))="",NA(),OFFSET('Water Data'!$B$1,0,10*ROW('Water Data'!B88)))</f>
        <v>#N/A</v>
      </c>
      <c r="B94" s="59" t="e">
        <f ca="true">+IF(OFFSET('Water Data'!$A$3,0,10*ROW('Water Data'!A91))="",NA(),OFFSET('Water Data'!$A$3,0,10*ROW('Water Data'!A91)))</f>
        <v>#N/A</v>
      </c>
      <c r="C94" s="59" t="e">
        <f ca="true">+IF(OFFSET('Water Data'!$C$3,0,10*ROW('Water Data'!C91))="",NA(),OFFSET('Water Data'!$C$3,0,10*ROW('Water Data'!C91)))</f>
        <v>#N/A</v>
      </c>
      <c r="D94" s="60" t="e">
        <f ca="true">+IF(AND(ISNUMBER(OFFSET('Water Data'!$C$5,0,10*ROW('Water Data'!C88))),'Data Summary'!BS94="Yes"),100-OFFSET('Water Data'!$C$5,0,10*ROW('Water Data'!C88)),NA())</f>
        <v>#N/A</v>
      </c>
      <c r="E94" s="60" t="e">
        <f ca="true">+IF(AND(ISNUMBER(OFFSET('Water Data'!$C$7,0,10*ROW('Water Data'!C88))),'Data Summary'!BT94="Yes"),OFFSET('Water Data'!$C$7,0,10*ROW('Water Data'!C88)),NA())</f>
        <v>#N/A</v>
      </c>
      <c r="F94" s="60" t="e">
        <f ca="true">+IF(AND(ISNUMBER(OFFSET('Water Data'!$C$10,0,10*ROW('Water Data'!C88))),'Data Summary'!BU94="Yes"),OFFSET('Water Data'!$C$10,0,10*ROW('Water Data'!C88)),NA())</f>
        <v>#N/A</v>
      </c>
      <c r="G94" s="60" t="e">
        <f ca="true">+IF(AND(ISNUMBER(OFFSET('Water Data'!$D$5,0,10*ROW('Water Data'!D88))),'Data Summary'!BV94="Yes"),100-OFFSET('Water Data'!$D$5,0,10*ROW('Water Data'!D88)),NA())</f>
        <v>#N/A</v>
      </c>
      <c r="H94" s="60" t="e">
        <f ca="true">+IF(AND(ISNUMBER(OFFSET('Water Data'!$D$7,0,10*ROW('Water Data'!D88))),'Data Summary'!BW94="Yes"),OFFSET('Water Data'!$D$7,0,10*ROW('Water Data'!D88)),NA())</f>
        <v>#N/A</v>
      </c>
      <c r="I94" s="60" t="e">
        <f ca="true">+IF(AND(ISNUMBER(OFFSET('Water Data'!$D$10,0,10*ROW('Water Data'!D88))),'Data Summary'!BX94="Yes"),OFFSET('Water Data'!$D$10,0,10*ROW('Water Data'!D88)),NA())</f>
        <v>#N/A</v>
      </c>
      <c r="J94" s="60" t="e">
        <f ca="true">+IF(AND(ISNUMBER(OFFSET('Water Data'!$E$5,0,10*ROW('Water Data'!E88))),'Data Summary'!BY94="Yes"),100-OFFSET('Water Data'!$E$5,0,10*ROW('Water Data'!E88)),NA())</f>
        <v>#N/A</v>
      </c>
      <c r="K94" s="60" t="e">
        <f ca="true">+IF(AND(ISNUMBER(OFFSET('Water Data'!$E$7,0,10*ROW('Water Data'!E88))),'Data Summary'!BZ94="Yes"),OFFSET('Water Data'!$E$7,0,10*ROW('Water Data'!E88)),NA())</f>
        <v>#N/A</v>
      </c>
      <c r="L94" s="60" t="e">
        <f ca="true">+IF(AND(ISNUMBER(OFFSET('Water Data'!$E$10,0,10*ROW('Water Data'!E88))),'Data Summary'!CA94="Yes"),OFFSET('Water Data'!$E$10,0,10*ROW('Water Data'!E88)),NA())</f>
        <v>#N/A</v>
      </c>
      <c r="M94" s="60" t="e">
        <f ca="true">+IF(AND(ISNUMBER(OFFSET('Water Data'!$F$5,0,10*ROW('Water Data'!F88))),'Data Summary'!CB94="Yes"),100-OFFSET('Water Data'!$F$5,0,10*ROW('Water Data'!F88)),NA())</f>
        <v>#N/A</v>
      </c>
      <c r="N94" s="60" t="e">
        <f ca="true">+IF(AND(ISNUMBER(OFFSET('Water Data'!$F$7,0,10*ROW('Water Data'!F88))),'Data Summary'!CC94="Yes"),OFFSET('Water Data'!$F$7,0,10*ROW('Water Data'!F88)),NA())</f>
        <v>#N/A</v>
      </c>
      <c r="O94" s="60" t="e">
        <f ca="true">+IF(AND(ISNUMBER(OFFSET('Water Data'!$F$10,0,10*ROW('Water Data'!F88))),'Data Summary'!CD94="Yes"),OFFSET('Water Data'!$F$10,0,10*ROW('Water Data'!F88)),NA())</f>
        <v>#N/A</v>
      </c>
      <c r="P94" s="60" t="e">
        <f ca="true">+IF(AND(ISNUMBER(OFFSET('Water Data'!$G$5,0,10*ROW('Water Data'!G88))),'Data Summary'!CE94="Yes"),100-OFFSET('Water Data'!$G$5,0,10*ROW('Water Data'!G88)),NA())</f>
        <v>#N/A</v>
      </c>
      <c r="Q94" s="60" t="e">
        <f ca="true">+IF(AND(ISNUMBER(OFFSET('Water Data'!$G$7,0,10*ROW('Water Data'!G88))),'Data Summary'!CF94="Yes"),OFFSET('Water Data'!$G$7,0,10*ROW('Water Data'!G88)),NA())</f>
        <v>#N/A</v>
      </c>
      <c r="R94" s="60" t="e">
        <f ca="true">+IF(AND(ISNUMBER(OFFSET('Water Data'!$G$10,0,10*ROW('Water Data'!G88))),'Data Summary'!CG94="Yes"),OFFSET('Water Data'!$G$10,0,10*ROW('Water Data'!G88)),NA())</f>
        <v>#N/A</v>
      </c>
      <c r="S94" s="60" t="e">
        <f ca="true">+IF(AND(ISNUMBER(OFFSET('Water Data'!$H$5,0,10*ROW('Water Data'!H88))),'Data Summary'!CH94="Yes"),100-OFFSET('Water Data'!$H$5,0,10*ROW('Water Data'!H88)),NA())</f>
        <v>#N/A</v>
      </c>
      <c r="T94" s="60" t="e">
        <f ca="true">+IF(AND(ISNUMBER(OFFSET('Water Data'!$H$7,0,10*ROW('Water Data'!H88))),'Data Summary'!CI94="Yes"),OFFSET('Water Data'!$H$7,0,10*ROW('Water Data'!H88)),NA())</f>
        <v>#N/A</v>
      </c>
      <c r="U94" s="60" t="e">
        <f ca="true">+IF(AND(ISNUMBER(OFFSET('Water Data'!$H$10,0,10*ROW('Water Data'!H88))),'Data Summary'!CJ94="Yes"),OFFSET('Water Data'!$H$10,0,10*ROW('Water Data'!H88)),NA())</f>
        <v>#N/A</v>
      </c>
      <c r="V94" s="106" t="e">
        <f ca="true">+IF(AND(ISNUMBER(OFFSET('Sanitation Data'!$C$5,0,10*ROW('Sanitation Data'!C88))),'Data Summary'!CK94="Yes"),100-OFFSET('Sanitation Data'!$C$5,0,10*ROW('Sanitation Data'!C88)),NA())</f>
        <v>#N/A</v>
      </c>
      <c r="W94" s="106" t="e">
        <f ca="true">+IF(AND(ISNUMBER(OFFSET('Sanitation Data'!$C$7,0,10*ROW('Sanitation Data'!C88))),'Data Summary'!CL94="Yes"),OFFSET('Sanitation Data'!$C$7,0,10*ROW('Sanitation Data'!C88)),NA())</f>
        <v>#N/A</v>
      </c>
      <c r="X94" s="106" t="e">
        <f ca="true">+IF(AND(ISNUMBER(OFFSET('Sanitation Data'!$C$11,0,10*ROW('Sanitation Data'!C88))),'Data Summary'!CM94="Yes"),OFFSET('Sanitation Data'!$C$11,0,10*ROW('Sanitation Data'!C88)),NA())</f>
        <v>#N/A</v>
      </c>
      <c r="Y94" s="106" t="e">
        <f ca="true">+IF(AND(ISNUMBER(OFFSET('Sanitation Data'!$C$12,0,10*ROW('Sanitation Data'!C88))),'Data Summary'!CN94="Yes"),OFFSET('Sanitation Data'!$C$12,0,10*ROW('Sanitation Data'!C88)),NA())</f>
        <v>#N/A</v>
      </c>
      <c r="Z94" s="106" t="e">
        <f ca="true">+IF(AND(ISNUMBER(OFFSET('Sanitation Data'!$C$13,0,10*ROW('Sanitation Data'!C88))),'Data Summary'!CO94="Yes"),OFFSET('Sanitation Data'!$C$13,0,10*ROW('Sanitation Data'!C88)),NA())</f>
        <v>#N/A</v>
      </c>
      <c r="AA94" s="106" t="e">
        <f ca="true">+IF(AND(ISNUMBER(OFFSET('Sanitation Data'!$D$5,0,10*ROW('Sanitation Data'!D88))),'Data Summary'!CP94="Yes"),100-OFFSET('Sanitation Data'!$D$5,0,10*ROW('Sanitation Data'!D88)),NA())</f>
        <v>#N/A</v>
      </c>
      <c r="AB94" s="106" t="e">
        <f ca="true">+IF(AND(ISNUMBER(OFFSET('Sanitation Data'!$D$7,0,10*ROW('Sanitation Data'!D88))),'Data Summary'!CQ94="Yes"),OFFSET('Sanitation Data'!$D$7,0,10*ROW('Sanitation Data'!D88)),NA())</f>
        <v>#N/A</v>
      </c>
      <c r="AC94" s="106" t="e">
        <f ca="true">+IF(AND(ISNUMBER(OFFSET('Sanitation Data'!$D$11,0,10*ROW('Sanitation Data'!D88))),'Data Summary'!CR94="Yes"),OFFSET('Sanitation Data'!$D$11,0,10*ROW('Sanitation Data'!D88)),NA())</f>
        <v>#N/A</v>
      </c>
      <c r="AD94" s="106" t="e">
        <f ca="true">+IF(AND(ISNUMBER(OFFSET('Sanitation Data'!$D$12,0,10*ROW('Sanitation Data'!D88))),'Data Summary'!CS94="Yes"),OFFSET('Sanitation Data'!$D$12,0,10*ROW('Sanitation Data'!D88)),NA())</f>
        <v>#N/A</v>
      </c>
      <c r="AE94" s="106" t="e">
        <f ca="true">+IF(AND(ISNUMBER(OFFSET('Sanitation Data'!$D$13,0,10*ROW('Sanitation Data'!D88))),'Data Summary'!CT94="Yes"),OFFSET('Sanitation Data'!$D$13,0,10*ROW('Sanitation Data'!D88)),NA())</f>
        <v>#N/A</v>
      </c>
      <c r="AF94" s="106" t="e">
        <f ca="true">+IF(AND(ISNUMBER(OFFSET('Sanitation Data'!$E$5,0,10*ROW('Sanitation Data'!E88))),'Data Summary'!CU94="Yes"),100-OFFSET('Sanitation Data'!$E$5,0,10*ROW('Sanitation Data'!E88)),NA())</f>
        <v>#N/A</v>
      </c>
      <c r="AG94" s="106" t="e">
        <f ca="true">+IF(AND(ISNUMBER(OFFSET('Sanitation Data'!$E$7,0,10*ROW('Sanitation Data'!E88))),'Data Summary'!CV94="Yes"),OFFSET('Sanitation Data'!$E$7,0,10*ROW('Sanitation Data'!E88)),NA())</f>
        <v>#N/A</v>
      </c>
      <c r="AH94" s="106" t="e">
        <f ca="true">+IF(AND(ISNUMBER(OFFSET('Sanitation Data'!$E$11,0,10*ROW('Sanitation Data'!E88))),'Data Summary'!CW94="Yes"),OFFSET('Sanitation Data'!$E$11,0,10*ROW('Sanitation Data'!E88)),NA())</f>
        <v>#N/A</v>
      </c>
      <c r="AI94" s="106" t="e">
        <f ca="true">+IF(AND(ISNUMBER(OFFSET('Sanitation Data'!$E$12,0,10*ROW('Sanitation Data'!E88))),'Data Summary'!CX94="Yes"),OFFSET('Sanitation Data'!$E$12,0,10*ROW('Sanitation Data'!E88)),NA())</f>
        <v>#N/A</v>
      </c>
      <c r="AJ94" s="106" t="e">
        <f ca="true">+IF(AND(ISNUMBER(OFFSET('Sanitation Data'!$E$13,0,10*ROW('Sanitation Data'!E88))),'Data Summary'!CY94="Yes"),OFFSET('Sanitation Data'!$E$13,0,10*ROW('Sanitation Data'!E88)),NA())</f>
        <v>#N/A</v>
      </c>
      <c r="AK94" s="106" t="e">
        <f ca="true">+IF(AND(ISNUMBER(OFFSET('Sanitation Data'!$F$5,0,10*ROW('Sanitation Data'!F88))),'Data Summary'!CZ94="Yes"),100-OFFSET('Sanitation Data'!$F$5,0,10*ROW('Sanitation Data'!F88)),NA())</f>
        <v>#N/A</v>
      </c>
      <c r="AL94" s="106" t="e">
        <f ca="true">+IF(AND(ISNUMBER(OFFSET('Sanitation Data'!$F$7,0,10*ROW('Sanitation Data'!F88))),'Data Summary'!DA94="Yes"),OFFSET('Sanitation Data'!$F$7,0,10*ROW('Sanitation Data'!F88)),NA())</f>
        <v>#N/A</v>
      </c>
      <c r="AM94" s="106" t="e">
        <f ca="true">+IF(AND(ISNUMBER(OFFSET('Sanitation Data'!$F$11,0,10*ROW('Sanitation Data'!F88))),'Data Summary'!DB94="Yes"),OFFSET('Sanitation Data'!$F$11,0,10*ROW('Sanitation Data'!F88)),NA())</f>
        <v>#N/A</v>
      </c>
      <c r="AN94" s="106" t="e">
        <f ca="true">+IF(AND(ISNUMBER(OFFSET('Sanitation Data'!$F$12,0,10*ROW('Sanitation Data'!F88))),'Data Summary'!DC94="Yes"),OFFSET('Sanitation Data'!$F$12,0,10*ROW('Sanitation Data'!F88)),NA())</f>
        <v>#N/A</v>
      </c>
      <c r="AO94" s="106" t="e">
        <f ca="true">+IF(AND(ISNUMBER(OFFSET('Sanitation Data'!$F$13,0,10*ROW('Sanitation Data'!F88))),'Data Summary'!DD94="Yes"),OFFSET('Sanitation Data'!$F$13,0,10*ROW('Sanitation Data'!F88)),NA())</f>
        <v>#N/A</v>
      </c>
      <c r="AP94" s="106" t="e">
        <f ca="true">+IF(AND(ISNUMBER(OFFSET('Sanitation Data'!$G$5,0,10*ROW('Sanitation Data'!G88))),'Data Summary'!DE94="Yes"),100-OFFSET('Sanitation Data'!$G$5,0,10*ROW('Sanitation Data'!G88)),NA())</f>
        <v>#N/A</v>
      </c>
      <c r="AQ94" s="106" t="e">
        <f ca="true">+IF(AND(ISNUMBER(OFFSET('Sanitation Data'!$G$7,0,10*ROW('Sanitation Data'!G88))),'Data Summary'!DF94="Yes"),OFFSET('Sanitation Data'!$G$7,0,10*ROW('Sanitation Data'!G88)),NA())</f>
        <v>#N/A</v>
      </c>
      <c r="AR94" s="106" t="e">
        <f ca="true">+IF(AND(ISNUMBER(OFFSET('Sanitation Data'!$G$11,0,10*ROW('Sanitation Data'!G88))),'Data Summary'!DG94="Yes"),OFFSET('Sanitation Data'!$G$11,0,10*ROW('Sanitation Data'!G88)),NA())</f>
        <v>#N/A</v>
      </c>
      <c r="AS94" s="106" t="e">
        <f ca="true">+IF(AND(ISNUMBER(OFFSET('Sanitation Data'!$G$12,0,10*ROW('Sanitation Data'!G88))),'Data Summary'!DH94="Yes"),OFFSET('Sanitation Data'!$G$12,0,10*ROW('Sanitation Data'!G88)),NA())</f>
        <v>#N/A</v>
      </c>
      <c r="AT94" s="106" t="e">
        <f ca="true">+IF(AND(ISNUMBER(OFFSET('Sanitation Data'!$G$13,0,10*ROW('Sanitation Data'!G88))),'Data Summary'!DI94="Yes"),OFFSET('Sanitation Data'!$G$13,0,10*ROW('Sanitation Data'!G88)),NA())</f>
        <v>#N/A</v>
      </c>
      <c r="AU94" s="106" t="e">
        <f ca="true">+IF(AND(ISNUMBER(OFFSET('Sanitation Data'!$H$5,0,10*ROW('Sanitation Data'!H88))),'Data Summary'!DJ94="Yes"),100-OFFSET('Sanitation Data'!$H$5,0,10*ROW('Sanitation Data'!H88)),NA())</f>
        <v>#N/A</v>
      </c>
      <c r="AV94" s="106" t="e">
        <f ca="true">+IF(AND(ISNUMBER(OFFSET('Sanitation Data'!$H$7,0,10*ROW('Sanitation Data'!H88))),'Data Summary'!DK94="Yes"),OFFSET('Sanitation Data'!$H$7,0,10*ROW('Sanitation Data'!H88)),NA())</f>
        <v>#N/A</v>
      </c>
      <c r="AW94" s="106" t="e">
        <f ca="true">+IF(AND(ISNUMBER(OFFSET('Sanitation Data'!$H$11,0,10*ROW('Sanitation Data'!H88))),'Data Summary'!DL94="Yes"),OFFSET('Sanitation Data'!$H$11,0,10*ROW('Sanitation Data'!H88)),NA())</f>
        <v>#N/A</v>
      </c>
      <c r="AX94" s="106" t="e">
        <f ca="true">+IF(AND(ISNUMBER(OFFSET('Sanitation Data'!$H$12,0,10*ROW('Sanitation Data'!H88))),'Data Summary'!DM94="Yes"),OFFSET('Sanitation Data'!$H$12,0,10*ROW('Sanitation Data'!H88)),NA())</f>
        <v>#N/A</v>
      </c>
      <c r="AY94" s="106" t="e">
        <f ca="true">+IF(AND(ISNUMBER(OFFSET('Sanitation Data'!$H$13,0,10*ROW('Sanitation Data'!H88))),'Data Summary'!DN94="Yes"),OFFSET('Sanitation Data'!$H$13,0,10*ROW('Sanitation Data'!H88)),NA())</f>
        <v>#N/A</v>
      </c>
      <c r="AZ94" s="111" t="e">
        <f ca="true">+IF(AND(ISNUMBER(OFFSET('Hygiene Data'!$C$6,0,10*ROW('Hygiene Data'!C88))),'Data Summary'!DO94="Yes"),OFFSET('Hygiene Data'!$C$6,0,10*ROW('Hygiene Data'!C88)),NA())</f>
        <v>#N/A</v>
      </c>
      <c r="BA94" s="111" t="e">
        <f ca="true">+IF(AND(ISNUMBER(OFFSET('Hygiene Data'!$C$8,0,10*ROW('Hygiene Data'!C88))),'Data Summary'!DP94="Yes"),OFFSET('Hygiene Data'!$C$8,0,10*ROW('Hygiene Data'!C88)),NA())</f>
        <v>#N/A</v>
      </c>
      <c r="BB94" s="111" t="e">
        <f ca="true">+IF(AND(ISNUMBER(OFFSET('Hygiene Data'!$C$10,0,10*ROW('Hygiene Data'!C88))),'Data Summary'!DQ94="Yes"),OFFSET('Hygiene Data'!$C$10,0,10*ROW('Hygiene Data'!C88)),NA())</f>
        <v>#N/A</v>
      </c>
      <c r="BC94" s="111" t="e">
        <f ca="true">+IF(AND(ISNUMBER(OFFSET('Hygiene Data'!$D$6,0,10*ROW('Hygiene Data'!D88))),'Data Summary'!DR94="Yes"),OFFSET('Hygiene Data'!$D$6,0,10*ROW('Hygiene Data'!D88)),NA())</f>
        <v>#N/A</v>
      </c>
      <c r="BD94" s="111" t="e">
        <f ca="true">+IF(AND(ISNUMBER(OFFSET('Hygiene Data'!$D$8,0,10*ROW('Hygiene Data'!D88))),'Data Summary'!DS94="Yes"),OFFSET('Hygiene Data'!$D$8,0,10*ROW('Hygiene Data'!D88)),NA())</f>
        <v>#N/A</v>
      </c>
      <c r="BE94" s="111" t="e">
        <f ca="true">+IF(AND(ISNUMBER(OFFSET('Hygiene Data'!$D$10,0,10*ROW('Hygiene Data'!D88))),'Data Summary'!DT94="Yes"),OFFSET('Hygiene Data'!$D$10,0,10*ROW('Hygiene Data'!D88)),NA())</f>
        <v>#N/A</v>
      </c>
      <c r="BF94" s="111" t="e">
        <f ca="true">+IF(AND(ISNUMBER(OFFSET('Hygiene Data'!$E$6,0,10*ROW('Hygiene Data'!E88))),'Data Summary'!DU94="Yes"),OFFSET('Hygiene Data'!$E$6,0,10*ROW('Hygiene Data'!E88)),NA())</f>
        <v>#N/A</v>
      </c>
      <c r="BG94" s="111" t="e">
        <f ca="true">+IF(AND(ISNUMBER(OFFSET('Hygiene Data'!$E$8,0,10*ROW('Hygiene Data'!E88))),'Data Summary'!DV94="Yes"),OFFSET('Hygiene Data'!$E$8,0,10*ROW('Hygiene Data'!E88)),NA())</f>
        <v>#N/A</v>
      </c>
      <c r="BH94" s="111" t="e">
        <f ca="true">+IF(AND(ISNUMBER(OFFSET('Hygiene Data'!$E$10,0,10*ROW('Hygiene Data'!E88))),'Data Summary'!DW94="Yes"),OFFSET('Hygiene Data'!$E$10,0,10*ROW('Hygiene Data'!E88)),NA())</f>
        <v>#N/A</v>
      </c>
      <c r="BI94" s="111" t="e">
        <f ca="true">+IF(AND(ISNUMBER(OFFSET('Hygiene Data'!$F$6,0,10*ROW('Hygiene Data'!F88))),'Data Summary'!DX94="Yes"),OFFSET('Hygiene Data'!$F$6,0,10*ROW('Hygiene Data'!F88)),NA())</f>
        <v>#N/A</v>
      </c>
      <c r="BJ94" s="111" t="e">
        <f ca="true">+IF(AND(ISNUMBER(OFFSET('Hygiene Data'!$F$8,0,10*ROW('Hygiene Data'!F88))),'Data Summary'!DY94="Yes"),OFFSET('Hygiene Data'!$F$8,0,10*ROW('Hygiene Data'!F88)),NA())</f>
        <v>#N/A</v>
      </c>
      <c r="BK94" s="111" t="e">
        <f ca="true">+IF(AND(ISNUMBER(OFFSET('Hygiene Data'!$F$10,0,10*ROW('Hygiene Data'!F88))),'Data Summary'!DZ94="Yes"),OFFSET('Hygiene Data'!$F$10,0,10*ROW('Hygiene Data'!F88)),NA())</f>
        <v>#N/A</v>
      </c>
      <c r="BL94" s="111" t="e">
        <f ca="true">+IF(AND(ISNUMBER(OFFSET('Hygiene Data'!$G$6,0,10*ROW('Hygiene Data'!G88))),'Data Summary'!EA94="Yes"),OFFSET('Hygiene Data'!$G$6,0,10*ROW('Hygiene Data'!G88)),NA())</f>
        <v>#N/A</v>
      </c>
      <c r="BM94" s="111" t="e">
        <f ca="true">+IF(AND(ISNUMBER(OFFSET('Hygiene Data'!$G$8,0,10*ROW('Hygiene Data'!G88))),'Data Summary'!EB94="Yes"),OFFSET('Hygiene Data'!$G$8,0,10*ROW('Hygiene Data'!G88)),NA())</f>
        <v>#N/A</v>
      </c>
      <c r="BN94" s="111" t="e">
        <f ca="true">+IF(AND(ISNUMBER(OFFSET('Hygiene Data'!$G$10,0,10*ROW('Hygiene Data'!G88))),'Data Summary'!EC94="Yes"),OFFSET('Hygiene Data'!$G$10,0,10*ROW('Hygiene Data'!G88)),NA())</f>
        <v>#N/A</v>
      </c>
      <c r="BO94" s="111" t="e">
        <f ca="true">+IF(AND(ISNUMBER(OFFSET('Hygiene Data'!$H$6,0,10*ROW('Hygiene Data'!H88))),'Data Summary'!ED94="Yes"),OFFSET('Hygiene Data'!$H$6,0,10*ROW('Hygiene Data'!H88)),NA())</f>
        <v>#N/A</v>
      </c>
      <c r="BP94" s="111" t="e">
        <f ca="true">+IF(AND(ISNUMBER(OFFSET('Hygiene Data'!$H$8,0,10*ROW('Hygiene Data'!H88))),'Data Summary'!EE94="Yes"),OFFSET('Hygiene Data'!$H$8,0,10*ROW('Hygiene Data'!H88)),NA())</f>
        <v>#N/A</v>
      </c>
      <c r="BQ94" s="111" t="e">
        <f ca="true">+IF(AND(ISNUMBER(OFFSET('Hygiene Data'!$H$10,0,10*ROW('Hygiene Data'!H88))),'Data Summary'!EF94="Yes"),OFFSET('Hygiene Data'!$H$10,0,10*ROW('Hygiene Data'!H88)),NA())</f>
        <v>#N/A</v>
      </c>
    </row>
    <row r="95" x14ac:dyDescent="0.2">
      <c r="A95" s="59" t="e">
        <f ca="true">+IF(OFFSET('Water Data'!$B$1,0,10*ROW('Water Data'!B89))="",NA(),OFFSET('Water Data'!$B$1,0,10*ROW('Water Data'!B89)))</f>
        <v>#N/A</v>
      </c>
      <c r="B95" s="59" t="e">
        <f ca="true">+IF(OFFSET('Water Data'!$A$3,0,10*ROW('Water Data'!A92))="",NA(),OFFSET('Water Data'!$A$3,0,10*ROW('Water Data'!A92)))</f>
        <v>#N/A</v>
      </c>
      <c r="C95" s="59" t="e">
        <f ca="true">+IF(OFFSET('Water Data'!$C$3,0,10*ROW('Water Data'!C92))="",NA(),OFFSET('Water Data'!$C$3,0,10*ROW('Water Data'!C92)))</f>
        <v>#N/A</v>
      </c>
      <c r="D95" s="60" t="e">
        <f ca="true">+IF(AND(ISNUMBER(OFFSET('Water Data'!$C$5,0,10*ROW('Water Data'!C89))),'Data Summary'!BS95="Yes"),100-OFFSET('Water Data'!$C$5,0,10*ROW('Water Data'!C89)),NA())</f>
        <v>#N/A</v>
      </c>
      <c r="E95" s="60" t="e">
        <f ca="true">+IF(AND(ISNUMBER(OFFSET('Water Data'!$C$7,0,10*ROW('Water Data'!C89))),'Data Summary'!BT95="Yes"),OFFSET('Water Data'!$C$7,0,10*ROW('Water Data'!C89)),NA())</f>
        <v>#N/A</v>
      </c>
      <c r="F95" s="60" t="e">
        <f ca="true">+IF(AND(ISNUMBER(OFFSET('Water Data'!$C$10,0,10*ROW('Water Data'!C89))),'Data Summary'!BU95="Yes"),OFFSET('Water Data'!$C$10,0,10*ROW('Water Data'!C89)),NA())</f>
        <v>#N/A</v>
      </c>
      <c r="G95" s="60" t="e">
        <f ca="true">+IF(AND(ISNUMBER(OFFSET('Water Data'!$D$5,0,10*ROW('Water Data'!D89))),'Data Summary'!BV95="Yes"),100-OFFSET('Water Data'!$D$5,0,10*ROW('Water Data'!D89)),NA())</f>
        <v>#N/A</v>
      </c>
      <c r="H95" s="60" t="e">
        <f ca="true">+IF(AND(ISNUMBER(OFFSET('Water Data'!$D$7,0,10*ROW('Water Data'!D89))),'Data Summary'!BW95="Yes"),OFFSET('Water Data'!$D$7,0,10*ROW('Water Data'!D89)),NA())</f>
        <v>#N/A</v>
      </c>
      <c r="I95" s="60" t="e">
        <f ca="true">+IF(AND(ISNUMBER(OFFSET('Water Data'!$D$10,0,10*ROW('Water Data'!D89))),'Data Summary'!BX95="Yes"),OFFSET('Water Data'!$D$10,0,10*ROW('Water Data'!D89)),NA())</f>
        <v>#N/A</v>
      </c>
      <c r="J95" s="60" t="e">
        <f ca="true">+IF(AND(ISNUMBER(OFFSET('Water Data'!$E$5,0,10*ROW('Water Data'!E89))),'Data Summary'!BY95="Yes"),100-OFFSET('Water Data'!$E$5,0,10*ROW('Water Data'!E89)),NA())</f>
        <v>#N/A</v>
      </c>
      <c r="K95" s="60" t="e">
        <f ca="true">+IF(AND(ISNUMBER(OFFSET('Water Data'!$E$7,0,10*ROW('Water Data'!E89))),'Data Summary'!BZ95="Yes"),OFFSET('Water Data'!$E$7,0,10*ROW('Water Data'!E89)),NA())</f>
        <v>#N/A</v>
      </c>
      <c r="L95" s="60" t="e">
        <f ca="true">+IF(AND(ISNUMBER(OFFSET('Water Data'!$E$10,0,10*ROW('Water Data'!E89))),'Data Summary'!CA95="Yes"),OFFSET('Water Data'!$E$10,0,10*ROW('Water Data'!E89)),NA())</f>
        <v>#N/A</v>
      </c>
      <c r="M95" s="60" t="e">
        <f ca="true">+IF(AND(ISNUMBER(OFFSET('Water Data'!$F$5,0,10*ROW('Water Data'!F89))),'Data Summary'!CB95="Yes"),100-OFFSET('Water Data'!$F$5,0,10*ROW('Water Data'!F89)),NA())</f>
        <v>#N/A</v>
      </c>
      <c r="N95" s="60" t="e">
        <f ca="true">+IF(AND(ISNUMBER(OFFSET('Water Data'!$F$7,0,10*ROW('Water Data'!F89))),'Data Summary'!CC95="Yes"),OFFSET('Water Data'!$F$7,0,10*ROW('Water Data'!F89)),NA())</f>
        <v>#N/A</v>
      </c>
      <c r="O95" s="60" t="e">
        <f ca="true">+IF(AND(ISNUMBER(OFFSET('Water Data'!$F$10,0,10*ROW('Water Data'!F89))),'Data Summary'!CD95="Yes"),OFFSET('Water Data'!$F$10,0,10*ROW('Water Data'!F89)),NA())</f>
        <v>#N/A</v>
      </c>
      <c r="P95" s="60" t="e">
        <f ca="true">+IF(AND(ISNUMBER(OFFSET('Water Data'!$G$5,0,10*ROW('Water Data'!G89))),'Data Summary'!CE95="Yes"),100-OFFSET('Water Data'!$G$5,0,10*ROW('Water Data'!G89)),NA())</f>
        <v>#N/A</v>
      </c>
      <c r="Q95" s="60" t="e">
        <f ca="true">+IF(AND(ISNUMBER(OFFSET('Water Data'!$G$7,0,10*ROW('Water Data'!G89))),'Data Summary'!CF95="Yes"),OFFSET('Water Data'!$G$7,0,10*ROW('Water Data'!G89)),NA())</f>
        <v>#N/A</v>
      </c>
      <c r="R95" s="60" t="e">
        <f ca="true">+IF(AND(ISNUMBER(OFFSET('Water Data'!$G$10,0,10*ROW('Water Data'!G89))),'Data Summary'!CG95="Yes"),OFFSET('Water Data'!$G$10,0,10*ROW('Water Data'!G89)),NA())</f>
        <v>#N/A</v>
      </c>
      <c r="S95" s="60" t="e">
        <f ca="true">+IF(AND(ISNUMBER(OFFSET('Water Data'!$H$5,0,10*ROW('Water Data'!H89))),'Data Summary'!CH95="Yes"),100-OFFSET('Water Data'!$H$5,0,10*ROW('Water Data'!H89)),NA())</f>
        <v>#N/A</v>
      </c>
      <c r="T95" s="60" t="e">
        <f ca="true">+IF(AND(ISNUMBER(OFFSET('Water Data'!$H$7,0,10*ROW('Water Data'!H89))),'Data Summary'!CI95="Yes"),OFFSET('Water Data'!$H$7,0,10*ROW('Water Data'!H89)),NA())</f>
        <v>#N/A</v>
      </c>
      <c r="U95" s="60" t="e">
        <f ca="true">+IF(AND(ISNUMBER(OFFSET('Water Data'!$H$10,0,10*ROW('Water Data'!H89))),'Data Summary'!CJ95="Yes"),OFFSET('Water Data'!$H$10,0,10*ROW('Water Data'!H89)),NA())</f>
        <v>#N/A</v>
      </c>
      <c r="V95" s="106" t="e">
        <f ca="true">+IF(AND(ISNUMBER(OFFSET('Sanitation Data'!$C$5,0,10*ROW('Sanitation Data'!C89))),'Data Summary'!CK95="Yes"),100-OFFSET('Sanitation Data'!$C$5,0,10*ROW('Sanitation Data'!C89)),NA())</f>
        <v>#N/A</v>
      </c>
      <c r="W95" s="106" t="e">
        <f ca="true">+IF(AND(ISNUMBER(OFFSET('Sanitation Data'!$C$7,0,10*ROW('Sanitation Data'!C89))),'Data Summary'!CL95="Yes"),OFFSET('Sanitation Data'!$C$7,0,10*ROW('Sanitation Data'!C89)),NA())</f>
        <v>#N/A</v>
      </c>
      <c r="X95" s="106" t="e">
        <f ca="true">+IF(AND(ISNUMBER(OFFSET('Sanitation Data'!$C$11,0,10*ROW('Sanitation Data'!C89))),'Data Summary'!CM95="Yes"),OFFSET('Sanitation Data'!$C$11,0,10*ROW('Sanitation Data'!C89)),NA())</f>
        <v>#N/A</v>
      </c>
      <c r="Y95" s="106" t="e">
        <f ca="true">+IF(AND(ISNUMBER(OFFSET('Sanitation Data'!$C$12,0,10*ROW('Sanitation Data'!C89))),'Data Summary'!CN95="Yes"),OFFSET('Sanitation Data'!$C$12,0,10*ROW('Sanitation Data'!C89)),NA())</f>
        <v>#N/A</v>
      </c>
      <c r="Z95" s="106" t="e">
        <f ca="true">+IF(AND(ISNUMBER(OFFSET('Sanitation Data'!$C$13,0,10*ROW('Sanitation Data'!C89))),'Data Summary'!CO95="Yes"),OFFSET('Sanitation Data'!$C$13,0,10*ROW('Sanitation Data'!C89)),NA())</f>
        <v>#N/A</v>
      </c>
      <c r="AA95" s="106" t="e">
        <f ca="true">+IF(AND(ISNUMBER(OFFSET('Sanitation Data'!$D$5,0,10*ROW('Sanitation Data'!D89))),'Data Summary'!CP95="Yes"),100-OFFSET('Sanitation Data'!$D$5,0,10*ROW('Sanitation Data'!D89)),NA())</f>
        <v>#N/A</v>
      </c>
      <c r="AB95" s="106" t="e">
        <f ca="true">+IF(AND(ISNUMBER(OFFSET('Sanitation Data'!$D$7,0,10*ROW('Sanitation Data'!D89))),'Data Summary'!CQ95="Yes"),OFFSET('Sanitation Data'!$D$7,0,10*ROW('Sanitation Data'!D89)),NA())</f>
        <v>#N/A</v>
      </c>
      <c r="AC95" s="106" t="e">
        <f ca="true">+IF(AND(ISNUMBER(OFFSET('Sanitation Data'!$D$11,0,10*ROW('Sanitation Data'!D89))),'Data Summary'!CR95="Yes"),OFFSET('Sanitation Data'!$D$11,0,10*ROW('Sanitation Data'!D89)),NA())</f>
        <v>#N/A</v>
      </c>
      <c r="AD95" s="106" t="e">
        <f ca="true">+IF(AND(ISNUMBER(OFFSET('Sanitation Data'!$D$12,0,10*ROW('Sanitation Data'!D89))),'Data Summary'!CS95="Yes"),OFFSET('Sanitation Data'!$D$12,0,10*ROW('Sanitation Data'!D89)),NA())</f>
        <v>#N/A</v>
      </c>
      <c r="AE95" s="106" t="e">
        <f ca="true">+IF(AND(ISNUMBER(OFFSET('Sanitation Data'!$D$13,0,10*ROW('Sanitation Data'!D89))),'Data Summary'!CT95="Yes"),OFFSET('Sanitation Data'!$D$13,0,10*ROW('Sanitation Data'!D89)),NA())</f>
        <v>#N/A</v>
      </c>
      <c r="AF95" s="106" t="e">
        <f ca="true">+IF(AND(ISNUMBER(OFFSET('Sanitation Data'!$E$5,0,10*ROW('Sanitation Data'!E89))),'Data Summary'!CU95="Yes"),100-OFFSET('Sanitation Data'!$E$5,0,10*ROW('Sanitation Data'!E89)),NA())</f>
        <v>#N/A</v>
      </c>
      <c r="AG95" s="106" t="e">
        <f ca="true">+IF(AND(ISNUMBER(OFFSET('Sanitation Data'!$E$7,0,10*ROW('Sanitation Data'!E89))),'Data Summary'!CV95="Yes"),OFFSET('Sanitation Data'!$E$7,0,10*ROW('Sanitation Data'!E89)),NA())</f>
        <v>#N/A</v>
      </c>
      <c r="AH95" s="106" t="e">
        <f ca="true">+IF(AND(ISNUMBER(OFFSET('Sanitation Data'!$E$11,0,10*ROW('Sanitation Data'!E89))),'Data Summary'!CW95="Yes"),OFFSET('Sanitation Data'!$E$11,0,10*ROW('Sanitation Data'!E89)),NA())</f>
        <v>#N/A</v>
      </c>
      <c r="AI95" s="106" t="e">
        <f ca="true">+IF(AND(ISNUMBER(OFFSET('Sanitation Data'!$E$12,0,10*ROW('Sanitation Data'!E89))),'Data Summary'!CX95="Yes"),OFFSET('Sanitation Data'!$E$12,0,10*ROW('Sanitation Data'!E89)),NA())</f>
        <v>#N/A</v>
      </c>
      <c r="AJ95" s="106" t="e">
        <f ca="true">+IF(AND(ISNUMBER(OFFSET('Sanitation Data'!$E$13,0,10*ROW('Sanitation Data'!E89))),'Data Summary'!CY95="Yes"),OFFSET('Sanitation Data'!$E$13,0,10*ROW('Sanitation Data'!E89)),NA())</f>
        <v>#N/A</v>
      </c>
      <c r="AK95" s="106" t="e">
        <f ca="true">+IF(AND(ISNUMBER(OFFSET('Sanitation Data'!$F$5,0,10*ROW('Sanitation Data'!F89))),'Data Summary'!CZ95="Yes"),100-OFFSET('Sanitation Data'!$F$5,0,10*ROW('Sanitation Data'!F89)),NA())</f>
        <v>#N/A</v>
      </c>
      <c r="AL95" s="106" t="e">
        <f ca="true">+IF(AND(ISNUMBER(OFFSET('Sanitation Data'!$F$7,0,10*ROW('Sanitation Data'!F89))),'Data Summary'!DA95="Yes"),OFFSET('Sanitation Data'!$F$7,0,10*ROW('Sanitation Data'!F89)),NA())</f>
        <v>#N/A</v>
      </c>
      <c r="AM95" s="106" t="e">
        <f ca="true">+IF(AND(ISNUMBER(OFFSET('Sanitation Data'!$F$11,0,10*ROW('Sanitation Data'!F89))),'Data Summary'!DB95="Yes"),OFFSET('Sanitation Data'!$F$11,0,10*ROW('Sanitation Data'!F89)),NA())</f>
        <v>#N/A</v>
      </c>
      <c r="AN95" s="106" t="e">
        <f ca="true">+IF(AND(ISNUMBER(OFFSET('Sanitation Data'!$F$12,0,10*ROW('Sanitation Data'!F89))),'Data Summary'!DC95="Yes"),OFFSET('Sanitation Data'!$F$12,0,10*ROW('Sanitation Data'!F89)),NA())</f>
        <v>#N/A</v>
      </c>
      <c r="AO95" s="106" t="e">
        <f ca="true">+IF(AND(ISNUMBER(OFFSET('Sanitation Data'!$F$13,0,10*ROW('Sanitation Data'!F89))),'Data Summary'!DD95="Yes"),OFFSET('Sanitation Data'!$F$13,0,10*ROW('Sanitation Data'!F89)),NA())</f>
        <v>#N/A</v>
      </c>
      <c r="AP95" s="106" t="e">
        <f ca="true">+IF(AND(ISNUMBER(OFFSET('Sanitation Data'!$G$5,0,10*ROW('Sanitation Data'!G89))),'Data Summary'!DE95="Yes"),100-OFFSET('Sanitation Data'!$G$5,0,10*ROW('Sanitation Data'!G89)),NA())</f>
        <v>#N/A</v>
      </c>
      <c r="AQ95" s="106" t="e">
        <f ca="true">+IF(AND(ISNUMBER(OFFSET('Sanitation Data'!$G$7,0,10*ROW('Sanitation Data'!G89))),'Data Summary'!DF95="Yes"),OFFSET('Sanitation Data'!$G$7,0,10*ROW('Sanitation Data'!G89)),NA())</f>
        <v>#N/A</v>
      </c>
      <c r="AR95" s="106" t="e">
        <f ca="true">+IF(AND(ISNUMBER(OFFSET('Sanitation Data'!$G$11,0,10*ROW('Sanitation Data'!G89))),'Data Summary'!DG95="Yes"),OFFSET('Sanitation Data'!$G$11,0,10*ROW('Sanitation Data'!G89)),NA())</f>
        <v>#N/A</v>
      </c>
      <c r="AS95" s="106" t="e">
        <f ca="true">+IF(AND(ISNUMBER(OFFSET('Sanitation Data'!$G$12,0,10*ROW('Sanitation Data'!G89))),'Data Summary'!DH95="Yes"),OFFSET('Sanitation Data'!$G$12,0,10*ROW('Sanitation Data'!G89)),NA())</f>
        <v>#N/A</v>
      </c>
      <c r="AT95" s="106" t="e">
        <f ca="true">+IF(AND(ISNUMBER(OFFSET('Sanitation Data'!$G$13,0,10*ROW('Sanitation Data'!G89))),'Data Summary'!DI95="Yes"),OFFSET('Sanitation Data'!$G$13,0,10*ROW('Sanitation Data'!G89)),NA())</f>
        <v>#N/A</v>
      </c>
      <c r="AU95" s="106" t="e">
        <f ca="true">+IF(AND(ISNUMBER(OFFSET('Sanitation Data'!$H$5,0,10*ROW('Sanitation Data'!H89))),'Data Summary'!DJ95="Yes"),100-OFFSET('Sanitation Data'!$H$5,0,10*ROW('Sanitation Data'!H89)),NA())</f>
        <v>#N/A</v>
      </c>
      <c r="AV95" s="106" t="e">
        <f ca="true">+IF(AND(ISNUMBER(OFFSET('Sanitation Data'!$H$7,0,10*ROW('Sanitation Data'!H89))),'Data Summary'!DK95="Yes"),OFFSET('Sanitation Data'!$H$7,0,10*ROW('Sanitation Data'!H89)),NA())</f>
        <v>#N/A</v>
      </c>
      <c r="AW95" s="106" t="e">
        <f ca="true">+IF(AND(ISNUMBER(OFFSET('Sanitation Data'!$H$11,0,10*ROW('Sanitation Data'!H89))),'Data Summary'!DL95="Yes"),OFFSET('Sanitation Data'!$H$11,0,10*ROW('Sanitation Data'!H89)),NA())</f>
        <v>#N/A</v>
      </c>
      <c r="AX95" s="106" t="e">
        <f ca="true">+IF(AND(ISNUMBER(OFFSET('Sanitation Data'!$H$12,0,10*ROW('Sanitation Data'!H89))),'Data Summary'!DM95="Yes"),OFFSET('Sanitation Data'!$H$12,0,10*ROW('Sanitation Data'!H89)),NA())</f>
        <v>#N/A</v>
      </c>
      <c r="AY95" s="106" t="e">
        <f ca="true">+IF(AND(ISNUMBER(OFFSET('Sanitation Data'!$H$13,0,10*ROW('Sanitation Data'!H89))),'Data Summary'!DN95="Yes"),OFFSET('Sanitation Data'!$H$13,0,10*ROW('Sanitation Data'!H89)),NA())</f>
        <v>#N/A</v>
      </c>
      <c r="AZ95" s="111" t="e">
        <f ca="true">+IF(AND(ISNUMBER(OFFSET('Hygiene Data'!$C$6,0,10*ROW('Hygiene Data'!C89))),'Data Summary'!DO95="Yes"),OFFSET('Hygiene Data'!$C$6,0,10*ROW('Hygiene Data'!C89)),NA())</f>
        <v>#N/A</v>
      </c>
      <c r="BA95" s="111" t="e">
        <f ca="true">+IF(AND(ISNUMBER(OFFSET('Hygiene Data'!$C$8,0,10*ROW('Hygiene Data'!C89))),'Data Summary'!DP95="Yes"),OFFSET('Hygiene Data'!$C$8,0,10*ROW('Hygiene Data'!C89)),NA())</f>
        <v>#N/A</v>
      </c>
      <c r="BB95" s="111" t="e">
        <f ca="true">+IF(AND(ISNUMBER(OFFSET('Hygiene Data'!$C$10,0,10*ROW('Hygiene Data'!C89))),'Data Summary'!DQ95="Yes"),OFFSET('Hygiene Data'!$C$10,0,10*ROW('Hygiene Data'!C89)),NA())</f>
        <v>#N/A</v>
      </c>
      <c r="BC95" s="111" t="e">
        <f ca="true">+IF(AND(ISNUMBER(OFFSET('Hygiene Data'!$D$6,0,10*ROW('Hygiene Data'!D89))),'Data Summary'!DR95="Yes"),OFFSET('Hygiene Data'!$D$6,0,10*ROW('Hygiene Data'!D89)),NA())</f>
        <v>#N/A</v>
      </c>
      <c r="BD95" s="111" t="e">
        <f ca="true">+IF(AND(ISNUMBER(OFFSET('Hygiene Data'!$D$8,0,10*ROW('Hygiene Data'!D89))),'Data Summary'!DS95="Yes"),OFFSET('Hygiene Data'!$D$8,0,10*ROW('Hygiene Data'!D89)),NA())</f>
        <v>#N/A</v>
      </c>
      <c r="BE95" s="111" t="e">
        <f ca="true">+IF(AND(ISNUMBER(OFFSET('Hygiene Data'!$D$10,0,10*ROW('Hygiene Data'!D89))),'Data Summary'!DT95="Yes"),OFFSET('Hygiene Data'!$D$10,0,10*ROW('Hygiene Data'!D89)),NA())</f>
        <v>#N/A</v>
      </c>
      <c r="BF95" s="111" t="e">
        <f ca="true">+IF(AND(ISNUMBER(OFFSET('Hygiene Data'!$E$6,0,10*ROW('Hygiene Data'!E89))),'Data Summary'!DU95="Yes"),OFFSET('Hygiene Data'!$E$6,0,10*ROW('Hygiene Data'!E89)),NA())</f>
        <v>#N/A</v>
      </c>
      <c r="BG95" s="111" t="e">
        <f ca="true">+IF(AND(ISNUMBER(OFFSET('Hygiene Data'!$E$8,0,10*ROW('Hygiene Data'!E89))),'Data Summary'!DV95="Yes"),OFFSET('Hygiene Data'!$E$8,0,10*ROW('Hygiene Data'!E89)),NA())</f>
        <v>#N/A</v>
      </c>
      <c r="BH95" s="111" t="e">
        <f ca="true">+IF(AND(ISNUMBER(OFFSET('Hygiene Data'!$E$10,0,10*ROW('Hygiene Data'!E89))),'Data Summary'!DW95="Yes"),OFFSET('Hygiene Data'!$E$10,0,10*ROW('Hygiene Data'!E89)),NA())</f>
        <v>#N/A</v>
      </c>
      <c r="BI95" s="111" t="e">
        <f ca="true">+IF(AND(ISNUMBER(OFFSET('Hygiene Data'!$F$6,0,10*ROW('Hygiene Data'!F89))),'Data Summary'!DX95="Yes"),OFFSET('Hygiene Data'!$F$6,0,10*ROW('Hygiene Data'!F89)),NA())</f>
        <v>#N/A</v>
      </c>
      <c r="BJ95" s="111" t="e">
        <f ca="true">+IF(AND(ISNUMBER(OFFSET('Hygiene Data'!$F$8,0,10*ROW('Hygiene Data'!F89))),'Data Summary'!DY95="Yes"),OFFSET('Hygiene Data'!$F$8,0,10*ROW('Hygiene Data'!F89)),NA())</f>
        <v>#N/A</v>
      </c>
      <c r="BK95" s="111" t="e">
        <f ca="true">+IF(AND(ISNUMBER(OFFSET('Hygiene Data'!$F$10,0,10*ROW('Hygiene Data'!F89))),'Data Summary'!DZ95="Yes"),OFFSET('Hygiene Data'!$F$10,0,10*ROW('Hygiene Data'!F89)),NA())</f>
        <v>#N/A</v>
      </c>
      <c r="BL95" s="111" t="e">
        <f ca="true">+IF(AND(ISNUMBER(OFFSET('Hygiene Data'!$G$6,0,10*ROW('Hygiene Data'!G89))),'Data Summary'!EA95="Yes"),OFFSET('Hygiene Data'!$G$6,0,10*ROW('Hygiene Data'!G89)),NA())</f>
        <v>#N/A</v>
      </c>
      <c r="BM95" s="111" t="e">
        <f ca="true">+IF(AND(ISNUMBER(OFFSET('Hygiene Data'!$G$8,0,10*ROW('Hygiene Data'!G89))),'Data Summary'!EB95="Yes"),OFFSET('Hygiene Data'!$G$8,0,10*ROW('Hygiene Data'!G89)),NA())</f>
        <v>#N/A</v>
      </c>
      <c r="BN95" s="111" t="e">
        <f ca="true">+IF(AND(ISNUMBER(OFFSET('Hygiene Data'!$G$10,0,10*ROW('Hygiene Data'!G89))),'Data Summary'!EC95="Yes"),OFFSET('Hygiene Data'!$G$10,0,10*ROW('Hygiene Data'!G89)),NA())</f>
        <v>#N/A</v>
      </c>
      <c r="BO95" s="111" t="e">
        <f ca="true">+IF(AND(ISNUMBER(OFFSET('Hygiene Data'!$H$6,0,10*ROW('Hygiene Data'!H89))),'Data Summary'!ED95="Yes"),OFFSET('Hygiene Data'!$H$6,0,10*ROW('Hygiene Data'!H89)),NA())</f>
        <v>#N/A</v>
      </c>
      <c r="BP95" s="111" t="e">
        <f ca="true">+IF(AND(ISNUMBER(OFFSET('Hygiene Data'!$H$8,0,10*ROW('Hygiene Data'!H89))),'Data Summary'!EE95="Yes"),OFFSET('Hygiene Data'!$H$8,0,10*ROW('Hygiene Data'!H89)),NA())</f>
        <v>#N/A</v>
      </c>
      <c r="BQ95" s="111" t="e">
        <f ca="true">+IF(AND(ISNUMBER(OFFSET('Hygiene Data'!$H$10,0,10*ROW('Hygiene Data'!H89))),'Data Summary'!EF95="Yes"),OFFSET('Hygiene Data'!$H$10,0,10*ROW('Hygiene Data'!H89)),NA())</f>
        <v>#N/A</v>
      </c>
    </row>
    <row r="96" x14ac:dyDescent="0.2">
      <c r="A96" s="59" t="e">
        <f ca="true">+IF(OFFSET('Water Data'!$B$1,0,10*ROW('Water Data'!B90))="",NA(),OFFSET('Water Data'!$B$1,0,10*ROW('Water Data'!B90)))</f>
        <v>#N/A</v>
      </c>
      <c r="B96" s="59" t="e">
        <f ca="true">+IF(OFFSET('Water Data'!$A$3,0,10*ROW('Water Data'!A93))="",NA(),OFFSET('Water Data'!$A$3,0,10*ROW('Water Data'!A93)))</f>
        <v>#N/A</v>
      </c>
      <c r="C96" s="59" t="e">
        <f ca="true">+IF(OFFSET('Water Data'!$C$3,0,10*ROW('Water Data'!C93))="",NA(),OFFSET('Water Data'!$C$3,0,10*ROW('Water Data'!C93)))</f>
        <v>#N/A</v>
      </c>
      <c r="D96" s="60" t="e">
        <f ca="true">+IF(AND(ISNUMBER(OFFSET('Water Data'!$C$5,0,10*ROW('Water Data'!C90))),'Data Summary'!BS96="Yes"),100-OFFSET('Water Data'!$C$5,0,10*ROW('Water Data'!C90)),NA())</f>
        <v>#N/A</v>
      </c>
      <c r="E96" s="60" t="e">
        <f ca="true">+IF(AND(ISNUMBER(OFFSET('Water Data'!$C$7,0,10*ROW('Water Data'!C90))),'Data Summary'!BT96="Yes"),OFFSET('Water Data'!$C$7,0,10*ROW('Water Data'!C90)),NA())</f>
        <v>#N/A</v>
      </c>
      <c r="F96" s="60" t="e">
        <f ca="true">+IF(AND(ISNUMBER(OFFSET('Water Data'!$C$10,0,10*ROW('Water Data'!C90))),'Data Summary'!BU96="Yes"),OFFSET('Water Data'!$C$10,0,10*ROW('Water Data'!C90)),NA())</f>
        <v>#N/A</v>
      </c>
      <c r="G96" s="60" t="e">
        <f ca="true">+IF(AND(ISNUMBER(OFFSET('Water Data'!$D$5,0,10*ROW('Water Data'!D90))),'Data Summary'!BV96="Yes"),100-OFFSET('Water Data'!$D$5,0,10*ROW('Water Data'!D90)),NA())</f>
        <v>#N/A</v>
      </c>
      <c r="H96" s="60" t="e">
        <f ca="true">+IF(AND(ISNUMBER(OFFSET('Water Data'!$D$7,0,10*ROW('Water Data'!D90))),'Data Summary'!BW96="Yes"),OFFSET('Water Data'!$D$7,0,10*ROW('Water Data'!D90)),NA())</f>
        <v>#N/A</v>
      </c>
      <c r="I96" s="60" t="e">
        <f ca="true">+IF(AND(ISNUMBER(OFFSET('Water Data'!$D$10,0,10*ROW('Water Data'!D90))),'Data Summary'!BX96="Yes"),OFFSET('Water Data'!$D$10,0,10*ROW('Water Data'!D90)),NA())</f>
        <v>#N/A</v>
      </c>
      <c r="J96" s="60" t="e">
        <f ca="true">+IF(AND(ISNUMBER(OFFSET('Water Data'!$E$5,0,10*ROW('Water Data'!E90))),'Data Summary'!BY96="Yes"),100-OFFSET('Water Data'!$E$5,0,10*ROW('Water Data'!E90)),NA())</f>
        <v>#N/A</v>
      </c>
      <c r="K96" s="60" t="e">
        <f ca="true">+IF(AND(ISNUMBER(OFFSET('Water Data'!$E$7,0,10*ROW('Water Data'!E90))),'Data Summary'!BZ96="Yes"),OFFSET('Water Data'!$E$7,0,10*ROW('Water Data'!E90)),NA())</f>
        <v>#N/A</v>
      </c>
      <c r="L96" s="60" t="e">
        <f ca="true">+IF(AND(ISNUMBER(OFFSET('Water Data'!$E$10,0,10*ROW('Water Data'!E90))),'Data Summary'!CA96="Yes"),OFFSET('Water Data'!$E$10,0,10*ROW('Water Data'!E90)),NA())</f>
        <v>#N/A</v>
      </c>
      <c r="M96" s="60" t="e">
        <f ca="true">+IF(AND(ISNUMBER(OFFSET('Water Data'!$F$5,0,10*ROW('Water Data'!F90))),'Data Summary'!CB96="Yes"),100-OFFSET('Water Data'!$F$5,0,10*ROW('Water Data'!F90)),NA())</f>
        <v>#N/A</v>
      </c>
      <c r="N96" s="60" t="e">
        <f ca="true">+IF(AND(ISNUMBER(OFFSET('Water Data'!$F$7,0,10*ROW('Water Data'!F90))),'Data Summary'!CC96="Yes"),OFFSET('Water Data'!$F$7,0,10*ROW('Water Data'!F90)),NA())</f>
        <v>#N/A</v>
      </c>
      <c r="O96" s="60" t="e">
        <f ca="true">+IF(AND(ISNUMBER(OFFSET('Water Data'!$F$10,0,10*ROW('Water Data'!F90))),'Data Summary'!CD96="Yes"),OFFSET('Water Data'!$F$10,0,10*ROW('Water Data'!F90)),NA())</f>
        <v>#N/A</v>
      </c>
      <c r="P96" s="60" t="e">
        <f ca="true">+IF(AND(ISNUMBER(OFFSET('Water Data'!$G$5,0,10*ROW('Water Data'!G90))),'Data Summary'!CE96="Yes"),100-OFFSET('Water Data'!$G$5,0,10*ROW('Water Data'!G90)),NA())</f>
        <v>#N/A</v>
      </c>
      <c r="Q96" s="60" t="e">
        <f ca="true">+IF(AND(ISNUMBER(OFFSET('Water Data'!$G$7,0,10*ROW('Water Data'!G90))),'Data Summary'!CF96="Yes"),OFFSET('Water Data'!$G$7,0,10*ROW('Water Data'!G90)),NA())</f>
        <v>#N/A</v>
      </c>
      <c r="R96" s="60" t="e">
        <f ca="true">+IF(AND(ISNUMBER(OFFSET('Water Data'!$G$10,0,10*ROW('Water Data'!G90))),'Data Summary'!CG96="Yes"),OFFSET('Water Data'!$G$10,0,10*ROW('Water Data'!G90)),NA())</f>
        <v>#N/A</v>
      </c>
      <c r="S96" s="60" t="e">
        <f ca="true">+IF(AND(ISNUMBER(OFFSET('Water Data'!$H$5,0,10*ROW('Water Data'!H90))),'Data Summary'!CH96="Yes"),100-OFFSET('Water Data'!$H$5,0,10*ROW('Water Data'!H90)),NA())</f>
        <v>#N/A</v>
      </c>
      <c r="T96" s="60" t="e">
        <f ca="true">+IF(AND(ISNUMBER(OFFSET('Water Data'!$H$7,0,10*ROW('Water Data'!H90))),'Data Summary'!CI96="Yes"),OFFSET('Water Data'!$H$7,0,10*ROW('Water Data'!H90)),NA())</f>
        <v>#N/A</v>
      </c>
      <c r="U96" s="60" t="e">
        <f ca="true">+IF(AND(ISNUMBER(OFFSET('Water Data'!$H$10,0,10*ROW('Water Data'!H90))),'Data Summary'!CJ96="Yes"),OFFSET('Water Data'!$H$10,0,10*ROW('Water Data'!H90)),NA())</f>
        <v>#N/A</v>
      </c>
      <c r="V96" s="106" t="e">
        <f ca="true">+IF(AND(ISNUMBER(OFFSET('Sanitation Data'!$C$5,0,10*ROW('Sanitation Data'!C90))),'Data Summary'!CK96="Yes"),100-OFFSET('Sanitation Data'!$C$5,0,10*ROW('Sanitation Data'!C90)),NA())</f>
        <v>#N/A</v>
      </c>
      <c r="W96" s="106" t="e">
        <f ca="true">+IF(AND(ISNUMBER(OFFSET('Sanitation Data'!$C$7,0,10*ROW('Sanitation Data'!C90))),'Data Summary'!CL96="Yes"),OFFSET('Sanitation Data'!$C$7,0,10*ROW('Sanitation Data'!C90)),NA())</f>
        <v>#N/A</v>
      </c>
      <c r="X96" s="106" t="e">
        <f ca="true">+IF(AND(ISNUMBER(OFFSET('Sanitation Data'!$C$11,0,10*ROW('Sanitation Data'!C90))),'Data Summary'!CM96="Yes"),OFFSET('Sanitation Data'!$C$11,0,10*ROW('Sanitation Data'!C90)),NA())</f>
        <v>#N/A</v>
      </c>
      <c r="Y96" s="106" t="e">
        <f ca="true">+IF(AND(ISNUMBER(OFFSET('Sanitation Data'!$C$12,0,10*ROW('Sanitation Data'!C90))),'Data Summary'!CN96="Yes"),OFFSET('Sanitation Data'!$C$12,0,10*ROW('Sanitation Data'!C90)),NA())</f>
        <v>#N/A</v>
      </c>
      <c r="Z96" s="106" t="e">
        <f ca="true">+IF(AND(ISNUMBER(OFFSET('Sanitation Data'!$C$13,0,10*ROW('Sanitation Data'!C90))),'Data Summary'!CO96="Yes"),OFFSET('Sanitation Data'!$C$13,0,10*ROW('Sanitation Data'!C90)),NA())</f>
        <v>#N/A</v>
      </c>
      <c r="AA96" s="106" t="e">
        <f ca="true">+IF(AND(ISNUMBER(OFFSET('Sanitation Data'!$D$5,0,10*ROW('Sanitation Data'!D90))),'Data Summary'!CP96="Yes"),100-OFFSET('Sanitation Data'!$D$5,0,10*ROW('Sanitation Data'!D90)),NA())</f>
        <v>#N/A</v>
      </c>
      <c r="AB96" s="106" t="e">
        <f ca="true">+IF(AND(ISNUMBER(OFFSET('Sanitation Data'!$D$7,0,10*ROW('Sanitation Data'!D90))),'Data Summary'!CQ96="Yes"),OFFSET('Sanitation Data'!$D$7,0,10*ROW('Sanitation Data'!D90)),NA())</f>
        <v>#N/A</v>
      </c>
      <c r="AC96" s="106" t="e">
        <f ca="true">+IF(AND(ISNUMBER(OFFSET('Sanitation Data'!$D$11,0,10*ROW('Sanitation Data'!D90))),'Data Summary'!CR96="Yes"),OFFSET('Sanitation Data'!$D$11,0,10*ROW('Sanitation Data'!D90)),NA())</f>
        <v>#N/A</v>
      </c>
      <c r="AD96" s="106" t="e">
        <f ca="true">+IF(AND(ISNUMBER(OFFSET('Sanitation Data'!$D$12,0,10*ROW('Sanitation Data'!D90))),'Data Summary'!CS96="Yes"),OFFSET('Sanitation Data'!$D$12,0,10*ROW('Sanitation Data'!D90)),NA())</f>
        <v>#N/A</v>
      </c>
      <c r="AE96" s="106" t="e">
        <f ca="true">+IF(AND(ISNUMBER(OFFSET('Sanitation Data'!$D$13,0,10*ROW('Sanitation Data'!D90))),'Data Summary'!CT96="Yes"),OFFSET('Sanitation Data'!$D$13,0,10*ROW('Sanitation Data'!D90)),NA())</f>
        <v>#N/A</v>
      </c>
      <c r="AF96" s="106" t="e">
        <f ca="true">+IF(AND(ISNUMBER(OFFSET('Sanitation Data'!$E$5,0,10*ROW('Sanitation Data'!E90))),'Data Summary'!CU96="Yes"),100-OFFSET('Sanitation Data'!$E$5,0,10*ROW('Sanitation Data'!E90)),NA())</f>
        <v>#N/A</v>
      </c>
      <c r="AG96" s="106" t="e">
        <f ca="true">+IF(AND(ISNUMBER(OFFSET('Sanitation Data'!$E$7,0,10*ROW('Sanitation Data'!E90))),'Data Summary'!CV96="Yes"),OFFSET('Sanitation Data'!$E$7,0,10*ROW('Sanitation Data'!E90)),NA())</f>
        <v>#N/A</v>
      </c>
      <c r="AH96" s="106" t="e">
        <f ca="true">+IF(AND(ISNUMBER(OFFSET('Sanitation Data'!$E$11,0,10*ROW('Sanitation Data'!E90))),'Data Summary'!CW96="Yes"),OFFSET('Sanitation Data'!$E$11,0,10*ROW('Sanitation Data'!E90)),NA())</f>
        <v>#N/A</v>
      </c>
      <c r="AI96" s="106" t="e">
        <f ca="true">+IF(AND(ISNUMBER(OFFSET('Sanitation Data'!$E$12,0,10*ROW('Sanitation Data'!E90))),'Data Summary'!CX96="Yes"),OFFSET('Sanitation Data'!$E$12,0,10*ROW('Sanitation Data'!E90)),NA())</f>
        <v>#N/A</v>
      </c>
      <c r="AJ96" s="106" t="e">
        <f ca="true">+IF(AND(ISNUMBER(OFFSET('Sanitation Data'!$E$13,0,10*ROW('Sanitation Data'!E90))),'Data Summary'!CY96="Yes"),OFFSET('Sanitation Data'!$E$13,0,10*ROW('Sanitation Data'!E90)),NA())</f>
        <v>#N/A</v>
      </c>
      <c r="AK96" s="106" t="e">
        <f ca="true">+IF(AND(ISNUMBER(OFFSET('Sanitation Data'!$F$5,0,10*ROW('Sanitation Data'!F90))),'Data Summary'!CZ96="Yes"),100-OFFSET('Sanitation Data'!$F$5,0,10*ROW('Sanitation Data'!F90)),NA())</f>
        <v>#N/A</v>
      </c>
      <c r="AL96" s="106" t="e">
        <f ca="true">+IF(AND(ISNUMBER(OFFSET('Sanitation Data'!$F$7,0,10*ROW('Sanitation Data'!F90))),'Data Summary'!DA96="Yes"),OFFSET('Sanitation Data'!$F$7,0,10*ROW('Sanitation Data'!F90)),NA())</f>
        <v>#N/A</v>
      </c>
      <c r="AM96" s="106" t="e">
        <f ca="true">+IF(AND(ISNUMBER(OFFSET('Sanitation Data'!$F$11,0,10*ROW('Sanitation Data'!F90))),'Data Summary'!DB96="Yes"),OFFSET('Sanitation Data'!$F$11,0,10*ROW('Sanitation Data'!F90)),NA())</f>
        <v>#N/A</v>
      </c>
      <c r="AN96" s="106" t="e">
        <f ca="true">+IF(AND(ISNUMBER(OFFSET('Sanitation Data'!$F$12,0,10*ROW('Sanitation Data'!F90))),'Data Summary'!DC96="Yes"),OFFSET('Sanitation Data'!$F$12,0,10*ROW('Sanitation Data'!F90)),NA())</f>
        <v>#N/A</v>
      </c>
      <c r="AO96" s="106" t="e">
        <f ca="true">+IF(AND(ISNUMBER(OFFSET('Sanitation Data'!$F$13,0,10*ROW('Sanitation Data'!F90))),'Data Summary'!DD96="Yes"),OFFSET('Sanitation Data'!$F$13,0,10*ROW('Sanitation Data'!F90)),NA())</f>
        <v>#N/A</v>
      </c>
      <c r="AP96" s="106" t="e">
        <f ca="true">+IF(AND(ISNUMBER(OFFSET('Sanitation Data'!$G$5,0,10*ROW('Sanitation Data'!G90))),'Data Summary'!DE96="Yes"),100-OFFSET('Sanitation Data'!$G$5,0,10*ROW('Sanitation Data'!G90)),NA())</f>
        <v>#N/A</v>
      </c>
      <c r="AQ96" s="106" t="e">
        <f ca="true">+IF(AND(ISNUMBER(OFFSET('Sanitation Data'!$G$7,0,10*ROW('Sanitation Data'!G90))),'Data Summary'!DF96="Yes"),OFFSET('Sanitation Data'!$G$7,0,10*ROW('Sanitation Data'!G90)),NA())</f>
        <v>#N/A</v>
      </c>
      <c r="AR96" s="106" t="e">
        <f ca="true">+IF(AND(ISNUMBER(OFFSET('Sanitation Data'!$G$11,0,10*ROW('Sanitation Data'!G90))),'Data Summary'!DG96="Yes"),OFFSET('Sanitation Data'!$G$11,0,10*ROW('Sanitation Data'!G90)),NA())</f>
        <v>#N/A</v>
      </c>
      <c r="AS96" s="106" t="e">
        <f ca="true">+IF(AND(ISNUMBER(OFFSET('Sanitation Data'!$G$12,0,10*ROW('Sanitation Data'!G90))),'Data Summary'!DH96="Yes"),OFFSET('Sanitation Data'!$G$12,0,10*ROW('Sanitation Data'!G90)),NA())</f>
        <v>#N/A</v>
      </c>
      <c r="AT96" s="106" t="e">
        <f ca="true">+IF(AND(ISNUMBER(OFFSET('Sanitation Data'!$G$13,0,10*ROW('Sanitation Data'!G90))),'Data Summary'!DI96="Yes"),OFFSET('Sanitation Data'!$G$13,0,10*ROW('Sanitation Data'!G90)),NA())</f>
        <v>#N/A</v>
      </c>
      <c r="AU96" s="106" t="e">
        <f ca="true">+IF(AND(ISNUMBER(OFFSET('Sanitation Data'!$H$5,0,10*ROW('Sanitation Data'!H90))),'Data Summary'!DJ96="Yes"),100-OFFSET('Sanitation Data'!$H$5,0,10*ROW('Sanitation Data'!H90)),NA())</f>
        <v>#N/A</v>
      </c>
      <c r="AV96" s="106" t="e">
        <f ca="true">+IF(AND(ISNUMBER(OFFSET('Sanitation Data'!$H$7,0,10*ROW('Sanitation Data'!H90))),'Data Summary'!DK96="Yes"),OFFSET('Sanitation Data'!$H$7,0,10*ROW('Sanitation Data'!H90)),NA())</f>
        <v>#N/A</v>
      </c>
      <c r="AW96" s="106" t="e">
        <f ca="true">+IF(AND(ISNUMBER(OFFSET('Sanitation Data'!$H$11,0,10*ROW('Sanitation Data'!H90))),'Data Summary'!DL96="Yes"),OFFSET('Sanitation Data'!$H$11,0,10*ROW('Sanitation Data'!H90)),NA())</f>
        <v>#N/A</v>
      </c>
      <c r="AX96" s="106" t="e">
        <f ca="true">+IF(AND(ISNUMBER(OFFSET('Sanitation Data'!$H$12,0,10*ROW('Sanitation Data'!H90))),'Data Summary'!DM96="Yes"),OFFSET('Sanitation Data'!$H$12,0,10*ROW('Sanitation Data'!H90)),NA())</f>
        <v>#N/A</v>
      </c>
      <c r="AY96" s="106" t="e">
        <f ca="true">+IF(AND(ISNUMBER(OFFSET('Sanitation Data'!$H$13,0,10*ROW('Sanitation Data'!H90))),'Data Summary'!DN96="Yes"),OFFSET('Sanitation Data'!$H$13,0,10*ROW('Sanitation Data'!H90)),NA())</f>
        <v>#N/A</v>
      </c>
      <c r="AZ96" s="111" t="e">
        <f ca="true">+IF(AND(ISNUMBER(OFFSET('Hygiene Data'!$C$6,0,10*ROW('Hygiene Data'!C90))),'Data Summary'!DO96="Yes"),OFFSET('Hygiene Data'!$C$6,0,10*ROW('Hygiene Data'!C90)),NA())</f>
        <v>#N/A</v>
      </c>
      <c r="BA96" s="111" t="e">
        <f ca="true">+IF(AND(ISNUMBER(OFFSET('Hygiene Data'!$C$8,0,10*ROW('Hygiene Data'!C90))),'Data Summary'!DP96="Yes"),OFFSET('Hygiene Data'!$C$8,0,10*ROW('Hygiene Data'!C90)),NA())</f>
        <v>#N/A</v>
      </c>
      <c r="BB96" s="111" t="e">
        <f ca="true">+IF(AND(ISNUMBER(OFFSET('Hygiene Data'!$C$10,0,10*ROW('Hygiene Data'!C90))),'Data Summary'!DQ96="Yes"),OFFSET('Hygiene Data'!$C$10,0,10*ROW('Hygiene Data'!C90)),NA())</f>
        <v>#N/A</v>
      </c>
      <c r="BC96" s="111" t="e">
        <f ca="true">+IF(AND(ISNUMBER(OFFSET('Hygiene Data'!$D$6,0,10*ROW('Hygiene Data'!D90))),'Data Summary'!DR96="Yes"),OFFSET('Hygiene Data'!$D$6,0,10*ROW('Hygiene Data'!D90)),NA())</f>
        <v>#N/A</v>
      </c>
      <c r="BD96" s="111" t="e">
        <f ca="true">+IF(AND(ISNUMBER(OFFSET('Hygiene Data'!$D$8,0,10*ROW('Hygiene Data'!D90))),'Data Summary'!DS96="Yes"),OFFSET('Hygiene Data'!$D$8,0,10*ROW('Hygiene Data'!D90)),NA())</f>
        <v>#N/A</v>
      </c>
      <c r="BE96" s="111" t="e">
        <f ca="true">+IF(AND(ISNUMBER(OFFSET('Hygiene Data'!$D$10,0,10*ROW('Hygiene Data'!D90))),'Data Summary'!DT96="Yes"),OFFSET('Hygiene Data'!$D$10,0,10*ROW('Hygiene Data'!D90)),NA())</f>
        <v>#N/A</v>
      </c>
      <c r="BF96" s="111" t="e">
        <f ca="true">+IF(AND(ISNUMBER(OFFSET('Hygiene Data'!$E$6,0,10*ROW('Hygiene Data'!E90))),'Data Summary'!DU96="Yes"),OFFSET('Hygiene Data'!$E$6,0,10*ROW('Hygiene Data'!E90)),NA())</f>
        <v>#N/A</v>
      </c>
      <c r="BG96" s="111" t="e">
        <f ca="true">+IF(AND(ISNUMBER(OFFSET('Hygiene Data'!$E$8,0,10*ROW('Hygiene Data'!E90))),'Data Summary'!DV96="Yes"),OFFSET('Hygiene Data'!$E$8,0,10*ROW('Hygiene Data'!E90)),NA())</f>
        <v>#N/A</v>
      </c>
      <c r="BH96" s="111" t="e">
        <f ca="true">+IF(AND(ISNUMBER(OFFSET('Hygiene Data'!$E$10,0,10*ROW('Hygiene Data'!E90))),'Data Summary'!DW96="Yes"),OFFSET('Hygiene Data'!$E$10,0,10*ROW('Hygiene Data'!E90)),NA())</f>
        <v>#N/A</v>
      </c>
      <c r="BI96" s="111" t="e">
        <f ca="true">+IF(AND(ISNUMBER(OFFSET('Hygiene Data'!$F$6,0,10*ROW('Hygiene Data'!F90))),'Data Summary'!DX96="Yes"),OFFSET('Hygiene Data'!$F$6,0,10*ROW('Hygiene Data'!F90)),NA())</f>
        <v>#N/A</v>
      </c>
      <c r="BJ96" s="111" t="e">
        <f ca="true">+IF(AND(ISNUMBER(OFFSET('Hygiene Data'!$F$8,0,10*ROW('Hygiene Data'!F90))),'Data Summary'!DY96="Yes"),OFFSET('Hygiene Data'!$F$8,0,10*ROW('Hygiene Data'!F90)),NA())</f>
        <v>#N/A</v>
      </c>
      <c r="BK96" s="111" t="e">
        <f ca="true">+IF(AND(ISNUMBER(OFFSET('Hygiene Data'!$F$10,0,10*ROW('Hygiene Data'!F90))),'Data Summary'!DZ96="Yes"),OFFSET('Hygiene Data'!$F$10,0,10*ROW('Hygiene Data'!F90)),NA())</f>
        <v>#N/A</v>
      </c>
      <c r="BL96" s="111" t="e">
        <f ca="true">+IF(AND(ISNUMBER(OFFSET('Hygiene Data'!$G$6,0,10*ROW('Hygiene Data'!G90))),'Data Summary'!EA96="Yes"),OFFSET('Hygiene Data'!$G$6,0,10*ROW('Hygiene Data'!G90)),NA())</f>
        <v>#N/A</v>
      </c>
      <c r="BM96" s="111" t="e">
        <f ca="true">+IF(AND(ISNUMBER(OFFSET('Hygiene Data'!$G$8,0,10*ROW('Hygiene Data'!G90))),'Data Summary'!EB96="Yes"),OFFSET('Hygiene Data'!$G$8,0,10*ROW('Hygiene Data'!G90)),NA())</f>
        <v>#N/A</v>
      </c>
      <c r="BN96" s="111" t="e">
        <f ca="true">+IF(AND(ISNUMBER(OFFSET('Hygiene Data'!$G$10,0,10*ROW('Hygiene Data'!G90))),'Data Summary'!EC96="Yes"),OFFSET('Hygiene Data'!$G$10,0,10*ROW('Hygiene Data'!G90)),NA())</f>
        <v>#N/A</v>
      </c>
      <c r="BO96" s="111" t="e">
        <f ca="true">+IF(AND(ISNUMBER(OFFSET('Hygiene Data'!$H$6,0,10*ROW('Hygiene Data'!H90))),'Data Summary'!ED96="Yes"),OFFSET('Hygiene Data'!$H$6,0,10*ROW('Hygiene Data'!H90)),NA())</f>
        <v>#N/A</v>
      </c>
      <c r="BP96" s="111" t="e">
        <f ca="true">+IF(AND(ISNUMBER(OFFSET('Hygiene Data'!$H$8,0,10*ROW('Hygiene Data'!H90))),'Data Summary'!EE96="Yes"),OFFSET('Hygiene Data'!$H$8,0,10*ROW('Hygiene Data'!H90)),NA())</f>
        <v>#N/A</v>
      </c>
      <c r="BQ96" s="111" t="e">
        <f ca="true">+IF(AND(ISNUMBER(OFFSET('Hygiene Data'!$H$10,0,10*ROW('Hygiene Data'!H90))),'Data Summary'!EF96="Yes"),OFFSET('Hygiene Data'!$H$10,0,10*ROW('Hygiene Data'!H90)),NA())</f>
        <v>#N/A</v>
      </c>
    </row>
    <row r="97" x14ac:dyDescent="0.2">
      <c r="A97" s="59" t="e">
        <f ca="true">+IF(OFFSET('Water Data'!$B$1,0,10*ROW('Water Data'!B91))="",NA(),OFFSET('Water Data'!$B$1,0,10*ROW('Water Data'!B91)))</f>
        <v>#N/A</v>
      </c>
      <c r="B97" s="59" t="e">
        <f ca="true">+IF(OFFSET('Water Data'!$A$3,0,10*ROW('Water Data'!A94))="",NA(),OFFSET('Water Data'!$A$3,0,10*ROW('Water Data'!A94)))</f>
        <v>#N/A</v>
      </c>
      <c r="C97" s="59" t="e">
        <f ca="true">+IF(OFFSET('Water Data'!$C$3,0,10*ROW('Water Data'!C94))="",NA(),OFFSET('Water Data'!$C$3,0,10*ROW('Water Data'!C94)))</f>
        <v>#N/A</v>
      </c>
      <c r="D97" s="60" t="e">
        <f ca="true">+IF(AND(ISNUMBER(OFFSET('Water Data'!$C$5,0,10*ROW('Water Data'!C91))),'Data Summary'!BS97="Yes"),100-OFFSET('Water Data'!$C$5,0,10*ROW('Water Data'!C91)),NA())</f>
        <v>#N/A</v>
      </c>
      <c r="E97" s="60" t="e">
        <f ca="true">+IF(AND(ISNUMBER(OFFSET('Water Data'!$C$7,0,10*ROW('Water Data'!C91))),'Data Summary'!BT97="Yes"),OFFSET('Water Data'!$C$7,0,10*ROW('Water Data'!C91)),NA())</f>
        <v>#N/A</v>
      </c>
      <c r="F97" s="60" t="e">
        <f ca="true">+IF(AND(ISNUMBER(OFFSET('Water Data'!$C$10,0,10*ROW('Water Data'!C91))),'Data Summary'!BU97="Yes"),OFFSET('Water Data'!$C$10,0,10*ROW('Water Data'!C91)),NA())</f>
        <v>#N/A</v>
      </c>
      <c r="G97" s="60" t="e">
        <f ca="true">+IF(AND(ISNUMBER(OFFSET('Water Data'!$D$5,0,10*ROW('Water Data'!D91))),'Data Summary'!BV97="Yes"),100-OFFSET('Water Data'!$D$5,0,10*ROW('Water Data'!D91)),NA())</f>
        <v>#N/A</v>
      </c>
      <c r="H97" s="60" t="e">
        <f ca="true">+IF(AND(ISNUMBER(OFFSET('Water Data'!$D$7,0,10*ROW('Water Data'!D91))),'Data Summary'!BW97="Yes"),OFFSET('Water Data'!$D$7,0,10*ROW('Water Data'!D91)),NA())</f>
        <v>#N/A</v>
      </c>
      <c r="I97" s="60" t="e">
        <f ca="true">+IF(AND(ISNUMBER(OFFSET('Water Data'!$D$10,0,10*ROW('Water Data'!D91))),'Data Summary'!BX97="Yes"),OFFSET('Water Data'!$D$10,0,10*ROW('Water Data'!D91)),NA())</f>
        <v>#N/A</v>
      </c>
      <c r="J97" s="60" t="e">
        <f ca="true">+IF(AND(ISNUMBER(OFFSET('Water Data'!$E$5,0,10*ROW('Water Data'!E91))),'Data Summary'!BY97="Yes"),100-OFFSET('Water Data'!$E$5,0,10*ROW('Water Data'!E91)),NA())</f>
        <v>#N/A</v>
      </c>
      <c r="K97" s="60" t="e">
        <f ca="true">+IF(AND(ISNUMBER(OFFSET('Water Data'!$E$7,0,10*ROW('Water Data'!E91))),'Data Summary'!BZ97="Yes"),OFFSET('Water Data'!$E$7,0,10*ROW('Water Data'!E91)),NA())</f>
        <v>#N/A</v>
      </c>
      <c r="L97" s="60" t="e">
        <f ca="true">+IF(AND(ISNUMBER(OFFSET('Water Data'!$E$10,0,10*ROW('Water Data'!E91))),'Data Summary'!CA97="Yes"),OFFSET('Water Data'!$E$10,0,10*ROW('Water Data'!E91)),NA())</f>
        <v>#N/A</v>
      </c>
      <c r="M97" s="60" t="e">
        <f ca="true">+IF(AND(ISNUMBER(OFFSET('Water Data'!$F$5,0,10*ROW('Water Data'!F91))),'Data Summary'!CB97="Yes"),100-OFFSET('Water Data'!$F$5,0,10*ROW('Water Data'!F91)),NA())</f>
        <v>#N/A</v>
      </c>
      <c r="N97" s="60" t="e">
        <f ca="true">+IF(AND(ISNUMBER(OFFSET('Water Data'!$F$7,0,10*ROW('Water Data'!F91))),'Data Summary'!CC97="Yes"),OFFSET('Water Data'!$F$7,0,10*ROW('Water Data'!F91)),NA())</f>
        <v>#N/A</v>
      </c>
      <c r="O97" s="60" t="e">
        <f ca="true">+IF(AND(ISNUMBER(OFFSET('Water Data'!$F$10,0,10*ROW('Water Data'!F91))),'Data Summary'!CD97="Yes"),OFFSET('Water Data'!$F$10,0,10*ROW('Water Data'!F91)),NA())</f>
        <v>#N/A</v>
      </c>
      <c r="P97" s="60" t="e">
        <f ca="true">+IF(AND(ISNUMBER(OFFSET('Water Data'!$G$5,0,10*ROW('Water Data'!G91))),'Data Summary'!CE97="Yes"),100-OFFSET('Water Data'!$G$5,0,10*ROW('Water Data'!G91)),NA())</f>
        <v>#N/A</v>
      </c>
      <c r="Q97" s="60" t="e">
        <f ca="true">+IF(AND(ISNUMBER(OFFSET('Water Data'!$G$7,0,10*ROW('Water Data'!G91))),'Data Summary'!CF97="Yes"),OFFSET('Water Data'!$G$7,0,10*ROW('Water Data'!G91)),NA())</f>
        <v>#N/A</v>
      </c>
      <c r="R97" s="60" t="e">
        <f ca="true">+IF(AND(ISNUMBER(OFFSET('Water Data'!$G$10,0,10*ROW('Water Data'!G91))),'Data Summary'!CG97="Yes"),OFFSET('Water Data'!$G$10,0,10*ROW('Water Data'!G91)),NA())</f>
        <v>#N/A</v>
      </c>
      <c r="S97" s="60" t="e">
        <f ca="true">+IF(AND(ISNUMBER(OFFSET('Water Data'!$H$5,0,10*ROW('Water Data'!H91))),'Data Summary'!CH97="Yes"),100-OFFSET('Water Data'!$H$5,0,10*ROW('Water Data'!H91)),NA())</f>
        <v>#N/A</v>
      </c>
      <c r="T97" s="60" t="e">
        <f ca="true">+IF(AND(ISNUMBER(OFFSET('Water Data'!$H$7,0,10*ROW('Water Data'!H91))),'Data Summary'!CI97="Yes"),OFFSET('Water Data'!$H$7,0,10*ROW('Water Data'!H91)),NA())</f>
        <v>#N/A</v>
      </c>
      <c r="U97" s="60" t="e">
        <f ca="true">+IF(AND(ISNUMBER(OFFSET('Water Data'!$H$10,0,10*ROW('Water Data'!H91))),'Data Summary'!CJ97="Yes"),OFFSET('Water Data'!$H$10,0,10*ROW('Water Data'!H91)),NA())</f>
        <v>#N/A</v>
      </c>
      <c r="V97" s="106" t="e">
        <f ca="true">+IF(AND(ISNUMBER(OFFSET('Sanitation Data'!$C$5,0,10*ROW('Sanitation Data'!C91))),'Data Summary'!CK97="Yes"),100-OFFSET('Sanitation Data'!$C$5,0,10*ROW('Sanitation Data'!C91)),NA())</f>
        <v>#N/A</v>
      </c>
      <c r="W97" s="106" t="e">
        <f ca="true">+IF(AND(ISNUMBER(OFFSET('Sanitation Data'!$C$7,0,10*ROW('Sanitation Data'!C91))),'Data Summary'!CL97="Yes"),OFFSET('Sanitation Data'!$C$7,0,10*ROW('Sanitation Data'!C91)),NA())</f>
        <v>#N/A</v>
      </c>
      <c r="X97" s="106" t="e">
        <f ca="true">+IF(AND(ISNUMBER(OFFSET('Sanitation Data'!$C$11,0,10*ROW('Sanitation Data'!C91))),'Data Summary'!CM97="Yes"),OFFSET('Sanitation Data'!$C$11,0,10*ROW('Sanitation Data'!C91)),NA())</f>
        <v>#N/A</v>
      </c>
      <c r="Y97" s="106" t="e">
        <f ca="true">+IF(AND(ISNUMBER(OFFSET('Sanitation Data'!$C$12,0,10*ROW('Sanitation Data'!C91))),'Data Summary'!CN97="Yes"),OFFSET('Sanitation Data'!$C$12,0,10*ROW('Sanitation Data'!C91)),NA())</f>
        <v>#N/A</v>
      </c>
      <c r="Z97" s="106" t="e">
        <f ca="true">+IF(AND(ISNUMBER(OFFSET('Sanitation Data'!$C$13,0,10*ROW('Sanitation Data'!C91))),'Data Summary'!CO97="Yes"),OFFSET('Sanitation Data'!$C$13,0,10*ROW('Sanitation Data'!C91)),NA())</f>
        <v>#N/A</v>
      </c>
      <c r="AA97" s="106" t="e">
        <f ca="true">+IF(AND(ISNUMBER(OFFSET('Sanitation Data'!$D$5,0,10*ROW('Sanitation Data'!D91))),'Data Summary'!CP97="Yes"),100-OFFSET('Sanitation Data'!$D$5,0,10*ROW('Sanitation Data'!D91)),NA())</f>
        <v>#N/A</v>
      </c>
      <c r="AB97" s="106" t="e">
        <f ca="true">+IF(AND(ISNUMBER(OFFSET('Sanitation Data'!$D$7,0,10*ROW('Sanitation Data'!D91))),'Data Summary'!CQ97="Yes"),OFFSET('Sanitation Data'!$D$7,0,10*ROW('Sanitation Data'!D91)),NA())</f>
        <v>#N/A</v>
      </c>
      <c r="AC97" s="106" t="e">
        <f ca="true">+IF(AND(ISNUMBER(OFFSET('Sanitation Data'!$D$11,0,10*ROW('Sanitation Data'!D91))),'Data Summary'!CR97="Yes"),OFFSET('Sanitation Data'!$D$11,0,10*ROW('Sanitation Data'!D91)),NA())</f>
        <v>#N/A</v>
      </c>
      <c r="AD97" s="106" t="e">
        <f ca="true">+IF(AND(ISNUMBER(OFFSET('Sanitation Data'!$D$12,0,10*ROW('Sanitation Data'!D91))),'Data Summary'!CS97="Yes"),OFFSET('Sanitation Data'!$D$12,0,10*ROW('Sanitation Data'!D91)),NA())</f>
        <v>#N/A</v>
      </c>
      <c r="AE97" s="106" t="e">
        <f ca="true">+IF(AND(ISNUMBER(OFFSET('Sanitation Data'!$D$13,0,10*ROW('Sanitation Data'!D91))),'Data Summary'!CT97="Yes"),OFFSET('Sanitation Data'!$D$13,0,10*ROW('Sanitation Data'!D91)),NA())</f>
        <v>#N/A</v>
      </c>
      <c r="AF97" s="106" t="e">
        <f ca="true">+IF(AND(ISNUMBER(OFFSET('Sanitation Data'!$E$5,0,10*ROW('Sanitation Data'!E91))),'Data Summary'!CU97="Yes"),100-OFFSET('Sanitation Data'!$E$5,0,10*ROW('Sanitation Data'!E91)),NA())</f>
        <v>#N/A</v>
      </c>
      <c r="AG97" s="106" t="e">
        <f ca="true">+IF(AND(ISNUMBER(OFFSET('Sanitation Data'!$E$7,0,10*ROW('Sanitation Data'!E91))),'Data Summary'!CV97="Yes"),OFFSET('Sanitation Data'!$E$7,0,10*ROW('Sanitation Data'!E91)),NA())</f>
        <v>#N/A</v>
      </c>
      <c r="AH97" s="106" t="e">
        <f ca="true">+IF(AND(ISNUMBER(OFFSET('Sanitation Data'!$E$11,0,10*ROW('Sanitation Data'!E91))),'Data Summary'!CW97="Yes"),OFFSET('Sanitation Data'!$E$11,0,10*ROW('Sanitation Data'!E91)),NA())</f>
        <v>#N/A</v>
      </c>
      <c r="AI97" s="106" t="e">
        <f ca="true">+IF(AND(ISNUMBER(OFFSET('Sanitation Data'!$E$12,0,10*ROW('Sanitation Data'!E91))),'Data Summary'!CX97="Yes"),OFFSET('Sanitation Data'!$E$12,0,10*ROW('Sanitation Data'!E91)),NA())</f>
        <v>#N/A</v>
      </c>
      <c r="AJ97" s="106" t="e">
        <f ca="true">+IF(AND(ISNUMBER(OFFSET('Sanitation Data'!$E$13,0,10*ROW('Sanitation Data'!E91))),'Data Summary'!CY97="Yes"),OFFSET('Sanitation Data'!$E$13,0,10*ROW('Sanitation Data'!E91)),NA())</f>
        <v>#N/A</v>
      </c>
      <c r="AK97" s="106" t="e">
        <f ca="true">+IF(AND(ISNUMBER(OFFSET('Sanitation Data'!$F$5,0,10*ROW('Sanitation Data'!F91))),'Data Summary'!CZ97="Yes"),100-OFFSET('Sanitation Data'!$F$5,0,10*ROW('Sanitation Data'!F91)),NA())</f>
        <v>#N/A</v>
      </c>
      <c r="AL97" s="106" t="e">
        <f ca="true">+IF(AND(ISNUMBER(OFFSET('Sanitation Data'!$F$7,0,10*ROW('Sanitation Data'!F91))),'Data Summary'!DA97="Yes"),OFFSET('Sanitation Data'!$F$7,0,10*ROW('Sanitation Data'!F91)),NA())</f>
        <v>#N/A</v>
      </c>
      <c r="AM97" s="106" t="e">
        <f ca="true">+IF(AND(ISNUMBER(OFFSET('Sanitation Data'!$F$11,0,10*ROW('Sanitation Data'!F91))),'Data Summary'!DB97="Yes"),OFFSET('Sanitation Data'!$F$11,0,10*ROW('Sanitation Data'!F91)),NA())</f>
        <v>#N/A</v>
      </c>
      <c r="AN97" s="106" t="e">
        <f ca="true">+IF(AND(ISNUMBER(OFFSET('Sanitation Data'!$F$12,0,10*ROW('Sanitation Data'!F91))),'Data Summary'!DC97="Yes"),OFFSET('Sanitation Data'!$F$12,0,10*ROW('Sanitation Data'!F91)),NA())</f>
        <v>#N/A</v>
      </c>
      <c r="AO97" s="106" t="e">
        <f ca="true">+IF(AND(ISNUMBER(OFFSET('Sanitation Data'!$F$13,0,10*ROW('Sanitation Data'!F91))),'Data Summary'!DD97="Yes"),OFFSET('Sanitation Data'!$F$13,0,10*ROW('Sanitation Data'!F91)),NA())</f>
        <v>#N/A</v>
      </c>
      <c r="AP97" s="106" t="e">
        <f ca="true">+IF(AND(ISNUMBER(OFFSET('Sanitation Data'!$G$5,0,10*ROW('Sanitation Data'!G91))),'Data Summary'!DE97="Yes"),100-OFFSET('Sanitation Data'!$G$5,0,10*ROW('Sanitation Data'!G91)),NA())</f>
        <v>#N/A</v>
      </c>
      <c r="AQ97" s="106" t="e">
        <f ca="true">+IF(AND(ISNUMBER(OFFSET('Sanitation Data'!$G$7,0,10*ROW('Sanitation Data'!G91))),'Data Summary'!DF97="Yes"),OFFSET('Sanitation Data'!$G$7,0,10*ROW('Sanitation Data'!G91)),NA())</f>
        <v>#N/A</v>
      </c>
      <c r="AR97" s="106" t="e">
        <f ca="true">+IF(AND(ISNUMBER(OFFSET('Sanitation Data'!$G$11,0,10*ROW('Sanitation Data'!G91))),'Data Summary'!DG97="Yes"),OFFSET('Sanitation Data'!$G$11,0,10*ROW('Sanitation Data'!G91)),NA())</f>
        <v>#N/A</v>
      </c>
      <c r="AS97" s="106" t="e">
        <f ca="true">+IF(AND(ISNUMBER(OFFSET('Sanitation Data'!$G$12,0,10*ROW('Sanitation Data'!G91))),'Data Summary'!DH97="Yes"),OFFSET('Sanitation Data'!$G$12,0,10*ROW('Sanitation Data'!G91)),NA())</f>
        <v>#N/A</v>
      </c>
      <c r="AT97" s="106" t="e">
        <f ca="true">+IF(AND(ISNUMBER(OFFSET('Sanitation Data'!$G$13,0,10*ROW('Sanitation Data'!G91))),'Data Summary'!DI97="Yes"),OFFSET('Sanitation Data'!$G$13,0,10*ROW('Sanitation Data'!G91)),NA())</f>
        <v>#N/A</v>
      </c>
      <c r="AU97" s="106" t="e">
        <f ca="true">+IF(AND(ISNUMBER(OFFSET('Sanitation Data'!$H$5,0,10*ROW('Sanitation Data'!H91))),'Data Summary'!DJ97="Yes"),100-OFFSET('Sanitation Data'!$H$5,0,10*ROW('Sanitation Data'!H91)),NA())</f>
        <v>#N/A</v>
      </c>
      <c r="AV97" s="106" t="e">
        <f ca="true">+IF(AND(ISNUMBER(OFFSET('Sanitation Data'!$H$7,0,10*ROW('Sanitation Data'!H91))),'Data Summary'!DK97="Yes"),OFFSET('Sanitation Data'!$H$7,0,10*ROW('Sanitation Data'!H91)),NA())</f>
        <v>#N/A</v>
      </c>
      <c r="AW97" s="106" t="e">
        <f ca="true">+IF(AND(ISNUMBER(OFFSET('Sanitation Data'!$H$11,0,10*ROW('Sanitation Data'!H91))),'Data Summary'!DL97="Yes"),OFFSET('Sanitation Data'!$H$11,0,10*ROW('Sanitation Data'!H91)),NA())</f>
        <v>#N/A</v>
      </c>
      <c r="AX97" s="106" t="e">
        <f ca="true">+IF(AND(ISNUMBER(OFFSET('Sanitation Data'!$H$12,0,10*ROW('Sanitation Data'!H91))),'Data Summary'!DM97="Yes"),OFFSET('Sanitation Data'!$H$12,0,10*ROW('Sanitation Data'!H91)),NA())</f>
        <v>#N/A</v>
      </c>
      <c r="AY97" s="106" t="e">
        <f ca="true">+IF(AND(ISNUMBER(OFFSET('Sanitation Data'!$H$13,0,10*ROW('Sanitation Data'!H91))),'Data Summary'!DN97="Yes"),OFFSET('Sanitation Data'!$H$13,0,10*ROW('Sanitation Data'!H91)),NA())</f>
        <v>#N/A</v>
      </c>
      <c r="AZ97" s="111" t="e">
        <f ca="true">+IF(AND(ISNUMBER(OFFSET('Hygiene Data'!$C$6,0,10*ROW('Hygiene Data'!C91))),'Data Summary'!DO97="Yes"),OFFSET('Hygiene Data'!$C$6,0,10*ROW('Hygiene Data'!C91)),NA())</f>
        <v>#N/A</v>
      </c>
      <c r="BA97" s="111" t="e">
        <f ca="true">+IF(AND(ISNUMBER(OFFSET('Hygiene Data'!$C$8,0,10*ROW('Hygiene Data'!C91))),'Data Summary'!DP97="Yes"),OFFSET('Hygiene Data'!$C$8,0,10*ROW('Hygiene Data'!C91)),NA())</f>
        <v>#N/A</v>
      </c>
      <c r="BB97" s="111" t="e">
        <f ca="true">+IF(AND(ISNUMBER(OFFSET('Hygiene Data'!$C$10,0,10*ROW('Hygiene Data'!C91))),'Data Summary'!DQ97="Yes"),OFFSET('Hygiene Data'!$C$10,0,10*ROW('Hygiene Data'!C91)),NA())</f>
        <v>#N/A</v>
      </c>
      <c r="BC97" s="111" t="e">
        <f ca="true">+IF(AND(ISNUMBER(OFFSET('Hygiene Data'!$D$6,0,10*ROW('Hygiene Data'!D91))),'Data Summary'!DR97="Yes"),OFFSET('Hygiene Data'!$D$6,0,10*ROW('Hygiene Data'!D91)),NA())</f>
        <v>#N/A</v>
      </c>
      <c r="BD97" s="111" t="e">
        <f ca="true">+IF(AND(ISNUMBER(OFFSET('Hygiene Data'!$D$8,0,10*ROW('Hygiene Data'!D91))),'Data Summary'!DS97="Yes"),OFFSET('Hygiene Data'!$D$8,0,10*ROW('Hygiene Data'!D91)),NA())</f>
        <v>#N/A</v>
      </c>
      <c r="BE97" s="111" t="e">
        <f ca="true">+IF(AND(ISNUMBER(OFFSET('Hygiene Data'!$D$10,0,10*ROW('Hygiene Data'!D91))),'Data Summary'!DT97="Yes"),OFFSET('Hygiene Data'!$D$10,0,10*ROW('Hygiene Data'!D91)),NA())</f>
        <v>#N/A</v>
      </c>
      <c r="BF97" s="111" t="e">
        <f ca="true">+IF(AND(ISNUMBER(OFFSET('Hygiene Data'!$E$6,0,10*ROW('Hygiene Data'!E91))),'Data Summary'!DU97="Yes"),OFFSET('Hygiene Data'!$E$6,0,10*ROW('Hygiene Data'!E91)),NA())</f>
        <v>#N/A</v>
      </c>
      <c r="BG97" s="111" t="e">
        <f ca="true">+IF(AND(ISNUMBER(OFFSET('Hygiene Data'!$E$8,0,10*ROW('Hygiene Data'!E91))),'Data Summary'!DV97="Yes"),OFFSET('Hygiene Data'!$E$8,0,10*ROW('Hygiene Data'!E91)),NA())</f>
        <v>#N/A</v>
      </c>
      <c r="BH97" s="111" t="e">
        <f ca="true">+IF(AND(ISNUMBER(OFFSET('Hygiene Data'!$E$10,0,10*ROW('Hygiene Data'!E91))),'Data Summary'!DW97="Yes"),OFFSET('Hygiene Data'!$E$10,0,10*ROW('Hygiene Data'!E91)),NA())</f>
        <v>#N/A</v>
      </c>
      <c r="BI97" s="111" t="e">
        <f ca="true">+IF(AND(ISNUMBER(OFFSET('Hygiene Data'!$F$6,0,10*ROW('Hygiene Data'!F91))),'Data Summary'!DX97="Yes"),OFFSET('Hygiene Data'!$F$6,0,10*ROW('Hygiene Data'!F91)),NA())</f>
        <v>#N/A</v>
      </c>
      <c r="BJ97" s="111" t="e">
        <f ca="true">+IF(AND(ISNUMBER(OFFSET('Hygiene Data'!$F$8,0,10*ROW('Hygiene Data'!F91))),'Data Summary'!DY97="Yes"),OFFSET('Hygiene Data'!$F$8,0,10*ROW('Hygiene Data'!F91)),NA())</f>
        <v>#N/A</v>
      </c>
      <c r="BK97" s="111" t="e">
        <f ca="true">+IF(AND(ISNUMBER(OFFSET('Hygiene Data'!$F$10,0,10*ROW('Hygiene Data'!F91))),'Data Summary'!DZ97="Yes"),OFFSET('Hygiene Data'!$F$10,0,10*ROW('Hygiene Data'!F91)),NA())</f>
        <v>#N/A</v>
      </c>
      <c r="BL97" s="111" t="e">
        <f ca="true">+IF(AND(ISNUMBER(OFFSET('Hygiene Data'!$G$6,0,10*ROW('Hygiene Data'!G91))),'Data Summary'!EA97="Yes"),OFFSET('Hygiene Data'!$G$6,0,10*ROW('Hygiene Data'!G91)),NA())</f>
        <v>#N/A</v>
      </c>
      <c r="BM97" s="111" t="e">
        <f ca="true">+IF(AND(ISNUMBER(OFFSET('Hygiene Data'!$G$8,0,10*ROW('Hygiene Data'!G91))),'Data Summary'!EB97="Yes"),OFFSET('Hygiene Data'!$G$8,0,10*ROW('Hygiene Data'!G91)),NA())</f>
        <v>#N/A</v>
      </c>
      <c r="BN97" s="111" t="e">
        <f ca="true">+IF(AND(ISNUMBER(OFFSET('Hygiene Data'!$G$10,0,10*ROW('Hygiene Data'!G91))),'Data Summary'!EC97="Yes"),OFFSET('Hygiene Data'!$G$10,0,10*ROW('Hygiene Data'!G91)),NA())</f>
        <v>#N/A</v>
      </c>
      <c r="BO97" s="111" t="e">
        <f ca="true">+IF(AND(ISNUMBER(OFFSET('Hygiene Data'!$H$6,0,10*ROW('Hygiene Data'!H91))),'Data Summary'!ED97="Yes"),OFFSET('Hygiene Data'!$H$6,0,10*ROW('Hygiene Data'!H91)),NA())</f>
        <v>#N/A</v>
      </c>
      <c r="BP97" s="111" t="e">
        <f ca="true">+IF(AND(ISNUMBER(OFFSET('Hygiene Data'!$H$8,0,10*ROW('Hygiene Data'!H91))),'Data Summary'!EE97="Yes"),OFFSET('Hygiene Data'!$H$8,0,10*ROW('Hygiene Data'!H91)),NA())</f>
        <v>#N/A</v>
      </c>
      <c r="BQ97" s="111" t="e">
        <f ca="true">+IF(AND(ISNUMBER(OFFSET('Hygiene Data'!$H$10,0,10*ROW('Hygiene Data'!H91))),'Data Summary'!EF97="Yes"),OFFSET('Hygiene Data'!$H$10,0,10*ROW('Hygiene Data'!H91)),NA())</f>
        <v>#N/A</v>
      </c>
    </row>
    <row r="98" x14ac:dyDescent="0.2">
      <c r="A98" s="59" t="e">
        <f ca="true">+IF(OFFSET('Water Data'!$B$1,0,10*ROW('Water Data'!B92))="",NA(),OFFSET('Water Data'!$B$1,0,10*ROW('Water Data'!B92)))</f>
        <v>#N/A</v>
      </c>
      <c r="B98" s="59" t="e">
        <f ca="true">+IF(OFFSET('Water Data'!$A$3,0,10*ROW('Water Data'!A95))="",NA(),OFFSET('Water Data'!$A$3,0,10*ROW('Water Data'!A95)))</f>
        <v>#N/A</v>
      </c>
      <c r="C98" s="59" t="e">
        <f ca="true">+IF(OFFSET('Water Data'!$C$3,0,10*ROW('Water Data'!C95))="",NA(),OFFSET('Water Data'!$C$3,0,10*ROW('Water Data'!C95)))</f>
        <v>#N/A</v>
      </c>
      <c r="D98" s="60" t="e">
        <f ca="true">+IF(AND(ISNUMBER(OFFSET('Water Data'!$C$5,0,10*ROW('Water Data'!C92))),'Data Summary'!BS98="Yes"),100-OFFSET('Water Data'!$C$5,0,10*ROW('Water Data'!C92)),NA())</f>
        <v>#N/A</v>
      </c>
      <c r="E98" s="60" t="e">
        <f ca="true">+IF(AND(ISNUMBER(OFFSET('Water Data'!$C$7,0,10*ROW('Water Data'!C92))),'Data Summary'!BT98="Yes"),OFFSET('Water Data'!$C$7,0,10*ROW('Water Data'!C92)),NA())</f>
        <v>#N/A</v>
      </c>
      <c r="F98" s="60" t="e">
        <f ca="true">+IF(AND(ISNUMBER(OFFSET('Water Data'!$C$10,0,10*ROW('Water Data'!C92))),'Data Summary'!BU98="Yes"),OFFSET('Water Data'!$C$10,0,10*ROW('Water Data'!C92)),NA())</f>
        <v>#N/A</v>
      </c>
      <c r="G98" s="60" t="e">
        <f ca="true">+IF(AND(ISNUMBER(OFFSET('Water Data'!$D$5,0,10*ROW('Water Data'!D92))),'Data Summary'!BV98="Yes"),100-OFFSET('Water Data'!$D$5,0,10*ROW('Water Data'!D92)),NA())</f>
        <v>#N/A</v>
      </c>
      <c r="H98" s="60" t="e">
        <f ca="true">+IF(AND(ISNUMBER(OFFSET('Water Data'!$D$7,0,10*ROW('Water Data'!D92))),'Data Summary'!BW98="Yes"),OFFSET('Water Data'!$D$7,0,10*ROW('Water Data'!D92)),NA())</f>
        <v>#N/A</v>
      </c>
      <c r="I98" s="60" t="e">
        <f ca="true">+IF(AND(ISNUMBER(OFFSET('Water Data'!$D$10,0,10*ROW('Water Data'!D92))),'Data Summary'!BX98="Yes"),OFFSET('Water Data'!$D$10,0,10*ROW('Water Data'!D92)),NA())</f>
        <v>#N/A</v>
      </c>
      <c r="J98" s="60" t="e">
        <f ca="true">+IF(AND(ISNUMBER(OFFSET('Water Data'!$E$5,0,10*ROW('Water Data'!E92))),'Data Summary'!BY98="Yes"),100-OFFSET('Water Data'!$E$5,0,10*ROW('Water Data'!E92)),NA())</f>
        <v>#N/A</v>
      </c>
      <c r="K98" s="60" t="e">
        <f ca="true">+IF(AND(ISNUMBER(OFFSET('Water Data'!$E$7,0,10*ROW('Water Data'!E92))),'Data Summary'!BZ98="Yes"),OFFSET('Water Data'!$E$7,0,10*ROW('Water Data'!E92)),NA())</f>
        <v>#N/A</v>
      </c>
      <c r="L98" s="60" t="e">
        <f ca="true">+IF(AND(ISNUMBER(OFFSET('Water Data'!$E$10,0,10*ROW('Water Data'!E92))),'Data Summary'!CA98="Yes"),OFFSET('Water Data'!$E$10,0,10*ROW('Water Data'!E92)),NA())</f>
        <v>#N/A</v>
      </c>
      <c r="M98" s="60" t="e">
        <f ca="true">+IF(AND(ISNUMBER(OFFSET('Water Data'!$F$5,0,10*ROW('Water Data'!F92))),'Data Summary'!CB98="Yes"),100-OFFSET('Water Data'!$F$5,0,10*ROW('Water Data'!F92)),NA())</f>
        <v>#N/A</v>
      </c>
      <c r="N98" s="60" t="e">
        <f ca="true">+IF(AND(ISNUMBER(OFFSET('Water Data'!$F$7,0,10*ROW('Water Data'!F92))),'Data Summary'!CC98="Yes"),OFFSET('Water Data'!$F$7,0,10*ROW('Water Data'!F92)),NA())</f>
        <v>#N/A</v>
      </c>
      <c r="O98" s="60" t="e">
        <f ca="true">+IF(AND(ISNUMBER(OFFSET('Water Data'!$F$10,0,10*ROW('Water Data'!F92))),'Data Summary'!CD98="Yes"),OFFSET('Water Data'!$F$10,0,10*ROW('Water Data'!F92)),NA())</f>
        <v>#N/A</v>
      </c>
      <c r="P98" s="60" t="e">
        <f ca="true">+IF(AND(ISNUMBER(OFFSET('Water Data'!$G$5,0,10*ROW('Water Data'!G92))),'Data Summary'!CE98="Yes"),100-OFFSET('Water Data'!$G$5,0,10*ROW('Water Data'!G92)),NA())</f>
        <v>#N/A</v>
      </c>
      <c r="Q98" s="60" t="e">
        <f ca="true">+IF(AND(ISNUMBER(OFFSET('Water Data'!$G$7,0,10*ROW('Water Data'!G92))),'Data Summary'!CF98="Yes"),OFFSET('Water Data'!$G$7,0,10*ROW('Water Data'!G92)),NA())</f>
        <v>#N/A</v>
      </c>
      <c r="R98" s="60" t="e">
        <f ca="true">+IF(AND(ISNUMBER(OFFSET('Water Data'!$G$10,0,10*ROW('Water Data'!G92))),'Data Summary'!CG98="Yes"),OFFSET('Water Data'!$G$10,0,10*ROW('Water Data'!G92)),NA())</f>
        <v>#N/A</v>
      </c>
      <c r="S98" s="60" t="e">
        <f ca="true">+IF(AND(ISNUMBER(OFFSET('Water Data'!$H$5,0,10*ROW('Water Data'!H92))),'Data Summary'!CH98="Yes"),100-OFFSET('Water Data'!$H$5,0,10*ROW('Water Data'!H92)),NA())</f>
        <v>#N/A</v>
      </c>
      <c r="T98" s="60" t="e">
        <f ca="true">+IF(AND(ISNUMBER(OFFSET('Water Data'!$H$7,0,10*ROW('Water Data'!H92))),'Data Summary'!CI98="Yes"),OFFSET('Water Data'!$H$7,0,10*ROW('Water Data'!H92)),NA())</f>
        <v>#N/A</v>
      </c>
      <c r="U98" s="60" t="e">
        <f ca="true">+IF(AND(ISNUMBER(OFFSET('Water Data'!$H$10,0,10*ROW('Water Data'!H92))),'Data Summary'!CJ98="Yes"),OFFSET('Water Data'!$H$10,0,10*ROW('Water Data'!H92)),NA())</f>
        <v>#N/A</v>
      </c>
      <c r="V98" s="106" t="e">
        <f ca="true">+IF(AND(ISNUMBER(OFFSET('Sanitation Data'!$C$5,0,10*ROW('Sanitation Data'!C92))),'Data Summary'!CK98="Yes"),100-OFFSET('Sanitation Data'!$C$5,0,10*ROW('Sanitation Data'!C92)),NA())</f>
        <v>#N/A</v>
      </c>
      <c r="W98" s="106" t="e">
        <f ca="true">+IF(AND(ISNUMBER(OFFSET('Sanitation Data'!$C$7,0,10*ROW('Sanitation Data'!C92))),'Data Summary'!CL98="Yes"),OFFSET('Sanitation Data'!$C$7,0,10*ROW('Sanitation Data'!C92)),NA())</f>
        <v>#N/A</v>
      </c>
      <c r="X98" s="106" t="e">
        <f ca="true">+IF(AND(ISNUMBER(OFFSET('Sanitation Data'!$C$11,0,10*ROW('Sanitation Data'!C92))),'Data Summary'!CM98="Yes"),OFFSET('Sanitation Data'!$C$11,0,10*ROW('Sanitation Data'!C92)),NA())</f>
        <v>#N/A</v>
      </c>
      <c r="Y98" s="106" t="e">
        <f ca="true">+IF(AND(ISNUMBER(OFFSET('Sanitation Data'!$C$12,0,10*ROW('Sanitation Data'!C92))),'Data Summary'!CN98="Yes"),OFFSET('Sanitation Data'!$C$12,0,10*ROW('Sanitation Data'!C92)),NA())</f>
        <v>#N/A</v>
      </c>
      <c r="Z98" s="106" t="e">
        <f ca="true">+IF(AND(ISNUMBER(OFFSET('Sanitation Data'!$C$13,0,10*ROW('Sanitation Data'!C92))),'Data Summary'!CO98="Yes"),OFFSET('Sanitation Data'!$C$13,0,10*ROW('Sanitation Data'!C92)),NA())</f>
        <v>#N/A</v>
      </c>
      <c r="AA98" s="106" t="e">
        <f ca="true">+IF(AND(ISNUMBER(OFFSET('Sanitation Data'!$D$5,0,10*ROW('Sanitation Data'!D92))),'Data Summary'!CP98="Yes"),100-OFFSET('Sanitation Data'!$D$5,0,10*ROW('Sanitation Data'!D92)),NA())</f>
        <v>#N/A</v>
      </c>
      <c r="AB98" s="106" t="e">
        <f ca="true">+IF(AND(ISNUMBER(OFFSET('Sanitation Data'!$D$7,0,10*ROW('Sanitation Data'!D92))),'Data Summary'!CQ98="Yes"),OFFSET('Sanitation Data'!$D$7,0,10*ROW('Sanitation Data'!D92)),NA())</f>
        <v>#N/A</v>
      </c>
      <c r="AC98" s="106" t="e">
        <f ca="true">+IF(AND(ISNUMBER(OFFSET('Sanitation Data'!$D$11,0,10*ROW('Sanitation Data'!D92))),'Data Summary'!CR98="Yes"),OFFSET('Sanitation Data'!$D$11,0,10*ROW('Sanitation Data'!D92)),NA())</f>
        <v>#N/A</v>
      </c>
      <c r="AD98" s="106" t="e">
        <f ca="true">+IF(AND(ISNUMBER(OFFSET('Sanitation Data'!$D$12,0,10*ROW('Sanitation Data'!D92))),'Data Summary'!CS98="Yes"),OFFSET('Sanitation Data'!$D$12,0,10*ROW('Sanitation Data'!D92)),NA())</f>
        <v>#N/A</v>
      </c>
      <c r="AE98" s="106" t="e">
        <f ca="true">+IF(AND(ISNUMBER(OFFSET('Sanitation Data'!$D$13,0,10*ROW('Sanitation Data'!D92))),'Data Summary'!CT98="Yes"),OFFSET('Sanitation Data'!$D$13,0,10*ROW('Sanitation Data'!D92)),NA())</f>
        <v>#N/A</v>
      </c>
      <c r="AF98" s="106" t="e">
        <f ca="true">+IF(AND(ISNUMBER(OFFSET('Sanitation Data'!$E$5,0,10*ROW('Sanitation Data'!E92))),'Data Summary'!CU98="Yes"),100-OFFSET('Sanitation Data'!$E$5,0,10*ROW('Sanitation Data'!E92)),NA())</f>
        <v>#N/A</v>
      </c>
      <c r="AG98" s="106" t="e">
        <f ca="true">+IF(AND(ISNUMBER(OFFSET('Sanitation Data'!$E$7,0,10*ROW('Sanitation Data'!E92))),'Data Summary'!CV98="Yes"),OFFSET('Sanitation Data'!$E$7,0,10*ROW('Sanitation Data'!E92)),NA())</f>
        <v>#N/A</v>
      </c>
      <c r="AH98" s="106" t="e">
        <f ca="true">+IF(AND(ISNUMBER(OFFSET('Sanitation Data'!$E$11,0,10*ROW('Sanitation Data'!E92))),'Data Summary'!CW98="Yes"),OFFSET('Sanitation Data'!$E$11,0,10*ROW('Sanitation Data'!E92)),NA())</f>
        <v>#N/A</v>
      </c>
      <c r="AI98" s="106" t="e">
        <f ca="true">+IF(AND(ISNUMBER(OFFSET('Sanitation Data'!$E$12,0,10*ROW('Sanitation Data'!E92))),'Data Summary'!CX98="Yes"),OFFSET('Sanitation Data'!$E$12,0,10*ROW('Sanitation Data'!E92)),NA())</f>
        <v>#N/A</v>
      </c>
      <c r="AJ98" s="106" t="e">
        <f ca="true">+IF(AND(ISNUMBER(OFFSET('Sanitation Data'!$E$13,0,10*ROW('Sanitation Data'!E92))),'Data Summary'!CY98="Yes"),OFFSET('Sanitation Data'!$E$13,0,10*ROW('Sanitation Data'!E92)),NA())</f>
        <v>#N/A</v>
      </c>
      <c r="AK98" s="106" t="e">
        <f ca="true">+IF(AND(ISNUMBER(OFFSET('Sanitation Data'!$F$5,0,10*ROW('Sanitation Data'!F92))),'Data Summary'!CZ98="Yes"),100-OFFSET('Sanitation Data'!$F$5,0,10*ROW('Sanitation Data'!F92)),NA())</f>
        <v>#N/A</v>
      </c>
      <c r="AL98" s="106" t="e">
        <f ca="true">+IF(AND(ISNUMBER(OFFSET('Sanitation Data'!$F$7,0,10*ROW('Sanitation Data'!F92))),'Data Summary'!DA98="Yes"),OFFSET('Sanitation Data'!$F$7,0,10*ROW('Sanitation Data'!F92)),NA())</f>
        <v>#N/A</v>
      </c>
      <c r="AM98" s="106" t="e">
        <f ca="true">+IF(AND(ISNUMBER(OFFSET('Sanitation Data'!$F$11,0,10*ROW('Sanitation Data'!F92))),'Data Summary'!DB98="Yes"),OFFSET('Sanitation Data'!$F$11,0,10*ROW('Sanitation Data'!F92)),NA())</f>
        <v>#N/A</v>
      </c>
      <c r="AN98" s="106" t="e">
        <f ca="true">+IF(AND(ISNUMBER(OFFSET('Sanitation Data'!$F$12,0,10*ROW('Sanitation Data'!F92))),'Data Summary'!DC98="Yes"),OFFSET('Sanitation Data'!$F$12,0,10*ROW('Sanitation Data'!F92)),NA())</f>
        <v>#N/A</v>
      </c>
      <c r="AO98" s="106" t="e">
        <f ca="true">+IF(AND(ISNUMBER(OFFSET('Sanitation Data'!$F$13,0,10*ROW('Sanitation Data'!F92))),'Data Summary'!DD98="Yes"),OFFSET('Sanitation Data'!$F$13,0,10*ROW('Sanitation Data'!F92)),NA())</f>
        <v>#N/A</v>
      </c>
      <c r="AP98" s="106" t="e">
        <f ca="true">+IF(AND(ISNUMBER(OFFSET('Sanitation Data'!$G$5,0,10*ROW('Sanitation Data'!G92))),'Data Summary'!DE98="Yes"),100-OFFSET('Sanitation Data'!$G$5,0,10*ROW('Sanitation Data'!G92)),NA())</f>
        <v>#N/A</v>
      </c>
      <c r="AQ98" s="106" t="e">
        <f ca="true">+IF(AND(ISNUMBER(OFFSET('Sanitation Data'!$G$7,0,10*ROW('Sanitation Data'!G92))),'Data Summary'!DF98="Yes"),OFFSET('Sanitation Data'!$G$7,0,10*ROW('Sanitation Data'!G92)),NA())</f>
        <v>#N/A</v>
      </c>
      <c r="AR98" s="106" t="e">
        <f ca="true">+IF(AND(ISNUMBER(OFFSET('Sanitation Data'!$G$11,0,10*ROW('Sanitation Data'!G92))),'Data Summary'!DG98="Yes"),OFFSET('Sanitation Data'!$G$11,0,10*ROW('Sanitation Data'!G92)),NA())</f>
        <v>#N/A</v>
      </c>
      <c r="AS98" s="106" t="e">
        <f ca="true">+IF(AND(ISNUMBER(OFFSET('Sanitation Data'!$G$12,0,10*ROW('Sanitation Data'!G92))),'Data Summary'!DH98="Yes"),OFFSET('Sanitation Data'!$G$12,0,10*ROW('Sanitation Data'!G92)),NA())</f>
        <v>#N/A</v>
      </c>
      <c r="AT98" s="106" t="e">
        <f ca="true">+IF(AND(ISNUMBER(OFFSET('Sanitation Data'!$G$13,0,10*ROW('Sanitation Data'!G92))),'Data Summary'!DI98="Yes"),OFFSET('Sanitation Data'!$G$13,0,10*ROW('Sanitation Data'!G92)),NA())</f>
        <v>#N/A</v>
      </c>
      <c r="AU98" s="106" t="e">
        <f ca="true">+IF(AND(ISNUMBER(OFFSET('Sanitation Data'!$H$5,0,10*ROW('Sanitation Data'!H92))),'Data Summary'!DJ98="Yes"),100-OFFSET('Sanitation Data'!$H$5,0,10*ROW('Sanitation Data'!H92)),NA())</f>
        <v>#N/A</v>
      </c>
      <c r="AV98" s="106" t="e">
        <f ca="true">+IF(AND(ISNUMBER(OFFSET('Sanitation Data'!$H$7,0,10*ROW('Sanitation Data'!H92))),'Data Summary'!DK98="Yes"),OFFSET('Sanitation Data'!$H$7,0,10*ROW('Sanitation Data'!H92)),NA())</f>
        <v>#N/A</v>
      </c>
      <c r="AW98" s="106" t="e">
        <f ca="true">+IF(AND(ISNUMBER(OFFSET('Sanitation Data'!$H$11,0,10*ROW('Sanitation Data'!H92))),'Data Summary'!DL98="Yes"),OFFSET('Sanitation Data'!$H$11,0,10*ROW('Sanitation Data'!H92)),NA())</f>
        <v>#N/A</v>
      </c>
      <c r="AX98" s="106" t="e">
        <f ca="true">+IF(AND(ISNUMBER(OFFSET('Sanitation Data'!$H$12,0,10*ROW('Sanitation Data'!H92))),'Data Summary'!DM98="Yes"),OFFSET('Sanitation Data'!$H$12,0,10*ROW('Sanitation Data'!H92)),NA())</f>
        <v>#N/A</v>
      </c>
      <c r="AY98" s="106" t="e">
        <f ca="true">+IF(AND(ISNUMBER(OFFSET('Sanitation Data'!$H$13,0,10*ROW('Sanitation Data'!H92))),'Data Summary'!DN98="Yes"),OFFSET('Sanitation Data'!$H$13,0,10*ROW('Sanitation Data'!H92)),NA())</f>
        <v>#N/A</v>
      </c>
      <c r="AZ98" s="111" t="e">
        <f ca="true">+IF(AND(ISNUMBER(OFFSET('Hygiene Data'!$C$6,0,10*ROW('Hygiene Data'!C92))),'Data Summary'!DO98="Yes"),OFFSET('Hygiene Data'!$C$6,0,10*ROW('Hygiene Data'!C92)),NA())</f>
        <v>#N/A</v>
      </c>
      <c r="BA98" s="111" t="e">
        <f ca="true">+IF(AND(ISNUMBER(OFFSET('Hygiene Data'!$C$8,0,10*ROW('Hygiene Data'!C92))),'Data Summary'!DP98="Yes"),OFFSET('Hygiene Data'!$C$8,0,10*ROW('Hygiene Data'!C92)),NA())</f>
        <v>#N/A</v>
      </c>
      <c r="BB98" s="111" t="e">
        <f ca="true">+IF(AND(ISNUMBER(OFFSET('Hygiene Data'!$C$10,0,10*ROW('Hygiene Data'!C92))),'Data Summary'!DQ98="Yes"),OFFSET('Hygiene Data'!$C$10,0,10*ROW('Hygiene Data'!C92)),NA())</f>
        <v>#N/A</v>
      </c>
      <c r="BC98" s="111" t="e">
        <f ca="true">+IF(AND(ISNUMBER(OFFSET('Hygiene Data'!$D$6,0,10*ROW('Hygiene Data'!D92))),'Data Summary'!DR98="Yes"),OFFSET('Hygiene Data'!$D$6,0,10*ROW('Hygiene Data'!D92)),NA())</f>
        <v>#N/A</v>
      </c>
      <c r="BD98" s="111" t="e">
        <f ca="true">+IF(AND(ISNUMBER(OFFSET('Hygiene Data'!$D$8,0,10*ROW('Hygiene Data'!D92))),'Data Summary'!DS98="Yes"),OFFSET('Hygiene Data'!$D$8,0,10*ROW('Hygiene Data'!D92)),NA())</f>
        <v>#N/A</v>
      </c>
      <c r="BE98" s="111" t="e">
        <f ca="true">+IF(AND(ISNUMBER(OFFSET('Hygiene Data'!$D$10,0,10*ROW('Hygiene Data'!D92))),'Data Summary'!DT98="Yes"),OFFSET('Hygiene Data'!$D$10,0,10*ROW('Hygiene Data'!D92)),NA())</f>
        <v>#N/A</v>
      </c>
      <c r="BF98" s="111" t="e">
        <f ca="true">+IF(AND(ISNUMBER(OFFSET('Hygiene Data'!$E$6,0,10*ROW('Hygiene Data'!E92))),'Data Summary'!DU98="Yes"),OFFSET('Hygiene Data'!$E$6,0,10*ROW('Hygiene Data'!E92)),NA())</f>
        <v>#N/A</v>
      </c>
      <c r="BG98" s="111" t="e">
        <f ca="true">+IF(AND(ISNUMBER(OFFSET('Hygiene Data'!$E$8,0,10*ROW('Hygiene Data'!E92))),'Data Summary'!DV98="Yes"),OFFSET('Hygiene Data'!$E$8,0,10*ROW('Hygiene Data'!E92)),NA())</f>
        <v>#N/A</v>
      </c>
      <c r="BH98" s="111" t="e">
        <f ca="true">+IF(AND(ISNUMBER(OFFSET('Hygiene Data'!$E$10,0,10*ROW('Hygiene Data'!E92))),'Data Summary'!DW98="Yes"),OFFSET('Hygiene Data'!$E$10,0,10*ROW('Hygiene Data'!E92)),NA())</f>
        <v>#N/A</v>
      </c>
      <c r="BI98" s="111" t="e">
        <f ca="true">+IF(AND(ISNUMBER(OFFSET('Hygiene Data'!$F$6,0,10*ROW('Hygiene Data'!F92))),'Data Summary'!DX98="Yes"),OFFSET('Hygiene Data'!$F$6,0,10*ROW('Hygiene Data'!F92)),NA())</f>
        <v>#N/A</v>
      </c>
      <c r="BJ98" s="111" t="e">
        <f ca="true">+IF(AND(ISNUMBER(OFFSET('Hygiene Data'!$F$8,0,10*ROW('Hygiene Data'!F92))),'Data Summary'!DY98="Yes"),OFFSET('Hygiene Data'!$F$8,0,10*ROW('Hygiene Data'!F92)),NA())</f>
        <v>#N/A</v>
      </c>
      <c r="BK98" s="111" t="e">
        <f ca="true">+IF(AND(ISNUMBER(OFFSET('Hygiene Data'!$F$10,0,10*ROW('Hygiene Data'!F92))),'Data Summary'!DZ98="Yes"),OFFSET('Hygiene Data'!$F$10,0,10*ROW('Hygiene Data'!F92)),NA())</f>
        <v>#N/A</v>
      </c>
      <c r="BL98" s="111" t="e">
        <f ca="true">+IF(AND(ISNUMBER(OFFSET('Hygiene Data'!$G$6,0,10*ROW('Hygiene Data'!G92))),'Data Summary'!EA98="Yes"),OFFSET('Hygiene Data'!$G$6,0,10*ROW('Hygiene Data'!G92)),NA())</f>
        <v>#N/A</v>
      </c>
      <c r="BM98" s="111" t="e">
        <f ca="true">+IF(AND(ISNUMBER(OFFSET('Hygiene Data'!$G$8,0,10*ROW('Hygiene Data'!G92))),'Data Summary'!EB98="Yes"),OFFSET('Hygiene Data'!$G$8,0,10*ROW('Hygiene Data'!G92)),NA())</f>
        <v>#N/A</v>
      </c>
      <c r="BN98" s="111" t="e">
        <f ca="true">+IF(AND(ISNUMBER(OFFSET('Hygiene Data'!$G$10,0,10*ROW('Hygiene Data'!G92))),'Data Summary'!EC98="Yes"),OFFSET('Hygiene Data'!$G$10,0,10*ROW('Hygiene Data'!G92)),NA())</f>
        <v>#N/A</v>
      </c>
      <c r="BO98" s="111" t="e">
        <f ca="true">+IF(AND(ISNUMBER(OFFSET('Hygiene Data'!$H$6,0,10*ROW('Hygiene Data'!H92))),'Data Summary'!ED98="Yes"),OFFSET('Hygiene Data'!$H$6,0,10*ROW('Hygiene Data'!H92)),NA())</f>
        <v>#N/A</v>
      </c>
      <c r="BP98" s="111" t="e">
        <f ca="true">+IF(AND(ISNUMBER(OFFSET('Hygiene Data'!$H$8,0,10*ROW('Hygiene Data'!H92))),'Data Summary'!EE98="Yes"),OFFSET('Hygiene Data'!$H$8,0,10*ROW('Hygiene Data'!H92)),NA())</f>
        <v>#N/A</v>
      </c>
      <c r="BQ98" s="111" t="e">
        <f ca="true">+IF(AND(ISNUMBER(OFFSET('Hygiene Data'!$H$10,0,10*ROW('Hygiene Data'!H92))),'Data Summary'!EF98="Yes"),OFFSET('Hygiene Data'!$H$10,0,10*ROW('Hygiene Data'!H92)),NA())</f>
        <v>#N/A</v>
      </c>
    </row>
    <row r="99" x14ac:dyDescent="0.2">
      <c r="A99" s="59" t="e">
        <f ca="true">+IF(OFFSET('Water Data'!$B$1,0,10*ROW('Water Data'!B93))="",NA(),OFFSET('Water Data'!$B$1,0,10*ROW('Water Data'!B93)))</f>
        <v>#N/A</v>
      </c>
      <c r="B99" s="59" t="e">
        <f ca="true">+IF(OFFSET('Water Data'!$A$3,0,10*ROW('Water Data'!A96))="",NA(),OFFSET('Water Data'!$A$3,0,10*ROW('Water Data'!A96)))</f>
        <v>#N/A</v>
      </c>
      <c r="C99" s="59" t="e">
        <f ca="true">+IF(OFFSET('Water Data'!$C$3,0,10*ROW('Water Data'!C96))="",NA(),OFFSET('Water Data'!$C$3,0,10*ROW('Water Data'!C96)))</f>
        <v>#N/A</v>
      </c>
      <c r="D99" s="60" t="e">
        <f ca="true">+IF(AND(ISNUMBER(OFFSET('Water Data'!$C$5,0,10*ROW('Water Data'!C93))),'Data Summary'!BS99="Yes"),100-OFFSET('Water Data'!$C$5,0,10*ROW('Water Data'!C93)),NA())</f>
        <v>#N/A</v>
      </c>
      <c r="E99" s="60" t="e">
        <f ca="true">+IF(AND(ISNUMBER(OFFSET('Water Data'!$C$7,0,10*ROW('Water Data'!C93))),'Data Summary'!BT99="Yes"),OFFSET('Water Data'!$C$7,0,10*ROW('Water Data'!C93)),NA())</f>
        <v>#N/A</v>
      </c>
      <c r="F99" s="60" t="e">
        <f ca="true">+IF(AND(ISNUMBER(OFFSET('Water Data'!$C$10,0,10*ROW('Water Data'!C93))),'Data Summary'!BU99="Yes"),OFFSET('Water Data'!$C$10,0,10*ROW('Water Data'!C93)),NA())</f>
        <v>#N/A</v>
      </c>
      <c r="G99" s="60" t="e">
        <f ca="true">+IF(AND(ISNUMBER(OFFSET('Water Data'!$D$5,0,10*ROW('Water Data'!D93))),'Data Summary'!BV99="Yes"),100-OFFSET('Water Data'!$D$5,0,10*ROW('Water Data'!D93)),NA())</f>
        <v>#N/A</v>
      </c>
      <c r="H99" s="60" t="e">
        <f ca="true">+IF(AND(ISNUMBER(OFFSET('Water Data'!$D$7,0,10*ROW('Water Data'!D93))),'Data Summary'!BW99="Yes"),OFFSET('Water Data'!$D$7,0,10*ROW('Water Data'!D93)),NA())</f>
        <v>#N/A</v>
      </c>
      <c r="I99" s="60" t="e">
        <f ca="true">+IF(AND(ISNUMBER(OFFSET('Water Data'!$D$10,0,10*ROW('Water Data'!D93))),'Data Summary'!BX99="Yes"),OFFSET('Water Data'!$D$10,0,10*ROW('Water Data'!D93)),NA())</f>
        <v>#N/A</v>
      </c>
      <c r="J99" s="60" t="e">
        <f ca="true">+IF(AND(ISNUMBER(OFFSET('Water Data'!$E$5,0,10*ROW('Water Data'!E93))),'Data Summary'!BY99="Yes"),100-OFFSET('Water Data'!$E$5,0,10*ROW('Water Data'!E93)),NA())</f>
        <v>#N/A</v>
      </c>
      <c r="K99" s="60" t="e">
        <f ca="true">+IF(AND(ISNUMBER(OFFSET('Water Data'!$E$7,0,10*ROW('Water Data'!E93))),'Data Summary'!BZ99="Yes"),OFFSET('Water Data'!$E$7,0,10*ROW('Water Data'!E93)),NA())</f>
        <v>#N/A</v>
      </c>
      <c r="L99" s="60" t="e">
        <f ca="true">+IF(AND(ISNUMBER(OFFSET('Water Data'!$E$10,0,10*ROW('Water Data'!E93))),'Data Summary'!CA99="Yes"),OFFSET('Water Data'!$E$10,0,10*ROW('Water Data'!E93)),NA())</f>
        <v>#N/A</v>
      </c>
      <c r="M99" s="60" t="e">
        <f ca="true">+IF(AND(ISNUMBER(OFFSET('Water Data'!$F$5,0,10*ROW('Water Data'!F93))),'Data Summary'!CB99="Yes"),100-OFFSET('Water Data'!$F$5,0,10*ROW('Water Data'!F93)),NA())</f>
        <v>#N/A</v>
      </c>
      <c r="N99" s="60" t="e">
        <f ca="true">+IF(AND(ISNUMBER(OFFSET('Water Data'!$F$7,0,10*ROW('Water Data'!F93))),'Data Summary'!CC99="Yes"),OFFSET('Water Data'!$F$7,0,10*ROW('Water Data'!F93)),NA())</f>
        <v>#N/A</v>
      </c>
      <c r="O99" s="60" t="e">
        <f ca="true">+IF(AND(ISNUMBER(OFFSET('Water Data'!$F$10,0,10*ROW('Water Data'!F93))),'Data Summary'!CD99="Yes"),OFFSET('Water Data'!$F$10,0,10*ROW('Water Data'!F93)),NA())</f>
        <v>#N/A</v>
      </c>
      <c r="P99" s="60" t="e">
        <f ca="true">+IF(AND(ISNUMBER(OFFSET('Water Data'!$G$5,0,10*ROW('Water Data'!G93))),'Data Summary'!CE99="Yes"),100-OFFSET('Water Data'!$G$5,0,10*ROW('Water Data'!G93)),NA())</f>
        <v>#N/A</v>
      </c>
      <c r="Q99" s="60" t="e">
        <f ca="true">+IF(AND(ISNUMBER(OFFSET('Water Data'!$G$7,0,10*ROW('Water Data'!G93))),'Data Summary'!CF99="Yes"),OFFSET('Water Data'!$G$7,0,10*ROW('Water Data'!G93)),NA())</f>
        <v>#N/A</v>
      </c>
      <c r="R99" s="60" t="e">
        <f ca="true">+IF(AND(ISNUMBER(OFFSET('Water Data'!$G$10,0,10*ROW('Water Data'!G93))),'Data Summary'!CG99="Yes"),OFFSET('Water Data'!$G$10,0,10*ROW('Water Data'!G93)),NA())</f>
        <v>#N/A</v>
      </c>
      <c r="S99" s="60" t="e">
        <f ca="true">+IF(AND(ISNUMBER(OFFSET('Water Data'!$H$5,0,10*ROW('Water Data'!H93))),'Data Summary'!CH99="Yes"),100-OFFSET('Water Data'!$H$5,0,10*ROW('Water Data'!H93)),NA())</f>
        <v>#N/A</v>
      </c>
      <c r="T99" s="60" t="e">
        <f ca="true">+IF(AND(ISNUMBER(OFFSET('Water Data'!$H$7,0,10*ROW('Water Data'!H93))),'Data Summary'!CI99="Yes"),OFFSET('Water Data'!$H$7,0,10*ROW('Water Data'!H93)),NA())</f>
        <v>#N/A</v>
      </c>
      <c r="U99" s="60" t="e">
        <f ca="true">+IF(AND(ISNUMBER(OFFSET('Water Data'!$H$10,0,10*ROW('Water Data'!H93))),'Data Summary'!CJ99="Yes"),OFFSET('Water Data'!$H$10,0,10*ROW('Water Data'!H93)),NA())</f>
        <v>#N/A</v>
      </c>
      <c r="V99" s="106" t="e">
        <f ca="true">+IF(AND(ISNUMBER(OFFSET('Sanitation Data'!$C$5,0,10*ROW('Sanitation Data'!C93))),'Data Summary'!CK99="Yes"),100-OFFSET('Sanitation Data'!$C$5,0,10*ROW('Sanitation Data'!C93)),NA())</f>
        <v>#N/A</v>
      </c>
      <c r="W99" s="106" t="e">
        <f ca="true">+IF(AND(ISNUMBER(OFFSET('Sanitation Data'!$C$7,0,10*ROW('Sanitation Data'!C93))),'Data Summary'!CL99="Yes"),OFFSET('Sanitation Data'!$C$7,0,10*ROW('Sanitation Data'!C93)),NA())</f>
        <v>#N/A</v>
      </c>
      <c r="X99" s="106" t="e">
        <f ca="true">+IF(AND(ISNUMBER(OFFSET('Sanitation Data'!$C$11,0,10*ROW('Sanitation Data'!C93))),'Data Summary'!CM99="Yes"),OFFSET('Sanitation Data'!$C$11,0,10*ROW('Sanitation Data'!C93)),NA())</f>
        <v>#N/A</v>
      </c>
      <c r="Y99" s="106" t="e">
        <f ca="true">+IF(AND(ISNUMBER(OFFSET('Sanitation Data'!$C$12,0,10*ROW('Sanitation Data'!C93))),'Data Summary'!CN99="Yes"),OFFSET('Sanitation Data'!$C$12,0,10*ROW('Sanitation Data'!C93)),NA())</f>
        <v>#N/A</v>
      </c>
      <c r="Z99" s="106" t="e">
        <f ca="true">+IF(AND(ISNUMBER(OFFSET('Sanitation Data'!$C$13,0,10*ROW('Sanitation Data'!C93))),'Data Summary'!CO99="Yes"),OFFSET('Sanitation Data'!$C$13,0,10*ROW('Sanitation Data'!C93)),NA())</f>
        <v>#N/A</v>
      </c>
      <c r="AA99" s="106" t="e">
        <f ca="true">+IF(AND(ISNUMBER(OFFSET('Sanitation Data'!$D$5,0,10*ROW('Sanitation Data'!D93))),'Data Summary'!CP99="Yes"),100-OFFSET('Sanitation Data'!$D$5,0,10*ROW('Sanitation Data'!D93)),NA())</f>
        <v>#N/A</v>
      </c>
      <c r="AB99" s="106" t="e">
        <f ca="true">+IF(AND(ISNUMBER(OFFSET('Sanitation Data'!$D$7,0,10*ROW('Sanitation Data'!D93))),'Data Summary'!CQ99="Yes"),OFFSET('Sanitation Data'!$D$7,0,10*ROW('Sanitation Data'!D93)),NA())</f>
        <v>#N/A</v>
      </c>
      <c r="AC99" s="106" t="e">
        <f ca="true">+IF(AND(ISNUMBER(OFFSET('Sanitation Data'!$D$11,0,10*ROW('Sanitation Data'!D93))),'Data Summary'!CR99="Yes"),OFFSET('Sanitation Data'!$D$11,0,10*ROW('Sanitation Data'!D93)),NA())</f>
        <v>#N/A</v>
      </c>
      <c r="AD99" s="106" t="e">
        <f ca="true">+IF(AND(ISNUMBER(OFFSET('Sanitation Data'!$D$12,0,10*ROW('Sanitation Data'!D93))),'Data Summary'!CS99="Yes"),OFFSET('Sanitation Data'!$D$12,0,10*ROW('Sanitation Data'!D93)),NA())</f>
        <v>#N/A</v>
      </c>
      <c r="AE99" s="106" t="e">
        <f ca="true">+IF(AND(ISNUMBER(OFFSET('Sanitation Data'!$D$13,0,10*ROW('Sanitation Data'!D93))),'Data Summary'!CT99="Yes"),OFFSET('Sanitation Data'!$D$13,0,10*ROW('Sanitation Data'!D93)),NA())</f>
        <v>#N/A</v>
      </c>
      <c r="AF99" s="106" t="e">
        <f ca="true">+IF(AND(ISNUMBER(OFFSET('Sanitation Data'!$E$5,0,10*ROW('Sanitation Data'!E93))),'Data Summary'!CU99="Yes"),100-OFFSET('Sanitation Data'!$E$5,0,10*ROW('Sanitation Data'!E93)),NA())</f>
        <v>#N/A</v>
      </c>
      <c r="AG99" s="106" t="e">
        <f ca="true">+IF(AND(ISNUMBER(OFFSET('Sanitation Data'!$E$7,0,10*ROW('Sanitation Data'!E93))),'Data Summary'!CV99="Yes"),OFFSET('Sanitation Data'!$E$7,0,10*ROW('Sanitation Data'!E93)),NA())</f>
        <v>#N/A</v>
      </c>
      <c r="AH99" s="106" t="e">
        <f ca="true">+IF(AND(ISNUMBER(OFFSET('Sanitation Data'!$E$11,0,10*ROW('Sanitation Data'!E93))),'Data Summary'!CW99="Yes"),OFFSET('Sanitation Data'!$E$11,0,10*ROW('Sanitation Data'!E93)),NA())</f>
        <v>#N/A</v>
      </c>
      <c r="AI99" s="106" t="e">
        <f ca="true">+IF(AND(ISNUMBER(OFFSET('Sanitation Data'!$E$12,0,10*ROW('Sanitation Data'!E93))),'Data Summary'!CX99="Yes"),OFFSET('Sanitation Data'!$E$12,0,10*ROW('Sanitation Data'!E93)),NA())</f>
        <v>#N/A</v>
      </c>
      <c r="AJ99" s="106" t="e">
        <f ca="true">+IF(AND(ISNUMBER(OFFSET('Sanitation Data'!$E$13,0,10*ROW('Sanitation Data'!E93))),'Data Summary'!CY99="Yes"),OFFSET('Sanitation Data'!$E$13,0,10*ROW('Sanitation Data'!E93)),NA())</f>
        <v>#N/A</v>
      </c>
      <c r="AK99" s="106" t="e">
        <f ca="true">+IF(AND(ISNUMBER(OFFSET('Sanitation Data'!$F$5,0,10*ROW('Sanitation Data'!F93))),'Data Summary'!CZ99="Yes"),100-OFFSET('Sanitation Data'!$F$5,0,10*ROW('Sanitation Data'!F93)),NA())</f>
        <v>#N/A</v>
      </c>
      <c r="AL99" s="106" t="e">
        <f ca="true">+IF(AND(ISNUMBER(OFFSET('Sanitation Data'!$F$7,0,10*ROW('Sanitation Data'!F93))),'Data Summary'!DA99="Yes"),OFFSET('Sanitation Data'!$F$7,0,10*ROW('Sanitation Data'!F93)),NA())</f>
        <v>#N/A</v>
      </c>
      <c r="AM99" s="106" t="e">
        <f ca="true">+IF(AND(ISNUMBER(OFFSET('Sanitation Data'!$F$11,0,10*ROW('Sanitation Data'!F93))),'Data Summary'!DB99="Yes"),OFFSET('Sanitation Data'!$F$11,0,10*ROW('Sanitation Data'!F93)),NA())</f>
        <v>#N/A</v>
      </c>
      <c r="AN99" s="106" t="e">
        <f ca="true">+IF(AND(ISNUMBER(OFFSET('Sanitation Data'!$F$12,0,10*ROW('Sanitation Data'!F93))),'Data Summary'!DC99="Yes"),OFFSET('Sanitation Data'!$F$12,0,10*ROW('Sanitation Data'!F93)),NA())</f>
        <v>#N/A</v>
      </c>
      <c r="AO99" s="106" t="e">
        <f ca="true">+IF(AND(ISNUMBER(OFFSET('Sanitation Data'!$F$13,0,10*ROW('Sanitation Data'!F93))),'Data Summary'!DD99="Yes"),OFFSET('Sanitation Data'!$F$13,0,10*ROW('Sanitation Data'!F93)),NA())</f>
        <v>#N/A</v>
      </c>
      <c r="AP99" s="106" t="e">
        <f ca="true">+IF(AND(ISNUMBER(OFFSET('Sanitation Data'!$G$5,0,10*ROW('Sanitation Data'!G93))),'Data Summary'!DE99="Yes"),100-OFFSET('Sanitation Data'!$G$5,0,10*ROW('Sanitation Data'!G93)),NA())</f>
        <v>#N/A</v>
      </c>
      <c r="AQ99" s="106" t="e">
        <f ca="true">+IF(AND(ISNUMBER(OFFSET('Sanitation Data'!$G$7,0,10*ROW('Sanitation Data'!G93))),'Data Summary'!DF99="Yes"),OFFSET('Sanitation Data'!$G$7,0,10*ROW('Sanitation Data'!G93)),NA())</f>
        <v>#N/A</v>
      </c>
      <c r="AR99" s="106" t="e">
        <f ca="true">+IF(AND(ISNUMBER(OFFSET('Sanitation Data'!$G$11,0,10*ROW('Sanitation Data'!G93))),'Data Summary'!DG99="Yes"),OFFSET('Sanitation Data'!$G$11,0,10*ROW('Sanitation Data'!G93)),NA())</f>
        <v>#N/A</v>
      </c>
      <c r="AS99" s="106" t="e">
        <f ca="true">+IF(AND(ISNUMBER(OFFSET('Sanitation Data'!$G$12,0,10*ROW('Sanitation Data'!G93))),'Data Summary'!DH99="Yes"),OFFSET('Sanitation Data'!$G$12,0,10*ROW('Sanitation Data'!G93)),NA())</f>
        <v>#N/A</v>
      </c>
      <c r="AT99" s="106" t="e">
        <f ca="true">+IF(AND(ISNUMBER(OFFSET('Sanitation Data'!$G$13,0,10*ROW('Sanitation Data'!G93))),'Data Summary'!DI99="Yes"),OFFSET('Sanitation Data'!$G$13,0,10*ROW('Sanitation Data'!G93)),NA())</f>
        <v>#N/A</v>
      </c>
      <c r="AU99" s="106" t="e">
        <f ca="true">+IF(AND(ISNUMBER(OFFSET('Sanitation Data'!$H$5,0,10*ROW('Sanitation Data'!H93))),'Data Summary'!DJ99="Yes"),100-OFFSET('Sanitation Data'!$H$5,0,10*ROW('Sanitation Data'!H93)),NA())</f>
        <v>#N/A</v>
      </c>
      <c r="AV99" s="106" t="e">
        <f ca="true">+IF(AND(ISNUMBER(OFFSET('Sanitation Data'!$H$7,0,10*ROW('Sanitation Data'!H93))),'Data Summary'!DK99="Yes"),OFFSET('Sanitation Data'!$H$7,0,10*ROW('Sanitation Data'!H93)),NA())</f>
        <v>#N/A</v>
      </c>
      <c r="AW99" s="106" t="e">
        <f ca="true">+IF(AND(ISNUMBER(OFFSET('Sanitation Data'!$H$11,0,10*ROW('Sanitation Data'!H93))),'Data Summary'!DL99="Yes"),OFFSET('Sanitation Data'!$H$11,0,10*ROW('Sanitation Data'!H93)),NA())</f>
        <v>#N/A</v>
      </c>
      <c r="AX99" s="106" t="e">
        <f ca="true">+IF(AND(ISNUMBER(OFFSET('Sanitation Data'!$H$12,0,10*ROW('Sanitation Data'!H93))),'Data Summary'!DM99="Yes"),OFFSET('Sanitation Data'!$H$12,0,10*ROW('Sanitation Data'!H93)),NA())</f>
        <v>#N/A</v>
      </c>
      <c r="AY99" s="106" t="e">
        <f ca="true">+IF(AND(ISNUMBER(OFFSET('Sanitation Data'!$H$13,0,10*ROW('Sanitation Data'!H93))),'Data Summary'!DN99="Yes"),OFFSET('Sanitation Data'!$H$13,0,10*ROW('Sanitation Data'!H93)),NA())</f>
        <v>#N/A</v>
      </c>
      <c r="AZ99" s="111" t="e">
        <f ca="true">+IF(AND(ISNUMBER(OFFSET('Hygiene Data'!$C$6,0,10*ROW('Hygiene Data'!C93))),'Data Summary'!DO99="Yes"),OFFSET('Hygiene Data'!$C$6,0,10*ROW('Hygiene Data'!C93)),NA())</f>
        <v>#N/A</v>
      </c>
      <c r="BA99" s="111" t="e">
        <f ca="true">+IF(AND(ISNUMBER(OFFSET('Hygiene Data'!$C$8,0,10*ROW('Hygiene Data'!C93))),'Data Summary'!DP99="Yes"),OFFSET('Hygiene Data'!$C$8,0,10*ROW('Hygiene Data'!C93)),NA())</f>
        <v>#N/A</v>
      </c>
      <c r="BB99" s="111" t="e">
        <f ca="true">+IF(AND(ISNUMBER(OFFSET('Hygiene Data'!$C$10,0,10*ROW('Hygiene Data'!C93))),'Data Summary'!DQ99="Yes"),OFFSET('Hygiene Data'!$C$10,0,10*ROW('Hygiene Data'!C93)),NA())</f>
        <v>#N/A</v>
      </c>
      <c r="BC99" s="111" t="e">
        <f ca="true">+IF(AND(ISNUMBER(OFFSET('Hygiene Data'!$D$6,0,10*ROW('Hygiene Data'!D93))),'Data Summary'!DR99="Yes"),OFFSET('Hygiene Data'!$D$6,0,10*ROW('Hygiene Data'!D93)),NA())</f>
        <v>#N/A</v>
      </c>
      <c r="BD99" s="111" t="e">
        <f ca="true">+IF(AND(ISNUMBER(OFFSET('Hygiene Data'!$D$8,0,10*ROW('Hygiene Data'!D93))),'Data Summary'!DS99="Yes"),OFFSET('Hygiene Data'!$D$8,0,10*ROW('Hygiene Data'!D93)),NA())</f>
        <v>#N/A</v>
      </c>
      <c r="BE99" s="111" t="e">
        <f ca="true">+IF(AND(ISNUMBER(OFFSET('Hygiene Data'!$D$10,0,10*ROW('Hygiene Data'!D93))),'Data Summary'!DT99="Yes"),OFFSET('Hygiene Data'!$D$10,0,10*ROW('Hygiene Data'!D93)),NA())</f>
        <v>#N/A</v>
      </c>
      <c r="BF99" s="111" t="e">
        <f ca="true">+IF(AND(ISNUMBER(OFFSET('Hygiene Data'!$E$6,0,10*ROW('Hygiene Data'!E93))),'Data Summary'!DU99="Yes"),OFFSET('Hygiene Data'!$E$6,0,10*ROW('Hygiene Data'!E93)),NA())</f>
        <v>#N/A</v>
      </c>
      <c r="BG99" s="111" t="e">
        <f ca="true">+IF(AND(ISNUMBER(OFFSET('Hygiene Data'!$E$8,0,10*ROW('Hygiene Data'!E93))),'Data Summary'!DV99="Yes"),OFFSET('Hygiene Data'!$E$8,0,10*ROW('Hygiene Data'!E93)),NA())</f>
        <v>#N/A</v>
      </c>
      <c r="BH99" s="111" t="e">
        <f ca="true">+IF(AND(ISNUMBER(OFFSET('Hygiene Data'!$E$10,0,10*ROW('Hygiene Data'!E93))),'Data Summary'!DW99="Yes"),OFFSET('Hygiene Data'!$E$10,0,10*ROW('Hygiene Data'!E93)),NA())</f>
        <v>#N/A</v>
      </c>
      <c r="BI99" s="111" t="e">
        <f ca="true">+IF(AND(ISNUMBER(OFFSET('Hygiene Data'!$F$6,0,10*ROW('Hygiene Data'!F93))),'Data Summary'!DX99="Yes"),OFFSET('Hygiene Data'!$F$6,0,10*ROW('Hygiene Data'!F93)),NA())</f>
        <v>#N/A</v>
      </c>
      <c r="BJ99" s="111" t="e">
        <f ca="true">+IF(AND(ISNUMBER(OFFSET('Hygiene Data'!$F$8,0,10*ROW('Hygiene Data'!F93))),'Data Summary'!DY99="Yes"),OFFSET('Hygiene Data'!$F$8,0,10*ROW('Hygiene Data'!F93)),NA())</f>
        <v>#N/A</v>
      </c>
      <c r="BK99" s="111" t="e">
        <f ca="true">+IF(AND(ISNUMBER(OFFSET('Hygiene Data'!$F$10,0,10*ROW('Hygiene Data'!F93))),'Data Summary'!DZ99="Yes"),OFFSET('Hygiene Data'!$F$10,0,10*ROW('Hygiene Data'!F93)),NA())</f>
        <v>#N/A</v>
      </c>
      <c r="BL99" s="111" t="e">
        <f ca="true">+IF(AND(ISNUMBER(OFFSET('Hygiene Data'!$G$6,0,10*ROW('Hygiene Data'!G93))),'Data Summary'!EA99="Yes"),OFFSET('Hygiene Data'!$G$6,0,10*ROW('Hygiene Data'!G93)),NA())</f>
        <v>#N/A</v>
      </c>
      <c r="BM99" s="111" t="e">
        <f ca="true">+IF(AND(ISNUMBER(OFFSET('Hygiene Data'!$G$8,0,10*ROW('Hygiene Data'!G93))),'Data Summary'!EB99="Yes"),OFFSET('Hygiene Data'!$G$8,0,10*ROW('Hygiene Data'!G93)),NA())</f>
        <v>#N/A</v>
      </c>
      <c r="BN99" s="111" t="e">
        <f ca="true">+IF(AND(ISNUMBER(OFFSET('Hygiene Data'!$G$10,0,10*ROW('Hygiene Data'!G93))),'Data Summary'!EC99="Yes"),OFFSET('Hygiene Data'!$G$10,0,10*ROW('Hygiene Data'!G93)),NA())</f>
        <v>#N/A</v>
      </c>
      <c r="BO99" s="111" t="e">
        <f ca="true">+IF(AND(ISNUMBER(OFFSET('Hygiene Data'!$H$6,0,10*ROW('Hygiene Data'!H93))),'Data Summary'!ED99="Yes"),OFFSET('Hygiene Data'!$H$6,0,10*ROW('Hygiene Data'!H93)),NA())</f>
        <v>#N/A</v>
      </c>
      <c r="BP99" s="111" t="e">
        <f ca="true">+IF(AND(ISNUMBER(OFFSET('Hygiene Data'!$H$8,0,10*ROW('Hygiene Data'!H93))),'Data Summary'!EE99="Yes"),OFFSET('Hygiene Data'!$H$8,0,10*ROW('Hygiene Data'!H93)),NA())</f>
        <v>#N/A</v>
      </c>
      <c r="BQ99" s="111" t="e">
        <f ca="true">+IF(AND(ISNUMBER(OFFSET('Hygiene Data'!$H$10,0,10*ROW('Hygiene Data'!H93))),'Data Summary'!EF99="Yes"),OFFSET('Hygiene Data'!$H$10,0,10*ROW('Hygiene Data'!H93)),NA())</f>
        <v>#N/A</v>
      </c>
    </row>
    <row r="100" x14ac:dyDescent="0.2">
      <c r="A100" s="59" t="e">
        <f ca="true">+IF(OFFSET('Water Data'!$B$1,0,10*ROW('Water Data'!B94))="",NA(),OFFSET('Water Data'!$B$1,0,10*ROW('Water Data'!B94)))</f>
        <v>#N/A</v>
      </c>
      <c r="B100" s="59" t="e">
        <f ca="true">+IF(OFFSET('Water Data'!$A$3,0,10*ROW('Water Data'!A97))="",NA(),OFFSET('Water Data'!$A$3,0,10*ROW('Water Data'!A97)))</f>
        <v>#N/A</v>
      </c>
      <c r="C100" s="59" t="e">
        <f ca="true">+IF(OFFSET('Water Data'!$C$3,0,10*ROW('Water Data'!C97))="",NA(),OFFSET('Water Data'!$C$3,0,10*ROW('Water Data'!C97)))</f>
        <v>#N/A</v>
      </c>
      <c r="D100" s="60" t="e">
        <f ca="true">+IF(AND(ISNUMBER(OFFSET('Water Data'!$C$5,0,10*ROW('Water Data'!C94))),'Data Summary'!BS100="Yes"),100-OFFSET('Water Data'!$C$5,0,10*ROW('Water Data'!C94)),NA())</f>
        <v>#N/A</v>
      </c>
      <c r="E100" s="60" t="e">
        <f ca="true">+IF(AND(ISNUMBER(OFFSET('Water Data'!$C$7,0,10*ROW('Water Data'!C94))),'Data Summary'!BT100="Yes"),OFFSET('Water Data'!$C$7,0,10*ROW('Water Data'!C94)),NA())</f>
        <v>#N/A</v>
      </c>
      <c r="F100" s="60" t="e">
        <f ca="true">+IF(AND(ISNUMBER(OFFSET('Water Data'!$C$10,0,10*ROW('Water Data'!C94))),'Data Summary'!BU100="Yes"),OFFSET('Water Data'!$C$10,0,10*ROW('Water Data'!C94)),NA())</f>
        <v>#N/A</v>
      </c>
      <c r="G100" s="60" t="e">
        <f ca="true">+IF(AND(ISNUMBER(OFFSET('Water Data'!$D$5,0,10*ROW('Water Data'!D94))),'Data Summary'!BV100="Yes"),100-OFFSET('Water Data'!$D$5,0,10*ROW('Water Data'!D94)),NA())</f>
        <v>#N/A</v>
      </c>
      <c r="H100" s="60" t="e">
        <f ca="true">+IF(AND(ISNUMBER(OFFSET('Water Data'!$D$7,0,10*ROW('Water Data'!D94))),'Data Summary'!BW100="Yes"),OFFSET('Water Data'!$D$7,0,10*ROW('Water Data'!D94)),NA())</f>
        <v>#N/A</v>
      </c>
      <c r="I100" s="60" t="e">
        <f ca="true">+IF(AND(ISNUMBER(OFFSET('Water Data'!$D$10,0,10*ROW('Water Data'!D94))),'Data Summary'!BX100="Yes"),OFFSET('Water Data'!$D$10,0,10*ROW('Water Data'!D94)),NA())</f>
        <v>#N/A</v>
      </c>
      <c r="J100" s="60" t="e">
        <f ca="true">+IF(AND(ISNUMBER(OFFSET('Water Data'!$E$5,0,10*ROW('Water Data'!E94))),'Data Summary'!BY100="Yes"),100-OFFSET('Water Data'!$E$5,0,10*ROW('Water Data'!E94)),NA())</f>
        <v>#N/A</v>
      </c>
      <c r="K100" s="60" t="e">
        <f ca="true">+IF(AND(ISNUMBER(OFFSET('Water Data'!$E$7,0,10*ROW('Water Data'!E94))),'Data Summary'!BZ100="Yes"),OFFSET('Water Data'!$E$7,0,10*ROW('Water Data'!E94)),NA())</f>
        <v>#N/A</v>
      </c>
      <c r="L100" s="60" t="e">
        <f ca="true">+IF(AND(ISNUMBER(OFFSET('Water Data'!$E$10,0,10*ROW('Water Data'!E94))),'Data Summary'!CA100="Yes"),OFFSET('Water Data'!$E$10,0,10*ROW('Water Data'!E94)),NA())</f>
        <v>#N/A</v>
      </c>
      <c r="M100" s="60" t="e">
        <f ca="true">+IF(AND(ISNUMBER(OFFSET('Water Data'!$F$5,0,10*ROW('Water Data'!F94))),'Data Summary'!CB100="Yes"),100-OFFSET('Water Data'!$F$5,0,10*ROW('Water Data'!F94)),NA())</f>
        <v>#N/A</v>
      </c>
      <c r="N100" s="60" t="e">
        <f ca="true">+IF(AND(ISNUMBER(OFFSET('Water Data'!$F$7,0,10*ROW('Water Data'!F94))),'Data Summary'!CC100="Yes"),OFFSET('Water Data'!$F$7,0,10*ROW('Water Data'!F94)),NA())</f>
        <v>#N/A</v>
      </c>
      <c r="O100" s="60" t="e">
        <f ca="true">+IF(AND(ISNUMBER(OFFSET('Water Data'!$F$10,0,10*ROW('Water Data'!F94))),'Data Summary'!CD100="Yes"),OFFSET('Water Data'!$F$10,0,10*ROW('Water Data'!F94)),NA())</f>
        <v>#N/A</v>
      </c>
      <c r="P100" s="60" t="e">
        <f ca="true">+IF(AND(ISNUMBER(OFFSET('Water Data'!$G$5,0,10*ROW('Water Data'!G94))),'Data Summary'!CE100="Yes"),100-OFFSET('Water Data'!$G$5,0,10*ROW('Water Data'!G94)),NA())</f>
        <v>#N/A</v>
      </c>
      <c r="Q100" s="60" t="e">
        <f ca="true">+IF(AND(ISNUMBER(OFFSET('Water Data'!$G$7,0,10*ROW('Water Data'!G94))),'Data Summary'!CF100="Yes"),OFFSET('Water Data'!$G$7,0,10*ROW('Water Data'!G94)),NA())</f>
        <v>#N/A</v>
      </c>
      <c r="R100" s="60" t="e">
        <f ca="true">+IF(AND(ISNUMBER(OFFSET('Water Data'!$G$10,0,10*ROW('Water Data'!G94))),'Data Summary'!CG100="Yes"),OFFSET('Water Data'!$G$10,0,10*ROW('Water Data'!G94)),NA())</f>
        <v>#N/A</v>
      </c>
      <c r="S100" s="60" t="e">
        <f ca="true">+IF(AND(ISNUMBER(OFFSET('Water Data'!$H$5,0,10*ROW('Water Data'!H94))),'Data Summary'!CH100="Yes"),100-OFFSET('Water Data'!$H$5,0,10*ROW('Water Data'!H94)),NA())</f>
        <v>#N/A</v>
      </c>
      <c r="T100" s="60" t="e">
        <f ca="true">+IF(AND(ISNUMBER(OFFSET('Water Data'!$H$7,0,10*ROW('Water Data'!H94))),'Data Summary'!CI100="Yes"),OFFSET('Water Data'!$H$7,0,10*ROW('Water Data'!H94)),NA())</f>
        <v>#N/A</v>
      </c>
      <c r="U100" s="60" t="e">
        <f ca="true">+IF(AND(ISNUMBER(OFFSET('Water Data'!$H$10,0,10*ROW('Water Data'!H94))),'Data Summary'!CJ100="Yes"),OFFSET('Water Data'!$H$10,0,10*ROW('Water Data'!H94)),NA())</f>
        <v>#N/A</v>
      </c>
      <c r="V100" s="106" t="e">
        <f ca="true">+IF(AND(ISNUMBER(OFFSET('Sanitation Data'!$C$5,0,10*ROW('Sanitation Data'!C94))),'Data Summary'!CK100="Yes"),100-OFFSET('Sanitation Data'!$C$5,0,10*ROW('Sanitation Data'!C94)),NA())</f>
        <v>#N/A</v>
      </c>
      <c r="W100" s="106" t="e">
        <f ca="true">+IF(AND(ISNUMBER(OFFSET('Sanitation Data'!$C$7,0,10*ROW('Sanitation Data'!C94))),'Data Summary'!CL100="Yes"),OFFSET('Sanitation Data'!$C$7,0,10*ROW('Sanitation Data'!C94)),NA())</f>
        <v>#N/A</v>
      </c>
      <c r="X100" s="106" t="e">
        <f ca="true">+IF(AND(ISNUMBER(OFFSET('Sanitation Data'!$C$11,0,10*ROW('Sanitation Data'!C94))),'Data Summary'!CM100="Yes"),OFFSET('Sanitation Data'!$C$11,0,10*ROW('Sanitation Data'!C94)),NA())</f>
        <v>#N/A</v>
      </c>
      <c r="Y100" s="106" t="e">
        <f ca="true">+IF(AND(ISNUMBER(OFFSET('Sanitation Data'!$C$12,0,10*ROW('Sanitation Data'!C94))),'Data Summary'!CN100="Yes"),OFFSET('Sanitation Data'!$C$12,0,10*ROW('Sanitation Data'!C94)),NA())</f>
        <v>#N/A</v>
      </c>
      <c r="Z100" s="106" t="e">
        <f ca="true">+IF(AND(ISNUMBER(OFFSET('Sanitation Data'!$C$13,0,10*ROW('Sanitation Data'!C94))),'Data Summary'!CO100="Yes"),OFFSET('Sanitation Data'!$C$13,0,10*ROW('Sanitation Data'!C94)),NA())</f>
        <v>#N/A</v>
      </c>
      <c r="AA100" s="106" t="e">
        <f ca="true">+IF(AND(ISNUMBER(OFFSET('Sanitation Data'!$D$5,0,10*ROW('Sanitation Data'!D94))),'Data Summary'!CP100="Yes"),100-OFFSET('Sanitation Data'!$D$5,0,10*ROW('Sanitation Data'!D94)),NA())</f>
        <v>#N/A</v>
      </c>
      <c r="AB100" s="106" t="e">
        <f ca="true">+IF(AND(ISNUMBER(OFFSET('Sanitation Data'!$D$7,0,10*ROW('Sanitation Data'!D94))),'Data Summary'!CQ100="Yes"),OFFSET('Sanitation Data'!$D$7,0,10*ROW('Sanitation Data'!D94)),NA())</f>
        <v>#N/A</v>
      </c>
      <c r="AC100" s="106" t="e">
        <f ca="true">+IF(AND(ISNUMBER(OFFSET('Sanitation Data'!$D$11,0,10*ROW('Sanitation Data'!D94))),'Data Summary'!CR100="Yes"),OFFSET('Sanitation Data'!$D$11,0,10*ROW('Sanitation Data'!D94)),NA())</f>
        <v>#N/A</v>
      </c>
      <c r="AD100" s="106" t="e">
        <f ca="true">+IF(AND(ISNUMBER(OFFSET('Sanitation Data'!$D$12,0,10*ROW('Sanitation Data'!D94))),'Data Summary'!CS100="Yes"),OFFSET('Sanitation Data'!$D$12,0,10*ROW('Sanitation Data'!D94)),NA())</f>
        <v>#N/A</v>
      </c>
      <c r="AE100" s="106" t="e">
        <f ca="true">+IF(AND(ISNUMBER(OFFSET('Sanitation Data'!$D$13,0,10*ROW('Sanitation Data'!D94))),'Data Summary'!CT100="Yes"),OFFSET('Sanitation Data'!$D$13,0,10*ROW('Sanitation Data'!D94)),NA())</f>
        <v>#N/A</v>
      </c>
      <c r="AF100" s="106" t="e">
        <f ca="true">+IF(AND(ISNUMBER(OFFSET('Sanitation Data'!$E$5,0,10*ROW('Sanitation Data'!E94))),'Data Summary'!CU100="Yes"),100-OFFSET('Sanitation Data'!$E$5,0,10*ROW('Sanitation Data'!E94)),NA())</f>
        <v>#N/A</v>
      </c>
      <c r="AG100" s="106" t="e">
        <f ca="true">+IF(AND(ISNUMBER(OFFSET('Sanitation Data'!$E$7,0,10*ROW('Sanitation Data'!E94))),'Data Summary'!CV100="Yes"),OFFSET('Sanitation Data'!$E$7,0,10*ROW('Sanitation Data'!E94)),NA())</f>
        <v>#N/A</v>
      </c>
      <c r="AH100" s="106" t="e">
        <f ca="true">+IF(AND(ISNUMBER(OFFSET('Sanitation Data'!$E$11,0,10*ROW('Sanitation Data'!E94))),'Data Summary'!CW100="Yes"),OFFSET('Sanitation Data'!$E$11,0,10*ROW('Sanitation Data'!E94)),NA())</f>
        <v>#N/A</v>
      </c>
      <c r="AI100" s="106" t="e">
        <f ca="true">+IF(AND(ISNUMBER(OFFSET('Sanitation Data'!$E$12,0,10*ROW('Sanitation Data'!E94))),'Data Summary'!CX100="Yes"),OFFSET('Sanitation Data'!$E$12,0,10*ROW('Sanitation Data'!E94)),NA())</f>
        <v>#N/A</v>
      </c>
      <c r="AJ100" s="106" t="e">
        <f ca="true">+IF(AND(ISNUMBER(OFFSET('Sanitation Data'!$E$13,0,10*ROW('Sanitation Data'!E94))),'Data Summary'!CY100="Yes"),OFFSET('Sanitation Data'!$E$13,0,10*ROW('Sanitation Data'!E94)),NA())</f>
        <v>#N/A</v>
      </c>
      <c r="AK100" s="106" t="e">
        <f ca="true">+IF(AND(ISNUMBER(OFFSET('Sanitation Data'!$F$5,0,10*ROW('Sanitation Data'!F94))),'Data Summary'!CZ100="Yes"),100-OFFSET('Sanitation Data'!$F$5,0,10*ROW('Sanitation Data'!F94)),NA())</f>
        <v>#N/A</v>
      </c>
      <c r="AL100" s="106" t="e">
        <f ca="true">+IF(AND(ISNUMBER(OFFSET('Sanitation Data'!$F$7,0,10*ROW('Sanitation Data'!F94))),'Data Summary'!DA100="Yes"),OFFSET('Sanitation Data'!$F$7,0,10*ROW('Sanitation Data'!F94)),NA())</f>
        <v>#N/A</v>
      </c>
      <c r="AM100" s="106" t="e">
        <f ca="true">+IF(AND(ISNUMBER(OFFSET('Sanitation Data'!$F$11,0,10*ROW('Sanitation Data'!F94))),'Data Summary'!DB100="Yes"),OFFSET('Sanitation Data'!$F$11,0,10*ROW('Sanitation Data'!F94)),NA())</f>
        <v>#N/A</v>
      </c>
      <c r="AN100" s="106" t="e">
        <f ca="true">+IF(AND(ISNUMBER(OFFSET('Sanitation Data'!$F$12,0,10*ROW('Sanitation Data'!F94))),'Data Summary'!DC100="Yes"),OFFSET('Sanitation Data'!$F$12,0,10*ROW('Sanitation Data'!F94)),NA())</f>
        <v>#N/A</v>
      </c>
      <c r="AO100" s="106" t="e">
        <f ca="true">+IF(AND(ISNUMBER(OFFSET('Sanitation Data'!$F$13,0,10*ROW('Sanitation Data'!F94))),'Data Summary'!DD100="Yes"),OFFSET('Sanitation Data'!$F$13,0,10*ROW('Sanitation Data'!F94)),NA())</f>
        <v>#N/A</v>
      </c>
      <c r="AP100" s="106" t="e">
        <f ca="true">+IF(AND(ISNUMBER(OFFSET('Sanitation Data'!$G$5,0,10*ROW('Sanitation Data'!G94))),'Data Summary'!DE100="Yes"),100-OFFSET('Sanitation Data'!$G$5,0,10*ROW('Sanitation Data'!G94)),NA())</f>
        <v>#N/A</v>
      </c>
      <c r="AQ100" s="106" t="e">
        <f ca="true">+IF(AND(ISNUMBER(OFFSET('Sanitation Data'!$G$7,0,10*ROW('Sanitation Data'!G94))),'Data Summary'!DF100="Yes"),OFFSET('Sanitation Data'!$G$7,0,10*ROW('Sanitation Data'!G94)),NA())</f>
        <v>#N/A</v>
      </c>
      <c r="AR100" s="106" t="e">
        <f ca="true">+IF(AND(ISNUMBER(OFFSET('Sanitation Data'!$G$11,0,10*ROW('Sanitation Data'!G94))),'Data Summary'!DG100="Yes"),OFFSET('Sanitation Data'!$G$11,0,10*ROW('Sanitation Data'!G94)),NA())</f>
        <v>#N/A</v>
      </c>
      <c r="AS100" s="106" t="e">
        <f ca="true">+IF(AND(ISNUMBER(OFFSET('Sanitation Data'!$G$12,0,10*ROW('Sanitation Data'!G94))),'Data Summary'!DH100="Yes"),OFFSET('Sanitation Data'!$G$12,0,10*ROW('Sanitation Data'!G94)),NA())</f>
        <v>#N/A</v>
      </c>
      <c r="AT100" s="106" t="e">
        <f ca="true">+IF(AND(ISNUMBER(OFFSET('Sanitation Data'!$G$13,0,10*ROW('Sanitation Data'!G94))),'Data Summary'!DI100="Yes"),OFFSET('Sanitation Data'!$G$13,0,10*ROW('Sanitation Data'!G94)),NA())</f>
        <v>#N/A</v>
      </c>
      <c r="AU100" s="106" t="e">
        <f ca="true">+IF(AND(ISNUMBER(OFFSET('Sanitation Data'!$H$5,0,10*ROW('Sanitation Data'!H94))),'Data Summary'!DJ100="Yes"),100-OFFSET('Sanitation Data'!$H$5,0,10*ROW('Sanitation Data'!H94)),NA())</f>
        <v>#N/A</v>
      </c>
      <c r="AV100" s="106" t="e">
        <f ca="true">+IF(AND(ISNUMBER(OFFSET('Sanitation Data'!$H$7,0,10*ROW('Sanitation Data'!H94))),'Data Summary'!DK100="Yes"),OFFSET('Sanitation Data'!$H$7,0,10*ROW('Sanitation Data'!H94)),NA())</f>
        <v>#N/A</v>
      </c>
      <c r="AW100" s="106" t="e">
        <f ca="true">+IF(AND(ISNUMBER(OFFSET('Sanitation Data'!$H$11,0,10*ROW('Sanitation Data'!H94))),'Data Summary'!DL100="Yes"),OFFSET('Sanitation Data'!$H$11,0,10*ROW('Sanitation Data'!H94)),NA())</f>
        <v>#N/A</v>
      </c>
      <c r="AX100" s="106" t="e">
        <f ca="true">+IF(AND(ISNUMBER(OFFSET('Sanitation Data'!$H$12,0,10*ROW('Sanitation Data'!H94))),'Data Summary'!DM100="Yes"),OFFSET('Sanitation Data'!$H$12,0,10*ROW('Sanitation Data'!H94)),NA())</f>
        <v>#N/A</v>
      </c>
      <c r="AY100" s="106" t="e">
        <f ca="true">+IF(AND(ISNUMBER(OFFSET('Sanitation Data'!$H$13,0,10*ROW('Sanitation Data'!H94))),'Data Summary'!DN100="Yes"),OFFSET('Sanitation Data'!$H$13,0,10*ROW('Sanitation Data'!H94)),NA())</f>
        <v>#N/A</v>
      </c>
      <c r="AZ100" s="111" t="e">
        <f ca="true">+IF(AND(ISNUMBER(OFFSET('Hygiene Data'!$C$6,0,10*ROW('Hygiene Data'!C94))),'Data Summary'!DO100="Yes"),OFFSET('Hygiene Data'!$C$6,0,10*ROW('Hygiene Data'!C94)),NA())</f>
        <v>#N/A</v>
      </c>
      <c r="BA100" s="111" t="e">
        <f ca="true">+IF(AND(ISNUMBER(OFFSET('Hygiene Data'!$C$8,0,10*ROW('Hygiene Data'!C94))),'Data Summary'!DP100="Yes"),OFFSET('Hygiene Data'!$C$8,0,10*ROW('Hygiene Data'!C94)),NA())</f>
        <v>#N/A</v>
      </c>
      <c r="BB100" s="111" t="e">
        <f ca="true">+IF(AND(ISNUMBER(OFFSET('Hygiene Data'!$C$10,0,10*ROW('Hygiene Data'!C94))),'Data Summary'!DQ100="Yes"),OFFSET('Hygiene Data'!$C$10,0,10*ROW('Hygiene Data'!C94)),NA())</f>
        <v>#N/A</v>
      </c>
      <c r="BC100" s="111" t="e">
        <f ca="true">+IF(AND(ISNUMBER(OFFSET('Hygiene Data'!$D$6,0,10*ROW('Hygiene Data'!D94))),'Data Summary'!DR100="Yes"),OFFSET('Hygiene Data'!$D$6,0,10*ROW('Hygiene Data'!D94)),NA())</f>
        <v>#N/A</v>
      </c>
      <c r="BD100" s="111" t="e">
        <f ca="true">+IF(AND(ISNUMBER(OFFSET('Hygiene Data'!$D$8,0,10*ROW('Hygiene Data'!D94))),'Data Summary'!DS100="Yes"),OFFSET('Hygiene Data'!$D$8,0,10*ROW('Hygiene Data'!D94)),NA())</f>
        <v>#N/A</v>
      </c>
      <c r="BE100" s="111" t="e">
        <f ca="true">+IF(AND(ISNUMBER(OFFSET('Hygiene Data'!$D$10,0,10*ROW('Hygiene Data'!D94))),'Data Summary'!DT100="Yes"),OFFSET('Hygiene Data'!$D$10,0,10*ROW('Hygiene Data'!D94)),NA())</f>
        <v>#N/A</v>
      </c>
      <c r="BF100" s="111" t="e">
        <f ca="true">+IF(AND(ISNUMBER(OFFSET('Hygiene Data'!$E$6,0,10*ROW('Hygiene Data'!E94))),'Data Summary'!DU100="Yes"),OFFSET('Hygiene Data'!$E$6,0,10*ROW('Hygiene Data'!E94)),NA())</f>
        <v>#N/A</v>
      </c>
      <c r="BG100" s="111" t="e">
        <f ca="true">+IF(AND(ISNUMBER(OFFSET('Hygiene Data'!$E$8,0,10*ROW('Hygiene Data'!E94))),'Data Summary'!DV100="Yes"),OFFSET('Hygiene Data'!$E$8,0,10*ROW('Hygiene Data'!E94)),NA())</f>
        <v>#N/A</v>
      </c>
      <c r="BH100" s="111" t="e">
        <f ca="true">+IF(AND(ISNUMBER(OFFSET('Hygiene Data'!$E$10,0,10*ROW('Hygiene Data'!E94))),'Data Summary'!DW100="Yes"),OFFSET('Hygiene Data'!$E$10,0,10*ROW('Hygiene Data'!E94)),NA())</f>
        <v>#N/A</v>
      </c>
      <c r="BI100" s="111" t="e">
        <f ca="true">+IF(AND(ISNUMBER(OFFSET('Hygiene Data'!$F$6,0,10*ROW('Hygiene Data'!F94))),'Data Summary'!DX100="Yes"),OFFSET('Hygiene Data'!$F$6,0,10*ROW('Hygiene Data'!F94)),NA())</f>
        <v>#N/A</v>
      </c>
      <c r="BJ100" s="111" t="e">
        <f ca="true">+IF(AND(ISNUMBER(OFFSET('Hygiene Data'!$F$8,0,10*ROW('Hygiene Data'!F94))),'Data Summary'!DY100="Yes"),OFFSET('Hygiene Data'!$F$8,0,10*ROW('Hygiene Data'!F94)),NA())</f>
        <v>#N/A</v>
      </c>
      <c r="BK100" s="111" t="e">
        <f ca="true">+IF(AND(ISNUMBER(OFFSET('Hygiene Data'!$F$10,0,10*ROW('Hygiene Data'!F94))),'Data Summary'!DZ100="Yes"),OFFSET('Hygiene Data'!$F$10,0,10*ROW('Hygiene Data'!F94)),NA())</f>
        <v>#N/A</v>
      </c>
      <c r="BL100" s="111" t="e">
        <f ca="true">+IF(AND(ISNUMBER(OFFSET('Hygiene Data'!$G$6,0,10*ROW('Hygiene Data'!G94))),'Data Summary'!EA100="Yes"),OFFSET('Hygiene Data'!$G$6,0,10*ROW('Hygiene Data'!G94)),NA())</f>
        <v>#N/A</v>
      </c>
      <c r="BM100" s="111" t="e">
        <f ca="true">+IF(AND(ISNUMBER(OFFSET('Hygiene Data'!$G$8,0,10*ROW('Hygiene Data'!G94))),'Data Summary'!EB100="Yes"),OFFSET('Hygiene Data'!$G$8,0,10*ROW('Hygiene Data'!G94)),NA())</f>
        <v>#N/A</v>
      </c>
      <c r="BN100" s="111" t="e">
        <f ca="true">+IF(AND(ISNUMBER(OFFSET('Hygiene Data'!$G$10,0,10*ROW('Hygiene Data'!G94))),'Data Summary'!EC100="Yes"),OFFSET('Hygiene Data'!$G$10,0,10*ROW('Hygiene Data'!G94)),NA())</f>
        <v>#N/A</v>
      </c>
      <c r="BO100" s="111" t="e">
        <f ca="true">+IF(AND(ISNUMBER(OFFSET('Hygiene Data'!$H$6,0,10*ROW('Hygiene Data'!H94))),'Data Summary'!ED100="Yes"),OFFSET('Hygiene Data'!$H$6,0,10*ROW('Hygiene Data'!H94)),NA())</f>
        <v>#N/A</v>
      </c>
      <c r="BP100" s="111" t="e">
        <f ca="true">+IF(AND(ISNUMBER(OFFSET('Hygiene Data'!$H$8,0,10*ROW('Hygiene Data'!H94))),'Data Summary'!EE100="Yes"),OFFSET('Hygiene Data'!$H$8,0,10*ROW('Hygiene Data'!H94)),NA())</f>
        <v>#N/A</v>
      </c>
      <c r="BQ100" s="111" t="e">
        <f ca="true">+IF(AND(ISNUMBER(OFFSET('Hygiene Data'!$H$10,0,10*ROW('Hygiene Data'!H94))),'Data Summary'!EF100="Yes"),OFFSET('Hygiene Data'!$H$10,0,10*ROW('Hygiene Data'!H94)),NA())</f>
        <v>#N/A</v>
      </c>
    </row>
    <row r="101" x14ac:dyDescent="0.2">
      <c r="A101" s="59" t="e">
        <f ca="true">+IF(OFFSET('Water Data'!$B$1,0,10*ROW('Water Data'!B95))="",NA(),OFFSET('Water Data'!$B$1,0,10*ROW('Water Data'!B95)))</f>
        <v>#N/A</v>
      </c>
      <c r="B101" s="59" t="e">
        <f ca="true">+IF(OFFSET('Water Data'!$A$3,0,10*ROW('Water Data'!A98))="",NA(),OFFSET('Water Data'!$A$3,0,10*ROW('Water Data'!A98)))</f>
        <v>#N/A</v>
      </c>
      <c r="C101" s="59" t="e">
        <f ca="true">+IF(OFFSET('Water Data'!$C$3,0,10*ROW('Water Data'!C98))="",NA(),OFFSET('Water Data'!$C$3,0,10*ROW('Water Data'!C98)))</f>
        <v>#N/A</v>
      </c>
      <c r="D101" s="60" t="e">
        <f ca="true">+IF(AND(ISNUMBER(OFFSET('Water Data'!$C$5,0,10*ROW('Water Data'!C95))),'Data Summary'!BS101="Yes"),100-OFFSET('Water Data'!$C$5,0,10*ROW('Water Data'!C95)),NA())</f>
        <v>#N/A</v>
      </c>
      <c r="E101" s="60" t="e">
        <f ca="true">+IF(AND(ISNUMBER(OFFSET('Water Data'!$C$7,0,10*ROW('Water Data'!C95))),'Data Summary'!BT101="Yes"),OFFSET('Water Data'!$C$7,0,10*ROW('Water Data'!C95)),NA())</f>
        <v>#N/A</v>
      </c>
      <c r="F101" s="60" t="e">
        <f ca="true">+IF(AND(ISNUMBER(OFFSET('Water Data'!$C$10,0,10*ROW('Water Data'!C95))),'Data Summary'!BU101="Yes"),OFFSET('Water Data'!$C$10,0,10*ROW('Water Data'!C95)),NA())</f>
        <v>#N/A</v>
      </c>
      <c r="G101" s="60" t="e">
        <f ca="true">+IF(AND(ISNUMBER(OFFSET('Water Data'!$D$5,0,10*ROW('Water Data'!D95))),'Data Summary'!BV101="Yes"),100-OFFSET('Water Data'!$D$5,0,10*ROW('Water Data'!D95)),NA())</f>
        <v>#N/A</v>
      </c>
      <c r="H101" s="60" t="e">
        <f ca="true">+IF(AND(ISNUMBER(OFFSET('Water Data'!$D$7,0,10*ROW('Water Data'!D95))),'Data Summary'!BW101="Yes"),OFFSET('Water Data'!$D$7,0,10*ROW('Water Data'!D95)),NA())</f>
        <v>#N/A</v>
      </c>
      <c r="I101" s="60" t="e">
        <f ca="true">+IF(AND(ISNUMBER(OFFSET('Water Data'!$D$10,0,10*ROW('Water Data'!D95))),'Data Summary'!BX101="Yes"),OFFSET('Water Data'!$D$10,0,10*ROW('Water Data'!D95)),NA())</f>
        <v>#N/A</v>
      </c>
      <c r="J101" s="60" t="e">
        <f ca="true">+IF(AND(ISNUMBER(OFFSET('Water Data'!$E$5,0,10*ROW('Water Data'!E95))),'Data Summary'!BY101="Yes"),100-OFFSET('Water Data'!$E$5,0,10*ROW('Water Data'!E95)),NA())</f>
        <v>#N/A</v>
      </c>
      <c r="K101" s="60" t="e">
        <f ca="true">+IF(AND(ISNUMBER(OFFSET('Water Data'!$E$7,0,10*ROW('Water Data'!E95))),'Data Summary'!BZ101="Yes"),OFFSET('Water Data'!$E$7,0,10*ROW('Water Data'!E95)),NA())</f>
        <v>#N/A</v>
      </c>
      <c r="L101" s="60" t="e">
        <f ca="true">+IF(AND(ISNUMBER(OFFSET('Water Data'!$E$10,0,10*ROW('Water Data'!E95))),'Data Summary'!CA101="Yes"),OFFSET('Water Data'!$E$10,0,10*ROW('Water Data'!E95)),NA())</f>
        <v>#N/A</v>
      </c>
      <c r="M101" s="60" t="e">
        <f ca="true">+IF(AND(ISNUMBER(OFFSET('Water Data'!$F$5,0,10*ROW('Water Data'!F95))),'Data Summary'!CB101="Yes"),100-OFFSET('Water Data'!$F$5,0,10*ROW('Water Data'!F95)),NA())</f>
        <v>#N/A</v>
      </c>
      <c r="N101" s="60" t="e">
        <f ca="true">+IF(AND(ISNUMBER(OFFSET('Water Data'!$F$7,0,10*ROW('Water Data'!F95))),'Data Summary'!CC101="Yes"),OFFSET('Water Data'!$F$7,0,10*ROW('Water Data'!F95)),NA())</f>
        <v>#N/A</v>
      </c>
      <c r="O101" s="60" t="e">
        <f ca="true">+IF(AND(ISNUMBER(OFFSET('Water Data'!$F$10,0,10*ROW('Water Data'!F95))),'Data Summary'!CD101="Yes"),OFFSET('Water Data'!$F$10,0,10*ROW('Water Data'!F95)),NA())</f>
        <v>#N/A</v>
      </c>
      <c r="P101" s="60" t="e">
        <f ca="true">+IF(AND(ISNUMBER(OFFSET('Water Data'!$G$5,0,10*ROW('Water Data'!G95))),'Data Summary'!CE101="Yes"),100-OFFSET('Water Data'!$G$5,0,10*ROW('Water Data'!G95)),NA())</f>
        <v>#N/A</v>
      </c>
      <c r="Q101" s="60" t="e">
        <f ca="true">+IF(AND(ISNUMBER(OFFSET('Water Data'!$G$7,0,10*ROW('Water Data'!G95))),'Data Summary'!CF101="Yes"),OFFSET('Water Data'!$G$7,0,10*ROW('Water Data'!G95)),NA())</f>
        <v>#N/A</v>
      </c>
      <c r="R101" s="60" t="e">
        <f ca="true">+IF(AND(ISNUMBER(OFFSET('Water Data'!$G$10,0,10*ROW('Water Data'!G95))),'Data Summary'!CG101="Yes"),OFFSET('Water Data'!$G$10,0,10*ROW('Water Data'!G95)),NA())</f>
        <v>#N/A</v>
      </c>
      <c r="S101" s="60" t="e">
        <f ca="true">+IF(AND(ISNUMBER(OFFSET('Water Data'!$H$5,0,10*ROW('Water Data'!H95))),'Data Summary'!CH101="Yes"),100-OFFSET('Water Data'!$H$5,0,10*ROW('Water Data'!H95)),NA())</f>
        <v>#N/A</v>
      </c>
      <c r="T101" s="60" t="e">
        <f ca="true">+IF(AND(ISNUMBER(OFFSET('Water Data'!$H$7,0,10*ROW('Water Data'!H95))),'Data Summary'!CI101="Yes"),OFFSET('Water Data'!$H$7,0,10*ROW('Water Data'!H95)),NA())</f>
        <v>#N/A</v>
      </c>
      <c r="U101" s="60" t="e">
        <f ca="true">+IF(AND(ISNUMBER(OFFSET('Water Data'!$H$10,0,10*ROW('Water Data'!H95))),'Data Summary'!CJ101="Yes"),OFFSET('Water Data'!$H$10,0,10*ROW('Water Data'!H95)),NA())</f>
        <v>#N/A</v>
      </c>
      <c r="V101" s="106" t="e">
        <f ca="true">+IF(AND(ISNUMBER(OFFSET('Sanitation Data'!$C$5,0,10*ROW('Sanitation Data'!C95))),'Data Summary'!CK101="Yes"),100-OFFSET('Sanitation Data'!$C$5,0,10*ROW('Sanitation Data'!C95)),NA())</f>
        <v>#N/A</v>
      </c>
      <c r="W101" s="106" t="e">
        <f ca="true">+IF(AND(ISNUMBER(OFFSET('Sanitation Data'!$C$7,0,10*ROW('Sanitation Data'!C95))),'Data Summary'!CL101="Yes"),OFFSET('Sanitation Data'!$C$7,0,10*ROW('Sanitation Data'!C95)),NA())</f>
        <v>#N/A</v>
      </c>
      <c r="X101" s="106" t="e">
        <f ca="true">+IF(AND(ISNUMBER(OFFSET('Sanitation Data'!$C$11,0,10*ROW('Sanitation Data'!C95))),'Data Summary'!CM101="Yes"),OFFSET('Sanitation Data'!$C$11,0,10*ROW('Sanitation Data'!C95)),NA())</f>
        <v>#N/A</v>
      </c>
      <c r="Y101" s="106" t="e">
        <f ca="true">+IF(AND(ISNUMBER(OFFSET('Sanitation Data'!$C$12,0,10*ROW('Sanitation Data'!C95))),'Data Summary'!CN101="Yes"),OFFSET('Sanitation Data'!$C$12,0,10*ROW('Sanitation Data'!C95)),NA())</f>
        <v>#N/A</v>
      </c>
      <c r="Z101" s="106" t="e">
        <f ca="true">+IF(AND(ISNUMBER(OFFSET('Sanitation Data'!$C$13,0,10*ROW('Sanitation Data'!C95))),'Data Summary'!CO101="Yes"),OFFSET('Sanitation Data'!$C$13,0,10*ROW('Sanitation Data'!C95)),NA())</f>
        <v>#N/A</v>
      </c>
      <c r="AA101" s="106" t="e">
        <f ca="true">+IF(AND(ISNUMBER(OFFSET('Sanitation Data'!$D$5,0,10*ROW('Sanitation Data'!D95))),'Data Summary'!CP101="Yes"),100-OFFSET('Sanitation Data'!$D$5,0,10*ROW('Sanitation Data'!D95)),NA())</f>
        <v>#N/A</v>
      </c>
      <c r="AB101" s="106" t="e">
        <f ca="true">+IF(AND(ISNUMBER(OFFSET('Sanitation Data'!$D$7,0,10*ROW('Sanitation Data'!D95))),'Data Summary'!CQ101="Yes"),OFFSET('Sanitation Data'!$D$7,0,10*ROW('Sanitation Data'!D95)),NA())</f>
        <v>#N/A</v>
      </c>
      <c r="AC101" s="106" t="e">
        <f ca="true">+IF(AND(ISNUMBER(OFFSET('Sanitation Data'!$D$11,0,10*ROW('Sanitation Data'!D95))),'Data Summary'!CR101="Yes"),OFFSET('Sanitation Data'!$D$11,0,10*ROW('Sanitation Data'!D95)),NA())</f>
        <v>#N/A</v>
      </c>
      <c r="AD101" s="106" t="e">
        <f ca="true">+IF(AND(ISNUMBER(OFFSET('Sanitation Data'!$D$12,0,10*ROW('Sanitation Data'!D95))),'Data Summary'!CS101="Yes"),OFFSET('Sanitation Data'!$D$12,0,10*ROW('Sanitation Data'!D95)),NA())</f>
        <v>#N/A</v>
      </c>
      <c r="AE101" s="106" t="e">
        <f ca="true">+IF(AND(ISNUMBER(OFFSET('Sanitation Data'!$D$13,0,10*ROW('Sanitation Data'!D95))),'Data Summary'!CT101="Yes"),OFFSET('Sanitation Data'!$D$13,0,10*ROW('Sanitation Data'!D95)),NA())</f>
        <v>#N/A</v>
      </c>
      <c r="AF101" s="106" t="e">
        <f ca="true">+IF(AND(ISNUMBER(OFFSET('Sanitation Data'!$E$5,0,10*ROW('Sanitation Data'!E95))),'Data Summary'!CU101="Yes"),100-OFFSET('Sanitation Data'!$E$5,0,10*ROW('Sanitation Data'!E95)),NA())</f>
        <v>#N/A</v>
      </c>
      <c r="AG101" s="106" t="e">
        <f ca="true">+IF(AND(ISNUMBER(OFFSET('Sanitation Data'!$E$7,0,10*ROW('Sanitation Data'!E95))),'Data Summary'!CV101="Yes"),OFFSET('Sanitation Data'!$E$7,0,10*ROW('Sanitation Data'!E95)),NA())</f>
        <v>#N/A</v>
      </c>
      <c r="AH101" s="106" t="e">
        <f ca="true">+IF(AND(ISNUMBER(OFFSET('Sanitation Data'!$E$11,0,10*ROW('Sanitation Data'!E95))),'Data Summary'!CW101="Yes"),OFFSET('Sanitation Data'!$E$11,0,10*ROW('Sanitation Data'!E95)),NA())</f>
        <v>#N/A</v>
      </c>
      <c r="AI101" s="106" t="e">
        <f ca="true">+IF(AND(ISNUMBER(OFFSET('Sanitation Data'!$E$12,0,10*ROW('Sanitation Data'!E95))),'Data Summary'!CX101="Yes"),OFFSET('Sanitation Data'!$E$12,0,10*ROW('Sanitation Data'!E95)),NA())</f>
        <v>#N/A</v>
      </c>
      <c r="AJ101" s="106" t="e">
        <f ca="true">+IF(AND(ISNUMBER(OFFSET('Sanitation Data'!$E$13,0,10*ROW('Sanitation Data'!E95))),'Data Summary'!CY101="Yes"),OFFSET('Sanitation Data'!$E$13,0,10*ROW('Sanitation Data'!E95)),NA())</f>
        <v>#N/A</v>
      </c>
      <c r="AK101" s="106" t="e">
        <f ca="true">+IF(AND(ISNUMBER(OFFSET('Sanitation Data'!$F$5,0,10*ROW('Sanitation Data'!F95))),'Data Summary'!CZ101="Yes"),100-OFFSET('Sanitation Data'!$F$5,0,10*ROW('Sanitation Data'!F95)),NA())</f>
        <v>#N/A</v>
      </c>
      <c r="AL101" s="106" t="e">
        <f ca="true">+IF(AND(ISNUMBER(OFFSET('Sanitation Data'!$F$7,0,10*ROW('Sanitation Data'!F95))),'Data Summary'!DA101="Yes"),OFFSET('Sanitation Data'!$F$7,0,10*ROW('Sanitation Data'!F95)),NA())</f>
        <v>#N/A</v>
      </c>
      <c r="AM101" s="106" t="e">
        <f ca="true">+IF(AND(ISNUMBER(OFFSET('Sanitation Data'!$F$11,0,10*ROW('Sanitation Data'!F95))),'Data Summary'!DB101="Yes"),OFFSET('Sanitation Data'!$F$11,0,10*ROW('Sanitation Data'!F95)),NA())</f>
        <v>#N/A</v>
      </c>
      <c r="AN101" s="106" t="e">
        <f ca="true">+IF(AND(ISNUMBER(OFFSET('Sanitation Data'!$F$12,0,10*ROW('Sanitation Data'!F95))),'Data Summary'!DC101="Yes"),OFFSET('Sanitation Data'!$F$12,0,10*ROW('Sanitation Data'!F95)),NA())</f>
        <v>#N/A</v>
      </c>
      <c r="AO101" s="106" t="e">
        <f ca="true">+IF(AND(ISNUMBER(OFFSET('Sanitation Data'!$F$13,0,10*ROW('Sanitation Data'!F95))),'Data Summary'!DD101="Yes"),OFFSET('Sanitation Data'!$F$13,0,10*ROW('Sanitation Data'!F95)),NA())</f>
        <v>#N/A</v>
      </c>
      <c r="AP101" s="106" t="e">
        <f ca="true">+IF(AND(ISNUMBER(OFFSET('Sanitation Data'!$G$5,0,10*ROW('Sanitation Data'!G95))),'Data Summary'!DE101="Yes"),100-OFFSET('Sanitation Data'!$G$5,0,10*ROW('Sanitation Data'!G95)),NA())</f>
        <v>#N/A</v>
      </c>
      <c r="AQ101" s="106" t="e">
        <f ca="true">+IF(AND(ISNUMBER(OFFSET('Sanitation Data'!$G$7,0,10*ROW('Sanitation Data'!G95))),'Data Summary'!DF101="Yes"),OFFSET('Sanitation Data'!$G$7,0,10*ROW('Sanitation Data'!G95)),NA())</f>
        <v>#N/A</v>
      </c>
      <c r="AR101" s="106" t="e">
        <f ca="true">+IF(AND(ISNUMBER(OFFSET('Sanitation Data'!$G$11,0,10*ROW('Sanitation Data'!G95))),'Data Summary'!DG101="Yes"),OFFSET('Sanitation Data'!$G$11,0,10*ROW('Sanitation Data'!G95)),NA())</f>
        <v>#N/A</v>
      </c>
      <c r="AS101" s="106" t="e">
        <f ca="true">+IF(AND(ISNUMBER(OFFSET('Sanitation Data'!$G$12,0,10*ROW('Sanitation Data'!G95))),'Data Summary'!DH101="Yes"),OFFSET('Sanitation Data'!$G$12,0,10*ROW('Sanitation Data'!G95)),NA())</f>
        <v>#N/A</v>
      </c>
      <c r="AT101" s="106" t="e">
        <f ca="true">+IF(AND(ISNUMBER(OFFSET('Sanitation Data'!$G$13,0,10*ROW('Sanitation Data'!G95))),'Data Summary'!DI101="Yes"),OFFSET('Sanitation Data'!$G$13,0,10*ROW('Sanitation Data'!G95)),NA())</f>
        <v>#N/A</v>
      </c>
      <c r="AU101" s="106" t="e">
        <f ca="true">+IF(AND(ISNUMBER(OFFSET('Sanitation Data'!$H$5,0,10*ROW('Sanitation Data'!H95))),'Data Summary'!DJ101="Yes"),100-OFFSET('Sanitation Data'!$H$5,0,10*ROW('Sanitation Data'!H95)),NA())</f>
        <v>#N/A</v>
      </c>
      <c r="AV101" s="106" t="e">
        <f ca="true">+IF(AND(ISNUMBER(OFFSET('Sanitation Data'!$H$7,0,10*ROW('Sanitation Data'!H95))),'Data Summary'!DK101="Yes"),OFFSET('Sanitation Data'!$H$7,0,10*ROW('Sanitation Data'!H95)),NA())</f>
        <v>#N/A</v>
      </c>
      <c r="AW101" s="106" t="e">
        <f ca="true">+IF(AND(ISNUMBER(OFFSET('Sanitation Data'!$H$11,0,10*ROW('Sanitation Data'!H95))),'Data Summary'!DL101="Yes"),OFFSET('Sanitation Data'!$H$11,0,10*ROW('Sanitation Data'!H95)),NA())</f>
        <v>#N/A</v>
      </c>
      <c r="AX101" s="106" t="e">
        <f ca="true">+IF(AND(ISNUMBER(OFFSET('Sanitation Data'!$H$12,0,10*ROW('Sanitation Data'!H95))),'Data Summary'!DM101="Yes"),OFFSET('Sanitation Data'!$H$12,0,10*ROW('Sanitation Data'!H95)),NA())</f>
        <v>#N/A</v>
      </c>
      <c r="AY101" s="106" t="e">
        <f ca="true">+IF(AND(ISNUMBER(OFFSET('Sanitation Data'!$H$13,0,10*ROW('Sanitation Data'!H95))),'Data Summary'!DN101="Yes"),OFFSET('Sanitation Data'!$H$13,0,10*ROW('Sanitation Data'!H95)),NA())</f>
        <v>#N/A</v>
      </c>
      <c r="AZ101" s="111" t="e">
        <f ca="true">+IF(AND(ISNUMBER(OFFSET('Hygiene Data'!$C$6,0,10*ROW('Hygiene Data'!C95))),'Data Summary'!DO101="Yes"),OFFSET('Hygiene Data'!$C$6,0,10*ROW('Hygiene Data'!C95)),NA())</f>
        <v>#N/A</v>
      </c>
      <c r="BA101" s="111" t="e">
        <f ca="true">+IF(AND(ISNUMBER(OFFSET('Hygiene Data'!$C$8,0,10*ROW('Hygiene Data'!C95))),'Data Summary'!DP101="Yes"),OFFSET('Hygiene Data'!$C$8,0,10*ROW('Hygiene Data'!C95)),NA())</f>
        <v>#N/A</v>
      </c>
      <c r="BB101" s="111" t="e">
        <f ca="true">+IF(AND(ISNUMBER(OFFSET('Hygiene Data'!$C$10,0,10*ROW('Hygiene Data'!C95))),'Data Summary'!DQ101="Yes"),OFFSET('Hygiene Data'!$C$10,0,10*ROW('Hygiene Data'!C95)),NA())</f>
        <v>#N/A</v>
      </c>
      <c r="BC101" s="111" t="e">
        <f ca="true">+IF(AND(ISNUMBER(OFFSET('Hygiene Data'!$D$6,0,10*ROW('Hygiene Data'!D95))),'Data Summary'!DR101="Yes"),OFFSET('Hygiene Data'!$D$6,0,10*ROW('Hygiene Data'!D95)),NA())</f>
        <v>#N/A</v>
      </c>
      <c r="BD101" s="111" t="e">
        <f ca="true">+IF(AND(ISNUMBER(OFFSET('Hygiene Data'!$D$8,0,10*ROW('Hygiene Data'!D95))),'Data Summary'!DS101="Yes"),OFFSET('Hygiene Data'!$D$8,0,10*ROW('Hygiene Data'!D95)),NA())</f>
        <v>#N/A</v>
      </c>
      <c r="BE101" s="111" t="e">
        <f ca="true">+IF(AND(ISNUMBER(OFFSET('Hygiene Data'!$D$10,0,10*ROW('Hygiene Data'!D95))),'Data Summary'!DT101="Yes"),OFFSET('Hygiene Data'!$D$10,0,10*ROW('Hygiene Data'!D95)),NA())</f>
        <v>#N/A</v>
      </c>
      <c r="BF101" s="111" t="e">
        <f ca="true">+IF(AND(ISNUMBER(OFFSET('Hygiene Data'!$E$6,0,10*ROW('Hygiene Data'!E95))),'Data Summary'!DU101="Yes"),OFFSET('Hygiene Data'!$E$6,0,10*ROW('Hygiene Data'!E95)),NA())</f>
        <v>#N/A</v>
      </c>
      <c r="BG101" s="111" t="e">
        <f ca="true">+IF(AND(ISNUMBER(OFFSET('Hygiene Data'!$E$8,0,10*ROW('Hygiene Data'!E95))),'Data Summary'!DV101="Yes"),OFFSET('Hygiene Data'!$E$8,0,10*ROW('Hygiene Data'!E95)),NA())</f>
        <v>#N/A</v>
      </c>
      <c r="BH101" s="111" t="e">
        <f ca="true">+IF(AND(ISNUMBER(OFFSET('Hygiene Data'!$E$10,0,10*ROW('Hygiene Data'!E95))),'Data Summary'!DW101="Yes"),OFFSET('Hygiene Data'!$E$10,0,10*ROW('Hygiene Data'!E95)),NA())</f>
        <v>#N/A</v>
      </c>
      <c r="BI101" s="111" t="e">
        <f ca="true">+IF(AND(ISNUMBER(OFFSET('Hygiene Data'!$F$6,0,10*ROW('Hygiene Data'!F95))),'Data Summary'!DX101="Yes"),OFFSET('Hygiene Data'!$F$6,0,10*ROW('Hygiene Data'!F95)),NA())</f>
        <v>#N/A</v>
      </c>
      <c r="BJ101" s="111" t="e">
        <f ca="true">+IF(AND(ISNUMBER(OFFSET('Hygiene Data'!$F$8,0,10*ROW('Hygiene Data'!F95))),'Data Summary'!DY101="Yes"),OFFSET('Hygiene Data'!$F$8,0,10*ROW('Hygiene Data'!F95)),NA())</f>
        <v>#N/A</v>
      </c>
      <c r="BK101" s="111" t="e">
        <f ca="true">+IF(AND(ISNUMBER(OFFSET('Hygiene Data'!$F$10,0,10*ROW('Hygiene Data'!F95))),'Data Summary'!DZ101="Yes"),OFFSET('Hygiene Data'!$F$10,0,10*ROW('Hygiene Data'!F95)),NA())</f>
        <v>#N/A</v>
      </c>
      <c r="BL101" s="111" t="e">
        <f ca="true">+IF(AND(ISNUMBER(OFFSET('Hygiene Data'!$G$6,0,10*ROW('Hygiene Data'!G95))),'Data Summary'!EA101="Yes"),OFFSET('Hygiene Data'!$G$6,0,10*ROW('Hygiene Data'!G95)),NA())</f>
        <v>#N/A</v>
      </c>
      <c r="BM101" s="111" t="e">
        <f ca="true">+IF(AND(ISNUMBER(OFFSET('Hygiene Data'!$G$8,0,10*ROW('Hygiene Data'!G95))),'Data Summary'!EB101="Yes"),OFFSET('Hygiene Data'!$G$8,0,10*ROW('Hygiene Data'!G95)),NA())</f>
        <v>#N/A</v>
      </c>
      <c r="BN101" s="111" t="e">
        <f ca="true">+IF(AND(ISNUMBER(OFFSET('Hygiene Data'!$G$10,0,10*ROW('Hygiene Data'!G95))),'Data Summary'!EC101="Yes"),OFFSET('Hygiene Data'!$G$10,0,10*ROW('Hygiene Data'!G95)),NA())</f>
        <v>#N/A</v>
      </c>
      <c r="BO101" s="111" t="e">
        <f ca="true">+IF(AND(ISNUMBER(OFFSET('Hygiene Data'!$H$6,0,10*ROW('Hygiene Data'!H95))),'Data Summary'!ED101="Yes"),OFFSET('Hygiene Data'!$H$6,0,10*ROW('Hygiene Data'!H95)),NA())</f>
        <v>#N/A</v>
      </c>
      <c r="BP101" s="111" t="e">
        <f ca="true">+IF(AND(ISNUMBER(OFFSET('Hygiene Data'!$H$8,0,10*ROW('Hygiene Data'!H95))),'Data Summary'!EE101="Yes"),OFFSET('Hygiene Data'!$H$8,0,10*ROW('Hygiene Data'!H95)),NA())</f>
        <v>#N/A</v>
      </c>
      <c r="BQ101" s="111" t="e">
        <f ca="true">+IF(AND(ISNUMBER(OFFSET('Hygiene Data'!$H$10,0,10*ROW('Hygiene Data'!H95))),'Data Summary'!EF101="Yes"),OFFSET('Hygiene Data'!$H$10,0,10*ROW('Hygiene Data'!H95)),NA())</f>
        <v>#N/A</v>
      </c>
    </row>
    <row r="102" x14ac:dyDescent="0.2">
      <c r="A102" s="59" t="e">
        <f ca="true">+IF(OFFSET('Water Data'!$B$1,0,10*ROW('Water Data'!B96))="",NA(),OFFSET('Water Data'!$B$1,0,10*ROW('Water Data'!B96)))</f>
        <v>#N/A</v>
      </c>
      <c r="B102" s="59" t="e">
        <f ca="true">+IF(OFFSET('Water Data'!$A$3,0,10*ROW('Water Data'!A99))="",NA(),OFFSET('Water Data'!$A$3,0,10*ROW('Water Data'!A99)))</f>
        <v>#N/A</v>
      </c>
      <c r="C102" s="59" t="e">
        <f ca="true">+IF(OFFSET('Water Data'!$C$3,0,10*ROW('Water Data'!C99))="",NA(),OFFSET('Water Data'!$C$3,0,10*ROW('Water Data'!C99)))</f>
        <v>#N/A</v>
      </c>
      <c r="D102" s="60" t="e">
        <f ca="true">+IF(AND(ISNUMBER(OFFSET('Water Data'!$C$5,0,10*ROW('Water Data'!C96))),'Data Summary'!BS102="Yes"),100-OFFSET('Water Data'!$C$5,0,10*ROW('Water Data'!C96)),NA())</f>
        <v>#N/A</v>
      </c>
      <c r="E102" s="60" t="e">
        <f ca="true">+IF(AND(ISNUMBER(OFFSET('Water Data'!$C$7,0,10*ROW('Water Data'!C96))),'Data Summary'!BT102="Yes"),OFFSET('Water Data'!$C$7,0,10*ROW('Water Data'!C96)),NA())</f>
        <v>#N/A</v>
      </c>
      <c r="F102" s="60" t="e">
        <f ca="true">+IF(AND(ISNUMBER(OFFSET('Water Data'!$C$10,0,10*ROW('Water Data'!C96))),'Data Summary'!BU102="Yes"),OFFSET('Water Data'!$C$10,0,10*ROW('Water Data'!C96)),NA())</f>
        <v>#N/A</v>
      </c>
      <c r="G102" s="60" t="e">
        <f ca="true">+IF(AND(ISNUMBER(OFFSET('Water Data'!$D$5,0,10*ROW('Water Data'!D96))),'Data Summary'!BV102="Yes"),100-OFFSET('Water Data'!$D$5,0,10*ROW('Water Data'!D96)),NA())</f>
        <v>#N/A</v>
      </c>
      <c r="H102" s="60" t="e">
        <f ca="true">+IF(AND(ISNUMBER(OFFSET('Water Data'!$D$7,0,10*ROW('Water Data'!D96))),'Data Summary'!BW102="Yes"),OFFSET('Water Data'!$D$7,0,10*ROW('Water Data'!D96)),NA())</f>
        <v>#N/A</v>
      </c>
      <c r="I102" s="60" t="e">
        <f ca="true">+IF(AND(ISNUMBER(OFFSET('Water Data'!$D$10,0,10*ROW('Water Data'!D96))),'Data Summary'!BX102="Yes"),OFFSET('Water Data'!$D$10,0,10*ROW('Water Data'!D96)),NA())</f>
        <v>#N/A</v>
      </c>
      <c r="J102" s="60" t="e">
        <f ca="true">+IF(AND(ISNUMBER(OFFSET('Water Data'!$E$5,0,10*ROW('Water Data'!E96))),'Data Summary'!BY102="Yes"),100-OFFSET('Water Data'!$E$5,0,10*ROW('Water Data'!E96)),NA())</f>
        <v>#N/A</v>
      </c>
      <c r="K102" s="60" t="e">
        <f ca="true">+IF(AND(ISNUMBER(OFFSET('Water Data'!$E$7,0,10*ROW('Water Data'!E96))),'Data Summary'!BZ102="Yes"),OFFSET('Water Data'!$E$7,0,10*ROW('Water Data'!E96)),NA())</f>
        <v>#N/A</v>
      </c>
      <c r="L102" s="60" t="e">
        <f ca="true">+IF(AND(ISNUMBER(OFFSET('Water Data'!$E$10,0,10*ROW('Water Data'!E96))),'Data Summary'!CA102="Yes"),OFFSET('Water Data'!$E$10,0,10*ROW('Water Data'!E96)),NA())</f>
        <v>#N/A</v>
      </c>
      <c r="M102" s="60" t="e">
        <f ca="true">+IF(AND(ISNUMBER(OFFSET('Water Data'!$F$5,0,10*ROW('Water Data'!F96))),'Data Summary'!CB102="Yes"),100-OFFSET('Water Data'!$F$5,0,10*ROW('Water Data'!F96)),NA())</f>
        <v>#N/A</v>
      </c>
      <c r="N102" s="60" t="e">
        <f ca="true">+IF(AND(ISNUMBER(OFFSET('Water Data'!$F$7,0,10*ROW('Water Data'!F96))),'Data Summary'!CC102="Yes"),OFFSET('Water Data'!$F$7,0,10*ROW('Water Data'!F96)),NA())</f>
        <v>#N/A</v>
      </c>
      <c r="O102" s="60" t="e">
        <f ca="true">+IF(AND(ISNUMBER(OFFSET('Water Data'!$F$10,0,10*ROW('Water Data'!F96))),'Data Summary'!CD102="Yes"),OFFSET('Water Data'!$F$10,0,10*ROW('Water Data'!F96)),NA())</f>
        <v>#N/A</v>
      </c>
      <c r="P102" s="60" t="e">
        <f ca="true">+IF(AND(ISNUMBER(OFFSET('Water Data'!$G$5,0,10*ROW('Water Data'!G96))),'Data Summary'!CE102="Yes"),100-OFFSET('Water Data'!$G$5,0,10*ROW('Water Data'!G96)),NA())</f>
        <v>#N/A</v>
      </c>
      <c r="Q102" s="60" t="e">
        <f ca="true">+IF(AND(ISNUMBER(OFFSET('Water Data'!$G$7,0,10*ROW('Water Data'!G96))),'Data Summary'!CF102="Yes"),OFFSET('Water Data'!$G$7,0,10*ROW('Water Data'!G96)),NA())</f>
        <v>#N/A</v>
      </c>
      <c r="R102" s="60" t="e">
        <f ca="true">+IF(AND(ISNUMBER(OFFSET('Water Data'!$G$10,0,10*ROW('Water Data'!G96))),'Data Summary'!CG102="Yes"),OFFSET('Water Data'!$G$10,0,10*ROW('Water Data'!G96)),NA())</f>
        <v>#N/A</v>
      </c>
      <c r="S102" s="60" t="e">
        <f ca="true">+IF(AND(ISNUMBER(OFFSET('Water Data'!$H$5,0,10*ROW('Water Data'!H96))),'Data Summary'!CH102="Yes"),100-OFFSET('Water Data'!$H$5,0,10*ROW('Water Data'!H96)),NA())</f>
        <v>#N/A</v>
      </c>
      <c r="T102" s="60" t="e">
        <f ca="true">+IF(AND(ISNUMBER(OFFSET('Water Data'!$H$7,0,10*ROW('Water Data'!H96))),'Data Summary'!CI102="Yes"),OFFSET('Water Data'!$H$7,0,10*ROW('Water Data'!H96)),NA())</f>
        <v>#N/A</v>
      </c>
      <c r="U102" s="60" t="e">
        <f ca="true">+IF(AND(ISNUMBER(OFFSET('Water Data'!$H$10,0,10*ROW('Water Data'!H96))),'Data Summary'!CJ102="Yes"),OFFSET('Water Data'!$H$10,0,10*ROW('Water Data'!H96)),NA())</f>
        <v>#N/A</v>
      </c>
      <c r="V102" s="106" t="e">
        <f ca="true">+IF(AND(ISNUMBER(OFFSET('Sanitation Data'!$C$5,0,10*ROW('Sanitation Data'!C96))),'Data Summary'!CK102="Yes"),100-OFFSET('Sanitation Data'!$C$5,0,10*ROW('Sanitation Data'!C96)),NA())</f>
        <v>#N/A</v>
      </c>
      <c r="W102" s="106" t="e">
        <f ca="true">+IF(AND(ISNUMBER(OFFSET('Sanitation Data'!$C$7,0,10*ROW('Sanitation Data'!C96))),'Data Summary'!CL102="Yes"),OFFSET('Sanitation Data'!$C$7,0,10*ROW('Sanitation Data'!C96)),NA())</f>
        <v>#N/A</v>
      </c>
      <c r="X102" s="106" t="e">
        <f ca="true">+IF(AND(ISNUMBER(OFFSET('Sanitation Data'!$C$11,0,10*ROW('Sanitation Data'!C96))),'Data Summary'!CM102="Yes"),OFFSET('Sanitation Data'!$C$11,0,10*ROW('Sanitation Data'!C96)),NA())</f>
        <v>#N/A</v>
      </c>
      <c r="Y102" s="106" t="e">
        <f ca="true">+IF(AND(ISNUMBER(OFFSET('Sanitation Data'!$C$12,0,10*ROW('Sanitation Data'!C96))),'Data Summary'!CN102="Yes"),OFFSET('Sanitation Data'!$C$12,0,10*ROW('Sanitation Data'!C96)),NA())</f>
        <v>#N/A</v>
      </c>
      <c r="Z102" s="106" t="e">
        <f ca="true">+IF(AND(ISNUMBER(OFFSET('Sanitation Data'!$C$13,0,10*ROW('Sanitation Data'!C96))),'Data Summary'!CO102="Yes"),OFFSET('Sanitation Data'!$C$13,0,10*ROW('Sanitation Data'!C96)),NA())</f>
        <v>#N/A</v>
      </c>
      <c r="AA102" s="106" t="e">
        <f ca="true">+IF(AND(ISNUMBER(OFFSET('Sanitation Data'!$D$5,0,10*ROW('Sanitation Data'!D96))),'Data Summary'!CP102="Yes"),100-OFFSET('Sanitation Data'!$D$5,0,10*ROW('Sanitation Data'!D96)),NA())</f>
        <v>#N/A</v>
      </c>
      <c r="AB102" s="106" t="e">
        <f ca="true">+IF(AND(ISNUMBER(OFFSET('Sanitation Data'!$D$7,0,10*ROW('Sanitation Data'!D96))),'Data Summary'!CQ102="Yes"),OFFSET('Sanitation Data'!$D$7,0,10*ROW('Sanitation Data'!D96)),NA())</f>
        <v>#N/A</v>
      </c>
      <c r="AC102" s="106" t="e">
        <f ca="true">+IF(AND(ISNUMBER(OFFSET('Sanitation Data'!$D$11,0,10*ROW('Sanitation Data'!D96))),'Data Summary'!CR102="Yes"),OFFSET('Sanitation Data'!$D$11,0,10*ROW('Sanitation Data'!D96)),NA())</f>
        <v>#N/A</v>
      </c>
      <c r="AD102" s="106" t="e">
        <f ca="true">+IF(AND(ISNUMBER(OFFSET('Sanitation Data'!$D$12,0,10*ROW('Sanitation Data'!D96))),'Data Summary'!CS102="Yes"),OFFSET('Sanitation Data'!$D$12,0,10*ROW('Sanitation Data'!D96)),NA())</f>
        <v>#N/A</v>
      </c>
      <c r="AE102" s="106" t="e">
        <f ca="true">+IF(AND(ISNUMBER(OFFSET('Sanitation Data'!$D$13,0,10*ROW('Sanitation Data'!D96))),'Data Summary'!CT102="Yes"),OFFSET('Sanitation Data'!$D$13,0,10*ROW('Sanitation Data'!D96)),NA())</f>
        <v>#N/A</v>
      </c>
      <c r="AF102" s="106" t="e">
        <f ca="true">+IF(AND(ISNUMBER(OFFSET('Sanitation Data'!$E$5,0,10*ROW('Sanitation Data'!E96))),'Data Summary'!CU102="Yes"),100-OFFSET('Sanitation Data'!$E$5,0,10*ROW('Sanitation Data'!E96)),NA())</f>
        <v>#N/A</v>
      </c>
      <c r="AG102" s="106" t="e">
        <f ca="true">+IF(AND(ISNUMBER(OFFSET('Sanitation Data'!$E$7,0,10*ROW('Sanitation Data'!E96))),'Data Summary'!CV102="Yes"),OFFSET('Sanitation Data'!$E$7,0,10*ROW('Sanitation Data'!E96)),NA())</f>
        <v>#N/A</v>
      </c>
      <c r="AH102" s="106" t="e">
        <f ca="true">+IF(AND(ISNUMBER(OFFSET('Sanitation Data'!$E$11,0,10*ROW('Sanitation Data'!E96))),'Data Summary'!CW102="Yes"),OFFSET('Sanitation Data'!$E$11,0,10*ROW('Sanitation Data'!E96)),NA())</f>
        <v>#N/A</v>
      </c>
      <c r="AI102" s="106" t="e">
        <f ca="true">+IF(AND(ISNUMBER(OFFSET('Sanitation Data'!$E$12,0,10*ROW('Sanitation Data'!E96))),'Data Summary'!CX102="Yes"),OFFSET('Sanitation Data'!$E$12,0,10*ROW('Sanitation Data'!E96)),NA())</f>
        <v>#N/A</v>
      </c>
      <c r="AJ102" s="106" t="e">
        <f ca="true">+IF(AND(ISNUMBER(OFFSET('Sanitation Data'!$E$13,0,10*ROW('Sanitation Data'!E96))),'Data Summary'!CY102="Yes"),OFFSET('Sanitation Data'!$E$13,0,10*ROW('Sanitation Data'!E96)),NA())</f>
        <v>#N/A</v>
      </c>
      <c r="AK102" s="106" t="e">
        <f ca="true">+IF(AND(ISNUMBER(OFFSET('Sanitation Data'!$F$5,0,10*ROW('Sanitation Data'!F96))),'Data Summary'!CZ102="Yes"),100-OFFSET('Sanitation Data'!$F$5,0,10*ROW('Sanitation Data'!F96)),NA())</f>
        <v>#N/A</v>
      </c>
      <c r="AL102" s="106" t="e">
        <f ca="true">+IF(AND(ISNUMBER(OFFSET('Sanitation Data'!$F$7,0,10*ROW('Sanitation Data'!F96))),'Data Summary'!DA102="Yes"),OFFSET('Sanitation Data'!$F$7,0,10*ROW('Sanitation Data'!F96)),NA())</f>
        <v>#N/A</v>
      </c>
      <c r="AM102" s="106" t="e">
        <f ca="true">+IF(AND(ISNUMBER(OFFSET('Sanitation Data'!$F$11,0,10*ROW('Sanitation Data'!F96))),'Data Summary'!DB102="Yes"),OFFSET('Sanitation Data'!$F$11,0,10*ROW('Sanitation Data'!F96)),NA())</f>
        <v>#N/A</v>
      </c>
      <c r="AN102" s="106" t="e">
        <f ca="true">+IF(AND(ISNUMBER(OFFSET('Sanitation Data'!$F$12,0,10*ROW('Sanitation Data'!F96))),'Data Summary'!DC102="Yes"),OFFSET('Sanitation Data'!$F$12,0,10*ROW('Sanitation Data'!F96)),NA())</f>
        <v>#N/A</v>
      </c>
      <c r="AO102" s="106" t="e">
        <f ca="true">+IF(AND(ISNUMBER(OFFSET('Sanitation Data'!$F$13,0,10*ROW('Sanitation Data'!F96))),'Data Summary'!DD102="Yes"),OFFSET('Sanitation Data'!$F$13,0,10*ROW('Sanitation Data'!F96)),NA())</f>
        <v>#N/A</v>
      </c>
      <c r="AP102" s="106" t="e">
        <f ca="true">+IF(AND(ISNUMBER(OFFSET('Sanitation Data'!$G$5,0,10*ROW('Sanitation Data'!G96))),'Data Summary'!DE102="Yes"),100-OFFSET('Sanitation Data'!$G$5,0,10*ROW('Sanitation Data'!G96)),NA())</f>
        <v>#N/A</v>
      </c>
      <c r="AQ102" s="106" t="e">
        <f ca="true">+IF(AND(ISNUMBER(OFFSET('Sanitation Data'!$G$7,0,10*ROW('Sanitation Data'!G96))),'Data Summary'!DF102="Yes"),OFFSET('Sanitation Data'!$G$7,0,10*ROW('Sanitation Data'!G96)),NA())</f>
        <v>#N/A</v>
      </c>
      <c r="AR102" s="106" t="e">
        <f ca="true">+IF(AND(ISNUMBER(OFFSET('Sanitation Data'!$G$11,0,10*ROW('Sanitation Data'!G96))),'Data Summary'!DG102="Yes"),OFFSET('Sanitation Data'!$G$11,0,10*ROW('Sanitation Data'!G96)),NA())</f>
        <v>#N/A</v>
      </c>
      <c r="AS102" s="106" t="e">
        <f ca="true">+IF(AND(ISNUMBER(OFFSET('Sanitation Data'!$G$12,0,10*ROW('Sanitation Data'!G96))),'Data Summary'!DH102="Yes"),OFFSET('Sanitation Data'!$G$12,0,10*ROW('Sanitation Data'!G96)),NA())</f>
        <v>#N/A</v>
      </c>
      <c r="AT102" s="106" t="e">
        <f ca="true">+IF(AND(ISNUMBER(OFFSET('Sanitation Data'!$G$13,0,10*ROW('Sanitation Data'!G96))),'Data Summary'!DI102="Yes"),OFFSET('Sanitation Data'!$G$13,0,10*ROW('Sanitation Data'!G96)),NA())</f>
        <v>#N/A</v>
      </c>
      <c r="AU102" s="106" t="e">
        <f ca="true">+IF(AND(ISNUMBER(OFFSET('Sanitation Data'!$H$5,0,10*ROW('Sanitation Data'!H96))),'Data Summary'!DJ102="Yes"),100-OFFSET('Sanitation Data'!$H$5,0,10*ROW('Sanitation Data'!H96)),NA())</f>
        <v>#N/A</v>
      </c>
      <c r="AV102" s="106" t="e">
        <f ca="true">+IF(AND(ISNUMBER(OFFSET('Sanitation Data'!$H$7,0,10*ROW('Sanitation Data'!H96))),'Data Summary'!DK102="Yes"),OFFSET('Sanitation Data'!$H$7,0,10*ROW('Sanitation Data'!H96)),NA())</f>
        <v>#N/A</v>
      </c>
      <c r="AW102" s="106" t="e">
        <f ca="true">+IF(AND(ISNUMBER(OFFSET('Sanitation Data'!$H$11,0,10*ROW('Sanitation Data'!H96))),'Data Summary'!DL102="Yes"),OFFSET('Sanitation Data'!$H$11,0,10*ROW('Sanitation Data'!H96)),NA())</f>
        <v>#N/A</v>
      </c>
      <c r="AX102" s="106" t="e">
        <f ca="true">+IF(AND(ISNUMBER(OFFSET('Sanitation Data'!$H$12,0,10*ROW('Sanitation Data'!H96))),'Data Summary'!DM102="Yes"),OFFSET('Sanitation Data'!$H$12,0,10*ROW('Sanitation Data'!H96)),NA())</f>
        <v>#N/A</v>
      </c>
      <c r="AY102" s="106" t="e">
        <f ca="true">+IF(AND(ISNUMBER(OFFSET('Sanitation Data'!$H$13,0,10*ROW('Sanitation Data'!H96))),'Data Summary'!DN102="Yes"),OFFSET('Sanitation Data'!$H$13,0,10*ROW('Sanitation Data'!H96)),NA())</f>
        <v>#N/A</v>
      </c>
      <c r="AZ102" s="111" t="e">
        <f ca="true">+IF(AND(ISNUMBER(OFFSET('Hygiene Data'!$C$6,0,10*ROW('Hygiene Data'!C96))),'Data Summary'!DO102="Yes"),OFFSET('Hygiene Data'!$C$6,0,10*ROW('Hygiene Data'!C96)),NA())</f>
        <v>#N/A</v>
      </c>
      <c r="BA102" s="111" t="e">
        <f ca="true">+IF(AND(ISNUMBER(OFFSET('Hygiene Data'!$C$8,0,10*ROW('Hygiene Data'!C96))),'Data Summary'!DP102="Yes"),OFFSET('Hygiene Data'!$C$8,0,10*ROW('Hygiene Data'!C96)),NA())</f>
        <v>#N/A</v>
      </c>
      <c r="BB102" s="111" t="e">
        <f ca="true">+IF(AND(ISNUMBER(OFFSET('Hygiene Data'!$C$10,0,10*ROW('Hygiene Data'!C96))),'Data Summary'!DQ102="Yes"),OFFSET('Hygiene Data'!$C$10,0,10*ROW('Hygiene Data'!C96)),NA())</f>
        <v>#N/A</v>
      </c>
      <c r="BC102" s="111" t="e">
        <f ca="true">+IF(AND(ISNUMBER(OFFSET('Hygiene Data'!$D$6,0,10*ROW('Hygiene Data'!D96))),'Data Summary'!DR102="Yes"),OFFSET('Hygiene Data'!$D$6,0,10*ROW('Hygiene Data'!D96)),NA())</f>
        <v>#N/A</v>
      </c>
      <c r="BD102" s="111" t="e">
        <f ca="true">+IF(AND(ISNUMBER(OFFSET('Hygiene Data'!$D$8,0,10*ROW('Hygiene Data'!D96))),'Data Summary'!DS102="Yes"),OFFSET('Hygiene Data'!$D$8,0,10*ROW('Hygiene Data'!D96)),NA())</f>
        <v>#N/A</v>
      </c>
      <c r="BE102" s="111" t="e">
        <f ca="true">+IF(AND(ISNUMBER(OFFSET('Hygiene Data'!$D$10,0,10*ROW('Hygiene Data'!D96))),'Data Summary'!DT102="Yes"),OFFSET('Hygiene Data'!$D$10,0,10*ROW('Hygiene Data'!D96)),NA())</f>
        <v>#N/A</v>
      </c>
      <c r="BF102" s="111" t="e">
        <f ca="true">+IF(AND(ISNUMBER(OFFSET('Hygiene Data'!$E$6,0,10*ROW('Hygiene Data'!E96))),'Data Summary'!DU102="Yes"),OFFSET('Hygiene Data'!$E$6,0,10*ROW('Hygiene Data'!E96)),NA())</f>
        <v>#N/A</v>
      </c>
      <c r="BG102" s="111" t="e">
        <f ca="true">+IF(AND(ISNUMBER(OFFSET('Hygiene Data'!$E$8,0,10*ROW('Hygiene Data'!E96))),'Data Summary'!DV102="Yes"),OFFSET('Hygiene Data'!$E$8,0,10*ROW('Hygiene Data'!E96)),NA())</f>
        <v>#N/A</v>
      </c>
      <c r="BH102" s="111" t="e">
        <f ca="true">+IF(AND(ISNUMBER(OFFSET('Hygiene Data'!$E$10,0,10*ROW('Hygiene Data'!E96))),'Data Summary'!DW102="Yes"),OFFSET('Hygiene Data'!$E$10,0,10*ROW('Hygiene Data'!E96)),NA())</f>
        <v>#N/A</v>
      </c>
      <c r="BI102" s="111" t="e">
        <f ca="true">+IF(AND(ISNUMBER(OFFSET('Hygiene Data'!$F$6,0,10*ROW('Hygiene Data'!F96))),'Data Summary'!DX102="Yes"),OFFSET('Hygiene Data'!$F$6,0,10*ROW('Hygiene Data'!F96)),NA())</f>
        <v>#N/A</v>
      </c>
      <c r="BJ102" s="111" t="e">
        <f ca="true">+IF(AND(ISNUMBER(OFFSET('Hygiene Data'!$F$8,0,10*ROW('Hygiene Data'!F96))),'Data Summary'!DY102="Yes"),OFFSET('Hygiene Data'!$F$8,0,10*ROW('Hygiene Data'!F96)),NA())</f>
        <v>#N/A</v>
      </c>
      <c r="BK102" s="111" t="e">
        <f ca="true">+IF(AND(ISNUMBER(OFFSET('Hygiene Data'!$F$10,0,10*ROW('Hygiene Data'!F96))),'Data Summary'!DZ102="Yes"),OFFSET('Hygiene Data'!$F$10,0,10*ROW('Hygiene Data'!F96)),NA())</f>
        <v>#N/A</v>
      </c>
      <c r="BL102" s="111" t="e">
        <f ca="true">+IF(AND(ISNUMBER(OFFSET('Hygiene Data'!$G$6,0,10*ROW('Hygiene Data'!G96))),'Data Summary'!EA102="Yes"),OFFSET('Hygiene Data'!$G$6,0,10*ROW('Hygiene Data'!G96)),NA())</f>
        <v>#N/A</v>
      </c>
      <c r="BM102" s="111" t="e">
        <f ca="true">+IF(AND(ISNUMBER(OFFSET('Hygiene Data'!$G$8,0,10*ROW('Hygiene Data'!G96))),'Data Summary'!EB102="Yes"),OFFSET('Hygiene Data'!$G$8,0,10*ROW('Hygiene Data'!G96)),NA())</f>
        <v>#N/A</v>
      </c>
      <c r="BN102" s="111" t="e">
        <f ca="true">+IF(AND(ISNUMBER(OFFSET('Hygiene Data'!$G$10,0,10*ROW('Hygiene Data'!G96))),'Data Summary'!EC102="Yes"),OFFSET('Hygiene Data'!$G$10,0,10*ROW('Hygiene Data'!G96)),NA())</f>
        <v>#N/A</v>
      </c>
      <c r="BO102" s="111" t="e">
        <f ca="true">+IF(AND(ISNUMBER(OFFSET('Hygiene Data'!$H$6,0,10*ROW('Hygiene Data'!H96))),'Data Summary'!ED102="Yes"),OFFSET('Hygiene Data'!$H$6,0,10*ROW('Hygiene Data'!H96)),NA())</f>
        <v>#N/A</v>
      </c>
      <c r="BP102" s="111" t="e">
        <f ca="true">+IF(AND(ISNUMBER(OFFSET('Hygiene Data'!$H$8,0,10*ROW('Hygiene Data'!H96))),'Data Summary'!EE102="Yes"),OFFSET('Hygiene Data'!$H$8,0,10*ROW('Hygiene Data'!H96)),NA())</f>
        <v>#N/A</v>
      </c>
      <c r="BQ102" s="111" t="e">
        <f ca="true">+IF(AND(ISNUMBER(OFFSET('Hygiene Data'!$H$10,0,10*ROW('Hygiene Data'!H96))),'Data Summary'!EF102="Yes"),OFFSET('Hygiene Data'!$H$10,0,10*ROW('Hygiene Data'!H96)),NA())</f>
        <v>#N/A</v>
      </c>
    </row>
    <row r="103" x14ac:dyDescent="0.2">
      <c r="A103" s="59" t="e">
        <f ca="true">+IF(OFFSET('Water Data'!$B$1,0,10*ROW('Water Data'!B97))="",NA(),OFFSET('Water Data'!$B$1,0,10*ROW('Water Data'!B97)))</f>
        <v>#N/A</v>
      </c>
      <c r="B103" s="59" t="e">
        <f ca="true">+IF(OFFSET('Water Data'!$A$3,0,10*ROW('Water Data'!A100))="",NA(),OFFSET('Water Data'!$A$3,0,10*ROW('Water Data'!A100)))</f>
        <v>#N/A</v>
      </c>
      <c r="C103" s="59" t="e">
        <f ca="true">+IF(OFFSET('Water Data'!$C$3,0,10*ROW('Water Data'!C100))="",NA(),OFFSET('Water Data'!$C$3,0,10*ROW('Water Data'!C100)))</f>
        <v>#N/A</v>
      </c>
      <c r="D103" s="60" t="e">
        <f ca="true">+IF(AND(ISNUMBER(OFFSET('Water Data'!$C$5,0,10*ROW('Water Data'!C97))),'Data Summary'!BS103="Yes"),100-OFFSET('Water Data'!$C$5,0,10*ROW('Water Data'!C97)),NA())</f>
        <v>#N/A</v>
      </c>
      <c r="E103" s="60" t="e">
        <f ca="true">+IF(AND(ISNUMBER(OFFSET('Water Data'!$C$7,0,10*ROW('Water Data'!C97))),'Data Summary'!BT103="Yes"),OFFSET('Water Data'!$C$7,0,10*ROW('Water Data'!C97)),NA())</f>
        <v>#N/A</v>
      </c>
      <c r="F103" s="60" t="e">
        <f ca="true">+IF(AND(ISNUMBER(OFFSET('Water Data'!$C$10,0,10*ROW('Water Data'!C97))),'Data Summary'!BU103="Yes"),OFFSET('Water Data'!$C$10,0,10*ROW('Water Data'!C97)),NA())</f>
        <v>#N/A</v>
      </c>
      <c r="G103" s="60" t="e">
        <f ca="true">+IF(AND(ISNUMBER(OFFSET('Water Data'!$D$5,0,10*ROW('Water Data'!D97))),'Data Summary'!BV103="Yes"),100-OFFSET('Water Data'!$D$5,0,10*ROW('Water Data'!D97)),NA())</f>
        <v>#N/A</v>
      </c>
      <c r="H103" s="60" t="e">
        <f ca="true">+IF(AND(ISNUMBER(OFFSET('Water Data'!$D$7,0,10*ROW('Water Data'!D97))),'Data Summary'!BW103="Yes"),OFFSET('Water Data'!$D$7,0,10*ROW('Water Data'!D97)),NA())</f>
        <v>#N/A</v>
      </c>
      <c r="I103" s="60" t="e">
        <f ca="true">+IF(AND(ISNUMBER(OFFSET('Water Data'!$D$10,0,10*ROW('Water Data'!D97))),'Data Summary'!BX103="Yes"),OFFSET('Water Data'!$D$10,0,10*ROW('Water Data'!D97)),NA())</f>
        <v>#N/A</v>
      </c>
      <c r="J103" s="60" t="e">
        <f ca="true">+IF(AND(ISNUMBER(OFFSET('Water Data'!$E$5,0,10*ROW('Water Data'!E97))),'Data Summary'!BY103="Yes"),100-OFFSET('Water Data'!$E$5,0,10*ROW('Water Data'!E97)),NA())</f>
        <v>#N/A</v>
      </c>
      <c r="K103" s="60" t="e">
        <f ca="true">+IF(AND(ISNUMBER(OFFSET('Water Data'!$E$7,0,10*ROW('Water Data'!E97))),'Data Summary'!BZ103="Yes"),OFFSET('Water Data'!$E$7,0,10*ROW('Water Data'!E97)),NA())</f>
        <v>#N/A</v>
      </c>
      <c r="L103" s="60" t="e">
        <f ca="true">+IF(AND(ISNUMBER(OFFSET('Water Data'!$E$10,0,10*ROW('Water Data'!E97))),'Data Summary'!CA103="Yes"),OFFSET('Water Data'!$E$10,0,10*ROW('Water Data'!E97)),NA())</f>
        <v>#N/A</v>
      </c>
      <c r="M103" s="60" t="e">
        <f ca="true">+IF(AND(ISNUMBER(OFFSET('Water Data'!$F$5,0,10*ROW('Water Data'!F97))),'Data Summary'!CB103="Yes"),100-OFFSET('Water Data'!$F$5,0,10*ROW('Water Data'!F97)),NA())</f>
        <v>#N/A</v>
      </c>
      <c r="N103" s="60" t="e">
        <f ca="true">+IF(AND(ISNUMBER(OFFSET('Water Data'!$F$7,0,10*ROW('Water Data'!F97))),'Data Summary'!CC103="Yes"),OFFSET('Water Data'!$F$7,0,10*ROW('Water Data'!F97)),NA())</f>
        <v>#N/A</v>
      </c>
      <c r="O103" s="60" t="e">
        <f ca="true">+IF(AND(ISNUMBER(OFFSET('Water Data'!$F$10,0,10*ROW('Water Data'!F97))),'Data Summary'!CD103="Yes"),OFFSET('Water Data'!$F$10,0,10*ROW('Water Data'!F97)),NA())</f>
        <v>#N/A</v>
      </c>
      <c r="P103" s="60" t="e">
        <f ca="true">+IF(AND(ISNUMBER(OFFSET('Water Data'!$G$5,0,10*ROW('Water Data'!G97))),'Data Summary'!CE103="Yes"),100-OFFSET('Water Data'!$G$5,0,10*ROW('Water Data'!G97)),NA())</f>
        <v>#N/A</v>
      </c>
      <c r="Q103" s="60" t="e">
        <f ca="true">+IF(AND(ISNUMBER(OFFSET('Water Data'!$G$7,0,10*ROW('Water Data'!G97))),'Data Summary'!CF103="Yes"),OFFSET('Water Data'!$G$7,0,10*ROW('Water Data'!G97)),NA())</f>
        <v>#N/A</v>
      </c>
      <c r="R103" s="60" t="e">
        <f ca="true">+IF(AND(ISNUMBER(OFFSET('Water Data'!$G$10,0,10*ROW('Water Data'!G97))),'Data Summary'!CG103="Yes"),OFFSET('Water Data'!$G$10,0,10*ROW('Water Data'!G97)),NA())</f>
        <v>#N/A</v>
      </c>
      <c r="S103" s="60" t="e">
        <f ca="true">+IF(AND(ISNUMBER(OFFSET('Water Data'!$H$5,0,10*ROW('Water Data'!H97))),'Data Summary'!CH103="Yes"),100-OFFSET('Water Data'!$H$5,0,10*ROW('Water Data'!H97)),NA())</f>
        <v>#N/A</v>
      </c>
      <c r="T103" s="60" t="e">
        <f ca="true">+IF(AND(ISNUMBER(OFFSET('Water Data'!$H$7,0,10*ROW('Water Data'!H97))),'Data Summary'!CI103="Yes"),OFFSET('Water Data'!$H$7,0,10*ROW('Water Data'!H97)),NA())</f>
        <v>#N/A</v>
      </c>
      <c r="U103" s="60" t="e">
        <f ca="true">+IF(AND(ISNUMBER(OFFSET('Water Data'!$H$10,0,10*ROW('Water Data'!H97))),'Data Summary'!CJ103="Yes"),OFFSET('Water Data'!$H$10,0,10*ROW('Water Data'!H97)),NA())</f>
        <v>#N/A</v>
      </c>
      <c r="V103" s="106" t="e">
        <f ca="true">+IF(AND(ISNUMBER(OFFSET('Sanitation Data'!$C$5,0,10*ROW('Sanitation Data'!C97))),'Data Summary'!CK103="Yes"),100-OFFSET('Sanitation Data'!$C$5,0,10*ROW('Sanitation Data'!C97)),NA())</f>
        <v>#N/A</v>
      </c>
      <c r="W103" s="106" t="e">
        <f ca="true">+IF(AND(ISNUMBER(OFFSET('Sanitation Data'!$C$7,0,10*ROW('Sanitation Data'!C97))),'Data Summary'!CL103="Yes"),OFFSET('Sanitation Data'!$C$7,0,10*ROW('Sanitation Data'!C97)),NA())</f>
        <v>#N/A</v>
      </c>
      <c r="X103" s="106" t="e">
        <f ca="true">+IF(AND(ISNUMBER(OFFSET('Sanitation Data'!$C$11,0,10*ROW('Sanitation Data'!C97))),'Data Summary'!CM103="Yes"),OFFSET('Sanitation Data'!$C$11,0,10*ROW('Sanitation Data'!C97)),NA())</f>
        <v>#N/A</v>
      </c>
      <c r="Y103" s="106" t="e">
        <f ca="true">+IF(AND(ISNUMBER(OFFSET('Sanitation Data'!$C$12,0,10*ROW('Sanitation Data'!C97))),'Data Summary'!CN103="Yes"),OFFSET('Sanitation Data'!$C$12,0,10*ROW('Sanitation Data'!C97)),NA())</f>
        <v>#N/A</v>
      </c>
      <c r="Z103" s="106" t="e">
        <f ca="true">+IF(AND(ISNUMBER(OFFSET('Sanitation Data'!$C$13,0,10*ROW('Sanitation Data'!C97))),'Data Summary'!CO103="Yes"),OFFSET('Sanitation Data'!$C$13,0,10*ROW('Sanitation Data'!C97)),NA())</f>
        <v>#N/A</v>
      </c>
      <c r="AA103" s="106" t="e">
        <f ca="true">+IF(AND(ISNUMBER(OFFSET('Sanitation Data'!$D$5,0,10*ROW('Sanitation Data'!D97))),'Data Summary'!CP103="Yes"),100-OFFSET('Sanitation Data'!$D$5,0,10*ROW('Sanitation Data'!D97)),NA())</f>
        <v>#N/A</v>
      </c>
      <c r="AB103" s="106" t="e">
        <f ca="true">+IF(AND(ISNUMBER(OFFSET('Sanitation Data'!$D$7,0,10*ROW('Sanitation Data'!D97))),'Data Summary'!CQ103="Yes"),OFFSET('Sanitation Data'!$D$7,0,10*ROW('Sanitation Data'!D97)),NA())</f>
        <v>#N/A</v>
      </c>
      <c r="AC103" s="106" t="e">
        <f ca="true">+IF(AND(ISNUMBER(OFFSET('Sanitation Data'!$D$11,0,10*ROW('Sanitation Data'!D97))),'Data Summary'!CR103="Yes"),OFFSET('Sanitation Data'!$D$11,0,10*ROW('Sanitation Data'!D97)),NA())</f>
        <v>#N/A</v>
      </c>
      <c r="AD103" s="106" t="e">
        <f ca="true">+IF(AND(ISNUMBER(OFFSET('Sanitation Data'!$D$12,0,10*ROW('Sanitation Data'!D97))),'Data Summary'!CS103="Yes"),OFFSET('Sanitation Data'!$D$12,0,10*ROW('Sanitation Data'!D97)),NA())</f>
        <v>#N/A</v>
      </c>
      <c r="AE103" s="106" t="e">
        <f ca="true">+IF(AND(ISNUMBER(OFFSET('Sanitation Data'!$D$13,0,10*ROW('Sanitation Data'!D97))),'Data Summary'!CT103="Yes"),OFFSET('Sanitation Data'!$D$13,0,10*ROW('Sanitation Data'!D97)),NA())</f>
        <v>#N/A</v>
      </c>
      <c r="AF103" s="106" t="e">
        <f ca="true">+IF(AND(ISNUMBER(OFFSET('Sanitation Data'!$E$5,0,10*ROW('Sanitation Data'!E97))),'Data Summary'!CU103="Yes"),100-OFFSET('Sanitation Data'!$E$5,0,10*ROW('Sanitation Data'!E97)),NA())</f>
        <v>#N/A</v>
      </c>
      <c r="AG103" s="106" t="e">
        <f ca="true">+IF(AND(ISNUMBER(OFFSET('Sanitation Data'!$E$7,0,10*ROW('Sanitation Data'!E97))),'Data Summary'!CV103="Yes"),OFFSET('Sanitation Data'!$E$7,0,10*ROW('Sanitation Data'!E97)),NA())</f>
        <v>#N/A</v>
      </c>
      <c r="AH103" s="106" t="e">
        <f ca="true">+IF(AND(ISNUMBER(OFFSET('Sanitation Data'!$E$11,0,10*ROW('Sanitation Data'!E97))),'Data Summary'!CW103="Yes"),OFFSET('Sanitation Data'!$E$11,0,10*ROW('Sanitation Data'!E97)),NA())</f>
        <v>#N/A</v>
      </c>
      <c r="AI103" s="106" t="e">
        <f ca="true">+IF(AND(ISNUMBER(OFFSET('Sanitation Data'!$E$12,0,10*ROW('Sanitation Data'!E97))),'Data Summary'!CX103="Yes"),OFFSET('Sanitation Data'!$E$12,0,10*ROW('Sanitation Data'!E97)),NA())</f>
        <v>#N/A</v>
      </c>
      <c r="AJ103" s="106" t="e">
        <f ca="true">+IF(AND(ISNUMBER(OFFSET('Sanitation Data'!$E$13,0,10*ROW('Sanitation Data'!E97))),'Data Summary'!CY103="Yes"),OFFSET('Sanitation Data'!$E$13,0,10*ROW('Sanitation Data'!E97)),NA())</f>
        <v>#N/A</v>
      </c>
      <c r="AK103" s="106" t="e">
        <f ca="true">+IF(AND(ISNUMBER(OFFSET('Sanitation Data'!$F$5,0,10*ROW('Sanitation Data'!F97))),'Data Summary'!CZ103="Yes"),100-OFFSET('Sanitation Data'!$F$5,0,10*ROW('Sanitation Data'!F97)),NA())</f>
        <v>#N/A</v>
      </c>
      <c r="AL103" s="106" t="e">
        <f ca="true">+IF(AND(ISNUMBER(OFFSET('Sanitation Data'!$F$7,0,10*ROW('Sanitation Data'!F97))),'Data Summary'!DA103="Yes"),OFFSET('Sanitation Data'!$F$7,0,10*ROW('Sanitation Data'!F97)),NA())</f>
        <v>#N/A</v>
      </c>
      <c r="AM103" s="106" t="e">
        <f ca="true">+IF(AND(ISNUMBER(OFFSET('Sanitation Data'!$F$11,0,10*ROW('Sanitation Data'!F97))),'Data Summary'!DB103="Yes"),OFFSET('Sanitation Data'!$F$11,0,10*ROW('Sanitation Data'!F97)),NA())</f>
        <v>#N/A</v>
      </c>
      <c r="AN103" s="106" t="e">
        <f ca="true">+IF(AND(ISNUMBER(OFFSET('Sanitation Data'!$F$12,0,10*ROW('Sanitation Data'!F97))),'Data Summary'!DC103="Yes"),OFFSET('Sanitation Data'!$F$12,0,10*ROW('Sanitation Data'!F97)),NA())</f>
        <v>#N/A</v>
      </c>
      <c r="AO103" s="106" t="e">
        <f ca="true">+IF(AND(ISNUMBER(OFFSET('Sanitation Data'!$F$13,0,10*ROW('Sanitation Data'!F97))),'Data Summary'!DD103="Yes"),OFFSET('Sanitation Data'!$F$13,0,10*ROW('Sanitation Data'!F97)),NA())</f>
        <v>#N/A</v>
      </c>
      <c r="AP103" s="106" t="e">
        <f ca="true">+IF(AND(ISNUMBER(OFFSET('Sanitation Data'!$G$5,0,10*ROW('Sanitation Data'!G97))),'Data Summary'!DE103="Yes"),100-OFFSET('Sanitation Data'!$G$5,0,10*ROW('Sanitation Data'!G97)),NA())</f>
        <v>#N/A</v>
      </c>
      <c r="AQ103" s="106" t="e">
        <f ca="true">+IF(AND(ISNUMBER(OFFSET('Sanitation Data'!$G$7,0,10*ROW('Sanitation Data'!G97))),'Data Summary'!DF103="Yes"),OFFSET('Sanitation Data'!$G$7,0,10*ROW('Sanitation Data'!G97)),NA())</f>
        <v>#N/A</v>
      </c>
      <c r="AR103" s="106" t="e">
        <f ca="true">+IF(AND(ISNUMBER(OFFSET('Sanitation Data'!$G$11,0,10*ROW('Sanitation Data'!G97))),'Data Summary'!DG103="Yes"),OFFSET('Sanitation Data'!$G$11,0,10*ROW('Sanitation Data'!G97)),NA())</f>
        <v>#N/A</v>
      </c>
      <c r="AS103" s="106" t="e">
        <f ca="true">+IF(AND(ISNUMBER(OFFSET('Sanitation Data'!$G$12,0,10*ROW('Sanitation Data'!G97))),'Data Summary'!DH103="Yes"),OFFSET('Sanitation Data'!$G$12,0,10*ROW('Sanitation Data'!G97)),NA())</f>
        <v>#N/A</v>
      </c>
      <c r="AT103" s="106" t="e">
        <f ca="true">+IF(AND(ISNUMBER(OFFSET('Sanitation Data'!$G$13,0,10*ROW('Sanitation Data'!G97))),'Data Summary'!DI103="Yes"),OFFSET('Sanitation Data'!$G$13,0,10*ROW('Sanitation Data'!G97)),NA())</f>
        <v>#N/A</v>
      </c>
      <c r="AU103" s="106" t="e">
        <f ca="true">+IF(AND(ISNUMBER(OFFSET('Sanitation Data'!$H$5,0,10*ROW('Sanitation Data'!H97))),'Data Summary'!DJ103="Yes"),100-OFFSET('Sanitation Data'!$H$5,0,10*ROW('Sanitation Data'!H97)),NA())</f>
        <v>#N/A</v>
      </c>
      <c r="AV103" s="106" t="e">
        <f ca="true">+IF(AND(ISNUMBER(OFFSET('Sanitation Data'!$H$7,0,10*ROW('Sanitation Data'!H97))),'Data Summary'!DK103="Yes"),OFFSET('Sanitation Data'!$H$7,0,10*ROW('Sanitation Data'!H97)),NA())</f>
        <v>#N/A</v>
      </c>
      <c r="AW103" s="106" t="e">
        <f ca="true">+IF(AND(ISNUMBER(OFFSET('Sanitation Data'!$H$11,0,10*ROW('Sanitation Data'!H97))),'Data Summary'!DL103="Yes"),OFFSET('Sanitation Data'!$H$11,0,10*ROW('Sanitation Data'!H97)),NA())</f>
        <v>#N/A</v>
      </c>
      <c r="AX103" s="106" t="e">
        <f ca="true">+IF(AND(ISNUMBER(OFFSET('Sanitation Data'!$H$12,0,10*ROW('Sanitation Data'!H97))),'Data Summary'!DM103="Yes"),OFFSET('Sanitation Data'!$H$12,0,10*ROW('Sanitation Data'!H97)),NA())</f>
        <v>#N/A</v>
      </c>
      <c r="AY103" s="106" t="e">
        <f ca="true">+IF(AND(ISNUMBER(OFFSET('Sanitation Data'!$H$13,0,10*ROW('Sanitation Data'!H97))),'Data Summary'!DN103="Yes"),OFFSET('Sanitation Data'!$H$13,0,10*ROW('Sanitation Data'!H97)),NA())</f>
        <v>#N/A</v>
      </c>
      <c r="AZ103" s="111" t="e">
        <f ca="true">+IF(AND(ISNUMBER(OFFSET('Hygiene Data'!$C$6,0,10*ROW('Hygiene Data'!C97))),'Data Summary'!DO103="Yes"),OFFSET('Hygiene Data'!$C$6,0,10*ROW('Hygiene Data'!C97)),NA())</f>
        <v>#N/A</v>
      </c>
      <c r="BA103" s="111" t="e">
        <f ca="true">+IF(AND(ISNUMBER(OFFSET('Hygiene Data'!$C$8,0,10*ROW('Hygiene Data'!C97))),'Data Summary'!DP103="Yes"),OFFSET('Hygiene Data'!$C$8,0,10*ROW('Hygiene Data'!C97)),NA())</f>
        <v>#N/A</v>
      </c>
      <c r="BB103" s="111" t="e">
        <f ca="true">+IF(AND(ISNUMBER(OFFSET('Hygiene Data'!$C$10,0,10*ROW('Hygiene Data'!C97))),'Data Summary'!DQ103="Yes"),OFFSET('Hygiene Data'!$C$10,0,10*ROW('Hygiene Data'!C97)),NA())</f>
        <v>#N/A</v>
      </c>
      <c r="BC103" s="111" t="e">
        <f ca="true">+IF(AND(ISNUMBER(OFFSET('Hygiene Data'!$D$6,0,10*ROW('Hygiene Data'!D97))),'Data Summary'!DR103="Yes"),OFFSET('Hygiene Data'!$D$6,0,10*ROW('Hygiene Data'!D97)),NA())</f>
        <v>#N/A</v>
      </c>
      <c r="BD103" s="111" t="e">
        <f ca="true">+IF(AND(ISNUMBER(OFFSET('Hygiene Data'!$D$8,0,10*ROW('Hygiene Data'!D97))),'Data Summary'!DS103="Yes"),OFFSET('Hygiene Data'!$D$8,0,10*ROW('Hygiene Data'!D97)),NA())</f>
        <v>#N/A</v>
      </c>
      <c r="BE103" s="111" t="e">
        <f ca="true">+IF(AND(ISNUMBER(OFFSET('Hygiene Data'!$D$10,0,10*ROW('Hygiene Data'!D97))),'Data Summary'!DT103="Yes"),OFFSET('Hygiene Data'!$D$10,0,10*ROW('Hygiene Data'!D97)),NA())</f>
        <v>#N/A</v>
      </c>
      <c r="BF103" s="111" t="e">
        <f ca="true">+IF(AND(ISNUMBER(OFFSET('Hygiene Data'!$E$6,0,10*ROW('Hygiene Data'!E97))),'Data Summary'!DU103="Yes"),OFFSET('Hygiene Data'!$E$6,0,10*ROW('Hygiene Data'!E97)),NA())</f>
        <v>#N/A</v>
      </c>
      <c r="BG103" s="111" t="e">
        <f ca="true">+IF(AND(ISNUMBER(OFFSET('Hygiene Data'!$E$8,0,10*ROW('Hygiene Data'!E97))),'Data Summary'!DV103="Yes"),OFFSET('Hygiene Data'!$E$8,0,10*ROW('Hygiene Data'!E97)),NA())</f>
        <v>#N/A</v>
      </c>
      <c r="BH103" s="111" t="e">
        <f ca="true">+IF(AND(ISNUMBER(OFFSET('Hygiene Data'!$E$10,0,10*ROW('Hygiene Data'!E97))),'Data Summary'!DW103="Yes"),OFFSET('Hygiene Data'!$E$10,0,10*ROW('Hygiene Data'!E97)),NA())</f>
        <v>#N/A</v>
      </c>
      <c r="BI103" s="111" t="e">
        <f ca="true">+IF(AND(ISNUMBER(OFFSET('Hygiene Data'!$F$6,0,10*ROW('Hygiene Data'!F97))),'Data Summary'!DX103="Yes"),OFFSET('Hygiene Data'!$F$6,0,10*ROW('Hygiene Data'!F97)),NA())</f>
        <v>#N/A</v>
      </c>
      <c r="BJ103" s="111" t="e">
        <f ca="true">+IF(AND(ISNUMBER(OFFSET('Hygiene Data'!$F$8,0,10*ROW('Hygiene Data'!F97))),'Data Summary'!DY103="Yes"),OFFSET('Hygiene Data'!$F$8,0,10*ROW('Hygiene Data'!F97)),NA())</f>
        <v>#N/A</v>
      </c>
      <c r="BK103" s="111" t="e">
        <f ca="true">+IF(AND(ISNUMBER(OFFSET('Hygiene Data'!$F$10,0,10*ROW('Hygiene Data'!F97))),'Data Summary'!DZ103="Yes"),OFFSET('Hygiene Data'!$F$10,0,10*ROW('Hygiene Data'!F97)),NA())</f>
        <v>#N/A</v>
      </c>
      <c r="BL103" s="111" t="e">
        <f ca="true">+IF(AND(ISNUMBER(OFFSET('Hygiene Data'!$G$6,0,10*ROW('Hygiene Data'!G97))),'Data Summary'!EA103="Yes"),OFFSET('Hygiene Data'!$G$6,0,10*ROW('Hygiene Data'!G97)),NA())</f>
        <v>#N/A</v>
      </c>
      <c r="BM103" s="111" t="e">
        <f ca="true">+IF(AND(ISNUMBER(OFFSET('Hygiene Data'!$G$8,0,10*ROW('Hygiene Data'!G97))),'Data Summary'!EB103="Yes"),OFFSET('Hygiene Data'!$G$8,0,10*ROW('Hygiene Data'!G97)),NA())</f>
        <v>#N/A</v>
      </c>
      <c r="BN103" s="111" t="e">
        <f ca="true">+IF(AND(ISNUMBER(OFFSET('Hygiene Data'!$G$10,0,10*ROW('Hygiene Data'!G97))),'Data Summary'!EC103="Yes"),OFFSET('Hygiene Data'!$G$10,0,10*ROW('Hygiene Data'!G97)),NA())</f>
        <v>#N/A</v>
      </c>
      <c r="BO103" s="111" t="e">
        <f ca="true">+IF(AND(ISNUMBER(OFFSET('Hygiene Data'!$H$6,0,10*ROW('Hygiene Data'!H97))),'Data Summary'!ED103="Yes"),OFFSET('Hygiene Data'!$H$6,0,10*ROW('Hygiene Data'!H97)),NA())</f>
        <v>#N/A</v>
      </c>
      <c r="BP103" s="111" t="e">
        <f ca="true">+IF(AND(ISNUMBER(OFFSET('Hygiene Data'!$H$8,0,10*ROW('Hygiene Data'!H97))),'Data Summary'!EE103="Yes"),OFFSET('Hygiene Data'!$H$8,0,10*ROW('Hygiene Data'!H97)),NA())</f>
        <v>#N/A</v>
      </c>
      <c r="BQ103" s="111" t="e">
        <f ca="true">+IF(AND(ISNUMBER(OFFSET('Hygiene Data'!$H$10,0,10*ROW('Hygiene Data'!H97))),'Data Summary'!EF103="Yes"),OFFSET('Hygiene Data'!$H$10,0,10*ROW('Hygiene Data'!H97)),NA())</f>
        <v>#N/A</v>
      </c>
    </row>
    <row r="104" x14ac:dyDescent="0.2">
      <c r="A104" s="59" t="e">
        <f ca="true">+IF(OFFSET('Water Data'!$B$1,0,10*ROW('Water Data'!B98))="",NA(),OFFSET('Water Data'!$B$1,0,10*ROW('Water Data'!B98)))</f>
        <v>#N/A</v>
      </c>
      <c r="B104" s="59" t="e">
        <f ca="true">+IF(OFFSET('Water Data'!$A$3,0,10*ROW('Water Data'!A101))="",NA(),OFFSET('Water Data'!$A$3,0,10*ROW('Water Data'!A101)))</f>
        <v>#N/A</v>
      </c>
      <c r="C104" s="59" t="e">
        <f ca="true">+IF(OFFSET('Water Data'!$C$3,0,10*ROW('Water Data'!C101))="",NA(),OFFSET('Water Data'!$C$3,0,10*ROW('Water Data'!C101)))</f>
        <v>#N/A</v>
      </c>
      <c r="D104" s="60" t="e">
        <f ca="true">+IF(AND(ISNUMBER(OFFSET('Water Data'!$C$5,0,10*ROW('Water Data'!C98))),'Data Summary'!BS104="Yes"),100-OFFSET('Water Data'!$C$5,0,10*ROW('Water Data'!C98)),NA())</f>
        <v>#N/A</v>
      </c>
      <c r="E104" s="60" t="e">
        <f ca="true">+IF(AND(ISNUMBER(OFFSET('Water Data'!$C$7,0,10*ROW('Water Data'!C98))),'Data Summary'!BT104="Yes"),OFFSET('Water Data'!$C$7,0,10*ROW('Water Data'!C98)),NA())</f>
        <v>#N/A</v>
      </c>
      <c r="F104" s="60" t="e">
        <f ca="true">+IF(AND(ISNUMBER(OFFSET('Water Data'!$C$10,0,10*ROW('Water Data'!C98))),'Data Summary'!BU104="Yes"),OFFSET('Water Data'!$C$10,0,10*ROW('Water Data'!C98)),NA())</f>
        <v>#N/A</v>
      </c>
      <c r="G104" s="60" t="e">
        <f ca="true">+IF(AND(ISNUMBER(OFFSET('Water Data'!$D$5,0,10*ROW('Water Data'!D98))),'Data Summary'!BV104="Yes"),100-OFFSET('Water Data'!$D$5,0,10*ROW('Water Data'!D98)),NA())</f>
        <v>#N/A</v>
      </c>
      <c r="H104" s="60" t="e">
        <f ca="true">+IF(AND(ISNUMBER(OFFSET('Water Data'!$D$7,0,10*ROW('Water Data'!D98))),'Data Summary'!BW104="Yes"),OFFSET('Water Data'!$D$7,0,10*ROW('Water Data'!D98)),NA())</f>
        <v>#N/A</v>
      </c>
      <c r="I104" s="60" t="e">
        <f ca="true">+IF(AND(ISNUMBER(OFFSET('Water Data'!$D$10,0,10*ROW('Water Data'!D98))),'Data Summary'!BX104="Yes"),OFFSET('Water Data'!$D$10,0,10*ROW('Water Data'!D98)),NA())</f>
        <v>#N/A</v>
      </c>
      <c r="J104" s="60" t="e">
        <f ca="true">+IF(AND(ISNUMBER(OFFSET('Water Data'!$E$5,0,10*ROW('Water Data'!E98))),'Data Summary'!BY104="Yes"),100-OFFSET('Water Data'!$E$5,0,10*ROW('Water Data'!E98)),NA())</f>
        <v>#N/A</v>
      </c>
      <c r="K104" s="60" t="e">
        <f ca="true">+IF(AND(ISNUMBER(OFFSET('Water Data'!$E$7,0,10*ROW('Water Data'!E98))),'Data Summary'!BZ104="Yes"),OFFSET('Water Data'!$E$7,0,10*ROW('Water Data'!E98)),NA())</f>
        <v>#N/A</v>
      </c>
      <c r="L104" s="60" t="e">
        <f ca="true">+IF(AND(ISNUMBER(OFFSET('Water Data'!$E$10,0,10*ROW('Water Data'!E98))),'Data Summary'!CA104="Yes"),OFFSET('Water Data'!$E$10,0,10*ROW('Water Data'!E98)),NA())</f>
        <v>#N/A</v>
      </c>
      <c r="M104" s="60" t="e">
        <f ca="true">+IF(AND(ISNUMBER(OFFSET('Water Data'!$F$5,0,10*ROW('Water Data'!F98))),'Data Summary'!CB104="Yes"),100-OFFSET('Water Data'!$F$5,0,10*ROW('Water Data'!F98)),NA())</f>
        <v>#N/A</v>
      </c>
      <c r="N104" s="60" t="e">
        <f ca="true">+IF(AND(ISNUMBER(OFFSET('Water Data'!$F$7,0,10*ROW('Water Data'!F98))),'Data Summary'!CC104="Yes"),OFFSET('Water Data'!$F$7,0,10*ROW('Water Data'!F98)),NA())</f>
        <v>#N/A</v>
      </c>
      <c r="O104" s="60" t="e">
        <f ca="true">+IF(AND(ISNUMBER(OFFSET('Water Data'!$F$10,0,10*ROW('Water Data'!F98))),'Data Summary'!CD104="Yes"),OFFSET('Water Data'!$F$10,0,10*ROW('Water Data'!F98)),NA())</f>
        <v>#N/A</v>
      </c>
      <c r="P104" s="60" t="e">
        <f ca="true">+IF(AND(ISNUMBER(OFFSET('Water Data'!$G$5,0,10*ROW('Water Data'!G98))),'Data Summary'!CE104="Yes"),100-OFFSET('Water Data'!$G$5,0,10*ROW('Water Data'!G98)),NA())</f>
        <v>#N/A</v>
      </c>
      <c r="Q104" s="60" t="e">
        <f ca="true">+IF(AND(ISNUMBER(OFFSET('Water Data'!$G$7,0,10*ROW('Water Data'!G98))),'Data Summary'!CF104="Yes"),OFFSET('Water Data'!$G$7,0,10*ROW('Water Data'!G98)),NA())</f>
        <v>#N/A</v>
      </c>
      <c r="R104" s="60" t="e">
        <f ca="true">+IF(AND(ISNUMBER(OFFSET('Water Data'!$G$10,0,10*ROW('Water Data'!G98))),'Data Summary'!CG104="Yes"),OFFSET('Water Data'!$G$10,0,10*ROW('Water Data'!G98)),NA())</f>
        <v>#N/A</v>
      </c>
      <c r="S104" s="60" t="e">
        <f ca="true">+IF(AND(ISNUMBER(OFFSET('Water Data'!$H$5,0,10*ROW('Water Data'!H98))),'Data Summary'!CH104="Yes"),100-OFFSET('Water Data'!$H$5,0,10*ROW('Water Data'!H98)),NA())</f>
        <v>#N/A</v>
      </c>
      <c r="T104" s="60" t="e">
        <f ca="true">+IF(AND(ISNUMBER(OFFSET('Water Data'!$H$7,0,10*ROW('Water Data'!H98))),'Data Summary'!CI104="Yes"),OFFSET('Water Data'!$H$7,0,10*ROW('Water Data'!H98)),NA())</f>
        <v>#N/A</v>
      </c>
      <c r="U104" s="60" t="e">
        <f ca="true">+IF(AND(ISNUMBER(OFFSET('Water Data'!$H$10,0,10*ROW('Water Data'!H98))),'Data Summary'!CJ104="Yes"),OFFSET('Water Data'!$H$10,0,10*ROW('Water Data'!H98)),NA())</f>
        <v>#N/A</v>
      </c>
      <c r="V104" s="106" t="e">
        <f ca="true">+IF(AND(ISNUMBER(OFFSET('Sanitation Data'!$C$5,0,10*ROW('Sanitation Data'!C98))),'Data Summary'!CK104="Yes"),100-OFFSET('Sanitation Data'!$C$5,0,10*ROW('Sanitation Data'!C98)),NA())</f>
        <v>#N/A</v>
      </c>
      <c r="W104" s="106" t="e">
        <f ca="true">+IF(AND(ISNUMBER(OFFSET('Sanitation Data'!$C$7,0,10*ROW('Sanitation Data'!C98))),'Data Summary'!CL104="Yes"),OFFSET('Sanitation Data'!$C$7,0,10*ROW('Sanitation Data'!C98)),NA())</f>
        <v>#N/A</v>
      </c>
      <c r="X104" s="106" t="e">
        <f ca="true">+IF(AND(ISNUMBER(OFFSET('Sanitation Data'!$C$11,0,10*ROW('Sanitation Data'!C98))),'Data Summary'!CM104="Yes"),OFFSET('Sanitation Data'!$C$11,0,10*ROW('Sanitation Data'!C98)),NA())</f>
        <v>#N/A</v>
      </c>
      <c r="Y104" s="106" t="e">
        <f ca="true">+IF(AND(ISNUMBER(OFFSET('Sanitation Data'!$C$12,0,10*ROW('Sanitation Data'!C98))),'Data Summary'!CN104="Yes"),OFFSET('Sanitation Data'!$C$12,0,10*ROW('Sanitation Data'!C98)),NA())</f>
        <v>#N/A</v>
      </c>
      <c r="Z104" s="106" t="e">
        <f ca="true">+IF(AND(ISNUMBER(OFFSET('Sanitation Data'!$C$13,0,10*ROW('Sanitation Data'!C98))),'Data Summary'!CO104="Yes"),OFFSET('Sanitation Data'!$C$13,0,10*ROW('Sanitation Data'!C98)),NA())</f>
        <v>#N/A</v>
      </c>
      <c r="AA104" s="106" t="e">
        <f ca="true">+IF(AND(ISNUMBER(OFFSET('Sanitation Data'!$D$5,0,10*ROW('Sanitation Data'!D98))),'Data Summary'!CP104="Yes"),100-OFFSET('Sanitation Data'!$D$5,0,10*ROW('Sanitation Data'!D98)),NA())</f>
        <v>#N/A</v>
      </c>
      <c r="AB104" s="106" t="e">
        <f ca="true">+IF(AND(ISNUMBER(OFFSET('Sanitation Data'!$D$7,0,10*ROW('Sanitation Data'!D98))),'Data Summary'!CQ104="Yes"),OFFSET('Sanitation Data'!$D$7,0,10*ROW('Sanitation Data'!D98)),NA())</f>
        <v>#N/A</v>
      </c>
      <c r="AC104" s="106" t="e">
        <f ca="true">+IF(AND(ISNUMBER(OFFSET('Sanitation Data'!$D$11,0,10*ROW('Sanitation Data'!D98))),'Data Summary'!CR104="Yes"),OFFSET('Sanitation Data'!$D$11,0,10*ROW('Sanitation Data'!D98)),NA())</f>
        <v>#N/A</v>
      </c>
      <c r="AD104" s="106" t="e">
        <f ca="true">+IF(AND(ISNUMBER(OFFSET('Sanitation Data'!$D$12,0,10*ROW('Sanitation Data'!D98))),'Data Summary'!CS104="Yes"),OFFSET('Sanitation Data'!$D$12,0,10*ROW('Sanitation Data'!D98)),NA())</f>
        <v>#N/A</v>
      </c>
      <c r="AE104" s="106" t="e">
        <f ca="true">+IF(AND(ISNUMBER(OFFSET('Sanitation Data'!$D$13,0,10*ROW('Sanitation Data'!D98))),'Data Summary'!CT104="Yes"),OFFSET('Sanitation Data'!$D$13,0,10*ROW('Sanitation Data'!D98)),NA())</f>
        <v>#N/A</v>
      </c>
      <c r="AF104" s="106" t="e">
        <f ca="true">+IF(AND(ISNUMBER(OFFSET('Sanitation Data'!$E$5,0,10*ROW('Sanitation Data'!E98))),'Data Summary'!CU104="Yes"),100-OFFSET('Sanitation Data'!$E$5,0,10*ROW('Sanitation Data'!E98)),NA())</f>
        <v>#N/A</v>
      </c>
      <c r="AG104" s="106" t="e">
        <f ca="true">+IF(AND(ISNUMBER(OFFSET('Sanitation Data'!$E$7,0,10*ROW('Sanitation Data'!E98))),'Data Summary'!CV104="Yes"),OFFSET('Sanitation Data'!$E$7,0,10*ROW('Sanitation Data'!E98)),NA())</f>
        <v>#N/A</v>
      </c>
      <c r="AH104" s="106" t="e">
        <f ca="true">+IF(AND(ISNUMBER(OFFSET('Sanitation Data'!$E$11,0,10*ROW('Sanitation Data'!E98))),'Data Summary'!CW104="Yes"),OFFSET('Sanitation Data'!$E$11,0,10*ROW('Sanitation Data'!E98)),NA())</f>
        <v>#N/A</v>
      </c>
      <c r="AI104" s="106" t="e">
        <f ca="true">+IF(AND(ISNUMBER(OFFSET('Sanitation Data'!$E$12,0,10*ROW('Sanitation Data'!E98))),'Data Summary'!CX104="Yes"),OFFSET('Sanitation Data'!$E$12,0,10*ROW('Sanitation Data'!E98)),NA())</f>
        <v>#N/A</v>
      </c>
      <c r="AJ104" s="106" t="e">
        <f ca="true">+IF(AND(ISNUMBER(OFFSET('Sanitation Data'!$E$13,0,10*ROW('Sanitation Data'!E98))),'Data Summary'!CY104="Yes"),OFFSET('Sanitation Data'!$E$13,0,10*ROW('Sanitation Data'!E98)),NA())</f>
        <v>#N/A</v>
      </c>
      <c r="AK104" s="106" t="e">
        <f ca="true">+IF(AND(ISNUMBER(OFFSET('Sanitation Data'!$F$5,0,10*ROW('Sanitation Data'!F98))),'Data Summary'!CZ104="Yes"),100-OFFSET('Sanitation Data'!$F$5,0,10*ROW('Sanitation Data'!F98)),NA())</f>
        <v>#N/A</v>
      </c>
      <c r="AL104" s="106" t="e">
        <f ca="true">+IF(AND(ISNUMBER(OFFSET('Sanitation Data'!$F$7,0,10*ROW('Sanitation Data'!F98))),'Data Summary'!DA104="Yes"),OFFSET('Sanitation Data'!$F$7,0,10*ROW('Sanitation Data'!F98)),NA())</f>
        <v>#N/A</v>
      </c>
      <c r="AM104" s="106" t="e">
        <f ca="true">+IF(AND(ISNUMBER(OFFSET('Sanitation Data'!$F$11,0,10*ROW('Sanitation Data'!F98))),'Data Summary'!DB104="Yes"),OFFSET('Sanitation Data'!$F$11,0,10*ROW('Sanitation Data'!F98)),NA())</f>
        <v>#N/A</v>
      </c>
      <c r="AN104" s="106" t="e">
        <f ca="true">+IF(AND(ISNUMBER(OFFSET('Sanitation Data'!$F$12,0,10*ROW('Sanitation Data'!F98))),'Data Summary'!DC104="Yes"),OFFSET('Sanitation Data'!$F$12,0,10*ROW('Sanitation Data'!F98)),NA())</f>
        <v>#N/A</v>
      </c>
      <c r="AO104" s="106" t="e">
        <f ca="true">+IF(AND(ISNUMBER(OFFSET('Sanitation Data'!$F$13,0,10*ROW('Sanitation Data'!F98))),'Data Summary'!DD104="Yes"),OFFSET('Sanitation Data'!$F$13,0,10*ROW('Sanitation Data'!F98)),NA())</f>
        <v>#N/A</v>
      </c>
      <c r="AP104" s="106" t="e">
        <f ca="true">+IF(AND(ISNUMBER(OFFSET('Sanitation Data'!$G$5,0,10*ROW('Sanitation Data'!G98))),'Data Summary'!DE104="Yes"),100-OFFSET('Sanitation Data'!$G$5,0,10*ROW('Sanitation Data'!G98)),NA())</f>
        <v>#N/A</v>
      </c>
      <c r="AQ104" s="106" t="e">
        <f ca="true">+IF(AND(ISNUMBER(OFFSET('Sanitation Data'!$G$7,0,10*ROW('Sanitation Data'!G98))),'Data Summary'!DF104="Yes"),OFFSET('Sanitation Data'!$G$7,0,10*ROW('Sanitation Data'!G98)),NA())</f>
        <v>#N/A</v>
      </c>
      <c r="AR104" s="106" t="e">
        <f ca="true">+IF(AND(ISNUMBER(OFFSET('Sanitation Data'!$G$11,0,10*ROW('Sanitation Data'!G98))),'Data Summary'!DG104="Yes"),OFFSET('Sanitation Data'!$G$11,0,10*ROW('Sanitation Data'!G98)),NA())</f>
        <v>#N/A</v>
      </c>
      <c r="AS104" s="106" t="e">
        <f ca="true">+IF(AND(ISNUMBER(OFFSET('Sanitation Data'!$G$12,0,10*ROW('Sanitation Data'!G98))),'Data Summary'!DH104="Yes"),OFFSET('Sanitation Data'!$G$12,0,10*ROW('Sanitation Data'!G98)),NA())</f>
        <v>#N/A</v>
      </c>
      <c r="AT104" s="106" t="e">
        <f ca="true">+IF(AND(ISNUMBER(OFFSET('Sanitation Data'!$G$13,0,10*ROW('Sanitation Data'!G98))),'Data Summary'!DI104="Yes"),OFFSET('Sanitation Data'!$G$13,0,10*ROW('Sanitation Data'!G98)),NA())</f>
        <v>#N/A</v>
      </c>
      <c r="AU104" s="106" t="e">
        <f ca="true">+IF(AND(ISNUMBER(OFFSET('Sanitation Data'!$H$5,0,10*ROW('Sanitation Data'!H98))),'Data Summary'!DJ104="Yes"),100-OFFSET('Sanitation Data'!$H$5,0,10*ROW('Sanitation Data'!H98)),NA())</f>
        <v>#N/A</v>
      </c>
      <c r="AV104" s="106" t="e">
        <f ca="true">+IF(AND(ISNUMBER(OFFSET('Sanitation Data'!$H$7,0,10*ROW('Sanitation Data'!H98))),'Data Summary'!DK104="Yes"),OFFSET('Sanitation Data'!$H$7,0,10*ROW('Sanitation Data'!H98)),NA())</f>
        <v>#N/A</v>
      </c>
      <c r="AW104" s="106" t="e">
        <f ca="true">+IF(AND(ISNUMBER(OFFSET('Sanitation Data'!$H$11,0,10*ROW('Sanitation Data'!H98))),'Data Summary'!DL104="Yes"),OFFSET('Sanitation Data'!$H$11,0,10*ROW('Sanitation Data'!H98)),NA())</f>
        <v>#N/A</v>
      </c>
      <c r="AX104" s="106" t="e">
        <f ca="true">+IF(AND(ISNUMBER(OFFSET('Sanitation Data'!$H$12,0,10*ROW('Sanitation Data'!H98))),'Data Summary'!DM104="Yes"),OFFSET('Sanitation Data'!$H$12,0,10*ROW('Sanitation Data'!H98)),NA())</f>
        <v>#N/A</v>
      </c>
      <c r="AY104" s="106" t="e">
        <f ca="true">+IF(AND(ISNUMBER(OFFSET('Sanitation Data'!$H$13,0,10*ROW('Sanitation Data'!H98))),'Data Summary'!DN104="Yes"),OFFSET('Sanitation Data'!$H$13,0,10*ROW('Sanitation Data'!H98)),NA())</f>
        <v>#N/A</v>
      </c>
      <c r="AZ104" s="111" t="e">
        <f ca="true">+IF(AND(ISNUMBER(OFFSET('Hygiene Data'!$C$6,0,10*ROW('Hygiene Data'!C98))),'Data Summary'!DO104="Yes"),OFFSET('Hygiene Data'!$C$6,0,10*ROW('Hygiene Data'!C98)),NA())</f>
        <v>#N/A</v>
      </c>
      <c r="BA104" s="111" t="e">
        <f ca="true">+IF(AND(ISNUMBER(OFFSET('Hygiene Data'!$C$8,0,10*ROW('Hygiene Data'!C98))),'Data Summary'!DP104="Yes"),OFFSET('Hygiene Data'!$C$8,0,10*ROW('Hygiene Data'!C98)),NA())</f>
        <v>#N/A</v>
      </c>
      <c r="BB104" s="111" t="e">
        <f ca="true">+IF(AND(ISNUMBER(OFFSET('Hygiene Data'!$C$10,0,10*ROW('Hygiene Data'!C98))),'Data Summary'!DQ104="Yes"),OFFSET('Hygiene Data'!$C$10,0,10*ROW('Hygiene Data'!C98)),NA())</f>
        <v>#N/A</v>
      </c>
      <c r="BC104" s="111" t="e">
        <f ca="true">+IF(AND(ISNUMBER(OFFSET('Hygiene Data'!$D$6,0,10*ROW('Hygiene Data'!D98))),'Data Summary'!DR104="Yes"),OFFSET('Hygiene Data'!$D$6,0,10*ROW('Hygiene Data'!D98)),NA())</f>
        <v>#N/A</v>
      </c>
      <c r="BD104" s="111" t="e">
        <f ca="true">+IF(AND(ISNUMBER(OFFSET('Hygiene Data'!$D$8,0,10*ROW('Hygiene Data'!D98))),'Data Summary'!DS104="Yes"),OFFSET('Hygiene Data'!$D$8,0,10*ROW('Hygiene Data'!D98)),NA())</f>
        <v>#N/A</v>
      </c>
      <c r="BE104" s="111" t="e">
        <f ca="true">+IF(AND(ISNUMBER(OFFSET('Hygiene Data'!$D$10,0,10*ROW('Hygiene Data'!D98))),'Data Summary'!DT104="Yes"),OFFSET('Hygiene Data'!$D$10,0,10*ROW('Hygiene Data'!D98)),NA())</f>
        <v>#N/A</v>
      </c>
      <c r="BF104" s="111" t="e">
        <f ca="true">+IF(AND(ISNUMBER(OFFSET('Hygiene Data'!$E$6,0,10*ROW('Hygiene Data'!E98))),'Data Summary'!DU104="Yes"),OFFSET('Hygiene Data'!$E$6,0,10*ROW('Hygiene Data'!E98)),NA())</f>
        <v>#N/A</v>
      </c>
      <c r="BG104" s="111" t="e">
        <f ca="true">+IF(AND(ISNUMBER(OFFSET('Hygiene Data'!$E$8,0,10*ROW('Hygiene Data'!E98))),'Data Summary'!DV104="Yes"),OFFSET('Hygiene Data'!$E$8,0,10*ROW('Hygiene Data'!E98)),NA())</f>
        <v>#N/A</v>
      </c>
      <c r="BH104" s="111" t="e">
        <f ca="true">+IF(AND(ISNUMBER(OFFSET('Hygiene Data'!$E$10,0,10*ROW('Hygiene Data'!E98))),'Data Summary'!DW104="Yes"),OFFSET('Hygiene Data'!$E$10,0,10*ROW('Hygiene Data'!E98)),NA())</f>
        <v>#N/A</v>
      </c>
      <c r="BI104" s="111" t="e">
        <f ca="true">+IF(AND(ISNUMBER(OFFSET('Hygiene Data'!$F$6,0,10*ROW('Hygiene Data'!F98))),'Data Summary'!DX104="Yes"),OFFSET('Hygiene Data'!$F$6,0,10*ROW('Hygiene Data'!F98)),NA())</f>
        <v>#N/A</v>
      </c>
      <c r="BJ104" s="111" t="e">
        <f ca="true">+IF(AND(ISNUMBER(OFFSET('Hygiene Data'!$F$8,0,10*ROW('Hygiene Data'!F98))),'Data Summary'!DY104="Yes"),OFFSET('Hygiene Data'!$F$8,0,10*ROW('Hygiene Data'!F98)),NA())</f>
        <v>#N/A</v>
      </c>
      <c r="BK104" s="111" t="e">
        <f ca="true">+IF(AND(ISNUMBER(OFFSET('Hygiene Data'!$F$10,0,10*ROW('Hygiene Data'!F98))),'Data Summary'!DZ104="Yes"),OFFSET('Hygiene Data'!$F$10,0,10*ROW('Hygiene Data'!F98)),NA())</f>
        <v>#N/A</v>
      </c>
      <c r="BL104" s="111" t="e">
        <f ca="true">+IF(AND(ISNUMBER(OFFSET('Hygiene Data'!$G$6,0,10*ROW('Hygiene Data'!G98))),'Data Summary'!EA104="Yes"),OFFSET('Hygiene Data'!$G$6,0,10*ROW('Hygiene Data'!G98)),NA())</f>
        <v>#N/A</v>
      </c>
      <c r="BM104" s="111" t="e">
        <f ca="true">+IF(AND(ISNUMBER(OFFSET('Hygiene Data'!$G$8,0,10*ROW('Hygiene Data'!G98))),'Data Summary'!EB104="Yes"),OFFSET('Hygiene Data'!$G$8,0,10*ROW('Hygiene Data'!G98)),NA())</f>
        <v>#N/A</v>
      </c>
      <c r="BN104" s="111" t="e">
        <f ca="true">+IF(AND(ISNUMBER(OFFSET('Hygiene Data'!$G$10,0,10*ROW('Hygiene Data'!G98))),'Data Summary'!EC104="Yes"),OFFSET('Hygiene Data'!$G$10,0,10*ROW('Hygiene Data'!G98)),NA())</f>
        <v>#N/A</v>
      </c>
      <c r="BO104" s="111" t="e">
        <f ca="true">+IF(AND(ISNUMBER(OFFSET('Hygiene Data'!$H$6,0,10*ROW('Hygiene Data'!H98))),'Data Summary'!ED104="Yes"),OFFSET('Hygiene Data'!$H$6,0,10*ROW('Hygiene Data'!H98)),NA())</f>
        <v>#N/A</v>
      </c>
      <c r="BP104" s="111" t="e">
        <f ca="true">+IF(AND(ISNUMBER(OFFSET('Hygiene Data'!$H$8,0,10*ROW('Hygiene Data'!H98))),'Data Summary'!EE104="Yes"),OFFSET('Hygiene Data'!$H$8,0,10*ROW('Hygiene Data'!H98)),NA())</f>
        <v>#N/A</v>
      </c>
      <c r="BQ104" s="111" t="e">
        <f ca="true">+IF(AND(ISNUMBER(OFFSET('Hygiene Data'!$H$10,0,10*ROW('Hygiene Data'!H98))),'Data Summary'!EF104="Yes"),OFFSET('Hygiene Data'!$H$10,0,10*ROW('Hygiene Data'!H98)),NA())</f>
        <v>#N/A</v>
      </c>
    </row>
    <row r="105" x14ac:dyDescent="0.2">
      <c r="A105" s="59" t="e">
        <f ca="true">+IF(OFFSET('Water Data'!$B$1,0,10*ROW('Water Data'!B99))="",NA(),OFFSET('Water Data'!$B$1,0,10*ROW('Water Data'!B99)))</f>
        <v>#N/A</v>
      </c>
      <c r="B105" s="59" t="e">
        <f ca="true">+IF(OFFSET('Water Data'!$A$3,0,10*ROW('Water Data'!A102))="",NA(),OFFSET('Water Data'!$A$3,0,10*ROW('Water Data'!A102)))</f>
        <v>#N/A</v>
      </c>
      <c r="C105" s="59" t="e">
        <f ca="true">+IF(OFFSET('Water Data'!$C$3,0,10*ROW('Water Data'!C102))="",NA(),OFFSET('Water Data'!$C$3,0,10*ROW('Water Data'!C102)))</f>
        <v>#N/A</v>
      </c>
      <c r="D105" s="60" t="e">
        <f ca="true">+IF(AND(ISNUMBER(OFFSET('Water Data'!$C$5,0,10*ROW('Water Data'!C99))),'Data Summary'!BS105="Yes"),100-OFFSET('Water Data'!$C$5,0,10*ROW('Water Data'!C99)),NA())</f>
        <v>#N/A</v>
      </c>
      <c r="E105" s="60" t="e">
        <f ca="true">+IF(AND(ISNUMBER(OFFSET('Water Data'!$C$7,0,10*ROW('Water Data'!C99))),'Data Summary'!BT105="Yes"),OFFSET('Water Data'!$C$7,0,10*ROW('Water Data'!C99)),NA())</f>
        <v>#N/A</v>
      </c>
      <c r="F105" s="60" t="e">
        <f ca="true">+IF(AND(ISNUMBER(OFFSET('Water Data'!$C$10,0,10*ROW('Water Data'!C99))),'Data Summary'!BU105="Yes"),OFFSET('Water Data'!$C$10,0,10*ROW('Water Data'!C99)),NA())</f>
        <v>#N/A</v>
      </c>
      <c r="G105" s="60" t="e">
        <f ca="true">+IF(AND(ISNUMBER(OFFSET('Water Data'!$D$5,0,10*ROW('Water Data'!D99))),'Data Summary'!BV105="Yes"),100-OFFSET('Water Data'!$D$5,0,10*ROW('Water Data'!D99)),NA())</f>
        <v>#N/A</v>
      </c>
      <c r="H105" s="60" t="e">
        <f ca="true">+IF(AND(ISNUMBER(OFFSET('Water Data'!$D$7,0,10*ROW('Water Data'!D99))),'Data Summary'!BW105="Yes"),OFFSET('Water Data'!$D$7,0,10*ROW('Water Data'!D99)),NA())</f>
        <v>#N/A</v>
      </c>
      <c r="I105" s="60" t="e">
        <f ca="true">+IF(AND(ISNUMBER(OFFSET('Water Data'!$D$10,0,10*ROW('Water Data'!D99))),'Data Summary'!BX105="Yes"),OFFSET('Water Data'!$D$10,0,10*ROW('Water Data'!D99)),NA())</f>
        <v>#N/A</v>
      </c>
      <c r="J105" s="60" t="e">
        <f ca="true">+IF(AND(ISNUMBER(OFFSET('Water Data'!$E$5,0,10*ROW('Water Data'!E99))),'Data Summary'!BY105="Yes"),100-OFFSET('Water Data'!$E$5,0,10*ROW('Water Data'!E99)),NA())</f>
        <v>#N/A</v>
      </c>
      <c r="K105" s="60" t="e">
        <f ca="true">+IF(AND(ISNUMBER(OFFSET('Water Data'!$E$7,0,10*ROW('Water Data'!E99))),'Data Summary'!BZ105="Yes"),OFFSET('Water Data'!$E$7,0,10*ROW('Water Data'!E99)),NA())</f>
        <v>#N/A</v>
      </c>
      <c r="L105" s="60" t="e">
        <f ca="true">+IF(AND(ISNUMBER(OFFSET('Water Data'!$E$10,0,10*ROW('Water Data'!E99))),'Data Summary'!CA105="Yes"),OFFSET('Water Data'!$E$10,0,10*ROW('Water Data'!E99)),NA())</f>
        <v>#N/A</v>
      </c>
      <c r="M105" s="60" t="e">
        <f ca="true">+IF(AND(ISNUMBER(OFFSET('Water Data'!$F$5,0,10*ROW('Water Data'!F99))),'Data Summary'!CB105="Yes"),100-OFFSET('Water Data'!$F$5,0,10*ROW('Water Data'!F99)),NA())</f>
        <v>#N/A</v>
      </c>
      <c r="N105" s="60" t="e">
        <f ca="true">+IF(AND(ISNUMBER(OFFSET('Water Data'!$F$7,0,10*ROW('Water Data'!F99))),'Data Summary'!CC105="Yes"),OFFSET('Water Data'!$F$7,0,10*ROW('Water Data'!F99)),NA())</f>
        <v>#N/A</v>
      </c>
      <c r="O105" s="60" t="e">
        <f ca="true">+IF(AND(ISNUMBER(OFFSET('Water Data'!$F$10,0,10*ROW('Water Data'!F99))),'Data Summary'!CD105="Yes"),OFFSET('Water Data'!$F$10,0,10*ROW('Water Data'!F99)),NA())</f>
        <v>#N/A</v>
      </c>
      <c r="P105" s="60" t="e">
        <f ca="true">+IF(AND(ISNUMBER(OFFSET('Water Data'!$G$5,0,10*ROW('Water Data'!G99))),'Data Summary'!CE105="Yes"),100-OFFSET('Water Data'!$G$5,0,10*ROW('Water Data'!G99)),NA())</f>
        <v>#N/A</v>
      </c>
      <c r="Q105" s="60" t="e">
        <f ca="true">+IF(AND(ISNUMBER(OFFSET('Water Data'!$G$7,0,10*ROW('Water Data'!G99))),'Data Summary'!CF105="Yes"),OFFSET('Water Data'!$G$7,0,10*ROW('Water Data'!G99)),NA())</f>
        <v>#N/A</v>
      </c>
      <c r="R105" s="60" t="e">
        <f ca="true">+IF(AND(ISNUMBER(OFFSET('Water Data'!$G$10,0,10*ROW('Water Data'!G99))),'Data Summary'!CG105="Yes"),OFFSET('Water Data'!$G$10,0,10*ROW('Water Data'!G99)),NA())</f>
        <v>#N/A</v>
      </c>
      <c r="S105" s="60" t="e">
        <f ca="true">+IF(AND(ISNUMBER(OFFSET('Water Data'!$H$5,0,10*ROW('Water Data'!H99))),'Data Summary'!CH105="Yes"),100-OFFSET('Water Data'!$H$5,0,10*ROW('Water Data'!H99)),NA())</f>
        <v>#N/A</v>
      </c>
      <c r="T105" s="60" t="e">
        <f ca="true">+IF(AND(ISNUMBER(OFFSET('Water Data'!$H$7,0,10*ROW('Water Data'!H99))),'Data Summary'!CI105="Yes"),OFFSET('Water Data'!$H$7,0,10*ROW('Water Data'!H99)),NA())</f>
        <v>#N/A</v>
      </c>
      <c r="U105" s="60" t="e">
        <f ca="true">+IF(AND(ISNUMBER(OFFSET('Water Data'!$H$10,0,10*ROW('Water Data'!H99))),'Data Summary'!CJ105="Yes"),OFFSET('Water Data'!$H$10,0,10*ROW('Water Data'!H99)),NA())</f>
        <v>#N/A</v>
      </c>
      <c r="V105" s="106" t="e">
        <f ca="true">+IF(AND(ISNUMBER(OFFSET('Sanitation Data'!$C$5,0,10*ROW('Sanitation Data'!C99))),'Data Summary'!CK105="Yes"),100-OFFSET('Sanitation Data'!$C$5,0,10*ROW('Sanitation Data'!C99)),NA())</f>
        <v>#N/A</v>
      </c>
      <c r="W105" s="106" t="e">
        <f ca="true">+IF(AND(ISNUMBER(OFFSET('Sanitation Data'!$C$7,0,10*ROW('Sanitation Data'!C99))),'Data Summary'!CL105="Yes"),OFFSET('Sanitation Data'!$C$7,0,10*ROW('Sanitation Data'!C99)),NA())</f>
        <v>#N/A</v>
      </c>
      <c r="X105" s="106" t="e">
        <f ca="true">+IF(AND(ISNUMBER(OFFSET('Sanitation Data'!$C$11,0,10*ROW('Sanitation Data'!C99))),'Data Summary'!CM105="Yes"),OFFSET('Sanitation Data'!$C$11,0,10*ROW('Sanitation Data'!C99)),NA())</f>
        <v>#N/A</v>
      </c>
      <c r="Y105" s="106" t="e">
        <f ca="true">+IF(AND(ISNUMBER(OFFSET('Sanitation Data'!$C$12,0,10*ROW('Sanitation Data'!C99))),'Data Summary'!CN105="Yes"),OFFSET('Sanitation Data'!$C$12,0,10*ROW('Sanitation Data'!C99)),NA())</f>
        <v>#N/A</v>
      </c>
      <c r="Z105" s="106" t="e">
        <f ca="true">+IF(AND(ISNUMBER(OFFSET('Sanitation Data'!$C$13,0,10*ROW('Sanitation Data'!C99))),'Data Summary'!CO105="Yes"),OFFSET('Sanitation Data'!$C$13,0,10*ROW('Sanitation Data'!C99)),NA())</f>
        <v>#N/A</v>
      </c>
      <c r="AA105" s="106" t="e">
        <f ca="true">+IF(AND(ISNUMBER(OFFSET('Sanitation Data'!$D$5,0,10*ROW('Sanitation Data'!D99))),'Data Summary'!CP105="Yes"),100-OFFSET('Sanitation Data'!$D$5,0,10*ROW('Sanitation Data'!D99)),NA())</f>
        <v>#N/A</v>
      </c>
      <c r="AB105" s="106" t="e">
        <f ca="true">+IF(AND(ISNUMBER(OFFSET('Sanitation Data'!$D$7,0,10*ROW('Sanitation Data'!D99))),'Data Summary'!CQ105="Yes"),OFFSET('Sanitation Data'!$D$7,0,10*ROW('Sanitation Data'!D99)),NA())</f>
        <v>#N/A</v>
      </c>
      <c r="AC105" s="106" t="e">
        <f ca="true">+IF(AND(ISNUMBER(OFFSET('Sanitation Data'!$D$11,0,10*ROW('Sanitation Data'!D99))),'Data Summary'!CR105="Yes"),OFFSET('Sanitation Data'!$D$11,0,10*ROW('Sanitation Data'!D99)),NA())</f>
        <v>#N/A</v>
      </c>
      <c r="AD105" s="106" t="e">
        <f ca="true">+IF(AND(ISNUMBER(OFFSET('Sanitation Data'!$D$12,0,10*ROW('Sanitation Data'!D99))),'Data Summary'!CS105="Yes"),OFFSET('Sanitation Data'!$D$12,0,10*ROW('Sanitation Data'!D99)),NA())</f>
        <v>#N/A</v>
      </c>
      <c r="AE105" s="106" t="e">
        <f ca="true">+IF(AND(ISNUMBER(OFFSET('Sanitation Data'!$D$13,0,10*ROW('Sanitation Data'!D99))),'Data Summary'!CT105="Yes"),OFFSET('Sanitation Data'!$D$13,0,10*ROW('Sanitation Data'!D99)),NA())</f>
        <v>#N/A</v>
      </c>
      <c r="AF105" s="106" t="e">
        <f ca="true">+IF(AND(ISNUMBER(OFFSET('Sanitation Data'!$E$5,0,10*ROW('Sanitation Data'!E99))),'Data Summary'!CU105="Yes"),100-OFFSET('Sanitation Data'!$E$5,0,10*ROW('Sanitation Data'!E99)),NA())</f>
        <v>#N/A</v>
      </c>
      <c r="AG105" s="106" t="e">
        <f ca="true">+IF(AND(ISNUMBER(OFFSET('Sanitation Data'!$E$7,0,10*ROW('Sanitation Data'!E99))),'Data Summary'!CV105="Yes"),OFFSET('Sanitation Data'!$E$7,0,10*ROW('Sanitation Data'!E99)),NA())</f>
        <v>#N/A</v>
      </c>
      <c r="AH105" s="106" t="e">
        <f ca="true">+IF(AND(ISNUMBER(OFFSET('Sanitation Data'!$E$11,0,10*ROW('Sanitation Data'!E99))),'Data Summary'!CW105="Yes"),OFFSET('Sanitation Data'!$E$11,0,10*ROW('Sanitation Data'!E99)),NA())</f>
        <v>#N/A</v>
      </c>
      <c r="AI105" s="106" t="e">
        <f ca="true">+IF(AND(ISNUMBER(OFFSET('Sanitation Data'!$E$12,0,10*ROW('Sanitation Data'!E99))),'Data Summary'!CX105="Yes"),OFFSET('Sanitation Data'!$E$12,0,10*ROW('Sanitation Data'!E99)),NA())</f>
        <v>#N/A</v>
      </c>
      <c r="AJ105" s="106" t="e">
        <f ca="true">+IF(AND(ISNUMBER(OFFSET('Sanitation Data'!$E$13,0,10*ROW('Sanitation Data'!E99))),'Data Summary'!CY105="Yes"),OFFSET('Sanitation Data'!$E$13,0,10*ROW('Sanitation Data'!E99)),NA())</f>
        <v>#N/A</v>
      </c>
      <c r="AK105" s="106" t="e">
        <f ca="true">+IF(AND(ISNUMBER(OFFSET('Sanitation Data'!$F$5,0,10*ROW('Sanitation Data'!F99))),'Data Summary'!CZ105="Yes"),100-OFFSET('Sanitation Data'!$F$5,0,10*ROW('Sanitation Data'!F99)),NA())</f>
        <v>#N/A</v>
      </c>
      <c r="AL105" s="106" t="e">
        <f ca="true">+IF(AND(ISNUMBER(OFFSET('Sanitation Data'!$F$7,0,10*ROW('Sanitation Data'!F99))),'Data Summary'!DA105="Yes"),OFFSET('Sanitation Data'!$F$7,0,10*ROW('Sanitation Data'!F99)),NA())</f>
        <v>#N/A</v>
      </c>
      <c r="AM105" s="106" t="e">
        <f ca="true">+IF(AND(ISNUMBER(OFFSET('Sanitation Data'!$F$11,0,10*ROW('Sanitation Data'!F99))),'Data Summary'!DB105="Yes"),OFFSET('Sanitation Data'!$F$11,0,10*ROW('Sanitation Data'!F99)),NA())</f>
        <v>#N/A</v>
      </c>
      <c r="AN105" s="106" t="e">
        <f ca="true">+IF(AND(ISNUMBER(OFFSET('Sanitation Data'!$F$12,0,10*ROW('Sanitation Data'!F99))),'Data Summary'!DC105="Yes"),OFFSET('Sanitation Data'!$F$12,0,10*ROW('Sanitation Data'!F99)),NA())</f>
        <v>#N/A</v>
      </c>
      <c r="AO105" s="106" t="e">
        <f ca="true">+IF(AND(ISNUMBER(OFFSET('Sanitation Data'!$F$13,0,10*ROW('Sanitation Data'!F99))),'Data Summary'!DD105="Yes"),OFFSET('Sanitation Data'!$F$13,0,10*ROW('Sanitation Data'!F99)),NA())</f>
        <v>#N/A</v>
      </c>
      <c r="AP105" s="106" t="e">
        <f ca="true">+IF(AND(ISNUMBER(OFFSET('Sanitation Data'!$G$5,0,10*ROW('Sanitation Data'!G99))),'Data Summary'!DE105="Yes"),100-OFFSET('Sanitation Data'!$G$5,0,10*ROW('Sanitation Data'!G99)),NA())</f>
        <v>#N/A</v>
      </c>
      <c r="AQ105" s="106" t="e">
        <f ca="true">+IF(AND(ISNUMBER(OFFSET('Sanitation Data'!$G$7,0,10*ROW('Sanitation Data'!G99))),'Data Summary'!DF105="Yes"),OFFSET('Sanitation Data'!$G$7,0,10*ROW('Sanitation Data'!G99)),NA())</f>
        <v>#N/A</v>
      </c>
      <c r="AR105" s="106" t="e">
        <f ca="true">+IF(AND(ISNUMBER(OFFSET('Sanitation Data'!$G$11,0,10*ROW('Sanitation Data'!G99))),'Data Summary'!DG105="Yes"),OFFSET('Sanitation Data'!$G$11,0,10*ROW('Sanitation Data'!G99)),NA())</f>
        <v>#N/A</v>
      </c>
      <c r="AS105" s="106" t="e">
        <f ca="true">+IF(AND(ISNUMBER(OFFSET('Sanitation Data'!$G$12,0,10*ROW('Sanitation Data'!G99))),'Data Summary'!DH105="Yes"),OFFSET('Sanitation Data'!$G$12,0,10*ROW('Sanitation Data'!G99)),NA())</f>
        <v>#N/A</v>
      </c>
      <c r="AT105" s="106" t="e">
        <f ca="true">+IF(AND(ISNUMBER(OFFSET('Sanitation Data'!$G$13,0,10*ROW('Sanitation Data'!G99))),'Data Summary'!DI105="Yes"),OFFSET('Sanitation Data'!$G$13,0,10*ROW('Sanitation Data'!G99)),NA())</f>
        <v>#N/A</v>
      </c>
      <c r="AU105" s="106" t="e">
        <f ca="true">+IF(AND(ISNUMBER(OFFSET('Sanitation Data'!$H$5,0,10*ROW('Sanitation Data'!H99))),'Data Summary'!DJ105="Yes"),100-OFFSET('Sanitation Data'!$H$5,0,10*ROW('Sanitation Data'!H99)),NA())</f>
        <v>#N/A</v>
      </c>
      <c r="AV105" s="106" t="e">
        <f ca="true">+IF(AND(ISNUMBER(OFFSET('Sanitation Data'!$H$7,0,10*ROW('Sanitation Data'!H99))),'Data Summary'!DK105="Yes"),OFFSET('Sanitation Data'!$H$7,0,10*ROW('Sanitation Data'!H99)),NA())</f>
        <v>#N/A</v>
      </c>
      <c r="AW105" s="106" t="e">
        <f ca="true">+IF(AND(ISNUMBER(OFFSET('Sanitation Data'!$H$11,0,10*ROW('Sanitation Data'!H99))),'Data Summary'!DL105="Yes"),OFFSET('Sanitation Data'!$H$11,0,10*ROW('Sanitation Data'!H99)),NA())</f>
        <v>#N/A</v>
      </c>
      <c r="AX105" s="106" t="e">
        <f ca="true">+IF(AND(ISNUMBER(OFFSET('Sanitation Data'!$H$12,0,10*ROW('Sanitation Data'!H99))),'Data Summary'!DM105="Yes"),OFFSET('Sanitation Data'!$H$12,0,10*ROW('Sanitation Data'!H99)),NA())</f>
        <v>#N/A</v>
      </c>
      <c r="AY105" s="106" t="e">
        <f ca="true">+IF(AND(ISNUMBER(OFFSET('Sanitation Data'!$H$13,0,10*ROW('Sanitation Data'!H99))),'Data Summary'!DN105="Yes"),OFFSET('Sanitation Data'!$H$13,0,10*ROW('Sanitation Data'!H99)),NA())</f>
        <v>#N/A</v>
      </c>
      <c r="AZ105" s="111" t="e">
        <f ca="true">+IF(AND(ISNUMBER(OFFSET('Hygiene Data'!$C$6,0,10*ROW('Hygiene Data'!C99))),'Data Summary'!DO105="Yes"),OFFSET('Hygiene Data'!$C$6,0,10*ROW('Hygiene Data'!C99)),NA())</f>
        <v>#N/A</v>
      </c>
      <c r="BA105" s="111" t="e">
        <f ca="true">+IF(AND(ISNUMBER(OFFSET('Hygiene Data'!$C$8,0,10*ROW('Hygiene Data'!C99))),'Data Summary'!DP105="Yes"),OFFSET('Hygiene Data'!$C$8,0,10*ROW('Hygiene Data'!C99)),NA())</f>
        <v>#N/A</v>
      </c>
      <c r="BB105" s="111" t="e">
        <f ca="true">+IF(AND(ISNUMBER(OFFSET('Hygiene Data'!$C$10,0,10*ROW('Hygiene Data'!C99))),'Data Summary'!DQ105="Yes"),OFFSET('Hygiene Data'!$C$10,0,10*ROW('Hygiene Data'!C99)),NA())</f>
        <v>#N/A</v>
      </c>
      <c r="BC105" s="111" t="e">
        <f ca="true">+IF(AND(ISNUMBER(OFFSET('Hygiene Data'!$D$6,0,10*ROW('Hygiene Data'!D99))),'Data Summary'!DR105="Yes"),OFFSET('Hygiene Data'!$D$6,0,10*ROW('Hygiene Data'!D99)),NA())</f>
        <v>#N/A</v>
      </c>
      <c r="BD105" s="111" t="e">
        <f ca="true">+IF(AND(ISNUMBER(OFFSET('Hygiene Data'!$D$8,0,10*ROW('Hygiene Data'!D99))),'Data Summary'!DS105="Yes"),OFFSET('Hygiene Data'!$D$8,0,10*ROW('Hygiene Data'!D99)),NA())</f>
        <v>#N/A</v>
      </c>
      <c r="BE105" s="111" t="e">
        <f ca="true">+IF(AND(ISNUMBER(OFFSET('Hygiene Data'!$D$10,0,10*ROW('Hygiene Data'!D99))),'Data Summary'!DT105="Yes"),OFFSET('Hygiene Data'!$D$10,0,10*ROW('Hygiene Data'!D99)),NA())</f>
        <v>#N/A</v>
      </c>
      <c r="BF105" s="111" t="e">
        <f ca="true">+IF(AND(ISNUMBER(OFFSET('Hygiene Data'!$E$6,0,10*ROW('Hygiene Data'!E99))),'Data Summary'!DU105="Yes"),OFFSET('Hygiene Data'!$E$6,0,10*ROW('Hygiene Data'!E99)),NA())</f>
        <v>#N/A</v>
      </c>
      <c r="BG105" s="111" t="e">
        <f ca="true">+IF(AND(ISNUMBER(OFFSET('Hygiene Data'!$E$8,0,10*ROW('Hygiene Data'!E99))),'Data Summary'!DV105="Yes"),OFFSET('Hygiene Data'!$E$8,0,10*ROW('Hygiene Data'!E99)),NA())</f>
        <v>#N/A</v>
      </c>
      <c r="BH105" s="111" t="e">
        <f ca="true">+IF(AND(ISNUMBER(OFFSET('Hygiene Data'!$E$10,0,10*ROW('Hygiene Data'!E99))),'Data Summary'!DW105="Yes"),OFFSET('Hygiene Data'!$E$10,0,10*ROW('Hygiene Data'!E99)),NA())</f>
        <v>#N/A</v>
      </c>
      <c r="BI105" s="111" t="e">
        <f ca="true">+IF(AND(ISNUMBER(OFFSET('Hygiene Data'!$F$6,0,10*ROW('Hygiene Data'!F99))),'Data Summary'!DX105="Yes"),OFFSET('Hygiene Data'!$F$6,0,10*ROW('Hygiene Data'!F99)),NA())</f>
        <v>#N/A</v>
      </c>
      <c r="BJ105" s="111" t="e">
        <f ca="true">+IF(AND(ISNUMBER(OFFSET('Hygiene Data'!$F$8,0,10*ROW('Hygiene Data'!F99))),'Data Summary'!DY105="Yes"),OFFSET('Hygiene Data'!$F$8,0,10*ROW('Hygiene Data'!F99)),NA())</f>
        <v>#N/A</v>
      </c>
      <c r="BK105" s="111" t="e">
        <f ca="true">+IF(AND(ISNUMBER(OFFSET('Hygiene Data'!$F$10,0,10*ROW('Hygiene Data'!F99))),'Data Summary'!DZ105="Yes"),OFFSET('Hygiene Data'!$F$10,0,10*ROW('Hygiene Data'!F99)),NA())</f>
        <v>#N/A</v>
      </c>
      <c r="BL105" s="111" t="e">
        <f ca="true">+IF(AND(ISNUMBER(OFFSET('Hygiene Data'!$G$6,0,10*ROW('Hygiene Data'!G99))),'Data Summary'!EA105="Yes"),OFFSET('Hygiene Data'!$G$6,0,10*ROW('Hygiene Data'!G99)),NA())</f>
        <v>#N/A</v>
      </c>
      <c r="BM105" s="111" t="e">
        <f ca="true">+IF(AND(ISNUMBER(OFFSET('Hygiene Data'!$G$8,0,10*ROW('Hygiene Data'!G99))),'Data Summary'!EB105="Yes"),OFFSET('Hygiene Data'!$G$8,0,10*ROW('Hygiene Data'!G99)),NA())</f>
        <v>#N/A</v>
      </c>
      <c r="BN105" s="111" t="e">
        <f ca="true">+IF(AND(ISNUMBER(OFFSET('Hygiene Data'!$G$10,0,10*ROW('Hygiene Data'!G99))),'Data Summary'!EC105="Yes"),OFFSET('Hygiene Data'!$G$10,0,10*ROW('Hygiene Data'!G99)),NA())</f>
        <v>#N/A</v>
      </c>
      <c r="BO105" s="111" t="e">
        <f ca="true">+IF(AND(ISNUMBER(OFFSET('Hygiene Data'!$H$6,0,10*ROW('Hygiene Data'!H99))),'Data Summary'!ED105="Yes"),OFFSET('Hygiene Data'!$H$6,0,10*ROW('Hygiene Data'!H99)),NA())</f>
        <v>#N/A</v>
      </c>
      <c r="BP105" s="111" t="e">
        <f ca="true">+IF(AND(ISNUMBER(OFFSET('Hygiene Data'!$H$8,0,10*ROW('Hygiene Data'!H99))),'Data Summary'!EE105="Yes"),OFFSET('Hygiene Data'!$H$8,0,10*ROW('Hygiene Data'!H99)),NA())</f>
        <v>#N/A</v>
      </c>
      <c r="BQ105" s="111" t="e">
        <f ca="true">+IF(AND(ISNUMBER(OFFSET('Hygiene Data'!$H$10,0,10*ROW('Hygiene Data'!H99))),'Data Summary'!EF105="Yes"),OFFSET('Hygiene Data'!$H$10,0,10*ROW('Hygiene Data'!H99)),NA())</f>
        <v>#N/A</v>
      </c>
    </row>
    <row r="106" x14ac:dyDescent="0.2">
      <c r="A106" s="59" t="e">
        <f ca="true">+IF(OFFSET('Water Data'!$B$1,0,10*ROW('Water Data'!B100))="",NA(),OFFSET('Water Data'!$B$1,0,10*ROW('Water Data'!B100)))</f>
        <v>#N/A</v>
      </c>
      <c r="B106" s="59" t="e">
        <f ca="true">+IF(OFFSET('Water Data'!$A$3,0,10*ROW('Water Data'!A103))="",NA(),OFFSET('Water Data'!$A$3,0,10*ROW('Water Data'!A103)))</f>
        <v>#N/A</v>
      </c>
      <c r="C106" s="59" t="e">
        <f ca="true">+IF(OFFSET('Water Data'!$C$3,0,10*ROW('Water Data'!C103))="",NA(),OFFSET('Water Data'!$C$3,0,10*ROW('Water Data'!C103)))</f>
        <v>#N/A</v>
      </c>
      <c r="D106" s="60" t="e">
        <f ca="true">+IF(AND(ISNUMBER(OFFSET('Water Data'!$C$5,0,10*ROW('Water Data'!C100))),'Data Summary'!BS106="Yes"),100-OFFSET('Water Data'!$C$5,0,10*ROW('Water Data'!C100)),NA())</f>
        <v>#N/A</v>
      </c>
      <c r="E106" s="60" t="e">
        <f ca="true">+IF(AND(ISNUMBER(OFFSET('Water Data'!$C$7,0,10*ROW('Water Data'!C100))),'Data Summary'!BT106="Yes"),OFFSET('Water Data'!$C$7,0,10*ROW('Water Data'!C100)),NA())</f>
        <v>#N/A</v>
      </c>
      <c r="F106" s="60" t="e">
        <f ca="true">+IF(AND(ISNUMBER(OFFSET('Water Data'!$C$10,0,10*ROW('Water Data'!C100))),'Data Summary'!BU106="Yes"),OFFSET('Water Data'!$C$10,0,10*ROW('Water Data'!C100)),NA())</f>
        <v>#N/A</v>
      </c>
      <c r="G106" s="60" t="e">
        <f ca="true">+IF(AND(ISNUMBER(OFFSET('Water Data'!$D$5,0,10*ROW('Water Data'!D100))),'Data Summary'!BV106="Yes"),100-OFFSET('Water Data'!$D$5,0,10*ROW('Water Data'!D100)),NA())</f>
        <v>#N/A</v>
      </c>
      <c r="H106" s="60" t="e">
        <f ca="true">+IF(AND(ISNUMBER(OFFSET('Water Data'!$D$7,0,10*ROW('Water Data'!D100))),'Data Summary'!BW106="Yes"),OFFSET('Water Data'!$D$7,0,10*ROW('Water Data'!D100)),NA())</f>
        <v>#N/A</v>
      </c>
      <c r="I106" s="60" t="e">
        <f ca="true">+IF(AND(ISNUMBER(OFFSET('Water Data'!$D$10,0,10*ROW('Water Data'!D100))),'Data Summary'!BX106="Yes"),OFFSET('Water Data'!$D$10,0,10*ROW('Water Data'!D100)),NA())</f>
        <v>#N/A</v>
      </c>
      <c r="J106" s="60" t="e">
        <f ca="true">+IF(AND(ISNUMBER(OFFSET('Water Data'!$E$5,0,10*ROW('Water Data'!E100))),'Data Summary'!BY106="Yes"),100-OFFSET('Water Data'!$E$5,0,10*ROW('Water Data'!E100)),NA())</f>
        <v>#N/A</v>
      </c>
      <c r="K106" s="60" t="e">
        <f ca="true">+IF(AND(ISNUMBER(OFFSET('Water Data'!$E$7,0,10*ROW('Water Data'!E100))),'Data Summary'!BZ106="Yes"),OFFSET('Water Data'!$E$7,0,10*ROW('Water Data'!E100)),NA())</f>
        <v>#N/A</v>
      </c>
      <c r="L106" s="60" t="e">
        <f ca="true">+IF(AND(ISNUMBER(OFFSET('Water Data'!$E$10,0,10*ROW('Water Data'!E100))),'Data Summary'!CA106="Yes"),OFFSET('Water Data'!$E$10,0,10*ROW('Water Data'!E100)),NA())</f>
        <v>#N/A</v>
      </c>
      <c r="M106" s="60" t="e">
        <f ca="true">+IF(AND(ISNUMBER(OFFSET('Water Data'!$F$5,0,10*ROW('Water Data'!F100))),'Data Summary'!CB106="Yes"),100-OFFSET('Water Data'!$F$5,0,10*ROW('Water Data'!F100)),NA())</f>
        <v>#N/A</v>
      </c>
      <c r="N106" s="60" t="e">
        <f ca="true">+IF(AND(ISNUMBER(OFFSET('Water Data'!$F$7,0,10*ROW('Water Data'!F100))),'Data Summary'!CC106="Yes"),OFFSET('Water Data'!$F$7,0,10*ROW('Water Data'!F100)),NA())</f>
        <v>#N/A</v>
      </c>
      <c r="O106" s="60" t="e">
        <f ca="true">+IF(AND(ISNUMBER(OFFSET('Water Data'!$F$10,0,10*ROW('Water Data'!F100))),'Data Summary'!CD106="Yes"),OFFSET('Water Data'!$F$10,0,10*ROW('Water Data'!F100)),NA())</f>
        <v>#N/A</v>
      </c>
      <c r="P106" s="60" t="e">
        <f ca="true">+IF(AND(ISNUMBER(OFFSET('Water Data'!$G$5,0,10*ROW('Water Data'!G100))),'Data Summary'!CE106="Yes"),100-OFFSET('Water Data'!$G$5,0,10*ROW('Water Data'!G100)),NA())</f>
        <v>#N/A</v>
      </c>
      <c r="Q106" s="60" t="e">
        <f ca="true">+IF(AND(ISNUMBER(OFFSET('Water Data'!$G$7,0,10*ROW('Water Data'!G100))),'Data Summary'!CF106="Yes"),OFFSET('Water Data'!$G$7,0,10*ROW('Water Data'!G100)),NA())</f>
        <v>#N/A</v>
      </c>
      <c r="R106" s="60" t="e">
        <f ca="true">+IF(AND(ISNUMBER(OFFSET('Water Data'!$G$10,0,10*ROW('Water Data'!G100))),'Data Summary'!CG106="Yes"),OFFSET('Water Data'!$G$10,0,10*ROW('Water Data'!G100)),NA())</f>
        <v>#N/A</v>
      </c>
      <c r="S106" s="60" t="e">
        <f ca="true">+IF(AND(ISNUMBER(OFFSET('Water Data'!$H$5,0,10*ROW('Water Data'!H100))),'Data Summary'!CH106="Yes"),100-OFFSET('Water Data'!$H$5,0,10*ROW('Water Data'!H100)),NA())</f>
        <v>#N/A</v>
      </c>
      <c r="T106" s="60" t="e">
        <f ca="true">+IF(AND(ISNUMBER(OFFSET('Water Data'!$H$7,0,10*ROW('Water Data'!H100))),'Data Summary'!CI106="Yes"),OFFSET('Water Data'!$H$7,0,10*ROW('Water Data'!H100)),NA())</f>
        <v>#N/A</v>
      </c>
      <c r="U106" s="60" t="e">
        <f ca="true">+IF(AND(ISNUMBER(OFFSET('Water Data'!$H$10,0,10*ROW('Water Data'!H100))),'Data Summary'!CJ106="Yes"),OFFSET('Water Data'!$H$10,0,10*ROW('Water Data'!H100)),NA())</f>
        <v>#N/A</v>
      </c>
      <c r="V106" s="106" t="e">
        <f ca="true">+IF(AND(ISNUMBER(OFFSET('Sanitation Data'!$C$5,0,10*ROW('Sanitation Data'!C100))),'Data Summary'!CK106="Yes"),100-OFFSET('Sanitation Data'!$C$5,0,10*ROW('Sanitation Data'!C100)),NA())</f>
        <v>#N/A</v>
      </c>
      <c r="W106" s="106" t="e">
        <f ca="true">+IF(AND(ISNUMBER(OFFSET('Sanitation Data'!$C$7,0,10*ROW('Sanitation Data'!C100))),'Data Summary'!CL106="Yes"),OFFSET('Sanitation Data'!$C$7,0,10*ROW('Sanitation Data'!C100)),NA())</f>
        <v>#N/A</v>
      </c>
      <c r="X106" s="106" t="e">
        <f ca="true">+IF(AND(ISNUMBER(OFFSET('Sanitation Data'!$C$11,0,10*ROW('Sanitation Data'!C100))),'Data Summary'!CM106="Yes"),OFFSET('Sanitation Data'!$C$11,0,10*ROW('Sanitation Data'!C100)),NA())</f>
        <v>#N/A</v>
      </c>
      <c r="Y106" s="106" t="e">
        <f ca="true">+IF(AND(ISNUMBER(OFFSET('Sanitation Data'!$C$12,0,10*ROW('Sanitation Data'!C100))),'Data Summary'!CN106="Yes"),OFFSET('Sanitation Data'!$C$12,0,10*ROW('Sanitation Data'!C100)),NA())</f>
        <v>#N/A</v>
      </c>
      <c r="Z106" s="106" t="e">
        <f ca="true">+IF(AND(ISNUMBER(OFFSET('Sanitation Data'!$C$13,0,10*ROW('Sanitation Data'!C100))),'Data Summary'!CO106="Yes"),OFFSET('Sanitation Data'!$C$13,0,10*ROW('Sanitation Data'!C100)),NA())</f>
        <v>#N/A</v>
      </c>
      <c r="AA106" s="106" t="e">
        <f ca="true">+IF(AND(ISNUMBER(OFFSET('Sanitation Data'!$D$5,0,10*ROW('Sanitation Data'!D100))),'Data Summary'!CP106="Yes"),100-OFFSET('Sanitation Data'!$D$5,0,10*ROW('Sanitation Data'!D100)),NA())</f>
        <v>#N/A</v>
      </c>
      <c r="AB106" s="106" t="e">
        <f ca="true">+IF(AND(ISNUMBER(OFFSET('Sanitation Data'!$D$7,0,10*ROW('Sanitation Data'!D100))),'Data Summary'!CQ106="Yes"),OFFSET('Sanitation Data'!$D$7,0,10*ROW('Sanitation Data'!D100)),NA())</f>
        <v>#N/A</v>
      </c>
      <c r="AC106" s="106" t="e">
        <f ca="true">+IF(AND(ISNUMBER(OFFSET('Sanitation Data'!$D$11,0,10*ROW('Sanitation Data'!D100))),'Data Summary'!CR106="Yes"),OFFSET('Sanitation Data'!$D$11,0,10*ROW('Sanitation Data'!D100)),NA())</f>
        <v>#N/A</v>
      </c>
      <c r="AD106" s="106" t="e">
        <f ca="true">+IF(AND(ISNUMBER(OFFSET('Sanitation Data'!$D$12,0,10*ROW('Sanitation Data'!D100))),'Data Summary'!CS106="Yes"),OFFSET('Sanitation Data'!$D$12,0,10*ROW('Sanitation Data'!D100)),NA())</f>
        <v>#N/A</v>
      </c>
      <c r="AE106" s="106" t="e">
        <f ca="true">+IF(AND(ISNUMBER(OFFSET('Sanitation Data'!$D$13,0,10*ROW('Sanitation Data'!D100))),'Data Summary'!CT106="Yes"),OFFSET('Sanitation Data'!$D$13,0,10*ROW('Sanitation Data'!D100)),NA())</f>
        <v>#N/A</v>
      </c>
      <c r="AF106" s="106" t="e">
        <f ca="true">+IF(AND(ISNUMBER(OFFSET('Sanitation Data'!$E$5,0,10*ROW('Sanitation Data'!E100))),'Data Summary'!CU106="Yes"),100-OFFSET('Sanitation Data'!$E$5,0,10*ROW('Sanitation Data'!E100)),NA())</f>
        <v>#N/A</v>
      </c>
      <c r="AG106" s="106" t="e">
        <f ca="true">+IF(AND(ISNUMBER(OFFSET('Sanitation Data'!$E$7,0,10*ROW('Sanitation Data'!E100))),'Data Summary'!CV106="Yes"),OFFSET('Sanitation Data'!$E$7,0,10*ROW('Sanitation Data'!E100)),NA())</f>
        <v>#N/A</v>
      </c>
      <c r="AH106" s="106" t="e">
        <f ca="true">+IF(AND(ISNUMBER(OFFSET('Sanitation Data'!$E$11,0,10*ROW('Sanitation Data'!E100))),'Data Summary'!CW106="Yes"),OFFSET('Sanitation Data'!$E$11,0,10*ROW('Sanitation Data'!E100)),NA())</f>
        <v>#N/A</v>
      </c>
      <c r="AI106" s="106" t="e">
        <f ca="true">+IF(AND(ISNUMBER(OFFSET('Sanitation Data'!$E$12,0,10*ROW('Sanitation Data'!E100))),'Data Summary'!CX106="Yes"),OFFSET('Sanitation Data'!$E$12,0,10*ROW('Sanitation Data'!E100)),NA())</f>
        <v>#N/A</v>
      </c>
      <c r="AJ106" s="106" t="e">
        <f ca="true">+IF(AND(ISNUMBER(OFFSET('Sanitation Data'!$E$13,0,10*ROW('Sanitation Data'!E100))),'Data Summary'!CY106="Yes"),OFFSET('Sanitation Data'!$E$13,0,10*ROW('Sanitation Data'!E100)),NA())</f>
        <v>#N/A</v>
      </c>
      <c r="AK106" s="106" t="e">
        <f ca="true">+IF(AND(ISNUMBER(OFFSET('Sanitation Data'!$F$5,0,10*ROW('Sanitation Data'!F100))),'Data Summary'!CZ106="Yes"),100-OFFSET('Sanitation Data'!$F$5,0,10*ROW('Sanitation Data'!F100)),NA())</f>
        <v>#N/A</v>
      </c>
      <c r="AL106" s="106" t="e">
        <f ca="true">+IF(AND(ISNUMBER(OFFSET('Sanitation Data'!$F$7,0,10*ROW('Sanitation Data'!F100))),'Data Summary'!DA106="Yes"),OFFSET('Sanitation Data'!$F$7,0,10*ROW('Sanitation Data'!F100)),NA())</f>
        <v>#N/A</v>
      </c>
      <c r="AM106" s="106" t="e">
        <f ca="true">+IF(AND(ISNUMBER(OFFSET('Sanitation Data'!$F$11,0,10*ROW('Sanitation Data'!F100))),'Data Summary'!DB106="Yes"),OFFSET('Sanitation Data'!$F$11,0,10*ROW('Sanitation Data'!F100)),NA())</f>
        <v>#N/A</v>
      </c>
      <c r="AN106" s="106" t="e">
        <f ca="true">+IF(AND(ISNUMBER(OFFSET('Sanitation Data'!$F$12,0,10*ROW('Sanitation Data'!F100))),'Data Summary'!DC106="Yes"),OFFSET('Sanitation Data'!$F$12,0,10*ROW('Sanitation Data'!F100)),NA())</f>
        <v>#N/A</v>
      </c>
      <c r="AO106" s="106" t="e">
        <f ca="true">+IF(AND(ISNUMBER(OFFSET('Sanitation Data'!$F$13,0,10*ROW('Sanitation Data'!F100))),'Data Summary'!DD106="Yes"),OFFSET('Sanitation Data'!$F$13,0,10*ROW('Sanitation Data'!F100)),NA())</f>
        <v>#N/A</v>
      </c>
      <c r="AP106" s="106" t="e">
        <f ca="true">+IF(AND(ISNUMBER(OFFSET('Sanitation Data'!$G$5,0,10*ROW('Sanitation Data'!G100))),'Data Summary'!DE106="Yes"),100-OFFSET('Sanitation Data'!$G$5,0,10*ROW('Sanitation Data'!G100)),NA())</f>
        <v>#N/A</v>
      </c>
      <c r="AQ106" s="106" t="e">
        <f ca="true">+IF(AND(ISNUMBER(OFFSET('Sanitation Data'!$G$7,0,10*ROW('Sanitation Data'!G100))),'Data Summary'!DF106="Yes"),OFFSET('Sanitation Data'!$G$7,0,10*ROW('Sanitation Data'!G100)),NA())</f>
        <v>#N/A</v>
      </c>
      <c r="AR106" s="106" t="e">
        <f ca="true">+IF(AND(ISNUMBER(OFFSET('Sanitation Data'!$G$11,0,10*ROW('Sanitation Data'!G100))),'Data Summary'!DG106="Yes"),OFFSET('Sanitation Data'!$G$11,0,10*ROW('Sanitation Data'!G100)),NA())</f>
        <v>#N/A</v>
      </c>
      <c r="AS106" s="106" t="e">
        <f ca="true">+IF(AND(ISNUMBER(OFFSET('Sanitation Data'!$G$12,0,10*ROW('Sanitation Data'!G100))),'Data Summary'!DH106="Yes"),OFFSET('Sanitation Data'!$G$12,0,10*ROW('Sanitation Data'!G100)),NA())</f>
        <v>#N/A</v>
      </c>
      <c r="AT106" s="106" t="e">
        <f ca="true">+IF(AND(ISNUMBER(OFFSET('Sanitation Data'!$G$13,0,10*ROW('Sanitation Data'!G100))),'Data Summary'!DI106="Yes"),OFFSET('Sanitation Data'!$G$13,0,10*ROW('Sanitation Data'!G100)),NA())</f>
        <v>#N/A</v>
      </c>
      <c r="AU106" s="106" t="e">
        <f ca="true">+IF(AND(ISNUMBER(OFFSET('Sanitation Data'!$H$5,0,10*ROW('Sanitation Data'!H100))),'Data Summary'!DJ106="Yes"),100-OFFSET('Sanitation Data'!$H$5,0,10*ROW('Sanitation Data'!H100)),NA())</f>
        <v>#N/A</v>
      </c>
      <c r="AV106" s="106" t="e">
        <f ca="true">+IF(AND(ISNUMBER(OFFSET('Sanitation Data'!$H$7,0,10*ROW('Sanitation Data'!H100))),'Data Summary'!DK106="Yes"),OFFSET('Sanitation Data'!$H$7,0,10*ROW('Sanitation Data'!H100)),NA())</f>
        <v>#N/A</v>
      </c>
      <c r="AW106" s="106" t="e">
        <f ca="true">+IF(AND(ISNUMBER(OFFSET('Sanitation Data'!$H$11,0,10*ROW('Sanitation Data'!H100))),'Data Summary'!DL106="Yes"),OFFSET('Sanitation Data'!$H$11,0,10*ROW('Sanitation Data'!H100)),NA())</f>
        <v>#N/A</v>
      </c>
      <c r="AX106" s="106" t="e">
        <f ca="true">+IF(AND(ISNUMBER(OFFSET('Sanitation Data'!$H$12,0,10*ROW('Sanitation Data'!H100))),'Data Summary'!DM106="Yes"),OFFSET('Sanitation Data'!$H$12,0,10*ROW('Sanitation Data'!H100)),NA())</f>
        <v>#N/A</v>
      </c>
      <c r="AY106" s="106" t="e">
        <f ca="true">+IF(AND(ISNUMBER(OFFSET('Sanitation Data'!$H$13,0,10*ROW('Sanitation Data'!H100))),'Data Summary'!DN106="Yes"),OFFSET('Sanitation Data'!$H$13,0,10*ROW('Sanitation Data'!H100)),NA())</f>
        <v>#N/A</v>
      </c>
      <c r="AZ106" s="111" t="e">
        <f ca="true">+IF(AND(ISNUMBER(OFFSET('Hygiene Data'!$C$6,0,10*ROW('Hygiene Data'!C100))),'Data Summary'!DO106="Yes"),OFFSET('Hygiene Data'!$C$6,0,10*ROW('Hygiene Data'!C100)),NA())</f>
        <v>#N/A</v>
      </c>
      <c r="BA106" s="111" t="e">
        <f ca="true">+IF(AND(ISNUMBER(OFFSET('Hygiene Data'!$C$8,0,10*ROW('Hygiene Data'!C100))),'Data Summary'!DP106="Yes"),OFFSET('Hygiene Data'!$C$8,0,10*ROW('Hygiene Data'!C100)),NA())</f>
        <v>#N/A</v>
      </c>
      <c r="BB106" s="111" t="e">
        <f ca="true">+IF(AND(ISNUMBER(OFFSET('Hygiene Data'!$C$10,0,10*ROW('Hygiene Data'!C100))),'Data Summary'!DQ106="Yes"),OFFSET('Hygiene Data'!$C$10,0,10*ROW('Hygiene Data'!C100)),NA())</f>
        <v>#N/A</v>
      </c>
      <c r="BC106" s="111" t="e">
        <f ca="true">+IF(AND(ISNUMBER(OFFSET('Hygiene Data'!$D$6,0,10*ROW('Hygiene Data'!D100))),'Data Summary'!DR106="Yes"),OFFSET('Hygiene Data'!$D$6,0,10*ROW('Hygiene Data'!D100)),NA())</f>
        <v>#N/A</v>
      </c>
      <c r="BD106" s="111" t="e">
        <f ca="true">+IF(AND(ISNUMBER(OFFSET('Hygiene Data'!$D$8,0,10*ROW('Hygiene Data'!D100))),'Data Summary'!DS106="Yes"),OFFSET('Hygiene Data'!$D$8,0,10*ROW('Hygiene Data'!D100)),NA())</f>
        <v>#N/A</v>
      </c>
      <c r="BE106" s="111" t="e">
        <f ca="true">+IF(AND(ISNUMBER(OFFSET('Hygiene Data'!$D$10,0,10*ROW('Hygiene Data'!D100))),'Data Summary'!DT106="Yes"),OFFSET('Hygiene Data'!$D$10,0,10*ROW('Hygiene Data'!D100)),NA())</f>
        <v>#N/A</v>
      </c>
      <c r="BF106" s="111" t="e">
        <f ca="true">+IF(AND(ISNUMBER(OFFSET('Hygiene Data'!$E$6,0,10*ROW('Hygiene Data'!E100))),'Data Summary'!DU106="Yes"),OFFSET('Hygiene Data'!$E$6,0,10*ROW('Hygiene Data'!E100)),NA())</f>
        <v>#N/A</v>
      </c>
      <c r="BG106" s="111" t="e">
        <f ca="true">+IF(AND(ISNUMBER(OFFSET('Hygiene Data'!$E$8,0,10*ROW('Hygiene Data'!E100))),'Data Summary'!DV106="Yes"),OFFSET('Hygiene Data'!$E$8,0,10*ROW('Hygiene Data'!E100)),NA())</f>
        <v>#N/A</v>
      </c>
      <c r="BH106" s="111" t="e">
        <f ca="true">+IF(AND(ISNUMBER(OFFSET('Hygiene Data'!$E$10,0,10*ROW('Hygiene Data'!E100))),'Data Summary'!DW106="Yes"),OFFSET('Hygiene Data'!$E$10,0,10*ROW('Hygiene Data'!E100)),NA())</f>
        <v>#N/A</v>
      </c>
      <c r="BI106" s="111" t="e">
        <f ca="true">+IF(AND(ISNUMBER(OFFSET('Hygiene Data'!$F$6,0,10*ROW('Hygiene Data'!F100))),'Data Summary'!DX106="Yes"),OFFSET('Hygiene Data'!$F$6,0,10*ROW('Hygiene Data'!F100)),NA())</f>
        <v>#N/A</v>
      </c>
      <c r="BJ106" s="111" t="e">
        <f ca="true">+IF(AND(ISNUMBER(OFFSET('Hygiene Data'!$F$8,0,10*ROW('Hygiene Data'!F100))),'Data Summary'!DY106="Yes"),OFFSET('Hygiene Data'!$F$8,0,10*ROW('Hygiene Data'!F100)),NA())</f>
        <v>#N/A</v>
      </c>
      <c r="BK106" s="111" t="e">
        <f ca="true">+IF(AND(ISNUMBER(OFFSET('Hygiene Data'!$F$10,0,10*ROW('Hygiene Data'!F100))),'Data Summary'!DZ106="Yes"),OFFSET('Hygiene Data'!$F$10,0,10*ROW('Hygiene Data'!F100)),NA())</f>
        <v>#N/A</v>
      </c>
      <c r="BL106" s="111" t="e">
        <f ca="true">+IF(AND(ISNUMBER(OFFSET('Hygiene Data'!$G$6,0,10*ROW('Hygiene Data'!G100))),'Data Summary'!EA106="Yes"),OFFSET('Hygiene Data'!$G$6,0,10*ROW('Hygiene Data'!G100)),NA())</f>
        <v>#N/A</v>
      </c>
      <c r="BM106" s="111" t="e">
        <f ca="true">+IF(AND(ISNUMBER(OFFSET('Hygiene Data'!$G$8,0,10*ROW('Hygiene Data'!G100))),'Data Summary'!EB106="Yes"),OFFSET('Hygiene Data'!$G$8,0,10*ROW('Hygiene Data'!G100)),NA())</f>
        <v>#N/A</v>
      </c>
      <c r="BN106" s="111" t="e">
        <f ca="true">+IF(AND(ISNUMBER(OFFSET('Hygiene Data'!$G$10,0,10*ROW('Hygiene Data'!G100))),'Data Summary'!EC106="Yes"),OFFSET('Hygiene Data'!$G$10,0,10*ROW('Hygiene Data'!G100)),NA())</f>
        <v>#N/A</v>
      </c>
      <c r="BO106" s="111" t="e">
        <f ca="true">+IF(AND(ISNUMBER(OFFSET('Hygiene Data'!$H$6,0,10*ROW('Hygiene Data'!H100))),'Data Summary'!ED106="Yes"),OFFSET('Hygiene Data'!$H$6,0,10*ROW('Hygiene Data'!H100)),NA())</f>
        <v>#N/A</v>
      </c>
      <c r="BP106" s="111" t="e">
        <f ca="true">+IF(AND(ISNUMBER(OFFSET('Hygiene Data'!$H$8,0,10*ROW('Hygiene Data'!H100))),'Data Summary'!EE106="Yes"),OFFSET('Hygiene Data'!$H$8,0,10*ROW('Hygiene Data'!H100)),NA())</f>
        <v>#N/A</v>
      </c>
      <c r="BQ106" s="111" t="e">
        <f ca="true">+IF(AND(ISNUMBER(OFFSET('Hygiene Data'!$H$10,0,10*ROW('Hygiene Data'!H100))),'Data Summary'!EF106="Yes"),OFFSET('Hygiene Data'!$H$10,0,10*ROW('Hygiene Data'!H100)),NA())</f>
        <v>#N/A</v>
      </c>
    </row>
    <row r="107" x14ac:dyDescent="0.2">
      <c r="A107" s="59" t="e">
        <f ca="true">+IF(OFFSET('Water Data'!$B$1,0,10*ROW('Water Data'!B101))="",NA(),OFFSET('Water Data'!$B$1,0,10*ROW('Water Data'!B101)))</f>
        <v>#N/A</v>
      </c>
      <c r="B107" s="59" t="e">
        <f ca="true">+IF(OFFSET('Water Data'!$A$3,0,10*ROW('Water Data'!A104))="",NA(),OFFSET('Water Data'!$A$3,0,10*ROW('Water Data'!A104)))</f>
        <v>#N/A</v>
      </c>
      <c r="C107" s="59" t="e">
        <f ca="true">+IF(OFFSET('Water Data'!$C$3,0,10*ROW('Water Data'!C104))="",NA(),OFFSET('Water Data'!$C$3,0,10*ROW('Water Data'!C104)))</f>
        <v>#N/A</v>
      </c>
      <c r="D107" s="60" t="e">
        <f ca="true">+IF(AND(ISNUMBER(OFFSET('Water Data'!$C$5,0,10*ROW('Water Data'!C101))),'Data Summary'!BS107="Yes"),100-OFFSET('Water Data'!$C$5,0,10*ROW('Water Data'!C101)),NA())</f>
        <v>#N/A</v>
      </c>
      <c r="E107" s="60" t="e">
        <f ca="true">+IF(AND(ISNUMBER(OFFSET('Water Data'!$C$7,0,10*ROW('Water Data'!C101))),'Data Summary'!BT107="Yes"),OFFSET('Water Data'!$C$7,0,10*ROW('Water Data'!C101)),NA())</f>
        <v>#N/A</v>
      </c>
      <c r="F107" s="60" t="e">
        <f ca="true">+IF(AND(ISNUMBER(OFFSET('Water Data'!$C$10,0,10*ROW('Water Data'!C101))),'Data Summary'!BU107="Yes"),OFFSET('Water Data'!$C$10,0,10*ROW('Water Data'!C101)),NA())</f>
        <v>#N/A</v>
      </c>
      <c r="G107" s="60" t="e">
        <f ca="true">+IF(AND(ISNUMBER(OFFSET('Water Data'!$D$5,0,10*ROW('Water Data'!D101))),'Data Summary'!BV107="Yes"),100-OFFSET('Water Data'!$D$5,0,10*ROW('Water Data'!D101)),NA())</f>
        <v>#N/A</v>
      </c>
      <c r="H107" s="60" t="e">
        <f ca="true">+IF(AND(ISNUMBER(OFFSET('Water Data'!$D$7,0,10*ROW('Water Data'!D101))),'Data Summary'!BW107="Yes"),OFFSET('Water Data'!$D$7,0,10*ROW('Water Data'!D101)),NA())</f>
        <v>#N/A</v>
      </c>
      <c r="I107" s="60" t="e">
        <f ca="true">+IF(AND(ISNUMBER(OFFSET('Water Data'!$D$10,0,10*ROW('Water Data'!D101))),'Data Summary'!BX107="Yes"),OFFSET('Water Data'!$D$10,0,10*ROW('Water Data'!D101)),NA())</f>
        <v>#N/A</v>
      </c>
      <c r="J107" s="60" t="e">
        <f ca="true">+IF(AND(ISNUMBER(OFFSET('Water Data'!$E$5,0,10*ROW('Water Data'!E101))),'Data Summary'!BY107="Yes"),100-OFFSET('Water Data'!$E$5,0,10*ROW('Water Data'!E101)),NA())</f>
        <v>#N/A</v>
      </c>
      <c r="K107" s="60" t="e">
        <f ca="true">+IF(AND(ISNUMBER(OFFSET('Water Data'!$E$7,0,10*ROW('Water Data'!E101))),'Data Summary'!BZ107="Yes"),OFFSET('Water Data'!$E$7,0,10*ROW('Water Data'!E101)),NA())</f>
        <v>#N/A</v>
      </c>
      <c r="L107" s="60" t="e">
        <f ca="true">+IF(AND(ISNUMBER(OFFSET('Water Data'!$E$10,0,10*ROW('Water Data'!E101))),'Data Summary'!CA107="Yes"),OFFSET('Water Data'!$E$10,0,10*ROW('Water Data'!E101)),NA())</f>
        <v>#N/A</v>
      </c>
      <c r="M107" s="60" t="e">
        <f ca="true">+IF(AND(ISNUMBER(OFFSET('Water Data'!$F$5,0,10*ROW('Water Data'!F101))),'Data Summary'!CB107="Yes"),100-OFFSET('Water Data'!$F$5,0,10*ROW('Water Data'!F101)),NA())</f>
        <v>#N/A</v>
      </c>
      <c r="N107" s="60" t="e">
        <f ca="true">+IF(AND(ISNUMBER(OFFSET('Water Data'!$F$7,0,10*ROW('Water Data'!F101))),'Data Summary'!CC107="Yes"),OFFSET('Water Data'!$F$7,0,10*ROW('Water Data'!F101)),NA())</f>
        <v>#N/A</v>
      </c>
      <c r="O107" s="60" t="e">
        <f ca="true">+IF(AND(ISNUMBER(OFFSET('Water Data'!$F$10,0,10*ROW('Water Data'!F101))),'Data Summary'!CD107="Yes"),OFFSET('Water Data'!$F$10,0,10*ROW('Water Data'!F101)),NA())</f>
        <v>#N/A</v>
      </c>
      <c r="P107" s="60" t="e">
        <f ca="true">+IF(AND(ISNUMBER(OFFSET('Water Data'!$G$5,0,10*ROW('Water Data'!G101))),'Data Summary'!CE107="Yes"),100-OFFSET('Water Data'!$G$5,0,10*ROW('Water Data'!G101)),NA())</f>
        <v>#N/A</v>
      </c>
      <c r="Q107" s="60" t="e">
        <f ca="true">+IF(AND(ISNUMBER(OFFSET('Water Data'!$G$7,0,10*ROW('Water Data'!G101))),'Data Summary'!CF107="Yes"),OFFSET('Water Data'!$G$7,0,10*ROW('Water Data'!G101)),NA())</f>
        <v>#N/A</v>
      </c>
      <c r="R107" s="60" t="e">
        <f ca="true">+IF(AND(ISNUMBER(OFFSET('Water Data'!$G$10,0,10*ROW('Water Data'!G101))),'Data Summary'!CG107="Yes"),OFFSET('Water Data'!$G$10,0,10*ROW('Water Data'!G101)),NA())</f>
        <v>#N/A</v>
      </c>
      <c r="S107" s="60" t="e">
        <f ca="true">+IF(AND(ISNUMBER(OFFSET('Water Data'!$H$5,0,10*ROW('Water Data'!H101))),'Data Summary'!CH107="Yes"),100-OFFSET('Water Data'!$H$5,0,10*ROW('Water Data'!H101)),NA())</f>
        <v>#N/A</v>
      </c>
      <c r="T107" s="60" t="e">
        <f ca="true">+IF(AND(ISNUMBER(OFFSET('Water Data'!$H$7,0,10*ROW('Water Data'!H101))),'Data Summary'!CI107="Yes"),OFFSET('Water Data'!$H$7,0,10*ROW('Water Data'!H101)),NA())</f>
        <v>#N/A</v>
      </c>
      <c r="U107" s="60" t="e">
        <f ca="true">+IF(AND(ISNUMBER(OFFSET('Water Data'!$H$10,0,10*ROW('Water Data'!H101))),'Data Summary'!CJ107="Yes"),OFFSET('Water Data'!$H$10,0,10*ROW('Water Data'!H101)),NA())</f>
        <v>#N/A</v>
      </c>
      <c r="V107" s="106" t="e">
        <f ca="true">+IF(AND(ISNUMBER(OFFSET('Sanitation Data'!$C$5,0,10*ROW('Sanitation Data'!C101))),'Data Summary'!CK107="Yes"),100-OFFSET('Sanitation Data'!$C$5,0,10*ROW('Sanitation Data'!C101)),NA())</f>
        <v>#N/A</v>
      </c>
      <c r="W107" s="106" t="e">
        <f ca="true">+IF(AND(ISNUMBER(OFFSET('Sanitation Data'!$C$7,0,10*ROW('Sanitation Data'!C101))),'Data Summary'!CL107="Yes"),OFFSET('Sanitation Data'!$C$7,0,10*ROW('Sanitation Data'!C101)),NA())</f>
        <v>#N/A</v>
      </c>
      <c r="X107" s="106" t="e">
        <f ca="true">+IF(AND(ISNUMBER(OFFSET('Sanitation Data'!$C$11,0,10*ROW('Sanitation Data'!C101))),'Data Summary'!CM107="Yes"),OFFSET('Sanitation Data'!$C$11,0,10*ROW('Sanitation Data'!C101)),NA())</f>
        <v>#N/A</v>
      </c>
      <c r="Y107" s="106" t="e">
        <f ca="true">+IF(AND(ISNUMBER(OFFSET('Sanitation Data'!$C$12,0,10*ROW('Sanitation Data'!C101))),'Data Summary'!CN107="Yes"),OFFSET('Sanitation Data'!$C$12,0,10*ROW('Sanitation Data'!C101)),NA())</f>
        <v>#N/A</v>
      </c>
      <c r="Z107" s="106" t="e">
        <f ca="true">+IF(AND(ISNUMBER(OFFSET('Sanitation Data'!$C$13,0,10*ROW('Sanitation Data'!C101))),'Data Summary'!CO107="Yes"),OFFSET('Sanitation Data'!$C$13,0,10*ROW('Sanitation Data'!C101)),NA())</f>
        <v>#N/A</v>
      </c>
      <c r="AA107" s="106" t="e">
        <f ca="true">+IF(AND(ISNUMBER(OFFSET('Sanitation Data'!$D$5,0,10*ROW('Sanitation Data'!D101))),'Data Summary'!CP107="Yes"),100-OFFSET('Sanitation Data'!$D$5,0,10*ROW('Sanitation Data'!D101)),NA())</f>
        <v>#N/A</v>
      </c>
      <c r="AB107" s="106" t="e">
        <f ca="true">+IF(AND(ISNUMBER(OFFSET('Sanitation Data'!$D$7,0,10*ROW('Sanitation Data'!D101))),'Data Summary'!CQ107="Yes"),OFFSET('Sanitation Data'!$D$7,0,10*ROW('Sanitation Data'!D101)),NA())</f>
        <v>#N/A</v>
      </c>
      <c r="AC107" s="106" t="e">
        <f ca="true">+IF(AND(ISNUMBER(OFFSET('Sanitation Data'!$D$11,0,10*ROW('Sanitation Data'!D101))),'Data Summary'!CR107="Yes"),OFFSET('Sanitation Data'!$D$11,0,10*ROW('Sanitation Data'!D101)),NA())</f>
        <v>#N/A</v>
      </c>
      <c r="AD107" s="106" t="e">
        <f ca="true">+IF(AND(ISNUMBER(OFFSET('Sanitation Data'!$D$12,0,10*ROW('Sanitation Data'!D101))),'Data Summary'!CS107="Yes"),OFFSET('Sanitation Data'!$D$12,0,10*ROW('Sanitation Data'!D101)),NA())</f>
        <v>#N/A</v>
      </c>
      <c r="AE107" s="106" t="e">
        <f ca="true">+IF(AND(ISNUMBER(OFFSET('Sanitation Data'!$D$13,0,10*ROW('Sanitation Data'!D101))),'Data Summary'!CT107="Yes"),OFFSET('Sanitation Data'!$D$13,0,10*ROW('Sanitation Data'!D101)),NA())</f>
        <v>#N/A</v>
      </c>
      <c r="AF107" s="106" t="e">
        <f ca="true">+IF(AND(ISNUMBER(OFFSET('Sanitation Data'!$E$5,0,10*ROW('Sanitation Data'!E101))),'Data Summary'!CU107="Yes"),100-OFFSET('Sanitation Data'!$E$5,0,10*ROW('Sanitation Data'!E101)),NA())</f>
        <v>#N/A</v>
      </c>
      <c r="AG107" s="106" t="e">
        <f ca="true">+IF(AND(ISNUMBER(OFFSET('Sanitation Data'!$E$7,0,10*ROW('Sanitation Data'!E101))),'Data Summary'!CV107="Yes"),OFFSET('Sanitation Data'!$E$7,0,10*ROW('Sanitation Data'!E101)),NA())</f>
        <v>#N/A</v>
      </c>
      <c r="AH107" s="106" t="e">
        <f ca="true">+IF(AND(ISNUMBER(OFFSET('Sanitation Data'!$E$11,0,10*ROW('Sanitation Data'!E101))),'Data Summary'!CW107="Yes"),OFFSET('Sanitation Data'!$E$11,0,10*ROW('Sanitation Data'!E101)),NA())</f>
        <v>#N/A</v>
      </c>
      <c r="AI107" s="106" t="e">
        <f ca="true">+IF(AND(ISNUMBER(OFFSET('Sanitation Data'!$E$12,0,10*ROW('Sanitation Data'!E101))),'Data Summary'!CX107="Yes"),OFFSET('Sanitation Data'!$E$12,0,10*ROW('Sanitation Data'!E101)),NA())</f>
        <v>#N/A</v>
      </c>
      <c r="AJ107" s="106" t="e">
        <f ca="true">+IF(AND(ISNUMBER(OFFSET('Sanitation Data'!$E$13,0,10*ROW('Sanitation Data'!E101))),'Data Summary'!CY107="Yes"),OFFSET('Sanitation Data'!$E$13,0,10*ROW('Sanitation Data'!E101)),NA())</f>
        <v>#N/A</v>
      </c>
      <c r="AK107" s="106" t="e">
        <f ca="true">+IF(AND(ISNUMBER(OFFSET('Sanitation Data'!$F$5,0,10*ROW('Sanitation Data'!F101))),'Data Summary'!CZ107="Yes"),100-OFFSET('Sanitation Data'!$F$5,0,10*ROW('Sanitation Data'!F101)),NA())</f>
        <v>#N/A</v>
      </c>
      <c r="AL107" s="106" t="e">
        <f ca="true">+IF(AND(ISNUMBER(OFFSET('Sanitation Data'!$F$7,0,10*ROW('Sanitation Data'!F101))),'Data Summary'!DA107="Yes"),OFFSET('Sanitation Data'!$F$7,0,10*ROW('Sanitation Data'!F101)),NA())</f>
        <v>#N/A</v>
      </c>
      <c r="AM107" s="106" t="e">
        <f ca="true">+IF(AND(ISNUMBER(OFFSET('Sanitation Data'!$F$11,0,10*ROW('Sanitation Data'!F101))),'Data Summary'!DB107="Yes"),OFFSET('Sanitation Data'!$F$11,0,10*ROW('Sanitation Data'!F101)),NA())</f>
        <v>#N/A</v>
      </c>
      <c r="AN107" s="106" t="e">
        <f ca="true">+IF(AND(ISNUMBER(OFFSET('Sanitation Data'!$F$12,0,10*ROW('Sanitation Data'!F101))),'Data Summary'!DC107="Yes"),OFFSET('Sanitation Data'!$F$12,0,10*ROW('Sanitation Data'!F101)),NA())</f>
        <v>#N/A</v>
      </c>
      <c r="AO107" s="106" t="e">
        <f ca="true">+IF(AND(ISNUMBER(OFFSET('Sanitation Data'!$F$13,0,10*ROW('Sanitation Data'!F101))),'Data Summary'!DD107="Yes"),OFFSET('Sanitation Data'!$F$13,0,10*ROW('Sanitation Data'!F101)),NA())</f>
        <v>#N/A</v>
      </c>
      <c r="AP107" s="106" t="e">
        <f ca="true">+IF(AND(ISNUMBER(OFFSET('Sanitation Data'!$G$5,0,10*ROW('Sanitation Data'!G101))),'Data Summary'!DE107="Yes"),100-OFFSET('Sanitation Data'!$G$5,0,10*ROW('Sanitation Data'!G101)),NA())</f>
        <v>#N/A</v>
      </c>
      <c r="AQ107" s="106" t="e">
        <f ca="true">+IF(AND(ISNUMBER(OFFSET('Sanitation Data'!$G$7,0,10*ROW('Sanitation Data'!G101))),'Data Summary'!DF107="Yes"),OFFSET('Sanitation Data'!$G$7,0,10*ROW('Sanitation Data'!G101)),NA())</f>
        <v>#N/A</v>
      </c>
      <c r="AR107" s="106" t="e">
        <f ca="true">+IF(AND(ISNUMBER(OFFSET('Sanitation Data'!$G$11,0,10*ROW('Sanitation Data'!G101))),'Data Summary'!DG107="Yes"),OFFSET('Sanitation Data'!$G$11,0,10*ROW('Sanitation Data'!G101)),NA())</f>
        <v>#N/A</v>
      </c>
      <c r="AS107" s="106" t="e">
        <f ca="true">+IF(AND(ISNUMBER(OFFSET('Sanitation Data'!$G$12,0,10*ROW('Sanitation Data'!G101))),'Data Summary'!DH107="Yes"),OFFSET('Sanitation Data'!$G$12,0,10*ROW('Sanitation Data'!G101)),NA())</f>
        <v>#N/A</v>
      </c>
      <c r="AT107" s="106" t="e">
        <f ca="true">+IF(AND(ISNUMBER(OFFSET('Sanitation Data'!$G$13,0,10*ROW('Sanitation Data'!G101))),'Data Summary'!DI107="Yes"),OFFSET('Sanitation Data'!$G$13,0,10*ROW('Sanitation Data'!G101)),NA())</f>
        <v>#N/A</v>
      </c>
      <c r="AU107" s="106" t="e">
        <f ca="true">+IF(AND(ISNUMBER(OFFSET('Sanitation Data'!$H$5,0,10*ROW('Sanitation Data'!H101))),'Data Summary'!DJ107="Yes"),100-OFFSET('Sanitation Data'!$H$5,0,10*ROW('Sanitation Data'!H101)),NA())</f>
        <v>#N/A</v>
      </c>
      <c r="AV107" s="106" t="e">
        <f ca="true">+IF(AND(ISNUMBER(OFFSET('Sanitation Data'!$H$7,0,10*ROW('Sanitation Data'!H101))),'Data Summary'!DK107="Yes"),OFFSET('Sanitation Data'!$H$7,0,10*ROW('Sanitation Data'!H101)),NA())</f>
        <v>#N/A</v>
      </c>
      <c r="AW107" s="106" t="e">
        <f ca="true">+IF(AND(ISNUMBER(OFFSET('Sanitation Data'!$H$11,0,10*ROW('Sanitation Data'!H101))),'Data Summary'!DL107="Yes"),OFFSET('Sanitation Data'!$H$11,0,10*ROW('Sanitation Data'!H101)),NA())</f>
        <v>#N/A</v>
      </c>
      <c r="AX107" s="106" t="e">
        <f ca="true">+IF(AND(ISNUMBER(OFFSET('Sanitation Data'!$H$12,0,10*ROW('Sanitation Data'!H101))),'Data Summary'!DM107="Yes"),OFFSET('Sanitation Data'!$H$12,0,10*ROW('Sanitation Data'!H101)),NA())</f>
        <v>#N/A</v>
      </c>
      <c r="AY107" s="106" t="e">
        <f ca="true">+IF(AND(ISNUMBER(OFFSET('Sanitation Data'!$H$13,0,10*ROW('Sanitation Data'!H101))),'Data Summary'!DN107="Yes"),OFFSET('Sanitation Data'!$H$13,0,10*ROW('Sanitation Data'!H101)),NA())</f>
        <v>#N/A</v>
      </c>
      <c r="AZ107" s="111" t="e">
        <f ca="true">+IF(AND(ISNUMBER(OFFSET('Hygiene Data'!$C$6,0,10*ROW('Hygiene Data'!C101))),'Data Summary'!DO107="Yes"),OFFSET('Hygiene Data'!$C$6,0,10*ROW('Hygiene Data'!C101)),NA())</f>
        <v>#N/A</v>
      </c>
      <c r="BA107" s="111" t="e">
        <f ca="true">+IF(AND(ISNUMBER(OFFSET('Hygiene Data'!$C$8,0,10*ROW('Hygiene Data'!C101))),'Data Summary'!DP107="Yes"),OFFSET('Hygiene Data'!$C$8,0,10*ROW('Hygiene Data'!C101)),NA())</f>
        <v>#N/A</v>
      </c>
      <c r="BB107" s="111" t="e">
        <f ca="true">+IF(AND(ISNUMBER(OFFSET('Hygiene Data'!$C$10,0,10*ROW('Hygiene Data'!C101))),'Data Summary'!DQ107="Yes"),OFFSET('Hygiene Data'!$C$10,0,10*ROW('Hygiene Data'!C101)),NA())</f>
        <v>#N/A</v>
      </c>
      <c r="BC107" s="111" t="e">
        <f ca="true">+IF(AND(ISNUMBER(OFFSET('Hygiene Data'!$D$6,0,10*ROW('Hygiene Data'!D101))),'Data Summary'!DR107="Yes"),OFFSET('Hygiene Data'!$D$6,0,10*ROW('Hygiene Data'!D101)),NA())</f>
        <v>#N/A</v>
      </c>
      <c r="BD107" s="111" t="e">
        <f ca="true">+IF(AND(ISNUMBER(OFFSET('Hygiene Data'!$D$8,0,10*ROW('Hygiene Data'!D101))),'Data Summary'!DS107="Yes"),OFFSET('Hygiene Data'!$D$8,0,10*ROW('Hygiene Data'!D101)),NA())</f>
        <v>#N/A</v>
      </c>
      <c r="BE107" s="111" t="e">
        <f ca="true">+IF(AND(ISNUMBER(OFFSET('Hygiene Data'!$D$10,0,10*ROW('Hygiene Data'!D101))),'Data Summary'!DT107="Yes"),OFFSET('Hygiene Data'!$D$10,0,10*ROW('Hygiene Data'!D101)),NA())</f>
        <v>#N/A</v>
      </c>
      <c r="BF107" s="111" t="e">
        <f ca="true">+IF(AND(ISNUMBER(OFFSET('Hygiene Data'!$E$6,0,10*ROW('Hygiene Data'!E101))),'Data Summary'!DU107="Yes"),OFFSET('Hygiene Data'!$E$6,0,10*ROW('Hygiene Data'!E101)),NA())</f>
        <v>#N/A</v>
      </c>
      <c r="BG107" s="111" t="e">
        <f ca="true">+IF(AND(ISNUMBER(OFFSET('Hygiene Data'!$E$8,0,10*ROW('Hygiene Data'!E101))),'Data Summary'!DV107="Yes"),OFFSET('Hygiene Data'!$E$8,0,10*ROW('Hygiene Data'!E101)),NA())</f>
        <v>#N/A</v>
      </c>
      <c r="BH107" s="111" t="e">
        <f ca="true">+IF(AND(ISNUMBER(OFFSET('Hygiene Data'!$E$10,0,10*ROW('Hygiene Data'!E101))),'Data Summary'!DW107="Yes"),OFFSET('Hygiene Data'!$E$10,0,10*ROW('Hygiene Data'!E101)),NA())</f>
        <v>#N/A</v>
      </c>
      <c r="BI107" s="111" t="e">
        <f ca="true">+IF(AND(ISNUMBER(OFFSET('Hygiene Data'!$F$6,0,10*ROW('Hygiene Data'!F101))),'Data Summary'!DX107="Yes"),OFFSET('Hygiene Data'!$F$6,0,10*ROW('Hygiene Data'!F101)),NA())</f>
        <v>#N/A</v>
      </c>
      <c r="BJ107" s="111" t="e">
        <f ca="true">+IF(AND(ISNUMBER(OFFSET('Hygiene Data'!$F$8,0,10*ROW('Hygiene Data'!F101))),'Data Summary'!DY107="Yes"),OFFSET('Hygiene Data'!$F$8,0,10*ROW('Hygiene Data'!F101)),NA())</f>
        <v>#N/A</v>
      </c>
      <c r="BK107" s="111" t="e">
        <f ca="true">+IF(AND(ISNUMBER(OFFSET('Hygiene Data'!$F$10,0,10*ROW('Hygiene Data'!F101))),'Data Summary'!DZ107="Yes"),OFFSET('Hygiene Data'!$F$10,0,10*ROW('Hygiene Data'!F101)),NA())</f>
        <v>#N/A</v>
      </c>
      <c r="BL107" s="111" t="e">
        <f ca="true">+IF(AND(ISNUMBER(OFFSET('Hygiene Data'!$G$6,0,10*ROW('Hygiene Data'!G101))),'Data Summary'!EA107="Yes"),OFFSET('Hygiene Data'!$G$6,0,10*ROW('Hygiene Data'!G101)),NA())</f>
        <v>#N/A</v>
      </c>
      <c r="BM107" s="111" t="e">
        <f ca="true">+IF(AND(ISNUMBER(OFFSET('Hygiene Data'!$G$8,0,10*ROW('Hygiene Data'!G101))),'Data Summary'!EB107="Yes"),OFFSET('Hygiene Data'!$G$8,0,10*ROW('Hygiene Data'!G101)),NA())</f>
        <v>#N/A</v>
      </c>
      <c r="BN107" s="111" t="e">
        <f ca="true">+IF(AND(ISNUMBER(OFFSET('Hygiene Data'!$G$10,0,10*ROW('Hygiene Data'!G101))),'Data Summary'!EC107="Yes"),OFFSET('Hygiene Data'!$G$10,0,10*ROW('Hygiene Data'!G101)),NA())</f>
        <v>#N/A</v>
      </c>
      <c r="BO107" s="111" t="e">
        <f ca="true">+IF(AND(ISNUMBER(OFFSET('Hygiene Data'!$H$6,0,10*ROW('Hygiene Data'!H101))),'Data Summary'!ED107="Yes"),OFFSET('Hygiene Data'!$H$6,0,10*ROW('Hygiene Data'!H101)),NA())</f>
        <v>#N/A</v>
      </c>
      <c r="BP107" s="111" t="e">
        <f ca="true">+IF(AND(ISNUMBER(OFFSET('Hygiene Data'!$H$8,0,10*ROW('Hygiene Data'!H101))),'Data Summary'!EE107="Yes"),OFFSET('Hygiene Data'!$H$8,0,10*ROW('Hygiene Data'!H101)),NA())</f>
        <v>#N/A</v>
      </c>
      <c r="BQ107" s="111" t="e">
        <f ca="true">+IF(AND(ISNUMBER(OFFSET('Hygiene Data'!$H$10,0,10*ROW('Hygiene Data'!H101))),'Data Summary'!EF107="Yes"),OFFSET('Hygiene Data'!$H$10,0,10*ROW('Hygiene Data'!H101)),NA())</f>
        <v>#N/A</v>
      </c>
    </row>
    <row r="108" x14ac:dyDescent="0.2">
      <c r="A108" s="59" t="e">
        <f ca="true">+IF(OFFSET('Water Data'!$B$1,0,10*ROW('Water Data'!B102))="",NA(),OFFSET('Water Data'!$B$1,0,10*ROW('Water Data'!B102)))</f>
        <v>#N/A</v>
      </c>
      <c r="B108" s="59" t="e">
        <f ca="true">+IF(OFFSET('Water Data'!$A$3,0,10*ROW('Water Data'!A105))="",NA(),OFFSET('Water Data'!$A$3,0,10*ROW('Water Data'!A105)))</f>
        <v>#N/A</v>
      </c>
      <c r="C108" s="59" t="e">
        <f ca="true">+IF(OFFSET('Water Data'!$C$3,0,10*ROW('Water Data'!C105))="",NA(),OFFSET('Water Data'!$C$3,0,10*ROW('Water Data'!C105)))</f>
        <v>#N/A</v>
      </c>
      <c r="D108" s="60" t="e">
        <f ca="true">+IF(AND(ISNUMBER(OFFSET('Water Data'!$C$5,0,10*ROW('Water Data'!C102))),'Data Summary'!BS108="Yes"),100-OFFSET('Water Data'!$C$5,0,10*ROW('Water Data'!C102)),NA())</f>
        <v>#N/A</v>
      </c>
      <c r="E108" s="60" t="e">
        <f ca="true">+IF(AND(ISNUMBER(OFFSET('Water Data'!$C$7,0,10*ROW('Water Data'!C102))),'Data Summary'!BT108="Yes"),OFFSET('Water Data'!$C$7,0,10*ROW('Water Data'!C102)),NA())</f>
        <v>#N/A</v>
      </c>
      <c r="F108" s="60" t="e">
        <f ca="true">+IF(AND(ISNUMBER(OFFSET('Water Data'!$C$10,0,10*ROW('Water Data'!C102))),'Data Summary'!BU108="Yes"),OFFSET('Water Data'!$C$10,0,10*ROW('Water Data'!C102)),NA())</f>
        <v>#N/A</v>
      </c>
      <c r="G108" s="60" t="e">
        <f ca="true">+IF(AND(ISNUMBER(OFFSET('Water Data'!$D$5,0,10*ROW('Water Data'!D102))),'Data Summary'!BV108="Yes"),100-OFFSET('Water Data'!$D$5,0,10*ROW('Water Data'!D102)),NA())</f>
        <v>#N/A</v>
      </c>
      <c r="H108" s="60" t="e">
        <f ca="true">+IF(AND(ISNUMBER(OFFSET('Water Data'!$D$7,0,10*ROW('Water Data'!D102))),'Data Summary'!BW108="Yes"),OFFSET('Water Data'!$D$7,0,10*ROW('Water Data'!D102)),NA())</f>
        <v>#N/A</v>
      </c>
      <c r="I108" s="60" t="e">
        <f ca="true">+IF(AND(ISNUMBER(OFFSET('Water Data'!$D$10,0,10*ROW('Water Data'!D102))),'Data Summary'!BX108="Yes"),OFFSET('Water Data'!$D$10,0,10*ROW('Water Data'!D102)),NA())</f>
        <v>#N/A</v>
      </c>
      <c r="J108" s="60" t="e">
        <f ca="true">+IF(AND(ISNUMBER(OFFSET('Water Data'!$E$5,0,10*ROW('Water Data'!E102))),'Data Summary'!BY108="Yes"),100-OFFSET('Water Data'!$E$5,0,10*ROW('Water Data'!E102)),NA())</f>
        <v>#N/A</v>
      </c>
      <c r="K108" s="60" t="e">
        <f ca="true">+IF(AND(ISNUMBER(OFFSET('Water Data'!$E$7,0,10*ROW('Water Data'!E102))),'Data Summary'!BZ108="Yes"),OFFSET('Water Data'!$E$7,0,10*ROW('Water Data'!E102)),NA())</f>
        <v>#N/A</v>
      </c>
      <c r="L108" s="60" t="e">
        <f ca="true">+IF(AND(ISNUMBER(OFFSET('Water Data'!$E$10,0,10*ROW('Water Data'!E102))),'Data Summary'!CA108="Yes"),OFFSET('Water Data'!$E$10,0,10*ROW('Water Data'!E102)),NA())</f>
        <v>#N/A</v>
      </c>
      <c r="M108" s="60" t="e">
        <f ca="true">+IF(AND(ISNUMBER(OFFSET('Water Data'!$F$5,0,10*ROW('Water Data'!F102))),'Data Summary'!CB108="Yes"),100-OFFSET('Water Data'!$F$5,0,10*ROW('Water Data'!F102)),NA())</f>
        <v>#N/A</v>
      </c>
      <c r="N108" s="60" t="e">
        <f ca="true">+IF(AND(ISNUMBER(OFFSET('Water Data'!$F$7,0,10*ROW('Water Data'!F102))),'Data Summary'!CC108="Yes"),OFFSET('Water Data'!$F$7,0,10*ROW('Water Data'!F102)),NA())</f>
        <v>#N/A</v>
      </c>
      <c r="O108" s="60" t="e">
        <f ca="true">+IF(AND(ISNUMBER(OFFSET('Water Data'!$F$10,0,10*ROW('Water Data'!F102))),'Data Summary'!CD108="Yes"),OFFSET('Water Data'!$F$10,0,10*ROW('Water Data'!F102)),NA())</f>
        <v>#N/A</v>
      </c>
      <c r="P108" s="60" t="e">
        <f ca="true">+IF(AND(ISNUMBER(OFFSET('Water Data'!$G$5,0,10*ROW('Water Data'!G102))),'Data Summary'!CE108="Yes"),100-OFFSET('Water Data'!$G$5,0,10*ROW('Water Data'!G102)),NA())</f>
        <v>#N/A</v>
      </c>
      <c r="Q108" s="60" t="e">
        <f ca="true">+IF(AND(ISNUMBER(OFFSET('Water Data'!$G$7,0,10*ROW('Water Data'!G102))),'Data Summary'!CF108="Yes"),OFFSET('Water Data'!$G$7,0,10*ROW('Water Data'!G102)),NA())</f>
        <v>#N/A</v>
      </c>
      <c r="R108" s="60" t="e">
        <f ca="true">+IF(AND(ISNUMBER(OFFSET('Water Data'!$G$10,0,10*ROW('Water Data'!G102))),'Data Summary'!CG108="Yes"),OFFSET('Water Data'!$G$10,0,10*ROW('Water Data'!G102)),NA())</f>
        <v>#N/A</v>
      </c>
      <c r="S108" s="60" t="e">
        <f ca="true">+IF(AND(ISNUMBER(OFFSET('Water Data'!$H$5,0,10*ROW('Water Data'!H102))),'Data Summary'!CH108="Yes"),100-OFFSET('Water Data'!$H$5,0,10*ROW('Water Data'!H102)),NA())</f>
        <v>#N/A</v>
      </c>
      <c r="T108" s="60" t="e">
        <f ca="true">+IF(AND(ISNUMBER(OFFSET('Water Data'!$H$7,0,10*ROW('Water Data'!H102))),'Data Summary'!CI108="Yes"),OFFSET('Water Data'!$H$7,0,10*ROW('Water Data'!H102)),NA())</f>
        <v>#N/A</v>
      </c>
      <c r="U108" s="60" t="e">
        <f ca="true">+IF(AND(ISNUMBER(OFFSET('Water Data'!$H$10,0,10*ROW('Water Data'!H102))),'Data Summary'!CJ108="Yes"),OFFSET('Water Data'!$H$10,0,10*ROW('Water Data'!H102)),NA())</f>
        <v>#N/A</v>
      </c>
      <c r="V108" s="106" t="e">
        <f ca="true">+IF(AND(ISNUMBER(OFFSET('Sanitation Data'!$C$5,0,10*ROW('Sanitation Data'!C102))),'Data Summary'!CK108="Yes"),100-OFFSET('Sanitation Data'!$C$5,0,10*ROW('Sanitation Data'!C102)),NA())</f>
        <v>#N/A</v>
      </c>
      <c r="W108" s="106" t="e">
        <f ca="true">+IF(AND(ISNUMBER(OFFSET('Sanitation Data'!$C$7,0,10*ROW('Sanitation Data'!C102))),'Data Summary'!CL108="Yes"),OFFSET('Sanitation Data'!$C$7,0,10*ROW('Sanitation Data'!C102)),NA())</f>
        <v>#N/A</v>
      </c>
      <c r="X108" s="106" t="e">
        <f ca="true">+IF(AND(ISNUMBER(OFFSET('Sanitation Data'!$C$11,0,10*ROW('Sanitation Data'!C102))),'Data Summary'!CM108="Yes"),OFFSET('Sanitation Data'!$C$11,0,10*ROW('Sanitation Data'!C102)),NA())</f>
        <v>#N/A</v>
      </c>
      <c r="Y108" s="106" t="e">
        <f ca="true">+IF(AND(ISNUMBER(OFFSET('Sanitation Data'!$C$12,0,10*ROW('Sanitation Data'!C102))),'Data Summary'!CN108="Yes"),OFFSET('Sanitation Data'!$C$12,0,10*ROW('Sanitation Data'!C102)),NA())</f>
        <v>#N/A</v>
      </c>
      <c r="Z108" s="106" t="e">
        <f ca="true">+IF(AND(ISNUMBER(OFFSET('Sanitation Data'!$C$13,0,10*ROW('Sanitation Data'!C102))),'Data Summary'!CO108="Yes"),OFFSET('Sanitation Data'!$C$13,0,10*ROW('Sanitation Data'!C102)),NA())</f>
        <v>#N/A</v>
      </c>
      <c r="AA108" s="106" t="e">
        <f ca="true">+IF(AND(ISNUMBER(OFFSET('Sanitation Data'!$D$5,0,10*ROW('Sanitation Data'!D102))),'Data Summary'!CP108="Yes"),100-OFFSET('Sanitation Data'!$D$5,0,10*ROW('Sanitation Data'!D102)),NA())</f>
        <v>#N/A</v>
      </c>
      <c r="AB108" s="106" t="e">
        <f ca="true">+IF(AND(ISNUMBER(OFFSET('Sanitation Data'!$D$7,0,10*ROW('Sanitation Data'!D102))),'Data Summary'!CQ108="Yes"),OFFSET('Sanitation Data'!$D$7,0,10*ROW('Sanitation Data'!D102)),NA())</f>
        <v>#N/A</v>
      </c>
      <c r="AC108" s="106" t="e">
        <f ca="true">+IF(AND(ISNUMBER(OFFSET('Sanitation Data'!$D$11,0,10*ROW('Sanitation Data'!D102))),'Data Summary'!CR108="Yes"),OFFSET('Sanitation Data'!$D$11,0,10*ROW('Sanitation Data'!D102)),NA())</f>
        <v>#N/A</v>
      </c>
      <c r="AD108" s="106" t="e">
        <f ca="true">+IF(AND(ISNUMBER(OFFSET('Sanitation Data'!$D$12,0,10*ROW('Sanitation Data'!D102))),'Data Summary'!CS108="Yes"),OFFSET('Sanitation Data'!$D$12,0,10*ROW('Sanitation Data'!D102)),NA())</f>
        <v>#N/A</v>
      </c>
      <c r="AE108" s="106" t="e">
        <f ca="true">+IF(AND(ISNUMBER(OFFSET('Sanitation Data'!$D$13,0,10*ROW('Sanitation Data'!D102))),'Data Summary'!CT108="Yes"),OFFSET('Sanitation Data'!$D$13,0,10*ROW('Sanitation Data'!D102)),NA())</f>
        <v>#N/A</v>
      </c>
      <c r="AF108" s="106" t="e">
        <f ca="true">+IF(AND(ISNUMBER(OFFSET('Sanitation Data'!$E$5,0,10*ROW('Sanitation Data'!E102))),'Data Summary'!CU108="Yes"),100-OFFSET('Sanitation Data'!$E$5,0,10*ROW('Sanitation Data'!E102)),NA())</f>
        <v>#N/A</v>
      </c>
      <c r="AG108" s="106" t="e">
        <f ca="true">+IF(AND(ISNUMBER(OFFSET('Sanitation Data'!$E$7,0,10*ROW('Sanitation Data'!E102))),'Data Summary'!CV108="Yes"),OFFSET('Sanitation Data'!$E$7,0,10*ROW('Sanitation Data'!E102)),NA())</f>
        <v>#N/A</v>
      </c>
      <c r="AH108" s="106" t="e">
        <f ca="true">+IF(AND(ISNUMBER(OFFSET('Sanitation Data'!$E$11,0,10*ROW('Sanitation Data'!E102))),'Data Summary'!CW108="Yes"),OFFSET('Sanitation Data'!$E$11,0,10*ROW('Sanitation Data'!E102)),NA())</f>
        <v>#N/A</v>
      </c>
      <c r="AI108" s="106" t="e">
        <f ca="true">+IF(AND(ISNUMBER(OFFSET('Sanitation Data'!$E$12,0,10*ROW('Sanitation Data'!E102))),'Data Summary'!CX108="Yes"),OFFSET('Sanitation Data'!$E$12,0,10*ROW('Sanitation Data'!E102)),NA())</f>
        <v>#N/A</v>
      </c>
      <c r="AJ108" s="106" t="e">
        <f ca="true">+IF(AND(ISNUMBER(OFFSET('Sanitation Data'!$E$13,0,10*ROW('Sanitation Data'!E102))),'Data Summary'!CY108="Yes"),OFFSET('Sanitation Data'!$E$13,0,10*ROW('Sanitation Data'!E102)),NA())</f>
        <v>#N/A</v>
      </c>
      <c r="AK108" s="106" t="e">
        <f ca="true">+IF(AND(ISNUMBER(OFFSET('Sanitation Data'!$F$5,0,10*ROW('Sanitation Data'!F102))),'Data Summary'!CZ108="Yes"),100-OFFSET('Sanitation Data'!$F$5,0,10*ROW('Sanitation Data'!F102)),NA())</f>
        <v>#N/A</v>
      </c>
      <c r="AL108" s="106" t="e">
        <f ca="true">+IF(AND(ISNUMBER(OFFSET('Sanitation Data'!$F$7,0,10*ROW('Sanitation Data'!F102))),'Data Summary'!DA108="Yes"),OFFSET('Sanitation Data'!$F$7,0,10*ROW('Sanitation Data'!F102)),NA())</f>
        <v>#N/A</v>
      </c>
      <c r="AM108" s="106" t="e">
        <f ca="true">+IF(AND(ISNUMBER(OFFSET('Sanitation Data'!$F$11,0,10*ROW('Sanitation Data'!F102))),'Data Summary'!DB108="Yes"),OFFSET('Sanitation Data'!$F$11,0,10*ROW('Sanitation Data'!F102)),NA())</f>
        <v>#N/A</v>
      </c>
      <c r="AN108" s="106" t="e">
        <f ca="true">+IF(AND(ISNUMBER(OFFSET('Sanitation Data'!$F$12,0,10*ROW('Sanitation Data'!F102))),'Data Summary'!DC108="Yes"),OFFSET('Sanitation Data'!$F$12,0,10*ROW('Sanitation Data'!F102)),NA())</f>
        <v>#N/A</v>
      </c>
      <c r="AO108" s="106" t="e">
        <f ca="true">+IF(AND(ISNUMBER(OFFSET('Sanitation Data'!$F$13,0,10*ROW('Sanitation Data'!F102))),'Data Summary'!DD108="Yes"),OFFSET('Sanitation Data'!$F$13,0,10*ROW('Sanitation Data'!F102)),NA())</f>
        <v>#N/A</v>
      </c>
      <c r="AP108" s="106" t="e">
        <f ca="true">+IF(AND(ISNUMBER(OFFSET('Sanitation Data'!$G$5,0,10*ROW('Sanitation Data'!G102))),'Data Summary'!DE108="Yes"),100-OFFSET('Sanitation Data'!$G$5,0,10*ROW('Sanitation Data'!G102)),NA())</f>
        <v>#N/A</v>
      </c>
      <c r="AQ108" s="106" t="e">
        <f ca="true">+IF(AND(ISNUMBER(OFFSET('Sanitation Data'!$G$7,0,10*ROW('Sanitation Data'!G102))),'Data Summary'!DF108="Yes"),OFFSET('Sanitation Data'!$G$7,0,10*ROW('Sanitation Data'!G102)),NA())</f>
        <v>#N/A</v>
      </c>
      <c r="AR108" s="106" t="e">
        <f ca="true">+IF(AND(ISNUMBER(OFFSET('Sanitation Data'!$G$11,0,10*ROW('Sanitation Data'!G102))),'Data Summary'!DG108="Yes"),OFFSET('Sanitation Data'!$G$11,0,10*ROW('Sanitation Data'!G102)),NA())</f>
        <v>#N/A</v>
      </c>
      <c r="AS108" s="106" t="e">
        <f ca="true">+IF(AND(ISNUMBER(OFFSET('Sanitation Data'!$G$12,0,10*ROW('Sanitation Data'!G102))),'Data Summary'!DH108="Yes"),OFFSET('Sanitation Data'!$G$12,0,10*ROW('Sanitation Data'!G102)),NA())</f>
        <v>#N/A</v>
      </c>
      <c r="AT108" s="106" t="e">
        <f ca="true">+IF(AND(ISNUMBER(OFFSET('Sanitation Data'!$G$13,0,10*ROW('Sanitation Data'!G102))),'Data Summary'!DI108="Yes"),OFFSET('Sanitation Data'!$G$13,0,10*ROW('Sanitation Data'!G102)),NA())</f>
        <v>#N/A</v>
      </c>
      <c r="AU108" s="106" t="e">
        <f ca="true">+IF(AND(ISNUMBER(OFFSET('Sanitation Data'!$H$5,0,10*ROW('Sanitation Data'!H102))),'Data Summary'!DJ108="Yes"),100-OFFSET('Sanitation Data'!$H$5,0,10*ROW('Sanitation Data'!H102)),NA())</f>
        <v>#N/A</v>
      </c>
      <c r="AV108" s="106" t="e">
        <f ca="true">+IF(AND(ISNUMBER(OFFSET('Sanitation Data'!$H$7,0,10*ROW('Sanitation Data'!H102))),'Data Summary'!DK108="Yes"),OFFSET('Sanitation Data'!$H$7,0,10*ROW('Sanitation Data'!H102)),NA())</f>
        <v>#N/A</v>
      </c>
      <c r="AW108" s="106" t="e">
        <f ca="true">+IF(AND(ISNUMBER(OFFSET('Sanitation Data'!$H$11,0,10*ROW('Sanitation Data'!H102))),'Data Summary'!DL108="Yes"),OFFSET('Sanitation Data'!$H$11,0,10*ROW('Sanitation Data'!H102)),NA())</f>
        <v>#N/A</v>
      </c>
      <c r="AX108" s="106" t="e">
        <f ca="true">+IF(AND(ISNUMBER(OFFSET('Sanitation Data'!$H$12,0,10*ROW('Sanitation Data'!H102))),'Data Summary'!DM108="Yes"),OFFSET('Sanitation Data'!$H$12,0,10*ROW('Sanitation Data'!H102)),NA())</f>
        <v>#N/A</v>
      </c>
      <c r="AY108" s="106" t="e">
        <f ca="true">+IF(AND(ISNUMBER(OFFSET('Sanitation Data'!$H$13,0,10*ROW('Sanitation Data'!H102))),'Data Summary'!DN108="Yes"),OFFSET('Sanitation Data'!$H$13,0,10*ROW('Sanitation Data'!H102)),NA())</f>
        <v>#N/A</v>
      </c>
      <c r="AZ108" s="111" t="e">
        <f ca="true">+IF(AND(ISNUMBER(OFFSET('Hygiene Data'!$C$6,0,10*ROW('Hygiene Data'!C102))),'Data Summary'!DO108="Yes"),OFFSET('Hygiene Data'!$C$6,0,10*ROW('Hygiene Data'!C102)),NA())</f>
        <v>#N/A</v>
      </c>
      <c r="BA108" s="111" t="e">
        <f ca="true">+IF(AND(ISNUMBER(OFFSET('Hygiene Data'!$C$8,0,10*ROW('Hygiene Data'!C102))),'Data Summary'!DP108="Yes"),OFFSET('Hygiene Data'!$C$8,0,10*ROW('Hygiene Data'!C102)),NA())</f>
        <v>#N/A</v>
      </c>
      <c r="BB108" s="111" t="e">
        <f ca="true">+IF(AND(ISNUMBER(OFFSET('Hygiene Data'!$C$10,0,10*ROW('Hygiene Data'!C102))),'Data Summary'!DQ108="Yes"),OFFSET('Hygiene Data'!$C$10,0,10*ROW('Hygiene Data'!C102)),NA())</f>
        <v>#N/A</v>
      </c>
      <c r="BC108" s="111" t="e">
        <f ca="true">+IF(AND(ISNUMBER(OFFSET('Hygiene Data'!$D$6,0,10*ROW('Hygiene Data'!D102))),'Data Summary'!DR108="Yes"),OFFSET('Hygiene Data'!$D$6,0,10*ROW('Hygiene Data'!D102)),NA())</f>
        <v>#N/A</v>
      </c>
      <c r="BD108" s="111" t="e">
        <f ca="true">+IF(AND(ISNUMBER(OFFSET('Hygiene Data'!$D$8,0,10*ROW('Hygiene Data'!D102))),'Data Summary'!DS108="Yes"),OFFSET('Hygiene Data'!$D$8,0,10*ROW('Hygiene Data'!D102)),NA())</f>
        <v>#N/A</v>
      </c>
      <c r="BE108" s="111" t="e">
        <f ca="true">+IF(AND(ISNUMBER(OFFSET('Hygiene Data'!$D$10,0,10*ROW('Hygiene Data'!D102))),'Data Summary'!DT108="Yes"),OFFSET('Hygiene Data'!$D$10,0,10*ROW('Hygiene Data'!D102)),NA())</f>
        <v>#N/A</v>
      </c>
      <c r="BF108" s="111" t="e">
        <f ca="true">+IF(AND(ISNUMBER(OFFSET('Hygiene Data'!$E$6,0,10*ROW('Hygiene Data'!E102))),'Data Summary'!DU108="Yes"),OFFSET('Hygiene Data'!$E$6,0,10*ROW('Hygiene Data'!E102)),NA())</f>
        <v>#N/A</v>
      </c>
      <c r="BG108" s="111" t="e">
        <f ca="true">+IF(AND(ISNUMBER(OFFSET('Hygiene Data'!$E$8,0,10*ROW('Hygiene Data'!E102))),'Data Summary'!DV108="Yes"),OFFSET('Hygiene Data'!$E$8,0,10*ROW('Hygiene Data'!E102)),NA())</f>
        <v>#N/A</v>
      </c>
      <c r="BH108" s="111" t="e">
        <f ca="true">+IF(AND(ISNUMBER(OFFSET('Hygiene Data'!$E$10,0,10*ROW('Hygiene Data'!E102))),'Data Summary'!DW108="Yes"),OFFSET('Hygiene Data'!$E$10,0,10*ROW('Hygiene Data'!E102)),NA())</f>
        <v>#N/A</v>
      </c>
      <c r="BI108" s="111" t="e">
        <f ca="true">+IF(AND(ISNUMBER(OFFSET('Hygiene Data'!$F$6,0,10*ROW('Hygiene Data'!F102))),'Data Summary'!DX108="Yes"),OFFSET('Hygiene Data'!$F$6,0,10*ROW('Hygiene Data'!F102)),NA())</f>
        <v>#N/A</v>
      </c>
      <c r="BJ108" s="111" t="e">
        <f ca="true">+IF(AND(ISNUMBER(OFFSET('Hygiene Data'!$F$8,0,10*ROW('Hygiene Data'!F102))),'Data Summary'!DY108="Yes"),OFFSET('Hygiene Data'!$F$8,0,10*ROW('Hygiene Data'!F102)),NA())</f>
        <v>#N/A</v>
      </c>
      <c r="BK108" s="111" t="e">
        <f ca="true">+IF(AND(ISNUMBER(OFFSET('Hygiene Data'!$F$10,0,10*ROW('Hygiene Data'!F102))),'Data Summary'!DZ108="Yes"),OFFSET('Hygiene Data'!$F$10,0,10*ROW('Hygiene Data'!F102)),NA())</f>
        <v>#N/A</v>
      </c>
      <c r="BL108" s="111" t="e">
        <f ca="true">+IF(AND(ISNUMBER(OFFSET('Hygiene Data'!$G$6,0,10*ROW('Hygiene Data'!G102))),'Data Summary'!EA108="Yes"),OFFSET('Hygiene Data'!$G$6,0,10*ROW('Hygiene Data'!G102)),NA())</f>
        <v>#N/A</v>
      </c>
      <c r="BM108" s="111" t="e">
        <f ca="true">+IF(AND(ISNUMBER(OFFSET('Hygiene Data'!$G$8,0,10*ROW('Hygiene Data'!G102))),'Data Summary'!EB108="Yes"),OFFSET('Hygiene Data'!$G$8,0,10*ROW('Hygiene Data'!G102)),NA())</f>
        <v>#N/A</v>
      </c>
      <c r="BN108" s="111" t="e">
        <f ca="true">+IF(AND(ISNUMBER(OFFSET('Hygiene Data'!$G$10,0,10*ROW('Hygiene Data'!G102))),'Data Summary'!EC108="Yes"),OFFSET('Hygiene Data'!$G$10,0,10*ROW('Hygiene Data'!G102)),NA())</f>
        <v>#N/A</v>
      </c>
      <c r="BO108" s="111" t="e">
        <f ca="true">+IF(AND(ISNUMBER(OFFSET('Hygiene Data'!$H$6,0,10*ROW('Hygiene Data'!H102))),'Data Summary'!ED108="Yes"),OFFSET('Hygiene Data'!$H$6,0,10*ROW('Hygiene Data'!H102)),NA())</f>
        <v>#N/A</v>
      </c>
      <c r="BP108" s="111" t="e">
        <f ca="true">+IF(AND(ISNUMBER(OFFSET('Hygiene Data'!$H$8,0,10*ROW('Hygiene Data'!H102))),'Data Summary'!EE108="Yes"),OFFSET('Hygiene Data'!$H$8,0,10*ROW('Hygiene Data'!H102)),NA())</f>
        <v>#N/A</v>
      </c>
      <c r="BQ108" s="111" t="e">
        <f ca="true">+IF(AND(ISNUMBER(OFFSET('Hygiene Data'!$H$10,0,10*ROW('Hygiene Data'!H102))),'Data Summary'!EF108="Yes"),OFFSET('Hygiene Data'!$H$10,0,10*ROW('Hygiene Data'!H102)),NA())</f>
        <v>#N/A</v>
      </c>
    </row>
    <row r="109" x14ac:dyDescent="0.2">
      <c r="A109" s="59" t="e">
        <f ca="true">+IF(OFFSET('Water Data'!$B$1,0,10*ROW('Water Data'!B103))="",NA(),OFFSET('Water Data'!$B$1,0,10*ROW('Water Data'!B103)))</f>
        <v>#N/A</v>
      </c>
      <c r="B109" s="59" t="e">
        <f ca="true">+IF(OFFSET('Water Data'!$A$3,0,10*ROW('Water Data'!A106))="",NA(),OFFSET('Water Data'!$A$3,0,10*ROW('Water Data'!A106)))</f>
        <v>#N/A</v>
      </c>
      <c r="C109" s="59" t="e">
        <f ca="true">+IF(OFFSET('Water Data'!$C$3,0,10*ROW('Water Data'!C106))="",NA(),OFFSET('Water Data'!$C$3,0,10*ROW('Water Data'!C106)))</f>
        <v>#N/A</v>
      </c>
      <c r="D109" s="60" t="e">
        <f ca="true">+IF(AND(ISNUMBER(OFFSET('Water Data'!$C$5,0,10*ROW('Water Data'!C103))),'Data Summary'!BS109="Yes"),100-OFFSET('Water Data'!$C$5,0,10*ROW('Water Data'!C103)),NA())</f>
        <v>#N/A</v>
      </c>
      <c r="E109" s="60" t="e">
        <f ca="true">+IF(AND(ISNUMBER(OFFSET('Water Data'!$C$7,0,10*ROW('Water Data'!C103))),'Data Summary'!BT109="Yes"),OFFSET('Water Data'!$C$7,0,10*ROW('Water Data'!C103)),NA())</f>
        <v>#N/A</v>
      </c>
      <c r="F109" s="60" t="e">
        <f ca="true">+IF(AND(ISNUMBER(OFFSET('Water Data'!$C$10,0,10*ROW('Water Data'!C103))),'Data Summary'!BU109="Yes"),OFFSET('Water Data'!$C$10,0,10*ROW('Water Data'!C103)),NA())</f>
        <v>#N/A</v>
      </c>
      <c r="G109" s="60" t="e">
        <f ca="true">+IF(AND(ISNUMBER(OFFSET('Water Data'!$D$5,0,10*ROW('Water Data'!D103))),'Data Summary'!BV109="Yes"),100-OFFSET('Water Data'!$D$5,0,10*ROW('Water Data'!D103)),NA())</f>
        <v>#N/A</v>
      </c>
      <c r="H109" s="60" t="e">
        <f ca="true">+IF(AND(ISNUMBER(OFFSET('Water Data'!$D$7,0,10*ROW('Water Data'!D103))),'Data Summary'!BW109="Yes"),OFFSET('Water Data'!$D$7,0,10*ROW('Water Data'!D103)),NA())</f>
        <v>#N/A</v>
      </c>
      <c r="I109" s="60" t="e">
        <f ca="true">+IF(AND(ISNUMBER(OFFSET('Water Data'!$D$10,0,10*ROW('Water Data'!D103))),'Data Summary'!BX109="Yes"),OFFSET('Water Data'!$D$10,0,10*ROW('Water Data'!D103)),NA())</f>
        <v>#N/A</v>
      </c>
      <c r="J109" s="60" t="e">
        <f ca="true">+IF(AND(ISNUMBER(OFFSET('Water Data'!$E$5,0,10*ROW('Water Data'!E103))),'Data Summary'!BY109="Yes"),100-OFFSET('Water Data'!$E$5,0,10*ROW('Water Data'!E103)),NA())</f>
        <v>#N/A</v>
      </c>
      <c r="K109" s="60" t="e">
        <f ca="true">+IF(AND(ISNUMBER(OFFSET('Water Data'!$E$7,0,10*ROW('Water Data'!E103))),'Data Summary'!BZ109="Yes"),OFFSET('Water Data'!$E$7,0,10*ROW('Water Data'!E103)),NA())</f>
        <v>#N/A</v>
      </c>
      <c r="L109" s="60" t="e">
        <f ca="true">+IF(AND(ISNUMBER(OFFSET('Water Data'!$E$10,0,10*ROW('Water Data'!E103))),'Data Summary'!CA109="Yes"),OFFSET('Water Data'!$E$10,0,10*ROW('Water Data'!E103)),NA())</f>
        <v>#N/A</v>
      </c>
      <c r="M109" s="60" t="e">
        <f ca="true">+IF(AND(ISNUMBER(OFFSET('Water Data'!$F$5,0,10*ROW('Water Data'!F103))),'Data Summary'!CB109="Yes"),100-OFFSET('Water Data'!$F$5,0,10*ROW('Water Data'!F103)),NA())</f>
        <v>#N/A</v>
      </c>
      <c r="N109" s="60" t="e">
        <f ca="true">+IF(AND(ISNUMBER(OFFSET('Water Data'!$F$7,0,10*ROW('Water Data'!F103))),'Data Summary'!CC109="Yes"),OFFSET('Water Data'!$F$7,0,10*ROW('Water Data'!F103)),NA())</f>
        <v>#N/A</v>
      </c>
      <c r="O109" s="60" t="e">
        <f ca="true">+IF(AND(ISNUMBER(OFFSET('Water Data'!$F$10,0,10*ROW('Water Data'!F103))),'Data Summary'!CD109="Yes"),OFFSET('Water Data'!$F$10,0,10*ROW('Water Data'!F103)),NA())</f>
        <v>#N/A</v>
      </c>
      <c r="P109" s="60" t="e">
        <f ca="true">+IF(AND(ISNUMBER(OFFSET('Water Data'!$G$5,0,10*ROW('Water Data'!G103))),'Data Summary'!CE109="Yes"),100-OFFSET('Water Data'!$G$5,0,10*ROW('Water Data'!G103)),NA())</f>
        <v>#N/A</v>
      </c>
      <c r="Q109" s="60" t="e">
        <f ca="true">+IF(AND(ISNUMBER(OFFSET('Water Data'!$G$7,0,10*ROW('Water Data'!G103))),'Data Summary'!CF109="Yes"),OFFSET('Water Data'!$G$7,0,10*ROW('Water Data'!G103)),NA())</f>
        <v>#N/A</v>
      </c>
      <c r="R109" s="60" t="e">
        <f ca="true">+IF(AND(ISNUMBER(OFFSET('Water Data'!$G$10,0,10*ROW('Water Data'!G103))),'Data Summary'!CG109="Yes"),OFFSET('Water Data'!$G$10,0,10*ROW('Water Data'!G103)),NA())</f>
        <v>#N/A</v>
      </c>
      <c r="S109" s="60" t="e">
        <f ca="true">+IF(AND(ISNUMBER(OFFSET('Water Data'!$H$5,0,10*ROW('Water Data'!H103))),'Data Summary'!CH109="Yes"),100-OFFSET('Water Data'!$H$5,0,10*ROW('Water Data'!H103)),NA())</f>
        <v>#N/A</v>
      </c>
      <c r="T109" s="60" t="e">
        <f ca="true">+IF(AND(ISNUMBER(OFFSET('Water Data'!$H$7,0,10*ROW('Water Data'!H103))),'Data Summary'!CI109="Yes"),OFFSET('Water Data'!$H$7,0,10*ROW('Water Data'!H103)),NA())</f>
        <v>#N/A</v>
      </c>
      <c r="U109" s="60" t="e">
        <f ca="true">+IF(AND(ISNUMBER(OFFSET('Water Data'!$H$10,0,10*ROW('Water Data'!H103))),'Data Summary'!CJ109="Yes"),OFFSET('Water Data'!$H$10,0,10*ROW('Water Data'!H103)),NA())</f>
        <v>#N/A</v>
      </c>
      <c r="V109" s="106" t="e">
        <f ca="true">+IF(AND(ISNUMBER(OFFSET('Sanitation Data'!$C$5,0,10*ROW('Sanitation Data'!C103))),'Data Summary'!CK109="Yes"),100-OFFSET('Sanitation Data'!$C$5,0,10*ROW('Sanitation Data'!C103)),NA())</f>
        <v>#N/A</v>
      </c>
      <c r="W109" s="106" t="e">
        <f ca="true">+IF(AND(ISNUMBER(OFFSET('Sanitation Data'!$C$7,0,10*ROW('Sanitation Data'!C103))),'Data Summary'!CL109="Yes"),OFFSET('Sanitation Data'!$C$7,0,10*ROW('Sanitation Data'!C103)),NA())</f>
        <v>#N/A</v>
      </c>
      <c r="X109" s="106" t="e">
        <f ca="true">+IF(AND(ISNUMBER(OFFSET('Sanitation Data'!$C$11,0,10*ROW('Sanitation Data'!C103))),'Data Summary'!CM109="Yes"),OFFSET('Sanitation Data'!$C$11,0,10*ROW('Sanitation Data'!C103)),NA())</f>
        <v>#N/A</v>
      </c>
      <c r="Y109" s="106" t="e">
        <f ca="true">+IF(AND(ISNUMBER(OFFSET('Sanitation Data'!$C$12,0,10*ROW('Sanitation Data'!C103))),'Data Summary'!CN109="Yes"),OFFSET('Sanitation Data'!$C$12,0,10*ROW('Sanitation Data'!C103)),NA())</f>
        <v>#N/A</v>
      </c>
      <c r="Z109" s="106" t="e">
        <f ca="true">+IF(AND(ISNUMBER(OFFSET('Sanitation Data'!$C$13,0,10*ROW('Sanitation Data'!C103))),'Data Summary'!CO109="Yes"),OFFSET('Sanitation Data'!$C$13,0,10*ROW('Sanitation Data'!C103)),NA())</f>
        <v>#N/A</v>
      </c>
      <c r="AA109" s="106" t="e">
        <f ca="true">+IF(AND(ISNUMBER(OFFSET('Sanitation Data'!$D$5,0,10*ROW('Sanitation Data'!D103))),'Data Summary'!CP109="Yes"),100-OFFSET('Sanitation Data'!$D$5,0,10*ROW('Sanitation Data'!D103)),NA())</f>
        <v>#N/A</v>
      </c>
      <c r="AB109" s="106" t="e">
        <f ca="true">+IF(AND(ISNUMBER(OFFSET('Sanitation Data'!$D$7,0,10*ROW('Sanitation Data'!D103))),'Data Summary'!CQ109="Yes"),OFFSET('Sanitation Data'!$D$7,0,10*ROW('Sanitation Data'!D103)),NA())</f>
        <v>#N/A</v>
      </c>
      <c r="AC109" s="106" t="e">
        <f ca="true">+IF(AND(ISNUMBER(OFFSET('Sanitation Data'!$D$11,0,10*ROW('Sanitation Data'!D103))),'Data Summary'!CR109="Yes"),OFFSET('Sanitation Data'!$D$11,0,10*ROW('Sanitation Data'!D103)),NA())</f>
        <v>#N/A</v>
      </c>
      <c r="AD109" s="106" t="e">
        <f ca="true">+IF(AND(ISNUMBER(OFFSET('Sanitation Data'!$D$12,0,10*ROW('Sanitation Data'!D103))),'Data Summary'!CS109="Yes"),OFFSET('Sanitation Data'!$D$12,0,10*ROW('Sanitation Data'!D103)),NA())</f>
        <v>#N/A</v>
      </c>
      <c r="AE109" s="106" t="e">
        <f ca="true">+IF(AND(ISNUMBER(OFFSET('Sanitation Data'!$D$13,0,10*ROW('Sanitation Data'!D103))),'Data Summary'!CT109="Yes"),OFFSET('Sanitation Data'!$D$13,0,10*ROW('Sanitation Data'!D103)),NA())</f>
        <v>#N/A</v>
      </c>
      <c r="AF109" s="106" t="e">
        <f ca="true">+IF(AND(ISNUMBER(OFFSET('Sanitation Data'!$E$5,0,10*ROW('Sanitation Data'!E103))),'Data Summary'!CU109="Yes"),100-OFFSET('Sanitation Data'!$E$5,0,10*ROW('Sanitation Data'!E103)),NA())</f>
        <v>#N/A</v>
      </c>
      <c r="AG109" s="106" t="e">
        <f ca="true">+IF(AND(ISNUMBER(OFFSET('Sanitation Data'!$E$7,0,10*ROW('Sanitation Data'!E103))),'Data Summary'!CV109="Yes"),OFFSET('Sanitation Data'!$E$7,0,10*ROW('Sanitation Data'!E103)),NA())</f>
        <v>#N/A</v>
      </c>
      <c r="AH109" s="106" t="e">
        <f ca="true">+IF(AND(ISNUMBER(OFFSET('Sanitation Data'!$E$11,0,10*ROW('Sanitation Data'!E103))),'Data Summary'!CW109="Yes"),OFFSET('Sanitation Data'!$E$11,0,10*ROW('Sanitation Data'!E103)),NA())</f>
        <v>#N/A</v>
      </c>
      <c r="AI109" s="106" t="e">
        <f ca="true">+IF(AND(ISNUMBER(OFFSET('Sanitation Data'!$E$12,0,10*ROW('Sanitation Data'!E103))),'Data Summary'!CX109="Yes"),OFFSET('Sanitation Data'!$E$12,0,10*ROW('Sanitation Data'!E103)),NA())</f>
        <v>#N/A</v>
      </c>
      <c r="AJ109" s="106" t="e">
        <f ca="true">+IF(AND(ISNUMBER(OFFSET('Sanitation Data'!$E$13,0,10*ROW('Sanitation Data'!E103))),'Data Summary'!CY109="Yes"),OFFSET('Sanitation Data'!$E$13,0,10*ROW('Sanitation Data'!E103)),NA())</f>
        <v>#N/A</v>
      </c>
      <c r="AK109" s="106" t="e">
        <f ca="true">+IF(AND(ISNUMBER(OFFSET('Sanitation Data'!$F$5,0,10*ROW('Sanitation Data'!F103))),'Data Summary'!CZ109="Yes"),100-OFFSET('Sanitation Data'!$F$5,0,10*ROW('Sanitation Data'!F103)),NA())</f>
        <v>#N/A</v>
      </c>
      <c r="AL109" s="106" t="e">
        <f ca="true">+IF(AND(ISNUMBER(OFFSET('Sanitation Data'!$F$7,0,10*ROW('Sanitation Data'!F103))),'Data Summary'!DA109="Yes"),OFFSET('Sanitation Data'!$F$7,0,10*ROW('Sanitation Data'!F103)),NA())</f>
        <v>#N/A</v>
      </c>
      <c r="AM109" s="106" t="e">
        <f ca="true">+IF(AND(ISNUMBER(OFFSET('Sanitation Data'!$F$11,0,10*ROW('Sanitation Data'!F103))),'Data Summary'!DB109="Yes"),OFFSET('Sanitation Data'!$F$11,0,10*ROW('Sanitation Data'!F103)),NA())</f>
        <v>#N/A</v>
      </c>
      <c r="AN109" s="106" t="e">
        <f ca="true">+IF(AND(ISNUMBER(OFFSET('Sanitation Data'!$F$12,0,10*ROW('Sanitation Data'!F103))),'Data Summary'!DC109="Yes"),OFFSET('Sanitation Data'!$F$12,0,10*ROW('Sanitation Data'!F103)),NA())</f>
        <v>#N/A</v>
      </c>
      <c r="AO109" s="106" t="e">
        <f ca="true">+IF(AND(ISNUMBER(OFFSET('Sanitation Data'!$F$13,0,10*ROW('Sanitation Data'!F103))),'Data Summary'!DD109="Yes"),OFFSET('Sanitation Data'!$F$13,0,10*ROW('Sanitation Data'!F103)),NA())</f>
        <v>#N/A</v>
      </c>
      <c r="AP109" s="106" t="e">
        <f ca="true">+IF(AND(ISNUMBER(OFFSET('Sanitation Data'!$G$5,0,10*ROW('Sanitation Data'!G103))),'Data Summary'!DE109="Yes"),100-OFFSET('Sanitation Data'!$G$5,0,10*ROW('Sanitation Data'!G103)),NA())</f>
        <v>#N/A</v>
      </c>
      <c r="AQ109" s="106" t="e">
        <f ca="true">+IF(AND(ISNUMBER(OFFSET('Sanitation Data'!$G$7,0,10*ROW('Sanitation Data'!G103))),'Data Summary'!DF109="Yes"),OFFSET('Sanitation Data'!$G$7,0,10*ROW('Sanitation Data'!G103)),NA())</f>
        <v>#N/A</v>
      </c>
      <c r="AR109" s="106" t="e">
        <f ca="true">+IF(AND(ISNUMBER(OFFSET('Sanitation Data'!$G$11,0,10*ROW('Sanitation Data'!G103))),'Data Summary'!DG109="Yes"),OFFSET('Sanitation Data'!$G$11,0,10*ROW('Sanitation Data'!G103)),NA())</f>
        <v>#N/A</v>
      </c>
      <c r="AS109" s="106" t="e">
        <f ca="true">+IF(AND(ISNUMBER(OFFSET('Sanitation Data'!$G$12,0,10*ROW('Sanitation Data'!G103))),'Data Summary'!DH109="Yes"),OFFSET('Sanitation Data'!$G$12,0,10*ROW('Sanitation Data'!G103)),NA())</f>
        <v>#N/A</v>
      </c>
      <c r="AT109" s="106" t="e">
        <f ca="true">+IF(AND(ISNUMBER(OFFSET('Sanitation Data'!$G$13,0,10*ROW('Sanitation Data'!G103))),'Data Summary'!DI109="Yes"),OFFSET('Sanitation Data'!$G$13,0,10*ROW('Sanitation Data'!G103)),NA())</f>
        <v>#N/A</v>
      </c>
      <c r="AU109" s="106" t="e">
        <f ca="true">+IF(AND(ISNUMBER(OFFSET('Sanitation Data'!$H$5,0,10*ROW('Sanitation Data'!H103))),'Data Summary'!DJ109="Yes"),100-OFFSET('Sanitation Data'!$H$5,0,10*ROW('Sanitation Data'!H103)),NA())</f>
        <v>#N/A</v>
      </c>
      <c r="AV109" s="106" t="e">
        <f ca="true">+IF(AND(ISNUMBER(OFFSET('Sanitation Data'!$H$7,0,10*ROW('Sanitation Data'!H103))),'Data Summary'!DK109="Yes"),OFFSET('Sanitation Data'!$H$7,0,10*ROW('Sanitation Data'!H103)),NA())</f>
        <v>#N/A</v>
      </c>
      <c r="AW109" s="106" t="e">
        <f ca="true">+IF(AND(ISNUMBER(OFFSET('Sanitation Data'!$H$11,0,10*ROW('Sanitation Data'!H103))),'Data Summary'!DL109="Yes"),OFFSET('Sanitation Data'!$H$11,0,10*ROW('Sanitation Data'!H103)),NA())</f>
        <v>#N/A</v>
      </c>
      <c r="AX109" s="106" t="e">
        <f ca="true">+IF(AND(ISNUMBER(OFFSET('Sanitation Data'!$H$12,0,10*ROW('Sanitation Data'!H103))),'Data Summary'!DM109="Yes"),OFFSET('Sanitation Data'!$H$12,0,10*ROW('Sanitation Data'!H103)),NA())</f>
        <v>#N/A</v>
      </c>
      <c r="AY109" s="106" t="e">
        <f ca="true">+IF(AND(ISNUMBER(OFFSET('Sanitation Data'!$H$13,0,10*ROW('Sanitation Data'!H103))),'Data Summary'!DN109="Yes"),OFFSET('Sanitation Data'!$H$13,0,10*ROW('Sanitation Data'!H103)),NA())</f>
        <v>#N/A</v>
      </c>
      <c r="AZ109" s="111" t="e">
        <f ca="true">+IF(AND(ISNUMBER(OFFSET('Hygiene Data'!$C$6,0,10*ROW('Hygiene Data'!C103))),'Data Summary'!DO109="Yes"),OFFSET('Hygiene Data'!$C$6,0,10*ROW('Hygiene Data'!C103)),NA())</f>
        <v>#N/A</v>
      </c>
      <c r="BA109" s="111" t="e">
        <f ca="true">+IF(AND(ISNUMBER(OFFSET('Hygiene Data'!$C$8,0,10*ROW('Hygiene Data'!C103))),'Data Summary'!DP109="Yes"),OFFSET('Hygiene Data'!$C$8,0,10*ROW('Hygiene Data'!C103)),NA())</f>
        <v>#N/A</v>
      </c>
      <c r="BB109" s="111" t="e">
        <f ca="true">+IF(AND(ISNUMBER(OFFSET('Hygiene Data'!$C$10,0,10*ROW('Hygiene Data'!C103))),'Data Summary'!DQ109="Yes"),OFFSET('Hygiene Data'!$C$10,0,10*ROW('Hygiene Data'!C103)),NA())</f>
        <v>#N/A</v>
      </c>
      <c r="BC109" s="111" t="e">
        <f ca="true">+IF(AND(ISNUMBER(OFFSET('Hygiene Data'!$D$6,0,10*ROW('Hygiene Data'!D103))),'Data Summary'!DR109="Yes"),OFFSET('Hygiene Data'!$D$6,0,10*ROW('Hygiene Data'!D103)),NA())</f>
        <v>#N/A</v>
      </c>
      <c r="BD109" s="111" t="e">
        <f ca="true">+IF(AND(ISNUMBER(OFFSET('Hygiene Data'!$D$8,0,10*ROW('Hygiene Data'!D103))),'Data Summary'!DS109="Yes"),OFFSET('Hygiene Data'!$D$8,0,10*ROW('Hygiene Data'!D103)),NA())</f>
        <v>#N/A</v>
      </c>
      <c r="BE109" s="111" t="e">
        <f ca="true">+IF(AND(ISNUMBER(OFFSET('Hygiene Data'!$D$10,0,10*ROW('Hygiene Data'!D103))),'Data Summary'!DT109="Yes"),OFFSET('Hygiene Data'!$D$10,0,10*ROW('Hygiene Data'!D103)),NA())</f>
        <v>#N/A</v>
      </c>
      <c r="BF109" s="111" t="e">
        <f ca="true">+IF(AND(ISNUMBER(OFFSET('Hygiene Data'!$E$6,0,10*ROW('Hygiene Data'!E103))),'Data Summary'!DU109="Yes"),OFFSET('Hygiene Data'!$E$6,0,10*ROW('Hygiene Data'!E103)),NA())</f>
        <v>#N/A</v>
      </c>
      <c r="BG109" s="111" t="e">
        <f ca="true">+IF(AND(ISNUMBER(OFFSET('Hygiene Data'!$E$8,0,10*ROW('Hygiene Data'!E103))),'Data Summary'!DV109="Yes"),OFFSET('Hygiene Data'!$E$8,0,10*ROW('Hygiene Data'!E103)),NA())</f>
        <v>#N/A</v>
      </c>
      <c r="BH109" s="111" t="e">
        <f ca="true">+IF(AND(ISNUMBER(OFFSET('Hygiene Data'!$E$10,0,10*ROW('Hygiene Data'!E103))),'Data Summary'!DW109="Yes"),OFFSET('Hygiene Data'!$E$10,0,10*ROW('Hygiene Data'!E103)),NA())</f>
        <v>#N/A</v>
      </c>
      <c r="BI109" s="111" t="e">
        <f ca="true">+IF(AND(ISNUMBER(OFFSET('Hygiene Data'!$F$6,0,10*ROW('Hygiene Data'!F103))),'Data Summary'!DX109="Yes"),OFFSET('Hygiene Data'!$F$6,0,10*ROW('Hygiene Data'!F103)),NA())</f>
        <v>#N/A</v>
      </c>
      <c r="BJ109" s="111" t="e">
        <f ca="true">+IF(AND(ISNUMBER(OFFSET('Hygiene Data'!$F$8,0,10*ROW('Hygiene Data'!F103))),'Data Summary'!DY109="Yes"),OFFSET('Hygiene Data'!$F$8,0,10*ROW('Hygiene Data'!F103)),NA())</f>
        <v>#N/A</v>
      </c>
      <c r="BK109" s="111" t="e">
        <f ca="true">+IF(AND(ISNUMBER(OFFSET('Hygiene Data'!$F$10,0,10*ROW('Hygiene Data'!F103))),'Data Summary'!DZ109="Yes"),OFFSET('Hygiene Data'!$F$10,0,10*ROW('Hygiene Data'!F103)),NA())</f>
        <v>#N/A</v>
      </c>
      <c r="BL109" s="111" t="e">
        <f ca="true">+IF(AND(ISNUMBER(OFFSET('Hygiene Data'!$G$6,0,10*ROW('Hygiene Data'!G103))),'Data Summary'!EA109="Yes"),OFFSET('Hygiene Data'!$G$6,0,10*ROW('Hygiene Data'!G103)),NA())</f>
        <v>#N/A</v>
      </c>
      <c r="BM109" s="111" t="e">
        <f ca="true">+IF(AND(ISNUMBER(OFFSET('Hygiene Data'!$G$8,0,10*ROW('Hygiene Data'!G103))),'Data Summary'!EB109="Yes"),OFFSET('Hygiene Data'!$G$8,0,10*ROW('Hygiene Data'!G103)),NA())</f>
        <v>#N/A</v>
      </c>
      <c r="BN109" s="111" t="e">
        <f ca="true">+IF(AND(ISNUMBER(OFFSET('Hygiene Data'!$G$10,0,10*ROW('Hygiene Data'!G103))),'Data Summary'!EC109="Yes"),OFFSET('Hygiene Data'!$G$10,0,10*ROW('Hygiene Data'!G103)),NA())</f>
        <v>#N/A</v>
      </c>
      <c r="BO109" s="111" t="e">
        <f ca="true">+IF(AND(ISNUMBER(OFFSET('Hygiene Data'!$H$6,0,10*ROW('Hygiene Data'!H103))),'Data Summary'!ED109="Yes"),OFFSET('Hygiene Data'!$H$6,0,10*ROW('Hygiene Data'!H103)),NA())</f>
        <v>#N/A</v>
      </c>
      <c r="BP109" s="111" t="e">
        <f ca="true">+IF(AND(ISNUMBER(OFFSET('Hygiene Data'!$H$8,0,10*ROW('Hygiene Data'!H103))),'Data Summary'!EE109="Yes"),OFFSET('Hygiene Data'!$H$8,0,10*ROW('Hygiene Data'!H103)),NA())</f>
        <v>#N/A</v>
      </c>
      <c r="BQ109" s="111" t="e">
        <f ca="true">+IF(AND(ISNUMBER(OFFSET('Hygiene Data'!$H$10,0,10*ROW('Hygiene Data'!H103))),'Data Summary'!EF109="Yes"),OFFSET('Hygiene Data'!$H$10,0,10*ROW('Hygiene Data'!H103)),NA())</f>
        <v>#N/A</v>
      </c>
    </row>
    <row r="110" x14ac:dyDescent="0.2">
      <c r="A110" s="59" t="e">
        <f ca="true">+IF(OFFSET('Water Data'!$B$1,0,10*ROW('Water Data'!B104))="",NA(),OFFSET('Water Data'!$B$1,0,10*ROW('Water Data'!B104)))</f>
        <v>#N/A</v>
      </c>
      <c r="B110" s="59" t="e">
        <f ca="true">+IF(OFFSET('Water Data'!$A$3,0,10*ROW('Water Data'!A107))="",NA(),OFFSET('Water Data'!$A$3,0,10*ROW('Water Data'!A107)))</f>
        <v>#N/A</v>
      </c>
      <c r="C110" s="59" t="e">
        <f ca="true">+IF(OFFSET('Water Data'!$C$3,0,10*ROW('Water Data'!C107))="",NA(),OFFSET('Water Data'!$C$3,0,10*ROW('Water Data'!C107)))</f>
        <v>#N/A</v>
      </c>
      <c r="D110" s="60" t="e">
        <f ca="true">+IF(AND(ISNUMBER(OFFSET('Water Data'!$C$5,0,10*ROW('Water Data'!C104))),'Data Summary'!BS110="Yes"),100-OFFSET('Water Data'!$C$5,0,10*ROW('Water Data'!C104)),NA())</f>
        <v>#N/A</v>
      </c>
      <c r="E110" s="60" t="e">
        <f ca="true">+IF(AND(ISNUMBER(OFFSET('Water Data'!$C$7,0,10*ROW('Water Data'!C104))),'Data Summary'!BT110="Yes"),OFFSET('Water Data'!$C$7,0,10*ROW('Water Data'!C104)),NA())</f>
        <v>#N/A</v>
      </c>
      <c r="F110" s="60" t="e">
        <f ca="true">+IF(AND(ISNUMBER(OFFSET('Water Data'!$C$10,0,10*ROW('Water Data'!C104))),'Data Summary'!BU110="Yes"),OFFSET('Water Data'!$C$10,0,10*ROW('Water Data'!C104)),NA())</f>
        <v>#N/A</v>
      </c>
      <c r="G110" s="60" t="e">
        <f ca="true">+IF(AND(ISNUMBER(OFFSET('Water Data'!$D$5,0,10*ROW('Water Data'!D104))),'Data Summary'!BV110="Yes"),100-OFFSET('Water Data'!$D$5,0,10*ROW('Water Data'!D104)),NA())</f>
        <v>#N/A</v>
      </c>
      <c r="H110" s="60" t="e">
        <f ca="true">+IF(AND(ISNUMBER(OFFSET('Water Data'!$D$7,0,10*ROW('Water Data'!D104))),'Data Summary'!BW110="Yes"),OFFSET('Water Data'!$D$7,0,10*ROW('Water Data'!D104)),NA())</f>
        <v>#N/A</v>
      </c>
      <c r="I110" s="60" t="e">
        <f ca="true">+IF(AND(ISNUMBER(OFFSET('Water Data'!$D$10,0,10*ROW('Water Data'!D104))),'Data Summary'!BX110="Yes"),OFFSET('Water Data'!$D$10,0,10*ROW('Water Data'!D104)),NA())</f>
        <v>#N/A</v>
      </c>
      <c r="J110" s="60" t="e">
        <f ca="true">+IF(AND(ISNUMBER(OFFSET('Water Data'!$E$5,0,10*ROW('Water Data'!E104))),'Data Summary'!BY110="Yes"),100-OFFSET('Water Data'!$E$5,0,10*ROW('Water Data'!E104)),NA())</f>
        <v>#N/A</v>
      </c>
      <c r="K110" s="60" t="e">
        <f ca="true">+IF(AND(ISNUMBER(OFFSET('Water Data'!$E$7,0,10*ROW('Water Data'!E104))),'Data Summary'!BZ110="Yes"),OFFSET('Water Data'!$E$7,0,10*ROW('Water Data'!E104)),NA())</f>
        <v>#N/A</v>
      </c>
      <c r="L110" s="60" t="e">
        <f ca="true">+IF(AND(ISNUMBER(OFFSET('Water Data'!$E$10,0,10*ROW('Water Data'!E104))),'Data Summary'!CA110="Yes"),OFFSET('Water Data'!$E$10,0,10*ROW('Water Data'!E104)),NA())</f>
        <v>#N/A</v>
      </c>
      <c r="M110" s="60" t="e">
        <f ca="true">+IF(AND(ISNUMBER(OFFSET('Water Data'!$F$5,0,10*ROW('Water Data'!F104))),'Data Summary'!CB110="Yes"),100-OFFSET('Water Data'!$F$5,0,10*ROW('Water Data'!F104)),NA())</f>
        <v>#N/A</v>
      </c>
      <c r="N110" s="60" t="e">
        <f ca="true">+IF(AND(ISNUMBER(OFFSET('Water Data'!$F$7,0,10*ROW('Water Data'!F104))),'Data Summary'!CC110="Yes"),OFFSET('Water Data'!$F$7,0,10*ROW('Water Data'!F104)),NA())</f>
        <v>#N/A</v>
      </c>
      <c r="O110" s="60" t="e">
        <f ca="true">+IF(AND(ISNUMBER(OFFSET('Water Data'!$F$10,0,10*ROW('Water Data'!F104))),'Data Summary'!CD110="Yes"),OFFSET('Water Data'!$F$10,0,10*ROW('Water Data'!F104)),NA())</f>
        <v>#N/A</v>
      </c>
      <c r="P110" s="60" t="e">
        <f ca="true">+IF(AND(ISNUMBER(OFFSET('Water Data'!$G$5,0,10*ROW('Water Data'!G104))),'Data Summary'!CE110="Yes"),100-OFFSET('Water Data'!$G$5,0,10*ROW('Water Data'!G104)),NA())</f>
        <v>#N/A</v>
      </c>
      <c r="Q110" s="60" t="e">
        <f ca="true">+IF(AND(ISNUMBER(OFFSET('Water Data'!$G$7,0,10*ROW('Water Data'!G104))),'Data Summary'!CF110="Yes"),OFFSET('Water Data'!$G$7,0,10*ROW('Water Data'!G104)),NA())</f>
        <v>#N/A</v>
      </c>
      <c r="R110" s="60" t="e">
        <f ca="true">+IF(AND(ISNUMBER(OFFSET('Water Data'!$G$10,0,10*ROW('Water Data'!G104))),'Data Summary'!CG110="Yes"),OFFSET('Water Data'!$G$10,0,10*ROW('Water Data'!G104)),NA())</f>
        <v>#N/A</v>
      </c>
      <c r="S110" s="60" t="e">
        <f ca="true">+IF(AND(ISNUMBER(OFFSET('Water Data'!$H$5,0,10*ROW('Water Data'!H104))),'Data Summary'!CH110="Yes"),100-OFFSET('Water Data'!$H$5,0,10*ROW('Water Data'!H104)),NA())</f>
        <v>#N/A</v>
      </c>
      <c r="T110" s="60" t="e">
        <f ca="true">+IF(AND(ISNUMBER(OFFSET('Water Data'!$H$7,0,10*ROW('Water Data'!H104))),'Data Summary'!CI110="Yes"),OFFSET('Water Data'!$H$7,0,10*ROW('Water Data'!H104)),NA())</f>
        <v>#N/A</v>
      </c>
      <c r="U110" s="60" t="e">
        <f ca="true">+IF(AND(ISNUMBER(OFFSET('Water Data'!$H$10,0,10*ROW('Water Data'!H104))),'Data Summary'!CJ110="Yes"),OFFSET('Water Data'!$H$10,0,10*ROW('Water Data'!H104)),NA())</f>
        <v>#N/A</v>
      </c>
      <c r="V110" s="106" t="e">
        <f ca="true">+IF(AND(ISNUMBER(OFFSET('Sanitation Data'!$C$5,0,10*ROW('Sanitation Data'!C104))),'Data Summary'!CK110="Yes"),100-OFFSET('Sanitation Data'!$C$5,0,10*ROW('Sanitation Data'!C104)),NA())</f>
        <v>#N/A</v>
      </c>
      <c r="W110" s="106" t="e">
        <f ca="true">+IF(AND(ISNUMBER(OFFSET('Sanitation Data'!$C$7,0,10*ROW('Sanitation Data'!C104))),'Data Summary'!CL110="Yes"),OFFSET('Sanitation Data'!$C$7,0,10*ROW('Sanitation Data'!C104)),NA())</f>
        <v>#N/A</v>
      </c>
      <c r="X110" s="106" t="e">
        <f ca="true">+IF(AND(ISNUMBER(OFFSET('Sanitation Data'!$C$11,0,10*ROW('Sanitation Data'!C104))),'Data Summary'!CM110="Yes"),OFFSET('Sanitation Data'!$C$11,0,10*ROW('Sanitation Data'!C104)),NA())</f>
        <v>#N/A</v>
      </c>
      <c r="Y110" s="106" t="e">
        <f ca="true">+IF(AND(ISNUMBER(OFFSET('Sanitation Data'!$C$12,0,10*ROW('Sanitation Data'!C104))),'Data Summary'!CN110="Yes"),OFFSET('Sanitation Data'!$C$12,0,10*ROW('Sanitation Data'!C104)),NA())</f>
        <v>#N/A</v>
      </c>
      <c r="Z110" s="106" t="e">
        <f ca="true">+IF(AND(ISNUMBER(OFFSET('Sanitation Data'!$C$13,0,10*ROW('Sanitation Data'!C104))),'Data Summary'!CO110="Yes"),OFFSET('Sanitation Data'!$C$13,0,10*ROW('Sanitation Data'!C104)),NA())</f>
        <v>#N/A</v>
      </c>
      <c r="AA110" s="106" t="e">
        <f ca="true">+IF(AND(ISNUMBER(OFFSET('Sanitation Data'!$D$5,0,10*ROW('Sanitation Data'!D104))),'Data Summary'!CP110="Yes"),100-OFFSET('Sanitation Data'!$D$5,0,10*ROW('Sanitation Data'!D104)),NA())</f>
        <v>#N/A</v>
      </c>
      <c r="AB110" s="106" t="e">
        <f ca="true">+IF(AND(ISNUMBER(OFFSET('Sanitation Data'!$D$7,0,10*ROW('Sanitation Data'!D104))),'Data Summary'!CQ110="Yes"),OFFSET('Sanitation Data'!$D$7,0,10*ROW('Sanitation Data'!D104)),NA())</f>
        <v>#N/A</v>
      </c>
      <c r="AC110" s="106" t="e">
        <f ca="true">+IF(AND(ISNUMBER(OFFSET('Sanitation Data'!$D$11,0,10*ROW('Sanitation Data'!D104))),'Data Summary'!CR110="Yes"),OFFSET('Sanitation Data'!$D$11,0,10*ROW('Sanitation Data'!D104)),NA())</f>
        <v>#N/A</v>
      </c>
      <c r="AD110" s="106" t="e">
        <f ca="true">+IF(AND(ISNUMBER(OFFSET('Sanitation Data'!$D$12,0,10*ROW('Sanitation Data'!D104))),'Data Summary'!CS110="Yes"),OFFSET('Sanitation Data'!$D$12,0,10*ROW('Sanitation Data'!D104)),NA())</f>
        <v>#N/A</v>
      </c>
      <c r="AE110" s="106" t="e">
        <f ca="true">+IF(AND(ISNUMBER(OFFSET('Sanitation Data'!$D$13,0,10*ROW('Sanitation Data'!D104))),'Data Summary'!CT110="Yes"),OFFSET('Sanitation Data'!$D$13,0,10*ROW('Sanitation Data'!D104)),NA())</f>
        <v>#N/A</v>
      </c>
      <c r="AF110" s="106" t="e">
        <f ca="true">+IF(AND(ISNUMBER(OFFSET('Sanitation Data'!$E$5,0,10*ROW('Sanitation Data'!E104))),'Data Summary'!CU110="Yes"),100-OFFSET('Sanitation Data'!$E$5,0,10*ROW('Sanitation Data'!E104)),NA())</f>
        <v>#N/A</v>
      </c>
      <c r="AG110" s="106" t="e">
        <f ca="true">+IF(AND(ISNUMBER(OFFSET('Sanitation Data'!$E$7,0,10*ROW('Sanitation Data'!E104))),'Data Summary'!CV110="Yes"),OFFSET('Sanitation Data'!$E$7,0,10*ROW('Sanitation Data'!E104)),NA())</f>
        <v>#N/A</v>
      </c>
      <c r="AH110" s="106" t="e">
        <f ca="true">+IF(AND(ISNUMBER(OFFSET('Sanitation Data'!$E$11,0,10*ROW('Sanitation Data'!E104))),'Data Summary'!CW110="Yes"),OFFSET('Sanitation Data'!$E$11,0,10*ROW('Sanitation Data'!E104)),NA())</f>
        <v>#N/A</v>
      </c>
      <c r="AI110" s="106" t="e">
        <f ca="true">+IF(AND(ISNUMBER(OFFSET('Sanitation Data'!$E$12,0,10*ROW('Sanitation Data'!E104))),'Data Summary'!CX110="Yes"),OFFSET('Sanitation Data'!$E$12,0,10*ROW('Sanitation Data'!E104)),NA())</f>
        <v>#N/A</v>
      </c>
      <c r="AJ110" s="106" t="e">
        <f ca="true">+IF(AND(ISNUMBER(OFFSET('Sanitation Data'!$E$13,0,10*ROW('Sanitation Data'!E104))),'Data Summary'!CY110="Yes"),OFFSET('Sanitation Data'!$E$13,0,10*ROW('Sanitation Data'!E104)),NA())</f>
        <v>#N/A</v>
      </c>
      <c r="AK110" s="106" t="e">
        <f ca="true">+IF(AND(ISNUMBER(OFFSET('Sanitation Data'!$F$5,0,10*ROW('Sanitation Data'!F104))),'Data Summary'!CZ110="Yes"),100-OFFSET('Sanitation Data'!$F$5,0,10*ROW('Sanitation Data'!F104)),NA())</f>
        <v>#N/A</v>
      </c>
      <c r="AL110" s="106" t="e">
        <f ca="true">+IF(AND(ISNUMBER(OFFSET('Sanitation Data'!$F$7,0,10*ROW('Sanitation Data'!F104))),'Data Summary'!DA110="Yes"),OFFSET('Sanitation Data'!$F$7,0,10*ROW('Sanitation Data'!F104)),NA())</f>
        <v>#N/A</v>
      </c>
      <c r="AM110" s="106" t="e">
        <f ca="true">+IF(AND(ISNUMBER(OFFSET('Sanitation Data'!$F$11,0,10*ROW('Sanitation Data'!F104))),'Data Summary'!DB110="Yes"),OFFSET('Sanitation Data'!$F$11,0,10*ROW('Sanitation Data'!F104)),NA())</f>
        <v>#N/A</v>
      </c>
      <c r="AN110" s="106" t="e">
        <f ca="true">+IF(AND(ISNUMBER(OFFSET('Sanitation Data'!$F$12,0,10*ROW('Sanitation Data'!F104))),'Data Summary'!DC110="Yes"),OFFSET('Sanitation Data'!$F$12,0,10*ROW('Sanitation Data'!F104)),NA())</f>
        <v>#N/A</v>
      </c>
      <c r="AO110" s="106" t="e">
        <f ca="true">+IF(AND(ISNUMBER(OFFSET('Sanitation Data'!$F$13,0,10*ROW('Sanitation Data'!F104))),'Data Summary'!DD110="Yes"),OFFSET('Sanitation Data'!$F$13,0,10*ROW('Sanitation Data'!F104)),NA())</f>
        <v>#N/A</v>
      </c>
      <c r="AP110" s="106" t="e">
        <f ca="true">+IF(AND(ISNUMBER(OFFSET('Sanitation Data'!$G$5,0,10*ROW('Sanitation Data'!G104))),'Data Summary'!DE110="Yes"),100-OFFSET('Sanitation Data'!$G$5,0,10*ROW('Sanitation Data'!G104)),NA())</f>
        <v>#N/A</v>
      </c>
      <c r="AQ110" s="106" t="e">
        <f ca="true">+IF(AND(ISNUMBER(OFFSET('Sanitation Data'!$G$7,0,10*ROW('Sanitation Data'!G104))),'Data Summary'!DF110="Yes"),OFFSET('Sanitation Data'!$G$7,0,10*ROW('Sanitation Data'!G104)),NA())</f>
        <v>#N/A</v>
      </c>
      <c r="AR110" s="106" t="e">
        <f ca="true">+IF(AND(ISNUMBER(OFFSET('Sanitation Data'!$G$11,0,10*ROW('Sanitation Data'!G104))),'Data Summary'!DG110="Yes"),OFFSET('Sanitation Data'!$G$11,0,10*ROW('Sanitation Data'!G104)),NA())</f>
        <v>#N/A</v>
      </c>
      <c r="AS110" s="106" t="e">
        <f ca="true">+IF(AND(ISNUMBER(OFFSET('Sanitation Data'!$G$12,0,10*ROW('Sanitation Data'!G104))),'Data Summary'!DH110="Yes"),OFFSET('Sanitation Data'!$G$12,0,10*ROW('Sanitation Data'!G104)),NA())</f>
        <v>#N/A</v>
      </c>
      <c r="AT110" s="106" t="e">
        <f ca="true">+IF(AND(ISNUMBER(OFFSET('Sanitation Data'!$G$13,0,10*ROW('Sanitation Data'!G104))),'Data Summary'!DI110="Yes"),OFFSET('Sanitation Data'!$G$13,0,10*ROW('Sanitation Data'!G104)),NA())</f>
        <v>#N/A</v>
      </c>
      <c r="AU110" s="106" t="e">
        <f ca="true">+IF(AND(ISNUMBER(OFFSET('Sanitation Data'!$H$5,0,10*ROW('Sanitation Data'!H104))),'Data Summary'!DJ110="Yes"),100-OFFSET('Sanitation Data'!$H$5,0,10*ROW('Sanitation Data'!H104)),NA())</f>
        <v>#N/A</v>
      </c>
      <c r="AV110" s="106" t="e">
        <f ca="true">+IF(AND(ISNUMBER(OFFSET('Sanitation Data'!$H$7,0,10*ROW('Sanitation Data'!H104))),'Data Summary'!DK110="Yes"),OFFSET('Sanitation Data'!$H$7,0,10*ROW('Sanitation Data'!H104)),NA())</f>
        <v>#N/A</v>
      </c>
      <c r="AW110" s="106" t="e">
        <f ca="true">+IF(AND(ISNUMBER(OFFSET('Sanitation Data'!$H$11,0,10*ROW('Sanitation Data'!H104))),'Data Summary'!DL110="Yes"),OFFSET('Sanitation Data'!$H$11,0,10*ROW('Sanitation Data'!H104)),NA())</f>
        <v>#N/A</v>
      </c>
      <c r="AX110" s="106" t="e">
        <f ca="true">+IF(AND(ISNUMBER(OFFSET('Sanitation Data'!$H$12,0,10*ROW('Sanitation Data'!H104))),'Data Summary'!DM110="Yes"),OFFSET('Sanitation Data'!$H$12,0,10*ROW('Sanitation Data'!H104)),NA())</f>
        <v>#N/A</v>
      </c>
      <c r="AY110" s="106" t="e">
        <f ca="true">+IF(AND(ISNUMBER(OFFSET('Sanitation Data'!$H$13,0,10*ROW('Sanitation Data'!H104))),'Data Summary'!DN110="Yes"),OFFSET('Sanitation Data'!$H$13,0,10*ROW('Sanitation Data'!H104)),NA())</f>
        <v>#N/A</v>
      </c>
      <c r="AZ110" s="111" t="e">
        <f ca="true">+IF(AND(ISNUMBER(OFFSET('Hygiene Data'!$C$6,0,10*ROW('Hygiene Data'!C104))),'Data Summary'!DO110="Yes"),OFFSET('Hygiene Data'!$C$6,0,10*ROW('Hygiene Data'!C104)),NA())</f>
        <v>#N/A</v>
      </c>
      <c r="BA110" s="111" t="e">
        <f ca="true">+IF(AND(ISNUMBER(OFFSET('Hygiene Data'!$C$8,0,10*ROW('Hygiene Data'!C104))),'Data Summary'!DP110="Yes"),OFFSET('Hygiene Data'!$C$8,0,10*ROW('Hygiene Data'!C104)),NA())</f>
        <v>#N/A</v>
      </c>
      <c r="BB110" s="111" t="e">
        <f ca="true">+IF(AND(ISNUMBER(OFFSET('Hygiene Data'!$C$10,0,10*ROW('Hygiene Data'!C104))),'Data Summary'!DQ110="Yes"),OFFSET('Hygiene Data'!$C$10,0,10*ROW('Hygiene Data'!C104)),NA())</f>
        <v>#N/A</v>
      </c>
      <c r="BC110" s="111" t="e">
        <f ca="true">+IF(AND(ISNUMBER(OFFSET('Hygiene Data'!$D$6,0,10*ROW('Hygiene Data'!D104))),'Data Summary'!DR110="Yes"),OFFSET('Hygiene Data'!$D$6,0,10*ROW('Hygiene Data'!D104)),NA())</f>
        <v>#N/A</v>
      </c>
      <c r="BD110" s="111" t="e">
        <f ca="true">+IF(AND(ISNUMBER(OFFSET('Hygiene Data'!$D$8,0,10*ROW('Hygiene Data'!D104))),'Data Summary'!DS110="Yes"),OFFSET('Hygiene Data'!$D$8,0,10*ROW('Hygiene Data'!D104)),NA())</f>
        <v>#N/A</v>
      </c>
      <c r="BE110" s="111" t="e">
        <f ca="true">+IF(AND(ISNUMBER(OFFSET('Hygiene Data'!$D$10,0,10*ROW('Hygiene Data'!D104))),'Data Summary'!DT110="Yes"),OFFSET('Hygiene Data'!$D$10,0,10*ROW('Hygiene Data'!D104)),NA())</f>
        <v>#N/A</v>
      </c>
      <c r="BF110" s="111" t="e">
        <f ca="true">+IF(AND(ISNUMBER(OFFSET('Hygiene Data'!$E$6,0,10*ROW('Hygiene Data'!E104))),'Data Summary'!DU110="Yes"),OFFSET('Hygiene Data'!$E$6,0,10*ROW('Hygiene Data'!E104)),NA())</f>
        <v>#N/A</v>
      </c>
      <c r="BG110" s="111" t="e">
        <f ca="true">+IF(AND(ISNUMBER(OFFSET('Hygiene Data'!$E$8,0,10*ROW('Hygiene Data'!E104))),'Data Summary'!DV110="Yes"),OFFSET('Hygiene Data'!$E$8,0,10*ROW('Hygiene Data'!E104)),NA())</f>
        <v>#N/A</v>
      </c>
      <c r="BH110" s="111" t="e">
        <f ca="true">+IF(AND(ISNUMBER(OFFSET('Hygiene Data'!$E$10,0,10*ROW('Hygiene Data'!E104))),'Data Summary'!DW110="Yes"),OFFSET('Hygiene Data'!$E$10,0,10*ROW('Hygiene Data'!E104)),NA())</f>
        <v>#N/A</v>
      </c>
      <c r="BI110" s="111" t="e">
        <f ca="true">+IF(AND(ISNUMBER(OFFSET('Hygiene Data'!$F$6,0,10*ROW('Hygiene Data'!F104))),'Data Summary'!DX110="Yes"),OFFSET('Hygiene Data'!$F$6,0,10*ROW('Hygiene Data'!F104)),NA())</f>
        <v>#N/A</v>
      </c>
      <c r="BJ110" s="111" t="e">
        <f ca="true">+IF(AND(ISNUMBER(OFFSET('Hygiene Data'!$F$8,0,10*ROW('Hygiene Data'!F104))),'Data Summary'!DY110="Yes"),OFFSET('Hygiene Data'!$F$8,0,10*ROW('Hygiene Data'!F104)),NA())</f>
        <v>#N/A</v>
      </c>
      <c r="BK110" s="111" t="e">
        <f ca="true">+IF(AND(ISNUMBER(OFFSET('Hygiene Data'!$F$10,0,10*ROW('Hygiene Data'!F104))),'Data Summary'!DZ110="Yes"),OFFSET('Hygiene Data'!$F$10,0,10*ROW('Hygiene Data'!F104)),NA())</f>
        <v>#N/A</v>
      </c>
      <c r="BL110" s="111" t="e">
        <f ca="true">+IF(AND(ISNUMBER(OFFSET('Hygiene Data'!$G$6,0,10*ROW('Hygiene Data'!G104))),'Data Summary'!EA110="Yes"),OFFSET('Hygiene Data'!$G$6,0,10*ROW('Hygiene Data'!G104)),NA())</f>
        <v>#N/A</v>
      </c>
      <c r="BM110" s="111" t="e">
        <f ca="true">+IF(AND(ISNUMBER(OFFSET('Hygiene Data'!$G$8,0,10*ROW('Hygiene Data'!G104))),'Data Summary'!EB110="Yes"),OFFSET('Hygiene Data'!$G$8,0,10*ROW('Hygiene Data'!G104)),NA())</f>
        <v>#N/A</v>
      </c>
      <c r="BN110" s="111" t="e">
        <f ca="true">+IF(AND(ISNUMBER(OFFSET('Hygiene Data'!$G$10,0,10*ROW('Hygiene Data'!G104))),'Data Summary'!EC110="Yes"),OFFSET('Hygiene Data'!$G$10,0,10*ROW('Hygiene Data'!G104)),NA())</f>
        <v>#N/A</v>
      </c>
      <c r="BO110" s="111" t="e">
        <f ca="true">+IF(AND(ISNUMBER(OFFSET('Hygiene Data'!$H$6,0,10*ROW('Hygiene Data'!H104))),'Data Summary'!ED110="Yes"),OFFSET('Hygiene Data'!$H$6,0,10*ROW('Hygiene Data'!H104)),NA())</f>
        <v>#N/A</v>
      </c>
      <c r="BP110" s="111" t="e">
        <f ca="true">+IF(AND(ISNUMBER(OFFSET('Hygiene Data'!$H$8,0,10*ROW('Hygiene Data'!H104))),'Data Summary'!EE110="Yes"),OFFSET('Hygiene Data'!$H$8,0,10*ROW('Hygiene Data'!H104)),NA())</f>
        <v>#N/A</v>
      </c>
      <c r="BQ110" s="111" t="e">
        <f ca="true">+IF(AND(ISNUMBER(OFFSET('Hygiene Data'!$H$10,0,10*ROW('Hygiene Data'!H104))),'Data Summary'!EF110="Yes"),OFFSET('Hygiene Data'!$H$10,0,10*ROW('Hygiene Data'!H104)),NA())</f>
        <v>#N/A</v>
      </c>
    </row>
    <row r="111" x14ac:dyDescent="0.2">
      <c r="A111" s="59" t="e">
        <f ca="true">+IF(OFFSET('Water Data'!$B$1,0,10*ROW('Water Data'!B105))="",NA(),OFFSET('Water Data'!$B$1,0,10*ROW('Water Data'!B105)))</f>
        <v>#N/A</v>
      </c>
      <c r="B111" s="59" t="e">
        <f ca="true">+IF(OFFSET('Water Data'!$A$3,0,10*ROW('Water Data'!A108))="",NA(),OFFSET('Water Data'!$A$3,0,10*ROW('Water Data'!A108)))</f>
        <v>#N/A</v>
      </c>
      <c r="C111" s="59" t="e">
        <f ca="true">+IF(OFFSET('Water Data'!$C$3,0,10*ROW('Water Data'!C108))="",NA(),OFFSET('Water Data'!$C$3,0,10*ROW('Water Data'!C108)))</f>
        <v>#N/A</v>
      </c>
      <c r="D111" s="60" t="e">
        <f ca="true">+IF(AND(ISNUMBER(OFFSET('Water Data'!$C$5,0,10*ROW('Water Data'!C105))),'Data Summary'!BS111="Yes"),100-OFFSET('Water Data'!$C$5,0,10*ROW('Water Data'!C105)),NA())</f>
        <v>#N/A</v>
      </c>
      <c r="E111" s="60" t="e">
        <f ca="true">+IF(AND(ISNUMBER(OFFSET('Water Data'!$C$7,0,10*ROW('Water Data'!C105))),'Data Summary'!BT111="Yes"),OFFSET('Water Data'!$C$7,0,10*ROW('Water Data'!C105)),NA())</f>
        <v>#N/A</v>
      </c>
      <c r="F111" s="60" t="e">
        <f ca="true">+IF(AND(ISNUMBER(OFFSET('Water Data'!$C$10,0,10*ROW('Water Data'!C105))),'Data Summary'!BU111="Yes"),OFFSET('Water Data'!$C$10,0,10*ROW('Water Data'!C105)),NA())</f>
        <v>#N/A</v>
      </c>
      <c r="G111" s="60" t="e">
        <f ca="true">+IF(AND(ISNUMBER(OFFSET('Water Data'!$D$5,0,10*ROW('Water Data'!D105))),'Data Summary'!BV111="Yes"),100-OFFSET('Water Data'!$D$5,0,10*ROW('Water Data'!D105)),NA())</f>
        <v>#N/A</v>
      </c>
      <c r="H111" s="60" t="e">
        <f ca="true">+IF(AND(ISNUMBER(OFFSET('Water Data'!$D$7,0,10*ROW('Water Data'!D105))),'Data Summary'!BW111="Yes"),OFFSET('Water Data'!$D$7,0,10*ROW('Water Data'!D105)),NA())</f>
        <v>#N/A</v>
      </c>
      <c r="I111" s="60" t="e">
        <f ca="true">+IF(AND(ISNUMBER(OFFSET('Water Data'!$D$10,0,10*ROW('Water Data'!D105))),'Data Summary'!BX111="Yes"),OFFSET('Water Data'!$D$10,0,10*ROW('Water Data'!D105)),NA())</f>
        <v>#N/A</v>
      </c>
      <c r="J111" s="60" t="e">
        <f ca="true">+IF(AND(ISNUMBER(OFFSET('Water Data'!$E$5,0,10*ROW('Water Data'!E105))),'Data Summary'!BY111="Yes"),100-OFFSET('Water Data'!$E$5,0,10*ROW('Water Data'!E105)),NA())</f>
        <v>#N/A</v>
      </c>
      <c r="K111" s="60" t="e">
        <f ca="true">+IF(AND(ISNUMBER(OFFSET('Water Data'!$E$7,0,10*ROW('Water Data'!E105))),'Data Summary'!BZ111="Yes"),OFFSET('Water Data'!$E$7,0,10*ROW('Water Data'!E105)),NA())</f>
        <v>#N/A</v>
      </c>
      <c r="L111" s="60" t="e">
        <f ca="true">+IF(AND(ISNUMBER(OFFSET('Water Data'!$E$10,0,10*ROW('Water Data'!E105))),'Data Summary'!CA111="Yes"),OFFSET('Water Data'!$E$10,0,10*ROW('Water Data'!E105)),NA())</f>
        <v>#N/A</v>
      </c>
      <c r="M111" s="60" t="e">
        <f ca="true">+IF(AND(ISNUMBER(OFFSET('Water Data'!$F$5,0,10*ROW('Water Data'!F105))),'Data Summary'!CB111="Yes"),100-OFFSET('Water Data'!$F$5,0,10*ROW('Water Data'!F105)),NA())</f>
        <v>#N/A</v>
      </c>
      <c r="N111" s="60" t="e">
        <f ca="true">+IF(AND(ISNUMBER(OFFSET('Water Data'!$F$7,0,10*ROW('Water Data'!F105))),'Data Summary'!CC111="Yes"),OFFSET('Water Data'!$F$7,0,10*ROW('Water Data'!F105)),NA())</f>
        <v>#N/A</v>
      </c>
      <c r="O111" s="60" t="e">
        <f ca="true">+IF(AND(ISNUMBER(OFFSET('Water Data'!$F$10,0,10*ROW('Water Data'!F105))),'Data Summary'!CD111="Yes"),OFFSET('Water Data'!$F$10,0,10*ROW('Water Data'!F105)),NA())</f>
        <v>#N/A</v>
      </c>
      <c r="P111" s="60" t="e">
        <f ca="true">+IF(AND(ISNUMBER(OFFSET('Water Data'!$G$5,0,10*ROW('Water Data'!G105))),'Data Summary'!CE111="Yes"),100-OFFSET('Water Data'!$G$5,0,10*ROW('Water Data'!G105)),NA())</f>
        <v>#N/A</v>
      </c>
      <c r="Q111" s="60" t="e">
        <f ca="true">+IF(AND(ISNUMBER(OFFSET('Water Data'!$G$7,0,10*ROW('Water Data'!G105))),'Data Summary'!CF111="Yes"),OFFSET('Water Data'!$G$7,0,10*ROW('Water Data'!G105)),NA())</f>
        <v>#N/A</v>
      </c>
      <c r="R111" s="60" t="e">
        <f ca="true">+IF(AND(ISNUMBER(OFFSET('Water Data'!$G$10,0,10*ROW('Water Data'!G105))),'Data Summary'!CG111="Yes"),OFFSET('Water Data'!$G$10,0,10*ROW('Water Data'!G105)),NA())</f>
        <v>#N/A</v>
      </c>
      <c r="S111" s="60" t="e">
        <f ca="true">+IF(AND(ISNUMBER(OFFSET('Water Data'!$H$5,0,10*ROW('Water Data'!H105))),'Data Summary'!CH111="Yes"),100-OFFSET('Water Data'!$H$5,0,10*ROW('Water Data'!H105)),NA())</f>
        <v>#N/A</v>
      </c>
      <c r="T111" s="60" t="e">
        <f ca="true">+IF(AND(ISNUMBER(OFFSET('Water Data'!$H$7,0,10*ROW('Water Data'!H105))),'Data Summary'!CI111="Yes"),OFFSET('Water Data'!$H$7,0,10*ROW('Water Data'!H105)),NA())</f>
        <v>#N/A</v>
      </c>
      <c r="U111" s="60" t="e">
        <f ca="true">+IF(AND(ISNUMBER(OFFSET('Water Data'!$H$10,0,10*ROW('Water Data'!H105))),'Data Summary'!CJ111="Yes"),OFFSET('Water Data'!$H$10,0,10*ROW('Water Data'!H105)),NA())</f>
        <v>#N/A</v>
      </c>
      <c r="V111" s="106" t="e">
        <f ca="true">+IF(AND(ISNUMBER(OFFSET('Sanitation Data'!$C$5,0,10*ROW('Sanitation Data'!C105))),'Data Summary'!CK111="Yes"),100-OFFSET('Sanitation Data'!$C$5,0,10*ROW('Sanitation Data'!C105)),NA())</f>
        <v>#N/A</v>
      </c>
      <c r="W111" s="106" t="e">
        <f ca="true">+IF(AND(ISNUMBER(OFFSET('Sanitation Data'!$C$7,0,10*ROW('Sanitation Data'!C105))),'Data Summary'!CL111="Yes"),OFFSET('Sanitation Data'!$C$7,0,10*ROW('Sanitation Data'!C105)),NA())</f>
        <v>#N/A</v>
      </c>
      <c r="X111" s="106" t="e">
        <f ca="true">+IF(AND(ISNUMBER(OFFSET('Sanitation Data'!$C$11,0,10*ROW('Sanitation Data'!C105))),'Data Summary'!CM111="Yes"),OFFSET('Sanitation Data'!$C$11,0,10*ROW('Sanitation Data'!C105)),NA())</f>
        <v>#N/A</v>
      </c>
      <c r="Y111" s="106" t="e">
        <f ca="true">+IF(AND(ISNUMBER(OFFSET('Sanitation Data'!$C$12,0,10*ROW('Sanitation Data'!C105))),'Data Summary'!CN111="Yes"),OFFSET('Sanitation Data'!$C$12,0,10*ROW('Sanitation Data'!C105)),NA())</f>
        <v>#N/A</v>
      </c>
      <c r="Z111" s="106" t="e">
        <f ca="true">+IF(AND(ISNUMBER(OFFSET('Sanitation Data'!$C$13,0,10*ROW('Sanitation Data'!C105))),'Data Summary'!CO111="Yes"),OFFSET('Sanitation Data'!$C$13,0,10*ROW('Sanitation Data'!C105)),NA())</f>
        <v>#N/A</v>
      </c>
      <c r="AA111" s="106" t="e">
        <f ca="true">+IF(AND(ISNUMBER(OFFSET('Sanitation Data'!$D$5,0,10*ROW('Sanitation Data'!D105))),'Data Summary'!CP111="Yes"),100-OFFSET('Sanitation Data'!$D$5,0,10*ROW('Sanitation Data'!D105)),NA())</f>
        <v>#N/A</v>
      </c>
      <c r="AB111" s="106" t="e">
        <f ca="true">+IF(AND(ISNUMBER(OFFSET('Sanitation Data'!$D$7,0,10*ROW('Sanitation Data'!D105))),'Data Summary'!CQ111="Yes"),OFFSET('Sanitation Data'!$D$7,0,10*ROW('Sanitation Data'!D105)),NA())</f>
        <v>#N/A</v>
      </c>
      <c r="AC111" s="106" t="e">
        <f ca="true">+IF(AND(ISNUMBER(OFFSET('Sanitation Data'!$D$11,0,10*ROW('Sanitation Data'!D105))),'Data Summary'!CR111="Yes"),OFFSET('Sanitation Data'!$D$11,0,10*ROW('Sanitation Data'!D105)),NA())</f>
        <v>#N/A</v>
      </c>
      <c r="AD111" s="106" t="e">
        <f ca="true">+IF(AND(ISNUMBER(OFFSET('Sanitation Data'!$D$12,0,10*ROW('Sanitation Data'!D105))),'Data Summary'!CS111="Yes"),OFFSET('Sanitation Data'!$D$12,0,10*ROW('Sanitation Data'!D105)),NA())</f>
        <v>#N/A</v>
      </c>
      <c r="AE111" s="106" t="e">
        <f ca="true">+IF(AND(ISNUMBER(OFFSET('Sanitation Data'!$D$13,0,10*ROW('Sanitation Data'!D105))),'Data Summary'!CT111="Yes"),OFFSET('Sanitation Data'!$D$13,0,10*ROW('Sanitation Data'!D105)),NA())</f>
        <v>#N/A</v>
      </c>
      <c r="AF111" s="106" t="e">
        <f ca="true">+IF(AND(ISNUMBER(OFFSET('Sanitation Data'!$E$5,0,10*ROW('Sanitation Data'!E105))),'Data Summary'!CU111="Yes"),100-OFFSET('Sanitation Data'!$E$5,0,10*ROW('Sanitation Data'!E105)),NA())</f>
        <v>#N/A</v>
      </c>
      <c r="AG111" s="106" t="e">
        <f ca="true">+IF(AND(ISNUMBER(OFFSET('Sanitation Data'!$E$7,0,10*ROW('Sanitation Data'!E105))),'Data Summary'!CV111="Yes"),OFFSET('Sanitation Data'!$E$7,0,10*ROW('Sanitation Data'!E105)),NA())</f>
        <v>#N/A</v>
      </c>
      <c r="AH111" s="106" t="e">
        <f ca="true">+IF(AND(ISNUMBER(OFFSET('Sanitation Data'!$E$11,0,10*ROW('Sanitation Data'!E105))),'Data Summary'!CW111="Yes"),OFFSET('Sanitation Data'!$E$11,0,10*ROW('Sanitation Data'!E105)),NA())</f>
        <v>#N/A</v>
      </c>
      <c r="AI111" s="106" t="e">
        <f ca="true">+IF(AND(ISNUMBER(OFFSET('Sanitation Data'!$E$12,0,10*ROW('Sanitation Data'!E105))),'Data Summary'!CX111="Yes"),OFFSET('Sanitation Data'!$E$12,0,10*ROW('Sanitation Data'!E105)),NA())</f>
        <v>#N/A</v>
      </c>
      <c r="AJ111" s="106" t="e">
        <f ca="true">+IF(AND(ISNUMBER(OFFSET('Sanitation Data'!$E$13,0,10*ROW('Sanitation Data'!E105))),'Data Summary'!CY111="Yes"),OFFSET('Sanitation Data'!$E$13,0,10*ROW('Sanitation Data'!E105)),NA())</f>
        <v>#N/A</v>
      </c>
      <c r="AK111" s="106" t="e">
        <f ca="true">+IF(AND(ISNUMBER(OFFSET('Sanitation Data'!$F$5,0,10*ROW('Sanitation Data'!F105))),'Data Summary'!CZ111="Yes"),100-OFFSET('Sanitation Data'!$F$5,0,10*ROW('Sanitation Data'!F105)),NA())</f>
        <v>#N/A</v>
      </c>
      <c r="AL111" s="106" t="e">
        <f ca="true">+IF(AND(ISNUMBER(OFFSET('Sanitation Data'!$F$7,0,10*ROW('Sanitation Data'!F105))),'Data Summary'!DA111="Yes"),OFFSET('Sanitation Data'!$F$7,0,10*ROW('Sanitation Data'!F105)),NA())</f>
        <v>#N/A</v>
      </c>
      <c r="AM111" s="106" t="e">
        <f ca="true">+IF(AND(ISNUMBER(OFFSET('Sanitation Data'!$F$11,0,10*ROW('Sanitation Data'!F105))),'Data Summary'!DB111="Yes"),OFFSET('Sanitation Data'!$F$11,0,10*ROW('Sanitation Data'!F105)),NA())</f>
        <v>#N/A</v>
      </c>
      <c r="AN111" s="106" t="e">
        <f ca="true">+IF(AND(ISNUMBER(OFFSET('Sanitation Data'!$F$12,0,10*ROW('Sanitation Data'!F105))),'Data Summary'!DC111="Yes"),OFFSET('Sanitation Data'!$F$12,0,10*ROW('Sanitation Data'!F105)),NA())</f>
        <v>#N/A</v>
      </c>
      <c r="AO111" s="106" t="e">
        <f ca="true">+IF(AND(ISNUMBER(OFFSET('Sanitation Data'!$F$13,0,10*ROW('Sanitation Data'!F105))),'Data Summary'!DD111="Yes"),OFFSET('Sanitation Data'!$F$13,0,10*ROW('Sanitation Data'!F105)),NA())</f>
        <v>#N/A</v>
      </c>
      <c r="AP111" s="106" t="e">
        <f ca="true">+IF(AND(ISNUMBER(OFFSET('Sanitation Data'!$G$5,0,10*ROW('Sanitation Data'!G105))),'Data Summary'!DE111="Yes"),100-OFFSET('Sanitation Data'!$G$5,0,10*ROW('Sanitation Data'!G105)),NA())</f>
        <v>#N/A</v>
      </c>
      <c r="AQ111" s="106" t="e">
        <f ca="true">+IF(AND(ISNUMBER(OFFSET('Sanitation Data'!$G$7,0,10*ROW('Sanitation Data'!G105))),'Data Summary'!DF111="Yes"),OFFSET('Sanitation Data'!$G$7,0,10*ROW('Sanitation Data'!G105)),NA())</f>
        <v>#N/A</v>
      </c>
      <c r="AR111" s="106" t="e">
        <f ca="true">+IF(AND(ISNUMBER(OFFSET('Sanitation Data'!$G$11,0,10*ROW('Sanitation Data'!G105))),'Data Summary'!DG111="Yes"),OFFSET('Sanitation Data'!$G$11,0,10*ROW('Sanitation Data'!G105)),NA())</f>
        <v>#N/A</v>
      </c>
      <c r="AS111" s="106" t="e">
        <f ca="true">+IF(AND(ISNUMBER(OFFSET('Sanitation Data'!$G$12,0,10*ROW('Sanitation Data'!G105))),'Data Summary'!DH111="Yes"),OFFSET('Sanitation Data'!$G$12,0,10*ROW('Sanitation Data'!G105)),NA())</f>
        <v>#N/A</v>
      </c>
      <c r="AT111" s="106" t="e">
        <f ca="true">+IF(AND(ISNUMBER(OFFSET('Sanitation Data'!$G$13,0,10*ROW('Sanitation Data'!G105))),'Data Summary'!DI111="Yes"),OFFSET('Sanitation Data'!$G$13,0,10*ROW('Sanitation Data'!G105)),NA())</f>
        <v>#N/A</v>
      </c>
      <c r="AU111" s="106" t="e">
        <f ca="true">+IF(AND(ISNUMBER(OFFSET('Sanitation Data'!$H$5,0,10*ROW('Sanitation Data'!H105))),'Data Summary'!DJ111="Yes"),100-OFFSET('Sanitation Data'!$H$5,0,10*ROW('Sanitation Data'!H105)),NA())</f>
        <v>#N/A</v>
      </c>
      <c r="AV111" s="106" t="e">
        <f ca="true">+IF(AND(ISNUMBER(OFFSET('Sanitation Data'!$H$7,0,10*ROW('Sanitation Data'!H105))),'Data Summary'!DK111="Yes"),OFFSET('Sanitation Data'!$H$7,0,10*ROW('Sanitation Data'!H105)),NA())</f>
        <v>#N/A</v>
      </c>
      <c r="AW111" s="106" t="e">
        <f ca="true">+IF(AND(ISNUMBER(OFFSET('Sanitation Data'!$H$11,0,10*ROW('Sanitation Data'!H105))),'Data Summary'!DL111="Yes"),OFFSET('Sanitation Data'!$H$11,0,10*ROW('Sanitation Data'!H105)),NA())</f>
        <v>#N/A</v>
      </c>
      <c r="AX111" s="106" t="e">
        <f ca="true">+IF(AND(ISNUMBER(OFFSET('Sanitation Data'!$H$12,0,10*ROW('Sanitation Data'!H105))),'Data Summary'!DM111="Yes"),OFFSET('Sanitation Data'!$H$12,0,10*ROW('Sanitation Data'!H105)),NA())</f>
        <v>#N/A</v>
      </c>
      <c r="AY111" s="106" t="e">
        <f ca="true">+IF(AND(ISNUMBER(OFFSET('Sanitation Data'!$H$13,0,10*ROW('Sanitation Data'!H105))),'Data Summary'!DN111="Yes"),OFFSET('Sanitation Data'!$H$13,0,10*ROW('Sanitation Data'!H105)),NA())</f>
        <v>#N/A</v>
      </c>
      <c r="AZ111" s="111" t="e">
        <f ca="true">+IF(AND(ISNUMBER(OFFSET('Hygiene Data'!$C$6,0,10*ROW('Hygiene Data'!C105))),'Data Summary'!DO111="Yes"),OFFSET('Hygiene Data'!$C$6,0,10*ROW('Hygiene Data'!C105)),NA())</f>
        <v>#N/A</v>
      </c>
      <c r="BA111" s="111" t="e">
        <f ca="true">+IF(AND(ISNUMBER(OFFSET('Hygiene Data'!$C$8,0,10*ROW('Hygiene Data'!C105))),'Data Summary'!DP111="Yes"),OFFSET('Hygiene Data'!$C$8,0,10*ROW('Hygiene Data'!C105)),NA())</f>
        <v>#N/A</v>
      </c>
      <c r="BB111" s="111" t="e">
        <f ca="true">+IF(AND(ISNUMBER(OFFSET('Hygiene Data'!$C$10,0,10*ROW('Hygiene Data'!C105))),'Data Summary'!DQ111="Yes"),OFFSET('Hygiene Data'!$C$10,0,10*ROW('Hygiene Data'!C105)),NA())</f>
        <v>#N/A</v>
      </c>
      <c r="BC111" s="111" t="e">
        <f ca="true">+IF(AND(ISNUMBER(OFFSET('Hygiene Data'!$D$6,0,10*ROW('Hygiene Data'!D105))),'Data Summary'!DR111="Yes"),OFFSET('Hygiene Data'!$D$6,0,10*ROW('Hygiene Data'!D105)),NA())</f>
        <v>#N/A</v>
      </c>
      <c r="BD111" s="111" t="e">
        <f ca="true">+IF(AND(ISNUMBER(OFFSET('Hygiene Data'!$D$8,0,10*ROW('Hygiene Data'!D105))),'Data Summary'!DS111="Yes"),OFFSET('Hygiene Data'!$D$8,0,10*ROW('Hygiene Data'!D105)),NA())</f>
        <v>#N/A</v>
      </c>
      <c r="BE111" s="111" t="e">
        <f ca="true">+IF(AND(ISNUMBER(OFFSET('Hygiene Data'!$D$10,0,10*ROW('Hygiene Data'!D105))),'Data Summary'!DT111="Yes"),OFFSET('Hygiene Data'!$D$10,0,10*ROW('Hygiene Data'!D105)),NA())</f>
        <v>#N/A</v>
      </c>
      <c r="BF111" s="111" t="e">
        <f ca="true">+IF(AND(ISNUMBER(OFFSET('Hygiene Data'!$E$6,0,10*ROW('Hygiene Data'!E105))),'Data Summary'!DU111="Yes"),OFFSET('Hygiene Data'!$E$6,0,10*ROW('Hygiene Data'!E105)),NA())</f>
        <v>#N/A</v>
      </c>
      <c r="BG111" s="111" t="e">
        <f ca="true">+IF(AND(ISNUMBER(OFFSET('Hygiene Data'!$E$8,0,10*ROW('Hygiene Data'!E105))),'Data Summary'!DV111="Yes"),OFFSET('Hygiene Data'!$E$8,0,10*ROW('Hygiene Data'!E105)),NA())</f>
        <v>#N/A</v>
      </c>
      <c r="BH111" s="111" t="e">
        <f ca="true">+IF(AND(ISNUMBER(OFFSET('Hygiene Data'!$E$10,0,10*ROW('Hygiene Data'!E105))),'Data Summary'!DW111="Yes"),OFFSET('Hygiene Data'!$E$10,0,10*ROW('Hygiene Data'!E105)),NA())</f>
        <v>#N/A</v>
      </c>
      <c r="BI111" s="111" t="e">
        <f ca="true">+IF(AND(ISNUMBER(OFFSET('Hygiene Data'!$F$6,0,10*ROW('Hygiene Data'!F105))),'Data Summary'!DX111="Yes"),OFFSET('Hygiene Data'!$F$6,0,10*ROW('Hygiene Data'!F105)),NA())</f>
        <v>#N/A</v>
      </c>
      <c r="BJ111" s="111" t="e">
        <f ca="true">+IF(AND(ISNUMBER(OFFSET('Hygiene Data'!$F$8,0,10*ROW('Hygiene Data'!F105))),'Data Summary'!DY111="Yes"),OFFSET('Hygiene Data'!$F$8,0,10*ROW('Hygiene Data'!F105)),NA())</f>
        <v>#N/A</v>
      </c>
      <c r="BK111" s="111" t="e">
        <f ca="true">+IF(AND(ISNUMBER(OFFSET('Hygiene Data'!$F$10,0,10*ROW('Hygiene Data'!F105))),'Data Summary'!DZ111="Yes"),OFFSET('Hygiene Data'!$F$10,0,10*ROW('Hygiene Data'!F105)),NA())</f>
        <v>#N/A</v>
      </c>
      <c r="BL111" s="111" t="e">
        <f ca="true">+IF(AND(ISNUMBER(OFFSET('Hygiene Data'!$G$6,0,10*ROW('Hygiene Data'!G105))),'Data Summary'!EA111="Yes"),OFFSET('Hygiene Data'!$G$6,0,10*ROW('Hygiene Data'!G105)),NA())</f>
        <v>#N/A</v>
      </c>
      <c r="BM111" s="111" t="e">
        <f ca="true">+IF(AND(ISNUMBER(OFFSET('Hygiene Data'!$G$8,0,10*ROW('Hygiene Data'!G105))),'Data Summary'!EB111="Yes"),OFFSET('Hygiene Data'!$G$8,0,10*ROW('Hygiene Data'!G105)),NA())</f>
        <v>#N/A</v>
      </c>
      <c r="BN111" s="111" t="e">
        <f ca="true">+IF(AND(ISNUMBER(OFFSET('Hygiene Data'!$G$10,0,10*ROW('Hygiene Data'!G105))),'Data Summary'!EC111="Yes"),OFFSET('Hygiene Data'!$G$10,0,10*ROW('Hygiene Data'!G105)),NA())</f>
        <v>#N/A</v>
      </c>
      <c r="BO111" s="111" t="e">
        <f ca="true">+IF(AND(ISNUMBER(OFFSET('Hygiene Data'!$H$6,0,10*ROW('Hygiene Data'!H105))),'Data Summary'!ED111="Yes"),OFFSET('Hygiene Data'!$H$6,0,10*ROW('Hygiene Data'!H105)),NA())</f>
        <v>#N/A</v>
      </c>
      <c r="BP111" s="111" t="e">
        <f ca="true">+IF(AND(ISNUMBER(OFFSET('Hygiene Data'!$H$8,0,10*ROW('Hygiene Data'!H105))),'Data Summary'!EE111="Yes"),OFFSET('Hygiene Data'!$H$8,0,10*ROW('Hygiene Data'!H105)),NA())</f>
        <v>#N/A</v>
      </c>
      <c r="BQ111" s="111" t="e">
        <f ca="true">+IF(AND(ISNUMBER(OFFSET('Hygiene Data'!$H$10,0,10*ROW('Hygiene Data'!H105))),'Data Summary'!EF111="Yes"),OFFSET('Hygiene Data'!$H$10,0,10*ROW('Hygiene Data'!H105)),NA())</f>
        <v>#N/A</v>
      </c>
    </row>
    <row r="112" x14ac:dyDescent="0.2">
      <c r="A112" s="59" t="e">
        <f ca="true">+IF(OFFSET('Water Data'!$B$1,0,10*ROW('Water Data'!B106))="",NA(),OFFSET('Water Data'!$B$1,0,10*ROW('Water Data'!B106)))</f>
        <v>#N/A</v>
      </c>
      <c r="B112" s="59" t="e">
        <f ca="true">+IF(OFFSET('Water Data'!$A$3,0,10*ROW('Water Data'!A109))="",NA(),OFFSET('Water Data'!$A$3,0,10*ROW('Water Data'!A109)))</f>
        <v>#N/A</v>
      </c>
      <c r="C112" s="59" t="e">
        <f ca="true">+IF(OFFSET('Water Data'!$C$3,0,10*ROW('Water Data'!C109))="",NA(),OFFSET('Water Data'!$C$3,0,10*ROW('Water Data'!C109)))</f>
        <v>#N/A</v>
      </c>
      <c r="D112" s="60" t="e">
        <f ca="true">+IF(AND(ISNUMBER(OFFSET('Water Data'!$C$5,0,10*ROW('Water Data'!C106))),'Data Summary'!BS112="Yes"),100-OFFSET('Water Data'!$C$5,0,10*ROW('Water Data'!C106)),NA())</f>
        <v>#N/A</v>
      </c>
      <c r="E112" s="60" t="e">
        <f ca="true">+IF(AND(ISNUMBER(OFFSET('Water Data'!$C$7,0,10*ROW('Water Data'!C106))),'Data Summary'!BT112="Yes"),OFFSET('Water Data'!$C$7,0,10*ROW('Water Data'!C106)),NA())</f>
        <v>#N/A</v>
      </c>
      <c r="F112" s="60" t="e">
        <f ca="true">+IF(AND(ISNUMBER(OFFSET('Water Data'!$C$10,0,10*ROW('Water Data'!C106))),'Data Summary'!BU112="Yes"),OFFSET('Water Data'!$C$10,0,10*ROW('Water Data'!C106)),NA())</f>
        <v>#N/A</v>
      </c>
      <c r="G112" s="60" t="e">
        <f ca="true">+IF(AND(ISNUMBER(OFFSET('Water Data'!$D$5,0,10*ROW('Water Data'!D106))),'Data Summary'!BV112="Yes"),100-OFFSET('Water Data'!$D$5,0,10*ROW('Water Data'!D106)),NA())</f>
        <v>#N/A</v>
      </c>
      <c r="H112" s="60" t="e">
        <f ca="true">+IF(AND(ISNUMBER(OFFSET('Water Data'!$D$7,0,10*ROW('Water Data'!D106))),'Data Summary'!BW112="Yes"),OFFSET('Water Data'!$D$7,0,10*ROW('Water Data'!D106)),NA())</f>
        <v>#N/A</v>
      </c>
      <c r="I112" s="60" t="e">
        <f ca="true">+IF(AND(ISNUMBER(OFFSET('Water Data'!$D$10,0,10*ROW('Water Data'!D106))),'Data Summary'!BX112="Yes"),OFFSET('Water Data'!$D$10,0,10*ROW('Water Data'!D106)),NA())</f>
        <v>#N/A</v>
      </c>
      <c r="J112" s="60" t="e">
        <f ca="true">+IF(AND(ISNUMBER(OFFSET('Water Data'!$E$5,0,10*ROW('Water Data'!E106))),'Data Summary'!BY112="Yes"),100-OFFSET('Water Data'!$E$5,0,10*ROW('Water Data'!E106)),NA())</f>
        <v>#N/A</v>
      </c>
      <c r="K112" s="60" t="e">
        <f ca="true">+IF(AND(ISNUMBER(OFFSET('Water Data'!$E$7,0,10*ROW('Water Data'!E106))),'Data Summary'!BZ112="Yes"),OFFSET('Water Data'!$E$7,0,10*ROW('Water Data'!E106)),NA())</f>
        <v>#N/A</v>
      </c>
      <c r="L112" s="60" t="e">
        <f ca="true">+IF(AND(ISNUMBER(OFFSET('Water Data'!$E$10,0,10*ROW('Water Data'!E106))),'Data Summary'!CA112="Yes"),OFFSET('Water Data'!$E$10,0,10*ROW('Water Data'!E106)),NA())</f>
        <v>#N/A</v>
      </c>
      <c r="M112" s="60" t="e">
        <f ca="true">+IF(AND(ISNUMBER(OFFSET('Water Data'!$F$5,0,10*ROW('Water Data'!F106))),'Data Summary'!CB112="Yes"),100-OFFSET('Water Data'!$F$5,0,10*ROW('Water Data'!F106)),NA())</f>
        <v>#N/A</v>
      </c>
      <c r="N112" s="60" t="e">
        <f ca="true">+IF(AND(ISNUMBER(OFFSET('Water Data'!$F$7,0,10*ROW('Water Data'!F106))),'Data Summary'!CC112="Yes"),OFFSET('Water Data'!$F$7,0,10*ROW('Water Data'!F106)),NA())</f>
        <v>#N/A</v>
      </c>
      <c r="O112" s="60" t="e">
        <f ca="true">+IF(AND(ISNUMBER(OFFSET('Water Data'!$F$10,0,10*ROW('Water Data'!F106))),'Data Summary'!CD112="Yes"),OFFSET('Water Data'!$F$10,0,10*ROW('Water Data'!F106)),NA())</f>
        <v>#N/A</v>
      </c>
      <c r="P112" s="60" t="e">
        <f ca="true">+IF(AND(ISNUMBER(OFFSET('Water Data'!$G$5,0,10*ROW('Water Data'!G106))),'Data Summary'!CE112="Yes"),100-OFFSET('Water Data'!$G$5,0,10*ROW('Water Data'!G106)),NA())</f>
        <v>#N/A</v>
      </c>
      <c r="Q112" s="60" t="e">
        <f ca="true">+IF(AND(ISNUMBER(OFFSET('Water Data'!$G$7,0,10*ROW('Water Data'!G106))),'Data Summary'!CF112="Yes"),OFFSET('Water Data'!$G$7,0,10*ROW('Water Data'!G106)),NA())</f>
        <v>#N/A</v>
      </c>
      <c r="R112" s="60" t="e">
        <f ca="true">+IF(AND(ISNUMBER(OFFSET('Water Data'!$G$10,0,10*ROW('Water Data'!G106))),'Data Summary'!CG112="Yes"),OFFSET('Water Data'!$G$10,0,10*ROW('Water Data'!G106)),NA())</f>
        <v>#N/A</v>
      </c>
      <c r="S112" s="60" t="e">
        <f ca="true">+IF(AND(ISNUMBER(OFFSET('Water Data'!$H$5,0,10*ROW('Water Data'!H106))),'Data Summary'!CH112="Yes"),100-OFFSET('Water Data'!$H$5,0,10*ROW('Water Data'!H106)),NA())</f>
        <v>#N/A</v>
      </c>
      <c r="T112" s="60" t="e">
        <f ca="true">+IF(AND(ISNUMBER(OFFSET('Water Data'!$H$7,0,10*ROW('Water Data'!H106))),'Data Summary'!CI112="Yes"),OFFSET('Water Data'!$H$7,0,10*ROW('Water Data'!H106)),NA())</f>
        <v>#N/A</v>
      </c>
      <c r="U112" s="60" t="e">
        <f ca="true">+IF(AND(ISNUMBER(OFFSET('Water Data'!$H$10,0,10*ROW('Water Data'!H106))),'Data Summary'!CJ112="Yes"),OFFSET('Water Data'!$H$10,0,10*ROW('Water Data'!H106)),NA())</f>
        <v>#N/A</v>
      </c>
      <c r="V112" s="106" t="e">
        <f ca="true">+IF(AND(ISNUMBER(OFFSET('Sanitation Data'!$C$5,0,10*ROW('Sanitation Data'!C106))),'Data Summary'!CK112="Yes"),100-OFFSET('Sanitation Data'!$C$5,0,10*ROW('Sanitation Data'!C106)),NA())</f>
        <v>#N/A</v>
      </c>
      <c r="W112" s="106" t="e">
        <f ca="true">+IF(AND(ISNUMBER(OFFSET('Sanitation Data'!$C$7,0,10*ROW('Sanitation Data'!C106))),'Data Summary'!CL112="Yes"),OFFSET('Sanitation Data'!$C$7,0,10*ROW('Sanitation Data'!C106)),NA())</f>
        <v>#N/A</v>
      </c>
      <c r="X112" s="106" t="e">
        <f ca="true">+IF(AND(ISNUMBER(OFFSET('Sanitation Data'!$C$11,0,10*ROW('Sanitation Data'!C106))),'Data Summary'!CM112="Yes"),OFFSET('Sanitation Data'!$C$11,0,10*ROW('Sanitation Data'!C106)),NA())</f>
        <v>#N/A</v>
      </c>
      <c r="Y112" s="106" t="e">
        <f ca="true">+IF(AND(ISNUMBER(OFFSET('Sanitation Data'!$C$12,0,10*ROW('Sanitation Data'!C106))),'Data Summary'!CN112="Yes"),OFFSET('Sanitation Data'!$C$12,0,10*ROW('Sanitation Data'!C106)),NA())</f>
        <v>#N/A</v>
      </c>
      <c r="Z112" s="106" t="e">
        <f ca="true">+IF(AND(ISNUMBER(OFFSET('Sanitation Data'!$C$13,0,10*ROW('Sanitation Data'!C106))),'Data Summary'!CO112="Yes"),OFFSET('Sanitation Data'!$C$13,0,10*ROW('Sanitation Data'!C106)),NA())</f>
        <v>#N/A</v>
      </c>
      <c r="AA112" s="106" t="e">
        <f ca="true">+IF(AND(ISNUMBER(OFFSET('Sanitation Data'!$D$5,0,10*ROW('Sanitation Data'!D106))),'Data Summary'!CP112="Yes"),100-OFFSET('Sanitation Data'!$D$5,0,10*ROW('Sanitation Data'!D106)),NA())</f>
        <v>#N/A</v>
      </c>
      <c r="AB112" s="106" t="e">
        <f ca="true">+IF(AND(ISNUMBER(OFFSET('Sanitation Data'!$D$7,0,10*ROW('Sanitation Data'!D106))),'Data Summary'!CQ112="Yes"),OFFSET('Sanitation Data'!$D$7,0,10*ROW('Sanitation Data'!D106)),NA())</f>
        <v>#N/A</v>
      </c>
      <c r="AC112" s="106" t="e">
        <f ca="true">+IF(AND(ISNUMBER(OFFSET('Sanitation Data'!$D$11,0,10*ROW('Sanitation Data'!D106))),'Data Summary'!CR112="Yes"),OFFSET('Sanitation Data'!$D$11,0,10*ROW('Sanitation Data'!D106)),NA())</f>
        <v>#N/A</v>
      </c>
      <c r="AD112" s="106" t="e">
        <f ca="true">+IF(AND(ISNUMBER(OFFSET('Sanitation Data'!$D$12,0,10*ROW('Sanitation Data'!D106))),'Data Summary'!CS112="Yes"),OFFSET('Sanitation Data'!$D$12,0,10*ROW('Sanitation Data'!D106)),NA())</f>
        <v>#N/A</v>
      </c>
      <c r="AE112" s="106" t="e">
        <f ca="true">+IF(AND(ISNUMBER(OFFSET('Sanitation Data'!$D$13,0,10*ROW('Sanitation Data'!D106))),'Data Summary'!CT112="Yes"),OFFSET('Sanitation Data'!$D$13,0,10*ROW('Sanitation Data'!D106)),NA())</f>
        <v>#N/A</v>
      </c>
      <c r="AF112" s="106" t="e">
        <f ca="true">+IF(AND(ISNUMBER(OFFSET('Sanitation Data'!$E$5,0,10*ROW('Sanitation Data'!E106))),'Data Summary'!CU112="Yes"),100-OFFSET('Sanitation Data'!$E$5,0,10*ROW('Sanitation Data'!E106)),NA())</f>
        <v>#N/A</v>
      </c>
      <c r="AG112" s="106" t="e">
        <f ca="true">+IF(AND(ISNUMBER(OFFSET('Sanitation Data'!$E$7,0,10*ROW('Sanitation Data'!E106))),'Data Summary'!CV112="Yes"),OFFSET('Sanitation Data'!$E$7,0,10*ROW('Sanitation Data'!E106)),NA())</f>
        <v>#N/A</v>
      </c>
      <c r="AH112" s="106" t="e">
        <f ca="true">+IF(AND(ISNUMBER(OFFSET('Sanitation Data'!$E$11,0,10*ROW('Sanitation Data'!E106))),'Data Summary'!CW112="Yes"),OFFSET('Sanitation Data'!$E$11,0,10*ROW('Sanitation Data'!E106)),NA())</f>
        <v>#N/A</v>
      </c>
      <c r="AI112" s="106" t="e">
        <f ca="true">+IF(AND(ISNUMBER(OFFSET('Sanitation Data'!$E$12,0,10*ROW('Sanitation Data'!E106))),'Data Summary'!CX112="Yes"),OFFSET('Sanitation Data'!$E$12,0,10*ROW('Sanitation Data'!E106)),NA())</f>
        <v>#N/A</v>
      </c>
      <c r="AJ112" s="106" t="e">
        <f ca="true">+IF(AND(ISNUMBER(OFFSET('Sanitation Data'!$E$13,0,10*ROW('Sanitation Data'!E106))),'Data Summary'!CY112="Yes"),OFFSET('Sanitation Data'!$E$13,0,10*ROW('Sanitation Data'!E106)),NA())</f>
        <v>#N/A</v>
      </c>
      <c r="AK112" s="106" t="e">
        <f ca="true">+IF(AND(ISNUMBER(OFFSET('Sanitation Data'!$F$5,0,10*ROW('Sanitation Data'!F106))),'Data Summary'!CZ112="Yes"),100-OFFSET('Sanitation Data'!$F$5,0,10*ROW('Sanitation Data'!F106)),NA())</f>
        <v>#N/A</v>
      </c>
      <c r="AL112" s="106" t="e">
        <f ca="true">+IF(AND(ISNUMBER(OFFSET('Sanitation Data'!$F$7,0,10*ROW('Sanitation Data'!F106))),'Data Summary'!DA112="Yes"),OFFSET('Sanitation Data'!$F$7,0,10*ROW('Sanitation Data'!F106)),NA())</f>
        <v>#N/A</v>
      </c>
      <c r="AM112" s="106" t="e">
        <f ca="true">+IF(AND(ISNUMBER(OFFSET('Sanitation Data'!$F$11,0,10*ROW('Sanitation Data'!F106))),'Data Summary'!DB112="Yes"),OFFSET('Sanitation Data'!$F$11,0,10*ROW('Sanitation Data'!F106)),NA())</f>
        <v>#N/A</v>
      </c>
      <c r="AN112" s="106" t="e">
        <f ca="true">+IF(AND(ISNUMBER(OFFSET('Sanitation Data'!$F$12,0,10*ROW('Sanitation Data'!F106))),'Data Summary'!DC112="Yes"),OFFSET('Sanitation Data'!$F$12,0,10*ROW('Sanitation Data'!F106)),NA())</f>
        <v>#N/A</v>
      </c>
      <c r="AO112" s="106" t="e">
        <f ca="true">+IF(AND(ISNUMBER(OFFSET('Sanitation Data'!$F$13,0,10*ROW('Sanitation Data'!F106))),'Data Summary'!DD112="Yes"),OFFSET('Sanitation Data'!$F$13,0,10*ROW('Sanitation Data'!F106)),NA())</f>
        <v>#N/A</v>
      </c>
      <c r="AP112" s="106" t="e">
        <f ca="true">+IF(AND(ISNUMBER(OFFSET('Sanitation Data'!$G$5,0,10*ROW('Sanitation Data'!G106))),'Data Summary'!DE112="Yes"),100-OFFSET('Sanitation Data'!$G$5,0,10*ROW('Sanitation Data'!G106)),NA())</f>
        <v>#N/A</v>
      </c>
      <c r="AQ112" s="106" t="e">
        <f ca="true">+IF(AND(ISNUMBER(OFFSET('Sanitation Data'!$G$7,0,10*ROW('Sanitation Data'!G106))),'Data Summary'!DF112="Yes"),OFFSET('Sanitation Data'!$G$7,0,10*ROW('Sanitation Data'!G106)),NA())</f>
        <v>#N/A</v>
      </c>
      <c r="AR112" s="106" t="e">
        <f ca="true">+IF(AND(ISNUMBER(OFFSET('Sanitation Data'!$G$11,0,10*ROW('Sanitation Data'!G106))),'Data Summary'!DG112="Yes"),OFFSET('Sanitation Data'!$G$11,0,10*ROW('Sanitation Data'!G106)),NA())</f>
        <v>#N/A</v>
      </c>
      <c r="AS112" s="106" t="e">
        <f ca="true">+IF(AND(ISNUMBER(OFFSET('Sanitation Data'!$G$12,0,10*ROW('Sanitation Data'!G106))),'Data Summary'!DH112="Yes"),OFFSET('Sanitation Data'!$G$12,0,10*ROW('Sanitation Data'!G106)),NA())</f>
        <v>#N/A</v>
      </c>
      <c r="AT112" s="106" t="e">
        <f ca="true">+IF(AND(ISNUMBER(OFFSET('Sanitation Data'!$G$13,0,10*ROW('Sanitation Data'!G106))),'Data Summary'!DI112="Yes"),OFFSET('Sanitation Data'!$G$13,0,10*ROW('Sanitation Data'!G106)),NA())</f>
        <v>#N/A</v>
      </c>
      <c r="AU112" s="106" t="e">
        <f ca="true">+IF(AND(ISNUMBER(OFFSET('Sanitation Data'!$H$5,0,10*ROW('Sanitation Data'!H106))),'Data Summary'!DJ112="Yes"),100-OFFSET('Sanitation Data'!$H$5,0,10*ROW('Sanitation Data'!H106)),NA())</f>
        <v>#N/A</v>
      </c>
      <c r="AV112" s="106" t="e">
        <f ca="true">+IF(AND(ISNUMBER(OFFSET('Sanitation Data'!$H$7,0,10*ROW('Sanitation Data'!H106))),'Data Summary'!DK112="Yes"),OFFSET('Sanitation Data'!$H$7,0,10*ROW('Sanitation Data'!H106)),NA())</f>
        <v>#N/A</v>
      </c>
      <c r="AW112" s="106" t="e">
        <f ca="true">+IF(AND(ISNUMBER(OFFSET('Sanitation Data'!$H$11,0,10*ROW('Sanitation Data'!H106))),'Data Summary'!DL112="Yes"),OFFSET('Sanitation Data'!$H$11,0,10*ROW('Sanitation Data'!H106)),NA())</f>
        <v>#N/A</v>
      </c>
      <c r="AX112" s="106" t="e">
        <f ca="true">+IF(AND(ISNUMBER(OFFSET('Sanitation Data'!$H$12,0,10*ROW('Sanitation Data'!H106))),'Data Summary'!DM112="Yes"),OFFSET('Sanitation Data'!$H$12,0,10*ROW('Sanitation Data'!H106)),NA())</f>
        <v>#N/A</v>
      </c>
      <c r="AY112" s="106" t="e">
        <f ca="true">+IF(AND(ISNUMBER(OFFSET('Sanitation Data'!$H$13,0,10*ROW('Sanitation Data'!H106))),'Data Summary'!DN112="Yes"),OFFSET('Sanitation Data'!$H$13,0,10*ROW('Sanitation Data'!H106)),NA())</f>
        <v>#N/A</v>
      </c>
      <c r="AZ112" s="111" t="e">
        <f ca="true">+IF(AND(ISNUMBER(OFFSET('Hygiene Data'!$C$6,0,10*ROW('Hygiene Data'!C106))),'Data Summary'!DO112="Yes"),OFFSET('Hygiene Data'!$C$6,0,10*ROW('Hygiene Data'!C106)),NA())</f>
        <v>#N/A</v>
      </c>
      <c r="BA112" s="111" t="e">
        <f ca="true">+IF(AND(ISNUMBER(OFFSET('Hygiene Data'!$C$8,0,10*ROW('Hygiene Data'!C106))),'Data Summary'!DP112="Yes"),OFFSET('Hygiene Data'!$C$8,0,10*ROW('Hygiene Data'!C106)),NA())</f>
        <v>#N/A</v>
      </c>
      <c r="BB112" s="111" t="e">
        <f ca="true">+IF(AND(ISNUMBER(OFFSET('Hygiene Data'!$C$10,0,10*ROW('Hygiene Data'!C106))),'Data Summary'!DQ112="Yes"),OFFSET('Hygiene Data'!$C$10,0,10*ROW('Hygiene Data'!C106)),NA())</f>
        <v>#N/A</v>
      </c>
      <c r="BC112" s="111" t="e">
        <f ca="true">+IF(AND(ISNUMBER(OFFSET('Hygiene Data'!$D$6,0,10*ROW('Hygiene Data'!D106))),'Data Summary'!DR112="Yes"),OFFSET('Hygiene Data'!$D$6,0,10*ROW('Hygiene Data'!D106)),NA())</f>
        <v>#N/A</v>
      </c>
      <c r="BD112" s="111" t="e">
        <f ca="true">+IF(AND(ISNUMBER(OFFSET('Hygiene Data'!$D$8,0,10*ROW('Hygiene Data'!D106))),'Data Summary'!DS112="Yes"),OFFSET('Hygiene Data'!$D$8,0,10*ROW('Hygiene Data'!D106)),NA())</f>
        <v>#N/A</v>
      </c>
      <c r="BE112" s="111" t="e">
        <f ca="true">+IF(AND(ISNUMBER(OFFSET('Hygiene Data'!$D$10,0,10*ROW('Hygiene Data'!D106))),'Data Summary'!DT112="Yes"),OFFSET('Hygiene Data'!$D$10,0,10*ROW('Hygiene Data'!D106)),NA())</f>
        <v>#N/A</v>
      </c>
      <c r="BF112" s="111" t="e">
        <f ca="true">+IF(AND(ISNUMBER(OFFSET('Hygiene Data'!$E$6,0,10*ROW('Hygiene Data'!E106))),'Data Summary'!DU112="Yes"),OFFSET('Hygiene Data'!$E$6,0,10*ROW('Hygiene Data'!E106)),NA())</f>
        <v>#N/A</v>
      </c>
      <c r="BG112" s="111" t="e">
        <f ca="true">+IF(AND(ISNUMBER(OFFSET('Hygiene Data'!$E$8,0,10*ROW('Hygiene Data'!E106))),'Data Summary'!DV112="Yes"),OFFSET('Hygiene Data'!$E$8,0,10*ROW('Hygiene Data'!E106)),NA())</f>
        <v>#N/A</v>
      </c>
      <c r="BH112" s="111" t="e">
        <f ca="true">+IF(AND(ISNUMBER(OFFSET('Hygiene Data'!$E$10,0,10*ROW('Hygiene Data'!E106))),'Data Summary'!DW112="Yes"),OFFSET('Hygiene Data'!$E$10,0,10*ROW('Hygiene Data'!E106)),NA())</f>
        <v>#N/A</v>
      </c>
      <c r="BI112" s="111" t="e">
        <f ca="true">+IF(AND(ISNUMBER(OFFSET('Hygiene Data'!$F$6,0,10*ROW('Hygiene Data'!F106))),'Data Summary'!DX112="Yes"),OFFSET('Hygiene Data'!$F$6,0,10*ROW('Hygiene Data'!F106)),NA())</f>
        <v>#N/A</v>
      </c>
      <c r="BJ112" s="111" t="e">
        <f ca="true">+IF(AND(ISNUMBER(OFFSET('Hygiene Data'!$F$8,0,10*ROW('Hygiene Data'!F106))),'Data Summary'!DY112="Yes"),OFFSET('Hygiene Data'!$F$8,0,10*ROW('Hygiene Data'!F106)),NA())</f>
        <v>#N/A</v>
      </c>
      <c r="BK112" s="111" t="e">
        <f ca="true">+IF(AND(ISNUMBER(OFFSET('Hygiene Data'!$F$10,0,10*ROW('Hygiene Data'!F106))),'Data Summary'!DZ112="Yes"),OFFSET('Hygiene Data'!$F$10,0,10*ROW('Hygiene Data'!F106)),NA())</f>
        <v>#N/A</v>
      </c>
      <c r="BL112" s="111" t="e">
        <f ca="true">+IF(AND(ISNUMBER(OFFSET('Hygiene Data'!$G$6,0,10*ROW('Hygiene Data'!G106))),'Data Summary'!EA112="Yes"),OFFSET('Hygiene Data'!$G$6,0,10*ROW('Hygiene Data'!G106)),NA())</f>
        <v>#N/A</v>
      </c>
      <c r="BM112" s="111" t="e">
        <f ca="true">+IF(AND(ISNUMBER(OFFSET('Hygiene Data'!$G$8,0,10*ROW('Hygiene Data'!G106))),'Data Summary'!EB112="Yes"),OFFSET('Hygiene Data'!$G$8,0,10*ROW('Hygiene Data'!G106)),NA())</f>
        <v>#N/A</v>
      </c>
      <c r="BN112" s="111" t="e">
        <f ca="true">+IF(AND(ISNUMBER(OFFSET('Hygiene Data'!$G$10,0,10*ROW('Hygiene Data'!G106))),'Data Summary'!EC112="Yes"),OFFSET('Hygiene Data'!$G$10,0,10*ROW('Hygiene Data'!G106)),NA())</f>
        <v>#N/A</v>
      </c>
      <c r="BO112" s="111" t="e">
        <f ca="true">+IF(AND(ISNUMBER(OFFSET('Hygiene Data'!$H$6,0,10*ROW('Hygiene Data'!H106))),'Data Summary'!ED112="Yes"),OFFSET('Hygiene Data'!$H$6,0,10*ROW('Hygiene Data'!H106)),NA())</f>
        <v>#N/A</v>
      </c>
      <c r="BP112" s="111" t="e">
        <f ca="true">+IF(AND(ISNUMBER(OFFSET('Hygiene Data'!$H$8,0,10*ROW('Hygiene Data'!H106))),'Data Summary'!EE112="Yes"),OFFSET('Hygiene Data'!$H$8,0,10*ROW('Hygiene Data'!H106)),NA())</f>
        <v>#N/A</v>
      </c>
      <c r="BQ112" s="111" t="e">
        <f ca="true">+IF(AND(ISNUMBER(OFFSET('Hygiene Data'!$H$10,0,10*ROW('Hygiene Data'!H106))),'Data Summary'!EF112="Yes"),OFFSET('Hygiene Data'!$H$10,0,10*ROW('Hygiene Data'!H106)),NA())</f>
        <v>#N/A</v>
      </c>
    </row>
    <row r="113" x14ac:dyDescent="0.2">
      <c r="A113" s="59" t="e">
        <f ca="true">+IF(OFFSET('Water Data'!$B$1,0,10*ROW('Water Data'!B107))="",NA(),OFFSET('Water Data'!$B$1,0,10*ROW('Water Data'!B107)))</f>
        <v>#N/A</v>
      </c>
      <c r="B113" s="59" t="e">
        <f ca="true">+IF(OFFSET('Water Data'!$A$3,0,10*ROW('Water Data'!A110))="",NA(),OFFSET('Water Data'!$A$3,0,10*ROW('Water Data'!A110)))</f>
        <v>#N/A</v>
      </c>
      <c r="C113" s="59" t="e">
        <f ca="true">+IF(OFFSET('Water Data'!$C$3,0,10*ROW('Water Data'!C110))="",NA(),OFFSET('Water Data'!$C$3,0,10*ROW('Water Data'!C110)))</f>
        <v>#N/A</v>
      </c>
      <c r="D113" s="60" t="e">
        <f ca="true">+IF(AND(ISNUMBER(OFFSET('Water Data'!$C$5,0,10*ROW('Water Data'!C107))),'Data Summary'!BS113="Yes"),100-OFFSET('Water Data'!$C$5,0,10*ROW('Water Data'!C107)),NA())</f>
        <v>#N/A</v>
      </c>
      <c r="E113" s="60" t="e">
        <f ca="true">+IF(AND(ISNUMBER(OFFSET('Water Data'!$C$7,0,10*ROW('Water Data'!C107))),'Data Summary'!BT113="Yes"),OFFSET('Water Data'!$C$7,0,10*ROW('Water Data'!C107)),NA())</f>
        <v>#N/A</v>
      </c>
      <c r="F113" s="60" t="e">
        <f ca="true">+IF(AND(ISNUMBER(OFFSET('Water Data'!$C$10,0,10*ROW('Water Data'!C107))),'Data Summary'!BU113="Yes"),OFFSET('Water Data'!$C$10,0,10*ROW('Water Data'!C107)),NA())</f>
        <v>#N/A</v>
      </c>
      <c r="G113" s="60" t="e">
        <f ca="true">+IF(AND(ISNUMBER(OFFSET('Water Data'!$D$5,0,10*ROW('Water Data'!D107))),'Data Summary'!BV113="Yes"),100-OFFSET('Water Data'!$D$5,0,10*ROW('Water Data'!D107)),NA())</f>
        <v>#N/A</v>
      </c>
      <c r="H113" s="60" t="e">
        <f ca="true">+IF(AND(ISNUMBER(OFFSET('Water Data'!$D$7,0,10*ROW('Water Data'!D107))),'Data Summary'!BW113="Yes"),OFFSET('Water Data'!$D$7,0,10*ROW('Water Data'!D107)),NA())</f>
        <v>#N/A</v>
      </c>
      <c r="I113" s="60" t="e">
        <f ca="true">+IF(AND(ISNUMBER(OFFSET('Water Data'!$D$10,0,10*ROW('Water Data'!D107))),'Data Summary'!BX113="Yes"),OFFSET('Water Data'!$D$10,0,10*ROW('Water Data'!D107)),NA())</f>
        <v>#N/A</v>
      </c>
      <c r="J113" s="60" t="e">
        <f ca="true">+IF(AND(ISNUMBER(OFFSET('Water Data'!$E$5,0,10*ROW('Water Data'!E107))),'Data Summary'!BY113="Yes"),100-OFFSET('Water Data'!$E$5,0,10*ROW('Water Data'!E107)),NA())</f>
        <v>#N/A</v>
      </c>
      <c r="K113" s="60" t="e">
        <f ca="true">+IF(AND(ISNUMBER(OFFSET('Water Data'!$E$7,0,10*ROW('Water Data'!E107))),'Data Summary'!BZ113="Yes"),OFFSET('Water Data'!$E$7,0,10*ROW('Water Data'!E107)),NA())</f>
        <v>#N/A</v>
      </c>
      <c r="L113" s="60" t="e">
        <f ca="true">+IF(AND(ISNUMBER(OFFSET('Water Data'!$E$10,0,10*ROW('Water Data'!E107))),'Data Summary'!CA113="Yes"),OFFSET('Water Data'!$E$10,0,10*ROW('Water Data'!E107)),NA())</f>
        <v>#N/A</v>
      </c>
      <c r="M113" s="60" t="e">
        <f ca="true">+IF(AND(ISNUMBER(OFFSET('Water Data'!$F$5,0,10*ROW('Water Data'!F107))),'Data Summary'!CB113="Yes"),100-OFFSET('Water Data'!$F$5,0,10*ROW('Water Data'!F107)),NA())</f>
        <v>#N/A</v>
      </c>
      <c r="N113" s="60" t="e">
        <f ca="true">+IF(AND(ISNUMBER(OFFSET('Water Data'!$F$7,0,10*ROW('Water Data'!F107))),'Data Summary'!CC113="Yes"),OFFSET('Water Data'!$F$7,0,10*ROW('Water Data'!F107)),NA())</f>
        <v>#N/A</v>
      </c>
      <c r="O113" s="60" t="e">
        <f ca="true">+IF(AND(ISNUMBER(OFFSET('Water Data'!$F$10,0,10*ROW('Water Data'!F107))),'Data Summary'!CD113="Yes"),OFFSET('Water Data'!$F$10,0,10*ROW('Water Data'!F107)),NA())</f>
        <v>#N/A</v>
      </c>
      <c r="P113" s="60" t="e">
        <f ca="true">+IF(AND(ISNUMBER(OFFSET('Water Data'!$G$5,0,10*ROW('Water Data'!G107))),'Data Summary'!CE113="Yes"),100-OFFSET('Water Data'!$G$5,0,10*ROW('Water Data'!G107)),NA())</f>
        <v>#N/A</v>
      </c>
      <c r="Q113" s="60" t="e">
        <f ca="true">+IF(AND(ISNUMBER(OFFSET('Water Data'!$G$7,0,10*ROW('Water Data'!G107))),'Data Summary'!CF113="Yes"),OFFSET('Water Data'!$G$7,0,10*ROW('Water Data'!G107)),NA())</f>
        <v>#N/A</v>
      </c>
      <c r="R113" s="60" t="e">
        <f ca="true">+IF(AND(ISNUMBER(OFFSET('Water Data'!$G$10,0,10*ROW('Water Data'!G107))),'Data Summary'!CG113="Yes"),OFFSET('Water Data'!$G$10,0,10*ROW('Water Data'!G107)),NA())</f>
        <v>#N/A</v>
      </c>
      <c r="S113" s="60" t="e">
        <f ca="true">+IF(AND(ISNUMBER(OFFSET('Water Data'!$H$5,0,10*ROW('Water Data'!H107))),'Data Summary'!CH113="Yes"),100-OFFSET('Water Data'!$H$5,0,10*ROW('Water Data'!H107)),NA())</f>
        <v>#N/A</v>
      </c>
      <c r="T113" s="60" t="e">
        <f ca="true">+IF(AND(ISNUMBER(OFFSET('Water Data'!$H$7,0,10*ROW('Water Data'!H107))),'Data Summary'!CI113="Yes"),OFFSET('Water Data'!$H$7,0,10*ROW('Water Data'!H107)),NA())</f>
        <v>#N/A</v>
      </c>
      <c r="U113" s="60" t="e">
        <f ca="true">+IF(AND(ISNUMBER(OFFSET('Water Data'!$H$10,0,10*ROW('Water Data'!H107))),'Data Summary'!CJ113="Yes"),OFFSET('Water Data'!$H$10,0,10*ROW('Water Data'!H107)),NA())</f>
        <v>#N/A</v>
      </c>
      <c r="V113" s="106" t="e">
        <f ca="true">+IF(AND(ISNUMBER(OFFSET('Sanitation Data'!$C$5,0,10*ROW('Sanitation Data'!C107))),'Data Summary'!CK113="Yes"),100-OFFSET('Sanitation Data'!$C$5,0,10*ROW('Sanitation Data'!C107)),NA())</f>
        <v>#N/A</v>
      </c>
      <c r="W113" s="106" t="e">
        <f ca="true">+IF(AND(ISNUMBER(OFFSET('Sanitation Data'!$C$7,0,10*ROW('Sanitation Data'!C107))),'Data Summary'!CL113="Yes"),OFFSET('Sanitation Data'!$C$7,0,10*ROW('Sanitation Data'!C107)),NA())</f>
        <v>#N/A</v>
      </c>
      <c r="X113" s="106" t="e">
        <f ca="true">+IF(AND(ISNUMBER(OFFSET('Sanitation Data'!$C$11,0,10*ROW('Sanitation Data'!C107))),'Data Summary'!CM113="Yes"),OFFSET('Sanitation Data'!$C$11,0,10*ROW('Sanitation Data'!C107)),NA())</f>
        <v>#N/A</v>
      </c>
      <c r="Y113" s="106" t="e">
        <f ca="true">+IF(AND(ISNUMBER(OFFSET('Sanitation Data'!$C$12,0,10*ROW('Sanitation Data'!C107))),'Data Summary'!CN113="Yes"),OFFSET('Sanitation Data'!$C$12,0,10*ROW('Sanitation Data'!C107)),NA())</f>
        <v>#N/A</v>
      </c>
      <c r="Z113" s="106" t="e">
        <f ca="true">+IF(AND(ISNUMBER(OFFSET('Sanitation Data'!$C$13,0,10*ROW('Sanitation Data'!C107))),'Data Summary'!CO113="Yes"),OFFSET('Sanitation Data'!$C$13,0,10*ROW('Sanitation Data'!C107)),NA())</f>
        <v>#N/A</v>
      </c>
      <c r="AA113" s="106" t="e">
        <f ca="true">+IF(AND(ISNUMBER(OFFSET('Sanitation Data'!$D$5,0,10*ROW('Sanitation Data'!D107))),'Data Summary'!CP113="Yes"),100-OFFSET('Sanitation Data'!$D$5,0,10*ROW('Sanitation Data'!D107)),NA())</f>
        <v>#N/A</v>
      </c>
      <c r="AB113" s="106" t="e">
        <f ca="true">+IF(AND(ISNUMBER(OFFSET('Sanitation Data'!$D$7,0,10*ROW('Sanitation Data'!D107))),'Data Summary'!CQ113="Yes"),OFFSET('Sanitation Data'!$D$7,0,10*ROW('Sanitation Data'!D107)),NA())</f>
        <v>#N/A</v>
      </c>
      <c r="AC113" s="106" t="e">
        <f ca="true">+IF(AND(ISNUMBER(OFFSET('Sanitation Data'!$D$11,0,10*ROW('Sanitation Data'!D107))),'Data Summary'!CR113="Yes"),OFFSET('Sanitation Data'!$D$11,0,10*ROW('Sanitation Data'!D107)),NA())</f>
        <v>#N/A</v>
      </c>
      <c r="AD113" s="106" t="e">
        <f ca="true">+IF(AND(ISNUMBER(OFFSET('Sanitation Data'!$D$12,0,10*ROW('Sanitation Data'!D107))),'Data Summary'!CS113="Yes"),OFFSET('Sanitation Data'!$D$12,0,10*ROW('Sanitation Data'!D107)),NA())</f>
        <v>#N/A</v>
      </c>
      <c r="AE113" s="106" t="e">
        <f ca="true">+IF(AND(ISNUMBER(OFFSET('Sanitation Data'!$D$13,0,10*ROW('Sanitation Data'!D107))),'Data Summary'!CT113="Yes"),OFFSET('Sanitation Data'!$D$13,0,10*ROW('Sanitation Data'!D107)),NA())</f>
        <v>#N/A</v>
      </c>
      <c r="AF113" s="106" t="e">
        <f ca="true">+IF(AND(ISNUMBER(OFFSET('Sanitation Data'!$E$5,0,10*ROW('Sanitation Data'!E107))),'Data Summary'!CU113="Yes"),100-OFFSET('Sanitation Data'!$E$5,0,10*ROW('Sanitation Data'!E107)),NA())</f>
        <v>#N/A</v>
      </c>
      <c r="AG113" s="106" t="e">
        <f ca="true">+IF(AND(ISNUMBER(OFFSET('Sanitation Data'!$E$7,0,10*ROW('Sanitation Data'!E107))),'Data Summary'!CV113="Yes"),OFFSET('Sanitation Data'!$E$7,0,10*ROW('Sanitation Data'!E107)),NA())</f>
        <v>#N/A</v>
      </c>
      <c r="AH113" s="106" t="e">
        <f ca="true">+IF(AND(ISNUMBER(OFFSET('Sanitation Data'!$E$11,0,10*ROW('Sanitation Data'!E107))),'Data Summary'!CW113="Yes"),OFFSET('Sanitation Data'!$E$11,0,10*ROW('Sanitation Data'!E107)),NA())</f>
        <v>#N/A</v>
      </c>
      <c r="AI113" s="106" t="e">
        <f ca="true">+IF(AND(ISNUMBER(OFFSET('Sanitation Data'!$E$12,0,10*ROW('Sanitation Data'!E107))),'Data Summary'!CX113="Yes"),OFFSET('Sanitation Data'!$E$12,0,10*ROW('Sanitation Data'!E107)),NA())</f>
        <v>#N/A</v>
      </c>
      <c r="AJ113" s="106" t="e">
        <f ca="true">+IF(AND(ISNUMBER(OFFSET('Sanitation Data'!$E$13,0,10*ROW('Sanitation Data'!E107))),'Data Summary'!CY113="Yes"),OFFSET('Sanitation Data'!$E$13,0,10*ROW('Sanitation Data'!E107)),NA())</f>
        <v>#N/A</v>
      </c>
      <c r="AK113" s="106" t="e">
        <f ca="true">+IF(AND(ISNUMBER(OFFSET('Sanitation Data'!$F$5,0,10*ROW('Sanitation Data'!F107))),'Data Summary'!CZ113="Yes"),100-OFFSET('Sanitation Data'!$F$5,0,10*ROW('Sanitation Data'!F107)),NA())</f>
        <v>#N/A</v>
      </c>
      <c r="AL113" s="106" t="e">
        <f ca="true">+IF(AND(ISNUMBER(OFFSET('Sanitation Data'!$F$7,0,10*ROW('Sanitation Data'!F107))),'Data Summary'!DA113="Yes"),OFFSET('Sanitation Data'!$F$7,0,10*ROW('Sanitation Data'!F107)),NA())</f>
        <v>#N/A</v>
      </c>
      <c r="AM113" s="106" t="e">
        <f ca="true">+IF(AND(ISNUMBER(OFFSET('Sanitation Data'!$F$11,0,10*ROW('Sanitation Data'!F107))),'Data Summary'!DB113="Yes"),OFFSET('Sanitation Data'!$F$11,0,10*ROW('Sanitation Data'!F107)),NA())</f>
        <v>#N/A</v>
      </c>
      <c r="AN113" s="106" t="e">
        <f ca="true">+IF(AND(ISNUMBER(OFFSET('Sanitation Data'!$F$12,0,10*ROW('Sanitation Data'!F107))),'Data Summary'!DC113="Yes"),OFFSET('Sanitation Data'!$F$12,0,10*ROW('Sanitation Data'!F107)),NA())</f>
        <v>#N/A</v>
      </c>
      <c r="AO113" s="106" t="e">
        <f ca="true">+IF(AND(ISNUMBER(OFFSET('Sanitation Data'!$F$13,0,10*ROW('Sanitation Data'!F107))),'Data Summary'!DD113="Yes"),OFFSET('Sanitation Data'!$F$13,0,10*ROW('Sanitation Data'!F107)),NA())</f>
        <v>#N/A</v>
      </c>
      <c r="AP113" s="106" t="e">
        <f ca="true">+IF(AND(ISNUMBER(OFFSET('Sanitation Data'!$G$5,0,10*ROW('Sanitation Data'!G107))),'Data Summary'!DE113="Yes"),100-OFFSET('Sanitation Data'!$G$5,0,10*ROW('Sanitation Data'!G107)),NA())</f>
        <v>#N/A</v>
      </c>
      <c r="AQ113" s="106" t="e">
        <f ca="true">+IF(AND(ISNUMBER(OFFSET('Sanitation Data'!$G$7,0,10*ROW('Sanitation Data'!G107))),'Data Summary'!DF113="Yes"),OFFSET('Sanitation Data'!$G$7,0,10*ROW('Sanitation Data'!G107)),NA())</f>
        <v>#N/A</v>
      </c>
      <c r="AR113" s="106" t="e">
        <f ca="true">+IF(AND(ISNUMBER(OFFSET('Sanitation Data'!$G$11,0,10*ROW('Sanitation Data'!G107))),'Data Summary'!DG113="Yes"),OFFSET('Sanitation Data'!$G$11,0,10*ROW('Sanitation Data'!G107)),NA())</f>
        <v>#N/A</v>
      </c>
      <c r="AS113" s="106" t="e">
        <f ca="true">+IF(AND(ISNUMBER(OFFSET('Sanitation Data'!$G$12,0,10*ROW('Sanitation Data'!G107))),'Data Summary'!DH113="Yes"),OFFSET('Sanitation Data'!$G$12,0,10*ROW('Sanitation Data'!G107)),NA())</f>
        <v>#N/A</v>
      </c>
      <c r="AT113" s="106" t="e">
        <f ca="true">+IF(AND(ISNUMBER(OFFSET('Sanitation Data'!$G$13,0,10*ROW('Sanitation Data'!G107))),'Data Summary'!DI113="Yes"),OFFSET('Sanitation Data'!$G$13,0,10*ROW('Sanitation Data'!G107)),NA())</f>
        <v>#N/A</v>
      </c>
      <c r="AU113" s="106" t="e">
        <f ca="true">+IF(AND(ISNUMBER(OFFSET('Sanitation Data'!$H$5,0,10*ROW('Sanitation Data'!H107))),'Data Summary'!DJ113="Yes"),100-OFFSET('Sanitation Data'!$H$5,0,10*ROW('Sanitation Data'!H107)),NA())</f>
        <v>#N/A</v>
      </c>
      <c r="AV113" s="106" t="e">
        <f ca="true">+IF(AND(ISNUMBER(OFFSET('Sanitation Data'!$H$7,0,10*ROW('Sanitation Data'!H107))),'Data Summary'!DK113="Yes"),OFFSET('Sanitation Data'!$H$7,0,10*ROW('Sanitation Data'!H107)),NA())</f>
        <v>#N/A</v>
      </c>
      <c r="AW113" s="106" t="e">
        <f ca="true">+IF(AND(ISNUMBER(OFFSET('Sanitation Data'!$H$11,0,10*ROW('Sanitation Data'!H107))),'Data Summary'!DL113="Yes"),OFFSET('Sanitation Data'!$H$11,0,10*ROW('Sanitation Data'!H107)),NA())</f>
        <v>#N/A</v>
      </c>
      <c r="AX113" s="106" t="e">
        <f ca="true">+IF(AND(ISNUMBER(OFFSET('Sanitation Data'!$H$12,0,10*ROW('Sanitation Data'!H107))),'Data Summary'!DM113="Yes"),OFFSET('Sanitation Data'!$H$12,0,10*ROW('Sanitation Data'!H107)),NA())</f>
        <v>#N/A</v>
      </c>
      <c r="AY113" s="106" t="e">
        <f ca="true">+IF(AND(ISNUMBER(OFFSET('Sanitation Data'!$H$13,0,10*ROW('Sanitation Data'!H107))),'Data Summary'!DN113="Yes"),OFFSET('Sanitation Data'!$H$13,0,10*ROW('Sanitation Data'!H107)),NA())</f>
        <v>#N/A</v>
      </c>
      <c r="AZ113" s="111" t="e">
        <f ca="true">+IF(AND(ISNUMBER(OFFSET('Hygiene Data'!$C$6,0,10*ROW('Hygiene Data'!C107))),'Data Summary'!DO113="Yes"),OFFSET('Hygiene Data'!$C$6,0,10*ROW('Hygiene Data'!C107)),NA())</f>
        <v>#N/A</v>
      </c>
      <c r="BA113" s="111" t="e">
        <f ca="true">+IF(AND(ISNUMBER(OFFSET('Hygiene Data'!$C$8,0,10*ROW('Hygiene Data'!C107))),'Data Summary'!DP113="Yes"),OFFSET('Hygiene Data'!$C$8,0,10*ROW('Hygiene Data'!C107)),NA())</f>
        <v>#N/A</v>
      </c>
      <c r="BB113" s="111" t="e">
        <f ca="true">+IF(AND(ISNUMBER(OFFSET('Hygiene Data'!$C$10,0,10*ROW('Hygiene Data'!C107))),'Data Summary'!DQ113="Yes"),OFFSET('Hygiene Data'!$C$10,0,10*ROW('Hygiene Data'!C107)),NA())</f>
        <v>#N/A</v>
      </c>
      <c r="BC113" s="111" t="e">
        <f ca="true">+IF(AND(ISNUMBER(OFFSET('Hygiene Data'!$D$6,0,10*ROW('Hygiene Data'!D107))),'Data Summary'!DR113="Yes"),OFFSET('Hygiene Data'!$D$6,0,10*ROW('Hygiene Data'!D107)),NA())</f>
        <v>#N/A</v>
      </c>
      <c r="BD113" s="111" t="e">
        <f ca="true">+IF(AND(ISNUMBER(OFFSET('Hygiene Data'!$D$8,0,10*ROW('Hygiene Data'!D107))),'Data Summary'!DS113="Yes"),OFFSET('Hygiene Data'!$D$8,0,10*ROW('Hygiene Data'!D107)),NA())</f>
        <v>#N/A</v>
      </c>
      <c r="BE113" s="111" t="e">
        <f ca="true">+IF(AND(ISNUMBER(OFFSET('Hygiene Data'!$D$10,0,10*ROW('Hygiene Data'!D107))),'Data Summary'!DT113="Yes"),OFFSET('Hygiene Data'!$D$10,0,10*ROW('Hygiene Data'!D107)),NA())</f>
        <v>#N/A</v>
      </c>
      <c r="BF113" s="111" t="e">
        <f ca="true">+IF(AND(ISNUMBER(OFFSET('Hygiene Data'!$E$6,0,10*ROW('Hygiene Data'!E107))),'Data Summary'!DU113="Yes"),OFFSET('Hygiene Data'!$E$6,0,10*ROW('Hygiene Data'!E107)),NA())</f>
        <v>#N/A</v>
      </c>
      <c r="BG113" s="111" t="e">
        <f ca="true">+IF(AND(ISNUMBER(OFFSET('Hygiene Data'!$E$8,0,10*ROW('Hygiene Data'!E107))),'Data Summary'!DV113="Yes"),OFFSET('Hygiene Data'!$E$8,0,10*ROW('Hygiene Data'!E107)),NA())</f>
        <v>#N/A</v>
      </c>
      <c r="BH113" s="111" t="e">
        <f ca="true">+IF(AND(ISNUMBER(OFFSET('Hygiene Data'!$E$10,0,10*ROW('Hygiene Data'!E107))),'Data Summary'!DW113="Yes"),OFFSET('Hygiene Data'!$E$10,0,10*ROW('Hygiene Data'!E107)),NA())</f>
        <v>#N/A</v>
      </c>
      <c r="BI113" s="111" t="e">
        <f ca="true">+IF(AND(ISNUMBER(OFFSET('Hygiene Data'!$F$6,0,10*ROW('Hygiene Data'!F107))),'Data Summary'!DX113="Yes"),OFFSET('Hygiene Data'!$F$6,0,10*ROW('Hygiene Data'!F107)),NA())</f>
        <v>#N/A</v>
      </c>
      <c r="BJ113" s="111" t="e">
        <f ca="true">+IF(AND(ISNUMBER(OFFSET('Hygiene Data'!$F$8,0,10*ROW('Hygiene Data'!F107))),'Data Summary'!DY113="Yes"),OFFSET('Hygiene Data'!$F$8,0,10*ROW('Hygiene Data'!F107)),NA())</f>
        <v>#N/A</v>
      </c>
      <c r="BK113" s="111" t="e">
        <f ca="true">+IF(AND(ISNUMBER(OFFSET('Hygiene Data'!$F$10,0,10*ROW('Hygiene Data'!F107))),'Data Summary'!DZ113="Yes"),OFFSET('Hygiene Data'!$F$10,0,10*ROW('Hygiene Data'!F107)),NA())</f>
        <v>#N/A</v>
      </c>
      <c r="BL113" s="111" t="e">
        <f ca="true">+IF(AND(ISNUMBER(OFFSET('Hygiene Data'!$G$6,0,10*ROW('Hygiene Data'!G107))),'Data Summary'!EA113="Yes"),OFFSET('Hygiene Data'!$G$6,0,10*ROW('Hygiene Data'!G107)),NA())</f>
        <v>#N/A</v>
      </c>
      <c r="BM113" s="111" t="e">
        <f ca="true">+IF(AND(ISNUMBER(OFFSET('Hygiene Data'!$G$8,0,10*ROW('Hygiene Data'!G107))),'Data Summary'!EB113="Yes"),OFFSET('Hygiene Data'!$G$8,0,10*ROW('Hygiene Data'!G107)),NA())</f>
        <v>#N/A</v>
      </c>
      <c r="BN113" s="111" t="e">
        <f ca="true">+IF(AND(ISNUMBER(OFFSET('Hygiene Data'!$G$10,0,10*ROW('Hygiene Data'!G107))),'Data Summary'!EC113="Yes"),OFFSET('Hygiene Data'!$G$10,0,10*ROW('Hygiene Data'!G107)),NA())</f>
        <v>#N/A</v>
      </c>
      <c r="BO113" s="111" t="e">
        <f ca="true">+IF(AND(ISNUMBER(OFFSET('Hygiene Data'!$H$6,0,10*ROW('Hygiene Data'!H107))),'Data Summary'!ED113="Yes"),OFFSET('Hygiene Data'!$H$6,0,10*ROW('Hygiene Data'!H107)),NA())</f>
        <v>#N/A</v>
      </c>
      <c r="BP113" s="111" t="e">
        <f ca="true">+IF(AND(ISNUMBER(OFFSET('Hygiene Data'!$H$8,0,10*ROW('Hygiene Data'!H107))),'Data Summary'!EE113="Yes"),OFFSET('Hygiene Data'!$H$8,0,10*ROW('Hygiene Data'!H107)),NA())</f>
        <v>#N/A</v>
      </c>
      <c r="BQ113" s="111" t="e">
        <f ca="true">+IF(AND(ISNUMBER(OFFSET('Hygiene Data'!$H$10,0,10*ROW('Hygiene Data'!H107))),'Data Summary'!EF113="Yes"),OFFSET('Hygiene Data'!$H$10,0,10*ROW('Hygiene Data'!H107)),NA())</f>
        <v>#N/A</v>
      </c>
    </row>
    <row r="114" x14ac:dyDescent="0.2">
      <c r="A114" s="59" t="e">
        <f ca="true">+IF(OFFSET('Water Data'!$B$1,0,10*ROW('Water Data'!B108))="",NA(),OFFSET('Water Data'!$B$1,0,10*ROW('Water Data'!B108)))</f>
        <v>#N/A</v>
      </c>
      <c r="B114" s="59" t="e">
        <f ca="true">+IF(OFFSET('Water Data'!$A$3,0,10*ROW('Water Data'!A111))="",NA(),OFFSET('Water Data'!$A$3,0,10*ROW('Water Data'!A111)))</f>
        <v>#N/A</v>
      </c>
      <c r="C114" s="59" t="e">
        <f ca="true">+IF(OFFSET('Water Data'!$C$3,0,10*ROW('Water Data'!C111))="",NA(),OFFSET('Water Data'!$C$3,0,10*ROW('Water Data'!C111)))</f>
        <v>#N/A</v>
      </c>
      <c r="D114" s="60" t="e">
        <f ca="true">+IF(AND(ISNUMBER(OFFSET('Water Data'!$C$5,0,10*ROW('Water Data'!C108))),'Data Summary'!BS114="Yes"),100-OFFSET('Water Data'!$C$5,0,10*ROW('Water Data'!C108)),NA())</f>
        <v>#N/A</v>
      </c>
      <c r="E114" s="60" t="e">
        <f ca="true">+IF(AND(ISNUMBER(OFFSET('Water Data'!$C$7,0,10*ROW('Water Data'!C108))),'Data Summary'!BT114="Yes"),OFFSET('Water Data'!$C$7,0,10*ROW('Water Data'!C108)),NA())</f>
        <v>#N/A</v>
      </c>
      <c r="F114" s="60" t="e">
        <f ca="true">+IF(AND(ISNUMBER(OFFSET('Water Data'!$C$10,0,10*ROW('Water Data'!C108))),'Data Summary'!BU114="Yes"),OFFSET('Water Data'!$C$10,0,10*ROW('Water Data'!C108)),NA())</f>
        <v>#N/A</v>
      </c>
      <c r="G114" s="60" t="e">
        <f ca="true">+IF(AND(ISNUMBER(OFFSET('Water Data'!$D$5,0,10*ROW('Water Data'!D108))),'Data Summary'!BV114="Yes"),100-OFFSET('Water Data'!$D$5,0,10*ROW('Water Data'!D108)),NA())</f>
        <v>#N/A</v>
      </c>
      <c r="H114" s="60" t="e">
        <f ca="true">+IF(AND(ISNUMBER(OFFSET('Water Data'!$D$7,0,10*ROW('Water Data'!D108))),'Data Summary'!BW114="Yes"),OFFSET('Water Data'!$D$7,0,10*ROW('Water Data'!D108)),NA())</f>
        <v>#N/A</v>
      </c>
      <c r="I114" s="60" t="e">
        <f ca="true">+IF(AND(ISNUMBER(OFFSET('Water Data'!$D$10,0,10*ROW('Water Data'!D108))),'Data Summary'!BX114="Yes"),OFFSET('Water Data'!$D$10,0,10*ROW('Water Data'!D108)),NA())</f>
        <v>#N/A</v>
      </c>
      <c r="J114" s="60" t="e">
        <f ca="true">+IF(AND(ISNUMBER(OFFSET('Water Data'!$E$5,0,10*ROW('Water Data'!E108))),'Data Summary'!BY114="Yes"),100-OFFSET('Water Data'!$E$5,0,10*ROW('Water Data'!E108)),NA())</f>
        <v>#N/A</v>
      </c>
      <c r="K114" s="60" t="e">
        <f ca="true">+IF(AND(ISNUMBER(OFFSET('Water Data'!$E$7,0,10*ROW('Water Data'!E108))),'Data Summary'!BZ114="Yes"),OFFSET('Water Data'!$E$7,0,10*ROW('Water Data'!E108)),NA())</f>
        <v>#N/A</v>
      </c>
      <c r="L114" s="60" t="e">
        <f ca="true">+IF(AND(ISNUMBER(OFFSET('Water Data'!$E$10,0,10*ROW('Water Data'!E108))),'Data Summary'!CA114="Yes"),OFFSET('Water Data'!$E$10,0,10*ROW('Water Data'!E108)),NA())</f>
        <v>#N/A</v>
      </c>
      <c r="M114" s="60" t="e">
        <f ca="true">+IF(AND(ISNUMBER(OFFSET('Water Data'!$F$5,0,10*ROW('Water Data'!F108))),'Data Summary'!CB114="Yes"),100-OFFSET('Water Data'!$F$5,0,10*ROW('Water Data'!F108)),NA())</f>
        <v>#N/A</v>
      </c>
      <c r="N114" s="60" t="e">
        <f ca="true">+IF(AND(ISNUMBER(OFFSET('Water Data'!$F$7,0,10*ROW('Water Data'!F108))),'Data Summary'!CC114="Yes"),OFFSET('Water Data'!$F$7,0,10*ROW('Water Data'!F108)),NA())</f>
        <v>#N/A</v>
      </c>
      <c r="O114" s="60" t="e">
        <f ca="true">+IF(AND(ISNUMBER(OFFSET('Water Data'!$F$10,0,10*ROW('Water Data'!F108))),'Data Summary'!CD114="Yes"),OFFSET('Water Data'!$F$10,0,10*ROW('Water Data'!F108)),NA())</f>
        <v>#N/A</v>
      </c>
      <c r="P114" s="60" t="e">
        <f ca="true">+IF(AND(ISNUMBER(OFFSET('Water Data'!$G$5,0,10*ROW('Water Data'!G108))),'Data Summary'!CE114="Yes"),100-OFFSET('Water Data'!$G$5,0,10*ROW('Water Data'!G108)),NA())</f>
        <v>#N/A</v>
      </c>
      <c r="Q114" s="60" t="e">
        <f ca="true">+IF(AND(ISNUMBER(OFFSET('Water Data'!$G$7,0,10*ROW('Water Data'!G108))),'Data Summary'!CF114="Yes"),OFFSET('Water Data'!$G$7,0,10*ROW('Water Data'!G108)),NA())</f>
        <v>#N/A</v>
      </c>
      <c r="R114" s="60" t="e">
        <f ca="true">+IF(AND(ISNUMBER(OFFSET('Water Data'!$G$10,0,10*ROW('Water Data'!G108))),'Data Summary'!CG114="Yes"),OFFSET('Water Data'!$G$10,0,10*ROW('Water Data'!G108)),NA())</f>
        <v>#N/A</v>
      </c>
      <c r="S114" s="60" t="e">
        <f ca="true">+IF(AND(ISNUMBER(OFFSET('Water Data'!$H$5,0,10*ROW('Water Data'!H108))),'Data Summary'!CH114="Yes"),100-OFFSET('Water Data'!$H$5,0,10*ROW('Water Data'!H108)),NA())</f>
        <v>#N/A</v>
      </c>
      <c r="T114" s="60" t="e">
        <f ca="true">+IF(AND(ISNUMBER(OFFSET('Water Data'!$H$7,0,10*ROW('Water Data'!H108))),'Data Summary'!CI114="Yes"),OFFSET('Water Data'!$H$7,0,10*ROW('Water Data'!H108)),NA())</f>
        <v>#N/A</v>
      </c>
      <c r="U114" s="60" t="e">
        <f ca="true">+IF(AND(ISNUMBER(OFFSET('Water Data'!$H$10,0,10*ROW('Water Data'!H108))),'Data Summary'!CJ114="Yes"),OFFSET('Water Data'!$H$10,0,10*ROW('Water Data'!H108)),NA())</f>
        <v>#N/A</v>
      </c>
      <c r="V114" s="106" t="e">
        <f ca="true">+IF(AND(ISNUMBER(OFFSET('Sanitation Data'!$C$5,0,10*ROW('Sanitation Data'!C108))),'Data Summary'!CK114="Yes"),100-OFFSET('Sanitation Data'!$C$5,0,10*ROW('Sanitation Data'!C108)),NA())</f>
        <v>#N/A</v>
      </c>
      <c r="W114" s="106" t="e">
        <f ca="true">+IF(AND(ISNUMBER(OFFSET('Sanitation Data'!$C$7,0,10*ROW('Sanitation Data'!C108))),'Data Summary'!CL114="Yes"),OFFSET('Sanitation Data'!$C$7,0,10*ROW('Sanitation Data'!C108)),NA())</f>
        <v>#N/A</v>
      </c>
      <c r="X114" s="106" t="e">
        <f ca="true">+IF(AND(ISNUMBER(OFFSET('Sanitation Data'!$C$11,0,10*ROW('Sanitation Data'!C108))),'Data Summary'!CM114="Yes"),OFFSET('Sanitation Data'!$C$11,0,10*ROW('Sanitation Data'!C108)),NA())</f>
        <v>#N/A</v>
      </c>
      <c r="Y114" s="106" t="e">
        <f ca="true">+IF(AND(ISNUMBER(OFFSET('Sanitation Data'!$C$12,0,10*ROW('Sanitation Data'!C108))),'Data Summary'!CN114="Yes"),OFFSET('Sanitation Data'!$C$12,0,10*ROW('Sanitation Data'!C108)),NA())</f>
        <v>#N/A</v>
      </c>
      <c r="Z114" s="106" t="e">
        <f ca="true">+IF(AND(ISNUMBER(OFFSET('Sanitation Data'!$C$13,0,10*ROW('Sanitation Data'!C108))),'Data Summary'!CO114="Yes"),OFFSET('Sanitation Data'!$C$13,0,10*ROW('Sanitation Data'!C108)),NA())</f>
        <v>#N/A</v>
      </c>
      <c r="AA114" s="106" t="e">
        <f ca="true">+IF(AND(ISNUMBER(OFFSET('Sanitation Data'!$D$5,0,10*ROW('Sanitation Data'!D108))),'Data Summary'!CP114="Yes"),100-OFFSET('Sanitation Data'!$D$5,0,10*ROW('Sanitation Data'!D108)),NA())</f>
        <v>#N/A</v>
      </c>
      <c r="AB114" s="106" t="e">
        <f ca="true">+IF(AND(ISNUMBER(OFFSET('Sanitation Data'!$D$7,0,10*ROW('Sanitation Data'!D108))),'Data Summary'!CQ114="Yes"),OFFSET('Sanitation Data'!$D$7,0,10*ROW('Sanitation Data'!D108)),NA())</f>
        <v>#N/A</v>
      </c>
      <c r="AC114" s="106" t="e">
        <f ca="true">+IF(AND(ISNUMBER(OFFSET('Sanitation Data'!$D$11,0,10*ROW('Sanitation Data'!D108))),'Data Summary'!CR114="Yes"),OFFSET('Sanitation Data'!$D$11,0,10*ROW('Sanitation Data'!D108)),NA())</f>
        <v>#N/A</v>
      </c>
      <c r="AD114" s="106" t="e">
        <f ca="true">+IF(AND(ISNUMBER(OFFSET('Sanitation Data'!$D$12,0,10*ROW('Sanitation Data'!D108))),'Data Summary'!CS114="Yes"),OFFSET('Sanitation Data'!$D$12,0,10*ROW('Sanitation Data'!D108)),NA())</f>
        <v>#N/A</v>
      </c>
      <c r="AE114" s="106" t="e">
        <f ca="true">+IF(AND(ISNUMBER(OFFSET('Sanitation Data'!$D$13,0,10*ROW('Sanitation Data'!D108))),'Data Summary'!CT114="Yes"),OFFSET('Sanitation Data'!$D$13,0,10*ROW('Sanitation Data'!D108)),NA())</f>
        <v>#N/A</v>
      </c>
      <c r="AF114" s="106" t="e">
        <f ca="true">+IF(AND(ISNUMBER(OFFSET('Sanitation Data'!$E$5,0,10*ROW('Sanitation Data'!E108))),'Data Summary'!CU114="Yes"),100-OFFSET('Sanitation Data'!$E$5,0,10*ROW('Sanitation Data'!E108)),NA())</f>
        <v>#N/A</v>
      </c>
      <c r="AG114" s="106" t="e">
        <f ca="true">+IF(AND(ISNUMBER(OFFSET('Sanitation Data'!$E$7,0,10*ROW('Sanitation Data'!E108))),'Data Summary'!CV114="Yes"),OFFSET('Sanitation Data'!$E$7,0,10*ROW('Sanitation Data'!E108)),NA())</f>
        <v>#N/A</v>
      </c>
      <c r="AH114" s="106" t="e">
        <f ca="true">+IF(AND(ISNUMBER(OFFSET('Sanitation Data'!$E$11,0,10*ROW('Sanitation Data'!E108))),'Data Summary'!CW114="Yes"),OFFSET('Sanitation Data'!$E$11,0,10*ROW('Sanitation Data'!E108)),NA())</f>
        <v>#N/A</v>
      </c>
      <c r="AI114" s="106" t="e">
        <f ca="true">+IF(AND(ISNUMBER(OFFSET('Sanitation Data'!$E$12,0,10*ROW('Sanitation Data'!E108))),'Data Summary'!CX114="Yes"),OFFSET('Sanitation Data'!$E$12,0,10*ROW('Sanitation Data'!E108)),NA())</f>
        <v>#N/A</v>
      </c>
      <c r="AJ114" s="106" t="e">
        <f ca="true">+IF(AND(ISNUMBER(OFFSET('Sanitation Data'!$E$13,0,10*ROW('Sanitation Data'!E108))),'Data Summary'!CY114="Yes"),OFFSET('Sanitation Data'!$E$13,0,10*ROW('Sanitation Data'!E108)),NA())</f>
        <v>#N/A</v>
      </c>
      <c r="AK114" s="106" t="e">
        <f ca="true">+IF(AND(ISNUMBER(OFFSET('Sanitation Data'!$F$5,0,10*ROW('Sanitation Data'!F108))),'Data Summary'!CZ114="Yes"),100-OFFSET('Sanitation Data'!$F$5,0,10*ROW('Sanitation Data'!F108)),NA())</f>
        <v>#N/A</v>
      </c>
      <c r="AL114" s="106" t="e">
        <f ca="true">+IF(AND(ISNUMBER(OFFSET('Sanitation Data'!$F$7,0,10*ROW('Sanitation Data'!F108))),'Data Summary'!DA114="Yes"),OFFSET('Sanitation Data'!$F$7,0,10*ROW('Sanitation Data'!F108)),NA())</f>
        <v>#N/A</v>
      </c>
      <c r="AM114" s="106" t="e">
        <f ca="true">+IF(AND(ISNUMBER(OFFSET('Sanitation Data'!$F$11,0,10*ROW('Sanitation Data'!F108))),'Data Summary'!DB114="Yes"),OFFSET('Sanitation Data'!$F$11,0,10*ROW('Sanitation Data'!F108)),NA())</f>
        <v>#N/A</v>
      </c>
      <c r="AN114" s="106" t="e">
        <f ca="true">+IF(AND(ISNUMBER(OFFSET('Sanitation Data'!$F$12,0,10*ROW('Sanitation Data'!F108))),'Data Summary'!DC114="Yes"),OFFSET('Sanitation Data'!$F$12,0,10*ROW('Sanitation Data'!F108)),NA())</f>
        <v>#N/A</v>
      </c>
      <c r="AO114" s="106" t="e">
        <f ca="true">+IF(AND(ISNUMBER(OFFSET('Sanitation Data'!$F$13,0,10*ROW('Sanitation Data'!F108))),'Data Summary'!DD114="Yes"),OFFSET('Sanitation Data'!$F$13,0,10*ROW('Sanitation Data'!F108)),NA())</f>
        <v>#N/A</v>
      </c>
      <c r="AP114" s="106" t="e">
        <f ca="true">+IF(AND(ISNUMBER(OFFSET('Sanitation Data'!$G$5,0,10*ROW('Sanitation Data'!G108))),'Data Summary'!DE114="Yes"),100-OFFSET('Sanitation Data'!$G$5,0,10*ROW('Sanitation Data'!G108)),NA())</f>
        <v>#N/A</v>
      </c>
      <c r="AQ114" s="106" t="e">
        <f ca="true">+IF(AND(ISNUMBER(OFFSET('Sanitation Data'!$G$7,0,10*ROW('Sanitation Data'!G108))),'Data Summary'!DF114="Yes"),OFFSET('Sanitation Data'!$G$7,0,10*ROW('Sanitation Data'!G108)),NA())</f>
        <v>#N/A</v>
      </c>
      <c r="AR114" s="106" t="e">
        <f ca="true">+IF(AND(ISNUMBER(OFFSET('Sanitation Data'!$G$11,0,10*ROW('Sanitation Data'!G108))),'Data Summary'!DG114="Yes"),OFFSET('Sanitation Data'!$G$11,0,10*ROW('Sanitation Data'!G108)),NA())</f>
        <v>#N/A</v>
      </c>
      <c r="AS114" s="106" t="e">
        <f ca="true">+IF(AND(ISNUMBER(OFFSET('Sanitation Data'!$G$12,0,10*ROW('Sanitation Data'!G108))),'Data Summary'!DH114="Yes"),OFFSET('Sanitation Data'!$G$12,0,10*ROW('Sanitation Data'!G108)),NA())</f>
        <v>#N/A</v>
      </c>
      <c r="AT114" s="106" t="e">
        <f ca="true">+IF(AND(ISNUMBER(OFFSET('Sanitation Data'!$G$13,0,10*ROW('Sanitation Data'!G108))),'Data Summary'!DI114="Yes"),OFFSET('Sanitation Data'!$G$13,0,10*ROW('Sanitation Data'!G108)),NA())</f>
        <v>#N/A</v>
      </c>
      <c r="AU114" s="106" t="e">
        <f ca="true">+IF(AND(ISNUMBER(OFFSET('Sanitation Data'!$H$5,0,10*ROW('Sanitation Data'!H108))),'Data Summary'!DJ114="Yes"),100-OFFSET('Sanitation Data'!$H$5,0,10*ROW('Sanitation Data'!H108)),NA())</f>
        <v>#N/A</v>
      </c>
      <c r="AV114" s="106" t="e">
        <f ca="true">+IF(AND(ISNUMBER(OFFSET('Sanitation Data'!$H$7,0,10*ROW('Sanitation Data'!H108))),'Data Summary'!DK114="Yes"),OFFSET('Sanitation Data'!$H$7,0,10*ROW('Sanitation Data'!H108)),NA())</f>
        <v>#N/A</v>
      </c>
      <c r="AW114" s="106" t="e">
        <f ca="true">+IF(AND(ISNUMBER(OFFSET('Sanitation Data'!$H$11,0,10*ROW('Sanitation Data'!H108))),'Data Summary'!DL114="Yes"),OFFSET('Sanitation Data'!$H$11,0,10*ROW('Sanitation Data'!H108)),NA())</f>
        <v>#N/A</v>
      </c>
      <c r="AX114" s="106" t="e">
        <f ca="true">+IF(AND(ISNUMBER(OFFSET('Sanitation Data'!$H$12,0,10*ROW('Sanitation Data'!H108))),'Data Summary'!DM114="Yes"),OFFSET('Sanitation Data'!$H$12,0,10*ROW('Sanitation Data'!H108)),NA())</f>
        <v>#N/A</v>
      </c>
      <c r="AY114" s="106" t="e">
        <f ca="true">+IF(AND(ISNUMBER(OFFSET('Sanitation Data'!$H$13,0,10*ROW('Sanitation Data'!H108))),'Data Summary'!DN114="Yes"),OFFSET('Sanitation Data'!$H$13,0,10*ROW('Sanitation Data'!H108)),NA())</f>
        <v>#N/A</v>
      </c>
      <c r="AZ114" s="111" t="e">
        <f ca="true">+IF(AND(ISNUMBER(OFFSET('Hygiene Data'!$C$6,0,10*ROW('Hygiene Data'!C108))),'Data Summary'!DO114="Yes"),OFFSET('Hygiene Data'!$C$6,0,10*ROW('Hygiene Data'!C108)),NA())</f>
        <v>#N/A</v>
      </c>
      <c r="BA114" s="111" t="e">
        <f ca="true">+IF(AND(ISNUMBER(OFFSET('Hygiene Data'!$C$8,0,10*ROW('Hygiene Data'!C108))),'Data Summary'!DP114="Yes"),OFFSET('Hygiene Data'!$C$8,0,10*ROW('Hygiene Data'!C108)),NA())</f>
        <v>#N/A</v>
      </c>
      <c r="BB114" s="111" t="e">
        <f ca="true">+IF(AND(ISNUMBER(OFFSET('Hygiene Data'!$C$10,0,10*ROW('Hygiene Data'!C108))),'Data Summary'!DQ114="Yes"),OFFSET('Hygiene Data'!$C$10,0,10*ROW('Hygiene Data'!C108)),NA())</f>
        <v>#N/A</v>
      </c>
      <c r="BC114" s="111" t="e">
        <f ca="true">+IF(AND(ISNUMBER(OFFSET('Hygiene Data'!$D$6,0,10*ROW('Hygiene Data'!D108))),'Data Summary'!DR114="Yes"),OFFSET('Hygiene Data'!$D$6,0,10*ROW('Hygiene Data'!D108)),NA())</f>
        <v>#N/A</v>
      </c>
      <c r="BD114" s="111" t="e">
        <f ca="true">+IF(AND(ISNUMBER(OFFSET('Hygiene Data'!$D$8,0,10*ROW('Hygiene Data'!D108))),'Data Summary'!DS114="Yes"),OFFSET('Hygiene Data'!$D$8,0,10*ROW('Hygiene Data'!D108)),NA())</f>
        <v>#N/A</v>
      </c>
      <c r="BE114" s="111" t="e">
        <f ca="true">+IF(AND(ISNUMBER(OFFSET('Hygiene Data'!$D$10,0,10*ROW('Hygiene Data'!D108))),'Data Summary'!DT114="Yes"),OFFSET('Hygiene Data'!$D$10,0,10*ROW('Hygiene Data'!D108)),NA())</f>
        <v>#N/A</v>
      </c>
      <c r="BF114" s="111" t="e">
        <f ca="true">+IF(AND(ISNUMBER(OFFSET('Hygiene Data'!$E$6,0,10*ROW('Hygiene Data'!E108))),'Data Summary'!DU114="Yes"),OFFSET('Hygiene Data'!$E$6,0,10*ROW('Hygiene Data'!E108)),NA())</f>
        <v>#N/A</v>
      </c>
      <c r="BG114" s="111" t="e">
        <f ca="true">+IF(AND(ISNUMBER(OFFSET('Hygiene Data'!$E$8,0,10*ROW('Hygiene Data'!E108))),'Data Summary'!DV114="Yes"),OFFSET('Hygiene Data'!$E$8,0,10*ROW('Hygiene Data'!E108)),NA())</f>
        <v>#N/A</v>
      </c>
      <c r="BH114" s="111" t="e">
        <f ca="true">+IF(AND(ISNUMBER(OFFSET('Hygiene Data'!$E$10,0,10*ROW('Hygiene Data'!E108))),'Data Summary'!DW114="Yes"),OFFSET('Hygiene Data'!$E$10,0,10*ROW('Hygiene Data'!E108)),NA())</f>
        <v>#N/A</v>
      </c>
      <c r="BI114" s="111" t="e">
        <f ca="true">+IF(AND(ISNUMBER(OFFSET('Hygiene Data'!$F$6,0,10*ROW('Hygiene Data'!F108))),'Data Summary'!DX114="Yes"),OFFSET('Hygiene Data'!$F$6,0,10*ROW('Hygiene Data'!F108)),NA())</f>
        <v>#N/A</v>
      </c>
      <c r="BJ114" s="111" t="e">
        <f ca="true">+IF(AND(ISNUMBER(OFFSET('Hygiene Data'!$F$8,0,10*ROW('Hygiene Data'!F108))),'Data Summary'!DY114="Yes"),OFFSET('Hygiene Data'!$F$8,0,10*ROW('Hygiene Data'!F108)),NA())</f>
        <v>#N/A</v>
      </c>
      <c r="BK114" s="111" t="e">
        <f ca="true">+IF(AND(ISNUMBER(OFFSET('Hygiene Data'!$F$10,0,10*ROW('Hygiene Data'!F108))),'Data Summary'!DZ114="Yes"),OFFSET('Hygiene Data'!$F$10,0,10*ROW('Hygiene Data'!F108)),NA())</f>
        <v>#N/A</v>
      </c>
      <c r="BL114" s="111" t="e">
        <f ca="true">+IF(AND(ISNUMBER(OFFSET('Hygiene Data'!$G$6,0,10*ROW('Hygiene Data'!G108))),'Data Summary'!EA114="Yes"),OFFSET('Hygiene Data'!$G$6,0,10*ROW('Hygiene Data'!G108)),NA())</f>
        <v>#N/A</v>
      </c>
      <c r="BM114" s="111" t="e">
        <f ca="true">+IF(AND(ISNUMBER(OFFSET('Hygiene Data'!$G$8,0,10*ROW('Hygiene Data'!G108))),'Data Summary'!EB114="Yes"),OFFSET('Hygiene Data'!$G$8,0,10*ROW('Hygiene Data'!G108)),NA())</f>
        <v>#N/A</v>
      </c>
      <c r="BN114" s="111" t="e">
        <f ca="true">+IF(AND(ISNUMBER(OFFSET('Hygiene Data'!$G$10,0,10*ROW('Hygiene Data'!G108))),'Data Summary'!EC114="Yes"),OFFSET('Hygiene Data'!$G$10,0,10*ROW('Hygiene Data'!G108)),NA())</f>
        <v>#N/A</v>
      </c>
      <c r="BO114" s="111" t="e">
        <f ca="true">+IF(AND(ISNUMBER(OFFSET('Hygiene Data'!$H$6,0,10*ROW('Hygiene Data'!H108))),'Data Summary'!ED114="Yes"),OFFSET('Hygiene Data'!$H$6,0,10*ROW('Hygiene Data'!H108)),NA())</f>
        <v>#N/A</v>
      </c>
      <c r="BP114" s="111" t="e">
        <f ca="true">+IF(AND(ISNUMBER(OFFSET('Hygiene Data'!$H$8,0,10*ROW('Hygiene Data'!H108))),'Data Summary'!EE114="Yes"),OFFSET('Hygiene Data'!$H$8,0,10*ROW('Hygiene Data'!H108)),NA())</f>
        <v>#N/A</v>
      </c>
      <c r="BQ114" s="111" t="e">
        <f ca="true">+IF(AND(ISNUMBER(OFFSET('Hygiene Data'!$H$10,0,10*ROW('Hygiene Data'!H108))),'Data Summary'!EF114="Yes"),OFFSET('Hygiene Data'!$H$10,0,10*ROW('Hygiene Data'!H108)),NA())</f>
        <v>#N/A</v>
      </c>
    </row>
    <row r="115" x14ac:dyDescent="0.2">
      <c r="A115" s="59" t="e">
        <f ca="true">+IF(OFFSET('Water Data'!$B$1,0,10*ROW('Water Data'!B109))="",NA(),OFFSET('Water Data'!$B$1,0,10*ROW('Water Data'!B109)))</f>
        <v>#N/A</v>
      </c>
      <c r="B115" s="59" t="e">
        <f ca="true">+IF(OFFSET('Water Data'!$A$3,0,10*ROW('Water Data'!A112))="",NA(),OFFSET('Water Data'!$A$3,0,10*ROW('Water Data'!A112)))</f>
        <v>#N/A</v>
      </c>
      <c r="C115" s="59" t="e">
        <f ca="true">+IF(OFFSET('Water Data'!$C$3,0,10*ROW('Water Data'!C112))="",NA(),OFFSET('Water Data'!$C$3,0,10*ROW('Water Data'!C112)))</f>
        <v>#N/A</v>
      </c>
      <c r="D115" s="60" t="e">
        <f ca="true">+IF(AND(ISNUMBER(OFFSET('Water Data'!$C$5,0,10*ROW('Water Data'!C109))),'Data Summary'!BS115="Yes"),100-OFFSET('Water Data'!$C$5,0,10*ROW('Water Data'!C109)),NA())</f>
        <v>#N/A</v>
      </c>
      <c r="E115" s="60" t="e">
        <f ca="true">+IF(AND(ISNUMBER(OFFSET('Water Data'!$C$7,0,10*ROW('Water Data'!C109))),'Data Summary'!BT115="Yes"),OFFSET('Water Data'!$C$7,0,10*ROW('Water Data'!C109)),NA())</f>
        <v>#N/A</v>
      </c>
      <c r="F115" s="60" t="e">
        <f ca="true">+IF(AND(ISNUMBER(OFFSET('Water Data'!$C$10,0,10*ROW('Water Data'!C109))),'Data Summary'!BU115="Yes"),OFFSET('Water Data'!$C$10,0,10*ROW('Water Data'!C109)),NA())</f>
        <v>#N/A</v>
      </c>
      <c r="G115" s="60" t="e">
        <f ca="true">+IF(AND(ISNUMBER(OFFSET('Water Data'!$D$5,0,10*ROW('Water Data'!D109))),'Data Summary'!BV115="Yes"),100-OFFSET('Water Data'!$D$5,0,10*ROW('Water Data'!D109)),NA())</f>
        <v>#N/A</v>
      </c>
      <c r="H115" s="60" t="e">
        <f ca="true">+IF(AND(ISNUMBER(OFFSET('Water Data'!$D$7,0,10*ROW('Water Data'!D109))),'Data Summary'!BW115="Yes"),OFFSET('Water Data'!$D$7,0,10*ROW('Water Data'!D109)),NA())</f>
        <v>#N/A</v>
      </c>
      <c r="I115" s="60" t="e">
        <f ca="true">+IF(AND(ISNUMBER(OFFSET('Water Data'!$D$10,0,10*ROW('Water Data'!D109))),'Data Summary'!BX115="Yes"),OFFSET('Water Data'!$D$10,0,10*ROW('Water Data'!D109)),NA())</f>
        <v>#N/A</v>
      </c>
      <c r="J115" s="60" t="e">
        <f ca="true">+IF(AND(ISNUMBER(OFFSET('Water Data'!$E$5,0,10*ROW('Water Data'!E109))),'Data Summary'!BY115="Yes"),100-OFFSET('Water Data'!$E$5,0,10*ROW('Water Data'!E109)),NA())</f>
        <v>#N/A</v>
      </c>
      <c r="K115" s="60" t="e">
        <f ca="true">+IF(AND(ISNUMBER(OFFSET('Water Data'!$E$7,0,10*ROW('Water Data'!E109))),'Data Summary'!BZ115="Yes"),OFFSET('Water Data'!$E$7,0,10*ROW('Water Data'!E109)),NA())</f>
        <v>#N/A</v>
      </c>
      <c r="L115" s="60" t="e">
        <f ca="true">+IF(AND(ISNUMBER(OFFSET('Water Data'!$E$10,0,10*ROW('Water Data'!E109))),'Data Summary'!CA115="Yes"),OFFSET('Water Data'!$E$10,0,10*ROW('Water Data'!E109)),NA())</f>
        <v>#N/A</v>
      </c>
      <c r="M115" s="60" t="e">
        <f ca="true">+IF(AND(ISNUMBER(OFFSET('Water Data'!$F$5,0,10*ROW('Water Data'!F109))),'Data Summary'!CB115="Yes"),100-OFFSET('Water Data'!$F$5,0,10*ROW('Water Data'!F109)),NA())</f>
        <v>#N/A</v>
      </c>
      <c r="N115" s="60" t="e">
        <f ca="true">+IF(AND(ISNUMBER(OFFSET('Water Data'!$F$7,0,10*ROW('Water Data'!F109))),'Data Summary'!CC115="Yes"),OFFSET('Water Data'!$F$7,0,10*ROW('Water Data'!F109)),NA())</f>
        <v>#N/A</v>
      </c>
      <c r="O115" s="60" t="e">
        <f ca="true">+IF(AND(ISNUMBER(OFFSET('Water Data'!$F$10,0,10*ROW('Water Data'!F109))),'Data Summary'!CD115="Yes"),OFFSET('Water Data'!$F$10,0,10*ROW('Water Data'!F109)),NA())</f>
        <v>#N/A</v>
      </c>
      <c r="P115" s="60" t="e">
        <f ca="true">+IF(AND(ISNUMBER(OFFSET('Water Data'!$G$5,0,10*ROW('Water Data'!G109))),'Data Summary'!CE115="Yes"),100-OFFSET('Water Data'!$G$5,0,10*ROW('Water Data'!G109)),NA())</f>
        <v>#N/A</v>
      </c>
      <c r="Q115" s="60" t="e">
        <f ca="true">+IF(AND(ISNUMBER(OFFSET('Water Data'!$G$7,0,10*ROW('Water Data'!G109))),'Data Summary'!CF115="Yes"),OFFSET('Water Data'!$G$7,0,10*ROW('Water Data'!G109)),NA())</f>
        <v>#N/A</v>
      </c>
      <c r="R115" s="60" t="e">
        <f ca="true">+IF(AND(ISNUMBER(OFFSET('Water Data'!$G$10,0,10*ROW('Water Data'!G109))),'Data Summary'!CG115="Yes"),OFFSET('Water Data'!$G$10,0,10*ROW('Water Data'!G109)),NA())</f>
        <v>#N/A</v>
      </c>
      <c r="S115" s="60" t="e">
        <f ca="true">+IF(AND(ISNUMBER(OFFSET('Water Data'!$H$5,0,10*ROW('Water Data'!H109))),'Data Summary'!CH115="Yes"),100-OFFSET('Water Data'!$H$5,0,10*ROW('Water Data'!H109)),NA())</f>
        <v>#N/A</v>
      </c>
      <c r="T115" s="60" t="e">
        <f ca="true">+IF(AND(ISNUMBER(OFFSET('Water Data'!$H$7,0,10*ROW('Water Data'!H109))),'Data Summary'!CI115="Yes"),OFFSET('Water Data'!$H$7,0,10*ROW('Water Data'!H109)),NA())</f>
        <v>#N/A</v>
      </c>
      <c r="U115" s="60" t="e">
        <f ca="true">+IF(AND(ISNUMBER(OFFSET('Water Data'!$H$10,0,10*ROW('Water Data'!H109))),'Data Summary'!CJ115="Yes"),OFFSET('Water Data'!$H$10,0,10*ROW('Water Data'!H109)),NA())</f>
        <v>#N/A</v>
      </c>
      <c r="V115" s="106" t="e">
        <f ca="true">+IF(AND(ISNUMBER(OFFSET('Sanitation Data'!$C$5,0,10*ROW('Sanitation Data'!C109))),'Data Summary'!CK115="Yes"),100-OFFSET('Sanitation Data'!$C$5,0,10*ROW('Sanitation Data'!C109)),NA())</f>
        <v>#N/A</v>
      </c>
      <c r="W115" s="106" t="e">
        <f ca="true">+IF(AND(ISNUMBER(OFFSET('Sanitation Data'!$C$7,0,10*ROW('Sanitation Data'!C109))),'Data Summary'!CL115="Yes"),OFFSET('Sanitation Data'!$C$7,0,10*ROW('Sanitation Data'!C109)),NA())</f>
        <v>#N/A</v>
      </c>
      <c r="X115" s="106" t="e">
        <f ca="true">+IF(AND(ISNUMBER(OFFSET('Sanitation Data'!$C$11,0,10*ROW('Sanitation Data'!C109))),'Data Summary'!CM115="Yes"),OFFSET('Sanitation Data'!$C$11,0,10*ROW('Sanitation Data'!C109)),NA())</f>
        <v>#N/A</v>
      </c>
      <c r="Y115" s="106" t="e">
        <f ca="true">+IF(AND(ISNUMBER(OFFSET('Sanitation Data'!$C$12,0,10*ROW('Sanitation Data'!C109))),'Data Summary'!CN115="Yes"),OFFSET('Sanitation Data'!$C$12,0,10*ROW('Sanitation Data'!C109)),NA())</f>
        <v>#N/A</v>
      </c>
      <c r="Z115" s="106" t="e">
        <f ca="true">+IF(AND(ISNUMBER(OFFSET('Sanitation Data'!$C$13,0,10*ROW('Sanitation Data'!C109))),'Data Summary'!CO115="Yes"),OFFSET('Sanitation Data'!$C$13,0,10*ROW('Sanitation Data'!C109)),NA())</f>
        <v>#N/A</v>
      </c>
      <c r="AA115" s="106" t="e">
        <f ca="true">+IF(AND(ISNUMBER(OFFSET('Sanitation Data'!$D$5,0,10*ROW('Sanitation Data'!D109))),'Data Summary'!CP115="Yes"),100-OFFSET('Sanitation Data'!$D$5,0,10*ROW('Sanitation Data'!D109)),NA())</f>
        <v>#N/A</v>
      </c>
      <c r="AB115" s="106" t="e">
        <f ca="true">+IF(AND(ISNUMBER(OFFSET('Sanitation Data'!$D$7,0,10*ROW('Sanitation Data'!D109))),'Data Summary'!CQ115="Yes"),OFFSET('Sanitation Data'!$D$7,0,10*ROW('Sanitation Data'!D109)),NA())</f>
        <v>#N/A</v>
      </c>
      <c r="AC115" s="106" t="e">
        <f ca="true">+IF(AND(ISNUMBER(OFFSET('Sanitation Data'!$D$11,0,10*ROW('Sanitation Data'!D109))),'Data Summary'!CR115="Yes"),OFFSET('Sanitation Data'!$D$11,0,10*ROW('Sanitation Data'!D109)),NA())</f>
        <v>#N/A</v>
      </c>
      <c r="AD115" s="106" t="e">
        <f ca="true">+IF(AND(ISNUMBER(OFFSET('Sanitation Data'!$D$12,0,10*ROW('Sanitation Data'!D109))),'Data Summary'!CS115="Yes"),OFFSET('Sanitation Data'!$D$12,0,10*ROW('Sanitation Data'!D109)),NA())</f>
        <v>#N/A</v>
      </c>
      <c r="AE115" s="106" t="e">
        <f ca="true">+IF(AND(ISNUMBER(OFFSET('Sanitation Data'!$D$13,0,10*ROW('Sanitation Data'!D109))),'Data Summary'!CT115="Yes"),OFFSET('Sanitation Data'!$D$13,0,10*ROW('Sanitation Data'!D109)),NA())</f>
        <v>#N/A</v>
      </c>
      <c r="AF115" s="106" t="e">
        <f ca="true">+IF(AND(ISNUMBER(OFFSET('Sanitation Data'!$E$5,0,10*ROW('Sanitation Data'!E109))),'Data Summary'!CU115="Yes"),100-OFFSET('Sanitation Data'!$E$5,0,10*ROW('Sanitation Data'!E109)),NA())</f>
        <v>#N/A</v>
      </c>
      <c r="AG115" s="106" t="e">
        <f ca="true">+IF(AND(ISNUMBER(OFFSET('Sanitation Data'!$E$7,0,10*ROW('Sanitation Data'!E109))),'Data Summary'!CV115="Yes"),OFFSET('Sanitation Data'!$E$7,0,10*ROW('Sanitation Data'!E109)),NA())</f>
        <v>#N/A</v>
      </c>
      <c r="AH115" s="106" t="e">
        <f ca="true">+IF(AND(ISNUMBER(OFFSET('Sanitation Data'!$E$11,0,10*ROW('Sanitation Data'!E109))),'Data Summary'!CW115="Yes"),OFFSET('Sanitation Data'!$E$11,0,10*ROW('Sanitation Data'!E109)),NA())</f>
        <v>#N/A</v>
      </c>
      <c r="AI115" s="106" t="e">
        <f ca="true">+IF(AND(ISNUMBER(OFFSET('Sanitation Data'!$E$12,0,10*ROW('Sanitation Data'!E109))),'Data Summary'!CX115="Yes"),OFFSET('Sanitation Data'!$E$12,0,10*ROW('Sanitation Data'!E109)),NA())</f>
        <v>#N/A</v>
      </c>
      <c r="AJ115" s="106" t="e">
        <f ca="true">+IF(AND(ISNUMBER(OFFSET('Sanitation Data'!$E$13,0,10*ROW('Sanitation Data'!E109))),'Data Summary'!CY115="Yes"),OFFSET('Sanitation Data'!$E$13,0,10*ROW('Sanitation Data'!E109)),NA())</f>
        <v>#N/A</v>
      </c>
      <c r="AK115" s="106" t="e">
        <f ca="true">+IF(AND(ISNUMBER(OFFSET('Sanitation Data'!$F$5,0,10*ROW('Sanitation Data'!F109))),'Data Summary'!CZ115="Yes"),100-OFFSET('Sanitation Data'!$F$5,0,10*ROW('Sanitation Data'!F109)),NA())</f>
        <v>#N/A</v>
      </c>
      <c r="AL115" s="106" t="e">
        <f ca="true">+IF(AND(ISNUMBER(OFFSET('Sanitation Data'!$F$7,0,10*ROW('Sanitation Data'!F109))),'Data Summary'!DA115="Yes"),OFFSET('Sanitation Data'!$F$7,0,10*ROW('Sanitation Data'!F109)),NA())</f>
        <v>#N/A</v>
      </c>
      <c r="AM115" s="106" t="e">
        <f ca="true">+IF(AND(ISNUMBER(OFFSET('Sanitation Data'!$F$11,0,10*ROW('Sanitation Data'!F109))),'Data Summary'!DB115="Yes"),OFFSET('Sanitation Data'!$F$11,0,10*ROW('Sanitation Data'!F109)),NA())</f>
        <v>#N/A</v>
      </c>
      <c r="AN115" s="106" t="e">
        <f ca="true">+IF(AND(ISNUMBER(OFFSET('Sanitation Data'!$F$12,0,10*ROW('Sanitation Data'!F109))),'Data Summary'!DC115="Yes"),OFFSET('Sanitation Data'!$F$12,0,10*ROW('Sanitation Data'!F109)),NA())</f>
        <v>#N/A</v>
      </c>
      <c r="AO115" s="106" t="e">
        <f ca="true">+IF(AND(ISNUMBER(OFFSET('Sanitation Data'!$F$13,0,10*ROW('Sanitation Data'!F109))),'Data Summary'!DD115="Yes"),OFFSET('Sanitation Data'!$F$13,0,10*ROW('Sanitation Data'!F109)),NA())</f>
        <v>#N/A</v>
      </c>
      <c r="AP115" s="106" t="e">
        <f ca="true">+IF(AND(ISNUMBER(OFFSET('Sanitation Data'!$G$5,0,10*ROW('Sanitation Data'!G109))),'Data Summary'!DE115="Yes"),100-OFFSET('Sanitation Data'!$G$5,0,10*ROW('Sanitation Data'!G109)),NA())</f>
        <v>#N/A</v>
      </c>
      <c r="AQ115" s="106" t="e">
        <f ca="true">+IF(AND(ISNUMBER(OFFSET('Sanitation Data'!$G$7,0,10*ROW('Sanitation Data'!G109))),'Data Summary'!DF115="Yes"),OFFSET('Sanitation Data'!$G$7,0,10*ROW('Sanitation Data'!G109)),NA())</f>
        <v>#N/A</v>
      </c>
      <c r="AR115" s="106" t="e">
        <f ca="true">+IF(AND(ISNUMBER(OFFSET('Sanitation Data'!$G$11,0,10*ROW('Sanitation Data'!G109))),'Data Summary'!DG115="Yes"),OFFSET('Sanitation Data'!$G$11,0,10*ROW('Sanitation Data'!G109)),NA())</f>
        <v>#N/A</v>
      </c>
      <c r="AS115" s="106" t="e">
        <f ca="true">+IF(AND(ISNUMBER(OFFSET('Sanitation Data'!$G$12,0,10*ROW('Sanitation Data'!G109))),'Data Summary'!DH115="Yes"),OFFSET('Sanitation Data'!$G$12,0,10*ROW('Sanitation Data'!G109)),NA())</f>
        <v>#N/A</v>
      </c>
      <c r="AT115" s="106" t="e">
        <f ca="true">+IF(AND(ISNUMBER(OFFSET('Sanitation Data'!$G$13,0,10*ROW('Sanitation Data'!G109))),'Data Summary'!DI115="Yes"),OFFSET('Sanitation Data'!$G$13,0,10*ROW('Sanitation Data'!G109)),NA())</f>
        <v>#N/A</v>
      </c>
      <c r="AU115" s="106" t="e">
        <f ca="true">+IF(AND(ISNUMBER(OFFSET('Sanitation Data'!$H$5,0,10*ROW('Sanitation Data'!H109))),'Data Summary'!DJ115="Yes"),100-OFFSET('Sanitation Data'!$H$5,0,10*ROW('Sanitation Data'!H109)),NA())</f>
        <v>#N/A</v>
      </c>
      <c r="AV115" s="106" t="e">
        <f ca="true">+IF(AND(ISNUMBER(OFFSET('Sanitation Data'!$H$7,0,10*ROW('Sanitation Data'!H109))),'Data Summary'!DK115="Yes"),OFFSET('Sanitation Data'!$H$7,0,10*ROW('Sanitation Data'!H109)),NA())</f>
        <v>#N/A</v>
      </c>
      <c r="AW115" s="106" t="e">
        <f ca="true">+IF(AND(ISNUMBER(OFFSET('Sanitation Data'!$H$11,0,10*ROW('Sanitation Data'!H109))),'Data Summary'!DL115="Yes"),OFFSET('Sanitation Data'!$H$11,0,10*ROW('Sanitation Data'!H109)),NA())</f>
        <v>#N/A</v>
      </c>
      <c r="AX115" s="106" t="e">
        <f ca="true">+IF(AND(ISNUMBER(OFFSET('Sanitation Data'!$H$12,0,10*ROW('Sanitation Data'!H109))),'Data Summary'!DM115="Yes"),OFFSET('Sanitation Data'!$H$12,0,10*ROW('Sanitation Data'!H109)),NA())</f>
        <v>#N/A</v>
      </c>
      <c r="AY115" s="106" t="e">
        <f ca="true">+IF(AND(ISNUMBER(OFFSET('Sanitation Data'!$H$13,0,10*ROW('Sanitation Data'!H109))),'Data Summary'!DN115="Yes"),OFFSET('Sanitation Data'!$H$13,0,10*ROW('Sanitation Data'!H109)),NA())</f>
        <v>#N/A</v>
      </c>
      <c r="AZ115" s="111" t="e">
        <f ca="true">+IF(AND(ISNUMBER(OFFSET('Hygiene Data'!$C$6,0,10*ROW('Hygiene Data'!C109))),'Data Summary'!DO115="Yes"),OFFSET('Hygiene Data'!$C$6,0,10*ROW('Hygiene Data'!C109)),NA())</f>
        <v>#N/A</v>
      </c>
      <c r="BA115" s="111" t="e">
        <f ca="true">+IF(AND(ISNUMBER(OFFSET('Hygiene Data'!$C$8,0,10*ROW('Hygiene Data'!C109))),'Data Summary'!DP115="Yes"),OFFSET('Hygiene Data'!$C$8,0,10*ROW('Hygiene Data'!C109)),NA())</f>
        <v>#N/A</v>
      </c>
      <c r="BB115" s="111" t="e">
        <f ca="true">+IF(AND(ISNUMBER(OFFSET('Hygiene Data'!$C$10,0,10*ROW('Hygiene Data'!C109))),'Data Summary'!DQ115="Yes"),OFFSET('Hygiene Data'!$C$10,0,10*ROW('Hygiene Data'!C109)),NA())</f>
        <v>#N/A</v>
      </c>
      <c r="BC115" s="111" t="e">
        <f ca="true">+IF(AND(ISNUMBER(OFFSET('Hygiene Data'!$D$6,0,10*ROW('Hygiene Data'!D109))),'Data Summary'!DR115="Yes"),OFFSET('Hygiene Data'!$D$6,0,10*ROW('Hygiene Data'!D109)),NA())</f>
        <v>#N/A</v>
      </c>
      <c r="BD115" s="111" t="e">
        <f ca="true">+IF(AND(ISNUMBER(OFFSET('Hygiene Data'!$D$8,0,10*ROW('Hygiene Data'!D109))),'Data Summary'!DS115="Yes"),OFFSET('Hygiene Data'!$D$8,0,10*ROW('Hygiene Data'!D109)),NA())</f>
        <v>#N/A</v>
      </c>
      <c r="BE115" s="111" t="e">
        <f ca="true">+IF(AND(ISNUMBER(OFFSET('Hygiene Data'!$D$10,0,10*ROW('Hygiene Data'!D109))),'Data Summary'!DT115="Yes"),OFFSET('Hygiene Data'!$D$10,0,10*ROW('Hygiene Data'!D109)),NA())</f>
        <v>#N/A</v>
      </c>
      <c r="BF115" s="111" t="e">
        <f ca="true">+IF(AND(ISNUMBER(OFFSET('Hygiene Data'!$E$6,0,10*ROW('Hygiene Data'!E109))),'Data Summary'!DU115="Yes"),OFFSET('Hygiene Data'!$E$6,0,10*ROW('Hygiene Data'!E109)),NA())</f>
        <v>#N/A</v>
      </c>
      <c r="BG115" s="111" t="e">
        <f ca="true">+IF(AND(ISNUMBER(OFFSET('Hygiene Data'!$E$8,0,10*ROW('Hygiene Data'!E109))),'Data Summary'!DV115="Yes"),OFFSET('Hygiene Data'!$E$8,0,10*ROW('Hygiene Data'!E109)),NA())</f>
        <v>#N/A</v>
      </c>
      <c r="BH115" s="111" t="e">
        <f ca="true">+IF(AND(ISNUMBER(OFFSET('Hygiene Data'!$E$10,0,10*ROW('Hygiene Data'!E109))),'Data Summary'!DW115="Yes"),OFFSET('Hygiene Data'!$E$10,0,10*ROW('Hygiene Data'!E109)),NA())</f>
        <v>#N/A</v>
      </c>
      <c r="BI115" s="111" t="e">
        <f ca="true">+IF(AND(ISNUMBER(OFFSET('Hygiene Data'!$F$6,0,10*ROW('Hygiene Data'!F109))),'Data Summary'!DX115="Yes"),OFFSET('Hygiene Data'!$F$6,0,10*ROW('Hygiene Data'!F109)),NA())</f>
        <v>#N/A</v>
      </c>
      <c r="BJ115" s="111" t="e">
        <f ca="true">+IF(AND(ISNUMBER(OFFSET('Hygiene Data'!$F$8,0,10*ROW('Hygiene Data'!F109))),'Data Summary'!DY115="Yes"),OFFSET('Hygiene Data'!$F$8,0,10*ROW('Hygiene Data'!F109)),NA())</f>
        <v>#N/A</v>
      </c>
      <c r="BK115" s="111" t="e">
        <f ca="true">+IF(AND(ISNUMBER(OFFSET('Hygiene Data'!$F$10,0,10*ROW('Hygiene Data'!F109))),'Data Summary'!DZ115="Yes"),OFFSET('Hygiene Data'!$F$10,0,10*ROW('Hygiene Data'!F109)),NA())</f>
        <v>#N/A</v>
      </c>
      <c r="BL115" s="111" t="e">
        <f ca="true">+IF(AND(ISNUMBER(OFFSET('Hygiene Data'!$G$6,0,10*ROW('Hygiene Data'!G109))),'Data Summary'!EA115="Yes"),OFFSET('Hygiene Data'!$G$6,0,10*ROW('Hygiene Data'!G109)),NA())</f>
        <v>#N/A</v>
      </c>
      <c r="BM115" s="111" t="e">
        <f ca="true">+IF(AND(ISNUMBER(OFFSET('Hygiene Data'!$G$8,0,10*ROW('Hygiene Data'!G109))),'Data Summary'!EB115="Yes"),OFFSET('Hygiene Data'!$G$8,0,10*ROW('Hygiene Data'!G109)),NA())</f>
        <v>#N/A</v>
      </c>
      <c r="BN115" s="111" t="e">
        <f ca="true">+IF(AND(ISNUMBER(OFFSET('Hygiene Data'!$G$10,0,10*ROW('Hygiene Data'!G109))),'Data Summary'!EC115="Yes"),OFFSET('Hygiene Data'!$G$10,0,10*ROW('Hygiene Data'!G109)),NA())</f>
        <v>#N/A</v>
      </c>
      <c r="BO115" s="111" t="e">
        <f ca="true">+IF(AND(ISNUMBER(OFFSET('Hygiene Data'!$H$6,0,10*ROW('Hygiene Data'!H109))),'Data Summary'!ED115="Yes"),OFFSET('Hygiene Data'!$H$6,0,10*ROW('Hygiene Data'!H109)),NA())</f>
        <v>#N/A</v>
      </c>
      <c r="BP115" s="111" t="e">
        <f ca="true">+IF(AND(ISNUMBER(OFFSET('Hygiene Data'!$H$8,0,10*ROW('Hygiene Data'!H109))),'Data Summary'!EE115="Yes"),OFFSET('Hygiene Data'!$H$8,0,10*ROW('Hygiene Data'!H109)),NA())</f>
        <v>#N/A</v>
      </c>
      <c r="BQ115" s="111" t="e">
        <f ca="true">+IF(AND(ISNUMBER(OFFSET('Hygiene Data'!$H$10,0,10*ROW('Hygiene Data'!H109))),'Data Summary'!EF115="Yes"),OFFSET('Hygiene Data'!$H$10,0,10*ROW('Hygiene Data'!H109)),NA())</f>
        <v>#N/A</v>
      </c>
    </row>
    <row r="116" x14ac:dyDescent="0.2">
      <c r="A116" s="59" t="e">
        <f ca="true">+IF(OFFSET('Water Data'!$B$1,0,10*ROW('Water Data'!B110))="",NA(),OFFSET('Water Data'!$B$1,0,10*ROW('Water Data'!B110)))</f>
        <v>#N/A</v>
      </c>
      <c r="B116" s="59" t="e">
        <f ca="true">+IF(OFFSET('Water Data'!$A$3,0,10*ROW('Water Data'!A113))="",NA(),OFFSET('Water Data'!$A$3,0,10*ROW('Water Data'!A113)))</f>
        <v>#N/A</v>
      </c>
      <c r="C116" s="59" t="e">
        <f ca="true">+IF(OFFSET('Water Data'!$C$3,0,10*ROW('Water Data'!C113))="",NA(),OFFSET('Water Data'!$C$3,0,10*ROW('Water Data'!C113)))</f>
        <v>#N/A</v>
      </c>
      <c r="D116" s="60" t="e">
        <f ca="true">+IF(AND(ISNUMBER(OFFSET('Water Data'!$C$5,0,10*ROW('Water Data'!C110))),'Data Summary'!BS116="Yes"),100-OFFSET('Water Data'!$C$5,0,10*ROW('Water Data'!C110)),NA())</f>
        <v>#N/A</v>
      </c>
      <c r="E116" s="60" t="e">
        <f ca="true">+IF(AND(ISNUMBER(OFFSET('Water Data'!$C$7,0,10*ROW('Water Data'!C110))),'Data Summary'!BT116="Yes"),OFFSET('Water Data'!$C$7,0,10*ROW('Water Data'!C110)),NA())</f>
        <v>#N/A</v>
      </c>
      <c r="F116" s="60" t="e">
        <f ca="true">+IF(AND(ISNUMBER(OFFSET('Water Data'!$C$10,0,10*ROW('Water Data'!C110))),'Data Summary'!BU116="Yes"),OFFSET('Water Data'!$C$10,0,10*ROW('Water Data'!C110)),NA())</f>
        <v>#N/A</v>
      </c>
      <c r="G116" s="60" t="e">
        <f ca="true">+IF(AND(ISNUMBER(OFFSET('Water Data'!$D$5,0,10*ROW('Water Data'!D110))),'Data Summary'!BV116="Yes"),100-OFFSET('Water Data'!$D$5,0,10*ROW('Water Data'!D110)),NA())</f>
        <v>#N/A</v>
      </c>
      <c r="H116" s="60" t="e">
        <f ca="true">+IF(AND(ISNUMBER(OFFSET('Water Data'!$D$7,0,10*ROW('Water Data'!D110))),'Data Summary'!BW116="Yes"),OFFSET('Water Data'!$D$7,0,10*ROW('Water Data'!D110)),NA())</f>
        <v>#N/A</v>
      </c>
      <c r="I116" s="60" t="e">
        <f ca="true">+IF(AND(ISNUMBER(OFFSET('Water Data'!$D$10,0,10*ROW('Water Data'!D110))),'Data Summary'!BX116="Yes"),OFFSET('Water Data'!$D$10,0,10*ROW('Water Data'!D110)),NA())</f>
        <v>#N/A</v>
      </c>
      <c r="J116" s="60" t="e">
        <f ca="true">+IF(AND(ISNUMBER(OFFSET('Water Data'!$E$5,0,10*ROW('Water Data'!E110))),'Data Summary'!BY116="Yes"),100-OFFSET('Water Data'!$E$5,0,10*ROW('Water Data'!E110)),NA())</f>
        <v>#N/A</v>
      </c>
      <c r="K116" s="60" t="e">
        <f ca="true">+IF(AND(ISNUMBER(OFFSET('Water Data'!$E$7,0,10*ROW('Water Data'!E110))),'Data Summary'!BZ116="Yes"),OFFSET('Water Data'!$E$7,0,10*ROW('Water Data'!E110)),NA())</f>
        <v>#N/A</v>
      </c>
      <c r="L116" s="60" t="e">
        <f ca="true">+IF(AND(ISNUMBER(OFFSET('Water Data'!$E$10,0,10*ROW('Water Data'!E110))),'Data Summary'!CA116="Yes"),OFFSET('Water Data'!$E$10,0,10*ROW('Water Data'!E110)),NA())</f>
        <v>#N/A</v>
      </c>
      <c r="M116" s="60" t="e">
        <f ca="true">+IF(AND(ISNUMBER(OFFSET('Water Data'!$F$5,0,10*ROW('Water Data'!F110))),'Data Summary'!CB116="Yes"),100-OFFSET('Water Data'!$F$5,0,10*ROW('Water Data'!F110)),NA())</f>
        <v>#N/A</v>
      </c>
      <c r="N116" s="60" t="e">
        <f ca="true">+IF(AND(ISNUMBER(OFFSET('Water Data'!$F$7,0,10*ROW('Water Data'!F110))),'Data Summary'!CC116="Yes"),OFFSET('Water Data'!$F$7,0,10*ROW('Water Data'!F110)),NA())</f>
        <v>#N/A</v>
      </c>
      <c r="O116" s="60" t="e">
        <f ca="true">+IF(AND(ISNUMBER(OFFSET('Water Data'!$F$10,0,10*ROW('Water Data'!F110))),'Data Summary'!CD116="Yes"),OFFSET('Water Data'!$F$10,0,10*ROW('Water Data'!F110)),NA())</f>
        <v>#N/A</v>
      </c>
      <c r="P116" s="60" t="e">
        <f ca="true">+IF(AND(ISNUMBER(OFFSET('Water Data'!$G$5,0,10*ROW('Water Data'!G110))),'Data Summary'!CE116="Yes"),100-OFFSET('Water Data'!$G$5,0,10*ROW('Water Data'!G110)),NA())</f>
        <v>#N/A</v>
      </c>
      <c r="Q116" s="60" t="e">
        <f ca="true">+IF(AND(ISNUMBER(OFFSET('Water Data'!$G$7,0,10*ROW('Water Data'!G110))),'Data Summary'!CF116="Yes"),OFFSET('Water Data'!$G$7,0,10*ROW('Water Data'!G110)),NA())</f>
        <v>#N/A</v>
      </c>
      <c r="R116" s="60" t="e">
        <f ca="true">+IF(AND(ISNUMBER(OFFSET('Water Data'!$G$10,0,10*ROW('Water Data'!G110))),'Data Summary'!CG116="Yes"),OFFSET('Water Data'!$G$10,0,10*ROW('Water Data'!G110)),NA())</f>
        <v>#N/A</v>
      </c>
      <c r="S116" s="60" t="e">
        <f ca="true">+IF(AND(ISNUMBER(OFFSET('Water Data'!$H$5,0,10*ROW('Water Data'!H110))),'Data Summary'!CH116="Yes"),100-OFFSET('Water Data'!$H$5,0,10*ROW('Water Data'!H110)),NA())</f>
        <v>#N/A</v>
      </c>
      <c r="T116" s="60" t="e">
        <f ca="true">+IF(AND(ISNUMBER(OFFSET('Water Data'!$H$7,0,10*ROW('Water Data'!H110))),'Data Summary'!CI116="Yes"),OFFSET('Water Data'!$H$7,0,10*ROW('Water Data'!H110)),NA())</f>
        <v>#N/A</v>
      </c>
      <c r="U116" s="60" t="e">
        <f ca="true">+IF(AND(ISNUMBER(OFFSET('Water Data'!$H$10,0,10*ROW('Water Data'!H110))),'Data Summary'!CJ116="Yes"),OFFSET('Water Data'!$H$10,0,10*ROW('Water Data'!H110)),NA())</f>
        <v>#N/A</v>
      </c>
      <c r="V116" s="106" t="e">
        <f ca="true">+IF(AND(ISNUMBER(OFFSET('Sanitation Data'!$C$5,0,10*ROW('Sanitation Data'!C110))),'Data Summary'!CK116="Yes"),100-OFFSET('Sanitation Data'!$C$5,0,10*ROW('Sanitation Data'!C110)),NA())</f>
        <v>#N/A</v>
      </c>
      <c r="W116" s="106" t="e">
        <f ca="true">+IF(AND(ISNUMBER(OFFSET('Sanitation Data'!$C$7,0,10*ROW('Sanitation Data'!C110))),'Data Summary'!CL116="Yes"),OFFSET('Sanitation Data'!$C$7,0,10*ROW('Sanitation Data'!C110)),NA())</f>
        <v>#N/A</v>
      </c>
      <c r="X116" s="106" t="e">
        <f ca="true">+IF(AND(ISNUMBER(OFFSET('Sanitation Data'!$C$11,0,10*ROW('Sanitation Data'!C110))),'Data Summary'!CM116="Yes"),OFFSET('Sanitation Data'!$C$11,0,10*ROW('Sanitation Data'!C110)),NA())</f>
        <v>#N/A</v>
      </c>
      <c r="Y116" s="106" t="e">
        <f ca="true">+IF(AND(ISNUMBER(OFFSET('Sanitation Data'!$C$12,0,10*ROW('Sanitation Data'!C110))),'Data Summary'!CN116="Yes"),OFFSET('Sanitation Data'!$C$12,0,10*ROW('Sanitation Data'!C110)),NA())</f>
        <v>#N/A</v>
      </c>
      <c r="Z116" s="106" t="e">
        <f ca="true">+IF(AND(ISNUMBER(OFFSET('Sanitation Data'!$C$13,0,10*ROW('Sanitation Data'!C110))),'Data Summary'!CO116="Yes"),OFFSET('Sanitation Data'!$C$13,0,10*ROW('Sanitation Data'!C110)),NA())</f>
        <v>#N/A</v>
      </c>
      <c r="AA116" s="106" t="e">
        <f ca="true">+IF(AND(ISNUMBER(OFFSET('Sanitation Data'!$D$5,0,10*ROW('Sanitation Data'!D110))),'Data Summary'!CP116="Yes"),100-OFFSET('Sanitation Data'!$D$5,0,10*ROW('Sanitation Data'!D110)),NA())</f>
        <v>#N/A</v>
      </c>
      <c r="AB116" s="106" t="e">
        <f ca="true">+IF(AND(ISNUMBER(OFFSET('Sanitation Data'!$D$7,0,10*ROW('Sanitation Data'!D110))),'Data Summary'!CQ116="Yes"),OFFSET('Sanitation Data'!$D$7,0,10*ROW('Sanitation Data'!D110)),NA())</f>
        <v>#N/A</v>
      </c>
      <c r="AC116" s="106" t="e">
        <f ca="true">+IF(AND(ISNUMBER(OFFSET('Sanitation Data'!$D$11,0,10*ROW('Sanitation Data'!D110))),'Data Summary'!CR116="Yes"),OFFSET('Sanitation Data'!$D$11,0,10*ROW('Sanitation Data'!D110)),NA())</f>
        <v>#N/A</v>
      </c>
      <c r="AD116" s="106" t="e">
        <f ca="true">+IF(AND(ISNUMBER(OFFSET('Sanitation Data'!$D$12,0,10*ROW('Sanitation Data'!D110))),'Data Summary'!CS116="Yes"),OFFSET('Sanitation Data'!$D$12,0,10*ROW('Sanitation Data'!D110)),NA())</f>
        <v>#N/A</v>
      </c>
      <c r="AE116" s="106" t="e">
        <f ca="true">+IF(AND(ISNUMBER(OFFSET('Sanitation Data'!$D$13,0,10*ROW('Sanitation Data'!D110))),'Data Summary'!CT116="Yes"),OFFSET('Sanitation Data'!$D$13,0,10*ROW('Sanitation Data'!D110)),NA())</f>
        <v>#N/A</v>
      </c>
      <c r="AF116" s="106" t="e">
        <f ca="true">+IF(AND(ISNUMBER(OFFSET('Sanitation Data'!$E$5,0,10*ROW('Sanitation Data'!E110))),'Data Summary'!CU116="Yes"),100-OFFSET('Sanitation Data'!$E$5,0,10*ROW('Sanitation Data'!E110)),NA())</f>
        <v>#N/A</v>
      </c>
      <c r="AG116" s="106" t="e">
        <f ca="true">+IF(AND(ISNUMBER(OFFSET('Sanitation Data'!$E$7,0,10*ROW('Sanitation Data'!E110))),'Data Summary'!CV116="Yes"),OFFSET('Sanitation Data'!$E$7,0,10*ROW('Sanitation Data'!E110)),NA())</f>
        <v>#N/A</v>
      </c>
      <c r="AH116" s="106" t="e">
        <f ca="true">+IF(AND(ISNUMBER(OFFSET('Sanitation Data'!$E$11,0,10*ROW('Sanitation Data'!E110))),'Data Summary'!CW116="Yes"),OFFSET('Sanitation Data'!$E$11,0,10*ROW('Sanitation Data'!E110)),NA())</f>
        <v>#N/A</v>
      </c>
      <c r="AI116" s="106" t="e">
        <f ca="true">+IF(AND(ISNUMBER(OFFSET('Sanitation Data'!$E$12,0,10*ROW('Sanitation Data'!E110))),'Data Summary'!CX116="Yes"),OFFSET('Sanitation Data'!$E$12,0,10*ROW('Sanitation Data'!E110)),NA())</f>
        <v>#N/A</v>
      </c>
      <c r="AJ116" s="106" t="e">
        <f ca="true">+IF(AND(ISNUMBER(OFFSET('Sanitation Data'!$E$13,0,10*ROW('Sanitation Data'!E110))),'Data Summary'!CY116="Yes"),OFFSET('Sanitation Data'!$E$13,0,10*ROW('Sanitation Data'!E110)),NA())</f>
        <v>#N/A</v>
      </c>
      <c r="AK116" s="106" t="e">
        <f ca="true">+IF(AND(ISNUMBER(OFFSET('Sanitation Data'!$F$5,0,10*ROW('Sanitation Data'!F110))),'Data Summary'!CZ116="Yes"),100-OFFSET('Sanitation Data'!$F$5,0,10*ROW('Sanitation Data'!F110)),NA())</f>
        <v>#N/A</v>
      </c>
      <c r="AL116" s="106" t="e">
        <f ca="true">+IF(AND(ISNUMBER(OFFSET('Sanitation Data'!$F$7,0,10*ROW('Sanitation Data'!F110))),'Data Summary'!DA116="Yes"),OFFSET('Sanitation Data'!$F$7,0,10*ROW('Sanitation Data'!F110)),NA())</f>
        <v>#N/A</v>
      </c>
      <c r="AM116" s="106" t="e">
        <f ca="true">+IF(AND(ISNUMBER(OFFSET('Sanitation Data'!$F$11,0,10*ROW('Sanitation Data'!F110))),'Data Summary'!DB116="Yes"),OFFSET('Sanitation Data'!$F$11,0,10*ROW('Sanitation Data'!F110)),NA())</f>
        <v>#N/A</v>
      </c>
      <c r="AN116" s="106" t="e">
        <f ca="true">+IF(AND(ISNUMBER(OFFSET('Sanitation Data'!$F$12,0,10*ROW('Sanitation Data'!F110))),'Data Summary'!DC116="Yes"),OFFSET('Sanitation Data'!$F$12,0,10*ROW('Sanitation Data'!F110)),NA())</f>
        <v>#N/A</v>
      </c>
      <c r="AO116" s="106" t="e">
        <f ca="true">+IF(AND(ISNUMBER(OFFSET('Sanitation Data'!$F$13,0,10*ROW('Sanitation Data'!F110))),'Data Summary'!DD116="Yes"),OFFSET('Sanitation Data'!$F$13,0,10*ROW('Sanitation Data'!F110)),NA())</f>
        <v>#N/A</v>
      </c>
      <c r="AP116" s="106" t="e">
        <f ca="true">+IF(AND(ISNUMBER(OFFSET('Sanitation Data'!$G$5,0,10*ROW('Sanitation Data'!G110))),'Data Summary'!DE116="Yes"),100-OFFSET('Sanitation Data'!$G$5,0,10*ROW('Sanitation Data'!G110)),NA())</f>
        <v>#N/A</v>
      </c>
      <c r="AQ116" s="106" t="e">
        <f ca="true">+IF(AND(ISNUMBER(OFFSET('Sanitation Data'!$G$7,0,10*ROW('Sanitation Data'!G110))),'Data Summary'!DF116="Yes"),OFFSET('Sanitation Data'!$G$7,0,10*ROW('Sanitation Data'!G110)),NA())</f>
        <v>#N/A</v>
      </c>
      <c r="AR116" s="106" t="e">
        <f ca="true">+IF(AND(ISNUMBER(OFFSET('Sanitation Data'!$G$11,0,10*ROW('Sanitation Data'!G110))),'Data Summary'!DG116="Yes"),OFFSET('Sanitation Data'!$G$11,0,10*ROW('Sanitation Data'!G110)),NA())</f>
        <v>#N/A</v>
      </c>
      <c r="AS116" s="106" t="e">
        <f ca="true">+IF(AND(ISNUMBER(OFFSET('Sanitation Data'!$G$12,0,10*ROW('Sanitation Data'!G110))),'Data Summary'!DH116="Yes"),OFFSET('Sanitation Data'!$G$12,0,10*ROW('Sanitation Data'!G110)),NA())</f>
        <v>#N/A</v>
      </c>
      <c r="AT116" s="106" t="e">
        <f ca="true">+IF(AND(ISNUMBER(OFFSET('Sanitation Data'!$G$13,0,10*ROW('Sanitation Data'!G110))),'Data Summary'!DI116="Yes"),OFFSET('Sanitation Data'!$G$13,0,10*ROW('Sanitation Data'!G110)),NA())</f>
        <v>#N/A</v>
      </c>
      <c r="AU116" s="106" t="e">
        <f ca="true">+IF(AND(ISNUMBER(OFFSET('Sanitation Data'!$H$5,0,10*ROW('Sanitation Data'!H110))),'Data Summary'!DJ116="Yes"),100-OFFSET('Sanitation Data'!$H$5,0,10*ROW('Sanitation Data'!H110)),NA())</f>
        <v>#N/A</v>
      </c>
      <c r="AV116" s="106" t="e">
        <f ca="true">+IF(AND(ISNUMBER(OFFSET('Sanitation Data'!$H$7,0,10*ROW('Sanitation Data'!H110))),'Data Summary'!DK116="Yes"),OFFSET('Sanitation Data'!$H$7,0,10*ROW('Sanitation Data'!H110)),NA())</f>
        <v>#N/A</v>
      </c>
      <c r="AW116" s="106" t="e">
        <f ca="true">+IF(AND(ISNUMBER(OFFSET('Sanitation Data'!$H$11,0,10*ROW('Sanitation Data'!H110))),'Data Summary'!DL116="Yes"),OFFSET('Sanitation Data'!$H$11,0,10*ROW('Sanitation Data'!H110)),NA())</f>
        <v>#N/A</v>
      </c>
      <c r="AX116" s="106" t="e">
        <f ca="true">+IF(AND(ISNUMBER(OFFSET('Sanitation Data'!$H$12,0,10*ROW('Sanitation Data'!H110))),'Data Summary'!DM116="Yes"),OFFSET('Sanitation Data'!$H$12,0,10*ROW('Sanitation Data'!H110)),NA())</f>
        <v>#N/A</v>
      </c>
      <c r="AY116" s="106" t="e">
        <f ca="true">+IF(AND(ISNUMBER(OFFSET('Sanitation Data'!$H$13,0,10*ROW('Sanitation Data'!H110))),'Data Summary'!DN116="Yes"),OFFSET('Sanitation Data'!$H$13,0,10*ROW('Sanitation Data'!H110)),NA())</f>
        <v>#N/A</v>
      </c>
      <c r="AZ116" s="111" t="e">
        <f ca="true">+IF(AND(ISNUMBER(OFFSET('Hygiene Data'!$C$6,0,10*ROW('Hygiene Data'!C110))),'Data Summary'!DO116="Yes"),OFFSET('Hygiene Data'!$C$6,0,10*ROW('Hygiene Data'!C110)),NA())</f>
        <v>#N/A</v>
      </c>
      <c r="BA116" s="111" t="e">
        <f ca="true">+IF(AND(ISNUMBER(OFFSET('Hygiene Data'!$C$8,0,10*ROW('Hygiene Data'!C110))),'Data Summary'!DP116="Yes"),OFFSET('Hygiene Data'!$C$8,0,10*ROW('Hygiene Data'!C110)),NA())</f>
        <v>#N/A</v>
      </c>
      <c r="BB116" s="111" t="e">
        <f ca="true">+IF(AND(ISNUMBER(OFFSET('Hygiene Data'!$C$10,0,10*ROW('Hygiene Data'!C110))),'Data Summary'!DQ116="Yes"),OFFSET('Hygiene Data'!$C$10,0,10*ROW('Hygiene Data'!C110)),NA())</f>
        <v>#N/A</v>
      </c>
      <c r="BC116" s="111" t="e">
        <f ca="true">+IF(AND(ISNUMBER(OFFSET('Hygiene Data'!$D$6,0,10*ROW('Hygiene Data'!D110))),'Data Summary'!DR116="Yes"),OFFSET('Hygiene Data'!$D$6,0,10*ROW('Hygiene Data'!D110)),NA())</f>
        <v>#N/A</v>
      </c>
      <c r="BD116" s="111" t="e">
        <f ca="true">+IF(AND(ISNUMBER(OFFSET('Hygiene Data'!$D$8,0,10*ROW('Hygiene Data'!D110))),'Data Summary'!DS116="Yes"),OFFSET('Hygiene Data'!$D$8,0,10*ROW('Hygiene Data'!D110)),NA())</f>
        <v>#N/A</v>
      </c>
      <c r="BE116" s="111" t="e">
        <f ca="true">+IF(AND(ISNUMBER(OFFSET('Hygiene Data'!$D$10,0,10*ROW('Hygiene Data'!D110))),'Data Summary'!DT116="Yes"),OFFSET('Hygiene Data'!$D$10,0,10*ROW('Hygiene Data'!D110)),NA())</f>
        <v>#N/A</v>
      </c>
      <c r="BF116" s="111" t="e">
        <f ca="true">+IF(AND(ISNUMBER(OFFSET('Hygiene Data'!$E$6,0,10*ROW('Hygiene Data'!E110))),'Data Summary'!DU116="Yes"),OFFSET('Hygiene Data'!$E$6,0,10*ROW('Hygiene Data'!E110)),NA())</f>
        <v>#N/A</v>
      </c>
      <c r="BG116" s="111" t="e">
        <f ca="true">+IF(AND(ISNUMBER(OFFSET('Hygiene Data'!$E$8,0,10*ROW('Hygiene Data'!E110))),'Data Summary'!DV116="Yes"),OFFSET('Hygiene Data'!$E$8,0,10*ROW('Hygiene Data'!E110)),NA())</f>
        <v>#N/A</v>
      </c>
      <c r="BH116" s="111" t="e">
        <f ca="true">+IF(AND(ISNUMBER(OFFSET('Hygiene Data'!$E$10,0,10*ROW('Hygiene Data'!E110))),'Data Summary'!DW116="Yes"),OFFSET('Hygiene Data'!$E$10,0,10*ROW('Hygiene Data'!E110)),NA())</f>
        <v>#N/A</v>
      </c>
      <c r="BI116" s="111" t="e">
        <f ca="true">+IF(AND(ISNUMBER(OFFSET('Hygiene Data'!$F$6,0,10*ROW('Hygiene Data'!F110))),'Data Summary'!DX116="Yes"),OFFSET('Hygiene Data'!$F$6,0,10*ROW('Hygiene Data'!F110)),NA())</f>
        <v>#N/A</v>
      </c>
      <c r="BJ116" s="111" t="e">
        <f ca="true">+IF(AND(ISNUMBER(OFFSET('Hygiene Data'!$F$8,0,10*ROW('Hygiene Data'!F110))),'Data Summary'!DY116="Yes"),OFFSET('Hygiene Data'!$F$8,0,10*ROW('Hygiene Data'!F110)),NA())</f>
        <v>#N/A</v>
      </c>
      <c r="BK116" s="111" t="e">
        <f ca="true">+IF(AND(ISNUMBER(OFFSET('Hygiene Data'!$F$10,0,10*ROW('Hygiene Data'!F110))),'Data Summary'!DZ116="Yes"),OFFSET('Hygiene Data'!$F$10,0,10*ROW('Hygiene Data'!F110)),NA())</f>
        <v>#N/A</v>
      </c>
      <c r="BL116" s="111" t="e">
        <f ca="true">+IF(AND(ISNUMBER(OFFSET('Hygiene Data'!$G$6,0,10*ROW('Hygiene Data'!G110))),'Data Summary'!EA116="Yes"),OFFSET('Hygiene Data'!$G$6,0,10*ROW('Hygiene Data'!G110)),NA())</f>
        <v>#N/A</v>
      </c>
      <c r="BM116" s="111" t="e">
        <f ca="true">+IF(AND(ISNUMBER(OFFSET('Hygiene Data'!$G$8,0,10*ROW('Hygiene Data'!G110))),'Data Summary'!EB116="Yes"),OFFSET('Hygiene Data'!$G$8,0,10*ROW('Hygiene Data'!G110)),NA())</f>
        <v>#N/A</v>
      </c>
      <c r="BN116" s="111" t="e">
        <f ca="true">+IF(AND(ISNUMBER(OFFSET('Hygiene Data'!$G$10,0,10*ROW('Hygiene Data'!G110))),'Data Summary'!EC116="Yes"),OFFSET('Hygiene Data'!$G$10,0,10*ROW('Hygiene Data'!G110)),NA())</f>
        <v>#N/A</v>
      </c>
      <c r="BO116" s="111" t="e">
        <f ca="true">+IF(AND(ISNUMBER(OFFSET('Hygiene Data'!$H$6,0,10*ROW('Hygiene Data'!H110))),'Data Summary'!ED116="Yes"),OFFSET('Hygiene Data'!$H$6,0,10*ROW('Hygiene Data'!H110)),NA())</f>
        <v>#N/A</v>
      </c>
      <c r="BP116" s="111" t="e">
        <f ca="true">+IF(AND(ISNUMBER(OFFSET('Hygiene Data'!$H$8,0,10*ROW('Hygiene Data'!H110))),'Data Summary'!EE116="Yes"),OFFSET('Hygiene Data'!$H$8,0,10*ROW('Hygiene Data'!H110)),NA())</f>
        <v>#N/A</v>
      </c>
      <c r="BQ116" s="111" t="e">
        <f ca="true">+IF(AND(ISNUMBER(OFFSET('Hygiene Data'!$H$10,0,10*ROW('Hygiene Data'!H110))),'Data Summary'!EF116="Yes"),OFFSET('Hygiene Data'!$H$10,0,10*ROW('Hygiene Data'!H110)),NA())</f>
        <v>#N/A</v>
      </c>
    </row>
    <row r="117" x14ac:dyDescent="0.2">
      <c r="A117" s="59" t="e">
        <f ca="true">+IF(OFFSET('Water Data'!$B$1,0,10*ROW('Water Data'!B111))="",NA(),OFFSET('Water Data'!$B$1,0,10*ROW('Water Data'!B111)))</f>
        <v>#N/A</v>
      </c>
      <c r="B117" s="59" t="e">
        <f ca="true">+IF(OFFSET('Water Data'!$A$3,0,10*ROW('Water Data'!A114))="",NA(),OFFSET('Water Data'!$A$3,0,10*ROW('Water Data'!A114)))</f>
        <v>#N/A</v>
      </c>
      <c r="C117" s="59" t="e">
        <f ca="true">+IF(OFFSET('Water Data'!$C$3,0,10*ROW('Water Data'!C114))="",NA(),OFFSET('Water Data'!$C$3,0,10*ROW('Water Data'!C114)))</f>
        <v>#N/A</v>
      </c>
      <c r="D117" s="60" t="e">
        <f ca="true">+IF(AND(ISNUMBER(OFFSET('Water Data'!$C$5,0,10*ROW('Water Data'!C111))),'Data Summary'!BS117="Yes"),100-OFFSET('Water Data'!$C$5,0,10*ROW('Water Data'!C111)),NA())</f>
        <v>#N/A</v>
      </c>
      <c r="E117" s="60" t="e">
        <f ca="true">+IF(AND(ISNUMBER(OFFSET('Water Data'!$C$7,0,10*ROW('Water Data'!C111))),'Data Summary'!BT117="Yes"),OFFSET('Water Data'!$C$7,0,10*ROW('Water Data'!C111)),NA())</f>
        <v>#N/A</v>
      </c>
      <c r="F117" s="60" t="e">
        <f ca="true">+IF(AND(ISNUMBER(OFFSET('Water Data'!$C$10,0,10*ROW('Water Data'!C111))),'Data Summary'!BU117="Yes"),OFFSET('Water Data'!$C$10,0,10*ROW('Water Data'!C111)),NA())</f>
        <v>#N/A</v>
      </c>
      <c r="G117" s="60" t="e">
        <f ca="true">+IF(AND(ISNUMBER(OFFSET('Water Data'!$D$5,0,10*ROW('Water Data'!D111))),'Data Summary'!BV117="Yes"),100-OFFSET('Water Data'!$D$5,0,10*ROW('Water Data'!D111)),NA())</f>
        <v>#N/A</v>
      </c>
      <c r="H117" s="60" t="e">
        <f ca="true">+IF(AND(ISNUMBER(OFFSET('Water Data'!$D$7,0,10*ROW('Water Data'!D111))),'Data Summary'!BW117="Yes"),OFFSET('Water Data'!$D$7,0,10*ROW('Water Data'!D111)),NA())</f>
        <v>#N/A</v>
      </c>
      <c r="I117" s="60" t="e">
        <f ca="true">+IF(AND(ISNUMBER(OFFSET('Water Data'!$D$10,0,10*ROW('Water Data'!D111))),'Data Summary'!BX117="Yes"),OFFSET('Water Data'!$D$10,0,10*ROW('Water Data'!D111)),NA())</f>
        <v>#N/A</v>
      </c>
      <c r="J117" s="60" t="e">
        <f ca="true">+IF(AND(ISNUMBER(OFFSET('Water Data'!$E$5,0,10*ROW('Water Data'!E111))),'Data Summary'!BY117="Yes"),100-OFFSET('Water Data'!$E$5,0,10*ROW('Water Data'!E111)),NA())</f>
        <v>#N/A</v>
      </c>
      <c r="K117" s="60" t="e">
        <f ca="true">+IF(AND(ISNUMBER(OFFSET('Water Data'!$E$7,0,10*ROW('Water Data'!E111))),'Data Summary'!BZ117="Yes"),OFFSET('Water Data'!$E$7,0,10*ROW('Water Data'!E111)),NA())</f>
        <v>#N/A</v>
      </c>
      <c r="L117" s="60" t="e">
        <f ca="true">+IF(AND(ISNUMBER(OFFSET('Water Data'!$E$10,0,10*ROW('Water Data'!E111))),'Data Summary'!CA117="Yes"),OFFSET('Water Data'!$E$10,0,10*ROW('Water Data'!E111)),NA())</f>
        <v>#N/A</v>
      </c>
      <c r="M117" s="60" t="e">
        <f ca="true">+IF(AND(ISNUMBER(OFFSET('Water Data'!$F$5,0,10*ROW('Water Data'!F111))),'Data Summary'!CB117="Yes"),100-OFFSET('Water Data'!$F$5,0,10*ROW('Water Data'!F111)),NA())</f>
        <v>#N/A</v>
      </c>
      <c r="N117" s="60" t="e">
        <f ca="true">+IF(AND(ISNUMBER(OFFSET('Water Data'!$F$7,0,10*ROW('Water Data'!F111))),'Data Summary'!CC117="Yes"),OFFSET('Water Data'!$F$7,0,10*ROW('Water Data'!F111)),NA())</f>
        <v>#N/A</v>
      </c>
      <c r="O117" s="60" t="e">
        <f ca="true">+IF(AND(ISNUMBER(OFFSET('Water Data'!$F$10,0,10*ROW('Water Data'!F111))),'Data Summary'!CD117="Yes"),OFFSET('Water Data'!$F$10,0,10*ROW('Water Data'!F111)),NA())</f>
        <v>#N/A</v>
      </c>
      <c r="P117" s="60" t="e">
        <f ca="true">+IF(AND(ISNUMBER(OFFSET('Water Data'!$G$5,0,10*ROW('Water Data'!G111))),'Data Summary'!CE117="Yes"),100-OFFSET('Water Data'!$G$5,0,10*ROW('Water Data'!G111)),NA())</f>
        <v>#N/A</v>
      </c>
      <c r="Q117" s="60" t="e">
        <f ca="true">+IF(AND(ISNUMBER(OFFSET('Water Data'!$G$7,0,10*ROW('Water Data'!G111))),'Data Summary'!CF117="Yes"),OFFSET('Water Data'!$G$7,0,10*ROW('Water Data'!G111)),NA())</f>
        <v>#N/A</v>
      </c>
      <c r="R117" s="60" t="e">
        <f ca="true">+IF(AND(ISNUMBER(OFFSET('Water Data'!$G$10,0,10*ROW('Water Data'!G111))),'Data Summary'!CG117="Yes"),OFFSET('Water Data'!$G$10,0,10*ROW('Water Data'!G111)),NA())</f>
        <v>#N/A</v>
      </c>
      <c r="S117" s="60" t="e">
        <f ca="true">+IF(AND(ISNUMBER(OFFSET('Water Data'!$H$5,0,10*ROW('Water Data'!H111))),'Data Summary'!CH117="Yes"),100-OFFSET('Water Data'!$H$5,0,10*ROW('Water Data'!H111)),NA())</f>
        <v>#N/A</v>
      </c>
      <c r="T117" s="60" t="e">
        <f ca="true">+IF(AND(ISNUMBER(OFFSET('Water Data'!$H$7,0,10*ROW('Water Data'!H111))),'Data Summary'!CI117="Yes"),OFFSET('Water Data'!$H$7,0,10*ROW('Water Data'!H111)),NA())</f>
        <v>#N/A</v>
      </c>
      <c r="U117" s="60" t="e">
        <f ca="true">+IF(AND(ISNUMBER(OFFSET('Water Data'!$H$10,0,10*ROW('Water Data'!H111))),'Data Summary'!CJ117="Yes"),OFFSET('Water Data'!$H$10,0,10*ROW('Water Data'!H111)),NA())</f>
        <v>#N/A</v>
      </c>
      <c r="V117" s="106" t="e">
        <f ca="true">+IF(AND(ISNUMBER(OFFSET('Sanitation Data'!$C$5,0,10*ROW('Sanitation Data'!C111))),'Data Summary'!CK117="Yes"),100-OFFSET('Sanitation Data'!$C$5,0,10*ROW('Sanitation Data'!C111)),NA())</f>
        <v>#N/A</v>
      </c>
      <c r="W117" s="106" t="e">
        <f ca="true">+IF(AND(ISNUMBER(OFFSET('Sanitation Data'!$C$7,0,10*ROW('Sanitation Data'!C111))),'Data Summary'!CL117="Yes"),OFFSET('Sanitation Data'!$C$7,0,10*ROW('Sanitation Data'!C111)),NA())</f>
        <v>#N/A</v>
      </c>
      <c r="X117" s="106" t="e">
        <f ca="true">+IF(AND(ISNUMBER(OFFSET('Sanitation Data'!$C$11,0,10*ROW('Sanitation Data'!C111))),'Data Summary'!CM117="Yes"),OFFSET('Sanitation Data'!$C$11,0,10*ROW('Sanitation Data'!C111)),NA())</f>
        <v>#N/A</v>
      </c>
      <c r="Y117" s="106" t="e">
        <f ca="true">+IF(AND(ISNUMBER(OFFSET('Sanitation Data'!$C$12,0,10*ROW('Sanitation Data'!C111))),'Data Summary'!CN117="Yes"),OFFSET('Sanitation Data'!$C$12,0,10*ROW('Sanitation Data'!C111)),NA())</f>
        <v>#N/A</v>
      </c>
      <c r="Z117" s="106" t="e">
        <f ca="true">+IF(AND(ISNUMBER(OFFSET('Sanitation Data'!$C$13,0,10*ROW('Sanitation Data'!C111))),'Data Summary'!CO117="Yes"),OFFSET('Sanitation Data'!$C$13,0,10*ROW('Sanitation Data'!C111)),NA())</f>
        <v>#N/A</v>
      </c>
      <c r="AA117" s="106" t="e">
        <f ca="true">+IF(AND(ISNUMBER(OFFSET('Sanitation Data'!$D$5,0,10*ROW('Sanitation Data'!D111))),'Data Summary'!CP117="Yes"),100-OFFSET('Sanitation Data'!$D$5,0,10*ROW('Sanitation Data'!D111)),NA())</f>
        <v>#N/A</v>
      </c>
      <c r="AB117" s="106" t="e">
        <f ca="true">+IF(AND(ISNUMBER(OFFSET('Sanitation Data'!$D$7,0,10*ROW('Sanitation Data'!D111))),'Data Summary'!CQ117="Yes"),OFFSET('Sanitation Data'!$D$7,0,10*ROW('Sanitation Data'!D111)),NA())</f>
        <v>#N/A</v>
      </c>
      <c r="AC117" s="106" t="e">
        <f ca="true">+IF(AND(ISNUMBER(OFFSET('Sanitation Data'!$D$11,0,10*ROW('Sanitation Data'!D111))),'Data Summary'!CR117="Yes"),OFFSET('Sanitation Data'!$D$11,0,10*ROW('Sanitation Data'!D111)),NA())</f>
        <v>#N/A</v>
      </c>
      <c r="AD117" s="106" t="e">
        <f ca="true">+IF(AND(ISNUMBER(OFFSET('Sanitation Data'!$D$12,0,10*ROW('Sanitation Data'!D111))),'Data Summary'!CS117="Yes"),OFFSET('Sanitation Data'!$D$12,0,10*ROW('Sanitation Data'!D111)),NA())</f>
        <v>#N/A</v>
      </c>
      <c r="AE117" s="106" t="e">
        <f ca="true">+IF(AND(ISNUMBER(OFFSET('Sanitation Data'!$D$13,0,10*ROW('Sanitation Data'!D111))),'Data Summary'!CT117="Yes"),OFFSET('Sanitation Data'!$D$13,0,10*ROW('Sanitation Data'!D111)),NA())</f>
        <v>#N/A</v>
      </c>
      <c r="AF117" s="106" t="e">
        <f ca="true">+IF(AND(ISNUMBER(OFFSET('Sanitation Data'!$E$5,0,10*ROW('Sanitation Data'!E111))),'Data Summary'!CU117="Yes"),100-OFFSET('Sanitation Data'!$E$5,0,10*ROW('Sanitation Data'!E111)),NA())</f>
        <v>#N/A</v>
      </c>
      <c r="AG117" s="106" t="e">
        <f ca="true">+IF(AND(ISNUMBER(OFFSET('Sanitation Data'!$E$7,0,10*ROW('Sanitation Data'!E111))),'Data Summary'!CV117="Yes"),OFFSET('Sanitation Data'!$E$7,0,10*ROW('Sanitation Data'!E111)),NA())</f>
        <v>#N/A</v>
      </c>
      <c r="AH117" s="106" t="e">
        <f ca="true">+IF(AND(ISNUMBER(OFFSET('Sanitation Data'!$E$11,0,10*ROW('Sanitation Data'!E111))),'Data Summary'!CW117="Yes"),OFFSET('Sanitation Data'!$E$11,0,10*ROW('Sanitation Data'!E111)),NA())</f>
        <v>#N/A</v>
      </c>
      <c r="AI117" s="106" t="e">
        <f ca="true">+IF(AND(ISNUMBER(OFFSET('Sanitation Data'!$E$12,0,10*ROW('Sanitation Data'!E111))),'Data Summary'!CX117="Yes"),OFFSET('Sanitation Data'!$E$12,0,10*ROW('Sanitation Data'!E111)),NA())</f>
        <v>#N/A</v>
      </c>
      <c r="AJ117" s="106" t="e">
        <f ca="true">+IF(AND(ISNUMBER(OFFSET('Sanitation Data'!$E$13,0,10*ROW('Sanitation Data'!E111))),'Data Summary'!CY117="Yes"),OFFSET('Sanitation Data'!$E$13,0,10*ROW('Sanitation Data'!E111)),NA())</f>
        <v>#N/A</v>
      </c>
      <c r="AK117" s="106" t="e">
        <f ca="true">+IF(AND(ISNUMBER(OFFSET('Sanitation Data'!$F$5,0,10*ROW('Sanitation Data'!F111))),'Data Summary'!CZ117="Yes"),100-OFFSET('Sanitation Data'!$F$5,0,10*ROW('Sanitation Data'!F111)),NA())</f>
        <v>#N/A</v>
      </c>
      <c r="AL117" s="106" t="e">
        <f ca="true">+IF(AND(ISNUMBER(OFFSET('Sanitation Data'!$F$7,0,10*ROW('Sanitation Data'!F111))),'Data Summary'!DA117="Yes"),OFFSET('Sanitation Data'!$F$7,0,10*ROW('Sanitation Data'!F111)),NA())</f>
        <v>#N/A</v>
      </c>
      <c r="AM117" s="106" t="e">
        <f ca="true">+IF(AND(ISNUMBER(OFFSET('Sanitation Data'!$F$11,0,10*ROW('Sanitation Data'!F111))),'Data Summary'!DB117="Yes"),OFFSET('Sanitation Data'!$F$11,0,10*ROW('Sanitation Data'!F111)),NA())</f>
        <v>#N/A</v>
      </c>
      <c r="AN117" s="106" t="e">
        <f ca="true">+IF(AND(ISNUMBER(OFFSET('Sanitation Data'!$F$12,0,10*ROW('Sanitation Data'!F111))),'Data Summary'!DC117="Yes"),OFFSET('Sanitation Data'!$F$12,0,10*ROW('Sanitation Data'!F111)),NA())</f>
        <v>#N/A</v>
      </c>
      <c r="AO117" s="106" t="e">
        <f ca="true">+IF(AND(ISNUMBER(OFFSET('Sanitation Data'!$F$13,0,10*ROW('Sanitation Data'!F111))),'Data Summary'!DD117="Yes"),OFFSET('Sanitation Data'!$F$13,0,10*ROW('Sanitation Data'!F111)),NA())</f>
        <v>#N/A</v>
      </c>
      <c r="AP117" s="106" t="e">
        <f ca="true">+IF(AND(ISNUMBER(OFFSET('Sanitation Data'!$G$5,0,10*ROW('Sanitation Data'!G111))),'Data Summary'!DE117="Yes"),100-OFFSET('Sanitation Data'!$G$5,0,10*ROW('Sanitation Data'!G111)),NA())</f>
        <v>#N/A</v>
      </c>
      <c r="AQ117" s="106" t="e">
        <f ca="true">+IF(AND(ISNUMBER(OFFSET('Sanitation Data'!$G$7,0,10*ROW('Sanitation Data'!G111))),'Data Summary'!DF117="Yes"),OFFSET('Sanitation Data'!$G$7,0,10*ROW('Sanitation Data'!G111)),NA())</f>
        <v>#N/A</v>
      </c>
      <c r="AR117" s="106" t="e">
        <f ca="true">+IF(AND(ISNUMBER(OFFSET('Sanitation Data'!$G$11,0,10*ROW('Sanitation Data'!G111))),'Data Summary'!DG117="Yes"),OFFSET('Sanitation Data'!$G$11,0,10*ROW('Sanitation Data'!G111)),NA())</f>
        <v>#N/A</v>
      </c>
      <c r="AS117" s="106" t="e">
        <f ca="true">+IF(AND(ISNUMBER(OFFSET('Sanitation Data'!$G$12,0,10*ROW('Sanitation Data'!G111))),'Data Summary'!DH117="Yes"),OFFSET('Sanitation Data'!$G$12,0,10*ROW('Sanitation Data'!G111)),NA())</f>
        <v>#N/A</v>
      </c>
      <c r="AT117" s="106" t="e">
        <f ca="true">+IF(AND(ISNUMBER(OFFSET('Sanitation Data'!$G$13,0,10*ROW('Sanitation Data'!G111))),'Data Summary'!DI117="Yes"),OFFSET('Sanitation Data'!$G$13,0,10*ROW('Sanitation Data'!G111)),NA())</f>
        <v>#N/A</v>
      </c>
      <c r="AU117" s="106" t="e">
        <f ca="true">+IF(AND(ISNUMBER(OFFSET('Sanitation Data'!$H$5,0,10*ROW('Sanitation Data'!H111))),'Data Summary'!DJ117="Yes"),100-OFFSET('Sanitation Data'!$H$5,0,10*ROW('Sanitation Data'!H111)),NA())</f>
        <v>#N/A</v>
      </c>
      <c r="AV117" s="106" t="e">
        <f ca="true">+IF(AND(ISNUMBER(OFFSET('Sanitation Data'!$H$7,0,10*ROW('Sanitation Data'!H111))),'Data Summary'!DK117="Yes"),OFFSET('Sanitation Data'!$H$7,0,10*ROW('Sanitation Data'!H111)),NA())</f>
        <v>#N/A</v>
      </c>
      <c r="AW117" s="106" t="e">
        <f ca="true">+IF(AND(ISNUMBER(OFFSET('Sanitation Data'!$H$11,0,10*ROW('Sanitation Data'!H111))),'Data Summary'!DL117="Yes"),OFFSET('Sanitation Data'!$H$11,0,10*ROW('Sanitation Data'!H111)),NA())</f>
        <v>#N/A</v>
      </c>
      <c r="AX117" s="106" t="e">
        <f ca="true">+IF(AND(ISNUMBER(OFFSET('Sanitation Data'!$H$12,0,10*ROW('Sanitation Data'!H111))),'Data Summary'!DM117="Yes"),OFFSET('Sanitation Data'!$H$12,0,10*ROW('Sanitation Data'!H111)),NA())</f>
        <v>#N/A</v>
      </c>
      <c r="AY117" s="106" t="e">
        <f ca="true">+IF(AND(ISNUMBER(OFFSET('Sanitation Data'!$H$13,0,10*ROW('Sanitation Data'!H111))),'Data Summary'!DN117="Yes"),OFFSET('Sanitation Data'!$H$13,0,10*ROW('Sanitation Data'!H111)),NA())</f>
        <v>#N/A</v>
      </c>
      <c r="AZ117" s="111" t="e">
        <f ca="true">+IF(AND(ISNUMBER(OFFSET('Hygiene Data'!$C$6,0,10*ROW('Hygiene Data'!C111))),'Data Summary'!DO117="Yes"),OFFSET('Hygiene Data'!$C$6,0,10*ROW('Hygiene Data'!C111)),NA())</f>
        <v>#N/A</v>
      </c>
      <c r="BA117" s="111" t="e">
        <f ca="true">+IF(AND(ISNUMBER(OFFSET('Hygiene Data'!$C$8,0,10*ROW('Hygiene Data'!C111))),'Data Summary'!DP117="Yes"),OFFSET('Hygiene Data'!$C$8,0,10*ROW('Hygiene Data'!C111)),NA())</f>
        <v>#N/A</v>
      </c>
      <c r="BB117" s="111" t="e">
        <f ca="true">+IF(AND(ISNUMBER(OFFSET('Hygiene Data'!$C$10,0,10*ROW('Hygiene Data'!C111))),'Data Summary'!DQ117="Yes"),OFFSET('Hygiene Data'!$C$10,0,10*ROW('Hygiene Data'!C111)),NA())</f>
        <v>#N/A</v>
      </c>
      <c r="BC117" s="111" t="e">
        <f ca="true">+IF(AND(ISNUMBER(OFFSET('Hygiene Data'!$D$6,0,10*ROW('Hygiene Data'!D111))),'Data Summary'!DR117="Yes"),OFFSET('Hygiene Data'!$D$6,0,10*ROW('Hygiene Data'!D111)),NA())</f>
        <v>#N/A</v>
      </c>
      <c r="BD117" s="111" t="e">
        <f ca="true">+IF(AND(ISNUMBER(OFFSET('Hygiene Data'!$D$8,0,10*ROW('Hygiene Data'!D111))),'Data Summary'!DS117="Yes"),OFFSET('Hygiene Data'!$D$8,0,10*ROW('Hygiene Data'!D111)),NA())</f>
        <v>#N/A</v>
      </c>
      <c r="BE117" s="111" t="e">
        <f ca="true">+IF(AND(ISNUMBER(OFFSET('Hygiene Data'!$D$10,0,10*ROW('Hygiene Data'!D111))),'Data Summary'!DT117="Yes"),OFFSET('Hygiene Data'!$D$10,0,10*ROW('Hygiene Data'!D111)),NA())</f>
        <v>#N/A</v>
      </c>
      <c r="BF117" s="111" t="e">
        <f ca="true">+IF(AND(ISNUMBER(OFFSET('Hygiene Data'!$E$6,0,10*ROW('Hygiene Data'!E111))),'Data Summary'!DU117="Yes"),OFFSET('Hygiene Data'!$E$6,0,10*ROW('Hygiene Data'!E111)),NA())</f>
        <v>#N/A</v>
      </c>
      <c r="BG117" s="111" t="e">
        <f ca="true">+IF(AND(ISNUMBER(OFFSET('Hygiene Data'!$E$8,0,10*ROW('Hygiene Data'!E111))),'Data Summary'!DV117="Yes"),OFFSET('Hygiene Data'!$E$8,0,10*ROW('Hygiene Data'!E111)),NA())</f>
        <v>#N/A</v>
      </c>
      <c r="BH117" s="111" t="e">
        <f ca="true">+IF(AND(ISNUMBER(OFFSET('Hygiene Data'!$E$10,0,10*ROW('Hygiene Data'!E111))),'Data Summary'!DW117="Yes"),OFFSET('Hygiene Data'!$E$10,0,10*ROW('Hygiene Data'!E111)),NA())</f>
        <v>#N/A</v>
      </c>
      <c r="BI117" s="111" t="e">
        <f ca="true">+IF(AND(ISNUMBER(OFFSET('Hygiene Data'!$F$6,0,10*ROW('Hygiene Data'!F111))),'Data Summary'!DX117="Yes"),OFFSET('Hygiene Data'!$F$6,0,10*ROW('Hygiene Data'!F111)),NA())</f>
        <v>#N/A</v>
      </c>
      <c r="BJ117" s="111" t="e">
        <f ca="true">+IF(AND(ISNUMBER(OFFSET('Hygiene Data'!$F$8,0,10*ROW('Hygiene Data'!F111))),'Data Summary'!DY117="Yes"),OFFSET('Hygiene Data'!$F$8,0,10*ROW('Hygiene Data'!F111)),NA())</f>
        <v>#N/A</v>
      </c>
      <c r="BK117" s="111" t="e">
        <f ca="true">+IF(AND(ISNUMBER(OFFSET('Hygiene Data'!$F$10,0,10*ROW('Hygiene Data'!F111))),'Data Summary'!DZ117="Yes"),OFFSET('Hygiene Data'!$F$10,0,10*ROW('Hygiene Data'!F111)),NA())</f>
        <v>#N/A</v>
      </c>
      <c r="BL117" s="111" t="e">
        <f ca="true">+IF(AND(ISNUMBER(OFFSET('Hygiene Data'!$G$6,0,10*ROW('Hygiene Data'!G111))),'Data Summary'!EA117="Yes"),OFFSET('Hygiene Data'!$G$6,0,10*ROW('Hygiene Data'!G111)),NA())</f>
        <v>#N/A</v>
      </c>
      <c r="BM117" s="111" t="e">
        <f ca="true">+IF(AND(ISNUMBER(OFFSET('Hygiene Data'!$G$8,0,10*ROW('Hygiene Data'!G111))),'Data Summary'!EB117="Yes"),OFFSET('Hygiene Data'!$G$8,0,10*ROW('Hygiene Data'!G111)),NA())</f>
        <v>#N/A</v>
      </c>
      <c r="BN117" s="111" t="e">
        <f ca="true">+IF(AND(ISNUMBER(OFFSET('Hygiene Data'!$G$10,0,10*ROW('Hygiene Data'!G111))),'Data Summary'!EC117="Yes"),OFFSET('Hygiene Data'!$G$10,0,10*ROW('Hygiene Data'!G111)),NA())</f>
        <v>#N/A</v>
      </c>
      <c r="BO117" s="111" t="e">
        <f ca="true">+IF(AND(ISNUMBER(OFFSET('Hygiene Data'!$H$6,0,10*ROW('Hygiene Data'!H111))),'Data Summary'!ED117="Yes"),OFFSET('Hygiene Data'!$H$6,0,10*ROW('Hygiene Data'!H111)),NA())</f>
        <v>#N/A</v>
      </c>
      <c r="BP117" s="111" t="e">
        <f ca="true">+IF(AND(ISNUMBER(OFFSET('Hygiene Data'!$H$8,0,10*ROW('Hygiene Data'!H111))),'Data Summary'!EE117="Yes"),OFFSET('Hygiene Data'!$H$8,0,10*ROW('Hygiene Data'!H111)),NA())</f>
        <v>#N/A</v>
      </c>
      <c r="BQ117" s="111" t="e">
        <f ca="true">+IF(AND(ISNUMBER(OFFSET('Hygiene Data'!$H$10,0,10*ROW('Hygiene Data'!H111))),'Data Summary'!EF117="Yes"),OFFSET('Hygiene Data'!$H$10,0,10*ROW('Hygiene Data'!H111)),NA())</f>
        <v>#N/A</v>
      </c>
    </row>
    <row r="118" x14ac:dyDescent="0.2">
      <c r="A118" s="59" t="e">
        <f ca="true">+IF(OFFSET('Water Data'!$B$1,0,10*ROW('Water Data'!B112))="",NA(),OFFSET('Water Data'!$B$1,0,10*ROW('Water Data'!B112)))</f>
        <v>#N/A</v>
      </c>
      <c r="B118" s="59" t="e">
        <f ca="true">+IF(OFFSET('Water Data'!$A$3,0,10*ROW('Water Data'!A115))="",NA(),OFFSET('Water Data'!$A$3,0,10*ROW('Water Data'!A115)))</f>
        <v>#N/A</v>
      </c>
      <c r="C118" s="59" t="e">
        <f ca="true">+IF(OFFSET('Water Data'!$C$3,0,10*ROW('Water Data'!C115))="",NA(),OFFSET('Water Data'!$C$3,0,10*ROW('Water Data'!C115)))</f>
        <v>#N/A</v>
      </c>
      <c r="D118" s="60" t="e">
        <f ca="true">+IF(AND(ISNUMBER(OFFSET('Water Data'!$C$5,0,10*ROW('Water Data'!C112))),'Data Summary'!BS118="Yes"),100-OFFSET('Water Data'!$C$5,0,10*ROW('Water Data'!C112)),NA())</f>
        <v>#N/A</v>
      </c>
      <c r="E118" s="60" t="e">
        <f ca="true">+IF(AND(ISNUMBER(OFFSET('Water Data'!$C$7,0,10*ROW('Water Data'!C112))),'Data Summary'!BT118="Yes"),OFFSET('Water Data'!$C$7,0,10*ROW('Water Data'!C112)),NA())</f>
        <v>#N/A</v>
      </c>
      <c r="F118" s="60" t="e">
        <f ca="true">+IF(AND(ISNUMBER(OFFSET('Water Data'!$C$10,0,10*ROW('Water Data'!C112))),'Data Summary'!BU118="Yes"),OFFSET('Water Data'!$C$10,0,10*ROW('Water Data'!C112)),NA())</f>
        <v>#N/A</v>
      </c>
      <c r="G118" s="60" t="e">
        <f ca="true">+IF(AND(ISNUMBER(OFFSET('Water Data'!$D$5,0,10*ROW('Water Data'!D112))),'Data Summary'!BV118="Yes"),100-OFFSET('Water Data'!$D$5,0,10*ROW('Water Data'!D112)),NA())</f>
        <v>#N/A</v>
      </c>
      <c r="H118" s="60" t="e">
        <f ca="true">+IF(AND(ISNUMBER(OFFSET('Water Data'!$D$7,0,10*ROW('Water Data'!D112))),'Data Summary'!BW118="Yes"),OFFSET('Water Data'!$D$7,0,10*ROW('Water Data'!D112)),NA())</f>
        <v>#N/A</v>
      </c>
      <c r="I118" s="60" t="e">
        <f ca="true">+IF(AND(ISNUMBER(OFFSET('Water Data'!$D$10,0,10*ROW('Water Data'!D112))),'Data Summary'!BX118="Yes"),OFFSET('Water Data'!$D$10,0,10*ROW('Water Data'!D112)),NA())</f>
        <v>#N/A</v>
      </c>
      <c r="J118" s="60" t="e">
        <f ca="true">+IF(AND(ISNUMBER(OFFSET('Water Data'!$E$5,0,10*ROW('Water Data'!E112))),'Data Summary'!BY118="Yes"),100-OFFSET('Water Data'!$E$5,0,10*ROW('Water Data'!E112)),NA())</f>
        <v>#N/A</v>
      </c>
      <c r="K118" s="60" t="e">
        <f ca="true">+IF(AND(ISNUMBER(OFFSET('Water Data'!$E$7,0,10*ROW('Water Data'!E112))),'Data Summary'!BZ118="Yes"),OFFSET('Water Data'!$E$7,0,10*ROW('Water Data'!E112)),NA())</f>
        <v>#N/A</v>
      </c>
      <c r="L118" s="60" t="e">
        <f ca="true">+IF(AND(ISNUMBER(OFFSET('Water Data'!$E$10,0,10*ROW('Water Data'!E112))),'Data Summary'!CA118="Yes"),OFFSET('Water Data'!$E$10,0,10*ROW('Water Data'!E112)),NA())</f>
        <v>#N/A</v>
      </c>
      <c r="M118" s="60" t="e">
        <f ca="true">+IF(AND(ISNUMBER(OFFSET('Water Data'!$F$5,0,10*ROW('Water Data'!F112))),'Data Summary'!CB118="Yes"),100-OFFSET('Water Data'!$F$5,0,10*ROW('Water Data'!F112)),NA())</f>
        <v>#N/A</v>
      </c>
      <c r="N118" s="60" t="e">
        <f ca="true">+IF(AND(ISNUMBER(OFFSET('Water Data'!$F$7,0,10*ROW('Water Data'!F112))),'Data Summary'!CC118="Yes"),OFFSET('Water Data'!$F$7,0,10*ROW('Water Data'!F112)),NA())</f>
        <v>#N/A</v>
      </c>
      <c r="O118" s="60" t="e">
        <f ca="true">+IF(AND(ISNUMBER(OFFSET('Water Data'!$F$10,0,10*ROW('Water Data'!F112))),'Data Summary'!CD118="Yes"),OFFSET('Water Data'!$F$10,0,10*ROW('Water Data'!F112)),NA())</f>
        <v>#N/A</v>
      </c>
      <c r="P118" s="60" t="e">
        <f ca="true">+IF(AND(ISNUMBER(OFFSET('Water Data'!$G$5,0,10*ROW('Water Data'!G112))),'Data Summary'!CE118="Yes"),100-OFFSET('Water Data'!$G$5,0,10*ROW('Water Data'!G112)),NA())</f>
        <v>#N/A</v>
      </c>
      <c r="Q118" s="60" t="e">
        <f ca="true">+IF(AND(ISNUMBER(OFFSET('Water Data'!$G$7,0,10*ROW('Water Data'!G112))),'Data Summary'!CF118="Yes"),OFFSET('Water Data'!$G$7,0,10*ROW('Water Data'!G112)),NA())</f>
        <v>#N/A</v>
      </c>
      <c r="R118" s="60" t="e">
        <f ca="true">+IF(AND(ISNUMBER(OFFSET('Water Data'!$G$10,0,10*ROW('Water Data'!G112))),'Data Summary'!CG118="Yes"),OFFSET('Water Data'!$G$10,0,10*ROW('Water Data'!G112)),NA())</f>
        <v>#N/A</v>
      </c>
      <c r="S118" s="60" t="e">
        <f ca="true">+IF(AND(ISNUMBER(OFFSET('Water Data'!$H$5,0,10*ROW('Water Data'!H112))),'Data Summary'!CH118="Yes"),100-OFFSET('Water Data'!$H$5,0,10*ROW('Water Data'!H112)),NA())</f>
        <v>#N/A</v>
      </c>
      <c r="T118" s="60" t="e">
        <f ca="true">+IF(AND(ISNUMBER(OFFSET('Water Data'!$H$7,0,10*ROW('Water Data'!H112))),'Data Summary'!CI118="Yes"),OFFSET('Water Data'!$H$7,0,10*ROW('Water Data'!H112)),NA())</f>
        <v>#N/A</v>
      </c>
      <c r="U118" s="60" t="e">
        <f ca="true">+IF(AND(ISNUMBER(OFFSET('Water Data'!$H$10,0,10*ROW('Water Data'!H112))),'Data Summary'!CJ118="Yes"),OFFSET('Water Data'!$H$10,0,10*ROW('Water Data'!H112)),NA())</f>
        <v>#N/A</v>
      </c>
      <c r="V118" s="106" t="e">
        <f ca="true">+IF(AND(ISNUMBER(OFFSET('Sanitation Data'!$C$5,0,10*ROW('Sanitation Data'!C112))),'Data Summary'!CK118="Yes"),100-OFFSET('Sanitation Data'!$C$5,0,10*ROW('Sanitation Data'!C112)),NA())</f>
        <v>#N/A</v>
      </c>
      <c r="W118" s="106" t="e">
        <f ca="true">+IF(AND(ISNUMBER(OFFSET('Sanitation Data'!$C$7,0,10*ROW('Sanitation Data'!C112))),'Data Summary'!CL118="Yes"),OFFSET('Sanitation Data'!$C$7,0,10*ROW('Sanitation Data'!C112)),NA())</f>
        <v>#N/A</v>
      </c>
      <c r="X118" s="106" t="e">
        <f ca="true">+IF(AND(ISNUMBER(OFFSET('Sanitation Data'!$C$11,0,10*ROW('Sanitation Data'!C112))),'Data Summary'!CM118="Yes"),OFFSET('Sanitation Data'!$C$11,0,10*ROW('Sanitation Data'!C112)),NA())</f>
        <v>#N/A</v>
      </c>
      <c r="Y118" s="106" t="e">
        <f ca="true">+IF(AND(ISNUMBER(OFFSET('Sanitation Data'!$C$12,0,10*ROW('Sanitation Data'!C112))),'Data Summary'!CN118="Yes"),OFFSET('Sanitation Data'!$C$12,0,10*ROW('Sanitation Data'!C112)),NA())</f>
        <v>#N/A</v>
      </c>
      <c r="Z118" s="106" t="e">
        <f ca="true">+IF(AND(ISNUMBER(OFFSET('Sanitation Data'!$C$13,0,10*ROW('Sanitation Data'!C112))),'Data Summary'!CO118="Yes"),OFFSET('Sanitation Data'!$C$13,0,10*ROW('Sanitation Data'!C112)),NA())</f>
        <v>#N/A</v>
      </c>
      <c r="AA118" s="106" t="e">
        <f ca="true">+IF(AND(ISNUMBER(OFFSET('Sanitation Data'!$D$5,0,10*ROW('Sanitation Data'!D112))),'Data Summary'!CP118="Yes"),100-OFFSET('Sanitation Data'!$D$5,0,10*ROW('Sanitation Data'!D112)),NA())</f>
        <v>#N/A</v>
      </c>
      <c r="AB118" s="106" t="e">
        <f ca="true">+IF(AND(ISNUMBER(OFFSET('Sanitation Data'!$D$7,0,10*ROW('Sanitation Data'!D112))),'Data Summary'!CQ118="Yes"),OFFSET('Sanitation Data'!$D$7,0,10*ROW('Sanitation Data'!D112)),NA())</f>
        <v>#N/A</v>
      </c>
      <c r="AC118" s="106" t="e">
        <f ca="true">+IF(AND(ISNUMBER(OFFSET('Sanitation Data'!$D$11,0,10*ROW('Sanitation Data'!D112))),'Data Summary'!CR118="Yes"),OFFSET('Sanitation Data'!$D$11,0,10*ROW('Sanitation Data'!D112)),NA())</f>
        <v>#N/A</v>
      </c>
      <c r="AD118" s="106" t="e">
        <f ca="true">+IF(AND(ISNUMBER(OFFSET('Sanitation Data'!$D$12,0,10*ROW('Sanitation Data'!D112))),'Data Summary'!CS118="Yes"),OFFSET('Sanitation Data'!$D$12,0,10*ROW('Sanitation Data'!D112)),NA())</f>
        <v>#N/A</v>
      </c>
      <c r="AE118" s="106" t="e">
        <f ca="true">+IF(AND(ISNUMBER(OFFSET('Sanitation Data'!$D$13,0,10*ROW('Sanitation Data'!D112))),'Data Summary'!CT118="Yes"),OFFSET('Sanitation Data'!$D$13,0,10*ROW('Sanitation Data'!D112)),NA())</f>
        <v>#N/A</v>
      </c>
      <c r="AF118" s="106" t="e">
        <f ca="true">+IF(AND(ISNUMBER(OFFSET('Sanitation Data'!$E$5,0,10*ROW('Sanitation Data'!E112))),'Data Summary'!CU118="Yes"),100-OFFSET('Sanitation Data'!$E$5,0,10*ROW('Sanitation Data'!E112)),NA())</f>
        <v>#N/A</v>
      </c>
      <c r="AG118" s="106" t="e">
        <f ca="true">+IF(AND(ISNUMBER(OFFSET('Sanitation Data'!$E$7,0,10*ROW('Sanitation Data'!E112))),'Data Summary'!CV118="Yes"),OFFSET('Sanitation Data'!$E$7,0,10*ROW('Sanitation Data'!E112)),NA())</f>
        <v>#N/A</v>
      </c>
      <c r="AH118" s="106" t="e">
        <f ca="true">+IF(AND(ISNUMBER(OFFSET('Sanitation Data'!$E$11,0,10*ROW('Sanitation Data'!E112))),'Data Summary'!CW118="Yes"),OFFSET('Sanitation Data'!$E$11,0,10*ROW('Sanitation Data'!E112)),NA())</f>
        <v>#N/A</v>
      </c>
      <c r="AI118" s="106" t="e">
        <f ca="true">+IF(AND(ISNUMBER(OFFSET('Sanitation Data'!$E$12,0,10*ROW('Sanitation Data'!E112))),'Data Summary'!CX118="Yes"),OFFSET('Sanitation Data'!$E$12,0,10*ROW('Sanitation Data'!E112)),NA())</f>
        <v>#N/A</v>
      </c>
      <c r="AJ118" s="106" t="e">
        <f ca="true">+IF(AND(ISNUMBER(OFFSET('Sanitation Data'!$E$13,0,10*ROW('Sanitation Data'!E112))),'Data Summary'!CY118="Yes"),OFFSET('Sanitation Data'!$E$13,0,10*ROW('Sanitation Data'!E112)),NA())</f>
        <v>#N/A</v>
      </c>
      <c r="AK118" s="106" t="e">
        <f ca="true">+IF(AND(ISNUMBER(OFFSET('Sanitation Data'!$F$5,0,10*ROW('Sanitation Data'!F112))),'Data Summary'!CZ118="Yes"),100-OFFSET('Sanitation Data'!$F$5,0,10*ROW('Sanitation Data'!F112)),NA())</f>
        <v>#N/A</v>
      </c>
      <c r="AL118" s="106" t="e">
        <f ca="true">+IF(AND(ISNUMBER(OFFSET('Sanitation Data'!$F$7,0,10*ROW('Sanitation Data'!F112))),'Data Summary'!DA118="Yes"),OFFSET('Sanitation Data'!$F$7,0,10*ROW('Sanitation Data'!F112)),NA())</f>
        <v>#N/A</v>
      </c>
      <c r="AM118" s="106" t="e">
        <f ca="true">+IF(AND(ISNUMBER(OFFSET('Sanitation Data'!$F$11,0,10*ROW('Sanitation Data'!F112))),'Data Summary'!DB118="Yes"),OFFSET('Sanitation Data'!$F$11,0,10*ROW('Sanitation Data'!F112)),NA())</f>
        <v>#N/A</v>
      </c>
      <c r="AN118" s="106" t="e">
        <f ca="true">+IF(AND(ISNUMBER(OFFSET('Sanitation Data'!$F$12,0,10*ROW('Sanitation Data'!F112))),'Data Summary'!DC118="Yes"),OFFSET('Sanitation Data'!$F$12,0,10*ROW('Sanitation Data'!F112)),NA())</f>
        <v>#N/A</v>
      </c>
      <c r="AO118" s="106" t="e">
        <f ca="true">+IF(AND(ISNUMBER(OFFSET('Sanitation Data'!$F$13,0,10*ROW('Sanitation Data'!F112))),'Data Summary'!DD118="Yes"),OFFSET('Sanitation Data'!$F$13,0,10*ROW('Sanitation Data'!F112)),NA())</f>
        <v>#N/A</v>
      </c>
      <c r="AP118" s="106" t="e">
        <f ca="true">+IF(AND(ISNUMBER(OFFSET('Sanitation Data'!$G$5,0,10*ROW('Sanitation Data'!G112))),'Data Summary'!DE118="Yes"),100-OFFSET('Sanitation Data'!$G$5,0,10*ROW('Sanitation Data'!G112)),NA())</f>
        <v>#N/A</v>
      </c>
      <c r="AQ118" s="106" t="e">
        <f ca="true">+IF(AND(ISNUMBER(OFFSET('Sanitation Data'!$G$7,0,10*ROW('Sanitation Data'!G112))),'Data Summary'!DF118="Yes"),OFFSET('Sanitation Data'!$G$7,0,10*ROW('Sanitation Data'!G112)),NA())</f>
        <v>#N/A</v>
      </c>
      <c r="AR118" s="106" t="e">
        <f ca="true">+IF(AND(ISNUMBER(OFFSET('Sanitation Data'!$G$11,0,10*ROW('Sanitation Data'!G112))),'Data Summary'!DG118="Yes"),OFFSET('Sanitation Data'!$G$11,0,10*ROW('Sanitation Data'!G112)),NA())</f>
        <v>#N/A</v>
      </c>
      <c r="AS118" s="106" t="e">
        <f ca="true">+IF(AND(ISNUMBER(OFFSET('Sanitation Data'!$G$12,0,10*ROW('Sanitation Data'!G112))),'Data Summary'!DH118="Yes"),OFFSET('Sanitation Data'!$G$12,0,10*ROW('Sanitation Data'!G112)),NA())</f>
        <v>#N/A</v>
      </c>
      <c r="AT118" s="106" t="e">
        <f ca="true">+IF(AND(ISNUMBER(OFFSET('Sanitation Data'!$G$13,0,10*ROW('Sanitation Data'!G112))),'Data Summary'!DI118="Yes"),OFFSET('Sanitation Data'!$G$13,0,10*ROW('Sanitation Data'!G112)),NA())</f>
        <v>#N/A</v>
      </c>
      <c r="AU118" s="106" t="e">
        <f ca="true">+IF(AND(ISNUMBER(OFFSET('Sanitation Data'!$H$5,0,10*ROW('Sanitation Data'!H112))),'Data Summary'!DJ118="Yes"),100-OFFSET('Sanitation Data'!$H$5,0,10*ROW('Sanitation Data'!H112)),NA())</f>
        <v>#N/A</v>
      </c>
      <c r="AV118" s="106" t="e">
        <f ca="true">+IF(AND(ISNUMBER(OFFSET('Sanitation Data'!$H$7,0,10*ROW('Sanitation Data'!H112))),'Data Summary'!DK118="Yes"),OFFSET('Sanitation Data'!$H$7,0,10*ROW('Sanitation Data'!H112)),NA())</f>
        <v>#N/A</v>
      </c>
      <c r="AW118" s="106" t="e">
        <f ca="true">+IF(AND(ISNUMBER(OFFSET('Sanitation Data'!$H$11,0,10*ROW('Sanitation Data'!H112))),'Data Summary'!DL118="Yes"),OFFSET('Sanitation Data'!$H$11,0,10*ROW('Sanitation Data'!H112)),NA())</f>
        <v>#N/A</v>
      </c>
      <c r="AX118" s="106" t="e">
        <f ca="true">+IF(AND(ISNUMBER(OFFSET('Sanitation Data'!$H$12,0,10*ROW('Sanitation Data'!H112))),'Data Summary'!DM118="Yes"),OFFSET('Sanitation Data'!$H$12,0,10*ROW('Sanitation Data'!H112)),NA())</f>
        <v>#N/A</v>
      </c>
      <c r="AY118" s="106" t="e">
        <f ca="true">+IF(AND(ISNUMBER(OFFSET('Sanitation Data'!$H$13,0,10*ROW('Sanitation Data'!H112))),'Data Summary'!DN118="Yes"),OFFSET('Sanitation Data'!$H$13,0,10*ROW('Sanitation Data'!H112)),NA())</f>
        <v>#N/A</v>
      </c>
      <c r="AZ118" s="111" t="e">
        <f ca="true">+IF(AND(ISNUMBER(OFFSET('Hygiene Data'!$C$6,0,10*ROW('Hygiene Data'!C112))),'Data Summary'!DO118="Yes"),OFFSET('Hygiene Data'!$C$6,0,10*ROW('Hygiene Data'!C112)),NA())</f>
        <v>#N/A</v>
      </c>
      <c r="BA118" s="111" t="e">
        <f ca="true">+IF(AND(ISNUMBER(OFFSET('Hygiene Data'!$C$8,0,10*ROW('Hygiene Data'!C112))),'Data Summary'!DP118="Yes"),OFFSET('Hygiene Data'!$C$8,0,10*ROW('Hygiene Data'!C112)),NA())</f>
        <v>#N/A</v>
      </c>
      <c r="BB118" s="111" t="e">
        <f ca="true">+IF(AND(ISNUMBER(OFFSET('Hygiene Data'!$C$10,0,10*ROW('Hygiene Data'!C112))),'Data Summary'!DQ118="Yes"),OFFSET('Hygiene Data'!$C$10,0,10*ROW('Hygiene Data'!C112)),NA())</f>
        <v>#N/A</v>
      </c>
      <c r="BC118" s="111" t="e">
        <f ca="true">+IF(AND(ISNUMBER(OFFSET('Hygiene Data'!$D$6,0,10*ROW('Hygiene Data'!D112))),'Data Summary'!DR118="Yes"),OFFSET('Hygiene Data'!$D$6,0,10*ROW('Hygiene Data'!D112)),NA())</f>
        <v>#N/A</v>
      </c>
      <c r="BD118" s="111" t="e">
        <f ca="true">+IF(AND(ISNUMBER(OFFSET('Hygiene Data'!$D$8,0,10*ROW('Hygiene Data'!D112))),'Data Summary'!DS118="Yes"),OFFSET('Hygiene Data'!$D$8,0,10*ROW('Hygiene Data'!D112)),NA())</f>
        <v>#N/A</v>
      </c>
      <c r="BE118" s="111" t="e">
        <f ca="true">+IF(AND(ISNUMBER(OFFSET('Hygiene Data'!$D$10,0,10*ROW('Hygiene Data'!D112))),'Data Summary'!DT118="Yes"),OFFSET('Hygiene Data'!$D$10,0,10*ROW('Hygiene Data'!D112)),NA())</f>
        <v>#N/A</v>
      </c>
      <c r="BF118" s="111" t="e">
        <f ca="true">+IF(AND(ISNUMBER(OFFSET('Hygiene Data'!$E$6,0,10*ROW('Hygiene Data'!E112))),'Data Summary'!DU118="Yes"),OFFSET('Hygiene Data'!$E$6,0,10*ROW('Hygiene Data'!E112)),NA())</f>
        <v>#N/A</v>
      </c>
      <c r="BG118" s="111" t="e">
        <f ca="true">+IF(AND(ISNUMBER(OFFSET('Hygiene Data'!$E$8,0,10*ROW('Hygiene Data'!E112))),'Data Summary'!DV118="Yes"),OFFSET('Hygiene Data'!$E$8,0,10*ROW('Hygiene Data'!E112)),NA())</f>
        <v>#N/A</v>
      </c>
      <c r="BH118" s="111" t="e">
        <f ca="true">+IF(AND(ISNUMBER(OFFSET('Hygiene Data'!$E$10,0,10*ROW('Hygiene Data'!E112))),'Data Summary'!DW118="Yes"),OFFSET('Hygiene Data'!$E$10,0,10*ROW('Hygiene Data'!E112)),NA())</f>
        <v>#N/A</v>
      </c>
      <c r="BI118" s="111" t="e">
        <f ca="true">+IF(AND(ISNUMBER(OFFSET('Hygiene Data'!$F$6,0,10*ROW('Hygiene Data'!F112))),'Data Summary'!DX118="Yes"),OFFSET('Hygiene Data'!$F$6,0,10*ROW('Hygiene Data'!F112)),NA())</f>
        <v>#N/A</v>
      </c>
      <c r="BJ118" s="111" t="e">
        <f ca="true">+IF(AND(ISNUMBER(OFFSET('Hygiene Data'!$F$8,0,10*ROW('Hygiene Data'!F112))),'Data Summary'!DY118="Yes"),OFFSET('Hygiene Data'!$F$8,0,10*ROW('Hygiene Data'!F112)),NA())</f>
        <v>#N/A</v>
      </c>
      <c r="BK118" s="111" t="e">
        <f ca="true">+IF(AND(ISNUMBER(OFFSET('Hygiene Data'!$F$10,0,10*ROW('Hygiene Data'!F112))),'Data Summary'!DZ118="Yes"),OFFSET('Hygiene Data'!$F$10,0,10*ROW('Hygiene Data'!F112)),NA())</f>
        <v>#N/A</v>
      </c>
      <c r="BL118" s="111" t="e">
        <f ca="true">+IF(AND(ISNUMBER(OFFSET('Hygiene Data'!$G$6,0,10*ROW('Hygiene Data'!G112))),'Data Summary'!EA118="Yes"),OFFSET('Hygiene Data'!$G$6,0,10*ROW('Hygiene Data'!G112)),NA())</f>
        <v>#N/A</v>
      </c>
      <c r="BM118" s="111" t="e">
        <f ca="true">+IF(AND(ISNUMBER(OFFSET('Hygiene Data'!$G$8,0,10*ROW('Hygiene Data'!G112))),'Data Summary'!EB118="Yes"),OFFSET('Hygiene Data'!$G$8,0,10*ROW('Hygiene Data'!G112)),NA())</f>
        <v>#N/A</v>
      </c>
      <c r="BN118" s="111" t="e">
        <f ca="true">+IF(AND(ISNUMBER(OFFSET('Hygiene Data'!$G$10,0,10*ROW('Hygiene Data'!G112))),'Data Summary'!EC118="Yes"),OFFSET('Hygiene Data'!$G$10,0,10*ROW('Hygiene Data'!G112)),NA())</f>
        <v>#N/A</v>
      </c>
      <c r="BO118" s="111" t="e">
        <f ca="true">+IF(AND(ISNUMBER(OFFSET('Hygiene Data'!$H$6,0,10*ROW('Hygiene Data'!H112))),'Data Summary'!ED118="Yes"),OFFSET('Hygiene Data'!$H$6,0,10*ROW('Hygiene Data'!H112)),NA())</f>
        <v>#N/A</v>
      </c>
      <c r="BP118" s="111" t="e">
        <f ca="true">+IF(AND(ISNUMBER(OFFSET('Hygiene Data'!$H$8,0,10*ROW('Hygiene Data'!H112))),'Data Summary'!EE118="Yes"),OFFSET('Hygiene Data'!$H$8,0,10*ROW('Hygiene Data'!H112)),NA())</f>
        <v>#N/A</v>
      </c>
      <c r="BQ118" s="111" t="e">
        <f ca="true">+IF(AND(ISNUMBER(OFFSET('Hygiene Data'!$H$10,0,10*ROW('Hygiene Data'!H112))),'Data Summary'!EF118="Yes"),OFFSET('Hygiene Data'!$H$10,0,10*ROW('Hygiene Data'!H112)),NA())</f>
        <v>#N/A</v>
      </c>
    </row>
    <row r="119" x14ac:dyDescent="0.2">
      <c r="A119" s="59" t="e">
        <f ca="true">+IF(OFFSET('Water Data'!$B$1,0,10*ROW('Water Data'!B113))="",NA(),OFFSET('Water Data'!$B$1,0,10*ROW('Water Data'!B113)))</f>
        <v>#N/A</v>
      </c>
      <c r="B119" s="59" t="e">
        <f ca="true">+IF(OFFSET('Water Data'!$A$3,0,10*ROW('Water Data'!A116))="",NA(),OFFSET('Water Data'!$A$3,0,10*ROW('Water Data'!A116)))</f>
        <v>#N/A</v>
      </c>
      <c r="C119" s="59" t="e">
        <f ca="true">+IF(OFFSET('Water Data'!$C$3,0,10*ROW('Water Data'!C116))="",NA(),OFFSET('Water Data'!$C$3,0,10*ROW('Water Data'!C116)))</f>
        <v>#N/A</v>
      </c>
      <c r="D119" s="60" t="e">
        <f ca="true">+IF(AND(ISNUMBER(OFFSET('Water Data'!$C$5,0,10*ROW('Water Data'!C113))),'Data Summary'!BS119="Yes"),100-OFFSET('Water Data'!$C$5,0,10*ROW('Water Data'!C113)),NA())</f>
        <v>#N/A</v>
      </c>
      <c r="E119" s="60" t="e">
        <f ca="true">+IF(AND(ISNUMBER(OFFSET('Water Data'!$C$7,0,10*ROW('Water Data'!C113))),'Data Summary'!BT119="Yes"),OFFSET('Water Data'!$C$7,0,10*ROW('Water Data'!C113)),NA())</f>
        <v>#N/A</v>
      </c>
      <c r="F119" s="60" t="e">
        <f ca="true">+IF(AND(ISNUMBER(OFFSET('Water Data'!$C$10,0,10*ROW('Water Data'!C113))),'Data Summary'!BU119="Yes"),OFFSET('Water Data'!$C$10,0,10*ROW('Water Data'!C113)),NA())</f>
        <v>#N/A</v>
      </c>
      <c r="G119" s="60" t="e">
        <f ca="true">+IF(AND(ISNUMBER(OFFSET('Water Data'!$D$5,0,10*ROW('Water Data'!D113))),'Data Summary'!BV119="Yes"),100-OFFSET('Water Data'!$D$5,0,10*ROW('Water Data'!D113)),NA())</f>
        <v>#N/A</v>
      </c>
      <c r="H119" s="60" t="e">
        <f ca="true">+IF(AND(ISNUMBER(OFFSET('Water Data'!$D$7,0,10*ROW('Water Data'!D113))),'Data Summary'!BW119="Yes"),OFFSET('Water Data'!$D$7,0,10*ROW('Water Data'!D113)),NA())</f>
        <v>#N/A</v>
      </c>
      <c r="I119" s="60" t="e">
        <f ca="true">+IF(AND(ISNUMBER(OFFSET('Water Data'!$D$10,0,10*ROW('Water Data'!D113))),'Data Summary'!BX119="Yes"),OFFSET('Water Data'!$D$10,0,10*ROW('Water Data'!D113)),NA())</f>
        <v>#N/A</v>
      </c>
      <c r="J119" s="60" t="e">
        <f ca="true">+IF(AND(ISNUMBER(OFFSET('Water Data'!$E$5,0,10*ROW('Water Data'!E113))),'Data Summary'!BY119="Yes"),100-OFFSET('Water Data'!$E$5,0,10*ROW('Water Data'!E113)),NA())</f>
        <v>#N/A</v>
      </c>
      <c r="K119" s="60" t="e">
        <f ca="true">+IF(AND(ISNUMBER(OFFSET('Water Data'!$E$7,0,10*ROW('Water Data'!E113))),'Data Summary'!BZ119="Yes"),OFFSET('Water Data'!$E$7,0,10*ROW('Water Data'!E113)),NA())</f>
        <v>#N/A</v>
      </c>
      <c r="L119" s="60" t="e">
        <f ca="true">+IF(AND(ISNUMBER(OFFSET('Water Data'!$E$10,0,10*ROW('Water Data'!E113))),'Data Summary'!CA119="Yes"),OFFSET('Water Data'!$E$10,0,10*ROW('Water Data'!E113)),NA())</f>
        <v>#N/A</v>
      </c>
      <c r="M119" s="60" t="e">
        <f ca="true">+IF(AND(ISNUMBER(OFFSET('Water Data'!$F$5,0,10*ROW('Water Data'!F113))),'Data Summary'!CB119="Yes"),100-OFFSET('Water Data'!$F$5,0,10*ROW('Water Data'!F113)),NA())</f>
        <v>#N/A</v>
      </c>
      <c r="N119" s="60" t="e">
        <f ca="true">+IF(AND(ISNUMBER(OFFSET('Water Data'!$F$7,0,10*ROW('Water Data'!F113))),'Data Summary'!CC119="Yes"),OFFSET('Water Data'!$F$7,0,10*ROW('Water Data'!F113)),NA())</f>
        <v>#N/A</v>
      </c>
      <c r="O119" s="60" t="e">
        <f ca="true">+IF(AND(ISNUMBER(OFFSET('Water Data'!$F$10,0,10*ROW('Water Data'!F113))),'Data Summary'!CD119="Yes"),OFFSET('Water Data'!$F$10,0,10*ROW('Water Data'!F113)),NA())</f>
        <v>#N/A</v>
      </c>
      <c r="P119" s="60" t="e">
        <f ca="true">+IF(AND(ISNUMBER(OFFSET('Water Data'!$G$5,0,10*ROW('Water Data'!G113))),'Data Summary'!CE119="Yes"),100-OFFSET('Water Data'!$G$5,0,10*ROW('Water Data'!G113)),NA())</f>
        <v>#N/A</v>
      </c>
      <c r="Q119" s="60" t="e">
        <f ca="true">+IF(AND(ISNUMBER(OFFSET('Water Data'!$G$7,0,10*ROW('Water Data'!G113))),'Data Summary'!CF119="Yes"),OFFSET('Water Data'!$G$7,0,10*ROW('Water Data'!G113)),NA())</f>
        <v>#N/A</v>
      </c>
      <c r="R119" s="60" t="e">
        <f ca="true">+IF(AND(ISNUMBER(OFFSET('Water Data'!$G$10,0,10*ROW('Water Data'!G113))),'Data Summary'!CG119="Yes"),OFFSET('Water Data'!$G$10,0,10*ROW('Water Data'!G113)),NA())</f>
        <v>#N/A</v>
      </c>
      <c r="S119" s="60" t="e">
        <f ca="true">+IF(AND(ISNUMBER(OFFSET('Water Data'!$H$5,0,10*ROW('Water Data'!H113))),'Data Summary'!CH119="Yes"),100-OFFSET('Water Data'!$H$5,0,10*ROW('Water Data'!H113)),NA())</f>
        <v>#N/A</v>
      </c>
      <c r="T119" s="60" t="e">
        <f ca="true">+IF(AND(ISNUMBER(OFFSET('Water Data'!$H$7,0,10*ROW('Water Data'!H113))),'Data Summary'!CI119="Yes"),OFFSET('Water Data'!$H$7,0,10*ROW('Water Data'!H113)),NA())</f>
        <v>#N/A</v>
      </c>
      <c r="U119" s="60" t="e">
        <f ca="true">+IF(AND(ISNUMBER(OFFSET('Water Data'!$H$10,0,10*ROW('Water Data'!H113))),'Data Summary'!CJ119="Yes"),OFFSET('Water Data'!$H$10,0,10*ROW('Water Data'!H113)),NA())</f>
        <v>#N/A</v>
      </c>
      <c r="V119" s="106" t="e">
        <f ca="true">+IF(AND(ISNUMBER(OFFSET('Sanitation Data'!$C$5,0,10*ROW('Sanitation Data'!C113))),'Data Summary'!CK119="Yes"),100-OFFSET('Sanitation Data'!$C$5,0,10*ROW('Sanitation Data'!C113)),NA())</f>
        <v>#N/A</v>
      </c>
      <c r="W119" s="106" t="e">
        <f ca="true">+IF(AND(ISNUMBER(OFFSET('Sanitation Data'!$C$7,0,10*ROW('Sanitation Data'!C113))),'Data Summary'!CL119="Yes"),OFFSET('Sanitation Data'!$C$7,0,10*ROW('Sanitation Data'!C113)),NA())</f>
        <v>#N/A</v>
      </c>
      <c r="X119" s="106" t="e">
        <f ca="true">+IF(AND(ISNUMBER(OFFSET('Sanitation Data'!$C$11,0,10*ROW('Sanitation Data'!C113))),'Data Summary'!CM119="Yes"),OFFSET('Sanitation Data'!$C$11,0,10*ROW('Sanitation Data'!C113)),NA())</f>
        <v>#N/A</v>
      </c>
      <c r="Y119" s="106" t="e">
        <f ca="true">+IF(AND(ISNUMBER(OFFSET('Sanitation Data'!$C$12,0,10*ROW('Sanitation Data'!C113))),'Data Summary'!CN119="Yes"),OFFSET('Sanitation Data'!$C$12,0,10*ROW('Sanitation Data'!C113)),NA())</f>
        <v>#N/A</v>
      </c>
      <c r="Z119" s="106" t="e">
        <f ca="true">+IF(AND(ISNUMBER(OFFSET('Sanitation Data'!$C$13,0,10*ROW('Sanitation Data'!C113))),'Data Summary'!CO119="Yes"),OFFSET('Sanitation Data'!$C$13,0,10*ROW('Sanitation Data'!C113)),NA())</f>
        <v>#N/A</v>
      </c>
      <c r="AA119" s="106" t="e">
        <f ca="true">+IF(AND(ISNUMBER(OFFSET('Sanitation Data'!$D$5,0,10*ROW('Sanitation Data'!D113))),'Data Summary'!CP119="Yes"),100-OFFSET('Sanitation Data'!$D$5,0,10*ROW('Sanitation Data'!D113)),NA())</f>
        <v>#N/A</v>
      </c>
      <c r="AB119" s="106" t="e">
        <f ca="true">+IF(AND(ISNUMBER(OFFSET('Sanitation Data'!$D$7,0,10*ROW('Sanitation Data'!D113))),'Data Summary'!CQ119="Yes"),OFFSET('Sanitation Data'!$D$7,0,10*ROW('Sanitation Data'!D113)),NA())</f>
        <v>#N/A</v>
      </c>
      <c r="AC119" s="106" t="e">
        <f ca="true">+IF(AND(ISNUMBER(OFFSET('Sanitation Data'!$D$11,0,10*ROW('Sanitation Data'!D113))),'Data Summary'!CR119="Yes"),OFFSET('Sanitation Data'!$D$11,0,10*ROW('Sanitation Data'!D113)),NA())</f>
        <v>#N/A</v>
      </c>
      <c r="AD119" s="106" t="e">
        <f ca="true">+IF(AND(ISNUMBER(OFFSET('Sanitation Data'!$D$12,0,10*ROW('Sanitation Data'!D113))),'Data Summary'!CS119="Yes"),OFFSET('Sanitation Data'!$D$12,0,10*ROW('Sanitation Data'!D113)),NA())</f>
        <v>#N/A</v>
      </c>
      <c r="AE119" s="106" t="e">
        <f ca="true">+IF(AND(ISNUMBER(OFFSET('Sanitation Data'!$D$13,0,10*ROW('Sanitation Data'!D113))),'Data Summary'!CT119="Yes"),OFFSET('Sanitation Data'!$D$13,0,10*ROW('Sanitation Data'!D113)),NA())</f>
        <v>#N/A</v>
      </c>
      <c r="AF119" s="106" t="e">
        <f ca="true">+IF(AND(ISNUMBER(OFFSET('Sanitation Data'!$E$5,0,10*ROW('Sanitation Data'!E113))),'Data Summary'!CU119="Yes"),100-OFFSET('Sanitation Data'!$E$5,0,10*ROW('Sanitation Data'!E113)),NA())</f>
        <v>#N/A</v>
      </c>
      <c r="AG119" s="106" t="e">
        <f ca="true">+IF(AND(ISNUMBER(OFFSET('Sanitation Data'!$E$7,0,10*ROW('Sanitation Data'!E113))),'Data Summary'!CV119="Yes"),OFFSET('Sanitation Data'!$E$7,0,10*ROW('Sanitation Data'!E113)),NA())</f>
        <v>#N/A</v>
      </c>
      <c r="AH119" s="106" t="e">
        <f ca="true">+IF(AND(ISNUMBER(OFFSET('Sanitation Data'!$E$11,0,10*ROW('Sanitation Data'!E113))),'Data Summary'!CW119="Yes"),OFFSET('Sanitation Data'!$E$11,0,10*ROW('Sanitation Data'!E113)),NA())</f>
        <v>#N/A</v>
      </c>
      <c r="AI119" s="106" t="e">
        <f ca="true">+IF(AND(ISNUMBER(OFFSET('Sanitation Data'!$E$12,0,10*ROW('Sanitation Data'!E113))),'Data Summary'!CX119="Yes"),OFFSET('Sanitation Data'!$E$12,0,10*ROW('Sanitation Data'!E113)),NA())</f>
        <v>#N/A</v>
      </c>
      <c r="AJ119" s="106" t="e">
        <f ca="true">+IF(AND(ISNUMBER(OFFSET('Sanitation Data'!$E$13,0,10*ROW('Sanitation Data'!E113))),'Data Summary'!CY119="Yes"),OFFSET('Sanitation Data'!$E$13,0,10*ROW('Sanitation Data'!E113)),NA())</f>
        <v>#N/A</v>
      </c>
      <c r="AK119" s="106" t="e">
        <f ca="true">+IF(AND(ISNUMBER(OFFSET('Sanitation Data'!$F$5,0,10*ROW('Sanitation Data'!F113))),'Data Summary'!CZ119="Yes"),100-OFFSET('Sanitation Data'!$F$5,0,10*ROW('Sanitation Data'!F113)),NA())</f>
        <v>#N/A</v>
      </c>
      <c r="AL119" s="106" t="e">
        <f ca="true">+IF(AND(ISNUMBER(OFFSET('Sanitation Data'!$F$7,0,10*ROW('Sanitation Data'!F113))),'Data Summary'!DA119="Yes"),OFFSET('Sanitation Data'!$F$7,0,10*ROW('Sanitation Data'!F113)),NA())</f>
        <v>#N/A</v>
      </c>
      <c r="AM119" s="106" t="e">
        <f ca="true">+IF(AND(ISNUMBER(OFFSET('Sanitation Data'!$F$11,0,10*ROW('Sanitation Data'!F113))),'Data Summary'!DB119="Yes"),OFFSET('Sanitation Data'!$F$11,0,10*ROW('Sanitation Data'!F113)),NA())</f>
        <v>#N/A</v>
      </c>
      <c r="AN119" s="106" t="e">
        <f ca="true">+IF(AND(ISNUMBER(OFFSET('Sanitation Data'!$F$12,0,10*ROW('Sanitation Data'!F113))),'Data Summary'!DC119="Yes"),OFFSET('Sanitation Data'!$F$12,0,10*ROW('Sanitation Data'!F113)),NA())</f>
        <v>#N/A</v>
      </c>
      <c r="AO119" s="106" t="e">
        <f ca="true">+IF(AND(ISNUMBER(OFFSET('Sanitation Data'!$F$13,0,10*ROW('Sanitation Data'!F113))),'Data Summary'!DD119="Yes"),OFFSET('Sanitation Data'!$F$13,0,10*ROW('Sanitation Data'!F113)),NA())</f>
        <v>#N/A</v>
      </c>
      <c r="AP119" s="106" t="e">
        <f ca="true">+IF(AND(ISNUMBER(OFFSET('Sanitation Data'!$G$5,0,10*ROW('Sanitation Data'!G113))),'Data Summary'!DE119="Yes"),100-OFFSET('Sanitation Data'!$G$5,0,10*ROW('Sanitation Data'!G113)),NA())</f>
        <v>#N/A</v>
      </c>
      <c r="AQ119" s="106" t="e">
        <f ca="true">+IF(AND(ISNUMBER(OFFSET('Sanitation Data'!$G$7,0,10*ROW('Sanitation Data'!G113))),'Data Summary'!DF119="Yes"),OFFSET('Sanitation Data'!$G$7,0,10*ROW('Sanitation Data'!G113)),NA())</f>
        <v>#N/A</v>
      </c>
      <c r="AR119" s="106" t="e">
        <f ca="true">+IF(AND(ISNUMBER(OFFSET('Sanitation Data'!$G$11,0,10*ROW('Sanitation Data'!G113))),'Data Summary'!DG119="Yes"),OFFSET('Sanitation Data'!$G$11,0,10*ROW('Sanitation Data'!G113)),NA())</f>
        <v>#N/A</v>
      </c>
      <c r="AS119" s="106" t="e">
        <f ca="true">+IF(AND(ISNUMBER(OFFSET('Sanitation Data'!$G$12,0,10*ROW('Sanitation Data'!G113))),'Data Summary'!DH119="Yes"),OFFSET('Sanitation Data'!$G$12,0,10*ROW('Sanitation Data'!G113)),NA())</f>
        <v>#N/A</v>
      </c>
      <c r="AT119" s="106" t="e">
        <f ca="true">+IF(AND(ISNUMBER(OFFSET('Sanitation Data'!$G$13,0,10*ROW('Sanitation Data'!G113))),'Data Summary'!DI119="Yes"),OFFSET('Sanitation Data'!$G$13,0,10*ROW('Sanitation Data'!G113)),NA())</f>
        <v>#N/A</v>
      </c>
      <c r="AU119" s="106" t="e">
        <f ca="true">+IF(AND(ISNUMBER(OFFSET('Sanitation Data'!$H$5,0,10*ROW('Sanitation Data'!H113))),'Data Summary'!DJ119="Yes"),100-OFFSET('Sanitation Data'!$H$5,0,10*ROW('Sanitation Data'!H113)),NA())</f>
        <v>#N/A</v>
      </c>
      <c r="AV119" s="106" t="e">
        <f ca="true">+IF(AND(ISNUMBER(OFFSET('Sanitation Data'!$H$7,0,10*ROW('Sanitation Data'!H113))),'Data Summary'!DK119="Yes"),OFFSET('Sanitation Data'!$H$7,0,10*ROW('Sanitation Data'!H113)),NA())</f>
        <v>#N/A</v>
      </c>
      <c r="AW119" s="106" t="e">
        <f ca="true">+IF(AND(ISNUMBER(OFFSET('Sanitation Data'!$H$11,0,10*ROW('Sanitation Data'!H113))),'Data Summary'!DL119="Yes"),OFFSET('Sanitation Data'!$H$11,0,10*ROW('Sanitation Data'!H113)),NA())</f>
        <v>#N/A</v>
      </c>
      <c r="AX119" s="106" t="e">
        <f ca="true">+IF(AND(ISNUMBER(OFFSET('Sanitation Data'!$H$12,0,10*ROW('Sanitation Data'!H113))),'Data Summary'!DM119="Yes"),OFFSET('Sanitation Data'!$H$12,0,10*ROW('Sanitation Data'!H113)),NA())</f>
        <v>#N/A</v>
      </c>
      <c r="AY119" s="106" t="e">
        <f ca="true">+IF(AND(ISNUMBER(OFFSET('Sanitation Data'!$H$13,0,10*ROW('Sanitation Data'!H113))),'Data Summary'!DN119="Yes"),OFFSET('Sanitation Data'!$H$13,0,10*ROW('Sanitation Data'!H113)),NA())</f>
        <v>#N/A</v>
      </c>
      <c r="AZ119" s="111" t="e">
        <f ca="true">+IF(AND(ISNUMBER(OFFSET('Hygiene Data'!$C$6,0,10*ROW('Hygiene Data'!C113))),'Data Summary'!DO119="Yes"),OFFSET('Hygiene Data'!$C$6,0,10*ROW('Hygiene Data'!C113)),NA())</f>
        <v>#N/A</v>
      </c>
      <c r="BA119" s="111" t="e">
        <f ca="true">+IF(AND(ISNUMBER(OFFSET('Hygiene Data'!$C$8,0,10*ROW('Hygiene Data'!C113))),'Data Summary'!DP119="Yes"),OFFSET('Hygiene Data'!$C$8,0,10*ROW('Hygiene Data'!C113)),NA())</f>
        <v>#N/A</v>
      </c>
      <c r="BB119" s="111" t="e">
        <f ca="true">+IF(AND(ISNUMBER(OFFSET('Hygiene Data'!$C$10,0,10*ROW('Hygiene Data'!C113))),'Data Summary'!DQ119="Yes"),OFFSET('Hygiene Data'!$C$10,0,10*ROW('Hygiene Data'!C113)),NA())</f>
        <v>#N/A</v>
      </c>
      <c r="BC119" s="111" t="e">
        <f ca="true">+IF(AND(ISNUMBER(OFFSET('Hygiene Data'!$D$6,0,10*ROW('Hygiene Data'!D113))),'Data Summary'!DR119="Yes"),OFFSET('Hygiene Data'!$D$6,0,10*ROW('Hygiene Data'!D113)),NA())</f>
        <v>#N/A</v>
      </c>
      <c r="BD119" s="111" t="e">
        <f ca="true">+IF(AND(ISNUMBER(OFFSET('Hygiene Data'!$D$8,0,10*ROW('Hygiene Data'!D113))),'Data Summary'!DS119="Yes"),OFFSET('Hygiene Data'!$D$8,0,10*ROW('Hygiene Data'!D113)),NA())</f>
        <v>#N/A</v>
      </c>
      <c r="BE119" s="111" t="e">
        <f ca="true">+IF(AND(ISNUMBER(OFFSET('Hygiene Data'!$D$10,0,10*ROW('Hygiene Data'!D113))),'Data Summary'!DT119="Yes"),OFFSET('Hygiene Data'!$D$10,0,10*ROW('Hygiene Data'!D113)),NA())</f>
        <v>#N/A</v>
      </c>
      <c r="BF119" s="111" t="e">
        <f ca="true">+IF(AND(ISNUMBER(OFFSET('Hygiene Data'!$E$6,0,10*ROW('Hygiene Data'!E113))),'Data Summary'!DU119="Yes"),OFFSET('Hygiene Data'!$E$6,0,10*ROW('Hygiene Data'!E113)),NA())</f>
        <v>#N/A</v>
      </c>
      <c r="BG119" s="111" t="e">
        <f ca="true">+IF(AND(ISNUMBER(OFFSET('Hygiene Data'!$E$8,0,10*ROW('Hygiene Data'!E113))),'Data Summary'!DV119="Yes"),OFFSET('Hygiene Data'!$E$8,0,10*ROW('Hygiene Data'!E113)),NA())</f>
        <v>#N/A</v>
      </c>
      <c r="BH119" s="111" t="e">
        <f ca="true">+IF(AND(ISNUMBER(OFFSET('Hygiene Data'!$E$10,0,10*ROW('Hygiene Data'!E113))),'Data Summary'!DW119="Yes"),OFFSET('Hygiene Data'!$E$10,0,10*ROW('Hygiene Data'!E113)),NA())</f>
        <v>#N/A</v>
      </c>
      <c r="BI119" s="111" t="e">
        <f ca="true">+IF(AND(ISNUMBER(OFFSET('Hygiene Data'!$F$6,0,10*ROW('Hygiene Data'!F113))),'Data Summary'!DX119="Yes"),OFFSET('Hygiene Data'!$F$6,0,10*ROW('Hygiene Data'!F113)),NA())</f>
        <v>#N/A</v>
      </c>
      <c r="BJ119" s="111" t="e">
        <f ca="true">+IF(AND(ISNUMBER(OFFSET('Hygiene Data'!$F$8,0,10*ROW('Hygiene Data'!F113))),'Data Summary'!DY119="Yes"),OFFSET('Hygiene Data'!$F$8,0,10*ROW('Hygiene Data'!F113)),NA())</f>
        <v>#N/A</v>
      </c>
      <c r="BK119" s="111" t="e">
        <f ca="true">+IF(AND(ISNUMBER(OFFSET('Hygiene Data'!$F$10,0,10*ROW('Hygiene Data'!F113))),'Data Summary'!DZ119="Yes"),OFFSET('Hygiene Data'!$F$10,0,10*ROW('Hygiene Data'!F113)),NA())</f>
        <v>#N/A</v>
      </c>
      <c r="BL119" s="111" t="e">
        <f ca="true">+IF(AND(ISNUMBER(OFFSET('Hygiene Data'!$G$6,0,10*ROW('Hygiene Data'!G113))),'Data Summary'!EA119="Yes"),OFFSET('Hygiene Data'!$G$6,0,10*ROW('Hygiene Data'!G113)),NA())</f>
        <v>#N/A</v>
      </c>
      <c r="BM119" s="111" t="e">
        <f ca="true">+IF(AND(ISNUMBER(OFFSET('Hygiene Data'!$G$8,0,10*ROW('Hygiene Data'!G113))),'Data Summary'!EB119="Yes"),OFFSET('Hygiene Data'!$G$8,0,10*ROW('Hygiene Data'!G113)),NA())</f>
        <v>#N/A</v>
      </c>
      <c r="BN119" s="111" t="e">
        <f ca="true">+IF(AND(ISNUMBER(OFFSET('Hygiene Data'!$G$10,0,10*ROW('Hygiene Data'!G113))),'Data Summary'!EC119="Yes"),OFFSET('Hygiene Data'!$G$10,0,10*ROW('Hygiene Data'!G113)),NA())</f>
        <v>#N/A</v>
      </c>
      <c r="BO119" s="111" t="e">
        <f ca="true">+IF(AND(ISNUMBER(OFFSET('Hygiene Data'!$H$6,0,10*ROW('Hygiene Data'!H113))),'Data Summary'!ED119="Yes"),OFFSET('Hygiene Data'!$H$6,0,10*ROW('Hygiene Data'!H113)),NA())</f>
        <v>#N/A</v>
      </c>
      <c r="BP119" s="111" t="e">
        <f ca="true">+IF(AND(ISNUMBER(OFFSET('Hygiene Data'!$H$8,0,10*ROW('Hygiene Data'!H113))),'Data Summary'!EE119="Yes"),OFFSET('Hygiene Data'!$H$8,0,10*ROW('Hygiene Data'!H113)),NA())</f>
        <v>#N/A</v>
      </c>
      <c r="BQ119" s="111" t="e">
        <f ca="true">+IF(AND(ISNUMBER(OFFSET('Hygiene Data'!$H$10,0,10*ROW('Hygiene Data'!H113))),'Data Summary'!EF119="Yes"),OFFSET('Hygiene Data'!$H$10,0,10*ROW('Hygiene Data'!H113)),NA())</f>
        <v>#N/A</v>
      </c>
    </row>
    <row r="120" x14ac:dyDescent="0.2">
      <c r="A120" s="59" t="e">
        <f ca="true">+IF(OFFSET('Water Data'!$B$1,0,10*ROW('Water Data'!B114))="",NA(),OFFSET('Water Data'!$B$1,0,10*ROW('Water Data'!B114)))</f>
        <v>#N/A</v>
      </c>
      <c r="B120" s="59" t="e">
        <f ca="true">+IF(OFFSET('Water Data'!$A$3,0,10*ROW('Water Data'!A117))="",NA(),OFFSET('Water Data'!$A$3,0,10*ROW('Water Data'!A117)))</f>
        <v>#N/A</v>
      </c>
      <c r="C120" s="59" t="e">
        <f ca="true">+IF(OFFSET('Water Data'!$C$3,0,10*ROW('Water Data'!C117))="",NA(),OFFSET('Water Data'!$C$3,0,10*ROW('Water Data'!C117)))</f>
        <v>#N/A</v>
      </c>
      <c r="D120" s="60" t="e">
        <f ca="true">+IF(AND(ISNUMBER(OFFSET('Water Data'!$C$5,0,10*ROW('Water Data'!C114))),'Data Summary'!BS120="Yes"),100-OFFSET('Water Data'!$C$5,0,10*ROW('Water Data'!C114)),NA())</f>
        <v>#N/A</v>
      </c>
      <c r="E120" s="60" t="e">
        <f ca="true">+IF(AND(ISNUMBER(OFFSET('Water Data'!$C$7,0,10*ROW('Water Data'!C114))),'Data Summary'!BT120="Yes"),OFFSET('Water Data'!$C$7,0,10*ROW('Water Data'!C114)),NA())</f>
        <v>#N/A</v>
      </c>
      <c r="F120" s="60" t="e">
        <f ca="true">+IF(AND(ISNUMBER(OFFSET('Water Data'!$C$10,0,10*ROW('Water Data'!C114))),'Data Summary'!BU120="Yes"),OFFSET('Water Data'!$C$10,0,10*ROW('Water Data'!C114)),NA())</f>
        <v>#N/A</v>
      </c>
      <c r="G120" s="60" t="e">
        <f ca="true">+IF(AND(ISNUMBER(OFFSET('Water Data'!$D$5,0,10*ROW('Water Data'!D114))),'Data Summary'!BV120="Yes"),100-OFFSET('Water Data'!$D$5,0,10*ROW('Water Data'!D114)),NA())</f>
        <v>#N/A</v>
      </c>
      <c r="H120" s="60" t="e">
        <f ca="true">+IF(AND(ISNUMBER(OFFSET('Water Data'!$D$7,0,10*ROW('Water Data'!D114))),'Data Summary'!BW120="Yes"),OFFSET('Water Data'!$D$7,0,10*ROW('Water Data'!D114)),NA())</f>
        <v>#N/A</v>
      </c>
      <c r="I120" s="60" t="e">
        <f ca="true">+IF(AND(ISNUMBER(OFFSET('Water Data'!$D$10,0,10*ROW('Water Data'!D114))),'Data Summary'!BX120="Yes"),OFFSET('Water Data'!$D$10,0,10*ROW('Water Data'!D114)),NA())</f>
        <v>#N/A</v>
      </c>
      <c r="J120" s="60" t="e">
        <f ca="true">+IF(AND(ISNUMBER(OFFSET('Water Data'!$E$5,0,10*ROW('Water Data'!E114))),'Data Summary'!BY120="Yes"),100-OFFSET('Water Data'!$E$5,0,10*ROW('Water Data'!E114)),NA())</f>
        <v>#N/A</v>
      </c>
      <c r="K120" s="60" t="e">
        <f ca="true">+IF(AND(ISNUMBER(OFFSET('Water Data'!$E$7,0,10*ROW('Water Data'!E114))),'Data Summary'!BZ120="Yes"),OFFSET('Water Data'!$E$7,0,10*ROW('Water Data'!E114)),NA())</f>
        <v>#N/A</v>
      </c>
      <c r="L120" s="60" t="e">
        <f ca="true">+IF(AND(ISNUMBER(OFFSET('Water Data'!$E$10,0,10*ROW('Water Data'!E114))),'Data Summary'!CA120="Yes"),OFFSET('Water Data'!$E$10,0,10*ROW('Water Data'!E114)),NA())</f>
        <v>#N/A</v>
      </c>
      <c r="M120" s="60" t="e">
        <f ca="true">+IF(AND(ISNUMBER(OFFSET('Water Data'!$F$5,0,10*ROW('Water Data'!F114))),'Data Summary'!CB120="Yes"),100-OFFSET('Water Data'!$F$5,0,10*ROW('Water Data'!F114)),NA())</f>
        <v>#N/A</v>
      </c>
      <c r="N120" s="60" t="e">
        <f ca="true">+IF(AND(ISNUMBER(OFFSET('Water Data'!$F$7,0,10*ROW('Water Data'!F114))),'Data Summary'!CC120="Yes"),OFFSET('Water Data'!$F$7,0,10*ROW('Water Data'!F114)),NA())</f>
        <v>#N/A</v>
      </c>
      <c r="O120" s="60" t="e">
        <f ca="true">+IF(AND(ISNUMBER(OFFSET('Water Data'!$F$10,0,10*ROW('Water Data'!F114))),'Data Summary'!CD120="Yes"),OFFSET('Water Data'!$F$10,0,10*ROW('Water Data'!F114)),NA())</f>
        <v>#N/A</v>
      </c>
      <c r="P120" s="60" t="e">
        <f ca="true">+IF(AND(ISNUMBER(OFFSET('Water Data'!$G$5,0,10*ROW('Water Data'!G114))),'Data Summary'!CE120="Yes"),100-OFFSET('Water Data'!$G$5,0,10*ROW('Water Data'!G114)),NA())</f>
        <v>#N/A</v>
      </c>
      <c r="Q120" s="60" t="e">
        <f ca="true">+IF(AND(ISNUMBER(OFFSET('Water Data'!$G$7,0,10*ROW('Water Data'!G114))),'Data Summary'!CF120="Yes"),OFFSET('Water Data'!$G$7,0,10*ROW('Water Data'!G114)),NA())</f>
        <v>#N/A</v>
      </c>
      <c r="R120" s="60" t="e">
        <f ca="true">+IF(AND(ISNUMBER(OFFSET('Water Data'!$G$10,0,10*ROW('Water Data'!G114))),'Data Summary'!CG120="Yes"),OFFSET('Water Data'!$G$10,0,10*ROW('Water Data'!G114)),NA())</f>
        <v>#N/A</v>
      </c>
      <c r="S120" s="60" t="e">
        <f ca="true">+IF(AND(ISNUMBER(OFFSET('Water Data'!$H$5,0,10*ROW('Water Data'!H114))),'Data Summary'!CH120="Yes"),100-OFFSET('Water Data'!$H$5,0,10*ROW('Water Data'!H114)),NA())</f>
        <v>#N/A</v>
      </c>
      <c r="T120" s="60" t="e">
        <f ca="true">+IF(AND(ISNUMBER(OFFSET('Water Data'!$H$7,0,10*ROW('Water Data'!H114))),'Data Summary'!CI120="Yes"),OFFSET('Water Data'!$H$7,0,10*ROW('Water Data'!H114)),NA())</f>
        <v>#N/A</v>
      </c>
      <c r="U120" s="60" t="e">
        <f ca="true">+IF(AND(ISNUMBER(OFFSET('Water Data'!$H$10,0,10*ROW('Water Data'!H114))),'Data Summary'!CJ120="Yes"),OFFSET('Water Data'!$H$10,0,10*ROW('Water Data'!H114)),NA())</f>
        <v>#N/A</v>
      </c>
      <c r="V120" s="106" t="e">
        <f ca="true">+IF(AND(ISNUMBER(OFFSET('Sanitation Data'!$C$5,0,10*ROW('Sanitation Data'!C114))),'Data Summary'!CK120="Yes"),100-OFFSET('Sanitation Data'!$C$5,0,10*ROW('Sanitation Data'!C114)),NA())</f>
        <v>#N/A</v>
      </c>
      <c r="W120" s="106" t="e">
        <f ca="true">+IF(AND(ISNUMBER(OFFSET('Sanitation Data'!$C$7,0,10*ROW('Sanitation Data'!C114))),'Data Summary'!CL120="Yes"),OFFSET('Sanitation Data'!$C$7,0,10*ROW('Sanitation Data'!C114)),NA())</f>
        <v>#N/A</v>
      </c>
      <c r="X120" s="106" t="e">
        <f ca="true">+IF(AND(ISNUMBER(OFFSET('Sanitation Data'!$C$11,0,10*ROW('Sanitation Data'!C114))),'Data Summary'!CM120="Yes"),OFFSET('Sanitation Data'!$C$11,0,10*ROW('Sanitation Data'!C114)),NA())</f>
        <v>#N/A</v>
      </c>
      <c r="Y120" s="106" t="e">
        <f ca="true">+IF(AND(ISNUMBER(OFFSET('Sanitation Data'!$C$12,0,10*ROW('Sanitation Data'!C114))),'Data Summary'!CN120="Yes"),OFFSET('Sanitation Data'!$C$12,0,10*ROW('Sanitation Data'!C114)),NA())</f>
        <v>#N/A</v>
      </c>
      <c r="Z120" s="106" t="e">
        <f ca="true">+IF(AND(ISNUMBER(OFFSET('Sanitation Data'!$C$13,0,10*ROW('Sanitation Data'!C114))),'Data Summary'!CO120="Yes"),OFFSET('Sanitation Data'!$C$13,0,10*ROW('Sanitation Data'!C114)),NA())</f>
        <v>#N/A</v>
      </c>
      <c r="AA120" s="106" t="e">
        <f ca="true">+IF(AND(ISNUMBER(OFFSET('Sanitation Data'!$D$5,0,10*ROW('Sanitation Data'!D114))),'Data Summary'!CP120="Yes"),100-OFFSET('Sanitation Data'!$D$5,0,10*ROW('Sanitation Data'!D114)),NA())</f>
        <v>#N/A</v>
      </c>
      <c r="AB120" s="106" t="e">
        <f ca="true">+IF(AND(ISNUMBER(OFFSET('Sanitation Data'!$D$7,0,10*ROW('Sanitation Data'!D114))),'Data Summary'!CQ120="Yes"),OFFSET('Sanitation Data'!$D$7,0,10*ROW('Sanitation Data'!D114)),NA())</f>
        <v>#N/A</v>
      </c>
      <c r="AC120" s="106" t="e">
        <f ca="true">+IF(AND(ISNUMBER(OFFSET('Sanitation Data'!$D$11,0,10*ROW('Sanitation Data'!D114))),'Data Summary'!CR120="Yes"),OFFSET('Sanitation Data'!$D$11,0,10*ROW('Sanitation Data'!D114)),NA())</f>
        <v>#N/A</v>
      </c>
      <c r="AD120" s="106" t="e">
        <f ca="true">+IF(AND(ISNUMBER(OFFSET('Sanitation Data'!$D$12,0,10*ROW('Sanitation Data'!D114))),'Data Summary'!CS120="Yes"),OFFSET('Sanitation Data'!$D$12,0,10*ROW('Sanitation Data'!D114)),NA())</f>
        <v>#N/A</v>
      </c>
      <c r="AE120" s="106" t="e">
        <f ca="true">+IF(AND(ISNUMBER(OFFSET('Sanitation Data'!$D$13,0,10*ROW('Sanitation Data'!D114))),'Data Summary'!CT120="Yes"),OFFSET('Sanitation Data'!$D$13,0,10*ROW('Sanitation Data'!D114)),NA())</f>
        <v>#N/A</v>
      </c>
      <c r="AF120" s="106" t="e">
        <f ca="true">+IF(AND(ISNUMBER(OFFSET('Sanitation Data'!$E$5,0,10*ROW('Sanitation Data'!E114))),'Data Summary'!CU120="Yes"),100-OFFSET('Sanitation Data'!$E$5,0,10*ROW('Sanitation Data'!E114)),NA())</f>
        <v>#N/A</v>
      </c>
      <c r="AG120" s="106" t="e">
        <f ca="true">+IF(AND(ISNUMBER(OFFSET('Sanitation Data'!$E$7,0,10*ROW('Sanitation Data'!E114))),'Data Summary'!CV120="Yes"),OFFSET('Sanitation Data'!$E$7,0,10*ROW('Sanitation Data'!E114)),NA())</f>
        <v>#N/A</v>
      </c>
      <c r="AH120" s="106" t="e">
        <f ca="true">+IF(AND(ISNUMBER(OFFSET('Sanitation Data'!$E$11,0,10*ROW('Sanitation Data'!E114))),'Data Summary'!CW120="Yes"),OFFSET('Sanitation Data'!$E$11,0,10*ROW('Sanitation Data'!E114)),NA())</f>
        <v>#N/A</v>
      </c>
      <c r="AI120" s="106" t="e">
        <f ca="true">+IF(AND(ISNUMBER(OFFSET('Sanitation Data'!$E$12,0,10*ROW('Sanitation Data'!E114))),'Data Summary'!CX120="Yes"),OFFSET('Sanitation Data'!$E$12,0,10*ROW('Sanitation Data'!E114)),NA())</f>
        <v>#N/A</v>
      </c>
      <c r="AJ120" s="106" t="e">
        <f ca="true">+IF(AND(ISNUMBER(OFFSET('Sanitation Data'!$E$13,0,10*ROW('Sanitation Data'!E114))),'Data Summary'!CY120="Yes"),OFFSET('Sanitation Data'!$E$13,0,10*ROW('Sanitation Data'!E114)),NA())</f>
        <v>#N/A</v>
      </c>
      <c r="AK120" s="106" t="e">
        <f ca="true">+IF(AND(ISNUMBER(OFFSET('Sanitation Data'!$F$5,0,10*ROW('Sanitation Data'!F114))),'Data Summary'!CZ120="Yes"),100-OFFSET('Sanitation Data'!$F$5,0,10*ROW('Sanitation Data'!F114)),NA())</f>
        <v>#N/A</v>
      </c>
      <c r="AL120" s="106" t="e">
        <f ca="true">+IF(AND(ISNUMBER(OFFSET('Sanitation Data'!$F$7,0,10*ROW('Sanitation Data'!F114))),'Data Summary'!DA120="Yes"),OFFSET('Sanitation Data'!$F$7,0,10*ROW('Sanitation Data'!F114)),NA())</f>
        <v>#N/A</v>
      </c>
      <c r="AM120" s="106" t="e">
        <f ca="true">+IF(AND(ISNUMBER(OFFSET('Sanitation Data'!$F$11,0,10*ROW('Sanitation Data'!F114))),'Data Summary'!DB120="Yes"),OFFSET('Sanitation Data'!$F$11,0,10*ROW('Sanitation Data'!F114)),NA())</f>
        <v>#N/A</v>
      </c>
      <c r="AN120" s="106" t="e">
        <f ca="true">+IF(AND(ISNUMBER(OFFSET('Sanitation Data'!$F$12,0,10*ROW('Sanitation Data'!F114))),'Data Summary'!DC120="Yes"),OFFSET('Sanitation Data'!$F$12,0,10*ROW('Sanitation Data'!F114)),NA())</f>
        <v>#N/A</v>
      </c>
      <c r="AO120" s="106" t="e">
        <f ca="true">+IF(AND(ISNUMBER(OFFSET('Sanitation Data'!$F$13,0,10*ROW('Sanitation Data'!F114))),'Data Summary'!DD120="Yes"),OFFSET('Sanitation Data'!$F$13,0,10*ROW('Sanitation Data'!F114)),NA())</f>
        <v>#N/A</v>
      </c>
      <c r="AP120" s="106" t="e">
        <f ca="true">+IF(AND(ISNUMBER(OFFSET('Sanitation Data'!$G$5,0,10*ROW('Sanitation Data'!G114))),'Data Summary'!DE120="Yes"),100-OFFSET('Sanitation Data'!$G$5,0,10*ROW('Sanitation Data'!G114)),NA())</f>
        <v>#N/A</v>
      </c>
      <c r="AQ120" s="106" t="e">
        <f ca="true">+IF(AND(ISNUMBER(OFFSET('Sanitation Data'!$G$7,0,10*ROW('Sanitation Data'!G114))),'Data Summary'!DF120="Yes"),OFFSET('Sanitation Data'!$G$7,0,10*ROW('Sanitation Data'!G114)),NA())</f>
        <v>#N/A</v>
      </c>
      <c r="AR120" s="106" t="e">
        <f ca="true">+IF(AND(ISNUMBER(OFFSET('Sanitation Data'!$G$11,0,10*ROW('Sanitation Data'!G114))),'Data Summary'!DG120="Yes"),OFFSET('Sanitation Data'!$G$11,0,10*ROW('Sanitation Data'!G114)),NA())</f>
        <v>#N/A</v>
      </c>
      <c r="AS120" s="106" t="e">
        <f ca="true">+IF(AND(ISNUMBER(OFFSET('Sanitation Data'!$G$12,0,10*ROW('Sanitation Data'!G114))),'Data Summary'!DH120="Yes"),OFFSET('Sanitation Data'!$G$12,0,10*ROW('Sanitation Data'!G114)),NA())</f>
        <v>#N/A</v>
      </c>
      <c r="AT120" s="106" t="e">
        <f ca="true">+IF(AND(ISNUMBER(OFFSET('Sanitation Data'!$G$13,0,10*ROW('Sanitation Data'!G114))),'Data Summary'!DI120="Yes"),OFFSET('Sanitation Data'!$G$13,0,10*ROW('Sanitation Data'!G114)),NA())</f>
        <v>#N/A</v>
      </c>
      <c r="AU120" s="106" t="e">
        <f ca="true">+IF(AND(ISNUMBER(OFFSET('Sanitation Data'!$H$5,0,10*ROW('Sanitation Data'!H114))),'Data Summary'!DJ120="Yes"),100-OFFSET('Sanitation Data'!$H$5,0,10*ROW('Sanitation Data'!H114)),NA())</f>
        <v>#N/A</v>
      </c>
      <c r="AV120" s="106" t="e">
        <f ca="true">+IF(AND(ISNUMBER(OFFSET('Sanitation Data'!$H$7,0,10*ROW('Sanitation Data'!H114))),'Data Summary'!DK120="Yes"),OFFSET('Sanitation Data'!$H$7,0,10*ROW('Sanitation Data'!H114)),NA())</f>
        <v>#N/A</v>
      </c>
      <c r="AW120" s="106" t="e">
        <f ca="true">+IF(AND(ISNUMBER(OFFSET('Sanitation Data'!$H$11,0,10*ROW('Sanitation Data'!H114))),'Data Summary'!DL120="Yes"),OFFSET('Sanitation Data'!$H$11,0,10*ROW('Sanitation Data'!H114)),NA())</f>
        <v>#N/A</v>
      </c>
      <c r="AX120" s="106" t="e">
        <f ca="true">+IF(AND(ISNUMBER(OFFSET('Sanitation Data'!$H$12,0,10*ROW('Sanitation Data'!H114))),'Data Summary'!DM120="Yes"),OFFSET('Sanitation Data'!$H$12,0,10*ROW('Sanitation Data'!H114)),NA())</f>
        <v>#N/A</v>
      </c>
      <c r="AY120" s="106" t="e">
        <f ca="true">+IF(AND(ISNUMBER(OFFSET('Sanitation Data'!$H$13,0,10*ROW('Sanitation Data'!H114))),'Data Summary'!DN120="Yes"),OFFSET('Sanitation Data'!$H$13,0,10*ROW('Sanitation Data'!H114)),NA())</f>
        <v>#N/A</v>
      </c>
      <c r="AZ120" s="111" t="e">
        <f ca="true">+IF(AND(ISNUMBER(OFFSET('Hygiene Data'!$C$6,0,10*ROW('Hygiene Data'!C114))),'Data Summary'!DO120="Yes"),OFFSET('Hygiene Data'!$C$6,0,10*ROW('Hygiene Data'!C114)),NA())</f>
        <v>#N/A</v>
      </c>
      <c r="BA120" s="111" t="e">
        <f ca="true">+IF(AND(ISNUMBER(OFFSET('Hygiene Data'!$C$8,0,10*ROW('Hygiene Data'!C114))),'Data Summary'!DP120="Yes"),OFFSET('Hygiene Data'!$C$8,0,10*ROW('Hygiene Data'!C114)),NA())</f>
        <v>#N/A</v>
      </c>
      <c r="BB120" s="111" t="e">
        <f ca="true">+IF(AND(ISNUMBER(OFFSET('Hygiene Data'!$C$10,0,10*ROW('Hygiene Data'!C114))),'Data Summary'!DQ120="Yes"),OFFSET('Hygiene Data'!$C$10,0,10*ROW('Hygiene Data'!C114)),NA())</f>
        <v>#N/A</v>
      </c>
      <c r="BC120" s="111" t="e">
        <f ca="true">+IF(AND(ISNUMBER(OFFSET('Hygiene Data'!$D$6,0,10*ROW('Hygiene Data'!D114))),'Data Summary'!DR120="Yes"),OFFSET('Hygiene Data'!$D$6,0,10*ROW('Hygiene Data'!D114)),NA())</f>
        <v>#N/A</v>
      </c>
      <c r="BD120" s="111" t="e">
        <f ca="true">+IF(AND(ISNUMBER(OFFSET('Hygiene Data'!$D$8,0,10*ROW('Hygiene Data'!D114))),'Data Summary'!DS120="Yes"),OFFSET('Hygiene Data'!$D$8,0,10*ROW('Hygiene Data'!D114)),NA())</f>
        <v>#N/A</v>
      </c>
      <c r="BE120" s="111" t="e">
        <f ca="true">+IF(AND(ISNUMBER(OFFSET('Hygiene Data'!$D$10,0,10*ROW('Hygiene Data'!D114))),'Data Summary'!DT120="Yes"),OFFSET('Hygiene Data'!$D$10,0,10*ROW('Hygiene Data'!D114)),NA())</f>
        <v>#N/A</v>
      </c>
      <c r="BF120" s="111" t="e">
        <f ca="true">+IF(AND(ISNUMBER(OFFSET('Hygiene Data'!$E$6,0,10*ROW('Hygiene Data'!E114))),'Data Summary'!DU120="Yes"),OFFSET('Hygiene Data'!$E$6,0,10*ROW('Hygiene Data'!E114)),NA())</f>
        <v>#N/A</v>
      </c>
      <c r="BG120" s="111" t="e">
        <f ca="true">+IF(AND(ISNUMBER(OFFSET('Hygiene Data'!$E$8,0,10*ROW('Hygiene Data'!E114))),'Data Summary'!DV120="Yes"),OFFSET('Hygiene Data'!$E$8,0,10*ROW('Hygiene Data'!E114)),NA())</f>
        <v>#N/A</v>
      </c>
      <c r="BH120" s="111" t="e">
        <f ca="true">+IF(AND(ISNUMBER(OFFSET('Hygiene Data'!$E$10,0,10*ROW('Hygiene Data'!E114))),'Data Summary'!DW120="Yes"),OFFSET('Hygiene Data'!$E$10,0,10*ROW('Hygiene Data'!E114)),NA())</f>
        <v>#N/A</v>
      </c>
      <c r="BI120" s="111" t="e">
        <f ca="true">+IF(AND(ISNUMBER(OFFSET('Hygiene Data'!$F$6,0,10*ROW('Hygiene Data'!F114))),'Data Summary'!DX120="Yes"),OFFSET('Hygiene Data'!$F$6,0,10*ROW('Hygiene Data'!F114)),NA())</f>
        <v>#N/A</v>
      </c>
      <c r="BJ120" s="111" t="e">
        <f ca="true">+IF(AND(ISNUMBER(OFFSET('Hygiene Data'!$F$8,0,10*ROW('Hygiene Data'!F114))),'Data Summary'!DY120="Yes"),OFFSET('Hygiene Data'!$F$8,0,10*ROW('Hygiene Data'!F114)),NA())</f>
        <v>#N/A</v>
      </c>
      <c r="BK120" s="111" t="e">
        <f ca="true">+IF(AND(ISNUMBER(OFFSET('Hygiene Data'!$F$10,0,10*ROW('Hygiene Data'!F114))),'Data Summary'!DZ120="Yes"),OFFSET('Hygiene Data'!$F$10,0,10*ROW('Hygiene Data'!F114)),NA())</f>
        <v>#N/A</v>
      </c>
      <c r="BL120" s="111" t="e">
        <f ca="true">+IF(AND(ISNUMBER(OFFSET('Hygiene Data'!$G$6,0,10*ROW('Hygiene Data'!G114))),'Data Summary'!EA120="Yes"),OFFSET('Hygiene Data'!$G$6,0,10*ROW('Hygiene Data'!G114)),NA())</f>
        <v>#N/A</v>
      </c>
      <c r="BM120" s="111" t="e">
        <f ca="true">+IF(AND(ISNUMBER(OFFSET('Hygiene Data'!$G$8,0,10*ROW('Hygiene Data'!G114))),'Data Summary'!EB120="Yes"),OFFSET('Hygiene Data'!$G$8,0,10*ROW('Hygiene Data'!G114)),NA())</f>
        <v>#N/A</v>
      </c>
      <c r="BN120" s="111" t="e">
        <f ca="true">+IF(AND(ISNUMBER(OFFSET('Hygiene Data'!$G$10,0,10*ROW('Hygiene Data'!G114))),'Data Summary'!EC120="Yes"),OFFSET('Hygiene Data'!$G$10,0,10*ROW('Hygiene Data'!G114)),NA())</f>
        <v>#N/A</v>
      </c>
      <c r="BO120" s="111" t="e">
        <f ca="true">+IF(AND(ISNUMBER(OFFSET('Hygiene Data'!$H$6,0,10*ROW('Hygiene Data'!H114))),'Data Summary'!ED120="Yes"),OFFSET('Hygiene Data'!$H$6,0,10*ROW('Hygiene Data'!H114)),NA())</f>
        <v>#N/A</v>
      </c>
      <c r="BP120" s="111" t="e">
        <f ca="true">+IF(AND(ISNUMBER(OFFSET('Hygiene Data'!$H$8,0,10*ROW('Hygiene Data'!H114))),'Data Summary'!EE120="Yes"),OFFSET('Hygiene Data'!$H$8,0,10*ROW('Hygiene Data'!H114)),NA())</f>
        <v>#N/A</v>
      </c>
      <c r="BQ120" s="111" t="e">
        <f ca="true">+IF(AND(ISNUMBER(OFFSET('Hygiene Data'!$H$10,0,10*ROW('Hygiene Data'!H114))),'Data Summary'!EF120="Yes"),OFFSET('Hygiene Data'!$H$10,0,10*ROW('Hygiene Data'!H114)),NA())</f>
        <v>#N/A</v>
      </c>
    </row>
    <row r="121" x14ac:dyDescent="0.2">
      <c r="A121" s="59" t="e">
        <f ca="true">+IF(OFFSET('Water Data'!$B$1,0,10*ROW('Water Data'!B115))="",NA(),OFFSET('Water Data'!$B$1,0,10*ROW('Water Data'!B115)))</f>
        <v>#N/A</v>
      </c>
      <c r="B121" s="59" t="e">
        <f ca="true">+IF(OFFSET('Water Data'!$A$3,0,10*ROW('Water Data'!A118))="",NA(),OFFSET('Water Data'!$A$3,0,10*ROW('Water Data'!A118)))</f>
        <v>#N/A</v>
      </c>
      <c r="C121" s="59" t="e">
        <f ca="true">+IF(OFFSET('Water Data'!$C$3,0,10*ROW('Water Data'!C118))="",NA(),OFFSET('Water Data'!$C$3,0,10*ROW('Water Data'!C118)))</f>
        <v>#N/A</v>
      </c>
      <c r="D121" s="60" t="e">
        <f ca="true">+IF(AND(ISNUMBER(OFFSET('Water Data'!$C$5,0,10*ROW('Water Data'!C115))),'Data Summary'!BS121="Yes"),100-OFFSET('Water Data'!$C$5,0,10*ROW('Water Data'!C115)),NA())</f>
        <v>#N/A</v>
      </c>
      <c r="E121" s="60" t="e">
        <f ca="true">+IF(AND(ISNUMBER(OFFSET('Water Data'!$C$7,0,10*ROW('Water Data'!C115))),'Data Summary'!BT121="Yes"),OFFSET('Water Data'!$C$7,0,10*ROW('Water Data'!C115)),NA())</f>
        <v>#N/A</v>
      </c>
      <c r="F121" s="60" t="e">
        <f ca="true">+IF(AND(ISNUMBER(OFFSET('Water Data'!$C$10,0,10*ROW('Water Data'!C115))),'Data Summary'!BU121="Yes"),OFFSET('Water Data'!$C$10,0,10*ROW('Water Data'!C115)),NA())</f>
        <v>#N/A</v>
      </c>
      <c r="G121" s="60" t="e">
        <f ca="true">+IF(AND(ISNUMBER(OFFSET('Water Data'!$D$5,0,10*ROW('Water Data'!D115))),'Data Summary'!BV121="Yes"),100-OFFSET('Water Data'!$D$5,0,10*ROW('Water Data'!D115)),NA())</f>
        <v>#N/A</v>
      </c>
      <c r="H121" s="60" t="e">
        <f ca="true">+IF(AND(ISNUMBER(OFFSET('Water Data'!$D$7,0,10*ROW('Water Data'!D115))),'Data Summary'!BW121="Yes"),OFFSET('Water Data'!$D$7,0,10*ROW('Water Data'!D115)),NA())</f>
        <v>#N/A</v>
      </c>
      <c r="I121" s="60" t="e">
        <f ca="true">+IF(AND(ISNUMBER(OFFSET('Water Data'!$D$10,0,10*ROW('Water Data'!D115))),'Data Summary'!BX121="Yes"),OFFSET('Water Data'!$D$10,0,10*ROW('Water Data'!D115)),NA())</f>
        <v>#N/A</v>
      </c>
      <c r="J121" s="60" t="e">
        <f ca="true">+IF(AND(ISNUMBER(OFFSET('Water Data'!$E$5,0,10*ROW('Water Data'!E115))),'Data Summary'!BY121="Yes"),100-OFFSET('Water Data'!$E$5,0,10*ROW('Water Data'!E115)),NA())</f>
        <v>#N/A</v>
      </c>
      <c r="K121" s="60" t="e">
        <f ca="true">+IF(AND(ISNUMBER(OFFSET('Water Data'!$E$7,0,10*ROW('Water Data'!E115))),'Data Summary'!BZ121="Yes"),OFFSET('Water Data'!$E$7,0,10*ROW('Water Data'!E115)),NA())</f>
        <v>#N/A</v>
      </c>
      <c r="L121" s="60" t="e">
        <f ca="true">+IF(AND(ISNUMBER(OFFSET('Water Data'!$E$10,0,10*ROW('Water Data'!E115))),'Data Summary'!CA121="Yes"),OFFSET('Water Data'!$E$10,0,10*ROW('Water Data'!E115)),NA())</f>
        <v>#N/A</v>
      </c>
      <c r="M121" s="60" t="e">
        <f ca="true">+IF(AND(ISNUMBER(OFFSET('Water Data'!$F$5,0,10*ROW('Water Data'!F115))),'Data Summary'!CB121="Yes"),100-OFFSET('Water Data'!$F$5,0,10*ROW('Water Data'!F115)),NA())</f>
        <v>#N/A</v>
      </c>
      <c r="N121" s="60" t="e">
        <f ca="true">+IF(AND(ISNUMBER(OFFSET('Water Data'!$F$7,0,10*ROW('Water Data'!F115))),'Data Summary'!CC121="Yes"),OFFSET('Water Data'!$F$7,0,10*ROW('Water Data'!F115)),NA())</f>
        <v>#N/A</v>
      </c>
      <c r="O121" s="60" t="e">
        <f ca="true">+IF(AND(ISNUMBER(OFFSET('Water Data'!$F$10,0,10*ROW('Water Data'!F115))),'Data Summary'!CD121="Yes"),OFFSET('Water Data'!$F$10,0,10*ROW('Water Data'!F115)),NA())</f>
        <v>#N/A</v>
      </c>
      <c r="P121" s="60" t="e">
        <f ca="true">+IF(AND(ISNUMBER(OFFSET('Water Data'!$G$5,0,10*ROW('Water Data'!G115))),'Data Summary'!CE121="Yes"),100-OFFSET('Water Data'!$G$5,0,10*ROW('Water Data'!G115)),NA())</f>
        <v>#N/A</v>
      </c>
      <c r="Q121" s="60" t="e">
        <f ca="true">+IF(AND(ISNUMBER(OFFSET('Water Data'!$G$7,0,10*ROW('Water Data'!G115))),'Data Summary'!CF121="Yes"),OFFSET('Water Data'!$G$7,0,10*ROW('Water Data'!G115)),NA())</f>
        <v>#N/A</v>
      </c>
      <c r="R121" s="60" t="e">
        <f ca="true">+IF(AND(ISNUMBER(OFFSET('Water Data'!$G$10,0,10*ROW('Water Data'!G115))),'Data Summary'!CG121="Yes"),OFFSET('Water Data'!$G$10,0,10*ROW('Water Data'!G115)),NA())</f>
        <v>#N/A</v>
      </c>
      <c r="S121" s="60" t="e">
        <f ca="true">+IF(AND(ISNUMBER(OFFSET('Water Data'!$H$5,0,10*ROW('Water Data'!H115))),'Data Summary'!CH121="Yes"),100-OFFSET('Water Data'!$H$5,0,10*ROW('Water Data'!H115)),NA())</f>
        <v>#N/A</v>
      </c>
      <c r="T121" s="60" t="e">
        <f ca="true">+IF(AND(ISNUMBER(OFFSET('Water Data'!$H$7,0,10*ROW('Water Data'!H115))),'Data Summary'!CI121="Yes"),OFFSET('Water Data'!$H$7,0,10*ROW('Water Data'!H115)),NA())</f>
        <v>#N/A</v>
      </c>
      <c r="U121" s="60" t="e">
        <f ca="true">+IF(AND(ISNUMBER(OFFSET('Water Data'!$H$10,0,10*ROW('Water Data'!H115))),'Data Summary'!CJ121="Yes"),OFFSET('Water Data'!$H$10,0,10*ROW('Water Data'!H115)),NA())</f>
        <v>#N/A</v>
      </c>
      <c r="V121" s="106" t="e">
        <f ca="true">+IF(AND(ISNUMBER(OFFSET('Sanitation Data'!$C$5,0,10*ROW('Sanitation Data'!C115))),'Data Summary'!CK121="Yes"),100-OFFSET('Sanitation Data'!$C$5,0,10*ROW('Sanitation Data'!C115)),NA())</f>
        <v>#N/A</v>
      </c>
      <c r="W121" s="106" t="e">
        <f ca="true">+IF(AND(ISNUMBER(OFFSET('Sanitation Data'!$C$7,0,10*ROW('Sanitation Data'!C115))),'Data Summary'!CL121="Yes"),OFFSET('Sanitation Data'!$C$7,0,10*ROW('Sanitation Data'!C115)),NA())</f>
        <v>#N/A</v>
      </c>
      <c r="X121" s="106" t="e">
        <f ca="true">+IF(AND(ISNUMBER(OFFSET('Sanitation Data'!$C$11,0,10*ROW('Sanitation Data'!C115))),'Data Summary'!CM121="Yes"),OFFSET('Sanitation Data'!$C$11,0,10*ROW('Sanitation Data'!C115)),NA())</f>
        <v>#N/A</v>
      </c>
      <c r="Y121" s="106" t="e">
        <f ca="true">+IF(AND(ISNUMBER(OFFSET('Sanitation Data'!$C$12,0,10*ROW('Sanitation Data'!C115))),'Data Summary'!CN121="Yes"),OFFSET('Sanitation Data'!$C$12,0,10*ROW('Sanitation Data'!C115)),NA())</f>
        <v>#N/A</v>
      </c>
      <c r="Z121" s="106" t="e">
        <f ca="true">+IF(AND(ISNUMBER(OFFSET('Sanitation Data'!$C$13,0,10*ROW('Sanitation Data'!C115))),'Data Summary'!CO121="Yes"),OFFSET('Sanitation Data'!$C$13,0,10*ROW('Sanitation Data'!C115)),NA())</f>
        <v>#N/A</v>
      </c>
      <c r="AA121" s="106" t="e">
        <f ca="true">+IF(AND(ISNUMBER(OFFSET('Sanitation Data'!$D$5,0,10*ROW('Sanitation Data'!D115))),'Data Summary'!CP121="Yes"),100-OFFSET('Sanitation Data'!$D$5,0,10*ROW('Sanitation Data'!D115)),NA())</f>
        <v>#N/A</v>
      </c>
      <c r="AB121" s="106" t="e">
        <f ca="true">+IF(AND(ISNUMBER(OFFSET('Sanitation Data'!$D$7,0,10*ROW('Sanitation Data'!D115))),'Data Summary'!CQ121="Yes"),OFFSET('Sanitation Data'!$D$7,0,10*ROW('Sanitation Data'!D115)),NA())</f>
        <v>#N/A</v>
      </c>
      <c r="AC121" s="106" t="e">
        <f ca="true">+IF(AND(ISNUMBER(OFFSET('Sanitation Data'!$D$11,0,10*ROW('Sanitation Data'!D115))),'Data Summary'!CR121="Yes"),OFFSET('Sanitation Data'!$D$11,0,10*ROW('Sanitation Data'!D115)),NA())</f>
        <v>#N/A</v>
      </c>
      <c r="AD121" s="106" t="e">
        <f ca="true">+IF(AND(ISNUMBER(OFFSET('Sanitation Data'!$D$12,0,10*ROW('Sanitation Data'!D115))),'Data Summary'!CS121="Yes"),OFFSET('Sanitation Data'!$D$12,0,10*ROW('Sanitation Data'!D115)),NA())</f>
        <v>#N/A</v>
      </c>
      <c r="AE121" s="106" t="e">
        <f ca="true">+IF(AND(ISNUMBER(OFFSET('Sanitation Data'!$D$13,0,10*ROW('Sanitation Data'!D115))),'Data Summary'!CT121="Yes"),OFFSET('Sanitation Data'!$D$13,0,10*ROW('Sanitation Data'!D115)),NA())</f>
        <v>#N/A</v>
      </c>
      <c r="AF121" s="106" t="e">
        <f ca="true">+IF(AND(ISNUMBER(OFFSET('Sanitation Data'!$E$5,0,10*ROW('Sanitation Data'!E115))),'Data Summary'!CU121="Yes"),100-OFFSET('Sanitation Data'!$E$5,0,10*ROW('Sanitation Data'!E115)),NA())</f>
        <v>#N/A</v>
      </c>
      <c r="AG121" s="106" t="e">
        <f ca="true">+IF(AND(ISNUMBER(OFFSET('Sanitation Data'!$E$7,0,10*ROW('Sanitation Data'!E115))),'Data Summary'!CV121="Yes"),OFFSET('Sanitation Data'!$E$7,0,10*ROW('Sanitation Data'!E115)),NA())</f>
        <v>#N/A</v>
      </c>
      <c r="AH121" s="106" t="e">
        <f ca="true">+IF(AND(ISNUMBER(OFFSET('Sanitation Data'!$E$11,0,10*ROW('Sanitation Data'!E115))),'Data Summary'!CW121="Yes"),OFFSET('Sanitation Data'!$E$11,0,10*ROW('Sanitation Data'!E115)),NA())</f>
        <v>#N/A</v>
      </c>
      <c r="AI121" s="106" t="e">
        <f ca="true">+IF(AND(ISNUMBER(OFFSET('Sanitation Data'!$E$12,0,10*ROW('Sanitation Data'!E115))),'Data Summary'!CX121="Yes"),OFFSET('Sanitation Data'!$E$12,0,10*ROW('Sanitation Data'!E115)),NA())</f>
        <v>#N/A</v>
      </c>
      <c r="AJ121" s="106" t="e">
        <f ca="true">+IF(AND(ISNUMBER(OFFSET('Sanitation Data'!$E$13,0,10*ROW('Sanitation Data'!E115))),'Data Summary'!CY121="Yes"),OFFSET('Sanitation Data'!$E$13,0,10*ROW('Sanitation Data'!E115)),NA())</f>
        <v>#N/A</v>
      </c>
      <c r="AK121" s="106" t="e">
        <f ca="true">+IF(AND(ISNUMBER(OFFSET('Sanitation Data'!$F$5,0,10*ROW('Sanitation Data'!F115))),'Data Summary'!CZ121="Yes"),100-OFFSET('Sanitation Data'!$F$5,0,10*ROW('Sanitation Data'!F115)),NA())</f>
        <v>#N/A</v>
      </c>
      <c r="AL121" s="106" t="e">
        <f ca="true">+IF(AND(ISNUMBER(OFFSET('Sanitation Data'!$F$7,0,10*ROW('Sanitation Data'!F115))),'Data Summary'!DA121="Yes"),OFFSET('Sanitation Data'!$F$7,0,10*ROW('Sanitation Data'!F115)),NA())</f>
        <v>#N/A</v>
      </c>
      <c r="AM121" s="106" t="e">
        <f ca="true">+IF(AND(ISNUMBER(OFFSET('Sanitation Data'!$F$11,0,10*ROW('Sanitation Data'!F115))),'Data Summary'!DB121="Yes"),OFFSET('Sanitation Data'!$F$11,0,10*ROW('Sanitation Data'!F115)),NA())</f>
        <v>#N/A</v>
      </c>
      <c r="AN121" s="106" t="e">
        <f ca="true">+IF(AND(ISNUMBER(OFFSET('Sanitation Data'!$F$12,0,10*ROW('Sanitation Data'!F115))),'Data Summary'!DC121="Yes"),OFFSET('Sanitation Data'!$F$12,0,10*ROW('Sanitation Data'!F115)),NA())</f>
        <v>#N/A</v>
      </c>
      <c r="AO121" s="106" t="e">
        <f ca="true">+IF(AND(ISNUMBER(OFFSET('Sanitation Data'!$F$13,0,10*ROW('Sanitation Data'!F115))),'Data Summary'!DD121="Yes"),OFFSET('Sanitation Data'!$F$13,0,10*ROW('Sanitation Data'!F115)),NA())</f>
        <v>#N/A</v>
      </c>
      <c r="AP121" s="106" t="e">
        <f ca="true">+IF(AND(ISNUMBER(OFFSET('Sanitation Data'!$G$5,0,10*ROW('Sanitation Data'!G115))),'Data Summary'!DE121="Yes"),100-OFFSET('Sanitation Data'!$G$5,0,10*ROW('Sanitation Data'!G115)),NA())</f>
        <v>#N/A</v>
      </c>
      <c r="AQ121" s="106" t="e">
        <f ca="true">+IF(AND(ISNUMBER(OFFSET('Sanitation Data'!$G$7,0,10*ROW('Sanitation Data'!G115))),'Data Summary'!DF121="Yes"),OFFSET('Sanitation Data'!$G$7,0,10*ROW('Sanitation Data'!G115)),NA())</f>
        <v>#N/A</v>
      </c>
      <c r="AR121" s="106" t="e">
        <f ca="true">+IF(AND(ISNUMBER(OFFSET('Sanitation Data'!$G$11,0,10*ROW('Sanitation Data'!G115))),'Data Summary'!DG121="Yes"),OFFSET('Sanitation Data'!$G$11,0,10*ROW('Sanitation Data'!G115)),NA())</f>
        <v>#N/A</v>
      </c>
      <c r="AS121" s="106" t="e">
        <f ca="true">+IF(AND(ISNUMBER(OFFSET('Sanitation Data'!$G$12,0,10*ROW('Sanitation Data'!G115))),'Data Summary'!DH121="Yes"),OFFSET('Sanitation Data'!$G$12,0,10*ROW('Sanitation Data'!G115)),NA())</f>
        <v>#N/A</v>
      </c>
      <c r="AT121" s="106" t="e">
        <f ca="true">+IF(AND(ISNUMBER(OFFSET('Sanitation Data'!$G$13,0,10*ROW('Sanitation Data'!G115))),'Data Summary'!DI121="Yes"),OFFSET('Sanitation Data'!$G$13,0,10*ROW('Sanitation Data'!G115)),NA())</f>
        <v>#N/A</v>
      </c>
      <c r="AU121" s="106" t="e">
        <f ca="true">+IF(AND(ISNUMBER(OFFSET('Sanitation Data'!$H$5,0,10*ROW('Sanitation Data'!H115))),'Data Summary'!DJ121="Yes"),100-OFFSET('Sanitation Data'!$H$5,0,10*ROW('Sanitation Data'!H115)),NA())</f>
        <v>#N/A</v>
      </c>
      <c r="AV121" s="106" t="e">
        <f ca="true">+IF(AND(ISNUMBER(OFFSET('Sanitation Data'!$H$7,0,10*ROW('Sanitation Data'!H115))),'Data Summary'!DK121="Yes"),OFFSET('Sanitation Data'!$H$7,0,10*ROW('Sanitation Data'!H115)),NA())</f>
        <v>#N/A</v>
      </c>
      <c r="AW121" s="106" t="e">
        <f ca="true">+IF(AND(ISNUMBER(OFFSET('Sanitation Data'!$H$11,0,10*ROW('Sanitation Data'!H115))),'Data Summary'!DL121="Yes"),OFFSET('Sanitation Data'!$H$11,0,10*ROW('Sanitation Data'!H115)),NA())</f>
        <v>#N/A</v>
      </c>
      <c r="AX121" s="106" t="e">
        <f ca="true">+IF(AND(ISNUMBER(OFFSET('Sanitation Data'!$H$12,0,10*ROW('Sanitation Data'!H115))),'Data Summary'!DM121="Yes"),OFFSET('Sanitation Data'!$H$12,0,10*ROW('Sanitation Data'!H115)),NA())</f>
        <v>#N/A</v>
      </c>
      <c r="AY121" s="106" t="e">
        <f ca="true">+IF(AND(ISNUMBER(OFFSET('Sanitation Data'!$H$13,0,10*ROW('Sanitation Data'!H115))),'Data Summary'!DN121="Yes"),OFFSET('Sanitation Data'!$H$13,0,10*ROW('Sanitation Data'!H115)),NA())</f>
        <v>#N/A</v>
      </c>
      <c r="AZ121" s="111" t="e">
        <f ca="true">+IF(AND(ISNUMBER(OFFSET('Hygiene Data'!$C$6,0,10*ROW('Hygiene Data'!C115))),'Data Summary'!DO121="Yes"),OFFSET('Hygiene Data'!$C$6,0,10*ROW('Hygiene Data'!C115)),NA())</f>
        <v>#N/A</v>
      </c>
      <c r="BA121" s="111" t="e">
        <f ca="true">+IF(AND(ISNUMBER(OFFSET('Hygiene Data'!$C$8,0,10*ROW('Hygiene Data'!C115))),'Data Summary'!DP121="Yes"),OFFSET('Hygiene Data'!$C$8,0,10*ROW('Hygiene Data'!C115)),NA())</f>
        <v>#N/A</v>
      </c>
      <c r="BB121" s="111" t="e">
        <f ca="true">+IF(AND(ISNUMBER(OFFSET('Hygiene Data'!$C$10,0,10*ROW('Hygiene Data'!C115))),'Data Summary'!DQ121="Yes"),OFFSET('Hygiene Data'!$C$10,0,10*ROW('Hygiene Data'!C115)),NA())</f>
        <v>#N/A</v>
      </c>
      <c r="BC121" s="111" t="e">
        <f ca="true">+IF(AND(ISNUMBER(OFFSET('Hygiene Data'!$D$6,0,10*ROW('Hygiene Data'!D115))),'Data Summary'!DR121="Yes"),OFFSET('Hygiene Data'!$D$6,0,10*ROW('Hygiene Data'!D115)),NA())</f>
        <v>#N/A</v>
      </c>
      <c r="BD121" s="111" t="e">
        <f ca="true">+IF(AND(ISNUMBER(OFFSET('Hygiene Data'!$D$8,0,10*ROW('Hygiene Data'!D115))),'Data Summary'!DS121="Yes"),OFFSET('Hygiene Data'!$D$8,0,10*ROW('Hygiene Data'!D115)),NA())</f>
        <v>#N/A</v>
      </c>
      <c r="BE121" s="111" t="e">
        <f ca="true">+IF(AND(ISNUMBER(OFFSET('Hygiene Data'!$D$10,0,10*ROW('Hygiene Data'!D115))),'Data Summary'!DT121="Yes"),OFFSET('Hygiene Data'!$D$10,0,10*ROW('Hygiene Data'!D115)),NA())</f>
        <v>#N/A</v>
      </c>
      <c r="BF121" s="111" t="e">
        <f ca="true">+IF(AND(ISNUMBER(OFFSET('Hygiene Data'!$E$6,0,10*ROW('Hygiene Data'!E115))),'Data Summary'!DU121="Yes"),OFFSET('Hygiene Data'!$E$6,0,10*ROW('Hygiene Data'!E115)),NA())</f>
        <v>#N/A</v>
      </c>
      <c r="BG121" s="111" t="e">
        <f ca="true">+IF(AND(ISNUMBER(OFFSET('Hygiene Data'!$E$8,0,10*ROW('Hygiene Data'!E115))),'Data Summary'!DV121="Yes"),OFFSET('Hygiene Data'!$E$8,0,10*ROW('Hygiene Data'!E115)),NA())</f>
        <v>#N/A</v>
      </c>
      <c r="BH121" s="111" t="e">
        <f ca="true">+IF(AND(ISNUMBER(OFFSET('Hygiene Data'!$E$10,0,10*ROW('Hygiene Data'!E115))),'Data Summary'!DW121="Yes"),OFFSET('Hygiene Data'!$E$10,0,10*ROW('Hygiene Data'!E115)),NA())</f>
        <v>#N/A</v>
      </c>
      <c r="BI121" s="111" t="e">
        <f ca="true">+IF(AND(ISNUMBER(OFFSET('Hygiene Data'!$F$6,0,10*ROW('Hygiene Data'!F115))),'Data Summary'!DX121="Yes"),OFFSET('Hygiene Data'!$F$6,0,10*ROW('Hygiene Data'!F115)),NA())</f>
        <v>#N/A</v>
      </c>
      <c r="BJ121" s="111" t="e">
        <f ca="true">+IF(AND(ISNUMBER(OFFSET('Hygiene Data'!$F$8,0,10*ROW('Hygiene Data'!F115))),'Data Summary'!DY121="Yes"),OFFSET('Hygiene Data'!$F$8,0,10*ROW('Hygiene Data'!F115)),NA())</f>
        <v>#N/A</v>
      </c>
      <c r="BK121" s="111" t="e">
        <f ca="true">+IF(AND(ISNUMBER(OFFSET('Hygiene Data'!$F$10,0,10*ROW('Hygiene Data'!F115))),'Data Summary'!DZ121="Yes"),OFFSET('Hygiene Data'!$F$10,0,10*ROW('Hygiene Data'!F115)),NA())</f>
        <v>#N/A</v>
      </c>
      <c r="BL121" s="111" t="e">
        <f ca="true">+IF(AND(ISNUMBER(OFFSET('Hygiene Data'!$G$6,0,10*ROW('Hygiene Data'!G115))),'Data Summary'!EA121="Yes"),OFFSET('Hygiene Data'!$G$6,0,10*ROW('Hygiene Data'!G115)),NA())</f>
        <v>#N/A</v>
      </c>
      <c r="BM121" s="111" t="e">
        <f ca="true">+IF(AND(ISNUMBER(OFFSET('Hygiene Data'!$G$8,0,10*ROW('Hygiene Data'!G115))),'Data Summary'!EB121="Yes"),OFFSET('Hygiene Data'!$G$8,0,10*ROW('Hygiene Data'!G115)),NA())</f>
        <v>#N/A</v>
      </c>
      <c r="BN121" s="111" t="e">
        <f ca="true">+IF(AND(ISNUMBER(OFFSET('Hygiene Data'!$G$10,0,10*ROW('Hygiene Data'!G115))),'Data Summary'!EC121="Yes"),OFFSET('Hygiene Data'!$G$10,0,10*ROW('Hygiene Data'!G115)),NA())</f>
        <v>#N/A</v>
      </c>
      <c r="BO121" s="111" t="e">
        <f ca="true">+IF(AND(ISNUMBER(OFFSET('Hygiene Data'!$H$6,0,10*ROW('Hygiene Data'!H115))),'Data Summary'!ED121="Yes"),OFFSET('Hygiene Data'!$H$6,0,10*ROW('Hygiene Data'!H115)),NA())</f>
        <v>#N/A</v>
      </c>
      <c r="BP121" s="111" t="e">
        <f ca="true">+IF(AND(ISNUMBER(OFFSET('Hygiene Data'!$H$8,0,10*ROW('Hygiene Data'!H115))),'Data Summary'!EE121="Yes"),OFFSET('Hygiene Data'!$H$8,0,10*ROW('Hygiene Data'!H115)),NA())</f>
        <v>#N/A</v>
      </c>
      <c r="BQ121" s="111" t="e">
        <f ca="true">+IF(AND(ISNUMBER(OFFSET('Hygiene Data'!$H$10,0,10*ROW('Hygiene Data'!H115))),'Data Summary'!EF121="Yes"),OFFSET('Hygiene Data'!$H$10,0,10*ROW('Hygiene Data'!H115)),NA())</f>
        <v>#N/A</v>
      </c>
    </row>
    <row r="122" x14ac:dyDescent="0.2">
      <c r="A122" s="59" t="e">
        <f ca="true">+IF(OFFSET('Water Data'!$B$1,0,10*ROW('Water Data'!B116))="",NA(),OFFSET('Water Data'!$B$1,0,10*ROW('Water Data'!B116)))</f>
        <v>#N/A</v>
      </c>
      <c r="B122" s="59" t="e">
        <f ca="true">+IF(OFFSET('Water Data'!$A$3,0,10*ROW('Water Data'!A119))="",NA(),OFFSET('Water Data'!$A$3,0,10*ROW('Water Data'!A119)))</f>
        <v>#N/A</v>
      </c>
      <c r="C122" s="59" t="e">
        <f ca="true">+IF(OFFSET('Water Data'!$C$3,0,10*ROW('Water Data'!C119))="",NA(),OFFSET('Water Data'!$C$3,0,10*ROW('Water Data'!C119)))</f>
        <v>#N/A</v>
      </c>
      <c r="D122" s="60" t="e">
        <f ca="true">+IF(AND(ISNUMBER(OFFSET('Water Data'!$C$5,0,10*ROW('Water Data'!C116))),'Data Summary'!BS122="Yes"),100-OFFSET('Water Data'!$C$5,0,10*ROW('Water Data'!C116)),NA())</f>
        <v>#N/A</v>
      </c>
      <c r="E122" s="60" t="e">
        <f ca="true">+IF(AND(ISNUMBER(OFFSET('Water Data'!$C$7,0,10*ROW('Water Data'!C116))),'Data Summary'!BT122="Yes"),OFFSET('Water Data'!$C$7,0,10*ROW('Water Data'!C116)),NA())</f>
        <v>#N/A</v>
      </c>
      <c r="F122" s="60" t="e">
        <f ca="true">+IF(AND(ISNUMBER(OFFSET('Water Data'!$C$10,0,10*ROW('Water Data'!C116))),'Data Summary'!BU122="Yes"),OFFSET('Water Data'!$C$10,0,10*ROW('Water Data'!C116)),NA())</f>
        <v>#N/A</v>
      </c>
      <c r="G122" s="60" t="e">
        <f ca="true">+IF(AND(ISNUMBER(OFFSET('Water Data'!$D$5,0,10*ROW('Water Data'!D116))),'Data Summary'!BV122="Yes"),100-OFFSET('Water Data'!$D$5,0,10*ROW('Water Data'!D116)),NA())</f>
        <v>#N/A</v>
      </c>
      <c r="H122" s="60" t="e">
        <f ca="true">+IF(AND(ISNUMBER(OFFSET('Water Data'!$D$7,0,10*ROW('Water Data'!D116))),'Data Summary'!BW122="Yes"),OFFSET('Water Data'!$D$7,0,10*ROW('Water Data'!D116)),NA())</f>
        <v>#N/A</v>
      </c>
      <c r="I122" s="60" t="e">
        <f ca="true">+IF(AND(ISNUMBER(OFFSET('Water Data'!$D$10,0,10*ROW('Water Data'!D116))),'Data Summary'!BX122="Yes"),OFFSET('Water Data'!$D$10,0,10*ROW('Water Data'!D116)),NA())</f>
        <v>#N/A</v>
      </c>
      <c r="J122" s="60" t="e">
        <f ca="true">+IF(AND(ISNUMBER(OFFSET('Water Data'!$E$5,0,10*ROW('Water Data'!E116))),'Data Summary'!BY122="Yes"),100-OFFSET('Water Data'!$E$5,0,10*ROW('Water Data'!E116)),NA())</f>
        <v>#N/A</v>
      </c>
      <c r="K122" s="60" t="e">
        <f ca="true">+IF(AND(ISNUMBER(OFFSET('Water Data'!$E$7,0,10*ROW('Water Data'!E116))),'Data Summary'!BZ122="Yes"),OFFSET('Water Data'!$E$7,0,10*ROW('Water Data'!E116)),NA())</f>
        <v>#N/A</v>
      </c>
      <c r="L122" s="60" t="e">
        <f ca="true">+IF(AND(ISNUMBER(OFFSET('Water Data'!$E$10,0,10*ROW('Water Data'!E116))),'Data Summary'!CA122="Yes"),OFFSET('Water Data'!$E$10,0,10*ROW('Water Data'!E116)),NA())</f>
        <v>#N/A</v>
      </c>
      <c r="M122" s="60" t="e">
        <f ca="true">+IF(AND(ISNUMBER(OFFSET('Water Data'!$F$5,0,10*ROW('Water Data'!F116))),'Data Summary'!CB122="Yes"),100-OFFSET('Water Data'!$F$5,0,10*ROW('Water Data'!F116)),NA())</f>
        <v>#N/A</v>
      </c>
      <c r="N122" s="60" t="e">
        <f ca="true">+IF(AND(ISNUMBER(OFFSET('Water Data'!$F$7,0,10*ROW('Water Data'!F116))),'Data Summary'!CC122="Yes"),OFFSET('Water Data'!$F$7,0,10*ROW('Water Data'!F116)),NA())</f>
        <v>#N/A</v>
      </c>
      <c r="O122" s="60" t="e">
        <f ca="true">+IF(AND(ISNUMBER(OFFSET('Water Data'!$F$10,0,10*ROW('Water Data'!F116))),'Data Summary'!CD122="Yes"),OFFSET('Water Data'!$F$10,0,10*ROW('Water Data'!F116)),NA())</f>
        <v>#N/A</v>
      </c>
      <c r="P122" s="60" t="e">
        <f ca="true">+IF(AND(ISNUMBER(OFFSET('Water Data'!$G$5,0,10*ROW('Water Data'!G116))),'Data Summary'!CE122="Yes"),100-OFFSET('Water Data'!$G$5,0,10*ROW('Water Data'!G116)),NA())</f>
        <v>#N/A</v>
      </c>
      <c r="Q122" s="60" t="e">
        <f ca="true">+IF(AND(ISNUMBER(OFFSET('Water Data'!$G$7,0,10*ROW('Water Data'!G116))),'Data Summary'!CF122="Yes"),OFFSET('Water Data'!$G$7,0,10*ROW('Water Data'!G116)),NA())</f>
        <v>#N/A</v>
      </c>
      <c r="R122" s="60" t="e">
        <f ca="true">+IF(AND(ISNUMBER(OFFSET('Water Data'!$G$10,0,10*ROW('Water Data'!G116))),'Data Summary'!CG122="Yes"),OFFSET('Water Data'!$G$10,0,10*ROW('Water Data'!G116)),NA())</f>
        <v>#N/A</v>
      </c>
      <c r="S122" s="60" t="e">
        <f ca="true">+IF(AND(ISNUMBER(OFFSET('Water Data'!$H$5,0,10*ROW('Water Data'!H116))),'Data Summary'!CH122="Yes"),100-OFFSET('Water Data'!$H$5,0,10*ROW('Water Data'!H116)),NA())</f>
        <v>#N/A</v>
      </c>
      <c r="T122" s="60" t="e">
        <f ca="true">+IF(AND(ISNUMBER(OFFSET('Water Data'!$H$7,0,10*ROW('Water Data'!H116))),'Data Summary'!CI122="Yes"),OFFSET('Water Data'!$H$7,0,10*ROW('Water Data'!H116)),NA())</f>
        <v>#N/A</v>
      </c>
      <c r="U122" s="60" t="e">
        <f ca="true">+IF(AND(ISNUMBER(OFFSET('Water Data'!$H$10,0,10*ROW('Water Data'!H116))),'Data Summary'!CJ122="Yes"),OFFSET('Water Data'!$H$10,0,10*ROW('Water Data'!H116)),NA())</f>
        <v>#N/A</v>
      </c>
      <c r="V122" s="106" t="e">
        <f ca="true">+IF(AND(ISNUMBER(OFFSET('Sanitation Data'!$C$5,0,10*ROW('Sanitation Data'!C116))),'Data Summary'!CK122="Yes"),100-OFFSET('Sanitation Data'!$C$5,0,10*ROW('Sanitation Data'!C116)),NA())</f>
        <v>#N/A</v>
      </c>
      <c r="W122" s="106" t="e">
        <f ca="true">+IF(AND(ISNUMBER(OFFSET('Sanitation Data'!$C$7,0,10*ROW('Sanitation Data'!C116))),'Data Summary'!CL122="Yes"),OFFSET('Sanitation Data'!$C$7,0,10*ROW('Sanitation Data'!C116)),NA())</f>
        <v>#N/A</v>
      </c>
      <c r="X122" s="106" t="e">
        <f ca="true">+IF(AND(ISNUMBER(OFFSET('Sanitation Data'!$C$11,0,10*ROW('Sanitation Data'!C116))),'Data Summary'!CM122="Yes"),OFFSET('Sanitation Data'!$C$11,0,10*ROW('Sanitation Data'!C116)),NA())</f>
        <v>#N/A</v>
      </c>
      <c r="Y122" s="106" t="e">
        <f ca="true">+IF(AND(ISNUMBER(OFFSET('Sanitation Data'!$C$12,0,10*ROW('Sanitation Data'!C116))),'Data Summary'!CN122="Yes"),OFFSET('Sanitation Data'!$C$12,0,10*ROW('Sanitation Data'!C116)),NA())</f>
        <v>#N/A</v>
      </c>
      <c r="Z122" s="106" t="e">
        <f ca="true">+IF(AND(ISNUMBER(OFFSET('Sanitation Data'!$C$13,0,10*ROW('Sanitation Data'!C116))),'Data Summary'!CO122="Yes"),OFFSET('Sanitation Data'!$C$13,0,10*ROW('Sanitation Data'!C116)),NA())</f>
        <v>#N/A</v>
      </c>
      <c r="AA122" s="106" t="e">
        <f ca="true">+IF(AND(ISNUMBER(OFFSET('Sanitation Data'!$D$5,0,10*ROW('Sanitation Data'!D116))),'Data Summary'!CP122="Yes"),100-OFFSET('Sanitation Data'!$D$5,0,10*ROW('Sanitation Data'!D116)),NA())</f>
        <v>#N/A</v>
      </c>
      <c r="AB122" s="106" t="e">
        <f ca="true">+IF(AND(ISNUMBER(OFFSET('Sanitation Data'!$D$7,0,10*ROW('Sanitation Data'!D116))),'Data Summary'!CQ122="Yes"),OFFSET('Sanitation Data'!$D$7,0,10*ROW('Sanitation Data'!D116)),NA())</f>
        <v>#N/A</v>
      </c>
      <c r="AC122" s="106" t="e">
        <f ca="true">+IF(AND(ISNUMBER(OFFSET('Sanitation Data'!$D$11,0,10*ROW('Sanitation Data'!D116))),'Data Summary'!CR122="Yes"),OFFSET('Sanitation Data'!$D$11,0,10*ROW('Sanitation Data'!D116)),NA())</f>
        <v>#N/A</v>
      </c>
      <c r="AD122" s="106" t="e">
        <f ca="true">+IF(AND(ISNUMBER(OFFSET('Sanitation Data'!$D$12,0,10*ROW('Sanitation Data'!D116))),'Data Summary'!CS122="Yes"),OFFSET('Sanitation Data'!$D$12,0,10*ROW('Sanitation Data'!D116)),NA())</f>
        <v>#N/A</v>
      </c>
      <c r="AE122" s="106" t="e">
        <f ca="true">+IF(AND(ISNUMBER(OFFSET('Sanitation Data'!$D$13,0,10*ROW('Sanitation Data'!D116))),'Data Summary'!CT122="Yes"),OFFSET('Sanitation Data'!$D$13,0,10*ROW('Sanitation Data'!D116)),NA())</f>
        <v>#N/A</v>
      </c>
      <c r="AF122" s="106" t="e">
        <f ca="true">+IF(AND(ISNUMBER(OFFSET('Sanitation Data'!$E$5,0,10*ROW('Sanitation Data'!E116))),'Data Summary'!CU122="Yes"),100-OFFSET('Sanitation Data'!$E$5,0,10*ROW('Sanitation Data'!E116)),NA())</f>
        <v>#N/A</v>
      </c>
      <c r="AG122" s="106" t="e">
        <f ca="true">+IF(AND(ISNUMBER(OFFSET('Sanitation Data'!$E$7,0,10*ROW('Sanitation Data'!E116))),'Data Summary'!CV122="Yes"),OFFSET('Sanitation Data'!$E$7,0,10*ROW('Sanitation Data'!E116)),NA())</f>
        <v>#N/A</v>
      </c>
      <c r="AH122" s="106" t="e">
        <f ca="true">+IF(AND(ISNUMBER(OFFSET('Sanitation Data'!$E$11,0,10*ROW('Sanitation Data'!E116))),'Data Summary'!CW122="Yes"),OFFSET('Sanitation Data'!$E$11,0,10*ROW('Sanitation Data'!E116)),NA())</f>
        <v>#N/A</v>
      </c>
      <c r="AI122" s="106" t="e">
        <f ca="true">+IF(AND(ISNUMBER(OFFSET('Sanitation Data'!$E$12,0,10*ROW('Sanitation Data'!E116))),'Data Summary'!CX122="Yes"),OFFSET('Sanitation Data'!$E$12,0,10*ROW('Sanitation Data'!E116)),NA())</f>
        <v>#N/A</v>
      </c>
      <c r="AJ122" s="106" t="e">
        <f ca="true">+IF(AND(ISNUMBER(OFFSET('Sanitation Data'!$E$13,0,10*ROW('Sanitation Data'!E116))),'Data Summary'!CY122="Yes"),OFFSET('Sanitation Data'!$E$13,0,10*ROW('Sanitation Data'!E116)),NA())</f>
        <v>#N/A</v>
      </c>
      <c r="AK122" s="106" t="e">
        <f ca="true">+IF(AND(ISNUMBER(OFFSET('Sanitation Data'!$F$5,0,10*ROW('Sanitation Data'!F116))),'Data Summary'!CZ122="Yes"),100-OFFSET('Sanitation Data'!$F$5,0,10*ROW('Sanitation Data'!F116)),NA())</f>
        <v>#N/A</v>
      </c>
      <c r="AL122" s="106" t="e">
        <f ca="true">+IF(AND(ISNUMBER(OFFSET('Sanitation Data'!$F$7,0,10*ROW('Sanitation Data'!F116))),'Data Summary'!DA122="Yes"),OFFSET('Sanitation Data'!$F$7,0,10*ROW('Sanitation Data'!F116)),NA())</f>
        <v>#N/A</v>
      </c>
      <c r="AM122" s="106" t="e">
        <f ca="true">+IF(AND(ISNUMBER(OFFSET('Sanitation Data'!$F$11,0,10*ROW('Sanitation Data'!F116))),'Data Summary'!DB122="Yes"),OFFSET('Sanitation Data'!$F$11,0,10*ROW('Sanitation Data'!F116)),NA())</f>
        <v>#N/A</v>
      </c>
      <c r="AN122" s="106" t="e">
        <f ca="true">+IF(AND(ISNUMBER(OFFSET('Sanitation Data'!$F$12,0,10*ROW('Sanitation Data'!F116))),'Data Summary'!DC122="Yes"),OFFSET('Sanitation Data'!$F$12,0,10*ROW('Sanitation Data'!F116)),NA())</f>
        <v>#N/A</v>
      </c>
      <c r="AO122" s="106" t="e">
        <f ca="true">+IF(AND(ISNUMBER(OFFSET('Sanitation Data'!$F$13,0,10*ROW('Sanitation Data'!F116))),'Data Summary'!DD122="Yes"),OFFSET('Sanitation Data'!$F$13,0,10*ROW('Sanitation Data'!F116)),NA())</f>
        <v>#N/A</v>
      </c>
      <c r="AP122" s="106" t="e">
        <f ca="true">+IF(AND(ISNUMBER(OFFSET('Sanitation Data'!$G$5,0,10*ROW('Sanitation Data'!G116))),'Data Summary'!DE122="Yes"),100-OFFSET('Sanitation Data'!$G$5,0,10*ROW('Sanitation Data'!G116)),NA())</f>
        <v>#N/A</v>
      </c>
      <c r="AQ122" s="106" t="e">
        <f ca="true">+IF(AND(ISNUMBER(OFFSET('Sanitation Data'!$G$7,0,10*ROW('Sanitation Data'!G116))),'Data Summary'!DF122="Yes"),OFFSET('Sanitation Data'!$G$7,0,10*ROW('Sanitation Data'!G116)),NA())</f>
        <v>#N/A</v>
      </c>
      <c r="AR122" s="106" t="e">
        <f ca="true">+IF(AND(ISNUMBER(OFFSET('Sanitation Data'!$G$11,0,10*ROW('Sanitation Data'!G116))),'Data Summary'!DG122="Yes"),OFFSET('Sanitation Data'!$G$11,0,10*ROW('Sanitation Data'!G116)),NA())</f>
        <v>#N/A</v>
      </c>
      <c r="AS122" s="106" t="e">
        <f ca="true">+IF(AND(ISNUMBER(OFFSET('Sanitation Data'!$G$12,0,10*ROW('Sanitation Data'!G116))),'Data Summary'!DH122="Yes"),OFFSET('Sanitation Data'!$G$12,0,10*ROW('Sanitation Data'!G116)),NA())</f>
        <v>#N/A</v>
      </c>
      <c r="AT122" s="106" t="e">
        <f ca="true">+IF(AND(ISNUMBER(OFFSET('Sanitation Data'!$G$13,0,10*ROW('Sanitation Data'!G116))),'Data Summary'!DI122="Yes"),OFFSET('Sanitation Data'!$G$13,0,10*ROW('Sanitation Data'!G116)),NA())</f>
        <v>#N/A</v>
      </c>
      <c r="AU122" s="106" t="e">
        <f ca="true">+IF(AND(ISNUMBER(OFFSET('Sanitation Data'!$H$5,0,10*ROW('Sanitation Data'!H116))),'Data Summary'!DJ122="Yes"),100-OFFSET('Sanitation Data'!$H$5,0,10*ROW('Sanitation Data'!H116)),NA())</f>
        <v>#N/A</v>
      </c>
      <c r="AV122" s="106" t="e">
        <f ca="true">+IF(AND(ISNUMBER(OFFSET('Sanitation Data'!$H$7,0,10*ROW('Sanitation Data'!H116))),'Data Summary'!DK122="Yes"),OFFSET('Sanitation Data'!$H$7,0,10*ROW('Sanitation Data'!H116)),NA())</f>
        <v>#N/A</v>
      </c>
      <c r="AW122" s="106" t="e">
        <f ca="true">+IF(AND(ISNUMBER(OFFSET('Sanitation Data'!$H$11,0,10*ROW('Sanitation Data'!H116))),'Data Summary'!DL122="Yes"),OFFSET('Sanitation Data'!$H$11,0,10*ROW('Sanitation Data'!H116)),NA())</f>
        <v>#N/A</v>
      </c>
      <c r="AX122" s="106" t="e">
        <f ca="true">+IF(AND(ISNUMBER(OFFSET('Sanitation Data'!$H$12,0,10*ROW('Sanitation Data'!H116))),'Data Summary'!DM122="Yes"),OFFSET('Sanitation Data'!$H$12,0,10*ROW('Sanitation Data'!H116)),NA())</f>
        <v>#N/A</v>
      </c>
      <c r="AY122" s="106" t="e">
        <f ca="true">+IF(AND(ISNUMBER(OFFSET('Sanitation Data'!$H$13,0,10*ROW('Sanitation Data'!H116))),'Data Summary'!DN122="Yes"),OFFSET('Sanitation Data'!$H$13,0,10*ROW('Sanitation Data'!H116)),NA())</f>
        <v>#N/A</v>
      </c>
      <c r="AZ122" s="111" t="e">
        <f ca="true">+IF(AND(ISNUMBER(OFFSET('Hygiene Data'!$C$6,0,10*ROW('Hygiene Data'!C116))),'Data Summary'!DO122="Yes"),OFFSET('Hygiene Data'!$C$6,0,10*ROW('Hygiene Data'!C116)),NA())</f>
        <v>#N/A</v>
      </c>
      <c r="BA122" s="111" t="e">
        <f ca="true">+IF(AND(ISNUMBER(OFFSET('Hygiene Data'!$C$8,0,10*ROW('Hygiene Data'!C116))),'Data Summary'!DP122="Yes"),OFFSET('Hygiene Data'!$C$8,0,10*ROW('Hygiene Data'!C116)),NA())</f>
        <v>#N/A</v>
      </c>
      <c r="BB122" s="111" t="e">
        <f ca="true">+IF(AND(ISNUMBER(OFFSET('Hygiene Data'!$C$10,0,10*ROW('Hygiene Data'!C116))),'Data Summary'!DQ122="Yes"),OFFSET('Hygiene Data'!$C$10,0,10*ROW('Hygiene Data'!C116)),NA())</f>
        <v>#N/A</v>
      </c>
      <c r="BC122" s="111" t="e">
        <f ca="true">+IF(AND(ISNUMBER(OFFSET('Hygiene Data'!$D$6,0,10*ROW('Hygiene Data'!D116))),'Data Summary'!DR122="Yes"),OFFSET('Hygiene Data'!$D$6,0,10*ROW('Hygiene Data'!D116)),NA())</f>
        <v>#N/A</v>
      </c>
      <c r="BD122" s="111" t="e">
        <f ca="true">+IF(AND(ISNUMBER(OFFSET('Hygiene Data'!$D$8,0,10*ROW('Hygiene Data'!D116))),'Data Summary'!DS122="Yes"),OFFSET('Hygiene Data'!$D$8,0,10*ROW('Hygiene Data'!D116)),NA())</f>
        <v>#N/A</v>
      </c>
      <c r="BE122" s="111" t="e">
        <f ca="true">+IF(AND(ISNUMBER(OFFSET('Hygiene Data'!$D$10,0,10*ROW('Hygiene Data'!D116))),'Data Summary'!DT122="Yes"),OFFSET('Hygiene Data'!$D$10,0,10*ROW('Hygiene Data'!D116)),NA())</f>
        <v>#N/A</v>
      </c>
      <c r="BF122" s="111" t="e">
        <f ca="true">+IF(AND(ISNUMBER(OFFSET('Hygiene Data'!$E$6,0,10*ROW('Hygiene Data'!E116))),'Data Summary'!DU122="Yes"),OFFSET('Hygiene Data'!$E$6,0,10*ROW('Hygiene Data'!E116)),NA())</f>
        <v>#N/A</v>
      </c>
      <c r="BG122" s="111" t="e">
        <f ca="true">+IF(AND(ISNUMBER(OFFSET('Hygiene Data'!$E$8,0,10*ROW('Hygiene Data'!E116))),'Data Summary'!DV122="Yes"),OFFSET('Hygiene Data'!$E$8,0,10*ROW('Hygiene Data'!E116)),NA())</f>
        <v>#N/A</v>
      </c>
      <c r="BH122" s="111" t="e">
        <f ca="true">+IF(AND(ISNUMBER(OFFSET('Hygiene Data'!$E$10,0,10*ROW('Hygiene Data'!E116))),'Data Summary'!DW122="Yes"),OFFSET('Hygiene Data'!$E$10,0,10*ROW('Hygiene Data'!E116)),NA())</f>
        <v>#N/A</v>
      </c>
      <c r="BI122" s="111" t="e">
        <f ca="true">+IF(AND(ISNUMBER(OFFSET('Hygiene Data'!$F$6,0,10*ROW('Hygiene Data'!F116))),'Data Summary'!DX122="Yes"),OFFSET('Hygiene Data'!$F$6,0,10*ROW('Hygiene Data'!F116)),NA())</f>
        <v>#N/A</v>
      </c>
      <c r="BJ122" s="111" t="e">
        <f ca="true">+IF(AND(ISNUMBER(OFFSET('Hygiene Data'!$F$8,0,10*ROW('Hygiene Data'!F116))),'Data Summary'!DY122="Yes"),OFFSET('Hygiene Data'!$F$8,0,10*ROW('Hygiene Data'!F116)),NA())</f>
        <v>#N/A</v>
      </c>
      <c r="BK122" s="111" t="e">
        <f ca="true">+IF(AND(ISNUMBER(OFFSET('Hygiene Data'!$F$10,0,10*ROW('Hygiene Data'!F116))),'Data Summary'!DZ122="Yes"),OFFSET('Hygiene Data'!$F$10,0,10*ROW('Hygiene Data'!F116)),NA())</f>
        <v>#N/A</v>
      </c>
      <c r="BL122" s="111" t="e">
        <f ca="true">+IF(AND(ISNUMBER(OFFSET('Hygiene Data'!$G$6,0,10*ROW('Hygiene Data'!G116))),'Data Summary'!EA122="Yes"),OFFSET('Hygiene Data'!$G$6,0,10*ROW('Hygiene Data'!G116)),NA())</f>
        <v>#N/A</v>
      </c>
      <c r="BM122" s="111" t="e">
        <f ca="true">+IF(AND(ISNUMBER(OFFSET('Hygiene Data'!$G$8,0,10*ROW('Hygiene Data'!G116))),'Data Summary'!EB122="Yes"),OFFSET('Hygiene Data'!$G$8,0,10*ROW('Hygiene Data'!G116)),NA())</f>
        <v>#N/A</v>
      </c>
      <c r="BN122" s="111" t="e">
        <f ca="true">+IF(AND(ISNUMBER(OFFSET('Hygiene Data'!$G$10,0,10*ROW('Hygiene Data'!G116))),'Data Summary'!EC122="Yes"),OFFSET('Hygiene Data'!$G$10,0,10*ROW('Hygiene Data'!G116)),NA())</f>
        <v>#N/A</v>
      </c>
      <c r="BO122" s="111" t="e">
        <f ca="true">+IF(AND(ISNUMBER(OFFSET('Hygiene Data'!$H$6,0,10*ROW('Hygiene Data'!H116))),'Data Summary'!ED122="Yes"),OFFSET('Hygiene Data'!$H$6,0,10*ROW('Hygiene Data'!H116)),NA())</f>
        <v>#N/A</v>
      </c>
      <c r="BP122" s="111" t="e">
        <f ca="true">+IF(AND(ISNUMBER(OFFSET('Hygiene Data'!$H$8,0,10*ROW('Hygiene Data'!H116))),'Data Summary'!EE122="Yes"),OFFSET('Hygiene Data'!$H$8,0,10*ROW('Hygiene Data'!H116)),NA())</f>
        <v>#N/A</v>
      </c>
      <c r="BQ122" s="111" t="e">
        <f ca="true">+IF(AND(ISNUMBER(OFFSET('Hygiene Data'!$H$10,0,10*ROW('Hygiene Data'!H116))),'Data Summary'!EF122="Yes"),OFFSET('Hygiene Data'!$H$10,0,10*ROW('Hygiene Data'!H116)),NA())</f>
        <v>#N/A</v>
      </c>
    </row>
    <row r="123" x14ac:dyDescent="0.2">
      <c r="A123" s="59" t="e">
        <f ca="true">+IF(OFFSET('Water Data'!$B$1,0,10*ROW('Water Data'!B117))="",NA(),OFFSET('Water Data'!$B$1,0,10*ROW('Water Data'!B117)))</f>
        <v>#N/A</v>
      </c>
      <c r="B123" s="59" t="e">
        <f ca="true">+IF(OFFSET('Water Data'!$A$3,0,10*ROW('Water Data'!A120))="",NA(),OFFSET('Water Data'!$A$3,0,10*ROW('Water Data'!A120)))</f>
        <v>#N/A</v>
      </c>
      <c r="C123" s="59" t="e">
        <f ca="true">+IF(OFFSET('Water Data'!$C$3,0,10*ROW('Water Data'!C120))="",NA(),OFFSET('Water Data'!$C$3,0,10*ROW('Water Data'!C120)))</f>
        <v>#N/A</v>
      </c>
      <c r="D123" s="60" t="e">
        <f ca="true">+IF(AND(ISNUMBER(OFFSET('Water Data'!$C$5,0,10*ROW('Water Data'!C117))),'Data Summary'!BS123="Yes"),100-OFFSET('Water Data'!$C$5,0,10*ROW('Water Data'!C117)),NA())</f>
        <v>#N/A</v>
      </c>
      <c r="E123" s="60" t="e">
        <f ca="true">+IF(AND(ISNUMBER(OFFSET('Water Data'!$C$7,0,10*ROW('Water Data'!C117))),'Data Summary'!BT123="Yes"),OFFSET('Water Data'!$C$7,0,10*ROW('Water Data'!C117)),NA())</f>
        <v>#N/A</v>
      </c>
      <c r="F123" s="60" t="e">
        <f ca="true">+IF(AND(ISNUMBER(OFFSET('Water Data'!$C$10,0,10*ROW('Water Data'!C117))),'Data Summary'!BU123="Yes"),OFFSET('Water Data'!$C$10,0,10*ROW('Water Data'!C117)),NA())</f>
        <v>#N/A</v>
      </c>
      <c r="G123" s="60" t="e">
        <f ca="true">+IF(AND(ISNUMBER(OFFSET('Water Data'!$D$5,0,10*ROW('Water Data'!D117))),'Data Summary'!BV123="Yes"),100-OFFSET('Water Data'!$D$5,0,10*ROW('Water Data'!D117)),NA())</f>
        <v>#N/A</v>
      </c>
      <c r="H123" s="60" t="e">
        <f ca="true">+IF(AND(ISNUMBER(OFFSET('Water Data'!$D$7,0,10*ROW('Water Data'!D117))),'Data Summary'!BW123="Yes"),OFFSET('Water Data'!$D$7,0,10*ROW('Water Data'!D117)),NA())</f>
        <v>#N/A</v>
      </c>
      <c r="I123" s="60" t="e">
        <f ca="true">+IF(AND(ISNUMBER(OFFSET('Water Data'!$D$10,0,10*ROW('Water Data'!D117))),'Data Summary'!BX123="Yes"),OFFSET('Water Data'!$D$10,0,10*ROW('Water Data'!D117)),NA())</f>
        <v>#N/A</v>
      </c>
      <c r="J123" s="60" t="e">
        <f ca="true">+IF(AND(ISNUMBER(OFFSET('Water Data'!$E$5,0,10*ROW('Water Data'!E117))),'Data Summary'!BY123="Yes"),100-OFFSET('Water Data'!$E$5,0,10*ROW('Water Data'!E117)),NA())</f>
        <v>#N/A</v>
      </c>
      <c r="K123" s="60" t="e">
        <f ca="true">+IF(AND(ISNUMBER(OFFSET('Water Data'!$E$7,0,10*ROW('Water Data'!E117))),'Data Summary'!BZ123="Yes"),OFFSET('Water Data'!$E$7,0,10*ROW('Water Data'!E117)),NA())</f>
        <v>#N/A</v>
      </c>
      <c r="L123" s="60" t="e">
        <f ca="true">+IF(AND(ISNUMBER(OFFSET('Water Data'!$E$10,0,10*ROW('Water Data'!E117))),'Data Summary'!CA123="Yes"),OFFSET('Water Data'!$E$10,0,10*ROW('Water Data'!E117)),NA())</f>
        <v>#N/A</v>
      </c>
      <c r="M123" s="60" t="e">
        <f ca="true">+IF(AND(ISNUMBER(OFFSET('Water Data'!$F$5,0,10*ROW('Water Data'!F117))),'Data Summary'!CB123="Yes"),100-OFFSET('Water Data'!$F$5,0,10*ROW('Water Data'!F117)),NA())</f>
        <v>#N/A</v>
      </c>
      <c r="N123" s="60" t="e">
        <f ca="true">+IF(AND(ISNUMBER(OFFSET('Water Data'!$F$7,0,10*ROW('Water Data'!F117))),'Data Summary'!CC123="Yes"),OFFSET('Water Data'!$F$7,0,10*ROW('Water Data'!F117)),NA())</f>
        <v>#N/A</v>
      </c>
      <c r="O123" s="60" t="e">
        <f ca="true">+IF(AND(ISNUMBER(OFFSET('Water Data'!$F$10,0,10*ROW('Water Data'!F117))),'Data Summary'!CD123="Yes"),OFFSET('Water Data'!$F$10,0,10*ROW('Water Data'!F117)),NA())</f>
        <v>#N/A</v>
      </c>
      <c r="P123" s="60" t="e">
        <f ca="true">+IF(AND(ISNUMBER(OFFSET('Water Data'!$G$5,0,10*ROW('Water Data'!G117))),'Data Summary'!CE123="Yes"),100-OFFSET('Water Data'!$G$5,0,10*ROW('Water Data'!G117)),NA())</f>
        <v>#N/A</v>
      </c>
      <c r="Q123" s="60" t="e">
        <f ca="true">+IF(AND(ISNUMBER(OFFSET('Water Data'!$G$7,0,10*ROW('Water Data'!G117))),'Data Summary'!CF123="Yes"),OFFSET('Water Data'!$G$7,0,10*ROW('Water Data'!G117)),NA())</f>
        <v>#N/A</v>
      </c>
      <c r="R123" s="60" t="e">
        <f ca="true">+IF(AND(ISNUMBER(OFFSET('Water Data'!$G$10,0,10*ROW('Water Data'!G117))),'Data Summary'!CG123="Yes"),OFFSET('Water Data'!$G$10,0,10*ROW('Water Data'!G117)),NA())</f>
        <v>#N/A</v>
      </c>
      <c r="S123" s="60" t="e">
        <f ca="true">+IF(AND(ISNUMBER(OFFSET('Water Data'!$H$5,0,10*ROW('Water Data'!H117))),'Data Summary'!CH123="Yes"),100-OFFSET('Water Data'!$H$5,0,10*ROW('Water Data'!H117)),NA())</f>
        <v>#N/A</v>
      </c>
      <c r="T123" s="60" t="e">
        <f ca="true">+IF(AND(ISNUMBER(OFFSET('Water Data'!$H$7,0,10*ROW('Water Data'!H117))),'Data Summary'!CI123="Yes"),OFFSET('Water Data'!$H$7,0,10*ROW('Water Data'!H117)),NA())</f>
        <v>#N/A</v>
      </c>
      <c r="U123" s="60" t="e">
        <f ca="true">+IF(AND(ISNUMBER(OFFSET('Water Data'!$H$10,0,10*ROW('Water Data'!H117))),'Data Summary'!CJ123="Yes"),OFFSET('Water Data'!$H$10,0,10*ROW('Water Data'!H117)),NA())</f>
        <v>#N/A</v>
      </c>
      <c r="V123" s="106" t="e">
        <f ca="true">+IF(AND(ISNUMBER(OFFSET('Sanitation Data'!$C$5,0,10*ROW('Sanitation Data'!C117))),'Data Summary'!CK123="Yes"),100-OFFSET('Sanitation Data'!$C$5,0,10*ROW('Sanitation Data'!C117)),NA())</f>
        <v>#N/A</v>
      </c>
      <c r="W123" s="106" t="e">
        <f ca="true">+IF(AND(ISNUMBER(OFFSET('Sanitation Data'!$C$7,0,10*ROW('Sanitation Data'!C117))),'Data Summary'!CL123="Yes"),OFFSET('Sanitation Data'!$C$7,0,10*ROW('Sanitation Data'!C117)),NA())</f>
        <v>#N/A</v>
      </c>
      <c r="X123" s="106" t="e">
        <f ca="true">+IF(AND(ISNUMBER(OFFSET('Sanitation Data'!$C$11,0,10*ROW('Sanitation Data'!C117))),'Data Summary'!CM123="Yes"),OFFSET('Sanitation Data'!$C$11,0,10*ROW('Sanitation Data'!C117)),NA())</f>
        <v>#N/A</v>
      </c>
      <c r="Y123" s="106" t="e">
        <f ca="true">+IF(AND(ISNUMBER(OFFSET('Sanitation Data'!$C$12,0,10*ROW('Sanitation Data'!C117))),'Data Summary'!CN123="Yes"),OFFSET('Sanitation Data'!$C$12,0,10*ROW('Sanitation Data'!C117)),NA())</f>
        <v>#N/A</v>
      </c>
      <c r="Z123" s="106" t="e">
        <f ca="true">+IF(AND(ISNUMBER(OFFSET('Sanitation Data'!$C$13,0,10*ROW('Sanitation Data'!C117))),'Data Summary'!CO123="Yes"),OFFSET('Sanitation Data'!$C$13,0,10*ROW('Sanitation Data'!C117)),NA())</f>
        <v>#N/A</v>
      </c>
      <c r="AA123" s="106" t="e">
        <f ca="true">+IF(AND(ISNUMBER(OFFSET('Sanitation Data'!$D$5,0,10*ROW('Sanitation Data'!D117))),'Data Summary'!CP123="Yes"),100-OFFSET('Sanitation Data'!$D$5,0,10*ROW('Sanitation Data'!D117)),NA())</f>
        <v>#N/A</v>
      </c>
      <c r="AB123" s="106" t="e">
        <f ca="true">+IF(AND(ISNUMBER(OFFSET('Sanitation Data'!$D$7,0,10*ROW('Sanitation Data'!D117))),'Data Summary'!CQ123="Yes"),OFFSET('Sanitation Data'!$D$7,0,10*ROW('Sanitation Data'!D117)),NA())</f>
        <v>#N/A</v>
      </c>
      <c r="AC123" s="106" t="e">
        <f ca="true">+IF(AND(ISNUMBER(OFFSET('Sanitation Data'!$D$11,0,10*ROW('Sanitation Data'!D117))),'Data Summary'!CR123="Yes"),OFFSET('Sanitation Data'!$D$11,0,10*ROW('Sanitation Data'!D117)),NA())</f>
        <v>#N/A</v>
      </c>
      <c r="AD123" s="106" t="e">
        <f ca="true">+IF(AND(ISNUMBER(OFFSET('Sanitation Data'!$D$12,0,10*ROW('Sanitation Data'!D117))),'Data Summary'!CS123="Yes"),OFFSET('Sanitation Data'!$D$12,0,10*ROW('Sanitation Data'!D117)),NA())</f>
        <v>#N/A</v>
      </c>
      <c r="AE123" s="106" t="e">
        <f ca="true">+IF(AND(ISNUMBER(OFFSET('Sanitation Data'!$D$13,0,10*ROW('Sanitation Data'!D117))),'Data Summary'!CT123="Yes"),OFFSET('Sanitation Data'!$D$13,0,10*ROW('Sanitation Data'!D117)),NA())</f>
        <v>#N/A</v>
      </c>
      <c r="AF123" s="106" t="e">
        <f ca="true">+IF(AND(ISNUMBER(OFFSET('Sanitation Data'!$E$5,0,10*ROW('Sanitation Data'!E117))),'Data Summary'!CU123="Yes"),100-OFFSET('Sanitation Data'!$E$5,0,10*ROW('Sanitation Data'!E117)),NA())</f>
        <v>#N/A</v>
      </c>
      <c r="AG123" s="106" t="e">
        <f ca="true">+IF(AND(ISNUMBER(OFFSET('Sanitation Data'!$E$7,0,10*ROW('Sanitation Data'!E117))),'Data Summary'!CV123="Yes"),OFFSET('Sanitation Data'!$E$7,0,10*ROW('Sanitation Data'!E117)),NA())</f>
        <v>#N/A</v>
      </c>
      <c r="AH123" s="106" t="e">
        <f ca="true">+IF(AND(ISNUMBER(OFFSET('Sanitation Data'!$E$11,0,10*ROW('Sanitation Data'!E117))),'Data Summary'!CW123="Yes"),OFFSET('Sanitation Data'!$E$11,0,10*ROW('Sanitation Data'!E117)),NA())</f>
        <v>#N/A</v>
      </c>
      <c r="AI123" s="106" t="e">
        <f ca="true">+IF(AND(ISNUMBER(OFFSET('Sanitation Data'!$E$12,0,10*ROW('Sanitation Data'!E117))),'Data Summary'!CX123="Yes"),OFFSET('Sanitation Data'!$E$12,0,10*ROW('Sanitation Data'!E117)),NA())</f>
        <v>#N/A</v>
      </c>
      <c r="AJ123" s="106" t="e">
        <f ca="true">+IF(AND(ISNUMBER(OFFSET('Sanitation Data'!$E$13,0,10*ROW('Sanitation Data'!E117))),'Data Summary'!CY123="Yes"),OFFSET('Sanitation Data'!$E$13,0,10*ROW('Sanitation Data'!E117)),NA())</f>
        <v>#N/A</v>
      </c>
      <c r="AK123" s="106" t="e">
        <f ca="true">+IF(AND(ISNUMBER(OFFSET('Sanitation Data'!$F$5,0,10*ROW('Sanitation Data'!F117))),'Data Summary'!CZ123="Yes"),100-OFFSET('Sanitation Data'!$F$5,0,10*ROW('Sanitation Data'!F117)),NA())</f>
        <v>#N/A</v>
      </c>
      <c r="AL123" s="106" t="e">
        <f ca="true">+IF(AND(ISNUMBER(OFFSET('Sanitation Data'!$F$7,0,10*ROW('Sanitation Data'!F117))),'Data Summary'!DA123="Yes"),OFFSET('Sanitation Data'!$F$7,0,10*ROW('Sanitation Data'!F117)),NA())</f>
        <v>#N/A</v>
      </c>
      <c r="AM123" s="106" t="e">
        <f ca="true">+IF(AND(ISNUMBER(OFFSET('Sanitation Data'!$F$11,0,10*ROW('Sanitation Data'!F117))),'Data Summary'!DB123="Yes"),OFFSET('Sanitation Data'!$F$11,0,10*ROW('Sanitation Data'!F117)),NA())</f>
        <v>#N/A</v>
      </c>
      <c r="AN123" s="106" t="e">
        <f ca="true">+IF(AND(ISNUMBER(OFFSET('Sanitation Data'!$F$12,0,10*ROW('Sanitation Data'!F117))),'Data Summary'!DC123="Yes"),OFFSET('Sanitation Data'!$F$12,0,10*ROW('Sanitation Data'!F117)),NA())</f>
        <v>#N/A</v>
      </c>
      <c r="AO123" s="106" t="e">
        <f ca="true">+IF(AND(ISNUMBER(OFFSET('Sanitation Data'!$F$13,0,10*ROW('Sanitation Data'!F117))),'Data Summary'!DD123="Yes"),OFFSET('Sanitation Data'!$F$13,0,10*ROW('Sanitation Data'!F117)),NA())</f>
        <v>#N/A</v>
      </c>
      <c r="AP123" s="106" t="e">
        <f ca="true">+IF(AND(ISNUMBER(OFFSET('Sanitation Data'!$G$5,0,10*ROW('Sanitation Data'!G117))),'Data Summary'!DE123="Yes"),100-OFFSET('Sanitation Data'!$G$5,0,10*ROW('Sanitation Data'!G117)),NA())</f>
        <v>#N/A</v>
      </c>
      <c r="AQ123" s="106" t="e">
        <f ca="true">+IF(AND(ISNUMBER(OFFSET('Sanitation Data'!$G$7,0,10*ROW('Sanitation Data'!G117))),'Data Summary'!DF123="Yes"),OFFSET('Sanitation Data'!$G$7,0,10*ROW('Sanitation Data'!G117)),NA())</f>
        <v>#N/A</v>
      </c>
      <c r="AR123" s="106" t="e">
        <f ca="true">+IF(AND(ISNUMBER(OFFSET('Sanitation Data'!$G$11,0,10*ROW('Sanitation Data'!G117))),'Data Summary'!DG123="Yes"),OFFSET('Sanitation Data'!$G$11,0,10*ROW('Sanitation Data'!G117)),NA())</f>
        <v>#N/A</v>
      </c>
      <c r="AS123" s="106" t="e">
        <f ca="true">+IF(AND(ISNUMBER(OFFSET('Sanitation Data'!$G$12,0,10*ROW('Sanitation Data'!G117))),'Data Summary'!DH123="Yes"),OFFSET('Sanitation Data'!$G$12,0,10*ROW('Sanitation Data'!G117)),NA())</f>
        <v>#N/A</v>
      </c>
      <c r="AT123" s="106" t="e">
        <f ca="true">+IF(AND(ISNUMBER(OFFSET('Sanitation Data'!$G$13,0,10*ROW('Sanitation Data'!G117))),'Data Summary'!DI123="Yes"),OFFSET('Sanitation Data'!$G$13,0,10*ROW('Sanitation Data'!G117)),NA())</f>
        <v>#N/A</v>
      </c>
      <c r="AU123" s="106" t="e">
        <f ca="true">+IF(AND(ISNUMBER(OFFSET('Sanitation Data'!$H$5,0,10*ROW('Sanitation Data'!H117))),'Data Summary'!DJ123="Yes"),100-OFFSET('Sanitation Data'!$H$5,0,10*ROW('Sanitation Data'!H117)),NA())</f>
        <v>#N/A</v>
      </c>
      <c r="AV123" s="106" t="e">
        <f ca="true">+IF(AND(ISNUMBER(OFFSET('Sanitation Data'!$H$7,0,10*ROW('Sanitation Data'!H117))),'Data Summary'!DK123="Yes"),OFFSET('Sanitation Data'!$H$7,0,10*ROW('Sanitation Data'!H117)),NA())</f>
        <v>#N/A</v>
      </c>
      <c r="AW123" s="106" t="e">
        <f ca="true">+IF(AND(ISNUMBER(OFFSET('Sanitation Data'!$H$11,0,10*ROW('Sanitation Data'!H117))),'Data Summary'!DL123="Yes"),OFFSET('Sanitation Data'!$H$11,0,10*ROW('Sanitation Data'!H117)),NA())</f>
        <v>#N/A</v>
      </c>
      <c r="AX123" s="106" t="e">
        <f ca="true">+IF(AND(ISNUMBER(OFFSET('Sanitation Data'!$H$12,0,10*ROW('Sanitation Data'!H117))),'Data Summary'!DM123="Yes"),OFFSET('Sanitation Data'!$H$12,0,10*ROW('Sanitation Data'!H117)),NA())</f>
        <v>#N/A</v>
      </c>
      <c r="AY123" s="106" t="e">
        <f ca="true">+IF(AND(ISNUMBER(OFFSET('Sanitation Data'!$H$13,0,10*ROW('Sanitation Data'!H117))),'Data Summary'!DN123="Yes"),OFFSET('Sanitation Data'!$H$13,0,10*ROW('Sanitation Data'!H117)),NA())</f>
        <v>#N/A</v>
      </c>
      <c r="AZ123" s="111" t="e">
        <f ca="true">+IF(AND(ISNUMBER(OFFSET('Hygiene Data'!$C$6,0,10*ROW('Hygiene Data'!C117))),'Data Summary'!DO123="Yes"),OFFSET('Hygiene Data'!$C$6,0,10*ROW('Hygiene Data'!C117)),NA())</f>
        <v>#N/A</v>
      </c>
      <c r="BA123" s="111" t="e">
        <f ca="true">+IF(AND(ISNUMBER(OFFSET('Hygiene Data'!$C$8,0,10*ROW('Hygiene Data'!C117))),'Data Summary'!DP123="Yes"),OFFSET('Hygiene Data'!$C$8,0,10*ROW('Hygiene Data'!C117)),NA())</f>
        <v>#N/A</v>
      </c>
      <c r="BB123" s="111" t="e">
        <f ca="true">+IF(AND(ISNUMBER(OFFSET('Hygiene Data'!$C$10,0,10*ROW('Hygiene Data'!C117))),'Data Summary'!DQ123="Yes"),OFFSET('Hygiene Data'!$C$10,0,10*ROW('Hygiene Data'!C117)),NA())</f>
        <v>#N/A</v>
      </c>
      <c r="BC123" s="111" t="e">
        <f ca="true">+IF(AND(ISNUMBER(OFFSET('Hygiene Data'!$D$6,0,10*ROW('Hygiene Data'!D117))),'Data Summary'!DR123="Yes"),OFFSET('Hygiene Data'!$D$6,0,10*ROW('Hygiene Data'!D117)),NA())</f>
        <v>#N/A</v>
      </c>
      <c r="BD123" s="111" t="e">
        <f ca="true">+IF(AND(ISNUMBER(OFFSET('Hygiene Data'!$D$8,0,10*ROW('Hygiene Data'!D117))),'Data Summary'!DS123="Yes"),OFFSET('Hygiene Data'!$D$8,0,10*ROW('Hygiene Data'!D117)),NA())</f>
        <v>#N/A</v>
      </c>
      <c r="BE123" s="111" t="e">
        <f ca="true">+IF(AND(ISNUMBER(OFFSET('Hygiene Data'!$D$10,0,10*ROW('Hygiene Data'!D117))),'Data Summary'!DT123="Yes"),OFFSET('Hygiene Data'!$D$10,0,10*ROW('Hygiene Data'!D117)),NA())</f>
        <v>#N/A</v>
      </c>
      <c r="BF123" s="111" t="e">
        <f ca="true">+IF(AND(ISNUMBER(OFFSET('Hygiene Data'!$E$6,0,10*ROW('Hygiene Data'!E117))),'Data Summary'!DU123="Yes"),OFFSET('Hygiene Data'!$E$6,0,10*ROW('Hygiene Data'!E117)),NA())</f>
        <v>#N/A</v>
      </c>
      <c r="BG123" s="111" t="e">
        <f ca="true">+IF(AND(ISNUMBER(OFFSET('Hygiene Data'!$E$8,0,10*ROW('Hygiene Data'!E117))),'Data Summary'!DV123="Yes"),OFFSET('Hygiene Data'!$E$8,0,10*ROW('Hygiene Data'!E117)),NA())</f>
        <v>#N/A</v>
      </c>
      <c r="BH123" s="111" t="e">
        <f ca="true">+IF(AND(ISNUMBER(OFFSET('Hygiene Data'!$E$10,0,10*ROW('Hygiene Data'!E117))),'Data Summary'!DW123="Yes"),OFFSET('Hygiene Data'!$E$10,0,10*ROW('Hygiene Data'!E117)),NA())</f>
        <v>#N/A</v>
      </c>
      <c r="BI123" s="111" t="e">
        <f ca="true">+IF(AND(ISNUMBER(OFFSET('Hygiene Data'!$F$6,0,10*ROW('Hygiene Data'!F117))),'Data Summary'!DX123="Yes"),OFFSET('Hygiene Data'!$F$6,0,10*ROW('Hygiene Data'!F117)),NA())</f>
        <v>#N/A</v>
      </c>
      <c r="BJ123" s="111" t="e">
        <f ca="true">+IF(AND(ISNUMBER(OFFSET('Hygiene Data'!$F$8,0,10*ROW('Hygiene Data'!F117))),'Data Summary'!DY123="Yes"),OFFSET('Hygiene Data'!$F$8,0,10*ROW('Hygiene Data'!F117)),NA())</f>
        <v>#N/A</v>
      </c>
      <c r="BK123" s="111" t="e">
        <f ca="true">+IF(AND(ISNUMBER(OFFSET('Hygiene Data'!$F$10,0,10*ROW('Hygiene Data'!F117))),'Data Summary'!DZ123="Yes"),OFFSET('Hygiene Data'!$F$10,0,10*ROW('Hygiene Data'!F117)),NA())</f>
        <v>#N/A</v>
      </c>
      <c r="BL123" s="111" t="e">
        <f ca="true">+IF(AND(ISNUMBER(OFFSET('Hygiene Data'!$G$6,0,10*ROW('Hygiene Data'!G117))),'Data Summary'!EA123="Yes"),OFFSET('Hygiene Data'!$G$6,0,10*ROW('Hygiene Data'!G117)),NA())</f>
        <v>#N/A</v>
      </c>
      <c r="BM123" s="111" t="e">
        <f ca="true">+IF(AND(ISNUMBER(OFFSET('Hygiene Data'!$G$8,0,10*ROW('Hygiene Data'!G117))),'Data Summary'!EB123="Yes"),OFFSET('Hygiene Data'!$G$8,0,10*ROW('Hygiene Data'!G117)),NA())</f>
        <v>#N/A</v>
      </c>
      <c r="BN123" s="111" t="e">
        <f ca="true">+IF(AND(ISNUMBER(OFFSET('Hygiene Data'!$G$10,0,10*ROW('Hygiene Data'!G117))),'Data Summary'!EC123="Yes"),OFFSET('Hygiene Data'!$G$10,0,10*ROW('Hygiene Data'!G117)),NA())</f>
        <v>#N/A</v>
      </c>
      <c r="BO123" s="111" t="e">
        <f ca="true">+IF(AND(ISNUMBER(OFFSET('Hygiene Data'!$H$6,0,10*ROW('Hygiene Data'!H117))),'Data Summary'!ED123="Yes"),OFFSET('Hygiene Data'!$H$6,0,10*ROW('Hygiene Data'!H117)),NA())</f>
        <v>#N/A</v>
      </c>
      <c r="BP123" s="111" t="e">
        <f ca="true">+IF(AND(ISNUMBER(OFFSET('Hygiene Data'!$H$8,0,10*ROW('Hygiene Data'!H117))),'Data Summary'!EE123="Yes"),OFFSET('Hygiene Data'!$H$8,0,10*ROW('Hygiene Data'!H117)),NA())</f>
        <v>#N/A</v>
      </c>
      <c r="BQ123" s="111" t="e">
        <f ca="true">+IF(AND(ISNUMBER(OFFSET('Hygiene Data'!$H$10,0,10*ROW('Hygiene Data'!H117))),'Data Summary'!EF123="Yes"),OFFSET('Hygiene Data'!$H$10,0,10*ROW('Hygiene Data'!H117)),NA())</f>
        <v>#N/A</v>
      </c>
    </row>
    <row r="124" x14ac:dyDescent="0.2">
      <c r="A124" s="59" t="e">
        <f ca="true">+IF(OFFSET('Water Data'!$B$1,0,10*ROW('Water Data'!B118))="",NA(),OFFSET('Water Data'!$B$1,0,10*ROW('Water Data'!B118)))</f>
        <v>#N/A</v>
      </c>
      <c r="B124" s="59" t="e">
        <f ca="true">+IF(OFFSET('Water Data'!$A$3,0,10*ROW('Water Data'!A121))="",NA(),OFFSET('Water Data'!$A$3,0,10*ROW('Water Data'!A121)))</f>
        <v>#N/A</v>
      </c>
      <c r="C124" s="59" t="e">
        <f ca="true">+IF(OFFSET('Water Data'!$C$3,0,10*ROW('Water Data'!C121))="",NA(),OFFSET('Water Data'!$C$3,0,10*ROW('Water Data'!C121)))</f>
        <v>#N/A</v>
      </c>
      <c r="D124" s="60" t="e">
        <f ca="true">+IF(AND(ISNUMBER(OFFSET('Water Data'!$C$5,0,10*ROW('Water Data'!C118))),'Data Summary'!BS124="Yes"),100-OFFSET('Water Data'!$C$5,0,10*ROW('Water Data'!C118)),NA())</f>
        <v>#N/A</v>
      </c>
      <c r="E124" s="60" t="e">
        <f ca="true">+IF(AND(ISNUMBER(OFFSET('Water Data'!$C$7,0,10*ROW('Water Data'!C118))),'Data Summary'!BT124="Yes"),OFFSET('Water Data'!$C$7,0,10*ROW('Water Data'!C118)),NA())</f>
        <v>#N/A</v>
      </c>
      <c r="F124" s="60" t="e">
        <f ca="true">+IF(AND(ISNUMBER(OFFSET('Water Data'!$C$10,0,10*ROW('Water Data'!C118))),'Data Summary'!BU124="Yes"),OFFSET('Water Data'!$C$10,0,10*ROW('Water Data'!C118)),NA())</f>
        <v>#N/A</v>
      </c>
      <c r="G124" s="60" t="e">
        <f ca="true">+IF(AND(ISNUMBER(OFFSET('Water Data'!$D$5,0,10*ROW('Water Data'!D118))),'Data Summary'!BV124="Yes"),100-OFFSET('Water Data'!$D$5,0,10*ROW('Water Data'!D118)),NA())</f>
        <v>#N/A</v>
      </c>
      <c r="H124" s="60" t="e">
        <f ca="true">+IF(AND(ISNUMBER(OFFSET('Water Data'!$D$7,0,10*ROW('Water Data'!D118))),'Data Summary'!BW124="Yes"),OFFSET('Water Data'!$D$7,0,10*ROW('Water Data'!D118)),NA())</f>
        <v>#N/A</v>
      </c>
      <c r="I124" s="60" t="e">
        <f ca="true">+IF(AND(ISNUMBER(OFFSET('Water Data'!$D$10,0,10*ROW('Water Data'!D118))),'Data Summary'!BX124="Yes"),OFFSET('Water Data'!$D$10,0,10*ROW('Water Data'!D118)),NA())</f>
        <v>#N/A</v>
      </c>
      <c r="J124" s="60" t="e">
        <f ca="true">+IF(AND(ISNUMBER(OFFSET('Water Data'!$E$5,0,10*ROW('Water Data'!E118))),'Data Summary'!BY124="Yes"),100-OFFSET('Water Data'!$E$5,0,10*ROW('Water Data'!E118)),NA())</f>
        <v>#N/A</v>
      </c>
      <c r="K124" s="60" t="e">
        <f ca="true">+IF(AND(ISNUMBER(OFFSET('Water Data'!$E$7,0,10*ROW('Water Data'!E118))),'Data Summary'!BZ124="Yes"),OFFSET('Water Data'!$E$7,0,10*ROW('Water Data'!E118)),NA())</f>
        <v>#N/A</v>
      </c>
      <c r="L124" s="60" t="e">
        <f ca="true">+IF(AND(ISNUMBER(OFFSET('Water Data'!$E$10,0,10*ROW('Water Data'!E118))),'Data Summary'!CA124="Yes"),OFFSET('Water Data'!$E$10,0,10*ROW('Water Data'!E118)),NA())</f>
        <v>#N/A</v>
      </c>
      <c r="M124" s="60" t="e">
        <f ca="true">+IF(AND(ISNUMBER(OFFSET('Water Data'!$F$5,0,10*ROW('Water Data'!F118))),'Data Summary'!CB124="Yes"),100-OFFSET('Water Data'!$F$5,0,10*ROW('Water Data'!F118)),NA())</f>
        <v>#N/A</v>
      </c>
      <c r="N124" s="60" t="e">
        <f ca="true">+IF(AND(ISNUMBER(OFFSET('Water Data'!$F$7,0,10*ROW('Water Data'!F118))),'Data Summary'!CC124="Yes"),OFFSET('Water Data'!$F$7,0,10*ROW('Water Data'!F118)),NA())</f>
        <v>#N/A</v>
      </c>
      <c r="O124" s="60" t="e">
        <f ca="true">+IF(AND(ISNUMBER(OFFSET('Water Data'!$F$10,0,10*ROW('Water Data'!F118))),'Data Summary'!CD124="Yes"),OFFSET('Water Data'!$F$10,0,10*ROW('Water Data'!F118)),NA())</f>
        <v>#N/A</v>
      </c>
      <c r="P124" s="60" t="e">
        <f ca="true">+IF(AND(ISNUMBER(OFFSET('Water Data'!$G$5,0,10*ROW('Water Data'!G118))),'Data Summary'!CE124="Yes"),100-OFFSET('Water Data'!$G$5,0,10*ROW('Water Data'!G118)),NA())</f>
        <v>#N/A</v>
      </c>
      <c r="Q124" s="60" t="e">
        <f ca="true">+IF(AND(ISNUMBER(OFFSET('Water Data'!$G$7,0,10*ROW('Water Data'!G118))),'Data Summary'!CF124="Yes"),OFFSET('Water Data'!$G$7,0,10*ROW('Water Data'!G118)),NA())</f>
        <v>#N/A</v>
      </c>
      <c r="R124" s="60" t="e">
        <f ca="true">+IF(AND(ISNUMBER(OFFSET('Water Data'!$G$10,0,10*ROW('Water Data'!G118))),'Data Summary'!CG124="Yes"),OFFSET('Water Data'!$G$10,0,10*ROW('Water Data'!G118)),NA())</f>
        <v>#N/A</v>
      </c>
      <c r="S124" s="60" t="e">
        <f ca="true">+IF(AND(ISNUMBER(OFFSET('Water Data'!$H$5,0,10*ROW('Water Data'!H118))),'Data Summary'!CH124="Yes"),100-OFFSET('Water Data'!$H$5,0,10*ROW('Water Data'!H118)),NA())</f>
        <v>#N/A</v>
      </c>
      <c r="T124" s="60" t="e">
        <f ca="true">+IF(AND(ISNUMBER(OFFSET('Water Data'!$H$7,0,10*ROW('Water Data'!H118))),'Data Summary'!CI124="Yes"),OFFSET('Water Data'!$H$7,0,10*ROW('Water Data'!H118)),NA())</f>
        <v>#N/A</v>
      </c>
      <c r="U124" s="60" t="e">
        <f ca="true">+IF(AND(ISNUMBER(OFFSET('Water Data'!$H$10,0,10*ROW('Water Data'!H118))),'Data Summary'!CJ124="Yes"),OFFSET('Water Data'!$H$10,0,10*ROW('Water Data'!H118)),NA())</f>
        <v>#N/A</v>
      </c>
      <c r="V124" s="106" t="e">
        <f ca="true">+IF(AND(ISNUMBER(OFFSET('Sanitation Data'!$C$5,0,10*ROW('Sanitation Data'!C118))),'Data Summary'!CK124="Yes"),100-OFFSET('Sanitation Data'!$C$5,0,10*ROW('Sanitation Data'!C118)),NA())</f>
        <v>#N/A</v>
      </c>
      <c r="W124" s="106" t="e">
        <f ca="true">+IF(AND(ISNUMBER(OFFSET('Sanitation Data'!$C$7,0,10*ROW('Sanitation Data'!C118))),'Data Summary'!CL124="Yes"),OFFSET('Sanitation Data'!$C$7,0,10*ROW('Sanitation Data'!C118)),NA())</f>
        <v>#N/A</v>
      </c>
      <c r="X124" s="106" t="e">
        <f ca="true">+IF(AND(ISNUMBER(OFFSET('Sanitation Data'!$C$11,0,10*ROW('Sanitation Data'!C118))),'Data Summary'!CM124="Yes"),OFFSET('Sanitation Data'!$C$11,0,10*ROW('Sanitation Data'!C118)),NA())</f>
        <v>#N/A</v>
      </c>
      <c r="Y124" s="106" t="e">
        <f ca="true">+IF(AND(ISNUMBER(OFFSET('Sanitation Data'!$C$12,0,10*ROW('Sanitation Data'!C118))),'Data Summary'!CN124="Yes"),OFFSET('Sanitation Data'!$C$12,0,10*ROW('Sanitation Data'!C118)),NA())</f>
        <v>#N/A</v>
      </c>
      <c r="Z124" s="106" t="e">
        <f ca="true">+IF(AND(ISNUMBER(OFFSET('Sanitation Data'!$C$13,0,10*ROW('Sanitation Data'!C118))),'Data Summary'!CO124="Yes"),OFFSET('Sanitation Data'!$C$13,0,10*ROW('Sanitation Data'!C118)),NA())</f>
        <v>#N/A</v>
      </c>
      <c r="AA124" s="106" t="e">
        <f ca="true">+IF(AND(ISNUMBER(OFFSET('Sanitation Data'!$D$5,0,10*ROW('Sanitation Data'!D118))),'Data Summary'!CP124="Yes"),100-OFFSET('Sanitation Data'!$D$5,0,10*ROW('Sanitation Data'!D118)),NA())</f>
        <v>#N/A</v>
      </c>
      <c r="AB124" s="106" t="e">
        <f ca="true">+IF(AND(ISNUMBER(OFFSET('Sanitation Data'!$D$7,0,10*ROW('Sanitation Data'!D118))),'Data Summary'!CQ124="Yes"),OFFSET('Sanitation Data'!$D$7,0,10*ROW('Sanitation Data'!D118)),NA())</f>
        <v>#N/A</v>
      </c>
      <c r="AC124" s="106" t="e">
        <f ca="true">+IF(AND(ISNUMBER(OFFSET('Sanitation Data'!$D$11,0,10*ROW('Sanitation Data'!D118))),'Data Summary'!CR124="Yes"),OFFSET('Sanitation Data'!$D$11,0,10*ROW('Sanitation Data'!D118)),NA())</f>
        <v>#N/A</v>
      </c>
      <c r="AD124" s="106" t="e">
        <f ca="true">+IF(AND(ISNUMBER(OFFSET('Sanitation Data'!$D$12,0,10*ROW('Sanitation Data'!D118))),'Data Summary'!CS124="Yes"),OFFSET('Sanitation Data'!$D$12,0,10*ROW('Sanitation Data'!D118)),NA())</f>
        <v>#N/A</v>
      </c>
      <c r="AE124" s="106" t="e">
        <f ca="true">+IF(AND(ISNUMBER(OFFSET('Sanitation Data'!$D$13,0,10*ROW('Sanitation Data'!D118))),'Data Summary'!CT124="Yes"),OFFSET('Sanitation Data'!$D$13,0,10*ROW('Sanitation Data'!D118)),NA())</f>
        <v>#N/A</v>
      </c>
      <c r="AF124" s="106" t="e">
        <f ca="true">+IF(AND(ISNUMBER(OFFSET('Sanitation Data'!$E$5,0,10*ROW('Sanitation Data'!E118))),'Data Summary'!CU124="Yes"),100-OFFSET('Sanitation Data'!$E$5,0,10*ROW('Sanitation Data'!E118)),NA())</f>
        <v>#N/A</v>
      </c>
      <c r="AG124" s="106" t="e">
        <f ca="true">+IF(AND(ISNUMBER(OFFSET('Sanitation Data'!$E$7,0,10*ROW('Sanitation Data'!E118))),'Data Summary'!CV124="Yes"),OFFSET('Sanitation Data'!$E$7,0,10*ROW('Sanitation Data'!E118)),NA())</f>
        <v>#N/A</v>
      </c>
      <c r="AH124" s="106" t="e">
        <f ca="true">+IF(AND(ISNUMBER(OFFSET('Sanitation Data'!$E$11,0,10*ROW('Sanitation Data'!E118))),'Data Summary'!CW124="Yes"),OFFSET('Sanitation Data'!$E$11,0,10*ROW('Sanitation Data'!E118)),NA())</f>
        <v>#N/A</v>
      </c>
      <c r="AI124" s="106" t="e">
        <f ca="true">+IF(AND(ISNUMBER(OFFSET('Sanitation Data'!$E$12,0,10*ROW('Sanitation Data'!E118))),'Data Summary'!CX124="Yes"),OFFSET('Sanitation Data'!$E$12,0,10*ROW('Sanitation Data'!E118)),NA())</f>
        <v>#N/A</v>
      </c>
      <c r="AJ124" s="106" t="e">
        <f ca="true">+IF(AND(ISNUMBER(OFFSET('Sanitation Data'!$E$13,0,10*ROW('Sanitation Data'!E118))),'Data Summary'!CY124="Yes"),OFFSET('Sanitation Data'!$E$13,0,10*ROW('Sanitation Data'!E118)),NA())</f>
        <v>#N/A</v>
      </c>
      <c r="AK124" s="106" t="e">
        <f ca="true">+IF(AND(ISNUMBER(OFFSET('Sanitation Data'!$F$5,0,10*ROW('Sanitation Data'!F118))),'Data Summary'!CZ124="Yes"),100-OFFSET('Sanitation Data'!$F$5,0,10*ROW('Sanitation Data'!F118)),NA())</f>
        <v>#N/A</v>
      </c>
      <c r="AL124" s="106" t="e">
        <f ca="true">+IF(AND(ISNUMBER(OFFSET('Sanitation Data'!$F$7,0,10*ROW('Sanitation Data'!F118))),'Data Summary'!DA124="Yes"),OFFSET('Sanitation Data'!$F$7,0,10*ROW('Sanitation Data'!F118)),NA())</f>
        <v>#N/A</v>
      </c>
      <c r="AM124" s="106" t="e">
        <f ca="true">+IF(AND(ISNUMBER(OFFSET('Sanitation Data'!$F$11,0,10*ROW('Sanitation Data'!F118))),'Data Summary'!DB124="Yes"),OFFSET('Sanitation Data'!$F$11,0,10*ROW('Sanitation Data'!F118)),NA())</f>
        <v>#N/A</v>
      </c>
      <c r="AN124" s="106" t="e">
        <f ca="true">+IF(AND(ISNUMBER(OFFSET('Sanitation Data'!$F$12,0,10*ROW('Sanitation Data'!F118))),'Data Summary'!DC124="Yes"),OFFSET('Sanitation Data'!$F$12,0,10*ROW('Sanitation Data'!F118)),NA())</f>
        <v>#N/A</v>
      </c>
      <c r="AO124" s="106" t="e">
        <f ca="true">+IF(AND(ISNUMBER(OFFSET('Sanitation Data'!$F$13,0,10*ROW('Sanitation Data'!F118))),'Data Summary'!DD124="Yes"),OFFSET('Sanitation Data'!$F$13,0,10*ROW('Sanitation Data'!F118)),NA())</f>
        <v>#N/A</v>
      </c>
      <c r="AP124" s="106" t="e">
        <f ca="true">+IF(AND(ISNUMBER(OFFSET('Sanitation Data'!$G$5,0,10*ROW('Sanitation Data'!G118))),'Data Summary'!DE124="Yes"),100-OFFSET('Sanitation Data'!$G$5,0,10*ROW('Sanitation Data'!G118)),NA())</f>
        <v>#N/A</v>
      </c>
      <c r="AQ124" s="106" t="e">
        <f ca="true">+IF(AND(ISNUMBER(OFFSET('Sanitation Data'!$G$7,0,10*ROW('Sanitation Data'!G118))),'Data Summary'!DF124="Yes"),OFFSET('Sanitation Data'!$G$7,0,10*ROW('Sanitation Data'!G118)),NA())</f>
        <v>#N/A</v>
      </c>
      <c r="AR124" s="106" t="e">
        <f ca="true">+IF(AND(ISNUMBER(OFFSET('Sanitation Data'!$G$11,0,10*ROW('Sanitation Data'!G118))),'Data Summary'!DG124="Yes"),OFFSET('Sanitation Data'!$G$11,0,10*ROW('Sanitation Data'!G118)),NA())</f>
        <v>#N/A</v>
      </c>
      <c r="AS124" s="106" t="e">
        <f ca="true">+IF(AND(ISNUMBER(OFFSET('Sanitation Data'!$G$12,0,10*ROW('Sanitation Data'!G118))),'Data Summary'!DH124="Yes"),OFFSET('Sanitation Data'!$G$12,0,10*ROW('Sanitation Data'!G118)),NA())</f>
        <v>#N/A</v>
      </c>
      <c r="AT124" s="106" t="e">
        <f ca="true">+IF(AND(ISNUMBER(OFFSET('Sanitation Data'!$G$13,0,10*ROW('Sanitation Data'!G118))),'Data Summary'!DI124="Yes"),OFFSET('Sanitation Data'!$G$13,0,10*ROW('Sanitation Data'!G118)),NA())</f>
        <v>#N/A</v>
      </c>
      <c r="AU124" s="106" t="e">
        <f ca="true">+IF(AND(ISNUMBER(OFFSET('Sanitation Data'!$H$5,0,10*ROW('Sanitation Data'!H118))),'Data Summary'!DJ124="Yes"),100-OFFSET('Sanitation Data'!$H$5,0,10*ROW('Sanitation Data'!H118)),NA())</f>
        <v>#N/A</v>
      </c>
      <c r="AV124" s="106" t="e">
        <f ca="true">+IF(AND(ISNUMBER(OFFSET('Sanitation Data'!$H$7,0,10*ROW('Sanitation Data'!H118))),'Data Summary'!DK124="Yes"),OFFSET('Sanitation Data'!$H$7,0,10*ROW('Sanitation Data'!H118)),NA())</f>
        <v>#N/A</v>
      </c>
      <c r="AW124" s="106" t="e">
        <f ca="true">+IF(AND(ISNUMBER(OFFSET('Sanitation Data'!$H$11,0,10*ROW('Sanitation Data'!H118))),'Data Summary'!DL124="Yes"),OFFSET('Sanitation Data'!$H$11,0,10*ROW('Sanitation Data'!H118)),NA())</f>
        <v>#N/A</v>
      </c>
      <c r="AX124" s="106" t="e">
        <f ca="true">+IF(AND(ISNUMBER(OFFSET('Sanitation Data'!$H$12,0,10*ROW('Sanitation Data'!H118))),'Data Summary'!DM124="Yes"),OFFSET('Sanitation Data'!$H$12,0,10*ROW('Sanitation Data'!H118)),NA())</f>
        <v>#N/A</v>
      </c>
      <c r="AY124" s="106" t="e">
        <f ca="true">+IF(AND(ISNUMBER(OFFSET('Sanitation Data'!$H$13,0,10*ROW('Sanitation Data'!H118))),'Data Summary'!DN124="Yes"),OFFSET('Sanitation Data'!$H$13,0,10*ROW('Sanitation Data'!H118)),NA())</f>
        <v>#N/A</v>
      </c>
      <c r="AZ124" s="111" t="e">
        <f ca="true">+IF(AND(ISNUMBER(OFFSET('Hygiene Data'!$C$6,0,10*ROW('Hygiene Data'!C118))),'Data Summary'!DO124="Yes"),OFFSET('Hygiene Data'!$C$6,0,10*ROW('Hygiene Data'!C118)),NA())</f>
        <v>#N/A</v>
      </c>
      <c r="BA124" s="111" t="e">
        <f ca="true">+IF(AND(ISNUMBER(OFFSET('Hygiene Data'!$C$8,0,10*ROW('Hygiene Data'!C118))),'Data Summary'!DP124="Yes"),OFFSET('Hygiene Data'!$C$8,0,10*ROW('Hygiene Data'!C118)),NA())</f>
        <v>#N/A</v>
      </c>
      <c r="BB124" s="111" t="e">
        <f ca="true">+IF(AND(ISNUMBER(OFFSET('Hygiene Data'!$C$10,0,10*ROW('Hygiene Data'!C118))),'Data Summary'!DQ124="Yes"),OFFSET('Hygiene Data'!$C$10,0,10*ROW('Hygiene Data'!C118)),NA())</f>
        <v>#N/A</v>
      </c>
      <c r="BC124" s="111" t="e">
        <f ca="true">+IF(AND(ISNUMBER(OFFSET('Hygiene Data'!$D$6,0,10*ROW('Hygiene Data'!D118))),'Data Summary'!DR124="Yes"),OFFSET('Hygiene Data'!$D$6,0,10*ROW('Hygiene Data'!D118)),NA())</f>
        <v>#N/A</v>
      </c>
      <c r="BD124" s="111" t="e">
        <f ca="true">+IF(AND(ISNUMBER(OFFSET('Hygiene Data'!$D$8,0,10*ROW('Hygiene Data'!D118))),'Data Summary'!DS124="Yes"),OFFSET('Hygiene Data'!$D$8,0,10*ROW('Hygiene Data'!D118)),NA())</f>
        <v>#N/A</v>
      </c>
      <c r="BE124" s="111" t="e">
        <f ca="true">+IF(AND(ISNUMBER(OFFSET('Hygiene Data'!$D$10,0,10*ROW('Hygiene Data'!D118))),'Data Summary'!DT124="Yes"),OFFSET('Hygiene Data'!$D$10,0,10*ROW('Hygiene Data'!D118)),NA())</f>
        <v>#N/A</v>
      </c>
      <c r="BF124" s="111" t="e">
        <f ca="true">+IF(AND(ISNUMBER(OFFSET('Hygiene Data'!$E$6,0,10*ROW('Hygiene Data'!E118))),'Data Summary'!DU124="Yes"),OFFSET('Hygiene Data'!$E$6,0,10*ROW('Hygiene Data'!E118)),NA())</f>
        <v>#N/A</v>
      </c>
      <c r="BG124" s="111" t="e">
        <f ca="true">+IF(AND(ISNUMBER(OFFSET('Hygiene Data'!$E$8,0,10*ROW('Hygiene Data'!E118))),'Data Summary'!DV124="Yes"),OFFSET('Hygiene Data'!$E$8,0,10*ROW('Hygiene Data'!E118)),NA())</f>
        <v>#N/A</v>
      </c>
      <c r="BH124" s="111" t="e">
        <f ca="true">+IF(AND(ISNUMBER(OFFSET('Hygiene Data'!$E$10,0,10*ROW('Hygiene Data'!E118))),'Data Summary'!DW124="Yes"),OFFSET('Hygiene Data'!$E$10,0,10*ROW('Hygiene Data'!E118)),NA())</f>
        <v>#N/A</v>
      </c>
      <c r="BI124" s="111" t="e">
        <f ca="true">+IF(AND(ISNUMBER(OFFSET('Hygiene Data'!$F$6,0,10*ROW('Hygiene Data'!F118))),'Data Summary'!DX124="Yes"),OFFSET('Hygiene Data'!$F$6,0,10*ROW('Hygiene Data'!F118)),NA())</f>
        <v>#N/A</v>
      </c>
      <c r="BJ124" s="111" t="e">
        <f ca="true">+IF(AND(ISNUMBER(OFFSET('Hygiene Data'!$F$8,0,10*ROW('Hygiene Data'!F118))),'Data Summary'!DY124="Yes"),OFFSET('Hygiene Data'!$F$8,0,10*ROW('Hygiene Data'!F118)),NA())</f>
        <v>#N/A</v>
      </c>
      <c r="BK124" s="111" t="e">
        <f ca="true">+IF(AND(ISNUMBER(OFFSET('Hygiene Data'!$F$10,0,10*ROW('Hygiene Data'!F118))),'Data Summary'!DZ124="Yes"),OFFSET('Hygiene Data'!$F$10,0,10*ROW('Hygiene Data'!F118)),NA())</f>
        <v>#N/A</v>
      </c>
      <c r="BL124" s="111" t="e">
        <f ca="true">+IF(AND(ISNUMBER(OFFSET('Hygiene Data'!$G$6,0,10*ROW('Hygiene Data'!G118))),'Data Summary'!EA124="Yes"),OFFSET('Hygiene Data'!$G$6,0,10*ROW('Hygiene Data'!G118)),NA())</f>
        <v>#N/A</v>
      </c>
      <c r="BM124" s="111" t="e">
        <f ca="true">+IF(AND(ISNUMBER(OFFSET('Hygiene Data'!$G$8,0,10*ROW('Hygiene Data'!G118))),'Data Summary'!EB124="Yes"),OFFSET('Hygiene Data'!$G$8,0,10*ROW('Hygiene Data'!G118)),NA())</f>
        <v>#N/A</v>
      </c>
      <c r="BN124" s="111" t="e">
        <f ca="true">+IF(AND(ISNUMBER(OFFSET('Hygiene Data'!$G$10,0,10*ROW('Hygiene Data'!G118))),'Data Summary'!EC124="Yes"),OFFSET('Hygiene Data'!$G$10,0,10*ROW('Hygiene Data'!G118)),NA())</f>
        <v>#N/A</v>
      </c>
      <c r="BO124" s="111" t="e">
        <f ca="true">+IF(AND(ISNUMBER(OFFSET('Hygiene Data'!$H$6,0,10*ROW('Hygiene Data'!H118))),'Data Summary'!ED124="Yes"),OFFSET('Hygiene Data'!$H$6,0,10*ROW('Hygiene Data'!H118)),NA())</f>
        <v>#N/A</v>
      </c>
      <c r="BP124" s="111" t="e">
        <f ca="true">+IF(AND(ISNUMBER(OFFSET('Hygiene Data'!$H$8,0,10*ROW('Hygiene Data'!H118))),'Data Summary'!EE124="Yes"),OFFSET('Hygiene Data'!$H$8,0,10*ROW('Hygiene Data'!H118)),NA())</f>
        <v>#N/A</v>
      </c>
      <c r="BQ124" s="111" t="e">
        <f ca="true">+IF(AND(ISNUMBER(OFFSET('Hygiene Data'!$H$10,0,10*ROW('Hygiene Data'!H118))),'Data Summary'!EF124="Yes"),OFFSET('Hygiene Data'!$H$10,0,10*ROW('Hygiene Data'!H118)),NA())</f>
        <v>#N/A</v>
      </c>
    </row>
    <row r="125" x14ac:dyDescent="0.2">
      <c r="A125" s="59" t="e">
        <f ca="true">+IF(OFFSET('Water Data'!$B$1,0,10*ROW('Water Data'!B119))="",NA(),OFFSET('Water Data'!$B$1,0,10*ROW('Water Data'!B119)))</f>
        <v>#N/A</v>
      </c>
      <c r="B125" s="59" t="e">
        <f ca="true">+IF(OFFSET('Water Data'!$A$3,0,10*ROW('Water Data'!A122))="",NA(),OFFSET('Water Data'!$A$3,0,10*ROW('Water Data'!A122)))</f>
        <v>#N/A</v>
      </c>
      <c r="C125" s="59" t="e">
        <f ca="true">+IF(OFFSET('Water Data'!$C$3,0,10*ROW('Water Data'!C122))="",NA(),OFFSET('Water Data'!$C$3,0,10*ROW('Water Data'!C122)))</f>
        <v>#N/A</v>
      </c>
      <c r="D125" s="60" t="e">
        <f ca="true">+IF(AND(ISNUMBER(OFFSET('Water Data'!$C$5,0,10*ROW('Water Data'!C119))),'Data Summary'!BS125="Yes"),100-OFFSET('Water Data'!$C$5,0,10*ROW('Water Data'!C119)),NA())</f>
        <v>#N/A</v>
      </c>
      <c r="E125" s="60" t="e">
        <f ca="true">+IF(AND(ISNUMBER(OFFSET('Water Data'!$C$7,0,10*ROW('Water Data'!C119))),'Data Summary'!BT125="Yes"),OFFSET('Water Data'!$C$7,0,10*ROW('Water Data'!C119)),NA())</f>
        <v>#N/A</v>
      </c>
      <c r="F125" s="60" t="e">
        <f ca="true">+IF(AND(ISNUMBER(OFFSET('Water Data'!$C$10,0,10*ROW('Water Data'!C119))),'Data Summary'!BU125="Yes"),OFFSET('Water Data'!$C$10,0,10*ROW('Water Data'!C119)),NA())</f>
        <v>#N/A</v>
      </c>
      <c r="G125" s="60" t="e">
        <f ca="true">+IF(AND(ISNUMBER(OFFSET('Water Data'!$D$5,0,10*ROW('Water Data'!D119))),'Data Summary'!BV125="Yes"),100-OFFSET('Water Data'!$D$5,0,10*ROW('Water Data'!D119)),NA())</f>
        <v>#N/A</v>
      </c>
      <c r="H125" s="60" t="e">
        <f ca="true">+IF(AND(ISNUMBER(OFFSET('Water Data'!$D$7,0,10*ROW('Water Data'!D119))),'Data Summary'!BW125="Yes"),OFFSET('Water Data'!$D$7,0,10*ROW('Water Data'!D119)),NA())</f>
        <v>#N/A</v>
      </c>
      <c r="I125" s="60" t="e">
        <f ca="true">+IF(AND(ISNUMBER(OFFSET('Water Data'!$D$10,0,10*ROW('Water Data'!D119))),'Data Summary'!BX125="Yes"),OFFSET('Water Data'!$D$10,0,10*ROW('Water Data'!D119)),NA())</f>
        <v>#N/A</v>
      </c>
      <c r="J125" s="60" t="e">
        <f ca="true">+IF(AND(ISNUMBER(OFFSET('Water Data'!$E$5,0,10*ROW('Water Data'!E119))),'Data Summary'!BY125="Yes"),100-OFFSET('Water Data'!$E$5,0,10*ROW('Water Data'!E119)),NA())</f>
        <v>#N/A</v>
      </c>
      <c r="K125" s="60" t="e">
        <f ca="true">+IF(AND(ISNUMBER(OFFSET('Water Data'!$E$7,0,10*ROW('Water Data'!E119))),'Data Summary'!BZ125="Yes"),OFFSET('Water Data'!$E$7,0,10*ROW('Water Data'!E119)),NA())</f>
        <v>#N/A</v>
      </c>
      <c r="L125" s="60" t="e">
        <f ca="true">+IF(AND(ISNUMBER(OFFSET('Water Data'!$E$10,0,10*ROW('Water Data'!E119))),'Data Summary'!CA125="Yes"),OFFSET('Water Data'!$E$10,0,10*ROW('Water Data'!E119)),NA())</f>
        <v>#N/A</v>
      </c>
      <c r="M125" s="60" t="e">
        <f ca="true">+IF(AND(ISNUMBER(OFFSET('Water Data'!$F$5,0,10*ROW('Water Data'!F119))),'Data Summary'!CB125="Yes"),100-OFFSET('Water Data'!$F$5,0,10*ROW('Water Data'!F119)),NA())</f>
        <v>#N/A</v>
      </c>
      <c r="N125" s="60" t="e">
        <f ca="true">+IF(AND(ISNUMBER(OFFSET('Water Data'!$F$7,0,10*ROW('Water Data'!F119))),'Data Summary'!CC125="Yes"),OFFSET('Water Data'!$F$7,0,10*ROW('Water Data'!F119)),NA())</f>
        <v>#N/A</v>
      </c>
      <c r="O125" s="60" t="e">
        <f ca="true">+IF(AND(ISNUMBER(OFFSET('Water Data'!$F$10,0,10*ROW('Water Data'!F119))),'Data Summary'!CD125="Yes"),OFFSET('Water Data'!$F$10,0,10*ROW('Water Data'!F119)),NA())</f>
        <v>#N/A</v>
      </c>
      <c r="P125" s="60" t="e">
        <f ca="true">+IF(AND(ISNUMBER(OFFSET('Water Data'!$G$5,0,10*ROW('Water Data'!G119))),'Data Summary'!CE125="Yes"),100-OFFSET('Water Data'!$G$5,0,10*ROW('Water Data'!G119)),NA())</f>
        <v>#N/A</v>
      </c>
      <c r="Q125" s="60" t="e">
        <f ca="true">+IF(AND(ISNUMBER(OFFSET('Water Data'!$G$7,0,10*ROW('Water Data'!G119))),'Data Summary'!CF125="Yes"),OFFSET('Water Data'!$G$7,0,10*ROW('Water Data'!G119)),NA())</f>
        <v>#N/A</v>
      </c>
      <c r="R125" s="60" t="e">
        <f ca="true">+IF(AND(ISNUMBER(OFFSET('Water Data'!$G$10,0,10*ROW('Water Data'!G119))),'Data Summary'!CG125="Yes"),OFFSET('Water Data'!$G$10,0,10*ROW('Water Data'!G119)),NA())</f>
        <v>#N/A</v>
      </c>
      <c r="S125" s="60" t="e">
        <f ca="true">+IF(AND(ISNUMBER(OFFSET('Water Data'!$H$5,0,10*ROW('Water Data'!H119))),'Data Summary'!CH125="Yes"),100-OFFSET('Water Data'!$H$5,0,10*ROW('Water Data'!H119)),NA())</f>
        <v>#N/A</v>
      </c>
      <c r="T125" s="60" t="e">
        <f ca="true">+IF(AND(ISNUMBER(OFFSET('Water Data'!$H$7,0,10*ROW('Water Data'!H119))),'Data Summary'!CI125="Yes"),OFFSET('Water Data'!$H$7,0,10*ROW('Water Data'!H119)),NA())</f>
        <v>#N/A</v>
      </c>
      <c r="U125" s="60" t="e">
        <f ca="true">+IF(AND(ISNUMBER(OFFSET('Water Data'!$H$10,0,10*ROW('Water Data'!H119))),'Data Summary'!CJ125="Yes"),OFFSET('Water Data'!$H$10,0,10*ROW('Water Data'!H119)),NA())</f>
        <v>#N/A</v>
      </c>
      <c r="V125" s="106" t="e">
        <f ca="true">+IF(AND(ISNUMBER(OFFSET('Sanitation Data'!$C$5,0,10*ROW('Sanitation Data'!C119))),'Data Summary'!CK125="Yes"),100-OFFSET('Sanitation Data'!$C$5,0,10*ROW('Sanitation Data'!C119)),NA())</f>
        <v>#N/A</v>
      </c>
      <c r="W125" s="106" t="e">
        <f ca="true">+IF(AND(ISNUMBER(OFFSET('Sanitation Data'!$C$7,0,10*ROW('Sanitation Data'!C119))),'Data Summary'!CL125="Yes"),OFFSET('Sanitation Data'!$C$7,0,10*ROW('Sanitation Data'!C119)),NA())</f>
        <v>#N/A</v>
      </c>
      <c r="X125" s="106" t="e">
        <f ca="true">+IF(AND(ISNUMBER(OFFSET('Sanitation Data'!$C$11,0,10*ROW('Sanitation Data'!C119))),'Data Summary'!CM125="Yes"),OFFSET('Sanitation Data'!$C$11,0,10*ROW('Sanitation Data'!C119)),NA())</f>
        <v>#N/A</v>
      </c>
      <c r="Y125" s="106" t="e">
        <f ca="true">+IF(AND(ISNUMBER(OFFSET('Sanitation Data'!$C$12,0,10*ROW('Sanitation Data'!C119))),'Data Summary'!CN125="Yes"),OFFSET('Sanitation Data'!$C$12,0,10*ROW('Sanitation Data'!C119)),NA())</f>
        <v>#N/A</v>
      </c>
      <c r="Z125" s="106" t="e">
        <f ca="true">+IF(AND(ISNUMBER(OFFSET('Sanitation Data'!$C$13,0,10*ROW('Sanitation Data'!C119))),'Data Summary'!CO125="Yes"),OFFSET('Sanitation Data'!$C$13,0,10*ROW('Sanitation Data'!C119)),NA())</f>
        <v>#N/A</v>
      </c>
      <c r="AA125" s="106" t="e">
        <f ca="true">+IF(AND(ISNUMBER(OFFSET('Sanitation Data'!$D$5,0,10*ROW('Sanitation Data'!D119))),'Data Summary'!CP125="Yes"),100-OFFSET('Sanitation Data'!$D$5,0,10*ROW('Sanitation Data'!D119)),NA())</f>
        <v>#N/A</v>
      </c>
      <c r="AB125" s="106" t="e">
        <f ca="true">+IF(AND(ISNUMBER(OFFSET('Sanitation Data'!$D$7,0,10*ROW('Sanitation Data'!D119))),'Data Summary'!CQ125="Yes"),OFFSET('Sanitation Data'!$D$7,0,10*ROW('Sanitation Data'!D119)),NA())</f>
        <v>#N/A</v>
      </c>
      <c r="AC125" s="106" t="e">
        <f ca="true">+IF(AND(ISNUMBER(OFFSET('Sanitation Data'!$D$11,0,10*ROW('Sanitation Data'!D119))),'Data Summary'!CR125="Yes"),OFFSET('Sanitation Data'!$D$11,0,10*ROW('Sanitation Data'!D119)),NA())</f>
        <v>#N/A</v>
      </c>
      <c r="AD125" s="106" t="e">
        <f ca="true">+IF(AND(ISNUMBER(OFFSET('Sanitation Data'!$D$12,0,10*ROW('Sanitation Data'!D119))),'Data Summary'!CS125="Yes"),OFFSET('Sanitation Data'!$D$12,0,10*ROW('Sanitation Data'!D119)),NA())</f>
        <v>#N/A</v>
      </c>
      <c r="AE125" s="106" t="e">
        <f ca="true">+IF(AND(ISNUMBER(OFFSET('Sanitation Data'!$D$13,0,10*ROW('Sanitation Data'!D119))),'Data Summary'!CT125="Yes"),OFFSET('Sanitation Data'!$D$13,0,10*ROW('Sanitation Data'!D119)),NA())</f>
        <v>#N/A</v>
      </c>
      <c r="AF125" s="106" t="e">
        <f ca="true">+IF(AND(ISNUMBER(OFFSET('Sanitation Data'!$E$5,0,10*ROW('Sanitation Data'!E119))),'Data Summary'!CU125="Yes"),100-OFFSET('Sanitation Data'!$E$5,0,10*ROW('Sanitation Data'!E119)),NA())</f>
        <v>#N/A</v>
      </c>
      <c r="AG125" s="106" t="e">
        <f ca="true">+IF(AND(ISNUMBER(OFFSET('Sanitation Data'!$E$7,0,10*ROW('Sanitation Data'!E119))),'Data Summary'!CV125="Yes"),OFFSET('Sanitation Data'!$E$7,0,10*ROW('Sanitation Data'!E119)),NA())</f>
        <v>#N/A</v>
      </c>
      <c r="AH125" s="106" t="e">
        <f ca="true">+IF(AND(ISNUMBER(OFFSET('Sanitation Data'!$E$11,0,10*ROW('Sanitation Data'!E119))),'Data Summary'!CW125="Yes"),OFFSET('Sanitation Data'!$E$11,0,10*ROW('Sanitation Data'!E119)),NA())</f>
        <v>#N/A</v>
      </c>
      <c r="AI125" s="106" t="e">
        <f ca="true">+IF(AND(ISNUMBER(OFFSET('Sanitation Data'!$E$12,0,10*ROW('Sanitation Data'!E119))),'Data Summary'!CX125="Yes"),OFFSET('Sanitation Data'!$E$12,0,10*ROW('Sanitation Data'!E119)),NA())</f>
        <v>#N/A</v>
      </c>
      <c r="AJ125" s="106" t="e">
        <f ca="true">+IF(AND(ISNUMBER(OFFSET('Sanitation Data'!$E$13,0,10*ROW('Sanitation Data'!E119))),'Data Summary'!CY125="Yes"),OFFSET('Sanitation Data'!$E$13,0,10*ROW('Sanitation Data'!E119)),NA())</f>
        <v>#N/A</v>
      </c>
      <c r="AK125" s="106" t="e">
        <f ca="true">+IF(AND(ISNUMBER(OFFSET('Sanitation Data'!$F$5,0,10*ROW('Sanitation Data'!F119))),'Data Summary'!CZ125="Yes"),100-OFFSET('Sanitation Data'!$F$5,0,10*ROW('Sanitation Data'!F119)),NA())</f>
        <v>#N/A</v>
      </c>
      <c r="AL125" s="106" t="e">
        <f ca="true">+IF(AND(ISNUMBER(OFFSET('Sanitation Data'!$F$7,0,10*ROW('Sanitation Data'!F119))),'Data Summary'!DA125="Yes"),OFFSET('Sanitation Data'!$F$7,0,10*ROW('Sanitation Data'!F119)),NA())</f>
        <v>#N/A</v>
      </c>
      <c r="AM125" s="106" t="e">
        <f ca="true">+IF(AND(ISNUMBER(OFFSET('Sanitation Data'!$F$11,0,10*ROW('Sanitation Data'!F119))),'Data Summary'!DB125="Yes"),OFFSET('Sanitation Data'!$F$11,0,10*ROW('Sanitation Data'!F119)),NA())</f>
        <v>#N/A</v>
      </c>
      <c r="AN125" s="106" t="e">
        <f ca="true">+IF(AND(ISNUMBER(OFFSET('Sanitation Data'!$F$12,0,10*ROW('Sanitation Data'!F119))),'Data Summary'!DC125="Yes"),OFFSET('Sanitation Data'!$F$12,0,10*ROW('Sanitation Data'!F119)),NA())</f>
        <v>#N/A</v>
      </c>
      <c r="AO125" s="106" t="e">
        <f ca="true">+IF(AND(ISNUMBER(OFFSET('Sanitation Data'!$F$13,0,10*ROW('Sanitation Data'!F119))),'Data Summary'!DD125="Yes"),OFFSET('Sanitation Data'!$F$13,0,10*ROW('Sanitation Data'!F119)),NA())</f>
        <v>#N/A</v>
      </c>
      <c r="AP125" s="106" t="e">
        <f ca="true">+IF(AND(ISNUMBER(OFFSET('Sanitation Data'!$G$5,0,10*ROW('Sanitation Data'!G119))),'Data Summary'!DE125="Yes"),100-OFFSET('Sanitation Data'!$G$5,0,10*ROW('Sanitation Data'!G119)),NA())</f>
        <v>#N/A</v>
      </c>
      <c r="AQ125" s="106" t="e">
        <f ca="true">+IF(AND(ISNUMBER(OFFSET('Sanitation Data'!$G$7,0,10*ROW('Sanitation Data'!G119))),'Data Summary'!DF125="Yes"),OFFSET('Sanitation Data'!$G$7,0,10*ROW('Sanitation Data'!G119)),NA())</f>
        <v>#N/A</v>
      </c>
      <c r="AR125" s="106" t="e">
        <f ca="true">+IF(AND(ISNUMBER(OFFSET('Sanitation Data'!$G$11,0,10*ROW('Sanitation Data'!G119))),'Data Summary'!DG125="Yes"),OFFSET('Sanitation Data'!$G$11,0,10*ROW('Sanitation Data'!G119)),NA())</f>
        <v>#N/A</v>
      </c>
      <c r="AS125" s="106" t="e">
        <f ca="true">+IF(AND(ISNUMBER(OFFSET('Sanitation Data'!$G$12,0,10*ROW('Sanitation Data'!G119))),'Data Summary'!DH125="Yes"),OFFSET('Sanitation Data'!$G$12,0,10*ROW('Sanitation Data'!G119)),NA())</f>
        <v>#N/A</v>
      </c>
      <c r="AT125" s="106" t="e">
        <f ca="true">+IF(AND(ISNUMBER(OFFSET('Sanitation Data'!$G$13,0,10*ROW('Sanitation Data'!G119))),'Data Summary'!DI125="Yes"),OFFSET('Sanitation Data'!$G$13,0,10*ROW('Sanitation Data'!G119)),NA())</f>
        <v>#N/A</v>
      </c>
      <c r="AU125" s="106" t="e">
        <f ca="true">+IF(AND(ISNUMBER(OFFSET('Sanitation Data'!$H$5,0,10*ROW('Sanitation Data'!H119))),'Data Summary'!DJ125="Yes"),100-OFFSET('Sanitation Data'!$H$5,0,10*ROW('Sanitation Data'!H119)),NA())</f>
        <v>#N/A</v>
      </c>
      <c r="AV125" s="106" t="e">
        <f ca="true">+IF(AND(ISNUMBER(OFFSET('Sanitation Data'!$H$7,0,10*ROW('Sanitation Data'!H119))),'Data Summary'!DK125="Yes"),OFFSET('Sanitation Data'!$H$7,0,10*ROW('Sanitation Data'!H119)),NA())</f>
        <v>#N/A</v>
      </c>
      <c r="AW125" s="106" t="e">
        <f ca="true">+IF(AND(ISNUMBER(OFFSET('Sanitation Data'!$H$11,0,10*ROW('Sanitation Data'!H119))),'Data Summary'!DL125="Yes"),OFFSET('Sanitation Data'!$H$11,0,10*ROW('Sanitation Data'!H119)),NA())</f>
        <v>#N/A</v>
      </c>
      <c r="AX125" s="106" t="e">
        <f ca="true">+IF(AND(ISNUMBER(OFFSET('Sanitation Data'!$H$12,0,10*ROW('Sanitation Data'!H119))),'Data Summary'!DM125="Yes"),OFFSET('Sanitation Data'!$H$12,0,10*ROW('Sanitation Data'!H119)),NA())</f>
        <v>#N/A</v>
      </c>
      <c r="AY125" s="106" t="e">
        <f ca="true">+IF(AND(ISNUMBER(OFFSET('Sanitation Data'!$H$13,0,10*ROW('Sanitation Data'!H119))),'Data Summary'!DN125="Yes"),OFFSET('Sanitation Data'!$H$13,0,10*ROW('Sanitation Data'!H119)),NA())</f>
        <v>#N/A</v>
      </c>
      <c r="AZ125" s="111" t="e">
        <f ca="true">+IF(AND(ISNUMBER(OFFSET('Hygiene Data'!$C$6,0,10*ROW('Hygiene Data'!C119))),'Data Summary'!DO125="Yes"),OFFSET('Hygiene Data'!$C$6,0,10*ROW('Hygiene Data'!C119)),NA())</f>
        <v>#N/A</v>
      </c>
      <c r="BA125" s="111" t="e">
        <f ca="true">+IF(AND(ISNUMBER(OFFSET('Hygiene Data'!$C$8,0,10*ROW('Hygiene Data'!C119))),'Data Summary'!DP125="Yes"),OFFSET('Hygiene Data'!$C$8,0,10*ROW('Hygiene Data'!C119)),NA())</f>
        <v>#N/A</v>
      </c>
      <c r="BB125" s="111" t="e">
        <f ca="true">+IF(AND(ISNUMBER(OFFSET('Hygiene Data'!$C$10,0,10*ROW('Hygiene Data'!C119))),'Data Summary'!DQ125="Yes"),OFFSET('Hygiene Data'!$C$10,0,10*ROW('Hygiene Data'!C119)),NA())</f>
        <v>#N/A</v>
      </c>
      <c r="BC125" s="111" t="e">
        <f ca="true">+IF(AND(ISNUMBER(OFFSET('Hygiene Data'!$D$6,0,10*ROW('Hygiene Data'!D119))),'Data Summary'!DR125="Yes"),OFFSET('Hygiene Data'!$D$6,0,10*ROW('Hygiene Data'!D119)),NA())</f>
        <v>#N/A</v>
      </c>
      <c r="BD125" s="111" t="e">
        <f ca="true">+IF(AND(ISNUMBER(OFFSET('Hygiene Data'!$D$8,0,10*ROW('Hygiene Data'!D119))),'Data Summary'!DS125="Yes"),OFFSET('Hygiene Data'!$D$8,0,10*ROW('Hygiene Data'!D119)),NA())</f>
        <v>#N/A</v>
      </c>
      <c r="BE125" s="111" t="e">
        <f ca="true">+IF(AND(ISNUMBER(OFFSET('Hygiene Data'!$D$10,0,10*ROW('Hygiene Data'!D119))),'Data Summary'!DT125="Yes"),OFFSET('Hygiene Data'!$D$10,0,10*ROW('Hygiene Data'!D119)),NA())</f>
        <v>#N/A</v>
      </c>
      <c r="BF125" s="111" t="e">
        <f ca="true">+IF(AND(ISNUMBER(OFFSET('Hygiene Data'!$E$6,0,10*ROW('Hygiene Data'!E119))),'Data Summary'!DU125="Yes"),OFFSET('Hygiene Data'!$E$6,0,10*ROW('Hygiene Data'!E119)),NA())</f>
        <v>#N/A</v>
      </c>
      <c r="BG125" s="111" t="e">
        <f ca="true">+IF(AND(ISNUMBER(OFFSET('Hygiene Data'!$E$8,0,10*ROW('Hygiene Data'!E119))),'Data Summary'!DV125="Yes"),OFFSET('Hygiene Data'!$E$8,0,10*ROW('Hygiene Data'!E119)),NA())</f>
        <v>#N/A</v>
      </c>
      <c r="BH125" s="111" t="e">
        <f ca="true">+IF(AND(ISNUMBER(OFFSET('Hygiene Data'!$E$10,0,10*ROW('Hygiene Data'!E119))),'Data Summary'!DW125="Yes"),OFFSET('Hygiene Data'!$E$10,0,10*ROW('Hygiene Data'!E119)),NA())</f>
        <v>#N/A</v>
      </c>
      <c r="BI125" s="111" t="e">
        <f ca="true">+IF(AND(ISNUMBER(OFFSET('Hygiene Data'!$F$6,0,10*ROW('Hygiene Data'!F119))),'Data Summary'!DX125="Yes"),OFFSET('Hygiene Data'!$F$6,0,10*ROW('Hygiene Data'!F119)),NA())</f>
        <v>#N/A</v>
      </c>
      <c r="BJ125" s="111" t="e">
        <f ca="true">+IF(AND(ISNUMBER(OFFSET('Hygiene Data'!$F$8,0,10*ROW('Hygiene Data'!F119))),'Data Summary'!DY125="Yes"),OFFSET('Hygiene Data'!$F$8,0,10*ROW('Hygiene Data'!F119)),NA())</f>
        <v>#N/A</v>
      </c>
      <c r="BK125" s="111" t="e">
        <f ca="true">+IF(AND(ISNUMBER(OFFSET('Hygiene Data'!$F$10,0,10*ROW('Hygiene Data'!F119))),'Data Summary'!DZ125="Yes"),OFFSET('Hygiene Data'!$F$10,0,10*ROW('Hygiene Data'!F119)),NA())</f>
        <v>#N/A</v>
      </c>
      <c r="BL125" s="111" t="e">
        <f ca="true">+IF(AND(ISNUMBER(OFFSET('Hygiene Data'!$G$6,0,10*ROW('Hygiene Data'!G119))),'Data Summary'!EA125="Yes"),OFFSET('Hygiene Data'!$G$6,0,10*ROW('Hygiene Data'!G119)),NA())</f>
        <v>#N/A</v>
      </c>
      <c r="BM125" s="111" t="e">
        <f ca="true">+IF(AND(ISNUMBER(OFFSET('Hygiene Data'!$G$8,0,10*ROW('Hygiene Data'!G119))),'Data Summary'!EB125="Yes"),OFFSET('Hygiene Data'!$G$8,0,10*ROW('Hygiene Data'!G119)),NA())</f>
        <v>#N/A</v>
      </c>
      <c r="BN125" s="111" t="e">
        <f ca="true">+IF(AND(ISNUMBER(OFFSET('Hygiene Data'!$G$10,0,10*ROW('Hygiene Data'!G119))),'Data Summary'!EC125="Yes"),OFFSET('Hygiene Data'!$G$10,0,10*ROW('Hygiene Data'!G119)),NA())</f>
        <v>#N/A</v>
      </c>
      <c r="BO125" s="111" t="e">
        <f ca="true">+IF(AND(ISNUMBER(OFFSET('Hygiene Data'!$H$6,0,10*ROW('Hygiene Data'!H119))),'Data Summary'!ED125="Yes"),OFFSET('Hygiene Data'!$H$6,0,10*ROW('Hygiene Data'!H119)),NA())</f>
        <v>#N/A</v>
      </c>
      <c r="BP125" s="111" t="e">
        <f ca="true">+IF(AND(ISNUMBER(OFFSET('Hygiene Data'!$H$8,0,10*ROW('Hygiene Data'!H119))),'Data Summary'!EE125="Yes"),OFFSET('Hygiene Data'!$H$8,0,10*ROW('Hygiene Data'!H119)),NA())</f>
        <v>#N/A</v>
      </c>
      <c r="BQ125" s="111" t="e">
        <f ca="true">+IF(AND(ISNUMBER(OFFSET('Hygiene Data'!$H$10,0,10*ROW('Hygiene Data'!H119))),'Data Summary'!EF125="Yes"),OFFSET('Hygiene Data'!$H$10,0,10*ROW('Hygiene Data'!H119)),NA())</f>
        <v>#N/A</v>
      </c>
    </row>
    <row r="126" x14ac:dyDescent="0.2">
      <c r="A126" s="59" t="e">
        <f ca="true">+IF(OFFSET('Water Data'!$B$1,0,10*ROW('Water Data'!B120))="",NA(),OFFSET('Water Data'!$B$1,0,10*ROW('Water Data'!B120)))</f>
        <v>#N/A</v>
      </c>
      <c r="B126" s="59" t="e">
        <f ca="true">+IF(OFFSET('Water Data'!$A$3,0,10*ROW('Water Data'!A123))="",NA(),OFFSET('Water Data'!$A$3,0,10*ROW('Water Data'!A123)))</f>
        <v>#N/A</v>
      </c>
      <c r="C126" s="59" t="e">
        <f ca="true">+IF(OFFSET('Water Data'!$C$3,0,10*ROW('Water Data'!C123))="",NA(),OFFSET('Water Data'!$C$3,0,10*ROW('Water Data'!C123)))</f>
        <v>#N/A</v>
      </c>
      <c r="D126" s="60" t="e">
        <f ca="true">+IF(AND(ISNUMBER(OFFSET('Water Data'!$C$5,0,10*ROW('Water Data'!C120))),'Data Summary'!BS126="Yes"),100-OFFSET('Water Data'!$C$5,0,10*ROW('Water Data'!C120)),NA())</f>
        <v>#N/A</v>
      </c>
      <c r="E126" s="60" t="e">
        <f ca="true">+IF(AND(ISNUMBER(OFFSET('Water Data'!$C$7,0,10*ROW('Water Data'!C120))),'Data Summary'!BT126="Yes"),OFFSET('Water Data'!$C$7,0,10*ROW('Water Data'!C120)),NA())</f>
        <v>#N/A</v>
      </c>
      <c r="F126" s="60" t="e">
        <f ca="true">+IF(AND(ISNUMBER(OFFSET('Water Data'!$C$10,0,10*ROW('Water Data'!C120))),'Data Summary'!BU126="Yes"),OFFSET('Water Data'!$C$10,0,10*ROW('Water Data'!C120)),NA())</f>
        <v>#N/A</v>
      </c>
      <c r="G126" s="60" t="e">
        <f ca="true">+IF(AND(ISNUMBER(OFFSET('Water Data'!$D$5,0,10*ROW('Water Data'!D120))),'Data Summary'!BV126="Yes"),100-OFFSET('Water Data'!$D$5,0,10*ROW('Water Data'!D120)),NA())</f>
        <v>#N/A</v>
      </c>
      <c r="H126" s="60" t="e">
        <f ca="true">+IF(AND(ISNUMBER(OFFSET('Water Data'!$D$7,0,10*ROW('Water Data'!D120))),'Data Summary'!BW126="Yes"),OFFSET('Water Data'!$D$7,0,10*ROW('Water Data'!D120)),NA())</f>
        <v>#N/A</v>
      </c>
      <c r="I126" s="60" t="e">
        <f ca="true">+IF(AND(ISNUMBER(OFFSET('Water Data'!$D$10,0,10*ROW('Water Data'!D120))),'Data Summary'!BX126="Yes"),OFFSET('Water Data'!$D$10,0,10*ROW('Water Data'!D120)),NA())</f>
        <v>#N/A</v>
      </c>
      <c r="J126" s="60" t="e">
        <f ca="true">+IF(AND(ISNUMBER(OFFSET('Water Data'!$E$5,0,10*ROW('Water Data'!E120))),'Data Summary'!BY126="Yes"),100-OFFSET('Water Data'!$E$5,0,10*ROW('Water Data'!E120)),NA())</f>
        <v>#N/A</v>
      </c>
      <c r="K126" s="60" t="e">
        <f ca="true">+IF(AND(ISNUMBER(OFFSET('Water Data'!$E$7,0,10*ROW('Water Data'!E120))),'Data Summary'!BZ126="Yes"),OFFSET('Water Data'!$E$7,0,10*ROW('Water Data'!E120)),NA())</f>
        <v>#N/A</v>
      </c>
      <c r="L126" s="60" t="e">
        <f ca="true">+IF(AND(ISNUMBER(OFFSET('Water Data'!$E$10,0,10*ROW('Water Data'!E120))),'Data Summary'!CA126="Yes"),OFFSET('Water Data'!$E$10,0,10*ROW('Water Data'!E120)),NA())</f>
        <v>#N/A</v>
      </c>
      <c r="M126" s="60" t="e">
        <f ca="true">+IF(AND(ISNUMBER(OFFSET('Water Data'!$F$5,0,10*ROW('Water Data'!F120))),'Data Summary'!CB126="Yes"),100-OFFSET('Water Data'!$F$5,0,10*ROW('Water Data'!F120)),NA())</f>
        <v>#N/A</v>
      </c>
      <c r="N126" s="60" t="e">
        <f ca="true">+IF(AND(ISNUMBER(OFFSET('Water Data'!$F$7,0,10*ROW('Water Data'!F120))),'Data Summary'!CC126="Yes"),OFFSET('Water Data'!$F$7,0,10*ROW('Water Data'!F120)),NA())</f>
        <v>#N/A</v>
      </c>
      <c r="O126" s="60" t="e">
        <f ca="true">+IF(AND(ISNUMBER(OFFSET('Water Data'!$F$10,0,10*ROW('Water Data'!F120))),'Data Summary'!CD126="Yes"),OFFSET('Water Data'!$F$10,0,10*ROW('Water Data'!F120)),NA())</f>
        <v>#N/A</v>
      </c>
      <c r="P126" s="60" t="e">
        <f ca="true">+IF(AND(ISNUMBER(OFFSET('Water Data'!$G$5,0,10*ROW('Water Data'!G120))),'Data Summary'!CE126="Yes"),100-OFFSET('Water Data'!$G$5,0,10*ROW('Water Data'!G120)),NA())</f>
        <v>#N/A</v>
      </c>
      <c r="Q126" s="60" t="e">
        <f ca="true">+IF(AND(ISNUMBER(OFFSET('Water Data'!$G$7,0,10*ROW('Water Data'!G120))),'Data Summary'!CF126="Yes"),OFFSET('Water Data'!$G$7,0,10*ROW('Water Data'!G120)),NA())</f>
        <v>#N/A</v>
      </c>
      <c r="R126" s="60" t="e">
        <f ca="true">+IF(AND(ISNUMBER(OFFSET('Water Data'!$G$10,0,10*ROW('Water Data'!G120))),'Data Summary'!CG126="Yes"),OFFSET('Water Data'!$G$10,0,10*ROW('Water Data'!G120)),NA())</f>
        <v>#N/A</v>
      </c>
      <c r="S126" s="60" t="e">
        <f ca="true">+IF(AND(ISNUMBER(OFFSET('Water Data'!$H$5,0,10*ROW('Water Data'!H120))),'Data Summary'!CH126="Yes"),100-OFFSET('Water Data'!$H$5,0,10*ROW('Water Data'!H120)),NA())</f>
        <v>#N/A</v>
      </c>
      <c r="T126" s="60" t="e">
        <f ca="true">+IF(AND(ISNUMBER(OFFSET('Water Data'!$H$7,0,10*ROW('Water Data'!H120))),'Data Summary'!CI126="Yes"),OFFSET('Water Data'!$H$7,0,10*ROW('Water Data'!H120)),NA())</f>
        <v>#N/A</v>
      </c>
      <c r="U126" s="60" t="e">
        <f ca="true">+IF(AND(ISNUMBER(OFFSET('Water Data'!$H$10,0,10*ROW('Water Data'!H120))),'Data Summary'!CJ126="Yes"),OFFSET('Water Data'!$H$10,0,10*ROW('Water Data'!H120)),NA())</f>
        <v>#N/A</v>
      </c>
      <c r="V126" s="106" t="e">
        <f ca="true">+IF(AND(ISNUMBER(OFFSET('Sanitation Data'!$C$5,0,10*ROW('Sanitation Data'!C120))),'Data Summary'!CK126="Yes"),100-OFFSET('Sanitation Data'!$C$5,0,10*ROW('Sanitation Data'!C120)),NA())</f>
        <v>#N/A</v>
      </c>
      <c r="W126" s="106" t="e">
        <f ca="true">+IF(AND(ISNUMBER(OFFSET('Sanitation Data'!$C$7,0,10*ROW('Sanitation Data'!C120))),'Data Summary'!CL126="Yes"),OFFSET('Sanitation Data'!$C$7,0,10*ROW('Sanitation Data'!C120)),NA())</f>
        <v>#N/A</v>
      </c>
      <c r="X126" s="106" t="e">
        <f ca="true">+IF(AND(ISNUMBER(OFFSET('Sanitation Data'!$C$11,0,10*ROW('Sanitation Data'!C120))),'Data Summary'!CM126="Yes"),OFFSET('Sanitation Data'!$C$11,0,10*ROW('Sanitation Data'!C120)),NA())</f>
        <v>#N/A</v>
      </c>
      <c r="Y126" s="106" t="e">
        <f ca="true">+IF(AND(ISNUMBER(OFFSET('Sanitation Data'!$C$12,0,10*ROW('Sanitation Data'!C120))),'Data Summary'!CN126="Yes"),OFFSET('Sanitation Data'!$C$12,0,10*ROW('Sanitation Data'!C120)),NA())</f>
        <v>#N/A</v>
      </c>
      <c r="Z126" s="106" t="e">
        <f ca="true">+IF(AND(ISNUMBER(OFFSET('Sanitation Data'!$C$13,0,10*ROW('Sanitation Data'!C120))),'Data Summary'!CO126="Yes"),OFFSET('Sanitation Data'!$C$13,0,10*ROW('Sanitation Data'!C120)),NA())</f>
        <v>#N/A</v>
      </c>
      <c r="AA126" s="106" t="e">
        <f ca="true">+IF(AND(ISNUMBER(OFFSET('Sanitation Data'!$D$5,0,10*ROW('Sanitation Data'!D120))),'Data Summary'!CP126="Yes"),100-OFFSET('Sanitation Data'!$D$5,0,10*ROW('Sanitation Data'!D120)),NA())</f>
        <v>#N/A</v>
      </c>
      <c r="AB126" s="106" t="e">
        <f ca="true">+IF(AND(ISNUMBER(OFFSET('Sanitation Data'!$D$7,0,10*ROW('Sanitation Data'!D120))),'Data Summary'!CQ126="Yes"),OFFSET('Sanitation Data'!$D$7,0,10*ROW('Sanitation Data'!D120)),NA())</f>
        <v>#N/A</v>
      </c>
      <c r="AC126" s="106" t="e">
        <f ca="true">+IF(AND(ISNUMBER(OFFSET('Sanitation Data'!$D$11,0,10*ROW('Sanitation Data'!D120))),'Data Summary'!CR126="Yes"),OFFSET('Sanitation Data'!$D$11,0,10*ROW('Sanitation Data'!D120)),NA())</f>
        <v>#N/A</v>
      </c>
      <c r="AD126" s="106" t="e">
        <f ca="true">+IF(AND(ISNUMBER(OFFSET('Sanitation Data'!$D$12,0,10*ROW('Sanitation Data'!D120))),'Data Summary'!CS126="Yes"),OFFSET('Sanitation Data'!$D$12,0,10*ROW('Sanitation Data'!D120)),NA())</f>
        <v>#N/A</v>
      </c>
      <c r="AE126" s="106" t="e">
        <f ca="true">+IF(AND(ISNUMBER(OFFSET('Sanitation Data'!$D$13,0,10*ROW('Sanitation Data'!D120))),'Data Summary'!CT126="Yes"),OFFSET('Sanitation Data'!$D$13,0,10*ROW('Sanitation Data'!D120)),NA())</f>
        <v>#N/A</v>
      </c>
      <c r="AF126" s="106" t="e">
        <f ca="true">+IF(AND(ISNUMBER(OFFSET('Sanitation Data'!$E$5,0,10*ROW('Sanitation Data'!E120))),'Data Summary'!CU126="Yes"),100-OFFSET('Sanitation Data'!$E$5,0,10*ROW('Sanitation Data'!E120)),NA())</f>
        <v>#N/A</v>
      </c>
      <c r="AG126" s="106" t="e">
        <f ca="true">+IF(AND(ISNUMBER(OFFSET('Sanitation Data'!$E$7,0,10*ROW('Sanitation Data'!E120))),'Data Summary'!CV126="Yes"),OFFSET('Sanitation Data'!$E$7,0,10*ROW('Sanitation Data'!E120)),NA())</f>
        <v>#N/A</v>
      </c>
      <c r="AH126" s="106" t="e">
        <f ca="true">+IF(AND(ISNUMBER(OFFSET('Sanitation Data'!$E$11,0,10*ROW('Sanitation Data'!E120))),'Data Summary'!CW126="Yes"),OFFSET('Sanitation Data'!$E$11,0,10*ROW('Sanitation Data'!E120)),NA())</f>
        <v>#N/A</v>
      </c>
      <c r="AI126" s="106" t="e">
        <f ca="true">+IF(AND(ISNUMBER(OFFSET('Sanitation Data'!$E$12,0,10*ROW('Sanitation Data'!E120))),'Data Summary'!CX126="Yes"),OFFSET('Sanitation Data'!$E$12,0,10*ROW('Sanitation Data'!E120)),NA())</f>
        <v>#N/A</v>
      </c>
      <c r="AJ126" s="106" t="e">
        <f ca="true">+IF(AND(ISNUMBER(OFFSET('Sanitation Data'!$E$13,0,10*ROW('Sanitation Data'!E120))),'Data Summary'!CY126="Yes"),OFFSET('Sanitation Data'!$E$13,0,10*ROW('Sanitation Data'!E120)),NA())</f>
        <v>#N/A</v>
      </c>
      <c r="AK126" s="106" t="e">
        <f ca="true">+IF(AND(ISNUMBER(OFFSET('Sanitation Data'!$F$5,0,10*ROW('Sanitation Data'!F120))),'Data Summary'!CZ126="Yes"),100-OFFSET('Sanitation Data'!$F$5,0,10*ROW('Sanitation Data'!F120)),NA())</f>
        <v>#N/A</v>
      </c>
      <c r="AL126" s="106" t="e">
        <f ca="true">+IF(AND(ISNUMBER(OFFSET('Sanitation Data'!$F$7,0,10*ROW('Sanitation Data'!F120))),'Data Summary'!DA126="Yes"),OFFSET('Sanitation Data'!$F$7,0,10*ROW('Sanitation Data'!F120)),NA())</f>
        <v>#N/A</v>
      </c>
      <c r="AM126" s="106" t="e">
        <f ca="true">+IF(AND(ISNUMBER(OFFSET('Sanitation Data'!$F$11,0,10*ROW('Sanitation Data'!F120))),'Data Summary'!DB126="Yes"),OFFSET('Sanitation Data'!$F$11,0,10*ROW('Sanitation Data'!F120)),NA())</f>
        <v>#N/A</v>
      </c>
      <c r="AN126" s="106" t="e">
        <f ca="true">+IF(AND(ISNUMBER(OFFSET('Sanitation Data'!$F$12,0,10*ROW('Sanitation Data'!F120))),'Data Summary'!DC126="Yes"),OFFSET('Sanitation Data'!$F$12,0,10*ROW('Sanitation Data'!F120)),NA())</f>
        <v>#N/A</v>
      </c>
      <c r="AO126" s="106" t="e">
        <f ca="true">+IF(AND(ISNUMBER(OFFSET('Sanitation Data'!$F$13,0,10*ROW('Sanitation Data'!F120))),'Data Summary'!DD126="Yes"),OFFSET('Sanitation Data'!$F$13,0,10*ROW('Sanitation Data'!F120)),NA())</f>
        <v>#N/A</v>
      </c>
      <c r="AP126" s="106" t="e">
        <f ca="true">+IF(AND(ISNUMBER(OFFSET('Sanitation Data'!$G$5,0,10*ROW('Sanitation Data'!G120))),'Data Summary'!DE126="Yes"),100-OFFSET('Sanitation Data'!$G$5,0,10*ROW('Sanitation Data'!G120)),NA())</f>
        <v>#N/A</v>
      </c>
      <c r="AQ126" s="106" t="e">
        <f ca="true">+IF(AND(ISNUMBER(OFFSET('Sanitation Data'!$G$7,0,10*ROW('Sanitation Data'!G120))),'Data Summary'!DF126="Yes"),OFFSET('Sanitation Data'!$G$7,0,10*ROW('Sanitation Data'!G120)),NA())</f>
        <v>#N/A</v>
      </c>
      <c r="AR126" s="106" t="e">
        <f ca="true">+IF(AND(ISNUMBER(OFFSET('Sanitation Data'!$G$11,0,10*ROW('Sanitation Data'!G120))),'Data Summary'!DG126="Yes"),OFFSET('Sanitation Data'!$G$11,0,10*ROW('Sanitation Data'!G120)),NA())</f>
        <v>#N/A</v>
      </c>
      <c r="AS126" s="106" t="e">
        <f ca="true">+IF(AND(ISNUMBER(OFFSET('Sanitation Data'!$G$12,0,10*ROW('Sanitation Data'!G120))),'Data Summary'!DH126="Yes"),OFFSET('Sanitation Data'!$G$12,0,10*ROW('Sanitation Data'!G120)),NA())</f>
        <v>#N/A</v>
      </c>
      <c r="AT126" s="106" t="e">
        <f ca="true">+IF(AND(ISNUMBER(OFFSET('Sanitation Data'!$G$13,0,10*ROW('Sanitation Data'!G120))),'Data Summary'!DI126="Yes"),OFFSET('Sanitation Data'!$G$13,0,10*ROW('Sanitation Data'!G120)),NA())</f>
        <v>#N/A</v>
      </c>
      <c r="AU126" s="106" t="e">
        <f ca="true">+IF(AND(ISNUMBER(OFFSET('Sanitation Data'!$H$5,0,10*ROW('Sanitation Data'!H120))),'Data Summary'!DJ126="Yes"),100-OFFSET('Sanitation Data'!$H$5,0,10*ROW('Sanitation Data'!H120)),NA())</f>
        <v>#N/A</v>
      </c>
      <c r="AV126" s="106" t="e">
        <f ca="true">+IF(AND(ISNUMBER(OFFSET('Sanitation Data'!$H$7,0,10*ROW('Sanitation Data'!H120))),'Data Summary'!DK126="Yes"),OFFSET('Sanitation Data'!$H$7,0,10*ROW('Sanitation Data'!H120)),NA())</f>
        <v>#N/A</v>
      </c>
      <c r="AW126" s="106" t="e">
        <f ca="true">+IF(AND(ISNUMBER(OFFSET('Sanitation Data'!$H$11,0,10*ROW('Sanitation Data'!H120))),'Data Summary'!DL126="Yes"),OFFSET('Sanitation Data'!$H$11,0,10*ROW('Sanitation Data'!H120)),NA())</f>
        <v>#N/A</v>
      </c>
      <c r="AX126" s="106" t="e">
        <f ca="true">+IF(AND(ISNUMBER(OFFSET('Sanitation Data'!$H$12,0,10*ROW('Sanitation Data'!H120))),'Data Summary'!DM126="Yes"),OFFSET('Sanitation Data'!$H$12,0,10*ROW('Sanitation Data'!H120)),NA())</f>
        <v>#N/A</v>
      </c>
      <c r="AY126" s="106" t="e">
        <f ca="true">+IF(AND(ISNUMBER(OFFSET('Sanitation Data'!$H$13,0,10*ROW('Sanitation Data'!H120))),'Data Summary'!DN126="Yes"),OFFSET('Sanitation Data'!$H$13,0,10*ROW('Sanitation Data'!H120)),NA())</f>
        <v>#N/A</v>
      </c>
      <c r="AZ126" s="111" t="e">
        <f ca="true">+IF(AND(ISNUMBER(OFFSET('Hygiene Data'!$C$6,0,10*ROW('Hygiene Data'!C120))),'Data Summary'!DO126="Yes"),OFFSET('Hygiene Data'!$C$6,0,10*ROW('Hygiene Data'!C120)),NA())</f>
        <v>#N/A</v>
      </c>
      <c r="BA126" s="111" t="e">
        <f ca="true">+IF(AND(ISNUMBER(OFFSET('Hygiene Data'!$C$8,0,10*ROW('Hygiene Data'!C120))),'Data Summary'!DP126="Yes"),OFFSET('Hygiene Data'!$C$8,0,10*ROW('Hygiene Data'!C120)),NA())</f>
        <v>#N/A</v>
      </c>
      <c r="BB126" s="111" t="e">
        <f ca="true">+IF(AND(ISNUMBER(OFFSET('Hygiene Data'!$C$10,0,10*ROW('Hygiene Data'!C120))),'Data Summary'!DQ126="Yes"),OFFSET('Hygiene Data'!$C$10,0,10*ROW('Hygiene Data'!C120)),NA())</f>
        <v>#N/A</v>
      </c>
      <c r="BC126" s="111" t="e">
        <f ca="true">+IF(AND(ISNUMBER(OFFSET('Hygiene Data'!$D$6,0,10*ROW('Hygiene Data'!D120))),'Data Summary'!DR126="Yes"),OFFSET('Hygiene Data'!$D$6,0,10*ROW('Hygiene Data'!D120)),NA())</f>
        <v>#N/A</v>
      </c>
      <c r="BD126" s="111" t="e">
        <f ca="true">+IF(AND(ISNUMBER(OFFSET('Hygiene Data'!$D$8,0,10*ROW('Hygiene Data'!D120))),'Data Summary'!DS126="Yes"),OFFSET('Hygiene Data'!$D$8,0,10*ROW('Hygiene Data'!D120)),NA())</f>
        <v>#N/A</v>
      </c>
      <c r="BE126" s="111" t="e">
        <f ca="true">+IF(AND(ISNUMBER(OFFSET('Hygiene Data'!$D$10,0,10*ROW('Hygiene Data'!D120))),'Data Summary'!DT126="Yes"),OFFSET('Hygiene Data'!$D$10,0,10*ROW('Hygiene Data'!D120)),NA())</f>
        <v>#N/A</v>
      </c>
      <c r="BF126" s="111" t="e">
        <f ca="true">+IF(AND(ISNUMBER(OFFSET('Hygiene Data'!$E$6,0,10*ROW('Hygiene Data'!E120))),'Data Summary'!DU126="Yes"),OFFSET('Hygiene Data'!$E$6,0,10*ROW('Hygiene Data'!E120)),NA())</f>
        <v>#N/A</v>
      </c>
      <c r="BG126" s="111" t="e">
        <f ca="true">+IF(AND(ISNUMBER(OFFSET('Hygiene Data'!$E$8,0,10*ROW('Hygiene Data'!E120))),'Data Summary'!DV126="Yes"),OFFSET('Hygiene Data'!$E$8,0,10*ROW('Hygiene Data'!E120)),NA())</f>
        <v>#N/A</v>
      </c>
      <c r="BH126" s="111" t="e">
        <f ca="true">+IF(AND(ISNUMBER(OFFSET('Hygiene Data'!$E$10,0,10*ROW('Hygiene Data'!E120))),'Data Summary'!DW126="Yes"),OFFSET('Hygiene Data'!$E$10,0,10*ROW('Hygiene Data'!E120)),NA())</f>
        <v>#N/A</v>
      </c>
      <c r="BI126" s="111" t="e">
        <f ca="true">+IF(AND(ISNUMBER(OFFSET('Hygiene Data'!$F$6,0,10*ROW('Hygiene Data'!F120))),'Data Summary'!DX126="Yes"),OFFSET('Hygiene Data'!$F$6,0,10*ROW('Hygiene Data'!F120)),NA())</f>
        <v>#N/A</v>
      </c>
      <c r="BJ126" s="111" t="e">
        <f ca="true">+IF(AND(ISNUMBER(OFFSET('Hygiene Data'!$F$8,0,10*ROW('Hygiene Data'!F120))),'Data Summary'!DY126="Yes"),OFFSET('Hygiene Data'!$F$8,0,10*ROW('Hygiene Data'!F120)),NA())</f>
        <v>#N/A</v>
      </c>
      <c r="BK126" s="111" t="e">
        <f ca="true">+IF(AND(ISNUMBER(OFFSET('Hygiene Data'!$F$10,0,10*ROW('Hygiene Data'!F120))),'Data Summary'!DZ126="Yes"),OFFSET('Hygiene Data'!$F$10,0,10*ROW('Hygiene Data'!F120)),NA())</f>
        <v>#N/A</v>
      </c>
      <c r="BL126" s="111" t="e">
        <f ca="true">+IF(AND(ISNUMBER(OFFSET('Hygiene Data'!$G$6,0,10*ROW('Hygiene Data'!G120))),'Data Summary'!EA126="Yes"),OFFSET('Hygiene Data'!$G$6,0,10*ROW('Hygiene Data'!G120)),NA())</f>
        <v>#N/A</v>
      </c>
      <c r="BM126" s="111" t="e">
        <f ca="true">+IF(AND(ISNUMBER(OFFSET('Hygiene Data'!$G$8,0,10*ROW('Hygiene Data'!G120))),'Data Summary'!EB126="Yes"),OFFSET('Hygiene Data'!$G$8,0,10*ROW('Hygiene Data'!G120)),NA())</f>
        <v>#N/A</v>
      </c>
      <c r="BN126" s="111" t="e">
        <f ca="true">+IF(AND(ISNUMBER(OFFSET('Hygiene Data'!$G$10,0,10*ROW('Hygiene Data'!G120))),'Data Summary'!EC126="Yes"),OFFSET('Hygiene Data'!$G$10,0,10*ROW('Hygiene Data'!G120)),NA())</f>
        <v>#N/A</v>
      </c>
      <c r="BO126" s="111" t="e">
        <f ca="true">+IF(AND(ISNUMBER(OFFSET('Hygiene Data'!$H$6,0,10*ROW('Hygiene Data'!H120))),'Data Summary'!ED126="Yes"),OFFSET('Hygiene Data'!$H$6,0,10*ROW('Hygiene Data'!H120)),NA())</f>
        <v>#N/A</v>
      </c>
      <c r="BP126" s="111" t="e">
        <f ca="true">+IF(AND(ISNUMBER(OFFSET('Hygiene Data'!$H$8,0,10*ROW('Hygiene Data'!H120))),'Data Summary'!EE126="Yes"),OFFSET('Hygiene Data'!$H$8,0,10*ROW('Hygiene Data'!H120)),NA())</f>
        <v>#N/A</v>
      </c>
      <c r="BQ126" s="111" t="e">
        <f ca="true">+IF(AND(ISNUMBER(OFFSET('Hygiene Data'!$H$10,0,10*ROW('Hygiene Data'!H120))),'Data Summary'!EF126="Yes"),OFFSET('Hygiene Data'!$H$10,0,10*ROW('Hygiene Data'!H120)),NA())</f>
        <v>#N/A</v>
      </c>
    </row>
    <row r="127" x14ac:dyDescent="0.2">
      <c r="A127" s="59" t="e">
        <f ca="true">+IF(OFFSET('Water Data'!$B$1,0,10*ROW('Water Data'!B121))="",NA(),OFFSET('Water Data'!$B$1,0,10*ROW('Water Data'!B121)))</f>
        <v>#N/A</v>
      </c>
      <c r="B127" s="59" t="e">
        <f ca="true">+IF(OFFSET('Water Data'!$A$3,0,10*ROW('Water Data'!A124))="",NA(),OFFSET('Water Data'!$A$3,0,10*ROW('Water Data'!A124)))</f>
        <v>#N/A</v>
      </c>
      <c r="C127" s="59" t="e">
        <f ca="true">+IF(OFFSET('Water Data'!$C$3,0,10*ROW('Water Data'!C124))="",NA(),OFFSET('Water Data'!$C$3,0,10*ROW('Water Data'!C124)))</f>
        <v>#N/A</v>
      </c>
      <c r="D127" s="60" t="e">
        <f ca="true">+IF(AND(ISNUMBER(OFFSET('Water Data'!$C$5,0,10*ROW('Water Data'!C121))),'Data Summary'!BS127="Yes"),100-OFFSET('Water Data'!$C$5,0,10*ROW('Water Data'!C121)),NA())</f>
        <v>#N/A</v>
      </c>
      <c r="E127" s="60" t="e">
        <f ca="true">+IF(AND(ISNUMBER(OFFSET('Water Data'!$C$7,0,10*ROW('Water Data'!C121))),'Data Summary'!BT127="Yes"),OFFSET('Water Data'!$C$7,0,10*ROW('Water Data'!C121)),NA())</f>
        <v>#N/A</v>
      </c>
      <c r="F127" s="60" t="e">
        <f ca="true">+IF(AND(ISNUMBER(OFFSET('Water Data'!$C$10,0,10*ROW('Water Data'!C121))),'Data Summary'!BU127="Yes"),OFFSET('Water Data'!$C$10,0,10*ROW('Water Data'!C121)),NA())</f>
        <v>#N/A</v>
      </c>
      <c r="G127" s="60" t="e">
        <f ca="true">+IF(AND(ISNUMBER(OFFSET('Water Data'!$D$5,0,10*ROW('Water Data'!D121))),'Data Summary'!BV127="Yes"),100-OFFSET('Water Data'!$D$5,0,10*ROW('Water Data'!D121)),NA())</f>
        <v>#N/A</v>
      </c>
      <c r="H127" s="60" t="e">
        <f ca="true">+IF(AND(ISNUMBER(OFFSET('Water Data'!$D$7,0,10*ROW('Water Data'!D121))),'Data Summary'!BW127="Yes"),OFFSET('Water Data'!$D$7,0,10*ROW('Water Data'!D121)),NA())</f>
        <v>#N/A</v>
      </c>
      <c r="I127" s="60" t="e">
        <f ca="true">+IF(AND(ISNUMBER(OFFSET('Water Data'!$D$10,0,10*ROW('Water Data'!D121))),'Data Summary'!BX127="Yes"),OFFSET('Water Data'!$D$10,0,10*ROW('Water Data'!D121)),NA())</f>
        <v>#N/A</v>
      </c>
      <c r="J127" s="60" t="e">
        <f ca="true">+IF(AND(ISNUMBER(OFFSET('Water Data'!$E$5,0,10*ROW('Water Data'!E121))),'Data Summary'!BY127="Yes"),100-OFFSET('Water Data'!$E$5,0,10*ROW('Water Data'!E121)),NA())</f>
        <v>#N/A</v>
      </c>
      <c r="K127" s="60" t="e">
        <f ca="true">+IF(AND(ISNUMBER(OFFSET('Water Data'!$E$7,0,10*ROW('Water Data'!E121))),'Data Summary'!BZ127="Yes"),OFFSET('Water Data'!$E$7,0,10*ROW('Water Data'!E121)),NA())</f>
        <v>#N/A</v>
      </c>
      <c r="L127" s="60" t="e">
        <f ca="true">+IF(AND(ISNUMBER(OFFSET('Water Data'!$E$10,0,10*ROW('Water Data'!E121))),'Data Summary'!CA127="Yes"),OFFSET('Water Data'!$E$10,0,10*ROW('Water Data'!E121)),NA())</f>
        <v>#N/A</v>
      </c>
      <c r="M127" s="60" t="e">
        <f ca="true">+IF(AND(ISNUMBER(OFFSET('Water Data'!$F$5,0,10*ROW('Water Data'!F121))),'Data Summary'!CB127="Yes"),100-OFFSET('Water Data'!$F$5,0,10*ROW('Water Data'!F121)),NA())</f>
        <v>#N/A</v>
      </c>
      <c r="N127" s="60" t="e">
        <f ca="true">+IF(AND(ISNUMBER(OFFSET('Water Data'!$F$7,0,10*ROW('Water Data'!F121))),'Data Summary'!CC127="Yes"),OFFSET('Water Data'!$F$7,0,10*ROW('Water Data'!F121)),NA())</f>
        <v>#N/A</v>
      </c>
      <c r="O127" s="60" t="e">
        <f ca="true">+IF(AND(ISNUMBER(OFFSET('Water Data'!$F$10,0,10*ROW('Water Data'!F121))),'Data Summary'!CD127="Yes"),OFFSET('Water Data'!$F$10,0,10*ROW('Water Data'!F121)),NA())</f>
        <v>#N/A</v>
      </c>
      <c r="P127" s="60" t="e">
        <f ca="true">+IF(AND(ISNUMBER(OFFSET('Water Data'!$G$5,0,10*ROW('Water Data'!G121))),'Data Summary'!CE127="Yes"),100-OFFSET('Water Data'!$G$5,0,10*ROW('Water Data'!G121)),NA())</f>
        <v>#N/A</v>
      </c>
      <c r="Q127" s="60" t="e">
        <f ca="true">+IF(AND(ISNUMBER(OFFSET('Water Data'!$G$7,0,10*ROW('Water Data'!G121))),'Data Summary'!CF127="Yes"),OFFSET('Water Data'!$G$7,0,10*ROW('Water Data'!G121)),NA())</f>
        <v>#N/A</v>
      </c>
      <c r="R127" s="60" t="e">
        <f ca="true">+IF(AND(ISNUMBER(OFFSET('Water Data'!$G$10,0,10*ROW('Water Data'!G121))),'Data Summary'!CG127="Yes"),OFFSET('Water Data'!$G$10,0,10*ROW('Water Data'!G121)),NA())</f>
        <v>#N/A</v>
      </c>
      <c r="S127" s="60" t="e">
        <f ca="true">+IF(AND(ISNUMBER(OFFSET('Water Data'!$H$5,0,10*ROW('Water Data'!H121))),'Data Summary'!CH127="Yes"),100-OFFSET('Water Data'!$H$5,0,10*ROW('Water Data'!H121)),NA())</f>
        <v>#N/A</v>
      </c>
      <c r="T127" s="60" t="e">
        <f ca="true">+IF(AND(ISNUMBER(OFFSET('Water Data'!$H$7,0,10*ROW('Water Data'!H121))),'Data Summary'!CI127="Yes"),OFFSET('Water Data'!$H$7,0,10*ROW('Water Data'!H121)),NA())</f>
        <v>#N/A</v>
      </c>
      <c r="U127" s="60" t="e">
        <f ca="true">+IF(AND(ISNUMBER(OFFSET('Water Data'!$H$10,0,10*ROW('Water Data'!H121))),'Data Summary'!CJ127="Yes"),OFFSET('Water Data'!$H$10,0,10*ROW('Water Data'!H121)),NA())</f>
        <v>#N/A</v>
      </c>
      <c r="V127" s="106" t="e">
        <f ca="true">+IF(AND(ISNUMBER(OFFSET('Sanitation Data'!$C$5,0,10*ROW('Sanitation Data'!C121))),'Data Summary'!CK127="Yes"),100-OFFSET('Sanitation Data'!$C$5,0,10*ROW('Sanitation Data'!C121)),NA())</f>
        <v>#N/A</v>
      </c>
      <c r="W127" s="106" t="e">
        <f ca="true">+IF(AND(ISNUMBER(OFFSET('Sanitation Data'!$C$7,0,10*ROW('Sanitation Data'!C121))),'Data Summary'!CL127="Yes"),OFFSET('Sanitation Data'!$C$7,0,10*ROW('Sanitation Data'!C121)),NA())</f>
        <v>#N/A</v>
      </c>
      <c r="X127" s="106" t="e">
        <f ca="true">+IF(AND(ISNUMBER(OFFSET('Sanitation Data'!$C$11,0,10*ROW('Sanitation Data'!C121))),'Data Summary'!CM127="Yes"),OFFSET('Sanitation Data'!$C$11,0,10*ROW('Sanitation Data'!C121)),NA())</f>
        <v>#N/A</v>
      </c>
      <c r="Y127" s="106" t="e">
        <f ca="true">+IF(AND(ISNUMBER(OFFSET('Sanitation Data'!$C$12,0,10*ROW('Sanitation Data'!C121))),'Data Summary'!CN127="Yes"),OFFSET('Sanitation Data'!$C$12,0,10*ROW('Sanitation Data'!C121)),NA())</f>
        <v>#N/A</v>
      </c>
      <c r="Z127" s="106" t="e">
        <f ca="true">+IF(AND(ISNUMBER(OFFSET('Sanitation Data'!$C$13,0,10*ROW('Sanitation Data'!C121))),'Data Summary'!CO127="Yes"),OFFSET('Sanitation Data'!$C$13,0,10*ROW('Sanitation Data'!C121)),NA())</f>
        <v>#N/A</v>
      </c>
      <c r="AA127" s="106" t="e">
        <f ca="true">+IF(AND(ISNUMBER(OFFSET('Sanitation Data'!$D$5,0,10*ROW('Sanitation Data'!D121))),'Data Summary'!CP127="Yes"),100-OFFSET('Sanitation Data'!$D$5,0,10*ROW('Sanitation Data'!D121)),NA())</f>
        <v>#N/A</v>
      </c>
      <c r="AB127" s="106" t="e">
        <f ca="true">+IF(AND(ISNUMBER(OFFSET('Sanitation Data'!$D$7,0,10*ROW('Sanitation Data'!D121))),'Data Summary'!CQ127="Yes"),OFFSET('Sanitation Data'!$D$7,0,10*ROW('Sanitation Data'!D121)),NA())</f>
        <v>#N/A</v>
      </c>
      <c r="AC127" s="106" t="e">
        <f ca="true">+IF(AND(ISNUMBER(OFFSET('Sanitation Data'!$D$11,0,10*ROW('Sanitation Data'!D121))),'Data Summary'!CR127="Yes"),OFFSET('Sanitation Data'!$D$11,0,10*ROW('Sanitation Data'!D121)),NA())</f>
        <v>#N/A</v>
      </c>
      <c r="AD127" s="106" t="e">
        <f ca="true">+IF(AND(ISNUMBER(OFFSET('Sanitation Data'!$D$12,0,10*ROW('Sanitation Data'!D121))),'Data Summary'!CS127="Yes"),OFFSET('Sanitation Data'!$D$12,0,10*ROW('Sanitation Data'!D121)),NA())</f>
        <v>#N/A</v>
      </c>
      <c r="AE127" s="106" t="e">
        <f ca="true">+IF(AND(ISNUMBER(OFFSET('Sanitation Data'!$D$13,0,10*ROW('Sanitation Data'!D121))),'Data Summary'!CT127="Yes"),OFFSET('Sanitation Data'!$D$13,0,10*ROW('Sanitation Data'!D121)),NA())</f>
        <v>#N/A</v>
      </c>
      <c r="AF127" s="106" t="e">
        <f ca="true">+IF(AND(ISNUMBER(OFFSET('Sanitation Data'!$E$5,0,10*ROW('Sanitation Data'!E121))),'Data Summary'!CU127="Yes"),100-OFFSET('Sanitation Data'!$E$5,0,10*ROW('Sanitation Data'!E121)),NA())</f>
        <v>#N/A</v>
      </c>
      <c r="AG127" s="106" t="e">
        <f ca="true">+IF(AND(ISNUMBER(OFFSET('Sanitation Data'!$E$7,0,10*ROW('Sanitation Data'!E121))),'Data Summary'!CV127="Yes"),OFFSET('Sanitation Data'!$E$7,0,10*ROW('Sanitation Data'!E121)),NA())</f>
        <v>#N/A</v>
      </c>
      <c r="AH127" s="106" t="e">
        <f ca="true">+IF(AND(ISNUMBER(OFFSET('Sanitation Data'!$E$11,0,10*ROW('Sanitation Data'!E121))),'Data Summary'!CW127="Yes"),OFFSET('Sanitation Data'!$E$11,0,10*ROW('Sanitation Data'!E121)),NA())</f>
        <v>#N/A</v>
      </c>
      <c r="AI127" s="106" t="e">
        <f ca="true">+IF(AND(ISNUMBER(OFFSET('Sanitation Data'!$E$12,0,10*ROW('Sanitation Data'!E121))),'Data Summary'!CX127="Yes"),OFFSET('Sanitation Data'!$E$12,0,10*ROW('Sanitation Data'!E121)),NA())</f>
        <v>#N/A</v>
      </c>
      <c r="AJ127" s="106" t="e">
        <f ca="true">+IF(AND(ISNUMBER(OFFSET('Sanitation Data'!$E$13,0,10*ROW('Sanitation Data'!E121))),'Data Summary'!CY127="Yes"),OFFSET('Sanitation Data'!$E$13,0,10*ROW('Sanitation Data'!E121)),NA())</f>
        <v>#N/A</v>
      </c>
      <c r="AK127" s="106" t="e">
        <f ca="true">+IF(AND(ISNUMBER(OFFSET('Sanitation Data'!$F$5,0,10*ROW('Sanitation Data'!F121))),'Data Summary'!CZ127="Yes"),100-OFFSET('Sanitation Data'!$F$5,0,10*ROW('Sanitation Data'!F121)),NA())</f>
        <v>#N/A</v>
      </c>
      <c r="AL127" s="106" t="e">
        <f ca="true">+IF(AND(ISNUMBER(OFFSET('Sanitation Data'!$F$7,0,10*ROW('Sanitation Data'!F121))),'Data Summary'!DA127="Yes"),OFFSET('Sanitation Data'!$F$7,0,10*ROW('Sanitation Data'!F121)),NA())</f>
        <v>#N/A</v>
      </c>
      <c r="AM127" s="106" t="e">
        <f ca="true">+IF(AND(ISNUMBER(OFFSET('Sanitation Data'!$F$11,0,10*ROW('Sanitation Data'!F121))),'Data Summary'!DB127="Yes"),OFFSET('Sanitation Data'!$F$11,0,10*ROW('Sanitation Data'!F121)),NA())</f>
        <v>#N/A</v>
      </c>
      <c r="AN127" s="106" t="e">
        <f ca="true">+IF(AND(ISNUMBER(OFFSET('Sanitation Data'!$F$12,0,10*ROW('Sanitation Data'!F121))),'Data Summary'!DC127="Yes"),OFFSET('Sanitation Data'!$F$12,0,10*ROW('Sanitation Data'!F121)),NA())</f>
        <v>#N/A</v>
      </c>
      <c r="AO127" s="106" t="e">
        <f ca="true">+IF(AND(ISNUMBER(OFFSET('Sanitation Data'!$F$13,0,10*ROW('Sanitation Data'!F121))),'Data Summary'!DD127="Yes"),OFFSET('Sanitation Data'!$F$13,0,10*ROW('Sanitation Data'!F121)),NA())</f>
        <v>#N/A</v>
      </c>
      <c r="AP127" s="106" t="e">
        <f ca="true">+IF(AND(ISNUMBER(OFFSET('Sanitation Data'!$G$5,0,10*ROW('Sanitation Data'!G121))),'Data Summary'!DE127="Yes"),100-OFFSET('Sanitation Data'!$G$5,0,10*ROW('Sanitation Data'!G121)),NA())</f>
        <v>#N/A</v>
      </c>
      <c r="AQ127" s="106" t="e">
        <f ca="true">+IF(AND(ISNUMBER(OFFSET('Sanitation Data'!$G$7,0,10*ROW('Sanitation Data'!G121))),'Data Summary'!DF127="Yes"),OFFSET('Sanitation Data'!$G$7,0,10*ROW('Sanitation Data'!G121)),NA())</f>
        <v>#N/A</v>
      </c>
      <c r="AR127" s="106" t="e">
        <f ca="true">+IF(AND(ISNUMBER(OFFSET('Sanitation Data'!$G$11,0,10*ROW('Sanitation Data'!G121))),'Data Summary'!DG127="Yes"),OFFSET('Sanitation Data'!$G$11,0,10*ROW('Sanitation Data'!G121)),NA())</f>
        <v>#N/A</v>
      </c>
      <c r="AS127" s="106" t="e">
        <f ca="true">+IF(AND(ISNUMBER(OFFSET('Sanitation Data'!$G$12,0,10*ROW('Sanitation Data'!G121))),'Data Summary'!DH127="Yes"),OFFSET('Sanitation Data'!$G$12,0,10*ROW('Sanitation Data'!G121)),NA())</f>
        <v>#N/A</v>
      </c>
      <c r="AT127" s="106" t="e">
        <f ca="true">+IF(AND(ISNUMBER(OFFSET('Sanitation Data'!$G$13,0,10*ROW('Sanitation Data'!G121))),'Data Summary'!DI127="Yes"),OFFSET('Sanitation Data'!$G$13,0,10*ROW('Sanitation Data'!G121)),NA())</f>
        <v>#N/A</v>
      </c>
      <c r="AU127" s="106" t="e">
        <f ca="true">+IF(AND(ISNUMBER(OFFSET('Sanitation Data'!$H$5,0,10*ROW('Sanitation Data'!H121))),'Data Summary'!DJ127="Yes"),100-OFFSET('Sanitation Data'!$H$5,0,10*ROW('Sanitation Data'!H121)),NA())</f>
        <v>#N/A</v>
      </c>
      <c r="AV127" s="106" t="e">
        <f ca="true">+IF(AND(ISNUMBER(OFFSET('Sanitation Data'!$H$7,0,10*ROW('Sanitation Data'!H121))),'Data Summary'!DK127="Yes"),OFFSET('Sanitation Data'!$H$7,0,10*ROW('Sanitation Data'!H121)),NA())</f>
        <v>#N/A</v>
      </c>
      <c r="AW127" s="106" t="e">
        <f ca="true">+IF(AND(ISNUMBER(OFFSET('Sanitation Data'!$H$11,0,10*ROW('Sanitation Data'!H121))),'Data Summary'!DL127="Yes"),OFFSET('Sanitation Data'!$H$11,0,10*ROW('Sanitation Data'!H121)),NA())</f>
        <v>#N/A</v>
      </c>
      <c r="AX127" s="106" t="e">
        <f ca="true">+IF(AND(ISNUMBER(OFFSET('Sanitation Data'!$H$12,0,10*ROW('Sanitation Data'!H121))),'Data Summary'!DM127="Yes"),OFFSET('Sanitation Data'!$H$12,0,10*ROW('Sanitation Data'!H121)),NA())</f>
        <v>#N/A</v>
      </c>
      <c r="AY127" s="106" t="e">
        <f ca="true">+IF(AND(ISNUMBER(OFFSET('Sanitation Data'!$H$13,0,10*ROW('Sanitation Data'!H121))),'Data Summary'!DN127="Yes"),OFFSET('Sanitation Data'!$H$13,0,10*ROW('Sanitation Data'!H121)),NA())</f>
        <v>#N/A</v>
      </c>
      <c r="AZ127" s="111" t="e">
        <f ca="true">+IF(AND(ISNUMBER(OFFSET('Hygiene Data'!$C$6,0,10*ROW('Hygiene Data'!C121))),'Data Summary'!DO127="Yes"),OFFSET('Hygiene Data'!$C$6,0,10*ROW('Hygiene Data'!C121)),NA())</f>
        <v>#N/A</v>
      </c>
      <c r="BA127" s="111" t="e">
        <f ca="true">+IF(AND(ISNUMBER(OFFSET('Hygiene Data'!$C$8,0,10*ROW('Hygiene Data'!C121))),'Data Summary'!DP127="Yes"),OFFSET('Hygiene Data'!$C$8,0,10*ROW('Hygiene Data'!C121)),NA())</f>
        <v>#N/A</v>
      </c>
      <c r="BB127" s="111" t="e">
        <f ca="true">+IF(AND(ISNUMBER(OFFSET('Hygiene Data'!$C$10,0,10*ROW('Hygiene Data'!C121))),'Data Summary'!DQ127="Yes"),OFFSET('Hygiene Data'!$C$10,0,10*ROW('Hygiene Data'!C121)),NA())</f>
        <v>#N/A</v>
      </c>
      <c r="BC127" s="111" t="e">
        <f ca="true">+IF(AND(ISNUMBER(OFFSET('Hygiene Data'!$D$6,0,10*ROW('Hygiene Data'!D121))),'Data Summary'!DR127="Yes"),OFFSET('Hygiene Data'!$D$6,0,10*ROW('Hygiene Data'!D121)),NA())</f>
        <v>#N/A</v>
      </c>
      <c r="BD127" s="111" t="e">
        <f ca="true">+IF(AND(ISNUMBER(OFFSET('Hygiene Data'!$D$8,0,10*ROW('Hygiene Data'!D121))),'Data Summary'!DS127="Yes"),OFFSET('Hygiene Data'!$D$8,0,10*ROW('Hygiene Data'!D121)),NA())</f>
        <v>#N/A</v>
      </c>
      <c r="BE127" s="111" t="e">
        <f ca="true">+IF(AND(ISNUMBER(OFFSET('Hygiene Data'!$D$10,0,10*ROW('Hygiene Data'!D121))),'Data Summary'!DT127="Yes"),OFFSET('Hygiene Data'!$D$10,0,10*ROW('Hygiene Data'!D121)),NA())</f>
        <v>#N/A</v>
      </c>
      <c r="BF127" s="111" t="e">
        <f ca="true">+IF(AND(ISNUMBER(OFFSET('Hygiene Data'!$E$6,0,10*ROW('Hygiene Data'!E121))),'Data Summary'!DU127="Yes"),OFFSET('Hygiene Data'!$E$6,0,10*ROW('Hygiene Data'!E121)),NA())</f>
        <v>#N/A</v>
      </c>
      <c r="BG127" s="111" t="e">
        <f ca="true">+IF(AND(ISNUMBER(OFFSET('Hygiene Data'!$E$8,0,10*ROW('Hygiene Data'!E121))),'Data Summary'!DV127="Yes"),OFFSET('Hygiene Data'!$E$8,0,10*ROW('Hygiene Data'!E121)),NA())</f>
        <v>#N/A</v>
      </c>
      <c r="BH127" s="111" t="e">
        <f ca="true">+IF(AND(ISNUMBER(OFFSET('Hygiene Data'!$E$10,0,10*ROW('Hygiene Data'!E121))),'Data Summary'!DW127="Yes"),OFFSET('Hygiene Data'!$E$10,0,10*ROW('Hygiene Data'!E121)),NA())</f>
        <v>#N/A</v>
      </c>
      <c r="BI127" s="111" t="e">
        <f ca="true">+IF(AND(ISNUMBER(OFFSET('Hygiene Data'!$F$6,0,10*ROW('Hygiene Data'!F121))),'Data Summary'!DX127="Yes"),OFFSET('Hygiene Data'!$F$6,0,10*ROW('Hygiene Data'!F121)),NA())</f>
        <v>#N/A</v>
      </c>
      <c r="BJ127" s="111" t="e">
        <f ca="true">+IF(AND(ISNUMBER(OFFSET('Hygiene Data'!$F$8,0,10*ROW('Hygiene Data'!F121))),'Data Summary'!DY127="Yes"),OFFSET('Hygiene Data'!$F$8,0,10*ROW('Hygiene Data'!F121)),NA())</f>
        <v>#N/A</v>
      </c>
      <c r="BK127" s="111" t="e">
        <f ca="true">+IF(AND(ISNUMBER(OFFSET('Hygiene Data'!$F$10,0,10*ROW('Hygiene Data'!F121))),'Data Summary'!DZ127="Yes"),OFFSET('Hygiene Data'!$F$10,0,10*ROW('Hygiene Data'!F121)),NA())</f>
        <v>#N/A</v>
      </c>
      <c r="BL127" s="111" t="e">
        <f ca="true">+IF(AND(ISNUMBER(OFFSET('Hygiene Data'!$G$6,0,10*ROW('Hygiene Data'!G121))),'Data Summary'!EA127="Yes"),OFFSET('Hygiene Data'!$G$6,0,10*ROW('Hygiene Data'!G121)),NA())</f>
        <v>#N/A</v>
      </c>
      <c r="BM127" s="111" t="e">
        <f ca="true">+IF(AND(ISNUMBER(OFFSET('Hygiene Data'!$G$8,0,10*ROW('Hygiene Data'!G121))),'Data Summary'!EB127="Yes"),OFFSET('Hygiene Data'!$G$8,0,10*ROW('Hygiene Data'!G121)),NA())</f>
        <v>#N/A</v>
      </c>
      <c r="BN127" s="111" t="e">
        <f ca="true">+IF(AND(ISNUMBER(OFFSET('Hygiene Data'!$G$10,0,10*ROW('Hygiene Data'!G121))),'Data Summary'!EC127="Yes"),OFFSET('Hygiene Data'!$G$10,0,10*ROW('Hygiene Data'!G121)),NA())</f>
        <v>#N/A</v>
      </c>
      <c r="BO127" s="111" t="e">
        <f ca="true">+IF(AND(ISNUMBER(OFFSET('Hygiene Data'!$H$6,0,10*ROW('Hygiene Data'!H121))),'Data Summary'!ED127="Yes"),OFFSET('Hygiene Data'!$H$6,0,10*ROW('Hygiene Data'!H121)),NA())</f>
        <v>#N/A</v>
      </c>
      <c r="BP127" s="111" t="e">
        <f ca="true">+IF(AND(ISNUMBER(OFFSET('Hygiene Data'!$H$8,0,10*ROW('Hygiene Data'!H121))),'Data Summary'!EE127="Yes"),OFFSET('Hygiene Data'!$H$8,0,10*ROW('Hygiene Data'!H121)),NA())</f>
        <v>#N/A</v>
      </c>
      <c r="BQ127" s="111" t="e">
        <f ca="true">+IF(AND(ISNUMBER(OFFSET('Hygiene Data'!$H$10,0,10*ROW('Hygiene Data'!H121))),'Data Summary'!EF127="Yes"),OFFSET('Hygiene Data'!$H$10,0,10*ROW('Hygiene Data'!H121)),NA())</f>
        <v>#N/A</v>
      </c>
    </row>
    <row r="128" x14ac:dyDescent="0.2">
      <c r="A128" s="59" t="e">
        <f ca="true">+IF(OFFSET('Water Data'!$B$1,0,10*ROW('Water Data'!B122))="",NA(),OFFSET('Water Data'!$B$1,0,10*ROW('Water Data'!B122)))</f>
        <v>#N/A</v>
      </c>
      <c r="B128" s="59" t="e">
        <f ca="true">+IF(OFFSET('Water Data'!$A$3,0,10*ROW('Water Data'!A125))="",NA(),OFFSET('Water Data'!$A$3,0,10*ROW('Water Data'!A125)))</f>
        <v>#N/A</v>
      </c>
      <c r="C128" s="59" t="e">
        <f ca="true">+IF(OFFSET('Water Data'!$C$3,0,10*ROW('Water Data'!C125))="",NA(),OFFSET('Water Data'!$C$3,0,10*ROW('Water Data'!C125)))</f>
        <v>#N/A</v>
      </c>
      <c r="D128" s="60" t="e">
        <f ca="true">+IF(AND(ISNUMBER(OFFSET('Water Data'!$C$5,0,10*ROW('Water Data'!C122))),'Data Summary'!BS128="Yes"),100-OFFSET('Water Data'!$C$5,0,10*ROW('Water Data'!C122)),NA())</f>
        <v>#N/A</v>
      </c>
      <c r="E128" s="60" t="e">
        <f ca="true">+IF(AND(ISNUMBER(OFFSET('Water Data'!$C$7,0,10*ROW('Water Data'!C122))),'Data Summary'!BT128="Yes"),OFFSET('Water Data'!$C$7,0,10*ROW('Water Data'!C122)),NA())</f>
        <v>#N/A</v>
      </c>
      <c r="F128" s="60" t="e">
        <f ca="true">+IF(AND(ISNUMBER(OFFSET('Water Data'!$C$10,0,10*ROW('Water Data'!C122))),'Data Summary'!BU128="Yes"),OFFSET('Water Data'!$C$10,0,10*ROW('Water Data'!C122)),NA())</f>
        <v>#N/A</v>
      </c>
      <c r="G128" s="60" t="e">
        <f ca="true">+IF(AND(ISNUMBER(OFFSET('Water Data'!$D$5,0,10*ROW('Water Data'!D122))),'Data Summary'!BV128="Yes"),100-OFFSET('Water Data'!$D$5,0,10*ROW('Water Data'!D122)),NA())</f>
        <v>#N/A</v>
      </c>
      <c r="H128" s="60" t="e">
        <f ca="true">+IF(AND(ISNUMBER(OFFSET('Water Data'!$D$7,0,10*ROW('Water Data'!D122))),'Data Summary'!BW128="Yes"),OFFSET('Water Data'!$D$7,0,10*ROW('Water Data'!D122)),NA())</f>
        <v>#N/A</v>
      </c>
      <c r="I128" s="60" t="e">
        <f ca="true">+IF(AND(ISNUMBER(OFFSET('Water Data'!$D$10,0,10*ROW('Water Data'!D122))),'Data Summary'!BX128="Yes"),OFFSET('Water Data'!$D$10,0,10*ROW('Water Data'!D122)),NA())</f>
        <v>#N/A</v>
      </c>
      <c r="J128" s="60" t="e">
        <f ca="true">+IF(AND(ISNUMBER(OFFSET('Water Data'!$E$5,0,10*ROW('Water Data'!E122))),'Data Summary'!BY128="Yes"),100-OFFSET('Water Data'!$E$5,0,10*ROW('Water Data'!E122)),NA())</f>
        <v>#N/A</v>
      </c>
      <c r="K128" s="60" t="e">
        <f ca="true">+IF(AND(ISNUMBER(OFFSET('Water Data'!$E$7,0,10*ROW('Water Data'!E122))),'Data Summary'!BZ128="Yes"),OFFSET('Water Data'!$E$7,0,10*ROW('Water Data'!E122)),NA())</f>
        <v>#N/A</v>
      </c>
      <c r="L128" s="60" t="e">
        <f ca="true">+IF(AND(ISNUMBER(OFFSET('Water Data'!$E$10,0,10*ROW('Water Data'!E122))),'Data Summary'!CA128="Yes"),OFFSET('Water Data'!$E$10,0,10*ROW('Water Data'!E122)),NA())</f>
        <v>#N/A</v>
      </c>
      <c r="M128" s="60" t="e">
        <f ca="true">+IF(AND(ISNUMBER(OFFSET('Water Data'!$F$5,0,10*ROW('Water Data'!F122))),'Data Summary'!CB128="Yes"),100-OFFSET('Water Data'!$F$5,0,10*ROW('Water Data'!F122)),NA())</f>
        <v>#N/A</v>
      </c>
      <c r="N128" s="60" t="e">
        <f ca="true">+IF(AND(ISNUMBER(OFFSET('Water Data'!$F$7,0,10*ROW('Water Data'!F122))),'Data Summary'!CC128="Yes"),OFFSET('Water Data'!$F$7,0,10*ROW('Water Data'!F122)),NA())</f>
        <v>#N/A</v>
      </c>
      <c r="O128" s="60" t="e">
        <f ca="true">+IF(AND(ISNUMBER(OFFSET('Water Data'!$F$10,0,10*ROW('Water Data'!F122))),'Data Summary'!CD128="Yes"),OFFSET('Water Data'!$F$10,0,10*ROW('Water Data'!F122)),NA())</f>
        <v>#N/A</v>
      </c>
      <c r="P128" s="60" t="e">
        <f ca="true">+IF(AND(ISNUMBER(OFFSET('Water Data'!$G$5,0,10*ROW('Water Data'!G122))),'Data Summary'!CE128="Yes"),100-OFFSET('Water Data'!$G$5,0,10*ROW('Water Data'!G122)),NA())</f>
        <v>#N/A</v>
      </c>
      <c r="Q128" s="60" t="e">
        <f ca="true">+IF(AND(ISNUMBER(OFFSET('Water Data'!$G$7,0,10*ROW('Water Data'!G122))),'Data Summary'!CF128="Yes"),OFFSET('Water Data'!$G$7,0,10*ROW('Water Data'!G122)),NA())</f>
        <v>#N/A</v>
      </c>
      <c r="R128" s="60" t="e">
        <f ca="true">+IF(AND(ISNUMBER(OFFSET('Water Data'!$G$10,0,10*ROW('Water Data'!G122))),'Data Summary'!CG128="Yes"),OFFSET('Water Data'!$G$10,0,10*ROW('Water Data'!G122)),NA())</f>
        <v>#N/A</v>
      </c>
      <c r="S128" s="60" t="e">
        <f ca="true">+IF(AND(ISNUMBER(OFFSET('Water Data'!$H$5,0,10*ROW('Water Data'!H122))),'Data Summary'!CH128="Yes"),100-OFFSET('Water Data'!$H$5,0,10*ROW('Water Data'!H122)),NA())</f>
        <v>#N/A</v>
      </c>
      <c r="T128" s="60" t="e">
        <f ca="true">+IF(AND(ISNUMBER(OFFSET('Water Data'!$H$7,0,10*ROW('Water Data'!H122))),'Data Summary'!CI128="Yes"),OFFSET('Water Data'!$H$7,0,10*ROW('Water Data'!H122)),NA())</f>
        <v>#N/A</v>
      </c>
      <c r="U128" s="60" t="e">
        <f ca="true">+IF(AND(ISNUMBER(OFFSET('Water Data'!$H$10,0,10*ROW('Water Data'!H122))),'Data Summary'!CJ128="Yes"),OFFSET('Water Data'!$H$10,0,10*ROW('Water Data'!H122)),NA())</f>
        <v>#N/A</v>
      </c>
      <c r="V128" s="106" t="e">
        <f ca="true">+IF(AND(ISNUMBER(OFFSET('Sanitation Data'!$C$5,0,10*ROW('Sanitation Data'!C122))),'Data Summary'!CK128="Yes"),100-OFFSET('Sanitation Data'!$C$5,0,10*ROW('Sanitation Data'!C122)),NA())</f>
        <v>#N/A</v>
      </c>
      <c r="W128" s="106" t="e">
        <f ca="true">+IF(AND(ISNUMBER(OFFSET('Sanitation Data'!$C$7,0,10*ROW('Sanitation Data'!C122))),'Data Summary'!CL128="Yes"),OFFSET('Sanitation Data'!$C$7,0,10*ROW('Sanitation Data'!C122)),NA())</f>
        <v>#N/A</v>
      </c>
      <c r="X128" s="106" t="e">
        <f ca="true">+IF(AND(ISNUMBER(OFFSET('Sanitation Data'!$C$11,0,10*ROW('Sanitation Data'!C122))),'Data Summary'!CM128="Yes"),OFFSET('Sanitation Data'!$C$11,0,10*ROW('Sanitation Data'!C122)),NA())</f>
        <v>#N/A</v>
      </c>
      <c r="Y128" s="106" t="e">
        <f ca="true">+IF(AND(ISNUMBER(OFFSET('Sanitation Data'!$C$12,0,10*ROW('Sanitation Data'!C122))),'Data Summary'!CN128="Yes"),OFFSET('Sanitation Data'!$C$12,0,10*ROW('Sanitation Data'!C122)),NA())</f>
        <v>#N/A</v>
      </c>
      <c r="Z128" s="106" t="e">
        <f ca="true">+IF(AND(ISNUMBER(OFFSET('Sanitation Data'!$C$13,0,10*ROW('Sanitation Data'!C122))),'Data Summary'!CO128="Yes"),OFFSET('Sanitation Data'!$C$13,0,10*ROW('Sanitation Data'!C122)),NA())</f>
        <v>#N/A</v>
      </c>
      <c r="AA128" s="106" t="e">
        <f ca="true">+IF(AND(ISNUMBER(OFFSET('Sanitation Data'!$D$5,0,10*ROW('Sanitation Data'!D122))),'Data Summary'!CP128="Yes"),100-OFFSET('Sanitation Data'!$D$5,0,10*ROW('Sanitation Data'!D122)),NA())</f>
        <v>#N/A</v>
      </c>
      <c r="AB128" s="106" t="e">
        <f ca="true">+IF(AND(ISNUMBER(OFFSET('Sanitation Data'!$D$7,0,10*ROW('Sanitation Data'!D122))),'Data Summary'!CQ128="Yes"),OFFSET('Sanitation Data'!$D$7,0,10*ROW('Sanitation Data'!D122)),NA())</f>
        <v>#N/A</v>
      </c>
      <c r="AC128" s="106" t="e">
        <f ca="true">+IF(AND(ISNUMBER(OFFSET('Sanitation Data'!$D$11,0,10*ROW('Sanitation Data'!D122))),'Data Summary'!CR128="Yes"),OFFSET('Sanitation Data'!$D$11,0,10*ROW('Sanitation Data'!D122)),NA())</f>
        <v>#N/A</v>
      </c>
      <c r="AD128" s="106" t="e">
        <f ca="true">+IF(AND(ISNUMBER(OFFSET('Sanitation Data'!$D$12,0,10*ROW('Sanitation Data'!D122))),'Data Summary'!CS128="Yes"),OFFSET('Sanitation Data'!$D$12,0,10*ROW('Sanitation Data'!D122)),NA())</f>
        <v>#N/A</v>
      </c>
      <c r="AE128" s="106" t="e">
        <f ca="true">+IF(AND(ISNUMBER(OFFSET('Sanitation Data'!$D$13,0,10*ROW('Sanitation Data'!D122))),'Data Summary'!CT128="Yes"),OFFSET('Sanitation Data'!$D$13,0,10*ROW('Sanitation Data'!D122)),NA())</f>
        <v>#N/A</v>
      </c>
      <c r="AF128" s="106" t="e">
        <f ca="true">+IF(AND(ISNUMBER(OFFSET('Sanitation Data'!$E$5,0,10*ROW('Sanitation Data'!E122))),'Data Summary'!CU128="Yes"),100-OFFSET('Sanitation Data'!$E$5,0,10*ROW('Sanitation Data'!E122)),NA())</f>
        <v>#N/A</v>
      </c>
      <c r="AG128" s="106" t="e">
        <f ca="true">+IF(AND(ISNUMBER(OFFSET('Sanitation Data'!$E$7,0,10*ROW('Sanitation Data'!E122))),'Data Summary'!CV128="Yes"),OFFSET('Sanitation Data'!$E$7,0,10*ROW('Sanitation Data'!E122)),NA())</f>
        <v>#N/A</v>
      </c>
      <c r="AH128" s="106" t="e">
        <f ca="true">+IF(AND(ISNUMBER(OFFSET('Sanitation Data'!$E$11,0,10*ROW('Sanitation Data'!E122))),'Data Summary'!CW128="Yes"),OFFSET('Sanitation Data'!$E$11,0,10*ROW('Sanitation Data'!E122)),NA())</f>
        <v>#N/A</v>
      </c>
      <c r="AI128" s="106" t="e">
        <f ca="true">+IF(AND(ISNUMBER(OFFSET('Sanitation Data'!$E$12,0,10*ROW('Sanitation Data'!E122))),'Data Summary'!CX128="Yes"),OFFSET('Sanitation Data'!$E$12,0,10*ROW('Sanitation Data'!E122)),NA())</f>
        <v>#N/A</v>
      </c>
      <c r="AJ128" s="106" t="e">
        <f ca="true">+IF(AND(ISNUMBER(OFFSET('Sanitation Data'!$E$13,0,10*ROW('Sanitation Data'!E122))),'Data Summary'!CY128="Yes"),OFFSET('Sanitation Data'!$E$13,0,10*ROW('Sanitation Data'!E122)),NA())</f>
        <v>#N/A</v>
      </c>
      <c r="AK128" s="106" t="e">
        <f ca="true">+IF(AND(ISNUMBER(OFFSET('Sanitation Data'!$F$5,0,10*ROW('Sanitation Data'!F122))),'Data Summary'!CZ128="Yes"),100-OFFSET('Sanitation Data'!$F$5,0,10*ROW('Sanitation Data'!F122)),NA())</f>
        <v>#N/A</v>
      </c>
      <c r="AL128" s="106" t="e">
        <f ca="true">+IF(AND(ISNUMBER(OFFSET('Sanitation Data'!$F$7,0,10*ROW('Sanitation Data'!F122))),'Data Summary'!DA128="Yes"),OFFSET('Sanitation Data'!$F$7,0,10*ROW('Sanitation Data'!F122)),NA())</f>
        <v>#N/A</v>
      </c>
      <c r="AM128" s="106" t="e">
        <f ca="true">+IF(AND(ISNUMBER(OFFSET('Sanitation Data'!$F$11,0,10*ROW('Sanitation Data'!F122))),'Data Summary'!DB128="Yes"),OFFSET('Sanitation Data'!$F$11,0,10*ROW('Sanitation Data'!F122)),NA())</f>
        <v>#N/A</v>
      </c>
      <c r="AN128" s="106" t="e">
        <f ca="true">+IF(AND(ISNUMBER(OFFSET('Sanitation Data'!$F$12,0,10*ROW('Sanitation Data'!F122))),'Data Summary'!DC128="Yes"),OFFSET('Sanitation Data'!$F$12,0,10*ROW('Sanitation Data'!F122)),NA())</f>
        <v>#N/A</v>
      </c>
      <c r="AO128" s="106" t="e">
        <f ca="true">+IF(AND(ISNUMBER(OFFSET('Sanitation Data'!$F$13,0,10*ROW('Sanitation Data'!F122))),'Data Summary'!DD128="Yes"),OFFSET('Sanitation Data'!$F$13,0,10*ROW('Sanitation Data'!F122)),NA())</f>
        <v>#N/A</v>
      </c>
      <c r="AP128" s="106" t="e">
        <f ca="true">+IF(AND(ISNUMBER(OFFSET('Sanitation Data'!$G$5,0,10*ROW('Sanitation Data'!G122))),'Data Summary'!DE128="Yes"),100-OFFSET('Sanitation Data'!$G$5,0,10*ROW('Sanitation Data'!G122)),NA())</f>
        <v>#N/A</v>
      </c>
      <c r="AQ128" s="106" t="e">
        <f ca="true">+IF(AND(ISNUMBER(OFFSET('Sanitation Data'!$G$7,0,10*ROW('Sanitation Data'!G122))),'Data Summary'!DF128="Yes"),OFFSET('Sanitation Data'!$G$7,0,10*ROW('Sanitation Data'!G122)),NA())</f>
        <v>#N/A</v>
      </c>
      <c r="AR128" s="106" t="e">
        <f ca="true">+IF(AND(ISNUMBER(OFFSET('Sanitation Data'!$G$11,0,10*ROW('Sanitation Data'!G122))),'Data Summary'!DG128="Yes"),OFFSET('Sanitation Data'!$G$11,0,10*ROW('Sanitation Data'!G122)),NA())</f>
        <v>#N/A</v>
      </c>
      <c r="AS128" s="106" t="e">
        <f ca="true">+IF(AND(ISNUMBER(OFFSET('Sanitation Data'!$G$12,0,10*ROW('Sanitation Data'!G122))),'Data Summary'!DH128="Yes"),OFFSET('Sanitation Data'!$G$12,0,10*ROW('Sanitation Data'!G122)),NA())</f>
        <v>#N/A</v>
      </c>
      <c r="AT128" s="106" t="e">
        <f ca="true">+IF(AND(ISNUMBER(OFFSET('Sanitation Data'!$G$13,0,10*ROW('Sanitation Data'!G122))),'Data Summary'!DI128="Yes"),OFFSET('Sanitation Data'!$G$13,0,10*ROW('Sanitation Data'!G122)),NA())</f>
        <v>#N/A</v>
      </c>
      <c r="AU128" s="106" t="e">
        <f ca="true">+IF(AND(ISNUMBER(OFFSET('Sanitation Data'!$H$5,0,10*ROW('Sanitation Data'!H122))),'Data Summary'!DJ128="Yes"),100-OFFSET('Sanitation Data'!$H$5,0,10*ROW('Sanitation Data'!H122)),NA())</f>
        <v>#N/A</v>
      </c>
      <c r="AV128" s="106" t="e">
        <f ca="true">+IF(AND(ISNUMBER(OFFSET('Sanitation Data'!$H$7,0,10*ROW('Sanitation Data'!H122))),'Data Summary'!DK128="Yes"),OFFSET('Sanitation Data'!$H$7,0,10*ROW('Sanitation Data'!H122)),NA())</f>
        <v>#N/A</v>
      </c>
      <c r="AW128" s="106" t="e">
        <f ca="true">+IF(AND(ISNUMBER(OFFSET('Sanitation Data'!$H$11,0,10*ROW('Sanitation Data'!H122))),'Data Summary'!DL128="Yes"),OFFSET('Sanitation Data'!$H$11,0,10*ROW('Sanitation Data'!H122)),NA())</f>
        <v>#N/A</v>
      </c>
      <c r="AX128" s="106" t="e">
        <f ca="true">+IF(AND(ISNUMBER(OFFSET('Sanitation Data'!$H$12,0,10*ROW('Sanitation Data'!H122))),'Data Summary'!DM128="Yes"),OFFSET('Sanitation Data'!$H$12,0,10*ROW('Sanitation Data'!H122)),NA())</f>
        <v>#N/A</v>
      </c>
      <c r="AY128" s="106" t="e">
        <f ca="true">+IF(AND(ISNUMBER(OFFSET('Sanitation Data'!$H$13,0,10*ROW('Sanitation Data'!H122))),'Data Summary'!DN128="Yes"),OFFSET('Sanitation Data'!$H$13,0,10*ROW('Sanitation Data'!H122)),NA())</f>
        <v>#N/A</v>
      </c>
      <c r="AZ128" s="111" t="e">
        <f ca="true">+IF(AND(ISNUMBER(OFFSET('Hygiene Data'!$C$6,0,10*ROW('Hygiene Data'!C122))),'Data Summary'!DO128="Yes"),OFFSET('Hygiene Data'!$C$6,0,10*ROW('Hygiene Data'!C122)),NA())</f>
        <v>#N/A</v>
      </c>
      <c r="BA128" s="111" t="e">
        <f ca="true">+IF(AND(ISNUMBER(OFFSET('Hygiene Data'!$C$8,0,10*ROW('Hygiene Data'!C122))),'Data Summary'!DP128="Yes"),OFFSET('Hygiene Data'!$C$8,0,10*ROW('Hygiene Data'!C122)),NA())</f>
        <v>#N/A</v>
      </c>
      <c r="BB128" s="111" t="e">
        <f ca="true">+IF(AND(ISNUMBER(OFFSET('Hygiene Data'!$C$10,0,10*ROW('Hygiene Data'!C122))),'Data Summary'!DQ128="Yes"),OFFSET('Hygiene Data'!$C$10,0,10*ROW('Hygiene Data'!C122)),NA())</f>
        <v>#N/A</v>
      </c>
      <c r="BC128" s="111" t="e">
        <f ca="true">+IF(AND(ISNUMBER(OFFSET('Hygiene Data'!$D$6,0,10*ROW('Hygiene Data'!D122))),'Data Summary'!DR128="Yes"),OFFSET('Hygiene Data'!$D$6,0,10*ROW('Hygiene Data'!D122)),NA())</f>
        <v>#N/A</v>
      </c>
      <c r="BD128" s="111" t="e">
        <f ca="true">+IF(AND(ISNUMBER(OFFSET('Hygiene Data'!$D$8,0,10*ROW('Hygiene Data'!D122))),'Data Summary'!DS128="Yes"),OFFSET('Hygiene Data'!$D$8,0,10*ROW('Hygiene Data'!D122)),NA())</f>
        <v>#N/A</v>
      </c>
      <c r="BE128" s="111" t="e">
        <f ca="true">+IF(AND(ISNUMBER(OFFSET('Hygiene Data'!$D$10,0,10*ROW('Hygiene Data'!D122))),'Data Summary'!DT128="Yes"),OFFSET('Hygiene Data'!$D$10,0,10*ROW('Hygiene Data'!D122)),NA())</f>
        <v>#N/A</v>
      </c>
      <c r="BF128" s="111" t="e">
        <f ca="true">+IF(AND(ISNUMBER(OFFSET('Hygiene Data'!$E$6,0,10*ROW('Hygiene Data'!E122))),'Data Summary'!DU128="Yes"),OFFSET('Hygiene Data'!$E$6,0,10*ROW('Hygiene Data'!E122)),NA())</f>
        <v>#N/A</v>
      </c>
      <c r="BG128" s="111" t="e">
        <f ca="true">+IF(AND(ISNUMBER(OFFSET('Hygiene Data'!$E$8,0,10*ROW('Hygiene Data'!E122))),'Data Summary'!DV128="Yes"),OFFSET('Hygiene Data'!$E$8,0,10*ROW('Hygiene Data'!E122)),NA())</f>
        <v>#N/A</v>
      </c>
      <c r="BH128" s="111" t="e">
        <f ca="true">+IF(AND(ISNUMBER(OFFSET('Hygiene Data'!$E$10,0,10*ROW('Hygiene Data'!E122))),'Data Summary'!DW128="Yes"),OFFSET('Hygiene Data'!$E$10,0,10*ROW('Hygiene Data'!E122)),NA())</f>
        <v>#N/A</v>
      </c>
      <c r="BI128" s="111" t="e">
        <f ca="true">+IF(AND(ISNUMBER(OFFSET('Hygiene Data'!$F$6,0,10*ROW('Hygiene Data'!F122))),'Data Summary'!DX128="Yes"),OFFSET('Hygiene Data'!$F$6,0,10*ROW('Hygiene Data'!F122)),NA())</f>
        <v>#N/A</v>
      </c>
      <c r="BJ128" s="111" t="e">
        <f ca="true">+IF(AND(ISNUMBER(OFFSET('Hygiene Data'!$F$8,0,10*ROW('Hygiene Data'!F122))),'Data Summary'!DY128="Yes"),OFFSET('Hygiene Data'!$F$8,0,10*ROW('Hygiene Data'!F122)),NA())</f>
        <v>#N/A</v>
      </c>
      <c r="BK128" s="111" t="e">
        <f ca="true">+IF(AND(ISNUMBER(OFFSET('Hygiene Data'!$F$10,0,10*ROW('Hygiene Data'!F122))),'Data Summary'!DZ128="Yes"),OFFSET('Hygiene Data'!$F$10,0,10*ROW('Hygiene Data'!F122)),NA())</f>
        <v>#N/A</v>
      </c>
      <c r="BL128" s="111" t="e">
        <f ca="true">+IF(AND(ISNUMBER(OFFSET('Hygiene Data'!$G$6,0,10*ROW('Hygiene Data'!G122))),'Data Summary'!EA128="Yes"),OFFSET('Hygiene Data'!$G$6,0,10*ROW('Hygiene Data'!G122)),NA())</f>
        <v>#N/A</v>
      </c>
      <c r="BM128" s="111" t="e">
        <f ca="true">+IF(AND(ISNUMBER(OFFSET('Hygiene Data'!$G$8,0,10*ROW('Hygiene Data'!G122))),'Data Summary'!EB128="Yes"),OFFSET('Hygiene Data'!$G$8,0,10*ROW('Hygiene Data'!G122)),NA())</f>
        <v>#N/A</v>
      </c>
      <c r="BN128" s="111" t="e">
        <f ca="true">+IF(AND(ISNUMBER(OFFSET('Hygiene Data'!$G$10,0,10*ROW('Hygiene Data'!G122))),'Data Summary'!EC128="Yes"),OFFSET('Hygiene Data'!$G$10,0,10*ROW('Hygiene Data'!G122)),NA())</f>
        <v>#N/A</v>
      </c>
      <c r="BO128" s="111" t="e">
        <f ca="true">+IF(AND(ISNUMBER(OFFSET('Hygiene Data'!$H$6,0,10*ROW('Hygiene Data'!H122))),'Data Summary'!ED128="Yes"),OFFSET('Hygiene Data'!$H$6,0,10*ROW('Hygiene Data'!H122)),NA())</f>
        <v>#N/A</v>
      </c>
      <c r="BP128" s="111" t="e">
        <f ca="true">+IF(AND(ISNUMBER(OFFSET('Hygiene Data'!$H$8,0,10*ROW('Hygiene Data'!H122))),'Data Summary'!EE128="Yes"),OFFSET('Hygiene Data'!$H$8,0,10*ROW('Hygiene Data'!H122)),NA())</f>
        <v>#N/A</v>
      </c>
      <c r="BQ128" s="111" t="e">
        <f ca="true">+IF(AND(ISNUMBER(OFFSET('Hygiene Data'!$H$10,0,10*ROW('Hygiene Data'!H122))),'Data Summary'!EF128="Yes"),OFFSET('Hygiene Data'!$H$10,0,10*ROW('Hygiene Data'!H122)),NA())</f>
        <v>#N/A</v>
      </c>
    </row>
    <row r="129" x14ac:dyDescent="0.2">
      <c r="A129" s="59" t="e">
        <f ca="true">+IF(OFFSET('Water Data'!$B$1,0,10*ROW('Water Data'!B123))="",NA(),OFFSET('Water Data'!$B$1,0,10*ROW('Water Data'!B123)))</f>
        <v>#N/A</v>
      </c>
      <c r="B129" s="59" t="e">
        <f ca="true">+IF(OFFSET('Water Data'!$A$3,0,10*ROW('Water Data'!A126))="",NA(),OFFSET('Water Data'!$A$3,0,10*ROW('Water Data'!A126)))</f>
        <v>#N/A</v>
      </c>
      <c r="C129" s="59" t="e">
        <f ca="true">+IF(OFFSET('Water Data'!$C$3,0,10*ROW('Water Data'!C126))="",NA(),OFFSET('Water Data'!$C$3,0,10*ROW('Water Data'!C126)))</f>
        <v>#N/A</v>
      </c>
      <c r="D129" s="60" t="e">
        <f ca="true">+IF(AND(ISNUMBER(OFFSET('Water Data'!$C$5,0,10*ROW('Water Data'!C123))),'Data Summary'!BS129="Yes"),100-OFFSET('Water Data'!$C$5,0,10*ROW('Water Data'!C123)),NA())</f>
        <v>#N/A</v>
      </c>
      <c r="E129" s="60" t="e">
        <f ca="true">+IF(AND(ISNUMBER(OFFSET('Water Data'!$C$7,0,10*ROW('Water Data'!C123))),'Data Summary'!BT129="Yes"),OFFSET('Water Data'!$C$7,0,10*ROW('Water Data'!C123)),NA())</f>
        <v>#N/A</v>
      </c>
      <c r="F129" s="60" t="e">
        <f ca="true">+IF(AND(ISNUMBER(OFFSET('Water Data'!$C$10,0,10*ROW('Water Data'!C123))),'Data Summary'!BU129="Yes"),OFFSET('Water Data'!$C$10,0,10*ROW('Water Data'!C123)),NA())</f>
        <v>#N/A</v>
      </c>
      <c r="G129" s="60" t="e">
        <f ca="true">+IF(AND(ISNUMBER(OFFSET('Water Data'!$D$5,0,10*ROW('Water Data'!D123))),'Data Summary'!BV129="Yes"),100-OFFSET('Water Data'!$D$5,0,10*ROW('Water Data'!D123)),NA())</f>
        <v>#N/A</v>
      </c>
      <c r="H129" s="60" t="e">
        <f ca="true">+IF(AND(ISNUMBER(OFFSET('Water Data'!$D$7,0,10*ROW('Water Data'!D123))),'Data Summary'!BW129="Yes"),OFFSET('Water Data'!$D$7,0,10*ROW('Water Data'!D123)),NA())</f>
        <v>#N/A</v>
      </c>
      <c r="I129" s="60" t="e">
        <f ca="true">+IF(AND(ISNUMBER(OFFSET('Water Data'!$D$10,0,10*ROW('Water Data'!D123))),'Data Summary'!BX129="Yes"),OFFSET('Water Data'!$D$10,0,10*ROW('Water Data'!D123)),NA())</f>
        <v>#N/A</v>
      </c>
      <c r="J129" s="60" t="e">
        <f ca="true">+IF(AND(ISNUMBER(OFFSET('Water Data'!$E$5,0,10*ROW('Water Data'!E123))),'Data Summary'!BY129="Yes"),100-OFFSET('Water Data'!$E$5,0,10*ROW('Water Data'!E123)),NA())</f>
        <v>#N/A</v>
      </c>
      <c r="K129" s="60" t="e">
        <f ca="true">+IF(AND(ISNUMBER(OFFSET('Water Data'!$E$7,0,10*ROW('Water Data'!E123))),'Data Summary'!BZ129="Yes"),OFFSET('Water Data'!$E$7,0,10*ROW('Water Data'!E123)),NA())</f>
        <v>#N/A</v>
      </c>
      <c r="L129" s="60" t="e">
        <f ca="true">+IF(AND(ISNUMBER(OFFSET('Water Data'!$E$10,0,10*ROW('Water Data'!E123))),'Data Summary'!CA129="Yes"),OFFSET('Water Data'!$E$10,0,10*ROW('Water Data'!E123)),NA())</f>
        <v>#N/A</v>
      </c>
      <c r="M129" s="60" t="e">
        <f ca="true">+IF(AND(ISNUMBER(OFFSET('Water Data'!$F$5,0,10*ROW('Water Data'!F123))),'Data Summary'!CB129="Yes"),100-OFFSET('Water Data'!$F$5,0,10*ROW('Water Data'!F123)),NA())</f>
        <v>#N/A</v>
      </c>
      <c r="N129" s="60" t="e">
        <f ca="true">+IF(AND(ISNUMBER(OFFSET('Water Data'!$F$7,0,10*ROW('Water Data'!F123))),'Data Summary'!CC129="Yes"),OFFSET('Water Data'!$F$7,0,10*ROW('Water Data'!F123)),NA())</f>
        <v>#N/A</v>
      </c>
      <c r="O129" s="60" t="e">
        <f ca="true">+IF(AND(ISNUMBER(OFFSET('Water Data'!$F$10,0,10*ROW('Water Data'!F123))),'Data Summary'!CD129="Yes"),OFFSET('Water Data'!$F$10,0,10*ROW('Water Data'!F123)),NA())</f>
        <v>#N/A</v>
      </c>
      <c r="P129" s="60" t="e">
        <f ca="true">+IF(AND(ISNUMBER(OFFSET('Water Data'!$G$5,0,10*ROW('Water Data'!G123))),'Data Summary'!CE129="Yes"),100-OFFSET('Water Data'!$G$5,0,10*ROW('Water Data'!G123)),NA())</f>
        <v>#N/A</v>
      </c>
      <c r="Q129" s="60" t="e">
        <f ca="true">+IF(AND(ISNUMBER(OFFSET('Water Data'!$G$7,0,10*ROW('Water Data'!G123))),'Data Summary'!CF129="Yes"),OFFSET('Water Data'!$G$7,0,10*ROW('Water Data'!G123)),NA())</f>
        <v>#N/A</v>
      </c>
      <c r="R129" s="60" t="e">
        <f ca="true">+IF(AND(ISNUMBER(OFFSET('Water Data'!$G$10,0,10*ROW('Water Data'!G123))),'Data Summary'!CG129="Yes"),OFFSET('Water Data'!$G$10,0,10*ROW('Water Data'!G123)),NA())</f>
        <v>#N/A</v>
      </c>
      <c r="S129" s="60" t="e">
        <f ca="true">+IF(AND(ISNUMBER(OFFSET('Water Data'!$H$5,0,10*ROW('Water Data'!H123))),'Data Summary'!CH129="Yes"),100-OFFSET('Water Data'!$H$5,0,10*ROW('Water Data'!H123)),NA())</f>
        <v>#N/A</v>
      </c>
      <c r="T129" s="60" t="e">
        <f ca="true">+IF(AND(ISNUMBER(OFFSET('Water Data'!$H$7,0,10*ROW('Water Data'!H123))),'Data Summary'!CI129="Yes"),OFFSET('Water Data'!$H$7,0,10*ROW('Water Data'!H123)),NA())</f>
        <v>#N/A</v>
      </c>
      <c r="U129" s="60" t="e">
        <f ca="true">+IF(AND(ISNUMBER(OFFSET('Water Data'!$H$10,0,10*ROW('Water Data'!H123))),'Data Summary'!CJ129="Yes"),OFFSET('Water Data'!$H$10,0,10*ROW('Water Data'!H123)),NA())</f>
        <v>#N/A</v>
      </c>
      <c r="V129" s="106" t="e">
        <f ca="true">+IF(AND(ISNUMBER(OFFSET('Sanitation Data'!$C$5,0,10*ROW('Sanitation Data'!C123))),'Data Summary'!CK129="Yes"),100-OFFSET('Sanitation Data'!$C$5,0,10*ROW('Sanitation Data'!C123)),NA())</f>
        <v>#N/A</v>
      </c>
      <c r="W129" s="106" t="e">
        <f ca="true">+IF(AND(ISNUMBER(OFFSET('Sanitation Data'!$C$7,0,10*ROW('Sanitation Data'!C123))),'Data Summary'!CL129="Yes"),OFFSET('Sanitation Data'!$C$7,0,10*ROW('Sanitation Data'!C123)),NA())</f>
        <v>#N/A</v>
      </c>
      <c r="X129" s="106" t="e">
        <f ca="true">+IF(AND(ISNUMBER(OFFSET('Sanitation Data'!$C$11,0,10*ROW('Sanitation Data'!C123))),'Data Summary'!CM129="Yes"),OFFSET('Sanitation Data'!$C$11,0,10*ROW('Sanitation Data'!C123)),NA())</f>
        <v>#N/A</v>
      </c>
      <c r="Y129" s="106" t="e">
        <f ca="true">+IF(AND(ISNUMBER(OFFSET('Sanitation Data'!$C$12,0,10*ROW('Sanitation Data'!C123))),'Data Summary'!CN129="Yes"),OFFSET('Sanitation Data'!$C$12,0,10*ROW('Sanitation Data'!C123)),NA())</f>
        <v>#N/A</v>
      </c>
      <c r="Z129" s="106" t="e">
        <f ca="true">+IF(AND(ISNUMBER(OFFSET('Sanitation Data'!$C$13,0,10*ROW('Sanitation Data'!C123))),'Data Summary'!CO129="Yes"),OFFSET('Sanitation Data'!$C$13,0,10*ROW('Sanitation Data'!C123)),NA())</f>
        <v>#N/A</v>
      </c>
      <c r="AA129" s="106" t="e">
        <f ca="true">+IF(AND(ISNUMBER(OFFSET('Sanitation Data'!$D$5,0,10*ROW('Sanitation Data'!D123))),'Data Summary'!CP129="Yes"),100-OFFSET('Sanitation Data'!$D$5,0,10*ROW('Sanitation Data'!D123)),NA())</f>
        <v>#N/A</v>
      </c>
      <c r="AB129" s="106" t="e">
        <f ca="true">+IF(AND(ISNUMBER(OFFSET('Sanitation Data'!$D$7,0,10*ROW('Sanitation Data'!D123))),'Data Summary'!CQ129="Yes"),OFFSET('Sanitation Data'!$D$7,0,10*ROW('Sanitation Data'!D123)),NA())</f>
        <v>#N/A</v>
      </c>
      <c r="AC129" s="106" t="e">
        <f ca="true">+IF(AND(ISNUMBER(OFFSET('Sanitation Data'!$D$11,0,10*ROW('Sanitation Data'!D123))),'Data Summary'!CR129="Yes"),OFFSET('Sanitation Data'!$D$11,0,10*ROW('Sanitation Data'!D123)),NA())</f>
        <v>#N/A</v>
      </c>
      <c r="AD129" s="106" t="e">
        <f ca="true">+IF(AND(ISNUMBER(OFFSET('Sanitation Data'!$D$12,0,10*ROW('Sanitation Data'!D123))),'Data Summary'!CS129="Yes"),OFFSET('Sanitation Data'!$D$12,0,10*ROW('Sanitation Data'!D123)),NA())</f>
        <v>#N/A</v>
      </c>
      <c r="AE129" s="106" t="e">
        <f ca="true">+IF(AND(ISNUMBER(OFFSET('Sanitation Data'!$D$13,0,10*ROW('Sanitation Data'!D123))),'Data Summary'!CT129="Yes"),OFFSET('Sanitation Data'!$D$13,0,10*ROW('Sanitation Data'!D123)),NA())</f>
        <v>#N/A</v>
      </c>
      <c r="AF129" s="106" t="e">
        <f ca="true">+IF(AND(ISNUMBER(OFFSET('Sanitation Data'!$E$5,0,10*ROW('Sanitation Data'!E123))),'Data Summary'!CU129="Yes"),100-OFFSET('Sanitation Data'!$E$5,0,10*ROW('Sanitation Data'!E123)),NA())</f>
        <v>#N/A</v>
      </c>
      <c r="AG129" s="106" t="e">
        <f ca="true">+IF(AND(ISNUMBER(OFFSET('Sanitation Data'!$E$7,0,10*ROW('Sanitation Data'!E123))),'Data Summary'!CV129="Yes"),OFFSET('Sanitation Data'!$E$7,0,10*ROW('Sanitation Data'!E123)),NA())</f>
        <v>#N/A</v>
      </c>
      <c r="AH129" s="106" t="e">
        <f ca="true">+IF(AND(ISNUMBER(OFFSET('Sanitation Data'!$E$11,0,10*ROW('Sanitation Data'!E123))),'Data Summary'!CW129="Yes"),OFFSET('Sanitation Data'!$E$11,0,10*ROW('Sanitation Data'!E123)),NA())</f>
        <v>#N/A</v>
      </c>
      <c r="AI129" s="106" t="e">
        <f ca="true">+IF(AND(ISNUMBER(OFFSET('Sanitation Data'!$E$12,0,10*ROW('Sanitation Data'!E123))),'Data Summary'!CX129="Yes"),OFFSET('Sanitation Data'!$E$12,0,10*ROW('Sanitation Data'!E123)),NA())</f>
        <v>#N/A</v>
      </c>
      <c r="AJ129" s="106" t="e">
        <f ca="true">+IF(AND(ISNUMBER(OFFSET('Sanitation Data'!$E$13,0,10*ROW('Sanitation Data'!E123))),'Data Summary'!CY129="Yes"),OFFSET('Sanitation Data'!$E$13,0,10*ROW('Sanitation Data'!E123)),NA())</f>
        <v>#N/A</v>
      </c>
      <c r="AK129" s="106" t="e">
        <f ca="true">+IF(AND(ISNUMBER(OFFSET('Sanitation Data'!$F$5,0,10*ROW('Sanitation Data'!F123))),'Data Summary'!CZ129="Yes"),100-OFFSET('Sanitation Data'!$F$5,0,10*ROW('Sanitation Data'!F123)),NA())</f>
        <v>#N/A</v>
      </c>
      <c r="AL129" s="106" t="e">
        <f ca="true">+IF(AND(ISNUMBER(OFFSET('Sanitation Data'!$F$7,0,10*ROW('Sanitation Data'!F123))),'Data Summary'!DA129="Yes"),OFFSET('Sanitation Data'!$F$7,0,10*ROW('Sanitation Data'!F123)),NA())</f>
        <v>#N/A</v>
      </c>
      <c r="AM129" s="106" t="e">
        <f ca="true">+IF(AND(ISNUMBER(OFFSET('Sanitation Data'!$F$11,0,10*ROW('Sanitation Data'!F123))),'Data Summary'!DB129="Yes"),OFFSET('Sanitation Data'!$F$11,0,10*ROW('Sanitation Data'!F123)),NA())</f>
        <v>#N/A</v>
      </c>
      <c r="AN129" s="106" t="e">
        <f ca="true">+IF(AND(ISNUMBER(OFFSET('Sanitation Data'!$F$12,0,10*ROW('Sanitation Data'!F123))),'Data Summary'!DC129="Yes"),OFFSET('Sanitation Data'!$F$12,0,10*ROW('Sanitation Data'!F123)),NA())</f>
        <v>#N/A</v>
      </c>
      <c r="AO129" s="106" t="e">
        <f ca="true">+IF(AND(ISNUMBER(OFFSET('Sanitation Data'!$F$13,0,10*ROW('Sanitation Data'!F123))),'Data Summary'!DD129="Yes"),OFFSET('Sanitation Data'!$F$13,0,10*ROW('Sanitation Data'!F123)),NA())</f>
        <v>#N/A</v>
      </c>
      <c r="AP129" s="106" t="e">
        <f ca="true">+IF(AND(ISNUMBER(OFFSET('Sanitation Data'!$G$5,0,10*ROW('Sanitation Data'!G123))),'Data Summary'!DE129="Yes"),100-OFFSET('Sanitation Data'!$G$5,0,10*ROW('Sanitation Data'!G123)),NA())</f>
        <v>#N/A</v>
      </c>
      <c r="AQ129" s="106" t="e">
        <f ca="true">+IF(AND(ISNUMBER(OFFSET('Sanitation Data'!$G$7,0,10*ROW('Sanitation Data'!G123))),'Data Summary'!DF129="Yes"),OFFSET('Sanitation Data'!$G$7,0,10*ROW('Sanitation Data'!G123)),NA())</f>
        <v>#N/A</v>
      </c>
      <c r="AR129" s="106" t="e">
        <f ca="true">+IF(AND(ISNUMBER(OFFSET('Sanitation Data'!$G$11,0,10*ROW('Sanitation Data'!G123))),'Data Summary'!DG129="Yes"),OFFSET('Sanitation Data'!$G$11,0,10*ROW('Sanitation Data'!G123)),NA())</f>
        <v>#N/A</v>
      </c>
      <c r="AS129" s="106" t="e">
        <f ca="true">+IF(AND(ISNUMBER(OFFSET('Sanitation Data'!$G$12,0,10*ROW('Sanitation Data'!G123))),'Data Summary'!DH129="Yes"),OFFSET('Sanitation Data'!$G$12,0,10*ROW('Sanitation Data'!G123)),NA())</f>
        <v>#N/A</v>
      </c>
      <c r="AT129" s="106" t="e">
        <f ca="true">+IF(AND(ISNUMBER(OFFSET('Sanitation Data'!$G$13,0,10*ROW('Sanitation Data'!G123))),'Data Summary'!DI129="Yes"),OFFSET('Sanitation Data'!$G$13,0,10*ROW('Sanitation Data'!G123)),NA())</f>
        <v>#N/A</v>
      </c>
      <c r="AU129" s="106" t="e">
        <f ca="true">+IF(AND(ISNUMBER(OFFSET('Sanitation Data'!$H$5,0,10*ROW('Sanitation Data'!H123))),'Data Summary'!DJ129="Yes"),100-OFFSET('Sanitation Data'!$H$5,0,10*ROW('Sanitation Data'!H123)),NA())</f>
        <v>#N/A</v>
      </c>
      <c r="AV129" s="106" t="e">
        <f ca="true">+IF(AND(ISNUMBER(OFFSET('Sanitation Data'!$H$7,0,10*ROW('Sanitation Data'!H123))),'Data Summary'!DK129="Yes"),OFFSET('Sanitation Data'!$H$7,0,10*ROW('Sanitation Data'!H123)),NA())</f>
        <v>#N/A</v>
      </c>
      <c r="AW129" s="106" t="e">
        <f ca="true">+IF(AND(ISNUMBER(OFFSET('Sanitation Data'!$H$11,0,10*ROW('Sanitation Data'!H123))),'Data Summary'!DL129="Yes"),OFFSET('Sanitation Data'!$H$11,0,10*ROW('Sanitation Data'!H123)),NA())</f>
        <v>#N/A</v>
      </c>
      <c r="AX129" s="106" t="e">
        <f ca="true">+IF(AND(ISNUMBER(OFFSET('Sanitation Data'!$H$12,0,10*ROW('Sanitation Data'!H123))),'Data Summary'!DM129="Yes"),OFFSET('Sanitation Data'!$H$12,0,10*ROW('Sanitation Data'!H123)),NA())</f>
        <v>#N/A</v>
      </c>
      <c r="AY129" s="106" t="e">
        <f ca="true">+IF(AND(ISNUMBER(OFFSET('Sanitation Data'!$H$13,0,10*ROW('Sanitation Data'!H123))),'Data Summary'!DN129="Yes"),OFFSET('Sanitation Data'!$H$13,0,10*ROW('Sanitation Data'!H123)),NA())</f>
        <v>#N/A</v>
      </c>
      <c r="AZ129" s="111" t="e">
        <f ca="true">+IF(AND(ISNUMBER(OFFSET('Hygiene Data'!$C$6,0,10*ROW('Hygiene Data'!C123))),'Data Summary'!DO129="Yes"),OFFSET('Hygiene Data'!$C$6,0,10*ROW('Hygiene Data'!C123)),NA())</f>
        <v>#N/A</v>
      </c>
      <c r="BA129" s="111" t="e">
        <f ca="true">+IF(AND(ISNUMBER(OFFSET('Hygiene Data'!$C$8,0,10*ROW('Hygiene Data'!C123))),'Data Summary'!DP129="Yes"),OFFSET('Hygiene Data'!$C$8,0,10*ROW('Hygiene Data'!C123)),NA())</f>
        <v>#N/A</v>
      </c>
      <c r="BB129" s="111" t="e">
        <f ca="true">+IF(AND(ISNUMBER(OFFSET('Hygiene Data'!$C$10,0,10*ROW('Hygiene Data'!C123))),'Data Summary'!DQ129="Yes"),OFFSET('Hygiene Data'!$C$10,0,10*ROW('Hygiene Data'!C123)),NA())</f>
        <v>#N/A</v>
      </c>
      <c r="BC129" s="111" t="e">
        <f ca="true">+IF(AND(ISNUMBER(OFFSET('Hygiene Data'!$D$6,0,10*ROW('Hygiene Data'!D123))),'Data Summary'!DR129="Yes"),OFFSET('Hygiene Data'!$D$6,0,10*ROW('Hygiene Data'!D123)),NA())</f>
        <v>#N/A</v>
      </c>
      <c r="BD129" s="111" t="e">
        <f ca="true">+IF(AND(ISNUMBER(OFFSET('Hygiene Data'!$D$8,0,10*ROW('Hygiene Data'!D123))),'Data Summary'!DS129="Yes"),OFFSET('Hygiene Data'!$D$8,0,10*ROW('Hygiene Data'!D123)),NA())</f>
        <v>#N/A</v>
      </c>
      <c r="BE129" s="111" t="e">
        <f ca="true">+IF(AND(ISNUMBER(OFFSET('Hygiene Data'!$D$10,0,10*ROW('Hygiene Data'!D123))),'Data Summary'!DT129="Yes"),OFFSET('Hygiene Data'!$D$10,0,10*ROW('Hygiene Data'!D123)),NA())</f>
        <v>#N/A</v>
      </c>
      <c r="BF129" s="111" t="e">
        <f ca="true">+IF(AND(ISNUMBER(OFFSET('Hygiene Data'!$E$6,0,10*ROW('Hygiene Data'!E123))),'Data Summary'!DU129="Yes"),OFFSET('Hygiene Data'!$E$6,0,10*ROW('Hygiene Data'!E123)),NA())</f>
        <v>#N/A</v>
      </c>
      <c r="BG129" s="111" t="e">
        <f ca="true">+IF(AND(ISNUMBER(OFFSET('Hygiene Data'!$E$8,0,10*ROW('Hygiene Data'!E123))),'Data Summary'!DV129="Yes"),OFFSET('Hygiene Data'!$E$8,0,10*ROW('Hygiene Data'!E123)),NA())</f>
        <v>#N/A</v>
      </c>
      <c r="BH129" s="111" t="e">
        <f ca="true">+IF(AND(ISNUMBER(OFFSET('Hygiene Data'!$E$10,0,10*ROW('Hygiene Data'!E123))),'Data Summary'!DW129="Yes"),OFFSET('Hygiene Data'!$E$10,0,10*ROW('Hygiene Data'!E123)),NA())</f>
        <v>#N/A</v>
      </c>
      <c r="BI129" s="111" t="e">
        <f ca="true">+IF(AND(ISNUMBER(OFFSET('Hygiene Data'!$F$6,0,10*ROW('Hygiene Data'!F123))),'Data Summary'!DX129="Yes"),OFFSET('Hygiene Data'!$F$6,0,10*ROW('Hygiene Data'!F123)),NA())</f>
        <v>#N/A</v>
      </c>
      <c r="BJ129" s="111" t="e">
        <f ca="true">+IF(AND(ISNUMBER(OFFSET('Hygiene Data'!$F$8,0,10*ROW('Hygiene Data'!F123))),'Data Summary'!DY129="Yes"),OFFSET('Hygiene Data'!$F$8,0,10*ROW('Hygiene Data'!F123)),NA())</f>
        <v>#N/A</v>
      </c>
      <c r="BK129" s="111" t="e">
        <f ca="true">+IF(AND(ISNUMBER(OFFSET('Hygiene Data'!$F$10,0,10*ROW('Hygiene Data'!F123))),'Data Summary'!DZ129="Yes"),OFFSET('Hygiene Data'!$F$10,0,10*ROW('Hygiene Data'!F123)),NA())</f>
        <v>#N/A</v>
      </c>
      <c r="BL129" s="111" t="e">
        <f ca="true">+IF(AND(ISNUMBER(OFFSET('Hygiene Data'!$G$6,0,10*ROW('Hygiene Data'!G123))),'Data Summary'!EA129="Yes"),OFFSET('Hygiene Data'!$G$6,0,10*ROW('Hygiene Data'!G123)),NA())</f>
        <v>#N/A</v>
      </c>
      <c r="BM129" s="111" t="e">
        <f ca="true">+IF(AND(ISNUMBER(OFFSET('Hygiene Data'!$G$8,0,10*ROW('Hygiene Data'!G123))),'Data Summary'!EB129="Yes"),OFFSET('Hygiene Data'!$G$8,0,10*ROW('Hygiene Data'!G123)),NA())</f>
        <v>#N/A</v>
      </c>
      <c r="BN129" s="111" t="e">
        <f ca="true">+IF(AND(ISNUMBER(OFFSET('Hygiene Data'!$G$10,0,10*ROW('Hygiene Data'!G123))),'Data Summary'!EC129="Yes"),OFFSET('Hygiene Data'!$G$10,0,10*ROW('Hygiene Data'!G123)),NA())</f>
        <v>#N/A</v>
      </c>
      <c r="BO129" s="111" t="e">
        <f ca="true">+IF(AND(ISNUMBER(OFFSET('Hygiene Data'!$H$6,0,10*ROW('Hygiene Data'!H123))),'Data Summary'!ED129="Yes"),OFFSET('Hygiene Data'!$H$6,0,10*ROW('Hygiene Data'!H123)),NA())</f>
        <v>#N/A</v>
      </c>
      <c r="BP129" s="111" t="e">
        <f ca="true">+IF(AND(ISNUMBER(OFFSET('Hygiene Data'!$H$8,0,10*ROW('Hygiene Data'!H123))),'Data Summary'!EE129="Yes"),OFFSET('Hygiene Data'!$H$8,0,10*ROW('Hygiene Data'!H123)),NA())</f>
        <v>#N/A</v>
      </c>
      <c r="BQ129" s="111" t="e">
        <f ca="true">+IF(AND(ISNUMBER(OFFSET('Hygiene Data'!$H$10,0,10*ROW('Hygiene Data'!H123))),'Data Summary'!EF129="Yes"),OFFSET('Hygiene Data'!$H$10,0,10*ROW('Hygiene Data'!H123)),NA())</f>
        <v>#N/A</v>
      </c>
    </row>
    <row r="130" x14ac:dyDescent="0.2">
      <c r="A130" s="59" t="e">
        <f ca="true">+IF(OFFSET('Water Data'!$B$1,0,10*ROW('Water Data'!B124))="",NA(),OFFSET('Water Data'!$B$1,0,10*ROW('Water Data'!B124)))</f>
        <v>#N/A</v>
      </c>
      <c r="B130" s="59" t="e">
        <f ca="true">+IF(OFFSET('Water Data'!$A$3,0,10*ROW('Water Data'!A127))="",NA(),OFFSET('Water Data'!$A$3,0,10*ROW('Water Data'!A127)))</f>
        <v>#N/A</v>
      </c>
      <c r="C130" s="59" t="e">
        <f ca="true">+IF(OFFSET('Water Data'!$C$3,0,10*ROW('Water Data'!C127))="",NA(),OFFSET('Water Data'!$C$3,0,10*ROW('Water Data'!C127)))</f>
        <v>#N/A</v>
      </c>
      <c r="D130" s="60" t="e">
        <f ca="true">+IF(AND(ISNUMBER(OFFSET('Water Data'!$C$5,0,10*ROW('Water Data'!C124))),'Data Summary'!BS130="Yes"),100-OFFSET('Water Data'!$C$5,0,10*ROW('Water Data'!C124)),NA())</f>
        <v>#N/A</v>
      </c>
      <c r="E130" s="60" t="e">
        <f ca="true">+IF(AND(ISNUMBER(OFFSET('Water Data'!$C$7,0,10*ROW('Water Data'!C124))),'Data Summary'!BT130="Yes"),OFFSET('Water Data'!$C$7,0,10*ROW('Water Data'!C124)),NA())</f>
        <v>#N/A</v>
      </c>
      <c r="F130" s="60" t="e">
        <f ca="true">+IF(AND(ISNUMBER(OFFSET('Water Data'!$C$10,0,10*ROW('Water Data'!C124))),'Data Summary'!BU130="Yes"),OFFSET('Water Data'!$C$10,0,10*ROW('Water Data'!C124)),NA())</f>
        <v>#N/A</v>
      </c>
      <c r="G130" s="60" t="e">
        <f ca="true">+IF(AND(ISNUMBER(OFFSET('Water Data'!$D$5,0,10*ROW('Water Data'!D124))),'Data Summary'!BV130="Yes"),100-OFFSET('Water Data'!$D$5,0,10*ROW('Water Data'!D124)),NA())</f>
        <v>#N/A</v>
      </c>
      <c r="H130" s="60" t="e">
        <f ca="true">+IF(AND(ISNUMBER(OFFSET('Water Data'!$D$7,0,10*ROW('Water Data'!D124))),'Data Summary'!BW130="Yes"),OFFSET('Water Data'!$D$7,0,10*ROW('Water Data'!D124)),NA())</f>
        <v>#N/A</v>
      </c>
      <c r="I130" s="60" t="e">
        <f ca="true">+IF(AND(ISNUMBER(OFFSET('Water Data'!$D$10,0,10*ROW('Water Data'!D124))),'Data Summary'!BX130="Yes"),OFFSET('Water Data'!$D$10,0,10*ROW('Water Data'!D124)),NA())</f>
        <v>#N/A</v>
      </c>
      <c r="J130" s="60" t="e">
        <f ca="true">+IF(AND(ISNUMBER(OFFSET('Water Data'!$E$5,0,10*ROW('Water Data'!E124))),'Data Summary'!BY130="Yes"),100-OFFSET('Water Data'!$E$5,0,10*ROW('Water Data'!E124)),NA())</f>
        <v>#N/A</v>
      </c>
      <c r="K130" s="60" t="e">
        <f ca="true">+IF(AND(ISNUMBER(OFFSET('Water Data'!$E$7,0,10*ROW('Water Data'!E124))),'Data Summary'!BZ130="Yes"),OFFSET('Water Data'!$E$7,0,10*ROW('Water Data'!E124)),NA())</f>
        <v>#N/A</v>
      </c>
      <c r="L130" s="60" t="e">
        <f ca="true">+IF(AND(ISNUMBER(OFFSET('Water Data'!$E$10,0,10*ROW('Water Data'!E124))),'Data Summary'!CA130="Yes"),OFFSET('Water Data'!$E$10,0,10*ROW('Water Data'!E124)),NA())</f>
        <v>#N/A</v>
      </c>
      <c r="M130" s="60" t="e">
        <f ca="true">+IF(AND(ISNUMBER(OFFSET('Water Data'!$F$5,0,10*ROW('Water Data'!F124))),'Data Summary'!CB130="Yes"),100-OFFSET('Water Data'!$F$5,0,10*ROW('Water Data'!F124)),NA())</f>
        <v>#N/A</v>
      </c>
      <c r="N130" s="60" t="e">
        <f ca="true">+IF(AND(ISNUMBER(OFFSET('Water Data'!$F$7,0,10*ROW('Water Data'!F124))),'Data Summary'!CC130="Yes"),OFFSET('Water Data'!$F$7,0,10*ROW('Water Data'!F124)),NA())</f>
        <v>#N/A</v>
      </c>
      <c r="O130" s="60" t="e">
        <f ca="true">+IF(AND(ISNUMBER(OFFSET('Water Data'!$F$10,0,10*ROW('Water Data'!F124))),'Data Summary'!CD130="Yes"),OFFSET('Water Data'!$F$10,0,10*ROW('Water Data'!F124)),NA())</f>
        <v>#N/A</v>
      </c>
      <c r="P130" s="60" t="e">
        <f ca="true">+IF(AND(ISNUMBER(OFFSET('Water Data'!$G$5,0,10*ROW('Water Data'!G124))),'Data Summary'!CE130="Yes"),100-OFFSET('Water Data'!$G$5,0,10*ROW('Water Data'!G124)),NA())</f>
        <v>#N/A</v>
      </c>
      <c r="Q130" s="60" t="e">
        <f ca="true">+IF(AND(ISNUMBER(OFFSET('Water Data'!$G$7,0,10*ROW('Water Data'!G124))),'Data Summary'!CF130="Yes"),OFFSET('Water Data'!$G$7,0,10*ROW('Water Data'!G124)),NA())</f>
        <v>#N/A</v>
      </c>
      <c r="R130" s="60" t="e">
        <f ca="true">+IF(AND(ISNUMBER(OFFSET('Water Data'!$G$10,0,10*ROW('Water Data'!G124))),'Data Summary'!CG130="Yes"),OFFSET('Water Data'!$G$10,0,10*ROW('Water Data'!G124)),NA())</f>
        <v>#N/A</v>
      </c>
      <c r="S130" s="60" t="e">
        <f ca="true">+IF(AND(ISNUMBER(OFFSET('Water Data'!$H$5,0,10*ROW('Water Data'!H124))),'Data Summary'!CH130="Yes"),100-OFFSET('Water Data'!$H$5,0,10*ROW('Water Data'!H124)),NA())</f>
        <v>#N/A</v>
      </c>
      <c r="T130" s="60" t="e">
        <f ca="true">+IF(AND(ISNUMBER(OFFSET('Water Data'!$H$7,0,10*ROW('Water Data'!H124))),'Data Summary'!CI130="Yes"),OFFSET('Water Data'!$H$7,0,10*ROW('Water Data'!H124)),NA())</f>
        <v>#N/A</v>
      </c>
      <c r="U130" s="60" t="e">
        <f ca="true">+IF(AND(ISNUMBER(OFFSET('Water Data'!$H$10,0,10*ROW('Water Data'!H124))),'Data Summary'!CJ130="Yes"),OFFSET('Water Data'!$H$10,0,10*ROW('Water Data'!H124)),NA())</f>
        <v>#N/A</v>
      </c>
      <c r="V130" s="106" t="e">
        <f ca="true">+IF(AND(ISNUMBER(OFFSET('Sanitation Data'!$C$5,0,10*ROW('Sanitation Data'!C124))),'Data Summary'!CK130="Yes"),100-OFFSET('Sanitation Data'!$C$5,0,10*ROW('Sanitation Data'!C124)),NA())</f>
        <v>#N/A</v>
      </c>
      <c r="W130" s="106" t="e">
        <f ca="true">+IF(AND(ISNUMBER(OFFSET('Sanitation Data'!$C$7,0,10*ROW('Sanitation Data'!C124))),'Data Summary'!CL130="Yes"),OFFSET('Sanitation Data'!$C$7,0,10*ROW('Sanitation Data'!C124)),NA())</f>
        <v>#N/A</v>
      </c>
      <c r="X130" s="106" t="e">
        <f ca="true">+IF(AND(ISNUMBER(OFFSET('Sanitation Data'!$C$11,0,10*ROW('Sanitation Data'!C124))),'Data Summary'!CM130="Yes"),OFFSET('Sanitation Data'!$C$11,0,10*ROW('Sanitation Data'!C124)),NA())</f>
        <v>#N/A</v>
      </c>
      <c r="Y130" s="106" t="e">
        <f ca="true">+IF(AND(ISNUMBER(OFFSET('Sanitation Data'!$C$12,0,10*ROW('Sanitation Data'!C124))),'Data Summary'!CN130="Yes"),OFFSET('Sanitation Data'!$C$12,0,10*ROW('Sanitation Data'!C124)),NA())</f>
        <v>#N/A</v>
      </c>
      <c r="Z130" s="106" t="e">
        <f ca="true">+IF(AND(ISNUMBER(OFFSET('Sanitation Data'!$C$13,0,10*ROW('Sanitation Data'!C124))),'Data Summary'!CO130="Yes"),OFFSET('Sanitation Data'!$C$13,0,10*ROW('Sanitation Data'!C124)),NA())</f>
        <v>#N/A</v>
      </c>
      <c r="AA130" s="106" t="e">
        <f ca="true">+IF(AND(ISNUMBER(OFFSET('Sanitation Data'!$D$5,0,10*ROW('Sanitation Data'!D124))),'Data Summary'!CP130="Yes"),100-OFFSET('Sanitation Data'!$D$5,0,10*ROW('Sanitation Data'!D124)),NA())</f>
        <v>#N/A</v>
      </c>
      <c r="AB130" s="106" t="e">
        <f ca="true">+IF(AND(ISNUMBER(OFFSET('Sanitation Data'!$D$7,0,10*ROW('Sanitation Data'!D124))),'Data Summary'!CQ130="Yes"),OFFSET('Sanitation Data'!$D$7,0,10*ROW('Sanitation Data'!D124)),NA())</f>
        <v>#N/A</v>
      </c>
      <c r="AC130" s="106" t="e">
        <f ca="true">+IF(AND(ISNUMBER(OFFSET('Sanitation Data'!$D$11,0,10*ROW('Sanitation Data'!D124))),'Data Summary'!CR130="Yes"),OFFSET('Sanitation Data'!$D$11,0,10*ROW('Sanitation Data'!D124)),NA())</f>
        <v>#N/A</v>
      </c>
      <c r="AD130" s="106" t="e">
        <f ca="true">+IF(AND(ISNUMBER(OFFSET('Sanitation Data'!$D$12,0,10*ROW('Sanitation Data'!D124))),'Data Summary'!CS130="Yes"),OFFSET('Sanitation Data'!$D$12,0,10*ROW('Sanitation Data'!D124)),NA())</f>
        <v>#N/A</v>
      </c>
      <c r="AE130" s="106" t="e">
        <f ca="true">+IF(AND(ISNUMBER(OFFSET('Sanitation Data'!$D$13,0,10*ROW('Sanitation Data'!D124))),'Data Summary'!CT130="Yes"),OFFSET('Sanitation Data'!$D$13,0,10*ROW('Sanitation Data'!D124)),NA())</f>
        <v>#N/A</v>
      </c>
      <c r="AF130" s="106" t="e">
        <f ca="true">+IF(AND(ISNUMBER(OFFSET('Sanitation Data'!$E$5,0,10*ROW('Sanitation Data'!E124))),'Data Summary'!CU130="Yes"),100-OFFSET('Sanitation Data'!$E$5,0,10*ROW('Sanitation Data'!E124)),NA())</f>
        <v>#N/A</v>
      </c>
      <c r="AG130" s="106" t="e">
        <f ca="true">+IF(AND(ISNUMBER(OFFSET('Sanitation Data'!$E$7,0,10*ROW('Sanitation Data'!E124))),'Data Summary'!CV130="Yes"),OFFSET('Sanitation Data'!$E$7,0,10*ROW('Sanitation Data'!E124)),NA())</f>
        <v>#N/A</v>
      </c>
      <c r="AH130" s="106" t="e">
        <f ca="true">+IF(AND(ISNUMBER(OFFSET('Sanitation Data'!$E$11,0,10*ROW('Sanitation Data'!E124))),'Data Summary'!CW130="Yes"),OFFSET('Sanitation Data'!$E$11,0,10*ROW('Sanitation Data'!E124)),NA())</f>
        <v>#N/A</v>
      </c>
      <c r="AI130" s="106" t="e">
        <f ca="true">+IF(AND(ISNUMBER(OFFSET('Sanitation Data'!$E$12,0,10*ROW('Sanitation Data'!E124))),'Data Summary'!CX130="Yes"),OFFSET('Sanitation Data'!$E$12,0,10*ROW('Sanitation Data'!E124)),NA())</f>
        <v>#N/A</v>
      </c>
      <c r="AJ130" s="106" t="e">
        <f ca="true">+IF(AND(ISNUMBER(OFFSET('Sanitation Data'!$E$13,0,10*ROW('Sanitation Data'!E124))),'Data Summary'!CY130="Yes"),OFFSET('Sanitation Data'!$E$13,0,10*ROW('Sanitation Data'!E124)),NA())</f>
        <v>#N/A</v>
      </c>
      <c r="AK130" s="106" t="e">
        <f ca="true">+IF(AND(ISNUMBER(OFFSET('Sanitation Data'!$F$5,0,10*ROW('Sanitation Data'!F124))),'Data Summary'!CZ130="Yes"),100-OFFSET('Sanitation Data'!$F$5,0,10*ROW('Sanitation Data'!F124)),NA())</f>
        <v>#N/A</v>
      </c>
      <c r="AL130" s="106" t="e">
        <f ca="true">+IF(AND(ISNUMBER(OFFSET('Sanitation Data'!$F$7,0,10*ROW('Sanitation Data'!F124))),'Data Summary'!DA130="Yes"),OFFSET('Sanitation Data'!$F$7,0,10*ROW('Sanitation Data'!F124)),NA())</f>
        <v>#N/A</v>
      </c>
      <c r="AM130" s="106" t="e">
        <f ca="true">+IF(AND(ISNUMBER(OFFSET('Sanitation Data'!$F$11,0,10*ROW('Sanitation Data'!F124))),'Data Summary'!DB130="Yes"),OFFSET('Sanitation Data'!$F$11,0,10*ROW('Sanitation Data'!F124)),NA())</f>
        <v>#N/A</v>
      </c>
      <c r="AN130" s="106" t="e">
        <f ca="true">+IF(AND(ISNUMBER(OFFSET('Sanitation Data'!$F$12,0,10*ROW('Sanitation Data'!F124))),'Data Summary'!DC130="Yes"),OFFSET('Sanitation Data'!$F$12,0,10*ROW('Sanitation Data'!F124)),NA())</f>
        <v>#N/A</v>
      </c>
      <c r="AO130" s="106" t="e">
        <f ca="true">+IF(AND(ISNUMBER(OFFSET('Sanitation Data'!$F$13,0,10*ROW('Sanitation Data'!F124))),'Data Summary'!DD130="Yes"),OFFSET('Sanitation Data'!$F$13,0,10*ROW('Sanitation Data'!F124)),NA())</f>
        <v>#N/A</v>
      </c>
      <c r="AP130" s="106" t="e">
        <f ca="true">+IF(AND(ISNUMBER(OFFSET('Sanitation Data'!$G$5,0,10*ROW('Sanitation Data'!G124))),'Data Summary'!DE130="Yes"),100-OFFSET('Sanitation Data'!$G$5,0,10*ROW('Sanitation Data'!G124)),NA())</f>
        <v>#N/A</v>
      </c>
      <c r="AQ130" s="106" t="e">
        <f ca="true">+IF(AND(ISNUMBER(OFFSET('Sanitation Data'!$G$7,0,10*ROW('Sanitation Data'!G124))),'Data Summary'!DF130="Yes"),OFFSET('Sanitation Data'!$G$7,0,10*ROW('Sanitation Data'!G124)),NA())</f>
        <v>#N/A</v>
      </c>
      <c r="AR130" s="106" t="e">
        <f ca="true">+IF(AND(ISNUMBER(OFFSET('Sanitation Data'!$G$11,0,10*ROW('Sanitation Data'!G124))),'Data Summary'!DG130="Yes"),OFFSET('Sanitation Data'!$G$11,0,10*ROW('Sanitation Data'!G124)),NA())</f>
        <v>#N/A</v>
      </c>
      <c r="AS130" s="106" t="e">
        <f ca="true">+IF(AND(ISNUMBER(OFFSET('Sanitation Data'!$G$12,0,10*ROW('Sanitation Data'!G124))),'Data Summary'!DH130="Yes"),OFFSET('Sanitation Data'!$G$12,0,10*ROW('Sanitation Data'!G124)),NA())</f>
        <v>#N/A</v>
      </c>
      <c r="AT130" s="106" t="e">
        <f ca="true">+IF(AND(ISNUMBER(OFFSET('Sanitation Data'!$G$13,0,10*ROW('Sanitation Data'!G124))),'Data Summary'!DI130="Yes"),OFFSET('Sanitation Data'!$G$13,0,10*ROW('Sanitation Data'!G124)),NA())</f>
        <v>#N/A</v>
      </c>
      <c r="AU130" s="106" t="e">
        <f ca="true">+IF(AND(ISNUMBER(OFFSET('Sanitation Data'!$H$5,0,10*ROW('Sanitation Data'!H124))),'Data Summary'!DJ130="Yes"),100-OFFSET('Sanitation Data'!$H$5,0,10*ROW('Sanitation Data'!H124)),NA())</f>
        <v>#N/A</v>
      </c>
      <c r="AV130" s="106" t="e">
        <f ca="true">+IF(AND(ISNUMBER(OFFSET('Sanitation Data'!$H$7,0,10*ROW('Sanitation Data'!H124))),'Data Summary'!DK130="Yes"),OFFSET('Sanitation Data'!$H$7,0,10*ROW('Sanitation Data'!H124)),NA())</f>
        <v>#N/A</v>
      </c>
      <c r="AW130" s="106" t="e">
        <f ca="true">+IF(AND(ISNUMBER(OFFSET('Sanitation Data'!$H$11,0,10*ROW('Sanitation Data'!H124))),'Data Summary'!DL130="Yes"),OFFSET('Sanitation Data'!$H$11,0,10*ROW('Sanitation Data'!H124)),NA())</f>
        <v>#N/A</v>
      </c>
      <c r="AX130" s="106" t="e">
        <f ca="true">+IF(AND(ISNUMBER(OFFSET('Sanitation Data'!$H$12,0,10*ROW('Sanitation Data'!H124))),'Data Summary'!DM130="Yes"),OFFSET('Sanitation Data'!$H$12,0,10*ROW('Sanitation Data'!H124)),NA())</f>
        <v>#N/A</v>
      </c>
      <c r="AY130" s="106" t="e">
        <f ca="true">+IF(AND(ISNUMBER(OFFSET('Sanitation Data'!$H$13,0,10*ROW('Sanitation Data'!H124))),'Data Summary'!DN130="Yes"),OFFSET('Sanitation Data'!$H$13,0,10*ROW('Sanitation Data'!H124)),NA())</f>
        <v>#N/A</v>
      </c>
      <c r="AZ130" s="111" t="e">
        <f ca="true">+IF(AND(ISNUMBER(OFFSET('Hygiene Data'!$C$6,0,10*ROW('Hygiene Data'!C124))),'Data Summary'!DO130="Yes"),OFFSET('Hygiene Data'!$C$6,0,10*ROW('Hygiene Data'!C124)),NA())</f>
        <v>#N/A</v>
      </c>
      <c r="BA130" s="111" t="e">
        <f ca="true">+IF(AND(ISNUMBER(OFFSET('Hygiene Data'!$C$8,0,10*ROW('Hygiene Data'!C124))),'Data Summary'!DP130="Yes"),OFFSET('Hygiene Data'!$C$8,0,10*ROW('Hygiene Data'!C124)),NA())</f>
        <v>#N/A</v>
      </c>
      <c r="BB130" s="111" t="e">
        <f ca="true">+IF(AND(ISNUMBER(OFFSET('Hygiene Data'!$C$10,0,10*ROW('Hygiene Data'!C124))),'Data Summary'!DQ130="Yes"),OFFSET('Hygiene Data'!$C$10,0,10*ROW('Hygiene Data'!C124)),NA())</f>
        <v>#N/A</v>
      </c>
      <c r="BC130" s="111" t="e">
        <f ca="true">+IF(AND(ISNUMBER(OFFSET('Hygiene Data'!$D$6,0,10*ROW('Hygiene Data'!D124))),'Data Summary'!DR130="Yes"),OFFSET('Hygiene Data'!$D$6,0,10*ROW('Hygiene Data'!D124)),NA())</f>
        <v>#N/A</v>
      </c>
      <c r="BD130" s="111" t="e">
        <f ca="true">+IF(AND(ISNUMBER(OFFSET('Hygiene Data'!$D$8,0,10*ROW('Hygiene Data'!D124))),'Data Summary'!DS130="Yes"),OFFSET('Hygiene Data'!$D$8,0,10*ROW('Hygiene Data'!D124)),NA())</f>
        <v>#N/A</v>
      </c>
      <c r="BE130" s="111" t="e">
        <f ca="true">+IF(AND(ISNUMBER(OFFSET('Hygiene Data'!$D$10,0,10*ROW('Hygiene Data'!D124))),'Data Summary'!DT130="Yes"),OFFSET('Hygiene Data'!$D$10,0,10*ROW('Hygiene Data'!D124)),NA())</f>
        <v>#N/A</v>
      </c>
      <c r="BF130" s="111" t="e">
        <f ca="true">+IF(AND(ISNUMBER(OFFSET('Hygiene Data'!$E$6,0,10*ROW('Hygiene Data'!E124))),'Data Summary'!DU130="Yes"),OFFSET('Hygiene Data'!$E$6,0,10*ROW('Hygiene Data'!E124)),NA())</f>
        <v>#N/A</v>
      </c>
      <c r="BG130" s="111" t="e">
        <f ca="true">+IF(AND(ISNUMBER(OFFSET('Hygiene Data'!$E$8,0,10*ROW('Hygiene Data'!E124))),'Data Summary'!DV130="Yes"),OFFSET('Hygiene Data'!$E$8,0,10*ROW('Hygiene Data'!E124)),NA())</f>
        <v>#N/A</v>
      </c>
      <c r="BH130" s="111" t="e">
        <f ca="true">+IF(AND(ISNUMBER(OFFSET('Hygiene Data'!$E$10,0,10*ROW('Hygiene Data'!E124))),'Data Summary'!DW130="Yes"),OFFSET('Hygiene Data'!$E$10,0,10*ROW('Hygiene Data'!E124)),NA())</f>
        <v>#N/A</v>
      </c>
      <c r="BI130" s="111" t="e">
        <f ca="true">+IF(AND(ISNUMBER(OFFSET('Hygiene Data'!$F$6,0,10*ROW('Hygiene Data'!F124))),'Data Summary'!DX130="Yes"),OFFSET('Hygiene Data'!$F$6,0,10*ROW('Hygiene Data'!F124)),NA())</f>
        <v>#N/A</v>
      </c>
      <c r="BJ130" s="111" t="e">
        <f ca="true">+IF(AND(ISNUMBER(OFFSET('Hygiene Data'!$F$8,0,10*ROW('Hygiene Data'!F124))),'Data Summary'!DY130="Yes"),OFFSET('Hygiene Data'!$F$8,0,10*ROW('Hygiene Data'!F124)),NA())</f>
        <v>#N/A</v>
      </c>
      <c r="BK130" s="111" t="e">
        <f ca="true">+IF(AND(ISNUMBER(OFFSET('Hygiene Data'!$F$10,0,10*ROW('Hygiene Data'!F124))),'Data Summary'!DZ130="Yes"),OFFSET('Hygiene Data'!$F$10,0,10*ROW('Hygiene Data'!F124)),NA())</f>
        <v>#N/A</v>
      </c>
      <c r="BL130" s="111" t="e">
        <f ca="true">+IF(AND(ISNUMBER(OFFSET('Hygiene Data'!$G$6,0,10*ROW('Hygiene Data'!G124))),'Data Summary'!EA130="Yes"),OFFSET('Hygiene Data'!$G$6,0,10*ROW('Hygiene Data'!G124)),NA())</f>
        <v>#N/A</v>
      </c>
      <c r="BM130" s="111" t="e">
        <f ca="true">+IF(AND(ISNUMBER(OFFSET('Hygiene Data'!$G$8,0,10*ROW('Hygiene Data'!G124))),'Data Summary'!EB130="Yes"),OFFSET('Hygiene Data'!$G$8,0,10*ROW('Hygiene Data'!G124)),NA())</f>
        <v>#N/A</v>
      </c>
      <c r="BN130" s="111" t="e">
        <f ca="true">+IF(AND(ISNUMBER(OFFSET('Hygiene Data'!$G$10,0,10*ROW('Hygiene Data'!G124))),'Data Summary'!EC130="Yes"),OFFSET('Hygiene Data'!$G$10,0,10*ROW('Hygiene Data'!G124)),NA())</f>
        <v>#N/A</v>
      </c>
      <c r="BO130" s="111" t="e">
        <f ca="true">+IF(AND(ISNUMBER(OFFSET('Hygiene Data'!$H$6,0,10*ROW('Hygiene Data'!H124))),'Data Summary'!ED130="Yes"),OFFSET('Hygiene Data'!$H$6,0,10*ROW('Hygiene Data'!H124)),NA())</f>
        <v>#N/A</v>
      </c>
      <c r="BP130" s="111" t="e">
        <f ca="true">+IF(AND(ISNUMBER(OFFSET('Hygiene Data'!$H$8,0,10*ROW('Hygiene Data'!H124))),'Data Summary'!EE130="Yes"),OFFSET('Hygiene Data'!$H$8,0,10*ROW('Hygiene Data'!H124)),NA())</f>
        <v>#N/A</v>
      </c>
      <c r="BQ130" s="111" t="e">
        <f ca="true">+IF(AND(ISNUMBER(OFFSET('Hygiene Data'!$H$10,0,10*ROW('Hygiene Data'!H124))),'Data Summary'!EF130="Yes"),OFFSET('Hygiene Data'!$H$10,0,10*ROW('Hygiene Data'!H124)),NA())</f>
        <v>#N/A</v>
      </c>
    </row>
    <row r="131" x14ac:dyDescent="0.2">
      <c r="A131" s="59" t="e">
        <f ca="true">+IF(OFFSET('Water Data'!$B$1,0,10*ROW('Water Data'!B125))="",NA(),OFFSET('Water Data'!$B$1,0,10*ROW('Water Data'!B125)))</f>
        <v>#N/A</v>
      </c>
      <c r="B131" s="59" t="e">
        <f ca="true">+IF(OFFSET('Water Data'!$A$3,0,10*ROW('Water Data'!A128))="",NA(),OFFSET('Water Data'!$A$3,0,10*ROW('Water Data'!A128)))</f>
        <v>#N/A</v>
      </c>
      <c r="C131" s="59" t="e">
        <f ca="true">+IF(OFFSET('Water Data'!$C$3,0,10*ROW('Water Data'!C128))="",NA(),OFFSET('Water Data'!$C$3,0,10*ROW('Water Data'!C128)))</f>
        <v>#N/A</v>
      </c>
      <c r="D131" s="60" t="e">
        <f ca="true">+IF(AND(ISNUMBER(OFFSET('Water Data'!$C$5,0,10*ROW('Water Data'!C125))),'Data Summary'!BS131="Yes"),100-OFFSET('Water Data'!$C$5,0,10*ROW('Water Data'!C125)),NA())</f>
        <v>#N/A</v>
      </c>
      <c r="E131" s="60" t="e">
        <f ca="true">+IF(AND(ISNUMBER(OFFSET('Water Data'!$C$7,0,10*ROW('Water Data'!C125))),'Data Summary'!BT131="Yes"),OFFSET('Water Data'!$C$7,0,10*ROW('Water Data'!C125)),NA())</f>
        <v>#N/A</v>
      </c>
      <c r="F131" s="60" t="e">
        <f ca="true">+IF(AND(ISNUMBER(OFFSET('Water Data'!$C$10,0,10*ROW('Water Data'!C125))),'Data Summary'!BU131="Yes"),OFFSET('Water Data'!$C$10,0,10*ROW('Water Data'!C125)),NA())</f>
        <v>#N/A</v>
      </c>
      <c r="G131" s="60" t="e">
        <f ca="true">+IF(AND(ISNUMBER(OFFSET('Water Data'!$D$5,0,10*ROW('Water Data'!D125))),'Data Summary'!BV131="Yes"),100-OFFSET('Water Data'!$D$5,0,10*ROW('Water Data'!D125)),NA())</f>
        <v>#N/A</v>
      </c>
      <c r="H131" s="60" t="e">
        <f ca="true">+IF(AND(ISNUMBER(OFFSET('Water Data'!$D$7,0,10*ROW('Water Data'!D125))),'Data Summary'!BW131="Yes"),OFFSET('Water Data'!$D$7,0,10*ROW('Water Data'!D125)),NA())</f>
        <v>#N/A</v>
      </c>
      <c r="I131" s="60" t="e">
        <f ca="true">+IF(AND(ISNUMBER(OFFSET('Water Data'!$D$10,0,10*ROW('Water Data'!D125))),'Data Summary'!BX131="Yes"),OFFSET('Water Data'!$D$10,0,10*ROW('Water Data'!D125)),NA())</f>
        <v>#N/A</v>
      </c>
      <c r="J131" s="60" t="e">
        <f ca="true">+IF(AND(ISNUMBER(OFFSET('Water Data'!$E$5,0,10*ROW('Water Data'!E125))),'Data Summary'!BY131="Yes"),100-OFFSET('Water Data'!$E$5,0,10*ROW('Water Data'!E125)),NA())</f>
        <v>#N/A</v>
      </c>
      <c r="K131" s="60" t="e">
        <f ca="true">+IF(AND(ISNUMBER(OFFSET('Water Data'!$E$7,0,10*ROW('Water Data'!E125))),'Data Summary'!BZ131="Yes"),OFFSET('Water Data'!$E$7,0,10*ROW('Water Data'!E125)),NA())</f>
        <v>#N/A</v>
      </c>
      <c r="L131" s="60" t="e">
        <f ca="true">+IF(AND(ISNUMBER(OFFSET('Water Data'!$E$10,0,10*ROW('Water Data'!E125))),'Data Summary'!CA131="Yes"),OFFSET('Water Data'!$E$10,0,10*ROW('Water Data'!E125)),NA())</f>
        <v>#N/A</v>
      </c>
      <c r="M131" s="60" t="e">
        <f ca="true">+IF(AND(ISNUMBER(OFFSET('Water Data'!$F$5,0,10*ROW('Water Data'!F125))),'Data Summary'!CB131="Yes"),100-OFFSET('Water Data'!$F$5,0,10*ROW('Water Data'!F125)),NA())</f>
        <v>#N/A</v>
      </c>
      <c r="N131" s="60" t="e">
        <f ca="true">+IF(AND(ISNUMBER(OFFSET('Water Data'!$F$7,0,10*ROW('Water Data'!F125))),'Data Summary'!CC131="Yes"),OFFSET('Water Data'!$F$7,0,10*ROW('Water Data'!F125)),NA())</f>
        <v>#N/A</v>
      </c>
      <c r="O131" s="60" t="e">
        <f ca="true">+IF(AND(ISNUMBER(OFFSET('Water Data'!$F$10,0,10*ROW('Water Data'!F125))),'Data Summary'!CD131="Yes"),OFFSET('Water Data'!$F$10,0,10*ROW('Water Data'!F125)),NA())</f>
        <v>#N/A</v>
      </c>
      <c r="P131" s="60" t="e">
        <f ca="true">+IF(AND(ISNUMBER(OFFSET('Water Data'!$G$5,0,10*ROW('Water Data'!G125))),'Data Summary'!CE131="Yes"),100-OFFSET('Water Data'!$G$5,0,10*ROW('Water Data'!G125)),NA())</f>
        <v>#N/A</v>
      </c>
      <c r="Q131" s="60" t="e">
        <f ca="true">+IF(AND(ISNUMBER(OFFSET('Water Data'!$G$7,0,10*ROW('Water Data'!G125))),'Data Summary'!CF131="Yes"),OFFSET('Water Data'!$G$7,0,10*ROW('Water Data'!G125)),NA())</f>
        <v>#N/A</v>
      </c>
      <c r="R131" s="60" t="e">
        <f ca="true">+IF(AND(ISNUMBER(OFFSET('Water Data'!$G$10,0,10*ROW('Water Data'!G125))),'Data Summary'!CG131="Yes"),OFFSET('Water Data'!$G$10,0,10*ROW('Water Data'!G125)),NA())</f>
        <v>#N/A</v>
      </c>
      <c r="S131" s="60" t="e">
        <f ca="true">+IF(AND(ISNUMBER(OFFSET('Water Data'!$H$5,0,10*ROW('Water Data'!H125))),'Data Summary'!CH131="Yes"),100-OFFSET('Water Data'!$H$5,0,10*ROW('Water Data'!H125)),NA())</f>
        <v>#N/A</v>
      </c>
      <c r="T131" s="60" t="e">
        <f ca="true">+IF(AND(ISNUMBER(OFFSET('Water Data'!$H$7,0,10*ROW('Water Data'!H125))),'Data Summary'!CI131="Yes"),OFFSET('Water Data'!$H$7,0,10*ROW('Water Data'!H125)),NA())</f>
        <v>#N/A</v>
      </c>
      <c r="U131" s="60" t="e">
        <f ca="true">+IF(AND(ISNUMBER(OFFSET('Water Data'!$H$10,0,10*ROW('Water Data'!H125))),'Data Summary'!CJ131="Yes"),OFFSET('Water Data'!$H$10,0,10*ROW('Water Data'!H125)),NA())</f>
        <v>#N/A</v>
      </c>
      <c r="V131" s="106" t="e">
        <f ca="true">+IF(AND(ISNUMBER(OFFSET('Sanitation Data'!$C$5,0,10*ROW('Sanitation Data'!C125))),'Data Summary'!CK131="Yes"),100-OFFSET('Sanitation Data'!$C$5,0,10*ROW('Sanitation Data'!C125)),NA())</f>
        <v>#N/A</v>
      </c>
      <c r="W131" s="106" t="e">
        <f ca="true">+IF(AND(ISNUMBER(OFFSET('Sanitation Data'!$C$7,0,10*ROW('Sanitation Data'!C125))),'Data Summary'!CL131="Yes"),OFFSET('Sanitation Data'!$C$7,0,10*ROW('Sanitation Data'!C125)),NA())</f>
        <v>#N/A</v>
      </c>
      <c r="X131" s="106" t="e">
        <f ca="true">+IF(AND(ISNUMBER(OFFSET('Sanitation Data'!$C$11,0,10*ROW('Sanitation Data'!C125))),'Data Summary'!CM131="Yes"),OFFSET('Sanitation Data'!$C$11,0,10*ROW('Sanitation Data'!C125)),NA())</f>
        <v>#N/A</v>
      </c>
      <c r="Y131" s="106" t="e">
        <f ca="true">+IF(AND(ISNUMBER(OFFSET('Sanitation Data'!$C$12,0,10*ROW('Sanitation Data'!C125))),'Data Summary'!CN131="Yes"),OFFSET('Sanitation Data'!$C$12,0,10*ROW('Sanitation Data'!C125)),NA())</f>
        <v>#N/A</v>
      </c>
      <c r="Z131" s="106" t="e">
        <f ca="true">+IF(AND(ISNUMBER(OFFSET('Sanitation Data'!$C$13,0,10*ROW('Sanitation Data'!C125))),'Data Summary'!CO131="Yes"),OFFSET('Sanitation Data'!$C$13,0,10*ROW('Sanitation Data'!C125)),NA())</f>
        <v>#N/A</v>
      </c>
      <c r="AA131" s="106" t="e">
        <f ca="true">+IF(AND(ISNUMBER(OFFSET('Sanitation Data'!$D$5,0,10*ROW('Sanitation Data'!D125))),'Data Summary'!CP131="Yes"),100-OFFSET('Sanitation Data'!$D$5,0,10*ROW('Sanitation Data'!D125)),NA())</f>
        <v>#N/A</v>
      </c>
      <c r="AB131" s="106" t="e">
        <f ca="true">+IF(AND(ISNUMBER(OFFSET('Sanitation Data'!$D$7,0,10*ROW('Sanitation Data'!D125))),'Data Summary'!CQ131="Yes"),OFFSET('Sanitation Data'!$D$7,0,10*ROW('Sanitation Data'!D125)),NA())</f>
        <v>#N/A</v>
      </c>
      <c r="AC131" s="106" t="e">
        <f ca="true">+IF(AND(ISNUMBER(OFFSET('Sanitation Data'!$D$11,0,10*ROW('Sanitation Data'!D125))),'Data Summary'!CR131="Yes"),OFFSET('Sanitation Data'!$D$11,0,10*ROW('Sanitation Data'!D125)),NA())</f>
        <v>#N/A</v>
      </c>
      <c r="AD131" s="106" t="e">
        <f ca="true">+IF(AND(ISNUMBER(OFFSET('Sanitation Data'!$D$12,0,10*ROW('Sanitation Data'!D125))),'Data Summary'!CS131="Yes"),OFFSET('Sanitation Data'!$D$12,0,10*ROW('Sanitation Data'!D125)),NA())</f>
        <v>#N/A</v>
      </c>
      <c r="AE131" s="106" t="e">
        <f ca="true">+IF(AND(ISNUMBER(OFFSET('Sanitation Data'!$D$13,0,10*ROW('Sanitation Data'!D125))),'Data Summary'!CT131="Yes"),OFFSET('Sanitation Data'!$D$13,0,10*ROW('Sanitation Data'!D125)),NA())</f>
        <v>#N/A</v>
      </c>
      <c r="AF131" s="106" t="e">
        <f ca="true">+IF(AND(ISNUMBER(OFFSET('Sanitation Data'!$E$5,0,10*ROW('Sanitation Data'!E125))),'Data Summary'!CU131="Yes"),100-OFFSET('Sanitation Data'!$E$5,0,10*ROW('Sanitation Data'!E125)),NA())</f>
        <v>#N/A</v>
      </c>
      <c r="AG131" s="106" t="e">
        <f ca="true">+IF(AND(ISNUMBER(OFFSET('Sanitation Data'!$E$7,0,10*ROW('Sanitation Data'!E125))),'Data Summary'!CV131="Yes"),OFFSET('Sanitation Data'!$E$7,0,10*ROW('Sanitation Data'!E125)),NA())</f>
        <v>#N/A</v>
      </c>
      <c r="AH131" s="106" t="e">
        <f ca="true">+IF(AND(ISNUMBER(OFFSET('Sanitation Data'!$E$11,0,10*ROW('Sanitation Data'!E125))),'Data Summary'!CW131="Yes"),OFFSET('Sanitation Data'!$E$11,0,10*ROW('Sanitation Data'!E125)),NA())</f>
        <v>#N/A</v>
      </c>
      <c r="AI131" s="106" t="e">
        <f ca="true">+IF(AND(ISNUMBER(OFFSET('Sanitation Data'!$E$12,0,10*ROW('Sanitation Data'!E125))),'Data Summary'!CX131="Yes"),OFFSET('Sanitation Data'!$E$12,0,10*ROW('Sanitation Data'!E125)),NA())</f>
        <v>#N/A</v>
      </c>
      <c r="AJ131" s="106" t="e">
        <f ca="true">+IF(AND(ISNUMBER(OFFSET('Sanitation Data'!$E$13,0,10*ROW('Sanitation Data'!E125))),'Data Summary'!CY131="Yes"),OFFSET('Sanitation Data'!$E$13,0,10*ROW('Sanitation Data'!E125)),NA())</f>
        <v>#N/A</v>
      </c>
      <c r="AK131" s="106" t="e">
        <f ca="true">+IF(AND(ISNUMBER(OFFSET('Sanitation Data'!$F$5,0,10*ROW('Sanitation Data'!F125))),'Data Summary'!CZ131="Yes"),100-OFFSET('Sanitation Data'!$F$5,0,10*ROW('Sanitation Data'!F125)),NA())</f>
        <v>#N/A</v>
      </c>
      <c r="AL131" s="106" t="e">
        <f ca="true">+IF(AND(ISNUMBER(OFFSET('Sanitation Data'!$F$7,0,10*ROW('Sanitation Data'!F125))),'Data Summary'!DA131="Yes"),OFFSET('Sanitation Data'!$F$7,0,10*ROW('Sanitation Data'!F125)),NA())</f>
        <v>#N/A</v>
      </c>
      <c r="AM131" s="106" t="e">
        <f ca="true">+IF(AND(ISNUMBER(OFFSET('Sanitation Data'!$F$11,0,10*ROW('Sanitation Data'!F125))),'Data Summary'!DB131="Yes"),OFFSET('Sanitation Data'!$F$11,0,10*ROW('Sanitation Data'!F125)),NA())</f>
        <v>#N/A</v>
      </c>
      <c r="AN131" s="106" t="e">
        <f ca="true">+IF(AND(ISNUMBER(OFFSET('Sanitation Data'!$F$12,0,10*ROW('Sanitation Data'!F125))),'Data Summary'!DC131="Yes"),OFFSET('Sanitation Data'!$F$12,0,10*ROW('Sanitation Data'!F125)),NA())</f>
        <v>#N/A</v>
      </c>
      <c r="AO131" s="106" t="e">
        <f ca="true">+IF(AND(ISNUMBER(OFFSET('Sanitation Data'!$F$13,0,10*ROW('Sanitation Data'!F125))),'Data Summary'!DD131="Yes"),OFFSET('Sanitation Data'!$F$13,0,10*ROW('Sanitation Data'!F125)),NA())</f>
        <v>#N/A</v>
      </c>
      <c r="AP131" s="106" t="e">
        <f ca="true">+IF(AND(ISNUMBER(OFFSET('Sanitation Data'!$G$5,0,10*ROW('Sanitation Data'!G125))),'Data Summary'!DE131="Yes"),100-OFFSET('Sanitation Data'!$G$5,0,10*ROW('Sanitation Data'!G125)),NA())</f>
        <v>#N/A</v>
      </c>
      <c r="AQ131" s="106" t="e">
        <f ca="true">+IF(AND(ISNUMBER(OFFSET('Sanitation Data'!$G$7,0,10*ROW('Sanitation Data'!G125))),'Data Summary'!DF131="Yes"),OFFSET('Sanitation Data'!$G$7,0,10*ROW('Sanitation Data'!G125)),NA())</f>
        <v>#N/A</v>
      </c>
      <c r="AR131" s="106" t="e">
        <f ca="true">+IF(AND(ISNUMBER(OFFSET('Sanitation Data'!$G$11,0,10*ROW('Sanitation Data'!G125))),'Data Summary'!DG131="Yes"),OFFSET('Sanitation Data'!$G$11,0,10*ROW('Sanitation Data'!G125)),NA())</f>
        <v>#N/A</v>
      </c>
      <c r="AS131" s="106" t="e">
        <f ca="true">+IF(AND(ISNUMBER(OFFSET('Sanitation Data'!$G$12,0,10*ROW('Sanitation Data'!G125))),'Data Summary'!DH131="Yes"),OFFSET('Sanitation Data'!$G$12,0,10*ROW('Sanitation Data'!G125)),NA())</f>
        <v>#N/A</v>
      </c>
      <c r="AT131" s="106" t="e">
        <f ca="true">+IF(AND(ISNUMBER(OFFSET('Sanitation Data'!$G$13,0,10*ROW('Sanitation Data'!G125))),'Data Summary'!DI131="Yes"),OFFSET('Sanitation Data'!$G$13,0,10*ROW('Sanitation Data'!G125)),NA())</f>
        <v>#N/A</v>
      </c>
      <c r="AU131" s="106" t="e">
        <f ca="true">+IF(AND(ISNUMBER(OFFSET('Sanitation Data'!$H$5,0,10*ROW('Sanitation Data'!H125))),'Data Summary'!DJ131="Yes"),100-OFFSET('Sanitation Data'!$H$5,0,10*ROW('Sanitation Data'!H125)),NA())</f>
        <v>#N/A</v>
      </c>
      <c r="AV131" s="106" t="e">
        <f ca="true">+IF(AND(ISNUMBER(OFFSET('Sanitation Data'!$H$7,0,10*ROW('Sanitation Data'!H125))),'Data Summary'!DK131="Yes"),OFFSET('Sanitation Data'!$H$7,0,10*ROW('Sanitation Data'!H125)),NA())</f>
        <v>#N/A</v>
      </c>
      <c r="AW131" s="106" t="e">
        <f ca="true">+IF(AND(ISNUMBER(OFFSET('Sanitation Data'!$H$11,0,10*ROW('Sanitation Data'!H125))),'Data Summary'!DL131="Yes"),OFFSET('Sanitation Data'!$H$11,0,10*ROW('Sanitation Data'!H125)),NA())</f>
        <v>#N/A</v>
      </c>
      <c r="AX131" s="106" t="e">
        <f ca="true">+IF(AND(ISNUMBER(OFFSET('Sanitation Data'!$H$12,0,10*ROW('Sanitation Data'!H125))),'Data Summary'!DM131="Yes"),OFFSET('Sanitation Data'!$H$12,0,10*ROW('Sanitation Data'!H125)),NA())</f>
        <v>#N/A</v>
      </c>
      <c r="AY131" s="106" t="e">
        <f ca="true">+IF(AND(ISNUMBER(OFFSET('Sanitation Data'!$H$13,0,10*ROW('Sanitation Data'!H125))),'Data Summary'!DN131="Yes"),OFFSET('Sanitation Data'!$H$13,0,10*ROW('Sanitation Data'!H125)),NA())</f>
        <v>#N/A</v>
      </c>
      <c r="AZ131" s="111" t="e">
        <f ca="true">+IF(AND(ISNUMBER(OFFSET('Hygiene Data'!$C$6,0,10*ROW('Hygiene Data'!C125))),'Data Summary'!DO131="Yes"),OFFSET('Hygiene Data'!$C$6,0,10*ROW('Hygiene Data'!C125)),NA())</f>
        <v>#N/A</v>
      </c>
      <c r="BA131" s="111" t="e">
        <f ca="true">+IF(AND(ISNUMBER(OFFSET('Hygiene Data'!$C$8,0,10*ROW('Hygiene Data'!C125))),'Data Summary'!DP131="Yes"),OFFSET('Hygiene Data'!$C$8,0,10*ROW('Hygiene Data'!C125)),NA())</f>
        <v>#N/A</v>
      </c>
      <c r="BB131" s="111" t="e">
        <f ca="true">+IF(AND(ISNUMBER(OFFSET('Hygiene Data'!$C$10,0,10*ROW('Hygiene Data'!C125))),'Data Summary'!DQ131="Yes"),OFFSET('Hygiene Data'!$C$10,0,10*ROW('Hygiene Data'!C125)),NA())</f>
        <v>#N/A</v>
      </c>
      <c r="BC131" s="111" t="e">
        <f ca="true">+IF(AND(ISNUMBER(OFFSET('Hygiene Data'!$D$6,0,10*ROW('Hygiene Data'!D125))),'Data Summary'!DR131="Yes"),OFFSET('Hygiene Data'!$D$6,0,10*ROW('Hygiene Data'!D125)),NA())</f>
        <v>#N/A</v>
      </c>
      <c r="BD131" s="111" t="e">
        <f ca="true">+IF(AND(ISNUMBER(OFFSET('Hygiene Data'!$D$8,0,10*ROW('Hygiene Data'!D125))),'Data Summary'!DS131="Yes"),OFFSET('Hygiene Data'!$D$8,0,10*ROW('Hygiene Data'!D125)),NA())</f>
        <v>#N/A</v>
      </c>
      <c r="BE131" s="111" t="e">
        <f ca="true">+IF(AND(ISNUMBER(OFFSET('Hygiene Data'!$D$10,0,10*ROW('Hygiene Data'!D125))),'Data Summary'!DT131="Yes"),OFFSET('Hygiene Data'!$D$10,0,10*ROW('Hygiene Data'!D125)),NA())</f>
        <v>#N/A</v>
      </c>
      <c r="BF131" s="111" t="e">
        <f ca="true">+IF(AND(ISNUMBER(OFFSET('Hygiene Data'!$E$6,0,10*ROW('Hygiene Data'!E125))),'Data Summary'!DU131="Yes"),OFFSET('Hygiene Data'!$E$6,0,10*ROW('Hygiene Data'!E125)),NA())</f>
        <v>#N/A</v>
      </c>
      <c r="BG131" s="111" t="e">
        <f ca="true">+IF(AND(ISNUMBER(OFFSET('Hygiene Data'!$E$8,0,10*ROW('Hygiene Data'!E125))),'Data Summary'!DV131="Yes"),OFFSET('Hygiene Data'!$E$8,0,10*ROW('Hygiene Data'!E125)),NA())</f>
        <v>#N/A</v>
      </c>
      <c r="BH131" s="111" t="e">
        <f ca="true">+IF(AND(ISNUMBER(OFFSET('Hygiene Data'!$E$10,0,10*ROW('Hygiene Data'!E125))),'Data Summary'!DW131="Yes"),OFFSET('Hygiene Data'!$E$10,0,10*ROW('Hygiene Data'!E125)),NA())</f>
        <v>#N/A</v>
      </c>
      <c r="BI131" s="111" t="e">
        <f ca="true">+IF(AND(ISNUMBER(OFFSET('Hygiene Data'!$F$6,0,10*ROW('Hygiene Data'!F125))),'Data Summary'!DX131="Yes"),OFFSET('Hygiene Data'!$F$6,0,10*ROW('Hygiene Data'!F125)),NA())</f>
        <v>#N/A</v>
      </c>
      <c r="BJ131" s="111" t="e">
        <f ca="true">+IF(AND(ISNUMBER(OFFSET('Hygiene Data'!$F$8,0,10*ROW('Hygiene Data'!F125))),'Data Summary'!DY131="Yes"),OFFSET('Hygiene Data'!$F$8,0,10*ROW('Hygiene Data'!F125)),NA())</f>
        <v>#N/A</v>
      </c>
      <c r="BK131" s="111" t="e">
        <f ca="true">+IF(AND(ISNUMBER(OFFSET('Hygiene Data'!$F$10,0,10*ROW('Hygiene Data'!F125))),'Data Summary'!DZ131="Yes"),OFFSET('Hygiene Data'!$F$10,0,10*ROW('Hygiene Data'!F125)),NA())</f>
        <v>#N/A</v>
      </c>
      <c r="BL131" s="111" t="e">
        <f ca="true">+IF(AND(ISNUMBER(OFFSET('Hygiene Data'!$G$6,0,10*ROW('Hygiene Data'!G125))),'Data Summary'!EA131="Yes"),OFFSET('Hygiene Data'!$G$6,0,10*ROW('Hygiene Data'!G125)),NA())</f>
        <v>#N/A</v>
      </c>
      <c r="BM131" s="111" t="e">
        <f ca="true">+IF(AND(ISNUMBER(OFFSET('Hygiene Data'!$G$8,0,10*ROW('Hygiene Data'!G125))),'Data Summary'!EB131="Yes"),OFFSET('Hygiene Data'!$G$8,0,10*ROW('Hygiene Data'!G125)),NA())</f>
        <v>#N/A</v>
      </c>
      <c r="BN131" s="111" t="e">
        <f ca="true">+IF(AND(ISNUMBER(OFFSET('Hygiene Data'!$G$10,0,10*ROW('Hygiene Data'!G125))),'Data Summary'!EC131="Yes"),OFFSET('Hygiene Data'!$G$10,0,10*ROW('Hygiene Data'!G125)),NA())</f>
        <v>#N/A</v>
      </c>
      <c r="BO131" s="111" t="e">
        <f ca="true">+IF(AND(ISNUMBER(OFFSET('Hygiene Data'!$H$6,0,10*ROW('Hygiene Data'!H125))),'Data Summary'!ED131="Yes"),OFFSET('Hygiene Data'!$H$6,0,10*ROW('Hygiene Data'!H125)),NA())</f>
        <v>#N/A</v>
      </c>
      <c r="BP131" s="111" t="e">
        <f ca="true">+IF(AND(ISNUMBER(OFFSET('Hygiene Data'!$H$8,0,10*ROW('Hygiene Data'!H125))),'Data Summary'!EE131="Yes"),OFFSET('Hygiene Data'!$H$8,0,10*ROW('Hygiene Data'!H125)),NA())</f>
        <v>#N/A</v>
      </c>
      <c r="BQ131" s="111" t="e">
        <f ca="true">+IF(AND(ISNUMBER(OFFSET('Hygiene Data'!$H$10,0,10*ROW('Hygiene Data'!H125))),'Data Summary'!EF131="Yes"),OFFSET('Hygiene Data'!$H$10,0,10*ROW('Hygiene Data'!H125)),NA())</f>
        <v>#N/A</v>
      </c>
    </row>
    <row r="132" x14ac:dyDescent="0.2">
      <c r="A132" s="59" t="e">
        <f ca="true">+IF(OFFSET('Water Data'!$B$1,0,10*ROW('Water Data'!B126))="",NA(),OFFSET('Water Data'!$B$1,0,10*ROW('Water Data'!B126)))</f>
        <v>#N/A</v>
      </c>
      <c r="B132" s="59" t="e">
        <f ca="true">+IF(OFFSET('Water Data'!$A$3,0,10*ROW('Water Data'!A129))="",NA(),OFFSET('Water Data'!$A$3,0,10*ROW('Water Data'!A129)))</f>
        <v>#N/A</v>
      </c>
      <c r="C132" s="59" t="e">
        <f ca="true">+IF(OFFSET('Water Data'!$C$3,0,10*ROW('Water Data'!C129))="",NA(),OFFSET('Water Data'!$C$3,0,10*ROW('Water Data'!C129)))</f>
        <v>#N/A</v>
      </c>
      <c r="D132" s="60" t="e">
        <f ca="true">+IF(AND(ISNUMBER(OFFSET('Water Data'!$C$5,0,10*ROW('Water Data'!C126))),'Data Summary'!BS132="Yes"),100-OFFSET('Water Data'!$C$5,0,10*ROW('Water Data'!C126)),NA())</f>
        <v>#N/A</v>
      </c>
      <c r="E132" s="60" t="e">
        <f ca="true">+IF(AND(ISNUMBER(OFFSET('Water Data'!$C$7,0,10*ROW('Water Data'!C126))),'Data Summary'!BT132="Yes"),OFFSET('Water Data'!$C$7,0,10*ROW('Water Data'!C126)),NA())</f>
        <v>#N/A</v>
      </c>
      <c r="F132" s="60" t="e">
        <f ca="true">+IF(AND(ISNUMBER(OFFSET('Water Data'!$C$10,0,10*ROW('Water Data'!C126))),'Data Summary'!BU132="Yes"),OFFSET('Water Data'!$C$10,0,10*ROW('Water Data'!C126)),NA())</f>
        <v>#N/A</v>
      </c>
      <c r="G132" s="60" t="e">
        <f ca="true">+IF(AND(ISNUMBER(OFFSET('Water Data'!$D$5,0,10*ROW('Water Data'!D126))),'Data Summary'!BV132="Yes"),100-OFFSET('Water Data'!$D$5,0,10*ROW('Water Data'!D126)),NA())</f>
        <v>#N/A</v>
      </c>
      <c r="H132" s="60" t="e">
        <f ca="true">+IF(AND(ISNUMBER(OFFSET('Water Data'!$D$7,0,10*ROW('Water Data'!D126))),'Data Summary'!BW132="Yes"),OFFSET('Water Data'!$D$7,0,10*ROW('Water Data'!D126)),NA())</f>
        <v>#N/A</v>
      </c>
      <c r="I132" s="60" t="e">
        <f ca="true">+IF(AND(ISNUMBER(OFFSET('Water Data'!$D$10,0,10*ROW('Water Data'!D126))),'Data Summary'!BX132="Yes"),OFFSET('Water Data'!$D$10,0,10*ROW('Water Data'!D126)),NA())</f>
        <v>#N/A</v>
      </c>
      <c r="J132" s="60" t="e">
        <f ca="true">+IF(AND(ISNUMBER(OFFSET('Water Data'!$E$5,0,10*ROW('Water Data'!E126))),'Data Summary'!BY132="Yes"),100-OFFSET('Water Data'!$E$5,0,10*ROW('Water Data'!E126)),NA())</f>
        <v>#N/A</v>
      </c>
      <c r="K132" s="60" t="e">
        <f ca="true">+IF(AND(ISNUMBER(OFFSET('Water Data'!$E$7,0,10*ROW('Water Data'!E126))),'Data Summary'!BZ132="Yes"),OFFSET('Water Data'!$E$7,0,10*ROW('Water Data'!E126)),NA())</f>
        <v>#N/A</v>
      </c>
      <c r="L132" s="60" t="e">
        <f ca="true">+IF(AND(ISNUMBER(OFFSET('Water Data'!$E$10,0,10*ROW('Water Data'!E126))),'Data Summary'!CA132="Yes"),OFFSET('Water Data'!$E$10,0,10*ROW('Water Data'!E126)),NA())</f>
        <v>#N/A</v>
      </c>
      <c r="M132" s="60" t="e">
        <f ca="true">+IF(AND(ISNUMBER(OFFSET('Water Data'!$F$5,0,10*ROW('Water Data'!F126))),'Data Summary'!CB132="Yes"),100-OFFSET('Water Data'!$F$5,0,10*ROW('Water Data'!F126)),NA())</f>
        <v>#N/A</v>
      </c>
      <c r="N132" s="60" t="e">
        <f ca="true">+IF(AND(ISNUMBER(OFFSET('Water Data'!$F$7,0,10*ROW('Water Data'!F126))),'Data Summary'!CC132="Yes"),OFFSET('Water Data'!$F$7,0,10*ROW('Water Data'!F126)),NA())</f>
        <v>#N/A</v>
      </c>
      <c r="O132" s="60" t="e">
        <f ca="true">+IF(AND(ISNUMBER(OFFSET('Water Data'!$F$10,0,10*ROW('Water Data'!F126))),'Data Summary'!CD132="Yes"),OFFSET('Water Data'!$F$10,0,10*ROW('Water Data'!F126)),NA())</f>
        <v>#N/A</v>
      </c>
      <c r="P132" s="60" t="e">
        <f ca="true">+IF(AND(ISNUMBER(OFFSET('Water Data'!$G$5,0,10*ROW('Water Data'!G126))),'Data Summary'!CE132="Yes"),100-OFFSET('Water Data'!$G$5,0,10*ROW('Water Data'!G126)),NA())</f>
        <v>#N/A</v>
      </c>
      <c r="Q132" s="60" t="e">
        <f ca="true">+IF(AND(ISNUMBER(OFFSET('Water Data'!$G$7,0,10*ROW('Water Data'!G126))),'Data Summary'!CF132="Yes"),OFFSET('Water Data'!$G$7,0,10*ROW('Water Data'!G126)),NA())</f>
        <v>#N/A</v>
      </c>
      <c r="R132" s="60" t="e">
        <f ca="true">+IF(AND(ISNUMBER(OFFSET('Water Data'!$G$10,0,10*ROW('Water Data'!G126))),'Data Summary'!CG132="Yes"),OFFSET('Water Data'!$G$10,0,10*ROW('Water Data'!G126)),NA())</f>
        <v>#N/A</v>
      </c>
      <c r="S132" s="60" t="e">
        <f ca="true">+IF(AND(ISNUMBER(OFFSET('Water Data'!$H$5,0,10*ROW('Water Data'!H126))),'Data Summary'!CH132="Yes"),100-OFFSET('Water Data'!$H$5,0,10*ROW('Water Data'!H126)),NA())</f>
        <v>#N/A</v>
      </c>
      <c r="T132" s="60" t="e">
        <f ca="true">+IF(AND(ISNUMBER(OFFSET('Water Data'!$H$7,0,10*ROW('Water Data'!H126))),'Data Summary'!CI132="Yes"),OFFSET('Water Data'!$H$7,0,10*ROW('Water Data'!H126)),NA())</f>
        <v>#N/A</v>
      </c>
      <c r="U132" s="60" t="e">
        <f ca="true">+IF(AND(ISNUMBER(OFFSET('Water Data'!$H$10,0,10*ROW('Water Data'!H126))),'Data Summary'!CJ132="Yes"),OFFSET('Water Data'!$H$10,0,10*ROW('Water Data'!H126)),NA())</f>
        <v>#N/A</v>
      </c>
      <c r="V132" s="106" t="e">
        <f ca="true">+IF(AND(ISNUMBER(OFFSET('Sanitation Data'!$C$5,0,10*ROW('Sanitation Data'!C126))),'Data Summary'!CK132="Yes"),100-OFFSET('Sanitation Data'!$C$5,0,10*ROW('Sanitation Data'!C126)),NA())</f>
        <v>#N/A</v>
      </c>
      <c r="W132" s="106" t="e">
        <f ca="true">+IF(AND(ISNUMBER(OFFSET('Sanitation Data'!$C$7,0,10*ROW('Sanitation Data'!C126))),'Data Summary'!CL132="Yes"),OFFSET('Sanitation Data'!$C$7,0,10*ROW('Sanitation Data'!C126)),NA())</f>
        <v>#N/A</v>
      </c>
      <c r="X132" s="106" t="e">
        <f ca="true">+IF(AND(ISNUMBER(OFFSET('Sanitation Data'!$C$11,0,10*ROW('Sanitation Data'!C126))),'Data Summary'!CM132="Yes"),OFFSET('Sanitation Data'!$C$11,0,10*ROW('Sanitation Data'!C126)),NA())</f>
        <v>#N/A</v>
      </c>
      <c r="Y132" s="106" t="e">
        <f ca="true">+IF(AND(ISNUMBER(OFFSET('Sanitation Data'!$C$12,0,10*ROW('Sanitation Data'!C126))),'Data Summary'!CN132="Yes"),OFFSET('Sanitation Data'!$C$12,0,10*ROW('Sanitation Data'!C126)),NA())</f>
        <v>#N/A</v>
      </c>
      <c r="Z132" s="106" t="e">
        <f ca="true">+IF(AND(ISNUMBER(OFFSET('Sanitation Data'!$C$13,0,10*ROW('Sanitation Data'!C126))),'Data Summary'!CO132="Yes"),OFFSET('Sanitation Data'!$C$13,0,10*ROW('Sanitation Data'!C126)),NA())</f>
        <v>#N/A</v>
      </c>
      <c r="AA132" s="106" t="e">
        <f ca="true">+IF(AND(ISNUMBER(OFFSET('Sanitation Data'!$D$5,0,10*ROW('Sanitation Data'!D126))),'Data Summary'!CP132="Yes"),100-OFFSET('Sanitation Data'!$D$5,0,10*ROW('Sanitation Data'!D126)),NA())</f>
        <v>#N/A</v>
      </c>
      <c r="AB132" s="106" t="e">
        <f ca="true">+IF(AND(ISNUMBER(OFFSET('Sanitation Data'!$D$7,0,10*ROW('Sanitation Data'!D126))),'Data Summary'!CQ132="Yes"),OFFSET('Sanitation Data'!$D$7,0,10*ROW('Sanitation Data'!D126)),NA())</f>
        <v>#N/A</v>
      </c>
      <c r="AC132" s="106" t="e">
        <f ca="true">+IF(AND(ISNUMBER(OFFSET('Sanitation Data'!$D$11,0,10*ROW('Sanitation Data'!D126))),'Data Summary'!CR132="Yes"),OFFSET('Sanitation Data'!$D$11,0,10*ROW('Sanitation Data'!D126)),NA())</f>
        <v>#N/A</v>
      </c>
      <c r="AD132" s="106" t="e">
        <f ca="true">+IF(AND(ISNUMBER(OFFSET('Sanitation Data'!$D$12,0,10*ROW('Sanitation Data'!D126))),'Data Summary'!CS132="Yes"),OFFSET('Sanitation Data'!$D$12,0,10*ROW('Sanitation Data'!D126)),NA())</f>
        <v>#N/A</v>
      </c>
      <c r="AE132" s="106" t="e">
        <f ca="true">+IF(AND(ISNUMBER(OFFSET('Sanitation Data'!$D$13,0,10*ROW('Sanitation Data'!D126))),'Data Summary'!CT132="Yes"),OFFSET('Sanitation Data'!$D$13,0,10*ROW('Sanitation Data'!D126)),NA())</f>
        <v>#N/A</v>
      </c>
      <c r="AF132" s="106" t="e">
        <f ca="true">+IF(AND(ISNUMBER(OFFSET('Sanitation Data'!$E$5,0,10*ROW('Sanitation Data'!E126))),'Data Summary'!CU132="Yes"),100-OFFSET('Sanitation Data'!$E$5,0,10*ROW('Sanitation Data'!E126)),NA())</f>
        <v>#N/A</v>
      </c>
      <c r="AG132" s="106" t="e">
        <f ca="true">+IF(AND(ISNUMBER(OFFSET('Sanitation Data'!$E$7,0,10*ROW('Sanitation Data'!E126))),'Data Summary'!CV132="Yes"),OFFSET('Sanitation Data'!$E$7,0,10*ROW('Sanitation Data'!E126)),NA())</f>
        <v>#N/A</v>
      </c>
      <c r="AH132" s="106" t="e">
        <f ca="true">+IF(AND(ISNUMBER(OFFSET('Sanitation Data'!$E$11,0,10*ROW('Sanitation Data'!E126))),'Data Summary'!CW132="Yes"),OFFSET('Sanitation Data'!$E$11,0,10*ROW('Sanitation Data'!E126)),NA())</f>
        <v>#N/A</v>
      </c>
      <c r="AI132" s="106" t="e">
        <f ca="true">+IF(AND(ISNUMBER(OFFSET('Sanitation Data'!$E$12,0,10*ROW('Sanitation Data'!E126))),'Data Summary'!CX132="Yes"),OFFSET('Sanitation Data'!$E$12,0,10*ROW('Sanitation Data'!E126)),NA())</f>
        <v>#N/A</v>
      </c>
      <c r="AJ132" s="106" t="e">
        <f ca="true">+IF(AND(ISNUMBER(OFFSET('Sanitation Data'!$E$13,0,10*ROW('Sanitation Data'!E126))),'Data Summary'!CY132="Yes"),OFFSET('Sanitation Data'!$E$13,0,10*ROW('Sanitation Data'!E126)),NA())</f>
        <v>#N/A</v>
      </c>
      <c r="AK132" s="106" t="e">
        <f ca="true">+IF(AND(ISNUMBER(OFFSET('Sanitation Data'!$F$5,0,10*ROW('Sanitation Data'!F126))),'Data Summary'!CZ132="Yes"),100-OFFSET('Sanitation Data'!$F$5,0,10*ROW('Sanitation Data'!F126)),NA())</f>
        <v>#N/A</v>
      </c>
      <c r="AL132" s="106" t="e">
        <f ca="true">+IF(AND(ISNUMBER(OFFSET('Sanitation Data'!$F$7,0,10*ROW('Sanitation Data'!F126))),'Data Summary'!DA132="Yes"),OFFSET('Sanitation Data'!$F$7,0,10*ROW('Sanitation Data'!F126)),NA())</f>
        <v>#N/A</v>
      </c>
      <c r="AM132" s="106" t="e">
        <f ca="true">+IF(AND(ISNUMBER(OFFSET('Sanitation Data'!$F$11,0,10*ROW('Sanitation Data'!F126))),'Data Summary'!DB132="Yes"),OFFSET('Sanitation Data'!$F$11,0,10*ROW('Sanitation Data'!F126)),NA())</f>
        <v>#N/A</v>
      </c>
      <c r="AN132" s="106" t="e">
        <f ca="true">+IF(AND(ISNUMBER(OFFSET('Sanitation Data'!$F$12,0,10*ROW('Sanitation Data'!F126))),'Data Summary'!DC132="Yes"),OFFSET('Sanitation Data'!$F$12,0,10*ROW('Sanitation Data'!F126)),NA())</f>
        <v>#N/A</v>
      </c>
      <c r="AO132" s="106" t="e">
        <f ca="true">+IF(AND(ISNUMBER(OFFSET('Sanitation Data'!$F$13,0,10*ROW('Sanitation Data'!F126))),'Data Summary'!DD132="Yes"),OFFSET('Sanitation Data'!$F$13,0,10*ROW('Sanitation Data'!F126)),NA())</f>
        <v>#N/A</v>
      </c>
      <c r="AP132" s="106" t="e">
        <f ca="true">+IF(AND(ISNUMBER(OFFSET('Sanitation Data'!$G$5,0,10*ROW('Sanitation Data'!G126))),'Data Summary'!DE132="Yes"),100-OFFSET('Sanitation Data'!$G$5,0,10*ROW('Sanitation Data'!G126)),NA())</f>
        <v>#N/A</v>
      </c>
      <c r="AQ132" s="106" t="e">
        <f ca="true">+IF(AND(ISNUMBER(OFFSET('Sanitation Data'!$G$7,0,10*ROW('Sanitation Data'!G126))),'Data Summary'!DF132="Yes"),OFFSET('Sanitation Data'!$G$7,0,10*ROW('Sanitation Data'!G126)),NA())</f>
        <v>#N/A</v>
      </c>
      <c r="AR132" s="106" t="e">
        <f ca="true">+IF(AND(ISNUMBER(OFFSET('Sanitation Data'!$G$11,0,10*ROW('Sanitation Data'!G126))),'Data Summary'!DG132="Yes"),OFFSET('Sanitation Data'!$G$11,0,10*ROW('Sanitation Data'!G126)),NA())</f>
        <v>#N/A</v>
      </c>
      <c r="AS132" s="106" t="e">
        <f ca="true">+IF(AND(ISNUMBER(OFFSET('Sanitation Data'!$G$12,0,10*ROW('Sanitation Data'!G126))),'Data Summary'!DH132="Yes"),OFFSET('Sanitation Data'!$G$12,0,10*ROW('Sanitation Data'!G126)),NA())</f>
        <v>#N/A</v>
      </c>
      <c r="AT132" s="106" t="e">
        <f ca="true">+IF(AND(ISNUMBER(OFFSET('Sanitation Data'!$G$13,0,10*ROW('Sanitation Data'!G126))),'Data Summary'!DI132="Yes"),OFFSET('Sanitation Data'!$G$13,0,10*ROW('Sanitation Data'!G126)),NA())</f>
        <v>#N/A</v>
      </c>
      <c r="AU132" s="106" t="e">
        <f ca="true">+IF(AND(ISNUMBER(OFFSET('Sanitation Data'!$H$5,0,10*ROW('Sanitation Data'!H126))),'Data Summary'!DJ132="Yes"),100-OFFSET('Sanitation Data'!$H$5,0,10*ROW('Sanitation Data'!H126)),NA())</f>
        <v>#N/A</v>
      </c>
      <c r="AV132" s="106" t="e">
        <f ca="true">+IF(AND(ISNUMBER(OFFSET('Sanitation Data'!$H$7,0,10*ROW('Sanitation Data'!H126))),'Data Summary'!DK132="Yes"),OFFSET('Sanitation Data'!$H$7,0,10*ROW('Sanitation Data'!H126)),NA())</f>
        <v>#N/A</v>
      </c>
      <c r="AW132" s="106" t="e">
        <f ca="true">+IF(AND(ISNUMBER(OFFSET('Sanitation Data'!$H$11,0,10*ROW('Sanitation Data'!H126))),'Data Summary'!DL132="Yes"),OFFSET('Sanitation Data'!$H$11,0,10*ROW('Sanitation Data'!H126)),NA())</f>
        <v>#N/A</v>
      </c>
      <c r="AX132" s="106" t="e">
        <f ca="true">+IF(AND(ISNUMBER(OFFSET('Sanitation Data'!$H$12,0,10*ROW('Sanitation Data'!H126))),'Data Summary'!DM132="Yes"),OFFSET('Sanitation Data'!$H$12,0,10*ROW('Sanitation Data'!H126)),NA())</f>
        <v>#N/A</v>
      </c>
      <c r="AY132" s="106" t="e">
        <f ca="true">+IF(AND(ISNUMBER(OFFSET('Sanitation Data'!$H$13,0,10*ROW('Sanitation Data'!H126))),'Data Summary'!DN132="Yes"),OFFSET('Sanitation Data'!$H$13,0,10*ROW('Sanitation Data'!H126)),NA())</f>
        <v>#N/A</v>
      </c>
      <c r="AZ132" s="111" t="e">
        <f ca="true">+IF(AND(ISNUMBER(OFFSET('Hygiene Data'!$C$6,0,10*ROW('Hygiene Data'!C126))),'Data Summary'!DO132="Yes"),OFFSET('Hygiene Data'!$C$6,0,10*ROW('Hygiene Data'!C126)),NA())</f>
        <v>#N/A</v>
      </c>
      <c r="BA132" s="111" t="e">
        <f ca="true">+IF(AND(ISNUMBER(OFFSET('Hygiene Data'!$C$8,0,10*ROW('Hygiene Data'!C126))),'Data Summary'!DP132="Yes"),OFFSET('Hygiene Data'!$C$8,0,10*ROW('Hygiene Data'!C126)),NA())</f>
        <v>#N/A</v>
      </c>
      <c r="BB132" s="111" t="e">
        <f ca="true">+IF(AND(ISNUMBER(OFFSET('Hygiene Data'!$C$10,0,10*ROW('Hygiene Data'!C126))),'Data Summary'!DQ132="Yes"),OFFSET('Hygiene Data'!$C$10,0,10*ROW('Hygiene Data'!C126)),NA())</f>
        <v>#N/A</v>
      </c>
      <c r="BC132" s="111" t="e">
        <f ca="true">+IF(AND(ISNUMBER(OFFSET('Hygiene Data'!$D$6,0,10*ROW('Hygiene Data'!D126))),'Data Summary'!DR132="Yes"),OFFSET('Hygiene Data'!$D$6,0,10*ROW('Hygiene Data'!D126)),NA())</f>
        <v>#N/A</v>
      </c>
      <c r="BD132" s="111" t="e">
        <f ca="true">+IF(AND(ISNUMBER(OFFSET('Hygiene Data'!$D$8,0,10*ROW('Hygiene Data'!D126))),'Data Summary'!DS132="Yes"),OFFSET('Hygiene Data'!$D$8,0,10*ROW('Hygiene Data'!D126)),NA())</f>
        <v>#N/A</v>
      </c>
      <c r="BE132" s="111" t="e">
        <f ca="true">+IF(AND(ISNUMBER(OFFSET('Hygiene Data'!$D$10,0,10*ROW('Hygiene Data'!D126))),'Data Summary'!DT132="Yes"),OFFSET('Hygiene Data'!$D$10,0,10*ROW('Hygiene Data'!D126)),NA())</f>
        <v>#N/A</v>
      </c>
      <c r="BF132" s="111" t="e">
        <f ca="true">+IF(AND(ISNUMBER(OFFSET('Hygiene Data'!$E$6,0,10*ROW('Hygiene Data'!E126))),'Data Summary'!DU132="Yes"),OFFSET('Hygiene Data'!$E$6,0,10*ROW('Hygiene Data'!E126)),NA())</f>
        <v>#N/A</v>
      </c>
      <c r="BG132" s="111" t="e">
        <f ca="true">+IF(AND(ISNUMBER(OFFSET('Hygiene Data'!$E$8,0,10*ROW('Hygiene Data'!E126))),'Data Summary'!DV132="Yes"),OFFSET('Hygiene Data'!$E$8,0,10*ROW('Hygiene Data'!E126)),NA())</f>
        <v>#N/A</v>
      </c>
      <c r="BH132" s="111" t="e">
        <f ca="true">+IF(AND(ISNUMBER(OFFSET('Hygiene Data'!$E$10,0,10*ROW('Hygiene Data'!E126))),'Data Summary'!DW132="Yes"),OFFSET('Hygiene Data'!$E$10,0,10*ROW('Hygiene Data'!E126)),NA())</f>
        <v>#N/A</v>
      </c>
      <c r="BI132" s="111" t="e">
        <f ca="true">+IF(AND(ISNUMBER(OFFSET('Hygiene Data'!$F$6,0,10*ROW('Hygiene Data'!F126))),'Data Summary'!DX132="Yes"),OFFSET('Hygiene Data'!$F$6,0,10*ROW('Hygiene Data'!F126)),NA())</f>
        <v>#N/A</v>
      </c>
      <c r="BJ132" s="111" t="e">
        <f ca="true">+IF(AND(ISNUMBER(OFFSET('Hygiene Data'!$F$8,0,10*ROW('Hygiene Data'!F126))),'Data Summary'!DY132="Yes"),OFFSET('Hygiene Data'!$F$8,0,10*ROW('Hygiene Data'!F126)),NA())</f>
        <v>#N/A</v>
      </c>
      <c r="BK132" s="111" t="e">
        <f ca="true">+IF(AND(ISNUMBER(OFFSET('Hygiene Data'!$F$10,0,10*ROW('Hygiene Data'!F126))),'Data Summary'!DZ132="Yes"),OFFSET('Hygiene Data'!$F$10,0,10*ROW('Hygiene Data'!F126)),NA())</f>
        <v>#N/A</v>
      </c>
      <c r="BL132" s="111" t="e">
        <f ca="true">+IF(AND(ISNUMBER(OFFSET('Hygiene Data'!$G$6,0,10*ROW('Hygiene Data'!G126))),'Data Summary'!EA132="Yes"),OFFSET('Hygiene Data'!$G$6,0,10*ROW('Hygiene Data'!G126)),NA())</f>
        <v>#N/A</v>
      </c>
      <c r="BM132" s="111" t="e">
        <f ca="true">+IF(AND(ISNUMBER(OFFSET('Hygiene Data'!$G$8,0,10*ROW('Hygiene Data'!G126))),'Data Summary'!EB132="Yes"),OFFSET('Hygiene Data'!$G$8,0,10*ROW('Hygiene Data'!G126)),NA())</f>
        <v>#N/A</v>
      </c>
      <c r="BN132" s="111" t="e">
        <f ca="true">+IF(AND(ISNUMBER(OFFSET('Hygiene Data'!$G$10,0,10*ROW('Hygiene Data'!G126))),'Data Summary'!EC132="Yes"),OFFSET('Hygiene Data'!$G$10,0,10*ROW('Hygiene Data'!G126)),NA())</f>
        <v>#N/A</v>
      </c>
      <c r="BO132" s="111" t="e">
        <f ca="true">+IF(AND(ISNUMBER(OFFSET('Hygiene Data'!$H$6,0,10*ROW('Hygiene Data'!H126))),'Data Summary'!ED132="Yes"),OFFSET('Hygiene Data'!$H$6,0,10*ROW('Hygiene Data'!H126)),NA())</f>
        <v>#N/A</v>
      </c>
      <c r="BP132" s="111" t="e">
        <f ca="true">+IF(AND(ISNUMBER(OFFSET('Hygiene Data'!$H$8,0,10*ROW('Hygiene Data'!H126))),'Data Summary'!EE132="Yes"),OFFSET('Hygiene Data'!$H$8,0,10*ROW('Hygiene Data'!H126)),NA())</f>
        <v>#N/A</v>
      </c>
      <c r="BQ132" s="111" t="e">
        <f ca="true">+IF(AND(ISNUMBER(OFFSET('Hygiene Data'!$H$10,0,10*ROW('Hygiene Data'!H126))),'Data Summary'!EF132="Yes"),OFFSET('Hygiene Data'!$H$10,0,10*ROW('Hygiene Data'!H126)),NA())</f>
        <v>#N/A</v>
      </c>
    </row>
    <row r="133" x14ac:dyDescent="0.2">
      <c r="A133" s="59" t="e">
        <f ca="true">+IF(OFFSET('Water Data'!$B$1,0,10*ROW('Water Data'!B127))="",NA(),OFFSET('Water Data'!$B$1,0,10*ROW('Water Data'!B127)))</f>
        <v>#N/A</v>
      </c>
      <c r="B133" s="59" t="e">
        <f ca="true">+IF(OFFSET('Water Data'!$A$3,0,10*ROW('Water Data'!A130))="",NA(),OFFSET('Water Data'!$A$3,0,10*ROW('Water Data'!A130)))</f>
        <v>#N/A</v>
      </c>
      <c r="C133" s="59" t="e">
        <f ca="true">+IF(OFFSET('Water Data'!$C$3,0,10*ROW('Water Data'!C130))="",NA(),OFFSET('Water Data'!$C$3,0,10*ROW('Water Data'!C130)))</f>
        <v>#N/A</v>
      </c>
      <c r="D133" s="60" t="e">
        <f ca="true">+IF(AND(ISNUMBER(OFFSET('Water Data'!$C$5,0,10*ROW('Water Data'!C127))),'Data Summary'!BS133="Yes"),100-OFFSET('Water Data'!$C$5,0,10*ROW('Water Data'!C127)),NA())</f>
        <v>#N/A</v>
      </c>
      <c r="E133" s="60" t="e">
        <f ca="true">+IF(AND(ISNUMBER(OFFSET('Water Data'!$C$7,0,10*ROW('Water Data'!C127))),'Data Summary'!BT133="Yes"),OFFSET('Water Data'!$C$7,0,10*ROW('Water Data'!C127)),NA())</f>
        <v>#N/A</v>
      </c>
      <c r="F133" s="60" t="e">
        <f ca="true">+IF(AND(ISNUMBER(OFFSET('Water Data'!$C$10,0,10*ROW('Water Data'!C127))),'Data Summary'!BU133="Yes"),OFFSET('Water Data'!$C$10,0,10*ROW('Water Data'!C127)),NA())</f>
        <v>#N/A</v>
      </c>
      <c r="G133" s="60" t="e">
        <f ca="true">+IF(AND(ISNUMBER(OFFSET('Water Data'!$D$5,0,10*ROW('Water Data'!D127))),'Data Summary'!BV133="Yes"),100-OFFSET('Water Data'!$D$5,0,10*ROW('Water Data'!D127)),NA())</f>
        <v>#N/A</v>
      </c>
      <c r="H133" s="60" t="e">
        <f ca="true">+IF(AND(ISNUMBER(OFFSET('Water Data'!$D$7,0,10*ROW('Water Data'!D127))),'Data Summary'!BW133="Yes"),OFFSET('Water Data'!$D$7,0,10*ROW('Water Data'!D127)),NA())</f>
        <v>#N/A</v>
      </c>
      <c r="I133" s="60" t="e">
        <f ca="true">+IF(AND(ISNUMBER(OFFSET('Water Data'!$D$10,0,10*ROW('Water Data'!D127))),'Data Summary'!BX133="Yes"),OFFSET('Water Data'!$D$10,0,10*ROW('Water Data'!D127)),NA())</f>
        <v>#N/A</v>
      </c>
      <c r="J133" s="60" t="e">
        <f ca="true">+IF(AND(ISNUMBER(OFFSET('Water Data'!$E$5,0,10*ROW('Water Data'!E127))),'Data Summary'!BY133="Yes"),100-OFFSET('Water Data'!$E$5,0,10*ROW('Water Data'!E127)),NA())</f>
        <v>#N/A</v>
      </c>
      <c r="K133" s="60" t="e">
        <f ca="true">+IF(AND(ISNUMBER(OFFSET('Water Data'!$E$7,0,10*ROW('Water Data'!E127))),'Data Summary'!BZ133="Yes"),OFFSET('Water Data'!$E$7,0,10*ROW('Water Data'!E127)),NA())</f>
        <v>#N/A</v>
      </c>
      <c r="L133" s="60" t="e">
        <f ca="true">+IF(AND(ISNUMBER(OFFSET('Water Data'!$E$10,0,10*ROW('Water Data'!E127))),'Data Summary'!CA133="Yes"),OFFSET('Water Data'!$E$10,0,10*ROW('Water Data'!E127)),NA())</f>
        <v>#N/A</v>
      </c>
      <c r="M133" s="60" t="e">
        <f ca="true">+IF(AND(ISNUMBER(OFFSET('Water Data'!$F$5,0,10*ROW('Water Data'!F127))),'Data Summary'!CB133="Yes"),100-OFFSET('Water Data'!$F$5,0,10*ROW('Water Data'!F127)),NA())</f>
        <v>#N/A</v>
      </c>
      <c r="N133" s="60" t="e">
        <f ca="true">+IF(AND(ISNUMBER(OFFSET('Water Data'!$F$7,0,10*ROW('Water Data'!F127))),'Data Summary'!CC133="Yes"),OFFSET('Water Data'!$F$7,0,10*ROW('Water Data'!F127)),NA())</f>
        <v>#N/A</v>
      </c>
      <c r="O133" s="60" t="e">
        <f ca="true">+IF(AND(ISNUMBER(OFFSET('Water Data'!$F$10,0,10*ROW('Water Data'!F127))),'Data Summary'!CD133="Yes"),OFFSET('Water Data'!$F$10,0,10*ROW('Water Data'!F127)),NA())</f>
        <v>#N/A</v>
      </c>
      <c r="P133" s="60" t="e">
        <f ca="true">+IF(AND(ISNUMBER(OFFSET('Water Data'!$G$5,0,10*ROW('Water Data'!G127))),'Data Summary'!CE133="Yes"),100-OFFSET('Water Data'!$G$5,0,10*ROW('Water Data'!G127)),NA())</f>
        <v>#N/A</v>
      </c>
      <c r="Q133" s="60" t="e">
        <f ca="true">+IF(AND(ISNUMBER(OFFSET('Water Data'!$G$7,0,10*ROW('Water Data'!G127))),'Data Summary'!CF133="Yes"),OFFSET('Water Data'!$G$7,0,10*ROW('Water Data'!G127)),NA())</f>
        <v>#N/A</v>
      </c>
      <c r="R133" s="60" t="e">
        <f ca="true">+IF(AND(ISNUMBER(OFFSET('Water Data'!$G$10,0,10*ROW('Water Data'!G127))),'Data Summary'!CG133="Yes"),OFFSET('Water Data'!$G$10,0,10*ROW('Water Data'!G127)),NA())</f>
        <v>#N/A</v>
      </c>
      <c r="S133" s="60" t="e">
        <f ca="true">+IF(AND(ISNUMBER(OFFSET('Water Data'!$H$5,0,10*ROW('Water Data'!H127))),'Data Summary'!CH133="Yes"),100-OFFSET('Water Data'!$H$5,0,10*ROW('Water Data'!H127)),NA())</f>
        <v>#N/A</v>
      </c>
      <c r="T133" s="60" t="e">
        <f ca="true">+IF(AND(ISNUMBER(OFFSET('Water Data'!$H$7,0,10*ROW('Water Data'!H127))),'Data Summary'!CI133="Yes"),OFFSET('Water Data'!$H$7,0,10*ROW('Water Data'!H127)),NA())</f>
        <v>#N/A</v>
      </c>
      <c r="U133" s="60" t="e">
        <f ca="true">+IF(AND(ISNUMBER(OFFSET('Water Data'!$H$10,0,10*ROW('Water Data'!H127))),'Data Summary'!CJ133="Yes"),OFFSET('Water Data'!$H$10,0,10*ROW('Water Data'!H127)),NA())</f>
        <v>#N/A</v>
      </c>
      <c r="V133" s="106" t="e">
        <f ca="true">+IF(AND(ISNUMBER(OFFSET('Sanitation Data'!$C$5,0,10*ROW('Sanitation Data'!C127))),'Data Summary'!CK133="Yes"),100-OFFSET('Sanitation Data'!$C$5,0,10*ROW('Sanitation Data'!C127)),NA())</f>
        <v>#N/A</v>
      </c>
      <c r="W133" s="106" t="e">
        <f ca="true">+IF(AND(ISNUMBER(OFFSET('Sanitation Data'!$C$7,0,10*ROW('Sanitation Data'!C127))),'Data Summary'!CL133="Yes"),OFFSET('Sanitation Data'!$C$7,0,10*ROW('Sanitation Data'!C127)),NA())</f>
        <v>#N/A</v>
      </c>
      <c r="X133" s="106" t="e">
        <f ca="true">+IF(AND(ISNUMBER(OFFSET('Sanitation Data'!$C$11,0,10*ROW('Sanitation Data'!C127))),'Data Summary'!CM133="Yes"),OFFSET('Sanitation Data'!$C$11,0,10*ROW('Sanitation Data'!C127)),NA())</f>
        <v>#N/A</v>
      </c>
      <c r="Y133" s="106" t="e">
        <f ca="true">+IF(AND(ISNUMBER(OFFSET('Sanitation Data'!$C$12,0,10*ROW('Sanitation Data'!C127))),'Data Summary'!CN133="Yes"),OFFSET('Sanitation Data'!$C$12,0,10*ROW('Sanitation Data'!C127)),NA())</f>
        <v>#N/A</v>
      </c>
      <c r="Z133" s="106" t="e">
        <f ca="true">+IF(AND(ISNUMBER(OFFSET('Sanitation Data'!$C$13,0,10*ROW('Sanitation Data'!C127))),'Data Summary'!CO133="Yes"),OFFSET('Sanitation Data'!$C$13,0,10*ROW('Sanitation Data'!C127)),NA())</f>
        <v>#N/A</v>
      </c>
      <c r="AA133" s="106" t="e">
        <f ca="true">+IF(AND(ISNUMBER(OFFSET('Sanitation Data'!$D$5,0,10*ROW('Sanitation Data'!D127))),'Data Summary'!CP133="Yes"),100-OFFSET('Sanitation Data'!$D$5,0,10*ROW('Sanitation Data'!D127)),NA())</f>
        <v>#N/A</v>
      </c>
      <c r="AB133" s="106" t="e">
        <f ca="true">+IF(AND(ISNUMBER(OFFSET('Sanitation Data'!$D$7,0,10*ROW('Sanitation Data'!D127))),'Data Summary'!CQ133="Yes"),OFFSET('Sanitation Data'!$D$7,0,10*ROW('Sanitation Data'!D127)),NA())</f>
        <v>#N/A</v>
      </c>
      <c r="AC133" s="106" t="e">
        <f ca="true">+IF(AND(ISNUMBER(OFFSET('Sanitation Data'!$D$11,0,10*ROW('Sanitation Data'!D127))),'Data Summary'!CR133="Yes"),OFFSET('Sanitation Data'!$D$11,0,10*ROW('Sanitation Data'!D127)),NA())</f>
        <v>#N/A</v>
      </c>
      <c r="AD133" s="106" t="e">
        <f ca="true">+IF(AND(ISNUMBER(OFFSET('Sanitation Data'!$D$12,0,10*ROW('Sanitation Data'!D127))),'Data Summary'!CS133="Yes"),OFFSET('Sanitation Data'!$D$12,0,10*ROW('Sanitation Data'!D127)),NA())</f>
        <v>#N/A</v>
      </c>
      <c r="AE133" s="106" t="e">
        <f ca="true">+IF(AND(ISNUMBER(OFFSET('Sanitation Data'!$D$13,0,10*ROW('Sanitation Data'!D127))),'Data Summary'!CT133="Yes"),OFFSET('Sanitation Data'!$D$13,0,10*ROW('Sanitation Data'!D127)),NA())</f>
        <v>#N/A</v>
      </c>
      <c r="AF133" s="106" t="e">
        <f ca="true">+IF(AND(ISNUMBER(OFFSET('Sanitation Data'!$E$5,0,10*ROW('Sanitation Data'!E127))),'Data Summary'!CU133="Yes"),100-OFFSET('Sanitation Data'!$E$5,0,10*ROW('Sanitation Data'!E127)),NA())</f>
        <v>#N/A</v>
      </c>
      <c r="AG133" s="106" t="e">
        <f ca="true">+IF(AND(ISNUMBER(OFFSET('Sanitation Data'!$E$7,0,10*ROW('Sanitation Data'!E127))),'Data Summary'!CV133="Yes"),OFFSET('Sanitation Data'!$E$7,0,10*ROW('Sanitation Data'!E127)),NA())</f>
        <v>#N/A</v>
      </c>
      <c r="AH133" s="106" t="e">
        <f ca="true">+IF(AND(ISNUMBER(OFFSET('Sanitation Data'!$E$11,0,10*ROW('Sanitation Data'!E127))),'Data Summary'!CW133="Yes"),OFFSET('Sanitation Data'!$E$11,0,10*ROW('Sanitation Data'!E127)),NA())</f>
        <v>#N/A</v>
      </c>
      <c r="AI133" s="106" t="e">
        <f ca="true">+IF(AND(ISNUMBER(OFFSET('Sanitation Data'!$E$12,0,10*ROW('Sanitation Data'!E127))),'Data Summary'!CX133="Yes"),OFFSET('Sanitation Data'!$E$12,0,10*ROW('Sanitation Data'!E127)),NA())</f>
        <v>#N/A</v>
      </c>
      <c r="AJ133" s="106" t="e">
        <f ca="true">+IF(AND(ISNUMBER(OFFSET('Sanitation Data'!$E$13,0,10*ROW('Sanitation Data'!E127))),'Data Summary'!CY133="Yes"),OFFSET('Sanitation Data'!$E$13,0,10*ROW('Sanitation Data'!E127)),NA())</f>
        <v>#N/A</v>
      </c>
      <c r="AK133" s="106" t="e">
        <f ca="true">+IF(AND(ISNUMBER(OFFSET('Sanitation Data'!$F$5,0,10*ROW('Sanitation Data'!F127))),'Data Summary'!CZ133="Yes"),100-OFFSET('Sanitation Data'!$F$5,0,10*ROW('Sanitation Data'!F127)),NA())</f>
        <v>#N/A</v>
      </c>
      <c r="AL133" s="106" t="e">
        <f ca="true">+IF(AND(ISNUMBER(OFFSET('Sanitation Data'!$F$7,0,10*ROW('Sanitation Data'!F127))),'Data Summary'!DA133="Yes"),OFFSET('Sanitation Data'!$F$7,0,10*ROW('Sanitation Data'!F127)),NA())</f>
        <v>#N/A</v>
      </c>
      <c r="AM133" s="106" t="e">
        <f ca="true">+IF(AND(ISNUMBER(OFFSET('Sanitation Data'!$F$11,0,10*ROW('Sanitation Data'!F127))),'Data Summary'!DB133="Yes"),OFFSET('Sanitation Data'!$F$11,0,10*ROW('Sanitation Data'!F127)),NA())</f>
        <v>#N/A</v>
      </c>
      <c r="AN133" s="106" t="e">
        <f ca="true">+IF(AND(ISNUMBER(OFFSET('Sanitation Data'!$F$12,0,10*ROW('Sanitation Data'!F127))),'Data Summary'!DC133="Yes"),OFFSET('Sanitation Data'!$F$12,0,10*ROW('Sanitation Data'!F127)),NA())</f>
        <v>#N/A</v>
      </c>
      <c r="AO133" s="106" t="e">
        <f ca="true">+IF(AND(ISNUMBER(OFFSET('Sanitation Data'!$F$13,0,10*ROW('Sanitation Data'!F127))),'Data Summary'!DD133="Yes"),OFFSET('Sanitation Data'!$F$13,0,10*ROW('Sanitation Data'!F127)),NA())</f>
        <v>#N/A</v>
      </c>
      <c r="AP133" s="106" t="e">
        <f ca="true">+IF(AND(ISNUMBER(OFFSET('Sanitation Data'!$G$5,0,10*ROW('Sanitation Data'!G127))),'Data Summary'!DE133="Yes"),100-OFFSET('Sanitation Data'!$G$5,0,10*ROW('Sanitation Data'!G127)),NA())</f>
        <v>#N/A</v>
      </c>
      <c r="AQ133" s="106" t="e">
        <f ca="true">+IF(AND(ISNUMBER(OFFSET('Sanitation Data'!$G$7,0,10*ROW('Sanitation Data'!G127))),'Data Summary'!DF133="Yes"),OFFSET('Sanitation Data'!$G$7,0,10*ROW('Sanitation Data'!G127)),NA())</f>
        <v>#N/A</v>
      </c>
      <c r="AR133" s="106" t="e">
        <f ca="true">+IF(AND(ISNUMBER(OFFSET('Sanitation Data'!$G$11,0,10*ROW('Sanitation Data'!G127))),'Data Summary'!DG133="Yes"),OFFSET('Sanitation Data'!$G$11,0,10*ROW('Sanitation Data'!G127)),NA())</f>
        <v>#N/A</v>
      </c>
      <c r="AS133" s="106" t="e">
        <f ca="true">+IF(AND(ISNUMBER(OFFSET('Sanitation Data'!$G$12,0,10*ROW('Sanitation Data'!G127))),'Data Summary'!DH133="Yes"),OFFSET('Sanitation Data'!$G$12,0,10*ROW('Sanitation Data'!G127)),NA())</f>
        <v>#N/A</v>
      </c>
      <c r="AT133" s="106" t="e">
        <f ca="true">+IF(AND(ISNUMBER(OFFSET('Sanitation Data'!$G$13,0,10*ROW('Sanitation Data'!G127))),'Data Summary'!DI133="Yes"),OFFSET('Sanitation Data'!$G$13,0,10*ROW('Sanitation Data'!G127)),NA())</f>
        <v>#N/A</v>
      </c>
      <c r="AU133" s="106" t="e">
        <f ca="true">+IF(AND(ISNUMBER(OFFSET('Sanitation Data'!$H$5,0,10*ROW('Sanitation Data'!H127))),'Data Summary'!DJ133="Yes"),100-OFFSET('Sanitation Data'!$H$5,0,10*ROW('Sanitation Data'!H127)),NA())</f>
        <v>#N/A</v>
      </c>
      <c r="AV133" s="106" t="e">
        <f ca="true">+IF(AND(ISNUMBER(OFFSET('Sanitation Data'!$H$7,0,10*ROW('Sanitation Data'!H127))),'Data Summary'!DK133="Yes"),OFFSET('Sanitation Data'!$H$7,0,10*ROW('Sanitation Data'!H127)),NA())</f>
        <v>#N/A</v>
      </c>
      <c r="AW133" s="106" t="e">
        <f ca="true">+IF(AND(ISNUMBER(OFFSET('Sanitation Data'!$H$11,0,10*ROW('Sanitation Data'!H127))),'Data Summary'!DL133="Yes"),OFFSET('Sanitation Data'!$H$11,0,10*ROW('Sanitation Data'!H127)),NA())</f>
        <v>#N/A</v>
      </c>
      <c r="AX133" s="106" t="e">
        <f ca="true">+IF(AND(ISNUMBER(OFFSET('Sanitation Data'!$H$12,0,10*ROW('Sanitation Data'!H127))),'Data Summary'!DM133="Yes"),OFFSET('Sanitation Data'!$H$12,0,10*ROW('Sanitation Data'!H127)),NA())</f>
        <v>#N/A</v>
      </c>
      <c r="AY133" s="106" t="e">
        <f ca="true">+IF(AND(ISNUMBER(OFFSET('Sanitation Data'!$H$13,0,10*ROW('Sanitation Data'!H127))),'Data Summary'!DN133="Yes"),OFFSET('Sanitation Data'!$H$13,0,10*ROW('Sanitation Data'!H127)),NA())</f>
        <v>#N/A</v>
      </c>
      <c r="AZ133" s="111" t="e">
        <f ca="true">+IF(AND(ISNUMBER(OFFSET('Hygiene Data'!$C$6,0,10*ROW('Hygiene Data'!C127))),'Data Summary'!DO133="Yes"),OFFSET('Hygiene Data'!$C$6,0,10*ROW('Hygiene Data'!C127)),NA())</f>
        <v>#N/A</v>
      </c>
      <c r="BA133" s="111" t="e">
        <f ca="true">+IF(AND(ISNUMBER(OFFSET('Hygiene Data'!$C$8,0,10*ROW('Hygiene Data'!C127))),'Data Summary'!DP133="Yes"),OFFSET('Hygiene Data'!$C$8,0,10*ROW('Hygiene Data'!C127)),NA())</f>
        <v>#N/A</v>
      </c>
      <c r="BB133" s="111" t="e">
        <f ca="true">+IF(AND(ISNUMBER(OFFSET('Hygiene Data'!$C$10,0,10*ROW('Hygiene Data'!C127))),'Data Summary'!DQ133="Yes"),OFFSET('Hygiene Data'!$C$10,0,10*ROW('Hygiene Data'!C127)),NA())</f>
        <v>#N/A</v>
      </c>
      <c r="BC133" s="111" t="e">
        <f ca="true">+IF(AND(ISNUMBER(OFFSET('Hygiene Data'!$D$6,0,10*ROW('Hygiene Data'!D127))),'Data Summary'!DR133="Yes"),OFFSET('Hygiene Data'!$D$6,0,10*ROW('Hygiene Data'!D127)),NA())</f>
        <v>#N/A</v>
      </c>
      <c r="BD133" s="111" t="e">
        <f ca="true">+IF(AND(ISNUMBER(OFFSET('Hygiene Data'!$D$8,0,10*ROW('Hygiene Data'!D127))),'Data Summary'!DS133="Yes"),OFFSET('Hygiene Data'!$D$8,0,10*ROW('Hygiene Data'!D127)),NA())</f>
        <v>#N/A</v>
      </c>
      <c r="BE133" s="111" t="e">
        <f ca="true">+IF(AND(ISNUMBER(OFFSET('Hygiene Data'!$D$10,0,10*ROW('Hygiene Data'!D127))),'Data Summary'!DT133="Yes"),OFFSET('Hygiene Data'!$D$10,0,10*ROW('Hygiene Data'!D127)),NA())</f>
        <v>#N/A</v>
      </c>
      <c r="BF133" s="111" t="e">
        <f ca="true">+IF(AND(ISNUMBER(OFFSET('Hygiene Data'!$E$6,0,10*ROW('Hygiene Data'!E127))),'Data Summary'!DU133="Yes"),OFFSET('Hygiene Data'!$E$6,0,10*ROW('Hygiene Data'!E127)),NA())</f>
        <v>#N/A</v>
      </c>
      <c r="BG133" s="111" t="e">
        <f ca="true">+IF(AND(ISNUMBER(OFFSET('Hygiene Data'!$E$8,0,10*ROW('Hygiene Data'!E127))),'Data Summary'!DV133="Yes"),OFFSET('Hygiene Data'!$E$8,0,10*ROW('Hygiene Data'!E127)),NA())</f>
        <v>#N/A</v>
      </c>
      <c r="BH133" s="111" t="e">
        <f ca="true">+IF(AND(ISNUMBER(OFFSET('Hygiene Data'!$E$10,0,10*ROW('Hygiene Data'!E127))),'Data Summary'!DW133="Yes"),OFFSET('Hygiene Data'!$E$10,0,10*ROW('Hygiene Data'!E127)),NA())</f>
        <v>#N/A</v>
      </c>
      <c r="BI133" s="111" t="e">
        <f ca="true">+IF(AND(ISNUMBER(OFFSET('Hygiene Data'!$F$6,0,10*ROW('Hygiene Data'!F127))),'Data Summary'!DX133="Yes"),OFFSET('Hygiene Data'!$F$6,0,10*ROW('Hygiene Data'!F127)),NA())</f>
        <v>#N/A</v>
      </c>
      <c r="BJ133" s="111" t="e">
        <f ca="true">+IF(AND(ISNUMBER(OFFSET('Hygiene Data'!$F$8,0,10*ROW('Hygiene Data'!F127))),'Data Summary'!DY133="Yes"),OFFSET('Hygiene Data'!$F$8,0,10*ROW('Hygiene Data'!F127)),NA())</f>
        <v>#N/A</v>
      </c>
      <c r="BK133" s="111" t="e">
        <f ca="true">+IF(AND(ISNUMBER(OFFSET('Hygiene Data'!$F$10,0,10*ROW('Hygiene Data'!F127))),'Data Summary'!DZ133="Yes"),OFFSET('Hygiene Data'!$F$10,0,10*ROW('Hygiene Data'!F127)),NA())</f>
        <v>#N/A</v>
      </c>
      <c r="BL133" s="111" t="e">
        <f ca="true">+IF(AND(ISNUMBER(OFFSET('Hygiene Data'!$G$6,0,10*ROW('Hygiene Data'!G127))),'Data Summary'!EA133="Yes"),OFFSET('Hygiene Data'!$G$6,0,10*ROW('Hygiene Data'!G127)),NA())</f>
        <v>#N/A</v>
      </c>
      <c r="BM133" s="111" t="e">
        <f ca="true">+IF(AND(ISNUMBER(OFFSET('Hygiene Data'!$G$8,0,10*ROW('Hygiene Data'!G127))),'Data Summary'!EB133="Yes"),OFFSET('Hygiene Data'!$G$8,0,10*ROW('Hygiene Data'!G127)),NA())</f>
        <v>#N/A</v>
      </c>
      <c r="BN133" s="111" t="e">
        <f ca="true">+IF(AND(ISNUMBER(OFFSET('Hygiene Data'!$G$10,0,10*ROW('Hygiene Data'!G127))),'Data Summary'!EC133="Yes"),OFFSET('Hygiene Data'!$G$10,0,10*ROW('Hygiene Data'!G127)),NA())</f>
        <v>#N/A</v>
      </c>
      <c r="BO133" s="111" t="e">
        <f ca="true">+IF(AND(ISNUMBER(OFFSET('Hygiene Data'!$H$6,0,10*ROW('Hygiene Data'!H127))),'Data Summary'!ED133="Yes"),OFFSET('Hygiene Data'!$H$6,0,10*ROW('Hygiene Data'!H127)),NA())</f>
        <v>#N/A</v>
      </c>
      <c r="BP133" s="111" t="e">
        <f ca="true">+IF(AND(ISNUMBER(OFFSET('Hygiene Data'!$H$8,0,10*ROW('Hygiene Data'!H127))),'Data Summary'!EE133="Yes"),OFFSET('Hygiene Data'!$H$8,0,10*ROW('Hygiene Data'!H127)),NA())</f>
        <v>#N/A</v>
      </c>
      <c r="BQ133" s="111" t="e">
        <f ca="true">+IF(AND(ISNUMBER(OFFSET('Hygiene Data'!$H$10,0,10*ROW('Hygiene Data'!H127))),'Data Summary'!EF133="Yes"),OFFSET('Hygiene Data'!$H$10,0,10*ROW('Hygiene Data'!H127)),NA())</f>
        <v>#N/A</v>
      </c>
    </row>
    <row r="134" x14ac:dyDescent="0.2">
      <c r="A134" s="59" t="e">
        <f ca="true">+IF(OFFSET('Water Data'!$B$1,0,10*ROW('Water Data'!B128))="",NA(),OFFSET('Water Data'!$B$1,0,10*ROW('Water Data'!B128)))</f>
        <v>#N/A</v>
      </c>
      <c r="B134" s="59" t="e">
        <f ca="true">+IF(OFFSET('Water Data'!$A$3,0,10*ROW('Water Data'!A131))="",NA(),OFFSET('Water Data'!$A$3,0,10*ROW('Water Data'!A131)))</f>
        <v>#N/A</v>
      </c>
      <c r="C134" s="59" t="e">
        <f ca="true">+IF(OFFSET('Water Data'!$C$3,0,10*ROW('Water Data'!C131))="",NA(),OFFSET('Water Data'!$C$3,0,10*ROW('Water Data'!C131)))</f>
        <v>#N/A</v>
      </c>
      <c r="D134" s="60" t="e">
        <f ca="true">+IF(AND(ISNUMBER(OFFSET('Water Data'!$C$5,0,10*ROW('Water Data'!C128))),'Data Summary'!BS134="Yes"),100-OFFSET('Water Data'!$C$5,0,10*ROW('Water Data'!C128)),NA())</f>
        <v>#N/A</v>
      </c>
      <c r="E134" s="60" t="e">
        <f ca="true">+IF(AND(ISNUMBER(OFFSET('Water Data'!$C$7,0,10*ROW('Water Data'!C128))),'Data Summary'!BT134="Yes"),OFFSET('Water Data'!$C$7,0,10*ROW('Water Data'!C128)),NA())</f>
        <v>#N/A</v>
      </c>
      <c r="F134" s="60" t="e">
        <f ca="true">+IF(AND(ISNUMBER(OFFSET('Water Data'!$C$10,0,10*ROW('Water Data'!C128))),'Data Summary'!BU134="Yes"),OFFSET('Water Data'!$C$10,0,10*ROW('Water Data'!C128)),NA())</f>
        <v>#N/A</v>
      </c>
      <c r="G134" s="60" t="e">
        <f ca="true">+IF(AND(ISNUMBER(OFFSET('Water Data'!$D$5,0,10*ROW('Water Data'!D128))),'Data Summary'!BV134="Yes"),100-OFFSET('Water Data'!$D$5,0,10*ROW('Water Data'!D128)),NA())</f>
        <v>#N/A</v>
      </c>
      <c r="H134" s="60" t="e">
        <f ca="true">+IF(AND(ISNUMBER(OFFSET('Water Data'!$D$7,0,10*ROW('Water Data'!D128))),'Data Summary'!BW134="Yes"),OFFSET('Water Data'!$D$7,0,10*ROW('Water Data'!D128)),NA())</f>
        <v>#N/A</v>
      </c>
      <c r="I134" s="60" t="e">
        <f ca="true">+IF(AND(ISNUMBER(OFFSET('Water Data'!$D$10,0,10*ROW('Water Data'!D128))),'Data Summary'!BX134="Yes"),OFFSET('Water Data'!$D$10,0,10*ROW('Water Data'!D128)),NA())</f>
        <v>#N/A</v>
      </c>
      <c r="J134" s="60" t="e">
        <f ca="true">+IF(AND(ISNUMBER(OFFSET('Water Data'!$E$5,0,10*ROW('Water Data'!E128))),'Data Summary'!BY134="Yes"),100-OFFSET('Water Data'!$E$5,0,10*ROW('Water Data'!E128)),NA())</f>
        <v>#N/A</v>
      </c>
      <c r="K134" s="60" t="e">
        <f ca="true">+IF(AND(ISNUMBER(OFFSET('Water Data'!$E$7,0,10*ROW('Water Data'!E128))),'Data Summary'!BZ134="Yes"),OFFSET('Water Data'!$E$7,0,10*ROW('Water Data'!E128)),NA())</f>
        <v>#N/A</v>
      </c>
      <c r="L134" s="60" t="e">
        <f ca="true">+IF(AND(ISNUMBER(OFFSET('Water Data'!$E$10,0,10*ROW('Water Data'!E128))),'Data Summary'!CA134="Yes"),OFFSET('Water Data'!$E$10,0,10*ROW('Water Data'!E128)),NA())</f>
        <v>#N/A</v>
      </c>
      <c r="M134" s="60" t="e">
        <f ca="true">+IF(AND(ISNUMBER(OFFSET('Water Data'!$F$5,0,10*ROW('Water Data'!F128))),'Data Summary'!CB134="Yes"),100-OFFSET('Water Data'!$F$5,0,10*ROW('Water Data'!F128)),NA())</f>
        <v>#N/A</v>
      </c>
      <c r="N134" s="60" t="e">
        <f ca="true">+IF(AND(ISNUMBER(OFFSET('Water Data'!$F$7,0,10*ROW('Water Data'!F128))),'Data Summary'!CC134="Yes"),OFFSET('Water Data'!$F$7,0,10*ROW('Water Data'!F128)),NA())</f>
        <v>#N/A</v>
      </c>
      <c r="O134" s="60" t="e">
        <f ca="true">+IF(AND(ISNUMBER(OFFSET('Water Data'!$F$10,0,10*ROW('Water Data'!F128))),'Data Summary'!CD134="Yes"),OFFSET('Water Data'!$F$10,0,10*ROW('Water Data'!F128)),NA())</f>
        <v>#N/A</v>
      </c>
      <c r="P134" s="60" t="e">
        <f ca="true">+IF(AND(ISNUMBER(OFFSET('Water Data'!$G$5,0,10*ROW('Water Data'!G128))),'Data Summary'!CE134="Yes"),100-OFFSET('Water Data'!$G$5,0,10*ROW('Water Data'!G128)),NA())</f>
        <v>#N/A</v>
      </c>
      <c r="Q134" s="60" t="e">
        <f ca="true">+IF(AND(ISNUMBER(OFFSET('Water Data'!$G$7,0,10*ROW('Water Data'!G128))),'Data Summary'!CF134="Yes"),OFFSET('Water Data'!$G$7,0,10*ROW('Water Data'!G128)),NA())</f>
        <v>#N/A</v>
      </c>
      <c r="R134" s="60" t="e">
        <f ca="true">+IF(AND(ISNUMBER(OFFSET('Water Data'!$G$10,0,10*ROW('Water Data'!G128))),'Data Summary'!CG134="Yes"),OFFSET('Water Data'!$G$10,0,10*ROW('Water Data'!G128)),NA())</f>
        <v>#N/A</v>
      </c>
      <c r="S134" s="60" t="e">
        <f ca="true">+IF(AND(ISNUMBER(OFFSET('Water Data'!$H$5,0,10*ROW('Water Data'!H128))),'Data Summary'!CH134="Yes"),100-OFFSET('Water Data'!$H$5,0,10*ROW('Water Data'!H128)),NA())</f>
        <v>#N/A</v>
      </c>
      <c r="T134" s="60" t="e">
        <f ca="true">+IF(AND(ISNUMBER(OFFSET('Water Data'!$H$7,0,10*ROW('Water Data'!H128))),'Data Summary'!CI134="Yes"),OFFSET('Water Data'!$H$7,0,10*ROW('Water Data'!H128)),NA())</f>
        <v>#N/A</v>
      </c>
      <c r="U134" s="60" t="e">
        <f ca="true">+IF(AND(ISNUMBER(OFFSET('Water Data'!$H$10,0,10*ROW('Water Data'!H128))),'Data Summary'!CJ134="Yes"),OFFSET('Water Data'!$H$10,0,10*ROW('Water Data'!H128)),NA())</f>
        <v>#N/A</v>
      </c>
      <c r="V134" s="106" t="e">
        <f ca="true">+IF(AND(ISNUMBER(OFFSET('Sanitation Data'!$C$5,0,10*ROW('Sanitation Data'!C128))),'Data Summary'!CK134="Yes"),100-OFFSET('Sanitation Data'!$C$5,0,10*ROW('Sanitation Data'!C128)),NA())</f>
        <v>#N/A</v>
      </c>
      <c r="W134" s="106" t="e">
        <f ca="true">+IF(AND(ISNUMBER(OFFSET('Sanitation Data'!$C$7,0,10*ROW('Sanitation Data'!C128))),'Data Summary'!CL134="Yes"),OFFSET('Sanitation Data'!$C$7,0,10*ROW('Sanitation Data'!C128)),NA())</f>
        <v>#N/A</v>
      </c>
      <c r="X134" s="106" t="e">
        <f ca="true">+IF(AND(ISNUMBER(OFFSET('Sanitation Data'!$C$11,0,10*ROW('Sanitation Data'!C128))),'Data Summary'!CM134="Yes"),OFFSET('Sanitation Data'!$C$11,0,10*ROW('Sanitation Data'!C128)),NA())</f>
        <v>#N/A</v>
      </c>
      <c r="Y134" s="106" t="e">
        <f ca="true">+IF(AND(ISNUMBER(OFFSET('Sanitation Data'!$C$12,0,10*ROW('Sanitation Data'!C128))),'Data Summary'!CN134="Yes"),OFFSET('Sanitation Data'!$C$12,0,10*ROW('Sanitation Data'!C128)),NA())</f>
        <v>#N/A</v>
      </c>
      <c r="Z134" s="106" t="e">
        <f ca="true">+IF(AND(ISNUMBER(OFFSET('Sanitation Data'!$C$13,0,10*ROW('Sanitation Data'!C128))),'Data Summary'!CO134="Yes"),OFFSET('Sanitation Data'!$C$13,0,10*ROW('Sanitation Data'!C128)),NA())</f>
        <v>#N/A</v>
      </c>
      <c r="AA134" s="106" t="e">
        <f ca="true">+IF(AND(ISNUMBER(OFFSET('Sanitation Data'!$D$5,0,10*ROW('Sanitation Data'!D128))),'Data Summary'!CP134="Yes"),100-OFFSET('Sanitation Data'!$D$5,0,10*ROW('Sanitation Data'!D128)),NA())</f>
        <v>#N/A</v>
      </c>
      <c r="AB134" s="106" t="e">
        <f ca="true">+IF(AND(ISNUMBER(OFFSET('Sanitation Data'!$D$7,0,10*ROW('Sanitation Data'!D128))),'Data Summary'!CQ134="Yes"),OFFSET('Sanitation Data'!$D$7,0,10*ROW('Sanitation Data'!D128)),NA())</f>
        <v>#N/A</v>
      </c>
      <c r="AC134" s="106" t="e">
        <f ca="true">+IF(AND(ISNUMBER(OFFSET('Sanitation Data'!$D$11,0,10*ROW('Sanitation Data'!D128))),'Data Summary'!CR134="Yes"),OFFSET('Sanitation Data'!$D$11,0,10*ROW('Sanitation Data'!D128)),NA())</f>
        <v>#N/A</v>
      </c>
      <c r="AD134" s="106" t="e">
        <f ca="true">+IF(AND(ISNUMBER(OFFSET('Sanitation Data'!$D$12,0,10*ROW('Sanitation Data'!D128))),'Data Summary'!CS134="Yes"),OFFSET('Sanitation Data'!$D$12,0,10*ROW('Sanitation Data'!D128)),NA())</f>
        <v>#N/A</v>
      </c>
      <c r="AE134" s="106" t="e">
        <f ca="true">+IF(AND(ISNUMBER(OFFSET('Sanitation Data'!$D$13,0,10*ROW('Sanitation Data'!D128))),'Data Summary'!CT134="Yes"),OFFSET('Sanitation Data'!$D$13,0,10*ROW('Sanitation Data'!D128)),NA())</f>
        <v>#N/A</v>
      </c>
      <c r="AF134" s="106" t="e">
        <f ca="true">+IF(AND(ISNUMBER(OFFSET('Sanitation Data'!$E$5,0,10*ROW('Sanitation Data'!E128))),'Data Summary'!CU134="Yes"),100-OFFSET('Sanitation Data'!$E$5,0,10*ROW('Sanitation Data'!E128)),NA())</f>
        <v>#N/A</v>
      </c>
      <c r="AG134" s="106" t="e">
        <f ca="true">+IF(AND(ISNUMBER(OFFSET('Sanitation Data'!$E$7,0,10*ROW('Sanitation Data'!E128))),'Data Summary'!CV134="Yes"),OFFSET('Sanitation Data'!$E$7,0,10*ROW('Sanitation Data'!E128)),NA())</f>
        <v>#N/A</v>
      </c>
      <c r="AH134" s="106" t="e">
        <f ca="true">+IF(AND(ISNUMBER(OFFSET('Sanitation Data'!$E$11,0,10*ROW('Sanitation Data'!E128))),'Data Summary'!CW134="Yes"),OFFSET('Sanitation Data'!$E$11,0,10*ROW('Sanitation Data'!E128)),NA())</f>
        <v>#N/A</v>
      </c>
      <c r="AI134" s="106" t="e">
        <f ca="true">+IF(AND(ISNUMBER(OFFSET('Sanitation Data'!$E$12,0,10*ROW('Sanitation Data'!E128))),'Data Summary'!CX134="Yes"),OFFSET('Sanitation Data'!$E$12,0,10*ROW('Sanitation Data'!E128)),NA())</f>
        <v>#N/A</v>
      </c>
      <c r="AJ134" s="106" t="e">
        <f ca="true">+IF(AND(ISNUMBER(OFFSET('Sanitation Data'!$E$13,0,10*ROW('Sanitation Data'!E128))),'Data Summary'!CY134="Yes"),OFFSET('Sanitation Data'!$E$13,0,10*ROW('Sanitation Data'!E128)),NA())</f>
        <v>#N/A</v>
      </c>
      <c r="AK134" s="106" t="e">
        <f ca="true">+IF(AND(ISNUMBER(OFFSET('Sanitation Data'!$F$5,0,10*ROW('Sanitation Data'!F128))),'Data Summary'!CZ134="Yes"),100-OFFSET('Sanitation Data'!$F$5,0,10*ROW('Sanitation Data'!F128)),NA())</f>
        <v>#N/A</v>
      </c>
      <c r="AL134" s="106" t="e">
        <f ca="true">+IF(AND(ISNUMBER(OFFSET('Sanitation Data'!$F$7,0,10*ROW('Sanitation Data'!F128))),'Data Summary'!DA134="Yes"),OFFSET('Sanitation Data'!$F$7,0,10*ROW('Sanitation Data'!F128)),NA())</f>
        <v>#N/A</v>
      </c>
      <c r="AM134" s="106" t="e">
        <f ca="true">+IF(AND(ISNUMBER(OFFSET('Sanitation Data'!$F$11,0,10*ROW('Sanitation Data'!F128))),'Data Summary'!DB134="Yes"),OFFSET('Sanitation Data'!$F$11,0,10*ROW('Sanitation Data'!F128)),NA())</f>
        <v>#N/A</v>
      </c>
      <c r="AN134" s="106" t="e">
        <f ca="true">+IF(AND(ISNUMBER(OFFSET('Sanitation Data'!$F$12,0,10*ROW('Sanitation Data'!F128))),'Data Summary'!DC134="Yes"),OFFSET('Sanitation Data'!$F$12,0,10*ROW('Sanitation Data'!F128)),NA())</f>
        <v>#N/A</v>
      </c>
      <c r="AO134" s="106" t="e">
        <f ca="true">+IF(AND(ISNUMBER(OFFSET('Sanitation Data'!$F$13,0,10*ROW('Sanitation Data'!F128))),'Data Summary'!DD134="Yes"),OFFSET('Sanitation Data'!$F$13,0,10*ROW('Sanitation Data'!F128)),NA())</f>
        <v>#N/A</v>
      </c>
      <c r="AP134" s="106" t="e">
        <f ca="true">+IF(AND(ISNUMBER(OFFSET('Sanitation Data'!$G$5,0,10*ROW('Sanitation Data'!G128))),'Data Summary'!DE134="Yes"),100-OFFSET('Sanitation Data'!$G$5,0,10*ROW('Sanitation Data'!G128)),NA())</f>
        <v>#N/A</v>
      </c>
      <c r="AQ134" s="106" t="e">
        <f ca="true">+IF(AND(ISNUMBER(OFFSET('Sanitation Data'!$G$7,0,10*ROW('Sanitation Data'!G128))),'Data Summary'!DF134="Yes"),OFFSET('Sanitation Data'!$G$7,0,10*ROW('Sanitation Data'!G128)),NA())</f>
        <v>#N/A</v>
      </c>
      <c r="AR134" s="106" t="e">
        <f ca="true">+IF(AND(ISNUMBER(OFFSET('Sanitation Data'!$G$11,0,10*ROW('Sanitation Data'!G128))),'Data Summary'!DG134="Yes"),OFFSET('Sanitation Data'!$G$11,0,10*ROW('Sanitation Data'!G128)),NA())</f>
        <v>#N/A</v>
      </c>
      <c r="AS134" s="106" t="e">
        <f ca="true">+IF(AND(ISNUMBER(OFFSET('Sanitation Data'!$G$12,0,10*ROW('Sanitation Data'!G128))),'Data Summary'!DH134="Yes"),OFFSET('Sanitation Data'!$G$12,0,10*ROW('Sanitation Data'!G128)),NA())</f>
        <v>#N/A</v>
      </c>
      <c r="AT134" s="106" t="e">
        <f ca="true">+IF(AND(ISNUMBER(OFFSET('Sanitation Data'!$G$13,0,10*ROW('Sanitation Data'!G128))),'Data Summary'!DI134="Yes"),OFFSET('Sanitation Data'!$G$13,0,10*ROW('Sanitation Data'!G128)),NA())</f>
        <v>#N/A</v>
      </c>
      <c r="AU134" s="106" t="e">
        <f ca="true">+IF(AND(ISNUMBER(OFFSET('Sanitation Data'!$H$5,0,10*ROW('Sanitation Data'!H128))),'Data Summary'!DJ134="Yes"),100-OFFSET('Sanitation Data'!$H$5,0,10*ROW('Sanitation Data'!H128)),NA())</f>
        <v>#N/A</v>
      </c>
      <c r="AV134" s="106" t="e">
        <f ca="true">+IF(AND(ISNUMBER(OFFSET('Sanitation Data'!$H$7,0,10*ROW('Sanitation Data'!H128))),'Data Summary'!DK134="Yes"),OFFSET('Sanitation Data'!$H$7,0,10*ROW('Sanitation Data'!H128)),NA())</f>
        <v>#N/A</v>
      </c>
      <c r="AW134" s="106" t="e">
        <f ca="true">+IF(AND(ISNUMBER(OFFSET('Sanitation Data'!$H$11,0,10*ROW('Sanitation Data'!H128))),'Data Summary'!DL134="Yes"),OFFSET('Sanitation Data'!$H$11,0,10*ROW('Sanitation Data'!H128)),NA())</f>
        <v>#N/A</v>
      </c>
      <c r="AX134" s="106" t="e">
        <f ca="true">+IF(AND(ISNUMBER(OFFSET('Sanitation Data'!$H$12,0,10*ROW('Sanitation Data'!H128))),'Data Summary'!DM134="Yes"),OFFSET('Sanitation Data'!$H$12,0,10*ROW('Sanitation Data'!H128)),NA())</f>
        <v>#N/A</v>
      </c>
      <c r="AY134" s="106" t="e">
        <f ca="true">+IF(AND(ISNUMBER(OFFSET('Sanitation Data'!$H$13,0,10*ROW('Sanitation Data'!H128))),'Data Summary'!DN134="Yes"),OFFSET('Sanitation Data'!$H$13,0,10*ROW('Sanitation Data'!H128)),NA())</f>
        <v>#N/A</v>
      </c>
      <c r="AZ134" s="111" t="e">
        <f ca="true">+IF(AND(ISNUMBER(OFFSET('Hygiene Data'!$C$6,0,10*ROW('Hygiene Data'!C128))),'Data Summary'!DO134="Yes"),OFFSET('Hygiene Data'!$C$6,0,10*ROW('Hygiene Data'!C128)),NA())</f>
        <v>#N/A</v>
      </c>
      <c r="BA134" s="111" t="e">
        <f ca="true">+IF(AND(ISNUMBER(OFFSET('Hygiene Data'!$C$8,0,10*ROW('Hygiene Data'!C128))),'Data Summary'!DP134="Yes"),OFFSET('Hygiene Data'!$C$8,0,10*ROW('Hygiene Data'!C128)),NA())</f>
        <v>#N/A</v>
      </c>
      <c r="BB134" s="111" t="e">
        <f ca="true">+IF(AND(ISNUMBER(OFFSET('Hygiene Data'!$C$10,0,10*ROW('Hygiene Data'!C128))),'Data Summary'!DQ134="Yes"),OFFSET('Hygiene Data'!$C$10,0,10*ROW('Hygiene Data'!C128)),NA())</f>
        <v>#N/A</v>
      </c>
      <c r="BC134" s="111" t="e">
        <f ca="true">+IF(AND(ISNUMBER(OFFSET('Hygiene Data'!$D$6,0,10*ROW('Hygiene Data'!D128))),'Data Summary'!DR134="Yes"),OFFSET('Hygiene Data'!$D$6,0,10*ROW('Hygiene Data'!D128)),NA())</f>
        <v>#N/A</v>
      </c>
      <c r="BD134" s="111" t="e">
        <f ca="true">+IF(AND(ISNUMBER(OFFSET('Hygiene Data'!$D$8,0,10*ROW('Hygiene Data'!D128))),'Data Summary'!DS134="Yes"),OFFSET('Hygiene Data'!$D$8,0,10*ROW('Hygiene Data'!D128)),NA())</f>
        <v>#N/A</v>
      </c>
      <c r="BE134" s="111" t="e">
        <f ca="true">+IF(AND(ISNUMBER(OFFSET('Hygiene Data'!$D$10,0,10*ROW('Hygiene Data'!D128))),'Data Summary'!DT134="Yes"),OFFSET('Hygiene Data'!$D$10,0,10*ROW('Hygiene Data'!D128)),NA())</f>
        <v>#N/A</v>
      </c>
      <c r="BF134" s="111" t="e">
        <f ca="true">+IF(AND(ISNUMBER(OFFSET('Hygiene Data'!$E$6,0,10*ROW('Hygiene Data'!E128))),'Data Summary'!DU134="Yes"),OFFSET('Hygiene Data'!$E$6,0,10*ROW('Hygiene Data'!E128)),NA())</f>
        <v>#N/A</v>
      </c>
      <c r="BG134" s="111" t="e">
        <f ca="true">+IF(AND(ISNUMBER(OFFSET('Hygiene Data'!$E$8,0,10*ROW('Hygiene Data'!E128))),'Data Summary'!DV134="Yes"),OFFSET('Hygiene Data'!$E$8,0,10*ROW('Hygiene Data'!E128)),NA())</f>
        <v>#N/A</v>
      </c>
      <c r="BH134" s="111" t="e">
        <f ca="true">+IF(AND(ISNUMBER(OFFSET('Hygiene Data'!$E$10,0,10*ROW('Hygiene Data'!E128))),'Data Summary'!DW134="Yes"),OFFSET('Hygiene Data'!$E$10,0,10*ROW('Hygiene Data'!E128)),NA())</f>
        <v>#N/A</v>
      </c>
      <c r="BI134" s="111" t="e">
        <f ca="true">+IF(AND(ISNUMBER(OFFSET('Hygiene Data'!$F$6,0,10*ROW('Hygiene Data'!F128))),'Data Summary'!DX134="Yes"),OFFSET('Hygiene Data'!$F$6,0,10*ROW('Hygiene Data'!F128)),NA())</f>
        <v>#N/A</v>
      </c>
      <c r="BJ134" s="111" t="e">
        <f ca="true">+IF(AND(ISNUMBER(OFFSET('Hygiene Data'!$F$8,0,10*ROW('Hygiene Data'!F128))),'Data Summary'!DY134="Yes"),OFFSET('Hygiene Data'!$F$8,0,10*ROW('Hygiene Data'!F128)),NA())</f>
        <v>#N/A</v>
      </c>
      <c r="BK134" s="111" t="e">
        <f ca="true">+IF(AND(ISNUMBER(OFFSET('Hygiene Data'!$F$10,0,10*ROW('Hygiene Data'!F128))),'Data Summary'!DZ134="Yes"),OFFSET('Hygiene Data'!$F$10,0,10*ROW('Hygiene Data'!F128)),NA())</f>
        <v>#N/A</v>
      </c>
      <c r="BL134" s="111" t="e">
        <f ca="true">+IF(AND(ISNUMBER(OFFSET('Hygiene Data'!$G$6,0,10*ROW('Hygiene Data'!G128))),'Data Summary'!EA134="Yes"),OFFSET('Hygiene Data'!$G$6,0,10*ROW('Hygiene Data'!G128)),NA())</f>
        <v>#N/A</v>
      </c>
      <c r="BM134" s="111" t="e">
        <f ca="true">+IF(AND(ISNUMBER(OFFSET('Hygiene Data'!$G$8,0,10*ROW('Hygiene Data'!G128))),'Data Summary'!EB134="Yes"),OFFSET('Hygiene Data'!$G$8,0,10*ROW('Hygiene Data'!G128)),NA())</f>
        <v>#N/A</v>
      </c>
      <c r="BN134" s="111" t="e">
        <f ca="true">+IF(AND(ISNUMBER(OFFSET('Hygiene Data'!$G$10,0,10*ROW('Hygiene Data'!G128))),'Data Summary'!EC134="Yes"),OFFSET('Hygiene Data'!$G$10,0,10*ROW('Hygiene Data'!G128)),NA())</f>
        <v>#N/A</v>
      </c>
      <c r="BO134" s="111" t="e">
        <f ca="true">+IF(AND(ISNUMBER(OFFSET('Hygiene Data'!$H$6,0,10*ROW('Hygiene Data'!H128))),'Data Summary'!ED134="Yes"),OFFSET('Hygiene Data'!$H$6,0,10*ROW('Hygiene Data'!H128)),NA())</f>
        <v>#N/A</v>
      </c>
      <c r="BP134" s="111" t="e">
        <f ca="true">+IF(AND(ISNUMBER(OFFSET('Hygiene Data'!$H$8,0,10*ROW('Hygiene Data'!H128))),'Data Summary'!EE134="Yes"),OFFSET('Hygiene Data'!$H$8,0,10*ROW('Hygiene Data'!H128)),NA())</f>
        <v>#N/A</v>
      </c>
      <c r="BQ134" s="111" t="e">
        <f ca="true">+IF(AND(ISNUMBER(OFFSET('Hygiene Data'!$H$10,0,10*ROW('Hygiene Data'!H128))),'Data Summary'!EF134="Yes"),OFFSET('Hygiene Data'!$H$10,0,10*ROW('Hygiene Data'!H128)),NA())</f>
        <v>#N/A</v>
      </c>
    </row>
    <row r="135" x14ac:dyDescent="0.2">
      <c r="A135" s="59" t="e">
        <f ca="true">+IF(OFFSET('Water Data'!$B$1,0,10*ROW('Water Data'!B129))="",NA(),OFFSET('Water Data'!$B$1,0,10*ROW('Water Data'!B129)))</f>
        <v>#N/A</v>
      </c>
      <c r="B135" s="59" t="e">
        <f ca="true">+IF(OFFSET('Water Data'!$A$3,0,10*ROW('Water Data'!A132))="",NA(),OFFSET('Water Data'!$A$3,0,10*ROW('Water Data'!A132)))</f>
        <v>#N/A</v>
      </c>
      <c r="C135" s="59" t="e">
        <f ca="true">+IF(OFFSET('Water Data'!$C$3,0,10*ROW('Water Data'!C132))="",NA(),OFFSET('Water Data'!$C$3,0,10*ROW('Water Data'!C132)))</f>
        <v>#N/A</v>
      </c>
      <c r="D135" s="60" t="e">
        <f ca="true">+IF(AND(ISNUMBER(OFFSET('Water Data'!$C$5,0,10*ROW('Water Data'!C129))),'Data Summary'!BS135="Yes"),100-OFFSET('Water Data'!$C$5,0,10*ROW('Water Data'!C129)),NA())</f>
        <v>#N/A</v>
      </c>
      <c r="E135" s="60" t="e">
        <f ca="true">+IF(AND(ISNUMBER(OFFSET('Water Data'!$C$7,0,10*ROW('Water Data'!C129))),'Data Summary'!BT135="Yes"),OFFSET('Water Data'!$C$7,0,10*ROW('Water Data'!C129)),NA())</f>
        <v>#N/A</v>
      </c>
      <c r="F135" s="60" t="e">
        <f ca="true">+IF(AND(ISNUMBER(OFFSET('Water Data'!$C$10,0,10*ROW('Water Data'!C129))),'Data Summary'!BU135="Yes"),OFFSET('Water Data'!$C$10,0,10*ROW('Water Data'!C129)),NA())</f>
        <v>#N/A</v>
      </c>
      <c r="G135" s="60" t="e">
        <f ca="true">+IF(AND(ISNUMBER(OFFSET('Water Data'!$D$5,0,10*ROW('Water Data'!D129))),'Data Summary'!BV135="Yes"),100-OFFSET('Water Data'!$D$5,0,10*ROW('Water Data'!D129)),NA())</f>
        <v>#N/A</v>
      </c>
      <c r="H135" s="60" t="e">
        <f ca="true">+IF(AND(ISNUMBER(OFFSET('Water Data'!$D$7,0,10*ROW('Water Data'!D129))),'Data Summary'!BW135="Yes"),OFFSET('Water Data'!$D$7,0,10*ROW('Water Data'!D129)),NA())</f>
        <v>#N/A</v>
      </c>
      <c r="I135" s="60" t="e">
        <f ca="true">+IF(AND(ISNUMBER(OFFSET('Water Data'!$D$10,0,10*ROW('Water Data'!D129))),'Data Summary'!BX135="Yes"),OFFSET('Water Data'!$D$10,0,10*ROW('Water Data'!D129)),NA())</f>
        <v>#N/A</v>
      </c>
      <c r="J135" s="60" t="e">
        <f ca="true">+IF(AND(ISNUMBER(OFFSET('Water Data'!$E$5,0,10*ROW('Water Data'!E129))),'Data Summary'!BY135="Yes"),100-OFFSET('Water Data'!$E$5,0,10*ROW('Water Data'!E129)),NA())</f>
        <v>#N/A</v>
      </c>
      <c r="K135" s="60" t="e">
        <f ca="true">+IF(AND(ISNUMBER(OFFSET('Water Data'!$E$7,0,10*ROW('Water Data'!E129))),'Data Summary'!BZ135="Yes"),OFFSET('Water Data'!$E$7,0,10*ROW('Water Data'!E129)),NA())</f>
        <v>#N/A</v>
      </c>
      <c r="L135" s="60" t="e">
        <f ca="true">+IF(AND(ISNUMBER(OFFSET('Water Data'!$E$10,0,10*ROW('Water Data'!E129))),'Data Summary'!CA135="Yes"),OFFSET('Water Data'!$E$10,0,10*ROW('Water Data'!E129)),NA())</f>
        <v>#N/A</v>
      </c>
      <c r="M135" s="60" t="e">
        <f ca="true">+IF(AND(ISNUMBER(OFFSET('Water Data'!$F$5,0,10*ROW('Water Data'!F129))),'Data Summary'!CB135="Yes"),100-OFFSET('Water Data'!$F$5,0,10*ROW('Water Data'!F129)),NA())</f>
        <v>#N/A</v>
      </c>
      <c r="N135" s="60" t="e">
        <f ca="true">+IF(AND(ISNUMBER(OFFSET('Water Data'!$F$7,0,10*ROW('Water Data'!F129))),'Data Summary'!CC135="Yes"),OFFSET('Water Data'!$F$7,0,10*ROW('Water Data'!F129)),NA())</f>
        <v>#N/A</v>
      </c>
      <c r="O135" s="60" t="e">
        <f ca="true">+IF(AND(ISNUMBER(OFFSET('Water Data'!$F$10,0,10*ROW('Water Data'!F129))),'Data Summary'!CD135="Yes"),OFFSET('Water Data'!$F$10,0,10*ROW('Water Data'!F129)),NA())</f>
        <v>#N/A</v>
      </c>
      <c r="P135" s="60" t="e">
        <f ca="true">+IF(AND(ISNUMBER(OFFSET('Water Data'!$G$5,0,10*ROW('Water Data'!G129))),'Data Summary'!CE135="Yes"),100-OFFSET('Water Data'!$G$5,0,10*ROW('Water Data'!G129)),NA())</f>
        <v>#N/A</v>
      </c>
      <c r="Q135" s="60" t="e">
        <f ca="true">+IF(AND(ISNUMBER(OFFSET('Water Data'!$G$7,0,10*ROW('Water Data'!G129))),'Data Summary'!CF135="Yes"),OFFSET('Water Data'!$G$7,0,10*ROW('Water Data'!G129)),NA())</f>
        <v>#N/A</v>
      </c>
      <c r="R135" s="60" t="e">
        <f ca="true">+IF(AND(ISNUMBER(OFFSET('Water Data'!$G$10,0,10*ROW('Water Data'!G129))),'Data Summary'!CG135="Yes"),OFFSET('Water Data'!$G$10,0,10*ROW('Water Data'!G129)),NA())</f>
        <v>#N/A</v>
      </c>
      <c r="S135" s="60" t="e">
        <f ca="true">+IF(AND(ISNUMBER(OFFSET('Water Data'!$H$5,0,10*ROW('Water Data'!H129))),'Data Summary'!CH135="Yes"),100-OFFSET('Water Data'!$H$5,0,10*ROW('Water Data'!H129)),NA())</f>
        <v>#N/A</v>
      </c>
      <c r="T135" s="60" t="e">
        <f ca="true">+IF(AND(ISNUMBER(OFFSET('Water Data'!$H$7,0,10*ROW('Water Data'!H129))),'Data Summary'!CI135="Yes"),OFFSET('Water Data'!$H$7,0,10*ROW('Water Data'!H129)),NA())</f>
        <v>#N/A</v>
      </c>
      <c r="U135" s="60" t="e">
        <f ca="true">+IF(AND(ISNUMBER(OFFSET('Water Data'!$H$10,0,10*ROW('Water Data'!H129))),'Data Summary'!CJ135="Yes"),OFFSET('Water Data'!$H$10,0,10*ROW('Water Data'!H129)),NA())</f>
        <v>#N/A</v>
      </c>
      <c r="V135" s="106" t="e">
        <f ca="true">+IF(AND(ISNUMBER(OFFSET('Sanitation Data'!$C$5,0,10*ROW('Sanitation Data'!C129))),'Data Summary'!CK135="Yes"),100-OFFSET('Sanitation Data'!$C$5,0,10*ROW('Sanitation Data'!C129)),NA())</f>
        <v>#N/A</v>
      </c>
      <c r="W135" s="106" t="e">
        <f ca="true">+IF(AND(ISNUMBER(OFFSET('Sanitation Data'!$C$7,0,10*ROW('Sanitation Data'!C129))),'Data Summary'!CL135="Yes"),OFFSET('Sanitation Data'!$C$7,0,10*ROW('Sanitation Data'!C129)),NA())</f>
        <v>#N/A</v>
      </c>
      <c r="X135" s="106" t="e">
        <f ca="true">+IF(AND(ISNUMBER(OFFSET('Sanitation Data'!$C$11,0,10*ROW('Sanitation Data'!C129))),'Data Summary'!CM135="Yes"),OFFSET('Sanitation Data'!$C$11,0,10*ROW('Sanitation Data'!C129)),NA())</f>
        <v>#N/A</v>
      </c>
      <c r="Y135" s="106" t="e">
        <f ca="true">+IF(AND(ISNUMBER(OFFSET('Sanitation Data'!$C$12,0,10*ROW('Sanitation Data'!C129))),'Data Summary'!CN135="Yes"),OFFSET('Sanitation Data'!$C$12,0,10*ROW('Sanitation Data'!C129)),NA())</f>
        <v>#N/A</v>
      </c>
      <c r="Z135" s="106" t="e">
        <f ca="true">+IF(AND(ISNUMBER(OFFSET('Sanitation Data'!$C$13,0,10*ROW('Sanitation Data'!C129))),'Data Summary'!CO135="Yes"),OFFSET('Sanitation Data'!$C$13,0,10*ROW('Sanitation Data'!C129)),NA())</f>
        <v>#N/A</v>
      </c>
      <c r="AA135" s="106" t="e">
        <f ca="true">+IF(AND(ISNUMBER(OFFSET('Sanitation Data'!$D$5,0,10*ROW('Sanitation Data'!D129))),'Data Summary'!CP135="Yes"),100-OFFSET('Sanitation Data'!$D$5,0,10*ROW('Sanitation Data'!D129)),NA())</f>
        <v>#N/A</v>
      </c>
      <c r="AB135" s="106" t="e">
        <f ca="true">+IF(AND(ISNUMBER(OFFSET('Sanitation Data'!$D$7,0,10*ROW('Sanitation Data'!D129))),'Data Summary'!CQ135="Yes"),OFFSET('Sanitation Data'!$D$7,0,10*ROW('Sanitation Data'!D129)),NA())</f>
        <v>#N/A</v>
      </c>
      <c r="AC135" s="106" t="e">
        <f ca="true">+IF(AND(ISNUMBER(OFFSET('Sanitation Data'!$D$11,0,10*ROW('Sanitation Data'!D129))),'Data Summary'!CR135="Yes"),OFFSET('Sanitation Data'!$D$11,0,10*ROW('Sanitation Data'!D129)),NA())</f>
        <v>#N/A</v>
      </c>
      <c r="AD135" s="106" t="e">
        <f ca="true">+IF(AND(ISNUMBER(OFFSET('Sanitation Data'!$D$12,0,10*ROW('Sanitation Data'!D129))),'Data Summary'!CS135="Yes"),OFFSET('Sanitation Data'!$D$12,0,10*ROW('Sanitation Data'!D129)),NA())</f>
        <v>#N/A</v>
      </c>
      <c r="AE135" s="106" t="e">
        <f ca="true">+IF(AND(ISNUMBER(OFFSET('Sanitation Data'!$D$13,0,10*ROW('Sanitation Data'!D129))),'Data Summary'!CT135="Yes"),OFFSET('Sanitation Data'!$D$13,0,10*ROW('Sanitation Data'!D129)),NA())</f>
        <v>#N/A</v>
      </c>
      <c r="AF135" s="106" t="e">
        <f ca="true">+IF(AND(ISNUMBER(OFFSET('Sanitation Data'!$E$5,0,10*ROW('Sanitation Data'!E129))),'Data Summary'!CU135="Yes"),100-OFFSET('Sanitation Data'!$E$5,0,10*ROW('Sanitation Data'!E129)),NA())</f>
        <v>#N/A</v>
      </c>
      <c r="AG135" s="106" t="e">
        <f ca="true">+IF(AND(ISNUMBER(OFFSET('Sanitation Data'!$E$7,0,10*ROW('Sanitation Data'!E129))),'Data Summary'!CV135="Yes"),OFFSET('Sanitation Data'!$E$7,0,10*ROW('Sanitation Data'!E129)),NA())</f>
        <v>#N/A</v>
      </c>
      <c r="AH135" s="106" t="e">
        <f ca="true">+IF(AND(ISNUMBER(OFFSET('Sanitation Data'!$E$11,0,10*ROW('Sanitation Data'!E129))),'Data Summary'!CW135="Yes"),OFFSET('Sanitation Data'!$E$11,0,10*ROW('Sanitation Data'!E129)),NA())</f>
        <v>#N/A</v>
      </c>
      <c r="AI135" s="106" t="e">
        <f ca="true">+IF(AND(ISNUMBER(OFFSET('Sanitation Data'!$E$12,0,10*ROW('Sanitation Data'!E129))),'Data Summary'!CX135="Yes"),OFFSET('Sanitation Data'!$E$12,0,10*ROW('Sanitation Data'!E129)),NA())</f>
        <v>#N/A</v>
      </c>
      <c r="AJ135" s="106" t="e">
        <f ca="true">+IF(AND(ISNUMBER(OFFSET('Sanitation Data'!$E$13,0,10*ROW('Sanitation Data'!E129))),'Data Summary'!CY135="Yes"),OFFSET('Sanitation Data'!$E$13,0,10*ROW('Sanitation Data'!E129)),NA())</f>
        <v>#N/A</v>
      </c>
      <c r="AK135" s="106" t="e">
        <f ca="true">+IF(AND(ISNUMBER(OFFSET('Sanitation Data'!$F$5,0,10*ROW('Sanitation Data'!F129))),'Data Summary'!CZ135="Yes"),100-OFFSET('Sanitation Data'!$F$5,0,10*ROW('Sanitation Data'!F129)),NA())</f>
        <v>#N/A</v>
      </c>
      <c r="AL135" s="106" t="e">
        <f ca="true">+IF(AND(ISNUMBER(OFFSET('Sanitation Data'!$F$7,0,10*ROW('Sanitation Data'!F129))),'Data Summary'!DA135="Yes"),OFFSET('Sanitation Data'!$F$7,0,10*ROW('Sanitation Data'!F129)),NA())</f>
        <v>#N/A</v>
      </c>
      <c r="AM135" s="106" t="e">
        <f ca="true">+IF(AND(ISNUMBER(OFFSET('Sanitation Data'!$F$11,0,10*ROW('Sanitation Data'!F129))),'Data Summary'!DB135="Yes"),OFFSET('Sanitation Data'!$F$11,0,10*ROW('Sanitation Data'!F129)),NA())</f>
        <v>#N/A</v>
      </c>
      <c r="AN135" s="106" t="e">
        <f ca="true">+IF(AND(ISNUMBER(OFFSET('Sanitation Data'!$F$12,0,10*ROW('Sanitation Data'!F129))),'Data Summary'!DC135="Yes"),OFFSET('Sanitation Data'!$F$12,0,10*ROW('Sanitation Data'!F129)),NA())</f>
        <v>#N/A</v>
      </c>
      <c r="AO135" s="106" t="e">
        <f ca="true">+IF(AND(ISNUMBER(OFFSET('Sanitation Data'!$F$13,0,10*ROW('Sanitation Data'!F129))),'Data Summary'!DD135="Yes"),OFFSET('Sanitation Data'!$F$13,0,10*ROW('Sanitation Data'!F129)),NA())</f>
        <v>#N/A</v>
      </c>
      <c r="AP135" s="106" t="e">
        <f ca="true">+IF(AND(ISNUMBER(OFFSET('Sanitation Data'!$G$5,0,10*ROW('Sanitation Data'!G129))),'Data Summary'!DE135="Yes"),100-OFFSET('Sanitation Data'!$G$5,0,10*ROW('Sanitation Data'!G129)),NA())</f>
        <v>#N/A</v>
      </c>
      <c r="AQ135" s="106" t="e">
        <f ca="true">+IF(AND(ISNUMBER(OFFSET('Sanitation Data'!$G$7,0,10*ROW('Sanitation Data'!G129))),'Data Summary'!DF135="Yes"),OFFSET('Sanitation Data'!$G$7,0,10*ROW('Sanitation Data'!G129)),NA())</f>
        <v>#N/A</v>
      </c>
      <c r="AR135" s="106" t="e">
        <f ca="true">+IF(AND(ISNUMBER(OFFSET('Sanitation Data'!$G$11,0,10*ROW('Sanitation Data'!G129))),'Data Summary'!DG135="Yes"),OFFSET('Sanitation Data'!$G$11,0,10*ROW('Sanitation Data'!G129)),NA())</f>
        <v>#N/A</v>
      </c>
      <c r="AS135" s="106" t="e">
        <f ca="true">+IF(AND(ISNUMBER(OFFSET('Sanitation Data'!$G$12,0,10*ROW('Sanitation Data'!G129))),'Data Summary'!DH135="Yes"),OFFSET('Sanitation Data'!$G$12,0,10*ROW('Sanitation Data'!G129)),NA())</f>
        <v>#N/A</v>
      </c>
      <c r="AT135" s="106" t="e">
        <f ca="true">+IF(AND(ISNUMBER(OFFSET('Sanitation Data'!$G$13,0,10*ROW('Sanitation Data'!G129))),'Data Summary'!DI135="Yes"),OFFSET('Sanitation Data'!$G$13,0,10*ROW('Sanitation Data'!G129)),NA())</f>
        <v>#N/A</v>
      </c>
      <c r="AU135" s="106" t="e">
        <f ca="true">+IF(AND(ISNUMBER(OFFSET('Sanitation Data'!$H$5,0,10*ROW('Sanitation Data'!H129))),'Data Summary'!DJ135="Yes"),100-OFFSET('Sanitation Data'!$H$5,0,10*ROW('Sanitation Data'!H129)),NA())</f>
        <v>#N/A</v>
      </c>
      <c r="AV135" s="106" t="e">
        <f ca="true">+IF(AND(ISNUMBER(OFFSET('Sanitation Data'!$H$7,0,10*ROW('Sanitation Data'!H129))),'Data Summary'!DK135="Yes"),OFFSET('Sanitation Data'!$H$7,0,10*ROW('Sanitation Data'!H129)),NA())</f>
        <v>#N/A</v>
      </c>
      <c r="AW135" s="106" t="e">
        <f ca="true">+IF(AND(ISNUMBER(OFFSET('Sanitation Data'!$H$11,0,10*ROW('Sanitation Data'!H129))),'Data Summary'!DL135="Yes"),OFFSET('Sanitation Data'!$H$11,0,10*ROW('Sanitation Data'!H129)),NA())</f>
        <v>#N/A</v>
      </c>
      <c r="AX135" s="106" t="e">
        <f ca="true">+IF(AND(ISNUMBER(OFFSET('Sanitation Data'!$H$12,0,10*ROW('Sanitation Data'!H129))),'Data Summary'!DM135="Yes"),OFFSET('Sanitation Data'!$H$12,0,10*ROW('Sanitation Data'!H129)),NA())</f>
        <v>#N/A</v>
      </c>
      <c r="AY135" s="106" t="e">
        <f ca="true">+IF(AND(ISNUMBER(OFFSET('Sanitation Data'!$H$13,0,10*ROW('Sanitation Data'!H129))),'Data Summary'!DN135="Yes"),OFFSET('Sanitation Data'!$H$13,0,10*ROW('Sanitation Data'!H129)),NA())</f>
        <v>#N/A</v>
      </c>
      <c r="AZ135" s="111" t="e">
        <f ca="true">+IF(AND(ISNUMBER(OFFSET('Hygiene Data'!$C$6,0,10*ROW('Hygiene Data'!C129))),'Data Summary'!DO135="Yes"),OFFSET('Hygiene Data'!$C$6,0,10*ROW('Hygiene Data'!C129)),NA())</f>
        <v>#N/A</v>
      </c>
      <c r="BA135" s="111" t="e">
        <f ca="true">+IF(AND(ISNUMBER(OFFSET('Hygiene Data'!$C$8,0,10*ROW('Hygiene Data'!C129))),'Data Summary'!DP135="Yes"),OFFSET('Hygiene Data'!$C$8,0,10*ROW('Hygiene Data'!C129)),NA())</f>
        <v>#N/A</v>
      </c>
      <c r="BB135" s="111" t="e">
        <f ca="true">+IF(AND(ISNUMBER(OFFSET('Hygiene Data'!$C$10,0,10*ROW('Hygiene Data'!C129))),'Data Summary'!DQ135="Yes"),OFFSET('Hygiene Data'!$C$10,0,10*ROW('Hygiene Data'!C129)),NA())</f>
        <v>#N/A</v>
      </c>
      <c r="BC135" s="111" t="e">
        <f ca="true">+IF(AND(ISNUMBER(OFFSET('Hygiene Data'!$D$6,0,10*ROW('Hygiene Data'!D129))),'Data Summary'!DR135="Yes"),OFFSET('Hygiene Data'!$D$6,0,10*ROW('Hygiene Data'!D129)),NA())</f>
        <v>#N/A</v>
      </c>
      <c r="BD135" s="111" t="e">
        <f ca="true">+IF(AND(ISNUMBER(OFFSET('Hygiene Data'!$D$8,0,10*ROW('Hygiene Data'!D129))),'Data Summary'!DS135="Yes"),OFFSET('Hygiene Data'!$D$8,0,10*ROW('Hygiene Data'!D129)),NA())</f>
        <v>#N/A</v>
      </c>
      <c r="BE135" s="111" t="e">
        <f ca="true">+IF(AND(ISNUMBER(OFFSET('Hygiene Data'!$D$10,0,10*ROW('Hygiene Data'!D129))),'Data Summary'!DT135="Yes"),OFFSET('Hygiene Data'!$D$10,0,10*ROW('Hygiene Data'!D129)),NA())</f>
        <v>#N/A</v>
      </c>
      <c r="BF135" s="111" t="e">
        <f ca="true">+IF(AND(ISNUMBER(OFFSET('Hygiene Data'!$E$6,0,10*ROW('Hygiene Data'!E129))),'Data Summary'!DU135="Yes"),OFFSET('Hygiene Data'!$E$6,0,10*ROW('Hygiene Data'!E129)),NA())</f>
        <v>#N/A</v>
      </c>
      <c r="BG135" s="111" t="e">
        <f ca="true">+IF(AND(ISNUMBER(OFFSET('Hygiene Data'!$E$8,0,10*ROW('Hygiene Data'!E129))),'Data Summary'!DV135="Yes"),OFFSET('Hygiene Data'!$E$8,0,10*ROW('Hygiene Data'!E129)),NA())</f>
        <v>#N/A</v>
      </c>
      <c r="BH135" s="111" t="e">
        <f ca="true">+IF(AND(ISNUMBER(OFFSET('Hygiene Data'!$E$10,0,10*ROW('Hygiene Data'!E129))),'Data Summary'!DW135="Yes"),OFFSET('Hygiene Data'!$E$10,0,10*ROW('Hygiene Data'!E129)),NA())</f>
        <v>#N/A</v>
      </c>
      <c r="BI135" s="111" t="e">
        <f ca="true">+IF(AND(ISNUMBER(OFFSET('Hygiene Data'!$F$6,0,10*ROW('Hygiene Data'!F129))),'Data Summary'!DX135="Yes"),OFFSET('Hygiene Data'!$F$6,0,10*ROW('Hygiene Data'!F129)),NA())</f>
        <v>#N/A</v>
      </c>
      <c r="BJ135" s="111" t="e">
        <f ca="true">+IF(AND(ISNUMBER(OFFSET('Hygiene Data'!$F$8,0,10*ROW('Hygiene Data'!F129))),'Data Summary'!DY135="Yes"),OFFSET('Hygiene Data'!$F$8,0,10*ROW('Hygiene Data'!F129)),NA())</f>
        <v>#N/A</v>
      </c>
      <c r="BK135" s="111" t="e">
        <f ca="true">+IF(AND(ISNUMBER(OFFSET('Hygiene Data'!$F$10,0,10*ROW('Hygiene Data'!F129))),'Data Summary'!DZ135="Yes"),OFFSET('Hygiene Data'!$F$10,0,10*ROW('Hygiene Data'!F129)),NA())</f>
        <v>#N/A</v>
      </c>
      <c r="BL135" s="111" t="e">
        <f ca="true">+IF(AND(ISNUMBER(OFFSET('Hygiene Data'!$G$6,0,10*ROW('Hygiene Data'!G129))),'Data Summary'!EA135="Yes"),OFFSET('Hygiene Data'!$G$6,0,10*ROW('Hygiene Data'!G129)),NA())</f>
        <v>#N/A</v>
      </c>
      <c r="BM135" s="111" t="e">
        <f ca="true">+IF(AND(ISNUMBER(OFFSET('Hygiene Data'!$G$8,0,10*ROW('Hygiene Data'!G129))),'Data Summary'!EB135="Yes"),OFFSET('Hygiene Data'!$G$8,0,10*ROW('Hygiene Data'!G129)),NA())</f>
        <v>#N/A</v>
      </c>
      <c r="BN135" s="111" t="e">
        <f ca="true">+IF(AND(ISNUMBER(OFFSET('Hygiene Data'!$G$10,0,10*ROW('Hygiene Data'!G129))),'Data Summary'!EC135="Yes"),OFFSET('Hygiene Data'!$G$10,0,10*ROW('Hygiene Data'!G129)),NA())</f>
        <v>#N/A</v>
      </c>
      <c r="BO135" s="111" t="e">
        <f ca="true">+IF(AND(ISNUMBER(OFFSET('Hygiene Data'!$H$6,0,10*ROW('Hygiene Data'!H129))),'Data Summary'!ED135="Yes"),OFFSET('Hygiene Data'!$H$6,0,10*ROW('Hygiene Data'!H129)),NA())</f>
        <v>#N/A</v>
      </c>
      <c r="BP135" s="111" t="e">
        <f ca="true">+IF(AND(ISNUMBER(OFFSET('Hygiene Data'!$H$8,0,10*ROW('Hygiene Data'!H129))),'Data Summary'!EE135="Yes"),OFFSET('Hygiene Data'!$H$8,0,10*ROW('Hygiene Data'!H129)),NA())</f>
        <v>#N/A</v>
      </c>
      <c r="BQ135" s="111" t="e">
        <f ca="true">+IF(AND(ISNUMBER(OFFSET('Hygiene Data'!$H$10,0,10*ROW('Hygiene Data'!H129))),'Data Summary'!EF135="Yes"),OFFSET('Hygiene Data'!$H$10,0,10*ROW('Hygiene Data'!H129)),NA())</f>
        <v>#N/A</v>
      </c>
    </row>
    <row r="136" x14ac:dyDescent="0.2">
      <c r="A136" s="59" t="e">
        <f ca="true">+IF(OFFSET('Water Data'!$B$1,0,10*ROW('Water Data'!B130))="",NA(),OFFSET('Water Data'!$B$1,0,10*ROW('Water Data'!B130)))</f>
        <v>#N/A</v>
      </c>
      <c r="B136" s="59" t="e">
        <f ca="true">+IF(OFFSET('Water Data'!$A$3,0,10*ROW('Water Data'!A133))="",NA(),OFFSET('Water Data'!$A$3,0,10*ROW('Water Data'!A133)))</f>
        <v>#N/A</v>
      </c>
      <c r="C136" s="59" t="e">
        <f ca="true">+IF(OFFSET('Water Data'!$C$3,0,10*ROW('Water Data'!C133))="",NA(),OFFSET('Water Data'!$C$3,0,10*ROW('Water Data'!C133)))</f>
        <v>#N/A</v>
      </c>
      <c r="D136" s="60" t="e">
        <f ca="true">+IF(AND(ISNUMBER(OFFSET('Water Data'!$C$5,0,10*ROW('Water Data'!C130))),'Data Summary'!BS136="Yes"),100-OFFSET('Water Data'!$C$5,0,10*ROW('Water Data'!C130)),NA())</f>
        <v>#N/A</v>
      </c>
      <c r="E136" s="60" t="e">
        <f ca="true">+IF(AND(ISNUMBER(OFFSET('Water Data'!$C$7,0,10*ROW('Water Data'!C130))),'Data Summary'!BT136="Yes"),OFFSET('Water Data'!$C$7,0,10*ROW('Water Data'!C130)),NA())</f>
        <v>#N/A</v>
      </c>
      <c r="F136" s="60" t="e">
        <f ca="true">+IF(AND(ISNUMBER(OFFSET('Water Data'!$C$10,0,10*ROW('Water Data'!C130))),'Data Summary'!BU136="Yes"),OFFSET('Water Data'!$C$10,0,10*ROW('Water Data'!C130)),NA())</f>
        <v>#N/A</v>
      </c>
      <c r="G136" s="60" t="e">
        <f ca="true">+IF(AND(ISNUMBER(OFFSET('Water Data'!$D$5,0,10*ROW('Water Data'!D130))),'Data Summary'!BV136="Yes"),100-OFFSET('Water Data'!$D$5,0,10*ROW('Water Data'!D130)),NA())</f>
        <v>#N/A</v>
      </c>
      <c r="H136" s="60" t="e">
        <f ca="true">+IF(AND(ISNUMBER(OFFSET('Water Data'!$D$7,0,10*ROW('Water Data'!D130))),'Data Summary'!BW136="Yes"),OFFSET('Water Data'!$D$7,0,10*ROW('Water Data'!D130)),NA())</f>
        <v>#N/A</v>
      </c>
      <c r="I136" s="60" t="e">
        <f ca="true">+IF(AND(ISNUMBER(OFFSET('Water Data'!$D$10,0,10*ROW('Water Data'!D130))),'Data Summary'!BX136="Yes"),OFFSET('Water Data'!$D$10,0,10*ROW('Water Data'!D130)),NA())</f>
        <v>#N/A</v>
      </c>
      <c r="J136" s="60" t="e">
        <f ca="true">+IF(AND(ISNUMBER(OFFSET('Water Data'!$E$5,0,10*ROW('Water Data'!E130))),'Data Summary'!BY136="Yes"),100-OFFSET('Water Data'!$E$5,0,10*ROW('Water Data'!E130)),NA())</f>
        <v>#N/A</v>
      </c>
      <c r="K136" s="60" t="e">
        <f ca="true">+IF(AND(ISNUMBER(OFFSET('Water Data'!$E$7,0,10*ROW('Water Data'!E130))),'Data Summary'!BZ136="Yes"),OFFSET('Water Data'!$E$7,0,10*ROW('Water Data'!E130)),NA())</f>
        <v>#N/A</v>
      </c>
      <c r="L136" s="60" t="e">
        <f ca="true">+IF(AND(ISNUMBER(OFFSET('Water Data'!$E$10,0,10*ROW('Water Data'!E130))),'Data Summary'!CA136="Yes"),OFFSET('Water Data'!$E$10,0,10*ROW('Water Data'!E130)),NA())</f>
        <v>#N/A</v>
      </c>
      <c r="M136" s="60" t="e">
        <f ca="true">+IF(AND(ISNUMBER(OFFSET('Water Data'!$F$5,0,10*ROW('Water Data'!F130))),'Data Summary'!CB136="Yes"),100-OFFSET('Water Data'!$F$5,0,10*ROW('Water Data'!F130)),NA())</f>
        <v>#N/A</v>
      </c>
      <c r="N136" s="60" t="e">
        <f ca="true">+IF(AND(ISNUMBER(OFFSET('Water Data'!$F$7,0,10*ROW('Water Data'!F130))),'Data Summary'!CC136="Yes"),OFFSET('Water Data'!$F$7,0,10*ROW('Water Data'!F130)),NA())</f>
        <v>#N/A</v>
      </c>
      <c r="O136" s="60" t="e">
        <f ca="true">+IF(AND(ISNUMBER(OFFSET('Water Data'!$F$10,0,10*ROW('Water Data'!F130))),'Data Summary'!CD136="Yes"),OFFSET('Water Data'!$F$10,0,10*ROW('Water Data'!F130)),NA())</f>
        <v>#N/A</v>
      </c>
      <c r="P136" s="60" t="e">
        <f ca="true">+IF(AND(ISNUMBER(OFFSET('Water Data'!$G$5,0,10*ROW('Water Data'!G130))),'Data Summary'!CE136="Yes"),100-OFFSET('Water Data'!$G$5,0,10*ROW('Water Data'!G130)),NA())</f>
        <v>#N/A</v>
      </c>
      <c r="Q136" s="60" t="e">
        <f ca="true">+IF(AND(ISNUMBER(OFFSET('Water Data'!$G$7,0,10*ROW('Water Data'!G130))),'Data Summary'!CF136="Yes"),OFFSET('Water Data'!$G$7,0,10*ROW('Water Data'!G130)),NA())</f>
        <v>#N/A</v>
      </c>
      <c r="R136" s="60" t="e">
        <f ca="true">+IF(AND(ISNUMBER(OFFSET('Water Data'!$G$10,0,10*ROW('Water Data'!G130))),'Data Summary'!CG136="Yes"),OFFSET('Water Data'!$G$10,0,10*ROW('Water Data'!G130)),NA())</f>
        <v>#N/A</v>
      </c>
      <c r="S136" s="60" t="e">
        <f ca="true">+IF(AND(ISNUMBER(OFFSET('Water Data'!$H$5,0,10*ROW('Water Data'!H130))),'Data Summary'!CH136="Yes"),100-OFFSET('Water Data'!$H$5,0,10*ROW('Water Data'!H130)),NA())</f>
        <v>#N/A</v>
      </c>
      <c r="T136" s="60" t="e">
        <f ca="true">+IF(AND(ISNUMBER(OFFSET('Water Data'!$H$7,0,10*ROW('Water Data'!H130))),'Data Summary'!CI136="Yes"),OFFSET('Water Data'!$H$7,0,10*ROW('Water Data'!H130)),NA())</f>
        <v>#N/A</v>
      </c>
      <c r="U136" s="60" t="e">
        <f ca="true">+IF(AND(ISNUMBER(OFFSET('Water Data'!$H$10,0,10*ROW('Water Data'!H130))),'Data Summary'!CJ136="Yes"),OFFSET('Water Data'!$H$10,0,10*ROW('Water Data'!H130)),NA())</f>
        <v>#N/A</v>
      </c>
      <c r="V136" s="106" t="e">
        <f ca="true">+IF(AND(ISNUMBER(OFFSET('Sanitation Data'!$C$5,0,10*ROW('Sanitation Data'!C130))),'Data Summary'!CK136="Yes"),100-OFFSET('Sanitation Data'!$C$5,0,10*ROW('Sanitation Data'!C130)),NA())</f>
        <v>#N/A</v>
      </c>
      <c r="W136" s="106" t="e">
        <f ca="true">+IF(AND(ISNUMBER(OFFSET('Sanitation Data'!$C$7,0,10*ROW('Sanitation Data'!C130))),'Data Summary'!CL136="Yes"),OFFSET('Sanitation Data'!$C$7,0,10*ROW('Sanitation Data'!C130)),NA())</f>
        <v>#N/A</v>
      </c>
      <c r="X136" s="106" t="e">
        <f ca="true">+IF(AND(ISNUMBER(OFFSET('Sanitation Data'!$C$11,0,10*ROW('Sanitation Data'!C130))),'Data Summary'!CM136="Yes"),OFFSET('Sanitation Data'!$C$11,0,10*ROW('Sanitation Data'!C130)),NA())</f>
        <v>#N/A</v>
      </c>
      <c r="Y136" s="106" t="e">
        <f ca="true">+IF(AND(ISNUMBER(OFFSET('Sanitation Data'!$C$12,0,10*ROW('Sanitation Data'!C130))),'Data Summary'!CN136="Yes"),OFFSET('Sanitation Data'!$C$12,0,10*ROW('Sanitation Data'!C130)),NA())</f>
        <v>#N/A</v>
      </c>
      <c r="Z136" s="106" t="e">
        <f ca="true">+IF(AND(ISNUMBER(OFFSET('Sanitation Data'!$C$13,0,10*ROW('Sanitation Data'!C130))),'Data Summary'!CO136="Yes"),OFFSET('Sanitation Data'!$C$13,0,10*ROW('Sanitation Data'!C130)),NA())</f>
        <v>#N/A</v>
      </c>
      <c r="AA136" s="106" t="e">
        <f ca="true">+IF(AND(ISNUMBER(OFFSET('Sanitation Data'!$D$5,0,10*ROW('Sanitation Data'!D130))),'Data Summary'!CP136="Yes"),100-OFFSET('Sanitation Data'!$D$5,0,10*ROW('Sanitation Data'!D130)),NA())</f>
        <v>#N/A</v>
      </c>
      <c r="AB136" s="106" t="e">
        <f ca="true">+IF(AND(ISNUMBER(OFFSET('Sanitation Data'!$D$7,0,10*ROW('Sanitation Data'!D130))),'Data Summary'!CQ136="Yes"),OFFSET('Sanitation Data'!$D$7,0,10*ROW('Sanitation Data'!D130)),NA())</f>
        <v>#N/A</v>
      </c>
      <c r="AC136" s="106" t="e">
        <f ca="true">+IF(AND(ISNUMBER(OFFSET('Sanitation Data'!$D$11,0,10*ROW('Sanitation Data'!D130))),'Data Summary'!CR136="Yes"),OFFSET('Sanitation Data'!$D$11,0,10*ROW('Sanitation Data'!D130)),NA())</f>
        <v>#N/A</v>
      </c>
      <c r="AD136" s="106" t="e">
        <f ca="true">+IF(AND(ISNUMBER(OFFSET('Sanitation Data'!$D$12,0,10*ROW('Sanitation Data'!D130))),'Data Summary'!CS136="Yes"),OFFSET('Sanitation Data'!$D$12,0,10*ROW('Sanitation Data'!D130)),NA())</f>
        <v>#N/A</v>
      </c>
      <c r="AE136" s="106" t="e">
        <f ca="true">+IF(AND(ISNUMBER(OFFSET('Sanitation Data'!$D$13,0,10*ROW('Sanitation Data'!D130))),'Data Summary'!CT136="Yes"),OFFSET('Sanitation Data'!$D$13,0,10*ROW('Sanitation Data'!D130)),NA())</f>
        <v>#N/A</v>
      </c>
      <c r="AF136" s="106" t="e">
        <f ca="true">+IF(AND(ISNUMBER(OFFSET('Sanitation Data'!$E$5,0,10*ROW('Sanitation Data'!E130))),'Data Summary'!CU136="Yes"),100-OFFSET('Sanitation Data'!$E$5,0,10*ROW('Sanitation Data'!E130)),NA())</f>
        <v>#N/A</v>
      </c>
      <c r="AG136" s="106" t="e">
        <f ca="true">+IF(AND(ISNUMBER(OFFSET('Sanitation Data'!$E$7,0,10*ROW('Sanitation Data'!E130))),'Data Summary'!CV136="Yes"),OFFSET('Sanitation Data'!$E$7,0,10*ROW('Sanitation Data'!E130)),NA())</f>
        <v>#N/A</v>
      </c>
      <c r="AH136" s="106" t="e">
        <f ca="true">+IF(AND(ISNUMBER(OFFSET('Sanitation Data'!$E$11,0,10*ROW('Sanitation Data'!E130))),'Data Summary'!CW136="Yes"),OFFSET('Sanitation Data'!$E$11,0,10*ROW('Sanitation Data'!E130)),NA())</f>
        <v>#N/A</v>
      </c>
      <c r="AI136" s="106" t="e">
        <f ca="true">+IF(AND(ISNUMBER(OFFSET('Sanitation Data'!$E$12,0,10*ROW('Sanitation Data'!E130))),'Data Summary'!CX136="Yes"),OFFSET('Sanitation Data'!$E$12,0,10*ROW('Sanitation Data'!E130)),NA())</f>
        <v>#N/A</v>
      </c>
      <c r="AJ136" s="106" t="e">
        <f ca="true">+IF(AND(ISNUMBER(OFFSET('Sanitation Data'!$E$13,0,10*ROW('Sanitation Data'!E130))),'Data Summary'!CY136="Yes"),OFFSET('Sanitation Data'!$E$13,0,10*ROW('Sanitation Data'!E130)),NA())</f>
        <v>#N/A</v>
      </c>
      <c r="AK136" s="106" t="e">
        <f ca="true">+IF(AND(ISNUMBER(OFFSET('Sanitation Data'!$F$5,0,10*ROW('Sanitation Data'!F130))),'Data Summary'!CZ136="Yes"),100-OFFSET('Sanitation Data'!$F$5,0,10*ROW('Sanitation Data'!F130)),NA())</f>
        <v>#N/A</v>
      </c>
      <c r="AL136" s="106" t="e">
        <f ca="true">+IF(AND(ISNUMBER(OFFSET('Sanitation Data'!$F$7,0,10*ROW('Sanitation Data'!F130))),'Data Summary'!DA136="Yes"),OFFSET('Sanitation Data'!$F$7,0,10*ROW('Sanitation Data'!F130)),NA())</f>
        <v>#N/A</v>
      </c>
      <c r="AM136" s="106" t="e">
        <f ca="true">+IF(AND(ISNUMBER(OFFSET('Sanitation Data'!$F$11,0,10*ROW('Sanitation Data'!F130))),'Data Summary'!DB136="Yes"),OFFSET('Sanitation Data'!$F$11,0,10*ROW('Sanitation Data'!F130)),NA())</f>
        <v>#N/A</v>
      </c>
      <c r="AN136" s="106" t="e">
        <f ca="true">+IF(AND(ISNUMBER(OFFSET('Sanitation Data'!$F$12,0,10*ROW('Sanitation Data'!F130))),'Data Summary'!DC136="Yes"),OFFSET('Sanitation Data'!$F$12,0,10*ROW('Sanitation Data'!F130)),NA())</f>
        <v>#N/A</v>
      </c>
      <c r="AO136" s="106" t="e">
        <f ca="true">+IF(AND(ISNUMBER(OFFSET('Sanitation Data'!$F$13,0,10*ROW('Sanitation Data'!F130))),'Data Summary'!DD136="Yes"),OFFSET('Sanitation Data'!$F$13,0,10*ROW('Sanitation Data'!F130)),NA())</f>
        <v>#N/A</v>
      </c>
      <c r="AP136" s="106" t="e">
        <f ca="true">+IF(AND(ISNUMBER(OFFSET('Sanitation Data'!$G$5,0,10*ROW('Sanitation Data'!G130))),'Data Summary'!DE136="Yes"),100-OFFSET('Sanitation Data'!$G$5,0,10*ROW('Sanitation Data'!G130)),NA())</f>
        <v>#N/A</v>
      </c>
      <c r="AQ136" s="106" t="e">
        <f ca="true">+IF(AND(ISNUMBER(OFFSET('Sanitation Data'!$G$7,0,10*ROW('Sanitation Data'!G130))),'Data Summary'!DF136="Yes"),OFFSET('Sanitation Data'!$G$7,0,10*ROW('Sanitation Data'!G130)),NA())</f>
        <v>#N/A</v>
      </c>
      <c r="AR136" s="106" t="e">
        <f ca="true">+IF(AND(ISNUMBER(OFFSET('Sanitation Data'!$G$11,0,10*ROW('Sanitation Data'!G130))),'Data Summary'!DG136="Yes"),OFFSET('Sanitation Data'!$G$11,0,10*ROW('Sanitation Data'!G130)),NA())</f>
        <v>#N/A</v>
      </c>
      <c r="AS136" s="106" t="e">
        <f ca="true">+IF(AND(ISNUMBER(OFFSET('Sanitation Data'!$G$12,0,10*ROW('Sanitation Data'!G130))),'Data Summary'!DH136="Yes"),OFFSET('Sanitation Data'!$G$12,0,10*ROW('Sanitation Data'!G130)),NA())</f>
        <v>#N/A</v>
      </c>
      <c r="AT136" s="106" t="e">
        <f ca="true">+IF(AND(ISNUMBER(OFFSET('Sanitation Data'!$G$13,0,10*ROW('Sanitation Data'!G130))),'Data Summary'!DI136="Yes"),OFFSET('Sanitation Data'!$G$13,0,10*ROW('Sanitation Data'!G130)),NA())</f>
        <v>#N/A</v>
      </c>
      <c r="AU136" s="106" t="e">
        <f ca="true">+IF(AND(ISNUMBER(OFFSET('Sanitation Data'!$H$5,0,10*ROW('Sanitation Data'!H130))),'Data Summary'!DJ136="Yes"),100-OFFSET('Sanitation Data'!$H$5,0,10*ROW('Sanitation Data'!H130)),NA())</f>
        <v>#N/A</v>
      </c>
      <c r="AV136" s="106" t="e">
        <f ca="true">+IF(AND(ISNUMBER(OFFSET('Sanitation Data'!$H$7,0,10*ROW('Sanitation Data'!H130))),'Data Summary'!DK136="Yes"),OFFSET('Sanitation Data'!$H$7,0,10*ROW('Sanitation Data'!H130)),NA())</f>
        <v>#N/A</v>
      </c>
      <c r="AW136" s="106" t="e">
        <f ca="true">+IF(AND(ISNUMBER(OFFSET('Sanitation Data'!$H$11,0,10*ROW('Sanitation Data'!H130))),'Data Summary'!DL136="Yes"),OFFSET('Sanitation Data'!$H$11,0,10*ROW('Sanitation Data'!H130)),NA())</f>
        <v>#N/A</v>
      </c>
      <c r="AX136" s="106" t="e">
        <f ca="true">+IF(AND(ISNUMBER(OFFSET('Sanitation Data'!$H$12,0,10*ROW('Sanitation Data'!H130))),'Data Summary'!DM136="Yes"),OFFSET('Sanitation Data'!$H$12,0,10*ROW('Sanitation Data'!H130)),NA())</f>
        <v>#N/A</v>
      </c>
      <c r="AY136" s="106" t="e">
        <f ca="true">+IF(AND(ISNUMBER(OFFSET('Sanitation Data'!$H$13,0,10*ROW('Sanitation Data'!H130))),'Data Summary'!DN136="Yes"),OFFSET('Sanitation Data'!$H$13,0,10*ROW('Sanitation Data'!H130)),NA())</f>
        <v>#N/A</v>
      </c>
      <c r="AZ136" s="111" t="e">
        <f ca="true">+IF(AND(ISNUMBER(OFFSET('Hygiene Data'!$C$6,0,10*ROW('Hygiene Data'!C130))),'Data Summary'!DO136="Yes"),OFFSET('Hygiene Data'!$C$6,0,10*ROW('Hygiene Data'!C130)),NA())</f>
        <v>#N/A</v>
      </c>
      <c r="BA136" s="111" t="e">
        <f ca="true">+IF(AND(ISNUMBER(OFFSET('Hygiene Data'!$C$8,0,10*ROW('Hygiene Data'!C130))),'Data Summary'!DP136="Yes"),OFFSET('Hygiene Data'!$C$8,0,10*ROW('Hygiene Data'!C130)),NA())</f>
        <v>#N/A</v>
      </c>
      <c r="BB136" s="111" t="e">
        <f ca="true">+IF(AND(ISNUMBER(OFFSET('Hygiene Data'!$C$10,0,10*ROW('Hygiene Data'!C130))),'Data Summary'!DQ136="Yes"),OFFSET('Hygiene Data'!$C$10,0,10*ROW('Hygiene Data'!C130)),NA())</f>
        <v>#N/A</v>
      </c>
      <c r="BC136" s="111" t="e">
        <f ca="true">+IF(AND(ISNUMBER(OFFSET('Hygiene Data'!$D$6,0,10*ROW('Hygiene Data'!D130))),'Data Summary'!DR136="Yes"),OFFSET('Hygiene Data'!$D$6,0,10*ROW('Hygiene Data'!D130)),NA())</f>
        <v>#N/A</v>
      </c>
      <c r="BD136" s="111" t="e">
        <f ca="true">+IF(AND(ISNUMBER(OFFSET('Hygiene Data'!$D$8,0,10*ROW('Hygiene Data'!D130))),'Data Summary'!DS136="Yes"),OFFSET('Hygiene Data'!$D$8,0,10*ROW('Hygiene Data'!D130)),NA())</f>
        <v>#N/A</v>
      </c>
      <c r="BE136" s="111" t="e">
        <f ca="true">+IF(AND(ISNUMBER(OFFSET('Hygiene Data'!$D$10,0,10*ROW('Hygiene Data'!D130))),'Data Summary'!DT136="Yes"),OFFSET('Hygiene Data'!$D$10,0,10*ROW('Hygiene Data'!D130)),NA())</f>
        <v>#N/A</v>
      </c>
      <c r="BF136" s="111" t="e">
        <f ca="true">+IF(AND(ISNUMBER(OFFSET('Hygiene Data'!$E$6,0,10*ROW('Hygiene Data'!E130))),'Data Summary'!DU136="Yes"),OFFSET('Hygiene Data'!$E$6,0,10*ROW('Hygiene Data'!E130)),NA())</f>
        <v>#N/A</v>
      </c>
      <c r="BG136" s="111" t="e">
        <f ca="true">+IF(AND(ISNUMBER(OFFSET('Hygiene Data'!$E$8,0,10*ROW('Hygiene Data'!E130))),'Data Summary'!DV136="Yes"),OFFSET('Hygiene Data'!$E$8,0,10*ROW('Hygiene Data'!E130)),NA())</f>
        <v>#N/A</v>
      </c>
      <c r="BH136" s="111" t="e">
        <f ca="true">+IF(AND(ISNUMBER(OFFSET('Hygiene Data'!$E$10,0,10*ROW('Hygiene Data'!E130))),'Data Summary'!DW136="Yes"),OFFSET('Hygiene Data'!$E$10,0,10*ROW('Hygiene Data'!E130)),NA())</f>
        <v>#N/A</v>
      </c>
      <c r="BI136" s="111" t="e">
        <f ca="true">+IF(AND(ISNUMBER(OFFSET('Hygiene Data'!$F$6,0,10*ROW('Hygiene Data'!F130))),'Data Summary'!DX136="Yes"),OFFSET('Hygiene Data'!$F$6,0,10*ROW('Hygiene Data'!F130)),NA())</f>
        <v>#N/A</v>
      </c>
      <c r="BJ136" s="111" t="e">
        <f ca="true">+IF(AND(ISNUMBER(OFFSET('Hygiene Data'!$F$8,0,10*ROW('Hygiene Data'!F130))),'Data Summary'!DY136="Yes"),OFFSET('Hygiene Data'!$F$8,0,10*ROW('Hygiene Data'!F130)),NA())</f>
        <v>#N/A</v>
      </c>
      <c r="BK136" s="111" t="e">
        <f ca="true">+IF(AND(ISNUMBER(OFFSET('Hygiene Data'!$F$10,0,10*ROW('Hygiene Data'!F130))),'Data Summary'!DZ136="Yes"),OFFSET('Hygiene Data'!$F$10,0,10*ROW('Hygiene Data'!F130)),NA())</f>
        <v>#N/A</v>
      </c>
      <c r="BL136" s="111" t="e">
        <f ca="true">+IF(AND(ISNUMBER(OFFSET('Hygiene Data'!$G$6,0,10*ROW('Hygiene Data'!G130))),'Data Summary'!EA136="Yes"),OFFSET('Hygiene Data'!$G$6,0,10*ROW('Hygiene Data'!G130)),NA())</f>
        <v>#N/A</v>
      </c>
      <c r="BM136" s="111" t="e">
        <f ca="true">+IF(AND(ISNUMBER(OFFSET('Hygiene Data'!$G$8,0,10*ROW('Hygiene Data'!G130))),'Data Summary'!EB136="Yes"),OFFSET('Hygiene Data'!$G$8,0,10*ROW('Hygiene Data'!G130)),NA())</f>
        <v>#N/A</v>
      </c>
      <c r="BN136" s="111" t="e">
        <f ca="true">+IF(AND(ISNUMBER(OFFSET('Hygiene Data'!$G$10,0,10*ROW('Hygiene Data'!G130))),'Data Summary'!EC136="Yes"),OFFSET('Hygiene Data'!$G$10,0,10*ROW('Hygiene Data'!G130)),NA())</f>
        <v>#N/A</v>
      </c>
      <c r="BO136" s="111" t="e">
        <f ca="true">+IF(AND(ISNUMBER(OFFSET('Hygiene Data'!$H$6,0,10*ROW('Hygiene Data'!H130))),'Data Summary'!ED136="Yes"),OFFSET('Hygiene Data'!$H$6,0,10*ROW('Hygiene Data'!H130)),NA())</f>
        <v>#N/A</v>
      </c>
      <c r="BP136" s="111" t="e">
        <f ca="true">+IF(AND(ISNUMBER(OFFSET('Hygiene Data'!$H$8,0,10*ROW('Hygiene Data'!H130))),'Data Summary'!EE136="Yes"),OFFSET('Hygiene Data'!$H$8,0,10*ROW('Hygiene Data'!H130)),NA())</f>
        <v>#N/A</v>
      </c>
      <c r="BQ136" s="111" t="e">
        <f ca="true">+IF(AND(ISNUMBER(OFFSET('Hygiene Data'!$H$10,0,10*ROW('Hygiene Data'!H130))),'Data Summary'!EF136="Yes"),OFFSET('Hygiene Data'!$H$10,0,10*ROW('Hygiene Data'!H130)),NA())</f>
        <v>#N/A</v>
      </c>
    </row>
    <row r="137" x14ac:dyDescent="0.2">
      <c r="A137" s="59" t="e">
        <f ca="true">+IF(OFFSET('Water Data'!$B$1,0,10*ROW('Water Data'!B131))="",NA(),OFFSET('Water Data'!$B$1,0,10*ROW('Water Data'!B131)))</f>
        <v>#N/A</v>
      </c>
      <c r="B137" s="59" t="e">
        <f ca="true">+IF(OFFSET('Water Data'!$A$3,0,10*ROW('Water Data'!A134))="",NA(),OFFSET('Water Data'!$A$3,0,10*ROW('Water Data'!A134)))</f>
        <v>#N/A</v>
      </c>
      <c r="C137" s="59" t="e">
        <f ca="true">+IF(OFFSET('Water Data'!$C$3,0,10*ROW('Water Data'!C134))="",NA(),OFFSET('Water Data'!$C$3,0,10*ROW('Water Data'!C134)))</f>
        <v>#N/A</v>
      </c>
      <c r="D137" s="60" t="e">
        <f ca="true">+IF(AND(ISNUMBER(OFFSET('Water Data'!$C$5,0,10*ROW('Water Data'!C131))),'Data Summary'!BS137="Yes"),100-OFFSET('Water Data'!$C$5,0,10*ROW('Water Data'!C131)),NA())</f>
        <v>#N/A</v>
      </c>
      <c r="E137" s="60" t="e">
        <f ca="true">+IF(AND(ISNUMBER(OFFSET('Water Data'!$C$7,0,10*ROW('Water Data'!C131))),'Data Summary'!BT137="Yes"),OFFSET('Water Data'!$C$7,0,10*ROW('Water Data'!C131)),NA())</f>
        <v>#N/A</v>
      </c>
      <c r="F137" s="60" t="e">
        <f ca="true">+IF(AND(ISNUMBER(OFFSET('Water Data'!$C$10,0,10*ROW('Water Data'!C131))),'Data Summary'!BU137="Yes"),OFFSET('Water Data'!$C$10,0,10*ROW('Water Data'!C131)),NA())</f>
        <v>#N/A</v>
      </c>
      <c r="G137" s="60" t="e">
        <f ca="true">+IF(AND(ISNUMBER(OFFSET('Water Data'!$D$5,0,10*ROW('Water Data'!D131))),'Data Summary'!BV137="Yes"),100-OFFSET('Water Data'!$D$5,0,10*ROW('Water Data'!D131)),NA())</f>
        <v>#N/A</v>
      </c>
      <c r="H137" s="60" t="e">
        <f ca="true">+IF(AND(ISNUMBER(OFFSET('Water Data'!$D$7,0,10*ROW('Water Data'!D131))),'Data Summary'!BW137="Yes"),OFFSET('Water Data'!$D$7,0,10*ROW('Water Data'!D131)),NA())</f>
        <v>#N/A</v>
      </c>
      <c r="I137" s="60" t="e">
        <f ca="true">+IF(AND(ISNUMBER(OFFSET('Water Data'!$D$10,0,10*ROW('Water Data'!D131))),'Data Summary'!BX137="Yes"),OFFSET('Water Data'!$D$10,0,10*ROW('Water Data'!D131)),NA())</f>
        <v>#N/A</v>
      </c>
      <c r="J137" s="60" t="e">
        <f ca="true">+IF(AND(ISNUMBER(OFFSET('Water Data'!$E$5,0,10*ROW('Water Data'!E131))),'Data Summary'!BY137="Yes"),100-OFFSET('Water Data'!$E$5,0,10*ROW('Water Data'!E131)),NA())</f>
        <v>#N/A</v>
      </c>
      <c r="K137" s="60" t="e">
        <f ca="true">+IF(AND(ISNUMBER(OFFSET('Water Data'!$E$7,0,10*ROW('Water Data'!E131))),'Data Summary'!BZ137="Yes"),OFFSET('Water Data'!$E$7,0,10*ROW('Water Data'!E131)),NA())</f>
        <v>#N/A</v>
      </c>
      <c r="L137" s="60" t="e">
        <f ca="true">+IF(AND(ISNUMBER(OFFSET('Water Data'!$E$10,0,10*ROW('Water Data'!E131))),'Data Summary'!CA137="Yes"),OFFSET('Water Data'!$E$10,0,10*ROW('Water Data'!E131)),NA())</f>
        <v>#N/A</v>
      </c>
      <c r="M137" s="60" t="e">
        <f ca="true">+IF(AND(ISNUMBER(OFFSET('Water Data'!$F$5,0,10*ROW('Water Data'!F131))),'Data Summary'!CB137="Yes"),100-OFFSET('Water Data'!$F$5,0,10*ROW('Water Data'!F131)),NA())</f>
        <v>#N/A</v>
      </c>
      <c r="N137" s="60" t="e">
        <f ca="true">+IF(AND(ISNUMBER(OFFSET('Water Data'!$F$7,0,10*ROW('Water Data'!F131))),'Data Summary'!CC137="Yes"),OFFSET('Water Data'!$F$7,0,10*ROW('Water Data'!F131)),NA())</f>
        <v>#N/A</v>
      </c>
      <c r="O137" s="60" t="e">
        <f ca="true">+IF(AND(ISNUMBER(OFFSET('Water Data'!$F$10,0,10*ROW('Water Data'!F131))),'Data Summary'!CD137="Yes"),OFFSET('Water Data'!$F$10,0,10*ROW('Water Data'!F131)),NA())</f>
        <v>#N/A</v>
      </c>
      <c r="P137" s="60" t="e">
        <f ca="true">+IF(AND(ISNUMBER(OFFSET('Water Data'!$G$5,0,10*ROW('Water Data'!G131))),'Data Summary'!CE137="Yes"),100-OFFSET('Water Data'!$G$5,0,10*ROW('Water Data'!G131)),NA())</f>
        <v>#N/A</v>
      </c>
      <c r="Q137" s="60" t="e">
        <f ca="true">+IF(AND(ISNUMBER(OFFSET('Water Data'!$G$7,0,10*ROW('Water Data'!G131))),'Data Summary'!CF137="Yes"),OFFSET('Water Data'!$G$7,0,10*ROW('Water Data'!G131)),NA())</f>
        <v>#N/A</v>
      </c>
      <c r="R137" s="60" t="e">
        <f ca="true">+IF(AND(ISNUMBER(OFFSET('Water Data'!$G$10,0,10*ROW('Water Data'!G131))),'Data Summary'!CG137="Yes"),OFFSET('Water Data'!$G$10,0,10*ROW('Water Data'!G131)),NA())</f>
        <v>#N/A</v>
      </c>
      <c r="S137" s="60" t="e">
        <f ca="true">+IF(AND(ISNUMBER(OFFSET('Water Data'!$H$5,0,10*ROW('Water Data'!H131))),'Data Summary'!CH137="Yes"),100-OFFSET('Water Data'!$H$5,0,10*ROW('Water Data'!H131)),NA())</f>
        <v>#N/A</v>
      </c>
      <c r="T137" s="60" t="e">
        <f ca="true">+IF(AND(ISNUMBER(OFFSET('Water Data'!$H$7,0,10*ROW('Water Data'!H131))),'Data Summary'!CI137="Yes"),OFFSET('Water Data'!$H$7,0,10*ROW('Water Data'!H131)),NA())</f>
        <v>#N/A</v>
      </c>
      <c r="U137" s="60" t="e">
        <f ca="true">+IF(AND(ISNUMBER(OFFSET('Water Data'!$H$10,0,10*ROW('Water Data'!H131))),'Data Summary'!CJ137="Yes"),OFFSET('Water Data'!$H$10,0,10*ROW('Water Data'!H131)),NA())</f>
        <v>#N/A</v>
      </c>
      <c r="V137" s="106" t="e">
        <f ca="true">+IF(AND(ISNUMBER(OFFSET('Sanitation Data'!$C$5,0,10*ROW('Sanitation Data'!C131))),'Data Summary'!CK137="Yes"),100-OFFSET('Sanitation Data'!$C$5,0,10*ROW('Sanitation Data'!C131)),NA())</f>
        <v>#N/A</v>
      </c>
      <c r="W137" s="106" t="e">
        <f ca="true">+IF(AND(ISNUMBER(OFFSET('Sanitation Data'!$C$7,0,10*ROW('Sanitation Data'!C131))),'Data Summary'!CL137="Yes"),OFFSET('Sanitation Data'!$C$7,0,10*ROW('Sanitation Data'!C131)),NA())</f>
        <v>#N/A</v>
      </c>
      <c r="X137" s="106" t="e">
        <f ca="true">+IF(AND(ISNUMBER(OFFSET('Sanitation Data'!$C$11,0,10*ROW('Sanitation Data'!C131))),'Data Summary'!CM137="Yes"),OFFSET('Sanitation Data'!$C$11,0,10*ROW('Sanitation Data'!C131)),NA())</f>
        <v>#N/A</v>
      </c>
      <c r="Y137" s="106" t="e">
        <f ca="true">+IF(AND(ISNUMBER(OFFSET('Sanitation Data'!$C$12,0,10*ROW('Sanitation Data'!C131))),'Data Summary'!CN137="Yes"),OFFSET('Sanitation Data'!$C$12,0,10*ROW('Sanitation Data'!C131)),NA())</f>
        <v>#N/A</v>
      </c>
      <c r="Z137" s="106" t="e">
        <f ca="true">+IF(AND(ISNUMBER(OFFSET('Sanitation Data'!$C$13,0,10*ROW('Sanitation Data'!C131))),'Data Summary'!CO137="Yes"),OFFSET('Sanitation Data'!$C$13,0,10*ROW('Sanitation Data'!C131)),NA())</f>
        <v>#N/A</v>
      </c>
      <c r="AA137" s="106" t="e">
        <f ca="true">+IF(AND(ISNUMBER(OFFSET('Sanitation Data'!$D$5,0,10*ROW('Sanitation Data'!D131))),'Data Summary'!CP137="Yes"),100-OFFSET('Sanitation Data'!$D$5,0,10*ROW('Sanitation Data'!D131)),NA())</f>
        <v>#N/A</v>
      </c>
      <c r="AB137" s="106" t="e">
        <f ca="true">+IF(AND(ISNUMBER(OFFSET('Sanitation Data'!$D$7,0,10*ROW('Sanitation Data'!D131))),'Data Summary'!CQ137="Yes"),OFFSET('Sanitation Data'!$D$7,0,10*ROW('Sanitation Data'!D131)),NA())</f>
        <v>#N/A</v>
      </c>
      <c r="AC137" s="106" t="e">
        <f ca="true">+IF(AND(ISNUMBER(OFFSET('Sanitation Data'!$D$11,0,10*ROW('Sanitation Data'!D131))),'Data Summary'!CR137="Yes"),OFFSET('Sanitation Data'!$D$11,0,10*ROW('Sanitation Data'!D131)),NA())</f>
        <v>#N/A</v>
      </c>
      <c r="AD137" s="106" t="e">
        <f ca="true">+IF(AND(ISNUMBER(OFFSET('Sanitation Data'!$D$12,0,10*ROW('Sanitation Data'!D131))),'Data Summary'!CS137="Yes"),OFFSET('Sanitation Data'!$D$12,0,10*ROW('Sanitation Data'!D131)),NA())</f>
        <v>#N/A</v>
      </c>
      <c r="AE137" s="106" t="e">
        <f ca="true">+IF(AND(ISNUMBER(OFFSET('Sanitation Data'!$D$13,0,10*ROW('Sanitation Data'!D131))),'Data Summary'!CT137="Yes"),OFFSET('Sanitation Data'!$D$13,0,10*ROW('Sanitation Data'!D131)),NA())</f>
        <v>#N/A</v>
      </c>
      <c r="AF137" s="106" t="e">
        <f ca="true">+IF(AND(ISNUMBER(OFFSET('Sanitation Data'!$E$5,0,10*ROW('Sanitation Data'!E131))),'Data Summary'!CU137="Yes"),100-OFFSET('Sanitation Data'!$E$5,0,10*ROW('Sanitation Data'!E131)),NA())</f>
        <v>#N/A</v>
      </c>
      <c r="AG137" s="106" t="e">
        <f ca="true">+IF(AND(ISNUMBER(OFFSET('Sanitation Data'!$E$7,0,10*ROW('Sanitation Data'!E131))),'Data Summary'!CV137="Yes"),OFFSET('Sanitation Data'!$E$7,0,10*ROW('Sanitation Data'!E131)),NA())</f>
        <v>#N/A</v>
      </c>
      <c r="AH137" s="106" t="e">
        <f ca="true">+IF(AND(ISNUMBER(OFFSET('Sanitation Data'!$E$11,0,10*ROW('Sanitation Data'!E131))),'Data Summary'!CW137="Yes"),OFFSET('Sanitation Data'!$E$11,0,10*ROW('Sanitation Data'!E131)),NA())</f>
        <v>#N/A</v>
      </c>
      <c r="AI137" s="106" t="e">
        <f ca="true">+IF(AND(ISNUMBER(OFFSET('Sanitation Data'!$E$12,0,10*ROW('Sanitation Data'!E131))),'Data Summary'!CX137="Yes"),OFFSET('Sanitation Data'!$E$12,0,10*ROW('Sanitation Data'!E131)),NA())</f>
        <v>#N/A</v>
      </c>
      <c r="AJ137" s="106" t="e">
        <f ca="true">+IF(AND(ISNUMBER(OFFSET('Sanitation Data'!$E$13,0,10*ROW('Sanitation Data'!E131))),'Data Summary'!CY137="Yes"),OFFSET('Sanitation Data'!$E$13,0,10*ROW('Sanitation Data'!E131)),NA())</f>
        <v>#N/A</v>
      </c>
      <c r="AK137" s="106" t="e">
        <f ca="true">+IF(AND(ISNUMBER(OFFSET('Sanitation Data'!$F$5,0,10*ROW('Sanitation Data'!F131))),'Data Summary'!CZ137="Yes"),100-OFFSET('Sanitation Data'!$F$5,0,10*ROW('Sanitation Data'!F131)),NA())</f>
        <v>#N/A</v>
      </c>
      <c r="AL137" s="106" t="e">
        <f ca="true">+IF(AND(ISNUMBER(OFFSET('Sanitation Data'!$F$7,0,10*ROW('Sanitation Data'!F131))),'Data Summary'!DA137="Yes"),OFFSET('Sanitation Data'!$F$7,0,10*ROW('Sanitation Data'!F131)),NA())</f>
        <v>#N/A</v>
      </c>
      <c r="AM137" s="106" t="e">
        <f ca="true">+IF(AND(ISNUMBER(OFFSET('Sanitation Data'!$F$11,0,10*ROW('Sanitation Data'!F131))),'Data Summary'!DB137="Yes"),OFFSET('Sanitation Data'!$F$11,0,10*ROW('Sanitation Data'!F131)),NA())</f>
        <v>#N/A</v>
      </c>
      <c r="AN137" s="106" t="e">
        <f ca="true">+IF(AND(ISNUMBER(OFFSET('Sanitation Data'!$F$12,0,10*ROW('Sanitation Data'!F131))),'Data Summary'!DC137="Yes"),OFFSET('Sanitation Data'!$F$12,0,10*ROW('Sanitation Data'!F131)),NA())</f>
        <v>#N/A</v>
      </c>
      <c r="AO137" s="106" t="e">
        <f ca="true">+IF(AND(ISNUMBER(OFFSET('Sanitation Data'!$F$13,0,10*ROW('Sanitation Data'!F131))),'Data Summary'!DD137="Yes"),OFFSET('Sanitation Data'!$F$13,0,10*ROW('Sanitation Data'!F131)),NA())</f>
        <v>#N/A</v>
      </c>
      <c r="AP137" s="106" t="e">
        <f ca="true">+IF(AND(ISNUMBER(OFFSET('Sanitation Data'!$G$5,0,10*ROW('Sanitation Data'!G131))),'Data Summary'!DE137="Yes"),100-OFFSET('Sanitation Data'!$G$5,0,10*ROW('Sanitation Data'!G131)),NA())</f>
        <v>#N/A</v>
      </c>
      <c r="AQ137" s="106" t="e">
        <f ca="true">+IF(AND(ISNUMBER(OFFSET('Sanitation Data'!$G$7,0,10*ROW('Sanitation Data'!G131))),'Data Summary'!DF137="Yes"),OFFSET('Sanitation Data'!$G$7,0,10*ROW('Sanitation Data'!G131)),NA())</f>
        <v>#N/A</v>
      </c>
      <c r="AR137" s="106" t="e">
        <f ca="true">+IF(AND(ISNUMBER(OFFSET('Sanitation Data'!$G$11,0,10*ROW('Sanitation Data'!G131))),'Data Summary'!DG137="Yes"),OFFSET('Sanitation Data'!$G$11,0,10*ROW('Sanitation Data'!G131)),NA())</f>
        <v>#N/A</v>
      </c>
      <c r="AS137" s="106" t="e">
        <f ca="true">+IF(AND(ISNUMBER(OFFSET('Sanitation Data'!$G$12,0,10*ROW('Sanitation Data'!G131))),'Data Summary'!DH137="Yes"),OFFSET('Sanitation Data'!$G$12,0,10*ROW('Sanitation Data'!G131)),NA())</f>
        <v>#N/A</v>
      </c>
      <c r="AT137" s="106" t="e">
        <f ca="true">+IF(AND(ISNUMBER(OFFSET('Sanitation Data'!$G$13,0,10*ROW('Sanitation Data'!G131))),'Data Summary'!DI137="Yes"),OFFSET('Sanitation Data'!$G$13,0,10*ROW('Sanitation Data'!G131)),NA())</f>
        <v>#N/A</v>
      </c>
      <c r="AU137" s="106" t="e">
        <f ca="true">+IF(AND(ISNUMBER(OFFSET('Sanitation Data'!$H$5,0,10*ROW('Sanitation Data'!H131))),'Data Summary'!DJ137="Yes"),100-OFFSET('Sanitation Data'!$H$5,0,10*ROW('Sanitation Data'!H131)),NA())</f>
        <v>#N/A</v>
      </c>
      <c r="AV137" s="106" t="e">
        <f ca="true">+IF(AND(ISNUMBER(OFFSET('Sanitation Data'!$H$7,0,10*ROW('Sanitation Data'!H131))),'Data Summary'!DK137="Yes"),OFFSET('Sanitation Data'!$H$7,0,10*ROW('Sanitation Data'!H131)),NA())</f>
        <v>#N/A</v>
      </c>
      <c r="AW137" s="106" t="e">
        <f ca="true">+IF(AND(ISNUMBER(OFFSET('Sanitation Data'!$H$11,0,10*ROW('Sanitation Data'!H131))),'Data Summary'!DL137="Yes"),OFFSET('Sanitation Data'!$H$11,0,10*ROW('Sanitation Data'!H131)),NA())</f>
        <v>#N/A</v>
      </c>
      <c r="AX137" s="106" t="e">
        <f ca="true">+IF(AND(ISNUMBER(OFFSET('Sanitation Data'!$H$12,0,10*ROW('Sanitation Data'!H131))),'Data Summary'!DM137="Yes"),OFFSET('Sanitation Data'!$H$12,0,10*ROW('Sanitation Data'!H131)),NA())</f>
        <v>#N/A</v>
      </c>
      <c r="AY137" s="106" t="e">
        <f ca="true">+IF(AND(ISNUMBER(OFFSET('Sanitation Data'!$H$13,0,10*ROW('Sanitation Data'!H131))),'Data Summary'!DN137="Yes"),OFFSET('Sanitation Data'!$H$13,0,10*ROW('Sanitation Data'!H131)),NA())</f>
        <v>#N/A</v>
      </c>
      <c r="AZ137" s="111" t="e">
        <f ca="true">+IF(AND(ISNUMBER(OFFSET('Hygiene Data'!$C$6,0,10*ROW('Hygiene Data'!C131))),'Data Summary'!DO137="Yes"),OFFSET('Hygiene Data'!$C$6,0,10*ROW('Hygiene Data'!C131)),NA())</f>
        <v>#N/A</v>
      </c>
      <c r="BA137" s="111" t="e">
        <f ca="true">+IF(AND(ISNUMBER(OFFSET('Hygiene Data'!$C$8,0,10*ROW('Hygiene Data'!C131))),'Data Summary'!DP137="Yes"),OFFSET('Hygiene Data'!$C$8,0,10*ROW('Hygiene Data'!C131)),NA())</f>
        <v>#N/A</v>
      </c>
      <c r="BB137" s="111" t="e">
        <f ca="true">+IF(AND(ISNUMBER(OFFSET('Hygiene Data'!$C$10,0,10*ROW('Hygiene Data'!C131))),'Data Summary'!DQ137="Yes"),OFFSET('Hygiene Data'!$C$10,0,10*ROW('Hygiene Data'!C131)),NA())</f>
        <v>#N/A</v>
      </c>
      <c r="BC137" s="111" t="e">
        <f ca="true">+IF(AND(ISNUMBER(OFFSET('Hygiene Data'!$D$6,0,10*ROW('Hygiene Data'!D131))),'Data Summary'!DR137="Yes"),OFFSET('Hygiene Data'!$D$6,0,10*ROW('Hygiene Data'!D131)),NA())</f>
        <v>#N/A</v>
      </c>
      <c r="BD137" s="111" t="e">
        <f ca="true">+IF(AND(ISNUMBER(OFFSET('Hygiene Data'!$D$8,0,10*ROW('Hygiene Data'!D131))),'Data Summary'!DS137="Yes"),OFFSET('Hygiene Data'!$D$8,0,10*ROW('Hygiene Data'!D131)),NA())</f>
        <v>#N/A</v>
      </c>
      <c r="BE137" s="111" t="e">
        <f ca="true">+IF(AND(ISNUMBER(OFFSET('Hygiene Data'!$D$10,0,10*ROW('Hygiene Data'!D131))),'Data Summary'!DT137="Yes"),OFFSET('Hygiene Data'!$D$10,0,10*ROW('Hygiene Data'!D131)),NA())</f>
        <v>#N/A</v>
      </c>
      <c r="BF137" s="111" t="e">
        <f ca="true">+IF(AND(ISNUMBER(OFFSET('Hygiene Data'!$E$6,0,10*ROW('Hygiene Data'!E131))),'Data Summary'!DU137="Yes"),OFFSET('Hygiene Data'!$E$6,0,10*ROW('Hygiene Data'!E131)),NA())</f>
        <v>#N/A</v>
      </c>
      <c r="BG137" s="111" t="e">
        <f ca="true">+IF(AND(ISNUMBER(OFFSET('Hygiene Data'!$E$8,0,10*ROW('Hygiene Data'!E131))),'Data Summary'!DV137="Yes"),OFFSET('Hygiene Data'!$E$8,0,10*ROW('Hygiene Data'!E131)),NA())</f>
        <v>#N/A</v>
      </c>
      <c r="BH137" s="111" t="e">
        <f ca="true">+IF(AND(ISNUMBER(OFFSET('Hygiene Data'!$E$10,0,10*ROW('Hygiene Data'!E131))),'Data Summary'!DW137="Yes"),OFFSET('Hygiene Data'!$E$10,0,10*ROW('Hygiene Data'!E131)),NA())</f>
        <v>#N/A</v>
      </c>
      <c r="BI137" s="111" t="e">
        <f ca="true">+IF(AND(ISNUMBER(OFFSET('Hygiene Data'!$F$6,0,10*ROW('Hygiene Data'!F131))),'Data Summary'!DX137="Yes"),OFFSET('Hygiene Data'!$F$6,0,10*ROW('Hygiene Data'!F131)),NA())</f>
        <v>#N/A</v>
      </c>
      <c r="BJ137" s="111" t="e">
        <f ca="true">+IF(AND(ISNUMBER(OFFSET('Hygiene Data'!$F$8,0,10*ROW('Hygiene Data'!F131))),'Data Summary'!DY137="Yes"),OFFSET('Hygiene Data'!$F$8,0,10*ROW('Hygiene Data'!F131)),NA())</f>
        <v>#N/A</v>
      </c>
      <c r="BK137" s="111" t="e">
        <f ca="true">+IF(AND(ISNUMBER(OFFSET('Hygiene Data'!$F$10,0,10*ROW('Hygiene Data'!F131))),'Data Summary'!DZ137="Yes"),OFFSET('Hygiene Data'!$F$10,0,10*ROW('Hygiene Data'!F131)),NA())</f>
        <v>#N/A</v>
      </c>
      <c r="BL137" s="111" t="e">
        <f ca="true">+IF(AND(ISNUMBER(OFFSET('Hygiene Data'!$G$6,0,10*ROW('Hygiene Data'!G131))),'Data Summary'!EA137="Yes"),OFFSET('Hygiene Data'!$G$6,0,10*ROW('Hygiene Data'!G131)),NA())</f>
        <v>#N/A</v>
      </c>
      <c r="BM137" s="111" t="e">
        <f ca="true">+IF(AND(ISNUMBER(OFFSET('Hygiene Data'!$G$8,0,10*ROW('Hygiene Data'!G131))),'Data Summary'!EB137="Yes"),OFFSET('Hygiene Data'!$G$8,0,10*ROW('Hygiene Data'!G131)),NA())</f>
        <v>#N/A</v>
      </c>
      <c r="BN137" s="111" t="e">
        <f ca="true">+IF(AND(ISNUMBER(OFFSET('Hygiene Data'!$G$10,0,10*ROW('Hygiene Data'!G131))),'Data Summary'!EC137="Yes"),OFFSET('Hygiene Data'!$G$10,0,10*ROW('Hygiene Data'!G131)),NA())</f>
        <v>#N/A</v>
      </c>
      <c r="BO137" s="111" t="e">
        <f ca="true">+IF(AND(ISNUMBER(OFFSET('Hygiene Data'!$H$6,0,10*ROW('Hygiene Data'!H131))),'Data Summary'!ED137="Yes"),OFFSET('Hygiene Data'!$H$6,0,10*ROW('Hygiene Data'!H131)),NA())</f>
        <v>#N/A</v>
      </c>
      <c r="BP137" s="111" t="e">
        <f ca="true">+IF(AND(ISNUMBER(OFFSET('Hygiene Data'!$H$8,0,10*ROW('Hygiene Data'!H131))),'Data Summary'!EE137="Yes"),OFFSET('Hygiene Data'!$H$8,0,10*ROW('Hygiene Data'!H131)),NA())</f>
        <v>#N/A</v>
      </c>
      <c r="BQ137" s="111" t="e">
        <f ca="true">+IF(AND(ISNUMBER(OFFSET('Hygiene Data'!$H$10,0,10*ROW('Hygiene Data'!H131))),'Data Summary'!EF137="Yes"),OFFSET('Hygiene Data'!$H$10,0,10*ROW('Hygiene Data'!H131)),NA())</f>
        <v>#N/A</v>
      </c>
    </row>
    <row r="138" x14ac:dyDescent="0.2">
      <c r="A138" s="59" t="e">
        <f ca="true">+IF(OFFSET('Water Data'!$B$1,0,10*ROW('Water Data'!B132))="",NA(),OFFSET('Water Data'!$B$1,0,10*ROW('Water Data'!B132)))</f>
        <v>#N/A</v>
      </c>
      <c r="B138" s="59" t="e">
        <f ca="true">+IF(OFFSET('Water Data'!$A$3,0,10*ROW('Water Data'!A135))="",NA(),OFFSET('Water Data'!$A$3,0,10*ROW('Water Data'!A135)))</f>
        <v>#N/A</v>
      </c>
      <c r="C138" s="59" t="e">
        <f ca="true">+IF(OFFSET('Water Data'!$C$3,0,10*ROW('Water Data'!C135))="",NA(),OFFSET('Water Data'!$C$3,0,10*ROW('Water Data'!C135)))</f>
        <v>#N/A</v>
      </c>
      <c r="D138" s="60" t="e">
        <f ca="true">+IF(AND(ISNUMBER(OFFSET('Water Data'!$C$5,0,10*ROW('Water Data'!C132))),'Data Summary'!BS138="Yes"),100-OFFSET('Water Data'!$C$5,0,10*ROW('Water Data'!C132)),NA())</f>
        <v>#N/A</v>
      </c>
      <c r="E138" s="60" t="e">
        <f ca="true">+IF(AND(ISNUMBER(OFFSET('Water Data'!$C$7,0,10*ROW('Water Data'!C132))),'Data Summary'!BT138="Yes"),OFFSET('Water Data'!$C$7,0,10*ROW('Water Data'!C132)),NA())</f>
        <v>#N/A</v>
      </c>
      <c r="F138" s="60" t="e">
        <f ca="true">+IF(AND(ISNUMBER(OFFSET('Water Data'!$C$10,0,10*ROW('Water Data'!C132))),'Data Summary'!BU138="Yes"),OFFSET('Water Data'!$C$10,0,10*ROW('Water Data'!C132)),NA())</f>
        <v>#N/A</v>
      </c>
      <c r="G138" s="60" t="e">
        <f ca="true">+IF(AND(ISNUMBER(OFFSET('Water Data'!$D$5,0,10*ROW('Water Data'!D132))),'Data Summary'!BV138="Yes"),100-OFFSET('Water Data'!$D$5,0,10*ROW('Water Data'!D132)),NA())</f>
        <v>#N/A</v>
      </c>
      <c r="H138" s="60" t="e">
        <f ca="true">+IF(AND(ISNUMBER(OFFSET('Water Data'!$D$7,0,10*ROW('Water Data'!D132))),'Data Summary'!BW138="Yes"),OFFSET('Water Data'!$D$7,0,10*ROW('Water Data'!D132)),NA())</f>
        <v>#N/A</v>
      </c>
      <c r="I138" s="60" t="e">
        <f ca="true">+IF(AND(ISNUMBER(OFFSET('Water Data'!$D$10,0,10*ROW('Water Data'!D132))),'Data Summary'!BX138="Yes"),OFFSET('Water Data'!$D$10,0,10*ROW('Water Data'!D132)),NA())</f>
        <v>#N/A</v>
      </c>
      <c r="J138" s="60" t="e">
        <f ca="true">+IF(AND(ISNUMBER(OFFSET('Water Data'!$E$5,0,10*ROW('Water Data'!E132))),'Data Summary'!BY138="Yes"),100-OFFSET('Water Data'!$E$5,0,10*ROW('Water Data'!E132)),NA())</f>
        <v>#N/A</v>
      </c>
      <c r="K138" s="60" t="e">
        <f ca="true">+IF(AND(ISNUMBER(OFFSET('Water Data'!$E$7,0,10*ROW('Water Data'!E132))),'Data Summary'!BZ138="Yes"),OFFSET('Water Data'!$E$7,0,10*ROW('Water Data'!E132)),NA())</f>
        <v>#N/A</v>
      </c>
      <c r="L138" s="60" t="e">
        <f ca="true">+IF(AND(ISNUMBER(OFFSET('Water Data'!$E$10,0,10*ROW('Water Data'!E132))),'Data Summary'!CA138="Yes"),OFFSET('Water Data'!$E$10,0,10*ROW('Water Data'!E132)),NA())</f>
        <v>#N/A</v>
      </c>
      <c r="M138" s="60" t="e">
        <f ca="true">+IF(AND(ISNUMBER(OFFSET('Water Data'!$F$5,0,10*ROW('Water Data'!F132))),'Data Summary'!CB138="Yes"),100-OFFSET('Water Data'!$F$5,0,10*ROW('Water Data'!F132)),NA())</f>
        <v>#N/A</v>
      </c>
      <c r="N138" s="60" t="e">
        <f ca="true">+IF(AND(ISNUMBER(OFFSET('Water Data'!$F$7,0,10*ROW('Water Data'!F132))),'Data Summary'!CC138="Yes"),OFFSET('Water Data'!$F$7,0,10*ROW('Water Data'!F132)),NA())</f>
        <v>#N/A</v>
      </c>
      <c r="O138" s="60" t="e">
        <f ca="true">+IF(AND(ISNUMBER(OFFSET('Water Data'!$F$10,0,10*ROW('Water Data'!F132))),'Data Summary'!CD138="Yes"),OFFSET('Water Data'!$F$10,0,10*ROW('Water Data'!F132)),NA())</f>
        <v>#N/A</v>
      </c>
      <c r="P138" s="60" t="e">
        <f ca="true">+IF(AND(ISNUMBER(OFFSET('Water Data'!$G$5,0,10*ROW('Water Data'!G132))),'Data Summary'!CE138="Yes"),100-OFFSET('Water Data'!$G$5,0,10*ROW('Water Data'!G132)),NA())</f>
        <v>#N/A</v>
      </c>
      <c r="Q138" s="60" t="e">
        <f ca="true">+IF(AND(ISNUMBER(OFFSET('Water Data'!$G$7,0,10*ROW('Water Data'!G132))),'Data Summary'!CF138="Yes"),OFFSET('Water Data'!$G$7,0,10*ROW('Water Data'!G132)),NA())</f>
        <v>#N/A</v>
      </c>
      <c r="R138" s="60" t="e">
        <f ca="true">+IF(AND(ISNUMBER(OFFSET('Water Data'!$G$10,0,10*ROW('Water Data'!G132))),'Data Summary'!CG138="Yes"),OFFSET('Water Data'!$G$10,0,10*ROW('Water Data'!G132)),NA())</f>
        <v>#N/A</v>
      </c>
      <c r="S138" s="60" t="e">
        <f ca="true">+IF(AND(ISNUMBER(OFFSET('Water Data'!$H$5,0,10*ROW('Water Data'!H132))),'Data Summary'!CH138="Yes"),100-OFFSET('Water Data'!$H$5,0,10*ROW('Water Data'!H132)),NA())</f>
        <v>#N/A</v>
      </c>
      <c r="T138" s="60" t="e">
        <f ca="true">+IF(AND(ISNUMBER(OFFSET('Water Data'!$H$7,0,10*ROW('Water Data'!H132))),'Data Summary'!CI138="Yes"),OFFSET('Water Data'!$H$7,0,10*ROW('Water Data'!H132)),NA())</f>
        <v>#N/A</v>
      </c>
      <c r="U138" s="60" t="e">
        <f ca="true">+IF(AND(ISNUMBER(OFFSET('Water Data'!$H$10,0,10*ROW('Water Data'!H132))),'Data Summary'!CJ138="Yes"),OFFSET('Water Data'!$H$10,0,10*ROW('Water Data'!H132)),NA())</f>
        <v>#N/A</v>
      </c>
      <c r="V138" s="106" t="e">
        <f ca="true">+IF(AND(ISNUMBER(OFFSET('Sanitation Data'!$C$5,0,10*ROW('Sanitation Data'!C132))),'Data Summary'!CK138="Yes"),100-OFFSET('Sanitation Data'!$C$5,0,10*ROW('Sanitation Data'!C132)),NA())</f>
        <v>#N/A</v>
      </c>
      <c r="W138" s="106" t="e">
        <f ca="true">+IF(AND(ISNUMBER(OFFSET('Sanitation Data'!$C$7,0,10*ROW('Sanitation Data'!C132))),'Data Summary'!CL138="Yes"),OFFSET('Sanitation Data'!$C$7,0,10*ROW('Sanitation Data'!C132)),NA())</f>
        <v>#N/A</v>
      </c>
      <c r="X138" s="106" t="e">
        <f ca="true">+IF(AND(ISNUMBER(OFFSET('Sanitation Data'!$C$11,0,10*ROW('Sanitation Data'!C132))),'Data Summary'!CM138="Yes"),OFFSET('Sanitation Data'!$C$11,0,10*ROW('Sanitation Data'!C132)),NA())</f>
        <v>#N/A</v>
      </c>
      <c r="Y138" s="106" t="e">
        <f ca="true">+IF(AND(ISNUMBER(OFFSET('Sanitation Data'!$C$12,0,10*ROW('Sanitation Data'!C132))),'Data Summary'!CN138="Yes"),OFFSET('Sanitation Data'!$C$12,0,10*ROW('Sanitation Data'!C132)),NA())</f>
        <v>#N/A</v>
      </c>
      <c r="Z138" s="106" t="e">
        <f ca="true">+IF(AND(ISNUMBER(OFFSET('Sanitation Data'!$C$13,0,10*ROW('Sanitation Data'!C132))),'Data Summary'!CO138="Yes"),OFFSET('Sanitation Data'!$C$13,0,10*ROW('Sanitation Data'!C132)),NA())</f>
        <v>#N/A</v>
      </c>
      <c r="AA138" s="106" t="e">
        <f ca="true">+IF(AND(ISNUMBER(OFFSET('Sanitation Data'!$D$5,0,10*ROW('Sanitation Data'!D132))),'Data Summary'!CP138="Yes"),100-OFFSET('Sanitation Data'!$D$5,0,10*ROW('Sanitation Data'!D132)),NA())</f>
        <v>#N/A</v>
      </c>
      <c r="AB138" s="106" t="e">
        <f ca="true">+IF(AND(ISNUMBER(OFFSET('Sanitation Data'!$D$7,0,10*ROW('Sanitation Data'!D132))),'Data Summary'!CQ138="Yes"),OFFSET('Sanitation Data'!$D$7,0,10*ROW('Sanitation Data'!D132)),NA())</f>
        <v>#N/A</v>
      </c>
      <c r="AC138" s="106" t="e">
        <f ca="true">+IF(AND(ISNUMBER(OFFSET('Sanitation Data'!$D$11,0,10*ROW('Sanitation Data'!D132))),'Data Summary'!CR138="Yes"),OFFSET('Sanitation Data'!$D$11,0,10*ROW('Sanitation Data'!D132)),NA())</f>
        <v>#N/A</v>
      </c>
      <c r="AD138" s="106" t="e">
        <f ca="true">+IF(AND(ISNUMBER(OFFSET('Sanitation Data'!$D$12,0,10*ROW('Sanitation Data'!D132))),'Data Summary'!CS138="Yes"),OFFSET('Sanitation Data'!$D$12,0,10*ROW('Sanitation Data'!D132)),NA())</f>
        <v>#N/A</v>
      </c>
      <c r="AE138" s="106" t="e">
        <f ca="true">+IF(AND(ISNUMBER(OFFSET('Sanitation Data'!$D$13,0,10*ROW('Sanitation Data'!D132))),'Data Summary'!CT138="Yes"),OFFSET('Sanitation Data'!$D$13,0,10*ROW('Sanitation Data'!D132)),NA())</f>
        <v>#N/A</v>
      </c>
      <c r="AF138" s="106" t="e">
        <f ca="true">+IF(AND(ISNUMBER(OFFSET('Sanitation Data'!$E$5,0,10*ROW('Sanitation Data'!E132))),'Data Summary'!CU138="Yes"),100-OFFSET('Sanitation Data'!$E$5,0,10*ROW('Sanitation Data'!E132)),NA())</f>
        <v>#N/A</v>
      </c>
      <c r="AG138" s="106" t="e">
        <f ca="true">+IF(AND(ISNUMBER(OFFSET('Sanitation Data'!$E$7,0,10*ROW('Sanitation Data'!E132))),'Data Summary'!CV138="Yes"),OFFSET('Sanitation Data'!$E$7,0,10*ROW('Sanitation Data'!E132)),NA())</f>
        <v>#N/A</v>
      </c>
      <c r="AH138" s="106" t="e">
        <f ca="true">+IF(AND(ISNUMBER(OFFSET('Sanitation Data'!$E$11,0,10*ROW('Sanitation Data'!E132))),'Data Summary'!CW138="Yes"),OFFSET('Sanitation Data'!$E$11,0,10*ROW('Sanitation Data'!E132)),NA())</f>
        <v>#N/A</v>
      </c>
      <c r="AI138" s="106" t="e">
        <f ca="true">+IF(AND(ISNUMBER(OFFSET('Sanitation Data'!$E$12,0,10*ROW('Sanitation Data'!E132))),'Data Summary'!CX138="Yes"),OFFSET('Sanitation Data'!$E$12,0,10*ROW('Sanitation Data'!E132)),NA())</f>
        <v>#N/A</v>
      </c>
      <c r="AJ138" s="106" t="e">
        <f ca="true">+IF(AND(ISNUMBER(OFFSET('Sanitation Data'!$E$13,0,10*ROW('Sanitation Data'!E132))),'Data Summary'!CY138="Yes"),OFFSET('Sanitation Data'!$E$13,0,10*ROW('Sanitation Data'!E132)),NA())</f>
        <v>#N/A</v>
      </c>
      <c r="AK138" s="106" t="e">
        <f ca="true">+IF(AND(ISNUMBER(OFFSET('Sanitation Data'!$F$5,0,10*ROW('Sanitation Data'!F132))),'Data Summary'!CZ138="Yes"),100-OFFSET('Sanitation Data'!$F$5,0,10*ROW('Sanitation Data'!F132)),NA())</f>
        <v>#N/A</v>
      </c>
      <c r="AL138" s="106" t="e">
        <f ca="true">+IF(AND(ISNUMBER(OFFSET('Sanitation Data'!$F$7,0,10*ROW('Sanitation Data'!F132))),'Data Summary'!DA138="Yes"),OFFSET('Sanitation Data'!$F$7,0,10*ROW('Sanitation Data'!F132)),NA())</f>
        <v>#N/A</v>
      </c>
      <c r="AM138" s="106" t="e">
        <f ca="true">+IF(AND(ISNUMBER(OFFSET('Sanitation Data'!$F$11,0,10*ROW('Sanitation Data'!F132))),'Data Summary'!DB138="Yes"),OFFSET('Sanitation Data'!$F$11,0,10*ROW('Sanitation Data'!F132)),NA())</f>
        <v>#N/A</v>
      </c>
      <c r="AN138" s="106" t="e">
        <f ca="true">+IF(AND(ISNUMBER(OFFSET('Sanitation Data'!$F$12,0,10*ROW('Sanitation Data'!F132))),'Data Summary'!DC138="Yes"),OFFSET('Sanitation Data'!$F$12,0,10*ROW('Sanitation Data'!F132)),NA())</f>
        <v>#N/A</v>
      </c>
      <c r="AO138" s="106" t="e">
        <f ca="true">+IF(AND(ISNUMBER(OFFSET('Sanitation Data'!$F$13,0,10*ROW('Sanitation Data'!F132))),'Data Summary'!DD138="Yes"),OFFSET('Sanitation Data'!$F$13,0,10*ROW('Sanitation Data'!F132)),NA())</f>
        <v>#N/A</v>
      </c>
      <c r="AP138" s="106" t="e">
        <f ca="true">+IF(AND(ISNUMBER(OFFSET('Sanitation Data'!$G$5,0,10*ROW('Sanitation Data'!G132))),'Data Summary'!DE138="Yes"),100-OFFSET('Sanitation Data'!$G$5,0,10*ROW('Sanitation Data'!G132)),NA())</f>
        <v>#N/A</v>
      </c>
      <c r="AQ138" s="106" t="e">
        <f ca="true">+IF(AND(ISNUMBER(OFFSET('Sanitation Data'!$G$7,0,10*ROW('Sanitation Data'!G132))),'Data Summary'!DF138="Yes"),OFFSET('Sanitation Data'!$G$7,0,10*ROW('Sanitation Data'!G132)),NA())</f>
        <v>#N/A</v>
      </c>
      <c r="AR138" s="106" t="e">
        <f ca="true">+IF(AND(ISNUMBER(OFFSET('Sanitation Data'!$G$11,0,10*ROW('Sanitation Data'!G132))),'Data Summary'!DG138="Yes"),OFFSET('Sanitation Data'!$G$11,0,10*ROW('Sanitation Data'!G132)),NA())</f>
        <v>#N/A</v>
      </c>
      <c r="AS138" s="106" t="e">
        <f ca="true">+IF(AND(ISNUMBER(OFFSET('Sanitation Data'!$G$12,0,10*ROW('Sanitation Data'!G132))),'Data Summary'!DH138="Yes"),OFFSET('Sanitation Data'!$G$12,0,10*ROW('Sanitation Data'!G132)),NA())</f>
        <v>#N/A</v>
      </c>
      <c r="AT138" s="106" t="e">
        <f ca="true">+IF(AND(ISNUMBER(OFFSET('Sanitation Data'!$G$13,0,10*ROW('Sanitation Data'!G132))),'Data Summary'!DI138="Yes"),OFFSET('Sanitation Data'!$G$13,0,10*ROW('Sanitation Data'!G132)),NA())</f>
        <v>#N/A</v>
      </c>
      <c r="AU138" s="106" t="e">
        <f ca="true">+IF(AND(ISNUMBER(OFFSET('Sanitation Data'!$H$5,0,10*ROW('Sanitation Data'!H132))),'Data Summary'!DJ138="Yes"),100-OFFSET('Sanitation Data'!$H$5,0,10*ROW('Sanitation Data'!H132)),NA())</f>
        <v>#N/A</v>
      </c>
      <c r="AV138" s="106" t="e">
        <f ca="true">+IF(AND(ISNUMBER(OFFSET('Sanitation Data'!$H$7,0,10*ROW('Sanitation Data'!H132))),'Data Summary'!DK138="Yes"),OFFSET('Sanitation Data'!$H$7,0,10*ROW('Sanitation Data'!H132)),NA())</f>
        <v>#N/A</v>
      </c>
      <c r="AW138" s="106" t="e">
        <f ca="true">+IF(AND(ISNUMBER(OFFSET('Sanitation Data'!$H$11,0,10*ROW('Sanitation Data'!H132))),'Data Summary'!DL138="Yes"),OFFSET('Sanitation Data'!$H$11,0,10*ROW('Sanitation Data'!H132)),NA())</f>
        <v>#N/A</v>
      </c>
      <c r="AX138" s="106" t="e">
        <f ca="true">+IF(AND(ISNUMBER(OFFSET('Sanitation Data'!$H$12,0,10*ROW('Sanitation Data'!H132))),'Data Summary'!DM138="Yes"),OFFSET('Sanitation Data'!$H$12,0,10*ROW('Sanitation Data'!H132)),NA())</f>
        <v>#N/A</v>
      </c>
      <c r="AY138" s="106" t="e">
        <f ca="true">+IF(AND(ISNUMBER(OFFSET('Sanitation Data'!$H$13,0,10*ROW('Sanitation Data'!H132))),'Data Summary'!DN138="Yes"),OFFSET('Sanitation Data'!$H$13,0,10*ROW('Sanitation Data'!H132)),NA())</f>
        <v>#N/A</v>
      </c>
      <c r="AZ138" s="111" t="e">
        <f ca="true">+IF(AND(ISNUMBER(OFFSET('Hygiene Data'!$C$6,0,10*ROW('Hygiene Data'!C132))),'Data Summary'!DO138="Yes"),OFFSET('Hygiene Data'!$C$6,0,10*ROW('Hygiene Data'!C132)),NA())</f>
        <v>#N/A</v>
      </c>
      <c r="BA138" s="111" t="e">
        <f ca="true">+IF(AND(ISNUMBER(OFFSET('Hygiene Data'!$C$8,0,10*ROW('Hygiene Data'!C132))),'Data Summary'!DP138="Yes"),OFFSET('Hygiene Data'!$C$8,0,10*ROW('Hygiene Data'!C132)),NA())</f>
        <v>#N/A</v>
      </c>
      <c r="BB138" s="111" t="e">
        <f ca="true">+IF(AND(ISNUMBER(OFFSET('Hygiene Data'!$C$10,0,10*ROW('Hygiene Data'!C132))),'Data Summary'!DQ138="Yes"),OFFSET('Hygiene Data'!$C$10,0,10*ROW('Hygiene Data'!C132)),NA())</f>
        <v>#N/A</v>
      </c>
      <c r="BC138" s="111" t="e">
        <f ca="true">+IF(AND(ISNUMBER(OFFSET('Hygiene Data'!$D$6,0,10*ROW('Hygiene Data'!D132))),'Data Summary'!DR138="Yes"),OFFSET('Hygiene Data'!$D$6,0,10*ROW('Hygiene Data'!D132)),NA())</f>
        <v>#N/A</v>
      </c>
      <c r="BD138" s="111" t="e">
        <f ca="true">+IF(AND(ISNUMBER(OFFSET('Hygiene Data'!$D$8,0,10*ROW('Hygiene Data'!D132))),'Data Summary'!DS138="Yes"),OFFSET('Hygiene Data'!$D$8,0,10*ROW('Hygiene Data'!D132)),NA())</f>
        <v>#N/A</v>
      </c>
      <c r="BE138" s="111" t="e">
        <f ca="true">+IF(AND(ISNUMBER(OFFSET('Hygiene Data'!$D$10,0,10*ROW('Hygiene Data'!D132))),'Data Summary'!DT138="Yes"),OFFSET('Hygiene Data'!$D$10,0,10*ROW('Hygiene Data'!D132)),NA())</f>
        <v>#N/A</v>
      </c>
      <c r="BF138" s="111" t="e">
        <f ca="true">+IF(AND(ISNUMBER(OFFSET('Hygiene Data'!$E$6,0,10*ROW('Hygiene Data'!E132))),'Data Summary'!DU138="Yes"),OFFSET('Hygiene Data'!$E$6,0,10*ROW('Hygiene Data'!E132)),NA())</f>
        <v>#N/A</v>
      </c>
      <c r="BG138" s="111" t="e">
        <f ca="true">+IF(AND(ISNUMBER(OFFSET('Hygiene Data'!$E$8,0,10*ROW('Hygiene Data'!E132))),'Data Summary'!DV138="Yes"),OFFSET('Hygiene Data'!$E$8,0,10*ROW('Hygiene Data'!E132)),NA())</f>
        <v>#N/A</v>
      </c>
      <c r="BH138" s="111" t="e">
        <f ca="true">+IF(AND(ISNUMBER(OFFSET('Hygiene Data'!$E$10,0,10*ROW('Hygiene Data'!E132))),'Data Summary'!DW138="Yes"),OFFSET('Hygiene Data'!$E$10,0,10*ROW('Hygiene Data'!E132)),NA())</f>
        <v>#N/A</v>
      </c>
      <c r="BI138" s="111" t="e">
        <f ca="true">+IF(AND(ISNUMBER(OFFSET('Hygiene Data'!$F$6,0,10*ROW('Hygiene Data'!F132))),'Data Summary'!DX138="Yes"),OFFSET('Hygiene Data'!$F$6,0,10*ROW('Hygiene Data'!F132)),NA())</f>
        <v>#N/A</v>
      </c>
      <c r="BJ138" s="111" t="e">
        <f ca="true">+IF(AND(ISNUMBER(OFFSET('Hygiene Data'!$F$8,0,10*ROW('Hygiene Data'!F132))),'Data Summary'!DY138="Yes"),OFFSET('Hygiene Data'!$F$8,0,10*ROW('Hygiene Data'!F132)),NA())</f>
        <v>#N/A</v>
      </c>
      <c r="BK138" s="111" t="e">
        <f ca="true">+IF(AND(ISNUMBER(OFFSET('Hygiene Data'!$F$10,0,10*ROW('Hygiene Data'!F132))),'Data Summary'!DZ138="Yes"),OFFSET('Hygiene Data'!$F$10,0,10*ROW('Hygiene Data'!F132)),NA())</f>
        <v>#N/A</v>
      </c>
      <c r="BL138" s="111" t="e">
        <f ca="true">+IF(AND(ISNUMBER(OFFSET('Hygiene Data'!$G$6,0,10*ROW('Hygiene Data'!G132))),'Data Summary'!EA138="Yes"),OFFSET('Hygiene Data'!$G$6,0,10*ROW('Hygiene Data'!G132)),NA())</f>
        <v>#N/A</v>
      </c>
      <c r="BM138" s="111" t="e">
        <f ca="true">+IF(AND(ISNUMBER(OFFSET('Hygiene Data'!$G$8,0,10*ROW('Hygiene Data'!G132))),'Data Summary'!EB138="Yes"),OFFSET('Hygiene Data'!$G$8,0,10*ROW('Hygiene Data'!G132)),NA())</f>
        <v>#N/A</v>
      </c>
      <c r="BN138" s="111" t="e">
        <f ca="true">+IF(AND(ISNUMBER(OFFSET('Hygiene Data'!$G$10,0,10*ROW('Hygiene Data'!G132))),'Data Summary'!EC138="Yes"),OFFSET('Hygiene Data'!$G$10,0,10*ROW('Hygiene Data'!G132)),NA())</f>
        <v>#N/A</v>
      </c>
      <c r="BO138" s="111" t="e">
        <f ca="true">+IF(AND(ISNUMBER(OFFSET('Hygiene Data'!$H$6,0,10*ROW('Hygiene Data'!H132))),'Data Summary'!ED138="Yes"),OFFSET('Hygiene Data'!$H$6,0,10*ROW('Hygiene Data'!H132)),NA())</f>
        <v>#N/A</v>
      </c>
      <c r="BP138" s="111" t="e">
        <f ca="true">+IF(AND(ISNUMBER(OFFSET('Hygiene Data'!$H$8,0,10*ROW('Hygiene Data'!H132))),'Data Summary'!EE138="Yes"),OFFSET('Hygiene Data'!$H$8,0,10*ROW('Hygiene Data'!H132)),NA())</f>
        <v>#N/A</v>
      </c>
      <c r="BQ138" s="111" t="e">
        <f ca="true">+IF(AND(ISNUMBER(OFFSET('Hygiene Data'!$H$10,0,10*ROW('Hygiene Data'!H132))),'Data Summary'!EF138="Yes"),OFFSET('Hygiene Data'!$H$10,0,10*ROW('Hygiene Data'!H132)),NA())</f>
        <v>#N/A</v>
      </c>
    </row>
    <row r="139" x14ac:dyDescent="0.2">
      <c r="A139" s="59" t="e">
        <f ca="true">+IF(OFFSET('Water Data'!$B$1,0,10*ROW('Water Data'!B133))="",NA(),OFFSET('Water Data'!$B$1,0,10*ROW('Water Data'!B133)))</f>
        <v>#N/A</v>
      </c>
      <c r="B139" s="59" t="e">
        <f ca="true">+IF(OFFSET('Water Data'!$A$3,0,10*ROW('Water Data'!A136))="",NA(),OFFSET('Water Data'!$A$3,0,10*ROW('Water Data'!A136)))</f>
        <v>#N/A</v>
      </c>
      <c r="C139" s="59" t="e">
        <f ca="true">+IF(OFFSET('Water Data'!$C$3,0,10*ROW('Water Data'!C136))="",NA(),OFFSET('Water Data'!$C$3,0,10*ROW('Water Data'!C136)))</f>
        <v>#N/A</v>
      </c>
      <c r="D139" s="60" t="e">
        <f ca="true">+IF(AND(ISNUMBER(OFFSET('Water Data'!$C$5,0,10*ROW('Water Data'!C133))),'Data Summary'!BS139="Yes"),100-OFFSET('Water Data'!$C$5,0,10*ROW('Water Data'!C133)),NA())</f>
        <v>#N/A</v>
      </c>
      <c r="E139" s="60" t="e">
        <f ca="true">+IF(AND(ISNUMBER(OFFSET('Water Data'!$C$7,0,10*ROW('Water Data'!C133))),'Data Summary'!BT139="Yes"),OFFSET('Water Data'!$C$7,0,10*ROW('Water Data'!C133)),NA())</f>
        <v>#N/A</v>
      </c>
      <c r="F139" s="60" t="e">
        <f ca="true">+IF(AND(ISNUMBER(OFFSET('Water Data'!$C$10,0,10*ROW('Water Data'!C133))),'Data Summary'!BU139="Yes"),OFFSET('Water Data'!$C$10,0,10*ROW('Water Data'!C133)),NA())</f>
        <v>#N/A</v>
      </c>
      <c r="G139" s="60" t="e">
        <f ca="true">+IF(AND(ISNUMBER(OFFSET('Water Data'!$D$5,0,10*ROW('Water Data'!D133))),'Data Summary'!BV139="Yes"),100-OFFSET('Water Data'!$D$5,0,10*ROW('Water Data'!D133)),NA())</f>
        <v>#N/A</v>
      </c>
      <c r="H139" s="60" t="e">
        <f ca="true">+IF(AND(ISNUMBER(OFFSET('Water Data'!$D$7,0,10*ROW('Water Data'!D133))),'Data Summary'!BW139="Yes"),OFFSET('Water Data'!$D$7,0,10*ROW('Water Data'!D133)),NA())</f>
        <v>#N/A</v>
      </c>
      <c r="I139" s="60" t="e">
        <f ca="true">+IF(AND(ISNUMBER(OFFSET('Water Data'!$D$10,0,10*ROW('Water Data'!D133))),'Data Summary'!BX139="Yes"),OFFSET('Water Data'!$D$10,0,10*ROW('Water Data'!D133)),NA())</f>
        <v>#N/A</v>
      </c>
      <c r="J139" s="60" t="e">
        <f ca="true">+IF(AND(ISNUMBER(OFFSET('Water Data'!$E$5,0,10*ROW('Water Data'!E133))),'Data Summary'!BY139="Yes"),100-OFFSET('Water Data'!$E$5,0,10*ROW('Water Data'!E133)),NA())</f>
        <v>#N/A</v>
      </c>
      <c r="K139" s="60" t="e">
        <f ca="true">+IF(AND(ISNUMBER(OFFSET('Water Data'!$E$7,0,10*ROW('Water Data'!E133))),'Data Summary'!BZ139="Yes"),OFFSET('Water Data'!$E$7,0,10*ROW('Water Data'!E133)),NA())</f>
        <v>#N/A</v>
      </c>
      <c r="L139" s="60" t="e">
        <f ca="true">+IF(AND(ISNUMBER(OFFSET('Water Data'!$E$10,0,10*ROW('Water Data'!E133))),'Data Summary'!CA139="Yes"),OFFSET('Water Data'!$E$10,0,10*ROW('Water Data'!E133)),NA())</f>
        <v>#N/A</v>
      </c>
      <c r="M139" s="60" t="e">
        <f ca="true">+IF(AND(ISNUMBER(OFFSET('Water Data'!$F$5,0,10*ROW('Water Data'!F133))),'Data Summary'!CB139="Yes"),100-OFFSET('Water Data'!$F$5,0,10*ROW('Water Data'!F133)),NA())</f>
        <v>#N/A</v>
      </c>
      <c r="N139" s="60" t="e">
        <f ca="true">+IF(AND(ISNUMBER(OFFSET('Water Data'!$F$7,0,10*ROW('Water Data'!F133))),'Data Summary'!CC139="Yes"),OFFSET('Water Data'!$F$7,0,10*ROW('Water Data'!F133)),NA())</f>
        <v>#N/A</v>
      </c>
      <c r="O139" s="60" t="e">
        <f ca="true">+IF(AND(ISNUMBER(OFFSET('Water Data'!$F$10,0,10*ROW('Water Data'!F133))),'Data Summary'!CD139="Yes"),OFFSET('Water Data'!$F$10,0,10*ROW('Water Data'!F133)),NA())</f>
        <v>#N/A</v>
      </c>
      <c r="P139" s="60" t="e">
        <f ca="true">+IF(AND(ISNUMBER(OFFSET('Water Data'!$G$5,0,10*ROW('Water Data'!G133))),'Data Summary'!CE139="Yes"),100-OFFSET('Water Data'!$G$5,0,10*ROW('Water Data'!G133)),NA())</f>
        <v>#N/A</v>
      </c>
      <c r="Q139" s="60" t="e">
        <f ca="true">+IF(AND(ISNUMBER(OFFSET('Water Data'!$G$7,0,10*ROW('Water Data'!G133))),'Data Summary'!CF139="Yes"),OFFSET('Water Data'!$G$7,0,10*ROW('Water Data'!G133)),NA())</f>
        <v>#N/A</v>
      </c>
      <c r="R139" s="60" t="e">
        <f ca="true">+IF(AND(ISNUMBER(OFFSET('Water Data'!$G$10,0,10*ROW('Water Data'!G133))),'Data Summary'!CG139="Yes"),OFFSET('Water Data'!$G$10,0,10*ROW('Water Data'!G133)),NA())</f>
        <v>#N/A</v>
      </c>
      <c r="S139" s="60" t="e">
        <f ca="true">+IF(AND(ISNUMBER(OFFSET('Water Data'!$H$5,0,10*ROW('Water Data'!H133))),'Data Summary'!CH139="Yes"),100-OFFSET('Water Data'!$H$5,0,10*ROW('Water Data'!H133)),NA())</f>
        <v>#N/A</v>
      </c>
      <c r="T139" s="60" t="e">
        <f ca="true">+IF(AND(ISNUMBER(OFFSET('Water Data'!$H$7,0,10*ROW('Water Data'!H133))),'Data Summary'!CI139="Yes"),OFFSET('Water Data'!$H$7,0,10*ROW('Water Data'!H133)),NA())</f>
        <v>#N/A</v>
      </c>
      <c r="U139" s="60" t="e">
        <f ca="true">+IF(AND(ISNUMBER(OFFSET('Water Data'!$H$10,0,10*ROW('Water Data'!H133))),'Data Summary'!CJ139="Yes"),OFFSET('Water Data'!$H$10,0,10*ROW('Water Data'!H133)),NA())</f>
        <v>#N/A</v>
      </c>
      <c r="V139" s="106" t="e">
        <f ca="true">+IF(AND(ISNUMBER(OFFSET('Sanitation Data'!$C$5,0,10*ROW('Sanitation Data'!C133))),'Data Summary'!CK139="Yes"),100-OFFSET('Sanitation Data'!$C$5,0,10*ROW('Sanitation Data'!C133)),NA())</f>
        <v>#N/A</v>
      </c>
      <c r="W139" s="106" t="e">
        <f ca="true">+IF(AND(ISNUMBER(OFFSET('Sanitation Data'!$C$7,0,10*ROW('Sanitation Data'!C133))),'Data Summary'!CL139="Yes"),OFFSET('Sanitation Data'!$C$7,0,10*ROW('Sanitation Data'!C133)),NA())</f>
        <v>#N/A</v>
      </c>
      <c r="X139" s="106" t="e">
        <f ca="true">+IF(AND(ISNUMBER(OFFSET('Sanitation Data'!$C$11,0,10*ROW('Sanitation Data'!C133))),'Data Summary'!CM139="Yes"),OFFSET('Sanitation Data'!$C$11,0,10*ROW('Sanitation Data'!C133)),NA())</f>
        <v>#N/A</v>
      </c>
      <c r="Y139" s="106" t="e">
        <f ca="true">+IF(AND(ISNUMBER(OFFSET('Sanitation Data'!$C$12,0,10*ROW('Sanitation Data'!C133))),'Data Summary'!CN139="Yes"),OFFSET('Sanitation Data'!$C$12,0,10*ROW('Sanitation Data'!C133)),NA())</f>
        <v>#N/A</v>
      </c>
      <c r="Z139" s="106" t="e">
        <f ca="true">+IF(AND(ISNUMBER(OFFSET('Sanitation Data'!$C$13,0,10*ROW('Sanitation Data'!C133))),'Data Summary'!CO139="Yes"),OFFSET('Sanitation Data'!$C$13,0,10*ROW('Sanitation Data'!C133)),NA())</f>
        <v>#N/A</v>
      </c>
      <c r="AA139" s="106" t="e">
        <f ca="true">+IF(AND(ISNUMBER(OFFSET('Sanitation Data'!$D$5,0,10*ROW('Sanitation Data'!D133))),'Data Summary'!CP139="Yes"),100-OFFSET('Sanitation Data'!$D$5,0,10*ROW('Sanitation Data'!D133)),NA())</f>
        <v>#N/A</v>
      </c>
      <c r="AB139" s="106" t="e">
        <f ca="true">+IF(AND(ISNUMBER(OFFSET('Sanitation Data'!$D$7,0,10*ROW('Sanitation Data'!D133))),'Data Summary'!CQ139="Yes"),OFFSET('Sanitation Data'!$D$7,0,10*ROW('Sanitation Data'!D133)),NA())</f>
        <v>#N/A</v>
      </c>
      <c r="AC139" s="106" t="e">
        <f ca="true">+IF(AND(ISNUMBER(OFFSET('Sanitation Data'!$D$11,0,10*ROW('Sanitation Data'!D133))),'Data Summary'!CR139="Yes"),OFFSET('Sanitation Data'!$D$11,0,10*ROW('Sanitation Data'!D133)),NA())</f>
        <v>#N/A</v>
      </c>
      <c r="AD139" s="106" t="e">
        <f ca="true">+IF(AND(ISNUMBER(OFFSET('Sanitation Data'!$D$12,0,10*ROW('Sanitation Data'!D133))),'Data Summary'!CS139="Yes"),OFFSET('Sanitation Data'!$D$12,0,10*ROW('Sanitation Data'!D133)),NA())</f>
        <v>#N/A</v>
      </c>
      <c r="AE139" s="106" t="e">
        <f ca="true">+IF(AND(ISNUMBER(OFFSET('Sanitation Data'!$D$13,0,10*ROW('Sanitation Data'!D133))),'Data Summary'!CT139="Yes"),OFFSET('Sanitation Data'!$D$13,0,10*ROW('Sanitation Data'!D133)),NA())</f>
        <v>#N/A</v>
      </c>
      <c r="AF139" s="106" t="e">
        <f ca="true">+IF(AND(ISNUMBER(OFFSET('Sanitation Data'!$E$5,0,10*ROW('Sanitation Data'!E133))),'Data Summary'!CU139="Yes"),100-OFFSET('Sanitation Data'!$E$5,0,10*ROW('Sanitation Data'!E133)),NA())</f>
        <v>#N/A</v>
      </c>
      <c r="AG139" s="106" t="e">
        <f ca="true">+IF(AND(ISNUMBER(OFFSET('Sanitation Data'!$E$7,0,10*ROW('Sanitation Data'!E133))),'Data Summary'!CV139="Yes"),OFFSET('Sanitation Data'!$E$7,0,10*ROW('Sanitation Data'!E133)),NA())</f>
        <v>#N/A</v>
      </c>
      <c r="AH139" s="106" t="e">
        <f ca="true">+IF(AND(ISNUMBER(OFFSET('Sanitation Data'!$E$11,0,10*ROW('Sanitation Data'!E133))),'Data Summary'!CW139="Yes"),OFFSET('Sanitation Data'!$E$11,0,10*ROW('Sanitation Data'!E133)),NA())</f>
        <v>#N/A</v>
      </c>
      <c r="AI139" s="106" t="e">
        <f ca="true">+IF(AND(ISNUMBER(OFFSET('Sanitation Data'!$E$12,0,10*ROW('Sanitation Data'!E133))),'Data Summary'!CX139="Yes"),OFFSET('Sanitation Data'!$E$12,0,10*ROW('Sanitation Data'!E133)),NA())</f>
        <v>#N/A</v>
      </c>
      <c r="AJ139" s="106" t="e">
        <f ca="true">+IF(AND(ISNUMBER(OFFSET('Sanitation Data'!$E$13,0,10*ROW('Sanitation Data'!E133))),'Data Summary'!CY139="Yes"),OFFSET('Sanitation Data'!$E$13,0,10*ROW('Sanitation Data'!E133)),NA())</f>
        <v>#N/A</v>
      </c>
      <c r="AK139" s="106" t="e">
        <f ca="true">+IF(AND(ISNUMBER(OFFSET('Sanitation Data'!$F$5,0,10*ROW('Sanitation Data'!F133))),'Data Summary'!CZ139="Yes"),100-OFFSET('Sanitation Data'!$F$5,0,10*ROW('Sanitation Data'!F133)),NA())</f>
        <v>#N/A</v>
      </c>
      <c r="AL139" s="106" t="e">
        <f ca="true">+IF(AND(ISNUMBER(OFFSET('Sanitation Data'!$F$7,0,10*ROW('Sanitation Data'!F133))),'Data Summary'!DA139="Yes"),OFFSET('Sanitation Data'!$F$7,0,10*ROW('Sanitation Data'!F133)),NA())</f>
        <v>#N/A</v>
      </c>
      <c r="AM139" s="106" t="e">
        <f ca="true">+IF(AND(ISNUMBER(OFFSET('Sanitation Data'!$F$11,0,10*ROW('Sanitation Data'!F133))),'Data Summary'!DB139="Yes"),OFFSET('Sanitation Data'!$F$11,0,10*ROW('Sanitation Data'!F133)),NA())</f>
        <v>#N/A</v>
      </c>
      <c r="AN139" s="106" t="e">
        <f ca="true">+IF(AND(ISNUMBER(OFFSET('Sanitation Data'!$F$12,0,10*ROW('Sanitation Data'!F133))),'Data Summary'!DC139="Yes"),OFFSET('Sanitation Data'!$F$12,0,10*ROW('Sanitation Data'!F133)),NA())</f>
        <v>#N/A</v>
      </c>
      <c r="AO139" s="106" t="e">
        <f ca="true">+IF(AND(ISNUMBER(OFFSET('Sanitation Data'!$F$13,0,10*ROW('Sanitation Data'!F133))),'Data Summary'!DD139="Yes"),OFFSET('Sanitation Data'!$F$13,0,10*ROW('Sanitation Data'!F133)),NA())</f>
        <v>#N/A</v>
      </c>
      <c r="AP139" s="106" t="e">
        <f ca="true">+IF(AND(ISNUMBER(OFFSET('Sanitation Data'!$G$5,0,10*ROW('Sanitation Data'!G133))),'Data Summary'!DE139="Yes"),100-OFFSET('Sanitation Data'!$G$5,0,10*ROW('Sanitation Data'!G133)),NA())</f>
        <v>#N/A</v>
      </c>
      <c r="AQ139" s="106" t="e">
        <f ca="true">+IF(AND(ISNUMBER(OFFSET('Sanitation Data'!$G$7,0,10*ROW('Sanitation Data'!G133))),'Data Summary'!DF139="Yes"),OFFSET('Sanitation Data'!$G$7,0,10*ROW('Sanitation Data'!G133)),NA())</f>
        <v>#N/A</v>
      </c>
      <c r="AR139" s="106" t="e">
        <f ca="true">+IF(AND(ISNUMBER(OFFSET('Sanitation Data'!$G$11,0,10*ROW('Sanitation Data'!G133))),'Data Summary'!DG139="Yes"),OFFSET('Sanitation Data'!$G$11,0,10*ROW('Sanitation Data'!G133)),NA())</f>
        <v>#N/A</v>
      </c>
      <c r="AS139" s="106" t="e">
        <f ca="true">+IF(AND(ISNUMBER(OFFSET('Sanitation Data'!$G$12,0,10*ROW('Sanitation Data'!G133))),'Data Summary'!DH139="Yes"),OFFSET('Sanitation Data'!$G$12,0,10*ROW('Sanitation Data'!G133)),NA())</f>
        <v>#N/A</v>
      </c>
      <c r="AT139" s="106" t="e">
        <f ca="true">+IF(AND(ISNUMBER(OFFSET('Sanitation Data'!$G$13,0,10*ROW('Sanitation Data'!G133))),'Data Summary'!DI139="Yes"),OFFSET('Sanitation Data'!$G$13,0,10*ROW('Sanitation Data'!G133)),NA())</f>
        <v>#N/A</v>
      </c>
      <c r="AU139" s="106" t="e">
        <f ca="true">+IF(AND(ISNUMBER(OFFSET('Sanitation Data'!$H$5,0,10*ROW('Sanitation Data'!H133))),'Data Summary'!DJ139="Yes"),100-OFFSET('Sanitation Data'!$H$5,0,10*ROW('Sanitation Data'!H133)),NA())</f>
        <v>#N/A</v>
      </c>
      <c r="AV139" s="106" t="e">
        <f ca="true">+IF(AND(ISNUMBER(OFFSET('Sanitation Data'!$H$7,0,10*ROW('Sanitation Data'!H133))),'Data Summary'!DK139="Yes"),OFFSET('Sanitation Data'!$H$7,0,10*ROW('Sanitation Data'!H133)),NA())</f>
        <v>#N/A</v>
      </c>
      <c r="AW139" s="106" t="e">
        <f ca="true">+IF(AND(ISNUMBER(OFFSET('Sanitation Data'!$H$11,0,10*ROW('Sanitation Data'!H133))),'Data Summary'!DL139="Yes"),OFFSET('Sanitation Data'!$H$11,0,10*ROW('Sanitation Data'!H133)),NA())</f>
        <v>#N/A</v>
      </c>
      <c r="AX139" s="106" t="e">
        <f ca="true">+IF(AND(ISNUMBER(OFFSET('Sanitation Data'!$H$12,0,10*ROW('Sanitation Data'!H133))),'Data Summary'!DM139="Yes"),OFFSET('Sanitation Data'!$H$12,0,10*ROW('Sanitation Data'!H133)),NA())</f>
        <v>#N/A</v>
      </c>
      <c r="AY139" s="106" t="e">
        <f ca="true">+IF(AND(ISNUMBER(OFFSET('Sanitation Data'!$H$13,0,10*ROW('Sanitation Data'!H133))),'Data Summary'!DN139="Yes"),OFFSET('Sanitation Data'!$H$13,0,10*ROW('Sanitation Data'!H133)),NA())</f>
        <v>#N/A</v>
      </c>
      <c r="AZ139" s="111" t="e">
        <f ca="true">+IF(AND(ISNUMBER(OFFSET('Hygiene Data'!$C$6,0,10*ROW('Hygiene Data'!C133))),'Data Summary'!DO139="Yes"),OFFSET('Hygiene Data'!$C$6,0,10*ROW('Hygiene Data'!C133)),NA())</f>
        <v>#N/A</v>
      </c>
      <c r="BA139" s="111" t="e">
        <f ca="true">+IF(AND(ISNUMBER(OFFSET('Hygiene Data'!$C$8,0,10*ROW('Hygiene Data'!C133))),'Data Summary'!DP139="Yes"),OFFSET('Hygiene Data'!$C$8,0,10*ROW('Hygiene Data'!C133)),NA())</f>
        <v>#N/A</v>
      </c>
      <c r="BB139" s="111" t="e">
        <f ca="true">+IF(AND(ISNUMBER(OFFSET('Hygiene Data'!$C$10,0,10*ROW('Hygiene Data'!C133))),'Data Summary'!DQ139="Yes"),OFFSET('Hygiene Data'!$C$10,0,10*ROW('Hygiene Data'!C133)),NA())</f>
        <v>#N/A</v>
      </c>
      <c r="BC139" s="111" t="e">
        <f ca="true">+IF(AND(ISNUMBER(OFFSET('Hygiene Data'!$D$6,0,10*ROW('Hygiene Data'!D133))),'Data Summary'!DR139="Yes"),OFFSET('Hygiene Data'!$D$6,0,10*ROW('Hygiene Data'!D133)),NA())</f>
        <v>#N/A</v>
      </c>
      <c r="BD139" s="111" t="e">
        <f ca="true">+IF(AND(ISNUMBER(OFFSET('Hygiene Data'!$D$8,0,10*ROW('Hygiene Data'!D133))),'Data Summary'!DS139="Yes"),OFFSET('Hygiene Data'!$D$8,0,10*ROW('Hygiene Data'!D133)),NA())</f>
        <v>#N/A</v>
      </c>
      <c r="BE139" s="111" t="e">
        <f ca="true">+IF(AND(ISNUMBER(OFFSET('Hygiene Data'!$D$10,0,10*ROW('Hygiene Data'!D133))),'Data Summary'!DT139="Yes"),OFFSET('Hygiene Data'!$D$10,0,10*ROW('Hygiene Data'!D133)),NA())</f>
        <v>#N/A</v>
      </c>
      <c r="BF139" s="111" t="e">
        <f ca="true">+IF(AND(ISNUMBER(OFFSET('Hygiene Data'!$E$6,0,10*ROW('Hygiene Data'!E133))),'Data Summary'!DU139="Yes"),OFFSET('Hygiene Data'!$E$6,0,10*ROW('Hygiene Data'!E133)),NA())</f>
        <v>#N/A</v>
      </c>
      <c r="BG139" s="111" t="e">
        <f ca="true">+IF(AND(ISNUMBER(OFFSET('Hygiene Data'!$E$8,0,10*ROW('Hygiene Data'!E133))),'Data Summary'!DV139="Yes"),OFFSET('Hygiene Data'!$E$8,0,10*ROW('Hygiene Data'!E133)),NA())</f>
        <v>#N/A</v>
      </c>
      <c r="BH139" s="111" t="e">
        <f ca="true">+IF(AND(ISNUMBER(OFFSET('Hygiene Data'!$E$10,0,10*ROW('Hygiene Data'!E133))),'Data Summary'!DW139="Yes"),OFFSET('Hygiene Data'!$E$10,0,10*ROW('Hygiene Data'!E133)),NA())</f>
        <v>#N/A</v>
      </c>
      <c r="BI139" s="111" t="e">
        <f ca="true">+IF(AND(ISNUMBER(OFFSET('Hygiene Data'!$F$6,0,10*ROW('Hygiene Data'!F133))),'Data Summary'!DX139="Yes"),OFFSET('Hygiene Data'!$F$6,0,10*ROW('Hygiene Data'!F133)),NA())</f>
        <v>#N/A</v>
      </c>
      <c r="BJ139" s="111" t="e">
        <f ca="true">+IF(AND(ISNUMBER(OFFSET('Hygiene Data'!$F$8,0,10*ROW('Hygiene Data'!F133))),'Data Summary'!DY139="Yes"),OFFSET('Hygiene Data'!$F$8,0,10*ROW('Hygiene Data'!F133)),NA())</f>
        <v>#N/A</v>
      </c>
      <c r="BK139" s="111" t="e">
        <f ca="true">+IF(AND(ISNUMBER(OFFSET('Hygiene Data'!$F$10,0,10*ROW('Hygiene Data'!F133))),'Data Summary'!DZ139="Yes"),OFFSET('Hygiene Data'!$F$10,0,10*ROW('Hygiene Data'!F133)),NA())</f>
        <v>#N/A</v>
      </c>
      <c r="BL139" s="111" t="e">
        <f ca="true">+IF(AND(ISNUMBER(OFFSET('Hygiene Data'!$G$6,0,10*ROW('Hygiene Data'!G133))),'Data Summary'!EA139="Yes"),OFFSET('Hygiene Data'!$G$6,0,10*ROW('Hygiene Data'!G133)),NA())</f>
        <v>#N/A</v>
      </c>
      <c r="BM139" s="111" t="e">
        <f ca="true">+IF(AND(ISNUMBER(OFFSET('Hygiene Data'!$G$8,0,10*ROW('Hygiene Data'!G133))),'Data Summary'!EB139="Yes"),OFFSET('Hygiene Data'!$G$8,0,10*ROW('Hygiene Data'!G133)),NA())</f>
        <v>#N/A</v>
      </c>
      <c r="BN139" s="111" t="e">
        <f ca="true">+IF(AND(ISNUMBER(OFFSET('Hygiene Data'!$G$10,0,10*ROW('Hygiene Data'!G133))),'Data Summary'!EC139="Yes"),OFFSET('Hygiene Data'!$G$10,0,10*ROW('Hygiene Data'!G133)),NA())</f>
        <v>#N/A</v>
      </c>
      <c r="BO139" s="111" t="e">
        <f ca="true">+IF(AND(ISNUMBER(OFFSET('Hygiene Data'!$H$6,0,10*ROW('Hygiene Data'!H133))),'Data Summary'!ED139="Yes"),OFFSET('Hygiene Data'!$H$6,0,10*ROW('Hygiene Data'!H133)),NA())</f>
        <v>#N/A</v>
      </c>
      <c r="BP139" s="111" t="e">
        <f ca="true">+IF(AND(ISNUMBER(OFFSET('Hygiene Data'!$H$8,0,10*ROW('Hygiene Data'!H133))),'Data Summary'!EE139="Yes"),OFFSET('Hygiene Data'!$H$8,0,10*ROW('Hygiene Data'!H133)),NA())</f>
        <v>#N/A</v>
      </c>
      <c r="BQ139" s="111" t="e">
        <f ca="true">+IF(AND(ISNUMBER(OFFSET('Hygiene Data'!$H$10,0,10*ROW('Hygiene Data'!H133))),'Data Summary'!EF139="Yes"),OFFSET('Hygiene Data'!$H$10,0,10*ROW('Hygiene Data'!H133)),NA())</f>
        <v>#N/A</v>
      </c>
    </row>
    <row r="140" x14ac:dyDescent="0.2">
      <c r="A140" s="59" t="e">
        <f ca="true">+IF(OFFSET('Water Data'!$B$1,0,10*ROW('Water Data'!B134))="",NA(),OFFSET('Water Data'!$B$1,0,10*ROW('Water Data'!B134)))</f>
        <v>#N/A</v>
      </c>
      <c r="B140" s="59" t="e">
        <f ca="true">+IF(OFFSET('Water Data'!$A$3,0,10*ROW('Water Data'!A137))="",NA(),OFFSET('Water Data'!$A$3,0,10*ROW('Water Data'!A137)))</f>
        <v>#N/A</v>
      </c>
      <c r="C140" s="59" t="e">
        <f ca="true">+IF(OFFSET('Water Data'!$C$3,0,10*ROW('Water Data'!C137))="",NA(),OFFSET('Water Data'!$C$3,0,10*ROW('Water Data'!C137)))</f>
        <v>#N/A</v>
      </c>
      <c r="D140" s="60" t="e">
        <f ca="true">+IF(AND(ISNUMBER(OFFSET('Water Data'!$C$5,0,10*ROW('Water Data'!C134))),'Data Summary'!BS140="Yes"),100-OFFSET('Water Data'!$C$5,0,10*ROW('Water Data'!C134)),NA())</f>
        <v>#N/A</v>
      </c>
      <c r="E140" s="60" t="e">
        <f ca="true">+IF(AND(ISNUMBER(OFFSET('Water Data'!$C$7,0,10*ROW('Water Data'!C134))),'Data Summary'!BT140="Yes"),OFFSET('Water Data'!$C$7,0,10*ROW('Water Data'!C134)),NA())</f>
        <v>#N/A</v>
      </c>
      <c r="F140" s="60" t="e">
        <f ca="true">+IF(AND(ISNUMBER(OFFSET('Water Data'!$C$10,0,10*ROW('Water Data'!C134))),'Data Summary'!BU140="Yes"),OFFSET('Water Data'!$C$10,0,10*ROW('Water Data'!C134)),NA())</f>
        <v>#N/A</v>
      </c>
      <c r="G140" s="60" t="e">
        <f ca="true">+IF(AND(ISNUMBER(OFFSET('Water Data'!$D$5,0,10*ROW('Water Data'!D134))),'Data Summary'!BV140="Yes"),100-OFFSET('Water Data'!$D$5,0,10*ROW('Water Data'!D134)),NA())</f>
        <v>#N/A</v>
      </c>
      <c r="H140" s="60" t="e">
        <f ca="true">+IF(AND(ISNUMBER(OFFSET('Water Data'!$D$7,0,10*ROW('Water Data'!D134))),'Data Summary'!BW140="Yes"),OFFSET('Water Data'!$D$7,0,10*ROW('Water Data'!D134)),NA())</f>
        <v>#N/A</v>
      </c>
      <c r="I140" s="60" t="e">
        <f ca="true">+IF(AND(ISNUMBER(OFFSET('Water Data'!$D$10,0,10*ROW('Water Data'!D134))),'Data Summary'!BX140="Yes"),OFFSET('Water Data'!$D$10,0,10*ROW('Water Data'!D134)),NA())</f>
        <v>#N/A</v>
      </c>
      <c r="J140" s="60" t="e">
        <f ca="true">+IF(AND(ISNUMBER(OFFSET('Water Data'!$E$5,0,10*ROW('Water Data'!E134))),'Data Summary'!BY140="Yes"),100-OFFSET('Water Data'!$E$5,0,10*ROW('Water Data'!E134)),NA())</f>
        <v>#N/A</v>
      </c>
      <c r="K140" s="60" t="e">
        <f ca="true">+IF(AND(ISNUMBER(OFFSET('Water Data'!$E$7,0,10*ROW('Water Data'!E134))),'Data Summary'!BZ140="Yes"),OFFSET('Water Data'!$E$7,0,10*ROW('Water Data'!E134)),NA())</f>
        <v>#N/A</v>
      </c>
      <c r="L140" s="60" t="e">
        <f ca="true">+IF(AND(ISNUMBER(OFFSET('Water Data'!$E$10,0,10*ROW('Water Data'!E134))),'Data Summary'!CA140="Yes"),OFFSET('Water Data'!$E$10,0,10*ROW('Water Data'!E134)),NA())</f>
        <v>#N/A</v>
      </c>
      <c r="M140" s="60" t="e">
        <f ca="true">+IF(AND(ISNUMBER(OFFSET('Water Data'!$F$5,0,10*ROW('Water Data'!F134))),'Data Summary'!CB140="Yes"),100-OFFSET('Water Data'!$F$5,0,10*ROW('Water Data'!F134)),NA())</f>
        <v>#N/A</v>
      </c>
      <c r="N140" s="60" t="e">
        <f ca="true">+IF(AND(ISNUMBER(OFFSET('Water Data'!$F$7,0,10*ROW('Water Data'!F134))),'Data Summary'!CC140="Yes"),OFFSET('Water Data'!$F$7,0,10*ROW('Water Data'!F134)),NA())</f>
        <v>#N/A</v>
      </c>
      <c r="O140" s="60" t="e">
        <f ca="true">+IF(AND(ISNUMBER(OFFSET('Water Data'!$F$10,0,10*ROW('Water Data'!F134))),'Data Summary'!CD140="Yes"),OFFSET('Water Data'!$F$10,0,10*ROW('Water Data'!F134)),NA())</f>
        <v>#N/A</v>
      </c>
      <c r="P140" s="60" t="e">
        <f ca="true">+IF(AND(ISNUMBER(OFFSET('Water Data'!$G$5,0,10*ROW('Water Data'!G134))),'Data Summary'!CE140="Yes"),100-OFFSET('Water Data'!$G$5,0,10*ROW('Water Data'!G134)),NA())</f>
        <v>#N/A</v>
      </c>
      <c r="Q140" s="60" t="e">
        <f ca="true">+IF(AND(ISNUMBER(OFFSET('Water Data'!$G$7,0,10*ROW('Water Data'!G134))),'Data Summary'!CF140="Yes"),OFFSET('Water Data'!$G$7,0,10*ROW('Water Data'!G134)),NA())</f>
        <v>#N/A</v>
      </c>
      <c r="R140" s="60" t="e">
        <f ca="true">+IF(AND(ISNUMBER(OFFSET('Water Data'!$G$10,0,10*ROW('Water Data'!G134))),'Data Summary'!CG140="Yes"),OFFSET('Water Data'!$G$10,0,10*ROW('Water Data'!G134)),NA())</f>
        <v>#N/A</v>
      </c>
      <c r="S140" s="60" t="e">
        <f ca="true">+IF(AND(ISNUMBER(OFFSET('Water Data'!$H$5,0,10*ROW('Water Data'!H134))),'Data Summary'!CH140="Yes"),100-OFFSET('Water Data'!$H$5,0,10*ROW('Water Data'!H134)),NA())</f>
        <v>#N/A</v>
      </c>
      <c r="T140" s="60" t="e">
        <f ca="true">+IF(AND(ISNUMBER(OFFSET('Water Data'!$H$7,0,10*ROW('Water Data'!H134))),'Data Summary'!CI140="Yes"),OFFSET('Water Data'!$H$7,0,10*ROW('Water Data'!H134)),NA())</f>
        <v>#N/A</v>
      </c>
      <c r="U140" s="60" t="e">
        <f ca="true">+IF(AND(ISNUMBER(OFFSET('Water Data'!$H$10,0,10*ROW('Water Data'!H134))),'Data Summary'!CJ140="Yes"),OFFSET('Water Data'!$H$10,0,10*ROW('Water Data'!H134)),NA())</f>
        <v>#N/A</v>
      </c>
      <c r="V140" s="106" t="e">
        <f ca="true">+IF(AND(ISNUMBER(OFFSET('Sanitation Data'!$C$5,0,10*ROW('Sanitation Data'!C134))),'Data Summary'!CK140="Yes"),100-OFFSET('Sanitation Data'!$C$5,0,10*ROW('Sanitation Data'!C134)),NA())</f>
        <v>#N/A</v>
      </c>
      <c r="W140" s="106" t="e">
        <f ca="true">+IF(AND(ISNUMBER(OFFSET('Sanitation Data'!$C$7,0,10*ROW('Sanitation Data'!C134))),'Data Summary'!CL140="Yes"),OFFSET('Sanitation Data'!$C$7,0,10*ROW('Sanitation Data'!C134)),NA())</f>
        <v>#N/A</v>
      </c>
      <c r="X140" s="106" t="e">
        <f ca="true">+IF(AND(ISNUMBER(OFFSET('Sanitation Data'!$C$11,0,10*ROW('Sanitation Data'!C134))),'Data Summary'!CM140="Yes"),OFFSET('Sanitation Data'!$C$11,0,10*ROW('Sanitation Data'!C134)),NA())</f>
        <v>#N/A</v>
      </c>
      <c r="Y140" s="106" t="e">
        <f ca="true">+IF(AND(ISNUMBER(OFFSET('Sanitation Data'!$C$12,0,10*ROW('Sanitation Data'!C134))),'Data Summary'!CN140="Yes"),OFFSET('Sanitation Data'!$C$12,0,10*ROW('Sanitation Data'!C134)),NA())</f>
        <v>#N/A</v>
      </c>
      <c r="Z140" s="106" t="e">
        <f ca="true">+IF(AND(ISNUMBER(OFFSET('Sanitation Data'!$C$13,0,10*ROW('Sanitation Data'!C134))),'Data Summary'!CO140="Yes"),OFFSET('Sanitation Data'!$C$13,0,10*ROW('Sanitation Data'!C134)),NA())</f>
        <v>#N/A</v>
      </c>
      <c r="AA140" s="106" t="e">
        <f ca="true">+IF(AND(ISNUMBER(OFFSET('Sanitation Data'!$D$5,0,10*ROW('Sanitation Data'!D134))),'Data Summary'!CP140="Yes"),100-OFFSET('Sanitation Data'!$D$5,0,10*ROW('Sanitation Data'!D134)),NA())</f>
        <v>#N/A</v>
      </c>
      <c r="AB140" s="106" t="e">
        <f ca="true">+IF(AND(ISNUMBER(OFFSET('Sanitation Data'!$D$7,0,10*ROW('Sanitation Data'!D134))),'Data Summary'!CQ140="Yes"),OFFSET('Sanitation Data'!$D$7,0,10*ROW('Sanitation Data'!D134)),NA())</f>
        <v>#N/A</v>
      </c>
      <c r="AC140" s="106" t="e">
        <f ca="true">+IF(AND(ISNUMBER(OFFSET('Sanitation Data'!$D$11,0,10*ROW('Sanitation Data'!D134))),'Data Summary'!CR140="Yes"),OFFSET('Sanitation Data'!$D$11,0,10*ROW('Sanitation Data'!D134)),NA())</f>
        <v>#N/A</v>
      </c>
      <c r="AD140" s="106" t="e">
        <f ca="true">+IF(AND(ISNUMBER(OFFSET('Sanitation Data'!$D$12,0,10*ROW('Sanitation Data'!D134))),'Data Summary'!CS140="Yes"),OFFSET('Sanitation Data'!$D$12,0,10*ROW('Sanitation Data'!D134)),NA())</f>
        <v>#N/A</v>
      </c>
      <c r="AE140" s="106" t="e">
        <f ca="true">+IF(AND(ISNUMBER(OFFSET('Sanitation Data'!$D$13,0,10*ROW('Sanitation Data'!D134))),'Data Summary'!CT140="Yes"),OFFSET('Sanitation Data'!$D$13,0,10*ROW('Sanitation Data'!D134)),NA())</f>
        <v>#N/A</v>
      </c>
      <c r="AF140" s="106" t="e">
        <f ca="true">+IF(AND(ISNUMBER(OFFSET('Sanitation Data'!$E$5,0,10*ROW('Sanitation Data'!E134))),'Data Summary'!CU140="Yes"),100-OFFSET('Sanitation Data'!$E$5,0,10*ROW('Sanitation Data'!E134)),NA())</f>
        <v>#N/A</v>
      </c>
      <c r="AG140" s="106" t="e">
        <f ca="true">+IF(AND(ISNUMBER(OFFSET('Sanitation Data'!$E$7,0,10*ROW('Sanitation Data'!E134))),'Data Summary'!CV140="Yes"),OFFSET('Sanitation Data'!$E$7,0,10*ROW('Sanitation Data'!E134)),NA())</f>
        <v>#N/A</v>
      </c>
      <c r="AH140" s="106" t="e">
        <f ca="true">+IF(AND(ISNUMBER(OFFSET('Sanitation Data'!$E$11,0,10*ROW('Sanitation Data'!E134))),'Data Summary'!CW140="Yes"),OFFSET('Sanitation Data'!$E$11,0,10*ROW('Sanitation Data'!E134)),NA())</f>
        <v>#N/A</v>
      </c>
      <c r="AI140" s="106" t="e">
        <f ca="true">+IF(AND(ISNUMBER(OFFSET('Sanitation Data'!$E$12,0,10*ROW('Sanitation Data'!E134))),'Data Summary'!CX140="Yes"),OFFSET('Sanitation Data'!$E$12,0,10*ROW('Sanitation Data'!E134)),NA())</f>
        <v>#N/A</v>
      </c>
      <c r="AJ140" s="106" t="e">
        <f ca="true">+IF(AND(ISNUMBER(OFFSET('Sanitation Data'!$E$13,0,10*ROW('Sanitation Data'!E134))),'Data Summary'!CY140="Yes"),OFFSET('Sanitation Data'!$E$13,0,10*ROW('Sanitation Data'!E134)),NA())</f>
        <v>#N/A</v>
      </c>
      <c r="AK140" s="106" t="e">
        <f ca="true">+IF(AND(ISNUMBER(OFFSET('Sanitation Data'!$F$5,0,10*ROW('Sanitation Data'!F134))),'Data Summary'!CZ140="Yes"),100-OFFSET('Sanitation Data'!$F$5,0,10*ROW('Sanitation Data'!F134)),NA())</f>
        <v>#N/A</v>
      </c>
      <c r="AL140" s="106" t="e">
        <f ca="true">+IF(AND(ISNUMBER(OFFSET('Sanitation Data'!$F$7,0,10*ROW('Sanitation Data'!F134))),'Data Summary'!DA140="Yes"),OFFSET('Sanitation Data'!$F$7,0,10*ROW('Sanitation Data'!F134)),NA())</f>
        <v>#N/A</v>
      </c>
      <c r="AM140" s="106" t="e">
        <f ca="true">+IF(AND(ISNUMBER(OFFSET('Sanitation Data'!$F$11,0,10*ROW('Sanitation Data'!F134))),'Data Summary'!DB140="Yes"),OFFSET('Sanitation Data'!$F$11,0,10*ROW('Sanitation Data'!F134)),NA())</f>
        <v>#N/A</v>
      </c>
      <c r="AN140" s="106" t="e">
        <f ca="true">+IF(AND(ISNUMBER(OFFSET('Sanitation Data'!$F$12,0,10*ROW('Sanitation Data'!F134))),'Data Summary'!DC140="Yes"),OFFSET('Sanitation Data'!$F$12,0,10*ROW('Sanitation Data'!F134)),NA())</f>
        <v>#N/A</v>
      </c>
      <c r="AO140" s="106" t="e">
        <f ca="true">+IF(AND(ISNUMBER(OFFSET('Sanitation Data'!$F$13,0,10*ROW('Sanitation Data'!F134))),'Data Summary'!DD140="Yes"),OFFSET('Sanitation Data'!$F$13,0,10*ROW('Sanitation Data'!F134)),NA())</f>
        <v>#N/A</v>
      </c>
      <c r="AP140" s="106" t="e">
        <f ca="true">+IF(AND(ISNUMBER(OFFSET('Sanitation Data'!$G$5,0,10*ROW('Sanitation Data'!G134))),'Data Summary'!DE140="Yes"),100-OFFSET('Sanitation Data'!$G$5,0,10*ROW('Sanitation Data'!G134)),NA())</f>
        <v>#N/A</v>
      </c>
      <c r="AQ140" s="106" t="e">
        <f ca="true">+IF(AND(ISNUMBER(OFFSET('Sanitation Data'!$G$7,0,10*ROW('Sanitation Data'!G134))),'Data Summary'!DF140="Yes"),OFFSET('Sanitation Data'!$G$7,0,10*ROW('Sanitation Data'!G134)),NA())</f>
        <v>#N/A</v>
      </c>
      <c r="AR140" s="106" t="e">
        <f ca="true">+IF(AND(ISNUMBER(OFFSET('Sanitation Data'!$G$11,0,10*ROW('Sanitation Data'!G134))),'Data Summary'!DG140="Yes"),OFFSET('Sanitation Data'!$G$11,0,10*ROW('Sanitation Data'!G134)),NA())</f>
        <v>#N/A</v>
      </c>
      <c r="AS140" s="106" t="e">
        <f ca="true">+IF(AND(ISNUMBER(OFFSET('Sanitation Data'!$G$12,0,10*ROW('Sanitation Data'!G134))),'Data Summary'!DH140="Yes"),OFFSET('Sanitation Data'!$G$12,0,10*ROW('Sanitation Data'!G134)),NA())</f>
        <v>#N/A</v>
      </c>
      <c r="AT140" s="106" t="e">
        <f ca="true">+IF(AND(ISNUMBER(OFFSET('Sanitation Data'!$G$13,0,10*ROW('Sanitation Data'!G134))),'Data Summary'!DI140="Yes"),OFFSET('Sanitation Data'!$G$13,0,10*ROW('Sanitation Data'!G134)),NA())</f>
        <v>#N/A</v>
      </c>
      <c r="AU140" s="106" t="e">
        <f ca="true">+IF(AND(ISNUMBER(OFFSET('Sanitation Data'!$H$5,0,10*ROW('Sanitation Data'!H134))),'Data Summary'!DJ140="Yes"),100-OFFSET('Sanitation Data'!$H$5,0,10*ROW('Sanitation Data'!H134)),NA())</f>
        <v>#N/A</v>
      </c>
      <c r="AV140" s="106" t="e">
        <f ca="true">+IF(AND(ISNUMBER(OFFSET('Sanitation Data'!$H$7,0,10*ROW('Sanitation Data'!H134))),'Data Summary'!DK140="Yes"),OFFSET('Sanitation Data'!$H$7,0,10*ROW('Sanitation Data'!H134)),NA())</f>
        <v>#N/A</v>
      </c>
      <c r="AW140" s="106" t="e">
        <f ca="true">+IF(AND(ISNUMBER(OFFSET('Sanitation Data'!$H$11,0,10*ROW('Sanitation Data'!H134))),'Data Summary'!DL140="Yes"),OFFSET('Sanitation Data'!$H$11,0,10*ROW('Sanitation Data'!H134)),NA())</f>
        <v>#N/A</v>
      </c>
      <c r="AX140" s="106" t="e">
        <f ca="true">+IF(AND(ISNUMBER(OFFSET('Sanitation Data'!$H$12,0,10*ROW('Sanitation Data'!H134))),'Data Summary'!DM140="Yes"),OFFSET('Sanitation Data'!$H$12,0,10*ROW('Sanitation Data'!H134)),NA())</f>
        <v>#N/A</v>
      </c>
      <c r="AY140" s="106" t="e">
        <f ca="true">+IF(AND(ISNUMBER(OFFSET('Sanitation Data'!$H$13,0,10*ROW('Sanitation Data'!H134))),'Data Summary'!DN140="Yes"),OFFSET('Sanitation Data'!$H$13,0,10*ROW('Sanitation Data'!H134)),NA())</f>
        <v>#N/A</v>
      </c>
      <c r="AZ140" s="111" t="e">
        <f ca="true">+IF(AND(ISNUMBER(OFFSET('Hygiene Data'!$C$6,0,10*ROW('Hygiene Data'!C134))),'Data Summary'!DO140="Yes"),OFFSET('Hygiene Data'!$C$6,0,10*ROW('Hygiene Data'!C134)),NA())</f>
        <v>#N/A</v>
      </c>
      <c r="BA140" s="111" t="e">
        <f ca="true">+IF(AND(ISNUMBER(OFFSET('Hygiene Data'!$C$8,0,10*ROW('Hygiene Data'!C134))),'Data Summary'!DP140="Yes"),OFFSET('Hygiene Data'!$C$8,0,10*ROW('Hygiene Data'!C134)),NA())</f>
        <v>#N/A</v>
      </c>
      <c r="BB140" s="111" t="e">
        <f ca="true">+IF(AND(ISNUMBER(OFFSET('Hygiene Data'!$C$10,0,10*ROW('Hygiene Data'!C134))),'Data Summary'!DQ140="Yes"),OFFSET('Hygiene Data'!$C$10,0,10*ROW('Hygiene Data'!C134)),NA())</f>
        <v>#N/A</v>
      </c>
      <c r="BC140" s="111" t="e">
        <f ca="true">+IF(AND(ISNUMBER(OFFSET('Hygiene Data'!$D$6,0,10*ROW('Hygiene Data'!D134))),'Data Summary'!DR140="Yes"),OFFSET('Hygiene Data'!$D$6,0,10*ROW('Hygiene Data'!D134)),NA())</f>
        <v>#N/A</v>
      </c>
      <c r="BD140" s="111" t="e">
        <f ca="true">+IF(AND(ISNUMBER(OFFSET('Hygiene Data'!$D$8,0,10*ROW('Hygiene Data'!D134))),'Data Summary'!DS140="Yes"),OFFSET('Hygiene Data'!$D$8,0,10*ROW('Hygiene Data'!D134)),NA())</f>
        <v>#N/A</v>
      </c>
      <c r="BE140" s="111" t="e">
        <f ca="true">+IF(AND(ISNUMBER(OFFSET('Hygiene Data'!$D$10,0,10*ROW('Hygiene Data'!D134))),'Data Summary'!DT140="Yes"),OFFSET('Hygiene Data'!$D$10,0,10*ROW('Hygiene Data'!D134)),NA())</f>
        <v>#N/A</v>
      </c>
      <c r="BF140" s="111" t="e">
        <f ca="true">+IF(AND(ISNUMBER(OFFSET('Hygiene Data'!$E$6,0,10*ROW('Hygiene Data'!E134))),'Data Summary'!DU140="Yes"),OFFSET('Hygiene Data'!$E$6,0,10*ROW('Hygiene Data'!E134)),NA())</f>
        <v>#N/A</v>
      </c>
      <c r="BG140" s="111" t="e">
        <f ca="true">+IF(AND(ISNUMBER(OFFSET('Hygiene Data'!$E$8,0,10*ROW('Hygiene Data'!E134))),'Data Summary'!DV140="Yes"),OFFSET('Hygiene Data'!$E$8,0,10*ROW('Hygiene Data'!E134)),NA())</f>
        <v>#N/A</v>
      </c>
      <c r="BH140" s="111" t="e">
        <f ca="true">+IF(AND(ISNUMBER(OFFSET('Hygiene Data'!$E$10,0,10*ROW('Hygiene Data'!E134))),'Data Summary'!DW140="Yes"),OFFSET('Hygiene Data'!$E$10,0,10*ROW('Hygiene Data'!E134)),NA())</f>
        <v>#N/A</v>
      </c>
      <c r="BI140" s="111" t="e">
        <f ca="true">+IF(AND(ISNUMBER(OFFSET('Hygiene Data'!$F$6,0,10*ROW('Hygiene Data'!F134))),'Data Summary'!DX140="Yes"),OFFSET('Hygiene Data'!$F$6,0,10*ROW('Hygiene Data'!F134)),NA())</f>
        <v>#N/A</v>
      </c>
      <c r="BJ140" s="111" t="e">
        <f ca="true">+IF(AND(ISNUMBER(OFFSET('Hygiene Data'!$F$8,0,10*ROW('Hygiene Data'!F134))),'Data Summary'!DY140="Yes"),OFFSET('Hygiene Data'!$F$8,0,10*ROW('Hygiene Data'!F134)),NA())</f>
        <v>#N/A</v>
      </c>
      <c r="BK140" s="111" t="e">
        <f ca="true">+IF(AND(ISNUMBER(OFFSET('Hygiene Data'!$F$10,0,10*ROW('Hygiene Data'!F134))),'Data Summary'!DZ140="Yes"),OFFSET('Hygiene Data'!$F$10,0,10*ROW('Hygiene Data'!F134)),NA())</f>
        <v>#N/A</v>
      </c>
      <c r="BL140" s="111" t="e">
        <f ca="true">+IF(AND(ISNUMBER(OFFSET('Hygiene Data'!$G$6,0,10*ROW('Hygiene Data'!G134))),'Data Summary'!EA140="Yes"),OFFSET('Hygiene Data'!$G$6,0,10*ROW('Hygiene Data'!G134)),NA())</f>
        <v>#N/A</v>
      </c>
      <c r="BM140" s="111" t="e">
        <f ca="true">+IF(AND(ISNUMBER(OFFSET('Hygiene Data'!$G$8,0,10*ROW('Hygiene Data'!G134))),'Data Summary'!EB140="Yes"),OFFSET('Hygiene Data'!$G$8,0,10*ROW('Hygiene Data'!G134)),NA())</f>
        <v>#N/A</v>
      </c>
      <c r="BN140" s="111" t="e">
        <f ca="true">+IF(AND(ISNUMBER(OFFSET('Hygiene Data'!$G$10,0,10*ROW('Hygiene Data'!G134))),'Data Summary'!EC140="Yes"),OFFSET('Hygiene Data'!$G$10,0,10*ROW('Hygiene Data'!G134)),NA())</f>
        <v>#N/A</v>
      </c>
      <c r="BO140" s="111" t="e">
        <f ca="true">+IF(AND(ISNUMBER(OFFSET('Hygiene Data'!$H$6,0,10*ROW('Hygiene Data'!H134))),'Data Summary'!ED140="Yes"),OFFSET('Hygiene Data'!$H$6,0,10*ROW('Hygiene Data'!H134)),NA())</f>
        <v>#N/A</v>
      </c>
      <c r="BP140" s="111" t="e">
        <f ca="true">+IF(AND(ISNUMBER(OFFSET('Hygiene Data'!$H$8,0,10*ROW('Hygiene Data'!H134))),'Data Summary'!EE140="Yes"),OFFSET('Hygiene Data'!$H$8,0,10*ROW('Hygiene Data'!H134)),NA())</f>
        <v>#N/A</v>
      </c>
      <c r="BQ140" s="111" t="e">
        <f ca="true">+IF(AND(ISNUMBER(OFFSET('Hygiene Data'!$H$10,0,10*ROW('Hygiene Data'!H134))),'Data Summary'!EF140="Yes"),OFFSET('Hygiene Data'!$H$10,0,10*ROW('Hygiene Data'!H134)),NA())</f>
        <v>#N/A</v>
      </c>
    </row>
    <row r="141" x14ac:dyDescent="0.2">
      <c r="A141" s="59" t="e">
        <f ca="true">+IF(OFFSET('Water Data'!$B$1,0,10*ROW('Water Data'!B135))="",NA(),OFFSET('Water Data'!$B$1,0,10*ROW('Water Data'!B135)))</f>
        <v>#N/A</v>
      </c>
      <c r="B141" s="59" t="e">
        <f ca="true">+IF(OFFSET('Water Data'!$A$3,0,10*ROW('Water Data'!A138))="",NA(),OFFSET('Water Data'!$A$3,0,10*ROW('Water Data'!A138)))</f>
        <v>#N/A</v>
      </c>
      <c r="C141" s="59" t="e">
        <f ca="true">+IF(OFFSET('Water Data'!$C$3,0,10*ROW('Water Data'!C138))="",NA(),OFFSET('Water Data'!$C$3,0,10*ROW('Water Data'!C138)))</f>
        <v>#N/A</v>
      </c>
      <c r="D141" s="60" t="e">
        <f ca="true">+IF(AND(ISNUMBER(OFFSET('Water Data'!$C$5,0,10*ROW('Water Data'!C135))),'Data Summary'!BS141="Yes"),100-OFFSET('Water Data'!$C$5,0,10*ROW('Water Data'!C135)),NA())</f>
        <v>#N/A</v>
      </c>
      <c r="E141" s="60" t="e">
        <f ca="true">+IF(AND(ISNUMBER(OFFSET('Water Data'!$C$7,0,10*ROW('Water Data'!C135))),'Data Summary'!BT141="Yes"),OFFSET('Water Data'!$C$7,0,10*ROW('Water Data'!C135)),NA())</f>
        <v>#N/A</v>
      </c>
      <c r="F141" s="60" t="e">
        <f ca="true">+IF(AND(ISNUMBER(OFFSET('Water Data'!$C$10,0,10*ROW('Water Data'!C135))),'Data Summary'!BU141="Yes"),OFFSET('Water Data'!$C$10,0,10*ROW('Water Data'!C135)),NA())</f>
        <v>#N/A</v>
      </c>
      <c r="G141" s="60" t="e">
        <f ca="true">+IF(AND(ISNUMBER(OFFSET('Water Data'!$D$5,0,10*ROW('Water Data'!D135))),'Data Summary'!BV141="Yes"),100-OFFSET('Water Data'!$D$5,0,10*ROW('Water Data'!D135)),NA())</f>
        <v>#N/A</v>
      </c>
      <c r="H141" s="60" t="e">
        <f ca="true">+IF(AND(ISNUMBER(OFFSET('Water Data'!$D$7,0,10*ROW('Water Data'!D135))),'Data Summary'!BW141="Yes"),OFFSET('Water Data'!$D$7,0,10*ROW('Water Data'!D135)),NA())</f>
        <v>#N/A</v>
      </c>
      <c r="I141" s="60" t="e">
        <f ca="true">+IF(AND(ISNUMBER(OFFSET('Water Data'!$D$10,0,10*ROW('Water Data'!D135))),'Data Summary'!BX141="Yes"),OFFSET('Water Data'!$D$10,0,10*ROW('Water Data'!D135)),NA())</f>
        <v>#N/A</v>
      </c>
      <c r="J141" s="60" t="e">
        <f ca="true">+IF(AND(ISNUMBER(OFFSET('Water Data'!$E$5,0,10*ROW('Water Data'!E135))),'Data Summary'!BY141="Yes"),100-OFFSET('Water Data'!$E$5,0,10*ROW('Water Data'!E135)),NA())</f>
        <v>#N/A</v>
      </c>
      <c r="K141" s="60" t="e">
        <f ca="true">+IF(AND(ISNUMBER(OFFSET('Water Data'!$E$7,0,10*ROW('Water Data'!E135))),'Data Summary'!BZ141="Yes"),OFFSET('Water Data'!$E$7,0,10*ROW('Water Data'!E135)),NA())</f>
        <v>#N/A</v>
      </c>
      <c r="L141" s="60" t="e">
        <f ca="true">+IF(AND(ISNUMBER(OFFSET('Water Data'!$E$10,0,10*ROW('Water Data'!E135))),'Data Summary'!CA141="Yes"),OFFSET('Water Data'!$E$10,0,10*ROW('Water Data'!E135)),NA())</f>
        <v>#N/A</v>
      </c>
      <c r="M141" s="60" t="e">
        <f ca="true">+IF(AND(ISNUMBER(OFFSET('Water Data'!$F$5,0,10*ROW('Water Data'!F135))),'Data Summary'!CB141="Yes"),100-OFFSET('Water Data'!$F$5,0,10*ROW('Water Data'!F135)),NA())</f>
        <v>#N/A</v>
      </c>
      <c r="N141" s="60" t="e">
        <f ca="true">+IF(AND(ISNUMBER(OFFSET('Water Data'!$F$7,0,10*ROW('Water Data'!F135))),'Data Summary'!CC141="Yes"),OFFSET('Water Data'!$F$7,0,10*ROW('Water Data'!F135)),NA())</f>
        <v>#N/A</v>
      </c>
      <c r="O141" s="60" t="e">
        <f ca="true">+IF(AND(ISNUMBER(OFFSET('Water Data'!$F$10,0,10*ROW('Water Data'!F135))),'Data Summary'!CD141="Yes"),OFFSET('Water Data'!$F$10,0,10*ROW('Water Data'!F135)),NA())</f>
        <v>#N/A</v>
      </c>
      <c r="P141" s="60" t="e">
        <f ca="true">+IF(AND(ISNUMBER(OFFSET('Water Data'!$G$5,0,10*ROW('Water Data'!G135))),'Data Summary'!CE141="Yes"),100-OFFSET('Water Data'!$G$5,0,10*ROW('Water Data'!G135)),NA())</f>
        <v>#N/A</v>
      </c>
      <c r="Q141" s="60" t="e">
        <f ca="true">+IF(AND(ISNUMBER(OFFSET('Water Data'!$G$7,0,10*ROW('Water Data'!G135))),'Data Summary'!CF141="Yes"),OFFSET('Water Data'!$G$7,0,10*ROW('Water Data'!G135)),NA())</f>
        <v>#N/A</v>
      </c>
      <c r="R141" s="60" t="e">
        <f ca="true">+IF(AND(ISNUMBER(OFFSET('Water Data'!$G$10,0,10*ROW('Water Data'!G135))),'Data Summary'!CG141="Yes"),OFFSET('Water Data'!$G$10,0,10*ROW('Water Data'!G135)),NA())</f>
        <v>#N/A</v>
      </c>
      <c r="S141" s="60" t="e">
        <f ca="true">+IF(AND(ISNUMBER(OFFSET('Water Data'!$H$5,0,10*ROW('Water Data'!H135))),'Data Summary'!CH141="Yes"),100-OFFSET('Water Data'!$H$5,0,10*ROW('Water Data'!H135)),NA())</f>
        <v>#N/A</v>
      </c>
      <c r="T141" s="60" t="e">
        <f ca="true">+IF(AND(ISNUMBER(OFFSET('Water Data'!$H$7,0,10*ROW('Water Data'!H135))),'Data Summary'!CI141="Yes"),OFFSET('Water Data'!$H$7,0,10*ROW('Water Data'!H135)),NA())</f>
        <v>#N/A</v>
      </c>
      <c r="U141" s="60" t="e">
        <f ca="true">+IF(AND(ISNUMBER(OFFSET('Water Data'!$H$10,0,10*ROW('Water Data'!H135))),'Data Summary'!CJ141="Yes"),OFFSET('Water Data'!$H$10,0,10*ROW('Water Data'!H135)),NA())</f>
        <v>#N/A</v>
      </c>
      <c r="V141" s="106" t="e">
        <f ca="true">+IF(AND(ISNUMBER(OFFSET('Sanitation Data'!$C$5,0,10*ROW('Sanitation Data'!C135))),'Data Summary'!CK141="Yes"),100-OFFSET('Sanitation Data'!$C$5,0,10*ROW('Sanitation Data'!C135)),NA())</f>
        <v>#N/A</v>
      </c>
      <c r="W141" s="106" t="e">
        <f ca="true">+IF(AND(ISNUMBER(OFFSET('Sanitation Data'!$C$7,0,10*ROW('Sanitation Data'!C135))),'Data Summary'!CL141="Yes"),OFFSET('Sanitation Data'!$C$7,0,10*ROW('Sanitation Data'!C135)),NA())</f>
        <v>#N/A</v>
      </c>
      <c r="X141" s="106" t="e">
        <f ca="true">+IF(AND(ISNUMBER(OFFSET('Sanitation Data'!$C$11,0,10*ROW('Sanitation Data'!C135))),'Data Summary'!CM141="Yes"),OFFSET('Sanitation Data'!$C$11,0,10*ROW('Sanitation Data'!C135)),NA())</f>
        <v>#N/A</v>
      </c>
      <c r="Y141" s="106" t="e">
        <f ca="true">+IF(AND(ISNUMBER(OFFSET('Sanitation Data'!$C$12,0,10*ROW('Sanitation Data'!C135))),'Data Summary'!CN141="Yes"),OFFSET('Sanitation Data'!$C$12,0,10*ROW('Sanitation Data'!C135)),NA())</f>
        <v>#N/A</v>
      </c>
      <c r="Z141" s="106" t="e">
        <f ca="true">+IF(AND(ISNUMBER(OFFSET('Sanitation Data'!$C$13,0,10*ROW('Sanitation Data'!C135))),'Data Summary'!CO141="Yes"),OFFSET('Sanitation Data'!$C$13,0,10*ROW('Sanitation Data'!C135)),NA())</f>
        <v>#N/A</v>
      </c>
      <c r="AA141" s="106" t="e">
        <f ca="true">+IF(AND(ISNUMBER(OFFSET('Sanitation Data'!$D$5,0,10*ROW('Sanitation Data'!D135))),'Data Summary'!CP141="Yes"),100-OFFSET('Sanitation Data'!$D$5,0,10*ROW('Sanitation Data'!D135)),NA())</f>
        <v>#N/A</v>
      </c>
      <c r="AB141" s="106" t="e">
        <f ca="true">+IF(AND(ISNUMBER(OFFSET('Sanitation Data'!$D$7,0,10*ROW('Sanitation Data'!D135))),'Data Summary'!CQ141="Yes"),OFFSET('Sanitation Data'!$D$7,0,10*ROW('Sanitation Data'!D135)),NA())</f>
        <v>#N/A</v>
      </c>
      <c r="AC141" s="106" t="e">
        <f ca="true">+IF(AND(ISNUMBER(OFFSET('Sanitation Data'!$D$11,0,10*ROW('Sanitation Data'!D135))),'Data Summary'!CR141="Yes"),OFFSET('Sanitation Data'!$D$11,0,10*ROW('Sanitation Data'!D135)),NA())</f>
        <v>#N/A</v>
      </c>
      <c r="AD141" s="106" t="e">
        <f ca="true">+IF(AND(ISNUMBER(OFFSET('Sanitation Data'!$D$12,0,10*ROW('Sanitation Data'!D135))),'Data Summary'!CS141="Yes"),OFFSET('Sanitation Data'!$D$12,0,10*ROW('Sanitation Data'!D135)),NA())</f>
        <v>#N/A</v>
      </c>
      <c r="AE141" s="106" t="e">
        <f ca="true">+IF(AND(ISNUMBER(OFFSET('Sanitation Data'!$D$13,0,10*ROW('Sanitation Data'!D135))),'Data Summary'!CT141="Yes"),OFFSET('Sanitation Data'!$D$13,0,10*ROW('Sanitation Data'!D135)),NA())</f>
        <v>#N/A</v>
      </c>
      <c r="AF141" s="106" t="e">
        <f ca="true">+IF(AND(ISNUMBER(OFFSET('Sanitation Data'!$E$5,0,10*ROW('Sanitation Data'!E135))),'Data Summary'!CU141="Yes"),100-OFFSET('Sanitation Data'!$E$5,0,10*ROW('Sanitation Data'!E135)),NA())</f>
        <v>#N/A</v>
      </c>
      <c r="AG141" s="106" t="e">
        <f ca="true">+IF(AND(ISNUMBER(OFFSET('Sanitation Data'!$E$7,0,10*ROW('Sanitation Data'!E135))),'Data Summary'!CV141="Yes"),OFFSET('Sanitation Data'!$E$7,0,10*ROW('Sanitation Data'!E135)),NA())</f>
        <v>#N/A</v>
      </c>
      <c r="AH141" s="106" t="e">
        <f ca="true">+IF(AND(ISNUMBER(OFFSET('Sanitation Data'!$E$11,0,10*ROW('Sanitation Data'!E135))),'Data Summary'!CW141="Yes"),OFFSET('Sanitation Data'!$E$11,0,10*ROW('Sanitation Data'!E135)),NA())</f>
        <v>#N/A</v>
      </c>
      <c r="AI141" s="106" t="e">
        <f ca="true">+IF(AND(ISNUMBER(OFFSET('Sanitation Data'!$E$12,0,10*ROW('Sanitation Data'!E135))),'Data Summary'!CX141="Yes"),OFFSET('Sanitation Data'!$E$12,0,10*ROW('Sanitation Data'!E135)),NA())</f>
        <v>#N/A</v>
      </c>
      <c r="AJ141" s="106" t="e">
        <f ca="true">+IF(AND(ISNUMBER(OFFSET('Sanitation Data'!$E$13,0,10*ROW('Sanitation Data'!E135))),'Data Summary'!CY141="Yes"),OFFSET('Sanitation Data'!$E$13,0,10*ROW('Sanitation Data'!E135)),NA())</f>
        <v>#N/A</v>
      </c>
      <c r="AK141" s="106" t="e">
        <f ca="true">+IF(AND(ISNUMBER(OFFSET('Sanitation Data'!$F$5,0,10*ROW('Sanitation Data'!F135))),'Data Summary'!CZ141="Yes"),100-OFFSET('Sanitation Data'!$F$5,0,10*ROW('Sanitation Data'!F135)),NA())</f>
        <v>#N/A</v>
      </c>
      <c r="AL141" s="106" t="e">
        <f ca="true">+IF(AND(ISNUMBER(OFFSET('Sanitation Data'!$F$7,0,10*ROW('Sanitation Data'!F135))),'Data Summary'!DA141="Yes"),OFFSET('Sanitation Data'!$F$7,0,10*ROW('Sanitation Data'!F135)),NA())</f>
        <v>#N/A</v>
      </c>
      <c r="AM141" s="106" t="e">
        <f ca="true">+IF(AND(ISNUMBER(OFFSET('Sanitation Data'!$F$11,0,10*ROW('Sanitation Data'!F135))),'Data Summary'!DB141="Yes"),OFFSET('Sanitation Data'!$F$11,0,10*ROW('Sanitation Data'!F135)),NA())</f>
        <v>#N/A</v>
      </c>
      <c r="AN141" s="106" t="e">
        <f ca="true">+IF(AND(ISNUMBER(OFFSET('Sanitation Data'!$F$12,0,10*ROW('Sanitation Data'!F135))),'Data Summary'!DC141="Yes"),OFFSET('Sanitation Data'!$F$12,0,10*ROW('Sanitation Data'!F135)),NA())</f>
        <v>#N/A</v>
      </c>
      <c r="AO141" s="106" t="e">
        <f ca="true">+IF(AND(ISNUMBER(OFFSET('Sanitation Data'!$F$13,0,10*ROW('Sanitation Data'!F135))),'Data Summary'!DD141="Yes"),OFFSET('Sanitation Data'!$F$13,0,10*ROW('Sanitation Data'!F135)),NA())</f>
        <v>#N/A</v>
      </c>
      <c r="AP141" s="106" t="e">
        <f ca="true">+IF(AND(ISNUMBER(OFFSET('Sanitation Data'!$G$5,0,10*ROW('Sanitation Data'!G135))),'Data Summary'!DE141="Yes"),100-OFFSET('Sanitation Data'!$G$5,0,10*ROW('Sanitation Data'!G135)),NA())</f>
        <v>#N/A</v>
      </c>
      <c r="AQ141" s="106" t="e">
        <f ca="true">+IF(AND(ISNUMBER(OFFSET('Sanitation Data'!$G$7,0,10*ROW('Sanitation Data'!G135))),'Data Summary'!DF141="Yes"),OFFSET('Sanitation Data'!$G$7,0,10*ROW('Sanitation Data'!G135)),NA())</f>
        <v>#N/A</v>
      </c>
      <c r="AR141" s="106" t="e">
        <f ca="true">+IF(AND(ISNUMBER(OFFSET('Sanitation Data'!$G$11,0,10*ROW('Sanitation Data'!G135))),'Data Summary'!DG141="Yes"),OFFSET('Sanitation Data'!$G$11,0,10*ROW('Sanitation Data'!G135)),NA())</f>
        <v>#N/A</v>
      </c>
      <c r="AS141" s="106" t="e">
        <f ca="true">+IF(AND(ISNUMBER(OFFSET('Sanitation Data'!$G$12,0,10*ROW('Sanitation Data'!G135))),'Data Summary'!DH141="Yes"),OFFSET('Sanitation Data'!$G$12,0,10*ROW('Sanitation Data'!G135)),NA())</f>
        <v>#N/A</v>
      </c>
      <c r="AT141" s="106" t="e">
        <f ca="true">+IF(AND(ISNUMBER(OFFSET('Sanitation Data'!$G$13,0,10*ROW('Sanitation Data'!G135))),'Data Summary'!DI141="Yes"),OFFSET('Sanitation Data'!$G$13,0,10*ROW('Sanitation Data'!G135)),NA())</f>
        <v>#N/A</v>
      </c>
      <c r="AU141" s="106" t="e">
        <f ca="true">+IF(AND(ISNUMBER(OFFSET('Sanitation Data'!$H$5,0,10*ROW('Sanitation Data'!H135))),'Data Summary'!DJ141="Yes"),100-OFFSET('Sanitation Data'!$H$5,0,10*ROW('Sanitation Data'!H135)),NA())</f>
        <v>#N/A</v>
      </c>
      <c r="AV141" s="106" t="e">
        <f ca="true">+IF(AND(ISNUMBER(OFFSET('Sanitation Data'!$H$7,0,10*ROW('Sanitation Data'!H135))),'Data Summary'!DK141="Yes"),OFFSET('Sanitation Data'!$H$7,0,10*ROW('Sanitation Data'!H135)),NA())</f>
        <v>#N/A</v>
      </c>
      <c r="AW141" s="106" t="e">
        <f ca="true">+IF(AND(ISNUMBER(OFFSET('Sanitation Data'!$H$11,0,10*ROW('Sanitation Data'!H135))),'Data Summary'!DL141="Yes"),OFFSET('Sanitation Data'!$H$11,0,10*ROW('Sanitation Data'!H135)),NA())</f>
        <v>#N/A</v>
      </c>
      <c r="AX141" s="106" t="e">
        <f ca="true">+IF(AND(ISNUMBER(OFFSET('Sanitation Data'!$H$12,0,10*ROW('Sanitation Data'!H135))),'Data Summary'!DM141="Yes"),OFFSET('Sanitation Data'!$H$12,0,10*ROW('Sanitation Data'!H135)),NA())</f>
        <v>#N/A</v>
      </c>
      <c r="AY141" s="106" t="e">
        <f ca="true">+IF(AND(ISNUMBER(OFFSET('Sanitation Data'!$H$13,0,10*ROW('Sanitation Data'!H135))),'Data Summary'!DN141="Yes"),OFFSET('Sanitation Data'!$H$13,0,10*ROW('Sanitation Data'!H135)),NA())</f>
        <v>#N/A</v>
      </c>
      <c r="AZ141" s="111" t="e">
        <f ca="true">+IF(AND(ISNUMBER(OFFSET('Hygiene Data'!$C$6,0,10*ROW('Hygiene Data'!C135))),'Data Summary'!DO141="Yes"),OFFSET('Hygiene Data'!$C$6,0,10*ROW('Hygiene Data'!C135)),NA())</f>
        <v>#N/A</v>
      </c>
      <c r="BA141" s="111" t="e">
        <f ca="true">+IF(AND(ISNUMBER(OFFSET('Hygiene Data'!$C$8,0,10*ROW('Hygiene Data'!C135))),'Data Summary'!DP141="Yes"),OFFSET('Hygiene Data'!$C$8,0,10*ROW('Hygiene Data'!C135)),NA())</f>
        <v>#N/A</v>
      </c>
      <c r="BB141" s="111" t="e">
        <f ca="true">+IF(AND(ISNUMBER(OFFSET('Hygiene Data'!$C$10,0,10*ROW('Hygiene Data'!C135))),'Data Summary'!DQ141="Yes"),OFFSET('Hygiene Data'!$C$10,0,10*ROW('Hygiene Data'!C135)),NA())</f>
        <v>#N/A</v>
      </c>
      <c r="BC141" s="111" t="e">
        <f ca="true">+IF(AND(ISNUMBER(OFFSET('Hygiene Data'!$D$6,0,10*ROW('Hygiene Data'!D135))),'Data Summary'!DR141="Yes"),OFFSET('Hygiene Data'!$D$6,0,10*ROW('Hygiene Data'!D135)),NA())</f>
        <v>#N/A</v>
      </c>
      <c r="BD141" s="111" t="e">
        <f ca="true">+IF(AND(ISNUMBER(OFFSET('Hygiene Data'!$D$8,0,10*ROW('Hygiene Data'!D135))),'Data Summary'!DS141="Yes"),OFFSET('Hygiene Data'!$D$8,0,10*ROW('Hygiene Data'!D135)),NA())</f>
        <v>#N/A</v>
      </c>
      <c r="BE141" s="111" t="e">
        <f ca="true">+IF(AND(ISNUMBER(OFFSET('Hygiene Data'!$D$10,0,10*ROW('Hygiene Data'!D135))),'Data Summary'!DT141="Yes"),OFFSET('Hygiene Data'!$D$10,0,10*ROW('Hygiene Data'!D135)),NA())</f>
        <v>#N/A</v>
      </c>
      <c r="BF141" s="111" t="e">
        <f ca="true">+IF(AND(ISNUMBER(OFFSET('Hygiene Data'!$E$6,0,10*ROW('Hygiene Data'!E135))),'Data Summary'!DU141="Yes"),OFFSET('Hygiene Data'!$E$6,0,10*ROW('Hygiene Data'!E135)),NA())</f>
        <v>#N/A</v>
      </c>
      <c r="BG141" s="111" t="e">
        <f ca="true">+IF(AND(ISNUMBER(OFFSET('Hygiene Data'!$E$8,0,10*ROW('Hygiene Data'!E135))),'Data Summary'!DV141="Yes"),OFFSET('Hygiene Data'!$E$8,0,10*ROW('Hygiene Data'!E135)),NA())</f>
        <v>#N/A</v>
      </c>
      <c r="BH141" s="111" t="e">
        <f ca="true">+IF(AND(ISNUMBER(OFFSET('Hygiene Data'!$E$10,0,10*ROW('Hygiene Data'!E135))),'Data Summary'!DW141="Yes"),OFFSET('Hygiene Data'!$E$10,0,10*ROW('Hygiene Data'!E135)),NA())</f>
        <v>#N/A</v>
      </c>
      <c r="BI141" s="111" t="e">
        <f ca="true">+IF(AND(ISNUMBER(OFFSET('Hygiene Data'!$F$6,0,10*ROW('Hygiene Data'!F135))),'Data Summary'!DX141="Yes"),OFFSET('Hygiene Data'!$F$6,0,10*ROW('Hygiene Data'!F135)),NA())</f>
        <v>#N/A</v>
      </c>
      <c r="BJ141" s="111" t="e">
        <f ca="true">+IF(AND(ISNUMBER(OFFSET('Hygiene Data'!$F$8,0,10*ROW('Hygiene Data'!F135))),'Data Summary'!DY141="Yes"),OFFSET('Hygiene Data'!$F$8,0,10*ROW('Hygiene Data'!F135)),NA())</f>
        <v>#N/A</v>
      </c>
      <c r="BK141" s="111" t="e">
        <f ca="true">+IF(AND(ISNUMBER(OFFSET('Hygiene Data'!$F$10,0,10*ROW('Hygiene Data'!F135))),'Data Summary'!DZ141="Yes"),OFFSET('Hygiene Data'!$F$10,0,10*ROW('Hygiene Data'!F135)),NA())</f>
        <v>#N/A</v>
      </c>
      <c r="BL141" s="111" t="e">
        <f ca="true">+IF(AND(ISNUMBER(OFFSET('Hygiene Data'!$G$6,0,10*ROW('Hygiene Data'!G135))),'Data Summary'!EA141="Yes"),OFFSET('Hygiene Data'!$G$6,0,10*ROW('Hygiene Data'!G135)),NA())</f>
        <v>#N/A</v>
      </c>
      <c r="BM141" s="111" t="e">
        <f ca="true">+IF(AND(ISNUMBER(OFFSET('Hygiene Data'!$G$8,0,10*ROW('Hygiene Data'!G135))),'Data Summary'!EB141="Yes"),OFFSET('Hygiene Data'!$G$8,0,10*ROW('Hygiene Data'!G135)),NA())</f>
        <v>#N/A</v>
      </c>
      <c r="BN141" s="111" t="e">
        <f ca="true">+IF(AND(ISNUMBER(OFFSET('Hygiene Data'!$G$10,0,10*ROW('Hygiene Data'!G135))),'Data Summary'!EC141="Yes"),OFFSET('Hygiene Data'!$G$10,0,10*ROW('Hygiene Data'!G135)),NA())</f>
        <v>#N/A</v>
      </c>
      <c r="BO141" s="111" t="e">
        <f ca="true">+IF(AND(ISNUMBER(OFFSET('Hygiene Data'!$H$6,0,10*ROW('Hygiene Data'!H135))),'Data Summary'!ED141="Yes"),OFFSET('Hygiene Data'!$H$6,0,10*ROW('Hygiene Data'!H135)),NA())</f>
        <v>#N/A</v>
      </c>
      <c r="BP141" s="111" t="e">
        <f ca="true">+IF(AND(ISNUMBER(OFFSET('Hygiene Data'!$H$8,0,10*ROW('Hygiene Data'!H135))),'Data Summary'!EE141="Yes"),OFFSET('Hygiene Data'!$H$8,0,10*ROW('Hygiene Data'!H135)),NA())</f>
        <v>#N/A</v>
      </c>
      <c r="BQ141" s="111" t="e">
        <f ca="true">+IF(AND(ISNUMBER(OFFSET('Hygiene Data'!$H$10,0,10*ROW('Hygiene Data'!H135))),'Data Summary'!EF141="Yes"),OFFSET('Hygiene Data'!$H$10,0,10*ROW('Hygiene Data'!H135)),NA())</f>
        <v>#N/A</v>
      </c>
    </row>
    <row r="142" x14ac:dyDescent="0.2">
      <c r="A142" s="59" t="e">
        <f ca="true">+IF(OFFSET('Water Data'!$B$1,0,10*ROW('Water Data'!B136))="",NA(),OFFSET('Water Data'!$B$1,0,10*ROW('Water Data'!B136)))</f>
        <v>#N/A</v>
      </c>
      <c r="B142" s="59" t="e">
        <f ca="true">+IF(OFFSET('Water Data'!$A$3,0,10*ROW('Water Data'!A139))="",NA(),OFFSET('Water Data'!$A$3,0,10*ROW('Water Data'!A139)))</f>
        <v>#N/A</v>
      </c>
      <c r="C142" s="59" t="e">
        <f ca="true">+IF(OFFSET('Water Data'!$C$3,0,10*ROW('Water Data'!C139))="",NA(),OFFSET('Water Data'!$C$3,0,10*ROW('Water Data'!C139)))</f>
        <v>#N/A</v>
      </c>
      <c r="D142" s="60" t="e">
        <f ca="true">+IF(AND(ISNUMBER(OFFSET('Water Data'!$C$5,0,10*ROW('Water Data'!C136))),'Data Summary'!BS142="Yes"),100-OFFSET('Water Data'!$C$5,0,10*ROW('Water Data'!C136)),NA())</f>
        <v>#N/A</v>
      </c>
      <c r="E142" s="60" t="e">
        <f ca="true">+IF(AND(ISNUMBER(OFFSET('Water Data'!$C$7,0,10*ROW('Water Data'!C136))),'Data Summary'!BT142="Yes"),OFFSET('Water Data'!$C$7,0,10*ROW('Water Data'!C136)),NA())</f>
        <v>#N/A</v>
      </c>
      <c r="F142" s="60" t="e">
        <f ca="true">+IF(AND(ISNUMBER(OFFSET('Water Data'!$C$10,0,10*ROW('Water Data'!C136))),'Data Summary'!BU142="Yes"),OFFSET('Water Data'!$C$10,0,10*ROW('Water Data'!C136)),NA())</f>
        <v>#N/A</v>
      </c>
      <c r="G142" s="60" t="e">
        <f ca="true">+IF(AND(ISNUMBER(OFFSET('Water Data'!$D$5,0,10*ROW('Water Data'!D136))),'Data Summary'!BV142="Yes"),100-OFFSET('Water Data'!$D$5,0,10*ROW('Water Data'!D136)),NA())</f>
        <v>#N/A</v>
      </c>
      <c r="H142" s="60" t="e">
        <f ca="true">+IF(AND(ISNUMBER(OFFSET('Water Data'!$D$7,0,10*ROW('Water Data'!D136))),'Data Summary'!BW142="Yes"),OFFSET('Water Data'!$D$7,0,10*ROW('Water Data'!D136)),NA())</f>
        <v>#N/A</v>
      </c>
      <c r="I142" s="60" t="e">
        <f ca="true">+IF(AND(ISNUMBER(OFFSET('Water Data'!$D$10,0,10*ROW('Water Data'!D136))),'Data Summary'!BX142="Yes"),OFFSET('Water Data'!$D$10,0,10*ROW('Water Data'!D136)),NA())</f>
        <v>#N/A</v>
      </c>
      <c r="J142" s="60" t="e">
        <f ca="true">+IF(AND(ISNUMBER(OFFSET('Water Data'!$E$5,0,10*ROW('Water Data'!E136))),'Data Summary'!BY142="Yes"),100-OFFSET('Water Data'!$E$5,0,10*ROW('Water Data'!E136)),NA())</f>
        <v>#N/A</v>
      </c>
      <c r="K142" s="60" t="e">
        <f ca="true">+IF(AND(ISNUMBER(OFFSET('Water Data'!$E$7,0,10*ROW('Water Data'!E136))),'Data Summary'!BZ142="Yes"),OFFSET('Water Data'!$E$7,0,10*ROW('Water Data'!E136)),NA())</f>
        <v>#N/A</v>
      </c>
      <c r="L142" s="60" t="e">
        <f ca="true">+IF(AND(ISNUMBER(OFFSET('Water Data'!$E$10,0,10*ROW('Water Data'!E136))),'Data Summary'!CA142="Yes"),OFFSET('Water Data'!$E$10,0,10*ROW('Water Data'!E136)),NA())</f>
        <v>#N/A</v>
      </c>
      <c r="M142" s="60" t="e">
        <f ca="true">+IF(AND(ISNUMBER(OFFSET('Water Data'!$F$5,0,10*ROW('Water Data'!F136))),'Data Summary'!CB142="Yes"),100-OFFSET('Water Data'!$F$5,0,10*ROW('Water Data'!F136)),NA())</f>
        <v>#N/A</v>
      </c>
      <c r="N142" s="60" t="e">
        <f ca="true">+IF(AND(ISNUMBER(OFFSET('Water Data'!$F$7,0,10*ROW('Water Data'!F136))),'Data Summary'!CC142="Yes"),OFFSET('Water Data'!$F$7,0,10*ROW('Water Data'!F136)),NA())</f>
        <v>#N/A</v>
      </c>
      <c r="O142" s="60" t="e">
        <f ca="true">+IF(AND(ISNUMBER(OFFSET('Water Data'!$F$10,0,10*ROW('Water Data'!F136))),'Data Summary'!CD142="Yes"),OFFSET('Water Data'!$F$10,0,10*ROW('Water Data'!F136)),NA())</f>
        <v>#N/A</v>
      </c>
      <c r="P142" s="60" t="e">
        <f ca="true">+IF(AND(ISNUMBER(OFFSET('Water Data'!$G$5,0,10*ROW('Water Data'!G136))),'Data Summary'!CE142="Yes"),100-OFFSET('Water Data'!$G$5,0,10*ROW('Water Data'!G136)),NA())</f>
        <v>#N/A</v>
      </c>
      <c r="Q142" s="60" t="e">
        <f ca="true">+IF(AND(ISNUMBER(OFFSET('Water Data'!$G$7,0,10*ROW('Water Data'!G136))),'Data Summary'!CF142="Yes"),OFFSET('Water Data'!$G$7,0,10*ROW('Water Data'!G136)),NA())</f>
        <v>#N/A</v>
      </c>
      <c r="R142" s="60" t="e">
        <f ca="true">+IF(AND(ISNUMBER(OFFSET('Water Data'!$G$10,0,10*ROW('Water Data'!G136))),'Data Summary'!CG142="Yes"),OFFSET('Water Data'!$G$10,0,10*ROW('Water Data'!G136)),NA())</f>
        <v>#N/A</v>
      </c>
      <c r="S142" s="60" t="e">
        <f ca="true">+IF(AND(ISNUMBER(OFFSET('Water Data'!$H$5,0,10*ROW('Water Data'!H136))),'Data Summary'!CH142="Yes"),100-OFFSET('Water Data'!$H$5,0,10*ROW('Water Data'!H136)),NA())</f>
        <v>#N/A</v>
      </c>
      <c r="T142" s="60" t="e">
        <f ca="true">+IF(AND(ISNUMBER(OFFSET('Water Data'!$H$7,0,10*ROW('Water Data'!H136))),'Data Summary'!CI142="Yes"),OFFSET('Water Data'!$H$7,0,10*ROW('Water Data'!H136)),NA())</f>
        <v>#N/A</v>
      </c>
      <c r="U142" s="60" t="e">
        <f ca="true">+IF(AND(ISNUMBER(OFFSET('Water Data'!$H$10,0,10*ROW('Water Data'!H136))),'Data Summary'!CJ142="Yes"),OFFSET('Water Data'!$H$10,0,10*ROW('Water Data'!H136)),NA())</f>
        <v>#N/A</v>
      </c>
      <c r="V142" s="106" t="e">
        <f ca="true">+IF(AND(ISNUMBER(OFFSET('Sanitation Data'!$C$5,0,10*ROW('Sanitation Data'!C136))),'Data Summary'!CK142="Yes"),100-OFFSET('Sanitation Data'!$C$5,0,10*ROW('Sanitation Data'!C136)),NA())</f>
        <v>#N/A</v>
      </c>
      <c r="W142" s="106" t="e">
        <f ca="true">+IF(AND(ISNUMBER(OFFSET('Sanitation Data'!$C$7,0,10*ROW('Sanitation Data'!C136))),'Data Summary'!CL142="Yes"),OFFSET('Sanitation Data'!$C$7,0,10*ROW('Sanitation Data'!C136)),NA())</f>
        <v>#N/A</v>
      </c>
      <c r="X142" s="106" t="e">
        <f ca="true">+IF(AND(ISNUMBER(OFFSET('Sanitation Data'!$C$11,0,10*ROW('Sanitation Data'!C136))),'Data Summary'!CM142="Yes"),OFFSET('Sanitation Data'!$C$11,0,10*ROW('Sanitation Data'!C136)),NA())</f>
        <v>#N/A</v>
      </c>
      <c r="Y142" s="106" t="e">
        <f ca="true">+IF(AND(ISNUMBER(OFFSET('Sanitation Data'!$C$12,0,10*ROW('Sanitation Data'!C136))),'Data Summary'!CN142="Yes"),OFFSET('Sanitation Data'!$C$12,0,10*ROW('Sanitation Data'!C136)),NA())</f>
        <v>#N/A</v>
      </c>
      <c r="Z142" s="106" t="e">
        <f ca="true">+IF(AND(ISNUMBER(OFFSET('Sanitation Data'!$C$13,0,10*ROW('Sanitation Data'!C136))),'Data Summary'!CO142="Yes"),OFFSET('Sanitation Data'!$C$13,0,10*ROW('Sanitation Data'!C136)),NA())</f>
        <v>#N/A</v>
      </c>
      <c r="AA142" s="106" t="e">
        <f ca="true">+IF(AND(ISNUMBER(OFFSET('Sanitation Data'!$D$5,0,10*ROW('Sanitation Data'!D136))),'Data Summary'!CP142="Yes"),100-OFFSET('Sanitation Data'!$D$5,0,10*ROW('Sanitation Data'!D136)),NA())</f>
        <v>#N/A</v>
      </c>
      <c r="AB142" s="106" t="e">
        <f ca="true">+IF(AND(ISNUMBER(OFFSET('Sanitation Data'!$D$7,0,10*ROW('Sanitation Data'!D136))),'Data Summary'!CQ142="Yes"),OFFSET('Sanitation Data'!$D$7,0,10*ROW('Sanitation Data'!D136)),NA())</f>
        <v>#N/A</v>
      </c>
      <c r="AC142" s="106" t="e">
        <f ca="true">+IF(AND(ISNUMBER(OFFSET('Sanitation Data'!$D$11,0,10*ROW('Sanitation Data'!D136))),'Data Summary'!CR142="Yes"),OFFSET('Sanitation Data'!$D$11,0,10*ROW('Sanitation Data'!D136)),NA())</f>
        <v>#N/A</v>
      </c>
      <c r="AD142" s="106" t="e">
        <f ca="true">+IF(AND(ISNUMBER(OFFSET('Sanitation Data'!$D$12,0,10*ROW('Sanitation Data'!D136))),'Data Summary'!CS142="Yes"),OFFSET('Sanitation Data'!$D$12,0,10*ROW('Sanitation Data'!D136)),NA())</f>
        <v>#N/A</v>
      </c>
      <c r="AE142" s="106" t="e">
        <f ca="true">+IF(AND(ISNUMBER(OFFSET('Sanitation Data'!$D$13,0,10*ROW('Sanitation Data'!D136))),'Data Summary'!CT142="Yes"),OFFSET('Sanitation Data'!$D$13,0,10*ROW('Sanitation Data'!D136)),NA())</f>
        <v>#N/A</v>
      </c>
      <c r="AF142" s="106" t="e">
        <f ca="true">+IF(AND(ISNUMBER(OFFSET('Sanitation Data'!$E$5,0,10*ROW('Sanitation Data'!E136))),'Data Summary'!CU142="Yes"),100-OFFSET('Sanitation Data'!$E$5,0,10*ROW('Sanitation Data'!E136)),NA())</f>
        <v>#N/A</v>
      </c>
      <c r="AG142" s="106" t="e">
        <f ca="true">+IF(AND(ISNUMBER(OFFSET('Sanitation Data'!$E$7,0,10*ROW('Sanitation Data'!E136))),'Data Summary'!CV142="Yes"),OFFSET('Sanitation Data'!$E$7,0,10*ROW('Sanitation Data'!E136)),NA())</f>
        <v>#N/A</v>
      </c>
      <c r="AH142" s="106" t="e">
        <f ca="true">+IF(AND(ISNUMBER(OFFSET('Sanitation Data'!$E$11,0,10*ROW('Sanitation Data'!E136))),'Data Summary'!CW142="Yes"),OFFSET('Sanitation Data'!$E$11,0,10*ROW('Sanitation Data'!E136)),NA())</f>
        <v>#N/A</v>
      </c>
      <c r="AI142" s="106" t="e">
        <f ca="true">+IF(AND(ISNUMBER(OFFSET('Sanitation Data'!$E$12,0,10*ROW('Sanitation Data'!E136))),'Data Summary'!CX142="Yes"),OFFSET('Sanitation Data'!$E$12,0,10*ROW('Sanitation Data'!E136)),NA())</f>
        <v>#N/A</v>
      </c>
      <c r="AJ142" s="106" t="e">
        <f ca="true">+IF(AND(ISNUMBER(OFFSET('Sanitation Data'!$E$13,0,10*ROW('Sanitation Data'!E136))),'Data Summary'!CY142="Yes"),OFFSET('Sanitation Data'!$E$13,0,10*ROW('Sanitation Data'!E136)),NA())</f>
        <v>#N/A</v>
      </c>
      <c r="AK142" s="106" t="e">
        <f ca="true">+IF(AND(ISNUMBER(OFFSET('Sanitation Data'!$F$5,0,10*ROW('Sanitation Data'!F136))),'Data Summary'!CZ142="Yes"),100-OFFSET('Sanitation Data'!$F$5,0,10*ROW('Sanitation Data'!F136)),NA())</f>
        <v>#N/A</v>
      </c>
      <c r="AL142" s="106" t="e">
        <f ca="true">+IF(AND(ISNUMBER(OFFSET('Sanitation Data'!$F$7,0,10*ROW('Sanitation Data'!F136))),'Data Summary'!DA142="Yes"),OFFSET('Sanitation Data'!$F$7,0,10*ROW('Sanitation Data'!F136)),NA())</f>
        <v>#N/A</v>
      </c>
      <c r="AM142" s="106" t="e">
        <f ca="true">+IF(AND(ISNUMBER(OFFSET('Sanitation Data'!$F$11,0,10*ROW('Sanitation Data'!F136))),'Data Summary'!DB142="Yes"),OFFSET('Sanitation Data'!$F$11,0,10*ROW('Sanitation Data'!F136)),NA())</f>
        <v>#N/A</v>
      </c>
      <c r="AN142" s="106" t="e">
        <f ca="true">+IF(AND(ISNUMBER(OFFSET('Sanitation Data'!$F$12,0,10*ROW('Sanitation Data'!F136))),'Data Summary'!DC142="Yes"),OFFSET('Sanitation Data'!$F$12,0,10*ROW('Sanitation Data'!F136)),NA())</f>
        <v>#N/A</v>
      </c>
      <c r="AO142" s="106" t="e">
        <f ca="true">+IF(AND(ISNUMBER(OFFSET('Sanitation Data'!$F$13,0,10*ROW('Sanitation Data'!F136))),'Data Summary'!DD142="Yes"),OFFSET('Sanitation Data'!$F$13,0,10*ROW('Sanitation Data'!F136)),NA())</f>
        <v>#N/A</v>
      </c>
      <c r="AP142" s="106" t="e">
        <f ca="true">+IF(AND(ISNUMBER(OFFSET('Sanitation Data'!$G$5,0,10*ROW('Sanitation Data'!G136))),'Data Summary'!DE142="Yes"),100-OFFSET('Sanitation Data'!$G$5,0,10*ROW('Sanitation Data'!G136)),NA())</f>
        <v>#N/A</v>
      </c>
      <c r="AQ142" s="106" t="e">
        <f ca="true">+IF(AND(ISNUMBER(OFFSET('Sanitation Data'!$G$7,0,10*ROW('Sanitation Data'!G136))),'Data Summary'!DF142="Yes"),OFFSET('Sanitation Data'!$G$7,0,10*ROW('Sanitation Data'!G136)),NA())</f>
        <v>#N/A</v>
      </c>
      <c r="AR142" s="106" t="e">
        <f ca="true">+IF(AND(ISNUMBER(OFFSET('Sanitation Data'!$G$11,0,10*ROW('Sanitation Data'!G136))),'Data Summary'!DG142="Yes"),OFFSET('Sanitation Data'!$G$11,0,10*ROW('Sanitation Data'!G136)),NA())</f>
        <v>#N/A</v>
      </c>
      <c r="AS142" s="106" t="e">
        <f ca="true">+IF(AND(ISNUMBER(OFFSET('Sanitation Data'!$G$12,0,10*ROW('Sanitation Data'!G136))),'Data Summary'!DH142="Yes"),OFFSET('Sanitation Data'!$G$12,0,10*ROW('Sanitation Data'!G136)),NA())</f>
        <v>#N/A</v>
      </c>
      <c r="AT142" s="106" t="e">
        <f ca="true">+IF(AND(ISNUMBER(OFFSET('Sanitation Data'!$G$13,0,10*ROW('Sanitation Data'!G136))),'Data Summary'!DI142="Yes"),OFFSET('Sanitation Data'!$G$13,0,10*ROW('Sanitation Data'!G136)),NA())</f>
        <v>#N/A</v>
      </c>
      <c r="AU142" s="106" t="e">
        <f ca="true">+IF(AND(ISNUMBER(OFFSET('Sanitation Data'!$H$5,0,10*ROW('Sanitation Data'!H136))),'Data Summary'!DJ142="Yes"),100-OFFSET('Sanitation Data'!$H$5,0,10*ROW('Sanitation Data'!H136)),NA())</f>
        <v>#N/A</v>
      </c>
      <c r="AV142" s="106" t="e">
        <f ca="true">+IF(AND(ISNUMBER(OFFSET('Sanitation Data'!$H$7,0,10*ROW('Sanitation Data'!H136))),'Data Summary'!DK142="Yes"),OFFSET('Sanitation Data'!$H$7,0,10*ROW('Sanitation Data'!H136)),NA())</f>
        <v>#N/A</v>
      </c>
      <c r="AW142" s="106" t="e">
        <f ca="true">+IF(AND(ISNUMBER(OFFSET('Sanitation Data'!$H$11,0,10*ROW('Sanitation Data'!H136))),'Data Summary'!DL142="Yes"),OFFSET('Sanitation Data'!$H$11,0,10*ROW('Sanitation Data'!H136)),NA())</f>
        <v>#N/A</v>
      </c>
      <c r="AX142" s="106" t="e">
        <f ca="true">+IF(AND(ISNUMBER(OFFSET('Sanitation Data'!$H$12,0,10*ROW('Sanitation Data'!H136))),'Data Summary'!DM142="Yes"),OFFSET('Sanitation Data'!$H$12,0,10*ROW('Sanitation Data'!H136)),NA())</f>
        <v>#N/A</v>
      </c>
      <c r="AY142" s="106" t="e">
        <f ca="true">+IF(AND(ISNUMBER(OFFSET('Sanitation Data'!$H$13,0,10*ROW('Sanitation Data'!H136))),'Data Summary'!DN142="Yes"),OFFSET('Sanitation Data'!$H$13,0,10*ROW('Sanitation Data'!H136)),NA())</f>
        <v>#N/A</v>
      </c>
      <c r="AZ142" s="111" t="e">
        <f ca="true">+IF(AND(ISNUMBER(OFFSET('Hygiene Data'!$C$6,0,10*ROW('Hygiene Data'!C136))),'Data Summary'!DO142="Yes"),OFFSET('Hygiene Data'!$C$6,0,10*ROW('Hygiene Data'!C136)),NA())</f>
        <v>#N/A</v>
      </c>
      <c r="BA142" s="111" t="e">
        <f ca="true">+IF(AND(ISNUMBER(OFFSET('Hygiene Data'!$C$8,0,10*ROW('Hygiene Data'!C136))),'Data Summary'!DP142="Yes"),OFFSET('Hygiene Data'!$C$8,0,10*ROW('Hygiene Data'!C136)),NA())</f>
        <v>#N/A</v>
      </c>
      <c r="BB142" s="111" t="e">
        <f ca="true">+IF(AND(ISNUMBER(OFFSET('Hygiene Data'!$C$10,0,10*ROW('Hygiene Data'!C136))),'Data Summary'!DQ142="Yes"),OFFSET('Hygiene Data'!$C$10,0,10*ROW('Hygiene Data'!C136)),NA())</f>
        <v>#N/A</v>
      </c>
      <c r="BC142" s="111" t="e">
        <f ca="true">+IF(AND(ISNUMBER(OFFSET('Hygiene Data'!$D$6,0,10*ROW('Hygiene Data'!D136))),'Data Summary'!DR142="Yes"),OFFSET('Hygiene Data'!$D$6,0,10*ROW('Hygiene Data'!D136)),NA())</f>
        <v>#N/A</v>
      </c>
      <c r="BD142" s="111" t="e">
        <f ca="true">+IF(AND(ISNUMBER(OFFSET('Hygiene Data'!$D$8,0,10*ROW('Hygiene Data'!D136))),'Data Summary'!DS142="Yes"),OFFSET('Hygiene Data'!$D$8,0,10*ROW('Hygiene Data'!D136)),NA())</f>
        <v>#N/A</v>
      </c>
      <c r="BE142" s="111" t="e">
        <f ca="true">+IF(AND(ISNUMBER(OFFSET('Hygiene Data'!$D$10,0,10*ROW('Hygiene Data'!D136))),'Data Summary'!DT142="Yes"),OFFSET('Hygiene Data'!$D$10,0,10*ROW('Hygiene Data'!D136)),NA())</f>
        <v>#N/A</v>
      </c>
      <c r="BF142" s="111" t="e">
        <f ca="true">+IF(AND(ISNUMBER(OFFSET('Hygiene Data'!$E$6,0,10*ROW('Hygiene Data'!E136))),'Data Summary'!DU142="Yes"),OFFSET('Hygiene Data'!$E$6,0,10*ROW('Hygiene Data'!E136)),NA())</f>
        <v>#N/A</v>
      </c>
      <c r="BG142" s="111" t="e">
        <f ca="true">+IF(AND(ISNUMBER(OFFSET('Hygiene Data'!$E$8,0,10*ROW('Hygiene Data'!E136))),'Data Summary'!DV142="Yes"),OFFSET('Hygiene Data'!$E$8,0,10*ROW('Hygiene Data'!E136)),NA())</f>
        <v>#N/A</v>
      </c>
      <c r="BH142" s="111" t="e">
        <f ca="true">+IF(AND(ISNUMBER(OFFSET('Hygiene Data'!$E$10,0,10*ROW('Hygiene Data'!E136))),'Data Summary'!DW142="Yes"),OFFSET('Hygiene Data'!$E$10,0,10*ROW('Hygiene Data'!E136)),NA())</f>
        <v>#N/A</v>
      </c>
      <c r="BI142" s="111" t="e">
        <f ca="true">+IF(AND(ISNUMBER(OFFSET('Hygiene Data'!$F$6,0,10*ROW('Hygiene Data'!F136))),'Data Summary'!DX142="Yes"),OFFSET('Hygiene Data'!$F$6,0,10*ROW('Hygiene Data'!F136)),NA())</f>
        <v>#N/A</v>
      </c>
      <c r="BJ142" s="111" t="e">
        <f ca="true">+IF(AND(ISNUMBER(OFFSET('Hygiene Data'!$F$8,0,10*ROW('Hygiene Data'!F136))),'Data Summary'!DY142="Yes"),OFFSET('Hygiene Data'!$F$8,0,10*ROW('Hygiene Data'!F136)),NA())</f>
        <v>#N/A</v>
      </c>
      <c r="BK142" s="111" t="e">
        <f ca="true">+IF(AND(ISNUMBER(OFFSET('Hygiene Data'!$F$10,0,10*ROW('Hygiene Data'!F136))),'Data Summary'!DZ142="Yes"),OFFSET('Hygiene Data'!$F$10,0,10*ROW('Hygiene Data'!F136)),NA())</f>
        <v>#N/A</v>
      </c>
      <c r="BL142" s="111" t="e">
        <f ca="true">+IF(AND(ISNUMBER(OFFSET('Hygiene Data'!$G$6,0,10*ROW('Hygiene Data'!G136))),'Data Summary'!EA142="Yes"),OFFSET('Hygiene Data'!$G$6,0,10*ROW('Hygiene Data'!G136)),NA())</f>
        <v>#N/A</v>
      </c>
      <c r="BM142" s="111" t="e">
        <f ca="true">+IF(AND(ISNUMBER(OFFSET('Hygiene Data'!$G$8,0,10*ROW('Hygiene Data'!G136))),'Data Summary'!EB142="Yes"),OFFSET('Hygiene Data'!$G$8,0,10*ROW('Hygiene Data'!G136)),NA())</f>
        <v>#N/A</v>
      </c>
      <c r="BN142" s="111" t="e">
        <f ca="true">+IF(AND(ISNUMBER(OFFSET('Hygiene Data'!$G$10,0,10*ROW('Hygiene Data'!G136))),'Data Summary'!EC142="Yes"),OFFSET('Hygiene Data'!$G$10,0,10*ROW('Hygiene Data'!G136)),NA())</f>
        <v>#N/A</v>
      </c>
      <c r="BO142" s="111" t="e">
        <f ca="true">+IF(AND(ISNUMBER(OFFSET('Hygiene Data'!$H$6,0,10*ROW('Hygiene Data'!H136))),'Data Summary'!ED142="Yes"),OFFSET('Hygiene Data'!$H$6,0,10*ROW('Hygiene Data'!H136)),NA())</f>
        <v>#N/A</v>
      </c>
      <c r="BP142" s="111" t="e">
        <f ca="true">+IF(AND(ISNUMBER(OFFSET('Hygiene Data'!$H$8,0,10*ROW('Hygiene Data'!H136))),'Data Summary'!EE142="Yes"),OFFSET('Hygiene Data'!$H$8,0,10*ROW('Hygiene Data'!H136)),NA())</f>
        <v>#N/A</v>
      </c>
      <c r="BQ142" s="111" t="e">
        <f ca="true">+IF(AND(ISNUMBER(OFFSET('Hygiene Data'!$H$10,0,10*ROW('Hygiene Data'!H136))),'Data Summary'!EF142="Yes"),OFFSET('Hygiene Data'!$H$10,0,10*ROW('Hygiene Data'!H136)),NA())</f>
        <v>#N/A</v>
      </c>
    </row>
    <row r="143" x14ac:dyDescent="0.2">
      <c r="A143" s="59" t="e">
        <f ca="true">+IF(OFFSET('Water Data'!$B$1,0,10*ROW('Water Data'!B137))="",NA(),OFFSET('Water Data'!$B$1,0,10*ROW('Water Data'!B137)))</f>
        <v>#N/A</v>
      </c>
      <c r="B143" s="59" t="e">
        <f ca="true">+IF(OFFSET('Water Data'!$A$3,0,10*ROW('Water Data'!A140))="",NA(),OFFSET('Water Data'!$A$3,0,10*ROW('Water Data'!A140)))</f>
        <v>#N/A</v>
      </c>
      <c r="C143" s="59" t="e">
        <f ca="true">+IF(OFFSET('Water Data'!$C$3,0,10*ROW('Water Data'!C140))="",NA(),OFFSET('Water Data'!$C$3,0,10*ROW('Water Data'!C140)))</f>
        <v>#N/A</v>
      </c>
      <c r="D143" s="60" t="e">
        <f ca="true">+IF(AND(ISNUMBER(OFFSET('Water Data'!$C$5,0,10*ROW('Water Data'!C137))),'Data Summary'!BS143="Yes"),100-OFFSET('Water Data'!$C$5,0,10*ROW('Water Data'!C137)),NA())</f>
        <v>#N/A</v>
      </c>
      <c r="E143" s="60" t="e">
        <f ca="true">+IF(AND(ISNUMBER(OFFSET('Water Data'!$C$7,0,10*ROW('Water Data'!C137))),'Data Summary'!BT143="Yes"),OFFSET('Water Data'!$C$7,0,10*ROW('Water Data'!C137)),NA())</f>
        <v>#N/A</v>
      </c>
      <c r="F143" s="60" t="e">
        <f ca="true">+IF(AND(ISNUMBER(OFFSET('Water Data'!$C$10,0,10*ROW('Water Data'!C137))),'Data Summary'!BU143="Yes"),OFFSET('Water Data'!$C$10,0,10*ROW('Water Data'!C137)),NA())</f>
        <v>#N/A</v>
      </c>
      <c r="G143" s="60" t="e">
        <f ca="true">+IF(AND(ISNUMBER(OFFSET('Water Data'!$D$5,0,10*ROW('Water Data'!D137))),'Data Summary'!BV143="Yes"),100-OFFSET('Water Data'!$D$5,0,10*ROW('Water Data'!D137)),NA())</f>
        <v>#N/A</v>
      </c>
      <c r="H143" s="60" t="e">
        <f ca="true">+IF(AND(ISNUMBER(OFFSET('Water Data'!$D$7,0,10*ROW('Water Data'!D137))),'Data Summary'!BW143="Yes"),OFFSET('Water Data'!$D$7,0,10*ROW('Water Data'!D137)),NA())</f>
        <v>#N/A</v>
      </c>
      <c r="I143" s="60" t="e">
        <f ca="true">+IF(AND(ISNUMBER(OFFSET('Water Data'!$D$10,0,10*ROW('Water Data'!D137))),'Data Summary'!BX143="Yes"),OFFSET('Water Data'!$D$10,0,10*ROW('Water Data'!D137)),NA())</f>
        <v>#N/A</v>
      </c>
      <c r="J143" s="60" t="e">
        <f ca="true">+IF(AND(ISNUMBER(OFFSET('Water Data'!$E$5,0,10*ROW('Water Data'!E137))),'Data Summary'!BY143="Yes"),100-OFFSET('Water Data'!$E$5,0,10*ROW('Water Data'!E137)),NA())</f>
        <v>#N/A</v>
      </c>
      <c r="K143" s="60" t="e">
        <f ca="true">+IF(AND(ISNUMBER(OFFSET('Water Data'!$E$7,0,10*ROW('Water Data'!E137))),'Data Summary'!BZ143="Yes"),OFFSET('Water Data'!$E$7,0,10*ROW('Water Data'!E137)),NA())</f>
        <v>#N/A</v>
      </c>
      <c r="L143" s="60" t="e">
        <f ca="true">+IF(AND(ISNUMBER(OFFSET('Water Data'!$E$10,0,10*ROW('Water Data'!E137))),'Data Summary'!CA143="Yes"),OFFSET('Water Data'!$E$10,0,10*ROW('Water Data'!E137)),NA())</f>
        <v>#N/A</v>
      </c>
      <c r="M143" s="60" t="e">
        <f ca="true">+IF(AND(ISNUMBER(OFFSET('Water Data'!$F$5,0,10*ROW('Water Data'!F137))),'Data Summary'!CB143="Yes"),100-OFFSET('Water Data'!$F$5,0,10*ROW('Water Data'!F137)),NA())</f>
        <v>#N/A</v>
      </c>
      <c r="N143" s="60" t="e">
        <f ca="true">+IF(AND(ISNUMBER(OFFSET('Water Data'!$F$7,0,10*ROW('Water Data'!F137))),'Data Summary'!CC143="Yes"),OFFSET('Water Data'!$F$7,0,10*ROW('Water Data'!F137)),NA())</f>
        <v>#N/A</v>
      </c>
      <c r="O143" s="60" t="e">
        <f ca="true">+IF(AND(ISNUMBER(OFFSET('Water Data'!$F$10,0,10*ROW('Water Data'!F137))),'Data Summary'!CD143="Yes"),OFFSET('Water Data'!$F$10,0,10*ROW('Water Data'!F137)),NA())</f>
        <v>#N/A</v>
      </c>
      <c r="P143" s="60" t="e">
        <f ca="true">+IF(AND(ISNUMBER(OFFSET('Water Data'!$G$5,0,10*ROW('Water Data'!G137))),'Data Summary'!CE143="Yes"),100-OFFSET('Water Data'!$G$5,0,10*ROW('Water Data'!G137)),NA())</f>
        <v>#N/A</v>
      </c>
      <c r="Q143" s="60" t="e">
        <f ca="true">+IF(AND(ISNUMBER(OFFSET('Water Data'!$G$7,0,10*ROW('Water Data'!G137))),'Data Summary'!CF143="Yes"),OFFSET('Water Data'!$G$7,0,10*ROW('Water Data'!G137)),NA())</f>
        <v>#N/A</v>
      </c>
      <c r="R143" s="60" t="e">
        <f ca="true">+IF(AND(ISNUMBER(OFFSET('Water Data'!$G$10,0,10*ROW('Water Data'!G137))),'Data Summary'!CG143="Yes"),OFFSET('Water Data'!$G$10,0,10*ROW('Water Data'!G137)),NA())</f>
        <v>#N/A</v>
      </c>
      <c r="S143" s="60" t="e">
        <f ca="true">+IF(AND(ISNUMBER(OFFSET('Water Data'!$H$5,0,10*ROW('Water Data'!H137))),'Data Summary'!CH143="Yes"),100-OFFSET('Water Data'!$H$5,0,10*ROW('Water Data'!H137)),NA())</f>
        <v>#N/A</v>
      </c>
      <c r="T143" s="60" t="e">
        <f ca="true">+IF(AND(ISNUMBER(OFFSET('Water Data'!$H$7,0,10*ROW('Water Data'!H137))),'Data Summary'!CI143="Yes"),OFFSET('Water Data'!$H$7,0,10*ROW('Water Data'!H137)),NA())</f>
        <v>#N/A</v>
      </c>
      <c r="U143" s="60" t="e">
        <f ca="true">+IF(AND(ISNUMBER(OFFSET('Water Data'!$H$10,0,10*ROW('Water Data'!H137))),'Data Summary'!CJ143="Yes"),OFFSET('Water Data'!$H$10,0,10*ROW('Water Data'!H137)),NA())</f>
        <v>#N/A</v>
      </c>
      <c r="V143" s="106" t="e">
        <f ca="true">+IF(AND(ISNUMBER(OFFSET('Sanitation Data'!$C$5,0,10*ROW('Sanitation Data'!C137))),'Data Summary'!CK143="Yes"),100-OFFSET('Sanitation Data'!$C$5,0,10*ROW('Sanitation Data'!C137)),NA())</f>
        <v>#N/A</v>
      </c>
      <c r="W143" s="106" t="e">
        <f ca="true">+IF(AND(ISNUMBER(OFFSET('Sanitation Data'!$C$7,0,10*ROW('Sanitation Data'!C137))),'Data Summary'!CL143="Yes"),OFFSET('Sanitation Data'!$C$7,0,10*ROW('Sanitation Data'!C137)),NA())</f>
        <v>#N/A</v>
      </c>
      <c r="X143" s="106" t="e">
        <f ca="true">+IF(AND(ISNUMBER(OFFSET('Sanitation Data'!$C$11,0,10*ROW('Sanitation Data'!C137))),'Data Summary'!CM143="Yes"),OFFSET('Sanitation Data'!$C$11,0,10*ROW('Sanitation Data'!C137)),NA())</f>
        <v>#N/A</v>
      </c>
      <c r="Y143" s="106" t="e">
        <f ca="true">+IF(AND(ISNUMBER(OFFSET('Sanitation Data'!$C$12,0,10*ROW('Sanitation Data'!C137))),'Data Summary'!CN143="Yes"),OFFSET('Sanitation Data'!$C$12,0,10*ROW('Sanitation Data'!C137)),NA())</f>
        <v>#N/A</v>
      </c>
      <c r="Z143" s="106" t="e">
        <f ca="true">+IF(AND(ISNUMBER(OFFSET('Sanitation Data'!$C$13,0,10*ROW('Sanitation Data'!C137))),'Data Summary'!CO143="Yes"),OFFSET('Sanitation Data'!$C$13,0,10*ROW('Sanitation Data'!C137)),NA())</f>
        <v>#N/A</v>
      </c>
      <c r="AA143" s="106" t="e">
        <f ca="true">+IF(AND(ISNUMBER(OFFSET('Sanitation Data'!$D$5,0,10*ROW('Sanitation Data'!D137))),'Data Summary'!CP143="Yes"),100-OFFSET('Sanitation Data'!$D$5,0,10*ROW('Sanitation Data'!D137)),NA())</f>
        <v>#N/A</v>
      </c>
      <c r="AB143" s="106" t="e">
        <f ca="true">+IF(AND(ISNUMBER(OFFSET('Sanitation Data'!$D$7,0,10*ROW('Sanitation Data'!D137))),'Data Summary'!CQ143="Yes"),OFFSET('Sanitation Data'!$D$7,0,10*ROW('Sanitation Data'!D137)),NA())</f>
        <v>#N/A</v>
      </c>
      <c r="AC143" s="106" t="e">
        <f ca="true">+IF(AND(ISNUMBER(OFFSET('Sanitation Data'!$D$11,0,10*ROW('Sanitation Data'!D137))),'Data Summary'!CR143="Yes"),OFFSET('Sanitation Data'!$D$11,0,10*ROW('Sanitation Data'!D137)),NA())</f>
        <v>#N/A</v>
      </c>
      <c r="AD143" s="106" t="e">
        <f ca="true">+IF(AND(ISNUMBER(OFFSET('Sanitation Data'!$D$12,0,10*ROW('Sanitation Data'!D137))),'Data Summary'!CS143="Yes"),OFFSET('Sanitation Data'!$D$12,0,10*ROW('Sanitation Data'!D137)),NA())</f>
        <v>#N/A</v>
      </c>
      <c r="AE143" s="106" t="e">
        <f ca="true">+IF(AND(ISNUMBER(OFFSET('Sanitation Data'!$D$13,0,10*ROW('Sanitation Data'!D137))),'Data Summary'!CT143="Yes"),OFFSET('Sanitation Data'!$D$13,0,10*ROW('Sanitation Data'!D137)),NA())</f>
        <v>#N/A</v>
      </c>
      <c r="AF143" s="106" t="e">
        <f ca="true">+IF(AND(ISNUMBER(OFFSET('Sanitation Data'!$E$5,0,10*ROW('Sanitation Data'!E137))),'Data Summary'!CU143="Yes"),100-OFFSET('Sanitation Data'!$E$5,0,10*ROW('Sanitation Data'!E137)),NA())</f>
        <v>#N/A</v>
      </c>
      <c r="AG143" s="106" t="e">
        <f ca="true">+IF(AND(ISNUMBER(OFFSET('Sanitation Data'!$E$7,0,10*ROW('Sanitation Data'!E137))),'Data Summary'!CV143="Yes"),OFFSET('Sanitation Data'!$E$7,0,10*ROW('Sanitation Data'!E137)),NA())</f>
        <v>#N/A</v>
      </c>
      <c r="AH143" s="106" t="e">
        <f ca="true">+IF(AND(ISNUMBER(OFFSET('Sanitation Data'!$E$11,0,10*ROW('Sanitation Data'!E137))),'Data Summary'!CW143="Yes"),OFFSET('Sanitation Data'!$E$11,0,10*ROW('Sanitation Data'!E137)),NA())</f>
        <v>#N/A</v>
      </c>
      <c r="AI143" s="106" t="e">
        <f ca="true">+IF(AND(ISNUMBER(OFFSET('Sanitation Data'!$E$12,0,10*ROW('Sanitation Data'!E137))),'Data Summary'!CX143="Yes"),OFFSET('Sanitation Data'!$E$12,0,10*ROW('Sanitation Data'!E137)),NA())</f>
        <v>#N/A</v>
      </c>
      <c r="AJ143" s="106" t="e">
        <f ca="true">+IF(AND(ISNUMBER(OFFSET('Sanitation Data'!$E$13,0,10*ROW('Sanitation Data'!E137))),'Data Summary'!CY143="Yes"),OFFSET('Sanitation Data'!$E$13,0,10*ROW('Sanitation Data'!E137)),NA())</f>
        <v>#N/A</v>
      </c>
      <c r="AK143" s="106" t="e">
        <f ca="true">+IF(AND(ISNUMBER(OFFSET('Sanitation Data'!$F$5,0,10*ROW('Sanitation Data'!F137))),'Data Summary'!CZ143="Yes"),100-OFFSET('Sanitation Data'!$F$5,0,10*ROW('Sanitation Data'!F137)),NA())</f>
        <v>#N/A</v>
      </c>
      <c r="AL143" s="106" t="e">
        <f ca="true">+IF(AND(ISNUMBER(OFFSET('Sanitation Data'!$F$7,0,10*ROW('Sanitation Data'!F137))),'Data Summary'!DA143="Yes"),OFFSET('Sanitation Data'!$F$7,0,10*ROW('Sanitation Data'!F137)),NA())</f>
        <v>#N/A</v>
      </c>
      <c r="AM143" s="106" t="e">
        <f ca="true">+IF(AND(ISNUMBER(OFFSET('Sanitation Data'!$F$11,0,10*ROW('Sanitation Data'!F137))),'Data Summary'!DB143="Yes"),OFFSET('Sanitation Data'!$F$11,0,10*ROW('Sanitation Data'!F137)),NA())</f>
        <v>#N/A</v>
      </c>
      <c r="AN143" s="106" t="e">
        <f ca="true">+IF(AND(ISNUMBER(OFFSET('Sanitation Data'!$F$12,0,10*ROW('Sanitation Data'!F137))),'Data Summary'!DC143="Yes"),OFFSET('Sanitation Data'!$F$12,0,10*ROW('Sanitation Data'!F137)),NA())</f>
        <v>#N/A</v>
      </c>
      <c r="AO143" s="106" t="e">
        <f ca="true">+IF(AND(ISNUMBER(OFFSET('Sanitation Data'!$F$13,0,10*ROW('Sanitation Data'!F137))),'Data Summary'!DD143="Yes"),OFFSET('Sanitation Data'!$F$13,0,10*ROW('Sanitation Data'!F137)),NA())</f>
        <v>#N/A</v>
      </c>
      <c r="AP143" s="106" t="e">
        <f ca="true">+IF(AND(ISNUMBER(OFFSET('Sanitation Data'!$G$5,0,10*ROW('Sanitation Data'!G137))),'Data Summary'!DE143="Yes"),100-OFFSET('Sanitation Data'!$G$5,0,10*ROW('Sanitation Data'!G137)),NA())</f>
        <v>#N/A</v>
      </c>
      <c r="AQ143" s="106" t="e">
        <f ca="true">+IF(AND(ISNUMBER(OFFSET('Sanitation Data'!$G$7,0,10*ROW('Sanitation Data'!G137))),'Data Summary'!DF143="Yes"),OFFSET('Sanitation Data'!$G$7,0,10*ROW('Sanitation Data'!G137)),NA())</f>
        <v>#N/A</v>
      </c>
      <c r="AR143" s="106" t="e">
        <f ca="true">+IF(AND(ISNUMBER(OFFSET('Sanitation Data'!$G$11,0,10*ROW('Sanitation Data'!G137))),'Data Summary'!DG143="Yes"),OFFSET('Sanitation Data'!$G$11,0,10*ROW('Sanitation Data'!G137)),NA())</f>
        <v>#N/A</v>
      </c>
      <c r="AS143" s="106" t="e">
        <f ca="true">+IF(AND(ISNUMBER(OFFSET('Sanitation Data'!$G$12,0,10*ROW('Sanitation Data'!G137))),'Data Summary'!DH143="Yes"),OFFSET('Sanitation Data'!$G$12,0,10*ROW('Sanitation Data'!G137)),NA())</f>
        <v>#N/A</v>
      </c>
      <c r="AT143" s="106" t="e">
        <f ca="true">+IF(AND(ISNUMBER(OFFSET('Sanitation Data'!$G$13,0,10*ROW('Sanitation Data'!G137))),'Data Summary'!DI143="Yes"),OFFSET('Sanitation Data'!$G$13,0,10*ROW('Sanitation Data'!G137)),NA())</f>
        <v>#N/A</v>
      </c>
      <c r="AU143" s="106" t="e">
        <f ca="true">+IF(AND(ISNUMBER(OFFSET('Sanitation Data'!$H$5,0,10*ROW('Sanitation Data'!H137))),'Data Summary'!DJ143="Yes"),100-OFFSET('Sanitation Data'!$H$5,0,10*ROW('Sanitation Data'!H137)),NA())</f>
        <v>#N/A</v>
      </c>
      <c r="AV143" s="106" t="e">
        <f ca="true">+IF(AND(ISNUMBER(OFFSET('Sanitation Data'!$H$7,0,10*ROW('Sanitation Data'!H137))),'Data Summary'!DK143="Yes"),OFFSET('Sanitation Data'!$H$7,0,10*ROW('Sanitation Data'!H137)),NA())</f>
        <v>#N/A</v>
      </c>
      <c r="AW143" s="106" t="e">
        <f ca="true">+IF(AND(ISNUMBER(OFFSET('Sanitation Data'!$H$11,0,10*ROW('Sanitation Data'!H137))),'Data Summary'!DL143="Yes"),OFFSET('Sanitation Data'!$H$11,0,10*ROW('Sanitation Data'!H137)),NA())</f>
        <v>#N/A</v>
      </c>
      <c r="AX143" s="106" t="e">
        <f ca="true">+IF(AND(ISNUMBER(OFFSET('Sanitation Data'!$H$12,0,10*ROW('Sanitation Data'!H137))),'Data Summary'!DM143="Yes"),OFFSET('Sanitation Data'!$H$12,0,10*ROW('Sanitation Data'!H137)),NA())</f>
        <v>#N/A</v>
      </c>
      <c r="AY143" s="106" t="e">
        <f ca="true">+IF(AND(ISNUMBER(OFFSET('Sanitation Data'!$H$13,0,10*ROW('Sanitation Data'!H137))),'Data Summary'!DN143="Yes"),OFFSET('Sanitation Data'!$H$13,0,10*ROW('Sanitation Data'!H137)),NA())</f>
        <v>#N/A</v>
      </c>
      <c r="AZ143" s="111" t="e">
        <f ca="true">+IF(AND(ISNUMBER(OFFSET('Hygiene Data'!$C$6,0,10*ROW('Hygiene Data'!C137))),'Data Summary'!DO143="Yes"),OFFSET('Hygiene Data'!$C$6,0,10*ROW('Hygiene Data'!C137)),NA())</f>
        <v>#N/A</v>
      </c>
      <c r="BA143" s="111" t="e">
        <f ca="true">+IF(AND(ISNUMBER(OFFSET('Hygiene Data'!$C$8,0,10*ROW('Hygiene Data'!C137))),'Data Summary'!DP143="Yes"),OFFSET('Hygiene Data'!$C$8,0,10*ROW('Hygiene Data'!C137)),NA())</f>
        <v>#N/A</v>
      </c>
      <c r="BB143" s="111" t="e">
        <f ca="true">+IF(AND(ISNUMBER(OFFSET('Hygiene Data'!$C$10,0,10*ROW('Hygiene Data'!C137))),'Data Summary'!DQ143="Yes"),OFFSET('Hygiene Data'!$C$10,0,10*ROW('Hygiene Data'!C137)),NA())</f>
        <v>#N/A</v>
      </c>
      <c r="BC143" s="111" t="e">
        <f ca="true">+IF(AND(ISNUMBER(OFFSET('Hygiene Data'!$D$6,0,10*ROW('Hygiene Data'!D137))),'Data Summary'!DR143="Yes"),OFFSET('Hygiene Data'!$D$6,0,10*ROW('Hygiene Data'!D137)),NA())</f>
        <v>#N/A</v>
      </c>
      <c r="BD143" s="111" t="e">
        <f ca="true">+IF(AND(ISNUMBER(OFFSET('Hygiene Data'!$D$8,0,10*ROW('Hygiene Data'!D137))),'Data Summary'!DS143="Yes"),OFFSET('Hygiene Data'!$D$8,0,10*ROW('Hygiene Data'!D137)),NA())</f>
        <v>#N/A</v>
      </c>
      <c r="BE143" s="111" t="e">
        <f ca="true">+IF(AND(ISNUMBER(OFFSET('Hygiene Data'!$D$10,0,10*ROW('Hygiene Data'!D137))),'Data Summary'!DT143="Yes"),OFFSET('Hygiene Data'!$D$10,0,10*ROW('Hygiene Data'!D137)),NA())</f>
        <v>#N/A</v>
      </c>
      <c r="BF143" s="111" t="e">
        <f ca="true">+IF(AND(ISNUMBER(OFFSET('Hygiene Data'!$E$6,0,10*ROW('Hygiene Data'!E137))),'Data Summary'!DU143="Yes"),OFFSET('Hygiene Data'!$E$6,0,10*ROW('Hygiene Data'!E137)),NA())</f>
        <v>#N/A</v>
      </c>
      <c r="BG143" s="111" t="e">
        <f ca="true">+IF(AND(ISNUMBER(OFFSET('Hygiene Data'!$E$8,0,10*ROW('Hygiene Data'!E137))),'Data Summary'!DV143="Yes"),OFFSET('Hygiene Data'!$E$8,0,10*ROW('Hygiene Data'!E137)),NA())</f>
        <v>#N/A</v>
      </c>
      <c r="BH143" s="111" t="e">
        <f ca="true">+IF(AND(ISNUMBER(OFFSET('Hygiene Data'!$E$10,0,10*ROW('Hygiene Data'!E137))),'Data Summary'!DW143="Yes"),OFFSET('Hygiene Data'!$E$10,0,10*ROW('Hygiene Data'!E137)),NA())</f>
        <v>#N/A</v>
      </c>
      <c r="BI143" s="111" t="e">
        <f ca="true">+IF(AND(ISNUMBER(OFFSET('Hygiene Data'!$F$6,0,10*ROW('Hygiene Data'!F137))),'Data Summary'!DX143="Yes"),OFFSET('Hygiene Data'!$F$6,0,10*ROW('Hygiene Data'!F137)),NA())</f>
        <v>#N/A</v>
      </c>
      <c r="BJ143" s="111" t="e">
        <f ca="true">+IF(AND(ISNUMBER(OFFSET('Hygiene Data'!$F$8,0,10*ROW('Hygiene Data'!F137))),'Data Summary'!DY143="Yes"),OFFSET('Hygiene Data'!$F$8,0,10*ROW('Hygiene Data'!F137)),NA())</f>
        <v>#N/A</v>
      </c>
      <c r="BK143" s="111" t="e">
        <f ca="true">+IF(AND(ISNUMBER(OFFSET('Hygiene Data'!$F$10,0,10*ROW('Hygiene Data'!F137))),'Data Summary'!DZ143="Yes"),OFFSET('Hygiene Data'!$F$10,0,10*ROW('Hygiene Data'!F137)),NA())</f>
        <v>#N/A</v>
      </c>
      <c r="BL143" s="111" t="e">
        <f ca="true">+IF(AND(ISNUMBER(OFFSET('Hygiene Data'!$G$6,0,10*ROW('Hygiene Data'!G137))),'Data Summary'!EA143="Yes"),OFFSET('Hygiene Data'!$G$6,0,10*ROW('Hygiene Data'!G137)),NA())</f>
        <v>#N/A</v>
      </c>
      <c r="BM143" s="111" t="e">
        <f ca="true">+IF(AND(ISNUMBER(OFFSET('Hygiene Data'!$G$8,0,10*ROW('Hygiene Data'!G137))),'Data Summary'!EB143="Yes"),OFFSET('Hygiene Data'!$G$8,0,10*ROW('Hygiene Data'!G137)),NA())</f>
        <v>#N/A</v>
      </c>
      <c r="BN143" s="111" t="e">
        <f ca="true">+IF(AND(ISNUMBER(OFFSET('Hygiene Data'!$G$10,0,10*ROW('Hygiene Data'!G137))),'Data Summary'!EC143="Yes"),OFFSET('Hygiene Data'!$G$10,0,10*ROW('Hygiene Data'!G137)),NA())</f>
        <v>#N/A</v>
      </c>
      <c r="BO143" s="111" t="e">
        <f ca="true">+IF(AND(ISNUMBER(OFFSET('Hygiene Data'!$H$6,0,10*ROW('Hygiene Data'!H137))),'Data Summary'!ED143="Yes"),OFFSET('Hygiene Data'!$H$6,0,10*ROW('Hygiene Data'!H137)),NA())</f>
        <v>#N/A</v>
      </c>
      <c r="BP143" s="111" t="e">
        <f ca="true">+IF(AND(ISNUMBER(OFFSET('Hygiene Data'!$H$8,0,10*ROW('Hygiene Data'!H137))),'Data Summary'!EE143="Yes"),OFFSET('Hygiene Data'!$H$8,0,10*ROW('Hygiene Data'!H137)),NA())</f>
        <v>#N/A</v>
      </c>
      <c r="BQ143" s="111" t="e">
        <f ca="true">+IF(AND(ISNUMBER(OFFSET('Hygiene Data'!$H$10,0,10*ROW('Hygiene Data'!H137))),'Data Summary'!EF143="Yes"),OFFSET('Hygiene Data'!$H$10,0,10*ROW('Hygiene Data'!H137)),NA())</f>
        <v>#N/A</v>
      </c>
    </row>
    <row r="144" x14ac:dyDescent="0.2">
      <c r="A144" s="59" t="e">
        <f ca="true">+IF(OFFSET('Water Data'!$B$1,0,10*ROW('Water Data'!B138))="",NA(),OFFSET('Water Data'!$B$1,0,10*ROW('Water Data'!B138)))</f>
        <v>#N/A</v>
      </c>
      <c r="B144" s="59" t="e">
        <f ca="true">+IF(OFFSET('Water Data'!$A$3,0,10*ROW('Water Data'!A141))="",NA(),OFFSET('Water Data'!$A$3,0,10*ROW('Water Data'!A141)))</f>
        <v>#N/A</v>
      </c>
      <c r="C144" s="59" t="e">
        <f ca="true">+IF(OFFSET('Water Data'!$C$3,0,10*ROW('Water Data'!C141))="",NA(),OFFSET('Water Data'!$C$3,0,10*ROW('Water Data'!C141)))</f>
        <v>#N/A</v>
      </c>
      <c r="D144" s="60" t="e">
        <f ca="true">+IF(AND(ISNUMBER(OFFSET('Water Data'!$C$5,0,10*ROW('Water Data'!C138))),'Data Summary'!BS144="Yes"),100-OFFSET('Water Data'!$C$5,0,10*ROW('Water Data'!C138)),NA())</f>
        <v>#N/A</v>
      </c>
      <c r="E144" s="60" t="e">
        <f ca="true">+IF(AND(ISNUMBER(OFFSET('Water Data'!$C$7,0,10*ROW('Water Data'!C138))),'Data Summary'!BT144="Yes"),OFFSET('Water Data'!$C$7,0,10*ROW('Water Data'!C138)),NA())</f>
        <v>#N/A</v>
      </c>
      <c r="F144" s="60" t="e">
        <f ca="true">+IF(AND(ISNUMBER(OFFSET('Water Data'!$C$10,0,10*ROW('Water Data'!C138))),'Data Summary'!BU144="Yes"),OFFSET('Water Data'!$C$10,0,10*ROW('Water Data'!C138)),NA())</f>
        <v>#N/A</v>
      </c>
      <c r="G144" s="60" t="e">
        <f ca="true">+IF(AND(ISNUMBER(OFFSET('Water Data'!$D$5,0,10*ROW('Water Data'!D138))),'Data Summary'!BV144="Yes"),100-OFFSET('Water Data'!$D$5,0,10*ROW('Water Data'!D138)),NA())</f>
        <v>#N/A</v>
      </c>
      <c r="H144" s="60" t="e">
        <f ca="true">+IF(AND(ISNUMBER(OFFSET('Water Data'!$D$7,0,10*ROW('Water Data'!D138))),'Data Summary'!BW144="Yes"),OFFSET('Water Data'!$D$7,0,10*ROW('Water Data'!D138)),NA())</f>
        <v>#N/A</v>
      </c>
      <c r="I144" s="60" t="e">
        <f ca="true">+IF(AND(ISNUMBER(OFFSET('Water Data'!$D$10,0,10*ROW('Water Data'!D138))),'Data Summary'!BX144="Yes"),OFFSET('Water Data'!$D$10,0,10*ROW('Water Data'!D138)),NA())</f>
        <v>#N/A</v>
      </c>
      <c r="J144" s="60" t="e">
        <f ca="true">+IF(AND(ISNUMBER(OFFSET('Water Data'!$E$5,0,10*ROW('Water Data'!E138))),'Data Summary'!BY144="Yes"),100-OFFSET('Water Data'!$E$5,0,10*ROW('Water Data'!E138)),NA())</f>
        <v>#N/A</v>
      </c>
      <c r="K144" s="60" t="e">
        <f ca="true">+IF(AND(ISNUMBER(OFFSET('Water Data'!$E$7,0,10*ROW('Water Data'!E138))),'Data Summary'!BZ144="Yes"),OFFSET('Water Data'!$E$7,0,10*ROW('Water Data'!E138)),NA())</f>
        <v>#N/A</v>
      </c>
      <c r="L144" s="60" t="e">
        <f ca="true">+IF(AND(ISNUMBER(OFFSET('Water Data'!$E$10,0,10*ROW('Water Data'!E138))),'Data Summary'!CA144="Yes"),OFFSET('Water Data'!$E$10,0,10*ROW('Water Data'!E138)),NA())</f>
        <v>#N/A</v>
      </c>
      <c r="M144" s="60" t="e">
        <f ca="true">+IF(AND(ISNUMBER(OFFSET('Water Data'!$F$5,0,10*ROW('Water Data'!F138))),'Data Summary'!CB144="Yes"),100-OFFSET('Water Data'!$F$5,0,10*ROW('Water Data'!F138)),NA())</f>
        <v>#N/A</v>
      </c>
      <c r="N144" s="60" t="e">
        <f ca="true">+IF(AND(ISNUMBER(OFFSET('Water Data'!$F$7,0,10*ROW('Water Data'!F138))),'Data Summary'!CC144="Yes"),OFFSET('Water Data'!$F$7,0,10*ROW('Water Data'!F138)),NA())</f>
        <v>#N/A</v>
      </c>
      <c r="O144" s="60" t="e">
        <f ca="true">+IF(AND(ISNUMBER(OFFSET('Water Data'!$F$10,0,10*ROW('Water Data'!F138))),'Data Summary'!CD144="Yes"),OFFSET('Water Data'!$F$10,0,10*ROW('Water Data'!F138)),NA())</f>
        <v>#N/A</v>
      </c>
      <c r="P144" s="60" t="e">
        <f ca="true">+IF(AND(ISNUMBER(OFFSET('Water Data'!$G$5,0,10*ROW('Water Data'!G138))),'Data Summary'!CE144="Yes"),100-OFFSET('Water Data'!$G$5,0,10*ROW('Water Data'!G138)),NA())</f>
        <v>#N/A</v>
      </c>
      <c r="Q144" s="60" t="e">
        <f ca="true">+IF(AND(ISNUMBER(OFFSET('Water Data'!$G$7,0,10*ROW('Water Data'!G138))),'Data Summary'!CF144="Yes"),OFFSET('Water Data'!$G$7,0,10*ROW('Water Data'!G138)),NA())</f>
        <v>#N/A</v>
      </c>
      <c r="R144" s="60" t="e">
        <f ca="true">+IF(AND(ISNUMBER(OFFSET('Water Data'!$G$10,0,10*ROW('Water Data'!G138))),'Data Summary'!CG144="Yes"),OFFSET('Water Data'!$G$10,0,10*ROW('Water Data'!G138)),NA())</f>
        <v>#N/A</v>
      </c>
      <c r="S144" s="60" t="e">
        <f ca="true">+IF(AND(ISNUMBER(OFFSET('Water Data'!$H$5,0,10*ROW('Water Data'!H138))),'Data Summary'!CH144="Yes"),100-OFFSET('Water Data'!$H$5,0,10*ROW('Water Data'!H138)),NA())</f>
        <v>#N/A</v>
      </c>
      <c r="T144" s="60" t="e">
        <f ca="true">+IF(AND(ISNUMBER(OFFSET('Water Data'!$H$7,0,10*ROW('Water Data'!H138))),'Data Summary'!CI144="Yes"),OFFSET('Water Data'!$H$7,0,10*ROW('Water Data'!H138)),NA())</f>
        <v>#N/A</v>
      </c>
      <c r="U144" s="60" t="e">
        <f ca="true">+IF(AND(ISNUMBER(OFFSET('Water Data'!$H$10,0,10*ROW('Water Data'!H138))),'Data Summary'!CJ144="Yes"),OFFSET('Water Data'!$H$10,0,10*ROW('Water Data'!H138)),NA())</f>
        <v>#N/A</v>
      </c>
      <c r="V144" s="106" t="e">
        <f ca="true">+IF(AND(ISNUMBER(OFFSET('Sanitation Data'!$C$5,0,10*ROW('Sanitation Data'!C138))),'Data Summary'!CK144="Yes"),100-OFFSET('Sanitation Data'!$C$5,0,10*ROW('Sanitation Data'!C138)),NA())</f>
        <v>#N/A</v>
      </c>
      <c r="W144" s="106" t="e">
        <f ca="true">+IF(AND(ISNUMBER(OFFSET('Sanitation Data'!$C$7,0,10*ROW('Sanitation Data'!C138))),'Data Summary'!CL144="Yes"),OFFSET('Sanitation Data'!$C$7,0,10*ROW('Sanitation Data'!C138)),NA())</f>
        <v>#N/A</v>
      </c>
      <c r="X144" s="106" t="e">
        <f ca="true">+IF(AND(ISNUMBER(OFFSET('Sanitation Data'!$C$11,0,10*ROW('Sanitation Data'!C138))),'Data Summary'!CM144="Yes"),OFFSET('Sanitation Data'!$C$11,0,10*ROW('Sanitation Data'!C138)),NA())</f>
        <v>#N/A</v>
      </c>
      <c r="Y144" s="106" t="e">
        <f ca="true">+IF(AND(ISNUMBER(OFFSET('Sanitation Data'!$C$12,0,10*ROW('Sanitation Data'!C138))),'Data Summary'!CN144="Yes"),OFFSET('Sanitation Data'!$C$12,0,10*ROW('Sanitation Data'!C138)),NA())</f>
        <v>#N/A</v>
      </c>
      <c r="Z144" s="106" t="e">
        <f ca="true">+IF(AND(ISNUMBER(OFFSET('Sanitation Data'!$C$13,0,10*ROW('Sanitation Data'!C138))),'Data Summary'!CO144="Yes"),OFFSET('Sanitation Data'!$C$13,0,10*ROW('Sanitation Data'!C138)),NA())</f>
        <v>#N/A</v>
      </c>
      <c r="AA144" s="106" t="e">
        <f ca="true">+IF(AND(ISNUMBER(OFFSET('Sanitation Data'!$D$5,0,10*ROW('Sanitation Data'!D138))),'Data Summary'!CP144="Yes"),100-OFFSET('Sanitation Data'!$D$5,0,10*ROW('Sanitation Data'!D138)),NA())</f>
        <v>#N/A</v>
      </c>
      <c r="AB144" s="106" t="e">
        <f ca="true">+IF(AND(ISNUMBER(OFFSET('Sanitation Data'!$D$7,0,10*ROW('Sanitation Data'!D138))),'Data Summary'!CQ144="Yes"),OFFSET('Sanitation Data'!$D$7,0,10*ROW('Sanitation Data'!D138)),NA())</f>
        <v>#N/A</v>
      </c>
      <c r="AC144" s="106" t="e">
        <f ca="true">+IF(AND(ISNUMBER(OFFSET('Sanitation Data'!$D$11,0,10*ROW('Sanitation Data'!D138))),'Data Summary'!CR144="Yes"),OFFSET('Sanitation Data'!$D$11,0,10*ROW('Sanitation Data'!D138)),NA())</f>
        <v>#N/A</v>
      </c>
      <c r="AD144" s="106" t="e">
        <f ca="true">+IF(AND(ISNUMBER(OFFSET('Sanitation Data'!$D$12,0,10*ROW('Sanitation Data'!D138))),'Data Summary'!CS144="Yes"),OFFSET('Sanitation Data'!$D$12,0,10*ROW('Sanitation Data'!D138)),NA())</f>
        <v>#N/A</v>
      </c>
      <c r="AE144" s="106" t="e">
        <f ca="true">+IF(AND(ISNUMBER(OFFSET('Sanitation Data'!$D$13,0,10*ROW('Sanitation Data'!D138))),'Data Summary'!CT144="Yes"),OFFSET('Sanitation Data'!$D$13,0,10*ROW('Sanitation Data'!D138)),NA())</f>
        <v>#N/A</v>
      </c>
      <c r="AF144" s="106" t="e">
        <f ca="true">+IF(AND(ISNUMBER(OFFSET('Sanitation Data'!$E$5,0,10*ROW('Sanitation Data'!E138))),'Data Summary'!CU144="Yes"),100-OFFSET('Sanitation Data'!$E$5,0,10*ROW('Sanitation Data'!E138)),NA())</f>
        <v>#N/A</v>
      </c>
      <c r="AG144" s="106" t="e">
        <f ca="true">+IF(AND(ISNUMBER(OFFSET('Sanitation Data'!$E$7,0,10*ROW('Sanitation Data'!E138))),'Data Summary'!CV144="Yes"),OFFSET('Sanitation Data'!$E$7,0,10*ROW('Sanitation Data'!E138)),NA())</f>
        <v>#N/A</v>
      </c>
      <c r="AH144" s="106" t="e">
        <f ca="true">+IF(AND(ISNUMBER(OFFSET('Sanitation Data'!$E$11,0,10*ROW('Sanitation Data'!E138))),'Data Summary'!CW144="Yes"),OFFSET('Sanitation Data'!$E$11,0,10*ROW('Sanitation Data'!E138)),NA())</f>
        <v>#N/A</v>
      </c>
      <c r="AI144" s="106" t="e">
        <f ca="true">+IF(AND(ISNUMBER(OFFSET('Sanitation Data'!$E$12,0,10*ROW('Sanitation Data'!E138))),'Data Summary'!CX144="Yes"),OFFSET('Sanitation Data'!$E$12,0,10*ROW('Sanitation Data'!E138)),NA())</f>
        <v>#N/A</v>
      </c>
      <c r="AJ144" s="106" t="e">
        <f ca="true">+IF(AND(ISNUMBER(OFFSET('Sanitation Data'!$E$13,0,10*ROW('Sanitation Data'!E138))),'Data Summary'!CY144="Yes"),OFFSET('Sanitation Data'!$E$13,0,10*ROW('Sanitation Data'!E138)),NA())</f>
        <v>#N/A</v>
      </c>
      <c r="AK144" s="106" t="e">
        <f ca="true">+IF(AND(ISNUMBER(OFFSET('Sanitation Data'!$F$5,0,10*ROW('Sanitation Data'!F138))),'Data Summary'!CZ144="Yes"),100-OFFSET('Sanitation Data'!$F$5,0,10*ROW('Sanitation Data'!F138)),NA())</f>
        <v>#N/A</v>
      </c>
      <c r="AL144" s="106" t="e">
        <f ca="true">+IF(AND(ISNUMBER(OFFSET('Sanitation Data'!$F$7,0,10*ROW('Sanitation Data'!F138))),'Data Summary'!DA144="Yes"),OFFSET('Sanitation Data'!$F$7,0,10*ROW('Sanitation Data'!F138)),NA())</f>
        <v>#N/A</v>
      </c>
      <c r="AM144" s="106" t="e">
        <f ca="true">+IF(AND(ISNUMBER(OFFSET('Sanitation Data'!$F$11,0,10*ROW('Sanitation Data'!F138))),'Data Summary'!DB144="Yes"),OFFSET('Sanitation Data'!$F$11,0,10*ROW('Sanitation Data'!F138)),NA())</f>
        <v>#N/A</v>
      </c>
      <c r="AN144" s="106" t="e">
        <f ca="true">+IF(AND(ISNUMBER(OFFSET('Sanitation Data'!$F$12,0,10*ROW('Sanitation Data'!F138))),'Data Summary'!DC144="Yes"),OFFSET('Sanitation Data'!$F$12,0,10*ROW('Sanitation Data'!F138)),NA())</f>
        <v>#N/A</v>
      </c>
      <c r="AO144" s="106" t="e">
        <f ca="true">+IF(AND(ISNUMBER(OFFSET('Sanitation Data'!$F$13,0,10*ROW('Sanitation Data'!F138))),'Data Summary'!DD144="Yes"),OFFSET('Sanitation Data'!$F$13,0,10*ROW('Sanitation Data'!F138)),NA())</f>
        <v>#N/A</v>
      </c>
      <c r="AP144" s="106" t="e">
        <f ca="true">+IF(AND(ISNUMBER(OFFSET('Sanitation Data'!$G$5,0,10*ROW('Sanitation Data'!G138))),'Data Summary'!DE144="Yes"),100-OFFSET('Sanitation Data'!$G$5,0,10*ROW('Sanitation Data'!G138)),NA())</f>
        <v>#N/A</v>
      </c>
      <c r="AQ144" s="106" t="e">
        <f ca="true">+IF(AND(ISNUMBER(OFFSET('Sanitation Data'!$G$7,0,10*ROW('Sanitation Data'!G138))),'Data Summary'!DF144="Yes"),OFFSET('Sanitation Data'!$G$7,0,10*ROW('Sanitation Data'!G138)),NA())</f>
        <v>#N/A</v>
      </c>
      <c r="AR144" s="106" t="e">
        <f ca="true">+IF(AND(ISNUMBER(OFFSET('Sanitation Data'!$G$11,0,10*ROW('Sanitation Data'!G138))),'Data Summary'!DG144="Yes"),OFFSET('Sanitation Data'!$G$11,0,10*ROW('Sanitation Data'!G138)),NA())</f>
        <v>#N/A</v>
      </c>
      <c r="AS144" s="106" t="e">
        <f ca="true">+IF(AND(ISNUMBER(OFFSET('Sanitation Data'!$G$12,0,10*ROW('Sanitation Data'!G138))),'Data Summary'!DH144="Yes"),OFFSET('Sanitation Data'!$G$12,0,10*ROW('Sanitation Data'!G138)),NA())</f>
        <v>#N/A</v>
      </c>
      <c r="AT144" s="106" t="e">
        <f ca="true">+IF(AND(ISNUMBER(OFFSET('Sanitation Data'!$G$13,0,10*ROW('Sanitation Data'!G138))),'Data Summary'!DI144="Yes"),OFFSET('Sanitation Data'!$G$13,0,10*ROW('Sanitation Data'!G138)),NA())</f>
        <v>#N/A</v>
      </c>
      <c r="AU144" s="106" t="e">
        <f ca="true">+IF(AND(ISNUMBER(OFFSET('Sanitation Data'!$H$5,0,10*ROW('Sanitation Data'!H138))),'Data Summary'!DJ144="Yes"),100-OFFSET('Sanitation Data'!$H$5,0,10*ROW('Sanitation Data'!H138)),NA())</f>
        <v>#N/A</v>
      </c>
      <c r="AV144" s="106" t="e">
        <f ca="true">+IF(AND(ISNUMBER(OFFSET('Sanitation Data'!$H$7,0,10*ROW('Sanitation Data'!H138))),'Data Summary'!DK144="Yes"),OFFSET('Sanitation Data'!$H$7,0,10*ROW('Sanitation Data'!H138)),NA())</f>
        <v>#N/A</v>
      </c>
      <c r="AW144" s="106" t="e">
        <f ca="true">+IF(AND(ISNUMBER(OFFSET('Sanitation Data'!$H$11,0,10*ROW('Sanitation Data'!H138))),'Data Summary'!DL144="Yes"),OFFSET('Sanitation Data'!$H$11,0,10*ROW('Sanitation Data'!H138)),NA())</f>
        <v>#N/A</v>
      </c>
      <c r="AX144" s="106" t="e">
        <f ca="true">+IF(AND(ISNUMBER(OFFSET('Sanitation Data'!$H$12,0,10*ROW('Sanitation Data'!H138))),'Data Summary'!DM144="Yes"),OFFSET('Sanitation Data'!$H$12,0,10*ROW('Sanitation Data'!H138)),NA())</f>
        <v>#N/A</v>
      </c>
      <c r="AY144" s="106" t="e">
        <f ca="true">+IF(AND(ISNUMBER(OFFSET('Sanitation Data'!$H$13,0,10*ROW('Sanitation Data'!H138))),'Data Summary'!DN144="Yes"),OFFSET('Sanitation Data'!$H$13,0,10*ROW('Sanitation Data'!H138)),NA())</f>
        <v>#N/A</v>
      </c>
      <c r="AZ144" s="111" t="e">
        <f ca="true">+IF(AND(ISNUMBER(OFFSET('Hygiene Data'!$C$6,0,10*ROW('Hygiene Data'!C138))),'Data Summary'!DO144="Yes"),OFFSET('Hygiene Data'!$C$6,0,10*ROW('Hygiene Data'!C138)),NA())</f>
        <v>#N/A</v>
      </c>
      <c r="BA144" s="111" t="e">
        <f ca="true">+IF(AND(ISNUMBER(OFFSET('Hygiene Data'!$C$8,0,10*ROW('Hygiene Data'!C138))),'Data Summary'!DP144="Yes"),OFFSET('Hygiene Data'!$C$8,0,10*ROW('Hygiene Data'!C138)),NA())</f>
        <v>#N/A</v>
      </c>
      <c r="BB144" s="111" t="e">
        <f ca="true">+IF(AND(ISNUMBER(OFFSET('Hygiene Data'!$C$10,0,10*ROW('Hygiene Data'!C138))),'Data Summary'!DQ144="Yes"),OFFSET('Hygiene Data'!$C$10,0,10*ROW('Hygiene Data'!C138)),NA())</f>
        <v>#N/A</v>
      </c>
      <c r="BC144" s="111" t="e">
        <f ca="true">+IF(AND(ISNUMBER(OFFSET('Hygiene Data'!$D$6,0,10*ROW('Hygiene Data'!D138))),'Data Summary'!DR144="Yes"),OFFSET('Hygiene Data'!$D$6,0,10*ROW('Hygiene Data'!D138)),NA())</f>
        <v>#N/A</v>
      </c>
      <c r="BD144" s="111" t="e">
        <f ca="true">+IF(AND(ISNUMBER(OFFSET('Hygiene Data'!$D$8,0,10*ROW('Hygiene Data'!D138))),'Data Summary'!DS144="Yes"),OFFSET('Hygiene Data'!$D$8,0,10*ROW('Hygiene Data'!D138)),NA())</f>
        <v>#N/A</v>
      </c>
      <c r="BE144" s="111" t="e">
        <f ca="true">+IF(AND(ISNUMBER(OFFSET('Hygiene Data'!$D$10,0,10*ROW('Hygiene Data'!D138))),'Data Summary'!DT144="Yes"),OFFSET('Hygiene Data'!$D$10,0,10*ROW('Hygiene Data'!D138)),NA())</f>
        <v>#N/A</v>
      </c>
      <c r="BF144" s="111" t="e">
        <f ca="true">+IF(AND(ISNUMBER(OFFSET('Hygiene Data'!$E$6,0,10*ROW('Hygiene Data'!E138))),'Data Summary'!DU144="Yes"),OFFSET('Hygiene Data'!$E$6,0,10*ROW('Hygiene Data'!E138)),NA())</f>
        <v>#N/A</v>
      </c>
      <c r="BG144" s="111" t="e">
        <f ca="true">+IF(AND(ISNUMBER(OFFSET('Hygiene Data'!$E$8,0,10*ROW('Hygiene Data'!E138))),'Data Summary'!DV144="Yes"),OFFSET('Hygiene Data'!$E$8,0,10*ROW('Hygiene Data'!E138)),NA())</f>
        <v>#N/A</v>
      </c>
      <c r="BH144" s="111" t="e">
        <f ca="true">+IF(AND(ISNUMBER(OFFSET('Hygiene Data'!$E$10,0,10*ROW('Hygiene Data'!E138))),'Data Summary'!DW144="Yes"),OFFSET('Hygiene Data'!$E$10,0,10*ROW('Hygiene Data'!E138)),NA())</f>
        <v>#N/A</v>
      </c>
      <c r="BI144" s="111" t="e">
        <f ca="true">+IF(AND(ISNUMBER(OFFSET('Hygiene Data'!$F$6,0,10*ROW('Hygiene Data'!F138))),'Data Summary'!DX144="Yes"),OFFSET('Hygiene Data'!$F$6,0,10*ROW('Hygiene Data'!F138)),NA())</f>
        <v>#N/A</v>
      </c>
      <c r="BJ144" s="111" t="e">
        <f ca="true">+IF(AND(ISNUMBER(OFFSET('Hygiene Data'!$F$8,0,10*ROW('Hygiene Data'!F138))),'Data Summary'!DY144="Yes"),OFFSET('Hygiene Data'!$F$8,0,10*ROW('Hygiene Data'!F138)),NA())</f>
        <v>#N/A</v>
      </c>
      <c r="BK144" s="111" t="e">
        <f ca="true">+IF(AND(ISNUMBER(OFFSET('Hygiene Data'!$F$10,0,10*ROW('Hygiene Data'!F138))),'Data Summary'!DZ144="Yes"),OFFSET('Hygiene Data'!$F$10,0,10*ROW('Hygiene Data'!F138)),NA())</f>
        <v>#N/A</v>
      </c>
      <c r="BL144" s="111" t="e">
        <f ca="true">+IF(AND(ISNUMBER(OFFSET('Hygiene Data'!$G$6,0,10*ROW('Hygiene Data'!G138))),'Data Summary'!EA144="Yes"),OFFSET('Hygiene Data'!$G$6,0,10*ROW('Hygiene Data'!G138)),NA())</f>
        <v>#N/A</v>
      </c>
      <c r="BM144" s="111" t="e">
        <f ca="true">+IF(AND(ISNUMBER(OFFSET('Hygiene Data'!$G$8,0,10*ROW('Hygiene Data'!G138))),'Data Summary'!EB144="Yes"),OFFSET('Hygiene Data'!$G$8,0,10*ROW('Hygiene Data'!G138)),NA())</f>
        <v>#N/A</v>
      </c>
      <c r="BN144" s="111" t="e">
        <f ca="true">+IF(AND(ISNUMBER(OFFSET('Hygiene Data'!$G$10,0,10*ROW('Hygiene Data'!G138))),'Data Summary'!EC144="Yes"),OFFSET('Hygiene Data'!$G$10,0,10*ROW('Hygiene Data'!G138)),NA())</f>
        <v>#N/A</v>
      </c>
      <c r="BO144" s="111" t="e">
        <f ca="true">+IF(AND(ISNUMBER(OFFSET('Hygiene Data'!$H$6,0,10*ROW('Hygiene Data'!H138))),'Data Summary'!ED144="Yes"),OFFSET('Hygiene Data'!$H$6,0,10*ROW('Hygiene Data'!H138)),NA())</f>
        <v>#N/A</v>
      </c>
      <c r="BP144" s="111" t="e">
        <f ca="true">+IF(AND(ISNUMBER(OFFSET('Hygiene Data'!$H$8,0,10*ROW('Hygiene Data'!H138))),'Data Summary'!EE144="Yes"),OFFSET('Hygiene Data'!$H$8,0,10*ROW('Hygiene Data'!H138)),NA())</f>
        <v>#N/A</v>
      </c>
      <c r="BQ144" s="111" t="e">
        <f ca="true">+IF(AND(ISNUMBER(OFFSET('Hygiene Data'!$H$10,0,10*ROW('Hygiene Data'!H138))),'Data Summary'!EF144="Yes"),OFFSET('Hygiene Data'!$H$10,0,10*ROW('Hygiene Data'!H138)),NA())</f>
        <v>#N/A</v>
      </c>
    </row>
    <row r="145" x14ac:dyDescent="0.2">
      <c r="A145" s="59" t="e">
        <f ca="true">+IF(OFFSET('Water Data'!$B$1,0,10*ROW('Water Data'!B139))="",NA(),OFFSET('Water Data'!$B$1,0,10*ROW('Water Data'!B139)))</f>
        <v>#N/A</v>
      </c>
      <c r="B145" s="59" t="e">
        <f ca="true">+IF(OFFSET('Water Data'!$A$3,0,10*ROW('Water Data'!A142))="",NA(),OFFSET('Water Data'!$A$3,0,10*ROW('Water Data'!A142)))</f>
        <v>#N/A</v>
      </c>
      <c r="C145" s="59" t="e">
        <f ca="true">+IF(OFFSET('Water Data'!$C$3,0,10*ROW('Water Data'!C142))="",NA(),OFFSET('Water Data'!$C$3,0,10*ROW('Water Data'!C142)))</f>
        <v>#N/A</v>
      </c>
      <c r="D145" s="60" t="e">
        <f ca="true">+IF(AND(ISNUMBER(OFFSET('Water Data'!$C$5,0,10*ROW('Water Data'!C139))),'Data Summary'!BS145="Yes"),100-OFFSET('Water Data'!$C$5,0,10*ROW('Water Data'!C139)),NA())</f>
        <v>#N/A</v>
      </c>
      <c r="E145" s="60" t="e">
        <f ca="true">+IF(AND(ISNUMBER(OFFSET('Water Data'!$C$7,0,10*ROW('Water Data'!C139))),'Data Summary'!BT145="Yes"),OFFSET('Water Data'!$C$7,0,10*ROW('Water Data'!C139)),NA())</f>
        <v>#N/A</v>
      </c>
      <c r="F145" s="60" t="e">
        <f ca="true">+IF(AND(ISNUMBER(OFFSET('Water Data'!$C$10,0,10*ROW('Water Data'!C139))),'Data Summary'!BU145="Yes"),OFFSET('Water Data'!$C$10,0,10*ROW('Water Data'!C139)),NA())</f>
        <v>#N/A</v>
      </c>
      <c r="G145" s="60" t="e">
        <f ca="true">+IF(AND(ISNUMBER(OFFSET('Water Data'!$D$5,0,10*ROW('Water Data'!D139))),'Data Summary'!BV145="Yes"),100-OFFSET('Water Data'!$D$5,0,10*ROW('Water Data'!D139)),NA())</f>
        <v>#N/A</v>
      </c>
      <c r="H145" s="60" t="e">
        <f ca="true">+IF(AND(ISNUMBER(OFFSET('Water Data'!$D$7,0,10*ROW('Water Data'!D139))),'Data Summary'!BW145="Yes"),OFFSET('Water Data'!$D$7,0,10*ROW('Water Data'!D139)),NA())</f>
        <v>#N/A</v>
      </c>
      <c r="I145" s="60" t="e">
        <f ca="true">+IF(AND(ISNUMBER(OFFSET('Water Data'!$D$10,0,10*ROW('Water Data'!D139))),'Data Summary'!BX145="Yes"),OFFSET('Water Data'!$D$10,0,10*ROW('Water Data'!D139)),NA())</f>
        <v>#N/A</v>
      </c>
      <c r="J145" s="60" t="e">
        <f ca="true">+IF(AND(ISNUMBER(OFFSET('Water Data'!$E$5,0,10*ROW('Water Data'!E139))),'Data Summary'!BY145="Yes"),100-OFFSET('Water Data'!$E$5,0,10*ROW('Water Data'!E139)),NA())</f>
        <v>#N/A</v>
      </c>
      <c r="K145" s="60" t="e">
        <f ca="true">+IF(AND(ISNUMBER(OFFSET('Water Data'!$E$7,0,10*ROW('Water Data'!E139))),'Data Summary'!BZ145="Yes"),OFFSET('Water Data'!$E$7,0,10*ROW('Water Data'!E139)),NA())</f>
        <v>#N/A</v>
      </c>
      <c r="L145" s="60" t="e">
        <f ca="true">+IF(AND(ISNUMBER(OFFSET('Water Data'!$E$10,0,10*ROW('Water Data'!E139))),'Data Summary'!CA145="Yes"),OFFSET('Water Data'!$E$10,0,10*ROW('Water Data'!E139)),NA())</f>
        <v>#N/A</v>
      </c>
      <c r="M145" s="60" t="e">
        <f ca="true">+IF(AND(ISNUMBER(OFFSET('Water Data'!$F$5,0,10*ROW('Water Data'!F139))),'Data Summary'!CB145="Yes"),100-OFFSET('Water Data'!$F$5,0,10*ROW('Water Data'!F139)),NA())</f>
        <v>#N/A</v>
      </c>
      <c r="N145" s="60" t="e">
        <f ca="true">+IF(AND(ISNUMBER(OFFSET('Water Data'!$F$7,0,10*ROW('Water Data'!F139))),'Data Summary'!CC145="Yes"),OFFSET('Water Data'!$F$7,0,10*ROW('Water Data'!F139)),NA())</f>
        <v>#N/A</v>
      </c>
      <c r="O145" s="60" t="e">
        <f ca="true">+IF(AND(ISNUMBER(OFFSET('Water Data'!$F$10,0,10*ROW('Water Data'!F139))),'Data Summary'!CD145="Yes"),OFFSET('Water Data'!$F$10,0,10*ROW('Water Data'!F139)),NA())</f>
        <v>#N/A</v>
      </c>
      <c r="P145" s="60" t="e">
        <f ca="true">+IF(AND(ISNUMBER(OFFSET('Water Data'!$G$5,0,10*ROW('Water Data'!G139))),'Data Summary'!CE145="Yes"),100-OFFSET('Water Data'!$G$5,0,10*ROW('Water Data'!G139)),NA())</f>
        <v>#N/A</v>
      </c>
      <c r="Q145" s="60" t="e">
        <f ca="true">+IF(AND(ISNUMBER(OFFSET('Water Data'!$G$7,0,10*ROW('Water Data'!G139))),'Data Summary'!CF145="Yes"),OFFSET('Water Data'!$G$7,0,10*ROW('Water Data'!G139)),NA())</f>
        <v>#N/A</v>
      </c>
      <c r="R145" s="60" t="e">
        <f ca="true">+IF(AND(ISNUMBER(OFFSET('Water Data'!$G$10,0,10*ROW('Water Data'!G139))),'Data Summary'!CG145="Yes"),OFFSET('Water Data'!$G$10,0,10*ROW('Water Data'!G139)),NA())</f>
        <v>#N/A</v>
      </c>
      <c r="S145" s="60" t="e">
        <f ca="true">+IF(AND(ISNUMBER(OFFSET('Water Data'!$H$5,0,10*ROW('Water Data'!H139))),'Data Summary'!CH145="Yes"),100-OFFSET('Water Data'!$H$5,0,10*ROW('Water Data'!H139)),NA())</f>
        <v>#N/A</v>
      </c>
      <c r="T145" s="60" t="e">
        <f ca="true">+IF(AND(ISNUMBER(OFFSET('Water Data'!$H$7,0,10*ROW('Water Data'!H139))),'Data Summary'!CI145="Yes"),OFFSET('Water Data'!$H$7,0,10*ROW('Water Data'!H139)),NA())</f>
        <v>#N/A</v>
      </c>
      <c r="U145" s="60" t="e">
        <f ca="true">+IF(AND(ISNUMBER(OFFSET('Water Data'!$H$10,0,10*ROW('Water Data'!H139))),'Data Summary'!CJ145="Yes"),OFFSET('Water Data'!$H$10,0,10*ROW('Water Data'!H139)),NA())</f>
        <v>#N/A</v>
      </c>
      <c r="V145" s="106" t="e">
        <f ca="true">+IF(AND(ISNUMBER(OFFSET('Sanitation Data'!$C$5,0,10*ROW('Sanitation Data'!C139))),'Data Summary'!CK145="Yes"),100-OFFSET('Sanitation Data'!$C$5,0,10*ROW('Sanitation Data'!C139)),NA())</f>
        <v>#N/A</v>
      </c>
      <c r="W145" s="106" t="e">
        <f ca="true">+IF(AND(ISNUMBER(OFFSET('Sanitation Data'!$C$7,0,10*ROW('Sanitation Data'!C139))),'Data Summary'!CL145="Yes"),OFFSET('Sanitation Data'!$C$7,0,10*ROW('Sanitation Data'!C139)),NA())</f>
        <v>#N/A</v>
      </c>
      <c r="X145" s="106" t="e">
        <f ca="true">+IF(AND(ISNUMBER(OFFSET('Sanitation Data'!$C$11,0,10*ROW('Sanitation Data'!C139))),'Data Summary'!CM145="Yes"),OFFSET('Sanitation Data'!$C$11,0,10*ROW('Sanitation Data'!C139)),NA())</f>
        <v>#N/A</v>
      </c>
      <c r="Y145" s="106" t="e">
        <f ca="true">+IF(AND(ISNUMBER(OFFSET('Sanitation Data'!$C$12,0,10*ROW('Sanitation Data'!C139))),'Data Summary'!CN145="Yes"),OFFSET('Sanitation Data'!$C$12,0,10*ROW('Sanitation Data'!C139)),NA())</f>
        <v>#N/A</v>
      </c>
      <c r="Z145" s="106" t="e">
        <f ca="true">+IF(AND(ISNUMBER(OFFSET('Sanitation Data'!$C$13,0,10*ROW('Sanitation Data'!C139))),'Data Summary'!CO145="Yes"),OFFSET('Sanitation Data'!$C$13,0,10*ROW('Sanitation Data'!C139)),NA())</f>
        <v>#N/A</v>
      </c>
      <c r="AA145" s="106" t="e">
        <f ca="true">+IF(AND(ISNUMBER(OFFSET('Sanitation Data'!$D$5,0,10*ROW('Sanitation Data'!D139))),'Data Summary'!CP145="Yes"),100-OFFSET('Sanitation Data'!$D$5,0,10*ROW('Sanitation Data'!D139)),NA())</f>
        <v>#N/A</v>
      </c>
      <c r="AB145" s="106" t="e">
        <f ca="true">+IF(AND(ISNUMBER(OFFSET('Sanitation Data'!$D$7,0,10*ROW('Sanitation Data'!D139))),'Data Summary'!CQ145="Yes"),OFFSET('Sanitation Data'!$D$7,0,10*ROW('Sanitation Data'!D139)),NA())</f>
        <v>#N/A</v>
      </c>
      <c r="AC145" s="106" t="e">
        <f ca="true">+IF(AND(ISNUMBER(OFFSET('Sanitation Data'!$D$11,0,10*ROW('Sanitation Data'!D139))),'Data Summary'!CR145="Yes"),OFFSET('Sanitation Data'!$D$11,0,10*ROW('Sanitation Data'!D139)),NA())</f>
        <v>#N/A</v>
      </c>
      <c r="AD145" s="106" t="e">
        <f ca="true">+IF(AND(ISNUMBER(OFFSET('Sanitation Data'!$D$12,0,10*ROW('Sanitation Data'!D139))),'Data Summary'!CS145="Yes"),OFFSET('Sanitation Data'!$D$12,0,10*ROW('Sanitation Data'!D139)),NA())</f>
        <v>#N/A</v>
      </c>
      <c r="AE145" s="106" t="e">
        <f ca="true">+IF(AND(ISNUMBER(OFFSET('Sanitation Data'!$D$13,0,10*ROW('Sanitation Data'!D139))),'Data Summary'!CT145="Yes"),OFFSET('Sanitation Data'!$D$13,0,10*ROW('Sanitation Data'!D139)),NA())</f>
        <v>#N/A</v>
      </c>
      <c r="AF145" s="106" t="e">
        <f ca="true">+IF(AND(ISNUMBER(OFFSET('Sanitation Data'!$E$5,0,10*ROW('Sanitation Data'!E139))),'Data Summary'!CU145="Yes"),100-OFFSET('Sanitation Data'!$E$5,0,10*ROW('Sanitation Data'!E139)),NA())</f>
        <v>#N/A</v>
      </c>
      <c r="AG145" s="106" t="e">
        <f ca="true">+IF(AND(ISNUMBER(OFFSET('Sanitation Data'!$E$7,0,10*ROW('Sanitation Data'!E139))),'Data Summary'!CV145="Yes"),OFFSET('Sanitation Data'!$E$7,0,10*ROW('Sanitation Data'!E139)),NA())</f>
        <v>#N/A</v>
      </c>
      <c r="AH145" s="106" t="e">
        <f ca="true">+IF(AND(ISNUMBER(OFFSET('Sanitation Data'!$E$11,0,10*ROW('Sanitation Data'!E139))),'Data Summary'!CW145="Yes"),OFFSET('Sanitation Data'!$E$11,0,10*ROW('Sanitation Data'!E139)),NA())</f>
        <v>#N/A</v>
      </c>
      <c r="AI145" s="106" t="e">
        <f ca="true">+IF(AND(ISNUMBER(OFFSET('Sanitation Data'!$E$12,0,10*ROW('Sanitation Data'!E139))),'Data Summary'!CX145="Yes"),OFFSET('Sanitation Data'!$E$12,0,10*ROW('Sanitation Data'!E139)),NA())</f>
        <v>#N/A</v>
      </c>
      <c r="AJ145" s="106" t="e">
        <f ca="true">+IF(AND(ISNUMBER(OFFSET('Sanitation Data'!$E$13,0,10*ROW('Sanitation Data'!E139))),'Data Summary'!CY145="Yes"),OFFSET('Sanitation Data'!$E$13,0,10*ROW('Sanitation Data'!E139)),NA())</f>
        <v>#N/A</v>
      </c>
      <c r="AK145" s="106" t="e">
        <f ca="true">+IF(AND(ISNUMBER(OFFSET('Sanitation Data'!$F$5,0,10*ROW('Sanitation Data'!F139))),'Data Summary'!CZ145="Yes"),100-OFFSET('Sanitation Data'!$F$5,0,10*ROW('Sanitation Data'!F139)),NA())</f>
        <v>#N/A</v>
      </c>
      <c r="AL145" s="106" t="e">
        <f ca="true">+IF(AND(ISNUMBER(OFFSET('Sanitation Data'!$F$7,0,10*ROW('Sanitation Data'!F139))),'Data Summary'!DA145="Yes"),OFFSET('Sanitation Data'!$F$7,0,10*ROW('Sanitation Data'!F139)),NA())</f>
        <v>#N/A</v>
      </c>
      <c r="AM145" s="106" t="e">
        <f ca="true">+IF(AND(ISNUMBER(OFFSET('Sanitation Data'!$F$11,0,10*ROW('Sanitation Data'!F139))),'Data Summary'!DB145="Yes"),OFFSET('Sanitation Data'!$F$11,0,10*ROW('Sanitation Data'!F139)),NA())</f>
        <v>#N/A</v>
      </c>
      <c r="AN145" s="106" t="e">
        <f ca="true">+IF(AND(ISNUMBER(OFFSET('Sanitation Data'!$F$12,0,10*ROW('Sanitation Data'!F139))),'Data Summary'!DC145="Yes"),OFFSET('Sanitation Data'!$F$12,0,10*ROW('Sanitation Data'!F139)),NA())</f>
        <v>#N/A</v>
      </c>
      <c r="AO145" s="106" t="e">
        <f ca="true">+IF(AND(ISNUMBER(OFFSET('Sanitation Data'!$F$13,0,10*ROW('Sanitation Data'!F139))),'Data Summary'!DD145="Yes"),OFFSET('Sanitation Data'!$F$13,0,10*ROW('Sanitation Data'!F139)),NA())</f>
        <v>#N/A</v>
      </c>
      <c r="AP145" s="106" t="e">
        <f ca="true">+IF(AND(ISNUMBER(OFFSET('Sanitation Data'!$G$5,0,10*ROW('Sanitation Data'!G139))),'Data Summary'!DE145="Yes"),100-OFFSET('Sanitation Data'!$G$5,0,10*ROW('Sanitation Data'!G139)),NA())</f>
        <v>#N/A</v>
      </c>
      <c r="AQ145" s="106" t="e">
        <f ca="true">+IF(AND(ISNUMBER(OFFSET('Sanitation Data'!$G$7,0,10*ROW('Sanitation Data'!G139))),'Data Summary'!DF145="Yes"),OFFSET('Sanitation Data'!$G$7,0,10*ROW('Sanitation Data'!G139)),NA())</f>
        <v>#N/A</v>
      </c>
      <c r="AR145" s="106" t="e">
        <f ca="true">+IF(AND(ISNUMBER(OFFSET('Sanitation Data'!$G$11,0,10*ROW('Sanitation Data'!G139))),'Data Summary'!DG145="Yes"),OFFSET('Sanitation Data'!$G$11,0,10*ROW('Sanitation Data'!G139)),NA())</f>
        <v>#N/A</v>
      </c>
      <c r="AS145" s="106" t="e">
        <f ca="true">+IF(AND(ISNUMBER(OFFSET('Sanitation Data'!$G$12,0,10*ROW('Sanitation Data'!G139))),'Data Summary'!DH145="Yes"),OFFSET('Sanitation Data'!$G$12,0,10*ROW('Sanitation Data'!G139)),NA())</f>
        <v>#N/A</v>
      </c>
      <c r="AT145" s="106" t="e">
        <f ca="true">+IF(AND(ISNUMBER(OFFSET('Sanitation Data'!$G$13,0,10*ROW('Sanitation Data'!G139))),'Data Summary'!DI145="Yes"),OFFSET('Sanitation Data'!$G$13,0,10*ROW('Sanitation Data'!G139)),NA())</f>
        <v>#N/A</v>
      </c>
      <c r="AU145" s="106" t="e">
        <f ca="true">+IF(AND(ISNUMBER(OFFSET('Sanitation Data'!$H$5,0,10*ROW('Sanitation Data'!H139))),'Data Summary'!DJ145="Yes"),100-OFFSET('Sanitation Data'!$H$5,0,10*ROW('Sanitation Data'!H139)),NA())</f>
        <v>#N/A</v>
      </c>
      <c r="AV145" s="106" t="e">
        <f ca="true">+IF(AND(ISNUMBER(OFFSET('Sanitation Data'!$H$7,0,10*ROW('Sanitation Data'!H139))),'Data Summary'!DK145="Yes"),OFFSET('Sanitation Data'!$H$7,0,10*ROW('Sanitation Data'!H139)),NA())</f>
        <v>#N/A</v>
      </c>
      <c r="AW145" s="106" t="e">
        <f ca="true">+IF(AND(ISNUMBER(OFFSET('Sanitation Data'!$H$11,0,10*ROW('Sanitation Data'!H139))),'Data Summary'!DL145="Yes"),OFFSET('Sanitation Data'!$H$11,0,10*ROW('Sanitation Data'!H139)),NA())</f>
        <v>#N/A</v>
      </c>
      <c r="AX145" s="106" t="e">
        <f ca="true">+IF(AND(ISNUMBER(OFFSET('Sanitation Data'!$H$12,0,10*ROW('Sanitation Data'!H139))),'Data Summary'!DM145="Yes"),OFFSET('Sanitation Data'!$H$12,0,10*ROW('Sanitation Data'!H139)),NA())</f>
        <v>#N/A</v>
      </c>
      <c r="AY145" s="106" t="e">
        <f ca="true">+IF(AND(ISNUMBER(OFFSET('Sanitation Data'!$H$13,0,10*ROW('Sanitation Data'!H139))),'Data Summary'!DN145="Yes"),OFFSET('Sanitation Data'!$H$13,0,10*ROW('Sanitation Data'!H139)),NA())</f>
        <v>#N/A</v>
      </c>
      <c r="AZ145" s="111" t="e">
        <f ca="true">+IF(AND(ISNUMBER(OFFSET('Hygiene Data'!$C$6,0,10*ROW('Hygiene Data'!C139))),'Data Summary'!DO145="Yes"),OFFSET('Hygiene Data'!$C$6,0,10*ROW('Hygiene Data'!C139)),NA())</f>
        <v>#N/A</v>
      </c>
      <c r="BA145" s="111" t="e">
        <f ca="true">+IF(AND(ISNUMBER(OFFSET('Hygiene Data'!$C$8,0,10*ROW('Hygiene Data'!C139))),'Data Summary'!DP145="Yes"),OFFSET('Hygiene Data'!$C$8,0,10*ROW('Hygiene Data'!C139)),NA())</f>
        <v>#N/A</v>
      </c>
      <c r="BB145" s="111" t="e">
        <f ca="true">+IF(AND(ISNUMBER(OFFSET('Hygiene Data'!$C$10,0,10*ROW('Hygiene Data'!C139))),'Data Summary'!DQ145="Yes"),OFFSET('Hygiene Data'!$C$10,0,10*ROW('Hygiene Data'!C139)),NA())</f>
        <v>#N/A</v>
      </c>
      <c r="BC145" s="111" t="e">
        <f ca="true">+IF(AND(ISNUMBER(OFFSET('Hygiene Data'!$D$6,0,10*ROW('Hygiene Data'!D139))),'Data Summary'!DR145="Yes"),OFFSET('Hygiene Data'!$D$6,0,10*ROW('Hygiene Data'!D139)),NA())</f>
        <v>#N/A</v>
      </c>
      <c r="BD145" s="111" t="e">
        <f ca="true">+IF(AND(ISNUMBER(OFFSET('Hygiene Data'!$D$8,0,10*ROW('Hygiene Data'!D139))),'Data Summary'!DS145="Yes"),OFFSET('Hygiene Data'!$D$8,0,10*ROW('Hygiene Data'!D139)),NA())</f>
        <v>#N/A</v>
      </c>
      <c r="BE145" s="111" t="e">
        <f ca="true">+IF(AND(ISNUMBER(OFFSET('Hygiene Data'!$D$10,0,10*ROW('Hygiene Data'!D139))),'Data Summary'!DT145="Yes"),OFFSET('Hygiene Data'!$D$10,0,10*ROW('Hygiene Data'!D139)),NA())</f>
        <v>#N/A</v>
      </c>
      <c r="BF145" s="111" t="e">
        <f ca="true">+IF(AND(ISNUMBER(OFFSET('Hygiene Data'!$E$6,0,10*ROW('Hygiene Data'!E139))),'Data Summary'!DU145="Yes"),OFFSET('Hygiene Data'!$E$6,0,10*ROW('Hygiene Data'!E139)),NA())</f>
        <v>#N/A</v>
      </c>
      <c r="BG145" s="111" t="e">
        <f ca="true">+IF(AND(ISNUMBER(OFFSET('Hygiene Data'!$E$8,0,10*ROW('Hygiene Data'!E139))),'Data Summary'!DV145="Yes"),OFFSET('Hygiene Data'!$E$8,0,10*ROW('Hygiene Data'!E139)),NA())</f>
        <v>#N/A</v>
      </c>
      <c r="BH145" s="111" t="e">
        <f ca="true">+IF(AND(ISNUMBER(OFFSET('Hygiene Data'!$E$10,0,10*ROW('Hygiene Data'!E139))),'Data Summary'!DW145="Yes"),OFFSET('Hygiene Data'!$E$10,0,10*ROW('Hygiene Data'!E139)),NA())</f>
        <v>#N/A</v>
      </c>
      <c r="BI145" s="111" t="e">
        <f ca="true">+IF(AND(ISNUMBER(OFFSET('Hygiene Data'!$F$6,0,10*ROW('Hygiene Data'!F139))),'Data Summary'!DX145="Yes"),OFFSET('Hygiene Data'!$F$6,0,10*ROW('Hygiene Data'!F139)),NA())</f>
        <v>#N/A</v>
      </c>
      <c r="BJ145" s="111" t="e">
        <f ca="true">+IF(AND(ISNUMBER(OFFSET('Hygiene Data'!$F$8,0,10*ROW('Hygiene Data'!F139))),'Data Summary'!DY145="Yes"),OFFSET('Hygiene Data'!$F$8,0,10*ROW('Hygiene Data'!F139)),NA())</f>
        <v>#N/A</v>
      </c>
      <c r="BK145" s="111" t="e">
        <f ca="true">+IF(AND(ISNUMBER(OFFSET('Hygiene Data'!$F$10,0,10*ROW('Hygiene Data'!F139))),'Data Summary'!DZ145="Yes"),OFFSET('Hygiene Data'!$F$10,0,10*ROW('Hygiene Data'!F139)),NA())</f>
        <v>#N/A</v>
      </c>
      <c r="BL145" s="111" t="e">
        <f ca="true">+IF(AND(ISNUMBER(OFFSET('Hygiene Data'!$G$6,0,10*ROW('Hygiene Data'!G139))),'Data Summary'!EA145="Yes"),OFFSET('Hygiene Data'!$G$6,0,10*ROW('Hygiene Data'!G139)),NA())</f>
        <v>#N/A</v>
      </c>
      <c r="BM145" s="111" t="e">
        <f ca="true">+IF(AND(ISNUMBER(OFFSET('Hygiene Data'!$G$8,0,10*ROW('Hygiene Data'!G139))),'Data Summary'!EB145="Yes"),OFFSET('Hygiene Data'!$G$8,0,10*ROW('Hygiene Data'!G139)),NA())</f>
        <v>#N/A</v>
      </c>
      <c r="BN145" s="111" t="e">
        <f ca="true">+IF(AND(ISNUMBER(OFFSET('Hygiene Data'!$G$10,0,10*ROW('Hygiene Data'!G139))),'Data Summary'!EC145="Yes"),OFFSET('Hygiene Data'!$G$10,0,10*ROW('Hygiene Data'!G139)),NA())</f>
        <v>#N/A</v>
      </c>
      <c r="BO145" s="111" t="e">
        <f ca="true">+IF(AND(ISNUMBER(OFFSET('Hygiene Data'!$H$6,0,10*ROW('Hygiene Data'!H139))),'Data Summary'!ED145="Yes"),OFFSET('Hygiene Data'!$H$6,0,10*ROW('Hygiene Data'!H139)),NA())</f>
        <v>#N/A</v>
      </c>
      <c r="BP145" s="111" t="e">
        <f ca="true">+IF(AND(ISNUMBER(OFFSET('Hygiene Data'!$H$8,0,10*ROW('Hygiene Data'!H139))),'Data Summary'!EE145="Yes"),OFFSET('Hygiene Data'!$H$8,0,10*ROW('Hygiene Data'!H139)),NA())</f>
        <v>#N/A</v>
      </c>
      <c r="BQ145" s="111" t="e">
        <f ca="true">+IF(AND(ISNUMBER(OFFSET('Hygiene Data'!$H$10,0,10*ROW('Hygiene Data'!H139))),'Data Summary'!EF145="Yes"),OFFSET('Hygiene Data'!$H$10,0,10*ROW('Hygiene Data'!H139)),NA())</f>
        <v>#N/A</v>
      </c>
    </row>
    <row r="146" x14ac:dyDescent="0.2">
      <c r="A146" s="59" t="e">
        <f ca="true">+IF(OFFSET('Water Data'!$B$1,0,10*ROW('Water Data'!B140))="",NA(),OFFSET('Water Data'!$B$1,0,10*ROW('Water Data'!B140)))</f>
        <v>#N/A</v>
      </c>
      <c r="B146" s="59" t="e">
        <f ca="true">+IF(OFFSET('Water Data'!$A$3,0,10*ROW('Water Data'!A143))="",NA(),OFFSET('Water Data'!$A$3,0,10*ROW('Water Data'!A143)))</f>
        <v>#N/A</v>
      </c>
      <c r="C146" s="59" t="e">
        <f ca="true">+IF(OFFSET('Water Data'!$C$3,0,10*ROW('Water Data'!C143))="",NA(),OFFSET('Water Data'!$C$3,0,10*ROW('Water Data'!C143)))</f>
        <v>#N/A</v>
      </c>
      <c r="D146" s="60" t="e">
        <f ca="true">+IF(AND(ISNUMBER(OFFSET('Water Data'!$C$5,0,10*ROW('Water Data'!C140))),'Data Summary'!BS146="Yes"),100-OFFSET('Water Data'!$C$5,0,10*ROW('Water Data'!C140)),NA())</f>
        <v>#N/A</v>
      </c>
      <c r="E146" s="60" t="e">
        <f ca="true">+IF(AND(ISNUMBER(OFFSET('Water Data'!$C$7,0,10*ROW('Water Data'!C140))),'Data Summary'!BT146="Yes"),OFFSET('Water Data'!$C$7,0,10*ROW('Water Data'!C140)),NA())</f>
        <v>#N/A</v>
      </c>
      <c r="F146" s="60" t="e">
        <f ca="true">+IF(AND(ISNUMBER(OFFSET('Water Data'!$C$10,0,10*ROW('Water Data'!C140))),'Data Summary'!BU146="Yes"),OFFSET('Water Data'!$C$10,0,10*ROW('Water Data'!C140)),NA())</f>
        <v>#N/A</v>
      </c>
      <c r="G146" s="60" t="e">
        <f ca="true">+IF(AND(ISNUMBER(OFFSET('Water Data'!$D$5,0,10*ROW('Water Data'!D140))),'Data Summary'!BV146="Yes"),100-OFFSET('Water Data'!$D$5,0,10*ROW('Water Data'!D140)),NA())</f>
        <v>#N/A</v>
      </c>
      <c r="H146" s="60" t="e">
        <f ca="true">+IF(AND(ISNUMBER(OFFSET('Water Data'!$D$7,0,10*ROW('Water Data'!D140))),'Data Summary'!BW146="Yes"),OFFSET('Water Data'!$D$7,0,10*ROW('Water Data'!D140)),NA())</f>
        <v>#N/A</v>
      </c>
      <c r="I146" s="60" t="e">
        <f ca="true">+IF(AND(ISNUMBER(OFFSET('Water Data'!$D$10,0,10*ROW('Water Data'!D140))),'Data Summary'!BX146="Yes"),OFFSET('Water Data'!$D$10,0,10*ROW('Water Data'!D140)),NA())</f>
        <v>#N/A</v>
      </c>
      <c r="J146" s="60" t="e">
        <f ca="true">+IF(AND(ISNUMBER(OFFSET('Water Data'!$E$5,0,10*ROW('Water Data'!E140))),'Data Summary'!BY146="Yes"),100-OFFSET('Water Data'!$E$5,0,10*ROW('Water Data'!E140)),NA())</f>
        <v>#N/A</v>
      </c>
      <c r="K146" s="60" t="e">
        <f ca="true">+IF(AND(ISNUMBER(OFFSET('Water Data'!$E$7,0,10*ROW('Water Data'!E140))),'Data Summary'!BZ146="Yes"),OFFSET('Water Data'!$E$7,0,10*ROW('Water Data'!E140)),NA())</f>
        <v>#N/A</v>
      </c>
      <c r="L146" s="60" t="e">
        <f ca="true">+IF(AND(ISNUMBER(OFFSET('Water Data'!$E$10,0,10*ROW('Water Data'!E140))),'Data Summary'!CA146="Yes"),OFFSET('Water Data'!$E$10,0,10*ROW('Water Data'!E140)),NA())</f>
        <v>#N/A</v>
      </c>
      <c r="M146" s="60" t="e">
        <f ca="true">+IF(AND(ISNUMBER(OFFSET('Water Data'!$F$5,0,10*ROW('Water Data'!F140))),'Data Summary'!CB146="Yes"),100-OFFSET('Water Data'!$F$5,0,10*ROW('Water Data'!F140)),NA())</f>
        <v>#N/A</v>
      </c>
      <c r="N146" s="60" t="e">
        <f ca="true">+IF(AND(ISNUMBER(OFFSET('Water Data'!$F$7,0,10*ROW('Water Data'!F140))),'Data Summary'!CC146="Yes"),OFFSET('Water Data'!$F$7,0,10*ROW('Water Data'!F140)),NA())</f>
        <v>#N/A</v>
      </c>
      <c r="O146" s="60" t="e">
        <f ca="true">+IF(AND(ISNUMBER(OFFSET('Water Data'!$F$10,0,10*ROW('Water Data'!F140))),'Data Summary'!CD146="Yes"),OFFSET('Water Data'!$F$10,0,10*ROW('Water Data'!F140)),NA())</f>
        <v>#N/A</v>
      </c>
      <c r="P146" s="60" t="e">
        <f ca="true">+IF(AND(ISNUMBER(OFFSET('Water Data'!$G$5,0,10*ROW('Water Data'!G140))),'Data Summary'!CE146="Yes"),100-OFFSET('Water Data'!$G$5,0,10*ROW('Water Data'!G140)),NA())</f>
        <v>#N/A</v>
      </c>
      <c r="Q146" s="60" t="e">
        <f ca="true">+IF(AND(ISNUMBER(OFFSET('Water Data'!$G$7,0,10*ROW('Water Data'!G140))),'Data Summary'!CF146="Yes"),OFFSET('Water Data'!$G$7,0,10*ROW('Water Data'!G140)),NA())</f>
        <v>#N/A</v>
      </c>
      <c r="R146" s="60" t="e">
        <f ca="true">+IF(AND(ISNUMBER(OFFSET('Water Data'!$G$10,0,10*ROW('Water Data'!G140))),'Data Summary'!CG146="Yes"),OFFSET('Water Data'!$G$10,0,10*ROW('Water Data'!G140)),NA())</f>
        <v>#N/A</v>
      </c>
      <c r="S146" s="60" t="e">
        <f ca="true">+IF(AND(ISNUMBER(OFFSET('Water Data'!$H$5,0,10*ROW('Water Data'!H140))),'Data Summary'!CH146="Yes"),100-OFFSET('Water Data'!$H$5,0,10*ROW('Water Data'!H140)),NA())</f>
        <v>#N/A</v>
      </c>
      <c r="T146" s="60" t="e">
        <f ca="true">+IF(AND(ISNUMBER(OFFSET('Water Data'!$H$7,0,10*ROW('Water Data'!H140))),'Data Summary'!CI146="Yes"),OFFSET('Water Data'!$H$7,0,10*ROW('Water Data'!H140)),NA())</f>
        <v>#N/A</v>
      </c>
      <c r="U146" s="60" t="e">
        <f ca="true">+IF(AND(ISNUMBER(OFFSET('Water Data'!$H$10,0,10*ROW('Water Data'!H140))),'Data Summary'!CJ146="Yes"),OFFSET('Water Data'!$H$10,0,10*ROW('Water Data'!H140)),NA())</f>
        <v>#N/A</v>
      </c>
      <c r="V146" s="106" t="e">
        <f ca="true">+IF(AND(ISNUMBER(OFFSET('Sanitation Data'!$C$5,0,10*ROW('Sanitation Data'!C140))),'Data Summary'!CK146="Yes"),100-OFFSET('Sanitation Data'!$C$5,0,10*ROW('Sanitation Data'!C140)),NA())</f>
        <v>#N/A</v>
      </c>
      <c r="W146" s="106" t="e">
        <f ca="true">+IF(AND(ISNUMBER(OFFSET('Sanitation Data'!$C$7,0,10*ROW('Sanitation Data'!C140))),'Data Summary'!CL146="Yes"),OFFSET('Sanitation Data'!$C$7,0,10*ROW('Sanitation Data'!C140)),NA())</f>
        <v>#N/A</v>
      </c>
      <c r="X146" s="106" t="e">
        <f ca="true">+IF(AND(ISNUMBER(OFFSET('Sanitation Data'!$C$11,0,10*ROW('Sanitation Data'!C140))),'Data Summary'!CM146="Yes"),OFFSET('Sanitation Data'!$C$11,0,10*ROW('Sanitation Data'!C140)),NA())</f>
        <v>#N/A</v>
      </c>
      <c r="Y146" s="106" t="e">
        <f ca="true">+IF(AND(ISNUMBER(OFFSET('Sanitation Data'!$C$12,0,10*ROW('Sanitation Data'!C140))),'Data Summary'!CN146="Yes"),OFFSET('Sanitation Data'!$C$12,0,10*ROW('Sanitation Data'!C140)),NA())</f>
        <v>#N/A</v>
      </c>
      <c r="Z146" s="106" t="e">
        <f ca="true">+IF(AND(ISNUMBER(OFFSET('Sanitation Data'!$C$13,0,10*ROW('Sanitation Data'!C140))),'Data Summary'!CO146="Yes"),OFFSET('Sanitation Data'!$C$13,0,10*ROW('Sanitation Data'!C140)),NA())</f>
        <v>#N/A</v>
      </c>
      <c r="AA146" s="106" t="e">
        <f ca="true">+IF(AND(ISNUMBER(OFFSET('Sanitation Data'!$D$5,0,10*ROW('Sanitation Data'!D140))),'Data Summary'!CP146="Yes"),100-OFFSET('Sanitation Data'!$D$5,0,10*ROW('Sanitation Data'!D140)),NA())</f>
        <v>#N/A</v>
      </c>
      <c r="AB146" s="106" t="e">
        <f ca="true">+IF(AND(ISNUMBER(OFFSET('Sanitation Data'!$D$7,0,10*ROW('Sanitation Data'!D140))),'Data Summary'!CQ146="Yes"),OFFSET('Sanitation Data'!$D$7,0,10*ROW('Sanitation Data'!D140)),NA())</f>
        <v>#N/A</v>
      </c>
      <c r="AC146" s="106" t="e">
        <f ca="true">+IF(AND(ISNUMBER(OFFSET('Sanitation Data'!$D$11,0,10*ROW('Sanitation Data'!D140))),'Data Summary'!CR146="Yes"),OFFSET('Sanitation Data'!$D$11,0,10*ROW('Sanitation Data'!D140)),NA())</f>
        <v>#N/A</v>
      </c>
      <c r="AD146" s="106" t="e">
        <f ca="true">+IF(AND(ISNUMBER(OFFSET('Sanitation Data'!$D$12,0,10*ROW('Sanitation Data'!D140))),'Data Summary'!CS146="Yes"),OFFSET('Sanitation Data'!$D$12,0,10*ROW('Sanitation Data'!D140)),NA())</f>
        <v>#N/A</v>
      </c>
      <c r="AE146" s="106" t="e">
        <f ca="true">+IF(AND(ISNUMBER(OFFSET('Sanitation Data'!$D$13,0,10*ROW('Sanitation Data'!D140))),'Data Summary'!CT146="Yes"),OFFSET('Sanitation Data'!$D$13,0,10*ROW('Sanitation Data'!D140)),NA())</f>
        <v>#N/A</v>
      </c>
      <c r="AF146" s="106" t="e">
        <f ca="true">+IF(AND(ISNUMBER(OFFSET('Sanitation Data'!$E$5,0,10*ROW('Sanitation Data'!E140))),'Data Summary'!CU146="Yes"),100-OFFSET('Sanitation Data'!$E$5,0,10*ROW('Sanitation Data'!E140)),NA())</f>
        <v>#N/A</v>
      </c>
      <c r="AG146" s="106" t="e">
        <f ca="true">+IF(AND(ISNUMBER(OFFSET('Sanitation Data'!$E$7,0,10*ROW('Sanitation Data'!E140))),'Data Summary'!CV146="Yes"),OFFSET('Sanitation Data'!$E$7,0,10*ROW('Sanitation Data'!E140)),NA())</f>
        <v>#N/A</v>
      </c>
      <c r="AH146" s="106" t="e">
        <f ca="true">+IF(AND(ISNUMBER(OFFSET('Sanitation Data'!$E$11,0,10*ROW('Sanitation Data'!E140))),'Data Summary'!CW146="Yes"),OFFSET('Sanitation Data'!$E$11,0,10*ROW('Sanitation Data'!E140)),NA())</f>
        <v>#N/A</v>
      </c>
      <c r="AI146" s="106" t="e">
        <f ca="true">+IF(AND(ISNUMBER(OFFSET('Sanitation Data'!$E$12,0,10*ROW('Sanitation Data'!E140))),'Data Summary'!CX146="Yes"),OFFSET('Sanitation Data'!$E$12,0,10*ROW('Sanitation Data'!E140)),NA())</f>
        <v>#N/A</v>
      </c>
      <c r="AJ146" s="106" t="e">
        <f ca="true">+IF(AND(ISNUMBER(OFFSET('Sanitation Data'!$E$13,0,10*ROW('Sanitation Data'!E140))),'Data Summary'!CY146="Yes"),OFFSET('Sanitation Data'!$E$13,0,10*ROW('Sanitation Data'!E140)),NA())</f>
        <v>#N/A</v>
      </c>
      <c r="AK146" s="106" t="e">
        <f ca="true">+IF(AND(ISNUMBER(OFFSET('Sanitation Data'!$F$5,0,10*ROW('Sanitation Data'!F140))),'Data Summary'!CZ146="Yes"),100-OFFSET('Sanitation Data'!$F$5,0,10*ROW('Sanitation Data'!F140)),NA())</f>
        <v>#N/A</v>
      </c>
      <c r="AL146" s="106" t="e">
        <f ca="true">+IF(AND(ISNUMBER(OFFSET('Sanitation Data'!$F$7,0,10*ROW('Sanitation Data'!F140))),'Data Summary'!DA146="Yes"),OFFSET('Sanitation Data'!$F$7,0,10*ROW('Sanitation Data'!F140)),NA())</f>
        <v>#N/A</v>
      </c>
      <c r="AM146" s="106" t="e">
        <f ca="true">+IF(AND(ISNUMBER(OFFSET('Sanitation Data'!$F$11,0,10*ROW('Sanitation Data'!F140))),'Data Summary'!DB146="Yes"),OFFSET('Sanitation Data'!$F$11,0,10*ROW('Sanitation Data'!F140)),NA())</f>
        <v>#N/A</v>
      </c>
      <c r="AN146" s="106" t="e">
        <f ca="true">+IF(AND(ISNUMBER(OFFSET('Sanitation Data'!$F$12,0,10*ROW('Sanitation Data'!F140))),'Data Summary'!DC146="Yes"),OFFSET('Sanitation Data'!$F$12,0,10*ROW('Sanitation Data'!F140)),NA())</f>
        <v>#N/A</v>
      </c>
      <c r="AO146" s="106" t="e">
        <f ca="true">+IF(AND(ISNUMBER(OFFSET('Sanitation Data'!$F$13,0,10*ROW('Sanitation Data'!F140))),'Data Summary'!DD146="Yes"),OFFSET('Sanitation Data'!$F$13,0,10*ROW('Sanitation Data'!F140)),NA())</f>
        <v>#N/A</v>
      </c>
      <c r="AP146" s="106" t="e">
        <f ca="true">+IF(AND(ISNUMBER(OFFSET('Sanitation Data'!$G$5,0,10*ROW('Sanitation Data'!G140))),'Data Summary'!DE146="Yes"),100-OFFSET('Sanitation Data'!$G$5,0,10*ROW('Sanitation Data'!G140)),NA())</f>
        <v>#N/A</v>
      </c>
      <c r="AQ146" s="106" t="e">
        <f ca="true">+IF(AND(ISNUMBER(OFFSET('Sanitation Data'!$G$7,0,10*ROW('Sanitation Data'!G140))),'Data Summary'!DF146="Yes"),OFFSET('Sanitation Data'!$G$7,0,10*ROW('Sanitation Data'!G140)),NA())</f>
        <v>#N/A</v>
      </c>
      <c r="AR146" s="106" t="e">
        <f ca="true">+IF(AND(ISNUMBER(OFFSET('Sanitation Data'!$G$11,0,10*ROW('Sanitation Data'!G140))),'Data Summary'!DG146="Yes"),OFFSET('Sanitation Data'!$G$11,0,10*ROW('Sanitation Data'!G140)),NA())</f>
        <v>#N/A</v>
      </c>
      <c r="AS146" s="106" t="e">
        <f ca="true">+IF(AND(ISNUMBER(OFFSET('Sanitation Data'!$G$12,0,10*ROW('Sanitation Data'!G140))),'Data Summary'!DH146="Yes"),OFFSET('Sanitation Data'!$G$12,0,10*ROW('Sanitation Data'!G140)),NA())</f>
        <v>#N/A</v>
      </c>
      <c r="AT146" s="106" t="e">
        <f ca="true">+IF(AND(ISNUMBER(OFFSET('Sanitation Data'!$G$13,0,10*ROW('Sanitation Data'!G140))),'Data Summary'!DI146="Yes"),OFFSET('Sanitation Data'!$G$13,0,10*ROW('Sanitation Data'!G140)),NA())</f>
        <v>#N/A</v>
      </c>
      <c r="AU146" s="106" t="e">
        <f ca="true">+IF(AND(ISNUMBER(OFFSET('Sanitation Data'!$H$5,0,10*ROW('Sanitation Data'!H140))),'Data Summary'!DJ146="Yes"),100-OFFSET('Sanitation Data'!$H$5,0,10*ROW('Sanitation Data'!H140)),NA())</f>
        <v>#N/A</v>
      </c>
      <c r="AV146" s="106" t="e">
        <f ca="true">+IF(AND(ISNUMBER(OFFSET('Sanitation Data'!$H$7,0,10*ROW('Sanitation Data'!H140))),'Data Summary'!DK146="Yes"),OFFSET('Sanitation Data'!$H$7,0,10*ROW('Sanitation Data'!H140)),NA())</f>
        <v>#N/A</v>
      </c>
      <c r="AW146" s="106" t="e">
        <f ca="true">+IF(AND(ISNUMBER(OFFSET('Sanitation Data'!$H$11,0,10*ROW('Sanitation Data'!H140))),'Data Summary'!DL146="Yes"),OFFSET('Sanitation Data'!$H$11,0,10*ROW('Sanitation Data'!H140)),NA())</f>
        <v>#N/A</v>
      </c>
      <c r="AX146" s="106" t="e">
        <f ca="true">+IF(AND(ISNUMBER(OFFSET('Sanitation Data'!$H$12,0,10*ROW('Sanitation Data'!H140))),'Data Summary'!DM146="Yes"),OFFSET('Sanitation Data'!$H$12,0,10*ROW('Sanitation Data'!H140)),NA())</f>
        <v>#N/A</v>
      </c>
      <c r="AY146" s="106" t="e">
        <f ca="true">+IF(AND(ISNUMBER(OFFSET('Sanitation Data'!$H$13,0,10*ROW('Sanitation Data'!H140))),'Data Summary'!DN146="Yes"),OFFSET('Sanitation Data'!$H$13,0,10*ROW('Sanitation Data'!H140)),NA())</f>
        <v>#N/A</v>
      </c>
      <c r="AZ146" s="111" t="e">
        <f ca="true">+IF(AND(ISNUMBER(OFFSET('Hygiene Data'!$C$6,0,10*ROW('Hygiene Data'!C140))),'Data Summary'!DO146="Yes"),OFFSET('Hygiene Data'!$C$6,0,10*ROW('Hygiene Data'!C140)),NA())</f>
        <v>#N/A</v>
      </c>
      <c r="BA146" s="111" t="e">
        <f ca="true">+IF(AND(ISNUMBER(OFFSET('Hygiene Data'!$C$8,0,10*ROW('Hygiene Data'!C140))),'Data Summary'!DP146="Yes"),OFFSET('Hygiene Data'!$C$8,0,10*ROW('Hygiene Data'!C140)),NA())</f>
        <v>#N/A</v>
      </c>
      <c r="BB146" s="111" t="e">
        <f ca="true">+IF(AND(ISNUMBER(OFFSET('Hygiene Data'!$C$10,0,10*ROW('Hygiene Data'!C140))),'Data Summary'!DQ146="Yes"),OFFSET('Hygiene Data'!$C$10,0,10*ROW('Hygiene Data'!C140)),NA())</f>
        <v>#N/A</v>
      </c>
      <c r="BC146" s="111" t="e">
        <f ca="true">+IF(AND(ISNUMBER(OFFSET('Hygiene Data'!$D$6,0,10*ROW('Hygiene Data'!D140))),'Data Summary'!DR146="Yes"),OFFSET('Hygiene Data'!$D$6,0,10*ROW('Hygiene Data'!D140)),NA())</f>
        <v>#N/A</v>
      </c>
      <c r="BD146" s="111" t="e">
        <f ca="true">+IF(AND(ISNUMBER(OFFSET('Hygiene Data'!$D$8,0,10*ROW('Hygiene Data'!D140))),'Data Summary'!DS146="Yes"),OFFSET('Hygiene Data'!$D$8,0,10*ROW('Hygiene Data'!D140)),NA())</f>
        <v>#N/A</v>
      </c>
      <c r="BE146" s="111" t="e">
        <f ca="true">+IF(AND(ISNUMBER(OFFSET('Hygiene Data'!$D$10,0,10*ROW('Hygiene Data'!D140))),'Data Summary'!DT146="Yes"),OFFSET('Hygiene Data'!$D$10,0,10*ROW('Hygiene Data'!D140)),NA())</f>
        <v>#N/A</v>
      </c>
      <c r="BF146" s="111" t="e">
        <f ca="true">+IF(AND(ISNUMBER(OFFSET('Hygiene Data'!$E$6,0,10*ROW('Hygiene Data'!E140))),'Data Summary'!DU146="Yes"),OFFSET('Hygiene Data'!$E$6,0,10*ROW('Hygiene Data'!E140)),NA())</f>
        <v>#N/A</v>
      </c>
      <c r="BG146" s="111" t="e">
        <f ca="true">+IF(AND(ISNUMBER(OFFSET('Hygiene Data'!$E$8,0,10*ROW('Hygiene Data'!E140))),'Data Summary'!DV146="Yes"),OFFSET('Hygiene Data'!$E$8,0,10*ROW('Hygiene Data'!E140)),NA())</f>
        <v>#N/A</v>
      </c>
      <c r="BH146" s="111" t="e">
        <f ca="true">+IF(AND(ISNUMBER(OFFSET('Hygiene Data'!$E$10,0,10*ROW('Hygiene Data'!E140))),'Data Summary'!DW146="Yes"),OFFSET('Hygiene Data'!$E$10,0,10*ROW('Hygiene Data'!E140)),NA())</f>
        <v>#N/A</v>
      </c>
      <c r="BI146" s="111" t="e">
        <f ca="true">+IF(AND(ISNUMBER(OFFSET('Hygiene Data'!$F$6,0,10*ROW('Hygiene Data'!F140))),'Data Summary'!DX146="Yes"),OFFSET('Hygiene Data'!$F$6,0,10*ROW('Hygiene Data'!F140)),NA())</f>
        <v>#N/A</v>
      </c>
      <c r="BJ146" s="111" t="e">
        <f ca="true">+IF(AND(ISNUMBER(OFFSET('Hygiene Data'!$F$8,0,10*ROW('Hygiene Data'!F140))),'Data Summary'!DY146="Yes"),OFFSET('Hygiene Data'!$F$8,0,10*ROW('Hygiene Data'!F140)),NA())</f>
        <v>#N/A</v>
      </c>
      <c r="BK146" s="111" t="e">
        <f ca="true">+IF(AND(ISNUMBER(OFFSET('Hygiene Data'!$F$10,0,10*ROW('Hygiene Data'!F140))),'Data Summary'!DZ146="Yes"),OFFSET('Hygiene Data'!$F$10,0,10*ROW('Hygiene Data'!F140)),NA())</f>
        <v>#N/A</v>
      </c>
      <c r="BL146" s="111" t="e">
        <f ca="true">+IF(AND(ISNUMBER(OFFSET('Hygiene Data'!$G$6,0,10*ROW('Hygiene Data'!G140))),'Data Summary'!EA146="Yes"),OFFSET('Hygiene Data'!$G$6,0,10*ROW('Hygiene Data'!G140)),NA())</f>
        <v>#N/A</v>
      </c>
      <c r="BM146" s="111" t="e">
        <f ca="true">+IF(AND(ISNUMBER(OFFSET('Hygiene Data'!$G$8,0,10*ROW('Hygiene Data'!G140))),'Data Summary'!EB146="Yes"),OFFSET('Hygiene Data'!$G$8,0,10*ROW('Hygiene Data'!G140)),NA())</f>
        <v>#N/A</v>
      </c>
      <c r="BN146" s="111" t="e">
        <f ca="true">+IF(AND(ISNUMBER(OFFSET('Hygiene Data'!$G$10,0,10*ROW('Hygiene Data'!G140))),'Data Summary'!EC146="Yes"),OFFSET('Hygiene Data'!$G$10,0,10*ROW('Hygiene Data'!G140)),NA())</f>
        <v>#N/A</v>
      </c>
      <c r="BO146" s="111" t="e">
        <f ca="true">+IF(AND(ISNUMBER(OFFSET('Hygiene Data'!$H$6,0,10*ROW('Hygiene Data'!H140))),'Data Summary'!ED146="Yes"),OFFSET('Hygiene Data'!$H$6,0,10*ROW('Hygiene Data'!H140)),NA())</f>
        <v>#N/A</v>
      </c>
      <c r="BP146" s="111" t="e">
        <f ca="true">+IF(AND(ISNUMBER(OFFSET('Hygiene Data'!$H$8,0,10*ROW('Hygiene Data'!H140))),'Data Summary'!EE146="Yes"),OFFSET('Hygiene Data'!$H$8,0,10*ROW('Hygiene Data'!H140)),NA())</f>
        <v>#N/A</v>
      </c>
      <c r="BQ146" s="111" t="e">
        <f ca="true">+IF(AND(ISNUMBER(OFFSET('Hygiene Data'!$H$10,0,10*ROW('Hygiene Data'!H140))),'Data Summary'!EF146="Yes"),OFFSET('Hygiene Data'!$H$10,0,10*ROW('Hygiene Data'!H140)),NA())</f>
        <v>#N/A</v>
      </c>
    </row>
    <row r="147" x14ac:dyDescent="0.2">
      <c r="A147" s="59" t="e">
        <f ca="true">+IF(OFFSET('Water Data'!$B$1,0,10*ROW('Water Data'!B141))="",NA(),OFFSET('Water Data'!$B$1,0,10*ROW('Water Data'!B141)))</f>
        <v>#N/A</v>
      </c>
      <c r="B147" s="59" t="e">
        <f ca="true">+IF(OFFSET('Water Data'!$A$3,0,10*ROW('Water Data'!A144))="",NA(),OFFSET('Water Data'!$A$3,0,10*ROW('Water Data'!A144)))</f>
        <v>#N/A</v>
      </c>
      <c r="C147" s="59" t="e">
        <f ca="true">+IF(OFFSET('Water Data'!$C$3,0,10*ROW('Water Data'!C144))="",NA(),OFFSET('Water Data'!$C$3,0,10*ROW('Water Data'!C144)))</f>
        <v>#N/A</v>
      </c>
      <c r="D147" s="60" t="e">
        <f ca="true">+IF(AND(ISNUMBER(OFFSET('Water Data'!$C$5,0,10*ROW('Water Data'!C141))),'Data Summary'!BS147="Yes"),100-OFFSET('Water Data'!$C$5,0,10*ROW('Water Data'!C141)),NA())</f>
        <v>#N/A</v>
      </c>
      <c r="E147" s="60" t="e">
        <f ca="true">+IF(AND(ISNUMBER(OFFSET('Water Data'!$C$7,0,10*ROW('Water Data'!C141))),'Data Summary'!BT147="Yes"),OFFSET('Water Data'!$C$7,0,10*ROW('Water Data'!C141)),NA())</f>
        <v>#N/A</v>
      </c>
      <c r="F147" s="60" t="e">
        <f ca="true">+IF(AND(ISNUMBER(OFFSET('Water Data'!$C$10,0,10*ROW('Water Data'!C141))),'Data Summary'!BU147="Yes"),OFFSET('Water Data'!$C$10,0,10*ROW('Water Data'!C141)),NA())</f>
        <v>#N/A</v>
      </c>
      <c r="G147" s="60" t="e">
        <f ca="true">+IF(AND(ISNUMBER(OFFSET('Water Data'!$D$5,0,10*ROW('Water Data'!D141))),'Data Summary'!BV147="Yes"),100-OFFSET('Water Data'!$D$5,0,10*ROW('Water Data'!D141)),NA())</f>
        <v>#N/A</v>
      </c>
      <c r="H147" s="60" t="e">
        <f ca="true">+IF(AND(ISNUMBER(OFFSET('Water Data'!$D$7,0,10*ROW('Water Data'!D141))),'Data Summary'!BW147="Yes"),OFFSET('Water Data'!$D$7,0,10*ROW('Water Data'!D141)),NA())</f>
        <v>#N/A</v>
      </c>
      <c r="I147" s="60" t="e">
        <f ca="true">+IF(AND(ISNUMBER(OFFSET('Water Data'!$D$10,0,10*ROW('Water Data'!D141))),'Data Summary'!BX147="Yes"),OFFSET('Water Data'!$D$10,0,10*ROW('Water Data'!D141)),NA())</f>
        <v>#N/A</v>
      </c>
      <c r="J147" s="60" t="e">
        <f ca="true">+IF(AND(ISNUMBER(OFFSET('Water Data'!$E$5,0,10*ROW('Water Data'!E141))),'Data Summary'!BY147="Yes"),100-OFFSET('Water Data'!$E$5,0,10*ROW('Water Data'!E141)),NA())</f>
        <v>#N/A</v>
      </c>
      <c r="K147" s="60" t="e">
        <f ca="true">+IF(AND(ISNUMBER(OFFSET('Water Data'!$E$7,0,10*ROW('Water Data'!E141))),'Data Summary'!BZ147="Yes"),OFFSET('Water Data'!$E$7,0,10*ROW('Water Data'!E141)),NA())</f>
        <v>#N/A</v>
      </c>
      <c r="L147" s="60" t="e">
        <f ca="true">+IF(AND(ISNUMBER(OFFSET('Water Data'!$E$10,0,10*ROW('Water Data'!E141))),'Data Summary'!CA147="Yes"),OFFSET('Water Data'!$E$10,0,10*ROW('Water Data'!E141)),NA())</f>
        <v>#N/A</v>
      </c>
      <c r="M147" s="60" t="e">
        <f ca="true">+IF(AND(ISNUMBER(OFFSET('Water Data'!$F$5,0,10*ROW('Water Data'!F141))),'Data Summary'!CB147="Yes"),100-OFFSET('Water Data'!$F$5,0,10*ROW('Water Data'!F141)),NA())</f>
        <v>#N/A</v>
      </c>
      <c r="N147" s="60" t="e">
        <f ca="true">+IF(AND(ISNUMBER(OFFSET('Water Data'!$F$7,0,10*ROW('Water Data'!F141))),'Data Summary'!CC147="Yes"),OFFSET('Water Data'!$F$7,0,10*ROW('Water Data'!F141)),NA())</f>
        <v>#N/A</v>
      </c>
      <c r="O147" s="60" t="e">
        <f ca="true">+IF(AND(ISNUMBER(OFFSET('Water Data'!$F$10,0,10*ROW('Water Data'!F141))),'Data Summary'!CD147="Yes"),OFFSET('Water Data'!$F$10,0,10*ROW('Water Data'!F141)),NA())</f>
        <v>#N/A</v>
      </c>
      <c r="P147" s="60" t="e">
        <f ca="true">+IF(AND(ISNUMBER(OFFSET('Water Data'!$G$5,0,10*ROW('Water Data'!G141))),'Data Summary'!CE147="Yes"),100-OFFSET('Water Data'!$G$5,0,10*ROW('Water Data'!G141)),NA())</f>
        <v>#N/A</v>
      </c>
      <c r="Q147" s="60" t="e">
        <f ca="true">+IF(AND(ISNUMBER(OFFSET('Water Data'!$G$7,0,10*ROW('Water Data'!G141))),'Data Summary'!CF147="Yes"),OFFSET('Water Data'!$G$7,0,10*ROW('Water Data'!G141)),NA())</f>
        <v>#N/A</v>
      </c>
      <c r="R147" s="60" t="e">
        <f ca="true">+IF(AND(ISNUMBER(OFFSET('Water Data'!$G$10,0,10*ROW('Water Data'!G141))),'Data Summary'!CG147="Yes"),OFFSET('Water Data'!$G$10,0,10*ROW('Water Data'!G141)),NA())</f>
        <v>#N/A</v>
      </c>
      <c r="S147" s="60" t="e">
        <f ca="true">+IF(AND(ISNUMBER(OFFSET('Water Data'!$H$5,0,10*ROW('Water Data'!H141))),'Data Summary'!CH147="Yes"),100-OFFSET('Water Data'!$H$5,0,10*ROW('Water Data'!H141)),NA())</f>
        <v>#N/A</v>
      </c>
      <c r="T147" s="60" t="e">
        <f ca="true">+IF(AND(ISNUMBER(OFFSET('Water Data'!$H$7,0,10*ROW('Water Data'!H141))),'Data Summary'!CI147="Yes"),OFFSET('Water Data'!$H$7,0,10*ROW('Water Data'!H141)),NA())</f>
        <v>#N/A</v>
      </c>
      <c r="U147" s="60" t="e">
        <f ca="true">+IF(AND(ISNUMBER(OFFSET('Water Data'!$H$10,0,10*ROW('Water Data'!H141))),'Data Summary'!CJ147="Yes"),OFFSET('Water Data'!$H$10,0,10*ROW('Water Data'!H141)),NA())</f>
        <v>#N/A</v>
      </c>
      <c r="V147" s="106" t="e">
        <f ca="true">+IF(AND(ISNUMBER(OFFSET('Sanitation Data'!$C$5,0,10*ROW('Sanitation Data'!C141))),'Data Summary'!CK147="Yes"),100-OFFSET('Sanitation Data'!$C$5,0,10*ROW('Sanitation Data'!C141)),NA())</f>
        <v>#N/A</v>
      </c>
      <c r="W147" s="106" t="e">
        <f ca="true">+IF(AND(ISNUMBER(OFFSET('Sanitation Data'!$C$7,0,10*ROW('Sanitation Data'!C141))),'Data Summary'!CL147="Yes"),OFFSET('Sanitation Data'!$C$7,0,10*ROW('Sanitation Data'!C141)),NA())</f>
        <v>#N/A</v>
      </c>
      <c r="X147" s="106" t="e">
        <f ca="true">+IF(AND(ISNUMBER(OFFSET('Sanitation Data'!$C$11,0,10*ROW('Sanitation Data'!C141))),'Data Summary'!CM147="Yes"),OFFSET('Sanitation Data'!$C$11,0,10*ROW('Sanitation Data'!C141)),NA())</f>
        <v>#N/A</v>
      </c>
      <c r="Y147" s="106" t="e">
        <f ca="true">+IF(AND(ISNUMBER(OFFSET('Sanitation Data'!$C$12,0,10*ROW('Sanitation Data'!C141))),'Data Summary'!CN147="Yes"),OFFSET('Sanitation Data'!$C$12,0,10*ROW('Sanitation Data'!C141)),NA())</f>
        <v>#N/A</v>
      </c>
      <c r="Z147" s="106" t="e">
        <f ca="true">+IF(AND(ISNUMBER(OFFSET('Sanitation Data'!$C$13,0,10*ROW('Sanitation Data'!C141))),'Data Summary'!CO147="Yes"),OFFSET('Sanitation Data'!$C$13,0,10*ROW('Sanitation Data'!C141)),NA())</f>
        <v>#N/A</v>
      </c>
      <c r="AA147" s="106" t="e">
        <f ca="true">+IF(AND(ISNUMBER(OFFSET('Sanitation Data'!$D$5,0,10*ROW('Sanitation Data'!D141))),'Data Summary'!CP147="Yes"),100-OFFSET('Sanitation Data'!$D$5,0,10*ROW('Sanitation Data'!D141)),NA())</f>
        <v>#N/A</v>
      </c>
      <c r="AB147" s="106" t="e">
        <f ca="true">+IF(AND(ISNUMBER(OFFSET('Sanitation Data'!$D$7,0,10*ROW('Sanitation Data'!D141))),'Data Summary'!CQ147="Yes"),OFFSET('Sanitation Data'!$D$7,0,10*ROW('Sanitation Data'!D141)),NA())</f>
        <v>#N/A</v>
      </c>
      <c r="AC147" s="106" t="e">
        <f ca="true">+IF(AND(ISNUMBER(OFFSET('Sanitation Data'!$D$11,0,10*ROW('Sanitation Data'!D141))),'Data Summary'!CR147="Yes"),OFFSET('Sanitation Data'!$D$11,0,10*ROW('Sanitation Data'!D141)),NA())</f>
        <v>#N/A</v>
      </c>
      <c r="AD147" s="106" t="e">
        <f ca="true">+IF(AND(ISNUMBER(OFFSET('Sanitation Data'!$D$12,0,10*ROW('Sanitation Data'!D141))),'Data Summary'!CS147="Yes"),OFFSET('Sanitation Data'!$D$12,0,10*ROW('Sanitation Data'!D141)),NA())</f>
        <v>#N/A</v>
      </c>
      <c r="AE147" s="106" t="e">
        <f ca="true">+IF(AND(ISNUMBER(OFFSET('Sanitation Data'!$D$13,0,10*ROW('Sanitation Data'!D141))),'Data Summary'!CT147="Yes"),OFFSET('Sanitation Data'!$D$13,0,10*ROW('Sanitation Data'!D141)),NA())</f>
        <v>#N/A</v>
      </c>
      <c r="AF147" s="106" t="e">
        <f ca="true">+IF(AND(ISNUMBER(OFFSET('Sanitation Data'!$E$5,0,10*ROW('Sanitation Data'!E141))),'Data Summary'!CU147="Yes"),100-OFFSET('Sanitation Data'!$E$5,0,10*ROW('Sanitation Data'!E141)),NA())</f>
        <v>#N/A</v>
      </c>
      <c r="AG147" s="106" t="e">
        <f ca="true">+IF(AND(ISNUMBER(OFFSET('Sanitation Data'!$E$7,0,10*ROW('Sanitation Data'!E141))),'Data Summary'!CV147="Yes"),OFFSET('Sanitation Data'!$E$7,0,10*ROW('Sanitation Data'!E141)),NA())</f>
        <v>#N/A</v>
      </c>
      <c r="AH147" s="106" t="e">
        <f ca="true">+IF(AND(ISNUMBER(OFFSET('Sanitation Data'!$E$11,0,10*ROW('Sanitation Data'!E141))),'Data Summary'!CW147="Yes"),OFFSET('Sanitation Data'!$E$11,0,10*ROW('Sanitation Data'!E141)),NA())</f>
        <v>#N/A</v>
      </c>
      <c r="AI147" s="106" t="e">
        <f ca="true">+IF(AND(ISNUMBER(OFFSET('Sanitation Data'!$E$12,0,10*ROW('Sanitation Data'!E141))),'Data Summary'!CX147="Yes"),OFFSET('Sanitation Data'!$E$12,0,10*ROW('Sanitation Data'!E141)),NA())</f>
        <v>#N/A</v>
      </c>
      <c r="AJ147" s="106" t="e">
        <f ca="true">+IF(AND(ISNUMBER(OFFSET('Sanitation Data'!$E$13,0,10*ROW('Sanitation Data'!E141))),'Data Summary'!CY147="Yes"),OFFSET('Sanitation Data'!$E$13,0,10*ROW('Sanitation Data'!E141)),NA())</f>
        <v>#N/A</v>
      </c>
      <c r="AK147" s="106" t="e">
        <f ca="true">+IF(AND(ISNUMBER(OFFSET('Sanitation Data'!$F$5,0,10*ROW('Sanitation Data'!F141))),'Data Summary'!CZ147="Yes"),100-OFFSET('Sanitation Data'!$F$5,0,10*ROW('Sanitation Data'!F141)),NA())</f>
        <v>#N/A</v>
      </c>
      <c r="AL147" s="106" t="e">
        <f ca="true">+IF(AND(ISNUMBER(OFFSET('Sanitation Data'!$F$7,0,10*ROW('Sanitation Data'!F141))),'Data Summary'!DA147="Yes"),OFFSET('Sanitation Data'!$F$7,0,10*ROW('Sanitation Data'!F141)),NA())</f>
        <v>#N/A</v>
      </c>
      <c r="AM147" s="106" t="e">
        <f ca="true">+IF(AND(ISNUMBER(OFFSET('Sanitation Data'!$F$11,0,10*ROW('Sanitation Data'!F141))),'Data Summary'!DB147="Yes"),OFFSET('Sanitation Data'!$F$11,0,10*ROW('Sanitation Data'!F141)),NA())</f>
        <v>#N/A</v>
      </c>
      <c r="AN147" s="106" t="e">
        <f ca="true">+IF(AND(ISNUMBER(OFFSET('Sanitation Data'!$F$12,0,10*ROW('Sanitation Data'!F141))),'Data Summary'!DC147="Yes"),OFFSET('Sanitation Data'!$F$12,0,10*ROW('Sanitation Data'!F141)),NA())</f>
        <v>#N/A</v>
      </c>
      <c r="AO147" s="106" t="e">
        <f ca="true">+IF(AND(ISNUMBER(OFFSET('Sanitation Data'!$F$13,0,10*ROW('Sanitation Data'!F141))),'Data Summary'!DD147="Yes"),OFFSET('Sanitation Data'!$F$13,0,10*ROW('Sanitation Data'!F141)),NA())</f>
        <v>#N/A</v>
      </c>
      <c r="AP147" s="106" t="e">
        <f ca="true">+IF(AND(ISNUMBER(OFFSET('Sanitation Data'!$G$5,0,10*ROW('Sanitation Data'!G141))),'Data Summary'!DE147="Yes"),100-OFFSET('Sanitation Data'!$G$5,0,10*ROW('Sanitation Data'!G141)),NA())</f>
        <v>#N/A</v>
      </c>
      <c r="AQ147" s="106" t="e">
        <f ca="true">+IF(AND(ISNUMBER(OFFSET('Sanitation Data'!$G$7,0,10*ROW('Sanitation Data'!G141))),'Data Summary'!DF147="Yes"),OFFSET('Sanitation Data'!$G$7,0,10*ROW('Sanitation Data'!G141)),NA())</f>
        <v>#N/A</v>
      </c>
      <c r="AR147" s="106" t="e">
        <f ca="true">+IF(AND(ISNUMBER(OFFSET('Sanitation Data'!$G$11,0,10*ROW('Sanitation Data'!G141))),'Data Summary'!DG147="Yes"),OFFSET('Sanitation Data'!$G$11,0,10*ROW('Sanitation Data'!G141)),NA())</f>
        <v>#N/A</v>
      </c>
      <c r="AS147" s="106" t="e">
        <f ca="true">+IF(AND(ISNUMBER(OFFSET('Sanitation Data'!$G$12,0,10*ROW('Sanitation Data'!G141))),'Data Summary'!DH147="Yes"),OFFSET('Sanitation Data'!$G$12,0,10*ROW('Sanitation Data'!G141)),NA())</f>
        <v>#N/A</v>
      </c>
      <c r="AT147" s="106" t="e">
        <f ca="true">+IF(AND(ISNUMBER(OFFSET('Sanitation Data'!$G$13,0,10*ROW('Sanitation Data'!G141))),'Data Summary'!DI147="Yes"),OFFSET('Sanitation Data'!$G$13,0,10*ROW('Sanitation Data'!G141)),NA())</f>
        <v>#N/A</v>
      </c>
      <c r="AU147" s="106" t="e">
        <f ca="true">+IF(AND(ISNUMBER(OFFSET('Sanitation Data'!$H$5,0,10*ROW('Sanitation Data'!H141))),'Data Summary'!DJ147="Yes"),100-OFFSET('Sanitation Data'!$H$5,0,10*ROW('Sanitation Data'!H141)),NA())</f>
        <v>#N/A</v>
      </c>
      <c r="AV147" s="106" t="e">
        <f ca="true">+IF(AND(ISNUMBER(OFFSET('Sanitation Data'!$H$7,0,10*ROW('Sanitation Data'!H141))),'Data Summary'!DK147="Yes"),OFFSET('Sanitation Data'!$H$7,0,10*ROW('Sanitation Data'!H141)),NA())</f>
        <v>#N/A</v>
      </c>
      <c r="AW147" s="106" t="e">
        <f ca="true">+IF(AND(ISNUMBER(OFFSET('Sanitation Data'!$H$11,0,10*ROW('Sanitation Data'!H141))),'Data Summary'!DL147="Yes"),OFFSET('Sanitation Data'!$H$11,0,10*ROW('Sanitation Data'!H141)),NA())</f>
        <v>#N/A</v>
      </c>
      <c r="AX147" s="106" t="e">
        <f ca="true">+IF(AND(ISNUMBER(OFFSET('Sanitation Data'!$H$12,0,10*ROW('Sanitation Data'!H141))),'Data Summary'!DM147="Yes"),OFFSET('Sanitation Data'!$H$12,0,10*ROW('Sanitation Data'!H141)),NA())</f>
        <v>#N/A</v>
      </c>
      <c r="AY147" s="106" t="e">
        <f ca="true">+IF(AND(ISNUMBER(OFFSET('Sanitation Data'!$H$13,0,10*ROW('Sanitation Data'!H141))),'Data Summary'!DN147="Yes"),OFFSET('Sanitation Data'!$H$13,0,10*ROW('Sanitation Data'!H141)),NA())</f>
        <v>#N/A</v>
      </c>
      <c r="AZ147" s="111" t="e">
        <f ca="true">+IF(AND(ISNUMBER(OFFSET('Hygiene Data'!$C$6,0,10*ROW('Hygiene Data'!C141))),'Data Summary'!DO147="Yes"),OFFSET('Hygiene Data'!$C$6,0,10*ROW('Hygiene Data'!C141)),NA())</f>
        <v>#N/A</v>
      </c>
      <c r="BA147" s="111" t="e">
        <f ca="true">+IF(AND(ISNUMBER(OFFSET('Hygiene Data'!$C$8,0,10*ROW('Hygiene Data'!C141))),'Data Summary'!DP147="Yes"),OFFSET('Hygiene Data'!$C$8,0,10*ROW('Hygiene Data'!C141)),NA())</f>
        <v>#N/A</v>
      </c>
      <c r="BB147" s="111" t="e">
        <f ca="true">+IF(AND(ISNUMBER(OFFSET('Hygiene Data'!$C$10,0,10*ROW('Hygiene Data'!C141))),'Data Summary'!DQ147="Yes"),OFFSET('Hygiene Data'!$C$10,0,10*ROW('Hygiene Data'!C141)),NA())</f>
        <v>#N/A</v>
      </c>
      <c r="BC147" s="111" t="e">
        <f ca="true">+IF(AND(ISNUMBER(OFFSET('Hygiene Data'!$D$6,0,10*ROW('Hygiene Data'!D141))),'Data Summary'!DR147="Yes"),OFFSET('Hygiene Data'!$D$6,0,10*ROW('Hygiene Data'!D141)),NA())</f>
        <v>#N/A</v>
      </c>
      <c r="BD147" s="111" t="e">
        <f ca="true">+IF(AND(ISNUMBER(OFFSET('Hygiene Data'!$D$8,0,10*ROW('Hygiene Data'!D141))),'Data Summary'!DS147="Yes"),OFFSET('Hygiene Data'!$D$8,0,10*ROW('Hygiene Data'!D141)),NA())</f>
        <v>#N/A</v>
      </c>
      <c r="BE147" s="111" t="e">
        <f ca="true">+IF(AND(ISNUMBER(OFFSET('Hygiene Data'!$D$10,0,10*ROW('Hygiene Data'!D141))),'Data Summary'!DT147="Yes"),OFFSET('Hygiene Data'!$D$10,0,10*ROW('Hygiene Data'!D141)),NA())</f>
        <v>#N/A</v>
      </c>
      <c r="BF147" s="111" t="e">
        <f ca="true">+IF(AND(ISNUMBER(OFFSET('Hygiene Data'!$E$6,0,10*ROW('Hygiene Data'!E141))),'Data Summary'!DU147="Yes"),OFFSET('Hygiene Data'!$E$6,0,10*ROW('Hygiene Data'!E141)),NA())</f>
        <v>#N/A</v>
      </c>
      <c r="BG147" s="111" t="e">
        <f ca="true">+IF(AND(ISNUMBER(OFFSET('Hygiene Data'!$E$8,0,10*ROW('Hygiene Data'!E141))),'Data Summary'!DV147="Yes"),OFFSET('Hygiene Data'!$E$8,0,10*ROW('Hygiene Data'!E141)),NA())</f>
        <v>#N/A</v>
      </c>
      <c r="BH147" s="111" t="e">
        <f ca="true">+IF(AND(ISNUMBER(OFFSET('Hygiene Data'!$E$10,0,10*ROW('Hygiene Data'!E141))),'Data Summary'!DW147="Yes"),OFFSET('Hygiene Data'!$E$10,0,10*ROW('Hygiene Data'!E141)),NA())</f>
        <v>#N/A</v>
      </c>
      <c r="BI147" s="111" t="e">
        <f ca="true">+IF(AND(ISNUMBER(OFFSET('Hygiene Data'!$F$6,0,10*ROW('Hygiene Data'!F141))),'Data Summary'!DX147="Yes"),OFFSET('Hygiene Data'!$F$6,0,10*ROW('Hygiene Data'!F141)),NA())</f>
        <v>#N/A</v>
      </c>
      <c r="BJ147" s="111" t="e">
        <f ca="true">+IF(AND(ISNUMBER(OFFSET('Hygiene Data'!$F$8,0,10*ROW('Hygiene Data'!F141))),'Data Summary'!DY147="Yes"),OFFSET('Hygiene Data'!$F$8,0,10*ROW('Hygiene Data'!F141)),NA())</f>
        <v>#N/A</v>
      </c>
      <c r="BK147" s="111" t="e">
        <f ca="true">+IF(AND(ISNUMBER(OFFSET('Hygiene Data'!$F$10,0,10*ROW('Hygiene Data'!F141))),'Data Summary'!DZ147="Yes"),OFFSET('Hygiene Data'!$F$10,0,10*ROW('Hygiene Data'!F141)),NA())</f>
        <v>#N/A</v>
      </c>
      <c r="BL147" s="111" t="e">
        <f ca="true">+IF(AND(ISNUMBER(OFFSET('Hygiene Data'!$G$6,0,10*ROW('Hygiene Data'!G141))),'Data Summary'!EA147="Yes"),OFFSET('Hygiene Data'!$G$6,0,10*ROW('Hygiene Data'!G141)),NA())</f>
        <v>#N/A</v>
      </c>
      <c r="BM147" s="111" t="e">
        <f ca="true">+IF(AND(ISNUMBER(OFFSET('Hygiene Data'!$G$8,0,10*ROW('Hygiene Data'!G141))),'Data Summary'!EB147="Yes"),OFFSET('Hygiene Data'!$G$8,0,10*ROW('Hygiene Data'!G141)),NA())</f>
        <v>#N/A</v>
      </c>
      <c r="BN147" s="111" t="e">
        <f ca="true">+IF(AND(ISNUMBER(OFFSET('Hygiene Data'!$G$10,0,10*ROW('Hygiene Data'!G141))),'Data Summary'!EC147="Yes"),OFFSET('Hygiene Data'!$G$10,0,10*ROW('Hygiene Data'!G141)),NA())</f>
        <v>#N/A</v>
      </c>
      <c r="BO147" s="111" t="e">
        <f ca="true">+IF(AND(ISNUMBER(OFFSET('Hygiene Data'!$H$6,0,10*ROW('Hygiene Data'!H141))),'Data Summary'!ED147="Yes"),OFFSET('Hygiene Data'!$H$6,0,10*ROW('Hygiene Data'!H141)),NA())</f>
        <v>#N/A</v>
      </c>
      <c r="BP147" s="111" t="e">
        <f ca="true">+IF(AND(ISNUMBER(OFFSET('Hygiene Data'!$H$8,0,10*ROW('Hygiene Data'!H141))),'Data Summary'!EE147="Yes"),OFFSET('Hygiene Data'!$H$8,0,10*ROW('Hygiene Data'!H141)),NA())</f>
        <v>#N/A</v>
      </c>
      <c r="BQ147" s="111" t="e">
        <f ca="true">+IF(AND(ISNUMBER(OFFSET('Hygiene Data'!$H$10,0,10*ROW('Hygiene Data'!H141))),'Data Summary'!EF147="Yes"),OFFSET('Hygiene Data'!$H$10,0,10*ROW('Hygiene Data'!H141)),NA())</f>
        <v>#N/A</v>
      </c>
    </row>
    <row r="148" x14ac:dyDescent="0.2">
      <c r="A148" s="59" t="e">
        <f ca="true">+IF(OFFSET('Water Data'!$B$1,0,10*ROW('Water Data'!B142))="",NA(),OFFSET('Water Data'!$B$1,0,10*ROW('Water Data'!B142)))</f>
        <v>#N/A</v>
      </c>
      <c r="B148" s="59" t="e">
        <f ca="true">+IF(OFFSET('Water Data'!$A$3,0,10*ROW('Water Data'!A145))="",NA(),OFFSET('Water Data'!$A$3,0,10*ROW('Water Data'!A145)))</f>
        <v>#N/A</v>
      </c>
      <c r="C148" s="59" t="e">
        <f ca="true">+IF(OFFSET('Water Data'!$C$3,0,10*ROW('Water Data'!C145))="",NA(),OFFSET('Water Data'!$C$3,0,10*ROW('Water Data'!C145)))</f>
        <v>#N/A</v>
      </c>
      <c r="D148" s="60" t="e">
        <f ca="true">+IF(AND(ISNUMBER(OFFSET('Water Data'!$C$5,0,10*ROW('Water Data'!C142))),'Data Summary'!BS148="Yes"),100-OFFSET('Water Data'!$C$5,0,10*ROW('Water Data'!C142)),NA())</f>
        <v>#N/A</v>
      </c>
      <c r="E148" s="60" t="e">
        <f ca="true">+IF(AND(ISNUMBER(OFFSET('Water Data'!$C$7,0,10*ROW('Water Data'!C142))),'Data Summary'!BT148="Yes"),OFFSET('Water Data'!$C$7,0,10*ROW('Water Data'!C142)),NA())</f>
        <v>#N/A</v>
      </c>
      <c r="F148" s="60" t="e">
        <f ca="true">+IF(AND(ISNUMBER(OFFSET('Water Data'!$C$10,0,10*ROW('Water Data'!C142))),'Data Summary'!BU148="Yes"),OFFSET('Water Data'!$C$10,0,10*ROW('Water Data'!C142)),NA())</f>
        <v>#N/A</v>
      </c>
      <c r="G148" s="60" t="e">
        <f ca="true">+IF(AND(ISNUMBER(OFFSET('Water Data'!$D$5,0,10*ROW('Water Data'!D142))),'Data Summary'!BV148="Yes"),100-OFFSET('Water Data'!$D$5,0,10*ROW('Water Data'!D142)),NA())</f>
        <v>#N/A</v>
      </c>
      <c r="H148" s="60" t="e">
        <f ca="true">+IF(AND(ISNUMBER(OFFSET('Water Data'!$D$7,0,10*ROW('Water Data'!D142))),'Data Summary'!BW148="Yes"),OFFSET('Water Data'!$D$7,0,10*ROW('Water Data'!D142)),NA())</f>
        <v>#N/A</v>
      </c>
      <c r="I148" s="60" t="e">
        <f ca="true">+IF(AND(ISNUMBER(OFFSET('Water Data'!$D$10,0,10*ROW('Water Data'!D142))),'Data Summary'!BX148="Yes"),OFFSET('Water Data'!$D$10,0,10*ROW('Water Data'!D142)),NA())</f>
        <v>#N/A</v>
      </c>
      <c r="J148" s="60" t="e">
        <f ca="true">+IF(AND(ISNUMBER(OFFSET('Water Data'!$E$5,0,10*ROW('Water Data'!E142))),'Data Summary'!BY148="Yes"),100-OFFSET('Water Data'!$E$5,0,10*ROW('Water Data'!E142)),NA())</f>
        <v>#N/A</v>
      </c>
      <c r="K148" s="60" t="e">
        <f ca="true">+IF(AND(ISNUMBER(OFFSET('Water Data'!$E$7,0,10*ROW('Water Data'!E142))),'Data Summary'!BZ148="Yes"),OFFSET('Water Data'!$E$7,0,10*ROW('Water Data'!E142)),NA())</f>
        <v>#N/A</v>
      </c>
      <c r="L148" s="60" t="e">
        <f ca="true">+IF(AND(ISNUMBER(OFFSET('Water Data'!$E$10,0,10*ROW('Water Data'!E142))),'Data Summary'!CA148="Yes"),OFFSET('Water Data'!$E$10,0,10*ROW('Water Data'!E142)),NA())</f>
        <v>#N/A</v>
      </c>
      <c r="M148" s="60" t="e">
        <f ca="true">+IF(AND(ISNUMBER(OFFSET('Water Data'!$F$5,0,10*ROW('Water Data'!F142))),'Data Summary'!CB148="Yes"),100-OFFSET('Water Data'!$F$5,0,10*ROW('Water Data'!F142)),NA())</f>
        <v>#N/A</v>
      </c>
      <c r="N148" s="60" t="e">
        <f ca="true">+IF(AND(ISNUMBER(OFFSET('Water Data'!$F$7,0,10*ROW('Water Data'!F142))),'Data Summary'!CC148="Yes"),OFFSET('Water Data'!$F$7,0,10*ROW('Water Data'!F142)),NA())</f>
        <v>#N/A</v>
      </c>
      <c r="O148" s="60" t="e">
        <f ca="true">+IF(AND(ISNUMBER(OFFSET('Water Data'!$F$10,0,10*ROW('Water Data'!F142))),'Data Summary'!CD148="Yes"),OFFSET('Water Data'!$F$10,0,10*ROW('Water Data'!F142)),NA())</f>
        <v>#N/A</v>
      </c>
      <c r="P148" s="60" t="e">
        <f ca="true">+IF(AND(ISNUMBER(OFFSET('Water Data'!$G$5,0,10*ROW('Water Data'!G142))),'Data Summary'!CE148="Yes"),100-OFFSET('Water Data'!$G$5,0,10*ROW('Water Data'!G142)),NA())</f>
        <v>#N/A</v>
      </c>
      <c r="Q148" s="60" t="e">
        <f ca="true">+IF(AND(ISNUMBER(OFFSET('Water Data'!$G$7,0,10*ROW('Water Data'!G142))),'Data Summary'!CF148="Yes"),OFFSET('Water Data'!$G$7,0,10*ROW('Water Data'!G142)),NA())</f>
        <v>#N/A</v>
      </c>
      <c r="R148" s="60" t="e">
        <f ca="true">+IF(AND(ISNUMBER(OFFSET('Water Data'!$G$10,0,10*ROW('Water Data'!G142))),'Data Summary'!CG148="Yes"),OFFSET('Water Data'!$G$10,0,10*ROW('Water Data'!G142)),NA())</f>
        <v>#N/A</v>
      </c>
      <c r="S148" s="60" t="e">
        <f ca="true">+IF(AND(ISNUMBER(OFFSET('Water Data'!$H$5,0,10*ROW('Water Data'!H142))),'Data Summary'!CH148="Yes"),100-OFFSET('Water Data'!$H$5,0,10*ROW('Water Data'!H142)),NA())</f>
        <v>#N/A</v>
      </c>
      <c r="T148" s="60" t="e">
        <f ca="true">+IF(AND(ISNUMBER(OFFSET('Water Data'!$H$7,0,10*ROW('Water Data'!H142))),'Data Summary'!CI148="Yes"),OFFSET('Water Data'!$H$7,0,10*ROW('Water Data'!H142)),NA())</f>
        <v>#N/A</v>
      </c>
      <c r="U148" s="60" t="e">
        <f ca="true">+IF(AND(ISNUMBER(OFFSET('Water Data'!$H$10,0,10*ROW('Water Data'!H142))),'Data Summary'!CJ148="Yes"),OFFSET('Water Data'!$H$10,0,10*ROW('Water Data'!H142)),NA())</f>
        <v>#N/A</v>
      </c>
      <c r="V148" s="106" t="e">
        <f ca="true">+IF(AND(ISNUMBER(OFFSET('Sanitation Data'!$C$5,0,10*ROW('Sanitation Data'!C142))),'Data Summary'!CK148="Yes"),100-OFFSET('Sanitation Data'!$C$5,0,10*ROW('Sanitation Data'!C142)),NA())</f>
        <v>#N/A</v>
      </c>
      <c r="W148" s="106" t="e">
        <f ca="true">+IF(AND(ISNUMBER(OFFSET('Sanitation Data'!$C$7,0,10*ROW('Sanitation Data'!C142))),'Data Summary'!CL148="Yes"),OFFSET('Sanitation Data'!$C$7,0,10*ROW('Sanitation Data'!C142)),NA())</f>
        <v>#N/A</v>
      </c>
      <c r="X148" s="106" t="e">
        <f ca="true">+IF(AND(ISNUMBER(OFFSET('Sanitation Data'!$C$11,0,10*ROW('Sanitation Data'!C142))),'Data Summary'!CM148="Yes"),OFFSET('Sanitation Data'!$C$11,0,10*ROW('Sanitation Data'!C142)),NA())</f>
        <v>#N/A</v>
      </c>
      <c r="Y148" s="106" t="e">
        <f ca="true">+IF(AND(ISNUMBER(OFFSET('Sanitation Data'!$C$12,0,10*ROW('Sanitation Data'!C142))),'Data Summary'!CN148="Yes"),OFFSET('Sanitation Data'!$C$12,0,10*ROW('Sanitation Data'!C142)),NA())</f>
        <v>#N/A</v>
      </c>
      <c r="Z148" s="106" t="e">
        <f ca="true">+IF(AND(ISNUMBER(OFFSET('Sanitation Data'!$C$13,0,10*ROW('Sanitation Data'!C142))),'Data Summary'!CO148="Yes"),OFFSET('Sanitation Data'!$C$13,0,10*ROW('Sanitation Data'!C142)),NA())</f>
        <v>#N/A</v>
      </c>
      <c r="AA148" s="106" t="e">
        <f ca="true">+IF(AND(ISNUMBER(OFFSET('Sanitation Data'!$D$5,0,10*ROW('Sanitation Data'!D142))),'Data Summary'!CP148="Yes"),100-OFFSET('Sanitation Data'!$D$5,0,10*ROW('Sanitation Data'!D142)),NA())</f>
        <v>#N/A</v>
      </c>
      <c r="AB148" s="106" t="e">
        <f ca="true">+IF(AND(ISNUMBER(OFFSET('Sanitation Data'!$D$7,0,10*ROW('Sanitation Data'!D142))),'Data Summary'!CQ148="Yes"),OFFSET('Sanitation Data'!$D$7,0,10*ROW('Sanitation Data'!D142)),NA())</f>
        <v>#N/A</v>
      </c>
      <c r="AC148" s="106" t="e">
        <f ca="true">+IF(AND(ISNUMBER(OFFSET('Sanitation Data'!$D$11,0,10*ROW('Sanitation Data'!D142))),'Data Summary'!CR148="Yes"),OFFSET('Sanitation Data'!$D$11,0,10*ROW('Sanitation Data'!D142)),NA())</f>
        <v>#N/A</v>
      </c>
      <c r="AD148" s="106" t="e">
        <f ca="true">+IF(AND(ISNUMBER(OFFSET('Sanitation Data'!$D$12,0,10*ROW('Sanitation Data'!D142))),'Data Summary'!CS148="Yes"),OFFSET('Sanitation Data'!$D$12,0,10*ROW('Sanitation Data'!D142)),NA())</f>
        <v>#N/A</v>
      </c>
      <c r="AE148" s="106" t="e">
        <f ca="true">+IF(AND(ISNUMBER(OFFSET('Sanitation Data'!$D$13,0,10*ROW('Sanitation Data'!D142))),'Data Summary'!CT148="Yes"),OFFSET('Sanitation Data'!$D$13,0,10*ROW('Sanitation Data'!D142)),NA())</f>
        <v>#N/A</v>
      </c>
      <c r="AF148" s="106" t="e">
        <f ca="true">+IF(AND(ISNUMBER(OFFSET('Sanitation Data'!$E$5,0,10*ROW('Sanitation Data'!E142))),'Data Summary'!CU148="Yes"),100-OFFSET('Sanitation Data'!$E$5,0,10*ROW('Sanitation Data'!E142)),NA())</f>
        <v>#N/A</v>
      </c>
      <c r="AG148" s="106" t="e">
        <f ca="true">+IF(AND(ISNUMBER(OFFSET('Sanitation Data'!$E$7,0,10*ROW('Sanitation Data'!E142))),'Data Summary'!CV148="Yes"),OFFSET('Sanitation Data'!$E$7,0,10*ROW('Sanitation Data'!E142)),NA())</f>
        <v>#N/A</v>
      </c>
      <c r="AH148" s="106" t="e">
        <f ca="true">+IF(AND(ISNUMBER(OFFSET('Sanitation Data'!$E$11,0,10*ROW('Sanitation Data'!E142))),'Data Summary'!CW148="Yes"),OFFSET('Sanitation Data'!$E$11,0,10*ROW('Sanitation Data'!E142)),NA())</f>
        <v>#N/A</v>
      </c>
      <c r="AI148" s="106" t="e">
        <f ca="true">+IF(AND(ISNUMBER(OFFSET('Sanitation Data'!$E$12,0,10*ROW('Sanitation Data'!E142))),'Data Summary'!CX148="Yes"),OFFSET('Sanitation Data'!$E$12,0,10*ROW('Sanitation Data'!E142)),NA())</f>
        <v>#N/A</v>
      </c>
      <c r="AJ148" s="106" t="e">
        <f ca="true">+IF(AND(ISNUMBER(OFFSET('Sanitation Data'!$E$13,0,10*ROW('Sanitation Data'!E142))),'Data Summary'!CY148="Yes"),OFFSET('Sanitation Data'!$E$13,0,10*ROW('Sanitation Data'!E142)),NA())</f>
        <v>#N/A</v>
      </c>
      <c r="AK148" s="106" t="e">
        <f ca="true">+IF(AND(ISNUMBER(OFFSET('Sanitation Data'!$F$5,0,10*ROW('Sanitation Data'!F142))),'Data Summary'!CZ148="Yes"),100-OFFSET('Sanitation Data'!$F$5,0,10*ROW('Sanitation Data'!F142)),NA())</f>
        <v>#N/A</v>
      </c>
      <c r="AL148" s="106" t="e">
        <f ca="true">+IF(AND(ISNUMBER(OFFSET('Sanitation Data'!$F$7,0,10*ROW('Sanitation Data'!F142))),'Data Summary'!DA148="Yes"),OFFSET('Sanitation Data'!$F$7,0,10*ROW('Sanitation Data'!F142)),NA())</f>
        <v>#N/A</v>
      </c>
      <c r="AM148" s="106" t="e">
        <f ca="true">+IF(AND(ISNUMBER(OFFSET('Sanitation Data'!$F$11,0,10*ROW('Sanitation Data'!F142))),'Data Summary'!DB148="Yes"),OFFSET('Sanitation Data'!$F$11,0,10*ROW('Sanitation Data'!F142)),NA())</f>
        <v>#N/A</v>
      </c>
      <c r="AN148" s="106" t="e">
        <f ca="true">+IF(AND(ISNUMBER(OFFSET('Sanitation Data'!$F$12,0,10*ROW('Sanitation Data'!F142))),'Data Summary'!DC148="Yes"),OFFSET('Sanitation Data'!$F$12,0,10*ROW('Sanitation Data'!F142)),NA())</f>
        <v>#N/A</v>
      </c>
      <c r="AO148" s="106" t="e">
        <f ca="true">+IF(AND(ISNUMBER(OFFSET('Sanitation Data'!$F$13,0,10*ROW('Sanitation Data'!F142))),'Data Summary'!DD148="Yes"),OFFSET('Sanitation Data'!$F$13,0,10*ROW('Sanitation Data'!F142)),NA())</f>
        <v>#N/A</v>
      </c>
      <c r="AP148" s="106" t="e">
        <f ca="true">+IF(AND(ISNUMBER(OFFSET('Sanitation Data'!$G$5,0,10*ROW('Sanitation Data'!G142))),'Data Summary'!DE148="Yes"),100-OFFSET('Sanitation Data'!$G$5,0,10*ROW('Sanitation Data'!G142)),NA())</f>
        <v>#N/A</v>
      </c>
      <c r="AQ148" s="106" t="e">
        <f ca="true">+IF(AND(ISNUMBER(OFFSET('Sanitation Data'!$G$7,0,10*ROW('Sanitation Data'!G142))),'Data Summary'!DF148="Yes"),OFFSET('Sanitation Data'!$G$7,0,10*ROW('Sanitation Data'!G142)),NA())</f>
        <v>#N/A</v>
      </c>
      <c r="AR148" s="106" t="e">
        <f ca="true">+IF(AND(ISNUMBER(OFFSET('Sanitation Data'!$G$11,0,10*ROW('Sanitation Data'!G142))),'Data Summary'!DG148="Yes"),OFFSET('Sanitation Data'!$G$11,0,10*ROW('Sanitation Data'!G142)),NA())</f>
        <v>#N/A</v>
      </c>
      <c r="AS148" s="106" t="e">
        <f ca="true">+IF(AND(ISNUMBER(OFFSET('Sanitation Data'!$G$12,0,10*ROW('Sanitation Data'!G142))),'Data Summary'!DH148="Yes"),OFFSET('Sanitation Data'!$G$12,0,10*ROW('Sanitation Data'!G142)),NA())</f>
        <v>#N/A</v>
      </c>
      <c r="AT148" s="106" t="e">
        <f ca="true">+IF(AND(ISNUMBER(OFFSET('Sanitation Data'!$G$13,0,10*ROW('Sanitation Data'!G142))),'Data Summary'!DI148="Yes"),OFFSET('Sanitation Data'!$G$13,0,10*ROW('Sanitation Data'!G142)),NA())</f>
        <v>#N/A</v>
      </c>
      <c r="AU148" s="106" t="e">
        <f ca="true">+IF(AND(ISNUMBER(OFFSET('Sanitation Data'!$H$5,0,10*ROW('Sanitation Data'!H142))),'Data Summary'!DJ148="Yes"),100-OFFSET('Sanitation Data'!$H$5,0,10*ROW('Sanitation Data'!H142)),NA())</f>
        <v>#N/A</v>
      </c>
      <c r="AV148" s="106" t="e">
        <f ca="true">+IF(AND(ISNUMBER(OFFSET('Sanitation Data'!$H$7,0,10*ROW('Sanitation Data'!H142))),'Data Summary'!DK148="Yes"),OFFSET('Sanitation Data'!$H$7,0,10*ROW('Sanitation Data'!H142)),NA())</f>
        <v>#N/A</v>
      </c>
      <c r="AW148" s="106" t="e">
        <f ca="true">+IF(AND(ISNUMBER(OFFSET('Sanitation Data'!$H$11,0,10*ROW('Sanitation Data'!H142))),'Data Summary'!DL148="Yes"),OFFSET('Sanitation Data'!$H$11,0,10*ROW('Sanitation Data'!H142)),NA())</f>
        <v>#N/A</v>
      </c>
      <c r="AX148" s="106" t="e">
        <f ca="true">+IF(AND(ISNUMBER(OFFSET('Sanitation Data'!$H$12,0,10*ROW('Sanitation Data'!H142))),'Data Summary'!DM148="Yes"),OFFSET('Sanitation Data'!$H$12,0,10*ROW('Sanitation Data'!H142)),NA())</f>
        <v>#N/A</v>
      </c>
      <c r="AY148" s="106" t="e">
        <f ca="true">+IF(AND(ISNUMBER(OFFSET('Sanitation Data'!$H$13,0,10*ROW('Sanitation Data'!H142))),'Data Summary'!DN148="Yes"),OFFSET('Sanitation Data'!$H$13,0,10*ROW('Sanitation Data'!H142)),NA())</f>
        <v>#N/A</v>
      </c>
      <c r="AZ148" s="111" t="e">
        <f ca="true">+IF(AND(ISNUMBER(OFFSET('Hygiene Data'!$C$6,0,10*ROW('Hygiene Data'!C142))),'Data Summary'!DO148="Yes"),OFFSET('Hygiene Data'!$C$6,0,10*ROW('Hygiene Data'!C142)),NA())</f>
        <v>#N/A</v>
      </c>
      <c r="BA148" s="111" t="e">
        <f ca="true">+IF(AND(ISNUMBER(OFFSET('Hygiene Data'!$C$8,0,10*ROW('Hygiene Data'!C142))),'Data Summary'!DP148="Yes"),OFFSET('Hygiene Data'!$C$8,0,10*ROW('Hygiene Data'!C142)),NA())</f>
        <v>#N/A</v>
      </c>
      <c r="BB148" s="111" t="e">
        <f ca="true">+IF(AND(ISNUMBER(OFFSET('Hygiene Data'!$C$10,0,10*ROW('Hygiene Data'!C142))),'Data Summary'!DQ148="Yes"),OFFSET('Hygiene Data'!$C$10,0,10*ROW('Hygiene Data'!C142)),NA())</f>
        <v>#N/A</v>
      </c>
      <c r="BC148" s="111" t="e">
        <f ca="true">+IF(AND(ISNUMBER(OFFSET('Hygiene Data'!$D$6,0,10*ROW('Hygiene Data'!D142))),'Data Summary'!DR148="Yes"),OFFSET('Hygiene Data'!$D$6,0,10*ROW('Hygiene Data'!D142)),NA())</f>
        <v>#N/A</v>
      </c>
      <c r="BD148" s="111" t="e">
        <f ca="true">+IF(AND(ISNUMBER(OFFSET('Hygiene Data'!$D$8,0,10*ROW('Hygiene Data'!D142))),'Data Summary'!DS148="Yes"),OFFSET('Hygiene Data'!$D$8,0,10*ROW('Hygiene Data'!D142)),NA())</f>
        <v>#N/A</v>
      </c>
      <c r="BE148" s="111" t="e">
        <f ca="true">+IF(AND(ISNUMBER(OFFSET('Hygiene Data'!$D$10,0,10*ROW('Hygiene Data'!D142))),'Data Summary'!DT148="Yes"),OFFSET('Hygiene Data'!$D$10,0,10*ROW('Hygiene Data'!D142)),NA())</f>
        <v>#N/A</v>
      </c>
      <c r="BF148" s="111" t="e">
        <f ca="true">+IF(AND(ISNUMBER(OFFSET('Hygiene Data'!$E$6,0,10*ROW('Hygiene Data'!E142))),'Data Summary'!DU148="Yes"),OFFSET('Hygiene Data'!$E$6,0,10*ROW('Hygiene Data'!E142)),NA())</f>
        <v>#N/A</v>
      </c>
      <c r="BG148" s="111" t="e">
        <f ca="true">+IF(AND(ISNUMBER(OFFSET('Hygiene Data'!$E$8,0,10*ROW('Hygiene Data'!E142))),'Data Summary'!DV148="Yes"),OFFSET('Hygiene Data'!$E$8,0,10*ROW('Hygiene Data'!E142)),NA())</f>
        <v>#N/A</v>
      </c>
      <c r="BH148" s="111" t="e">
        <f ca="true">+IF(AND(ISNUMBER(OFFSET('Hygiene Data'!$E$10,0,10*ROW('Hygiene Data'!E142))),'Data Summary'!DW148="Yes"),OFFSET('Hygiene Data'!$E$10,0,10*ROW('Hygiene Data'!E142)),NA())</f>
        <v>#N/A</v>
      </c>
      <c r="BI148" s="111" t="e">
        <f ca="true">+IF(AND(ISNUMBER(OFFSET('Hygiene Data'!$F$6,0,10*ROW('Hygiene Data'!F142))),'Data Summary'!DX148="Yes"),OFFSET('Hygiene Data'!$F$6,0,10*ROW('Hygiene Data'!F142)),NA())</f>
        <v>#N/A</v>
      </c>
      <c r="BJ148" s="111" t="e">
        <f ca="true">+IF(AND(ISNUMBER(OFFSET('Hygiene Data'!$F$8,0,10*ROW('Hygiene Data'!F142))),'Data Summary'!DY148="Yes"),OFFSET('Hygiene Data'!$F$8,0,10*ROW('Hygiene Data'!F142)),NA())</f>
        <v>#N/A</v>
      </c>
      <c r="BK148" s="111" t="e">
        <f ca="true">+IF(AND(ISNUMBER(OFFSET('Hygiene Data'!$F$10,0,10*ROW('Hygiene Data'!F142))),'Data Summary'!DZ148="Yes"),OFFSET('Hygiene Data'!$F$10,0,10*ROW('Hygiene Data'!F142)),NA())</f>
        <v>#N/A</v>
      </c>
      <c r="BL148" s="111" t="e">
        <f ca="true">+IF(AND(ISNUMBER(OFFSET('Hygiene Data'!$G$6,0,10*ROW('Hygiene Data'!G142))),'Data Summary'!EA148="Yes"),OFFSET('Hygiene Data'!$G$6,0,10*ROW('Hygiene Data'!G142)),NA())</f>
        <v>#N/A</v>
      </c>
      <c r="BM148" s="111" t="e">
        <f ca="true">+IF(AND(ISNUMBER(OFFSET('Hygiene Data'!$G$8,0,10*ROW('Hygiene Data'!G142))),'Data Summary'!EB148="Yes"),OFFSET('Hygiene Data'!$G$8,0,10*ROW('Hygiene Data'!G142)),NA())</f>
        <v>#N/A</v>
      </c>
      <c r="BN148" s="111" t="e">
        <f ca="true">+IF(AND(ISNUMBER(OFFSET('Hygiene Data'!$G$10,0,10*ROW('Hygiene Data'!G142))),'Data Summary'!EC148="Yes"),OFFSET('Hygiene Data'!$G$10,0,10*ROW('Hygiene Data'!G142)),NA())</f>
        <v>#N/A</v>
      </c>
      <c r="BO148" s="111" t="e">
        <f ca="true">+IF(AND(ISNUMBER(OFFSET('Hygiene Data'!$H$6,0,10*ROW('Hygiene Data'!H142))),'Data Summary'!ED148="Yes"),OFFSET('Hygiene Data'!$H$6,0,10*ROW('Hygiene Data'!H142)),NA())</f>
        <v>#N/A</v>
      </c>
      <c r="BP148" s="111" t="e">
        <f ca="true">+IF(AND(ISNUMBER(OFFSET('Hygiene Data'!$H$8,0,10*ROW('Hygiene Data'!H142))),'Data Summary'!EE148="Yes"),OFFSET('Hygiene Data'!$H$8,0,10*ROW('Hygiene Data'!H142)),NA())</f>
        <v>#N/A</v>
      </c>
      <c r="BQ148" s="111" t="e">
        <f ca="true">+IF(AND(ISNUMBER(OFFSET('Hygiene Data'!$H$10,0,10*ROW('Hygiene Data'!H142))),'Data Summary'!EF148="Yes"),OFFSET('Hygiene Data'!$H$10,0,10*ROW('Hygiene Data'!H142)),NA())</f>
        <v>#N/A</v>
      </c>
    </row>
    <row r="149" x14ac:dyDescent="0.2">
      <c r="A149" s="59" t="e">
        <f ca="true">+IF(OFFSET('Water Data'!$B$1,0,10*ROW('Water Data'!B143))="",NA(),OFFSET('Water Data'!$B$1,0,10*ROW('Water Data'!B143)))</f>
        <v>#N/A</v>
      </c>
      <c r="B149" s="59" t="e">
        <f ca="true">+IF(OFFSET('Water Data'!$A$3,0,10*ROW('Water Data'!A146))="",NA(),OFFSET('Water Data'!$A$3,0,10*ROW('Water Data'!A146)))</f>
        <v>#N/A</v>
      </c>
      <c r="C149" s="59" t="e">
        <f ca="true">+IF(OFFSET('Water Data'!$C$3,0,10*ROW('Water Data'!C146))="",NA(),OFFSET('Water Data'!$C$3,0,10*ROW('Water Data'!C146)))</f>
        <v>#N/A</v>
      </c>
      <c r="D149" s="60" t="e">
        <f ca="true">+IF(AND(ISNUMBER(OFFSET('Water Data'!$C$5,0,10*ROW('Water Data'!C143))),'Data Summary'!BS149="Yes"),100-OFFSET('Water Data'!$C$5,0,10*ROW('Water Data'!C143)),NA())</f>
        <v>#N/A</v>
      </c>
      <c r="E149" s="60" t="e">
        <f ca="true">+IF(AND(ISNUMBER(OFFSET('Water Data'!$C$7,0,10*ROW('Water Data'!C143))),'Data Summary'!BT149="Yes"),OFFSET('Water Data'!$C$7,0,10*ROW('Water Data'!C143)),NA())</f>
        <v>#N/A</v>
      </c>
      <c r="F149" s="60" t="e">
        <f ca="true">+IF(AND(ISNUMBER(OFFSET('Water Data'!$C$10,0,10*ROW('Water Data'!C143))),'Data Summary'!BU149="Yes"),OFFSET('Water Data'!$C$10,0,10*ROW('Water Data'!C143)),NA())</f>
        <v>#N/A</v>
      </c>
      <c r="G149" s="60" t="e">
        <f ca="true">+IF(AND(ISNUMBER(OFFSET('Water Data'!$D$5,0,10*ROW('Water Data'!D143))),'Data Summary'!BV149="Yes"),100-OFFSET('Water Data'!$D$5,0,10*ROW('Water Data'!D143)),NA())</f>
        <v>#N/A</v>
      </c>
      <c r="H149" s="60" t="e">
        <f ca="true">+IF(AND(ISNUMBER(OFFSET('Water Data'!$D$7,0,10*ROW('Water Data'!D143))),'Data Summary'!BW149="Yes"),OFFSET('Water Data'!$D$7,0,10*ROW('Water Data'!D143)),NA())</f>
        <v>#N/A</v>
      </c>
      <c r="I149" s="60" t="e">
        <f ca="true">+IF(AND(ISNUMBER(OFFSET('Water Data'!$D$10,0,10*ROW('Water Data'!D143))),'Data Summary'!BX149="Yes"),OFFSET('Water Data'!$D$10,0,10*ROW('Water Data'!D143)),NA())</f>
        <v>#N/A</v>
      </c>
      <c r="J149" s="60" t="e">
        <f ca="true">+IF(AND(ISNUMBER(OFFSET('Water Data'!$E$5,0,10*ROW('Water Data'!E143))),'Data Summary'!BY149="Yes"),100-OFFSET('Water Data'!$E$5,0,10*ROW('Water Data'!E143)),NA())</f>
        <v>#N/A</v>
      </c>
      <c r="K149" s="60" t="e">
        <f ca="true">+IF(AND(ISNUMBER(OFFSET('Water Data'!$E$7,0,10*ROW('Water Data'!E143))),'Data Summary'!BZ149="Yes"),OFFSET('Water Data'!$E$7,0,10*ROW('Water Data'!E143)),NA())</f>
        <v>#N/A</v>
      </c>
      <c r="L149" s="60" t="e">
        <f ca="true">+IF(AND(ISNUMBER(OFFSET('Water Data'!$E$10,0,10*ROW('Water Data'!E143))),'Data Summary'!CA149="Yes"),OFFSET('Water Data'!$E$10,0,10*ROW('Water Data'!E143)),NA())</f>
        <v>#N/A</v>
      </c>
      <c r="M149" s="60" t="e">
        <f ca="true">+IF(AND(ISNUMBER(OFFSET('Water Data'!$F$5,0,10*ROW('Water Data'!F143))),'Data Summary'!CB149="Yes"),100-OFFSET('Water Data'!$F$5,0,10*ROW('Water Data'!F143)),NA())</f>
        <v>#N/A</v>
      </c>
      <c r="N149" s="60" t="e">
        <f ca="true">+IF(AND(ISNUMBER(OFFSET('Water Data'!$F$7,0,10*ROW('Water Data'!F143))),'Data Summary'!CC149="Yes"),OFFSET('Water Data'!$F$7,0,10*ROW('Water Data'!F143)),NA())</f>
        <v>#N/A</v>
      </c>
      <c r="O149" s="60" t="e">
        <f ca="true">+IF(AND(ISNUMBER(OFFSET('Water Data'!$F$10,0,10*ROW('Water Data'!F143))),'Data Summary'!CD149="Yes"),OFFSET('Water Data'!$F$10,0,10*ROW('Water Data'!F143)),NA())</f>
        <v>#N/A</v>
      </c>
      <c r="P149" s="60" t="e">
        <f ca="true">+IF(AND(ISNUMBER(OFFSET('Water Data'!$G$5,0,10*ROW('Water Data'!G143))),'Data Summary'!CE149="Yes"),100-OFFSET('Water Data'!$G$5,0,10*ROW('Water Data'!G143)),NA())</f>
        <v>#N/A</v>
      </c>
      <c r="Q149" s="60" t="e">
        <f ca="true">+IF(AND(ISNUMBER(OFFSET('Water Data'!$G$7,0,10*ROW('Water Data'!G143))),'Data Summary'!CF149="Yes"),OFFSET('Water Data'!$G$7,0,10*ROW('Water Data'!G143)),NA())</f>
        <v>#N/A</v>
      </c>
      <c r="R149" s="60" t="e">
        <f ca="true">+IF(AND(ISNUMBER(OFFSET('Water Data'!$G$10,0,10*ROW('Water Data'!G143))),'Data Summary'!CG149="Yes"),OFFSET('Water Data'!$G$10,0,10*ROW('Water Data'!G143)),NA())</f>
        <v>#N/A</v>
      </c>
      <c r="S149" s="60" t="e">
        <f ca="true">+IF(AND(ISNUMBER(OFFSET('Water Data'!$H$5,0,10*ROW('Water Data'!H143))),'Data Summary'!CH149="Yes"),100-OFFSET('Water Data'!$H$5,0,10*ROW('Water Data'!H143)),NA())</f>
        <v>#N/A</v>
      </c>
      <c r="T149" s="60" t="e">
        <f ca="true">+IF(AND(ISNUMBER(OFFSET('Water Data'!$H$7,0,10*ROW('Water Data'!H143))),'Data Summary'!CI149="Yes"),OFFSET('Water Data'!$H$7,0,10*ROW('Water Data'!H143)),NA())</f>
        <v>#N/A</v>
      </c>
      <c r="U149" s="60" t="e">
        <f ca="true">+IF(AND(ISNUMBER(OFFSET('Water Data'!$H$10,0,10*ROW('Water Data'!H143))),'Data Summary'!CJ149="Yes"),OFFSET('Water Data'!$H$10,0,10*ROW('Water Data'!H143)),NA())</f>
        <v>#N/A</v>
      </c>
      <c r="V149" s="106" t="e">
        <f ca="true">+IF(AND(ISNUMBER(OFFSET('Sanitation Data'!$C$5,0,10*ROW('Sanitation Data'!C143))),'Data Summary'!CK149="Yes"),100-OFFSET('Sanitation Data'!$C$5,0,10*ROW('Sanitation Data'!C143)),NA())</f>
        <v>#N/A</v>
      </c>
      <c r="W149" s="106" t="e">
        <f ca="true">+IF(AND(ISNUMBER(OFFSET('Sanitation Data'!$C$7,0,10*ROW('Sanitation Data'!C143))),'Data Summary'!CL149="Yes"),OFFSET('Sanitation Data'!$C$7,0,10*ROW('Sanitation Data'!C143)),NA())</f>
        <v>#N/A</v>
      </c>
      <c r="X149" s="106" t="e">
        <f ca="true">+IF(AND(ISNUMBER(OFFSET('Sanitation Data'!$C$11,0,10*ROW('Sanitation Data'!C143))),'Data Summary'!CM149="Yes"),OFFSET('Sanitation Data'!$C$11,0,10*ROW('Sanitation Data'!C143)),NA())</f>
        <v>#N/A</v>
      </c>
      <c r="Y149" s="106" t="e">
        <f ca="true">+IF(AND(ISNUMBER(OFFSET('Sanitation Data'!$C$12,0,10*ROW('Sanitation Data'!C143))),'Data Summary'!CN149="Yes"),OFFSET('Sanitation Data'!$C$12,0,10*ROW('Sanitation Data'!C143)),NA())</f>
        <v>#N/A</v>
      </c>
      <c r="Z149" s="106" t="e">
        <f ca="true">+IF(AND(ISNUMBER(OFFSET('Sanitation Data'!$C$13,0,10*ROW('Sanitation Data'!C143))),'Data Summary'!CO149="Yes"),OFFSET('Sanitation Data'!$C$13,0,10*ROW('Sanitation Data'!C143)),NA())</f>
        <v>#N/A</v>
      </c>
      <c r="AA149" s="106" t="e">
        <f ca="true">+IF(AND(ISNUMBER(OFFSET('Sanitation Data'!$D$5,0,10*ROW('Sanitation Data'!D143))),'Data Summary'!CP149="Yes"),100-OFFSET('Sanitation Data'!$D$5,0,10*ROW('Sanitation Data'!D143)),NA())</f>
        <v>#N/A</v>
      </c>
      <c r="AB149" s="106" t="e">
        <f ca="true">+IF(AND(ISNUMBER(OFFSET('Sanitation Data'!$D$7,0,10*ROW('Sanitation Data'!D143))),'Data Summary'!CQ149="Yes"),OFFSET('Sanitation Data'!$D$7,0,10*ROW('Sanitation Data'!D143)),NA())</f>
        <v>#N/A</v>
      </c>
      <c r="AC149" s="106" t="e">
        <f ca="true">+IF(AND(ISNUMBER(OFFSET('Sanitation Data'!$D$11,0,10*ROW('Sanitation Data'!D143))),'Data Summary'!CR149="Yes"),OFFSET('Sanitation Data'!$D$11,0,10*ROW('Sanitation Data'!D143)),NA())</f>
        <v>#N/A</v>
      </c>
      <c r="AD149" s="106" t="e">
        <f ca="true">+IF(AND(ISNUMBER(OFFSET('Sanitation Data'!$D$12,0,10*ROW('Sanitation Data'!D143))),'Data Summary'!CS149="Yes"),OFFSET('Sanitation Data'!$D$12,0,10*ROW('Sanitation Data'!D143)),NA())</f>
        <v>#N/A</v>
      </c>
      <c r="AE149" s="106" t="e">
        <f ca="true">+IF(AND(ISNUMBER(OFFSET('Sanitation Data'!$D$13,0,10*ROW('Sanitation Data'!D143))),'Data Summary'!CT149="Yes"),OFFSET('Sanitation Data'!$D$13,0,10*ROW('Sanitation Data'!D143)),NA())</f>
        <v>#N/A</v>
      </c>
      <c r="AF149" s="106" t="e">
        <f ca="true">+IF(AND(ISNUMBER(OFFSET('Sanitation Data'!$E$5,0,10*ROW('Sanitation Data'!E143))),'Data Summary'!CU149="Yes"),100-OFFSET('Sanitation Data'!$E$5,0,10*ROW('Sanitation Data'!E143)),NA())</f>
        <v>#N/A</v>
      </c>
      <c r="AG149" s="106" t="e">
        <f ca="true">+IF(AND(ISNUMBER(OFFSET('Sanitation Data'!$E$7,0,10*ROW('Sanitation Data'!E143))),'Data Summary'!CV149="Yes"),OFFSET('Sanitation Data'!$E$7,0,10*ROW('Sanitation Data'!E143)),NA())</f>
        <v>#N/A</v>
      </c>
      <c r="AH149" s="106" t="e">
        <f ca="true">+IF(AND(ISNUMBER(OFFSET('Sanitation Data'!$E$11,0,10*ROW('Sanitation Data'!E143))),'Data Summary'!CW149="Yes"),OFFSET('Sanitation Data'!$E$11,0,10*ROW('Sanitation Data'!E143)),NA())</f>
        <v>#N/A</v>
      </c>
      <c r="AI149" s="106" t="e">
        <f ca="true">+IF(AND(ISNUMBER(OFFSET('Sanitation Data'!$E$12,0,10*ROW('Sanitation Data'!E143))),'Data Summary'!CX149="Yes"),OFFSET('Sanitation Data'!$E$12,0,10*ROW('Sanitation Data'!E143)),NA())</f>
        <v>#N/A</v>
      </c>
      <c r="AJ149" s="106" t="e">
        <f ca="true">+IF(AND(ISNUMBER(OFFSET('Sanitation Data'!$E$13,0,10*ROW('Sanitation Data'!E143))),'Data Summary'!CY149="Yes"),OFFSET('Sanitation Data'!$E$13,0,10*ROW('Sanitation Data'!E143)),NA())</f>
        <v>#N/A</v>
      </c>
      <c r="AK149" s="106" t="e">
        <f ca="true">+IF(AND(ISNUMBER(OFFSET('Sanitation Data'!$F$5,0,10*ROW('Sanitation Data'!F143))),'Data Summary'!CZ149="Yes"),100-OFFSET('Sanitation Data'!$F$5,0,10*ROW('Sanitation Data'!F143)),NA())</f>
        <v>#N/A</v>
      </c>
      <c r="AL149" s="106" t="e">
        <f ca="true">+IF(AND(ISNUMBER(OFFSET('Sanitation Data'!$F$7,0,10*ROW('Sanitation Data'!F143))),'Data Summary'!DA149="Yes"),OFFSET('Sanitation Data'!$F$7,0,10*ROW('Sanitation Data'!F143)),NA())</f>
        <v>#N/A</v>
      </c>
      <c r="AM149" s="106" t="e">
        <f ca="true">+IF(AND(ISNUMBER(OFFSET('Sanitation Data'!$F$11,0,10*ROW('Sanitation Data'!F143))),'Data Summary'!DB149="Yes"),OFFSET('Sanitation Data'!$F$11,0,10*ROW('Sanitation Data'!F143)),NA())</f>
        <v>#N/A</v>
      </c>
      <c r="AN149" s="106" t="e">
        <f ca="true">+IF(AND(ISNUMBER(OFFSET('Sanitation Data'!$F$12,0,10*ROW('Sanitation Data'!F143))),'Data Summary'!DC149="Yes"),OFFSET('Sanitation Data'!$F$12,0,10*ROW('Sanitation Data'!F143)),NA())</f>
        <v>#N/A</v>
      </c>
      <c r="AO149" s="106" t="e">
        <f ca="true">+IF(AND(ISNUMBER(OFFSET('Sanitation Data'!$F$13,0,10*ROW('Sanitation Data'!F143))),'Data Summary'!DD149="Yes"),OFFSET('Sanitation Data'!$F$13,0,10*ROW('Sanitation Data'!F143)),NA())</f>
        <v>#N/A</v>
      </c>
      <c r="AP149" s="106" t="e">
        <f ca="true">+IF(AND(ISNUMBER(OFFSET('Sanitation Data'!$G$5,0,10*ROW('Sanitation Data'!G143))),'Data Summary'!DE149="Yes"),100-OFFSET('Sanitation Data'!$G$5,0,10*ROW('Sanitation Data'!G143)),NA())</f>
        <v>#N/A</v>
      </c>
      <c r="AQ149" s="106" t="e">
        <f ca="true">+IF(AND(ISNUMBER(OFFSET('Sanitation Data'!$G$7,0,10*ROW('Sanitation Data'!G143))),'Data Summary'!DF149="Yes"),OFFSET('Sanitation Data'!$G$7,0,10*ROW('Sanitation Data'!G143)),NA())</f>
        <v>#N/A</v>
      </c>
      <c r="AR149" s="106" t="e">
        <f ca="true">+IF(AND(ISNUMBER(OFFSET('Sanitation Data'!$G$11,0,10*ROW('Sanitation Data'!G143))),'Data Summary'!DG149="Yes"),OFFSET('Sanitation Data'!$G$11,0,10*ROW('Sanitation Data'!G143)),NA())</f>
        <v>#N/A</v>
      </c>
      <c r="AS149" s="106" t="e">
        <f ca="true">+IF(AND(ISNUMBER(OFFSET('Sanitation Data'!$G$12,0,10*ROW('Sanitation Data'!G143))),'Data Summary'!DH149="Yes"),OFFSET('Sanitation Data'!$G$12,0,10*ROW('Sanitation Data'!G143)),NA())</f>
        <v>#N/A</v>
      </c>
      <c r="AT149" s="106" t="e">
        <f ca="true">+IF(AND(ISNUMBER(OFFSET('Sanitation Data'!$G$13,0,10*ROW('Sanitation Data'!G143))),'Data Summary'!DI149="Yes"),OFFSET('Sanitation Data'!$G$13,0,10*ROW('Sanitation Data'!G143)),NA())</f>
        <v>#N/A</v>
      </c>
      <c r="AU149" s="106" t="e">
        <f ca="true">+IF(AND(ISNUMBER(OFFSET('Sanitation Data'!$H$5,0,10*ROW('Sanitation Data'!H143))),'Data Summary'!DJ149="Yes"),100-OFFSET('Sanitation Data'!$H$5,0,10*ROW('Sanitation Data'!H143)),NA())</f>
        <v>#N/A</v>
      </c>
      <c r="AV149" s="106" t="e">
        <f ca="true">+IF(AND(ISNUMBER(OFFSET('Sanitation Data'!$H$7,0,10*ROW('Sanitation Data'!H143))),'Data Summary'!DK149="Yes"),OFFSET('Sanitation Data'!$H$7,0,10*ROW('Sanitation Data'!H143)),NA())</f>
        <v>#N/A</v>
      </c>
      <c r="AW149" s="106" t="e">
        <f ca="true">+IF(AND(ISNUMBER(OFFSET('Sanitation Data'!$H$11,0,10*ROW('Sanitation Data'!H143))),'Data Summary'!DL149="Yes"),OFFSET('Sanitation Data'!$H$11,0,10*ROW('Sanitation Data'!H143)),NA())</f>
        <v>#N/A</v>
      </c>
      <c r="AX149" s="106" t="e">
        <f ca="true">+IF(AND(ISNUMBER(OFFSET('Sanitation Data'!$H$12,0,10*ROW('Sanitation Data'!H143))),'Data Summary'!DM149="Yes"),OFFSET('Sanitation Data'!$H$12,0,10*ROW('Sanitation Data'!H143)),NA())</f>
        <v>#N/A</v>
      </c>
      <c r="AY149" s="106" t="e">
        <f ca="true">+IF(AND(ISNUMBER(OFFSET('Sanitation Data'!$H$13,0,10*ROW('Sanitation Data'!H143))),'Data Summary'!DN149="Yes"),OFFSET('Sanitation Data'!$H$13,0,10*ROW('Sanitation Data'!H143)),NA())</f>
        <v>#N/A</v>
      </c>
      <c r="AZ149" s="111" t="e">
        <f ca="true">+IF(AND(ISNUMBER(OFFSET('Hygiene Data'!$C$6,0,10*ROW('Hygiene Data'!C143))),'Data Summary'!DO149="Yes"),OFFSET('Hygiene Data'!$C$6,0,10*ROW('Hygiene Data'!C143)),NA())</f>
        <v>#N/A</v>
      </c>
      <c r="BA149" s="111" t="e">
        <f ca="true">+IF(AND(ISNUMBER(OFFSET('Hygiene Data'!$C$8,0,10*ROW('Hygiene Data'!C143))),'Data Summary'!DP149="Yes"),OFFSET('Hygiene Data'!$C$8,0,10*ROW('Hygiene Data'!C143)),NA())</f>
        <v>#N/A</v>
      </c>
      <c r="BB149" s="111" t="e">
        <f ca="true">+IF(AND(ISNUMBER(OFFSET('Hygiene Data'!$C$10,0,10*ROW('Hygiene Data'!C143))),'Data Summary'!DQ149="Yes"),OFFSET('Hygiene Data'!$C$10,0,10*ROW('Hygiene Data'!C143)),NA())</f>
        <v>#N/A</v>
      </c>
      <c r="BC149" s="111" t="e">
        <f ca="true">+IF(AND(ISNUMBER(OFFSET('Hygiene Data'!$D$6,0,10*ROW('Hygiene Data'!D143))),'Data Summary'!DR149="Yes"),OFFSET('Hygiene Data'!$D$6,0,10*ROW('Hygiene Data'!D143)),NA())</f>
        <v>#N/A</v>
      </c>
      <c r="BD149" s="111" t="e">
        <f ca="true">+IF(AND(ISNUMBER(OFFSET('Hygiene Data'!$D$8,0,10*ROW('Hygiene Data'!D143))),'Data Summary'!DS149="Yes"),OFFSET('Hygiene Data'!$D$8,0,10*ROW('Hygiene Data'!D143)),NA())</f>
        <v>#N/A</v>
      </c>
      <c r="BE149" s="111" t="e">
        <f ca="true">+IF(AND(ISNUMBER(OFFSET('Hygiene Data'!$D$10,0,10*ROW('Hygiene Data'!D143))),'Data Summary'!DT149="Yes"),OFFSET('Hygiene Data'!$D$10,0,10*ROW('Hygiene Data'!D143)),NA())</f>
        <v>#N/A</v>
      </c>
      <c r="BF149" s="111" t="e">
        <f ca="true">+IF(AND(ISNUMBER(OFFSET('Hygiene Data'!$E$6,0,10*ROW('Hygiene Data'!E143))),'Data Summary'!DU149="Yes"),OFFSET('Hygiene Data'!$E$6,0,10*ROW('Hygiene Data'!E143)),NA())</f>
        <v>#N/A</v>
      </c>
      <c r="BG149" s="111" t="e">
        <f ca="true">+IF(AND(ISNUMBER(OFFSET('Hygiene Data'!$E$8,0,10*ROW('Hygiene Data'!E143))),'Data Summary'!DV149="Yes"),OFFSET('Hygiene Data'!$E$8,0,10*ROW('Hygiene Data'!E143)),NA())</f>
        <v>#N/A</v>
      </c>
      <c r="BH149" s="111" t="e">
        <f ca="true">+IF(AND(ISNUMBER(OFFSET('Hygiene Data'!$E$10,0,10*ROW('Hygiene Data'!E143))),'Data Summary'!DW149="Yes"),OFFSET('Hygiene Data'!$E$10,0,10*ROW('Hygiene Data'!E143)),NA())</f>
        <v>#N/A</v>
      </c>
      <c r="BI149" s="111" t="e">
        <f ca="true">+IF(AND(ISNUMBER(OFFSET('Hygiene Data'!$F$6,0,10*ROW('Hygiene Data'!F143))),'Data Summary'!DX149="Yes"),OFFSET('Hygiene Data'!$F$6,0,10*ROW('Hygiene Data'!F143)),NA())</f>
        <v>#N/A</v>
      </c>
      <c r="BJ149" s="111" t="e">
        <f ca="true">+IF(AND(ISNUMBER(OFFSET('Hygiene Data'!$F$8,0,10*ROW('Hygiene Data'!F143))),'Data Summary'!DY149="Yes"),OFFSET('Hygiene Data'!$F$8,0,10*ROW('Hygiene Data'!F143)),NA())</f>
        <v>#N/A</v>
      </c>
      <c r="BK149" s="111" t="e">
        <f ca="true">+IF(AND(ISNUMBER(OFFSET('Hygiene Data'!$F$10,0,10*ROW('Hygiene Data'!F143))),'Data Summary'!DZ149="Yes"),OFFSET('Hygiene Data'!$F$10,0,10*ROW('Hygiene Data'!F143)),NA())</f>
        <v>#N/A</v>
      </c>
      <c r="BL149" s="111" t="e">
        <f ca="true">+IF(AND(ISNUMBER(OFFSET('Hygiene Data'!$G$6,0,10*ROW('Hygiene Data'!G143))),'Data Summary'!EA149="Yes"),OFFSET('Hygiene Data'!$G$6,0,10*ROW('Hygiene Data'!G143)),NA())</f>
        <v>#N/A</v>
      </c>
      <c r="BM149" s="111" t="e">
        <f ca="true">+IF(AND(ISNUMBER(OFFSET('Hygiene Data'!$G$8,0,10*ROW('Hygiene Data'!G143))),'Data Summary'!EB149="Yes"),OFFSET('Hygiene Data'!$G$8,0,10*ROW('Hygiene Data'!G143)),NA())</f>
        <v>#N/A</v>
      </c>
      <c r="BN149" s="111" t="e">
        <f ca="true">+IF(AND(ISNUMBER(OFFSET('Hygiene Data'!$G$10,0,10*ROW('Hygiene Data'!G143))),'Data Summary'!EC149="Yes"),OFFSET('Hygiene Data'!$G$10,0,10*ROW('Hygiene Data'!G143)),NA())</f>
        <v>#N/A</v>
      </c>
      <c r="BO149" s="111" t="e">
        <f ca="true">+IF(AND(ISNUMBER(OFFSET('Hygiene Data'!$H$6,0,10*ROW('Hygiene Data'!H143))),'Data Summary'!ED149="Yes"),OFFSET('Hygiene Data'!$H$6,0,10*ROW('Hygiene Data'!H143)),NA())</f>
        <v>#N/A</v>
      </c>
      <c r="BP149" s="111" t="e">
        <f ca="true">+IF(AND(ISNUMBER(OFFSET('Hygiene Data'!$H$8,0,10*ROW('Hygiene Data'!H143))),'Data Summary'!EE149="Yes"),OFFSET('Hygiene Data'!$H$8,0,10*ROW('Hygiene Data'!H143)),NA())</f>
        <v>#N/A</v>
      </c>
      <c r="BQ149" s="111" t="e">
        <f ca="true">+IF(AND(ISNUMBER(OFFSET('Hygiene Data'!$H$10,0,10*ROW('Hygiene Data'!H143))),'Data Summary'!EF149="Yes"),OFFSET('Hygiene Data'!$H$10,0,10*ROW('Hygiene Data'!H143)),NA())</f>
        <v>#N/A</v>
      </c>
    </row>
    <row r="150" x14ac:dyDescent="0.2">
      <c r="A150" s="59" t="e">
        <f ca="true">+IF(OFFSET('Water Data'!$B$1,0,10*ROW('Water Data'!B144))="",NA(),OFFSET('Water Data'!$B$1,0,10*ROW('Water Data'!B144)))</f>
        <v>#N/A</v>
      </c>
      <c r="B150" s="59" t="e">
        <f ca="true">+IF(OFFSET('Water Data'!$A$3,0,10*ROW('Water Data'!A147))="",NA(),OFFSET('Water Data'!$A$3,0,10*ROW('Water Data'!A147)))</f>
        <v>#N/A</v>
      </c>
      <c r="C150" s="59" t="e">
        <f ca="true">+IF(OFFSET('Water Data'!$C$3,0,10*ROW('Water Data'!C147))="",NA(),OFFSET('Water Data'!$C$3,0,10*ROW('Water Data'!C147)))</f>
        <v>#N/A</v>
      </c>
      <c r="D150" s="60" t="e">
        <f ca="true">+IF(AND(ISNUMBER(OFFSET('Water Data'!$C$5,0,10*ROW('Water Data'!C144))),'Data Summary'!BS150="Yes"),100-OFFSET('Water Data'!$C$5,0,10*ROW('Water Data'!C144)),NA())</f>
        <v>#N/A</v>
      </c>
      <c r="E150" s="60" t="e">
        <f ca="true">+IF(AND(ISNUMBER(OFFSET('Water Data'!$C$7,0,10*ROW('Water Data'!C144))),'Data Summary'!BT150="Yes"),OFFSET('Water Data'!$C$7,0,10*ROW('Water Data'!C144)),NA())</f>
        <v>#N/A</v>
      </c>
      <c r="F150" s="60" t="e">
        <f ca="true">+IF(AND(ISNUMBER(OFFSET('Water Data'!$C$10,0,10*ROW('Water Data'!C144))),'Data Summary'!BU150="Yes"),OFFSET('Water Data'!$C$10,0,10*ROW('Water Data'!C144)),NA())</f>
        <v>#N/A</v>
      </c>
      <c r="G150" s="60" t="e">
        <f ca="true">+IF(AND(ISNUMBER(OFFSET('Water Data'!$D$5,0,10*ROW('Water Data'!D144))),'Data Summary'!BV150="Yes"),100-OFFSET('Water Data'!$D$5,0,10*ROW('Water Data'!D144)),NA())</f>
        <v>#N/A</v>
      </c>
      <c r="H150" s="60" t="e">
        <f ca="true">+IF(AND(ISNUMBER(OFFSET('Water Data'!$D$7,0,10*ROW('Water Data'!D144))),'Data Summary'!BW150="Yes"),OFFSET('Water Data'!$D$7,0,10*ROW('Water Data'!D144)),NA())</f>
        <v>#N/A</v>
      </c>
      <c r="I150" s="60" t="e">
        <f ca="true">+IF(AND(ISNUMBER(OFFSET('Water Data'!$D$10,0,10*ROW('Water Data'!D144))),'Data Summary'!BX150="Yes"),OFFSET('Water Data'!$D$10,0,10*ROW('Water Data'!D144)),NA())</f>
        <v>#N/A</v>
      </c>
      <c r="J150" s="60" t="e">
        <f ca="true">+IF(AND(ISNUMBER(OFFSET('Water Data'!$E$5,0,10*ROW('Water Data'!E144))),'Data Summary'!BY150="Yes"),100-OFFSET('Water Data'!$E$5,0,10*ROW('Water Data'!E144)),NA())</f>
        <v>#N/A</v>
      </c>
      <c r="K150" s="60" t="e">
        <f ca="true">+IF(AND(ISNUMBER(OFFSET('Water Data'!$E$7,0,10*ROW('Water Data'!E144))),'Data Summary'!BZ150="Yes"),OFFSET('Water Data'!$E$7,0,10*ROW('Water Data'!E144)),NA())</f>
        <v>#N/A</v>
      </c>
      <c r="L150" s="60" t="e">
        <f ca="true">+IF(AND(ISNUMBER(OFFSET('Water Data'!$E$10,0,10*ROW('Water Data'!E144))),'Data Summary'!CA150="Yes"),OFFSET('Water Data'!$E$10,0,10*ROW('Water Data'!E144)),NA())</f>
        <v>#N/A</v>
      </c>
      <c r="M150" s="60" t="e">
        <f ca="true">+IF(AND(ISNUMBER(OFFSET('Water Data'!$F$5,0,10*ROW('Water Data'!F144))),'Data Summary'!CB150="Yes"),100-OFFSET('Water Data'!$F$5,0,10*ROW('Water Data'!F144)),NA())</f>
        <v>#N/A</v>
      </c>
      <c r="N150" s="60" t="e">
        <f ca="true">+IF(AND(ISNUMBER(OFFSET('Water Data'!$F$7,0,10*ROW('Water Data'!F144))),'Data Summary'!CC150="Yes"),OFFSET('Water Data'!$F$7,0,10*ROW('Water Data'!F144)),NA())</f>
        <v>#N/A</v>
      </c>
      <c r="O150" s="60" t="e">
        <f ca="true">+IF(AND(ISNUMBER(OFFSET('Water Data'!$F$10,0,10*ROW('Water Data'!F144))),'Data Summary'!CD150="Yes"),OFFSET('Water Data'!$F$10,0,10*ROW('Water Data'!F144)),NA())</f>
        <v>#N/A</v>
      </c>
      <c r="P150" s="60" t="e">
        <f ca="true">+IF(AND(ISNUMBER(OFFSET('Water Data'!$G$5,0,10*ROW('Water Data'!G144))),'Data Summary'!CE150="Yes"),100-OFFSET('Water Data'!$G$5,0,10*ROW('Water Data'!G144)),NA())</f>
        <v>#N/A</v>
      </c>
      <c r="Q150" s="60" t="e">
        <f ca="true">+IF(AND(ISNUMBER(OFFSET('Water Data'!$G$7,0,10*ROW('Water Data'!G144))),'Data Summary'!CF150="Yes"),OFFSET('Water Data'!$G$7,0,10*ROW('Water Data'!G144)),NA())</f>
        <v>#N/A</v>
      </c>
      <c r="R150" s="60" t="e">
        <f ca="true">+IF(AND(ISNUMBER(OFFSET('Water Data'!$G$10,0,10*ROW('Water Data'!G144))),'Data Summary'!CG150="Yes"),OFFSET('Water Data'!$G$10,0,10*ROW('Water Data'!G144)),NA())</f>
        <v>#N/A</v>
      </c>
      <c r="S150" s="60" t="e">
        <f ca="true">+IF(AND(ISNUMBER(OFFSET('Water Data'!$H$5,0,10*ROW('Water Data'!H144))),'Data Summary'!CH150="Yes"),100-OFFSET('Water Data'!$H$5,0,10*ROW('Water Data'!H144)),NA())</f>
        <v>#N/A</v>
      </c>
      <c r="T150" s="60" t="e">
        <f ca="true">+IF(AND(ISNUMBER(OFFSET('Water Data'!$H$7,0,10*ROW('Water Data'!H144))),'Data Summary'!CI150="Yes"),OFFSET('Water Data'!$H$7,0,10*ROW('Water Data'!H144)),NA())</f>
        <v>#N/A</v>
      </c>
      <c r="U150" s="60" t="e">
        <f ca="true">+IF(AND(ISNUMBER(OFFSET('Water Data'!$H$10,0,10*ROW('Water Data'!H144))),'Data Summary'!CJ150="Yes"),OFFSET('Water Data'!$H$10,0,10*ROW('Water Data'!H144)),NA())</f>
        <v>#N/A</v>
      </c>
      <c r="V150" s="106" t="e">
        <f ca="true">+IF(AND(ISNUMBER(OFFSET('Sanitation Data'!$C$5,0,10*ROW('Sanitation Data'!C144))),'Data Summary'!CK150="Yes"),100-OFFSET('Sanitation Data'!$C$5,0,10*ROW('Sanitation Data'!C144)),NA())</f>
        <v>#N/A</v>
      </c>
      <c r="W150" s="106" t="e">
        <f ca="true">+IF(AND(ISNUMBER(OFFSET('Sanitation Data'!$C$7,0,10*ROW('Sanitation Data'!C144))),'Data Summary'!CL150="Yes"),OFFSET('Sanitation Data'!$C$7,0,10*ROW('Sanitation Data'!C144)),NA())</f>
        <v>#N/A</v>
      </c>
      <c r="X150" s="106" t="e">
        <f ca="true">+IF(AND(ISNUMBER(OFFSET('Sanitation Data'!$C$11,0,10*ROW('Sanitation Data'!C144))),'Data Summary'!CM150="Yes"),OFFSET('Sanitation Data'!$C$11,0,10*ROW('Sanitation Data'!C144)),NA())</f>
        <v>#N/A</v>
      </c>
      <c r="Y150" s="106" t="e">
        <f ca="true">+IF(AND(ISNUMBER(OFFSET('Sanitation Data'!$C$12,0,10*ROW('Sanitation Data'!C144))),'Data Summary'!CN150="Yes"),OFFSET('Sanitation Data'!$C$12,0,10*ROW('Sanitation Data'!C144)),NA())</f>
        <v>#N/A</v>
      </c>
      <c r="Z150" s="106" t="e">
        <f ca="true">+IF(AND(ISNUMBER(OFFSET('Sanitation Data'!$C$13,0,10*ROW('Sanitation Data'!C144))),'Data Summary'!CO150="Yes"),OFFSET('Sanitation Data'!$C$13,0,10*ROW('Sanitation Data'!C144)),NA())</f>
        <v>#N/A</v>
      </c>
      <c r="AA150" s="106" t="e">
        <f ca="true">+IF(AND(ISNUMBER(OFFSET('Sanitation Data'!$D$5,0,10*ROW('Sanitation Data'!D144))),'Data Summary'!CP150="Yes"),100-OFFSET('Sanitation Data'!$D$5,0,10*ROW('Sanitation Data'!D144)),NA())</f>
        <v>#N/A</v>
      </c>
      <c r="AB150" s="106" t="e">
        <f ca="true">+IF(AND(ISNUMBER(OFFSET('Sanitation Data'!$D$7,0,10*ROW('Sanitation Data'!D144))),'Data Summary'!CQ150="Yes"),OFFSET('Sanitation Data'!$D$7,0,10*ROW('Sanitation Data'!D144)),NA())</f>
        <v>#N/A</v>
      </c>
      <c r="AC150" s="106" t="e">
        <f ca="true">+IF(AND(ISNUMBER(OFFSET('Sanitation Data'!$D$11,0,10*ROW('Sanitation Data'!D144))),'Data Summary'!CR150="Yes"),OFFSET('Sanitation Data'!$D$11,0,10*ROW('Sanitation Data'!D144)),NA())</f>
        <v>#N/A</v>
      </c>
      <c r="AD150" s="106" t="e">
        <f ca="true">+IF(AND(ISNUMBER(OFFSET('Sanitation Data'!$D$12,0,10*ROW('Sanitation Data'!D144))),'Data Summary'!CS150="Yes"),OFFSET('Sanitation Data'!$D$12,0,10*ROW('Sanitation Data'!D144)),NA())</f>
        <v>#N/A</v>
      </c>
      <c r="AE150" s="106" t="e">
        <f ca="true">+IF(AND(ISNUMBER(OFFSET('Sanitation Data'!$D$13,0,10*ROW('Sanitation Data'!D144))),'Data Summary'!CT150="Yes"),OFFSET('Sanitation Data'!$D$13,0,10*ROW('Sanitation Data'!D144)),NA())</f>
        <v>#N/A</v>
      </c>
      <c r="AF150" s="106" t="e">
        <f ca="true">+IF(AND(ISNUMBER(OFFSET('Sanitation Data'!$E$5,0,10*ROW('Sanitation Data'!E144))),'Data Summary'!CU150="Yes"),100-OFFSET('Sanitation Data'!$E$5,0,10*ROW('Sanitation Data'!E144)),NA())</f>
        <v>#N/A</v>
      </c>
      <c r="AG150" s="106" t="e">
        <f ca="true">+IF(AND(ISNUMBER(OFFSET('Sanitation Data'!$E$7,0,10*ROW('Sanitation Data'!E144))),'Data Summary'!CV150="Yes"),OFFSET('Sanitation Data'!$E$7,0,10*ROW('Sanitation Data'!E144)),NA())</f>
        <v>#N/A</v>
      </c>
      <c r="AH150" s="106" t="e">
        <f ca="true">+IF(AND(ISNUMBER(OFFSET('Sanitation Data'!$E$11,0,10*ROW('Sanitation Data'!E144))),'Data Summary'!CW150="Yes"),OFFSET('Sanitation Data'!$E$11,0,10*ROW('Sanitation Data'!E144)),NA())</f>
        <v>#N/A</v>
      </c>
      <c r="AI150" s="106" t="e">
        <f ca="true">+IF(AND(ISNUMBER(OFFSET('Sanitation Data'!$E$12,0,10*ROW('Sanitation Data'!E144))),'Data Summary'!CX150="Yes"),OFFSET('Sanitation Data'!$E$12,0,10*ROW('Sanitation Data'!E144)),NA())</f>
        <v>#N/A</v>
      </c>
      <c r="AJ150" s="106" t="e">
        <f ca="true">+IF(AND(ISNUMBER(OFFSET('Sanitation Data'!$E$13,0,10*ROW('Sanitation Data'!E144))),'Data Summary'!CY150="Yes"),OFFSET('Sanitation Data'!$E$13,0,10*ROW('Sanitation Data'!E144)),NA())</f>
        <v>#N/A</v>
      </c>
      <c r="AK150" s="106" t="e">
        <f ca="true">+IF(AND(ISNUMBER(OFFSET('Sanitation Data'!$F$5,0,10*ROW('Sanitation Data'!F144))),'Data Summary'!CZ150="Yes"),100-OFFSET('Sanitation Data'!$F$5,0,10*ROW('Sanitation Data'!F144)),NA())</f>
        <v>#N/A</v>
      </c>
      <c r="AL150" s="106" t="e">
        <f ca="true">+IF(AND(ISNUMBER(OFFSET('Sanitation Data'!$F$7,0,10*ROW('Sanitation Data'!F144))),'Data Summary'!DA150="Yes"),OFFSET('Sanitation Data'!$F$7,0,10*ROW('Sanitation Data'!F144)),NA())</f>
        <v>#N/A</v>
      </c>
      <c r="AM150" s="106" t="e">
        <f ca="true">+IF(AND(ISNUMBER(OFFSET('Sanitation Data'!$F$11,0,10*ROW('Sanitation Data'!F144))),'Data Summary'!DB150="Yes"),OFFSET('Sanitation Data'!$F$11,0,10*ROW('Sanitation Data'!F144)),NA())</f>
        <v>#N/A</v>
      </c>
      <c r="AN150" s="106" t="e">
        <f ca="true">+IF(AND(ISNUMBER(OFFSET('Sanitation Data'!$F$12,0,10*ROW('Sanitation Data'!F144))),'Data Summary'!DC150="Yes"),OFFSET('Sanitation Data'!$F$12,0,10*ROW('Sanitation Data'!F144)),NA())</f>
        <v>#N/A</v>
      </c>
      <c r="AO150" s="106" t="e">
        <f ca="true">+IF(AND(ISNUMBER(OFFSET('Sanitation Data'!$F$13,0,10*ROW('Sanitation Data'!F144))),'Data Summary'!DD150="Yes"),OFFSET('Sanitation Data'!$F$13,0,10*ROW('Sanitation Data'!F144)),NA())</f>
        <v>#N/A</v>
      </c>
      <c r="AP150" s="106" t="e">
        <f ca="true">+IF(AND(ISNUMBER(OFFSET('Sanitation Data'!$G$5,0,10*ROW('Sanitation Data'!G144))),'Data Summary'!DE150="Yes"),100-OFFSET('Sanitation Data'!$G$5,0,10*ROW('Sanitation Data'!G144)),NA())</f>
        <v>#N/A</v>
      </c>
      <c r="AQ150" s="106" t="e">
        <f ca="true">+IF(AND(ISNUMBER(OFFSET('Sanitation Data'!$G$7,0,10*ROW('Sanitation Data'!G144))),'Data Summary'!DF150="Yes"),OFFSET('Sanitation Data'!$G$7,0,10*ROW('Sanitation Data'!G144)),NA())</f>
        <v>#N/A</v>
      </c>
      <c r="AR150" s="106" t="e">
        <f ca="true">+IF(AND(ISNUMBER(OFFSET('Sanitation Data'!$G$11,0,10*ROW('Sanitation Data'!G144))),'Data Summary'!DG150="Yes"),OFFSET('Sanitation Data'!$G$11,0,10*ROW('Sanitation Data'!G144)),NA())</f>
        <v>#N/A</v>
      </c>
      <c r="AS150" s="106" t="e">
        <f ca="true">+IF(AND(ISNUMBER(OFFSET('Sanitation Data'!$G$12,0,10*ROW('Sanitation Data'!G144))),'Data Summary'!DH150="Yes"),OFFSET('Sanitation Data'!$G$12,0,10*ROW('Sanitation Data'!G144)),NA())</f>
        <v>#N/A</v>
      </c>
      <c r="AT150" s="106" t="e">
        <f ca="true">+IF(AND(ISNUMBER(OFFSET('Sanitation Data'!$G$13,0,10*ROW('Sanitation Data'!G144))),'Data Summary'!DI150="Yes"),OFFSET('Sanitation Data'!$G$13,0,10*ROW('Sanitation Data'!G144)),NA())</f>
        <v>#N/A</v>
      </c>
      <c r="AU150" s="106" t="e">
        <f ca="true">+IF(AND(ISNUMBER(OFFSET('Sanitation Data'!$H$5,0,10*ROW('Sanitation Data'!H144))),'Data Summary'!DJ150="Yes"),100-OFFSET('Sanitation Data'!$H$5,0,10*ROW('Sanitation Data'!H144)),NA())</f>
        <v>#N/A</v>
      </c>
      <c r="AV150" s="106" t="e">
        <f ca="true">+IF(AND(ISNUMBER(OFFSET('Sanitation Data'!$H$7,0,10*ROW('Sanitation Data'!H144))),'Data Summary'!DK150="Yes"),OFFSET('Sanitation Data'!$H$7,0,10*ROW('Sanitation Data'!H144)),NA())</f>
        <v>#N/A</v>
      </c>
      <c r="AW150" s="106" t="e">
        <f ca="true">+IF(AND(ISNUMBER(OFFSET('Sanitation Data'!$H$11,0,10*ROW('Sanitation Data'!H144))),'Data Summary'!DL150="Yes"),OFFSET('Sanitation Data'!$H$11,0,10*ROW('Sanitation Data'!H144)),NA())</f>
        <v>#N/A</v>
      </c>
      <c r="AX150" s="106" t="e">
        <f ca="true">+IF(AND(ISNUMBER(OFFSET('Sanitation Data'!$H$12,0,10*ROW('Sanitation Data'!H144))),'Data Summary'!DM150="Yes"),OFFSET('Sanitation Data'!$H$12,0,10*ROW('Sanitation Data'!H144)),NA())</f>
        <v>#N/A</v>
      </c>
      <c r="AY150" s="106" t="e">
        <f ca="true">+IF(AND(ISNUMBER(OFFSET('Sanitation Data'!$H$13,0,10*ROW('Sanitation Data'!H144))),'Data Summary'!DN150="Yes"),OFFSET('Sanitation Data'!$H$13,0,10*ROW('Sanitation Data'!H144)),NA())</f>
        <v>#N/A</v>
      </c>
      <c r="AZ150" s="111" t="e">
        <f ca="true">+IF(AND(ISNUMBER(OFFSET('Hygiene Data'!$C$6,0,10*ROW('Hygiene Data'!C144))),'Data Summary'!DO150="Yes"),OFFSET('Hygiene Data'!$C$6,0,10*ROW('Hygiene Data'!C144)),NA())</f>
        <v>#N/A</v>
      </c>
      <c r="BA150" s="111" t="e">
        <f ca="true">+IF(AND(ISNUMBER(OFFSET('Hygiene Data'!$C$8,0,10*ROW('Hygiene Data'!C144))),'Data Summary'!DP150="Yes"),OFFSET('Hygiene Data'!$C$8,0,10*ROW('Hygiene Data'!C144)),NA())</f>
        <v>#N/A</v>
      </c>
      <c r="BB150" s="111" t="e">
        <f ca="true">+IF(AND(ISNUMBER(OFFSET('Hygiene Data'!$C$10,0,10*ROW('Hygiene Data'!C144))),'Data Summary'!DQ150="Yes"),OFFSET('Hygiene Data'!$C$10,0,10*ROW('Hygiene Data'!C144)),NA())</f>
        <v>#N/A</v>
      </c>
      <c r="BC150" s="111" t="e">
        <f ca="true">+IF(AND(ISNUMBER(OFFSET('Hygiene Data'!$D$6,0,10*ROW('Hygiene Data'!D144))),'Data Summary'!DR150="Yes"),OFFSET('Hygiene Data'!$D$6,0,10*ROW('Hygiene Data'!D144)),NA())</f>
        <v>#N/A</v>
      </c>
      <c r="BD150" s="111" t="e">
        <f ca="true">+IF(AND(ISNUMBER(OFFSET('Hygiene Data'!$D$8,0,10*ROW('Hygiene Data'!D144))),'Data Summary'!DS150="Yes"),OFFSET('Hygiene Data'!$D$8,0,10*ROW('Hygiene Data'!D144)),NA())</f>
        <v>#N/A</v>
      </c>
      <c r="BE150" s="111" t="e">
        <f ca="true">+IF(AND(ISNUMBER(OFFSET('Hygiene Data'!$D$10,0,10*ROW('Hygiene Data'!D144))),'Data Summary'!DT150="Yes"),OFFSET('Hygiene Data'!$D$10,0,10*ROW('Hygiene Data'!D144)),NA())</f>
        <v>#N/A</v>
      </c>
      <c r="BF150" s="111" t="e">
        <f ca="true">+IF(AND(ISNUMBER(OFFSET('Hygiene Data'!$E$6,0,10*ROW('Hygiene Data'!E144))),'Data Summary'!DU150="Yes"),OFFSET('Hygiene Data'!$E$6,0,10*ROW('Hygiene Data'!E144)),NA())</f>
        <v>#N/A</v>
      </c>
      <c r="BG150" s="111" t="e">
        <f ca="true">+IF(AND(ISNUMBER(OFFSET('Hygiene Data'!$E$8,0,10*ROW('Hygiene Data'!E144))),'Data Summary'!DV150="Yes"),OFFSET('Hygiene Data'!$E$8,0,10*ROW('Hygiene Data'!E144)),NA())</f>
        <v>#N/A</v>
      </c>
      <c r="BH150" s="111" t="e">
        <f ca="true">+IF(AND(ISNUMBER(OFFSET('Hygiene Data'!$E$10,0,10*ROW('Hygiene Data'!E144))),'Data Summary'!DW150="Yes"),OFFSET('Hygiene Data'!$E$10,0,10*ROW('Hygiene Data'!E144)),NA())</f>
        <v>#N/A</v>
      </c>
      <c r="BI150" s="111" t="e">
        <f ca="true">+IF(AND(ISNUMBER(OFFSET('Hygiene Data'!$F$6,0,10*ROW('Hygiene Data'!F144))),'Data Summary'!DX150="Yes"),OFFSET('Hygiene Data'!$F$6,0,10*ROW('Hygiene Data'!F144)),NA())</f>
        <v>#N/A</v>
      </c>
      <c r="BJ150" s="111" t="e">
        <f ca="true">+IF(AND(ISNUMBER(OFFSET('Hygiene Data'!$F$8,0,10*ROW('Hygiene Data'!F144))),'Data Summary'!DY150="Yes"),OFFSET('Hygiene Data'!$F$8,0,10*ROW('Hygiene Data'!F144)),NA())</f>
        <v>#N/A</v>
      </c>
      <c r="BK150" s="111" t="e">
        <f ca="true">+IF(AND(ISNUMBER(OFFSET('Hygiene Data'!$F$10,0,10*ROW('Hygiene Data'!F144))),'Data Summary'!DZ150="Yes"),OFFSET('Hygiene Data'!$F$10,0,10*ROW('Hygiene Data'!F144)),NA())</f>
        <v>#N/A</v>
      </c>
      <c r="BL150" s="111" t="e">
        <f ca="true">+IF(AND(ISNUMBER(OFFSET('Hygiene Data'!$G$6,0,10*ROW('Hygiene Data'!G144))),'Data Summary'!EA150="Yes"),OFFSET('Hygiene Data'!$G$6,0,10*ROW('Hygiene Data'!G144)),NA())</f>
        <v>#N/A</v>
      </c>
      <c r="BM150" s="111" t="e">
        <f ca="true">+IF(AND(ISNUMBER(OFFSET('Hygiene Data'!$G$8,0,10*ROW('Hygiene Data'!G144))),'Data Summary'!EB150="Yes"),OFFSET('Hygiene Data'!$G$8,0,10*ROW('Hygiene Data'!G144)),NA())</f>
        <v>#N/A</v>
      </c>
      <c r="BN150" s="111" t="e">
        <f ca="true">+IF(AND(ISNUMBER(OFFSET('Hygiene Data'!$G$10,0,10*ROW('Hygiene Data'!G144))),'Data Summary'!EC150="Yes"),OFFSET('Hygiene Data'!$G$10,0,10*ROW('Hygiene Data'!G144)),NA())</f>
        <v>#N/A</v>
      </c>
      <c r="BO150" s="111" t="e">
        <f ca="true">+IF(AND(ISNUMBER(OFFSET('Hygiene Data'!$H$6,0,10*ROW('Hygiene Data'!H144))),'Data Summary'!ED150="Yes"),OFFSET('Hygiene Data'!$H$6,0,10*ROW('Hygiene Data'!H144)),NA())</f>
        <v>#N/A</v>
      </c>
      <c r="BP150" s="111" t="e">
        <f ca="true">+IF(AND(ISNUMBER(OFFSET('Hygiene Data'!$H$8,0,10*ROW('Hygiene Data'!H144))),'Data Summary'!EE150="Yes"),OFFSET('Hygiene Data'!$H$8,0,10*ROW('Hygiene Data'!H144)),NA())</f>
        <v>#N/A</v>
      </c>
      <c r="BQ150" s="111" t="e">
        <f ca="true">+IF(AND(ISNUMBER(OFFSET('Hygiene Data'!$H$10,0,10*ROW('Hygiene Data'!H144))),'Data Summary'!EF150="Yes"),OFFSET('Hygiene Data'!$H$10,0,10*ROW('Hygiene Data'!H144)),NA())</f>
        <v>#N/A</v>
      </c>
    </row>
    <row r="151" x14ac:dyDescent="0.2">
      <c r="A151" s="59" t="e">
        <f ca="true">+IF(OFFSET('Water Data'!$B$1,0,10*ROW('Water Data'!B145))="",NA(),OFFSET('Water Data'!$B$1,0,10*ROW('Water Data'!B145)))</f>
        <v>#N/A</v>
      </c>
      <c r="B151" s="59" t="e">
        <f ca="true">+IF(OFFSET('Water Data'!$A$3,0,10*ROW('Water Data'!A148))="",NA(),OFFSET('Water Data'!$A$3,0,10*ROW('Water Data'!A148)))</f>
        <v>#N/A</v>
      </c>
      <c r="C151" s="59" t="e">
        <f ca="true">+IF(OFFSET('Water Data'!$C$3,0,10*ROW('Water Data'!C148))="",NA(),OFFSET('Water Data'!$C$3,0,10*ROW('Water Data'!C148)))</f>
        <v>#N/A</v>
      </c>
      <c r="D151" s="60" t="e">
        <f ca="true">+IF(AND(ISNUMBER(OFFSET('Water Data'!$C$5,0,10*ROW('Water Data'!C145))),'Data Summary'!BS151="Yes"),100-OFFSET('Water Data'!$C$5,0,10*ROW('Water Data'!C145)),NA())</f>
        <v>#N/A</v>
      </c>
      <c r="E151" s="60" t="e">
        <f ca="true">+IF(AND(ISNUMBER(OFFSET('Water Data'!$C$7,0,10*ROW('Water Data'!C145))),'Data Summary'!BT151="Yes"),OFFSET('Water Data'!$C$7,0,10*ROW('Water Data'!C145)),NA())</f>
        <v>#N/A</v>
      </c>
      <c r="F151" s="60" t="e">
        <f ca="true">+IF(AND(ISNUMBER(OFFSET('Water Data'!$C$10,0,10*ROW('Water Data'!C145))),'Data Summary'!BU151="Yes"),OFFSET('Water Data'!$C$10,0,10*ROW('Water Data'!C145)),NA())</f>
        <v>#N/A</v>
      </c>
      <c r="G151" s="60" t="e">
        <f ca="true">+IF(AND(ISNUMBER(OFFSET('Water Data'!$D$5,0,10*ROW('Water Data'!D145))),'Data Summary'!BV151="Yes"),100-OFFSET('Water Data'!$D$5,0,10*ROW('Water Data'!D145)),NA())</f>
        <v>#N/A</v>
      </c>
      <c r="H151" s="60" t="e">
        <f ca="true">+IF(AND(ISNUMBER(OFFSET('Water Data'!$D$7,0,10*ROW('Water Data'!D145))),'Data Summary'!BW151="Yes"),OFFSET('Water Data'!$D$7,0,10*ROW('Water Data'!D145)),NA())</f>
        <v>#N/A</v>
      </c>
      <c r="I151" s="60" t="e">
        <f ca="true">+IF(AND(ISNUMBER(OFFSET('Water Data'!$D$10,0,10*ROW('Water Data'!D145))),'Data Summary'!BX151="Yes"),OFFSET('Water Data'!$D$10,0,10*ROW('Water Data'!D145)),NA())</f>
        <v>#N/A</v>
      </c>
      <c r="J151" s="60" t="e">
        <f ca="true">+IF(AND(ISNUMBER(OFFSET('Water Data'!$E$5,0,10*ROW('Water Data'!E145))),'Data Summary'!BY151="Yes"),100-OFFSET('Water Data'!$E$5,0,10*ROW('Water Data'!E145)),NA())</f>
        <v>#N/A</v>
      </c>
      <c r="K151" s="60" t="e">
        <f ca="true">+IF(AND(ISNUMBER(OFFSET('Water Data'!$E$7,0,10*ROW('Water Data'!E145))),'Data Summary'!BZ151="Yes"),OFFSET('Water Data'!$E$7,0,10*ROW('Water Data'!E145)),NA())</f>
        <v>#N/A</v>
      </c>
      <c r="L151" s="60" t="e">
        <f ca="true">+IF(AND(ISNUMBER(OFFSET('Water Data'!$E$10,0,10*ROW('Water Data'!E145))),'Data Summary'!CA151="Yes"),OFFSET('Water Data'!$E$10,0,10*ROW('Water Data'!E145)),NA())</f>
        <v>#N/A</v>
      </c>
      <c r="M151" s="60" t="e">
        <f ca="true">+IF(AND(ISNUMBER(OFFSET('Water Data'!$F$5,0,10*ROW('Water Data'!F145))),'Data Summary'!CB151="Yes"),100-OFFSET('Water Data'!$F$5,0,10*ROW('Water Data'!F145)),NA())</f>
        <v>#N/A</v>
      </c>
      <c r="N151" s="60" t="e">
        <f ca="true">+IF(AND(ISNUMBER(OFFSET('Water Data'!$F$7,0,10*ROW('Water Data'!F145))),'Data Summary'!CC151="Yes"),OFFSET('Water Data'!$F$7,0,10*ROW('Water Data'!F145)),NA())</f>
        <v>#N/A</v>
      </c>
      <c r="O151" s="60" t="e">
        <f ca="true">+IF(AND(ISNUMBER(OFFSET('Water Data'!$F$10,0,10*ROW('Water Data'!F145))),'Data Summary'!CD151="Yes"),OFFSET('Water Data'!$F$10,0,10*ROW('Water Data'!F145)),NA())</f>
        <v>#N/A</v>
      </c>
      <c r="P151" s="60" t="e">
        <f ca="true">+IF(AND(ISNUMBER(OFFSET('Water Data'!$G$5,0,10*ROW('Water Data'!G145))),'Data Summary'!CE151="Yes"),100-OFFSET('Water Data'!$G$5,0,10*ROW('Water Data'!G145)),NA())</f>
        <v>#N/A</v>
      </c>
      <c r="Q151" s="60" t="e">
        <f ca="true">+IF(AND(ISNUMBER(OFFSET('Water Data'!$G$7,0,10*ROW('Water Data'!G145))),'Data Summary'!CF151="Yes"),OFFSET('Water Data'!$G$7,0,10*ROW('Water Data'!G145)),NA())</f>
        <v>#N/A</v>
      </c>
      <c r="R151" s="60" t="e">
        <f ca="true">+IF(AND(ISNUMBER(OFFSET('Water Data'!$G$10,0,10*ROW('Water Data'!G145))),'Data Summary'!CG151="Yes"),OFFSET('Water Data'!$G$10,0,10*ROW('Water Data'!G145)),NA())</f>
        <v>#N/A</v>
      </c>
      <c r="S151" s="60" t="e">
        <f ca="true">+IF(AND(ISNUMBER(OFFSET('Water Data'!$H$5,0,10*ROW('Water Data'!H145))),'Data Summary'!CH151="Yes"),100-OFFSET('Water Data'!$H$5,0,10*ROW('Water Data'!H145)),NA())</f>
        <v>#N/A</v>
      </c>
      <c r="T151" s="60" t="e">
        <f ca="true">+IF(AND(ISNUMBER(OFFSET('Water Data'!$H$7,0,10*ROW('Water Data'!H145))),'Data Summary'!CI151="Yes"),OFFSET('Water Data'!$H$7,0,10*ROW('Water Data'!H145)),NA())</f>
        <v>#N/A</v>
      </c>
      <c r="U151" s="60" t="e">
        <f ca="true">+IF(AND(ISNUMBER(OFFSET('Water Data'!$H$10,0,10*ROW('Water Data'!H145))),'Data Summary'!CJ151="Yes"),OFFSET('Water Data'!$H$10,0,10*ROW('Water Data'!H145)),NA())</f>
        <v>#N/A</v>
      </c>
      <c r="V151" s="106" t="e">
        <f ca="true">+IF(AND(ISNUMBER(OFFSET('Sanitation Data'!$C$5,0,10*ROW('Sanitation Data'!C145))),'Data Summary'!CK151="Yes"),100-OFFSET('Sanitation Data'!$C$5,0,10*ROW('Sanitation Data'!C145)),NA())</f>
        <v>#N/A</v>
      </c>
      <c r="W151" s="106" t="e">
        <f ca="true">+IF(AND(ISNUMBER(OFFSET('Sanitation Data'!$C$7,0,10*ROW('Sanitation Data'!C145))),'Data Summary'!CL151="Yes"),OFFSET('Sanitation Data'!$C$7,0,10*ROW('Sanitation Data'!C145)),NA())</f>
        <v>#N/A</v>
      </c>
      <c r="X151" s="106" t="e">
        <f ca="true">+IF(AND(ISNUMBER(OFFSET('Sanitation Data'!$C$11,0,10*ROW('Sanitation Data'!C145))),'Data Summary'!CM151="Yes"),OFFSET('Sanitation Data'!$C$11,0,10*ROW('Sanitation Data'!C145)),NA())</f>
        <v>#N/A</v>
      </c>
      <c r="Y151" s="106" t="e">
        <f ca="true">+IF(AND(ISNUMBER(OFFSET('Sanitation Data'!$C$12,0,10*ROW('Sanitation Data'!C145))),'Data Summary'!CN151="Yes"),OFFSET('Sanitation Data'!$C$12,0,10*ROW('Sanitation Data'!C145)),NA())</f>
        <v>#N/A</v>
      </c>
      <c r="Z151" s="106" t="e">
        <f ca="true">+IF(AND(ISNUMBER(OFFSET('Sanitation Data'!$C$13,0,10*ROW('Sanitation Data'!C145))),'Data Summary'!CO151="Yes"),OFFSET('Sanitation Data'!$C$13,0,10*ROW('Sanitation Data'!C145)),NA())</f>
        <v>#N/A</v>
      </c>
      <c r="AA151" s="106" t="e">
        <f ca="true">+IF(AND(ISNUMBER(OFFSET('Sanitation Data'!$D$5,0,10*ROW('Sanitation Data'!D145))),'Data Summary'!CP151="Yes"),100-OFFSET('Sanitation Data'!$D$5,0,10*ROW('Sanitation Data'!D145)),NA())</f>
        <v>#N/A</v>
      </c>
      <c r="AB151" s="106" t="e">
        <f ca="true">+IF(AND(ISNUMBER(OFFSET('Sanitation Data'!$D$7,0,10*ROW('Sanitation Data'!D145))),'Data Summary'!CQ151="Yes"),OFFSET('Sanitation Data'!$D$7,0,10*ROW('Sanitation Data'!D145)),NA())</f>
        <v>#N/A</v>
      </c>
      <c r="AC151" s="106" t="e">
        <f ca="true">+IF(AND(ISNUMBER(OFFSET('Sanitation Data'!$D$11,0,10*ROW('Sanitation Data'!D145))),'Data Summary'!CR151="Yes"),OFFSET('Sanitation Data'!$D$11,0,10*ROW('Sanitation Data'!D145)),NA())</f>
        <v>#N/A</v>
      </c>
      <c r="AD151" s="106" t="e">
        <f ca="true">+IF(AND(ISNUMBER(OFFSET('Sanitation Data'!$D$12,0,10*ROW('Sanitation Data'!D145))),'Data Summary'!CS151="Yes"),OFFSET('Sanitation Data'!$D$12,0,10*ROW('Sanitation Data'!D145)),NA())</f>
        <v>#N/A</v>
      </c>
      <c r="AE151" s="106" t="e">
        <f ca="true">+IF(AND(ISNUMBER(OFFSET('Sanitation Data'!$D$13,0,10*ROW('Sanitation Data'!D145))),'Data Summary'!CT151="Yes"),OFFSET('Sanitation Data'!$D$13,0,10*ROW('Sanitation Data'!D145)),NA())</f>
        <v>#N/A</v>
      </c>
      <c r="AF151" s="106" t="e">
        <f ca="true">+IF(AND(ISNUMBER(OFFSET('Sanitation Data'!$E$5,0,10*ROW('Sanitation Data'!E145))),'Data Summary'!CU151="Yes"),100-OFFSET('Sanitation Data'!$E$5,0,10*ROW('Sanitation Data'!E145)),NA())</f>
        <v>#N/A</v>
      </c>
      <c r="AG151" s="106" t="e">
        <f ca="true">+IF(AND(ISNUMBER(OFFSET('Sanitation Data'!$E$7,0,10*ROW('Sanitation Data'!E145))),'Data Summary'!CV151="Yes"),OFFSET('Sanitation Data'!$E$7,0,10*ROW('Sanitation Data'!E145)),NA())</f>
        <v>#N/A</v>
      </c>
      <c r="AH151" s="106" t="e">
        <f ca="true">+IF(AND(ISNUMBER(OFFSET('Sanitation Data'!$E$11,0,10*ROW('Sanitation Data'!E145))),'Data Summary'!CW151="Yes"),OFFSET('Sanitation Data'!$E$11,0,10*ROW('Sanitation Data'!E145)),NA())</f>
        <v>#N/A</v>
      </c>
      <c r="AI151" s="106" t="e">
        <f ca="true">+IF(AND(ISNUMBER(OFFSET('Sanitation Data'!$E$12,0,10*ROW('Sanitation Data'!E145))),'Data Summary'!CX151="Yes"),OFFSET('Sanitation Data'!$E$12,0,10*ROW('Sanitation Data'!E145)),NA())</f>
        <v>#N/A</v>
      </c>
      <c r="AJ151" s="106" t="e">
        <f ca="true">+IF(AND(ISNUMBER(OFFSET('Sanitation Data'!$E$13,0,10*ROW('Sanitation Data'!E145))),'Data Summary'!CY151="Yes"),OFFSET('Sanitation Data'!$E$13,0,10*ROW('Sanitation Data'!E145)),NA())</f>
        <v>#N/A</v>
      </c>
      <c r="AK151" s="106" t="e">
        <f ca="true">+IF(AND(ISNUMBER(OFFSET('Sanitation Data'!$F$5,0,10*ROW('Sanitation Data'!F145))),'Data Summary'!CZ151="Yes"),100-OFFSET('Sanitation Data'!$F$5,0,10*ROW('Sanitation Data'!F145)),NA())</f>
        <v>#N/A</v>
      </c>
      <c r="AL151" s="106" t="e">
        <f ca="true">+IF(AND(ISNUMBER(OFFSET('Sanitation Data'!$F$7,0,10*ROW('Sanitation Data'!F145))),'Data Summary'!DA151="Yes"),OFFSET('Sanitation Data'!$F$7,0,10*ROW('Sanitation Data'!F145)),NA())</f>
        <v>#N/A</v>
      </c>
      <c r="AM151" s="106" t="e">
        <f ca="true">+IF(AND(ISNUMBER(OFFSET('Sanitation Data'!$F$11,0,10*ROW('Sanitation Data'!F145))),'Data Summary'!DB151="Yes"),OFFSET('Sanitation Data'!$F$11,0,10*ROW('Sanitation Data'!F145)),NA())</f>
        <v>#N/A</v>
      </c>
      <c r="AN151" s="106" t="e">
        <f ca="true">+IF(AND(ISNUMBER(OFFSET('Sanitation Data'!$F$12,0,10*ROW('Sanitation Data'!F145))),'Data Summary'!DC151="Yes"),OFFSET('Sanitation Data'!$F$12,0,10*ROW('Sanitation Data'!F145)),NA())</f>
        <v>#N/A</v>
      </c>
      <c r="AO151" s="106" t="e">
        <f ca="true">+IF(AND(ISNUMBER(OFFSET('Sanitation Data'!$F$13,0,10*ROW('Sanitation Data'!F145))),'Data Summary'!DD151="Yes"),OFFSET('Sanitation Data'!$F$13,0,10*ROW('Sanitation Data'!F145)),NA())</f>
        <v>#N/A</v>
      </c>
      <c r="AP151" s="106" t="e">
        <f ca="true">+IF(AND(ISNUMBER(OFFSET('Sanitation Data'!$G$5,0,10*ROW('Sanitation Data'!G145))),'Data Summary'!DE151="Yes"),100-OFFSET('Sanitation Data'!$G$5,0,10*ROW('Sanitation Data'!G145)),NA())</f>
        <v>#N/A</v>
      </c>
      <c r="AQ151" s="106" t="e">
        <f ca="true">+IF(AND(ISNUMBER(OFFSET('Sanitation Data'!$G$7,0,10*ROW('Sanitation Data'!G145))),'Data Summary'!DF151="Yes"),OFFSET('Sanitation Data'!$G$7,0,10*ROW('Sanitation Data'!G145)),NA())</f>
        <v>#N/A</v>
      </c>
      <c r="AR151" s="106" t="e">
        <f ca="true">+IF(AND(ISNUMBER(OFFSET('Sanitation Data'!$G$11,0,10*ROW('Sanitation Data'!G145))),'Data Summary'!DG151="Yes"),OFFSET('Sanitation Data'!$G$11,0,10*ROW('Sanitation Data'!G145)),NA())</f>
        <v>#N/A</v>
      </c>
      <c r="AS151" s="106" t="e">
        <f ca="true">+IF(AND(ISNUMBER(OFFSET('Sanitation Data'!$G$12,0,10*ROW('Sanitation Data'!G145))),'Data Summary'!DH151="Yes"),OFFSET('Sanitation Data'!$G$12,0,10*ROW('Sanitation Data'!G145)),NA())</f>
        <v>#N/A</v>
      </c>
      <c r="AT151" s="106" t="e">
        <f ca="true">+IF(AND(ISNUMBER(OFFSET('Sanitation Data'!$G$13,0,10*ROW('Sanitation Data'!G145))),'Data Summary'!DI151="Yes"),OFFSET('Sanitation Data'!$G$13,0,10*ROW('Sanitation Data'!G145)),NA())</f>
        <v>#N/A</v>
      </c>
      <c r="AU151" s="106" t="e">
        <f ca="true">+IF(AND(ISNUMBER(OFFSET('Sanitation Data'!$H$5,0,10*ROW('Sanitation Data'!H145))),'Data Summary'!DJ151="Yes"),100-OFFSET('Sanitation Data'!$H$5,0,10*ROW('Sanitation Data'!H145)),NA())</f>
        <v>#N/A</v>
      </c>
      <c r="AV151" s="106" t="e">
        <f ca="true">+IF(AND(ISNUMBER(OFFSET('Sanitation Data'!$H$7,0,10*ROW('Sanitation Data'!H145))),'Data Summary'!DK151="Yes"),OFFSET('Sanitation Data'!$H$7,0,10*ROW('Sanitation Data'!H145)),NA())</f>
        <v>#N/A</v>
      </c>
      <c r="AW151" s="106" t="e">
        <f ca="true">+IF(AND(ISNUMBER(OFFSET('Sanitation Data'!$H$11,0,10*ROW('Sanitation Data'!H145))),'Data Summary'!DL151="Yes"),OFFSET('Sanitation Data'!$H$11,0,10*ROW('Sanitation Data'!H145)),NA())</f>
        <v>#N/A</v>
      </c>
      <c r="AX151" s="106" t="e">
        <f ca="true">+IF(AND(ISNUMBER(OFFSET('Sanitation Data'!$H$12,0,10*ROW('Sanitation Data'!H145))),'Data Summary'!DM151="Yes"),OFFSET('Sanitation Data'!$H$12,0,10*ROW('Sanitation Data'!H145)),NA())</f>
        <v>#N/A</v>
      </c>
      <c r="AY151" s="106" t="e">
        <f ca="true">+IF(AND(ISNUMBER(OFFSET('Sanitation Data'!$H$13,0,10*ROW('Sanitation Data'!H145))),'Data Summary'!DN151="Yes"),OFFSET('Sanitation Data'!$H$13,0,10*ROW('Sanitation Data'!H145)),NA())</f>
        <v>#N/A</v>
      </c>
      <c r="AZ151" s="111" t="e">
        <f ca="true">+IF(AND(ISNUMBER(OFFSET('Hygiene Data'!$C$6,0,10*ROW('Hygiene Data'!C145))),'Data Summary'!DO151="Yes"),OFFSET('Hygiene Data'!$C$6,0,10*ROW('Hygiene Data'!C145)),NA())</f>
        <v>#N/A</v>
      </c>
      <c r="BA151" s="111" t="e">
        <f ca="true">+IF(AND(ISNUMBER(OFFSET('Hygiene Data'!$C$8,0,10*ROW('Hygiene Data'!C145))),'Data Summary'!DP151="Yes"),OFFSET('Hygiene Data'!$C$8,0,10*ROW('Hygiene Data'!C145)),NA())</f>
        <v>#N/A</v>
      </c>
      <c r="BB151" s="111" t="e">
        <f ca="true">+IF(AND(ISNUMBER(OFFSET('Hygiene Data'!$C$10,0,10*ROW('Hygiene Data'!C145))),'Data Summary'!DQ151="Yes"),OFFSET('Hygiene Data'!$C$10,0,10*ROW('Hygiene Data'!C145)),NA())</f>
        <v>#N/A</v>
      </c>
      <c r="BC151" s="111" t="e">
        <f ca="true">+IF(AND(ISNUMBER(OFFSET('Hygiene Data'!$D$6,0,10*ROW('Hygiene Data'!D145))),'Data Summary'!DR151="Yes"),OFFSET('Hygiene Data'!$D$6,0,10*ROW('Hygiene Data'!D145)),NA())</f>
        <v>#N/A</v>
      </c>
      <c r="BD151" s="111" t="e">
        <f ca="true">+IF(AND(ISNUMBER(OFFSET('Hygiene Data'!$D$8,0,10*ROW('Hygiene Data'!D145))),'Data Summary'!DS151="Yes"),OFFSET('Hygiene Data'!$D$8,0,10*ROW('Hygiene Data'!D145)),NA())</f>
        <v>#N/A</v>
      </c>
      <c r="BE151" s="111" t="e">
        <f ca="true">+IF(AND(ISNUMBER(OFFSET('Hygiene Data'!$D$10,0,10*ROW('Hygiene Data'!D145))),'Data Summary'!DT151="Yes"),OFFSET('Hygiene Data'!$D$10,0,10*ROW('Hygiene Data'!D145)),NA())</f>
        <v>#N/A</v>
      </c>
      <c r="BF151" s="111" t="e">
        <f ca="true">+IF(AND(ISNUMBER(OFFSET('Hygiene Data'!$E$6,0,10*ROW('Hygiene Data'!E145))),'Data Summary'!DU151="Yes"),OFFSET('Hygiene Data'!$E$6,0,10*ROW('Hygiene Data'!E145)),NA())</f>
        <v>#N/A</v>
      </c>
      <c r="BG151" s="111" t="e">
        <f ca="true">+IF(AND(ISNUMBER(OFFSET('Hygiene Data'!$E$8,0,10*ROW('Hygiene Data'!E145))),'Data Summary'!DV151="Yes"),OFFSET('Hygiene Data'!$E$8,0,10*ROW('Hygiene Data'!E145)),NA())</f>
        <v>#N/A</v>
      </c>
      <c r="BH151" s="111" t="e">
        <f ca="true">+IF(AND(ISNUMBER(OFFSET('Hygiene Data'!$E$10,0,10*ROW('Hygiene Data'!E145))),'Data Summary'!DW151="Yes"),OFFSET('Hygiene Data'!$E$10,0,10*ROW('Hygiene Data'!E145)),NA())</f>
        <v>#N/A</v>
      </c>
      <c r="BI151" s="111" t="e">
        <f ca="true">+IF(AND(ISNUMBER(OFFSET('Hygiene Data'!$F$6,0,10*ROW('Hygiene Data'!F145))),'Data Summary'!DX151="Yes"),OFFSET('Hygiene Data'!$F$6,0,10*ROW('Hygiene Data'!F145)),NA())</f>
        <v>#N/A</v>
      </c>
      <c r="BJ151" s="111" t="e">
        <f ca="true">+IF(AND(ISNUMBER(OFFSET('Hygiene Data'!$F$8,0,10*ROW('Hygiene Data'!F145))),'Data Summary'!DY151="Yes"),OFFSET('Hygiene Data'!$F$8,0,10*ROW('Hygiene Data'!F145)),NA())</f>
        <v>#N/A</v>
      </c>
      <c r="BK151" s="111" t="e">
        <f ca="true">+IF(AND(ISNUMBER(OFFSET('Hygiene Data'!$F$10,0,10*ROW('Hygiene Data'!F145))),'Data Summary'!DZ151="Yes"),OFFSET('Hygiene Data'!$F$10,0,10*ROW('Hygiene Data'!F145)),NA())</f>
        <v>#N/A</v>
      </c>
      <c r="BL151" s="111" t="e">
        <f ca="true">+IF(AND(ISNUMBER(OFFSET('Hygiene Data'!$G$6,0,10*ROW('Hygiene Data'!G145))),'Data Summary'!EA151="Yes"),OFFSET('Hygiene Data'!$G$6,0,10*ROW('Hygiene Data'!G145)),NA())</f>
        <v>#N/A</v>
      </c>
      <c r="BM151" s="111" t="e">
        <f ca="true">+IF(AND(ISNUMBER(OFFSET('Hygiene Data'!$G$8,0,10*ROW('Hygiene Data'!G145))),'Data Summary'!EB151="Yes"),OFFSET('Hygiene Data'!$G$8,0,10*ROW('Hygiene Data'!G145)),NA())</f>
        <v>#N/A</v>
      </c>
      <c r="BN151" s="111" t="e">
        <f ca="true">+IF(AND(ISNUMBER(OFFSET('Hygiene Data'!$G$10,0,10*ROW('Hygiene Data'!G145))),'Data Summary'!EC151="Yes"),OFFSET('Hygiene Data'!$G$10,0,10*ROW('Hygiene Data'!G145)),NA())</f>
        <v>#N/A</v>
      </c>
      <c r="BO151" s="111" t="e">
        <f ca="true">+IF(AND(ISNUMBER(OFFSET('Hygiene Data'!$H$6,0,10*ROW('Hygiene Data'!H145))),'Data Summary'!ED151="Yes"),OFFSET('Hygiene Data'!$H$6,0,10*ROW('Hygiene Data'!H145)),NA())</f>
        <v>#N/A</v>
      </c>
      <c r="BP151" s="111" t="e">
        <f ca="true">+IF(AND(ISNUMBER(OFFSET('Hygiene Data'!$H$8,0,10*ROW('Hygiene Data'!H145))),'Data Summary'!EE151="Yes"),OFFSET('Hygiene Data'!$H$8,0,10*ROW('Hygiene Data'!H145)),NA())</f>
        <v>#N/A</v>
      </c>
      <c r="BQ151" s="111" t="e">
        <f ca="true">+IF(AND(ISNUMBER(OFFSET('Hygiene Data'!$H$10,0,10*ROW('Hygiene Data'!H145))),'Data Summary'!EF151="Yes"),OFFSET('Hygiene Data'!$H$10,0,10*ROW('Hygiene Data'!H145)),NA())</f>
        <v>#N/A</v>
      </c>
    </row>
    <row r="152" x14ac:dyDescent="0.2">
      <c r="A152" s="59" t="e">
        <f ca="true">+IF(OFFSET('Water Data'!$B$1,0,10*ROW('Water Data'!B146))="",NA(),OFFSET('Water Data'!$B$1,0,10*ROW('Water Data'!B146)))</f>
        <v>#N/A</v>
      </c>
      <c r="B152" s="59" t="e">
        <f ca="true">+IF(OFFSET('Water Data'!$A$3,0,10*ROW('Water Data'!A149))="",NA(),OFFSET('Water Data'!$A$3,0,10*ROW('Water Data'!A149)))</f>
        <v>#N/A</v>
      </c>
      <c r="C152" s="59" t="e">
        <f ca="true">+IF(OFFSET('Water Data'!$C$3,0,10*ROW('Water Data'!C149))="",NA(),OFFSET('Water Data'!$C$3,0,10*ROW('Water Data'!C149)))</f>
        <v>#N/A</v>
      </c>
      <c r="D152" s="60" t="e">
        <f ca="true">+IF(AND(ISNUMBER(OFFSET('Water Data'!$C$5,0,10*ROW('Water Data'!C146))),'Data Summary'!BS152="Yes"),100-OFFSET('Water Data'!$C$5,0,10*ROW('Water Data'!C146)),NA())</f>
        <v>#N/A</v>
      </c>
      <c r="E152" s="60" t="e">
        <f ca="true">+IF(AND(ISNUMBER(OFFSET('Water Data'!$C$7,0,10*ROW('Water Data'!C146))),'Data Summary'!BT152="Yes"),OFFSET('Water Data'!$C$7,0,10*ROW('Water Data'!C146)),NA())</f>
        <v>#N/A</v>
      </c>
      <c r="F152" s="60" t="e">
        <f ca="true">+IF(AND(ISNUMBER(OFFSET('Water Data'!$C$10,0,10*ROW('Water Data'!C146))),'Data Summary'!BU152="Yes"),OFFSET('Water Data'!$C$10,0,10*ROW('Water Data'!C146)),NA())</f>
        <v>#N/A</v>
      </c>
      <c r="G152" s="60" t="e">
        <f ca="true">+IF(AND(ISNUMBER(OFFSET('Water Data'!$D$5,0,10*ROW('Water Data'!D146))),'Data Summary'!BV152="Yes"),100-OFFSET('Water Data'!$D$5,0,10*ROW('Water Data'!D146)),NA())</f>
        <v>#N/A</v>
      </c>
      <c r="H152" s="60" t="e">
        <f ca="true">+IF(AND(ISNUMBER(OFFSET('Water Data'!$D$7,0,10*ROW('Water Data'!D146))),'Data Summary'!BW152="Yes"),OFFSET('Water Data'!$D$7,0,10*ROW('Water Data'!D146)),NA())</f>
        <v>#N/A</v>
      </c>
      <c r="I152" s="60" t="e">
        <f ca="true">+IF(AND(ISNUMBER(OFFSET('Water Data'!$D$10,0,10*ROW('Water Data'!D146))),'Data Summary'!BX152="Yes"),OFFSET('Water Data'!$D$10,0,10*ROW('Water Data'!D146)),NA())</f>
        <v>#N/A</v>
      </c>
      <c r="J152" s="60" t="e">
        <f ca="true">+IF(AND(ISNUMBER(OFFSET('Water Data'!$E$5,0,10*ROW('Water Data'!E146))),'Data Summary'!BY152="Yes"),100-OFFSET('Water Data'!$E$5,0,10*ROW('Water Data'!E146)),NA())</f>
        <v>#N/A</v>
      </c>
      <c r="K152" s="60" t="e">
        <f ca="true">+IF(AND(ISNUMBER(OFFSET('Water Data'!$E$7,0,10*ROW('Water Data'!E146))),'Data Summary'!BZ152="Yes"),OFFSET('Water Data'!$E$7,0,10*ROW('Water Data'!E146)),NA())</f>
        <v>#N/A</v>
      </c>
      <c r="L152" s="60" t="e">
        <f ca="true">+IF(AND(ISNUMBER(OFFSET('Water Data'!$E$10,0,10*ROW('Water Data'!E146))),'Data Summary'!CA152="Yes"),OFFSET('Water Data'!$E$10,0,10*ROW('Water Data'!E146)),NA())</f>
        <v>#N/A</v>
      </c>
      <c r="M152" s="60" t="e">
        <f ca="true">+IF(AND(ISNUMBER(OFFSET('Water Data'!$F$5,0,10*ROW('Water Data'!F146))),'Data Summary'!CB152="Yes"),100-OFFSET('Water Data'!$F$5,0,10*ROW('Water Data'!F146)),NA())</f>
        <v>#N/A</v>
      </c>
      <c r="N152" s="60" t="e">
        <f ca="true">+IF(AND(ISNUMBER(OFFSET('Water Data'!$F$7,0,10*ROW('Water Data'!F146))),'Data Summary'!CC152="Yes"),OFFSET('Water Data'!$F$7,0,10*ROW('Water Data'!F146)),NA())</f>
        <v>#N/A</v>
      </c>
      <c r="O152" s="60" t="e">
        <f ca="true">+IF(AND(ISNUMBER(OFFSET('Water Data'!$F$10,0,10*ROW('Water Data'!F146))),'Data Summary'!CD152="Yes"),OFFSET('Water Data'!$F$10,0,10*ROW('Water Data'!F146)),NA())</f>
        <v>#N/A</v>
      </c>
      <c r="P152" s="60" t="e">
        <f ca="true">+IF(AND(ISNUMBER(OFFSET('Water Data'!$G$5,0,10*ROW('Water Data'!G146))),'Data Summary'!CE152="Yes"),100-OFFSET('Water Data'!$G$5,0,10*ROW('Water Data'!G146)),NA())</f>
        <v>#N/A</v>
      </c>
      <c r="Q152" s="60" t="e">
        <f ca="true">+IF(AND(ISNUMBER(OFFSET('Water Data'!$G$7,0,10*ROW('Water Data'!G146))),'Data Summary'!CF152="Yes"),OFFSET('Water Data'!$G$7,0,10*ROW('Water Data'!G146)),NA())</f>
        <v>#N/A</v>
      </c>
      <c r="R152" s="60" t="e">
        <f ca="true">+IF(AND(ISNUMBER(OFFSET('Water Data'!$G$10,0,10*ROW('Water Data'!G146))),'Data Summary'!CG152="Yes"),OFFSET('Water Data'!$G$10,0,10*ROW('Water Data'!G146)),NA())</f>
        <v>#N/A</v>
      </c>
      <c r="S152" s="60" t="e">
        <f ca="true">+IF(AND(ISNUMBER(OFFSET('Water Data'!$H$5,0,10*ROW('Water Data'!H146))),'Data Summary'!CH152="Yes"),100-OFFSET('Water Data'!$H$5,0,10*ROW('Water Data'!H146)),NA())</f>
        <v>#N/A</v>
      </c>
      <c r="T152" s="60" t="e">
        <f ca="true">+IF(AND(ISNUMBER(OFFSET('Water Data'!$H$7,0,10*ROW('Water Data'!H146))),'Data Summary'!CI152="Yes"),OFFSET('Water Data'!$H$7,0,10*ROW('Water Data'!H146)),NA())</f>
        <v>#N/A</v>
      </c>
      <c r="U152" s="60" t="e">
        <f ca="true">+IF(AND(ISNUMBER(OFFSET('Water Data'!$H$10,0,10*ROW('Water Data'!H146))),'Data Summary'!CJ152="Yes"),OFFSET('Water Data'!$H$10,0,10*ROW('Water Data'!H146)),NA())</f>
        <v>#N/A</v>
      </c>
      <c r="V152" s="106" t="e">
        <f ca="true">+IF(AND(ISNUMBER(OFFSET('Sanitation Data'!$C$5,0,10*ROW('Sanitation Data'!C146))),'Data Summary'!CK152="Yes"),100-OFFSET('Sanitation Data'!$C$5,0,10*ROW('Sanitation Data'!C146)),NA())</f>
        <v>#N/A</v>
      </c>
      <c r="W152" s="106" t="e">
        <f ca="true">+IF(AND(ISNUMBER(OFFSET('Sanitation Data'!$C$7,0,10*ROW('Sanitation Data'!C146))),'Data Summary'!CL152="Yes"),OFFSET('Sanitation Data'!$C$7,0,10*ROW('Sanitation Data'!C146)),NA())</f>
        <v>#N/A</v>
      </c>
      <c r="X152" s="106" t="e">
        <f ca="true">+IF(AND(ISNUMBER(OFFSET('Sanitation Data'!$C$11,0,10*ROW('Sanitation Data'!C146))),'Data Summary'!CM152="Yes"),OFFSET('Sanitation Data'!$C$11,0,10*ROW('Sanitation Data'!C146)),NA())</f>
        <v>#N/A</v>
      </c>
      <c r="Y152" s="106" t="e">
        <f ca="true">+IF(AND(ISNUMBER(OFFSET('Sanitation Data'!$C$12,0,10*ROW('Sanitation Data'!C146))),'Data Summary'!CN152="Yes"),OFFSET('Sanitation Data'!$C$12,0,10*ROW('Sanitation Data'!C146)),NA())</f>
        <v>#N/A</v>
      </c>
      <c r="Z152" s="106" t="e">
        <f ca="true">+IF(AND(ISNUMBER(OFFSET('Sanitation Data'!$C$13,0,10*ROW('Sanitation Data'!C146))),'Data Summary'!CO152="Yes"),OFFSET('Sanitation Data'!$C$13,0,10*ROW('Sanitation Data'!C146)),NA())</f>
        <v>#N/A</v>
      </c>
      <c r="AA152" s="106" t="e">
        <f ca="true">+IF(AND(ISNUMBER(OFFSET('Sanitation Data'!$D$5,0,10*ROW('Sanitation Data'!D146))),'Data Summary'!CP152="Yes"),100-OFFSET('Sanitation Data'!$D$5,0,10*ROW('Sanitation Data'!D146)),NA())</f>
        <v>#N/A</v>
      </c>
      <c r="AB152" s="106" t="e">
        <f ca="true">+IF(AND(ISNUMBER(OFFSET('Sanitation Data'!$D$7,0,10*ROW('Sanitation Data'!D146))),'Data Summary'!CQ152="Yes"),OFFSET('Sanitation Data'!$D$7,0,10*ROW('Sanitation Data'!D146)),NA())</f>
        <v>#N/A</v>
      </c>
      <c r="AC152" s="106" t="e">
        <f ca="true">+IF(AND(ISNUMBER(OFFSET('Sanitation Data'!$D$11,0,10*ROW('Sanitation Data'!D146))),'Data Summary'!CR152="Yes"),OFFSET('Sanitation Data'!$D$11,0,10*ROW('Sanitation Data'!D146)),NA())</f>
        <v>#N/A</v>
      </c>
      <c r="AD152" s="106" t="e">
        <f ca="true">+IF(AND(ISNUMBER(OFFSET('Sanitation Data'!$D$12,0,10*ROW('Sanitation Data'!D146))),'Data Summary'!CS152="Yes"),OFFSET('Sanitation Data'!$D$12,0,10*ROW('Sanitation Data'!D146)),NA())</f>
        <v>#N/A</v>
      </c>
      <c r="AE152" s="106" t="e">
        <f ca="true">+IF(AND(ISNUMBER(OFFSET('Sanitation Data'!$D$13,0,10*ROW('Sanitation Data'!D146))),'Data Summary'!CT152="Yes"),OFFSET('Sanitation Data'!$D$13,0,10*ROW('Sanitation Data'!D146)),NA())</f>
        <v>#N/A</v>
      </c>
      <c r="AF152" s="106" t="e">
        <f ca="true">+IF(AND(ISNUMBER(OFFSET('Sanitation Data'!$E$5,0,10*ROW('Sanitation Data'!E146))),'Data Summary'!CU152="Yes"),100-OFFSET('Sanitation Data'!$E$5,0,10*ROW('Sanitation Data'!E146)),NA())</f>
        <v>#N/A</v>
      </c>
      <c r="AG152" s="106" t="e">
        <f ca="true">+IF(AND(ISNUMBER(OFFSET('Sanitation Data'!$E$7,0,10*ROW('Sanitation Data'!E146))),'Data Summary'!CV152="Yes"),OFFSET('Sanitation Data'!$E$7,0,10*ROW('Sanitation Data'!E146)),NA())</f>
        <v>#N/A</v>
      </c>
      <c r="AH152" s="106" t="e">
        <f ca="true">+IF(AND(ISNUMBER(OFFSET('Sanitation Data'!$E$11,0,10*ROW('Sanitation Data'!E146))),'Data Summary'!CW152="Yes"),OFFSET('Sanitation Data'!$E$11,0,10*ROW('Sanitation Data'!E146)),NA())</f>
        <v>#N/A</v>
      </c>
      <c r="AI152" s="106" t="e">
        <f ca="true">+IF(AND(ISNUMBER(OFFSET('Sanitation Data'!$E$12,0,10*ROW('Sanitation Data'!E146))),'Data Summary'!CX152="Yes"),OFFSET('Sanitation Data'!$E$12,0,10*ROW('Sanitation Data'!E146)),NA())</f>
        <v>#N/A</v>
      </c>
      <c r="AJ152" s="106" t="e">
        <f ca="true">+IF(AND(ISNUMBER(OFFSET('Sanitation Data'!$E$13,0,10*ROW('Sanitation Data'!E146))),'Data Summary'!CY152="Yes"),OFFSET('Sanitation Data'!$E$13,0,10*ROW('Sanitation Data'!E146)),NA())</f>
        <v>#N/A</v>
      </c>
      <c r="AK152" s="106" t="e">
        <f ca="true">+IF(AND(ISNUMBER(OFFSET('Sanitation Data'!$F$5,0,10*ROW('Sanitation Data'!F146))),'Data Summary'!CZ152="Yes"),100-OFFSET('Sanitation Data'!$F$5,0,10*ROW('Sanitation Data'!F146)),NA())</f>
        <v>#N/A</v>
      </c>
      <c r="AL152" s="106" t="e">
        <f ca="true">+IF(AND(ISNUMBER(OFFSET('Sanitation Data'!$F$7,0,10*ROW('Sanitation Data'!F146))),'Data Summary'!DA152="Yes"),OFFSET('Sanitation Data'!$F$7,0,10*ROW('Sanitation Data'!F146)),NA())</f>
        <v>#N/A</v>
      </c>
      <c r="AM152" s="106" t="e">
        <f ca="true">+IF(AND(ISNUMBER(OFFSET('Sanitation Data'!$F$11,0,10*ROW('Sanitation Data'!F146))),'Data Summary'!DB152="Yes"),OFFSET('Sanitation Data'!$F$11,0,10*ROW('Sanitation Data'!F146)),NA())</f>
        <v>#N/A</v>
      </c>
      <c r="AN152" s="106" t="e">
        <f ca="true">+IF(AND(ISNUMBER(OFFSET('Sanitation Data'!$F$12,0,10*ROW('Sanitation Data'!F146))),'Data Summary'!DC152="Yes"),OFFSET('Sanitation Data'!$F$12,0,10*ROW('Sanitation Data'!F146)),NA())</f>
        <v>#N/A</v>
      </c>
      <c r="AO152" s="106" t="e">
        <f ca="true">+IF(AND(ISNUMBER(OFFSET('Sanitation Data'!$F$13,0,10*ROW('Sanitation Data'!F146))),'Data Summary'!DD152="Yes"),OFFSET('Sanitation Data'!$F$13,0,10*ROW('Sanitation Data'!F146)),NA())</f>
        <v>#N/A</v>
      </c>
      <c r="AP152" s="106" t="e">
        <f ca="true">+IF(AND(ISNUMBER(OFFSET('Sanitation Data'!$G$5,0,10*ROW('Sanitation Data'!G146))),'Data Summary'!DE152="Yes"),100-OFFSET('Sanitation Data'!$G$5,0,10*ROW('Sanitation Data'!G146)),NA())</f>
        <v>#N/A</v>
      </c>
      <c r="AQ152" s="106" t="e">
        <f ca="true">+IF(AND(ISNUMBER(OFFSET('Sanitation Data'!$G$7,0,10*ROW('Sanitation Data'!G146))),'Data Summary'!DF152="Yes"),OFFSET('Sanitation Data'!$G$7,0,10*ROW('Sanitation Data'!G146)),NA())</f>
        <v>#N/A</v>
      </c>
      <c r="AR152" s="106" t="e">
        <f ca="true">+IF(AND(ISNUMBER(OFFSET('Sanitation Data'!$G$11,0,10*ROW('Sanitation Data'!G146))),'Data Summary'!DG152="Yes"),OFFSET('Sanitation Data'!$G$11,0,10*ROW('Sanitation Data'!G146)),NA())</f>
        <v>#N/A</v>
      </c>
      <c r="AS152" s="106" t="e">
        <f ca="true">+IF(AND(ISNUMBER(OFFSET('Sanitation Data'!$G$12,0,10*ROW('Sanitation Data'!G146))),'Data Summary'!DH152="Yes"),OFFSET('Sanitation Data'!$G$12,0,10*ROW('Sanitation Data'!G146)),NA())</f>
        <v>#N/A</v>
      </c>
      <c r="AT152" s="106" t="e">
        <f ca="true">+IF(AND(ISNUMBER(OFFSET('Sanitation Data'!$G$13,0,10*ROW('Sanitation Data'!G146))),'Data Summary'!DI152="Yes"),OFFSET('Sanitation Data'!$G$13,0,10*ROW('Sanitation Data'!G146)),NA())</f>
        <v>#N/A</v>
      </c>
      <c r="AU152" s="106" t="e">
        <f ca="true">+IF(AND(ISNUMBER(OFFSET('Sanitation Data'!$H$5,0,10*ROW('Sanitation Data'!H146))),'Data Summary'!DJ152="Yes"),100-OFFSET('Sanitation Data'!$H$5,0,10*ROW('Sanitation Data'!H146)),NA())</f>
        <v>#N/A</v>
      </c>
      <c r="AV152" s="106" t="e">
        <f ca="true">+IF(AND(ISNUMBER(OFFSET('Sanitation Data'!$H$7,0,10*ROW('Sanitation Data'!H146))),'Data Summary'!DK152="Yes"),OFFSET('Sanitation Data'!$H$7,0,10*ROW('Sanitation Data'!H146)),NA())</f>
        <v>#N/A</v>
      </c>
      <c r="AW152" s="106" t="e">
        <f ca="true">+IF(AND(ISNUMBER(OFFSET('Sanitation Data'!$H$11,0,10*ROW('Sanitation Data'!H146))),'Data Summary'!DL152="Yes"),OFFSET('Sanitation Data'!$H$11,0,10*ROW('Sanitation Data'!H146)),NA())</f>
        <v>#N/A</v>
      </c>
      <c r="AX152" s="106" t="e">
        <f ca="true">+IF(AND(ISNUMBER(OFFSET('Sanitation Data'!$H$12,0,10*ROW('Sanitation Data'!H146))),'Data Summary'!DM152="Yes"),OFFSET('Sanitation Data'!$H$12,0,10*ROW('Sanitation Data'!H146)),NA())</f>
        <v>#N/A</v>
      </c>
      <c r="AY152" s="106" t="e">
        <f ca="true">+IF(AND(ISNUMBER(OFFSET('Sanitation Data'!$H$13,0,10*ROW('Sanitation Data'!H146))),'Data Summary'!DN152="Yes"),OFFSET('Sanitation Data'!$H$13,0,10*ROW('Sanitation Data'!H146)),NA())</f>
        <v>#N/A</v>
      </c>
      <c r="AZ152" s="111" t="e">
        <f ca="true">+IF(AND(ISNUMBER(OFFSET('Hygiene Data'!$C$6,0,10*ROW('Hygiene Data'!C146))),'Data Summary'!DO152="Yes"),OFFSET('Hygiene Data'!$C$6,0,10*ROW('Hygiene Data'!C146)),NA())</f>
        <v>#N/A</v>
      </c>
      <c r="BA152" s="111" t="e">
        <f ca="true">+IF(AND(ISNUMBER(OFFSET('Hygiene Data'!$C$8,0,10*ROW('Hygiene Data'!C146))),'Data Summary'!DP152="Yes"),OFFSET('Hygiene Data'!$C$8,0,10*ROW('Hygiene Data'!C146)),NA())</f>
        <v>#N/A</v>
      </c>
      <c r="BB152" s="111" t="e">
        <f ca="true">+IF(AND(ISNUMBER(OFFSET('Hygiene Data'!$C$10,0,10*ROW('Hygiene Data'!C146))),'Data Summary'!DQ152="Yes"),OFFSET('Hygiene Data'!$C$10,0,10*ROW('Hygiene Data'!C146)),NA())</f>
        <v>#N/A</v>
      </c>
      <c r="BC152" s="111" t="e">
        <f ca="true">+IF(AND(ISNUMBER(OFFSET('Hygiene Data'!$D$6,0,10*ROW('Hygiene Data'!D146))),'Data Summary'!DR152="Yes"),OFFSET('Hygiene Data'!$D$6,0,10*ROW('Hygiene Data'!D146)),NA())</f>
        <v>#N/A</v>
      </c>
      <c r="BD152" s="111" t="e">
        <f ca="true">+IF(AND(ISNUMBER(OFFSET('Hygiene Data'!$D$8,0,10*ROW('Hygiene Data'!D146))),'Data Summary'!DS152="Yes"),OFFSET('Hygiene Data'!$D$8,0,10*ROW('Hygiene Data'!D146)),NA())</f>
        <v>#N/A</v>
      </c>
      <c r="BE152" s="111" t="e">
        <f ca="true">+IF(AND(ISNUMBER(OFFSET('Hygiene Data'!$D$10,0,10*ROW('Hygiene Data'!D146))),'Data Summary'!DT152="Yes"),OFFSET('Hygiene Data'!$D$10,0,10*ROW('Hygiene Data'!D146)),NA())</f>
        <v>#N/A</v>
      </c>
      <c r="BF152" s="111" t="e">
        <f ca="true">+IF(AND(ISNUMBER(OFFSET('Hygiene Data'!$E$6,0,10*ROW('Hygiene Data'!E146))),'Data Summary'!DU152="Yes"),OFFSET('Hygiene Data'!$E$6,0,10*ROW('Hygiene Data'!E146)),NA())</f>
        <v>#N/A</v>
      </c>
      <c r="BG152" s="111" t="e">
        <f ca="true">+IF(AND(ISNUMBER(OFFSET('Hygiene Data'!$E$8,0,10*ROW('Hygiene Data'!E146))),'Data Summary'!DV152="Yes"),OFFSET('Hygiene Data'!$E$8,0,10*ROW('Hygiene Data'!E146)),NA())</f>
        <v>#N/A</v>
      </c>
      <c r="BH152" s="111" t="e">
        <f ca="true">+IF(AND(ISNUMBER(OFFSET('Hygiene Data'!$E$10,0,10*ROW('Hygiene Data'!E146))),'Data Summary'!DW152="Yes"),OFFSET('Hygiene Data'!$E$10,0,10*ROW('Hygiene Data'!E146)),NA())</f>
        <v>#N/A</v>
      </c>
      <c r="BI152" s="111" t="e">
        <f ca="true">+IF(AND(ISNUMBER(OFFSET('Hygiene Data'!$F$6,0,10*ROW('Hygiene Data'!F146))),'Data Summary'!DX152="Yes"),OFFSET('Hygiene Data'!$F$6,0,10*ROW('Hygiene Data'!F146)),NA())</f>
        <v>#N/A</v>
      </c>
      <c r="BJ152" s="111" t="e">
        <f ca="true">+IF(AND(ISNUMBER(OFFSET('Hygiene Data'!$F$8,0,10*ROW('Hygiene Data'!F146))),'Data Summary'!DY152="Yes"),OFFSET('Hygiene Data'!$F$8,0,10*ROW('Hygiene Data'!F146)),NA())</f>
        <v>#N/A</v>
      </c>
      <c r="BK152" s="111" t="e">
        <f ca="true">+IF(AND(ISNUMBER(OFFSET('Hygiene Data'!$F$10,0,10*ROW('Hygiene Data'!F146))),'Data Summary'!DZ152="Yes"),OFFSET('Hygiene Data'!$F$10,0,10*ROW('Hygiene Data'!F146)),NA())</f>
        <v>#N/A</v>
      </c>
      <c r="BL152" s="111" t="e">
        <f ca="true">+IF(AND(ISNUMBER(OFFSET('Hygiene Data'!$G$6,0,10*ROW('Hygiene Data'!G146))),'Data Summary'!EA152="Yes"),OFFSET('Hygiene Data'!$G$6,0,10*ROW('Hygiene Data'!G146)),NA())</f>
        <v>#N/A</v>
      </c>
      <c r="BM152" s="111" t="e">
        <f ca="true">+IF(AND(ISNUMBER(OFFSET('Hygiene Data'!$G$8,0,10*ROW('Hygiene Data'!G146))),'Data Summary'!EB152="Yes"),OFFSET('Hygiene Data'!$G$8,0,10*ROW('Hygiene Data'!G146)),NA())</f>
        <v>#N/A</v>
      </c>
      <c r="BN152" s="111" t="e">
        <f ca="true">+IF(AND(ISNUMBER(OFFSET('Hygiene Data'!$G$10,0,10*ROW('Hygiene Data'!G146))),'Data Summary'!EC152="Yes"),OFFSET('Hygiene Data'!$G$10,0,10*ROW('Hygiene Data'!G146)),NA())</f>
        <v>#N/A</v>
      </c>
      <c r="BO152" s="111" t="e">
        <f ca="true">+IF(AND(ISNUMBER(OFFSET('Hygiene Data'!$H$6,0,10*ROW('Hygiene Data'!H146))),'Data Summary'!ED152="Yes"),OFFSET('Hygiene Data'!$H$6,0,10*ROW('Hygiene Data'!H146)),NA())</f>
        <v>#N/A</v>
      </c>
      <c r="BP152" s="111" t="e">
        <f ca="true">+IF(AND(ISNUMBER(OFFSET('Hygiene Data'!$H$8,0,10*ROW('Hygiene Data'!H146))),'Data Summary'!EE152="Yes"),OFFSET('Hygiene Data'!$H$8,0,10*ROW('Hygiene Data'!H146)),NA())</f>
        <v>#N/A</v>
      </c>
      <c r="BQ152" s="111" t="e">
        <f ca="true">+IF(AND(ISNUMBER(OFFSET('Hygiene Data'!$H$10,0,10*ROW('Hygiene Data'!H146))),'Data Summary'!EF152="Yes"),OFFSET('Hygiene Data'!$H$10,0,10*ROW('Hygiene Data'!H146)),NA())</f>
        <v>#N/A</v>
      </c>
    </row>
    <row r="153" x14ac:dyDescent="0.2">
      <c r="A153" s="59" t="e">
        <f ca="true">+IF(OFFSET('Water Data'!$B$1,0,10*ROW('Water Data'!B147))="",NA(),OFFSET('Water Data'!$B$1,0,10*ROW('Water Data'!B147)))</f>
        <v>#N/A</v>
      </c>
      <c r="B153" s="59" t="e">
        <f ca="true">+IF(OFFSET('Water Data'!$A$3,0,10*ROW('Water Data'!A150))="",NA(),OFFSET('Water Data'!$A$3,0,10*ROW('Water Data'!A150)))</f>
        <v>#N/A</v>
      </c>
      <c r="C153" s="59" t="e">
        <f ca="true">+IF(OFFSET('Water Data'!$C$3,0,10*ROW('Water Data'!C150))="",NA(),OFFSET('Water Data'!$C$3,0,10*ROW('Water Data'!C150)))</f>
        <v>#N/A</v>
      </c>
      <c r="D153" s="60" t="e">
        <f ca="true">+IF(AND(ISNUMBER(OFFSET('Water Data'!$C$5,0,10*ROW('Water Data'!C147))),'Data Summary'!BS153="Yes"),100-OFFSET('Water Data'!$C$5,0,10*ROW('Water Data'!C147)),NA())</f>
        <v>#N/A</v>
      </c>
      <c r="E153" s="60" t="e">
        <f ca="true">+IF(AND(ISNUMBER(OFFSET('Water Data'!$C$7,0,10*ROW('Water Data'!C147))),'Data Summary'!BT153="Yes"),OFFSET('Water Data'!$C$7,0,10*ROW('Water Data'!C147)),NA())</f>
        <v>#N/A</v>
      </c>
      <c r="F153" s="60" t="e">
        <f ca="true">+IF(AND(ISNUMBER(OFFSET('Water Data'!$C$10,0,10*ROW('Water Data'!C147))),'Data Summary'!BU153="Yes"),OFFSET('Water Data'!$C$10,0,10*ROW('Water Data'!C147)),NA())</f>
        <v>#N/A</v>
      </c>
      <c r="G153" s="60" t="e">
        <f ca="true">+IF(AND(ISNUMBER(OFFSET('Water Data'!$D$5,0,10*ROW('Water Data'!D147))),'Data Summary'!BV153="Yes"),100-OFFSET('Water Data'!$D$5,0,10*ROW('Water Data'!D147)),NA())</f>
        <v>#N/A</v>
      </c>
      <c r="H153" s="60" t="e">
        <f ca="true">+IF(AND(ISNUMBER(OFFSET('Water Data'!$D$7,0,10*ROW('Water Data'!D147))),'Data Summary'!BW153="Yes"),OFFSET('Water Data'!$D$7,0,10*ROW('Water Data'!D147)),NA())</f>
        <v>#N/A</v>
      </c>
      <c r="I153" s="60" t="e">
        <f ca="true">+IF(AND(ISNUMBER(OFFSET('Water Data'!$D$10,0,10*ROW('Water Data'!D147))),'Data Summary'!BX153="Yes"),OFFSET('Water Data'!$D$10,0,10*ROW('Water Data'!D147)),NA())</f>
        <v>#N/A</v>
      </c>
      <c r="J153" s="60" t="e">
        <f ca="true">+IF(AND(ISNUMBER(OFFSET('Water Data'!$E$5,0,10*ROW('Water Data'!E147))),'Data Summary'!BY153="Yes"),100-OFFSET('Water Data'!$E$5,0,10*ROW('Water Data'!E147)),NA())</f>
        <v>#N/A</v>
      </c>
      <c r="K153" s="60" t="e">
        <f ca="true">+IF(AND(ISNUMBER(OFFSET('Water Data'!$E$7,0,10*ROW('Water Data'!E147))),'Data Summary'!BZ153="Yes"),OFFSET('Water Data'!$E$7,0,10*ROW('Water Data'!E147)),NA())</f>
        <v>#N/A</v>
      </c>
      <c r="L153" s="60" t="e">
        <f ca="true">+IF(AND(ISNUMBER(OFFSET('Water Data'!$E$10,0,10*ROW('Water Data'!E147))),'Data Summary'!CA153="Yes"),OFFSET('Water Data'!$E$10,0,10*ROW('Water Data'!E147)),NA())</f>
        <v>#N/A</v>
      </c>
      <c r="M153" s="60" t="e">
        <f ca="true">+IF(AND(ISNUMBER(OFFSET('Water Data'!$F$5,0,10*ROW('Water Data'!F147))),'Data Summary'!CB153="Yes"),100-OFFSET('Water Data'!$F$5,0,10*ROW('Water Data'!F147)),NA())</f>
        <v>#N/A</v>
      </c>
      <c r="N153" s="60" t="e">
        <f ca="true">+IF(AND(ISNUMBER(OFFSET('Water Data'!$F$7,0,10*ROW('Water Data'!F147))),'Data Summary'!CC153="Yes"),OFFSET('Water Data'!$F$7,0,10*ROW('Water Data'!F147)),NA())</f>
        <v>#N/A</v>
      </c>
      <c r="O153" s="60" t="e">
        <f ca="true">+IF(AND(ISNUMBER(OFFSET('Water Data'!$F$10,0,10*ROW('Water Data'!F147))),'Data Summary'!CD153="Yes"),OFFSET('Water Data'!$F$10,0,10*ROW('Water Data'!F147)),NA())</f>
        <v>#N/A</v>
      </c>
      <c r="P153" s="60" t="e">
        <f ca="true">+IF(AND(ISNUMBER(OFFSET('Water Data'!$G$5,0,10*ROW('Water Data'!G147))),'Data Summary'!CE153="Yes"),100-OFFSET('Water Data'!$G$5,0,10*ROW('Water Data'!G147)),NA())</f>
        <v>#N/A</v>
      </c>
      <c r="Q153" s="60" t="e">
        <f ca="true">+IF(AND(ISNUMBER(OFFSET('Water Data'!$G$7,0,10*ROW('Water Data'!G147))),'Data Summary'!CF153="Yes"),OFFSET('Water Data'!$G$7,0,10*ROW('Water Data'!G147)),NA())</f>
        <v>#N/A</v>
      </c>
      <c r="R153" s="60" t="e">
        <f ca="true">+IF(AND(ISNUMBER(OFFSET('Water Data'!$G$10,0,10*ROW('Water Data'!G147))),'Data Summary'!CG153="Yes"),OFFSET('Water Data'!$G$10,0,10*ROW('Water Data'!G147)),NA())</f>
        <v>#N/A</v>
      </c>
      <c r="S153" s="60" t="e">
        <f ca="true">+IF(AND(ISNUMBER(OFFSET('Water Data'!$H$5,0,10*ROW('Water Data'!H147))),'Data Summary'!CH153="Yes"),100-OFFSET('Water Data'!$H$5,0,10*ROW('Water Data'!H147)),NA())</f>
        <v>#N/A</v>
      </c>
      <c r="T153" s="60" t="e">
        <f ca="true">+IF(AND(ISNUMBER(OFFSET('Water Data'!$H$7,0,10*ROW('Water Data'!H147))),'Data Summary'!CI153="Yes"),OFFSET('Water Data'!$H$7,0,10*ROW('Water Data'!H147)),NA())</f>
        <v>#N/A</v>
      </c>
      <c r="U153" s="60" t="e">
        <f ca="true">+IF(AND(ISNUMBER(OFFSET('Water Data'!$H$10,0,10*ROW('Water Data'!H147))),'Data Summary'!CJ153="Yes"),OFFSET('Water Data'!$H$10,0,10*ROW('Water Data'!H147)),NA())</f>
        <v>#N/A</v>
      </c>
      <c r="V153" s="106" t="e">
        <f ca="true">+IF(AND(ISNUMBER(OFFSET('Sanitation Data'!$C$5,0,10*ROW('Sanitation Data'!C147))),'Data Summary'!CK153="Yes"),100-OFFSET('Sanitation Data'!$C$5,0,10*ROW('Sanitation Data'!C147)),NA())</f>
        <v>#N/A</v>
      </c>
      <c r="W153" s="106" t="e">
        <f ca="true">+IF(AND(ISNUMBER(OFFSET('Sanitation Data'!$C$7,0,10*ROW('Sanitation Data'!C147))),'Data Summary'!CL153="Yes"),OFFSET('Sanitation Data'!$C$7,0,10*ROW('Sanitation Data'!C147)),NA())</f>
        <v>#N/A</v>
      </c>
      <c r="X153" s="106" t="e">
        <f ca="true">+IF(AND(ISNUMBER(OFFSET('Sanitation Data'!$C$11,0,10*ROW('Sanitation Data'!C147))),'Data Summary'!CM153="Yes"),OFFSET('Sanitation Data'!$C$11,0,10*ROW('Sanitation Data'!C147)),NA())</f>
        <v>#N/A</v>
      </c>
      <c r="Y153" s="106" t="e">
        <f ca="true">+IF(AND(ISNUMBER(OFFSET('Sanitation Data'!$C$12,0,10*ROW('Sanitation Data'!C147))),'Data Summary'!CN153="Yes"),OFFSET('Sanitation Data'!$C$12,0,10*ROW('Sanitation Data'!C147)),NA())</f>
        <v>#N/A</v>
      </c>
      <c r="Z153" s="106" t="e">
        <f ca="true">+IF(AND(ISNUMBER(OFFSET('Sanitation Data'!$C$13,0,10*ROW('Sanitation Data'!C147))),'Data Summary'!CO153="Yes"),OFFSET('Sanitation Data'!$C$13,0,10*ROW('Sanitation Data'!C147)),NA())</f>
        <v>#N/A</v>
      </c>
      <c r="AA153" s="106" t="e">
        <f ca="true">+IF(AND(ISNUMBER(OFFSET('Sanitation Data'!$D$5,0,10*ROW('Sanitation Data'!D147))),'Data Summary'!CP153="Yes"),100-OFFSET('Sanitation Data'!$D$5,0,10*ROW('Sanitation Data'!D147)),NA())</f>
        <v>#N/A</v>
      </c>
      <c r="AB153" s="106" t="e">
        <f ca="true">+IF(AND(ISNUMBER(OFFSET('Sanitation Data'!$D$7,0,10*ROW('Sanitation Data'!D147))),'Data Summary'!CQ153="Yes"),OFFSET('Sanitation Data'!$D$7,0,10*ROW('Sanitation Data'!D147)),NA())</f>
        <v>#N/A</v>
      </c>
      <c r="AC153" s="106" t="e">
        <f ca="true">+IF(AND(ISNUMBER(OFFSET('Sanitation Data'!$D$11,0,10*ROW('Sanitation Data'!D147))),'Data Summary'!CR153="Yes"),OFFSET('Sanitation Data'!$D$11,0,10*ROW('Sanitation Data'!D147)),NA())</f>
        <v>#N/A</v>
      </c>
      <c r="AD153" s="106" t="e">
        <f ca="true">+IF(AND(ISNUMBER(OFFSET('Sanitation Data'!$D$12,0,10*ROW('Sanitation Data'!D147))),'Data Summary'!CS153="Yes"),OFFSET('Sanitation Data'!$D$12,0,10*ROW('Sanitation Data'!D147)),NA())</f>
        <v>#N/A</v>
      </c>
      <c r="AE153" s="106" t="e">
        <f ca="true">+IF(AND(ISNUMBER(OFFSET('Sanitation Data'!$D$13,0,10*ROW('Sanitation Data'!D147))),'Data Summary'!CT153="Yes"),OFFSET('Sanitation Data'!$D$13,0,10*ROW('Sanitation Data'!D147)),NA())</f>
        <v>#N/A</v>
      </c>
      <c r="AF153" s="106" t="e">
        <f ca="true">+IF(AND(ISNUMBER(OFFSET('Sanitation Data'!$E$5,0,10*ROW('Sanitation Data'!E147))),'Data Summary'!CU153="Yes"),100-OFFSET('Sanitation Data'!$E$5,0,10*ROW('Sanitation Data'!E147)),NA())</f>
        <v>#N/A</v>
      </c>
      <c r="AG153" s="106" t="e">
        <f ca="true">+IF(AND(ISNUMBER(OFFSET('Sanitation Data'!$E$7,0,10*ROW('Sanitation Data'!E147))),'Data Summary'!CV153="Yes"),OFFSET('Sanitation Data'!$E$7,0,10*ROW('Sanitation Data'!E147)),NA())</f>
        <v>#N/A</v>
      </c>
      <c r="AH153" s="106" t="e">
        <f ca="true">+IF(AND(ISNUMBER(OFFSET('Sanitation Data'!$E$11,0,10*ROW('Sanitation Data'!E147))),'Data Summary'!CW153="Yes"),OFFSET('Sanitation Data'!$E$11,0,10*ROW('Sanitation Data'!E147)),NA())</f>
        <v>#N/A</v>
      </c>
      <c r="AI153" s="106" t="e">
        <f ca="true">+IF(AND(ISNUMBER(OFFSET('Sanitation Data'!$E$12,0,10*ROW('Sanitation Data'!E147))),'Data Summary'!CX153="Yes"),OFFSET('Sanitation Data'!$E$12,0,10*ROW('Sanitation Data'!E147)),NA())</f>
        <v>#N/A</v>
      </c>
      <c r="AJ153" s="106" t="e">
        <f ca="true">+IF(AND(ISNUMBER(OFFSET('Sanitation Data'!$E$13,0,10*ROW('Sanitation Data'!E147))),'Data Summary'!CY153="Yes"),OFFSET('Sanitation Data'!$E$13,0,10*ROW('Sanitation Data'!E147)),NA())</f>
        <v>#N/A</v>
      </c>
      <c r="AK153" s="106" t="e">
        <f ca="true">+IF(AND(ISNUMBER(OFFSET('Sanitation Data'!$F$5,0,10*ROW('Sanitation Data'!F147))),'Data Summary'!CZ153="Yes"),100-OFFSET('Sanitation Data'!$F$5,0,10*ROW('Sanitation Data'!F147)),NA())</f>
        <v>#N/A</v>
      </c>
      <c r="AL153" s="106" t="e">
        <f ca="true">+IF(AND(ISNUMBER(OFFSET('Sanitation Data'!$F$7,0,10*ROW('Sanitation Data'!F147))),'Data Summary'!DA153="Yes"),OFFSET('Sanitation Data'!$F$7,0,10*ROW('Sanitation Data'!F147)),NA())</f>
        <v>#N/A</v>
      </c>
      <c r="AM153" s="106" t="e">
        <f ca="true">+IF(AND(ISNUMBER(OFFSET('Sanitation Data'!$F$11,0,10*ROW('Sanitation Data'!F147))),'Data Summary'!DB153="Yes"),OFFSET('Sanitation Data'!$F$11,0,10*ROW('Sanitation Data'!F147)),NA())</f>
        <v>#N/A</v>
      </c>
      <c r="AN153" s="106" t="e">
        <f ca="true">+IF(AND(ISNUMBER(OFFSET('Sanitation Data'!$F$12,0,10*ROW('Sanitation Data'!F147))),'Data Summary'!DC153="Yes"),OFFSET('Sanitation Data'!$F$12,0,10*ROW('Sanitation Data'!F147)),NA())</f>
        <v>#N/A</v>
      </c>
      <c r="AO153" s="106" t="e">
        <f ca="true">+IF(AND(ISNUMBER(OFFSET('Sanitation Data'!$F$13,0,10*ROW('Sanitation Data'!F147))),'Data Summary'!DD153="Yes"),OFFSET('Sanitation Data'!$F$13,0,10*ROW('Sanitation Data'!F147)),NA())</f>
        <v>#N/A</v>
      </c>
      <c r="AP153" s="106" t="e">
        <f ca="true">+IF(AND(ISNUMBER(OFFSET('Sanitation Data'!$G$5,0,10*ROW('Sanitation Data'!G147))),'Data Summary'!DE153="Yes"),100-OFFSET('Sanitation Data'!$G$5,0,10*ROW('Sanitation Data'!G147)),NA())</f>
        <v>#N/A</v>
      </c>
      <c r="AQ153" s="106" t="e">
        <f ca="true">+IF(AND(ISNUMBER(OFFSET('Sanitation Data'!$G$7,0,10*ROW('Sanitation Data'!G147))),'Data Summary'!DF153="Yes"),OFFSET('Sanitation Data'!$G$7,0,10*ROW('Sanitation Data'!G147)),NA())</f>
        <v>#N/A</v>
      </c>
      <c r="AR153" s="106" t="e">
        <f ca="true">+IF(AND(ISNUMBER(OFFSET('Sanitation Data'!$G$11,0,10*ROW('Sanitation Data'!G147))),'Data Summary'!DG153="Yes"),OFFSET('Sanitation Data'!$G$11,0,10*ROW('Sanitation Data'!G147)),NA())</f>
        <v>#N/A</v>
      </c>
      <c r="AS153" s="106" t="e">
        <f ca="true">+IF(AND(ISNUMBER(OFFSET('Sanitation Data'!$G$12,0,10*ROW('Sanitation Data'!G147))),'Data Summary'!DH153="Yes"),OFFSET('Sanitation Data'!$G$12,0,10*ROW('Sanitation Data'!G147)),NA())</f>
        <v>#N/A</v>
      </c>
      <c r="AT153" s="106" t="e">
        <f ca="true">+IF(AND(ISNUMBER(OFFSET('Sanitation Data'!$G$13,0,10*ROW('Sanitation Data'!G147))),'Data Summary'!DI153="Yes"),OFFSET('Sanitation Data'!$G$13,0,10*ROW('Sanitation Data'!G147)),NA())</f>
        <v>#N/A</v>
      </c>
      <c r="AU153" s="106" t="e">
        <f ca="true">+IF(AND(ISNUMBER(OFFSET('Sanitation Data'!$H$5,0,10*ROW('Sanitation Data'!H147))),'Data Summary'!DJ153="Yes"),100-OFFSET('Sanitation Data'!$H$5,0,10*ROW('Sanitation Data'!H147)),NA())</f>
        <v>#N/A</v>
      </c>
      <c r="AV153" s="106" t="e">
        <f ca="true">+IF(AND(ISNUMBER(OFFSET('Sanitation Data'!$H$7,0,10*ROW('Sanitation Data'!H147))),'Data Summary'!DK153="Yes"),OFFSET('Sanitation Data'!$H$7,0,10*ROW('Sanitation Data'!H147)),NA())</f>
        <v>#N/A</v>
      </c>
      <c r="AW153" s="106" t="e">
        <f ca="true">+IF(AND(ISNUMBER(OFFSET('Sanitation Data'!$H$11,0,10*ROW('Sanitation Data'!H147))),'Data Summary'!DL153="Yes"),OFFSET('Sanitation Data'!$H$11,0,10*ROW('Sanitation Data'!H147)),NA())</f>
        <v>#N/A</v>
      </c>
      <c r="AX153" s="106" t="e">
        <f ca="true">+IF(AND(ISNUMBER(OFFSET('Sanitation Data'!$H$12,0,10*ROW('Sanitation Data'!H147))),'Data Summary'!DM153="Yes"),OFFSET('Sanitation Data'!$H$12,0,10*ROW('Sanitation Data'!H147)),NA())</f>
        <v>#N/A</v>
      </c>
      <c r="AY153" s="106" t="e">
        <f ca="true">+IF(AND(ISNUMBER(OFFSET('Sanitation Data'!$H$13,0,10*ROW('Sanitation Data'!H147))),'Data Summary'!DN153="Yes"),OFFSET('Sanitation Data'!$H$13,0,10*ROW('Sanitation Data'!H147)),NA())</f>
        <v>#N/A</v>
      </c>
      <c r="AZ153" s="111" t="e">
        <f ca="true">+IF(AND(ISNUMBER(OFFSET('Hygiene Data'!$C$6,0,10*ROW('Hygiene Data'!C147))),'Data Summary'!DO153="Yes"),OFFSET('Hygiene Data'!$C$6,0,10*ROW('Hygiene Data'!C147)),NA())</f>
        <v>#N/A</v>
      </c>
      <c r="BA153" s="111" t="e">
        <f ca="true">+IF(AND(ISNUMBER(OFFSET('Hygiene Data'!$C$8,0,10*ROW('Hygiene Data'!C147))),'Data Summary'!DP153="Yes"),OFFSET('Hygiene Data'!$C$8,0,10*ROW('Hygiene Data'!C147)),NA())</f>
        <v>#N/A</v>
      </c>
      <c r="BB153" s="111" t="e">
        <f ca="true">+IF(AND(ISNUMBER(OFFSET('Hygiene Data'!$C$10,0,10*ROW('Hygiene Data'!C147))),'Data Summary'!DQ153="Yes"),OFFSET('Hygiene Data'!$C$10,0,10*ROW('Hygiene Data'!C147)),NA())</f>
        <v>#N/A</v>
      </c>
      <c r="BC153" s="111" t="e">
        <f ca="true">+IF(AND(ISNUMBER(OFFSET('Hygiene Data'!$D$6,0,10*ROW('Hygiene Data'!D147))),'Data Summary'!DR153="Yes"),OFFSET('Hygiene Data'!$D$6,0,10*ROW('Hygiene Data'!D147)),NA())</f>
        <v>#N/A</v>
      </c>
      <c r="BD153" s="111" t="e">
        <f ca="true">+IF(AND(ISNUMBER(OFFSET('Hygiene Data'!$D$8,0,10*ROW('Hygiene Data'!D147))),'Data Summary'!DS153="Yes"),OFFSET('Hygiene Data'!$D$8,0,10*ROW('Hygiene Data'!D147)),NA())</f>
        <v>#N/A</v>
      </c>
      <c r="BE153" s="111" t="e">
        <f ca="true">+IF(AND(ISNUMBER(OFFSET('Hygiene Data'!$D$10,0,10*ROW('Hygiene Data'!D147))),'Data Summary'!DT153="Yes"),OFFSET('Hygiene Data'!$D$10,0,10*ROW('Hygiene Data'!D147)),NA())</f>
        <v>#N/A</v>
      </c>
      <c r="BF153" s="111" t="e">
        <f ca="true">+IF(AND(ISNUMBER(OFFSET('Hygiene Data'!$E$6,0,10*ROW('Hygiene Data'!E147))),'Data Summary'!DU153="Yes"),OFFSET('Hygiene Data'!$E$6,0,10*ROW('Hygiene Data'!E147)),NA())</f>
        <v>#N/A</v>
      </c>
      <c r="BG153" s="111" t="e">
        <f ca="true">+IF(AND(ISNUMBER(OFFSET('Hygiene Data'!$E$8,0,10*ROW('Hygiene Data'!E147))),'Data Summary'!DV153="Yes"),OFFSET('Hygiene Data'!$E$8,0,10*ROW('Hygiene Data'!E147)),NA())</f>
        <v>#N/A</v>
      </c>
      <c r="BH153" s="111" t="e">
        <f ca="true">+IF(AND(ISNUMBER(OFFSET('Hygiene Data'!$E$10,0,10*ROW('Hygiene Data'!E147))),'Data Summary'!DW153="Yes"),OFFSET('Hygiene Data'!$E$10,0,10*ROW('Hygiene Data'!E147)),NA())</f>
        <v>#N/A</v>
      </c>
      <c r="BI153" s="111" t="e">
        <f ca="true">+IF(AND(ISNUMBER(OFFSET('Hygiene Data'!$F$6,0,10*ROW('Hygiene Data'!F147))),'Data Summary'!DX153="Yes"),OFFSET('Hygiene Data'!$F$6,0,10*ROW('Hygiene Data'!F147)),NA())</f>
        <v>#N/A</v>
      </c>
      <c r="BJ153" s="111" t="e">
        <f ca="true">+IF(AND(ISNUMBER(OFFSET('Hygiene Data'!$F$8,0,10*ROW('Hygiene Data'!F147))),'Data Summary'!DY153="Yes"),OFFSET('Hygiene Data'!$F$8,0,10*ROW('Hygiene Data'!F147)),NA())</f>
        <v>#N/A</v>
      </c>
      <c r="BK153" s="111" t="e">
        <f ca="true">+IF(AND(ISNUMBER(OFFSET('Hygiene Data'!$F$10,0,10*ROW('Hygiene Data'!F147))),'Data Summary'!DZ153="Yes"),OFFSET('Hygiene Data'!$F$10,0,10*ROW('Hygiene Data'!F147)),NA())</f>
        <v>#N/A</v>
      </c>
      <c r="BL153" s="111" t="e">
        <f ca="true">+IF(AND(ISNUMBER(OFFSET('Hygiene Data'!$G$6,0,10*ROW('Hygiene Data'!G147))),'Data Summary'!EA153="Yes"),OFFSET('Hygiene Data'!$G$6,0,10*ROW('Hygiene Data'!G147)),NA())</f>
        <v>#N/A</v>
      </c>
      <c r="BM153" s="111" t="e">
        <f ca="true">+IF(AND(ISNUMBER(OFFSET('Hygiene Data'!$G$8,0,10*ROW('Hygiene Data'!G147))),'Data Summary'!EB153="Yes"),OFFSET('Hygiene Data'!$G$8,0,10*ROW('Hygiene Data'!G147)),NA())</f>
        <v>#N/A</v>
      </c>
      <c r="BN153" s="111" t="e">
        <f ca="true">+IF(AND(ISNUMBER(OFFSET('Hygiene Data'!$G$10,0,10*ROW('Hygiene Data'!G147))),'Data Summary'!EC153="Yes"),OFFSET('Hygiene Data'!$G$10,0,10*ROW('Hygiene Data'!G147)),NA())</f>
        <v>#N/A</v>
      </c>
      <c r="BO153" s="111" t="e">
        <f ca="true">+IF(AND(ISNUMBER(OFFSET('Hygiene Data'!$H$6,0,10*ROW('Hygiene Data'!H147))),'Data Summary'!ED153="Yes"),OFFSET('Hygiene Data'!$H$6,0,10*ROW('Hygiene Data'!H147)),NA())</f>
        <v>#N/A</v>
      </c>
      <c r="BP153" s="111" t="e">
        <f ca="true">+IF(AND(ISNUMBER(OFFSET('Hygiene Data'!$H$8,0,10*ROW('Hygiene Data'!H147))),'Data Summary'!EE153="Yes"),OFFSET('Hygiene Data'!$H$8,0,10*ROW('Hygiene Data'!H147)),NA())</f>
        <v>#N/A</v>
      </c>
      <c r="BQ153" s="111" t="e">
        <f ca="true">+IF(AND(ISNUMBER(OFFSET('Hygiene Data'!$H$10,0,10*ROW('Hygiene Data'!H147))),'Data Summary'!EF153="Yes"),OFFSET('Hygiene Data'!$H$10,0,10*ROW('Hygiene Data'!H147)),NA())</f>
        <v>#N/A</v>
      </c>
    </row>
    <row r="154" x14ac:dyDescent="0.2">
      <c r="A154" s="59" t="e">
        <f ca="true">+IF(OFFSET('Water Data'!$B$1,0,10*ROW('Water Data'!B148))="",NA(),OFFSET('Water Data'!$B$1,0,10*ROW('Water Data'!B148)))</f>
        <v>#N/A</v>
      </c>
      <c r="B154" s="59" t="e">
        <f ca="true">+IF(OFFSET('Water Data'!$A$3,0,10*ROW('Water Data'!A151))="",NA(),OFFSET('Water Data'!$A$3,0,10*ROW('Water Data'!A151)))</f>
        <v>#N/A</v>
      </c>
      <c r="C154" s="59" t="e">
        <f ca="true">+IF(OFFSET('Water Data'!$C$3,0,10*ROW('Water Data'!C151))="",NA(),OFFSET('Water Data'!$C$3,0,10*ROW('Water Data'!C151)))</f>
        <v>#N/A</v>
      </c>
      <c r="D154" s="60" t="e">
        <f ca="true">+IF(AND(ISNUMBER(OFFSET('Water Data'!$C$5,0,10*ROW('Water Data'!C148))),'Data Summary'!BS154="Yes"),100-OFFSET('Water Data'!$C$5,0,10*ROW('Water Data'!C148)),NA())</f>
        <v>#N/A</v>
      </c>
      <c r="E154" s="60" t="e">
        <f ca="true">+IF(AND(ISNUMBER(OFFSET('Water Data'!$C$7,0,10*ROW('Water Data'!C148))),'Data Summary'!BT154="Yes"),OFFSET('Water Data'!$C$7,0,10*ROW('Water Data'!C148)),NA())</f>
        <v>#N/A</v>
      </c>
      <c r="F154" s="60" t="e">
        <f ca="true">+IF(AND(ISNUMBER(OFFSET('Water Data'!$C$10,0,10*ROW('Water Data'!C148))),'Data Summary'!BU154="Yes"),OFFSET('Water Data'!$C$10,0,10*ROW('Water Data'!C148)),NA())</f>
        <v>#N/A</v>
      </c>
      <c r="G154" s="60" t="e">
        <f ca="true">+IF(AND(ISNUMBER(OFFSET('Water Data'!$D$5,0,10*ROW('Water Data'!D148))),'Data Summary'!BV154="Yes"),100-OFFSET('Water Data'!$D$5,0,10*ROW('Water Data'!D148)),NA())</f>
        <v>#N/A</v>
      </c>
      <c r="H154" s="60" t="e">
        <f ca="true">+IF(AND(ISNUMBER(OFFSET('Water Data'!$D$7,0,10*ROW('Water Data'!D148))),'Data Summary'!BW154="Yes"),OFFSET('Water Data'!$D$7,0,10*ROW('Water Data'!D148)),NA())</f>
        <v>#N/A</v>
      </c>
      <c r="I154" s="60" t="e">
        <f ca="true">+IF(AND(ISNUMBER(OFFSET('Water Data'!$D$10,0,10*ROW('Water Data'!D148))),'Data Summary'!BX154="Yes"),OFFSET('Water Data'!$D$10,0,10*ROW('Water Data'!D148)),NA())</f>
        <v>#N/A</v>
      </c>
      <c r="J154" s="60" t="e">
        <f ca="true">+IF(AND(ISNUMBER(OFFSET('Water Data'!$E$5,0,10*ROW('Water Data'!E148))),'Data Summary'!BY154="Yes"),100-OFFSET('Water Data'!$E$5,0,10*ROW('Water Data'!E148)),NA())</f>
        <v>#N/A</v>
      </c>
      <c r="K154" s="60" t="e">
        <f ca="true">+IF(AND(ISNUMBER(OFFSET('Water Data'!$E$7,0,10*ROW('Water Data'!E148))),'Data Summary'!BZ154="Yes"),OFFSET('Water Data'!$E$7,0,10*ROW('Water Data'!E148)),NA())</f>
        <v>#N/A</v>
      </c>
      <c r="L154" s="60" t="e">
        <f ca="true">+IF(AND(ISNUMBER(OFFSET('Water Data'!$E$10,0,10*ROW('Water Data'!E148))),'Data Summary'!CA154="Yes"),OFFSET('Water Data'!$E$10,0,10*ROW('Water Data'!E148)),NA())</f>
        <v>#N/A</v>
      </c>
      <c r="M154" s="60" t="e">
        <f ca="true">+IF(AND(ISNUMBER(OFFSET('Water Data'!$F$5,0,10*ROW('Water Data'!F148))),'Data Summary'!CB154="Yes"),100-OFFSET('Water Data'!$F$5,0,10*ROW('Water Data'!F148)),NA())</f>
        <v>#N/A</v>
      </c>
      <c r="N154" s="60" t="e">
        <f ca="true">+IF(AND(ISNUMBER(OFFSET('Water Data'!$F$7,0,10*ROW('Water Data'!F148))),'Data Summary'!CC154="Yes"),OFFSET('Water Data'!$F$7,0,10*ROW('Water Data'!F148)),NA())</f>
        <v>#N/A</v>
      </c>
      <c r="O154" s="60" t="e">
        <f ca="true">+IF(AND(ISNUMBER(OFFSET('Water Data'!$F$10,0,10*ROW('Water Data'!F148))),'Data Summary'!CD154="Yes"),OFFSET('Water Data'!$F$10,0,10*ROW('Water Data'!F148)),NA())</f>
        <v>#N/A</v>
      </c>
      <c r="P154" s="60" t="e">
        <f ca="true">+IF(AND(ISNUMBER(OFFSET('Water Data'!$G$5,0,10*ROW('Water Data'!G148))),'Data Summary'!CE154="Yes"),100-OFFSET('Water Data'!$G$5,0,10*ROW('Water Data'!G148)),NA())</f>
        <v>#N/A</v>
      </c>
      <c r="Q154" s="60" t="e">
        <f ca="true">+IF(AND(ISNUMBER(OFFSET('Water Data'!$G$7,0,10*ROW('Water Data'!G148))),'Data Summary'!CF154="Yes"),OFFSET('Water Data'!$G$7,0,10*ROW('Water Data'!G148)),NA())</f>
        <v>#N/A</v>
      </c>
      <c r="R154" s="60" t="e">
        <f ca="true">+IF(AND(ISNUMBER(OFFSET('Water Data'!$G$10,0,10*ROW('Water Data'!G148))),'Data Summary'!CG154="Yes"),OFFSET('Water Data'!$G$10,0,10*ROW('Water Data'!G148)),NA())</f>
        <v>#N/A</v>
      </c>
      <c r="S154" s="60" t="e">
        <f ca="true">+IF(AND(ISNUMBER(OFFSET('Water Data'!$H$5,0,10*ROW('Water Data'!H148))),'Data Summary'!CH154="Yes"),100-OFFSET('Water Data'!$H$5,0,10*ROW('Water Data'!H148)),NA())</f>
        <v>#N/A</v>
      </c>
      <c r="T154" s="60" t="e">
        <f ca="true">+IF(AND(ISNUMBER(OFFSET('Water Data'!$H$7,0,10*ROW('Water Data'!H148))),'Data Summary'!CI154="Yes"),OFFSET('Water Data'!$H$7,0,10*ROW('Water Data'!H148)),NA())</f>
        <v>#N/A</v>
      </c>
      <c r="U154" s="60" t="e">
        <f ca="true">+IF(AND(ISNUMBER(OFFSET('Water Data'!$H$10,0,10*ROW('Water Data'!H148))),'Data Summary'!CJ154="Yes"),OFFSET('Water Data'!$H$10,0,10*ROW('Water Data'!H148)),NA())</f>
        <v>#N/A</v>
      </c>
      <c r="V154" s="106" t="e">
        <f ca="true">+IF(AND(ISNUMBER(OFFSET('Sanitation Data'!$C$5,0,10*ROW('Sanitation Data'!C148))),'Data Summary'!CK154="Yes"),100-OFFSET('Sanitation Data'!$C$5,0,10*ROW('Sanitation Data'!C148)),NA())</f>
        <v>#N/A</v>
      </c>
      <c r="W154" s="106" t="e">
        <f ca="true">+IF(AND(ISNUMBER(OFFSET('Sanitation Data'!$C$7,0,10*ROW('Sanitation Data'!C148))),'Data Summary'!CL154="Yes"),OFFSET('Sanitation Data'!$C$7,0,10*ROW('Sanitation Data'!C148)),NA())</f>
        <v>#N/A</v>
      </c>
      <c r="X154" s="106" t="e">
        <f ca="true">+IF(AND(ISNUMBER(OFFSET('Sanitation Data'!$C$11,0,10*ROW('Sanitation Data'!C148))),'Data Summary'!CM154="Yes"),OFFSET('Sanitation Data'!$C$11,0,10*ROW('Sanitation Data'!C148)),NA())</f>
        <v>#N/A</v>
      </c>
      <c r="Y154" s="106" t="e">
        <f ca="true">+IF(AND(ISNUMBER(OFFSET('Sanitation Data'!$C$12,0,10*ROW('Sanitation Data'!C148))),'Data Summary'!CN154="Yes"),OFFSET('Sanitation Data'!$C$12,0,10*ROW('Sanitation Data'!C148)),NA())</f>
        <v>#N/A</v>
      </c>
      <c r="Z154" s="106" t="e">
        <f ca="true">+IF(AND(ISNUMBER(OFFSET('Sanitation Data'!$C$13,0,10*ROW('Sanitation Data'!C148))),'Data Summary'!CO154="Yes"),OFFSET('Sanitation Data'!$C$13,0,10*ROW('Sanitation Data'!C148)),NA())</f>
        <v>#N/A</v>
      </c>
      <c r="AA154" s="106" t="e">
        <f ca="true">+IF(AND(ISNUMBER(OFFSET('Sanitation Data'!$D$5,0,10*ROW('Sanitation Data'!D148))),'Data Summary'!CP154="Yes"),100-OFFSET('Sanitation Data'!$D$5,0,10*ROW('Sanitation Data'!D148)),NA())</f>
        <v>#N/A</v>
      </c>
      <c r="AB154" s="106" t="e">
        <f ca="true">+IF(AND(ISNUMBER(OFFSET('Sanitation Data'!$D$7,0,10*ROW('Sanitation Data'!D148))),'Data Summary'!CQ154="Yes"),OFFSET('Sanitation Data'!$D$7,0,10*ROW('Sanitation Data'!D148)),NA())</f>
        <v>#N/A</v>
      </c>
      <c r="AC154" s="106" t="e">
        <f ca="true">+IF(AND(ISNUMBER(OFFSET('Sanitation Data'!$D$11,0,10*ROW('Sanitation Data'!D148))),'Data Summary'!CR154="Yes"),OFFSET('Sanitation Data'!$D$11,0,10*ROW('Sanitation Data'!D148)),NA())</f>
        <v>#N/A</v>
      </c>
      <c r="AD154" s="106" t="e">
        <f ca="true">+IF(AND(ISNUMBER(OFFSET('Sanitation Data'!$D$12,0,10*ROW('Sanitation Data'!D148))),'Data Summary'!CS154="Yes"),OFFSET('Sanitation Data'!$D$12,0,10*ROW('Sanitation Data'!D148)),NA())</f>
        <v>#N/A</v>
      </c>
      <c r="AE154" s="106" t="e">
        <f ca="true">+IF(AND(ISNUMBER(OFFSET('Sanitation Data'!$D$13,0,10*ROW('Sanitation Data'!D148))),'Data Summary'!CT154="Yes"),OFFSET('Sanitation Data'!$D$13,0,10*ROW('Sanitation Data'!D148)),NA())</f>
        <v>#N/A</v>
      </c>
      <c r="AF154" s="106" t="e">
        <f ca="true">+IF(AND(ISNUMBER(OFFSET('Sanitation Data'!$E$5,0,10*ROW('Sanitation Data'!E148))),'Data Summary'!CU154="Yes"),100-OFFSET('Sanitation Data'!$E$5,0,10*ROW('Sanitation Data'!E148)),NA())</f>
        <v>#N/A</v>
      </c>
      <c r="AG154" s="106" t="e">
        <f ca="true">+IF(AND(ISNUMBER(OFFSET('Sanitation Data'!$E$7,0,10*ROW('Sanitation Data'!E148))),'Data Summary'!CV154="Yes"),OFFSET('Sanitation Data'!$E$7,0,10*ROW('Sanitation Data'!E148)),NA())</f>
        <v>#N/A</v>
      </c>
      <c r="AH154" s="106" t="e">
        <f ca="true">+IF(AND(ISNUMBER(OFFSET('Sanitation Data'!$E$11,0,10*ROW('Sanitation Data'!E148))),'Data Summary'!CW154="Yes"),OFFSET('Sanitation Data'!$E$11,0,10*ROW('Sanitation Data'!E148)),NA())</f>
        <v>#N/A</v>
      </c>
      <c r="AI154" s="106" t="e">
        <f ca="true">+IF(AND(ISNUMBER(OFFSET('Sanitation Data'!$E$12,0,10*ROW('Sanitation Data'!E148))),'Data Summary'!CX154="Yes"),OFFSET('Sanitation Data'!$E$12,0,10*ROW('Sanitation Data'!E148)),NA())</f>
        <v>#N/A</v>
      </c>
      <c r="AJ154" s="106" t="e">
        <f ca="true">+IF(AND(ISNUMBER(OFFSET('Sanitation Data'!$E$13,0,10*ROW('Sanitation Data'!E148))),'Data Summary'!CY154="Yes"),OFFSET('Sanitation Data'!$E$13,0,10*ROW('Sanitation Data'!E148)),NA())</f>
        <v>#N/A</v>
      </c>
      <c r="AK154" s="106" t="e">
        <f ca="true">+IF(AND(ISNUMBER(OFFSET('Sanitation Data'!$F$5,0,10*ROW('Sanitation Data'!F148))),'Data Summary'!CZ154="Yes"),100-OFFSET('Sanitation Data'!$F$5,0,10*ROW('Sanitation Data'!F148)),NA())</f>
        <v>#N/A</v>
      </c>
      <c r="AL154" s="106" t="e">
        <f ca="true">+IF(AND(ISNUMBER(OFFSET('Sanitation Data'!$F$7,0,10*ROW('Sanitation Data'!F148))),'Data Summary'!DA154="Yes"),OFFSET('Sanitation Data'!$F$7,0,10*ROW('Sanitation Data'!F148)),NA())</f>
        <v>#N/A</v>
      </c>
      <c r="AM154" s="106" t="e">
        <f ca="true">+IF(AND(ISNUMBER(OFFSET('Sanitation Data'!$F$11,0,10*ROW('Sanitation Data'!F148))),'Data Summary'!DB154="Yes"),OFFSET('Sanitation Data'!$F$11,0,10*ROW('Sanitation Data'!F148)),NA())</f>
        <v>#N/A</v>
      </c>
      <c r="AN154" s="106" t="e">
        <f ca="true">+IF(AND(ISNUMBER(OFFSET('Sanitation Data'!$F$12,0,10*ROW('Sanitation Data'!F148))),'Data Summary'!DC154="Yes"),OFFSET('Sanitation Data'!$F$12,0,10*ROW('Sanitation Data'!F148)),NA())</f>
        <v>#N/A</v>
      </c>
      <c r="AO154" s="106" t="e">
        <f ca="true">+IF(AND(ISNUMBER(OFFSET('Sanitation Data'!$F$13,0,10*ROW('Sanitation Data'!F148))),'Data Summary'!DD154="Yes"),OFFSET('Sanitation Data'!$F$13,0,10*ROW('Sanitation Data'!F148)),NA())</f>
        <v>#N/A</v>
      </c>
      <c r="AP154" s="106" t="e">
        <f ca="true">+IF(AND(ISNUMBER(OFFSET('Sanitation Data'!$G$5,0,10*ROW('Sanitation Data'!G148))),'Data Summary'!DE154="Yes"),100-OFFSET('Sanitation Data'!$G$5,0,10*ROW('Sanitation Data'!G148)),NA())</f>
        <v>#N/A</v>
      </c>
      <c r="AQ154" s="106" t="e">
        <f ca="true">+IF(AND(ISNUMBER(OFFSET('Sanitation Data'!$G$7,0,10*ROW('Sanitation Data'!G148))),'Data Summary'!DF154="Yes"),OFFSET('Sanitation Data'!$G$7,0,10*ROW('Sanitation Data'!G148)),NA())</f>
        <v>#N/A</v>
      </c>
      <c r="AR154" s="106" t="e">
        <f ca="true">+IF(AND(ISNUMBER(OFFSET('Sanitation Data'!$G$11,0,10*ROW('Sanitation Data'!G148))),'Data Summary'!DG154="Yes"),OFFSET('Sanitation Data'!$G$11,0,10*ROW('Sanitation Data'!G148)),NA())</f>
        <v>#N/A</v>
      </c>
      <c r="AS154" s="106" t="e">
        <f ca="true">+IF(AND(ISNUMBER(OFFSET('Sanitation Data'!$G$12,0,10*ROW('Sanitation Data'!G148))),'Data Summary'!DH154="Yes"),OFFSET('Sanitation Data'!$G$12,0,10*ROW('Sanitation Data'!G148)),NA())</f>
        <v>#N/A</v>
      </c>
      <c r="AT154" s="106" t="e">
        <f ca="true">+IF(AND(ISNUMBER(OFFSET('Sanitation Data'!$G$13,0,10*ROW('Sanitation Data'!G148))),'Data Summary'!DI154="Yes"),OFFSET('Sanitation Data'!$G$13,0,10*ROW('Sanitation Data'!G148)),NA())</f>
        <v>#N/A</v>
      </c>
      <c r="AU154" s="106" t="e">
        <f ca="true">+IF(AND(ISNUMBER(OFFSET('Sanitation Data'!$H$5,0,10*ROW('Sanitation Data'!H148))),'Data Summary'!DJ154="Yes"),100-OFFSET('Sanitation Data'!$H$5,0,10*ROW('Sanitation Data'!H148)),NA())</f>
        <v>#N/A</v>
      </c>
      <c r="AV154" s="106" t="e">
        <f ca="true">+IF(AND(ISNUMBER(OFFSET('Sanitation Data'!$H$7,0,10*ROW('Sanitation Data'!H148))),'Data Summary'!DK154="Yes"),OFFSET('Sanitation Data'!$H$7,0,10*ROW('Sanitation Data'!H148)),NA())</f>
        <v>#N/A</v>
      </c>
      <c r="AW154" s="106" t="e">
        <f ca="true">+IF(AND(ISNUMBER(OFFSET('Sanitation Data'!$H$11,0,10*ROW('Sanitation Data'!H148))),'Data Summary'!DL154="Yes"),OFFSET('Sanitation Data'!$H$11,0,10*ROW('Sanitation Data'!H148)),NA())</f>
        <v>#N/A</v>
      </c>
      <c r="AX154" s="106" t="e">
        <f ca="true">+IF(AND(ISNUMBER(OFFSET('Sanitation Data'!$H$12,0,10*ROW('Sanitation Data'!H148))),'Data Summary'!DM154="Yes"),OFFSET('Sanitation Data'!$H$12,0,10*ROW('Sanitation Data'!H148)),NA())</f>
        <v>#N/A</v>
      </c>
      <c r="AY154" s="106" t="e">
        <f ca="true">+IF(AND(ISNUMBER(OFFSET('Sanitation Data'!$H$13,0,10*ROW('Sanitation Data'!H148))),'Data Summary'!DN154="Yes"),OFFSET('Sanitation Data'!$H$13,0,10*ROW('Sanitation Data'!H148)),NA())</f>
        <v>#N/A</v>
      </c>
      <c r="AZ154" s="111" t="e">
        <f ca="true">+IF(AND(ISNUMBER(OFFSET('Hygiene Data'!$C$6,0,10*ROW('Hygiene Data'!C148))),'Data Summary'!DO154="Yes"),OFFSET('Hygiene Data'!$C$6,0,10*ROW('Hygiene Data'!C148)),NA())</f>
        <v>#N/A</v>
      </c>
      <c r="BA154" s="111" t="e">
        <f ca="true">+IF(AND(ISNUMBER(OFFSET('Hygiene Data'!$C$8,0,10*ROW('Hygiene Data'!C148))),'Data Summary'!DP154="Yes"),OFFSET('Hygiene Data'!$C$8,0,10*ROW('Hygiene Data'!C148)),NA())</f>
        <v>#N/A</v>
      </c>
      <c r="BB154" s="111" t="e">
        <f ca="true">+IF(AND(ISNUMBER(OFFSET('Hygiene Data'!$C$10,0,10*ROW('Hygiene Data'!C148))),'Data Summary'!DQ154="Yes"),OFFSET('Hygiene Data'!$C$10,0,10*ROW('Hygiene Data'!C148)),NA())</f>
        <v>#N/A</v>
      </c>
      <c r="BC154" s="111" t="e">
        <f ca="true">+IF(AND(ISNUMBER(OFFSET('Hygiene Data'!$D$6,0,10*ROW('Hygiene Data'!D148))),'Data Summary'!DR154="Yes"),OFFSET('Hygiene Data'!$D$6,0,10*ROW('Hygiene Data'!D148)),NA())</f>
        <v>#N/A</v>
      </c>
      <c r="BD154" s="111" t="e">
        <f ca="true">+IF(AND(ISNUMBER(OFFSET('Hygiene Data'!$D$8,0,10*ROW('Hygiene Data'!D148))),'Data Summary'!DS154="Yes"),OFFSET('Hygiene Data'!$D$8,0,10*ROW('Hygiene Data'!D148)),NA())</f>
        <v>#N/A</v>
      </c>
      <c r="BE154" s="111" t="e">
        <f ca="true">+IF(AND(ISNUMBER(OFFSET('Hygiene Data'!$D$10,0,10*ROW('Hygiene Data'!D148))),'Data Summary'!DT154="Yes"),OFFSET('Hygiene Data'!$D$10,0,10*ROW('Hygiene Data'!D148)),NA())</f>
        <v>#N/A</v>
      </c>
      <c r="BF154" s="111" t="e">
        <f ca="true">+IF(AND(ISNUMBER(OFFSET('Hygiene Data'!$E$6,0,10*ROW('Hygiene Data'!E148))),'Data Summary'!DU154="Yes"),OFFSET('Hygiene Data'!$E$6,0,10*ROW('Hygiene Data'!E148)),NA())</f>
        <v>#N/A</v>
      </c>
      <c r="BG154" s="111" t="e">
        <f ca="true">+IF(AND(ISNUMBER(OFFSET('Hygiene Data'!$E$8,0,10*ROW('Hygiene Data'!E148))),'Data Summary'!DV154="Yes"),OFFSET('Hygiene Data'!$E$8,0,10*ROW('Hygiene Data'!E148)),NA())</f>
        <v>#N/A</v>
      </c>
      <c r="BH154" s="111" t="e">
        <f ca="true">+IF(AND(ISNUMBER(OFFSET('Hygiene Data'!$E$10,0,10*ROW('Hygiene Data'!E148))),'Data Summary'!DW154="Yes"),OFFSET('Hygiene Data'!$E$10,0,10*ROW('Hygiene Data'!E148)),NA())</f>
        <v>#N/A</v>
      </c>
      <c r="BI154" s="111" t="e">
        <f ca="true">+IF(AND(ISNUMBER(OFFSET('Hygiene Data'!$F$6,0,10*ROW('Hygiene Data'!F148))),'Data Summary'!DX154="Yes"),OFFSET('Hygiene Data'!$F$6,0,10*ROW('Hygiene Data'!F148)),NA())</f>
        <v>#N/A</v>
      </c>
      <c r="BJ154" s="111" t="e">
        <f ca="true">+IF(AND(ISNUMBER(OFFSET('Hygiene Data'!$F$8,0,10*ROW('Hygiene Data'!F148))),'Data Summary'!DY154="Yes"),OFFSET('Hygiene Data'!$F$8,0,10*ROW('Hygiene Data'!F148)),NA())</f>
        <v>#N/A</v>
      </c>
      <c r="BK154" s="111" t="e">
        <f ca="true">+IF(AND(ISNUMBER(OFFSET('Hygiene Data'!$F$10,0,10*ROW('Hygiene Data'!F148))),'Data Summary'!DZ154="Yes"),OFFSET('Hygiene Data'!$F$10,0,10*ROW('Hygiene Data'!F148)),NA())</f>
        <v>#N/A</v>
      </c>
      <c r="BL154" s="111" t="e">
        <f ca="true">+IF(AND(ISNUMBER(OFFSET('Hygiene Data'!$G$6,0,10*ROW('Hygiene Data'!G148))),'Data Summary'!EA154="Yes"),OFFSET('Hygiene Data'!$G$6,0,10*ROW('Hygiene Data'!G148)),NA())</f>
        <v>#N/A</v>
      </c>
      <c r="BM154" s="111" t="e">
        <f ca="true">+IF(AND(ISNUMBER(OFFSET('Hygiene Data'!$G$8,0,10*ROW('Hygiene Data'!G148))),'Data Summary'!EB154="Yes"),OFFSET('Hygiene Data'!$G$8,0,10*ROW('Hygiene Data'!G148)),NA())</f>
        <v>#N/A</v>
      </c>
      <c r="BN154" s="111" t="e">
        <f ca="true">+IF(AND(ISNUMBER(OFFSET('Hygiene Data'!$G$10,0,10*ROW('Hygiene Data'!G148))),'Data Summary'!EC154="Yes"),OFFSET('Hygiene Data'!$G$10,0,10*ROW('Hygiene Data'!G148)),NA())</f>
        <v>#N/A</v>
      </c>
      <c r="BO154" s="111" t="e">
        <f ca="true">+IF(AND(ISNUMBER(OFFSET('Hygiene Data'!$H$6,0,10*ROW('Hygiene Data'!H148))),'Data Summary'!ED154="Yes"),OFFSET('Hygiene Data'!$H$6,0,10*ROW('Hygiene Data'!H148)),NA())</f>
        <v>#N/A</v>
      </c>
      <c r="BP154" s="111" t="e">
        <f ca="true">+IF(AND(ISNUMBER(OFFSET('Hygiene Data'!$H$8,0,10*ROW('Hygiene Data'!H148))),'Data Summary'!EE154="Yes"),OFFSET('Hygiene Data'!$H$8,0,10*ROW('Hygiene Data'!H148)),NA())</f>
        <v>#N/A</v>
      </c>
      <c r="BQ154" s="111" t="e">
        <f ca="true">+IF(AND(ISNUMBER(OFFSET('Hygiene Data'!$H$10,0,10*ROW('Hygiene Data'!H148))),'Data Summary'!EF154="Yes"),OFFSET('Hygiene Data'!$H$10,0,10*ROW('Hygiene Data'!H148)),NA())</f>
        <v>#N/A</v>
      </c>
    </row>
    <row r="155" x14ac:dyDescent="0.2">
      <c r="A155" s="59" t="e">
        <f ca="true">+IF(OFFSET('Water Data'!$B$1,0,10*ROW('Water Data'!B149))="",NA(),OFFSET('Water Data'!$B$1,0,10*ROW('Water Data'!B149)))</f>
        <v>#N/A</v>
      </c>
      <c r="B155" s="59" t="e">
        <f ca="true">+IF(OFFSET('Water Data'!$A$3,0,10*ROW('Water Data'!A152))="",NA(),OFFSET('Water Data'!$A$3,0,10*ROW('Water Data'!A152)))</f>
        <v>#N/A</v>
      </c>
      <c r="C155" s="59" t="e">
        <f ca="true">+IF(OFFSET('Water Data'!$C$3,0,10*ROW('Water Data'!C152))="",NA(),OFFSET('Water Data'!$C$3,0,10*ROW('Water Data'!C152)))</f>
        <v>#N/A</v>
      </c>
      <c r="D155" s="60" t="e">
        <f ca="true">+IF(AND(ISNUMBER(OFFSET('Water Data'!$C$5,0,10*ROW('Water Data'!C149))),'Data Summary'!BS155="Yes"),100-OFFSET('Water Data'!$C$5,0,10*ROW('Water Data'!C149)),NA())</f>
        <v>#N/A</v>
      </c>
      <c r="E155" s="60" t="e">
        <f ca="true">+IF(AND(ISNUMBER(OFFSET('Water Data'!$C$7,0,10*ROW('Water Data'!C149))),'Data Summary'!BT155="Yes"),OFFSET('Water Data'!$C$7,0,10*ROW('Water Data'!C149)),NA())</f>
        <v>#N/A</v>
      </c>
      <c r="F155" s="60" t="e">
        <f ca="true">+IF(AND(ISNUMBER(OFFSET('Water Data'!$C$10,0,10*ROW('Water Data'!C149))),'Data Summary'!BU155="Yes"),OFFSET('Water Data'!$C$10,0,10*ROW('Water Data'!C149)),NA())</f>
        <v>#N/A</v>
      </c>
      <c r="G155" s="60" t="e">
        <f ca="true">+IF(AND(ISNUMBER(OFFSET('Water Data'!$D$5,0,10*ROW('Water Data'!D149))),'Data Summary'!BV155="Yes"),100-OFFSET('Water Data'!$D$5,0,10*ROW('Water Data'!D149)),NA())</f>
        <v>#N/A</v>
      </c>
      <c r="H155" s="60" t="e">
        <f ca="true">+IF(AND(ISNUMBER(OFFSET('Water Data'!$D$7,0,10*ROW('Water Data'!D149))),'Data Summary'!BW155="Yes"),OFFSET('Water Data'!$D$7,0,10*ROW('Water Data'!D149)),NA())</f>
        <v>#N/A</v>
      </c>
      <c r="I155" s="60" t="e">
        <f ca="true">+IF(AND(ISNUMBER(OFFSET('Water Data'!$D$10,0,10*ROW('Water Data'!D149))),'Data Summary'!BX155="Yes"),OFFSET('Water Data'!$D$10,0,10*ROW('Water Data'!D149)),NA())</f>
        <v>#N/A</v>
      </c>
      <c r="J155" s="60" t="e">
        <f ca="true">+IF(AND(ISNUMBER(OFFSET('Water Data'!$E$5,0,10*ROW('Water Data'!E149))),'Data Summary'!BY155="Yes"),100-OFFSET('Water Data'!$E$5,0,10*ROW('Water Data'!E149)),NA())</f>
        <v>#N/A</v>
      </c>
      <c r="K155" s="60" t="e">
        <f ca="true">+IF(AND(ISNUMBER(OFFSET('Water Data'!$E$7,0,10*ROW('Water Data'!E149))),'Data Summary'!BZ155="Yes"),OFFSET('Water Data'!$E$7,0,10*ROW('Water Data'!E149)),NA())</f>
        <v>#N/A</v>
      </c>
      <c r="L155" s="60" t="e">
        <f ca="true">+IF(AND(ISNUMBER(OFFSET('Water Data'!$E$10,0,10*ROW('Water Data'!E149))),'Data Summary'!CA155="Yes"),OFFSET('Water Data'!$E$10,0,10*ROW('Water Data'!E149)),NA())</f>
        <v>#N/A</v>
      </c>
      <c r="M155" s="60" t="e">
        <f ca="true">+IF(AND(ISNUMBER(OFFSET('Water Data'!$F$5,0,10*ROW('Water Data'!F149))),'Data Summary'!CB155="Yes"),100-OFFSET('Water Data'!$F$5,0,10*ROW('Water Data'!F149)),NA())</f>
        <v>#N/A</v>
      </c>
      <c r="N155" s="60" t="e">
        <f ca="true">+IF(AND(ISNUMBER(OFFSET('Water Data'!$F$7,0,10*ROW('Water Data'!F149))),'Data Summary'!CC155="Yes"),OFFSET('Water Data'!$F$7,0,10*ROW('Water Data'!F149)),NA())</f>
        <v>#N/A</v>
      </c>
      <c r="O155" s="60" t="e">
        <f ca="true">+IF(AND(ISNUMBER(OFFSET('Water Data'!$F$10,0,10*ROW('Water Data'!F149))),'Data Summary'!CD155="Yes"),OFFSET('Water Data'!$F$10,0,10*ROW('Water Data'!F149)),NA())</f>
        <v>#N/A</v>
      </c>
      <c r="P155" s="60" t="e">
        <f ca="true">+IF(AND(ISNUMBER(OFFSET('Water Data'!$G$5,0,10*ROW('Water Data'!G149))),'Data Summary'!CE155="Yes"),100-OFFSET('Water Data'!$G$5,0,10*ROW('Water Data'!G149)),NA())</f>
        <v>#N/A</v>
      </c>
      <c r="Q155" s="60" t="e">
        <f ca="true">+IF(AND(ISNUMBER(OFFSET('Water Data'!$G$7,0,10*ROW('Water Data'!G149))),'Data Summary'!CF155="Yes"),OFFSET('Water Data'!$G$7,0,10*ROW('Water Data'!G149)),NA())</f>
        <v>#N/A</v>
      </c>
      <c r="R155" s="60" t="e">
        <f ca="true">+IF(AND(ISNUMBER(OFFSET('Water Data'!$G$10,0,10*ROW('Water Data'!G149))),'Data Summary'!CG155="Yes"),OFFSET('Water Data'!$G$10,0,10*ROW('Water Data'!G149)),NA())</f>
        <v>#N/A</v>
      </c>
      <c r="S155" s="60" t="e">
        <f ca="true">+IF(AND(ISNUMBER(OFFSET('Water Data'!$H$5,0,10*ROW('Water Data'!H149))),'Data Summary'!CH155="Yes"),100-OFFSET('Water Data'!$H$5,0,10*ROW('Water Data'!H149)),NA())</f>
        <v>#N/A</v>
      </c>
      <c r="T155" s="60" t="e">
        <f ca="true">+IF(AND(ISNUMBER(OFFSET('Water Data'!$H$7,0,10*ROW('Water Data'!H149))),'Data Summary'!CI155="Yes"),OFFSET('Water Data'!$H$7,0,10*ROW('Water Data'!H149)),NA())</f>
        <v>#N/A</v>
      </c>
      <c r="U155" s="60" t="e">
        <f ca="true">+IF(AND(ISNUMBER(OFFSET('Water Data'!$H$10,0,10*ROW('Water Data'!H149))),'Data Summary'!CJ155="Yes"),OFFSET('Water Data'!$H$10,0,10*ROW('Water Data'!H149)),NA())</f>
        <v>#N/A</v>
      </c>
      <c r="V155" s="106" t="e">
        <f ca="true">+IF(AND(ISNUMBER(OFFSET('Sanitation Data'!$C$5,0,10*ROW('Sanitation Data'!C149))),'Data Summary'!CK155="Yes"),100-OFFSET('Sanitation Data'!$C$5,0,10*ROW('Sanitation Data'!C149)),NA())</f>
        <v>#N/A</v>
      </c>
      <c r="W155" s="106" t="e">
        <f ca="true">+IF(AND(ISNUMBER(OFFSET('Sanitation Data'!$C$7,0,10*ROW('Sanitation Data'!C149))),'Data Summary'!CL155="Yes"),OFFSET('Sanitation Data'!$C$7,0,10*ROW('Sanitation Data'!C149)),NA())</f>
        <v>#N/A</v>
      </c>
      <c r="X155" s="106" t="e">
        <f ca="true">+IF(AND(ISNUMBER(OFFSET('Sanitation Data'!$C$11,0,10*ROW('Sanitation Data'!C149))),'Data Summary'!CM155="Yes"),OFFSET('Sanitation Data'!$C$11,0,10*ROW('Sanitation Data'!C149)),NA())</f>
        <v>#N/A</v>
      </c>
      <c r="Y155" s="106" t="e">
        <f ca="true">+IF(AND(ISNUMBER(OFFSET('Sanitation Data'!$C$12,0,10*ROW('Sanitation Data'!C149))),'Data Summary'!CN155="Yes"),OFFSET('Sanitation Data'!$C$12,0,10*ROW('Sanitation Data'!C149)),NA())</f>
        <v>#N/A</v>
      </c>
      <c r="Z155" s="106" t="e">
        <f ca="true">+IF(AND(ISNUMBER(OFFSET('Sanitation Data'!$C$13,0,10*ROW('Sanitation Data'!C149))),'Data Summary'!CO155="Yes"),OFFSET('Sanitation Data'!$C$13,0,10*ROW('Sanitation Data'!C149)),NA())</f>
        <v>#N/A</v>
      </c>
      <c r="AA155" s="106" t="e">
        <f ca="true">+IF(AND(ISNUMBER(OFFSET('Sanitation Data'!$D$5,0,10*ROW('Sanitation Data'!D149))),'Data Summary'!CP155="Yes"),100-OFFSET('Sanitation Data'!$D$5,0,10*ROW('Sanitation Data'!D149)),NA())</f>
        <v>#N/A</v>
      </c>
      <c r="AB155" s="106" t="e">
        <f ca="true">+IF(AND(ISNUMBER(OFFSET('Sanitation Data'!$D$7,0,10*ROW('Sanitation Data'!D149))),'Data Summary'!CQ155="Yes"),OFFSET('Sanitation Data'!$D$7,0,10*ROW('Sanitation Data'!D149)),NA())</f>
        <v>#N/A</v>
      </c>
      <c r="AC155" s="106" t="e">
        <f ca="true">+IF(AND(ISNUMBER(OFFSET('Sanitation Data'!$D$11,0,10*ROW('Sanitation Data'!D149))),'Data Summary'!CR155="Yes"),OFFSET('Sanitation Data'!$D$11,0,10*ROW('Sanitation Data'!D149)),NA())</f>
        <v>#N/A</v>
      </c>
      <c r="AD155" s="106" t="e">
        <f ca="true">+IF(AND(ISNUMBER(OFFSET('Sanitation Data'!$D$12,0,10*ROW('Sanitation Data'!D149))),'Data Summary'!CS155="Yes"),OFFSET('Sanitation Data'!$D$12,0,10*ROW('Sanitation Data'!D149)),NA())</f>
        <v>#N/A</v>
      </c>
      <c r="AE155" s="106" t="e">
        <f ca="true">+IF(AND(ISNUMBER(OFFSET('Sanitation Data'!$D$13,0,10*ROW('Sanitation Data'!D149))),'Data Summary'!CT155="Yes"),OFFSET('Sanitation Data'!$D$13,0,10*ROW('Sanitation Data'!D149)),NA())</f>
        <v>#N/A</v>
      </c>
      <c r="AF155" s="106" t="e">
        <f ca="true">+IF(AND(ISNUMBER(OFFSET('Sanitation Data'!$E$5,0,10*ROW('Sanitation Data'!E149))),'Data Summary'!CU155="Yes"),100-OFFSET('Sanitation Data'!$E$5,0,10*ROW('Sanitation Data'!E149)),NA())</f>
        <v>#N/A</v>
      </c>
      <c r="AG155" s="106" t="e">
        <f ca="true">+IF(AND(ISNUMBER(OFFSET('Sanitation Data'!$E$7,0,10*ROW('Sanitation Data'!E149))),'Data Summary'!CV155="Yes"),OFFSET('Sanitation Data'!$E$7,0,10*ROW('Sanitation Data'!E149)),NA())</f>
        <v>#N/A</v>
      </c>
      <c r="AH155" s="106" t="e">
        <f ca="true">+IF(AND(ISNUMBER(OFFSET('Sanitation Data'!$E$11,0,10*ROW('Sanitation Data'!E149))),'Data Summary'!CW155="Yes"),OFFSET('Sanitation Data'!$E$11,0,10*ROW('Sanitation Data'!E149)),NA())</f>
        <v>#N/A</v>
      </c>
      <c r="AI155" s="106" t="e">
        <f ca="true">+IF(AND(ISNUMBER(OFFSET('Sanitation Data'!$E$12,0,10*ROW('Sanitation Data'!E149))),'Data Summary'!CX155="Yes"),OFFSET('Sanitation Data'!$E$12,0,10*ROW('Sanitation Data'!E149)),NA())</f>
        <v>#N/A</v>
      </c>
      <c r="AJ155" s="106" t="e">
        <f ca="true">+IF(AND(ISNUMBER(OFFSET('Sanitation Data'!$E$13,0,10*ROW('Sanitation Data'!E149))),'Data Summary'!CY155="Yes"),OFFSET('Sanitation Data'!$E$13,0,10*ROW('Sanitation Data'!E149)),NA())</f>
        <v>#N/A</v>
      </c>
      <c r="AK155" s="106" t="e">
        <f ca="true">+IF(AND(ISNUMBER(OFFSET('Sanitation Data'!$F$5,0,10*ROW('Sanitation Data'!F149))),'Data Summary'!CZ155="Yes"),100-OFFSET('Sanitation Data'!$F$5,0,10*ROW('Sanitation Data'!F149)),NA())</f>
        <v>#N/A</v>
      </c>
      <c r="AL155" s="106" t="e">
        <f ca="true">+IF(AND(ISNUMBER(OFFSET('Sanitation Data'!$F$7,0,10*ROW('Sanitation Data'!F149))),'Data Summary'!DA155="Yes"),OFFSET('Sanitation Data'!$F$7,0,10*ROW('Sanitation Data'!F149)),NA())</f>
        <v>#N/A</v>
      </c>
      <c r="AM155" s="106" t="e">
        <f ca="true">+IF(AND(ISNUMBER(OFFSET('Sanitation Data'!$F$11,0,10*ROW('Sanitation Data'!F149))),'Data Summary'!DB155="Yes"),OFFSET('Sanitation Data'!$F$11,0,10*ROW('Sanitation Data'!F149)),NA())</f>
        <v>#N/A</v>
      </c>
      <c r="AN155" s="106" t="e">
        <f ca="true">+IF(AND(ISNUMBER(OFFSET('Sanitation Data'!$F$12,0,10*ROW('Sanitation Data'!F149))),'Data Summary'!DC155="Yes"),OFFSET('Sanitation Data'!$F$12,0,10*ROW('Sanitation Data'!F149)),NA())</f>
        <v>#N/A</v>
      </c>
      <c r="AO155" s="106" t="e">
        <f ca="true">+IF(AND(ISNUMBER(OFFSET('Sanitation Data'!$F$13,0,10*ROW('Sanitation Data'!F149))),'Data Summary'!DD155="Yes"),OFFSET('Sanitation Data'!$F$13,0,10*ROW('Sanitation Data'!F149)),NA())</f>
        <v>#N/A</v>
      </c>
      <c r="AP155" s="106" t="e">
        <f ca="true">+IF(AND(ISNUMBER(OFFSET('Sanitation Data'!$G$5,0,10*ROW('Sanitation Data'!G149))),'Data Summary'!DE155="Yes"),100-OFFSET('Sanitation Data'!$G$5,0,10*ROW('Sanitation Data'!G149)),NA())</f>
        <v>#N/A</v>
      </c>
      <c r="AQ155" s="106" t="e">
        <f ca="true">+IF(AND(ISNUMBER(OFFSET('Sanitation Data'!$G$7,0,10*ROW('Sanitation Data'!G149))),'Data Summary'!DF155="Yes"),OFFSET('Sanitation Data'!$G$7,0,10*ROW('Sanitation Data'!G149)),NA())</f>
        <v>#N/A</v>
      </c>
      <c r="AR155" s="106" t="e">
        <f ca="true">+IF(AND(ISNUMBER(OFFSET('Sanitation Data'!$G$11,0,10*ROW('Sanitation Data'!G149))),'Data Summary'!DG155="Yes"),OFFSET('Sanitation Data'!$G$11,0,10*ROW('Sanitation Data'!G149)),NA())</f>
        <v>#N/A</v>
      </c>
      <c r="AS155" s="106" t="e">
        <f ca="true">+IF(AND(ISNUMBER(OFFSET('Sanitation Data'!$G$12,0,10*ROW('Sanitation Data'!G149))),'Data Summary'!DH155="Yes"),OFFSET('Sanitation Data'!$G$12,0,10*ROW('Sanitation Data'!G149)),NA())</f>
        <v>#N/A</v>
      </c>
      <c r="AT155" s="106" t="e">
        <f ca="true">+IF(AND(ISNUMBER(OFFSET('Sanitation Data'!$G$13,0,10*ROW('Sanitation Data'!G149))),'Data Summary'!DI155="Yes"),OFFSET('Sanitation Data'!$G$13,0,10*ROW('Sanitation Data'!G149)),NA())</f>
        <v>#N/A</v>
      </c>
      <c r="AU155" s="106" t="e">
        <f ca="true">+IF(AND(ISNUMBER(OFFSET('Sanitation Data'!$H$5,0,10*ROW('Sanitation Data'!H149))),'Data Summary'!DJ155="Yes"),100-OFFSET('Sanitation Data'!$H$5,0,10*ROW('Sanitation Data'!H149)),NA())</f>
        <v>#N/A</v>
      </c>
      <c r="AV155" s="106" t="e">
        <f ca="true">+IF(AND(ISNUMBER(OFFSET('Sanitation Data'!$H$7,0,10*ROW('Sanitation Data'!H149))),'Data Summary'!DK155="Yes"),OFFSET('Sanitation Data'!$H$7,0,10*ROW('Sanitation Data'!H149)),NA())</f>
        <v>#N/A</v>
      </c>
      <c r="AW155" s="106" t="e">
        <f ca="true">+IF(AND(ISNUMBER(OFFSET('Sanitation Data'!$H$11,0,10*ROW('Sanitation Data'!H149))),'Data Summary'!DL155="Yes"),OFFSET('Sanitation Data'!$H$11,0,10*ROW('Sanitation Data'!H149)),NA())</f>
        <v>#N/A</v>
      </c>
      <c r="AX155" s="106" t="e">
        <f ca="true">+IF(AND(ISNUMBER(OFFSET('Sanitation Data'!$H$12,0,10*ROW('Sanitation Data'!H149))),'Data Summary'!DM155="Yes"),OFFSET('Sanitation Data'!$H$12,0,10*ROW('Sanitation Data'!H149)),NA())</f>
        <v>#N/A</v>
      </c>
      <c r="AY155" s="106" t="e">
        <f ca="true">+IF(AND(ISNUMBER(OFFSET('Sanitation Data'!$H$13,0,10*ROW('Sanitation Data'!H149))),'Data Summary'!DN155="Yes"),OFFSET('Sanitation Data'!$H$13,0,10*ROW('Sanitation Data'!H149)),NA())</f>
        <v>#N/A</v>
      </c>
      <c r="AZ155" s="111" t="e">
        <f ca="true">+IF(AND(ISNUMBER(OFFSET('Hygiene Data'!$C$6,0,10*ROW('Hygiene Data'!C149))),'Data Summary'!DO155="Yes"),OFFSET('Hygiene Data'!$C$6,0,10*ROW('Hygiene Data'!C149)),NA())</f>
        <v>#N/A</v>
      </c>
      <c r="BA155" s="111" t="e">
        <f ca="true">+IF(AND(ISNUMBER(OFFSET('Hygiene Data'!$C$8,0,10*ROW('Hygiene Data'!C149))),'Data Summary'!DP155="Yes"),OFFSET('Hygiene Data'!$C$8,0,10*ROW('Hygiene Data'!C149)),NA())</f>
        <v>#N/A</v>
      </c>
      <c r="BB155" s="111" t="e">
        <f ca="true">+IF(AND(ISNUMBER(OFFSET('Hygiene Data'!$C$10,0,10*ROW('Hygiene Data'!C149))),'Data Summary'!DQ155="Yes"),OFFSET('Hygiene Data'!$C$10,0,10*ROW('Hygiene Data'!C149)),NA())</f>
        <v>#N/A</v>
      </c>
      <c r="BC155" s="111" t="e">
        <f ca="true">+IF(AND(ISNUMBER(OFFSET('Hygiene Data'!$D$6,0,10*ROW('Hygiene Data'!D149))),'Data Summary'!DR155="Yes"),OFFSET('Hygiene Data'!$D$6,0,10*ROW('Hygiene Data'!D149)),NA())</f>
        <v>#N/A</v>
      </c>
      <c r="BD155" s="111" t="e">
        <f ca="true">+IF(AND(ISNUMBER(OFFSET('Hygiene Data'!$D$8,0,10*ROW('Hygiene Data'!D149))),'Data Summary'!DS155="Yes"),OFFSET('Hygiene Data'!$D$8,0,10*ROW('Hygiene Data'!D149)),NA())</f>
        <v>#N/A</v>
      </c>
      <c r="BE155" s="111" t="e">
        <f ca="true">+IF(AND(ISNUMBER(OFFSET('Hygiene Data'!$D$10,0,10*ROW('Hygiene Data'!D149))),'Data Summary'!DT155="Yes"),OFFSET('Hygiene Data'!$D$10,0,10*ROW('Hygiene Data'!D149)),NA())</f>
        <v>#N/A</v>
      </c>
      <c r="BF155" s="111" t="e">
        <f ca="true">+IF(AND(ISNUMBER(OFFSET('Hygiene Data'!$E$6,0,10*ROW('Hygiene Data'!E149))),'Data Summary'!DU155="Yes"),OFFSET('Hygiene Data'!$E$6,0,10*ROW('Hygiene Data'!E149)),NA())</f>
        <v>#N/A</v>
      </c>
      <c r="BG155" s="111" t="e">
        <f ca="true">+IF(AND(ISNUMBER(OFFSET('Hygiene Data'!$E$8,0,10*ROW('Hygiene Data'!E149))),'Data Summary'!DV155="Yes"),OFFSET('Hygiene Data'!$E$8,0,10*ROW('Hygiene Data'!E149)),NA())</f>
        <v>#N/A</v>
      </c>
      <c r="BH155" s="111" t="e">
        <f ca="true">+IF(AND(ISNUMBER(OFFSET('Hygiene Data'!$E$10,0,10*ROW('Hygiene Data'!E149))),'Data Summary'!DW155="Yes"),OFFSET('Hygiene Data'!$E$10,0,10*ROW('Hygiene Data'!E149)),NA())</f>
        <v>#N/A</v>
      </c>
      <c r="BI155" s="111" t="e">
        <f ca="true">+IF(AND(ISNUMBER(OFFSET('Hygiene Data'!$F$6,0,10*ROW('Hygiene Data'!F149))),'Data Summary'!DX155="Yes"),OFFSET('Hygiene Data'!$F$6,0,10*ROW('Hygiene Data'!F149)),NA())</f>
        <v>#N/A</v>
      </c>
      <c r="BJ155" s="111" t="e">
        <f ca="true">+IF(AND(ISNUMBER(OFFSET('Hygiene Data'!$F$8,0,10*ROW('Hygiene Data'!F149))),'Data Summary'!DY155="Yes"),OFFSET('Hygiene Data'!$F$8,0,10*ROW('Hygiene Data'!F149)),NA())</f>
        <v>#N/A</v>
      </c>
      <c r="BK155" s="111" t="e">
        <f ca="true">+IF(AND(ISNUMBER(OFFSET('Hygiene Data'!$F$10,0,10*ROW('Hygiene Data'!F149))),'Data Summary'!DZ155="Yes"),OFFSET('Hygiene Data'!$F$10,0,10*ROW('Hygiene Data'!F149)),NA())</f>
        <v>#N/A</v>
      </c>
      <c r="BL155" s="111" t="e">
        <f ca="true">+IF(AND(ISNUMBER(OFFSET('Hygiene Data'!$G$6,0,10*ROW('Hygiene Data'!G149))),'Data Summary'!EA155="Yes"),OFFSET('Hygiene Data'!$G$6,0,10*ROW('Hygiene Data'!G149)),NA())</f>
        <v>#N/A</v>
      </c>
      <c r="BM155" s="111" t="e">
        <f ca="true">+IF(AND(ISNUMBER(OFFSET('Hygiene Data'!$G$8,0,10*ROW('Hygiene Data'!G149))),'Data Summary'!EB155="Yes"),OFFSET('Hygiene Data'!$G$8,0,10*ROW('Hygiene Data'!G149)),NA())</f>
        <v>#N/A</v>
      </c>
      <c r="BN155" s="111" t="e">
        <f ca="true">+IF(AND(ISNUMBER(OFFSET('Hygiene Data'!$G$10,0,10*ROW('Hygiene Data'!G149))),'Data Summary'!EC155="Yes"),OFFSET('Hygiene Data'!$G$10,0,10*ROW('Hygiene Data'!G149)),NA())</f>
        <v>#N/A</v>
      </c>
      <c r="BO155" s="111" t="e">
        <f ca="true">+IF(AND(ISNUMBER(OFFSET('Hygiene Data'!$H$6,0,10*ROW('Hygiene Data'!H149))),'Data Summary'!ED155="Yes"),OFFSET('Hygiene Data'!$H$6,0,10*ROW('Hygiene Data'!H149)),NA())</f>
        <v>#N/A</v>
      </c>
      <c r="BP155" s="111" t="e">
        <f ca="true">+IF(AND(ISNUMBER(OFFSET('Hygiene Data'!$H$8,0,10*ROW('Hygiene Data'!H149))),'Data Summary'!EE155="Yes"),OFFSET('Hygiene Data'!$H$8,0,10*ROW('Hygiene Data'!H149)),NA())</f>
        <v>#N/A</v>
      </c>
      <c r="BQ155" s="111" t="e">
        <f ca="true">+IF(AND(ISNUMBER(OFFSET('Hygiene Data'!$H$10,0,10*ROW('Hygiene Data'!H149))),'Data Summary'!EF155="Yes"),OFFSET('Hygiene Data'!$H$10,0,10*ROW('Hygiene Data'!H149)),NA())</f>
        <v>#N/A</v>
      </c>
    </row>
    <row r="156" x14ac:dyDescent="0.2">
      <c r="A156" s="59" t="e">
        <f ca="true">+IF(OFFSET('Water Data'!$B$1,0,10*ROW('Water Data'!B150))="",NA(),OFFSET('Water Data'!$B$1,0,10*ROW('Water Data'!B150)))</f>
        <v>#N/A</v>
      </c>
      <c r="B156" s="59" t="e">
        <f ca="true">+IF(OFFSET('Water Data'!$A$3,0,10*ROW('Water Data'!A153))="",NA(),OFFSET('Water Data'!$A$3,0,10*ROW('Water Data'!A153)))</f>
        <v>#N/A</v>
      </c>
      <c r="C156" s="59" t="e">
        <f ca="true">+IF(OFFSET('Water Data'!$C$3,0,10*ROW('Water Data'!C153))="",NA(),OFFSET('Water Data'!$C$3,0,10*ROW('Water Data'!C153)))</f>
        <v>#N/A</v>
      </c>
      <c r="D156" s="60" t="e">
        <f ca="true">+IF(AND(ISNUMBER(OFFSET('Water Data'!$C$5,0,10*ROW('Water Data'!C150))),'Data Summary'!BS156="Yes"),100-OFFSET('Water Data'!$C$5,0,10*ROW('Water Data'!C150)),NA())</f>
        <v>#N/A</v>
      </c>
      <c r="E156" s="60" t="e">
        <f ca="true">+IF(AND(ISNUMBER(OFFSET('Water Data'!$C$7,0,10*ROW('Water Data'!C150))),'Data Summary'!BT156="Yes"),OFFSET('Water Data'!$C$7,0,10*ROW('Water Data'!C150)),NA())</f>
        <v>#N/A</v>
      </c>
      <c r="F156" s="60" t="e">
        <f ca="true">+IF(AND(ISNUMBER(OFFSET('Water Data'!$C$10,0,10*ROW('Water Data'!C150))),'Data Summary'!BU156="Yes"),OFFSET('Water Data'!$C$10,0,10*ROW('Water Data'!C150)),NA())</f>
        <v>#N/A</v>
      </c>
      <c r="G156" s="60" t="e">
        <f ca="true">+IF(AND(ISNUMBER(OFFSET('Water Data'!$D$5,0,10*ROW('Water Data'!D150))),'Data Summary'!BV156="Yes"),100-OFFSET('Water Data'!$D$5,0,10*ROW('Water Data'!D150)),NA())</f>
        <v>#N/A</v>
      </c>
      <c r="H156" s="60" t="e">
        <f ca="true">+IF(AND(ISNUMBER(OFFSET('Water Data'!$D$7,0,10*ROW('Water Data'!D150))),'Data Summary'!BW156="Yes"),OFFSET('Water Data'!$D$7,0,10*ROW('Water Data'!D150)),NA())</f>
        <v>#N/A</v>
      </c>
      <c r="I156" s="60" t="e">
        <f ca="true">+IF(AND(ISNUMBER(OFFSET('Water Data'!$D$10,0,10*ROW('Water Data'!D150))),'Data Summary'!BX156="Yes"),OFFSET('Water Data'!$D$10,0,10*ROW('Water Data'!D150)),NA())</f>
        <v>#N/A</v>
      </c>
      <c r="J156" s="60" t="e">
        <f ca="true">+IF(AND(ISNUMBER(OFFSET('Water Data'!$E$5,0,10*ROW('Water Data'!E150))),'Data Summary'!BY156="Yes"),100-OFFSET('Water Data'!$E$5,0,10*ROW('Water Data'!E150)),NA())</f>
        <v>#N/A</v>
      </c>
      <c r="K156" s="60" t="e">
        <f ca="true">+IF(AND(ISNUMBER(OFFSET('Water Data'!$E$7,0,10*ROW('Water Data'!E150))),'Data Summary'!BZ156="Yes"),OFFSET('Water Data'!$E$7,0,10*ROW('Water Data'!E150)),NA())</f>
        <v>#N/A</v>
      </c>
      <c r="L156" s="60" t="e">
        <f ca="true">+IF(AND(ISNUMBER(OFFSET('Water Data'!$E$10,0,10*ROW('Water Data'!E150))),'Data Summary'!CA156="Yes"),OFFSET('Water Data'!$E$10,0,10*ROW('Water Data'!E150)),NA())</f>
        <v>#N/A</v>
      </c>
      <c r="M156" s="60" t="e">
        <f ca="true">+IF(AND(ISNUMBER(OFFSET('Water Data'!$F$5,0,10*ROW('Water Data'!F150))),'Data Summary'!CB156="Yes"),100-OFFSET('Water Data'!$F$5,0,10*ROW('Water Data'!F150)),NA())</f>
        <v>#N/A</v>
      </c>
      <c r="N156" s="60" t="e">
        <f ca="true">+IF(AND(ISNUMBER(OFFSET('Water Data'!$F$7,0,10*ROW('Water Data'!F150))),'Data Summary'!CC156="Yes"),OFFSET('Water Data'!$F$7,0,10*ROW('Water Data'!F150)),NA())</f>
        <v>#N/A</v>
      </c>
      <c r="O156" s="60" t="e">
        <f ca="true">+IF(AND(ISNUMBER(OFFSET('Water Data'!$F$10,0,10*ROW('Water Data'!F150))),'Data Summary'!CD156="Yes"),OFFSET('Water Data'!$F$10,0,10*ROW('Water Data'!F150)),NA())</f>
        <v>#N/A</v>
      </c>
      <c r="P156" s="60" t="e">
        <f ca="true">+IF(AND(ISNUMBER(OFFSET('Water Data'!$G$5,0,10*ROW('Water Data'!G150))),'Data Summary'!CE156="Yes"),100-OFFSET('Water Data'!$G$5,0,10*ROW('Water Data'!G150)),NA())</f>
        <v>#N/A</v>
      </c>
      <c r="Q156" s="60" t="e">
        <f ca="true">+IF(AND(ISNUMBER(OFFSET('Water Data'!$G$7,0,10*ROW('Water Data'!G150))),'Data Summary'!CF156="Yes"),OFFSET('Water Data'!$G$7,0,10*ROW('Water Data'!G150)),NA())</f>
        <v>#N/A</v>
      </c>
      <c r="R156" s="60" t="e">
        <f ca="true">+IF(AND(ISNUMBER(OFFSET('Water Data'!$G$10,0,10*ROW('Water Data'!G150))),'Data Summary'!CG156="Yes"),OFFSET('Water Data'!$G$10,0,10*ROW('Water Data'!G150)),NA())</f>
        <v>#N/A</v>
      </c>
      <c r="S156" s="60" t="e">
        <f ca="true">+IF(AND(ISNUMBER(OFFSET('Water Data'!$H$5,0,10*ROW('Water Data'!H150))),'Data Summary'!CH156="Yes"),100-OFFSET('Water Data'!$H$5,0,10*ROW('Water Data'!H150)),NA())</f>
        <v>#N/A</v>
      </c>
      <c r="T156" s="60" t="e">
        <f ca="true">+IF(AND(ISNUMBER(OFFSET('Water Data'!$H$7,0,10*ROW('Water Data'!H150))),'Data Summary'!CI156="Yes"),OFFSET('Water Data'!$H$7,0,10*ROW('Water Data'!H150)),NA())</f>
        <v>#N/A</v>
      </c>
      <c r="U156" s="60" t="e">
        <f ca="true">+IF(AND(ISNUMBER(OFFSET('Water Data'!$H$10,0,10*ROW('Water Data'!H150))),'Data Summary'!CJ156="Yes"),OFFSET('Water Data'!$H$10,0,10*ROW('Water Data'!H150)),NA())</f>
        <v>#N/A</v>
      </c>
      <c r="V156" s="106" t="e">
        <f ca="true">+IF(AND(ISNUMBER(OFFSET('Sanitation Data'!$C$5,0,10*ROW('Sanitation Data'!C150))),'Data Summary'!CK156="Yes"),100-OFFSET('Sanitation Data'!$C$5,0,10*ROW('Sanitation Data'!C150)),NA())</f>
        <v>#N/A</v>
      </c>
      <c r="W156" s="106" t="e">
        <f ca="true">+IF(AND(ISNUMBER(OFFSET('Sanitation Data'!$C$7,0,10*ROW('Sanitation Data'!C150))),'Data Summary'!CL156="Yes"),OFFSET('Sanitation Data'!$C$7,0,10*ROW('Sanitation Data'!C150)),NA())</f>
        <v>#N/A</v>
      </c>
      <c r="X156" s="106" t="e">
        <f ca="true">+IF(AND(ISNUMBER(OFFSET('Sanitation Data'!$C$11,0,10*ROW('Sanitation Data'!C150))),'Data Summary'!CM156="Yes"),OFFSET('Sanitation Data'!$C$11,0,10*ROW('Sanitation Data'!C150)),NA())</f>
        <v>#N/A</v>
      </c>
      <c r="Y156" s="106" t="e">
        <f ca="true">+IF(AND(ISNUMBER(OFFSET('Sanitation Data'!$C$12,0,10*ROW('Sanitation Data'!C150))),'Data Summary'!CN156="Yes"),OFFSET('Sanitation Data'!$C$12,0,10*ROW('Sanitation Data'!C150)),NA())</f>
        <v>#N/A</v>
      </c>
      <c r="Z156" s="106" t="e">
        <f ca="true">+IF(AND(ISNUMBER(OFFSET('Sanitation Data'!$C$13,0,10*ROW('Sanitation Data'!C150))),'Data Summary'!CO156="Yes"),OFFSET('Sanitation Data'!$C$13,0,10*ROW('Sanitation Data'!C150)),NA())</f>
        <v>#N/A</v>
      </c>
      <c r="AA156" s="106" t="e">
        <f ca="true">+IF(AND(ISNUMBER(OFFSET('Sanitation Data'!$D$5,0,10*ROW('Sanitation Data'!D150))),'Data Summary'!CP156="Yes"),100-OFFSET('Sanitation Data'!$D$5,0,10*ROW('Sanitation Data'!D150)),NA())</f>
        <v>#N/A</v>
      </c>
      <c r="AB156" s="106" t="e">
        <f ca="true">+IF(AND(ISNUMBER(OFFSET('Sanitation Data'!$D$7,0,10*ROW('Sanitation Data'!D150))),'Data Summary'!CQ156="Yes"),OFFSET('Sanitation Data'!$D$7,0,10*ROW('Sanitation Data'!D150)),NA())</f>
        <v>#N/A</v>
      </c>
      <c r="AC156" s="106" t="e">
        <f ca="true">+IF(AND(ISNUMBER(OFFSET('Sanitation Data'!$D$11,0,10*ROW('Sanitation Data'!D150))),'Data Summary'!CR156="Yes"),OFFSET('Sanitation Data'!$D$11,0,10*ROW('Sanitation Data'!D150)),NA())</f>
        <v>#N/A</v>
      </c>
      <c r="AD156" s="106" t="e">
        <f ca="true">+IF(AND(ISNUMBER(OFFSET('Sanitation Data'!$D$12,0,10*ROW('Sanitation Data'!D150))),'Data Summary'!CS156="Yes"),OFFSET('Sanitation Data'!$D$12,0,10*ROW('Sanitation Data'!D150)),NA())</f>
        <v>#N/A</v>
      </c>
      <c r="AE156" s="106" t="e">
        <f ca="true">+IF(AND(ISNUMBER(OFFSET('Sanitation Data'!$D$13,0,10*ROW('Sanitation Data'!D150))),'Data Summary'!CT156="Yes"),OFFSET('Sanitation Data'!$D$13,0,10*ROW('Sanitation Data'!D150)),NA())</f>
        <v>#N/A</v>
      </c>
      <c r="AF156" s="106" t="e">
        <f ca="true">+IF(AND(ISNUMBER(OFFSET('Sanitation Data'!$E$5,0,10*ROW('Sanitation Data'!E150))),'Data Summary'!CU156="Yes"),100-OFFSET('Sanitation Data'!$E$5,0,10*ROW('Sanitation Data'!E150)),NA())</f>
        <v>#N/A</v>
      </c>
      <c r="AG156" s="106" t="e">
        <f ca="true">+IF(AND(ISNUMBER(OFFSET('Sanitation Data'!$E$7,0,10*ROW('Sanitation Data'!E150))),'Data Summary'!CV156="Yes"),OFFSET('Sanitation Data'!$E$7,0,10*ROW('Sanitation Data'!E150)),NA())</f>
        <v>#N/A</v>
      </c>
      <c r="AH156" s="106" t="e">
        <f ca="true">+IF(AND(ISNUMBER(OFFSET('Sanitation Data'!$E$11,0,10*ROW('Sanitation Data'!E150))),'Data Summary'!CW156="Yes"),OFFSET('Sanitation Data'!$E$11,0,10*ROW('Sanitation Data'!E150)),NA())</f>
        <v>#N/A</v>
      </c>
      <c r="AI156" s="106" t="e">
        <f ca="true">+IF(AND(ISNUMBER(OFFSET('Sanitation Data'!$E$12,0,10*ROW('Sanitation Data'!E150))),'Data Summary'!CX156="Yes"),OFFSET('Sanitation Data'!$E$12,0,10*ROW('Sanitation Data'!E150)),NA())</f>
        <v>#N/A</v>
      </c>
      <c r="AJ156" s="106" t="e">
        <f ca="true">+IF(AND(ISNUMBER(OFFSET('Sanitation Data'!$E$13,0,10*ROW('Sanitation Data'!E150))),'Data Summary'!CY156="Yes"),OFFSET('Sanitation Data'!$E$13,0,10*ROW('Sanitation Data'!E150)),NA())</f>
        <v>#N/A</v>
      </c>
      <c r="AK156" s="106" t="e">
        <f ca="true">+IF(AND(ISNUMBER(OFFSET('Sanitation Data'!$F$5,0,10*ROW('Sanitation Data'!F150))),'Data Summary'!CZ156="Yes"),100-OFFSET('Sanitation Data'!$F$5,0,10*ROW('Sanitation Data'!F150)),NA())</f>
        <v>#N/A</v>
      </c>
      <c r="AL156" s="106" t="e">
        <f ca="true">+IF(AND(ISNUMBER(OFFSET('Sanitation Data'!$F$7,0,10*ROW('Sanitation Data'!F150))),'Data Summary'!DA156="Yes"),OFFSET('Sanitation Data'!$F$7,0,10*ROW('Sanitation Data'!F150)),NA())</f>
        <v>#N/A</v>
      </c>
      <c r="AM156" s="106" t="e">
        <f ca="true">+IF(AND(ISNUMBER(OFFSET('Sanitation Data'!$F$11,0,10*ROW('Sanitation Data'!F150))),'Data Summary'!DB156="Yes"),OFFSET('Sanitation Data'!$F$11,0,10*ROW('Sanitation Data'!F150)),NA())</f>
        <v>#N/A</v>
      </c>
      <c r="AN156" s="106" t="e">
        <f ca="true">+IF(AND(ISNUMBER(OFFSET('Sanitation Data'!$F$12,0,10*ROW('Sanitation Data'!F150))),'Data Summary'!DC156="Yes"),OFFSET('Sanitation Data'!$F$12,0,10*ROW('Sanitation Data'!F150)),NA())</f>
        <v>#N/A</v>
      </c>
      <c r="AO156" s="106" t="e">
        <f ca="true">+IF(AND(ISNUMBER(OFFSET('Sanitation Data'!$F$13,0,10*ROW('Sanitation Data'!F150))),'Data Summary'!DD156="Yes"),OFFSET('Sanitation Data'!$F$13,0,10*ROW('Sanitation Data'!F150)),NA())</f>
        <v>#N/A</v>
      </c>
      <c r="AP156" s="106" t="e">
        <f ca="true">+IF(AND(ISNUMBER(OFFSET('Sanitation Data'!$G$5,0,10*ROW('Sanitation Data'!G150))),'Data Summary'!DE156="Yes"),100-OFFSET('Sanitation Data'!$G$5,0,10*ROW('Sanitation Data'!G150)),NA())</f>
        <v>#N/A</v>
      </c>
      <c r="AQ156" s="106" t="e">
        <f ca="true">+IF(AND(ISNUMBER(OFFSET('Sanitation Data'!$G$7,0,10*ROW('Sanitation Data'!G150))),'Data Summary'!DF156="Yes"),OFFSET('Sanitation Data'!$G$7,0,10*ROW('Sanitation Data'!G150)),NA())</f>
        <v>#N/A</v>
      </c>
      <c r="AR156" s="106" t="e">
        <f ca="true">+IF(AND(ISNUMBER(OFFSET('Sanitation Data'!$G$11,0,10*ROW('Sanitation Data'!G150))),'Data Summary'!DG156="Yes"),OFFSET('Sanitation Data'!$G$11,0,10*ROW('Sanitation Data'!G150)),NA())</f>
        <v>#N/A</v>
      </c>
      <c r="AS156" s="106" t="e">
        <f ca="true">+IF(AND(ISNUMBER(OFFSET('Sanitation Data'!$G$12,0,10*ROW('Sanitation Data'!G150))),'Data Summary'!DH156="Yes"),OFFSET('Sanitation Data'!$G$12,0,10*ROW('Sanitation Data'!G150)),NA())</f>
        <v>#N/A</v>
      </c>
      <c r="AT156" s="106" t="e">
        <f ca="true">+IF(AND(ISNUMBER(OFFSET('Sanitation Data'!$G$13,0,10*ROW('Sanitation Data'!G150))),'Data Summary'!DI156="Yes"),OFFSET('Sanitation Data'!$G$13,0,10*ROW('Sanitation Data'!G150)),NA())</f>
        <v>#N/A</v>
      </c>
      <c r="AU156" s="106" t="e">
        <f ca="true">+IF(AND(ISNUMBER(OFFSET('Sanitation Data'!$H$5,0,10*ROW('Sanitation Data'!H150))),'Data Summary'!DJ156="Yes"),100-OFFSET('Sanitation Data'!$H$5,0,10*ROW('Sanitation Data'!H150)),NA())</f>
        <v>#N/A</v>
      </c>
      <c r="AV156" s="106" t="e">
        <f ca="true">+IF(AND(ISNUMBER(OFFSET('Sanitation Data'!$H$7,0,10*ROW('Sanitation Data'!H150))),'Data Summary'!DK156="Yes"),OFFSET('Sanitation Data'!$H$7,0,10*ROW('Sanitation Data'!H150)),NA())</f>
        <v>#N/A</v>
      </c>
      <c r="AW156" s="106" t="e">
        <f ca="true">+IF(AND(ISNUMBER(OFFSET('Sanitation Data'!$H$11,0,10*ROW('Sanitation Data'!H150))),'Data Summary'!DL156="Yes"),OFFSET('Sanitation Data'!$H$11,0,10*ROW('Sanitation Data'!H150)),NA())</f>
        <v>#N/A</v>
      </c>
      <c r="AX156" s="106" t="e">
        <f ca="true">+IF(AND(ISNUMBER(OFFSET('Sanitation Data'!$H$12,0,10*ROW('Sanitation Data'!H150))),'Data Summary'!DM156="Yes"),OFFSET('Sanitation Data'!$H$12,0,10*ROW('Sanitation Data'!H150)),NA())</f>
        <v>#N/A</v>
      </c>
      <c r="AY156" s="106" t="e">
        <f ca="true">+IF(AND(ISNUMBER(OFFSET('Sanitation Data'!$H$13,0,10*ROW('Sanitation Data'!H150))),'Data Summary'!DN156="Yes"),OFFSET('Sanitation Data'!$H$13,0,10*ROW('Sanitation Data'!H150)),NA())</f>
        <v>#N/A</v>
      </c>
      <c r="AZ156" s="111" t="e">
        <f ca="true">+IF(AND(ISNUMBER(OFFSET('Hygiene Data'!$C$6,0,10*ROW('Hygiene Data'!C150))),'Data Summary'!DO156="Yes"),OFFSET('Hygiene Data'!$C$6,0,10*ROW('Hygiene Data'!C150)),NA())</f>
        <v>#N/A</v>
      </c>
      <c r="BA156" s="111" t="e">
        <f ca="true">+IF(AND(ISNUMBER(OFFSET('Hygiene Data'!$C$8,0,10*ROW('Hygiene Data'!C150))),'Data Summary'!DP156="Yes"),OFFSET('Hygiene Data'!$C$8,0,10*ROW('Hygiene Data'!C150)),NA())</f>
        <v>#N/A</v>
      </c>
      <c r="BB156" s="111" t="e">
        <f ca="true">+IF(AND(ISNUMBER(OFFSET('Hygiene Data'!$C$10,0,10*ROW('Hygiene Data'!C150))),'Data Summary'!DQ156="Yes"),OFFSET('Hygiene Data'!$C$10,0,10*ROW('Hygiene Data'!C150)),NA())</f>
        <v>#N/A</v>
      </c>
      <c r="BC156" s="111" t="e">
        <f ca="true">+IF(AND(ISNUMBER(OFFSET('Hygiene Data'!$D$6,0,10*ROW('Hygiene Data'!D150))),'Data Summary'!DR156="Yes"),OFFSET('Hygiene Data'!$D$6,0,10*ROW('Hygiene Data'!D150)),NA())</f>
        <v>#N/A</v>
      </c>
      <c r="BD156" s="111" t="e">
        <f ca="true">+IF(AND(ISNUMBER(OFFSET('Hygiene Data'!$D$8,0,10*ROW('Hygiene Data'!D150))),'Data Summary'!DS156="Yes"),OFFSET('Hygiene Data'!$D$8,0,10*ROW('Hygiene Data'!D150)),NA())</f>
        <v>#N/A</v>
      </c>
      <c r="BE156" s="111" t="e">
        <f ca="true">+IF(AND(ISNUMBER(OFFSET('Hygiene Data'!$D$10,0,10*ROW('Hygiene Data'!D150))),'Data Summary'!DT156="Yes"),OFFSET('Hygiene Data'!$D$10,0,10*ROW('Hygiene Data'!D150)),NA())</f>
        <v>#N/A</v>
      </c>
      <c r="BF156" s="111" t="e">
        <f ca="true">+IF(AND(ISNUMBER(OFFSET('Hygiene Data'!$E$6,0,10*ROW('Hygiene Data'!E150))),'Data Summary'!DU156="Yes"),OFFSET('Hygiene Data'!$E$6,0,10*ROW('Hygiene Data'!E150)),NA())</f>
        <v>#N/A</v>
      </c>
      <c r="BG156" s="111" t="e">
        <f ca="true">+IF(AND(ISNUMBER(OFFSET('Hygiene Data'!$E$8,0,10*ROW('Hygiene Data'!E150))),'Data Summary'!DV156="Yes"),OFFSET('Hygiene Data'!$E$8,0,10*ROW('Hygiene Data'!E150)),NA())</f>
        <v>#N/A</v>
      </c>
      <c r="BH156" s="111" t="e">
        <f ca="true">+IF(AND(ISNUMBER(OFFSET('Hygiene Data'!$E$10,0,10*ROW('Hygiene Data'!E150))),'Data Summary'!DW156="Yes"),OFFSET('Hygiene Data'!$E$10,0,10*ROW('Hygiene Data'!E150)),NA())</f>
        <v>#N/A</v>
      </c>
      <c r="BI156" s="111" t="e">
        <f ca="true">+IF(AND(ISNUMBER(OFFSET('Hygiene Data'!$F$6,0,10*ROW('Hygiene Data'!F150))),'Data Summary'!DX156="Yes"),OFFSET('Hygiene Data'!$F$6,0,10*ROW('Hygiene Data'!F150)),NA())</f>
        <v>#N/A</v>
      </c>
      <c r="BJ156" s="111" t="e">
        <f ca="true">+IF(AND(ISNUMBER(OFFSET('Hygiene Data'!$F$8,0,10*ROW('Hygiene Data'!F150))),'Data Summary'!DY156="Yes"),OFFSET('Hygiene Data'!$F$8,0,10*ROW('Hygiene Data'!F150)),NA())</f>
        <v>#N/A</v>
      </c>
      <c r="BK156" s="111" t="e">
        <f ca="true">+IF(AND(ISNUMBER(OFFSET('Hygiene Data'!$F$10,0,10*ROW('Hygiene Data'!F150))),'Data Summary'!DZ156="Yes"),OFFSET('Hygiene Data'!$F$10,0,10*ROW('Hygiene Data'!F150)),NA())</f>
        <v>#N/A</v>
      </c>
      <c r="BL156" s="111" t="e">
        <f ca="true">+IF(AND(ISNUMBER(OFFSET('Hygiene Data'!$G$6,0,10*ROW('Hygiene Data'!G150))),'Data Summary'!EA156="Yes"),OFFSET('Hygiene Data'!$G$6,0,10*ROW('Hygiene Data'!G150)),NA())</f>
        <v>#N/A</v>
      </c>
      <c r="BM156" s="111" t="e">
        <f ca="true">+IF(AND(ISNUMBER(OFFSET('Hygiene Data'!$G$8,0,10*ROW('Hygiene Data'!G150))),'Data Summary'!EB156="Yes"),OFFSET('Hygiene Data'!$G$8,0,10*ROW('Hygiene Data'!G150)),NA())</f>
        <v>#N/A</v>
      </c>
      <c r="BN156" s="111" t="e">
        <f ca="true">+IF(AND(ISNUMBER(OFFSET('Hygiene Data'!$G$10,0,10*ROW('Hygiene Data'!G150))),'Data Summary'!EC156="Yes"),OFFSET('Hygiene Data'!$G$10,0,10*ROW('Hygiene Data'!G150)),NA())</f>
        <v>#N/A</v>
      </c>
      <c r="BO156" s="111" t="e">
        <f ca="true">+IF(AND(ISNUMBER(OFFSET('Hygiene Data'!$H$6,0,10*ROW('Hygiene Data'!H150))),'Data Summary'!ED156="Yes"),OFFSET('Hygiene Data'!$H$6,0,10*ROW('Hygiene Data'!H150)),NA())</f>
        <v>#N/A</v>
      </c>
      <c r="BP156" s="111" t="e">
        <f ca="true">+IF(AND(ISNUMBER(OFFSET('Hygiene Data'!$H$8,0,10*ROW('Hygiene Data'!H150))),'Data Summary'!EE156="Yes"),OFFSET('Hygiene Data'!$H$8,0,10*ROW('Hygiene Data'!H150)),NA())</f>
        <v>#N/A</v>
      </c>
      <c r="BQ156" s="111" t="e">
        <f ca="true">+IF(AND(ISNUMBER(OFFSET('Hygiene Data'!$H$10,0,10*ROW('Hygiene Data'!H150))),'Data Summary'!EF156="Yes"),OFFSET('Hygiene Data'!$H$10,0,10*ROW('Hygiene Data'!H150)),NA())</f>
        <v>#N/A</v>
      </c>
    </row>
    <row r="157" x14ac:dyDescent="0.2">
      <c r="A157" s="59" t="e">
        <f ca="true">+IF(OFFSET('Water Data'!$B$1,0,10*ROW('Water Data'!B151))="",NA(),OFFSET('Water Data'!$B$1,0,10*ROW('Water Data'!B151)))</f>
        <v>#N/A</v>
      </c>
      <c r="B157" s="59" t="e">
        <f ca="true">+IF(OFFSET('Water Data'!$A$3,0,10*ROW('Water Data'!A154))="",NA(),OFFSET('Water Data'!$A$3,0,10*ROW('Water Data'!A154)))</f>
        <v>#N/A</v>
      </c>
      <c r="C157" s="59" t="e">
        <f ca="true">+IF(OFFSET('Water Data'!$C$3,0,10*ROW('Water Data'!C154))="",NA(),OFFSET('Water Data'!$C$3,0,10*ROW('Water Data'!C154)))</f>
        <v>#N/A</v>
      </c>
      <c r="D157" s="60" t="e">
        <f ca="true">+IF(AND(ISNUMBER(OFFSET('Water Data'!$C$5,0,10*ROW('Water Data'!C151))),'Data Summary'!BS157="Yes"),100-OFFSET('Water Data'!$C$5,0,10*ROW('Water Data'!C151)),NA())</f>
        <v>#N/A</v>
      </c>
      <c r="E157" s="60" t="e">
        <f ca="true">+IF(AND(ISNUMBER(OFFSET('Water Data'!$C$7,0,10*ROW('Water Data'!C151))),'Data Summary'!BT157="Yes"),OFFSET('Water Data'!$C$7,0,10*ROW('Water Data'!C151)),NA())</f>
        <v>#N/A</v>
      </c>
      <c r="F157" s="60" t="e">
        <f ca="true">+IF(AND(ISNUMBER(OFFSET('Water Data'!$C$10,0,10*ROW('Water Data'!C151))),'Data Summary'!BU157="Yes"),OFFSET('Water Data'!$C$10,0,10*ROW('Water Data'!C151)),NA())</f>
        <v>#N/A</v>
      </c>
      <c r="G157" s="60" t="e">
        <f ca="true">+IF(AND(ISNUMBER(OFFSET('Water Data'!$D$5,0,10*ROW('Water Data'!D151))),'Data Summary'!BV157="Yes"),100-OFFSET('Water Data'!$D$5,0,10*ROW('Water Data'!D151)),NA())</f>
        <v>#N/A</v>
      </c>
      <c r="H157" s="60" t="e">
        <f ca="true">+IF(AND(ISNUMBER(OFFSET('Water Data'!$D$7,0,10*ROW('Water Data'!D151))),'Data Summary'!BW157="Yes"),OFFSET('Water Data'!$D$7,0,10*ROW('Water Data'!D151)),NA())</f>
        <v>#N/A</v>
      </c>
      <c r="I157" s="60" t="e">
        <f ca="true">+IF(AND(ISNUMBER(OFFSET('Water Data'!$D$10,0,10*ROW('Water Data'!D151))),'Data Summary'!BX157="Yes"),OFFSET('Water Data'!$D$10,0,10*ROW('Water Data'!D151)),NA())</f>
        <v>#N/A</v>
      </c>
      <c r="J157" s="60" t="e">
        <f ca="true">+IF(AND(ISNUMBER(OFFSET('Water Data'!$E$5,0,10*ROW('Water Data'!E151))),'Data Summary'!BY157="Yes"),100-OFFSET('Water Data'!$E$5,0,10*ROW('Water Data'!E151)),NA())</f>
        <v>#N/A</v>
      </c>
      <c r="K157" s="60" t="e">
        <f ca="true">+IF(AND(ISNUMBER(OFFSET('Water Data'!$E$7,0,10*ROW('Water Data'!E151))),'Data Summary'!BZ157="Yes"),OFFSET('Water Data'!$E$7,0,10*ROW('Water Data'!E151)),NA())</f>
        <v>#N/A</v>
      </c>
      <c r="L157" s="60" t="e">
        <f ca="true">+IF(AND(ISNUMBER(OFFSET('Water Data'!$E$10,0,10*ROW('Water Data'!E151))),'Data Summary'!CA157="Yes"),OFFSET('Water Data'!$E$10,0,10*ROW('Water Data'!E151)),NA())</f>
        <v>#N/A</v>
      </c>
      <c r="M157" s="60" t="e">
        <f ca="true">+IF(AND(ISNUMBER(OFFSET('Water Data'!$F$5,0,10*ROW('Water Data'!F151))),'Data Summary'!CB157="Yes"),100-OFFSET('Water Data'!$F$5,0,10*ROW('Water Data'!F151)),NA())</f>
        <v>#N/A</v>
      </c>
      <c r="N157" s="60" t="e">
        <f ca="true">+IF(AND(ISNUMBER(OFFSET('Water Data'!$F$7,0,10*ROW('Water Data'!F151))),'Data Summary'!CC157="Yes"),OFFSET('Water Data'!$F$7,0,10*ROW('Water Data'!F151)),NA())</f>
        <v>#N/A</v>
      </c>
      <c r="O157" s="60" t="e">
        <f ca="true">+IF(AND(ISNUMBER(OFFSET('Water Data'!$F$10,0,10*ROW('Water Data'!F151))),'Data Summary'!CD157="Yes"),OFFSET('Water Data'!$F$10,0,10*ROW('Water Data'!F151)),NA())</f>
        <v>#N/A</v>
      </c>
      <c r="P157" s="60" t="e">
        <f ca="true">+IF(AND(ISNUMBER(OFFSET('Water Data'!$G$5,0,10*ROW('Water Data'!G151))),'Data Summary'!CE157="Yes"),100-OFFSET('Water Data'!$G$5,0,10*ROW('Water Data'!G151)),NA())</f>
        <v>#N/A</v>
      </c>
      <c r="Q157" s="60" t="e">
        <f ca="true">+IF(AND(ISNUMBER(OFFSET('Water Data'!$G$7,0,10*ROW('Water Data'!G151))),'Data Summary'!CF157="Yes"),OFFSET('Water Data'!$G$7,0,10*ROW('Water Data'!G151)),NA())</f>
        <v>#N/A</v>
      </c>
      <c r="R157" s="60" t="e">
        <f ca="true">+IF(AND(ISNUMBER(OFFSET('Water Data'!$G$10,0,10*ROW('Water Data'!G151))),'Data Summary'!CG157="Yes"),OFFSET('Water Data'!$G$10,0,10*ROW('Water Data'!G151)),NA())</f>
        <v>#N/A</v>
      </c>
      <c r="S157" s="60" t="e">
        <f ca="true">+IF(AND(ISNUMBER(OFFSET('Water Data'!$H$5,0,10*ROW('Water Data'!H151))),'Data Summary'!CH157="Yes"),100-OFFSET('Water Data'!$H$5,0,10*ROW('Water Data'!H151)),NA())</f>
        <v>#N/A</v>
      </c>
      <c r="T157" s="60" t="e">
        <f ca="true">+IF(AND(ISNUMBER(OFFSET('Water Data'!$H$7,0,10*ROW('Water Data'!H151))),'Data Summary'!CI157="Yes"),OFFSET('Water Data'!$H$7,0,10*ROW('Water Data'!H151)),NA())</f>
        <v>#N/A</v>
      </c>
      <c r="U157" s="60" t="e">
        <f ca="true">+IF(AND(ISNUMBER(OFFSET('Water Data'!$H$10,0,10*ROW('Water Data'!H151))),'Data Summary'!CJ157="Yes"),OFFSET('Water Data'!$H$10,0,10*ROW('Water Data'!H151)),NA())</f>
        <v>#N/A</v>
      </c>
      <c r="V157" s="106" t="e">
        <f ca="true">+IF(AND(ISNUMBER(OFFSET('Sanitation Data'!$C$5,0,10*ROW('Sanitation Data'!C151))),'Data Summary'!CK157="Yes"),100-OFFSET('Sanitation Data'!$C$5,0,10*ROW('Sanitation Data'!C151)),NA())</f>
        <v>#N/A</v>
      </c>
      <c r="W157" s="106" t="e">
        <f ca="true">+IF(AND(ISNUMBER(OFFSET('Sanitation Data'!$C$7,0,10*ROW('Sanitation Data'!C151))),'Data Summary'!CL157="Yes"),OFFSET('Sanitation Data'!$C$7,0,10*ROW('Sanitation Data'!C151)),NA())</f>
        <v>#N/A</v>
      </c>
      <c r="X157" s="106" t="e">
        <f ca="true">+IF(AND(ISNUMBER(OFFSET('Sanitation Data'!$C$11,0,10*ROW('Sanitation Data'!C151))),'Data Summary'!CM157="Yes"),OFFSET('Sanitation Data'!$C$11,0,10*ROW('Sanitation Data'!C151)),NA())</f>
        <v>#N/A</v>
      </c>
      <c r="Y157" s="106" t="e">
        <f ca="true">+IF(AND(ISNUMBER(OFFSET('Sanitation Data'!$C$12,0,10*ROW('Sanitation Data'!C151))),'Data Summary'!CN157="Yes"),OFFSET('Sanitation Data'!$C$12,0,10*ROW('Sanitation Data'!C151)),NA())</f>
        <v>#N/A</v>
      </c>
      <c r="Z157" s="106" t="e">
        <f ca="true">+IF(AND(ISNUMBER(OFFSET('Sanitation Data'!$C$13,0,10*ROW('Sanitation Data'!C151))),'Data Summary'!CO157="Yes"),OFFSET('Sanitation Data'!$C$13,0,10*ROW('Sanitation Data'!C151)),NA())</f>
        <v>#N/A</v>
      </c>
      <c r="AA157" s="106" t="e">
        <f ca="true">+IF(AND(ISNUMBER(OFFSET('Sanitation Data'!$D$5,0,10*ROW('Sanitation Data'!D151))),'Data Summary'!CP157="Yes"),100-OFFSET('Sanitation Data'!$D$5,0,10*ROW('Sanitation Data'!D151)),NA())</f>
        <v>#N/A</v>
      </c>
      <c r="AB157" s="106" t="e">
        <f ca="true">+IF(AND(ISNUMBER(OFFSET('Sanitation Data'!$D$7,0,10*ROW('Sanitation Data'!D151))),'Data Summary'!CQ157="Yes"),OFFSET('Sanitation Data'!$D$7,0,10*ROW('Sanitation Data'!D151)),NA())</f>
        <v>#N/A</v>
      </c>
      <c r="AC157" s="106" t="e">
        <f ca="true">+IF(AND(ISNUMBER(OFFSET('Sanitation Data'!$D$11,0,10*ROW('Sanitation Data'!D151))),'Data Summary'!CR157="Yes"),OFFSET('Sanitation Data'!$D$11,0,10*ROW('Sanitation Data'!D151)),NA())</f>
        <v>#N/A</v>
      </c>
      <c r="AD157" s="106" t="e">
        <f ca="true">+IF(AND(ISNUMBER(OFFSET('Sanitation Data'!$D$12,0,10*ROW('Sanitation Data'!D151))),'Data Summary'!CS157="Yes"),OFFSET('Sanitation Data'!$D$12,0,10*ROW('Sanitation Data'!D151)),NA())</f>
        <v>#N/A</v>
      </c>
      <c r="AE157" s="106" t="e">
        <f ca="true">+IF(AND(ISNUMBER(OFFSET('Sanitation Data'!$D$13,0,10*ROW('Sanitation Data'!D151))),'Data Summary'!CT157="Yes"),OFFSET('Sanitation Data'!$D$13,0,10*ROW('Sanitation Data'!D151)),NA())</f>
        <v>#N/A</v>
      </c>
      <c r="AF157" s="106" t="e">
        <f ca="true">+IF(AND(ISNUMBER(OFFSET('Sanitation Data'!$E$5,0,10*ROW('Sanitation Data'!E151))),'Data Summary'!CU157="Yes"),100-OFFSET('Sanitation Data'!$E$5,0,10*ROW('Sanitation Data'!E151)),NA())</f>
        <v>#N/A</v>
      </c>
      <c r="AG157" s="106" t="e">
        <f ca="true">+IF(AND(ISNUMBER(OFFSET('Sanitation Data'!$E$7,0,10*ROW('Sanitation Data'!E151))),'Data Summary'!CV157="Yes"),OFFSET('Sanitation Data'!$E$7,0,10*ROW('Sanitation Data'!E151)),NA())</f>
        <v>#N/A</v>
      </c>
      <c r="AH157" s="106" t="e">
        <f ca="true">+IF(AND(ISNUMBER(OFFSET('Sanitation Data'!$E$11,0,10*ROW('Sanitation Data'!E151))),'Data Summary'!CW157="Yes"),OFFSET('Sanitation Data'!$E$11,0,10*ROW('Sanitation Data'!E151)),NA())</f>
        <v>#N/A</v>
      </c>
      <c r="AI157" s="106" t="e">
        <f ca="true">+IF(AND(ISNUMBER(OFFSET('Sanitation Data'!$E$12,0,10*ROW('Sanitation Data'!E151))),'Data Summary'!CX157="Yes"),OFFSET('Sanitation Data'!$E$12,0,10*ROW('Sanitation Data'!E151)),NA())</f>
        <v>#N/A</v>
      </c>
      <c r="AJ157" s="106" t="e">
        <f ca="true">+IF(AND(ISNUMBER(OFFSET('Sanitation Data'!$E$13,0,10*ROW('Sanitation Data'!E151))),'Data Summary'!CY157="Yes"),OFFSET('Sanitation Data'!$E$13,0,10*ROW('Sanitation Data'!E151)),NA())</f>
        <v>#N/A</v>
      </c>
      <c r="AK157" s="106" t="e">
        <f ca="true">+IF(AND(ISNUMBER(OFFSET('Sanitation Data'!$F$5,0,10*ROW('Sanitation Data'!F151))),'Data Summary'!CZ157="Yes"),100-OFFSET('Sanitation Data'!$F$5,0,10*ROW('Sanitation Data'!F151)),NA())</f>
        <v>#N/A</v>
      </c>
      <c r="AL157" s="106" t="e">
        <f ca="true">+IF(AND(ISNUMBER(OFFSET('Sanitation Data'!$F$7,0,10*ROW('Sanitation Data'!F151))),'Data Summary'!DA157="Yes"),OFFSET('Sanitation Data'!$F$7,0,10*ROW('Sanitation Data'!F151)),NA())</f>
        <v>#N/A</v>
      </c>
      <c r="AM157" s="106" t="e">
        <f ca="true">+IF(AND(ISNUMBER(OFFSET('Sanitation Data'!$F$11,0,10*ROW('Sanitation Data'!F151))),'Data Summary'!DB157="Yes"),OFFSET('Sanitation Data'!$F$11,0,10*ROW('Sanitation Data'!F151)),NA())</f>
        <v>#N/A</v>
      </c>
      <c r="AN157" s="106" t="e">
        <f ca="true">+IF(AND(ISNUMBER(OFFSET('Sanitation Data'!$F$12,0,10*ROW('Sanitation Data'!F151))),'Data Summary'!DC157="Yes"),OFFSET('Sanitation Data'!$F$12,0,10*ROW('Sanitation Data'!F151)),NA())</f>
        <v>#N/A</v>
      </c>
      <c r="AO157" s="106" t="e">
        <f ca="true">+IF(AND(ISNUMBER(OFFSET('Sanitation Data'!$F$13,0,10*ROW('Sanitation Data'!F151))),'Data Summary'!DD157="Yes"),OFFSET('Sanitation Data'!$F$13,0,10*ROW('Sanitation Data'!F151)),NA())</f>
        <v>#N/A</v>
      </c>
      <c r="AP157" s="106" t="e">
        <f ca="true">+IF(AND(ISNUMBER(OFFSET('Sanitation Data'!$G$5,0,10*ROW('Sanitation Data'!G151))),'Data Summary'!DE157="Yes"),100-OFFSET('Sanitation Data'!$G$5,0,10*ROW('Sanitation Data'!G151)),NA())</f>
        <v>#N/A</v>
      </c>
      <c r="AQ157" s="106" t="e">
        <f ca="true">+IF(AND(ISNUMBER(OFFSET('Sanitation Data'!$G$7,0,10*ROW('Sanitation Data'!G151))),'Data Summary'!DF157="Yes"),OFFSET('Sanitation Data'!$G$7,0,10*ROW('Sanitation Data'!G151)),NA())</f>
        <v>#N/A</v>
      </c>
      <c r="AR157" s="106" t="e">
        <f ca="true">+IF(AND(ISNUMBER(OFFSET('Sanitation Data'!$G$11,0,10*ROW('Sanitation Data'!G151))),'Data Summary'!DG157="Yes"),OFFSET('Sanitation Data'!$G$11,0,10*ROW('Sanitation Data'!G151)),NA())</f>
        <v>#N/A</v>
      </c>
      <c r="AS157" s="106" t="e">
        <f ca="true">+IF(AND(ISNUMBER(OFFSET('Sanitation Data'!$G$12,0,10*ROW('Sanitation Data'!G151))),'Data Summary'!DH157="Yes"),OFFSET('Sanitation Data'!$G$12,0,10*ROW('Sanitation Data'!G151)),NA())</f>
        <v>#N/A</v>
      </c>
      <c r="AT157" s="106" t="e">
        <f ca="true">+IF(AND(ISNUMBER(OFFSET('Sanitation Data'!$G$13,0,10*ROW('Sanitation Data'!G151))),'Data Summary'!DI157="Yes"),OFFSET('Sanitation Data'!$G$13,0,10*ROW('Sanitation Data'!G151)),NA())</f>
        <v>#N/A</v>
      </c>
      <c r="AU157" s="106" t="e">
        <f ca="true">+IF(AND(ISNUMBER(OFFSET('Sanitation Data'!$H$5,0,10*ROW('Sanitation Data'!H151))),'Data Summary'!DJ157="Yes"),100-OFFSET('Sanitation Data'!$H$5,0,10*ROW('Sanitation Data'!H151)),NA())</f>
        <v>#N/A</v>
      </c>
      <c r="AV157" s="106" t="e">
        <f ca="true">+IF(AND(ISNUMBER(OFFSET('Sanitation Data'!$H$7,0,10*ROW('Sanitation Data'!H151))),'Data Summary'!DK157="Yes"),OFFSET('Sanitation Data'!$H$7,0,10*ROW('Sanitation Data'!H151)),NA())</f>
        <v>#N/A</v>
      </c>
      <c r="AW157" s="106" t="e">
        <f ca="true">+IF(AND(ISNUMBER(OFFSET('Sanitation Data'!$H$11,0,10*ROW('Sanitation Data'!H151))),'Data Summary'!DL157="Yes"),OFFSET('Sanitation Data'!$H$11,0,10*ROW('Sanitation Data'!H151)),NA())</f>
        <v>#N/A</v>
      </c>
      <c r="AX157" s="106" t="e">
        <f ca="true">+IF(AND(ISNUMBER(OFFSET('Sanitation Data'!$H$12,0,10*ROW('Sanitation Data'!H151))),'Data Summary'!DM157="Yes"),OFFSET('Sanitation Data'!$H$12,0,10*ROW('Sanitation Data'!H151)),NA())</f>
        <v>#N/A</v>
      </c>
      <c r="AY157" s="106" t="e">
        <f ca="true">+IF(AND(ISNUMBER(OFFSET('Sanitation Data'!$H$13,0,10*ROW('Sanitation Data'!H151))),'Data Summary'!DN157="Yes"),OFFSET('Sanitation Data'!$H$13,0,10*ROW('Sanitation Data'!H151)),NA())</f>
        <v>#N/A</v>
      </c>
      <c r="AZ157" s="111" t="e">
        <f ca="true">+IF(AND(ISNUMBER(OFFSET('Hygiene Data'!$C$6,0,10*ROW('Hygiene Data'!C151))),'Data Summary'!DO157="Yes"),OFFSET('Hygiene Data'!$C$6,0,10*ROW('Hygiene Data'!C151)),NA())</f>
        <v>#N/A</v>
      </c>
      <c r="BA157" s="111" t="e">
        <f ca="true">+IF(AND(ISNUMBER(OFFSET('Hygiene Data'!$C$8,0,10*ROW('Hygiene Data'!C151))),'Data Summary'!DP157="Yes"),OFFSET('Hygiene Data'!$C$8,0,10*ROW('Hygiene Data'!C151)),NA())</f>
        <v>#N/A</v>
      </c>
      <c r="BB157" s="111" t="e">
        <f ca="true">+IF(AND(ISNUMBER(OFFSET('Hygiene Data'!$C$10,0,10*ROW('Hygiene Data'!C151))),'Data Summary'!DQ157="Yes"),OFFSET('Hygiene Data'!$C$10,0,10*ROW('Hygiene Data'!C151)),NA())</f>
        <v>#N/A</v>
      </c>
      <c r="BC157" s="111" t="e">
        <f ca="true">+IF(AND(ISNUMBER(OFFSET('Hygiene Data'!$D$6,0,10*ROW('Hygiene Data'!D151))),'Data Summary'!DR157="Yes"),OFFSET('Hygiene Data'!$D$6,0,10*ROW('Hygiene Data'!D151)),NA())</f>
        <v>#N/A</v>
      </c>
      <c r="BD157" s="111" t="e">
        <f ca="true">+IF(AND(ISNUMBER(OFFSET('Hygiene Data'!$D$8,0,10*ROW('Hygiene Data'!D151))),'Data Summary'!DS157="Yes"),OFFSET('Hygiene Data'!$D$8,0,10*ROW('Hygiene Data'!D151)),NA())</f>
        <v>#N/A</v>
      </c>
      <c r="BE157" s="111" t="e">
        <f ca="true">+IF(AND(ISNUMBER(OFFSET('Hygiene Data'!$D$10,0,10*ROW('Hygiene Data'!D151))),'Data Summary'!DT157="Yes"),OFFSET('Hygiene Data'!$D$10,0,10*ROW('Hygiene Data'!D151)),NA())</f>
        <v>#N/A</v>
      </c>
      <c r="BF157" s="111" t="e">
        <f ca="true">+IF(AND(ISNUMBER(OFFSET('Hygiene Data'!$E$6,0,10*ROW('Hygiene Data'!E151))),'Data Summary'!DU157="Yes"),OFFSET('Hygiene Data'!$E$6,0,10*ROW('Hygiene Data'!E151)),NA())</f>
        <v>#N/A</v>
      </c>
      <c r="BG157" s="111" t="e">
        <f ca="true">+IF(AND(ISNUMBER(OFFSET('Hygiene Data'!$E$8,0,10*ROW('Hygiene Data'!E151))),'Data Summary'!DV157="Yes"),OFFSET('Hygiene Data'!$E$8,0,10*ROW('Hygiene Data'!E151)),NA())</f>
        <v>#N/A</v>
      </c>
      <c r="BH157" s="111" t="e">
        <f ca="true">+IF(AND(ISNUMBER(OFFSET('Hygiene Data'!$E$10,0,10*ROW('Hygiene Data'!E151))),'Data Summary'!DW157="Yes"),OFFSET('Hygiene Data'!$E$10,0,10*ROW('Hygiene Data'!E151)),NA())</f>
        <v>#N/A</v>
      </c>
      <c r="BI157" s="111" t="e">
        <f ca="true">+IF(AND(ISNUMBER(OFFSET('Hygiene Data'!$F$6,0,10*ROW('Hygiene Data'!F151))),'Data Summary'!DX157="Yes"),OFFSET('Hygiene Data'!$F$6,0,10*ROW('Hygiene Data'!F151)),NA())</f>
        <v>#N/A</v>
      </c>
      <c r="BJ157" s="111" t="e">
        <f ca="true">+IF(AND(ISNUMBER(OFFSET('Hygiene Data'!$F$8,0,10*ROW('Hygiene Data'!F151))),'Data Summary'!DY157="Yes"),OFFSET('Hygiene Data'!$F$8,0,10*ROW('Hygiene Data'!F151)),NA())</f>
        <v>#N/A</v>
      </c>
      <c r="BK157" s="111" t="e">
        <f ca="true">+IF(AND(ISNUMBER(OFFSET('Hygiene Data'!$F$10,0,10*ROW('Hygiene Data'!F151))),'Data Summary'!DZ157="Yes"),OFFSET('Hygiene Data'!$F$10,0,10*ROW('Hygiene Data'!F151)),NA())</f>
        <v>#N/A</v>
      </c>
      <c r="BL157" s="111" t="e">
        <f ca="true">+IF(AND(ISNUMBER(OFFSET('Hygiene Data'!$G$6,0,10*ROW('Hygiene Data'!G151))),'Data Summary'!EA157="Yes"),OFFSET('Hygiene Data'!$G$6,0,10*ROW('Hygiene Data'!G151)),NA())</f>
        <v>#N/A</v>
      </c>
      <c r="BM157" s="111" t="e">
        <f ca="true">+IF(AND(ISNUMBER(OFFSET('Hygiene Data'!$G$8,0,10*ROW('Hygiene Data'!G151))),'Data Summary'!EB157="Yes"),OFFSET('Hygiene Data'!$G$8,0,10*ROW('Hygiene Data'!G151)),NA())</f>
        <v>#N/A</v>
      </c>
      <c r="BN157" s="111" t="e">
        <f ca="true">+IF(AND(ISNUMBER(OFFSET('Hygiene Data'!$G$10,0,10*ROW('Hygiene Data'!G151))),'Data Summary'!EC157="Yes"),OFFSET('Hygiene Data'!$G$10,0,10*ROW('Hygiene Data'!G151)),NA())</f>
        <v>#N/A</v>
      </c>
      <c r="BO157" s="111" t="e">
        <f ca="true">+IF(AND(ISNUMBER(OFFSET('Hygiene Data'!$H$6,0,10*ROW('Hygiene Data'!H151))),'Data Summary'!ED157="Yes"),OFFSET('Hygiene Data'!$H$6,0,10*ROW('Hygiene Data'!H151)),NA())</f>
        <v>#N/A</v>
      </c>
      <c r="BP157" s="111" t="e">
        <f ca="true">+IF(AND(ISNUMBER(OFFSET('Hygiene Data'!$H$8,0,10*ROW('Hygiene Data'!H151))),'Data Summary'!EE157="Yes"),OFFSET('Hygiene Data'!$H$8,0,10*ROW('Hygiene Data'!H151)),NA())</f>
        <v>#N/A</v>
      </c>
      <c r="BQ157" s="111" t="e">
        <f ca="true">+IF(AND(ISNUMBER(OFFSET('Hygiene Data'!$H$10,0,10*ROW('Hygiene Data'!H151))),'Data Summary'!EF157="Yes"),OFFSET('Hygiene Data'!$H$10,0,10*ROW('Hygiene Data'!H151)),NA())</f>
        <v>#N/A</v>
      </c>
    </row>
    <row r="158" x14ac:dyDescent="0.2">
      <c r="A158" s="59" t="e">
        <f ca="true">+IF(OFFSET('Water Data'!$B$1,0,10*ROW('Water Data'!B152))="",NA(),OFFSET('Water Data'!$B$1,0,10*ROW('Water Data'!B152)))</f>
        <v>#N/A</v>
      </c>
      <c r="B158" s="59" t="e">
        <f ca="true">+IF(OFFSET('Water Data'!$A$3,0,10*ROW('Water Data'!A155))="",NA(),OFFSET('Water Data'!$A$3,0,10*ROW('Water Data'!A155)))</f>
        <v>#N/A</v>
      </c>
      <c r="C158" s="59" t="e">
        <f ca="true">+IF(OFFSET('Water Data'!$C$3,0,10*ROW('Water Data'!C155))="",NA(),OFFSET('Water Data'!$C$3,0,10*ROW('Water Data'!C155)))</f>
        <v>#N/A</v>
      </c>
      <c r="D158" s="60" t="e">
        <f ca="true">+IF(AND(ISNUMBER(OFFSET('Water Data'!$C$5,0,10*ROW('Water Data'!C152))),'Data Summary'!BS158="Yes"),100-OFFSET('Water Data'!$C$5,0,10*ROW('Water Data'!C152)),NA())</f>
        <v>#N/A</v>
      </c>
      <c r="E158" s="60" t="e">
        <f ca="true">+IF(AND(ISNUMBER(OFFSET('Water Data'!$C$7,0,10*ROW('Water Data'!C152))),'Data Summary'!BT158="Yes"),OFFSET('Water Data'!$C$7,0,10*ROW('Water Data'!C152)),NA())</f>
        <v>#N/A</v>
      </c>
      <c r="F158" s="60" t="e">
        <f ca="true">+IF(AND(ISNUMBER(OFFSET('Water Data'!$C$10,0,10*ROW('Water Data'!C152))),'Data Summary'!BU158="Yes"),OFFSET('Water Data'!$C$10,0,10*ROW('Water Data'!C152)),NA())</f>
        <v>#N/A</v>
      </c>
      <c r="G158" s="60" t="e">
        <f ca="true">+IF(AND(ISNUMBER(OFFSET('Water Data'!$D$5,0,10*ROW('Water Data'!D152))),'Data Summary'!BV158="Yes"),100-OFFSET('Water Data'!$D$5,0,10*ROW('Water Data'!D152)),NA())</f>
        <v>#N/A</v>
      </c>
      <c r="H158" s="60" t="e">
        <f ca="true">+IF(AND(ISNUMBER(OFFSET('Water Data'!$D$7,0,10*ROW('Water Data'!D152))),'Data Summary'!BW158="Yes"),OFFSET('Water Data'!$D$7,0,10*ROW('Water Data'!D152)),NA())</f>
        <v>#N/A</v>
      </c>
      <c r="I158" s="60" t="e">
        <f ca="true">+IF(AND(ISNUMBER(OFFSET('Water Data'!$D$10,0,10*ROW('Water Data'!D152))),'Data Summary'!BX158="Yes"),OFFSET('Water Data'!$D$10,0,10*ROW('Water Data'!D152)),NA())</f>
        <v>#N/A</v>
      </c>
      <c r="J158" s="60" t="e">
        <f ca="true">+IF(AND(ISNUMBER(OFFSET('Water Data'!$E$5,0,10*ROW('Water Data'!E152))),'Data Summary'!BY158="Yes"),100-OFFSET('Water Data'!$E$5,0,10*ROW('Water Data'!E152)),NA())</f>
        <v>#N/A</v>
      </c>
      <c r="K158" s="60" t="e">
        <f ca="true">+IF(AND(ISNUMBER(OFFSET('Water Data'!$E$7,0,10*ROW('Water Data'!E152))),'Data Summary'!BZ158="Yes"),OFFSET('Water Data'!$E$7,0,10*ROW('Water Data'!E152)),NA())</f>
        <v>#N/A</v>
      </c>
      <c r="L158" s="60" t="e">
        <f ca="true">+IF(AND(ISNUMBER(OFFSET('Water Data'!$E$10,0,10*ROW('Water Data'!E152))),'Data Summary'!CA158="Yes"),OFFSET('Water Data'!$E$10,0,10*ROW('Water Data'!E152)),NA())</f>
        <v>#N/A</v>
      </c>
      <c r="M158" s="60" t="e">
        <f ca="true">+IF(AND(ISNUMBER(OFFSET('Water Data'!$F$5,0,10*ROW('Water Data'!F152))),'Data Summary'!CB158="Yes"),100-OFFSET('Water Data'!$F$5,0,10*ROW('Water Data'!F152)),NA())</f>
        <v>#N/A</v>
      </c>
      <c r="N158" s="60" t="e">
        <f ca="true">+IF(AND(ISNUMBER(OFFSET('Water Data'!$F$7,0,10*ROW('Water Data'!F152))),'Data Summary'!CC158="Yes"),OFFSET('Water Data'!$F$7,0,10*ROW('Water Data'!F152)),NA())</f>
        <v>#N/A</v>
      </c>
      <c r="O158" s="60" t="e">
        <f ca="true">+IF(AND(ISNUMBER(OFFSET('Water Data'!$F$10,0,10*ROW('Water Data'!F152))),'Data Summary'!CD158="Yes"),OFFSET('Water Data'!$F$10,0,10*ROW('Water Data'!F152)),NA())</f>
        <v>#N/A</v>
      </c>
      <c r="P158" s="60" t="e">
        <f ca="true">+IF(AND(ISNUMBER(OFFSET('Water Data'!$G$5,0,10*ROW('Water Data'!G152))),'Data Summary'!CE158="Yes"),100-OFFSET('Water Data'!$G$5,0,10*ROW('Water Data'!G152)),NA())</f>
        <v>#N/A</v>
      </c>
      <c r="Q158" s="60" t="e">
        <f ca="true">+IF(AND(ISNUMBER(OFFSET('Water Data'!$G$7,0,10*ROW('Water Data'!G152))),'Data Summary'!CF158="Yes"),OFFSET('Water Data'!$G$7,0,10*ROW('Water Data'!G152)),NA())</f>
        <v>#N/A</v>
      </c>
      <c r="R158" s="60" t="e">
        <f ca="true">+IF(AND(ISNUMBER(OFFSET('Water Data'!$G$10,0,10*ROW('Water Data'!G152))),'Data Summary'!CG158="Yes"),OFFSET('Water Data'!$G$10,0,10*ROW('Water Data'!G152)),NA())</f>
        <v>#N/A</v>
      </c>
      <c r="S158" s="60" t="e">
        <f ca="true">+IF(AND(ISNUMBER(OFFSET('Water Data'!$H$5,0,10*ROW('Water Data'!H152))),'Data Summary'!CH158="Yes"),100-OFFSET('Water Data'!$H$5,0,10*ROW('Water Data'!H152)),NA())</f>
        <v>#N/A</v>
      </c>
      <c r="T158" s="60" t="e">
        <f ca="true">+IF(AND(ISNUMBER(OFFSET('Water Data'!$H$7,0,10*ROW('Water Data'!H152))),'Data Summary'!CI158="Yes"),OFFSET('Water Data'!$H$7,0,10*ROW('Water Data'!H152)),NA())</f>
        <v>#N/A</v>
      </c>
      <c r="U158" s="60" t="e">
        <f ca="true">+IF(AND(ISNUMBER(OFFSET('Water Data'!$H$10,0,10*ROW('Water Data'!H152))),'Data Summary'!CJ158="Yes"),OFFSET('Water Data'!$H$10,0,10*ROW('Water Data'!H152)),NA())</f>
        <v>#N/A</v>
      </c>
      <c r="V158" s="106" t="e">
        <f ca="true">+IF(AND(ISNUMBER(OFFSET('Sanitation Data'!$C$5,0,10*ROW('Sanitation Data'!C152))),'Data Summary'!CK158="Yes"),100-OFFSET('Sanitation Data'!$C$5,0,10*ROW('Sanitation Data'!C152)),NA())</f>
        <v>#N/A</v>
      </c>
      <c r="W158" s="106" t="e">
        <f ca="true">+IF(AND(ISNUMBER(OFFSET('Sanitation Data'!$C$7,0,10*ROW('Sanitation Data'!C152))),'Data Summary'!CL158="Yes"),OFFSET('Sanitation Data'!$C$7,0,10*ROW('Sanitation Data'!C152)),NA())</f>
        <v>#N/A</v>
      </c>
      <c r="X158" s="106" t="e">
        <f ca="true">+IF(AND(ISNUMBER(OFFSET('Sanitation Data'!$C$11,0,10*ROW('Sanitation Data'!C152))),'Data Summary'!CM158="Yes"),OFFSET('Sanitation Data'!$C$11,0,10*ROW('Sanitation Data'!C152)),NA())</f>
        <v>#N/A</v>
      </c>
      <c r="Y158" s="106" t="e">
        <f ca="true">+IF(AND(ISNUMBER(OFFSET('Sanitation Data'!$C$12,0,10*ROW('Sanitation Data'!C152))),'Data Summary'!CN158="Yes"),OFFSET('Sanitation Data'!$C$12,0,10*ROW('Sanitation Data'!C152)),NA())</f>
        <v>#N/A</v>
      </c>
      <c r="Z158" s="106" t="e">
        <f ca="true">+IF(AND(ISNUMBER(OFFSET('Sanitation Data'!$C$13,0,10*ROW('Sanitation Data'!C152))),'Data Summary'!CO158="Yes"),OFFSET('Sanitation Data'!$C$13,0,10*ROW('Sanitation Data'!C152)),NA())</f>
        <v>#N/A</v>
      </c>
      <c r="AA158" s="106" t="e">
        <f ca="true">+IF(AND(ISNUMBER(OFFSET('Sanitation Data'!$D$5,0,10*ROW('Sanitation Data'!D152))),'Data Summary'!CP158="Yes"),100-OFFSET('Sanitation Data'!$D$5,0,10*ROW('Sanitation Data'!D152)),NA())</f>
        <v>#N/A</v>
      </c>
      <c r="AB158" s="106" t="e">
        <f ca="true">+IF(AND(ISNUMBER(OFFSET('Sanitation Data'!$D$7,0,10*ROW('Sanitation Data'!D152))),'Data Summary'!CQ158="Yes"),OFFSET('Sanitation Data'!$D$7,0,10*ROW('Sanitation Data'!D152)),NA())</f>
        <v>#N/A</v>
      </c>
      <c r="AC158" s="106" t="e">
        <f ca="true">+IF(AND(ISNUMBER(OFFSET('Sanitation Data'!$D$11,0,10*ROW('Sanitation Data'!D152))),'Data Summary'!CR158="Yes"),OFFSET('Sanitation Data'!$D$11,0,10*ROW('Sanitation Data'!D152)),NA())</f>
        <v>#N/A</v>
      </c>
      <c r="AD158" s="106" t="e">
        <f ca="true">+IF(AND(ISNUMBER(OFFSET('Sanitation Data'!$D$12,0,10*ROW('Sanitation Data'!D152))),'Data Summary'!CS158="Yes"),OFFSET('Sanitation Data'!$D$12,0,10*ROW('Sanitation Data'!D152)),NA())</f>
        <v>#N/A</v>
      </c>
      <c r="AE158" s="106" t="e">
        <f ca="true">+IF(AND(ISNUMBER(OFFSET('Sanitation Data'!$D$13,0,10*ROW('Sanitation Data'!D152))),'Data Summary'!CT158="Yes"),OFFSET('Sanitation Data'!$D$13,0,10*ROW('Sanitation Data'!D152)),NA())</f>
        <v>#N/A</v>
      </c>
      <c r="AF158" s="106" t="e">
        <f ca="true">+IF(AND(ISNUMBER(OFFSET('Sanitation Data'!$E$5,0,10*ROW('Sanitation Data'!E152))),'Data Summary'!CU158="Yes"),100-OFFSET('Sanitation Data'!$E$5,0,10*ROW('Sanitation Data'!E152)),NA())</f>
        <v>#N/A</v>
      </c>
      <c r="AG158" s="106" t="e">
        <f ca="true">+IF(AND(ISNUMBER(OFFSET('Sanitation Data'!$E$7,0,10*ROW('Sanitation Data'!E152))),'Data Summary'!CV158="Yes"),OFFSET('Sanitation Data'!$E$7,0,10*ROW('Sanitation Data'!E152)),NA())</f>
        <v>#N/A</v>
      </c>
      <c r="AH158" s="106" t="e">
        <f ca="true">+IF(AND(ISNUMBER(OFFSET('Sanitation Data'!$E$11,0,10*ROW('Sanitation Data'!E152))),'Data Summary'!CW158="Yes"),OFFSET('Sanitation Data'!$E$11,0,10*ROW('Sanitation Data'!E152)),NA())</f>
        <v>#N/A</v>
      </c>
      <c r="AI158" s="106" t="e">
        <f ca="true">+IF(AND(ISNUMBER(OFFSET('Sanitation Data'!$E$12,0,10*ROW('Sanitation Data'!E152))),'Data Summary'!CX158="Yes"),OFFSET('Sanitation Data'!$E$12,0,10*ROW('Sanitation Data'!E152)),NA())</f>
        <v>#N/A</v>
      </c>
      <c r="AJ158" s="106" t="e">
        <f ca="true">+IF(AND(ISNUMBER(OFFSET('Sanitation Data'!$E$13,0,10*ROW('Sanitation Data'!E152))),'Data Summary'!CY158="Yes"),OFFSET('Sanitation Data'!$E$13,0,10*ROW('Sanitation Data'!E152)),NA())</f>
        <v>#N/A</v>
      </c>
      <c r="AK158" s="106" t="e">
        <f ca="true">+IF(AND(ISNUMBER(OFFSET('Sanitation Data'!$F$5,0,10*ROW('Sanitation Data'!F152))),'Data Summary'!CZ158="Yes"),100-OFFSET('Sanitation Data'!$F$5,0,10*ROW('Sanitation Data'!F152)),NA())</f>
        <v>#N/A</v>
      </c>
      <c r="AL158" s="106" t="e">
        <f ca="true">+IF(AND(ISNUMBER(OFFSET('Sanitation Data'!$F$7,0,10*ROW('Sanitation Data'!F152))),'Data Summary'!DA158="Yes"),OFFSET('Sanitation Data'!$F$7,0,10*ROW('Sanitation Data'!F152)),NA())</f>
        <v>#N/A</v>
      </c>
      <c r="AM158" s="106" t="e">
        <f ca="true">+IF(AND(ISNUMBER(OFFSET('Sanitation Data'!$F$11,0,10*ROW('Sanitation Data'!F152))),'Data Summary'!DB158="Yes"),OFFSET('Sanitation Data'!$F$11,0,10*ROW('Sanitation Data'!F152)),NA())</f>
        <v>#N/A</v>
      </c>
      <c r="AN158" s="106" t="e">
        <f ca="true">+IF(AND(ISNUMBER(OFFSET('Sanitation Data'!$F$12,0,10*ROW('Sanitation Data'!F152))),'Data Summary'!DC158="Yes"),OFFSET('Sanitation Data'!$F$12,0,10*ROW('Sanitation Data'!F152)),NA())</f>
        <v>#N/A</v>
      </c>
      <c r="AO158" s="106" t="e">
        <f ca="true">+IF(AND(ISNUMBER(OFFSET('Sanitation Data'!$F$13,0,10*ROW('Sanitation Data'!F152))),'Data Summary'!DD158="Yes"),OFFSET('Sanitation Data'!$F$13,0,10*ROW('Sanitation Data'!F152)),NA())</f>
        <v>#N/A</v>
      </c>
      <c r="AP158" s="106" t="e">
        <f ca="true">+IF(AND(ISNUMBER(OFFSET('Sanitation Data'!$G$5,0,10*ROW('Sanitation Data'!G152))),'Data Summary'!DE158="Yes"),100-OFFSET('Sanitation Data'!$G$5,0,10*ROW('Sanitation Data'!G152)),NA())</f>
        <v>#N/A</v>
      </c>
      <c r="AQ158" s="106" t="e">
        <f ca="true">+IF(AND(ISNUMBER(OFFSET('Sanitation Data'!$G$7,0,10*ROW('Sanitation Data'!G152))),'Data Summary'!DF158="Yes"),OFFSET('Sanitation Data'!$G$7,0,10*ROW('Sanitation Data'!G152)),NA())</f>
        <v>#N/A</v>
      </c>
      <c r="AR158" s="106" t="e">
        <f ca="true">+IF(AND(ISNUMBER(OFFSET('Sanitation Data'!$G$11,0,10*ROW('Sanitation Data'!G152))),'Data Summary'!DG158="Yes"),OFFSET('Sanitation Data'!$G$11,0,10*ROW('Sanitation Data'!G152)),NA())</f>
        <v>#N/A</v>
      </c>
      <c r="AS158" s="106" t="e">
        <f ca="true">+IF(AND(ISNUMBER(OFFSET('Sanitation Data'!$G$12,0,10*ROW('Sanitation Data'!G152))),'Data Summary'!DH158="Yes"),OFFSET('Sanitation Data'!$G$12,0,10*ROW('Sanitation Data'!G152)),NA())</f>
        <v>#N/A</v>
      </c>
      <c r="AT158" s="106" t="e">
        <f ca="true">+IF(AND(ISNUMBER(OFFSET('Sanitation Data'!$G$13,0,10*ROW('Sanitation Data'!G152))),'Data Summary'!DI158="Yes"),OFFSET('Sanitation Data'!$G$13,0,10*ROW('Sanitation Data'!G152)),NA())</f>
        <v>#N/A</v>
      </c>
      <c r="AU158" s="106" t="e">
        <f ca="true">+IF(AND(ISNUMBER(OFFSET('Sanitation Data'!$H$5,0,10*ROW('Sanitation Data'!H152))),'Data Summary'!DJ158="Yes"),100-OFFSET('Sanitation Data'!$H$5,0,10*ROW('Sanitation Data'!H152)),NA())</f>
        <v>#N/A</v>
      </c>
      <c r="AV158" s="106" t="e">
        <f ca="true">+IF(AND(ISNUMBER(OFFSET('Sanitation Data'!$H$7,0,10*ROW('Sanitation Data'!H152))),'Data Summary'!DK158="Yes"),OFFSET('Sanitation Data'!$H$7,0,10*ROW('Sanitation Data'!H152)),NA())</f>
        <v>#N/A</v>
      </c>
      <c r="AW158" s="106" t="e">
        <f ca="true">+IF(AND(ISNUMBER(OFFSET('Sanitation Data'!$H$11,0,10*ROW('Sanitation Data'!H152))),'Data Summary'!DL158="Yes"),OFFSET('Sanitation Data'!$H$11,0,10*ROW('Sanitation Data'!H152)),NA())</f>
        <v>#N/A</v>
      </c>
      <c r="AX158" s="106" t="e">
        <f ca="true">+IF(AND(ISNUMBER(OFFSET('Sanitation Data'!$H$12,0,10*ROW('Sanitation Data'!H152))),'Data Summary'!DM158="Yes"),OFFSET('Sanitation Data'!$H$12,0,10*ROW('Sanitation Data'!H152)),NA())</f>
        <v>#N/A</v>
      </c>
      <c r="AY158" s="106" t="e">
        <f ca="true">+IF(AND(ISNUMBER(OFFSET('Sanitation Data'!$H$13,0,10*ROW('Sanitation Data'!H152))),'Data Summary'!DN158="Yes"),OFFSET('Sanitation Data'!$H$13,0,10*ROW('Sanitation Data'!H152)),NA())</f>
        <v>#N/A</v>
      </c>
      <c r="AZ158" s="111" t="e">
        <f ca="true">+IF(AND(ISNUMBER(OFFSET('Hygiene Data'!$C$6,0,10*ROW('Hygiene Data'!C152))),'Data Summary'!DO158="Yes"),OFFSET('Hygiene Data'!$C$6,0,10*ROW('Hygiene Data'!C152)),NA())</f>
        <v>#N/A</v>
      </c>
      <c r="BA158" s="111" t="e">
        <f ca="true">+IF(AND(ISNUMBER(OFFSET('Hygiene Data'!$C$8,0,10*ROW('Hygiene Data'!C152))),'Data Summary'!DP158="Yes"),OFFSET('Hygiene Data'!$C$8,0,10*ROW('Hygiene Data'!C152)),NA())</f>
        <v>#N/A</v>
      </c>
      <c r="BB158" s="111" t="e">
        <f ca="true">+IF(AND(ISNUMBER(OFFSET('Hygiene Data'!$C$10,0,10*ROW('Hygiene Data'!C152))),'Data Summary'!DQ158="Yes"),OFFSET('Hygiene Data'!$C$10,0,10*ROW('Hygiene Data'!C152)),NA())</f>
        <v>#N/A</v>
      </c>
      <c r="BC158" s="111" t="e">
        <f ca="true">+IF(AND(ISNUMBER(OFFSET('Hygiene Data'!$D$6,0,10*ROW('Hygiene Data'!D152))),'Data Summary'!DR158="Yes"),OFFSET('Hygiene Data'!$D$6,0,10*ROW('Hygiene Data'!D152)),NA())</f>
        <v>#N/A</v>
      </c>
      <c r="BD158" s="111" t="e">
        <f ca="true">+IF(AND(ISNUMBER(OFFSET('Hygiene Data'!$D$8,0,10*ROW('Hygiene Data'!D152))),'Data Summary'!DS158="Yes"),OFFSET('Hygiene Data'!$D$8,0,10*ROW('Hygiene Data'!D152)),NA())</f>
        <v>#N/A</v>
      </c>
      <c r="BE158" s="111" t="e">
        <f ca="true">+IF(AND(ISNUMBER(OFFSET('Hygiene Data'!$D$10,0,10*ROW('Hygiene Data'!D152))),'Data Summary'!DT158="Yes"),OFFSET('Hygiene Data'!$D$10,0,10*ROW('Hygiene Data'!D152)),NA())</f>
        <v>#N/A</v>
      </c>
      <c r="BF158" s="111" t="e">
        <f ca="true">+IF(AND(ISNUMBER(OFFSET('Hygiene Data'!$E$6,0,10*ROW('Hygiene Data'!E152))),'Data Summary'!DU158="Yes"),OFFSET('Hygiene Data'!$E$6,0,10*ROW('Hygiene Data'!E152)),NA())</f>
        <v>#N/A</v>
      </c>
      <c r="BG158" s="111" t="e">
        <f ca="true">+IF(AND(ISNUMBER(OFFSET('Hygiene Data'!$E$8,0,10*ROW('Hygiene Data'!E152))),'Data Summary'!DV158="Yes"),OFFSET('Hygiene Data'!$E$8,0,10*ROW('Hygiene Data'!E152)),NA())</f>
        <v>#N/A</v>
      </c>
      <c r="BH158" s="111" t="e">
        <f ca="true">+IF(AND(ISNUMBER(OFFSET('Hygiene Data'!$E$10,0,10*ROW('Hygiene Data'!E152))),'Data Summary'!DW158="Yes"),OFFSET('Hygiene Data'!$E$10,0,10*ROW('Hygiene Data'!E152)),NA())</f>
        <v>#N/A</v>
      </c>
      <c r="BI158" s="111" t="e">
        <f ca="true">+IF(AND(ISNUMBER(OFFSET('Hygiene Data'!$F$6,0,10*ROW('Hygiene Data'!F152))),'Data Summary'!DX158="Yes"),OFFSET('Hygiene Data'!$F$6,0,10*ROW('Hygiene Data'!F152)),NA())</f>
        <v>#N/A</v>
      </c>
      <c r="BJ158" s="111" t="e">
        <f ca="true">+IF(AND(ISNUMBER(OFFSET('Hygiene Data'!$F$8,0,10*ROW('Hygiene Data'!F152))),'Data Summary'!DY158="Yes"),OFFSET('Hygiene Data'!$F$8,0,10*ROW('Hygiene Data'!F152)),NA())</f>
        <v>#N/A</v>
      </c>
      <c r="BK158" s="111" t="e">
        <f ca="true">+IF(AND(ISNUMBER(OFFSET('Hygiene Data'!$F$10,0,10*ROW('Hygiene Data'!F152))),'Data Summary'!DZ158="Yes"),OFFSET('Hygiene Data'!$F$10,0,10*ROW('Hygiene Data'!F152)),NA())</f>
        <v>#N/A</v>
      </c>
      <c r="BL158" s="111" t="e">
        <f ca="true">+IF(AND(ISNUMBER(OFFSET('Hygiene Data'!$G$6,0,10*ROW('Hygiene Data'!G152))),'Data Summary'!EA158="Yes"),OFFSET('Hygiene Data'!$G$6,0,10*ROW('Hygiene Data'!G152)),NA())</f>
        <v>#N/A</v>
      </c>
      <c r="BM158" s="111" t="e">
        <f ca="true">+IF(AND(ISNUMBER(OFFSET('Hygiene Data'!$G$8,0,10*ROW('Hygiene Data'!G152))),'Data Summary'!EB158="Yes"),OFFSET('Hygiene Data'!$G$8,0,10*ROW('Hygiene Data'!G152)),NA())</f>
        <v>#N/A</v>
      </c>
      <c r="BN158" s="111" t="e">
        <f ca="true">+IF(AND(ISNUMBER(OFFSET('Hygiene Data'!$G$10,0,10*ROW('Hygiene Data'!G152))),'Data Summary'!EC158="Yes"),OFFSET('Hygiene Data'!$G$10,0,10*ROW('Hygiene Data'!G152)),NA())</f>
        <v>#N/A</v>
      </c>
      <c r="BO158" s="111" t="e">
        <f ca="true">+IF(AND(ISNUMBER(OFFSET('Hygiene Data'!$H$6,0,10*ROW('Hygiene Data'!H152))),'Data Summary'!ED158="Yes"),OFFSET('Hygiene Data'!$H$6,0,10*ROW('Hygiene Data'!H152)),NA())</f>
        <v>#N/A</v>
      </c>
      <c r="BP158" s="111" t="e">
        <f ca="true">+IF(AND(ISNUMBER(OFFSET('Hygiene Data'!$H$8,0,10*ROW('Hygiene Data'!H152))),'Data Summary'!EE158="Yes"),OFFSET('Hygiene Data'!$H$8,0,10*ROW('Hygiene Data'!H152)),NA())</f>
        <v>#N/A</v>
      </c>
      <c r="BQ158" s="111" t="e">
        <f ca="true">+IF(AND(ISNUMBER(OFFSET('Hygiene Data'!$H$10,0,10*ROW('Hygiene Data'!H152))),'Data Summary'!EF158="Yes"),OFFSET('Hygiene Data'!$H$10,0,10*ROW('Hygiene Data'!H152)),NA())</f>
        <v>#N/A</v>
      </c>
    </row>
    <row r="159" x14ac:dyDescent="0.2">
      <c r="A159" s="59" t="e">
        <f ca="true">+IF(OFFSET('Water Data'!$B$1,0,10*ROW('Water Data'!B153))="",NA(),OFFSET('Water Data'!$B$1,0,10*ROW('Water Data'!B153)))</f>
        <v>#N/A</v>
      </c>
      <c r="B159" s="59" t="e">
        <f ca="true">+IF(OFFSET('Water Data'!$A$3,0,10*ROW('Water Data'!A156))="",NA(),OFFSET('Water Data'!$A$3,0,10*ROW('Water Data'!A156)))</f>
        <v>#N/A</v>
      </c>
      <c r="C159" s="59" t="e">
        <f ca="true">+IF(OFFSET('Water Data'!$C$3,0,10*ROW('Water Data'!C156))="",NA(),OFFSET('Water Data'!$C$3,0,10*ROW('Water Data'!C156)))</f>
        <v>#N/A</v>
      </c>
      <c r="D159" s="60" t="e">
        <f ca="true">+IF(AND(ISNUMBER(OFFSET('Water Data'!$C$5,0,10*ROW('Water Data'!C153))),'Data Summary'!BS159="Yes"),100-OFFSET('Water Data'!$C$5,0,10*ROW('Water Data'!C153)),NA())</f>
        <v>#N/A</v>
      </c>
      <c r="E159" s="60" t="e">
        <f ca="true">+IF(AND(ISNUMBER(OFFSET('Water Data'!$C$7,0,10*ROW('Water Data'!C153))),'Data Summary'!BT159="Yes"),OFFSET('Water Data'!$C$7,0,10*ROW('Water Data'!C153)),NA())</f>
        <v>#N/A</v>
      </c>
      <c r="F159" s="60" t="e">
        <f ca="true">+IF(AND(ISNUMBER(OFFSET('Water Data'!$C$10,0,10*ROW('Water Data'!C153))),'Data Summary'!BU159="Yes"),OFFSET('Water Data'!$C$10,0,10*ROW('Water Data'!C153)),NA())</f>
        <v>#N/A</v>
      </c>
      <c r="G159" s="60" t="e">
        <f ca="true">+IF(AND(ISNUMBER(OFFSET('Water Data'!$D$5,0,10*ROW('Water Data'!D153))),'Data Summary'!BV159="Yes"),100-OFFSET('Water Data'!$D$5,0,10*ROW('Water Data'!D153)),NA())</f>
        <v>#N/A</v>
      </c>
      <c r="H159" s="60" t="e">
        <f ca="true">+IF(AND(ISNUMBER(OFFSET('Water Data'!$D$7,0,10*ROW('Water Data'!D153))),'Data Summary'!BW159="Yes"),OFFSET('Water Data'!$D$7,0,10*ROW('Water Data'!D153)),NA())</f>
        <v>#N/A</v>
      </c>
      <c r="I159" s="60" t="e">
        <f ca="true">+IF(AND(ISNUMBER(OFFSET('Water Data'!$D$10,0,10*ROW('Water Data'!D153))),'Data Summary'!BX159="Yes"),OFFSET('Water Data'!$D$10,0,10*ROW('Water Data'!D153)),NA())</f>
        <v>#N/A</v>
      </c>
      <c r="J159" s="60" t="e">
        <f ca="true">+IF(AND(ISNUMBER(OFFSET('Water Data'!$E$5,0,10*ROW('Water Data'!E153))),'Data Summary'!BY159="Yes"),100-OFFSET('Water Data'!$E$5,0,10*ROW('Water Data'!E153)),NA())</f>
        <v>#N/A</v>
      </c>
      <c r="K159" s="60" t="e">
        <f ca="true">+IF(AND(ISNUMBER(OFFSET('Water Data'!$E$7,0,10*ROW('Water Data'!E153))),'Data Summary'!BZ159="Yes"),OFFSET('Water Data'!$E$7,0,10*ROW('Water Data'!E153)),NA())</f>
        <v>#N/A</v>
      </c>
      <c r="L159" s="60" t="e">
        <f ca="true">+IF(AND(ISNUMBER(OFFSET('Water Data'!$E$10,0,10*ROW('Water Data'!E153))),'Data Summary'!CA159="Yes"),OFFSET('Water Data'!$E$10,0,10*ROW('Water Data'!E153)),NA())</f>
        <v>#N/A</v>
      </c>
      <c r="M159" s="60" t="e">
        <f ca="true">+IF(AND(ISNUMBER(OFFSET('Water Data'!$F$5,0,10*ROW('Water Data'!F153))),'Data Summary'!CB159="Yes"),100-OFFSET('Water Data'!$F$5,0,10*ROW('Water Data'!F153)),NA())</f>
        <v>#N/A</v>
      </c>
      <c r="N159" s="60" t="e">
        <f ca="true">+IF(AND(ISNUMBER(OFFSET('Water Data'!$F$7,0,10*ROW('Water Data'!F153))),'Data Summary'!CC159="Yes"),OFFSET('Water Data'!$F$7,0,10*ROW('Water Data'!F153)),NA())</f>
        <v>#N/A</v>
      </c>
      <c r="O159" s="60" t="e">
        <f ca="true">+IF(AND(ISNUMBER(OFFSET('Water Data'!$F$10,0,10*ROW('Water Data'!F153))),'Data Summary'!CD159="Yes"),OFFSET('Water Data'!$F$10,0,10*ROW('Water Data'!F153)),NA())</f>
        <v>#N/A</v>
      </c>
      <c r="P159" s="60" t="e">
        <f ca="true">+IF(AND(ISNUMBER(OFFSET('Water Data'!$G$5,0,10*ROW('Water Data'!G153))),'Data Summary'!CE159="Yes"),100-OFFSET('Water Data'!$G$5,0,10*ROW('Water Data'!G153)),NA())</f>
        <v>#N/A</v>
      </c>
      <c r="Q159" s="60" t="e">
        <f ca="true">+IF(AND(ISNUMBER(OFFSET('Water Data'!$G$7,0,10*ROW('Water Data'!G153))),'Data Summary'!CF159="Yes"),OFFSET('Water Data'!$G$7,0,10*ROW('Water Data'!G153)),NA())</f>
        <v>#N/A</v>
      </c>
      <c r="R159" s="60" t="e">
        <f ca="true">+IF(AND(ISNUMBER(OFFSET('Water Data'!$G$10,0,10*ROW('Water Data'!G153))),'Data Summary'!CG159="Yes"),OFFSET('Water Data'!$G$10,0,10*ROW('Water Data'!G153)),NA())</f>
        <v>#N/A</v>
      </c>
      <c r="S159" s="60" t="e">
        <f ca="true">+IF(AND(ISNUMBER(OFFSET('Water Data'!$H$5,0,10*ROW('Water Data'!H153))),'Data Summary'!CH159="Yes"),100-OFFSET('Water Data'!$H$5,0,10*ROW('Water Data'!H153)),NA())</f>
        <v>#N/A</v>
      </c>
      <c r="T159" s="60" t="e">
        <f ca="true">+IF(AND(ISNUMBER(OFFSET('Water Data'!$H$7,0,10*ROW('Water Data'!H153))),'Data Summary'!CI159="Yes"),OFFSET('Water Data'!$H$7,0,10*ROW('Water Data'!H153)),NA())</f>
        <v>#N/A</v>
      </c>
      <c r="U159" s="60" t="e">
        <f ca="true">+IF(AND(ISNUMBER(OFFSET('Water Data'!$H$10,0,10*ROW('Water Data'!H153))),'Data Summary'!CJ159="Yes"),OFFSET('Water Data'!$H$10,0,10*ROW('Water Data'!H153)),NA())</f>
        <v>#N/A</v>
      </c>
      <c r="V159" s="106" t="e">
        <f ca="true">+IF(AND(ISNUMBER(OFFSET('Sanitation Data'!$C$5,0,10*ROW('Sanitation Data'!C153))),'Data Summary'!CK159="Yes"),100-OFFSET('Sanitation Data'!$C$5,0,10*ROW('Sanitation Data'!C153)),NA())</f>
        <v>#N/A</v>
      </c>
      <c r="W159" s="106" t="e">
        <f ca="true">+IF(AND(ISNUMBER(OFFSET('Sanitation Data'!$C$7,0,10*ROW('Sanitation Data'!C153))),'Data Summary'!CL159="Yes"),OFFSET('Sanitation Data'!$C$7,0,10*ROW('Sanitation Data'!C153)),NA())</f>
        <v>#N/A</v>
      </c>
      <c r="X159" s="106" t="e">
        <f ca="true">+IF(AND(ISNUMBER(OFFSET('Sanitation Data'!$C$11,0,10*ROW('Sanitation Data'!C153))),'Data Summary'!CM159="Yes"),OFFSET('Sanitation Data'!$C$11,0,10*ROW('Sanitation Data'!C153)),NA())</f>
        <v>#N/A</v>
      </c>
      <c r="Y159" s="106" t="e">
        <f ca="true">+IF(AND(ISNUMBER(OFFSET('Sanitation Data'!$C$12,0,10*ROW('Sanitation Data'!C153))),'Data Summary'!CN159="Yes"),OFFSET('Sanitation Data'!$C$12,0,10*ROW('Sanitation Data'!C153)),NA())</f>
        <v>#N/A</v>
      </c>
      <c r="Z159" s="106" t="e">
        <f ca="true">+IF(AND(ISNUMBER(OFFSET('Sanitation Data'!$C$13,0,10*ROW('Sanitation Data'!C153))),'Data Summary'!CO159="Yes"),OFFSET('Sanitation Data'!$C$13,0,10*ROW('Sanitation Data'!C153)),NA())</f>
        <v>#N/A</v>
      </c>
      <c r="AA159" s="106" t="e">
        <f ca="true">+IF(AND(ISNUMBER(OFFSET('Sanitation Data'!$D$5,0,10*ROW('Sanitation Data'!D153))),'Data Summary'!CP159="Yes"),100-OFFSET('Sanitation Data'!$D$5,0,10*ROW('Sanitation Data'!D153)),NA())</f>
        <v>#N/A</v>
      </c>
      <c r="AB159" s="106" t="e">
        <f ca="true">+IF(AND(ISNUMBER(OFFSET('Sanitation Data'!$D$7,0,10*ROW('Sanitation Data'!D153))),'Data Summary'!CQ159="Yes"),OFFSET('Sanitation Data'!$D$7,0,10*ROW('Sanitation Data'!D153)),NA())</f>
        <v>#N/A</v>
      </c>
      <c r="AC159" s="106" t="e">
        <f ca="true">+IF(AND(ISNUMBER(OFFSET('Sanitation Data'!$D$11,0,10*ROW('Sanitation Data'!D153))),'Data Summary'!CR159="Yes"),OFFSET('Sanitation Data'!$D$11,0,10*ROW('Sanitation Data'!D153)),NA())</f>
        <v>#N/A</v>
      </c>
      <c r="AD159" s="106" t="e">
        <f ca="true">+IF(AND(ISNUMBER(OFFSET('Sanitation Data'!$D$12,0,10*ROW('Sanitation Data'!D153))),'Data Summary'!CS159="Yes"),OFFSET('Sanitation Data'!$D$12,0,10*ROW('Sanitation Data'!D153)),NA())</f>
        <v>#N/A</v>
      </c>
      <c r="AE159" s="106" t="e">
        <f ca="true">+IF(AND(ISNUMBER(OFFSET('Sanitation Data'!$D$13,0,10*ROW('Sanitation Data'!D153))),'Data Summary'!CT159="Yes"),OFFSET('Sanitation Data'!$D$13,0,10*ROW('Sanitation Data'!D153)),NA())</f>
        <v>#N/A</v>
      </c>
      <c r="AF159" s="106" t="e">
        <f ca="true">+IF(AND(ISNUMBER(OFFSET('Sanitation Data'!$E$5,0,10*ROW('Sanitation Data'!E153))),'Data Summary'!CU159="Yes"),100-OFFSET('Sanitation Data'!$E$5,0,10*ROW('Sanitation Data'!E153)),NA())</f>
        <v>#N/A</v>
      </c>
      <c r="AG159" s="106" t="e">
        <f ca="true">+IF(AND(ISNUMBER(OFFSET('Sanitation Data'!$E$7,0,10*ROW('Sanitation Data'!E153))),'Data Summary'!CV159="Yes"),OFFSET('Sanitation Data'!$E$7,0,10*ROW('Sanitation Data'!E153)),NA())</f>
        <v>#N/A</v>
      </c>
      <c r="AH159" s="106" t="e">
        <f ca="true">+IF(AND(ISNUMBER(OFFSET('Sanitation Data'!$E$11,0,10*ROW('Sanitation Data'!E153))),'Data Summary'!CW159="Yes"),OFFSET('Sanitation Data'!$E$11,0,10*ROW('Sanitation Data'!E153)),NA())</f>
        <v>#N/A</v>
      </c>
      <c r="AI159" s="106" t="e">
        <f ca="true">+IF(AND(ISNUMBER(OFFSET('Sanitation Data'!$E$12,0,10*ROW('Sanitation Data'!E153))),'Data Summary'!CX159="Yes"),OFFSET('Sanitation Data'!$E$12,0,10*ROW('Sanitation Data'!E153)),NA())</f>
        <v>#N/A</v>
      </c>
      <c r="AJ159" s="106" t="e">
        <f ca="true">+IF(AND(ISNUMBER(OFFSET('Sanitation Data'!$E$13,0,10*ROW('Sanitation Data'!E153))),'Data Summary'!CY159="Yes"),OFFSET('Sanitation Data'!$E$13,0,10*ROW('Sanitation Data'!E153)),NA())</f>
        <v>#N/A</v>
      </c>
      <c r="AK159" s="106" t="e">
        <f ca="true">+IF(AND(ISNUMBER(OFFSET('Sanitation Data'!$F$5,0,10*ROW('Sanitation Data'!F153))),'Data Summary'!CZ159="Yes"),100-OFFSET('Sanitation Data'!$F$5,0,10*ROW('Sanitation Data'!F153)),NA())</f>
        <v>#N/A</v>
      </c>
      <c r="AL159" s="106" t="e">
        <f ca="true">+IF(AND(ISNUMBER(OFFSET('Sanitation Data'!$F$7,0,10*ROW('Sanitation Data'!F153))),'Data Summary'!DA159="Yes"),OFFSET('Sanitation Data'!$F$7,0,10*ROW('Sanitation Data'!F153)),NA())</f>
        <v>#N/A</v>
      </c>
      <c r="AM159" s="106" t="e">
        <f ca="true">+IF(AND(ISNUMBER(OFFSET('Sanitation Data'!$F$11,0,10*ROW('Sanitation Data'!F153))),'Data Summary'!DB159="Yes"),OFFSET('Sanitation Data'!$F$11,0,10*ROW('Sanitation Data'!F153)),NA())</f>
        <v>#N/A</v>
      </c>
      <c r="AN159" s="106" t="e">
        <f ca="true">+IF(AND(ISNUMBER(OFFSET('Sanitation Data'!$F$12,0,10*ROW('Sanitation Data'!F153))),'Data Summary'!DC159="Yes"),OFFSET('Sanitation Data'!$F$12,0,10*ROW('Sanitation Data'!F153)),NA())</f>
        <v>#N/A</v>
      </c>
      <c r="AO159" s="106" t="e">
        <f ca="true">+IF(AND(ISNUMBER(OFFSET('Sanitation Data'!$F$13,0,10*ROW('Sanitation Data'!F153))),'Data Summary'!DD159="Yes"),OFFSET('Sanitation Data'!$F$13,0,10*ROW('Sanitation Data'!F153)),NA())</f>
        <v>#N/A</v>
      </c>
      <c r="AP159" s="106" t="e">
        <f ca="true">+IF(AND(ISNUMBER(OFFSET('Sanitation Data'!$G$5,0,10*ROW('Sanitation Data'!G153))),'Data Summary'!DE159="Yes"),100-OFFSET('Sanitation Data'!$G$5,0,10*ROW('Sanitation Data'!G153)),NA())</f>
        <v>#N/A</v>
      </c>
      <c r="AQ159" s="106" t="e">
        <f ca="true">+IF(AND(ISNUMBER(OFFSET('Sanitation Data'!$G$7,0,10*ROW('Sanitation Data'!G153))),'Data Summary'!DF159="Yes"),OFFSET('Sanitation Data'!$G$7,0,10*ROW('Sanitation Data'!G153)),NA())</f>
        <v>#N/A</v>
      </c>
      <c r="AR159" s="106" t="e">
        <f ca="true">+IF(AND(ISNUMBER(OFFSET('Sanitation Data'!$G$11,0,10*ROW('Sanitation Data'!G153))),'Data Summary'!DG159="Yes"),OFFSET('Sanitation Data'!$G$11,0,10*ROW('Sanitation Data'!G153)),NA())</f>
        <v>#N/A</v>
      </c>
      <c r="AS159" s="106" t="e">
        <f ca="true">+IF(AND(ISNUMBER(OFFSET('Sanitation Data'!$G$12,0,10*ROW('Sanitation Data'!G153))),'Data Summary'!DH159="Yes"),OFFSET('Sanitation Data'!$G$12,0,10*ROW('Sanitation Data'!G153)),NA())</f>
        <v>#N/A</v>
      </c>
      <c r="AT159" s="106" t="e">
        <f ca="true">+IF(AND(ISNUMBER(OFFSET('Sanitation Data'!$G$13,0,10*ROW('Sanitation Data'!G153))),'Data Summary'!DI159="Yes"),OFFSET('Sanitation Data'!$G$13,0,10*ROW('Sanitation Data'!G153)),NA())</f>
        <v>#N/A</v>
      </c>
      <c r="AU159" s="106" t="e">
        <f ca="true">+IF(AND(ISNUMBER(OFFSET('Sanitation Data'!$H$5,0,10*ROW('Sanitation Data'!H153))),'Data Summary'!DJ159="Yes"),100-OFFSET('Sanitation Data'!$H$5,0,10*ROW('Sanitation Data'!H153)),NA())</f>
        <v>#N/A</v>
      </c>
      <c r="AV159" s="106" t="e">
        <f ca="true">+IF(AND(ISNUMBER(OFFSET('Sanitation Data'!$H$7,0,10*ROW('Sanitation Data'!H153))),'Data Summary'!DK159="Yes"),OFFSET('Sanitation Data'!$H$7,0,10*ROW('Sanitation Data'!H153)),NA())</f>
        <v>#N/A</v>
      </c>
      <c r="AW159" s="106" t="e">
        <f ca="true">+IF(AND(ISNUMBER(OFFSET('Sanitation Data'!$H$11,0,10*ROW('Sanitation Data'!H153))),'Data Summary'!DL159="Yes"),OFFSET('Sanitation Data'!$H$11,0,10*ROW('Sanitation Data'!H153)),NA())</f>
        <v>#N/A</v>
      </c>
      <c r="AX159" s="106" t="e">
        <f ca="true">+IF(AND(ISNUMBER(OFFSET('Sanitation Data'!$H$12,0,10*ROW('Sanitation Data'!H153))),'Data Summary'!DM159="Yes"),OFFSET('Sanitation Data'!$H$12,0,10*ROW('Sanitation Data'!H153)),NA())</f>
        <v>#N/A</v>
      </c>
      <c r="AY159" s="106" t="e">
        <f ca="true">+IF(AND(ISNUMBER(OFFSET('Sanitation Data'!$H$13,0,10*ROW('Sanitation Data'!H153))),'Data Summary'!DN159="Yes"),OFFSET('Sanitation Data'!$H$13,0,10*ROW('Sanitation Data'!H153)),NA())</f>
        <v>#N/A</v>
      </c>
      <c r="AZ159" s="111" t="e">
        <f ca="true">+IF(AND(ISNUMBER(OFFSET('Hygiene Data'!$C$6,0,10*ROW('Hygiene Data'!C153))),'Data Summary'!DO159="Yes"),OFFSET('Hygiene Data'!$C$6,0,10*ROW('Hygiene Data'!C153)),NA())</f>
        <v>#N/A</v>
      </c>
      <c r="BA159" s="111" t="e">
        <f ca="true">+IF(AND(ISNUMBER(OFFSET('Hygiene Data'!$C$8,0,10*ROW('Hygiene Data'!C153))),'Data Summary'!DP159="Yes"),OFFSET('Hygiene Data'!$C$8,0,10*ROW('Hygiene Data'!C153)),NA())</f>
        <v>#N/A</v>
      </c>
      <c r="BB159" s="111" t="e">
        <f ca="true">+IF(AND(ISNUMBER(OFFSET('Hygiene Data'!$C$10,0,10*ROW('Hygiene Data'!C153))),'Data Summary'!DQ159="Yes"),OFFSET('Hygiene Data'!$C$10,0,10*ROW('Hygiene Data'!C153)),NA())</f>
        <v>#N/A</v>
      </c>
      <c r="BC159" s="111" t="e">
        <f ca="true">+IF(AND(ISNUMBER(OFFSET('Hygiene Data'!$D$6,0,10*ROW('Hygiene Data'!D153))),'Data Summary'!DR159="Yes"),OFFSET('Hygiene Data'!$D$6,0,10*ROW('Hygiene Data'!D153)),NA())</f>
        <v>#N/A</v>
      </c>
      <c r="BD159" s="111" t="e">
        <f ca="true">+IF(AND(ISNUMBER(OFFSET('Hygiene Data'!$D$8,0,10*ROW('Hygiene Data'!D153))),'Data Summary'!DS159="Yes"),OFFSET('Hygiene Data'!$D$8,0,10*ROW('Hygiene Data'!D153)),NA())</f>
        <v>#N/A</v>
      </c>
      <c r="BE159" s="111" t="e">
        <f ca="true">+IF(AND(ISNUMBER(OFFSET('Hygiene Data'!$D$10,0,10*ROW('Hygiene Data'!D153))),'Data Summary'!DT159="Yes"),OFFSET('Hygiene Data'!$D$10,0,10*ROW('Hygiene Data'!D153)),NA())</f>
        <v>#N/A</v>
      </c>
      <c r="BF159" s="111" t="e">
        <f ca="true">+IF(AND(ISNUMBER(OFFSET('Hygiene Data'!$E$6,0,10*ROW('Hygiene Data'!E153))),'Data Summary'!DU159="Yes"),OFFSET('Hygiene Data'!$E$6,0,10*ROW('Hygiene Data'!E153)),NA())</f>
        <v>#N/A</v>
      </c>
      <c r="BG159" s="111" t="e">
        <f ca="true">+IF(AND(ISNUMBER(OFFSET('Hygiene Data'!$E$8,0,10*ROW('Hygiene Data'!E153))),'Data Summary'!DV159="Yes"),OFFSET('Hygiene Data'!$E$8,0,10*ROW('Hygiene Data'!E153)),NA())</f>
        <v>#N/A</v>
      </c>
      <c r="BH159" s="111" t="e">
        <f ca="true">+IF(AND(ISNUMBER(OFFSET('Hygiene Data'!$E$10,0,10*ROW('Hygiene Data'!E153))),'Data Summary'!DW159="Yes"),OFFSET('Hygiene Data'!$E$10,0,10*ROW('Hygiene Data'!E153)),NA())</f>
        <v>#N/A</v>
      </c>
      <c r="BI159" s="111" t="e">
        <f ca="true">+IF(AND(ISNUMBER(OFFSET('Hygiene Data'!$F$6,0,10*ROW('Hygiene Data'!F153))),'Data Summary'!DX159="Yes"),OFFSET('Hygiene Data'!$F$6,0,10*ROW('Hygiene Data'!F153)),NA())</f>
        <v>#N/A</v>
      </c>
      <c r="BJ159" s="111" t="e">
        <f ca="true">+IF(AND(ISNUMBER(OFFSET('Hygiene Data'!$F$8,0,10*ROW('Hygiene Data'!F153))),'Data Summary'!DY159="Yes"),OFFSET('Hygiene Data'!$F$8,0,10*ROW('Hygiene Data'!F153)),NA())</f>
        <v>#N/A</v>
      </c>
      <c r="BK159" s="111" t="e">
        <f ca="true">+IF(AND(ISNUMBER(OFFSET('Hygiene Data'!$F$10,0,10*ROW('Hygiene Data'!F153))),'Data Summary'!DZ159="Yes"),OFFSET('Hygiene Data'!$F$10,0,10*ROW('Hygiene Data'!F153)),NA())</f>
        <v>#N/A</v>
      </c>
      <c r="BL159" s="111" t="e">
        <f ca="true">+IF(AND(ISNUMBER(OFFSET('Hygiene Data'!$G$6,0,10*ROW('Hygiene Data'!G153))),'Data Summary'!EA159="Yes"),OFFSET('Hygiene Data'!$G$6,0,10*ROW('Hygiene Data'!G153)),NA())</f>
        <v>#N/A</v>
      </c>
      <c r="BM159" s="111" t="e">
        <f ca="true">+IF(AND(ISNUMBER(OFFSET('Hygiene Data'!$G$8,0,10*ROW('Hygiene Data'!G153))),'Data Summary'!EB159="Yes"),OFFSET('Hygiene Data'!$G$8,0,10*ROW('Hygiene Data'!G153)),NA())</f>
        <v>#N/A</v>
      </c>
      <c r="BN159" s="111" t="e">
        <f ca="true">+IF(AND(ISNUMBER(OFFSET('Hygiene Data'!$G$10,0,10*ROW('Hygiene Data'!G153))),'Data Summary'!EC159="Yes"),OFFSET('Hygiene Data'!$G$10,0,10*ROW('Hygiene Data'!G153)),NA())</f>
        <v>#N/A</v>
      </c>
      <c r="BO159" s="111" t="e">
        <f ca="true">+IF(AND(ISNUMBER(OFFSET('Hygiene Data'!$H$6,0,10*ROW('Hygiene Data'!H153))),'Data Summary'!ED159="Yes"),OFFSET('Hygiene Data'!$H$6,0,10*ROW('Hygiene Data'!H153)),NA())</f>
        <v>#N/A</v>
      </c>
      <c r="BP159" s="111" t="e">
        <f ca="true">+IF(AND(ISNUMBER(OFFSET('Hygiene Data'!$H$8,0,10*ROW('Hygiene Data'!H153))),'Data Summary'!EE159="Yes"),OFFSET('Hygiene Data'!$H$8,0,10*ROW('Hygiene Data'!H153)),NA())</f>
        <v>#N/A</v>
      </c>
      <c r="BQ159" s="111" t="e">
        <f ca="true">+IF(AND(ISNUMBER(OFFSET('Hygiene Data'!$H$10,0,10*ROW('Hygiene Data'!H153))),'Data Summary'!EF159="Yes"),OFFSET('Hygiene Data'!$H$10,0,10*ROW('Hygiene Data'!H153)),NA())</f>
        <v>#N/A</v>
      </c>
    </row>
    <row r="160" x14ac:dyDescent="0.2">
      <c r="A160" s="59" t="e">
        <f ca="true">+IF(OFFSET('Water Data'!$B$1,0,10*ROW('Water Data'!B154))="",NA(),OFFSET('Water Data'!$B$1,0,10*ROW('Water Data'!B154)))</f>
        <v>#N/A</v>
      </c>
      <c r="B160" s="59" t="e">
        <f ca="true">+IF(OFFSET('Water Data'!$A$3,0,10*ROW('Water Data'!A157))="",NA(),OFFSET('Water Data'!$A$3,0,10*ROW('Water Data'!A157)))</f>
        <v>#N/A</v>
      </c>
      <c r="C160" s="59" t="e">
        <f ca="true">+IF(OFFSET('Water Data'!$C$3,0,10*ROW('Water Data'!C157))="",NA(),OFFSET('Water Data'!$C$3,0,10*ROW('Water Data'!C157)))</f>
        <v>#N/A</v>
      </c>
      <c r="D160" s="60" t="e">
        <f ca="true">+IF(AND(ISNUMBER(OFFSET('Water Data'!$C$5,0,10*ROW('Water Data'!C154))),'Data Summary'!BS160="Yes"),100-OFFSET('Water Data'!$C$5,0,10*ROW('Water Data'!C154)),NA())</f>
        <v>#N/A</v>
      </c>
      <c r="E160" s="60" t="e">
        <f ca="true">+IF(AND(ISNUMBER(OFFSET('Water Data'!$C$7,0,10*ROW('Water Data'!C154))),'Data Summary'!BT160="Yes"),OFFSET('Water Data'!$C$7,0,10*ROW('Water Data'!C154)),NA())</f>
        <v>#N/A</v>
      </c>
      <c r="F160" s="60" t="e">
        <f ca="true">+IF(AND(ISNUMBER(OFFSET('Water Data'!$C$10,0,10*ROW('Water Data'!C154))),'Data Summary'!BU160="Yes"),OFFSET('Water Data'!$C$10,0,10*ROW('Water Data'!C154)),NA())</f>
        <v>#N/A</v>
      </c>
      <c r="G160" s="60" t="e">
        <f ca="true">+IF(AND(ISNUMBER(OFFSET('Water Data'!$D$5,0,10*ROW('Water Data'!D154))),'Data Summary'!BV160="Yes"),100-OFFSET('Water Data'!$D$5,0,10*ROW('Water Data'!D154)),NA())</f>
        <v>#N/A</v>
      </c>
      <c r="H160" s="60" t="e">
        <f ca="true">+IF(AND(ISNUMBER(OFFSET('Water Data'!$D$7,0,10*ROW('Water Data'!D154))),'Data Summary'!BW160="Yes"),OFFSET('Water Data'!$D$7,0,10*ROW('Water Data'!D154)),NA())</f>
        <v>#N/A</v>
      </c>
      <c r="I160" s="60" t="e">
        <f ca="true">+IF(AND(ISNUMBER(OFFSET('Water Data'!$D$10,0,10*ROW('Water Data'!D154))),'Data Summary'!BX160="Yes"),OFFSET('Water Data'!$D$10,0,10*ROW('Water Data'!D154)),NA())</f>
        <v>#N/A</v>
      </c>
      <c r="J160" s="60" t="e">
        <f ca="true">+IF(AND(ISNUMBER(OFFSET('Water Data'!$E$5,0,10*ROW('Water Data'!E154))),'Data Summary'!BY160="Yes"),100-OFFSET('Water Data'!$E$5,0,10*ROW('Water Data'!E154)),NA())</f>
        <v>#N/A</v>
      </c>
      <c r="K160" s="60" t="e">
        <f ca="true">+IF(AND(ISNUMBER(OFFSET('Water Data'!$E$7,0,10*ROW('Water Data'!E154))),'Data Summary'!BZ160="Yes"),OFFSET('Water Data'!$E$7,0,10*ROW('Water Data'!E154)),NA())</f>
        <v>#N/A</v>
      </c>
      <c r="L160" s="60" t="e">
        <f ca="true">+IF(AND(ISNUMBER(OFFSET('Water Data'!$E$10,0,10*ROW('Water Data'!E154))),'Data Summary'!CA160="Yes"),OFFSET('Water Data'!$E$10,0,10*ROW('Water Data'!E154)),NA())</f>
        <v>#N/A</v>
      </c>
      <c r="M160" s="60" t="e">
        <f ca="true">+IF(AND(ISNUMBER(OFFSET('Water Data'!$F$5,0,10*ROW('Water Data'!F154))),'Data Summary'!CB160="Yes"),100-OFFSET('Water Data'!$F$5,0,10*ROW('Water Data'!F154)),NA())</f>
        <v>#N/A</v>
      </c>
      <c r="N160" s="60" t="e">
        <f ca="true">+IF(AND(ISNUMBER(OFFSET('Water Data'!$F$7,0,10*ROW('Water Data'!F154))),'Data Summary'!CC160="Yes"),OFFSET('Water Data'!$F$7,0,10*ROW('Water Data'!F154)),NA())</f>
        <v>#N/A</v>
      </c>
      <c r="O160" s="60" t="e">
        <f ca="true">+IF(AND(ISNUMBER(OFFSET('Water Data'!$F$10,0,10*ROW('Water Data'!F154))),'Data Summary'!CD160="Yes"),OFFSET('Water Data'!$F$10,0,10*ROW('Water Data'!F154)),NA())</f>
        <v>#N/A</v>
      </c>
      <c r="P160" s="60" t="e">
        <f ca="true">+IF(AND(ISNUMBER(OFFSET('Water Data'!$G$5,0,10*ROW('Water Data'!G154))),'Data Summary'!CE160="Yes"),100-OFFSET('Water Data'!$G$5,0,10*ROW('Water Data'!G154)),NA())</f>
        <v>#N/A</v>
      </c>
      <c r="Q160" s="60" t="e">
        <f ca="true">+IF(AND(ISNUMBER(OFFSET('Water Data'!$G$7,0,10*ROW('Water Data'!G154))),'Data Summary'!CF160="Yes"),OFFSET('Water Data'!$G$7,0,10*ROW('Water Data'!G154)),NA())</f>
        <v>#N/A</v>
      </c>
      <c r="R160" s="60" t="e">
        <f ca="true">+IF(AND(ISNUMBER(OFFSET('Water Data'!$G$10,0,10*ROW('Water Data'!G154))),'Data Summary'!CG160="Yes"),OFFSET('Water Data'!$G$10,0,10*ROW('Water Data'!G154)),NA())</f>
        <v>#N/A</v>
      </c>
      <c r="S160" s="60" t="e">
        <f ca="true">+IF(AND(ISNUMBER(OFFSET('Water Data'!$H$5,0,10*ROW('Water Data'!H154))),'Data Summary'!CH160="Yes"),100-OFFSET('Water Data'!$H$5,0,10*ROW('Water Data'!H154)),NA())</f>
        <v>#N/A</v>
      </c>
      <c r="T160" s="60" t="e">
        <f ca="true">+IF(AND(ISNUMBER(OFFSET('Water Data'!$H$7,0,10*ROW('Water Data'!H154))),'Data Summary'!CI160="Yes"),OFFSET('Water Data'!$H$7,0,10*ROW('Water Data'!H154)),NA())</f>
        <v>#N/A</v>
      </c>
      <c r="U160" s="60" t="e">
        <f ca="true">+IF(AND(ISNUMBER(OFFSET('Water Data'!$H$10,0,10*ROW('Water Data'!H154))),'Data Summary'!CJ160="Yes"),OFFSET('Water Data'!$H$10,0,10*ROW('Water Data'!H154)),NA())</f>
        <v>#N/A</v>
      </c>
      <c r="V160" s="106" t="e">
        <f ca="true">+IF(AND(ISNUMBER(OFFSET('Sanitation Data'!$C$5,0,10*ROW('Sanitation Data'!C154))),'Data Summary'!CK160="Yes"),100-OFFSET('Sanitation Data'!$C$5,0,10*ROW('Sanitation Data'!C154)),NA())</f>
        <v>#N/A</v>
      </c>
      <c r="W160" s="106" t="e">
        <f ca="true">+IF(AND(ISNUMBER(OFFSET('Sanitation Data'!$C$7,0,10*ROW('Sanitation Data'!C154))),'Data Summary'!CL160="Yes"),OFFSET('Sanitation Data'!$C$7,0,10*ROW('Sanitation Data'!C154)),NA())</f>
        <v>#N/A</v>
      </c>
      <c r="X160" s="106" t="e">
        <f ca="true">+IF(AND(ISNUMBER(OFFSET('Sanitation Data'!$C$11,0,10*ROW('Sanitation Data'!C154))),'Data Summary'!CM160="Yes"),OFFSET('Sanitation Data'!$C$11,0,10*ROW('Sanitation Data'!C154)),NA())</f>
        <v>#N/A</v>
      </c>
      <c r="Y160" s="106" t="e">
        <f ca="true">+IF(AND(ISNUMBER(OFFSET('Sanitation Data'!$C$12,0,10*ROW('Sanitation Data'!C154))),'Data Summary'!CN160="Yes"),OFFSET('Sanitation Data'!$C$12,0,10*ROW('Sanitation Data'!C154)),NA())</f>
        <v>#N/A</v>
      </c>
      <c r="Z160" s="106" t="e">
        <f ca="true">+IF(AND(ISNUMBER(OFFSET('Sanitation Data'!$C$13,0,10*ROW('Sanitation Data'!C154))),'Data Summary'!CO160="Yes"),OFFSET('Sanitation Data'!$C$13,0,10*ROW('Sanitation Data'!C154)),NA())</f>
        <v>#N/A</v>
      </c>
      <c r="AA160" s="106" t="e">
        <f ca="true">+IF(AND(ISNUMBER(OFFSET('Sanitation Data'!$D$5,0,10*ROW('Sanitation Data'!D154))),'Data Summary'!CP160="Yes"),100-OFFSET('Sanitation Data'!$D$5,0,10*ROW('Sanitation Data'!D154)),NA())</f>
        <v>#N/A</v>
      </c>
      <c r="AB160" s="106" t="e">
        <f ca="true">+IF(AND(ISNUMBER(OFFSET('Sanitation Data'!$D$7,0,10*ROW('Sanitation Data'!D154))),'Data Summary'!CQ160="Yes"),OFFSET('Sanitation Data'!$D$7,0,10*ROW('Sanitation Data'!D154)),NA())</f>
        <v>#N/A</v>
      </c>
      <c r="AC160" s="106" t="e">
        <f ca="true">+IF(AND(ISNUMBER(OFFSET('Sanitation Data'!$D$11,0,10*ROW('Sanitation Data'!D154))),'Data Summary'!CR160="Yes"),OFFSET('Sanitation Data'!$D$11,0,10*ROW('Sanitation Data'!D154)),NA())</f>
        <v>#N/A</v>
      </c>
      <c r="AD160" s="106" t="e">
        <f ca="true">+IF(AND(ISNUMBER(OFFSET('Sanitation Data'!$D$12,0,10*ROW('Sanitation Data'!D154))),'Data Summary'!CS160="Yes"),OFFSET('Sanitation Data'!$D$12,0,10*ROW('Sanitation Data'!D154)),NA())</f>
        <v>#N/A</v>
      </c>
      <c r="AE160" s="106" t="e">
        <f ca="true">+IF(AND(ISNUMBER(OFFSET('Sanitation Data'!$D$13,0,10*ROW('Sanitation Data'!D154))),'Data Summary'!CT160="Yes"),OFFSET('Sanitation Data'!$D$13,0,10*ROW('Sanitation Data'!D154)),NA())</f>
        <v>#N/A</v>
      </c>
      <c r="AF160" s="106" t="e">
        <f ca="true">+IF(AND(ISNUMBER(OFFSET('Sanitation Data'!$E$5,0,10*ROW('Sanitation Data'!E154))),'Data Summary'!CU160="Yes"),100-OFFSET('Sanitation Data'!$E$5,0,10*ROW('Sanitation Data'!E154)),NA())</f>
        <v>#N/A</v>
      </c>
      <c r="AG160" s="106" t="e">
        <f ca="true">+IF(AND(ISNUMBER(OFFSET('Sanitation Data'!$E$7,0,10*ROW('Sanitation Data'!E154))),'Data Summary'!CV160="Yes"),OFFSET('Sanitation Data'!$E$7,0,10*ROW('Sanitation Data'!E154)),NA())</f>
        <v>#N/A</v>
      </c>
      <c r="AH160" s="106" t="e">
        <f ca="true">+IF(AND(ISNUMBER(OFFSET('Sanitation Data'!$E$11,0,10*ROW('Sanitation Data'!E154))),'Data Summary'!CW160="Yes"),OFFSET('Sanitation Data'!$E$11,0,10*ROW('Sanitation Data'!E154)),NA())</f>
        <v>#N/A</v>
      </c>
      <c r="AI160" s="106" t="e">
        <f ca="true">+IF(AND(ISNUMBER(OFFSET('Sanitation Data'!$E$12,0,10*ROW('Sanitation Data'!E154))),'Data Summary'!CX160="Yes"),OFFSET('Sanitation Data'!$E$12,0,10*ROW('Sanitation Data'!E154)),NA())</f>
        <v>#N/A</v>
      </c>
      <c r="AJ160" s="106" t="e">
        <f ca="true">+IF(AND(ISNUMBER(OFFSET('Sanitation Data'!$E$13,0,10*ROW('Sanitation Data'!E154))),'Data Summary'!CY160="Yes"),OFFSET('Sanitation Data'!$E$13,0,10*ROW('Sanitation Data'!E154)),NA())</f>
        <v>#N/A</v>
      </c>
      <c r="AK160" s="106" t="e">
        <f ca="true">+IF(AND(ISNUMBER(OFFSET('Sanitation Data'!$F$5,0,10*ROW('Sanitation Data'!F154))),'Data Summary'!CZ160="Yes"),100-OFFSET('Sanitation Data'!$F$5,0,10*ROW('Sanitation Data'!F154)),NA())</f>
        <v>#N/A</v>
      </c>
      <c r="AL160" s="106" t="e">
        <f ca="true">+IF(AND(ISNUMBER(OFFSET('Sanitation Data'!$F$7,0,10*ROW('Sanitation Data'!F154))),'Data Summary'!DA160="Yes"),OFFSET('Sanitation Data'!$F$7,0,10*ROW('Sanitation Data'!F154)),NA())</f>
        <v>#N/A</v>
      </c>
      <c r="AM160" s="106" t="e">
        <f ca="true">+IF(AND(ISNUMBER(OFFSET('Sanitation Data'!$F$11,0,10*ROW('Sanitation Data'!F154))),'Data Summary'!DB160="Yes"),OFFSET('Sanitation Data'!$F$11,0,10*ROW('Sanitation Data'!F154)),NA())</f>
        <v>#N/A</v>
      </c>
      <c r="AN160" s="106" t="e">
        <f ca="true">+IF(AND(ISNUMBER(OFFSET('Sanitation Data'!$F$12,0,10*ROW('Sanitation Data'!F154))),'Data Summary'!DC160="Yes"),OFFSET('Sanitation Data'!$F$12,0,10*ROW('Sanitation Data'!F154)),NA())</f>
        <v>#N/A</v>
      </c>
      <c r="AO160" s="106" t="e">
        <f ca="true">+IF(AND(ISNUMBER(OFFSET('Sanitation Data'!$F$13,0,10*ROW('Sanitation Data'!F154))),'Data Summary'!DD160="Yes"),OFFSET('Sanitation Data'!$F$13,0,10*ROW('Sanitation Data'!F154)),NA())</f>
        <v>#N/A</v>
      </c>
      <c r="AP160" s="106" t="e">
        <f ca="true">+IF(AND(ISNUMBER(OFFSET('Sanitation Data'!$G$5,0,10*ROW('Sanitation Data'!G154))),'Data Summary'!DE160="Yes"),100-OFFSET('Sanitation Data'!$G$5,0,10*ROW('Sanitation Data'!G154)),NA())</f>
        <v>#N/A</v>
      </c>
      <c r="AQ160" s="106" t="e">
        <f ca="true">+IF(AND(ISNUMBER(OFFSET('Sanitation Data'!$G$7,0,10*ROW('Sanitation Data'!G154))),'Data Summary'!DF160="Yes"),OFFSET('Sanitation Data'!$G$7,0,10*ROW('Sanitation Data'!G154)),NA())</f>
        <v>#N/A</v>
      </c>
      <c r="AR160" s="106" t="e">
        <f ca="true">+IF(AND(ISNUMBER(OFFSET('Sanitation Data'!$G$11,0,10*ROW('Sanitation Data'!G154))),'Data Summary'!DG160="Yes"),OFFSET('Sanitation Data'!$G$11,0,10*ROW('Sanitation Data'!G154)),NA())</f>
        <v>#N/A</v>
      </c>
      <c r="AS160" s="106" t="e">
        <f ca="true">+IF(AND(ISNUMBER(OFFSET('Sanitation Data'!$G$12,0,10*ROW('Sanitation Data'!G154))),'Data Summary'!DH160="Yes"),OFFSET('Sanitation Data'!$G$12,0,10*ROW('Sanitation Data'!G154)),NA())</f>
        <v>#N/A</v>
      </c>
      <c r="AT160" s="106" t="e">
        <f ca="true">+IF(AND(ISNUMBER(OFFSET('Sanitation Data'!$G$13,0,10*ROW('Sanitation Data'!G154))),'Data Summary'!DI160="Yes"),OFFSET('Sanitation Data'!$G$13,0,10*ROW('Sanitation Data'!G154)),NA())</f>
        <v>#N/A</v>
      </c>
      <c r="AU160" s="106" t="e">
        <f ca="true">+IF(AND(ISNUMBER(OFFSET('Sanitation Data'!$H$5,0,10*ROW('Sanitation Data'!H154))),'Data Summary'!DJ160="Yes"),100-OFFSET('Sanitation Data'!$H$5,0,10*ROW('Sanitation Data'!H154)),NA())</f>
        <v>#N/A</v>
      </c>
      <c r="AV160" s="106" t="e">
        <f ca="true">+IF(AND(ISNUMBER(OFFSET('Sanitation Data'!$H$7,0,10*ROW('Sanitation Data'!H154))),'Data Summary'!DK160="Yes"),OFFSET('Sanitation Data'!$H$7,0,10*ROW('Sanitation Data'!H154)),NA())</f>
        <v>#N/A</v>
      </c>
      <c r="AW160" s="106" t="e">
        <f ca="true">+IF(AND(ISNUMBER(OFFSET('Sanitation Data'!$H$11,0,10*ROW('Sanitation Data'!H154))),'Data Summary'!DL160="Yes"),OFFSET('Sanitation Data'!$H$11,0,10*ROW('Sanitation Data'!H154)),NA())</f>
        <v>#N/A</v>
      </c>
      <c r="AX160" s="106" t="e">
        <f ca="true">+IF(AND(ISNUMBER(OFFSET('Sanitation Data'!$H$12,0,10*ROW('Sanitation Data'!H154))),'Data Summary'!DM160="Yes"),OFFSET('Sanitation Data'!$H$12,0,10*ROW('Sanitation Data'!H154)),NA())</f>
        <v>#N/A</v>
      </c>
      <c r="AY160" s="106" t="e">
        <f ca="true">+IF(AND(ISNUMBER(OFFSET('Sanitation Data'!$H$13,0,10*ROW('Sanitation Data'!H154))),'Data Summary'!DN160="Yes"),OFFSET('Sanitation Data'!$H$13,0,10*ROW('Sanitation Data'!H154)),NA())</f>
        <v>#N/A</v>
      </c>
      <c r="AZ160" s="111" t="e">
        <f ca="true">+IF(AND(ISNUMBER(OFFSET('Hygiene Data'!$C$6,0,10*ROW('Hygiene Data'!C154))),'Data Summary'!DO160="Yes"),OFFSET('Hygiene Data'!$C$6,0,10*ROW('Hygiene Data'!C154)),NA())</f>
        <v>#N/A</v>
      </c>
      <c r="BA160" s="111" t="e">
        <f ca="true">+IF(AND(ISNUMBER(OFFSET('Hygiene Data'!$C$8,0,10*ROW('Hygiene Data'!C154))),'Data Summary'!DP160="Yes"),OFFSET('Hygiene Data'!$C$8,0,10*ROW('Hygiene Data'!C154)),NA())</f>
        <v>#N/A</v>
      </c>
      <c r="BB160" s="111" t="e">
        <f ca="true">+IF(AND(ISNUMBER(OFFSET('Hygiene Data'!$C$10,0,10*ROW('Hygiene Data'!C154))),'Data Summary'!DQ160="Yes"),OFFSET('Hygiene Data'!$C$10,0,10*ROW('Hygiene Data'!C154)),NA())</f>
        <v>#N/A</v>
      </c>
      <c r="BC160" s="111" t="e">
        <f ca="true">+IF(AND(ISNUMBER(OFFSET('Hygiene Data'!$D$6,0,10*ROW('Hygiene Data'!D154))),'Data Summary'!DR160="Yes"),OFFSET('Hygiene Data'!$D$6,0,10*ROW('Hygiene Data'!D154)),NA())</f>
        <v>#N/A</v>
      </c>
      <c r="BD160" s="111" t="e">
        <f ca="true">+IF(AND(ISNUMBER(OFFSET('Hygiene Data'!$D$8,0,10*ROW('Hygiene Data'!D154))),'Data Summary'!DS160="Yes"),OFFSET('Hygiene Data'!$D$8,0,10*ROW('Hygiene Data'!D154)),NA())</f>
        <v>#N/A</v>
      </c>
      <c r="BE160" s="111" t="e">
        <f ca="true">+IF(AND(ISNUMBER(OFFSET('Hygiene Data'!$D$10,0,10*ROW('Hygiene Data'!D154))),'Data Summary'!DT160="Yes"),OFFSET('Hygiene Data'!$D$10,0,10*ROW('Hygiene Data'!D154)),NA())</f>
        <v>#N/A</v>
      </c>
      <c r="BF160" s="111" t="e">
        <f ca="true">+IF(AND(ISNUMBER(OFFSET('Hygiene Data'!$E$6,0,10*ROW('Hygiene Data'!E154))),'Data Summary'!DU160="Yes"),OFFSET('Hygiene Data'!$E$6,0,10*ROW('Hygiene Data'!E154)),NA())</f>
        <v>#N/A</v>
      </c>
      <c r="BG160" s="111" t="e">
        <f ca="true">+IF(AND(ISNUMBER(OFFSET('Hygiene Data'!$E$8,0,10*ROW('Hygiene Data'!E154))),'Data Summary'!DV160="Yes"),OFFSET('Hygiene Data'!$E$8,0,10*ROW('Hygiene Data'!E154)),NA())</f>
        <v>#N/A</v>
      </c>
      <c r="BH160" s="111" t="e">
        <f ca="true">+IF(AND(ISNUMBER(OFFSET('Hygiene Data'!$E$10,0,10*ROW('Hygiene Data'!E154))),'Data Summary'!DW160="Yes"),OFFSET('Hygiene Data'!$E$10,0,10*ROW('Hygiene Data'!E154)),NA())</f>
        <v>#N/A</v>
      </c>
      <c r="BI160" s="111" t="e">
        <f ca="true">+IF(AND(ISNUMBER(OFFSET('Hygiene Data'!$F$6,0,10*ROW('Hygiene Data'!F154))),'Data Summary'!DX160="Yes"),OFFSET('Hygiene Data'!$F$6,0,10*ROW('Hygiene Data'!F154)),NA())</f>
        <v>#N/A</v>
      </c>
      <c r="BJ160" s="111" t="e">
        <f ca="true">+IF(AND(ISNUMBER(OFFSET('Hygiene Data'!$F$8,0,10*ROW('Hygiene Data'!F154))),'Data Summary'!DY160="Yes"),OFFSET('Hygiene Data'!$F$8,0,10*ROW('Hygiene Data'!F154)),NA())</f>
        <v>#N/A</v>
      </c>
      <c r="BK160" s="111" t="e">
        <f ca="true">+IF(AND(ISNUMBER(OFFSET('Hygiene Data'!$F$10,0,10*ROW('Hygiene Data'!F154))),'Data Summary'!DZ160="Yes"),OFFSET('Hygiene Data'!$F$10,0,10*ROW('Hygiene Data'!F154)),NA())</f>
        <v>#N/A</v>
      </c>
      <c r="BL160" s="111" t="e">
        <f ca="true">+IF(AND(ISNUMBER(OFFSET('Hygiene Data'!$G$6,0,10*ROW('Hygiene Data'!G154))),'Data Summary'!EA160="Yes"),OFFSET('Hygiene Data'!$G$6,0,10*ROW('Hygiene Data'!G154)),NA())</f>
        <v>#N/A</v>
      </c>
      <c r="BM160" s="111" t="e">
        <f ca="true">+IF(AND(ISNUMBER(OFFSET('Hygiene Data'!$G$8,0,10*ROW('Hygiene Data'!G154))),'Data Summary'!EB160="Yes"),OFFSET('Hygiene Data'!$G$8,0,10*ROW('Hygiene Data'!G154)),NA())</f>
        <v>#N/A</v>
      </c>
      <c r="BN160" s="111" t="e">
        <f ca="true">+IF(AND(ISNUMBER(OFFSET('Hygiene Data'!$G$10,0,10*ROW('Hygiene Data'!G154))),'Data Summary'!EC160="Yes"),OFFSET('Hygiene Data'!$G$10,0,10*ROW('Hygiene Data'!G154)),NA())</f>
        <v>#N/A</v>
      </c>
      <c r="BO160" s="111" t="e">
        <f ca="true">+IF(AND(ISNUMBER(OFFSET('Hygiene Data'!$H$6,0,10*ROW('Hygiene Data'!H154))),'Data Summary'!ED160="Yes"),OFFSET('Hygiene Data'!$H$6,0,10*ROW('Hygiene Data'!H154)),NA())</f>
        <v>#N/A</v>
      </c>
      <c r="BP160" s="111" t="e">
        <f ca="true">+IF(AND(ISNUMBER(OFFSET('Hygiene Data'!$H$8,0,10*ROW('Hygiene Data'!H154))),'Data Summary'!EE160="Yes"),OFFSET('Hygiene Data'!$H$8,0,10*ROW('Hygiene Data'!H154)),NA())</f>
        <v>#N/A</v>
      </c>
      <c r="BQ160" s="111" t="e">
        <f ca="true">+IF(AND(ISNUMBER(OFFSET('Hygiene Data'!$H$10,0,10*ROW('Hygiene Data'!H154))),'Data Summary'!EF160="Yes"),OFFSET('Hygiene Data'!$H$10,0,10*ROW('Hygiene Data'!H154)),NA())</f>
        <v>#N/A</v>
      </c>
    </row>
    <row r="161" x14ac:dyDescent="0.2">
      <c r="A161" s="59" t="e">
        <f ca="true">+IF(OFFSET('Water Data'!$B$1,0,10*ROW('Water Data'!B155))="",NA(),OFFSET('Water Data'!$B$1,0,10*ROW('Water Data'!B155)))</f>
        <v>#N/A</v>
      </c>
      <c r="B161" s="59" t="e">
        <f ca="true">+IF(OFFSET('Water Data'!$A$3,0,10*ROW('Water Data'!A158))="",NA(),OFFSET('Water Data'!$A$3,0,10*ROW('Water Data'!A158)))</f>
        <v>#N/A</v>
      </c>
      <c r="C161" s="59" t="e">
        <f ca="true">+IF(OFFSET('Water Data'!$C$3,0,10*ROW('Water Data'!C158))="",NA(),OFFSET('Water Data'!$C$3,0,10*ROW('Water Data'!C158)))</f>
        <v>#N/A</v>
      </c>
      <c r="D161" s="60" t="e">
        <f ca="true">+IF(AND(ISNUMBER(OFFSET('Water Data'!$C$5,0,10*ROW('Water Data'!C155))),'Data Summary'!BS161="Yes"),100-OFFSET('Water Data'!$C$5,0,10*ROW('Water Data'!C155)),NA())</f>
        <v>#N/A</v>
      </c>
      <c r="E161" s="60" t="e">
        <f ca="true">+IF(AND(ISNUMBER(OFFSET('Water Data'!$C$7,0,10*ROW('Water Data'!C155))),'Data Summary'!BT161="Yes"),OFFSET('Water Data'!$C$7,0,10*ROW('Water Data'!C155)),NA())</f>
        <v>#N/A</v>
      </c>
      <c r="F161" s="60" t="e">
        <f ca="true">+IF(AND(ISNUMBER(OFFSET('Water Data'!$C$10,0,10*ROW('Water Data'!C155))),'Data Summary'!BU161="Yes"),OFFSET('Water Data'!$C$10,0,10*ROW('Water Data'!C155)),NA())</f>
        <v>#N/A</v>
      </c>
      <c r="G161" s="60" t="e">
        <f ca="true">+IF(AND(ISNUMBER(OFFSET('Water Data'!$D$5,0,10*ROW('Water Data'!D155))),'Data Summary'!BV161="Yes"),100-OFFSET('Water Data'!$D$5,0,10*ROW('Water Data'!D155)),NA())</f>
        <v>#N/A</v>
      </c>
      <c r="H161" s="60" t="e">
        <f ca="true">+IF(AND(ISNUMBER(OFFSET('Water Data'!$D$7,0,10*ROW('Water Data'!D155))),'Data Summary'!BW161="Yes"),OFFSET('Water Data'!$D$7,0,10*ROW('Water Data'!D155)),NA())</f>
        <v>#N/A</v>
      </c>
      <c r="I161" s="60" t="e">
        <f ca="true">+IF(AND(ISNUMBER(OFFSET('Water Data'!$D$10,0,10*ROW('Water Data'!D155))),'Data Summary'!BX161="Yes"),OFFSET('Water Data'!$D$10,0,10*ROW('Water Data'!D155)),NA())</f>
        <v>#N/A</v>
      </c>
      <c r="J161" s="60" t="e">
        <f ca="true">+IF(AND(ISNUMBER(OFFSET('Water Data'!$E$5,0,10*ROW('Water Data'!E155))),'Data Summary'!BY161="Yes"),100-OFFSET('Water Data'!$E$5,0,10*ROW('Water Data'!E155)),NA())</f>
        <v>#N/A</v>
      </c>
      <c r="K161" s="60" t="e">
        <f ca="true">+IF(AND(ISNUMBER(OFFSET('Water Data'!$E$7,0,10*ROW('Water Data'!E155))),'Data Summary'!BZ161="Yes"),OFFSET('Water Data'!$E$7,0,10*ROW('Water Data'!E155)),NA())</f>
        <v>#N/A</v>
      </c>
      <c r="L161" s="60" t="e">
        <f ca="true">+IF(AND(ISNUMBER(OFFSET('Water Data'!$E$10,0,10*ROW('Water Data'!E155))),'Data Summary'!CA161="Yes"),OFFSET('Water Data'!$E$10,0,10*ROW('Water Data'!E155)),NA())</f>
        <v>#N/A</v>
      </c>
      <c r="M161" s="60" t="e">
        <f ca="true">+IF(AND(ISNUMBER(OFFSET('Water Data'!$F$5,0,10*ROW('Water Data'!F155))),'Data Summary'!CB161="Yes"),100-OFFSET('Water Data'!$F$5,0,10*ROW('Water Data'!F155)),NA())</f>
        <v>#N/A</v>
      </c>
      <c r="N161" s="60" t="e">
        <f ca="true">+IF(AND(ISNUMBER(OFFSET('Water Data'!$F$7,0,10*ROW('Water Data'!F155))),'Data Summary'!CC161="Yes"),OFFSET('Water Data'!$F$7,0,10*ROW('Water Data'!F155)),NA())</f>
        <v>#N/A</v>
      </c>
      <c r="O161" s="60" t="e">
        <f ca="true">+IF(AND(ISNUMBER(OFFSET('Water Data'!$F$10,0,10*ROW('Water Data'!F155))),'Data Summary'!CD161="Yes"),OFFSET('Water Data'!$F$10,0,10*ROW('Water Data'!F155)),NA())</f>
        <v>#N/A</v>
      </c>
      <c r="P161" s="60" t="e">
        <f ca="true">+IF(AND(ISNUMBER(OFFSET('Water Data'!$G$5,0,10*ROW('Water Data'!G155))),'Data Summary'!CE161="Yes"),100-OFFSET('Water Data'!$G$5,0,10*ROW('Water Data'!G155)),NA())</f>
        <v>#N/A</v>
      </c>
      <c r="Q161" s="60" t="e">
        <f ca="true">+IF(AND(ISNUMBER(OFFSET('Water Data'!$G$7,0,10*ROW('Water Data'!G155))),'Data Summary'!CF161="Yes"),OFFSET('Water Data'!$G$7,0,10*ROW('Water Data'!G155)),NA())</f>
        <v>#N/A</v>
      </c>
      <c r="R161" s="60" t="e">
        <f ca="true">+IF(AND(ISNUMBER(OFFSET('Water Data'!$G$10,0,10*ROW('Water Data'!G155))),'Data Summary'!CG161="Yes"),OFFSET('Water Data'!$G$10,0,10*ROW('Water Data'!G155)),NA())</f>
        <v>#N/A</v>
      </c>
      <c r="S161" s="60" t="e">
        <f ca="true">+IF(AND(ISNUMBER(OFFSET('Water Data'!$H$5,0,10*ROW('Water Data'!H155))),'Data Summary'!CH161="Yes"),100-OFFSET('Water Data'!$H$5,0,10*ROW('Water Data'!H155)),NA())</f>
        <v>#N/A</v>
      </c>
      <c r="T161" s="60" t="e">
        <f ca="true">+IF(AND(ISNUMBER(OFFSET('Water Data'!$H$7,0,10*ROW('Water Data'!H155))),'Data Summary'!CI161="Yes"),OFFSET('Water Data'!$H$7,0,10*ROW('Water Data'!H155)),NA())</f>
        <v>#N/A</v>
      </c>
      <c r="U161" s="60" t="e">
        <f ca="true">+IF(AND(ISNUMBER(OFFSET('Water Data'!$H$10,0,10*ROW('Water Data'!H155))),'Data Summary'!CJ161="Yes"),OFFSET('Water Data'!$H$10,0,10*ROW('Water Data'!H155)),NA())</f>
        <v>#N/A</v>
      </c>
      <c r="V161" s="106" t="e">
        <f ca="true">+IF(AND(ISNUMBER(OFFSET('Sanitation Data'!$C$5,0,10*ROW('Sanitation Data'!C155))),'Data Summary'!CK161="Yes"),100-OFFSET('Sanitation Data'!$C$5,0,10*ROW('Sanitation Data'!C155)),NA())</f>
        <v>#N/A</v>
      </c>
      <c r="W161" s="106" t="e">
        <f ca="true">+IF(AND(ISNUMBER(OFFSET('Sanitation Data'!$C$7,0,10*ROW('Sanitation Data'!C155))),'Data Summary'!CL161="Yes"),OFFSET('Sanitation Data'!$C$7,0,10*ROW('Sanitation Data'!C155)),NA())</f>
        <v>#N/A</v>
      </c>
      <c r="X161" s="106" t="e">
        <f ca="true">+IF(AND(ISNUMBER(OFFSET('Sanitation Data'!$C$11,0,10*ROW('Sanitation Data'!C155))),'Data Summary'!CM161="Yes"),OFFSET('Sanitation Data'!$C$11,0,10*ROW('Sanitation Data'!C155)),NA())</f>
        <v>#N/A</v>
      </c>
      <c r="Y161" s="106" t="e">
        <f ca="true">+IF(AND(ISNUMBER(OFFSET('Sanitation Data'!$C$12,0,10*ROW('Sanitation Data'!C155))),'Data Summary'!CN161="Yes"),OFFSET('Sanitation Data'!$C$12,0,10*ROW('Sanitation Data'!C155)),NA())</f>
        <v>#N/A</v>
      </c>
      <c r="Z161" s="106" t="e">
        <f ca="true">+IF(AND(ISNUMBER(OFFSET('Sanitation Data'!$C$13,0,10*ROW('Sanitation Data'!C155))),'Data Summary'!CO161="Yes"),OFFSET('Sanitation Data'!$C$13,0,10*ROW('Sanitation Data'!C155)),NA())</f>
        <v>#N/A</v>
      </c>
      <c r="AA161" s="106" t="e">
        <f ca="true">+IF(AND(ISNUMBER(OFFSET('Sanitation Data'!$D$5,0,10*ROW('Sanitation Data'!D155))),'Data Summary'!CP161="Yes"),100-OFFSET('Sanitation Data'!$D$5,0,10*ROW('Sanitation Data'!D155)),NA())</f>
        <v>#N/A</v>
      </c>
      <c r="AB161" s="106" t="e">
        <f ca="true">+IF(AND(ISNUMBER(OFFSET('Sanitation Data'!$D$7,0,10*ROW('Sanitation Data'!D155))),'Data Summary'!CQ161="Yes"),OFFSET('Sanitation Data'!$D$7,0,10*ROW('Sanitation Data'!D155)),NA())</f>
        <v>#N/A</v>
      </c>
      <c r="AC161" s="106" t="e">
        <f ca="true">+IF(AND(ISNUMBER(OFFSET('Sanitation Data'!$D$11,0,10*ROW('Sanitation Data'!D155))),'Data Summary'!CR161="Yes"),OFFSET('Sanitation Data'!$D$11,0,10*ROW('Sanitation Data'!D155)),NA())</f>
        <v>#N/A</v>
      </c>
      <c r="AD161" s="106" t="e">
        <f ca="true">+IF(AND(ISNUMBER(OFFSET('Sanitation Data'!$D$12,0,10*ROW('Sanitation Data'!D155))),'Data Summary'!CS161="Yes"),OFFSET('Sanitation Data'!$D$12,0,10*ROW('Sanitation Data'!D155)),NA())</f>
        <v>#N/A</v>
      </c>
      <c r="AE161" s="106" t="e">
        <f ca="true">+IF(AND(ISNUMBER(OFFSET('Sanitation Data'!$D$13,0,10*ROW('Sanitation Data'!D155))),'Data Summary'!CT161="Yes"),OFFSET('Sanitation Data'!$D$13,0,10*ROW('Sanitation Data'!D155)),NA())</f>
        <v>#N/A</v>
      </c>
      <c r="AF161" s="106" t="e">
        <f ca="true">+IF(AND(ISNUMBER(OFFSET('Sanitation Data'!$E$5,0,10*ROW('Sanitation Data'!E155))),'Data Summary'!CU161="Yes"),100-OFFSET('Sanitation Data'!$E$5,0,10*ROW('Sanitation Data'!E155)),NA())</f>
        <v>#N/A</v>
      </c>
      <c r="AG161" s="106" t="e">
        <f ca="true">+IF(AND(ISNUMBER(OFFSET('Sanitation Data'!$E$7,0,10*ROW('Sanitation Data'!E155))),'Data Summary'!CV161="Yes"),OFFSET('Sanitation Data'!$E$7,0,10*ROW('Sanitation Data'!E155)),NA())</f>
        <v>#N/A</v>
      </c>
      <c r="AH161" s="106" t="e">
        <f ca="true">+IF(AND(ISNUMBER(OFFSET('Sanitation Data'!$E$11,0,10*ROW('Sanitation Data'!E155))),'Data Summary'!CW161="Yes"),OFFSET('Sanitation Data'!$E$11,0,10*ROW('Sanitation Data'!E155)),NA())</f>
        <v>#N/A</v>
      </c>
      <c r="AI161" s="106" t="e">
        <f ca="true">+IF(AND(ISNUMBER(OFFSET('Sanitation Data'!$E$12,0,10*ROW('Sanitation Data'!E155))),'Data Summary'!CX161="Yes"),OFFSET('Sanitation Data'!$E$12,0,10*ROW('Sanitation Data'!E155)),NA())</f>
        <v>#N/A</v>
      </c>
      <c r="AJ161" s="106" t="e">
        <f ca="true">+IF(AND(ISNUMBER(OFFSET('Sanitation Data'!$E$13,0,10*ROW('Sanitation Data'!E155))),'Data Summary'!CY161="Yes"),OFFSET('Sanitation Data'!$E$13,0,10*ROW('Sanitation Data'!E155)),NA())</f>
        <v>#N/A</v>
      </c>
      <c r="AK161" s="106" t="e">
        <f ca="true">+IF(AND(ISNUMBER(OFFSET('Sanitation Data'!$F$5,0,10*ROW('Sanitation Data'!F155))),'Data Summary'!CZ161="Yes"),100-OFFSET('Sanitation Data'!$F$5,0,10*ROW('Sanitation Data'!F155)),NA())</f>
        <v>#N/A</v>
      </c>
      <c r="AL161" s="106" t="e">
        <f ca="true">+IF(AND(ISNUMBER(OFFSET('Sanitation Data'!$F$7,0,10*ROW('Sanitation Data'!F155))),'Data Summary'!DA161="Yes"),OFFSET('Sanitation Data'!$F$7,0,10*ROW('Sanitation Data'!F155)),NA())</f>
        <v>#N/A</v>
      </c>
      <c r="AM161" s="106" t="e">
        <f ca="true">+IF(AND(ISNUMBER(OFFSET('Sanitation Data'!$F$11,0,10*ROW('Sanitation Data'!F155))),'Data Summary'!DB161="Yes"),OFFSET('Sanitation Data'!$F$11,0,10*ROW('Sanitation Data'!F155)),NA())</f>
        <v>#N/A</v>
      </c>
      <c r="AN161" s="106" t="e">
        <f ca="true">+IF(AND(ISNUMBER(OFFSET('Sanitation Data'!$F$12,0,10*ROW('Sanitation Data'!F155))),'Data Summary'!DC161="Yes"),OFFSET('Sanitation Data'!$F$12,0,10*ROW('Sanitation Data'!F155)),NA())</f>
        <v>#N/A</v>
      </c>
      <c r="AO161" s="106" t="e">
        <f ca="true">+IF(AND(ISNUMBER(OFFSET('Sanitation Data'!$F$13,0,10*ROW('Sanitation Data'!F155))),'Data Summary'!DD161="Yes"),OFFSET('Sanitation Data'!$F$13,0,10*ROW('Sanitation Data'!F155)),NA())</f>
        <v>#N/A</v>
      </c>
      <c r="AP161" s="106" t="e">
        <f ca="true">+IF(AND(ISNUMBER(OFFSET('Sanitation Data'!$G$5,0,10*ROW('Sanitation Data'!G155))),'Data Summary'!DE161="Yes"),100-OFFSET('Sanitation Data'!$G$5,0,10*ROW('Sanitation Data'!G155)),NA())</f>
        <v>#N/A</v>
      </c>
      <c r="AQ161" s="106" t="e">
        <f ca="true">+IF(AND(ISNUMBER(OFFSET('Sanitation Data'!$G$7,0,10*ROW('Sanitation Data'!G155))),'Data Summary'!DF161="Yes"),OFFSET('Sanitation Data'!$G$7,0,10*ROW('Sanitation Data'!G155)),NA())</f>
        <v>#N/A</v>
      </c>
      <c r="AR161" s="106" t="e">
        <f ca="true">+IF(AND(ISNUMBER(OFFSET('Sanitation Data'!$G$11,0,10*ROW('Sanitation Data'!G155))),'Data Summary'!DG161="Yes"),OFFSET('Sanitation Data'!$G$11,0,10*ROW('Sanitation Data'!G155)),NA())</f>
        <v>#N/A</v>
      </c>
      <c r="AS161" s="106" t="e">
        <f ca="true">+IF(AND(ISNUMBER(OFFSET('Sanitation Data'!$G$12,0,10*ROW('Sanitation Data'!G155))),'Data Summary'!DH161="Yes"),OFFSET('Sanitation Data'!$G$12,0,10*ROW('Sanitation Data'!G155)),NA())</f>
        <v>#N/A</v>
      </c>
      <c r="AT161" s="106" t="e">
        <f ca="true">+IF(AND(ISNUMBER(OFFSET('Sanitation Data'!$G$13,0,10*ROW('Sanitation Data'!G155))),'Data Summary'!DI161="Yes"),OFFSET('Sanitation Data'!$G$13,0,10*ROW('Sanitation Data'!G155)),NA())</f>
        <v>#N/A</v>
      </c>
      <c r="AU161" s="106" t="e">
        <f ca="true">+IF(AND(ISNUMBER(OFFSET('Sanitation Data'!$H$5,0,10*ROW('Sanitation Data'!H155))),'Data Summary'!DJ161="Yes"),100-OFFSET('Sanitation Data'!$H$5,0,10*ROW('Sanitation Data'!H155)),NA())</f>
        <v>#N/A</v>
      </c>
      <c r="AV161" s="106" t="e">
        <f ca="true">+IF(AND(ISNUMBER(OFFSET('Sanitation Data'!$H$7,0,10*ROW('Sanitation Data'!H155))),'Data Summary'!DK161="Yes"),OFFSET('Sanitation Data'!$H$7,0,10*ROW('Sanitation Data'!H155)),NA())</f>
        <v>#N/A</v>
      </c>
      <c r="AW161" s="106" t="e">
        <f ca="true">+IF(AND(ISNUMBER(OFFSET('Sanitation Data'!$H$11,0,10*ROW('Sanitation Data'!H155))),'Data Summary'!DL161="Yes"),OFFSET('Sanitation Data'!$H$11,0,10*ROW('Sanitation Data'!H155)),NA())</f>
        <v>#N/A</v>
      </c>
      <c r="AX161" s="106" t="e">
        <f ca="true">+IF(AND(ISNUMBER(OFFSET('Sanitation Data'!$H$12,0,10*ROW('Sanitation Data'!H155))),'Data Summary'!DM161="Yes"),OFFSET('Sanitation Data'!$H$12,0,10*ROW('Sanitation Data'!H155)),NA())</f>
        <v>#N/A</v>
      </c>
      <c r="AY161" s="106" t="e">
        <f ca="true">+IF(AND(ISNUMBER(OFFSET('Sanitation Data'!$H$13,0,10*ROW('Sanitation Data'!H155))),'Data Summary'!DN161="Yes"),OFFSET('Sanitation Data'!$H$13,0,10*ROW('Sanitation Data'!H155)),NA())</f>
        <v>#N/A</v>
      </c>
      <c r="AZ161" s="111" t="e">
        <f ca="true">+IF(AND(ISNUMBER(OFFSET('Hygiene Data'!$C$6,0,10*ROW('Hygiene Data'!C155))),'Data Summary'!DO161="Yes"),OFFSET('Hygiene Data'!$C$6,0,10*ROW('Hygiene Data'!C155)),NA())</f>
        <v>#N/A</v>
      </c>
      <c r="BA161" s="111" t="e">
        <f ca="true">+IF(AND(ISNUMBER(OFFSET('Hygiene Data'!$C$8,0,10*ROW('Hygiene Data'!C155))),'Data Summary'!DP161="Yes"),OFFSET('Hygiene Data'!$C$8,0,10*ROW('Hygiene Data'!C155)),NA())</f>
        <v>#N/A</v>
      </c>
      <c r="BB161" s="111" t="e">
        <f ca="true">+IF(AND(ISNUMBER(OFFSET('Hygiene Data'!$C$10,0,10*ROW('Hygiene Data'!C155))),'Data Summary'!DQ161="Yes"),OFFSET('Hygiene Data'!$C$10,0,10*ROW('Hygiene Data'!C155)),NA())</f>
        <v>#N/A</v>
      </c>
      <c r="BC161" s="111" t="e">
        <f ca="true">+IF(AND(ISNUMBER(OFFSET('Hygiene Data'!$D$6,0,10*ROW('Hygiene Data'!D155))),'Data Summary'!DR161="Yes"),OFFSET('Hygiene Data'!$D$6,0,10*ROW('Hygiene Data'!D155)),NA())</f>
        <v>#N/A</v>
      </c>
      <c r="BD161" s="111" t="e">
        <f ca="true">+IF(AND(ISNUMBER(OFFSET('Hygiene Data'!$D$8,0,10*ROW('Hygiene Data'!D155))),'Data Summary'!DS161="Yes"),OFFSET('Hygiene Data'!$D$8,0,10*ROW('Hygiene Data'!D155)),NA())</f>
        <v>#N/A</v>
      </c>
      <c r="BE161" s="111" t="e">
        <f ca="true">+IF(AND(ISNUMBER(OFFSET('Hygiene Data'!$D$10,0,10*ROW('Hygiene Data'!D155))),'Data Summary'!DT161="Yes"),OFFSET('Hygiene Data'!$D$10,0,10*ROW('Hygiene Data'!D155)),NA())</f>
        <v>#N/A</v>
      </c>
      <c r="BF161" s="111" t="e">
        <f ca="true">+IF(AND(ISNUMBER(OFFSET('Hygiene Data'!$E$6,0,10*ROW('Hygiene Data'!E155))),'Data Summary'!DU161="Yes"),OFFSET('Hygiene Data'!$E$6,0,10*ROW('Hygiene Data'!E155)),NA())</f>
        <v>#N/A</v>
      </c>
      <c r="BG161" s="111" t="e">
        <f ca="true">+IF(AND(ISNUMBER(OFFSET('Hygiene Data'!$E$8,0,10*ROW('Hygiene Data'!E155))),'Data Summary'!DV161="Yes"),OFFSET('Hygiene Data'!$E$8,0,10*ROW('Hygiene Data'!E155)),NA())</f>
        <v>#N/A</v>
      </c>
      <c r="BH161" s="111" t="e">
        <f ca="true">+IF(AND(ISNUMBER(OFFSET('Hygiene Data'!$E$10,0,10*ROW('Hygiene Data'!E155))),'Data Summary'!DW161="Yes"),OFFSET('Hygiene Data'!$E$10,0,10*ROW('Hygiene Data'!E155)),NA())</f>
        <v>#N/A</v>
      </c>
      <c r="BI161" s="111" t="e">
        <f ca="true">+IF(AND(ISNUMBER(OFFSET('Hygiene Data'!$F$6,0,10*ROW('Hygiene Data'!F155))),'Data Summary'!DX161="Yes"),OFFSET('Hygiene Data'!$F$6,0,10*ROW('Hygiene Data'!F155)),NA())</f>
        <v>#N/A</v>
      </c>
      <c r="BJ161" s="111" t="e">
        <f ca="true">+IF(AND(ISNUMBER(OFFSET('Hygiene Data'!$F$8,0,10*ROW('Hygiene Data'!F155))),'Data Summary'!DY161="Yes"),OFFSET('Hygiene Data'!$F$8,0,10*ROW('Hygiene Data'!F155)),NA())</f>
        <v>#N/A</v>
      </c>
      <c r="BK161" s="111" t="e">
        <f ca="true">+IF(AND(ISNUMBER(OFFSET('Hygiene Data'!$F$10,0,10*ROW('Hygiene Data'!F155))),'Data Summary'!DZ161="Yes"),OFFSET('Hygiene Data'!$F$10,0,10*ROW('Hygiene Data'!F155)),NA())</f>
        <v>#N/A</v>
      </c>
      <c r="BL161" s="111" t="e">
        <f ca="true">+IF(AND(ISNUMBER(OFFSET('Hygiene Data'!$G$6,0,10*ROW('Hygiene Data'!G155))),'Data Summary'!EA161="Yes"),OFFSET('Hygiene Data'!$G$6,0,10*ROW('Hygiene Data'!G155)),NA())</f>
        <v>#N/A</v>
      </c>
      <c r="BM161" s="111" t="e">
        <f ca="true">+IF(AND(ISNUMBER(OFFSET('Hygiene Data'!$G$8,0,10*ROW('Hygiene Data'!G155))),'Data Summary'!EB161="Yes"),OFFSET('Hygiene Data'!$G$8,0,10*ROW('Hygiene Data'!G155)),NA())</f>
        <v>#N/A</v>
      </c>
      <c r="BN161" s="111" t="e">
        <f ca="true">+IF(AND(ISNUMBER(OFFSET('Hygiene Data'!$G$10,0,10*ROW('Hygiene Data'!G155))),'Data Summary'!EC161="Yes"),OFFSET('Hygiene Data'!$G$10,0,10*ROW('Hygiene Data'!G155)),NA())</f>
        <v>#N/A</v>
      </c>
      <c r="BO161" s="111" t="e">
        <f ca="true">+IF(AND(ISNUMBER(OFFSET('Hygiene Data'!$H$6,0,10*ROW('Hygiene Data'!H155))),'Data Summary'!ED161="Yes"),OFFSET('Hygiene Data'!$H$6,0,10*ROW('Hygiene Data'!H155)),NA())</f>
        <v>#N/A</v>
      </c>
      <c r="BP161" s="111" t="e">
        <f ca="true">+IF(AND(ISNUMBER(OFFSET('Hygiene Data'!$H$8,0,10*ROW('Hygiene Data'!H155))),'Data Summary'!EE161="Yes"),OFFSET('Hygiene Data'!$H$8,0,10*ROW('Hygiene Data'!H155)),NA())</f>
        <v>#N/A</v>
      </c>
      <c r="BQ161" s="111" t="e">
        <f ca="true">+IF(AND(ISNUMBER(OFFSET('Hygiene Data'!$H$10,0,10*ROW('Hygiene Data'!H155))),'Data Summary'!EF161="Yes"),OFFSET('Hygiene Data'!$H$10,0,10*ROW('Hygiene Data'!H155)),NA())</f>
        <v>#N/A</v>
      </c>
    </row>
    <row r="162" x14ac:dyDescent="0.2">
      <c r="A162" s="59" t="e">
        <f ca="true">+IF(OFFSET('Water Data'!$B$1,0,10*ROW('Water Data'!B156))="",NA(),OFFSET('Water Data'!$B$1,0,10*ROW('Water Data'!B156)))</f>
        <v>#N/A</v>
      </c>
      <c r="B162" s="59" t="e">
        <f ca="true">+IF(OFFSET('Water Data'!$A$3,0,10*ROW('Water Data'!A159))="",NA(),OFFSET('Water Data'!$A$3,0,10*ROW('Water Data'!A159)))</f>
        <v>#N/A</v>
      </c>
      <c r="C162" s="59" t="e">
        <f ca="true">+IF(OFFSET('Water Data'!$C$3,0,10*ROW('Water Data'!C159))="",NA(),OFFSET('Water Data'!$C$3,0,10*ROW('Water Data'!C159)))</f>
        <v>#N/A</v>
      </c>
      <c r="D162" s="60" t="e">
        <f ca="true">+IF(AND(ISNUMBER(OFFSET('Water Data'!$C$5,0,10*ROW('Water Data'!C156))),'Data Summary'!BS162="Yes"),100-OFFSET('Water Data'!$C$5,0,10*ROW('Water Data'!C156)),NA())</f>
        <v>#N/A</v>
      </c>
      <c r="E162" s="60" t="e">
        <f ca="true">+IF(AND(ISNUMBER(OFFSET('Water Data'!$C$7,0,10*ROW('Water Data'!C156))),'Data Summary'!BT162="Yes"),OFFSET('Water Data'!$C$7,0,10*ROW('Water Data'!C156)),NA())</f>
        <v>#N/A</v>
      </c>
      <c r="F162" s="60" t="e">
        <f ca="true">+IF(AND(ISNUMBER(OFFSET('Water Data'!$C$10,0,10*ROW('Water Data'!C156))),'Data Summary'!BU162="Yes"),OFFSET('Water Data'!$C$10,0,10*ROW('Water Data'!C156)),NA())</f>
        <v>#N/A</v>
      </c>
      <c r="G162" s="60" t="e">
        <f ca="true">+IF(AND(ISNUMBER(OFFSET('Water Data'!$D$5,0,10*ROW('Water Data'!D156))),'Data Summary'!BV162="Yes"),100-OFFSET('Water Data'!$D$5,0,10*ROW('Water Data'!D156)),NA())</f>
        <v>#N/A</v>
      </c>
      <c r="H162" s="60" t="e">
        <f ca="true">+IF(AND(ISNUMBER(OFFSET('Water Data'!$D$7,0,10*ROW('Water Data'!D156))),'Data Summary'!BW162="Yes"),OFFSET('Water Data'!$D$7,0,10*ROW('Water Data'!D156)),NA())</f>
        <v>#N/A</v>
      </c>
      <c r="I162" s="60" t="e">
        <f ca="true">+IF(AND(ISNUMBER(OFFSET('Water Data'!$D$10,0,10*ROW('Water Data'!D156))),'Data Summary'!BX162="Yes"),OFFSET('Water Data'!$D$10,0,10*ROW('Water Data'!D156)),NA())</f>
        <v>#N/A</v>
      </c>
      <c r="J162" s="60" t="e">
        <f ca="true">+IF(AND(ISNUMBER(OFFSET('Water Data'!$E$5,0,10*ROW('Water Data'!E156))),'Data Summary'!BY162="Yes"),100-OFFSET('Water Data'!$E$5,0,10*ROW('Water Data'!E156)),NA())</f>
        <v>#N/A</v>
      </c>
      <c r="K162" s="60" t="e">
        <f ca="true">+IF(AND(ISNUMBER(OFFSET('Water Data'!$E$7,0,10*ROW('Water Data'!E156))),'Data Summary'!BZ162="Yes"),OFFSET('Water Data'!$E$7,0,10*ROW('Water Data'!E156)),NA())</f>
        <v>#N/A</v>
      </c>
      <c r="L162" s="60" t="e">
        <f ca="true">+IF(AND(ISNUMBER(OFFSET('Water Data'!$E$10,0,10*ROW('Water Data'!E156))),'Data Summary'!CA162="Yes"),OFFSET('Water Data'!$E$10,0,10*ROW('Water Data'!E156)),NA())</f>
        <v>#N/A</v>
      </c>
      <c r="M162" s="60" t="e">
        <f ca="true">+IF(AND(ISNUMBER(OFFSET('Water Data'!$F$5,0,10*ROW('Water Data'!F156))),'Data Summary'!CB162="Yes"),100-OFFSET('Water Data'!$F$5,0,10*ROW('Water Data'!F156)),NA())</f>
        <v>#N/A</v>
      </c>
      <c r="N162" s="60" t="e">
        <f ca="true">+IF(AND(ISNUMBER(OFFSET('Water Data'!$F$7,0,10*ROW('Water Data'!F156))),'Data Summary'!CC162="Yes"),OFFSET('Water Data'!$F$7,0,10*ROW('Water Data'!F156)),NA())</f>
        <v>#N/A</v>
      </c>
      <c r="O162" s="60" t="e">
        <f ca="true">+IF(AND(ISNUMBER(OFFSET('Water Data'!$F$10,0,10*ROW('Water Data'!F156))),'Data Summary'!CD162="Yes"),OFFSET('Water Data'!$F$10,0,10*ROW('Water Data'!F156)),NA())</f>
        <v>#N/A</v>
      </c>
      <c r="P162" s="60" t="e">
        <f ca="true">+IF(AND(ISNUMBER(OFFSET('Water Data'!$G$5,0,10*ROW('Water Data'!G156))),'Data Summary'!CE162="Yes"),100-OFFSET('Water Data'!$G$5,0,10*ROW('Water Data'!G156)),NA())</f>
        <v>#N/A</v>
      </c>
      <c r="Q162" s="60" t="e">
        <f ca="true">+IF(AND(ISNUMBER(OFFSET('Water Data'!$G$7,0,10*ROW('Water Data'!G156))),'Data Summary'!CF162="Yes"),OFFSET('Water Data'!$G$7,0,10*ROW('Water Data'!G156)),NA())</f>
        <v>#N/A</v>
      </c>
      <c r="R162" s="60" t="e">
        <f ca="true">+IF(AND(ISNUMBER(OFFSET('Water Data'!$G$10,0,10*ROW('Water Data'!G156))),'Data Summary'!CG162="Yes"),OFFSET('Water Data'!$G$10,0,10*ROW('Water Data'!G156)),NA())</f>
        <v>#N/A</v>
      </c>
      <c r="S162" s="60" t="e">
        <f ca="true">+IF(AND(ISNUMBER(OFFSET('Water Data'!$H$5,0,10*ROW('Water Data'!H156))),'Data Summary'!CH162="Yes"),100-OFFSET('Water Data'!$H$5,0,10*ROW('Water Data'!H156)),NA())</f>
        <v>#N/A</v>
      </c>
      <c r="T162" s="60" t="e">
        <f ca="true">+IF(AND(ISNUMBER(OFFSET('Water Data'!$H$7,0,10*ROW('Water Data'!H156))),'Data Summary'!CI162="Yes"),OFFSET('Water Data'!$H$7,0,10*ROW('Water Data'!H156)),NA())</f>
        <v>#N/A</v>
      </c>
      <c r="U162" s="60" t="e">
        <f ca="true">+IF(AND(ISNUMBER(OFFSET('Water Data'!$H$10,0,10*ROW('Water Data'!H156))),'Data Summary'!CJ162="Yes"),OFFSET('Water Data'!$H$10,0,10*ROW('Water Data'!H156)),NA())</f>
        <v>#N/A</v>
      </c>
      <c r="V162" s="106" t="e">
        <f ca="true">+IF(AND(ISNUMBER(OFFSET('Sanitation Data'!$C$5,0,10*ROW('Sanitation Data'!C156))),'Data Summary'!CK162="Yes"),100-OFFSET('Sanitation Data'!$C$5,0,10*ROW('Sanitation Data'!C156)),NA())</f>
        <v>#N/A</v>
      </c>
      <c r="W162" s="106" t="e">
        <f ca="true">+IF(AND(ISNUMBER(OFFSET('Sanitation Data'!$C$7,0,10*ROW('Sanitation Data'!C156))),'Data Summary'!CL162="Yes"),OFFSET('Sanitation Data'!$C$7,0,10*ROW('Sanitation Data'!C156)),NA())</f>
        <v>#N/A</v>
      </c>
      <c r="X162" s="106" t="e">
        <f ca="true">+IF(AND(ISNUMBER(OFFSET('Sanitation Data'!$C$11,0,10*ROW('Sanitation Data'!C156))),'Data Summary'!CM162="Yes"),OFFSET('Sanitation Data'!$C$11,0,10*ROW('Sanitation Data'!C156)),NA())</f>
        <v>#N/A</v>
      </c>
      <c r="Y162" s="106" t="e">
        <f ca="true">+IF(AND(ISNUMBER(OFFSET('Sanitation Data'!$C$12,0,10*ROW('Sanitation Data'!C156))),'Data Summary'!CN162="Yes"),OFFSET('Sanitation Data'!$C$12,0,10*ROW('Sanitation Data'!C156)),NA())</f>
        <v>#N/A</v>
      </c>
      <c r="Z162" s="106" t="e">
        <f ca="true">+IF(AND(ISNUMBER(OFFSET('Sanitation Data'!$C$13,0,10*ROW('Sanitation Data'!C156))),'Data Summary'!CO162="Yes"),OFFSET('Sanitation Data'!$C$13,0,10*ROW('Sanitation Data'!C156)),NA())</f>
        <v>#N/A</v>
      </c>
      <c r="AA162" s="106" t="e">
        <f ca="true">+IF(AND(ISNUMBER(OFFSET('Sanitation Data'!$D$5,0,10*ROW('Sanitation Data'!D156))),'Data Summary'!CP162="Yes"),100-OFFSET('Sanitation Data'!$D$5,0,10*ROW('Sanitation Data'!D156)),NA())</f>
        <v>#N/A</v>
      </c>
      <c r="AB162" s="106" t="e">
        <f ca="true">+IF(AND(ISNUMBER(OFFSET('Sanitation Data'!$D$7,0,10*ROW('Sanitation Data'!D156))),'Data Summary'!CQ162="Yes"),OFFSET('Sanitation Data'!$D$7,0,10*ROW('Sanitation Data'!D156)),NA())</f>
        <v>#N/A</v>
      </c>
      <c r="AC162" s="106" t="e">
        <f ca="true">+IF(AND(ISNUMBER(OFFSET('Sanitation Data'!$D$11,0,10*ROW('Sanitation Data'!D156))),'Data Summary'!CR162="Yes"),OFFSET('Sanitation Data'!$D$11,0,10*ROW('Sanitation Data'!D156)),NA())</f>
        <v>#N/A</v>
      </c>
      <c r="AD162" s="106" t="e">
        <f ca="true">+IF(AND(ISNUMBER(OFFSET('Sanitation Data'!$D$12,0,10*ROW('Sanitation Data'!D156))),'Data Summary'!CS162="Yes"),OFFSET('Sanitation Data'!$D$12,0,10*ROW('Sanitation Data'!D156)),NA())</f>
        <v>#N/A</v>
      </c>
      <c r="AE162" s="106" t="e">
        <f ca="true">+IF(AND(ISNUMBER(OFFSET('Sanitation Data'!$D$13,0,10*ROW('Sanitation Data'!D156))),'Data Summary'!CT162="Yes"),OFFSET('Sanitation Data'!$D$13,0,10*ROW('Sanitation Data'!D156)),NA())</f>
        <v>#N/A</v>
      </c>
      <c r="AF162" s="106" t="e">
        <f ca="true">+IF(AND(ISNUMBER(OFFSET('Sanitation Data'!$E$5,0,10*ROW('Sanitation Data'!E156))),'Data Summary'!CU162="Yes"),100-OFFSET('Sanitation Data'!$E$5,0,10*ROW('Sanitation Data'!E156)),NA())</f>
        <v>#N/A</v>
      </c>
      <c r="AG162" s="106" t="e">
        <f ca="true">+IF(AND(ISNUMBER(OFFSET('Sanitation Data'!$E$7,0,10*ROW('Sanitation Data'!E156))),'Data Summary'!CV162="Yes"),OFFSET('Sanitation Data'!$E$7,0,10*ROW('Sanitation Data'!E156)),NA())</f>
        <v>#N/A</v>
      </c>
      <c r="AH162" s="106" t="e">
        <f ca="true">+IF(AND(ISNUMBER(OFFSET('Sanitation Data'!$E$11,0,10*ROW('Sanitation Data'!E156))),'Data Summary'!CW162="Yes"),OFFSET('Sanitation Data'!$E$11,0,10*ROW('Sanitation Data'!E156)),NA())</f>
        <v>#N/A</v>
      </c>
      <c r="AI162" s="106" t="e">
        <f ca="true">+IF(AND(ISNUMBER(OFFSET('Sanitation Data'!$E$12,0,10*ROW('Sanitation Data'!E156))),'Data Summary'!CX162="Yes"),OFFSET('Sanitation Data'!$E$12,0,10*ROW('Sanitation Data'!E156)),NA())</f>
        <v>#N/A</v>
      </c>
      <c r="AJ162" s="106" t="e">
        <f ca="true">+IF(AND(ISNUMBER(OFFSET('Sanitation Data'!$E$13,0,10*ROW('Sanitation Data'!E156))),'Data Summary'!CY162="Yes"),OFFSET('Sanitation Data'!$E$13,0,10*ROW('Sanitation Data'!E156)),NA())</f>
        <v>#N/A</v>
      </c>
      <c r="AK162" s="106" t="e">
        <f ca="true">+IF(AND(ISNUMBER(OFFSET('Sanitation Data'!$F$5,0,10*ROW('Sanitation Data'!F156))),'Data Summary'!CZ162="Yes"),100-OFFSET('Sanitation Data'!$F$5,0,10*ROW('Sanitation Data'!F156)),NA())</f>
        <v>#N/A</v>
      </c>
      <c r="AL162" s="106" t="e">
        <f ca="true">+IF(AND(ISNUMBER(OFFSET('Sanitation Data'!$F$7,0,10*ROW('Sanitation Data'!F156))),'Data Summary'!DA162="Yes"),OFFSET('Sanitation Data'!$F$7,0,10*ROW('Sanitation Data'!F156)),NA())</f>
        <v>#N/A</v>
      </c>
      <c r="AM162" s="106" t="e">
        <f ca="true">+IF(AND(ISNUMBER(OFFSET('Sanitation Data'!$F$11,0,10*ROW('Sanitation Data'!F156))),'Data Summary'!DB162="Yes"),OFFSET('Sanitation Data'!$F$11,0,10*ROW('Sanitation Data'!F156)),NA())</f>
        <v>#N/A</v>
      </c>
      <c r="AN162" s="106" t="e">
        <f ca="true">+IF(AND(ISNUMBER(OFFSET('Sanitation Data'!$F$12,0,10*ROW('Sanitation Data'!F156))),'Data Summary'!DC162="Yes"),OFFSET('Sanitation Data'!$F$12,0,10*ROW('Sanitation Data'!F156)),NA())</f>
        <v>#N/A</v>
      </c>
      <c r="AO162" s="106" t="e">
        <f ca="true">+IF(AND(ISNUMBER(OFFSET('Sanitation Data'!$F$13,0,10*ROW('Sanitation Data'!F156))),'Data Summary'!DD162="Yes"),OFFSET('Sanitation Data'!$F$13,0,10*ROW('Sanitation Data'!F156)),NA())</f>
        <v>#N/A</v>
      </c>
      <c r="AP162" s="106" t="e">
        <f ca="true">+IF(AND(ISNUMBER(OFFSET('Sanitation Data'!$G$5,0,10*ROW('Sanitation Data'!G156))),'Data Summary'!DE162="Yes"),100-OFFSET('Sanitation Data'!$G$5,0,10*ROW('Sanitation Data'!G156)),NA())</f>
        <v>#N/A</v>
      </c>
      <c r="AQ162" s="106" t="e">
        <f ca="true">+IF(AND(ISNUMBER(OFFSET('Sanitation Data'!$G$7,0,10*ROW('Sanitation Data'!G156))),'Data Summary'!DF162="Yes"),OFFSET('Sanitation Data'!$G$7,0,10*ROW('Sanitation Data'!G156)),NA())</f>
        <v>#N/A</v>
      </c>
      <c r="AR162" s="106" t="e">
        <f ca="true">+IF(AND(ISNUMBER(OFFSET('Sanitation Data'!$G$11,0,10*ROW('Sanitation Data'!G156))),'Data Summary'!DG162="Yes"),OFFSET('Sanitation Data'!$G$11,0,10*ROW('Sanitation Data'!G156)),NA())</f>
        <v>#N/A</v>
      </c>
      <c r="AS162" s="106" t="e">
        <f ca="true">+IF(AND(ISNUMBER(OFFSET('Sanitation Data'!$G$12,0,10*ROW('Sanitation Data'!G156))),'Data Summary'!DH162="Yes"),OFFSET('Sanitation Data'!$G$12,0,10*ROW('Sanitation Data'!G156)),NA())</f>
        <v>#N/A</v>
      </c>
      <c r="AT162" s="106" t="e">
        <f ca="true">+IF(AND(ISNUMBER(OFFSET('Sanitation Data'!$G$13,0,10*ROW('Sanitation Data'!G156))),'Data Summary'!DI162="Yes"),OFFSET('Sanitation Data'!$G$13,0,10*ROW('Sanitation Data'!G156)),NA())</f>
        <v>#N/A</v>
      </c>
      <c r="AU162" s="106" t="e">
        <f ca="true">+IF(AND(ISNUMBER(OFFSET('Sanitation Data'!$H$5,0,10*ROW('Sanitation Data'!H156))),'Data Summary'!DJ162="Yes"),100-OFFSET('Sanitation Data'!$H$5,0,10*ROW('Sanitation Data'!H156)),NA())</f>
        <v>#N/A</v>
      </c>
      <c r="AV162" s="106" t="e">
        <f ca="true">+IF(AND(ISNUMBER(OFFSET('Sanitation Data'!$H$7,0,10*ROW('Sanitation Data'!H156))),'Data Summary'!DK162="Yes"),OFFSET('Sanitation Data'!$H$7,0,10*ROW('Sanitation Data'!H156)),NA())</f>
        <v>#N/A</v>
      </c>
      <c r="AW162" s="106" t="e">
        <f ca="true">+IF(AND(ISNUMBER(OFFSET('Sanitation Data'!$H$11,0,10*ROW('Sanitation Data'!H156))),'Data Summary'!DL162="Yes"),OFFSET('Sanitation Data'!$H$11,0,10*ROW('Sanitation Data'!H156)),NA())</f>
        <v>#N/A</v>
      </c>
      <c r="AX162" s="106" t="e">
        <f ca="true">+IF(AND(ISNUMBER(OFFSET('Sanitation Data'!$H$12,0,10*ROW('Sanitation Data'!H156))),'Data Summary'!DM162="Yes"),OFFSET('Sanitation Data'!$H$12,0,10*ROW('Sanitation Data'!H156)),NA())</f>
        <v>#N/A</v>
      </c>
      <c r="AY162" s="106" t="e">
        <f ca="true">+IF(AND(ISNUMBER(OFFSET('Sanitation Data'!$H$13,0,10*ROW('Sanitation Data'!H156))),'Data Summary'!DN162="Yes"),OFFSET('Sanitation Data'!$H$13,0,10*ROW('Sanitation Data'!H156)),NA())</f>
        <v>#N/A</v>
      </c>
      <c r="AZ162" s="111" t="e">
        <f ca="true">+IF(AND(ISNUMBER(OFFSET('Hygiene Data'!$C$6,0,10*ROW('Hygiene Data'!C156))),'Data Summary'!DO162="Yes"),OFFSET('Hygiene Data'!$C$6,0,10*ROW('Hygiene Data'!C156)),NA())</f>
        <v>#N/A</v>
      </c>
      <c r="BA162" s="111" t="e">
        <f ca="true">+IF(AND(ISNUMBER(OFFSET('Hygiene Data'!$C$8,0,10*ROW('Hygiene Data'!C156))),'Data Summary'!DP162="Yes"),OFFSET('Hygiene Data'!$C$8,0,10*ROW('Hygiene Data'!C156)),NA())</f>
        <v>#N/A</v>
      </c>
      <c r="BB162" s="111" t="e">
        <f ca="true">+IF(AND(ISNUMBER(OFFSET('Hygiene Data'!$C$10,0,10*ROW('Hygiene Data'!C156))),'Data Summary'!DQ162="Yes"),OFFSET('Hygiene Data'!$C$10,0,10*ROW('Hygiene Data'!C156)),NA())</f>
        <v>#N/A</v>
      </c>
      <c r="BC162" s="111" t="e">
        <f ca="true">+IF(AND(ISNUMBER(OFFSET('Hygiene Data'!$D$6,0,10*ROW('Hygiene Data'!D156))),'Data Summary'!DR162="Yes"),OFFSET('Hygiene Data'!$D$6,0,10*ROW('Hygiene Data'!D156)),NA())</f>
        <v>#N/A</v>
      </c>
      <c r="BD162" s="111" t="e">
        <f ca="true">+IF(AND(ISNUMBER(OFFSET('Hygiene Data'!$D$8,0,10*ROW('Hygiene Data'!D156))),'Data Summary'!DS162="Yes"),OFFSET('Hygiene Data'!$D$8,0,10*ROW('Hygiene Data'!D156)),NA())</f>
        <v>#N/A</v>
      </c>
      <c r="BE162" s="111" t="e">
        <f ca="true">+IF(AND(ISNUMBER(OFFSET('Hygiene Data'!$D$10,0,10*ROW('Hygiene Data'!D156))),'Data Summary'!DT162="Yes"),OFFSET('Hygiene Data'!$D$10,0,10*ROW('Hygiene Data'!D156)),NA())</f>
        <v>#N/A</v>
      </c>
      <c r="BF162" s="111" t="e">
        <f ca="true">+IF(AND(ISNUMBER(OFFSET('Hygiene Data'!$E$6,0,10*ROW('Hygiene Data'!E156))),'Data Summary'!DU162="Yes"),OFFSET('Hygiene Data'!$E$6,0,10*ROW('Hygiene Data'!E156)),NA())</f>
        <v>#N/A</v>
      </c>
      <c r="BG162" s="111" t="e">
        <f ca="true">+IF(AND(ISNUMBER(OFFSET('Hygiene Data'!$E$8,0,10*ROW('Hygiene Data'!E156))),'Data Summary'!DV162="Yes"),OFFSET('Hygiene Data'!$E$8,0,10*ROW('Hygiene Data'!E156)),NA())</f>
        <v>#N/A</v>
      </c>
      <c r="BH162" s="111" t="e">
        <f ca="true">+IF(AND(ISNUMBER(OFFSET('Hygiene Data'!$E$10,0,10*ROW('Hygiene Data'!E156))),'Data Summary'!DW162="Yes"),OFFSET('Hygiene Data'!$E$10,0,10*ROW('Hygiene Data'!E156)),NA())</f>
        <v>#N/A</v>
      </c>
      <c r="BI162" s="111" t="e">
        <f ca="true">+IF(AND(ISNUMBER(OFFSET('Hygiene Data'!$F$6,0,10*ROW('Hygiene Data'!F156))),'Data Summary'!DX162="Yes"),OFFSET('Hygiene Data'!$F$6,0,10*ROW('Hygiene Data'!F156)),NA())</f>
        <v>#N/A</v>
      </c>
      <c r="BJ162" s="111" t="e">
        <f ca="true">+IF(AND(ISNUMBER(OFFSET('Hygiene Data'!$F$8,0,10*ROW('Hygiene Data'!F156))),'Data Summary'!DY162="Yes"),OFFSET('Hygiene Data'!$F$8,0,10*ROW('Hygiene Data'!F156)),NA())</f>
        <v>#N/A</v>
      </c>
      <c r="BK162" s="111" t="e">
        <f ca="true">+IF(AND(ISNUMBER(OFFSET('Hygiene Data'!$F$10,0,10*ROW('Hygiene Data'!F156))),'Data Summary'!DZ162="Yes"),OFFSET('Hygiene Data'!$F$10,0,10*ROW('Hygiene Data'!F156)),NA())</f>
        <v>#N/A</v>
      </c>
      <c r="BL162" s="111" t="e">
        <f ca="true">+IF(AND(ISNUMBER(OFFSET('Hygiene Data'!$G$6,0,10*ROW('Hygiene Data'!G156))),'Data Summary'!EA162="Yes"),OFFSET('Hygiene Data'!$G$6,0,10*ROW('Hygiene Data'!G156)),NA())</f>
        <v>#N/A</v>
      </c>
      <c r="BM162" s="111" t="e">
        <f ca="true">+IF(AND(ISNUMBER(OFFSET('Hygiene Data'!$G$8,0,10*ROW('Hygiene Data'!G156))),'Data Summary'!EB162="Yes"),OFFSET('Hygiene Data'!$G$8,0,10*ROW('Hygiene Data'!G156)),NA())</f>
        <v>#N/A</v>
      </c>
      <c r="BN162" s="111" t="e">
        <f ca="true">+IF(AND(ISNUMBER(OFFSET('Hygiene Data'!$G$10,0,10*ROW('Hygiene Data'!G156))),'Data Summary'!EC162="Yes"),OFFSET('Hygiene Data'!$G$10,0,10*ROW('Hygiene Data'!G156)),NA())</f>
        <v>#N/A</v>
      </c>
      <c r="BO162" s="111" t="e">
        <f ca="true">+IF(AND(ISNUMBER(OFFSET('Hygiene Data'!$H$6,0,10*ROW('Hygiene Data'!H156))),'Data Summary'!ED162="Yes"),OFFSET('Hygiene Data'!$H$6,0,10*ROW('Hygiene Data'!H156)),NA())</f>
        <v>#N/A</v>
      </c>
      <c r="BP162" s="111" t="e">
        <f ca="true">+IF(AND(ISNUMBER(OFFSET('Hygiene Data'!$H$8,0,10*ROW('Hygiene Data'!H156))),'Data Summary'!EE162="Yes"),OFFSET('Hygiene Data'!$H$8,0,10*ROW('Hygiene Data'!H156)),NA())</f>
        <v>#N/A</v>
      </c>
      <c r="BQ162" s="111" t="e">
        <f ca="true">+IF(AND(ISNUMBER(OFFSET('Hygiene Data'!$H$10,0,10*ROW('Hygiene Data'!H156))),'Data Summary'!EF162="Yes"),OFFSET('Hygiene Data'!$H$10,0,10*ROW('Hygiene Data'!H156)),NA())</f>
        <v>#N/A</v>
      </c>
    </row>
    <row r="163" x14ac:dyDescent="0.2">
      <c r="A163" s="59" t="e">
        <f ca="true">+IF(OFFSET('Water Data'!$B$1,0,10*ROW('Water Data'!B157))="",NA(),OFFSET('Water Data'!$B$1,0,10*ROW('Water Data'!B157)))</f>
        <v>#N/A</v>
      </c>
      <c r="B163" s="59" t="e">
        <f ca="true">+IF(OFFSET('Water Data'!$A$3,0,10*ROW('Water Data'!A160))="",NA(),OFFSET('Water Data'!$A$3,0,10*ROW('Water Data'!A160)))</f>
        <v>#N/A</v>
      </c>
      <c r="C163" s="59" t="e">
        <f ca="true">+IF(OFFSET('Water Data'!$C$3,0,10*ROW('Water Data'!C160))="",NA(),OFFSET('Water Data'!$C$3,0,10*ROW('Water Data'!C160)))</f>
        <v>#N/A</v>
      </c>
      <c r="D163" s="60" t="e">
        <f ca="true">+IF(AND(ISNUMBER(OFFSET('Water Data'!$C$5,0,10*ROW('Water Data'!C157))),'Data Summary'!BS163="Yes"),100-OFFSET('Water Data'!$C$5,0,10*ROW('Water Data'!C157)),NA())</f>
        <v>#N/A</v>
      </c>
      <c r="E163" s="60" t="e">
        <f ca="true">+IF(AND(ISNUMBER(OFFSET('Water Data'!$C$7,0,10*ROW('Water Data'!C157))),'Data Summary'!BT163="Yes"),OFFSET('Water Data'!$C$7,0,10*ROW('Water Data'!C157)),NA())</f>
        <v>#N/A</v>
      </c>
      <c r="F163" s="60" t="e">
        <f ca="true">+IF(AND(ISNUMBER(OFFSET('Water Data'!$C$10,0,10*ROW('Water Data'!C157))),'Data Summary'!BU163="Yes"),OFFSET('Water Data'!$C$10,0,10*ROW('Water Data'!C157)),NA())</f>
        <v>#N/A</v>
      </c>
      <c r="G163" s="60" t="e">
        <f ca="true">+IF(AND(ISNUMBER(OFFSET('Water Data'!$D$5,0,10*ROW('Water Data'!D157))),'Data Summary'!BV163="Yes"),100-OFFSET('Water Data'!$D$5,0,10*ROW('Water Data'!D157)),NA())</f>
        <v>#N/A</v>
      </c>
      <c r="H163" s="60" t="e">
        <f ca="true">+IF(AND(ISNUMBER(OFFSET('Water Data'!$D$7,0,10*ROW('Water Data'!D157))),'Data Summary'!BW163="Yes"),OFFSET('Water Data'!$D$7,0,10*ROW('Water Data'!D157)),NA())</f>
        <v>#N/A</v>
      </c>
      <c r="I163" s="60" t="e">
        <f ca="true">+IF(AND(ISNUMBER(OFFSET('Water Data'!$D$10,0,10*ROW('Water Data'!D157))),'Data Summary'!BX163="Yes"),OFFSET('Water Data'!$D$10,0,10*ROW('Water Data'!D157)),NA())</f>
        <v>#N/A</v>
      </c>
      <c r="J163" s="60" t="e">
        <f ca="true">+IF(AND(ISNUMBER(OFFSET('Water Data'!$E$5,0,10*ROW('Water Data'!E157))),'Data Summary'!BY163="Yes"),100-OFFSET('Water Data'!$E$5,0,10*ROW('Water Data'!E157)),NA())</f>
        <v>#N/A</v>
      </c>
      <c r="K163" s="60" t="e">
        <f ca="true">+IF(AND(ISNUMBER(OFFSET('Water Data'!$E$7,0,10*ROW('Water Data'!E157))),'Data Summary'!BZ163="Yes"),OFFSET('Water Data'!$E$7,0,10*ROW('Water Data'!E157)),NA())</f>
        <v>#N/A</v>
      </c>
      <c r="L163" s="60" t="e">
        <f ca="true">+IF(AND(ISNUMBER(OFFSET('Water Data'!$E$10,0,10*ROW('Water Data'!E157))),'Data Summary'!CA163="Yes"),OFFSET('Water Data'!$E$10,0,10*ROW('Water Data'!E157)),NA())</f>
        <v>#N/A</v>
      </c>
      <c r="M163" s="60" t="e">
        <f ca="true">+IF(AND(ISNUMBER(OFFSET('Water Data'!$F$5,0,10*ROW('Water Data'!F157))),'Data Summary'!CB163="Yes"),100-OFFSET('Water Data'!$F$5,0,10*ROW('Water Data'!F157)),NA())</f>
        <v>#N/A</v>
      </c>
      <c r="N163" s="60" t="e">
        <f ca="true">+IF(AND(ISNUMBER(OFFSET('Water Data'!$F$7,0,10*ROW('Water Data'!F157))),'Data Summary'!CC163="Yes"),OFFSET('Water Data'!$F$7,0,10*ROW('Water Data'!F157)),NA())</f>
        <v>#N/A</v>
      </c>
      <c r="O163" s="60" t="e">
        <f ca="true">+IF(AND(ISNUMBER(OFFSET('Water Data'!$F$10,0,10*ROW('Water Data'!F157))),'Data Summary'!CD163="Yes"),OFFSET('Water Data'!$F$10,0,10*ROW('Water Data'!F157)),NA())</f>
        <v>#N/A</v>
      </c>
      <c r="P163" s="60" t="e">
        <f ca="true">+IF(AND(ISNUMBER(OFFSET('Water Data'!$G$5,0,10*ROW('Water Data'!G157))),'Data Summary'!CE163="Yes"),100-OFFSET('Water Data'!$G$5,0,10*ROW('Water Data'!G157)),NA())</f>
        <v>#N/A</v>
      </c>
      <c r="Q163" s="60" t="e">
        <f ca="true">+IF(AND(ISNUMBER(OFFSET('Water Data'!$G$7,0,10*ROW('Water Data'!G157))),'Data Summary'!CF163="Yes"),OFFSET('Water Data'!$G$7,0,10*ROW('Water Data'!G157)),NA())</f>
        <v>#N/A</v>
      </c>
      <c r="R163" s="60" t="e">
        <f ca="true">+IF(AND(ISNUMBER(OFFSET('Water Data'!$G$10,0,10*ROW('Water Data'!G157))),'Data Summary'!CG163="Yes"),OFFSET('Water Data'!$G$10,0,10*ROW('Water Data'!G157)),NA())</f>
        <v>#N/A</v>
      </c>
      <c r="S163" s="60" t="e">
        <f ca="true">+IF(AND(ISNUMBER(OFFSET('Water Data'!$H$5,0,10*ROW('Water Data'!H157))),'Data Summary'!CH163="Yes"),100-OFFSET('Water Data'!$H$5,0,10*ROW('Water Data'!H157)),NA())</f>
        <v>#N/A</v>
      </c>
      <c r="T163" s="60" t="e">
        <f ca="true">+IF(AND(ISNUMBER(OFFSET('Water Data'!$H$7,0,10*ROW('Water Data'!H157))),'Data Summary'!CI163="Yes"),OFFSET('Water Data'!$H$7,0,10*ROW('Water Data'!H157)),NA())</f>
        <v>#N/A</v>
      </c>
      <c r="U163" s="60" t="e">
        <f ca="true">+IF(AND(ISNUMBER(OFFSET('Water Data'!$H$10,0,10*ROW('Water Data'!H157))),'Data Summary'!CJ163="Yes"),OFFSET('Water Data'!$H$10,0,10*ROW('Water Data'!H157)),NA())</f>
        <v>#N/A</v>
      </c>
      <c r="V163" s="106" t="e">
        <f ca="true">+IF(AND(ISNUMBER(OFFSET('Sanitation Data'!$C$5,0,10*ROW('Sanitation Data'!C157))),'Data Summary'!CK163="Yes"),100-OFFSET('Sanitation Data'!$C$5,0,10*ROW('Sanitation Data'!C157)),NA())</f>
        <v>#N/A</v>
      </c>
      <c r="W163" s="106" t="e">
        <f ca="true">+IF(AND(ISNUMBER(OFFSET('Sanitation Data'!$C$7,0,10*ROW('Sanitation Data'!C157))),'Data Summary'!CL163="Yes"),OFFSET('Sanitation Data'!$C$7,0,10*ROW('Sanitation Data'!C157)),NA())</f>
        <v>#N/A</v>
      </c>
      <c r="X163" s="106" t="e">
        <f ca="true">+IF(AND(ISNUMBER(OFFSET('Sanitation Data'!$C$11,0,10*ROW('Sanitation Data'!C157))),'Data Summary'!CM163="Yes"),OFFSET('Sanitation Data'!$C$11,0,10*ROW('Sanitation Data'!C157)),NA())</f>
        <v>#N/A</v>
      </c>
      <c r="Y163" s="106" t="e">
        <f ca="true">+IF(AND(ISNUMBER(OFFSET('Sanitation Data'!$C$12,0,10*ROW('Sanitation Data'!C157))),'Data Summary'!CN163="Yes"),OFFSET('Sanitation Data'!$C$12,0,10*ROW('Sanitation Data'!C157)),NA())</f>
        <v>#N/A</v>
      </c>
      <c r="Z163" s="106" t="e">
        <f ca="true">+IF(AND(ISNUMBER(OFFSET('Sanitation Data'!$C$13,0,10*ROW('Sanitation Data'!C157))),'Data Summary'!CO163="Yes"),OFFSET('Sanitation Data'!$C$13,0,10*ROW('Sanitation Data'!C157)),NA())</f>
        <v>#N/A</v>
      </c>
      <c r="AA163" s="106" t="e">
        <f ca="true">+IF(AND(ISNUMBER(OFFSET('Sanitation Data'!$D$5,0,10*ROW('Sanitation Data'!D157))),'Data Summary'!CP163="Yes"),100-OFFSET('Sanitation Data'!$D$5,0,10*ROW('Sanitation Data'!D157)),NA())</f>
        <v>#N/A</v>
      </c>
      <c r="AB163" s="106" t="e">
        <f ca="true">+IF(AND(ISNUMBER(OFFSET('Sanitation Data'!$D$7,0,10*ROW('Sanitation Data'!D157))),'Data Summary'!CQ163="Yes"),OFFSET('Sanitation Data'!$D$7,0,10*ROW('Sanitation Data'!D157)),NA())</f>
        <v>#N/A</v>
      </c>
      <c r="AC163" s="106" t="e">
        <f ca="true">+IF(AND(ISNUMBER(OFFSET('Sanitation Data'!$D$11,0,10*ROW('Sanitation Data'!D157))),'Data Summary'!CR163="Yes"),OFFSET('Sanitation Data'!$D$11,0,10*ROW('Sanitation Data'!D157)),NA())</f>
        <v>#N/A</v>
      </c>
      <c r="AD163" s="106" t="e">
        <f ca="true">+IF(AND(ISNUMBER(OFFSET('Sanitation Data'!$D$12,0,10*ROW('Sanitation Data'!D157))),'Data Summary'!CS163="Yes"),OFFSET('Sanitation Data'!$D$12,0,10*ROW('Sanitation Data'!D157)),NA())</f>
        <v>#N/A</v>
      </c>
      <c r="AE163" s="106" t="e">
        <f ca="true">+IF(AND(ISNUMBER(OFFSET('Sanitation Data'!$D$13,0,10*ROW('Sanitation Data'!D157))),'Data Summary'!CT163="Yes"),OFFSET('Sanitation Data'!$D$13,0,10*ROW('Sanitation Data'!D157)),NA())</f>
        <v>#N/A</v>
      </c>
      <c r="AF163" s="106" t="e">
        <f ca="true">+IF(AND(ISNUMBER(OFFSET('Sanitation Data'!$E$5,0,10*ROW('Sanitation Data'!E157))),'Data Summary'!CU163="Yes"),100-OFFSET('Sanitation Data'!$E$5,0,10*ROW('Sanitation Data'!E157)),NA())</f>
        <v>#N/A</v>
      </c>
      <c r="AG163" s="106" t="e">
        <f ca="true">+IF(AND(ISNUMBER(OFFSET('Sanitation Data'!$E$7,0,10*ROW('Sanitation Data'!E157))),'Data Summary'!CV163="Yes"),OFFSET('Sanitation Data'!$E$7,0,10*ROW('Sanitation Data'!E157)),NA())</f>
        <v>#N/A</v>
      </c>
      <c r="AH163" s="106" t="e">
        <f ca="true">+IF(AND(ISNUMBER(OFFSET('Sanitation Data'!$E$11,0,10*ROW('Sanitation Data'!E157))),'Data Summary'!CW163="Yes"),OFFSET('Sanitation Data'!$E$11,0,10*ROW('Sanitation Data'!E157)),NA())</f>
        <v>#N/A</v>
      </c>
      <c r="AI163" s="106" t="e">
        <f ca="true">+IF(AND(ISNUMBER(OFFSET('Sanitation Data'!$E$12,0,10*ROW('Sanitation Data'!E157))),'Data Summary'!CX163="Yes"),OFFSET('Sanitation Data'!$E$12,0,10*ROW('Sanitation Data'!E157)),NA())</f>
        <v>#N/A</v>
      </c>
      <c r="AJ163" s="106" t="e">
        <f ca="true">+IF(AND(ISNUMBER(OFFSET('Sanitation Data'!$E$13,0,10*ROW('Sanitation Data'!E157))),'Data Summary'!CY163="Yes"),OFFSET('Sanitation Data'!$E$13,0,10*ROW('Sanitation Data'!E157)),NA())</f>
        <v>#N/A</v>
      </c>
      <c r="AK163" s="106" t="e">
        <f ca="true">+IF(AND(ISNUMBER(OFFSET('Sanitation Data'!$F$5,0,10*ROW('Sanitation Data'!F157))),'Data Summary'!CZ163="Yes"),100-OFFSET('Sanitation Data'!$F$5,0,10*ROW('Sanitation Data'!F157)),NA())</f>
        <v>#N/A</v>
      </c>
      <c r="AL163" s="106" t="e">
        <f ca="true">+IF(AND(ISNUMBER(OFFSET('Sanitation Data'!$F$7,0,10*ROW('Sanitation Data'!F157))),'Data Summary'!DA163="Yes"),OFFSET('Sanitation Data'!$F$7,0,10*ROW('Sanitation Data'!F157)),NA())</f>
        <v>#N/A</v>
      </c>
      <c r="AM163" s="106" t="e">
        <f ca="true">+IF(AND(ISNUMBER(OFFSET('Sanitation Data'!$F$11,0,10*ROW('Sanitation Data'!F157))),'Data Summary'!DB163="Yes"),OFFSET('Sanitation Data'!$F$11,0,10*ROW('Sanitation Data'!F157)),NA())</f>
        <v>#N/A</v>
      </c>
      <c r="AN163" s="106" t="e">
        <f ca="true">+IF(AND(ISNUMBER(OFFSET('Sanitation Data'!$F$12,0,10*ROW('Sanitation Data'!F157))),'Data Summary'!DC163="Yes"),OFFSET('Sanitation Data'!$F$12,0,10*ROW('Sanitation Data'!F157)),NA())</f>
        <v>#N/A</v>
      </c>
      <c r="AO163" s="106" t="e">
        <f ca="true">+IF(AND(ISNUMBER(OFFSET('Sanitation Data'!$F$13,0,10*ROW('Sanitation Data'!F157))),'Data Summary'!DD163="Yes"),OFFSET('Sanitation Data'!$F$13,0,10*ROW('Sanitation Data'!F157)),NA())</f>
        <v>#N/A</v>
      </c>
      <c r="AP163" s="106" t="e">
        <f ca="true">+IF(AND(ISNUMBER(OFFSET('Sanitation Data'!$G$5,0,10*ROW('Sanitation Data'!G157))),'Data Summary'!DE163="Yes"),100-OFFSET('Sanitation Data'!$G$5,0,10*ROW('Sanitation Data'!G157)),NA())</f>
        <v>#N/A</v>
      </c>
      <c r="AQ163" s="106" t="e">
        <f ca="true">+IF(AND(ISNUMBER(OFFSET('Sanitation Data'!$G$7,0,10*ROW('Sanitation Data'!G157))),'Data Summary'!DF163="Yes"),OFFSET('Sanitation Data'!$G$7,0,10*ROW('Sanitation Data'!G157)),NA())</f>
        <v>#N/A</v>
      </c>
      <c r="AR163" s="106" t="e">
        <f ca="true">+IF(AND(ISNUMBER(OFFSET('Sanitation Data'!$G$11,0,10*ROW('Sanitation Data'!G157))),'Data Summary'!DG163="Yes"),OFFSET('Sanitation Data'!$G$11,0,10*ROW('Sanitation Data'!G157)),NA())</f>
        <v>#N/A</v>
      </c>
      <c r="AS163" s="106" t="e">
        <f ca="true">+IF(AND(ISNUMBER(OFFSET('Sanitation Data'!$G$12,0,10*ROW('Sanitation Data'!G157))),'Data Summary'!DH163="Yes"),OFFSET('Sanitation Data'!$G$12,0,10*ROW('Sanitation Data'!G157)),NA())</f>
        <v>#N/A</v>
      </c>
      <c r="AT163" s="106" t="e">
        <f ca="true">+IF(AND(ISNUMBER(OFFSET('Sanitation Data'!$G$13,0,10*ROW('Sanitation Data'!G157))),'Data Summary'!DI163="Yes"),OFFSET('Sanitation Data'!$G$13,0,10*ROW('Sanitation Data'!G157)),NA())</f>
        <v>#N/A</v>
      </c>
      <c r="AU163" s="106" t="e">
        <f ca="true">+IF(AND(ISNUMBER(OFFSET('Sanitation Data'!$H$5,0,10*ROW('Sanitation Data'!H157))),'Data Summary'!DJ163="Yes"),100-OFFSET('Sanitation Data'!$H$5,0,10*ROW('Sanitation Data'!H157)),NA())</f>
        <v>#N/A</v>
      </c>
      <c r="AV163" s="106" t="e">
        <f ca="true">+IF(AND(ISNUMBER(OFFSET('Sanitation Data'!$H$7,0,10*ROW('Sanitation Data'!H157))),'Data Summary'!DK163="Yes"),OFFSET('Sanitation Data'!$H$7,0,10*ROW('Sanitation Data'!H157)),NA())</f>
        <v>#N/A</v>
      </c>
      <c r="AW163" s="106" t="e">
        <f ca="true">+IF(AND(ISNUMBER(OFFSET('Sanitation Data'!$H$11,0,10*ROW('Sanitation Data'!H157))),'Data Summary'!DL163="Yes"),OFFSET('Sanitation Data'!$H$11,0,10*ROW('Sanitation Data'!H157)),NA())</f>
        <v>#N/A</v>
      </c>
      <c r="AX163" s="106" t="e">
        <f ca="true">+IF(AND(ISNUMBER(OFFSET('Sanitation Data'!$H$12,0,10*ROW('Sanitation Data'!H157))),'Data Summary'!DM163="Yes"),OFFSET('Sanitation Data'!$H$12,0,10*ROW('Sanitation Data'!H157)),NA())</f>
        <v>#N/A</v>
      </c>
      <c r="AY163" s="106" t="e">
        <f ca="true">+IF(AND(ISNUMBER(OFFSET('Sanitation Data'!$H$13,0,10*ROW('Sanitation Data'!H157))),'Data Summary'!DN163="Yes"),OFFSET('Sanitation Data'!$H$13,0,10*ROW('Sanitation Data'!H157)),NA())</f>
        <v>#N/A</v>
      </c>
      <c r="AZ163" s="111" t="e">
        <f ca="true">+IF(AND(ISNUMBER(OFFSET('Hygiene Data'!$C$6,0,10*ROW('Hygiene Data'!C157))),'Data Summary'!DO163="Yes"),OFFSET('Hygiene Data'!$C$6,0,10*ROW('Hygiene Data'!C157)),NA())</f>
        <v>#N/A</v>
      </c>
      <c r="BA163" s="111" t="e">
        <f ca="true">+IF(AND(ISNUMBER(OFFSET('Hygiene Data'!$C$8,0,10*ROW('Hygiene Data'!C157))),'Data Summary'!DP163="Yes"),OFFSET('Hygiene Data'!$C$8,0,10*ROW('Hygiene Data'!C157)),NA())</f>
        <v>#N/A</v>
      </c>
      <c r="BB163" s="111" t="e">
        <f ca="true">+IF(AND(ISNUMBER(OFFSET('Hygiene Data'!$C$10,0,10*ROW('Hygiene Data'!C157))),'Data Summary'!DQ163="Yes"),OFFSET('Hygiene Data'!$C$10,0,10*ROW('Hygiene Data'!C157)),NA())</f>
        <v>#N/A</v>
      </c>
      <c r="BC163" s="111" t="e">
        <f ca="true">+IF(AND(ISNUMBER(OFFSET('Hygiene Data'!$D$6,0,10*ROW('Hygiene Data'!D157))),'Data Summary'!DR163="Yes"),OFFSET('Hygiene Data'!$D$6,0,10*ROW('Hygiene Data'!D157)),NA())</f>
        <v>#N/A</v>
      </c>
      <c r="BD163" s="111" t="e">
        <f ca="true">+IF(AND(ISNUMBER(OFFSET('Hygiene Data'!$D$8,0,10*ROW('Hygiene Data'!D157))),'Data Summary'!DS163="Yes"),OFFSET('Hygiene Data'!$D$8,0,10*ROW('Hygiene Data'!D157)),NA())</f>
        <v>#N/A</v>
      </c>
      <c r="BE163" s="111" t="e">
        <f ca="true">+IF(AND(ISNUMBER(OFFSET('Hygiene Data'!$D$10,0,10*ROW('Hygiene Data'!D157))),'Data Summary'!DT163="Yes"),OFFSET('Hygiene Data'!$D$10,0,10*ROW('Hygiene Data'!D157)),NA())</f>
        <v>#N/A</v>
      </c>
      <c r="BF163" s="111" t="e">
        <f ca="true">+IF(AND(ISNUMBER(OFFSET('Hygiene Data'!$E$6,0,10*ROW('Hygiene Data'!E157))),'Data Summary'!DU163="Yes"),OFFSET('Hygiene Data'!$E$6,0,10*ROW('Hygiene Data'!E157)),NA())</f>
        <v>#N/A</v>
      </c>
      <c r="BG163" s="111" t="e">
        <f ca="true">+IF(AND(ISNUMBER(OFFSET('Hygiene Data'!$E$8,0,10*ROW('Hygiene Data'!E157))),'Data Summary'!DV163="Yes"),OFFSET('Hygiene Data'!$E$8,0,10*ROW('Hygiene Data'!E157)),NA())</f>
        <v>#N/A</v>
      </c>
      <c r="BH163" s="111" t="e">
        <f ca="true">+IF(AND(ISNUMBER(OFFSET('Hygiene Data'!$E$10,0,10*ROW('Hygiene Data'!E157))),'Data Summary'!DW163="Yes"),OFFSET('Hygiene Data'!$E$10,0,10*ROW('Hygiene Data'!E157)),NA())</f>
        <v>#N/A</v>
      </c>
      <c r="BI163" s="111" t="e">
        <f ca="true">+IF(AND(ISNUMBER(OFFSET('Hygiene Data'!$F$6,0,10*ROW('Hygiene Data'!F157))),'Data Summary'!DX163="Yes"),OFFSET('Hygiene Data'!$F$6,0,10*ROW('Hygiene Data'!F157)),NA())</f>
        <v>#N/A</v>
      </c>
      <c r="BJ163" s="111" t="e">
        <f ca="true">+IF(AND(ISNUMBER(OFFSET('Hygiene Data'!$F$8,0,10*ROW('Hygiene Data'!F157))),'Data Summary'!DY163="Yes"),OFFSET('Hygiene Data'!$F$8,0,10*ROW('Hygiene Data'!F157)),NA())</f>
        <v>#N/A</v>
      </c>
      <c r="BK163" s="111" t="e">
        <f ca="true">+IF(AND(ISNUMBER(OFFSET('Hygiene Data'!$F$10,0,10*ROW('Hygiene Data'!F157))),'Data Summary'!DZ163="Yes"),OFFSET('Hygiene Data'!$F$10,0,10*ROW('Hygiene Data'!F157)),NA())</f>
        <v>#N/A</v>
      </c>
      <c r="BL163" s="111" t="e">
        <f ca="true">+IF(AND(ISNUMBER(OFFSET('Hygiene Data'!$G$6,0,10*ROW('Hygiene Data'!G157))),'Data Summary'!EA163="Yes"),OFFSET('Hygiene Data'!$G$6,0,10*ROW('Hygiene Data'!G157)),NA())</f>
        <v>#N/A</v>
      </c>
      <c r="BM163" s="111" t="e">
        <f ca="true">+IF(AND(ISNUMBER(OFFSET('Hygiene Data'!$G$8,0,10*ROW('Hygiene Data'!G157))),'Data Summary'!EB163="Yes"),OFFSET('Hygiene Data'!$G$8,0,10*ROW('Hygiene Data'!G157)),NA())</f>
        <v>#N/A</v>
      </c>
      <c r="BN163" s="111" t="e">
        <f ca="true">+IF(AND(ISNUMBER(OFFSET('Hygiene Data'!$G$10,0,10*ROW('Hygiene Data'!G157))),'Data Summary'!EC163="Yes"),OFFSET('Hygiene Data'!$G$10,0,10*ROW('Hygiene Data'!G157)),NA())</f>
        <v>#N/A</v>
      </c>
      <c r="BO163" s="111" t="e">
        <f ca="true">+IF(AND(ISNUMBER(OFFSET('Hygiene Data'!$H$6,0,10*ROW('Hygiene Data'!H157))),'Data Summary'!ED163="Yes"),OFFSET('Hygiene Data'!$H$6,0,10*ROW('Hygiene Data'!H157)),NA())</f>
        <v>#N/A</v>
      </c>
      <c r="BP163" s="111" t="e">
        <f ca="true">+IF(AND(ISNUMBER(OFFSET('Hygiene Data'!$H$8,0,10*ROW('Hygiene Data'!H157))),'Data Summary'!EE163="Yes"),OFFSET('Hygiene Data'!$H$8,0,10*ROW('Hygiene Data'!H157)),NA())</f>
        <v>#N/A</v>
      </c>
      <c r="BQ163" s="111" t="e">
        <f ca="true">+IF(AND(ISNUMBER(OFFSET('Hygiene Data'!$H$10,0,10*ROW('Hygiene Data'!H157))),'Data Summary'!EF163="Yes"),OFFSET('Hygiene Data'!$H$10,0,10*ROW('Hygiene Data'!H157)),NA())</f>
        <v>#N/A</v>
      </c>
    </row>
    <row r="164" x14ac:dyDescent="0.2">
      <c r="A164" s="59" t="e">
        <f ca="true">+IF(OFFSET('Water Data'!$B$1,0,10*ROW('Water Data'!B158))="",NA(),OFFSET('Water Data'!$B$1,0,10*ROW('Water Data'!B158)))</f>
        <v>#N/A</v>
      </c>
      <c r="B164" s="59" t="e">
        <f ca="true">+IF(OFFSET('Water Data'!$A$3,0,10*ROW('Water Data'!A161))="",NA(),OFFSET('Water Data'!$A$3,0,10*ROW('Water Data'!A161)))</f>
        <v>#N/A</v>
      </c>
      <c r="C164" s="59" t="e">
        <f ca="true">+IF(OFFSET('Water Data'!$C$3,0,10*ROW('Water Data'!C161))="",NA(),OFFSET('Water Data'!$C$3,0,10*ROW('Water Data'!C161)))</f>
        <v>#N/A</v>
      </c>
      <c r="D164" s="60" t="e">
        <f ca="true">+IF(AND(ISNUMBER(OFFSET('Water Data'!$C$5,0,10*ROW('Water Data'!C158))),'Data Summary'!BS164="Yes"),100-OFFSET('Water Data'!$C$5,0,10*ROW('Water Data'!C158)),NA())</f>
        <v>#N/A</v>
      </c>
      <c r="E164" s="60" t="e">
        <f ca="true">+IF(AND(ISNUMBER(OFFSET('Water Data'!$C$7,0,10*ROW('Water Data'!C158))),'Data Summary'!BT164="Yes"),OFFSET('Water Data'!$C$7,0,10*ROW('Water Data'!C158)),NA())</f>
        <v>#N/A</v>
      </c>
      <c r="F164" s="60" t="e">
        <f ca="true">+IF(AND(ISNUMBER(OFFSET('Water Data'!$C$10,0,10*ROW('Water Data'!C158))),'Data Summary'!BU164="Yes"),OFFSET('Water Data'!$C$10,0,10*ROW('Water Data'!C158)),NA())</f>
        <v>#N/A</v>
      </c>
      <c r="G164" s="60" t="e">
        <f ca="true">+IF(AND(ISNUMBER(OFFSET('Water Data'!$D$5,0,10*ROW('Water Data'!D158))),'Data Summary'!BV164="Yes"),100-OFFSET('Water Data'!$D$5,0,10*ROW('Water Data'!D158)),NA())</f>
        <v>#N/A</v>
      </c>
      <c r="H164" s="60" t="e">
        <f ca="true">+IF(AND(ISNUMBER(OFFSET('Water Data'!$D$7,0,10*ROW('Water Data'!D158))),'Data Summary'!BW164="Yes"),OFFSET('Water Data'!$D$7,0,10*ROW('Water Data'!D158)),NA())</f>
        <v>#N/A</v>
      </c>
      <c r="I164" s="60" t="e">
        <f ca="true">+IF(AND(ISNUMBER(OFFSET('Water Data'!$D$10,0,10*ROW('Water Data'!D158))),'Data Summary'!BX164="Yes"),OFFSET('Water Data'!$D$10,0,10*ROW('Water Data'!D158)),NA())</f>
        <v>#N/A</v>
      </c>
      <c r="J164" s="60" t="e">
        <f ca="true">+IF(AND(ISNUMBER(OFFSET('Water Data'!$E$5,0,10*ROW('Water Data'!E158))),'Data Summary'!BY164="Yes"),100-OFFSET('Water Data'!$E$5,0,10*ROW('Water Data'!E158)),NA())</f>
        <v>#N/A</v>
      </c>
      <c r="K164" s="60" t="e">
        <f ca="true">+IF(AND(ISNUMBER(OFFSET('Water Data'!$E$7,0,10*ROW('Water Data'!E158))),'Data Summary'!BZ164="Yes"),OFFSET('Water Data'!$E$7,0,10*ROW('Water Data'!E158)),NA())</f>
        <v>#N/A</v>
      </c>
      <c r="L164" s="60" t="e">
        <f ca="true">+IF(AND(ISNUMBER(OFFSET('Water Data'!$E$10,0,10*ROW('Water Data'!E158))),'Data Summary'!CA164="Yes"),OFFSET('Water Data'!$E$10,0,10*ROW('Water Data'!E158)),NA())</f>
        <v>#N/A</v>
      </c>
      <c r="M164" s="60" t="e">
        <f ca="true">+IF(AND(ISNUMBER(OFFSET('Water Data'!$F$5,0,10*ROW('Water Data'!F158))),'Data Summary'!CB164="Yes"),100-OFFSET('Water Data'!$F$5,0,10*ROW('Water Data'!F158)),NA())</f>
        <v>#N/A</v>
      </c>
      <c r="N164" s="60" t="e">
        <f ca="true">+IF(AND(ISNUMBER(OFFSET('Water Data'!$F$7,0,10*ROW('Water Data'!F158))),'Data Summary'!CC164="Yes"),OFFSET('Water Data'!$F$7,0,10*ROW('Water Data'!F158)),NA())</f>
        <v>#N/A</v>
      </c>
      <c r="O164" s="60" t="e">
        <f ca="true">+IF(AND(ISNUMBER(OFFSET('Water Data'!$F$10,0,10*ROW('Water Data'!F158))),'Data Summary'!CD164="Yes"),OFFSET('Water Data'!$F$10,0,10*ROW('Water Data'!F158)),NA())</f>
        <v>#N/A</v>
      </c>
      <c r="P164" s="60" t="e">
        <f ca="true">+IF(AND(ISNUMBER(OFFSET('Water Data'!$G$5,0,10*ROW('Water Data'!G158))),'Data Summary'!CE164="Yes"),100-OFFSET('Water Data'!$G$5,0,10*ROW('Water Data'!G158)),NA())</f>
        <v>#N/A</v>
      </c>
      <c r="Q164" s="60" t="e">
        <f ca="true">+IF(AND(ISNUMBER(OFFSET('Water Data'!$G$7,0,10*ROW('Water Data'!G158))),'Data Summary'!CF164="Yes"),OFFSET('Water Data'!$G$7,0,10*ROW('Water Data'!G158)),NA())</f>
        <v>#N/A</v>
      </c>
      <c r="R164" s="60" t="e">
        <f ca="true">+IF(AND(ISNUMBER(OFFSET('Water Data'!$G$10,0,10*ROW('Water Data'!G158))),'Data Summary'!CG164="Yes"),OFFSET('Water Data'!$G$10,0,10*ROW('Water Data'!G158)),NA())</f>
        <v>#N/A</v>
      </c>
      <c r="S164" s="60" t="e">
        <f ca="true">+IF(AND(ISNUMBER(OFFSET('Water Data'!$H$5,0,10*ROW('Water Data'!H158))),'Data Summary'!CH164="Yes"),100-OFFSET('Water Data'!$H$5,0,10*ROW('Water Data'!H158)),NA())</f>
        <v>#N/A</v>
      </c>
      <c r="T164" s="60" t="e">
        <f ca="true">+IF(AND(ISNUMBER(OFFSET('Water Data'!$H$7,0,10*ROW('Water Data'!H158))),'Data Summary'!CI164="Yes"),OFFSET('Water Data'!$H$7,0,10*ROW('Water Data'!H158)),NA())</f>
        <v>#N/A</v>
      </c>
      <c r="U164" s="60" t="e">
        <f ca="true">+IF(AND(ISNUMBER(OFFSET('Water Data'!$H$10,0,10*ROW('Water Data'!H158))),'Data Summary'!CJ164="Yes"),OFFSET('Water Data'!$H$10,0,10*ROW('Water Data'!H158)),NA())</f>
        <v>#N/A</v>
      </c>
      <c r="V164" s="106" t="e">
        <f ca="true">+IF(AND(ISNUMBER(OFFSET('Sanitation Data'!$C$5,0,10*ROW('Sanitation Data'!C158))),'Data Summary'!CK164="Yes"),100-OFFSET('Sanitation Data'!$C$5,0,10*ROW('Sanitation Data'!C158)),NA())</f>
        <v>#N/A</v>
      </c>
      <c r="W164" s="106" t="e">
        <f ca="true">+IF(AND(ISNUMBER(OFFSET('Sanitation Data'!$C$7,0,10*ROW('Sanitation Data'!C158))),'Data Summary'!CL164="Yes"),OFFSET('Sanitation Data'!$C$7,0,10*ROW('Sanitation Data'!C158)),NA())</f>
        <v>#N/A</v>
      </c>
      <c r="X164" s="106" t="e">
        <f ca="true">+IF(AND(ISNUMBER(OFFSET('Sanitation Data'!$C$11,0,10*ROW('Sanitation Data'!C158))),'Data Summary'!CM164="Yes"),OFFSET('Sanitation Data'!$C$11,0,10*ROW('Sanitation Data'!C158)),NA())</f>
        <v>#N/A</v>
      </c>
      <c r="Y164" s="106" t="e">
        <f ca="true">+IF(AND(ISNUMBER(OFFSET('Sanitation Data'!$C$12,0,10*ROW('Sanitation Data'!C158))),'Data Summary'!CN164="Yes"),OFFSET('Sanitation Data'!$C$12,0,10*ROW('Sanitation Data'!C158)),NA())</f>
        <v>#N/A</v>
      </c>
      <c r="Z164" s="106" t="e">
        <f ca="true">+IF(AND(ISNUMBER(OFFSET('Sanitation Data'!$C$13,0,10*ROW('Sanitation Data'!C158))),'Data Summary'!CO164="Yes"),OFFSET('Sanitation Data'!$C$13,0,10*ROW('Sanitation Data'!C158)),NA())</f>
        <v>#N/A</v>
      </c>
      <c r="AA164" s="106" t="e">
        <f ca="true">+IF(AND(ISNUMBER(OFFSET('Sanitation Data'!$D$5,0,10*ROW('Sanitation Data'!D158))),'Data Summary'!CP164="Yes"),100-OFFSET('Sanitation Data'!$D$5,0,10*ROW('Sanitation Data'!D158)),NA())</f>
        <v>#N/A</v>
      </c>
      <c r="AB164" s="106" t="e">
        <f ca="true">+IF(AND(ISNUMBER(OFFSET('Sanitation Data'!$D$7,0,10*ROW('Sanitation Data'!D158))),'Data Summary'!CQ164="Yes"),OFFSET('Sanitation Data'!$D$7,0,10*ROW('Sanitation Data'!D158)),NA())</f>
        <v>#N/A</v>
      </c>
      <c r="AC164" s="106" t="e">
        <f ca="true">+IF(AND(ISNUMBER(OFFSET('Sanitation Data'!$D$11,0,10*ROW('Sanitation Data'!D158))),'Data Summary'!CR164="Yes"),OFFSET('Sanitation Data'!$D$11,0,10*ROW('Sanitation Data'!D158)),NA())</f>
        <v>#N/A</v>
      </c>
      <c r="AD164" s="106" t="e">
        <f ca="true">+IF(AND(ISNUMBER(OFFSET('Sanitation Data'!$D$12,0,10*ROW('Sanitation Data'!D158))),'Data Summary'!CS164="Yes"),OFFSET('Sanitation Data'!$D$12,0,10*ROW('Sanitation Data'!D158)),NA())</f>
        <v>#N/A</v>
      </c>
      <c r="AE164" s="106" t="e">
        <f ca="true">+IF(AND(ISNUMBER(OFFSET('Sanitation Data'!$D$13,0,10*ROW('Sanitation Data'!D158))),'Data Summary'!CT164="Yes"),OFFSET('Sanitation Data'!$D$13,0,10*ROW('Sanitation Data'!D158)),NA())</f>
        <v>#N/A</v>
      </c>
      <c r="AF164" s="106" t="e">
        <f ca="true">+IF(AND(ISNUMBER(OFFSET('Sanitation Data'!$E$5,0,10*ROW('Sanitation Data'!E158))),'Data Summary'!CU164="Yes"),100-OFFSET('Sanitation Data'!$E$5,0,10*ROW('Sanitation Data'!E158)),NA())</f>
        <v>#N/A</v>
      </c>
      <c r="AG164" s="106" t="e">
        <f ca="true">+IF(AND(ISNUMBER(OFFSET('Sanitation Data'!$E$7,0,10*ROW('Sanitation Data'!E158))),'Data Summary'!CV164="Yes"),OFFSET('Sanitation Data'!$E$7,0,10*ROW('Sanitation Data'!E158)),NA())</f>
        <v>#N/A</v>
      </c>
      <c r="AH164" s="106" t="e">
        <f ca="true">+IF(AND(ISNUMBER(OFFSET('Sanitation Data'!$E$11,0,10*ROW('Sanitation Data'!E158))),'Data Summary'!CW164="Yes"),OFFSET('Sanitation Data'!$E$11,0,10*ROW('Sanitation Data'!E158)),NA())</f>
        <v>#N/A</v>
      </c>
      <c r="AI164" s="106" t="e">
        <f ca="true">+IF(AND(ISNUMBER(OFFSET('Sanitation Data'!$E$12,0,10*ROW('Sanitation Data'!E158))),'Data Summary'!CX164="Yes"),OFFSET('Sanitation Data'!$E$12,0,10*ROW('Sanitation Data'!E158)),NA())</f>
        <v>#N/A</v>
      </c>
      <c r="AJ164" s="106" t="e">
        <f ca="true">+IF(AND(ISNUMBER(OFFSET('Sanitation Data'!$E$13,0,10*ROW('Sanitation Data'!E158))),'Data Summary'!CY164="Yes"),OFFSET('Sanitation Data'!$E$13,0,10*ROW('Sanitation Data'!E158)),NA())</f>
        <v>#N/A</v>
      </c>
      <c r="AK164" s="106" t="e">
        <f ca="true">+IF(AND(ISNUMBER(OFFSET('Sanitation Data'!$F$5,0,10*ROW('Sanitation Data'!F158))),'Data Summary'!CZ164="Yes"),100-OFFSET('Sanitation Data'!$F$5,0,10*ROW('Sanitation Data'!F158)),NA())</f>
        <v>#N/A</v>
      </c>
      <c r="AL164" s="106" t="e">
        <f ca="true">+IF(AND(ISNUMBER(OFFSET('Sanitation Data'!$F$7,0,10*ROW('Sanitation Data'!F158))),'Data Summary'!DA164="Yes"),OFFSET('Sanitation Data'!$F$7,0,10*ROW('Sanitation Data'!F158)),NA())</f>
        <v>#N/A</v>
      </c>
      <c r="AM164" s="106" t="e">
        <f ca="true">+IF(AND(ISNUMBER(OFFSET('Sanitation Data'!$F$11,0,10*ROW('Sanitation Data'!F158))),'Data Summary'!DB164="Yes"),OFFSET('Sanitation Data'!$F$11,0,10*ROW('Sanitation Data'!F158)),NA())</f>
        <v>#N/A</v>
      </c>
      <c r="AN164" s="106" t="e">
        <f ca="true">+IF(AND(ISNUMBER(OFFSET('Sanitation Data'!$F$12,0,10*ROW('Sanitation Data'!F158))),'Data Summary'!DC164="Yes"),OFFSET('Sanitation Data'!$F$12,0,10*ROW('Sanitation Data'!F158)),NA())</f>
        <v>#N/A</v>
      </c>
      <c r="AO164" s="106" t="e">
        <f ca="true">+IF(AND(ISNUMBER(OFFSET('Sanitation Data'!$F$13,0,10*ROW('Sanitation Data'!F158))),'Data Summary'!DD164="Yes"),OFFSET('Sanitation Data'!$F$13,0,10*ROW('Sanitation Data'!F158)),NA())</f>
        <v>#N/A</v>
      </c>
      <c r="AP164" s="106" t="e">
        <f ca="true">+IF(AND(ISNUMBER(OFFSET('Sanitation Data'!$G$5,0,10*ROW('Sanitation Data'!G158))),'Data Summary'!DE164="Yes"),100-OFFSET('Sanitation Data'!$G$5,0,10*ROW('Sanitation Data'!G158)),NA())</f>
        <v>#N/A</v>
      </c>
      <c r="AQ164" s="106" t="e">
        <f ca="true">+IF(AND(ISNUMBER(OFFSET('Sanitation Data'!$G$7,0,10*ROW('Sanitation Data'!G158))),'Data Summary'!DF164="Yes"),OFFSET('Sanitation Data'!$G$7,0,10*ROW('Sanitation Data'!G158)),NA())</f>
        <v>#N/A</v>
      </c>
      <c r="AR164" s="106" t="e">
        <f ca="true">+IF(AND(ISNUMBER(OFFSET('Sanitation Data'!$G$11,0,10*ROW('Sanitation Data'!G158))),'Data Summary'!DG164="Yes"),OFFSET('Sanitation Data'!$G$11,0,10*ROW('Sanitation Data'!G158)),NA())</f>
        <v>#N/A</v>
      </c>
      <c r="AS164" s="106" t="e">
        <f ca="true">+IF(AND(ISNUMBER(OFFSET('Sanitation Data'!$G$12,0,10*ROW('Sanitation Data'!G158))),'Data Summary'!DH164="Yes"),OFFSET('Sanitation Data'!$G$12,0,10*ROW('Sanitation Data'!G158)),NA())</f>
        <v>#N/A</v>
      </c>
      <c r="AT164" s="106" t="e">
        <f ca="true">+IF(AND(ISNUMBER(OFFSET('Sanitation Data'!$G$13,0,10*ROW('Sanitation Data'!G158))),'Data Summary'!DI164="Yes"),OFFSET('Sanitation Data'!$G$13,0,10*ROW('Sanitation Data'!G158)),NA())</f>
        <v>#N/A</v>
      </c>
      <c r="AU164" s="106" t="e">
        <f ca="true">+IF(AND(ISNUMBER(OFFSET('Sanitation Data'!$H$5,0,10*ROW('Sanitation Data'!H158))),'Data Summary'!DJ164="Yes"),100-OFFSET('Sanitation Data'!$H$5,0,10*ROW('Sanitation Data'!H158)),NA())</f>
        <v>#N/A</v>
      </c>
      <c r="AV164" s="106" t="e">
        <f ca="true">+IF(AND(ISNUMBER(OFFSET('Sanitation Data'!$H$7,0,10*ROW('Sanitation Data'!H158))),'Data Summary'!DK164="Yes"),OFFSET('Sanitation Data'!$H$7,0,10*ROW('Sanitation Data'!H158)),NA())</f>
        <v>#N/A</v>
      </c>
      <c r="AW164" s="106" t="e">
        <f ca="true">+IF(AND(ISNUMBER(OFFSET('Sanitation Data'!$H$11,0,10*ROW('Sanitation Data'!H158))),'Data Summary'!DL164="Yes"),OFFSET('Sanitation Data'!$H$11,0,10*ROW('Sanitation Data'!H158)),NA())</f>
        <v>#N/A</v>
      </c>
      <c r="AX164" s="106" t="e">
        <f ca="true">+IF(AND(ISNUMBER(OFFSET('Sanitation Data'!$H$12,0,10*ROW('Sanitation Data'!H158))),'Data Summary'!DM164="Yes"),OFFSET('Sanitation Data'!$H$12,0,10*ROW('Sanitation Data'!H158)),NA())</f>
        <v>#N/A</v>
      </c>
      <c r="AY164" s="106" t="e">
        <f ca="true">+IF(AND(ISNUMBER(OFFSET('Sanitation Data'!$H$13,0,10*ROW('Sanitation Data'!H158))),'Data Summary'!DN164="Yes"),OFFSET('Sanitation Data'!$H$13,0,10*ROW('Sanitation Data'!H158)),NA())</f>
        <v>#N/A</v>
      </c>
      <c r="AZ164" s="111" t="e">
        <f ca="true">+IF(AND(ISNUMBER(OFFSET('Hygiene Data'!$C$6,0,10*ROW('Hygiene Data'!C158))),'Data Summary'!DO164="Yes"),OFFSET('Hygiene Data'!$C$6,0,10*ROW('Hygiene Data'!C158)),NA())</f>
        <v>#N/A</v>
      </c>
      <c r="BA164" s="111" t="e">
        <f ca="true">+IF(AND(ISNUMBER(OFFSET('Hygiene Data'!$C$8,0,10*ROW('Hygiene Data'!C158))),'Data Summary'!DP164="Yes"),OFFSET('Hygiene Data'!$C$8,0,10*ROW('Hygiene Data'!C158)),NA())</f>
        <v>#N/A</v>
      </c>
      <c r="BB164" s="111" t="e">
        <f ca="true">+IF(AND(ISNUMBER(OFFSET('Hygiene Data'!$C$10,0,10*ROW('Hygiene Data'!C158))),'Data Summary'!DQ164="Yes"),OFFSET('Hygiene Data'!$C$10,0,10*ROW('Hygiene Data'!C158)),NA())</f>
        <v>#N/A</v>
      </c>
      <c r="BC164" s="111" t="e">
        <f ca="true">+IF(AND(ISNUMBER(OFFSET('Hygiene Data'!$D$6,0,10*ROW('Hygiene Data'!D158))),'Data Summary'!DR164="Yes"),OFFSET('Hygiene Data'!$D$6,0,10*ROW('Hygiene Data'!D158)),NA())</f>
        <v>#N/A</v>
      </c>
      <c r="BD164" s="111" t="e">
        <f ca="true">+IF(AND(ISNUMBER(OFFSET('Hygiene Data'!$D$8,0,10*ROW('Hygiene Data'!D158))),'Data Summary'!DS164="Yes"),OFFSET('Hygiene Data'!$D$8,0,10*ROW('Hygiene Data'!D158)),NA())</f>
        <v>#N/A</v>
      </c>
      <c r="BE164" s="111" t="e">
        <f ca="true">+IF(AND(ISNUMBER(OFFSET('Hygiene Data'!$D$10,0,10*ROW('Hygiene Data'!D158))),'Data Summary'!DT164="Yes"),OFFSET('Hygiene Data'!$D$10,0,10*ROW('Hygiene Data'!D158)),NA())</f>
        <v>#N/A</v>
      </c>
      <c r="BF164" s="111" t="e">
        <f ca="true">+IF(AND(ISNUMBER(OFFSET('Hygiene Data'!$E$6,0,10*ROW('Hygiene Data'!E158))),'Data Summary'!DU164="Yes"),OFFSET('Hygiene Data'!$E$6,0,10*ROW('Hygiene Data'!E158)),NA())</f>
        <v>#N/A</v>
      </c>
      <c r="BG164" s="111" t="e">
        <f ca="true">+IF(AND(ISNUMBER(OFFSET('Hygiene Data'!$E$8,0,10*ROW('Hygiene Data'!E158))),'Data Summary'!DV164="Yes"),OFFSET('Hygiene Data'!$E$8,0,10*ROW('Hygiene Data'!E158)),NA())</f>
        <v>#N/A</v>
      </c>
      <c r="BH164" s="111" t="e">
        <f ca="true">+IF(AND(ISNUMBER(OFFSET('Hygiene Data'!$E$10,0,10*ROW('Hygiene Data'!E158))),'Data Summary'!DW164="Yes"),OFFSET('Hygiene Data'!$E$10,0,10*ROW('Hygiene Data'!E158)),NA())</f>
        <v>#N/A</v>
      </c>
      <c r="BI164" s="111" t="e">
        <f ca="true">+IF(AND(ISNUMBER(OFFSET('Hygiene Data'!$F$6,0,10*ROW('Hygiene Data'!F158))),'Data Summary'!DX164="Yes"),OFFSET('Hygiene Data'!$F$6,0,10*ROW('Hygiene Data'!F158)),NA())</f>
        <v>#N/A</v>
      </c>
      <c r="BJ164" s="111" t="e">
        <f ca="true">+IF(AND(ISNUMBER(OFFSET('Hygiene Data'!$F$8,0,10*ROW('Hygiene Data'!F158))),'Data Summary'!DY164="Yes"),OFFSET('Hygiene Data'!$F$8,0,10*ROW('Hygiene Data'!F158)),NA())</f>
        <v>#N/A</v>
      </c>
      <c r="BK164" s="111" t="e">
        <f ca="true">+IF(AND(ISNUMBER(OFFSET('Hygiene Data'!$F$10,0,10*ROW('Hygiene Data'!F158))),'Data Summary'!DZ164="Yes"),OFFSET('Hygiene Data'!$F$10,0,10*ROW('Hygiene Data'!F158)),NA())</f>
        <v>#N/A</v>
      </c>
      <c r="BL164" s="111" t="e">
        <f ca="true">+IF(AND(ISNUMBER(OFFSET('Hygiene Data'!$G$6,0,10*ROW('Hygiene Data'!G158))),'Data Summary'!EA164="Yes"),OFFSET('Hygiene Data'!$G$6,0,10*ROW('Hygiene Data'!G158)),NA())</f>
        <v>#N/A</v>
      </c>
      <c r="BM164" s="111" t="e">
        <f ca="true">+IF(AND(ISNUMBER(OFFSET('Hygiene Data'!$G$8,0,10*ROW('Hygiene Data'!G158))),'Data Summary'!EB164="Yes"),OFFSET('Hygiene Data'!$G$8,0,10*ROW('Hygiene Data'!G158)),NA())</f>
        <v>#N/A</v>
      </c>
      <c r="BN164" s="111" t="e">
        <f ca="true">+IF(AND(ISNUMBER(OFFSET('Hygiene Data'!$G$10,0,10*ROW('Hygiene Data'!G158))),'Data Summary'!EC164="Yes"),OFFSET('Hygiene Data'!$G$10,0,10*ROW('Hygiene Data'!G158)),NA())</f>
        <v>#N/A</v>
      </c>
      <c r="BO164" s="111" t="e">
        <f ca="true">+IF(AND(ISNUMBER(OFFSET('Hygiene Data'!$H$6,0,10*ROW('Hygiene Data'!H158))),'Data Summary'!ED164="Yes"),OFFSET('Hygiene Data'!$H$6,0,10*ROW('Hygiene Data'!H158)),NA())</f>
        <v>#N/A</v>
      </c>
      <c r="BP164" s="111" t="e">
        <f ca="true">+IF(AND(ISNUMBER(OFFSET('Hygiene Data'!$H$8,0,10*ROW('Hygiene Data'!H158))),'Data Summary'!EE164="Yes"),OFFSET('Hygiene Data'!$H$8,0,10*ROW('Hygiene Data'!H158)),NA())</f>
        <v>#N/A</v>
      </c>
      <c r="BQ164" s="111" t="e">
        <f ca="true">+IF(AND(ISNUMBER(OFFSET('Hygiene Data'!$H$10,0,10*ROW('Hygiene Data'!H158))),'Data Summary'!EF164="Yes"),OFFSET('Hygiene Data'!$H$10,0,10*ROW('Hygiene Data'!H158)),NA())</f>
        <v>#N/A</v>
      </c>
    </row>
    <row r="165" x14ac:dyDescent="0.2">
      <c r="A165" s="59" t="e">
        <f ca="true">+IF(OFFSET('Water Data'!$B$1,0,10*ROW('Water Data'!B159))="",NA(),OFFSET('Water Data'!$B$1,0,10*ROW('Water Data'!B159)))</f>
        <v>#N/A</v>
      </c>
      <c r="B165" s="59" t="e">
        <f ca="true">+IF(OFFSET('Water Data'!$A$3,0,10*ROW('Water Data'!A162))="",NA(),OFFSET('Water Data'!$A$3,0,10*ROW('Water Data'!A162)))</f>
        <v>#N/A</v>
      </c>
      <c r="C165" s="59" t="e">
        <f ca="true">+IF(OFFSET('Water Data'!$C$3,0,10*ROW('Water Data'!C162))="",NA(),OFFSET('Water Data'!$C$3,0,10*ROW('Water Data'!C162)))</f>
        <v>#N/A</v>
      </c>
      <c r="D165" s="60" t="e">
        <f ca="true">+IF(AND(ISNUMBER(OFFSET('Water Data'!$C$5,0,10*ROW('Water Data'!C159))),'Data Summary'!BS165="Yes"),100-OFFSET('Water Data'!$C$5,0,10*ROW('Water Data'!C159)),NA())</f>
        <v>#N/A</v>
      </c>
      <c r="E165" s="60" t="e">
        <f ca="true">+IF(AND(ISNUMBER(OFFSET('Water Data'!$C$7,0,10*ROW('Water Data'!C159))),'Data Summary'!BT165="Yes"),OFFSET('Water Data'!$C$7,0,10*ROW('Water Data'!C159)),NA())</f>
        <v>#N/A</v>
      </c>
      <c r="F165" s="60" t="e">
        <f ca="true">+IF(AND(ISNUMBER(OFFSET('Water Data'!$C$10,0,10*ROW('Water Data'!C159))),'Data Summary'!BU165="Yes"),OFFSET('Water Data'!$C$10,0,10*ROW('Water Data'!C159)),NA())</f>
        <v>#N/A</v>
      </c>
      <c r="G165" s="60" t="e">
        <f ca="true">+IF(AND(ISNUMBER(OFFSET('Water Data'!$D$5,0,10*ROW('Water Data'!D159))),'Data Summary'!BV165="Yes"),100-OFFSET('Water Data'!$D$5,0,10*ROW('Water Data'!D159)),NA())</f>
        <v>#N/A</v>
      </c>
      <c r="H165" s="60" t="e">
        <f ca="true">+IF(AND(ISNUMBER(OFFSET('Water Data'!$D$7,0,10*ROW('Water Data'!D159))),'Data Summary'!BW165="Yes"),OFFSET('Water Data'!$D$7,0,10*ROW('Water Data'!D159)),NA())</f>
        <v>#N/A</v>
      </c>
      <c r="I165" s="60" t="e">
        <f ca="true">+IF(AND(ISNUMBER(OFFSET('Water Data'!$D$10,0,10*ROW('Water Data'!D159))),'Data Summary'!BX165="Yes"),OFFSET('Water Data'!$D$10,0,10*ROW('Water Data'!D159)),NA())</f>
        <v>#N/A</v>
      </c>
      <c r="J165" s="60" t="e">
        <f ca="true">+IF(AND(ISNUMBER(OFFSET('Water Data'!$E$5,0,10*ROW('Water Data'!E159))),'Data Summary'!BY165="Yes"),100-OFFSET('Water Data'!$E$5,0,10*ROW('Water Data'!E159)),NA())</f>
        <v>#N/A</v>
      </c>
      <c r="K165" s="60" t="e">
        <f ca="true">+IF(AND(ISNUMBER(OFFSET('Water Data'!$E$7,0,10*ROW('Water Data'!E159))),'Data Summary'!BZ165="Yes"),OFFSET('Water Data'!$E$7,0,10*ROW('Water Data'!E159)),NA())</f>
        <v>#N/A</v>
      </c>
      <c r="L165" s="60" t="e">
        <f ca="true">+IF(AND(ISNUMBER(OFFSET('Water Data'!$E$10,0,10*ROW('Water Data'!E159))),'Data Summary'!CA165="Yes"),OFFSET('Water Data'!$E$10,0,10*ROW('Water Data'!E159)),NA())</f>
        <v>#N/A</v>
      </c>
      <c r="M165" s="60" t="e">
        <f ca="true">+IF(AND(ISNUMBER(OFFSET('Water Data'!$F$5,0,10*ROW('Water Data'!F159))),'Data Summary'!CB165="Yes"),100-OFFSET('Water Data'!$F$5,0,10*ROW('Water Data'!F159)),NA())</f>
        <v>#N/A</v>
      </c>
      <c r="N165" s="60" t="e">
        <f ca="true">+IF(AND(ISNUMBER(OFFSET('Water Data'!$F$7,0,10*ROW('Water Data'!F159))),'Data Summary'!CC165="Yes"),OFFSET('Water Data'!$F$7,0,10*ROW('Water Data'!F159)),NA())</f>
        <v>#N/A</v>
      </c>
      <c r="O165" s="60" t="e">
        <f ca="true">+IF(AND(ISNUMBER(OFFSET('Water Data'!$F$10,0,10*ROW('Water Data'!F159))),'Data Summary'!CD165="Yes"),OFFSET('Water Data'!$F$10,0,10*ROW('Water Data'!F159)),NA())</f>
        <v>#N/A</v>
      </c>
      <c r="P165" s="60" t="e">
        <f ca="true">+IF(AND(ISNUMBER(OFFSET('Water Data'!$G$5,0,10*ROW('Water Data'!G159))),'Data Summary'!CE165="Yes"),100-OFFSET('Water Data'!$G$5,0,10*ROW('Water Data'!G159)),NA())</f>
        <v>#N/A</v>
      </c>
      <c r="Q165" s="60" t="e">
        <f ca="true">+IF(AND(ISNUMBER(OFFSET('Water Data'!$G$7,0,10*ROW('Water Data'!G159))),'Data Summary'!CF165="Yes"),OFFSET('Water Data'!$G$7,0,10*ROW('Water Data'!G159)),NA())</f>
        <v>#N/A</v>
      </c>
      <c r="R165" s="60" t="e">
        <f ca="true">+IF(AND(ISNUMBER(OFFSET('Water Data'!$G$10,0,10*ROW('Water Data'!G159))),'Data Summary'!CG165="Yes"),OFFSET('Water Data'!$G$10,0,10*ROW('Water Data'!G159)),NA())</f>
        <v>#N/A</v>
      </c>
      <c r="S165" s="60" t="e">
        <f ca="true">+IF(AND(ISNUMBER(OFFSET('Water Data'!$H$5,0,10*ROW('Water Data'!H159))),'Data Summary'!CH165="Yes"),100-OFFSET('Water Data'!$H$5,0,10*ROW('Water Data'!H159)),NA())</f>
        <v>#N/A</v>
      </c>
      <c r="T165" s="60" t="e">
        <f ca="true">+IF(AND(ISNUMBER(OFFSET('Water Data'!$H$7,0,10*ROW('Water Data'!H159))),'Data Summary'!CI165="Yes"),OFFSET('Water Data'!$H$7,0,10*ROW('Water Data'!H159)),NA())</f>
        <v>#N/A</v>
      </c>
      <c r="U165" s="60" t="e">
        <f ca="true">+IF(AND(ISNUMBER(OFFSET('Water Data'!$H$10,0,10*ROW('Water Data'!H159))),'Data Summary'!CJ165="Yes"),OFFSET('Water Data'!$H$10,0,10*ROW('Water Data'!H159)),NA())</f>
        <v>#N/A</v>
      </c>
      <c r="V165" s="106" t="e">
        <f ca="true">+IF(AND(ISNUMBER(OFFSET('Sanitation Data'!$C$5,0,10*ROW('Sanitation Data'!C159))),'Data Summary'!CK165="Yes"),100-OFFSET('Sanitation Data'!$C$5,0,10*ROW('Sanitation Data'!C159)),NA())</f>
        <v>#N/A</v>
      </c>
      <c r="W165" s="106" t="e">
        <f ca="true">+IF(AND(ISNUMBER(OFFSET('Sanitation Data'!$C$7,0,10*ROW('Sanitation Data'!C159))),'Data Summary'!CL165="Yes"),OFFSET('Sanitation Data'!$C$7,0,10*ROW('Sanitation Data'!C159)),NA())</f>
        <v>#N/A</v>
      </c>
      <c r="X165" s="106" t="e">
        <f ca="true">+IF(AND(ISNUMBER(OFFSET('Sanitation Data'!$C$11,0,10*ROW('Sanitation Data'!C159))),'Data Summary'!CM165="Yes"),OFFSET('Sanitation Data'!$C$11,0,10*ROW('Sanitation Data'!C159)),NA())</f>
        <v>#N/A</v>
      </c>
      <c r="Y165" s="106" t="e">
        <f ca="true">+IF(AND(ISNUMBER(OFFSET('Sanitation Data'!$C$12,0,10*ROW('Sanitation Data'!C159))),'Data Summary'!CN165="Yes"),OFFSET('Sanitation Data'!$C$12,0,10*ROW('Sanitation Data'!C159)),NA())</f>
        <v>#N/A</v>
      </c>
      <c r="Z165" s="106" t="e">
        <f ca="true">+IF(AND(ISNUMBER(OFFSET('Sanitation Data'!$C$13,0,10*ROW('Sanitation Data'!C159))),'Data Summary'!CO165="Yes"),OFFSET('Sanitation Data'!$C$13,0,10*ROW('Sanitation Data'!C159)),NA())</f>
        <v>#N/A</v>
      </c>
      <c r="AA165" s="106" t="e">
        <f ca="true">+IF(AND(ISNUMBER(OFFSET('Sanitation Data'!$D$5,0,10*ROW('Sanitation Data'!D159))),'Data Summary'!CP165="Yes"),100-OFFSET('Sanitation Data'!$D$5,0,10*ROW('Sanitation Data'!D159)),NA())</f>
        <v>#N/A</v>
      </c>
      <c r="AB165" s="106" t="e">
        <f ca="true">+IF(AND(ISNUMBER(OFFSET('Sanitation Data'!$D$7,0,10*ROW('Sanitation Data'!D159))),'Data Summary'!CQ165="Yes"),OFFSET('Sanitation Data'!$D$7,0,10*ROW('Sanitation Data'!D159)),NA())</f>
        <v>#N/A</v>
      </c>
      <c r="AC165" s="106" t="e">
        <f ca="true">+IF(AND(ISNUMBER(OFFSET('Sanitation Data'!$D$11,0,10*ROW('Sanitation Data'!D159))),'Data Summary'!CR165="Yes"),OFFSET('Sanitation Data'!$D$11,0,10*ROW('Sanitation Data'!D159)),NA())</f>
        <v>#N/A</v>
      </c>
      <c r="AD165" s="106" t="e">
        <f ca="true">+IF(AND(ISNUMBER(OFFSET('Sanitation Data'!$D$12,0,10*ROW('Sanitation Data'!D159))),'Data Summary'!CS165="Yes"),OFFSET('Sanitation Data'!$D$12,0,10*ROW('Sanitation Data'!D159)),NA())</f>
        <v>#N/A</v>
      </c>
      <c r="AE165" s="106" t="e">
        <f ca="true">+IF(AND(ISNUMBER(OFFSET('Sanitation Data'!$D$13,0,10*ROW('Sanitation Data'!D159))),'Data Summary'!CT165="Yes"),OFFSET('Sanitation Data'!$D$13,0,10*ROW('Sanitation Data'!D159)),NA())</f>
        <v>#N/A</v>
      </c>
      <c r="AF165" s="106" t="e">
        <f ca="true">+IF(AND(ISNUMBER(OFFSET('Sanitation Data'!$E$5,0,10*ROW('Sanitation Data'!E159))),'Data Summary'!CU165="Yes"),100-OFFSET('Sanitation Data'!$E$5,0,10*ROW('Sanitation Data'!E159)),NA())</f>
        <v>#N/A</v>
      </c>
      <c r="AG165" s="106" t="e">
        <f ca="true">+IF(AND(ISNUMBER(OFFSET('Sanitation Data'!$E$7,0,10*ROW('Sanitation Data'!E159))),'Data Summary'!CV165="Yes"),OFFSET('Sanitation Data'!$E$7,0,10*ROW('Sanitation Data'!E159)),NA())</f>
        <v>#N/A</v>
      </c>
      <c r="AH165" s="106" t="e">
        <f ca="true">+IF(AND(ISNUMBER(OFFSET('Sanitation Data'!$E$11,0,10*ROW('Sanitation Data'!E159))),'Data Summary'!CW165="Yes"),OFFSET('Sanitation Data'!$E$11,0,10*ROW('Sanitation Data'!E159)),NA())</f>
        <v>#N/A</v>
      </c>
      <c r="AI165" s="106" t="e">
        <f ca="true">+IF(AND(ISNUMBER(OFFSET('Sanitation Data'!$E$12,0,10*ROW('Sanitation Data'!E159))),'Data Summary'!CX165="Yes"),OFFSET('Sanitation Data'!$E$12,0,10*ROW('Sanitation Data'!E159)),NA())</f>
        <v>#N/A</v>
      </c>
      <c r="AJ165" s="106" t="e">
        <f ca="true">+IF(AND(ISNUMBER(OFFSET('Sanitation Data'!$E$13,0,10*ROW('Sanitation Data'!E159))),'Data Summary'!CY165="Yes"),OFFSET('Sanitation Data'!$E$13,0,10*ROW('Sanitation Data'!E159)),NA())</f>
        <v>#N/A</v>
      </c>
      <c r="AK165" s="106" t="e">
        <f ca="true">+IF(AND(ISNUMBER(OFFSET('Sanitation Data'!$F$5,0,10*ROW('Sanitation Data'!F159))),'Data Summary'!CZ165="Yes"),100-OFFSET('Sanitation Data'!$F$5,0,10*ROW('Sanitation Data'!F159)),NA())</f>
        <v>#N/A</v>
      </c>
      <c r="AL165" s="106" t="e">
        <f ca="true">+IF(AND(ISNUMBER(OFFSET('Sanitation Data'!$F$7,0,10*ROW('Sanitation Data'!F159))),'Data Summary'!DA165="Yes"),OFFSET('Sanitation Data'!$F$7,0,10*ROW('Sanitation Data'!F159)),NA())</f>
        <v>#N/A</v>
      </c>
      <c r="AM165" s="106" t="e">
        <f ca="true">+IF(AND(ISNUMBER(OFFSET('Sanitation Data'!$F$11,0,10*ROW('Sanitation Data'!F159))),'Data Summary'!DB165="Yes"),OFFSET('Sanitation Data'!$F$11,0,10*ROW('Sanitation Data'!F159)),NA())</f>
        <v>#N/A</v>
      </c>
      <c r="AN165" s="106" t="e">
        <f ca="true">+IF(AND(ISNUMBER(OFFSET('Sanitation Data'!$F$12,0,10*ROW('Sanitation Data'!F159))),'Data Summary'!DC165="Yes"),OFFSET('Sanitation Data'!$F$12,0,10*ROW('Sanitation Data'!F159)),NA())</f>
        <v>#N/A</v>
      </c>
      <c r="AO165" s="106" t="e">
        <f ca="true">+IF(AND(ISNUMBER(OFFSET('Sanitation Data'!$F$13,0,10*ROW('Sanitation Data'!F159))),'Data Summary'!DD165="Yes"),OFFSET('Sanitation Data'!$F$13,0,10*ROW('Sanitation Data'!F159)),NA())</f>
        <v>#N/A</v>
      </c>
      <c r="AP165" s="106" t="e">
        <f ca="true">+IF(AND(ISNUMBER(OFFSET('Sanitation Data'!$G$5,0,10*ROW('Sanitation Data'!G159))),'Data Summary'!DE165="Yes"),100-OFFSET('Sanitation Data'!$G$5,0,10*ROW('Sanitation Data'!G159)),NA())</f>
        <v>#N/A</v>
      </c>
      <c r="AQ165" s="106" t="e">
        <f ca="true">+IF(AND(ISNUMBER(OFFSET('Sanitation Data'!$G$7,0,10*ROW('Sanitation Data'!G159))),'Data Summary'!DF165="Yes"),OFFSET('Sanitation Data'!$G$7,0,10*ROW('Sanitation Data'!G159)),NA())</f>
        <v>#N/A</v>
      </c>
      <c r="AR165" s="106" t="e">
        <f ca="true">+IF(AND(ISNUMBER(OFFSET('Sanitation Data'!$G$11,0,10*ROW('Sanitation Data'!G159))),'Data Summary'!DG165="Yes"),OFFSET('Sanitation Data'!$G$11,0,10*ROW('Sanitation Data'!G159)),NA())</f>
        <v>#N/A</v>
      </c>
      <c r="AS165" s="106" t="e">
        <f ca="true">+IF(AND(ISNUMBER(OFFSET('Sanitation Data'!$G$12,0,10*ROW('Sanitation Data'!G159))),'Data Summary'!DH165="Yes"),OFFSET('Sanitation Data'!$G$12,0,10*ROW('Sanitation Data'!G159)),NA())</f>
        <v>#N/A</v>
      </c>
      <c r="AT165" s="106" t="e">
        <f ca="true">+IF(AND(ISNUMBER(OFFSET('Sanitation Data'!$G$13,0,10*ROW('Sanitation Data'!G159))),'Data Summary'!DI165="Yes"),OFFSET('Sanitation Data'!$G$13,0,10*ROW('Sanitation Data'!G159)),NA())</f>
        <v>#N/A</v>
      </c>
      <c r="AU165" s="106" t="e">
        <f ca="true">+IF(AND(ISNUMBER(OFFSET('Sanitation Data'!$H$5,0,10*ROW('Sanitation Data'!H159))),'Data Summary'!DJ165="Yes"),100-OFFSET('Sanitation Data'!$H$5,0,10*ROW('Sanitation Data'!H159)),NA())</f>
        <v>#N/A</v>
      </c>
      <c r="AV165" s="106" t="e">
        <f ca="true">+IF(AND(ISNUMBER(OFFSET('Sanitation Data'!$H$7,0,10*ROW('Sanitation Data'!H159))),'Data Summary'!DK165="Yes"),OFFSET('Sanitation Data'!$H$7,0,10*ROW('Sanitation Data'!H159)),NA())</f>
        <v>#N/A</v>
      </c>
      <c r="AW165" s="106" t="e">
        <f ca="true">+IF(AND(ISNUMBER(OFFSET('Sanitation Data'!$H$11,0,10*ROW('Sanitation Data'!H159))),'Data Summary'!DL165="Yes"),OFFSET('Sanitation Data'!$H$11,0,10*ROW('Sanitation Data'!H159)),NA())</f>
        <v>#N/A</v>
      </c>
      <c r="AX165" s="106" t="e">
        <f ca="true">+IF(AND(ISNUMBER(OFFSET('Sanitation Data'!$H$12,0,10*ROW('Sanitation Data'!H159))),'Data Summary'!DM165="Yes"),OFFSET('Sanitation Data'!$H$12,0,10*ROW('Sanitation Data'!H159)),NA())</f>
        <v>#N/A</v>
      </c>
      <c r="AY165" s="106" t="e">
        <f ca="true">+IF(AND(ISNUMBER(OFFSET('Sanitation Data'!$H$13,0,10*ROW('Sanitation Data'!H159))),'Data Summary'!DN165="Yes"),OFFSET('Sanitation Data'!$H$13,0,10*ROW('Sanitation Data'!H159)),NA())</f>
        <v>#N/A</v>
      </c>
      <c r="AZ165" s="111" t="e">
        <f ca="true">+IF(AND(ISNUMBER(OFFSET('Hygiene Data'!$C$6,0,10*ROW('Hygiene Data'!C159))),'Data Summary'!DO165="Yes"),OFFSET('Hygiene Data'!$C$6,0,10*ROW('Hygiene Data'!C159)),NA())</f>
        <v>#N/A</v>
      </c>
      <c r="BA165" s="111" t="e">
        <f ca="true">+IF(AND(ISNUMBER(OFFSET('Hygiene Data'!$C$8,0,10*ROW('Hygiene Data'!C159))),'Data Summary'!DP165="Yes"),OFFSET('Hygiene Data'!$C$8,0,10*ROW('Hygiene Data'!C159)),NA())</f>
        <v>#N/A</v>
      </c>
      <c r="BB165" s="111" t="e">
        <f ca="true">+IF(AND(ISNUMBER(OFFSET('Hygiene Data'!$C$10,0,10*ROW('Hygiene Data'!C159))),'Data Summary'!DQ165="Yes"),OFFSET('Hygiene Data'!$C$10,0,10*ROW('Hygiene Data'!C159)),NA())</f>
        <v>#N/A</v>
      </c>
      <c r="BC165" s="111" t="e">
        <f ca="true">+IF(AND(ISNUMBER(OFFSET('Hygiene Data'!$D$6,0,10*ROW('Hygiene Data'!D159))),'Data Summary'!DR165="Yes"),OFFSET('Hygiene Data'!$D$6,0,10*ROW('Hygiene Data'!D159)),NA())</f>
        <v>#N/A</v>
      </c>
      <c r="BD165" s="111" t="e">
        <f ca="true">+IF(AND(ISNUMBER(OFFSET('Hygiene Data'!$D$8,0,10*ROW('Hygiene Data'!D159))),'Data Summary'!DS165="Yes"),OFFSET('Hygiene Data'!$D$8,0,10*ROW('Hygiene Data'!D159)),NA())</f>
        <v>#N/A</v>
      </c>
      <c r="BE165" s="111" t="e">
        <f ca="true">+IF(AND(ISNUMBER(OFFSET('Hygiene Data'!$D$10,0,10*ROW('Hygiene Data'!D159))),'Data Summary'!DT165="Yes"),OFFSET('Hygiene Data'!$D$10,0,10*ROW('Hygiene Data'!D159)),NA())</f>
        <v>#N/A</v>
      </c>
      <c r="BF165" s="111" t="e">
        <f ca="true">+IF(AND(ISNUMBER(OFFSET('Hygiene Data'!$E$6,0,10*ROW('Hygiene Data'!E159))),'Data Summary'!DU165="Yes"),OFFSET('Hygiene Data'!$E$6,0,10*ROW('Hygiene Data'!E159)),NA())</f>
        <v>#N/A</v>
      </c>
      <c r="BG165" s="111" t="e">
        <f ca="true">+IF(AND(ISNUMBER(OFFSET('Hygiene Data'!$E$8,0,10*ROW('Hygiene Data'!E159))),'Data Summary'!DV165="Yes"),OFFSET('Hygiene Data'!$E$8,0,10*ROW('Hygiene Data'!E159)),NA())</f>
        <v>#N/A</v>
      </c>
      <c r="BH165" s="111" t="e">
        <f ca="true">+IF(AND(ISNUMBER(OFFSET('Hygiene Data'!$E$10,0,10*ROW('Hygiene Data'!E159))),'Data Summary'!DW165="Yes"),OFFSET('Hygiene Data'!$E$10,0,10*ROW('Hygiene Data'!E159)),NA())</f>
        <v>#N/A</v>
      </c>
      <c r="BI165" s="111" t="e">
        <f ca="true">+IF(AND(ISNUMBER(OFFSET('Hygiene Data'!$F$6,0,10*ROW('Hygiene Data'!F159))),'Data Summary'!DX165="Yes"),OFFSET('Hygiene Data'!$F$6,0,10*ROW('Hygiene Data'!F159)),NA())</f>
        <v>#N/A</v>
      </c>
      <c r="BJ165" s="111" t="e">
        <f ca="true">+IF(AND(ISNUMBER(OFFSET('Hygiene Data'!$F$8,0,10*ROW('Hygiene Data'!F159))),'Data Summary'!DY165="Yes"),OFFSET('Hygiene Data'!$F$8,0,10*ROW('Hygiene Data'!F159)),NA())</f>
        <v>#N/A</v>
      </c>
      <c r="BK165" s="111" t="e">
        <f ca="true">+IF(AND(ISNUMBER(OFFSET('Hygiene Data'!$F$10,0,10*ROW('Hygiene Data'!F159))),'Data Summary'!DZ165="Yes"),OFFSET('Hygiene Data'!$F$10,0,10*ROW('Hygiene Data'!F159)),NA())</f>
        <v>#N/A</v>
      </c>
      <c r="BL165" s="111" t="e">
        <f ca="true">+IF(AND(ISNUMBER(OFFSET('Hygiene Data'!$G$6,0,10*ROW('Hygiene Data'!G159))),'Data Summary'!EA165="Yes"),OFFSET('Hygiene Data'!$G$6,0,10*ROW('Hygiene Data'!G159)),NA())</f>
        <v>#N/A</v>
      </c>
      <c r="BM165" s="111" t="e">
        <f ca="true">+IF(AND(ISNUMBER(OFFSET('Hygiene Data'!$G$8,0,10*ROW('Hygiene Data'!G159))),'Data Summary'!EB165="Yes"),OFFSET('Hygiene Data'!$G$8,0,10*ROW('Hygiene Data'!G159)),NA())</f>
        <v>#N/A</v>
      </c>
      <c r="BN165" s="111" t="e">
        <f ca="true">+IF(AND(ISNUMBER(OFFSET('Hygiene Data'!$G$10,0,10*ROW('Hygiene Data'!G159))),'Data Summary'!EC165="Yes"),OFFSET('Hygiene Data'!$G$10,0,10*ROW('Hygiene Data'!G159)),NA())</f>
        <v>#N/A</v>
      </c>
      <c r="BO165" s="111" t="e">
        <f ca="true">+IF(AND(ISNUMBER(OFFSET('Hygiene Data'!$H$6,0,10*ROW('Hygiene Data'!H159))),'Data Summary'!ED165="Yes"),OFFSET('Hygiene Data'!$H$6,0,10*ROW('Hygiene Data'!H159)),NA())</f>
        <v>#N/A</v>
      </c>
      <c r="BP165" s="111" t="e">
        <f ca="true">+IF(AND(ISNUMBER(OFFSET('Hygiene Data'!$H$8,0,10*ROW('Hygiene Data'!H159))),'Data Summary'!EE165="Yes"),OFFSET('Hygiene Data'!$H$8,0,10*ROW('Hygiene Data'!H159)),NA())</f>
        <v>#N/A</v>
      </c>
      <c r="BQ165" s="111" t="e">
        <f ca="true">+IF(AND(ISNUMBER(OFFSET('Hygiene Data'!$H$10,0,10*ROW('Hygiene Data'!H159))),'Data Summary'!EF165="Yes"),OFFSET('Hygiene Data'!$H$10,0,10*ROW('Hygiene Data'!H159)),NA())</f>
        <v>#N/A</v>
      </c>
    </row>
    <row r="166" x14ac:dyDescent="0.2">
      <c r="A166" s="59" t="e">
        <f ca="true">+IF(OFFSET('Water Data'!$B$1,0,10*ROW('Water Data'!B160))="",NA(),OFFSET('Water Data'!$B$1,0,10*ROW('Water Data'!B160)))</f>
        <v>#N/A</v>
      </c>
      <c r="B166" s="59" t="e">
        <f ca="true">+IF(OFFSET('Water Data'!$A$3,0,10*ROW('Water Data'!A163))="",NA(),OFFSET('Water Data'!$A$3,0,10*ROW('Water Data'!A163)))</f>
        <v>#N/A</v>
      </c>
      <c r="C166" s="59" t="e">
        <f ca="true">+IF(OFFSET('Water Data'!$C$3,0,10*ROW('Water Data'!C163))="",NA(),OFFSET('Water Data'!$C$3,0,10*ROW('Water Data'!C163)))</f>
        <v>#N/A</v>
      </c>
      <c r="D166" s="60" t="e">
        <f ca="true">+IF(AND(ISNUMBER(OFFSET('Water Data'!$C$5,0,10*ROW('Water Data'!C160))),'Data Summary'!BS166="Yes"),100-OFFSET('Water Data'!$C$5,0,10*ROW('Water Data'!C160)),NA())</f>
        <v>#N/A</v>
      </c>
      <c r="E166" s="60" t="e">
        <f ca="true">+IF(AND(ISNUMBER(OFFSET('Water Data'!$C$7,0,10*ROW('Water Data'!C160))),'Data Summary'!BT166="Yes"),OFFSET('Water Data'!$C$7,0,10*ROW('Water Data'!C160)),NA())</f>
        <v>#N/A</v>
      </c>
      <c r="F166" s="60" t="e">
        <f ca="true">+IF(AND(ISNUMBER(OFFSET('Water Data'!$C$10,0,10*ROW('Water Data'!C160))),'Data Summary'!BU166="Yes"),OFFSET('Water Data'!$C$10,0,10*ROW('Water Data'!C160)),NA())</f>
        <v>#N/A</v>
      </c>
      <c r="G166" s="60" t="e">
        <f ca="true">+IF(AND(ISNUMBER(OFFSET('Water Data'!$D$5,0,10*ROW('Water Data'!D160))),'Data Summary'!BV166="Yes"),100-OFFSET('Water Data'!$D$5,0,10*ROW('Water Data'!D160)),NA())</f>
        <v>#N/A</v>
      </c>
      <c r="H166" s="60" t="e">
        <f ca="true">+IF(AND(ISNUMBER(OFFSET('Water Data'!$D$7,0,10*ROW('Water Data'!D160))),'Data Summary'!BW166="Yes"),OFFSET('Water Data'!$D$7,0,10*ROW('Water Data'!D160)),NA())</f>
        <v>#N/A</v>
      </c>
      <c r="I166" s="60" t="e">
        <f ca="true">+IF(AND(ISNUMBER(OFFSET('Water Data'!$D$10,0,10*ROW('Water Data'!D160))),'Data Summary'!BX166="Yes"),OFFSET('Water Data'!$D$10,0,10*ROW('Water Data'!D160)),NA())</f>
        <v>#N/A</v>
      </c>
      <c r="J166" s="60" t="e">
        <f ca="true">+IF(AND(ISNUMBER(OFFSET('Water Data'!$E$5,0,10*ROW('Water Data'!E160))),'Data Summary'!BY166="Yes"),100-OFFSET('Water Data'!$E$5,0,10*ROW('Water Data'!E160)),NA())</f>
        <v>#N/A</v>
      </c>
      <c r="K166" s="60" t="e">
        <f ca="true">+IF(AND(ISNUMBER(OFFSET('Water Data'!$E$7,0,10*ROW('Water Data'!E160))),'Data Summary'!BZ166="Yes"),OFFSET('Water Data'!$E$7,0,10*ROW('Water Data'!E160)),NA())</f>
        <v>#N/A</v>
      </c>
      <c r="L166" s="60" t="e">
        <f ca="true">+IF(AND(ISNUMBER(OFFSET('Water Data'!$E$10,0,10*ROW('Water Data'!E160))),'Data Summary'!CA166="Yes"),OFFSET('Water Data'!$E$10,0,10*ROW('Water Data'!E160)),NA())</f>
        <v>#N/A</v>
      </c>
      <c r="M166" s="60" t="e">
        <f ca="true">+IF(AND(ISNUMBER(OFFSET('Water Data'!$F$5,0,10*ROW('Water Data'!F160))),'Data Summary'!CB166="Yes"),100-OFFSET('Water Data'!$F$5,0,10*ROW('Water Data'!F160)),NA())</f>
        <v>#N/A</v>
      </c>
      <c r="N166" s="60" t="e">
        <f ca="true">+IF(AND(ISNUMBER(OFFSET('Water Data'!$F$7,0,10*ROW('Water Data'!F160))),'Data Summary'!CC166="Yes"),OFFSET('Water Data'!$F$7,0,10*ROW('Water Data'!F160)),NA())</f>
        <v>#N/A</v>
      </c>
      <c r="O166" s="60" t="e">
        <f ca="true">+IF(AND(ISNUMBER(OFFSET('Water Data'!$F$10,0,10*ROW('Water Data'!F160))),'Data Summary'!CD166="Yes"),OFFSET('Water Data'!$F$10,0,10*ROW('Water Data'!F160)),NA())</f>
        <v>#N/A</v>
      </c>
      <c r="P166" s="60" t="e">
        <f ca="true">+IF(AND(ISNUMBER(OFFSET('Water Data'!$G$5,0,10*ROW('Water Data'!G160))),'Data Summary'!CE166="Yes"),100-OFFSET('Water Data'!$G$5,0,10*ROW('Water Data'!G160)),NA())</f>
        <v>#N/A</v>
      </c>
      <c r="Q166" s="60" t="e">
        <f ca="true">+IF(AND(ISNUMBER(OFFSET('Water Data'!$G$7,0,10*ROW('Water Data'!G160))),'Data Summary'!CF166="Yes"),OFFSET('Water Data'!$G$7,0,10*ROW('Water Data'!G160)),NA())</f>
        <v>#N/A</v>
      </c>
      <c r="R166" s="60" t="e">
        <f ca="true">+IF(AND(ISNUMBER(OFFSET('Water Data'!$G$10,0,10*ROW('Water Data'!G160))),'Data Summary'!CG166="Yes"),OFFSET('Water Data'!$G$10,0,10*ROW('Water Data'!G160)),NA())</f>
        <v>#N/A</v>
      </c>
      <c r="S166" s="60" t="e">
        <f ca="true">+IF(AND(ISNUMBER(OFFSET('Water Data'!$H$5,0,10*ROW('Water Data'!H160))),'Data Summary'!CH166="Yes"),100-OFFSET('Water Data'!$H$5,0,10*ROW('Water Data'!H160)),NA())</f>
        <v>#N/A</v>
      </c>
      <c r="T166" s="60" t="e">
        <f ca="true">+IF(AND(ISNUMBER(OFFSET('Water Data'!$H$7,0,10*ROW('Water Data'!H160))),'Data Summary'!CI166="Yes"),OFFSET('Water Data'!$H$7,0,10*ROW('Water Data'!H160)),NA())</f>
        <v>#N/A</v>
      </c>
      <c r="U166" s="60" t="e">
        <f ca="true">+IF(AND(ISNUMBER(OFFSET('Water Data'!$H$10,0,10*ROW('Water Data'!H160))),'Data Summary'!CJ166="Yes"),OFFSET('Water Data'!$H$10,0,10*ROW('Water Data'!H160)),NA())</f>
        <v>#N/A</v>
      </c>
      <c r="V166" s="106" t="e">
        <f ca="true">+IF(AND(ISNUMBER(OFFSET('Sanitation Data'!$C$5,0,10*ROW('Sanitation Data'!C160))),'Data Summary'!CK166="Yes"),100-OFFSET('Sanitation Data'!$C$5,0,10*ROW('Sanitation Data'!C160)),NA())</f>
        <v>#N/A</v>
      </c>
      <c r="W166" s="106" t="e">
        <f ca="true">+IF(AND(ISNUMBER(OFFSET('Sanitation Data'!$C$7,0,10*ROW('Sanitation Data'!C160))),'Data Summary'!CL166="Yes"),OFFSET('Sanitation Data'!$C$7,0,10*ROW('Sanitation Data'!C160)),NA())</f>
        <v>#N/A</v>
      </c>
      <c r="X166" s="106" t="e">
        <f ca="true">+IF(AND(ISNUMBER(OFFSET('Sanitation Data'!$C$11,0,10*ROW('Sanitation Data'!C160))),'Data Summary'!CM166="Yes"),OFFSET('Sanitation Data'!$C$11,0,10*ROW('Sanitation Data'!C160)),NA())</f>
        <v>#N/A</v>
      </c>
      <c r="Y166" s="106" t="e">
        <f ca="true">+IF(AND(ISNUMBER(OFFSET('Sanitation Data'!$C$12,0,10*ROW('Sanitation Data'!C160))),'Data Summary'!CN166="Yes"),OFFSET('Sanitation Data'!$C$12,0,10*ROW('Sanitation Data'!C160)),NA())</f>
        <v>#N/A</v>
      </c>
      <c r="Z166" s="106" t="e">
        <f ca="true">+IF(AND(ISNUMBER(OFFSET('Sanitation Data'!$C$13,0,10*ROW('Sanitation Data'!C160))),'Data Summary'!CO166="Yes"),OFFSET('Sanitation Data'!$C$13,0,10*ROW('Sanitation Data'!C160)),NA())</f>
        <v>#N/A</v>
      </c>
      <c r="AA166" s="106" t="e">
        <f ca="true">+IF(AND(ISNUMBER(OFFSET('Sanitation Data'!$D$5,0,10*ROW('Sanitation Data'!D160))),'Data Summary'!CP166="Yes"),100-OFFSET('Sanitation Data'!$D$5,0,10*ROW('Sanitation Data'!D160)),NA())</f>
        <v>#N/A</v>
      </c>
      <c r="AB166" s="106" t="e">
        <f ca="true">+IF(AND(ISNUMBER(OFFSET('Sanitation Data'!$D$7,0,10*ROW('Sanitation Data'!D160))),'Data Summary'!CQ166="Yes"),OFFSET('Sanitation Data'!$D$7,0,10*ROW('Sanitation Data'!D160)),NA())</f>
        <v>#N/A</v>
      </c>
      <c r="AC166" s="106" t="e">
        <f ca="true">+IF(AND(ISNUMBER(OFFSET('Sanitation Data'!$D$11,0,10*ROW('Sanitation Data'!D160))),'Data Summary'!CR166="Yes"),OFFSET('Sanitation Data'!$D$11,0,10*ROW('Sanitation Data'!D160)),NA())</f>
        <v>#N/A</v>
      </c>
      <c r="AD166" s="106" t="e">
        <f ca="true">+IF(AND(ISNUMBER(OFFSET('Sanitation Data'!$D$12,0,10*ROW('Sanitation Data'!D160))),'Data Summary'!CS166="Yes"),OFFSET('Sanitation Data'!$D$12,0,10*ROW('Sanitation Data'!D160)),NA())</f>
        <v>#N/A</v>
      </c>
      <c r="AE166" s="106" t="e">
        <f ca="true">+IF(AND(ISNUMBER(OFFSET('Sanitation Data'!$D$13,0,10*ROW('Sanitation Data'!D160))),'Data Summary'!CT166="Yes"),OFFSET('Sanitation Data'!$D$13,0,10*ROW('Sanitation Data'!D160)),NA())</f>
        <v>#N/A</v>
      </c>
      <c r="AF166" s="106" t="e">
        <f ca="true">+IF(AND(ISNUMBER(OFFSET('Sanitation Data'!$E$5,0,10*ROW('Sanitation Data'!E160))),'Data Summary'!CU166="Yes"),100-OFFSET('Sanitation Data'!$E$5,0,10*ROW('Sanitation Data'!E160)),NA())</f>
        <v>#N/A</v>
      </c>
      <c r="AG166" s="106" t="e">
        <f ca="true">+IF(AND(ISNUMBER(OFFSET('Sanitation Data'!$E$7,0,10*ROW('Sanitation Data'!E160))),'Data Summary'!CV166="Yes"),OFFSET('Sanitation Data'!$E$7,0,10*ROW('Sanitation Data'!E160)),NA())</f>
        <v>#N/A</v>
      </c>
      <c r="AH166" s="106" t="e">
        <f ca="true">+IF(AND(ISNUMBER(OFFSET('Sanitation Data'!$E$11,0,10*ROW('Sanitation Data'!E160))),'Data Summary'!CW166="Yes"),OFFSET('Sanitation Data'!$E$11,0,10*ROW('Sanitation Data'!E160)),NA())</f>
        <v>#N/A</v>
      </c>
      <c r="AI166" s="106" t="e">
        <f ca="true">+IF(AND(ISNUMBER(OFFSET('Sanitation Data'!$E$12,0,10*ROW('Sanitation Data'!E160))),'Data Summary'!CX166="Yes"),OFFSET('Sanitation Data'!$E$12,0,10*ROW('Sanitation Data'!E160)),NA())</f>
        <v>#N/A</v>
      </c>
      <c r="AJ166" s="106" t="e">
        <f ca="true">+IF(AND(ISNUMBER(OFFSET('Sanitation Data'!$E$13,0,10*ROW('Sanitation Data'!E160))),'Data Summary'!CY166="Yes"),OFFSET('Sanitation Data'!$E$13,0,10*ROW('Sanitation Data'!E160)),NA())</f>
        <v>#N/A</v>
      </c>
      <c r="AK166" s="106" t="e">
        <f ca="true">+IF(AND(ISNUMBER(OFFSET('Sanitation Data'!$F$5,0,10*ROW('Sanitation Data'!F160))),'Data Summary'!CZ166="Yes"),100-OFFSET('Sanitation Data'!$F$5,0,10*ROW('Sanitation Data'!F160)),NA())</f>
        <v>#N/A</v>
      </c>
      <c r="AL166" s="106" t="e">
        <f ca="true">+IF(AND(ISNUMBER(OFFSET('Sanitation Data'!$F$7,0,10*ROW('Sanitation Data'!F160))),'Data Summary'!DA166="Yes"),OFFSET('Sanitation Data'!$F$7,0,10*ROW('Sanitation Data'!F160)),NA())</f>
        <v>#N/A</v>
      </c>
      <c r="AM166" s="106" t="e">
        <f ca="true">+IF(AND(ISNUMBER(OFFSET('Sanitation Data'!$F$11,0,10*ROW('Sanitation Data'!F160))),'Data Summary'!DB166="Yes"),OFFSET('Sanitation Data'!$F$11,0,10*ROW('Sanitation Data'!F160)),NA())</f>
        <v>#N/A</v>
      </c>
      <c r="AN166" s="106" t="e">
        <f ca="true">+IF(AND(ISNUMBER(OFFSET('Sanitation Data'!$F$12,0,10*ROW('Sanitation Data'!F160))),'Data Summary'!DC166="Yes"),OFFSET('Sanitation Data'!$F$12,0,10*ROW('Sanitation Data'!F160)),NA())</f>
        <v>#N/A</v>
      </c>
      <c r="AO166" s="106" t="e">
        <f ca="true">+IF(AND(ISNUMBER(OFFSET('Sanitation Data'!$F$13,0,10*ROW('Sanitation Data'!F160))),'Data Summary'!DD166="Yes"),OFFSET('Sanitation Data'!$F$13,0,10*ROW('Sanitation Data'!F160)),NA())</f>
        <v>#N/A</v>
      </c>
      <c r="AP166" s="106" t="e">
        <f ca="true">+IF(AND(ISNUMBER(OFFSET('Sanitation Data'!$G$5,0,10*ROW('Sanitation Data'!G160))),'Data Summary'!DE166="Yes"),100-OFFSET('Sanitation Data'!$G$5,0,10*ROW('Sanitation Data'!G160)),NA())</f>
        <v>#N/A</v>
      </c>
      <c r="AQ166" s="106" t="e">
        <f ca="true">+IF(AND(ISNUMBER(OFFSET('Sanitation Data'!$G$7,0,10*ROW('Sanitation Data'!G160))),'Data Summary'!DF166="Yes"),OFFSET('Sanitation Data'!$G$7,0,10*ROW('Sanitation Data'!G160)),NA())</f>
        <v>#N/A</v>
      </c>
      <c r="AR166" s="106" t="e">
        <f ca="true">+IF(AND(ISNUMBER(OFFSET('Sanitation Data'!$G$11,0,10*ROW('Sanitation Data'!G160))),'Data Summary'!DG166="Yes"),OFFSET('Sanitation Data'!$G$11,0,10*ROW('Sanitation Data'!G160)),NA())</f>
        <v>#N/A</v>
      </c>
      <c r="AS166" s="106" t="e">
        <f ca="true">+IF(AND(ISNUMBER(OFFSET('Sanitation Data'!$G$12,0,10*ROW('Sanitation Data'!G160))),'Data Summary'!DH166="Yes"),OFFSET('Sanitation Data'!$G$12,0,10*ROW('Sanitation Data'!G160)),NA())</f>
        <v>#N/A</v>
      </c>
      <c r="AT166" s="106" t="e">
        <f ca="true">+IF(AND(ISNUMBER(OFFSET('Sanitation Data'!$G$13,0,10*ROW('Sanitation Data'!G160))),'Data Summary'!DI166="Yes"),OFFSET('Sanitation Data'!$G$13,0,10*ROW('Sanitation Data'!G160)),NA())</f>
        <v>#N/A</v>
      </c>
      <c r="AU166" s="106" t="e">
        <f ca="true">+IF(AND(ISNUMBER(OFFSET('Sanitation Data'!$H$5,0,10*ROW('Sanitation Data'!H160))),'Data Summary'!DJ166="Yes"),100-OFFSET('Sanitation Data'!$H$5,0,10*ROW('Sanitation Data'!H160)),NA())</f>
        <v>#N/A</v>
      </c>
      <c r="AV166" s="106" t="e">
        <f ca="true">+IF(AND(ISNUMBER(OFFSET('Sanitation Data'!$H$7,0,10*ROW('Sanitation Data'!H160))),'Data Summary'!DK166="Yes"),OFFSET('Sanitation Data'!$H$7,0,10*ROW('Sanitation Data'!H160)),NA())</f>
        <v>#N/A</v>
      </c>
      <c r="AW166" s="106" t="e">
        <f ca="true">+IF(AND(ISNUMBER(OFFSET('Sanitation Data'!$H$11,0,10*ROW('Sanitation Data'!H160))),'Data Summary'!DL166="Yes"),OFFSET('Sanitation Data'!$H$11,0,10*ROW('Sanitation Data'!H160)),NA())</f>
        <v>#N/A</v>
      </c>
      <c r="AX166" s="106" t="e">
        <f ca="true">+IF(AND(ISNUMBER(OFFSET('Sanitation Data'!$H$12,0,10*ROW('Sanitation Data'!H160))),'Data Summary'!DM166="Yes"),OFFSET('Sanitation Data'!$H$12,0,10*ROW('Sanitation Data'!H160)),NA())</f>
        <v>#N/A</v>
      </c>
      <c r="AY166" s="106" t="e">
        <f ca="true">+IF(AND(ISNUMBER(OFFSET('Sanitation Data'!$H$13,0,10*ROW('Sanitation Data'!H160))),'Data Summary'!DN166="Yes"),OFFSET('Sanitation Data'!$H$13,0,10*ROW('Sanitation Data'!H160)),NA())</f>
        <v>#N/A</v>
      </c>
      <c r="AZ166" s="111" t="e">
        <f ca="true">+IF(AND(ISNUMBER(OFFSET('Hygiene Data'!$C$6,0,10*ROW('Hygiene Data'!C160))),'Data Summary'!DO166="Yes"),OFFSET('Hygiene Data'!$C$6,0,10*ROW('Hygiene Data'!C160)),NA())</f>
        <v>#N/A</v>
      </c>
      <c r="BA166" s="111" t="e">
        <f ca="true">+IF(AND(ISNUMBER(OFFSET('Hygiene Data'!$C$8,0,10*ROW('Hygiene Data'!C160))),'Data Summary'!DP166="Yes"),OFFSET('Hygiene Data'!$C$8,0,10*ROW('Hygiene Data'!C160)),NA())</f>
        <v>#N/A</v>
      </c>
      <c r="BB166" s="111" t="e">
        <f ca="true">+IF(AND(ISNUMBER(OFFSET('Hygiene Data'!$C$10,0,10*ROW('Hygiene Data'!C160))),'Data Summary'!DQ166="Yes"),OFFSET('Hygiene Data'!$C$10,0,10*ROW('Hygiene Data'!C160)),NA())</f>
        <v>#N/A</v>
      </c>
      <c r="BC166" s="111" t="e">
        <f ca="true">+IF(AND(ISNUMBER(OFFSET('Hygiene Data'!$D$6,0,10*ROW('Hygiene Data'!D160))),'Data Summary'!DR166="Yes"),OFFSET('Hygiene Data'!$D$6,0,10*ROW('Hygiene Data'!D160)),NA())</f>
        <v>#N/A</v>
      </c>
      <c r="BD166" s="111" t="e">
        <f ca="true">+IF(AND(ISNUMBER(OFFSET('Hygiene Data'!$D$8,0,10*ROW('Hygiene Data'!D160))),'Data Summary'!DS166="Yes"),OFFSET('Hygiene Data'!$D$8,0,10*ROW('Hygiene Data'!D160)),NA())</f>
        <v>#N/A</v>
      </c>
      <c r="BE166" s="111" t="e">
        <f ca="true">+IF(AND(ISNUMBER(OFFSET('Hygiene Data'!$D$10,0,10*ROW('Hygiene Data'!D160))),'Data Summary'!DT166="Yes"),OFFSET('Hygiene Data'!$D$10,0,10*ROW('Hygiene Data'!D160)),NA())</f>
        <v>#N/A</v>
      </c>
      <c r="BF166" s="111" t="e">
        <f ca="true">+IF(AND(ISNUMBER(OFFSET('Hygiene Data'!$E$6,0,10*ROW('Hygiene Data'!E160))),'Data Summary'!DU166="Yes"),OFFSET('Hygiene Data'!$E$6,0,10*ROW('Hygiene Data'!E160)),NA())</f>
        <v>#N/A</v>
      </c>
      <c r="BG166" s="111" t="e">
        <f ca="true">+IF(AND(ISNUMBER(OFFSET('Hygiene Data'!$E$8,0,10*ROW('Hygiene Data'!E160))),'Data Summary'!DV166="Yes"),OFFSET('Hygiene Data'!$E$8,0,10*ROW('Hygiene Data'!E160)),NA())</f>
        <v>#N/A</v>
      </c>
      <c r="BH166" s="111" t="e">
        <f ca="true">+IF(AND(ISNUMBER(OFFSET('Hygiene Data'!$E$10,0,10*ROW('Hygiene Data'!E160))),'Data Summary'!DW166="Yes"),OFFSET('Hygiene Data'!$E$10,0,10*ROW('Hygiene Data'!E160)),NA())</f>
        <v>#N/A</v>
      </c>
      <c r="BI166" s="111" t="e">
        <f ca="true">+IF(AND(ISNUMBER(OFFSET('Hygiene Data'!$F$6,0,10*ROW('Hygiene Data'!F160))),'Data Summary'!DX166="Yes"),OFFSET('Hygiene Data'!$F$6,0,10*ROW('Hygiene Data'!F160)),NA())</f>
        <v>#N/A</v>
      </c>
      <c r="BJ166" s="111" t="e">
        <f ca="true">+IF(AND(ISNUMBER(OFFSET('Hygiene Data'!$F$8,0,10*ROW('Hygiene Data'!F160))),'Data Summary'!DY166="Yes"),OFFSET('Hygiene Data'!$F$8,0,10*ROW('Hygiene Data'!F160)),NA())</f>
        <v>#N/A</v>
      </c>
      <c r="BK166" s="111" t="e">
        <f ca="true">+IF(AND(ISNUMBER(OFFSET('Hygiene Data'!$F$10,0,10*ROW('Hygiene Data'!F160))),'Data Summary'!DZ166="Yes"),OFFSET('Hygiene Data'!$F$10,0,10*ROW('Hygiene Data'!F160)),NA())</f>
        <v>#N/A</v>
      </c>
      <c r="BL166" s="111" t="e">
        <f ca="true">+IF(AND(ISNUMBER(OFFSET('Hygiene Data'!$G$6,0,10*ROW('Hygiene Data'!G160))),'Data Summary'!EA166="Yes"),OFFSET('Hygiene Data'!$G$6,0,10*ROW('Hygiene Data'!G160)),NA())</f>
        <v>#N/A</v>
      </c>
      <c r="BM166" s="111" t="e">
        <f ca="true">+IF(AND(ISNUMBER(OFFSET('Hygiene Data'!$G$8,0,10*ROW('Hygiene Data'!G160))),'Data Summary'!EB166="Yes"),OFFSET('Hygiene Data'!$G$8,0,10*ROW('Hygiene Data'!G160)),NA())</f>
        <v>#N/A</v>
      </c>
      <c r="BN166" s="111" t="e">
        <f ca="true">+IF(AND(ISNUMBER(OFFSET('Hygiene Data'!$G$10,0,10*ROW('Hygiene Data'!G160))),'Data Summary'!EC166="Yes"),OFFSET('Hygiene Data'!$G$10,0,10*ROW('Hygiene Data'!G160)),NA())</f>
        <v>#N/A</v>
      </c>
      <c r="BO166" s="111" t="e">
        <f ca="true">+IF(AND(ISNUMBER(OFFSET('Hygiene Data'!$H$6,0,10*ROW('Hygiene Data'!H160))),'Data Summary'!ED166="Yes"),OFFSET('Hygiene Data'!$H$6,0,10*ROW('Hygiene Data'!H160)),NA())</f>
        <v>#N/A</v>
      </c>
      <c r="BP166" s="111" t="e">
        <f ca="true">+IF(AND(ISNUMBER(OFFSET('Hygiene Data'!$H$8,0,10*ROW('Hygiene Data'!H160))),'Data Summary'!EE166="Yes"),OFFSET('Hygiene Data'!$H$8,0,10*ROW('Hygiene Data'!H160)),NA())</f>
        <v>#N/A</v>
      </c>
      <c r="BQ166" s="111" t="e">
        <f ca="true">+IF(AND(ISNUMBER(OFFSET('Hygiene Data'!$H$10,0,10*ROW('Hygiene Data'!H160))),'Data Summary'!EF166="Yes"),OFFSET('Hygiene Data'!$H$10,0,10*ROW('Hygiene Data'!H160)),NA())</f>
        <v>#N/A</v>
      </c>
    </row>
    <row r="167" x14ac:dyDescent="0.2">
      <c r="A167" s="59" t="e">
        <f ca="true">+IF(OFFSET('Water Data'!$B$1,0,10*ROW('Water Data'!B161))="",NA(),OFFSET('Water Data'!$B$1,0,10*ROW('Water Data'!B161)))</f>
        <v>#N/A</v>
      </c>
      <c r="B167" s="59" t="e">
        <f ca="true">+IF(OFFSET('Water Data'!$A$3,0,10*ROW('Water Data'!A164))="",NA(),OFFSET('Water Data'!$A$3,0,10*ROW('Water Data'!A164)))</f>
        <v>#N/A</v>
      </c>
      <c r="C167" s="59" t="e">
        <f ca="true">+IF(OFFSET('Water Data'!$C$3,0,10*ROW('Water Data'!C164))="",NA(),OFFSET('Water Data'!$C$3,0,10*ROW('Water Data'!C164)))</f>
        <v>#N/A</v>
      </c>
      <c r="D167" s="60" t="e">
        <f ca="true">+IF(AND(ISNUMBER(OFFSET('Water Data'!$C$5,0,10*ROW('Water Data'!C161))),'Data Summary'!BS167="Yes"),100-OFFSET('Water Data'!$C$5,0,10*ROW('Water Data'!C161)),NA())</f>
        <v>#N/A</v>
      </c>
      <c r="E167" s="60" t="e">
        <f ca="true">+IF(AND(ISNUMBER(OFFSET('Water Data'!$C$7,0,10*ROW('Water Data'!C161))),'Data Summary'!BT167="Yes"),OFFSET('Water Data'!$C$7,0,10*ROW('Water Data'!C161)),NA())</f>
        <v>#N/A</v>
      </c>
      <c r="F167" s="60" t="e">
        <f ca="true">+IF(AND(ISNUMBER(OFFSET('Water Data'!$C$10,0,10*ROW('Water Data'!C161))),'Data Summary'!BU167="Yes"),OFFSET('Water Data'!$C$10,0,10*ROW('Water Data'!C161)),NA())</f>
        <v>#N/A</v>
      </c>
      <c r="G167" s="60" t="e">
        <f ca="true">+IF(AND(ISNUMBER(OFFSET('Water Data'!$D$5,0,10*ROW('Water Data'!D161))),'Data Summary'!BV167="Yes"),100-OFFSET('Water Data'!$D$5,0,10*ROW('Water Data'!D161)),NA())</f>
        <v>#N/A</v>
      </c>
      <c r="H167" s="60" t="e">
        <f ca="true">+IF(AND(ISNUMBER(OFFSET('Water Data'!$D$7,0,10*ROW('Water Data'!D161))),'Data Summary'!BW167="Yes"),OFFSET('Water Data'!$D$7,0,10*ROW('Water Data'!D161)),NA())</f>
        <v>#N/A</v>
      </c>
      <c r="I167" s="60" t="e">
        <f ca="true">+IF(AND(ISNUMBER(OFFSET('Water Data'!$D$10,0,10*ROW('Water Data'!D161))),'Data Summary'!BX167="Yes"),OFFSET('Water Data'!$D$10,0,10*ROW('Water Data'!D161)),NA())</f>
        <v>#N/A</v>
      </c>
      <c r="J167" s="60" t="e">
        <f ca="true">+IF(AND(ISNUMBER(OFFSET('Water Data'!$E$5,0,10*ROW('Water Data'!E161))),'Data Summary'!BY167="Yes"),100-OFFSET('Water Data'!$E$5,0,10*ROW('Water Data'!E161)),NA())</f>
        <v>#N/A</v>
      </c>
      <c r="K167" s="60" t="e">
        <f ca="true">+IF(AND(ISNUMBER(OFFSET('Water Data'!$E$7,0,10*ROW('Water Data'!E161))),'Data Summary'!BZ167="Yes"),OFFSET('Water Data'!$E$7,0,10*ROW('Water Data'!E161)),NA())</f>
        <v>#N/A</v>
      </c>
      <c r="L167" s="60" t="e">
        <f ca="true">+IF(AND(ISNUMBER(OFFSET('Water Data'!$E$10,0,10*ROW('Water Data'!E161))),'Data Summary'!CA167="Yes"),OFFSET('Water Data'!$E$10,0,10*ROW('Water Data'!E161)),NA())</f>
        <v>#N/A</v>
      </c>
      <c r="M167" s="60" t="e">
        <f ca="true">+IF(AND(ISNUMBER(OFFSET('Water Data'!$F$5,0,10*ROW('Water Data'!F161))),'Data Summary'!CB167="Yes"),100-OFFSET('Water Data'!$F$5,0,10*ROW('Water Data'!F161)),NA())</f>
        <v>#N/A</v>
      </c>
      <c r="N167" s="60" t="e">
        <f ca="true">+IF(AND(ISNUMBER(OFFSET('Water Data'!$F$7,0,10*ROW('Water Data'!F161))),'Data Summary'!CC167="Yes"),OFFSET('Water Data'!$F$7,0,10*ROW('Water Data'!F161)),NA())</f>
        <v>#N/A</v>
      </c>
      <c r="O167" s="60" t="e">
        <f ca="true">+IF(AND(ISNUMBER(OFFSET('Water Data'!$F$10,0,10*ROW('Water Data'!F161))),'Data Summary'!CD167="Yes"),OFFSET('Water Data'!$F$10,0,10*ROW('Water Data'!F161)),NA())</f>
        <v>#N/A</v>
      </c>
      <c r="P167" s="60" t="e">
        <f ca="true">+IF(AND(ISNUMBER(OFFSET('Water Data'!$G$5,0,10*ROW('Water Data'!G161))),'Data Summary'!CE167="Yes"),100-OFFSET('Water Data'!$G$5,0,10*ROW('Water Data'!G161)),NA())</f>
        <v>#N/A</v>
      </c>
      <c r="Q167" s="60" t="e">
        <f ca="true">+IF(AND(ISNUMBER(OFFSET('Water Data'!$G$7,0,10*ROW('Water Data'!G161))),'Data Summary'!CF167="Yes"),OFFSET('Water Data'!$G$7,0,10*ROW('Water Data'!G161)),NA())</f>
        <v>#N/A</v>
      </c>
      <c r="R167" s="60" t="e">
        <f ca="true">+IF(AND(ISNUMBER(OFFSET('Water Data'!$G$10,0,10*ROW('Water Data'!G161))),'Data Summary'!CG167="Yes"),OFFSET('Water Data'!$G$10,0,10*ROW('Water Data'!G161)),NA())</f>
        <v>#N/A</v>
      </c>
      <c r="S167" s="60" t="e">
        <f ca="true">+IF(AND(ISNUMBER(OFFSET('Water Data'!$H$5,0,10*ROW('Water Data'!H161))),'Data Summary'!CH167="Yes"),100-OFFSET('Water Data'!$H$5,0,10*ROW('Water Data'!H161)),NA())</f>
        <v>#N/A</v>
      </c>
      <c r="T167" s="60" t="e">
        <f ca="true">+IF(AND(ISNUMBER(OFFSET('Water Data'!$H$7,0,10*ROW('Water Data'!H161))),'Data Summary'!CI167="Yes"),OFFSET('Water Data'!$H$7,0,10*ROW('Water Data'!H161)),NA())</f>
        <v>#N/A</v>
      </c>
      <c r="U167" s="60" t="e">
        <f ca="true">+IF(AND(ISNUMBER(OFFSET('Water Data'!$H$10,0,10*ROW('Water Data'!H161))),'Data Summary'!CJ167="Yes"),OFFSET('Water Data'!$H$10,0,10*ROW('Water Data'!H161)),NA())</f>
        <v>#N/A</v>
      </c>
      <c r="V167" s="106" t="e">
        <f ca="true">+IF(AND(ISNUMBER(OFFSET('Sanitation Data'!$C$5,0,10*ROW('Sanitation Data'!C161))),'Data Summary'!CK167="Yes"),100-OFFSET('Sanitation Data'!$C$5,0,10*ROW('Sanitation Data'!C161)),NA())</f>
        <v>#N/A</v>
      </c>
      <c r="W167" s="106" t="e">
        <f ca="true">+IF(AND(ISNUMBER(OFFSET('Sanitation Data'!$C$7,0,10*ROW('Sanitation Data'!C161))),'Data Summary'!CL167="Yes"),OFFSET('Sanitation Data'!$C$7,0,10*ROW('Sanitation Data'!C161)),NA())</f>
        <v>#N/A</v>
      </c>
      <c r="X167" s="106" t="e">
        <f ca="true">+IF(AND(ISNUMBER(OFFSET('Sanitation Data'!$C$11,0,10*ROW('Sanitation Data'!C161))),'Data Summary'!CM167="Yes"),OFFSET('Sanitation Data'!$C$11,0,10*ROW('Sanitation Data'!C161)),NA())</f>
        <v>#N/A</v>
      </c>
      <c r="Y167" s="106" t="e">
        <f ca="true">+IF(AND(ISNUMBER(OFFSET('Sanitation Data'!$C$12,0,10*ROW('Sanitation Data'!C161))),'Data Summary'!CN167="Yes"),OFFSET('Sanitation Data'!$C$12,0,10*ROW('Sanitation Data'!C161)),NA())</f>
        <v>#N/A</v>
      </c>
      <c r="Z167" s="106" t="e">
        <f ca="true">+IF(AND(ISNUMBER(OFFSET('Sanitation Data'!$C$13,0,10*ROW('Sanitation Data'!C161))),'Data Summary'!CO167="Yes"),OFFSET('Sanitation Data'!$C$13,0,10*ROW('Sanitation Data'!C161)),NA())</f>
        <v>#N/A</v>
      </c>
      <c r="AA167" s="106" t="e">
        <f ca="true">+IF(AND(ISNUMBER(OFFSET('Sanitation Data'!$D$5,0,10*ROW('Sanitation Data'!D161))),'Data Summary'!CP167="Yes"),100-OFFSET('Sanitation Data'!$D$5,0,10*ROW('Sanitation Data'!D161)),NA())</f>
        <v>#N/A</v>
      </c>
      <c r="AB167" s="106" t="e">
        <f ca="true">+IF(AND(ISNUMBER(OFFSET('Sanitation Data'!$D$7,0,10*ROW('Sanitation Data'!D161))),'Data Summary'!CQ167="Yes"),OFFSET('Sanitation Data'!$D$7,0,10*ROW('Sanitation Data'!D161)),NA())</f>
        <v>#N/A</v>
      </c>
      <c r="AC167" s="106" t="e">
        <f ca="true">+IF(AND(ISNUMBER(OFFSET('Sanitation Data'!$D$11,0,10*ROW('Sanitation Data'!D161))),'Data Summary'!CR167="Yes"),OFFSET('Sanitation Data'!$D$11,0,10*ROW('Sanitation Data'!D161)),NA())</f>
        <v>#N/A</v>
      </c>
      <c r="AD167" s="106" t="e">
        <f ca="true">+IF(AND(ISNUMBER(OFFSET('Sanitation Data'!$D$12,0,10*ROW('Sanitation Data'!D161))),'Data Summary'!CS167="Yes"),OFFSET('Sanitation Data'!$D$12,0,10*ROW('Sanitation Data'!D161)),NA())</f>
        <v>#N/A</v>
      </c>
      <c r="AE167" s="106" t="e">
        <f ca="true">+IF(AND(ISNUMBER(OFFSET('Sanitation Data'!$D$13,0,10*ROW('Sanitation Data'!D161))),'Data Summary'!CT167="Yes"),OFFSET('Sanitation Data'!$D$13,0,10*ROW('Sanitation Data'!D161)),NA())</f>
        <v>#N/A</v>
      </c>
      <c r="AF167" s="106" t="e">
        <f ca="true">+IF(AND(ISNUMBER(OFFSET('Sanitation Data'!$E$5,0,10*ROW('Sanitation Data'!E161))),'Data Summary'!CU167="Yes"),100-OFFSET('Sanitation Data'!$E$5,0,10*ROW('Sanitation Data'!E161)),NA())</f>
        <v>#N/A</v>
      </c>
      <c r="AG167" s="106" t="e">
        <f ca="true">+IF(AND(ISNUMBER(OFFSET('Sanitation Data'!$E$7,0,10*ROW('Sanitation Data'!E161))),'Data Summary'!CV167="Yes"),OFFSET('Sanitation Data'!$E$7,0,10*ROW('Sanitation Data'!E161)),NA())</f>
        <v>#N/A</v>
      </c>
      <c r="AH167" s="106" t="e">
        <f ca="true">+IF(AND(ISNUMBER(OFFSET('Sanitation Data'!$E$11,0,10*ROW('Sanitation Data'!E161))),'Data Summary'!CW167="Yes"),OFFSET('Sanitation Data'!$E$11,0,10*ROW('Sanitation Data'!E161)),NA())</f>
        <v>#N/A</v>
      </c>
      <c r="AI167" s="106" t="e">
        <f ca="true">+IF(AND(ISNUMBER(OFFSET('Sanitation Data'!$E$12,0,10*ROW('Sanitation Data'!E161))),'Data Summary'!CX167="Yes"),OFFSET('Sanitation Data'!$E$12,0,10*ROW('Sanitation Data'!E161)),NA())</f>
        <v>#N/A</v>
      </c>
      <c r="AJ167" s="106" t="e">
        <f ca="true">+IF(AND(ISNUMBER(OFFSET('Sanitation Data'!$E$13,0,10*ROW('Sanitation Data'!E161))),'Data Summary'!CY167="Yes"),OFFSET('Sanitation Data'!$E$13,0,10*ROW('Sanitation Data'!E161)),NA())</f>
        <v>#N/A</v>
      </c>
      <c r="AK167" s="106" t="e">
        <f ca="true">+IF(AND(ISNUMBER(OFFSET('Sanitation Data'!$F$5,0,10*ROW('Sanitation Data'!F161))),'Data Summary'!CZ167="Yes"),100-OFFSET('Sanitation Data'!$F$5,0,10*ROW('Sanitation Data'!F161)),NA())</f>
        <v>#N/A</v>
      </c>
      <c r="AL167" s="106" t="e">
        <f ca="true">+IF(AND(ISNUMBER(OFFSET('Sanitation Data'!$F$7,0,10*ROW('Sanitation Data'!F161))),'Data Summary'!DA167="Yes"),OFFSET('Sanitation Data'!$F$7,0,10*ROW('Sanitation Data'!F161)),NA())</f>
        <v>#N/A</v>
      </c>
      <c r="AM167" s="106" t="e">
        <f ca="true">+IF(AND(ISNUMBER(OFFSET('Sanitation Data'!$F$11,0,10*ROW('Sanitation Data'!F161))),'Data Summary'!DB167="Yes"),OFFSET('Sanitation Data'!$F$11,0,10*ROW('Sanitation Data'!F161)),NA())</f>
        <v>#N/A</v>
      </c>
      <c r="AN167" s="106" t="e">
        <f ca="true">+IF(AND(ISNUMBER(OFFSET('Sanitation Data'!$F$12,0,10*ROW('Sanitation Data'!F161))),'Data Summary'!DC167="Yes"),OFFSET('Sanitation Data'!$F$12,0,10*ROW('Sanitation Data'!F161)),NA())</f>
        <v>#N/A</v>
      </c>
      <c r="AO167" s="106" t="e">
        <f ca="true">+IF(AND(ISNUMBER(OFFSET('Sanitation Data'!$F$13,0,10*ROW('Sanitation Data'!F161))),'Data Summary'!DD167="Yes"),OFFSET('Sanitation Data'!$F$13,0,10*ROW('Sanitation Data'!F161)),NA())</f>
        <v>#N/A</v>
      </c>
      <c r="AP167" s="106" t="e">
        <f ca="true">+IF(AND(ISNUMBER(OFFSET('Sanitation Data'!$G$5,0,10*ROW('Sanitation Data'!G161))),'Data Summary'!DE167="Yes"),100-OFFSET('Sanitation Data'!$G$5,0,10*ROW('Sanitation Data'!G161)),NA())</f>
        <v>#N/A</v>
      </c>
      <c r="AQ167" s="106" t="e">
        <f ca="true">+IF(AND(ISNUMBER(OFFSET('Sanitation Data'!$G$7,0,10*ROW('Sanitation Data'!G161))),'Data Summary'!DF167="Yes"),OFFSET('Sanitation Data'!$G$7,0,10*ROW('Sanitation Data'!G161)),NA())</f>
        <v>#N/A</v>
      </c>
      <c r="AR167" s="106" t="e">
        <f ca="true">+IF(AND(ISNUMBER(OFFSET('Sanitation Data'!$G$11,0,10*ROW('Sanitation Data'!G161))),'Data Summary'!DG167="Yes"),OFFSET('Sanitation Data'!$G$11,0,10*ROW('Sanitation Data'!G161)),NA())</f>
        <v>#N/A</v>
      </c>
      <c r="AS167" s="106" t="e">
        <f ca="true">+IF(AND(ISNUMBER(OFFSET('Sanitation Data'!$G$12,0,10*ROW('Sanitation Data'!G161))),'Data Summary'!DH167="Yes"),OFFSET('Sanitation Data'!$G$12,0,10*ROW('Sanitation Data'!G161)),NA())</f>
        <v>#N/A</v>
      </c>
      <c r="AT167" s="106" t="e">
        <f ca="true">+IF(AND(ISNUMBER(OFFSET('Sanitation Data'!$G$13,0,10*ROW('Sanitation Data'!G161))),'Data Summary'!DI167="Yes"),OFFSET('Sanitation Data'!$G$13,0,10*ROW('Sanitation Data'!G161)),NA())</f>
        <v>#N/A</v>
      </c>
      <c r="AU167" s="106" t="e">
        <f ca="true">+IF(AND(ISNUMBER(OFFSET('Sanitation Data'!$H$5,0,10*ROW('Sanitation Data'!H161))),'Data Summary'!DJ167="Yes"),100-OFFSET('Sanitation Data'!$H$5,0,10*ROW('Sanitation Data'!H161)),NA())</f>
        <v>#N/A</v>
      </c>
      <c r="AV167" s="106" t="e">
        <f ca="true">+IF(AND(ISNUMBER(OFFSET('Sanitation Data'!$H$7,0,10*ROW('Sanitation Data'!H161))),'Data Summary'!DK167="Yes"),OFFSET('Sanitation Data'!$H$7,0,10*ROW('Sanitation Data'!H161)),NA())</f>
        <v>#N/A</v>
      </c>
      <c r="AW167" s="106" t="e">
        <f ca="true">+IF(AND(ISNUMBER(OFFSET('Sanitation Data'!$H$11,0,10*ROW('Sanitation Data'!H161))),'Data Summary'!DL167="Yes"),OFFSET('Sanitation Data'!$H$11,0,10*ROW('Sanitation Data'!H161)),NA())</f>
        <v>#N/A</v>
      </c>
      <c r="AX167" s="106" t="e">
        <f ca="true">+IF(AND(ISNUMBER(OFFSET('Sanitation Data'!$H$12,0,10*ROW('Sanitation Data'!H161))),'Data Summary'!DM167="Yes"),OFFSET('Sanitation Data'!$H$12,0,10*ROW('Sanitation Data'!H161)),NA())</f>
        <v>#N/A</v>
      </c>
      <c r="AY167" s="106" t="e">
        <f ca="true">+IF(AND(ISNUMBER(OFFSET('Sanitation Data'!$H$13,0,10*ROW('Sanitation Data'!H161))),'Data Summary'!DN167="Yes"),OFFSET('Sanitation Data'!$H$13,0,10*ROW('Sanitation Data'!H161)),NA())</f>
        <v>#N/A</v>
      </c>
      <c r="AZ167" s="111" t="e">
        <f ca="true">+IF(AND(ISNUMBER(OFFSET('Hygiene Data'!$C$6,0,10*ROW('Hygiene Data'!C161))),'Data Summary'!DO167="Yes"),OFFSET('Hygiene Data'!$C$6,0,10*ROW('Hygiene Data'!C161)),NA())</f>
        <v>#N/A</v>
      </c>
      <c r="BA167" s="111" t="e">
        <f ca="true">+IF(AND(ISNUMBER(OFFSET('Hygiene Data'!$C$8,0,10*ROW('Hygiene Data'!C161))),'Data Summary'!DP167="Yes"),OFFSET('Hygiene Data'!$C$8,0,10*ROW('Hygiene Data'!C161)),NA())</f>
        <v>#N/A</v>
      </c>
      <c r="BB167" s="111" t="e">
        <f ca="true">+IF(AND(ISNUMBER(OFFSET('Hygiene Data'!$C$10,0,10*ROW('Hygiene Data'!C161))),'Data Summary'!DQ167="Yes"),OFFSET('Hygiene Data'!$C$10,0,10*ROW('Hygiene Data'!C161)),NA())</f>
        <v>#N/A</v>
      </c>
      <c r="BC167" s="111" t="e">
        <f ca="true">+IF(AND(ISNUMBER(OFFSET('Hygiene Data'!$D$6,0,10*ROW('Hygiene Data'!D161))),'Data Summary'!DR167="Yes"),OFFSET('Hygiene Data'!$D$6,0,10*ROW('Hygiene Data'!D161)),NA())</f>
        <v>#N/A</v>
      </c>
      <c r="BD167" s="111" t="e">
        <f ca="true">+IF(AND(ISNUMBER(OFFSET('Hygiene Data'!$D$8,0,10*ROW('Hygiene Data'!D161))),'Data Summary'!DS167="Yes"),OFFSET('Hygiene Data'!$D$8,0,10*ROW('Hygiene Data'!D161)),NA())</f>
        <v>#N/A</v>
      </c>
      <c r="BE167" s="111" t="e">
        <f ca="true">+IF(AND(ISNUMBER(OFFSET('Hygiene Data'!$D$10,0,10*ROW('Hygiene Data'!D161))),'Data Summary'!DT167="Yes"),OFFSET('Hygiene Data'!$D$10,0,10*ROW('Hygiene Data'!D161)),NA())</f>
        <v>#N/A</v>
      </c>
      <c r="BF167" s="111" t="e">
        <f ca="true">+IF(AND(ISNUMBER(OFFSET('Hygiene Data'!$E$6,0,10*ROW('Hygiene Data'!E161))),'Data Summary'!DU167="Yes"),OFFSET('Hygiene Data'!$E$6,0,10*ROW('Hygiene Data'!E161)),NA())</f>
        <v>#N/A</v>
      </c>
      <c r="BG167" s="111" t="e">
        <f ca="true">+IF(AND(ISNUMBER(OFFSET('Hygiene Data'!$E$8,0,10*ROW('Hygiene Data'!E161))),'Data Summary'!DV167="Yes"),OFFSET('Hygiene Data'!$E$8,0,10*ROW('Hygiene Data'!E161)),NA())</f>
        <v>#N/A</v>
      </c>
      <c r="BH167" s="111" t="e">
        <f ca="true">+IF(AND(ISNUMBER(OFFSET('Hygiene Data'!$E$10,0,10*ROW('Hygiene Data'!E161))),'Data Summary'!DW167="Yes"),OFFSET('Hygiene Data'!$E$10,0,10*ROW('Hygiene Data'!E161)),NA())</f>
        <v>#N/A</v>
      </c>
      <c r="BI167" s="111" t="e">
        <f ca="true">+IF(AND(ISNUMBER(OFFSET('Hygiene Data'!$F$6,0,10*ROW('Hygiene Data'!F161))),'Data Summary'!DX167="Yes"),OFFSET('Hygiene Data'!$F$6,0,10*ROW('Hygiene Data'!F161)),NA())</f>
        <v>#N/A</v>
      </c>
      <c r="BJ167" s="111" t="e">
        <f ca="true">+IF(AND(ISNUMBER(OFFSET('Hygiene Data'!$F$8,0,10*ROW('Hygiene Data'!F161))),'Data Summary'!DY167="Yes"),OFFSET('Hygiene Data'!$F$8,0,10*ROW('Hygiene Data'!F161)),NA())</f>
        <v>#N/A</v>
      </c>
      <c r="BK167" s="111" t="e">
        <f ca="true">+IF(AND(ISNUMBER(OFFSET('Hygiene Data'!$F$10,0,10*ROW('Hygiene Data'!F161))),'Data Summary'!DZ167="Yes"),OFFSET('Hygiene Data'!$F$10,0,10*ROW('Hygiene Data'!F161)),NA())</f>
        <v>#N/A</v>
      </c>
      <c r="BL167" s="111" t="e">
        <f ca="true">+IF(AND(ISNUMBER(OFFSET('Hygiene Data'!$G$6,0,10*ROW('Hygiene Data'!G161))),'Data Summary'!EA167="Yes"),OFFSET('Hygiene Data'!$G$6,0,10*ROW('Hygiene Data'!G161)),NA())</f>
        <v>#N/A</v>
      </c>
      <c r="BM167" s="111" t="e">
        <f ca="true">+IF(AND(ISNUMBER(OFFSET('Hygiene Data'!$G$8,0,10*ROW('Hygiene Data'!G161))),'Data Summary'!EB167="Yes"),OFFSET('Hygiene Data'!$G$8,0,10*ROW('Hygiene Data'!G161)),NA())</f>
        <v>#N/A</v>
      </c>
      <c r="BN167" s="111" t="e">
        <f ca="true">+IF(AND(ISNUMBER(OFFSET('Hygiene Data'!$G$10,0,10*ROW('Hygiene Data'!G161))),'Data Summary'!EC167="Yes"),OFFSET('Hygiene Data'!$G$10,0,10*ROW('Hygiene Data'!G161)),NA())</f>
        <v>#N/A</v>
      </c>
      <c r="BO167" s="111" t="e">
        <f ca="true">+IF(AND(ISNUMBER(OFFSET('Hygiene Data'!$H$6,0,10*ROW('Hygiene Data'!H161))),'Data Summary'!ED167="Yes"),OFFSET('Hygiene Data'!$H$6,0,10*ROW('Hygiene Data'!H161)),NA())</f>
        <v>#N/A</v>
      </c>
      <c r="BP167" s="111" t="e">
        <f ca="true">+IF(AND(ISNUMBER(OFFSET('Hygiene Data'!$H$8,0,10*ROW('Hygiene Data'!H161))),'Data Summary'!EE167="Yes"),OFFSET('Hygiene Data'!$H$8,0,10*ROW('Hygiene Data'!H161)),NA())</f>
        <v>#N/A</v>
      </c>
      <c r="BQ167" s="111" t="e">
        <f ca="true">+IF(AND(ISNUMBER(OFFSET('Hygiene Data'!$H$10,0,10*ROW('Hygiene Data'!H161))),'Data Summary'!EF167="Yes"),OFFSET('Hygiene Data'!$H$10,0,10*ROW('Hygiene Data'!H161)),NA())</f>
        <v>#N/A</v>
      </c>
    </row>
    <row r="168" x14ac:dyDescent="0.2">
      <c r="A168" s="59" t="e">
        <f ca="true">+IF(OFFSET('Water Data'!$B$1,0,10*ROW('Water Data'!B162))="",NA(),OFFSET('Water Data'!$B$1,0,10*ROW('Water Data'!B162)))</f>
        <v>#N/A</v>
      </c>
      <c r="B168" s="59" t="e">
        <f ca="true">+IF(OFFSET('Water Data'!$A$3,0,10*ROW('Water Data'!A165))="",NA(),OFFSET('Water Data'!$A$3,0,10*ROW('Water Data'!A165)))</f>
        <v>#N/A</v>
      </c>
      <c r="C168" s="59" t="e">
        <f ca="true">+IF(OFFSET('Water Data'!$C$3,0,10*ROW('Water Data'!C165))="",NA(),OFFSET('Water Data'!$C$3,0,10*ROW('Water Data'!C165)))</f>
        <v>#N/A</v>
      </c>
      <c r="D168" s="60" t="e">
        <f ca="true">+IF(AND(ISNUMBER(OFFSET('Water Data'!$C$5,0,10*ROW('Water Data'!C162))),'Data Summary'!BS168="Yes"),100-OFFSET('Water Data'!$C$5,0,10*ROW('Water Data'!C162)),NA())</f>
        <v>#N/A</v>
      </c>
      <c r="E168" s="60" t="e">
        <f ca="true">+IF(AND(ISNUMBER(OFFSET('Water Data'!$C$7,0,10*ROW('Water Data'!C162))),'Data Summary'!BT168="Yes"),OFFSET('Water Data'!$C$7,0,10*ROW('Water Data'!C162)),NA())</f>
        <v>#N/A</v>
      </c>
      <c r="F168" s="60" t="e">
        <f ca="true">+IF(AND(ISNUMBER(OFFSET('Water Data'!$C$10,0,10*ROW('Water Data'!C162))),'Data Summary'!BU168="Yes"),OFFSET('Water Data'!$C$10,0,10*ROW('Water Data'!C162)),NA())</f>
        <v>#N/A</v>
      </c>
      <c r="G168" s="60" t="e">
        <f ca="true">+IF(AND(ISNUMBER(OFFSET('Water Data'!$D$5,0,10*ROW('Water Data'!D162))),'Data Summary'!BV168="Yes"),100-OFFSET('Water Data'!$D$5,0,10*ROW('Water Data'!D162)),NA())</f>
        <v>#N/A</v>
      </c>
      <c r="H168" s="60" t="e">
        <f ca="true">+IF(AND(ISNUMBER(OFFSET('Water Data'!$D$7,0,10*ROW('Water Data'!D162))),'Data Summary'!BW168="Yes"),OFFSET('Water Data'!$D$7,0,10*ROW('Water Data'!D162)),NA())</f>
        <v>#N/A</v>
      </c>
      <c r="I168" s="60" t="e">
        <f ca="true">+IF(AND(ISNUMBER(OFFSET('Water Data'!$D$10,0,10*ROW('Water Data'!D162))),'Data Summary'!BX168="Yes"),OFFSET('Water Data'!$D$10,0,10*ROW('Water Data'!D162)),NA())</f>
        <v>#N/A</v>
      </c>
      <c r="J168" s="60" t="e">
        <f ca="true">+IF(AND(ISNUMBER(OFFSET('Water Data'!$E$5,0,10*ROW('Water Data'!E162))),'Data Summary'!BY168="Yes"),100-OFFSET('Water Data'!$E$5,0,10*ROW('Water Data'!E162)),NA())</f>
        <v>#N/A</v>
      </c>
      <c r="K168" s="60" t="e">
        <f ca="true">+IF(AND(ISNUMBER(OFFSET('Water Data'!$E$7,0,10*ROW('Water Data'!E162))),'Data Summary'!BZ168="Yes"),OFFSET('Water Data'!$E$7,0,10*ROW('Water Data'!E162)),NA())</f>
        <v>#N/A</v>
      </c>
      <c r="L168" s="60" t="e">
        <f ca="true">+IF(AND(ISNUMBER(OFFSET('Water Data'!$E$10,0,10*ROW('Water Data'!E162))),'Data Summary'!CA168="Yes"),OFFSET('Water Data'!$E$10,0,10*ROW('Water Data'!E162)),NA())</f>
        <v>#N/A</v>
      </c>
      <c r="M168" s="60" t="e">
        <f ca="true">+IF(AND(ISNUMBER(OFFSET('Water Data'!$F$5,0,10*ROW('Water Data'!F162))),'Data Summary'!CB168="Yes"),100-OFFSET('Water Data'!$F$5,0,10*ROW('Water Data'!F162)),NA())</f>
        <v>#N/A</v>
      </c>
      <c r="N168" s="60" t="e">
        <f ca="true">+IF(AND(ISNUMBER(OFFSET('Water Data'!$F$7,0,10*ROW('Water Data'!F162))),'Data Summary'!CC168="Yes"),OFFSET('Water Data'!$F$7,0,10*ROW('Water Data'!F162)),NA())</f>
        <v>#N/A</v>
      </c>
      <c r="O168" s="60" t="e">
        <f ca="true">+IF(AND(ISNUMBER(OFFSET('Water Data'!$F$10,0,10*ROW('Water Data'!F162))),'Data Summary'!CD168="Yes"),OFFSET('Water Data'!$F$10,0,10*ROW('Water Data'!F162)),NA())</f>
        <v>#N/A</v>
      </c>
      <c r="P168" s="60" t="e">
        <f ca="true">+IF(AND(ISNUMBER(OFFSET('Water Data'!$G$5,0,10*ROW('Water Data'!G162))),'Data Summary'!CE168="Yes"),100-OFFSET('Water Data'!$G$5,0,10*ROW('Water Data'!G162)),NA())</f>
        <v>#N/A</v>
      </c>
      <c r="Q168" s="60" t="e">
        <f ca="true">+IF(AND(ISNUMBER(OFFSET('Water Data'!$G$7,0,10*ROW('Water Data'!G162))),'Data Summary'!CF168="Yes"),OFFSET('Water Data'!$G$7,0,10*ROW('Water Data'!G162)),NA())</f>
        <v>#N/A</v>
      </c>
      <c r="R168" s="60" t="e">
        <f ca="true">+IF(AND(ISNUMBER(OFFSET('Water Data'!$G$10,0,10*ROW('Water Data'!G162))),'Data Summary'!CG168="Yes"),OFFSET('Water Data'!$G$10,0,10*ROW('Water Data'!G162)),NA())</f>
        <v>#N/A</v>
      </c>
      <c r="S168" s="60" t="e">
        <f ca="true">+IF(AND(ISNUMBER(OFFSET('Water Data'!$H$5,0,10*ROW('Water Data'!H162))),'Data Summary'!CH168="Yes"),100-OFFSET('Water Data'!$H$5,0,10*ROW('Water Data'!H162)),NA())</f>
        <v>#N/A</v>
      </c>
      <c r="T168" s="60" t="e">
        <f ca="true">+IF(AND(ISNUMBER(OFFSET('Water Data'!$H$7,0,10*ROW('Water Data'!H162))),'Data Summary'!CI168="Yes"),OFFSET('Water Data'!$H$7,0,10*ROW('Water Data'!H162)),NA())</f>
        <v>#N/A</v>
      </c>
      <c r="U168" s="60" t="e">
        <f ca="true">+IF(AND(ISNUMBER(OFFSET('Water Data'!$H$10,0,10*ROW('Water Data'!H162))),'Data Summary'!CJ168="Yes"),OFFSET('Water Data'!$H$10,0,10*ROW('Water Data'!H162)),NA())</f>
        <v>#N/A</v>
      </c>
      <c r="V168" s="106" t="e">
        <f ca="true">+IF(AND(ISNUMBER(OFFSET('Sanitation Data'!$C$5,0,10*ROW('Sanitation Data'!C162))),'Data Summary'!CK168="Yes"),100-OFFSET('Sanitation Data'!$C$5,0,10*ROW('Sanitation Data'!C162)),NA())</f>
        <v>#N/A</v>
      </c>
      <c r="W168" s="106" t="e">
        <f ca="true">+IF(AND(ISNUMBER(OFFSET('Sanitation Data'!$C$7,0,10*ROW('Sanitation Data'!C162))),'Data Summary'!CL168="Yes"),OFFSET('Sanitation Data'!$C$7,0,10*ROW('Sanitation Data'!C162)),NA())</f>
        <v>#N/A</v>
      </c>
      <c r="X168" s="106" t="e">
        <f ca="true">+IF(AND(ISNUMBER(OFFSET('Sanitation Data'!$C$11,0,10*ROW('Sanitation Data'!C162))),'Data Summary'!CM168="Yes"),OFFSET('Sanitation Data'!$C$11,0,10*ROW('Sanitation Data'!C162)),NA())</f>
        <v>#N/A</v>
      </c>
      <c r="Y168" s="106" t="e">
        <f ca="true">+IF(AND(ISNUMBER(OFFSET('Sanitation Data'!$C$12,0,10*ROW('Sanitation Data'!C162))),'Data Summary'!CN168="Yes"),OFFSET('Sanitation Data'!$C$12,0,10*ROW('Sanitation Data'!C162)),NA())</f>
        <v>#N/A</v>
      </c>
      <c r="Z168" s="106" t="e">
        <f ca="true">+IF(AND(ISNUMBER(OFFSET('Sanitation Data'!$C$13,0,10*ROW('Sanitation Data'!C162))),'Data Summary'!CO168="Yes"),OFFSET('Sanitation Data'!$C$13,0,10*ROW('Sanitation Data'!C162)),NA())</f>
        <v>#N/A</v>
      </c>
      <c r="AA168" s="106" t="e">
        <f ca="true">+IF(AND(ISNUMBER(OFFSET('Sanitation Data'!$D$5,0,10*ROW('Sanitation Data'!D162))),'Data Summary'!CP168="Yes"),100-OFFSET('Sanitation Data'!$D$5,0,10*ROW('Sanitation Data'!D162)),NA())</f>
        <v>#N/A</v>
      </c>
      <c r="AB168" s="106" t="e">
        <f ca="true">+IF(AND(ISNUMBER(OFFSET('Sanitation Data'!$D$7,0,10*ROW('Sanitation Data'!D162))),'Data Summary'!CQ168="Yes"),OFFSET('Sanitation Data'!$D$7,0,10*ROW('Sanitation Data'!D162)),NA())</f>
        <v>#N/A</v>
      </c>
      <c r="AC168" s="106" t="e">
        <f ca="true">+IF(AND(ISNUMBER(OFFSET('Sanitation Data'!$D$11,0,10*ROW('Sanitation Data'!D162))),'Data Summary'!CR168="Yes"),OFFSET('Sanitation Data'!$D$11,0,10*ROW('Sanitation Data'!D162)),NA())</f>
        <v>#N/A</v>
      </c>
      <c r="AD168" s="106" t="e">
        <f ca="true">+IF(AND(ISNUMBER(OFFSET('Sanitation Data'!$D$12,0,10*ROW('Sanitation Data'!D162))),'Data Summary'!CS168="Yes"),OFFSET('Sanitation Data'!$D$12,0,10*ROW('Sanitation Data'!D162)),NA())</f>
        <v>#N/A</v>
      </c>
      <c r="AE168" s="106" t="e">
        <f ca="true">+IF(AND(ISNUMBER(OFFSET('Sanitation Data'!$D$13,0,10*ROW('Sanitation Data'!D162))),'Data Summary'!CT168="Yes"),OFFSET('Sanitation Data'!$D$13,0,10*ROW('Sanitation Data'!D162)),NA())</f>
        <v>#N/A</v>
      </c>
      <c r="AF168" s="106" t="e">
        <f ca="true">+IF(AND(ISNUMBER(OFFSET('Sanitation Data'!$E$5,0,10*ROW('Sanitation Data'!E162))),'Data Summary'!CU168="Yes"),100-OFFSET('Sanitation Data'!$E$5,0,10*ROW('Sanitation Data'!E162)),NA())</f>
        <v>#N/A</v>
      </c>
      <c r="AG168" s="106" t="e">
        <f ca="true">+IF(AND(ISNUMBER(OFFSET('Sanitation Data'!$E$7,0,10*ROW('Sanitation Data'!E162))),'Data Summary'!CV168="Yes"),OFFSET('Sanitation Data'!$E$7,0,10*ROW('Sanitation Data'!E162)),NA())</f>
        <v>#N/A</v>
      </c>
      <c r="AH168" s="106" t="e">
        <f ca="true">+IF(AND(ISNUMBER(OFFSET('Sanitation Data'!$E$11,0,10*ROW('Sanitation Data'!E162))),'Data Summary'!CW168="Yes"),OFFSET('Sanitation Data'!$E$11,0,10*ROW('Sanitation Data'!E162)),NA())</f>
        <v>#N/A</v>
      </c>
      <c r="AI168" s="106" t="e">
        <f ca="true">+IF(AND(ISNUMBER(OFFSET('Sanitation Data'!$E$12,0,10*ROW('Sanitation Data'!E162))),'Data Summary'!CX168="Yes"),OFFSET('Sanitation Data'!$E$12,0,10*ROW('Sanitation Data'!E162)),NA())</f>
        <v>#N/A</v>
      </c>
      <c r="AJ168" s="106" t="e">
        <f ca="true">+IF(AND(ISNUMBER(OFFSET('Sanitation Data'!$E$13,0,10*ROW('Sanitation Data'!E162))),'Data Summary'!CY168="Yes"),OFFSET('Sanitation Data'!$E$13,0,10*ROW('Sanitation Data'!E162)),NA())</f>
        <v>#N/A</v>
      </c>
      <c r="AK168" s="106" t="e">
        <f ca="true">+IF(AND(ISNUMBER(OFFSET('Sanitation Data'!$F$5,0,10*ROW('Sanitation Data'!F162))),'Data Summary'!CZ168="Yes"),100-OFFSET('Sanitation Data'!$F$5,0,10*ROW('Sanitation Data'!F162)),NA())</f>
        <v>#N/A</v>
      </c>
      <c r="AL168" s="106" t="e">
        <f ca="true">+IF(AND(ISNUMBER(OFFSET('Sanitation Data'!$F$7,0,10*ROW('Sanitation Data'!F162))),'Data Summary'!DA168="Yes"),OFFSET('Sanitation Data'!$F$7,0,10*ROW('Sanitation Data'!F162)),NA())</f>
        <v>#N/A</v>
      </c>
      <c r="AM168" s="106" t="e">
        <f ca="true">+IF(AND(ISNUMBER(OFFSET('Sanitation Data'!$F$11,0,10*ROW('Sanitation Data'!F162))),'Data Summary'!DB168="Yes"),OFFSET('Sanitation Data'!$F$11,0,10*ROW('Sanitation Data'!F162)),NA())</f>
        <v>#N/A</v>
      </c>
      <c r="AN168" s="106" t="e">
        <f ca="true">+IF(AND(ISNUMBER(OFFSET('Sanitation Data'!$F$12,0,10*ROW('Sanitation Data'!F162))),'Data Summary'!DC168="Yes"),OFFSET('Sanitation Data'!$F$12,0,10*ROW('Sanitation Data'!F162)),NA())</f>
        <v>#N/A</v>
      </c>
      <c r="AO168" s="106" t="e">
        <f ca="true">+IF(AND(ISNUMBER(OFFSET('Sanitation Data'!$F$13,0,10*ROW('Sanitation Data'!F162))),'Data Summary'!DD168="Yes"),OFFSET('Sanitation Data'!$F$13,0,10*ROW('Sanitation Data'!F162)),NA())</f>
        <v>#N/A</v>
      </c>
      <c r="AP168" s="106" t="e">
        <f ca="true">+IF(AND(ISNUMBER(OFFSET('Sanitation Data'!$G$5,0,10*ROW('Sanitation Data'!G162))),'Data Summary'!DE168="Yes"),100-OFFSET('Sanitation Data'!$G$5,0,10*ROW('Sanitation Data'!G162)),NA())</f>
        <v>#N/A</v>
      </c>
      <c r="AQ168" s="106" t="e">
        <f ca="true">+IF(AND(ISNUMBER(OFFSET('Sanitation Data'!$G$7,0,10*ROW('Sanitation Data'!G162))),'Data Summary'!DF168="Yes"),OFFSET('Sanitation Data'!$G$7,0,10*ROW('Sanitation Data'!G162)),NA())</f>
        <v>#N/A</v>
      </c>
      <c r="AR168" s="106" t="e">
        <f ca="true">+IF(AND(ISNUMBER(OFFSET('Sanitation Data'!$G$11,0,10*ROW('Sanitation Data'!G162))),'Data Summary'!DG168="Yes"),OFFSET('Sanitation Data'!$G$11,0,10*ROW('Sanitation Data'!G162)),NA())</f>
        <v>#N/A</v>
      </c>
      <c r="AS168" s="106" t="e">
        <f ca="true">+IF(AND(ISNUMBER(OFFSET('Sanitation Data'!$G$12,0,10*ROW('Sanitation Data'!G162))),'Data Summary'!DH168="Yes"),OFFSET('Sanitation Data'!$G$12,0,10*ROW('Sanitation Data'!G162)),NA())</f>
        <v>#N/A</v>
      </c>
      <c r="AT168" s="106" t="e">
        <f ca="true">+IF(AND(ISNUMBER(OFFSET('Sanitation Data'!$G$13,0,10*ROW('Sanitation Data'!G162))),'Data Summary'!DI168="Yes"),OFFSET('Sanitation Data'!$G$13,0,10*ROW('Sanitation Data'!G162)),NA())</f>
        <v>#N/A</v>
      </c>
      <c r="AU168" s="106" t="e">
        <f ca="true">+IF(AND(ISNUMBER(OFFSET('Sanitation Data'!$H$5,0,10*ROW('Sanitation Data'!H162))),'Data Summary'!DJ168="Yes"),100-OFFSET('Sanitation Data'!$H$5,0,10*ROW('Sanitation Data'!H162)),NA())</f>
        <v>#N/A</v>
      </c>
      <c r="AV168" s="106" t="e">
        <f ca="true">+IF(AND(ISNUMBER(OFFSET('Sanitation Data'!$H$7,0,10*ROW('Sanitation Data'!H162))),'Data Summary'!DK168="Yes"),OFFSET('Sanitation Data'!$H$7,0,10*ROW('Sanitation Data'!H162)),NA())</f>
        <v>#N/A</v>
      </c>
      <c r="AW168" s="106" t="e">
        <f ca="true">+IF(AND(ISNUMBER(OFFSET('Sanitation Data'!$H$11,0,10*ROW('Sanitation Data'!H162))),'Data Summary'!DL168="Yes"),OFFSET('Sanitation Data'!$H$11,0,10*ROW('Sanitation Data'!H162)),NA())</f>
        <v>#N/A</v>
      </c>
      <c r="AX168" s="106" t="e">
        <f ca="true">+IF(AND(ISNUMBER(OFFSET('Sanitation Data'!$H$12,0,10*ROW('Sanitation Data'!H162))),'Data Summary'!DM168="Yes"),OFFSET('Sanitation Data'!$H$12,0,10*ROW('Sanitation Data'!H162)),NA())</f>
        <v>#N/A</v>
      </c>
      <c r="AY168" s="106" t="e">
        <f ca="true">+IF(AND(ISNUMBER(OFFSET('Sanitation Data'!$H$13,0,10*ROW('Sanitation Data'!H162))),'Data Summary'!DN168="Yes"),OFFSET('Sanitation Data'!$H$13,0,10*ROW('Sanitation Data'!H162)),NA())</f>
        <v>#N/A</v>
      </c>
      <c r="AZ168" s="111" t="e">
        <f ca="true">+IF(AND(ISNUMBER(OFFSET('Hygiene Data'!$C$6,0,10*ROW('Hygiene Data'!C162))),'Data Summary'!DO168="Yes"),OFFSET('Hygiene Data'!$C$6,0,10*ROW('Hygiene Data'!C162)),NA())</f>
        <v>#N/A</v>
      </c>
      <c r="BA168" s="111" t="e">
        <f ca="true">+IF(AND(ISNUMBER(OFFSET('Hygiene Data'!$C$8,0,10*ROW('Hygiene Data'!C162))),'Data Summary'!DP168="Yes"),OFFSET('Hygiene Data'!$C$8,0,10*ROW('Hygiene Data'!C162)),NA())</f>
        <v>#N/A</v>
      </c>
      <c r="BB168" s="111" t="e">
        <f ca="true">+IF(AND(ISNUMBER(OFFSET('Hygiene Data'!$C$10,0,10*ROW('Hygiene Data'!C162))),'Data Summary'!DQ168="Yes"),OFFSET('Hygiene Data'!$C$10,0,10*ROW('Hygiene Data'!C162)),NA())</f>
        <v>#N/A</v>
      </c>
      <c r="BC168" s="111" t="e">
        <f ca="true">+IF(AND(ISNUMBER(OFFSET('Hygiene Data'!$D$6,0,10*ROW('Hygiene Data'!D162))),'Data Summary'!DR168="Yes"),OFFSET('Hygiene Data'!$D$6,0,10*ROW('Hygiene Data'!D162)),NA())</f>
        <v>#N/A</v>
      </c>
      <c r="BD168" s="111" t="e">
        <f ca="true">+IF(AND(ISNUMBER(OFFSET('Hygiene Data'!$D$8,0,10*ROW('Hygiene Data'!D162))),'Data Summary'!DS168="Yes"),OFFSET('Hygiene Data'!$D$8,0,10*ROW('Hygiene Data'!D162)),NA())</f>
        <v>#N/A</v>
      </c>
      <c r="BE168" s="111" t="e">
        <f ca="true">+IF(AND(ISNUMBER(OFFSET('Hygiene Data'!$D$10,0,10*ROW('Hygiene Data'!D162))),'Data Summary'!DT168="Yes"),OFFSET('Hygiene Data'!$D$10,0,10*ROW('Hygiene Data'!D162)),NA())</f>
        <v>#N/A</v>
      </c>
      <c r="BF168" s="111" t="e">
        <f ca="true">+IF(AND(ISNUMBER(OFFSET('Hygiene Data'!$E$6,0,10*ROW('Hygiene Data'!E162))),'Data Summary'!DU168="Yes"),OFFSET('Hygiene Data'!$E$6,0,10*ROW('Hygiene Data'!E162)),NA())</f>
        <v>#N/A</v>
      </c>
      <c r="BG168" s="111" t="e">
        <f ca="true">+IF(AND(ISNUMBER(OFFSET('Hygiene Data'!$E$8,0,10*ROW('Hygiene Data'!E162))),'Data Summary'!DV168="Yes"),OFFSET('Hygiene Data'!$E$8,0,10*ROW('Hygiene Data'!E162)),NA())</f>
        <v>#N/A</v>
      </c>
      <c r="BH168" s="111" t="e">
        <f ca="true">+IF(AND(ISNUMBER(OFFSET('Hygiene Data'!$E$10,0,10*ROW('Hygiene Data'!E162))),'Data Summary'!DW168="Yes"),OFFSET('Hygiene Data'!$E$10,0,10*ROW('Hygiene Data'!E162)),NA())</f>
        <v>#N/A</v>
      </c>
      <c r="BI168" s="111" t="e">
        <f ca="true">+IF(AND(ISNUMBER(OFFSET('Hygiene Data'!$F$6,0,10*ROW('Hygiene Data'!F162))),'Data Summary'!DX168="Yes"),OFFSET('Hygiene Data'!$F$6,0,10*ROW('Hygiene Data'!F162)),NA())</f>
        <v>#N/A</v>
      </c>
      <c r="BJ168" s="111" t="e">
        <f ca="true">+IF(AND(ISNUMBER(OFFSET('Hygiene Data'!$F$8,0,10*ROW('Hygiene Data'!F162))),'Data Summary'!DY168="Yes"),OFFSET('Hygiene Data'!$F$8,0,10*ROW('Hygiene Data'!F162)),NA())</f>
        <v>#N/A</v>
      </c>
      <c r="BK168" s="111" t="e">
        <f ca="true">+IF(AND(ISNUMBER(OFFSET('Hygiene Data'!$F$10,0,10*ROW('Hygiene Data'!F162))),'Data Summary'!DZ168="Yes"),OFFSET('Hygiene Data'!$F$10,0,10*ROW('Hygiene Data'!F162)),NA())</f>
        <v>#N/A</v>
      </c>
      <c r="BL168" s="111" t="e">
        <f ca="true">+IF(AND(ISNUMBER(OFFSET('Hygiene Data'!$G$6,0,10*ROW('Hygiene Data'!G162))),'Data Summary'!EA168="Yes"),OFFSET('Hygiene Data'!$G$6,0,10*ROW('Hygiene Data'!G162)),NA())</f>
        <v>#N/A</v>
      </c>
      <c r="BM168" s="111" t="e">
        <f ca="true">+IF(AND(ISNUMBER(OFFSET('Hygiene Data'!$G$8,0,10*ROW('Hygiene Data'!G162))),'Data Summary'!EB168="Yes"),OFFSET('Hygiene Data'!$G$8,0,10*ROW('Hygiene Data'!G162)),NA())</f>
        <v>#N/A</v>
      </c>
      <c r="BN168" s="111" t="e">
        <f ca="true">+IF(AND(ISNUMBER(OFFSET('Hygiene Data'!$G$10,0,10*ROW('Hygiene Data'!G162))),'Data Summary'!EC168="Yes"),OFFSET('Hygiene Data'!$G$10,0,10*ROW('Hygiene Data'!G162)),NA())</f>
        <v>#N/A</v>
      </c>
      <c r="BO168" s="111" t="e">
        <f ca="true">+IF(AND(ISNUMBER(OFFSET('Hygiene Data'!$H$6,0,10*ROW('Hygiene Data'!H162))),'Data Summary'!ED168="Yes"),OFFSET('Hygiene Data'!$H$6,0,10*ROW('Hygiene Data'!H162)),NA())</f>
        <v>#N/A</v>
      </c>
      <c r="BP168" s="111" t="e">
        <f ca="true">+IF(AND(ISNUMBER(OFFSET('Hygiene Data'!$H$8,0,10*ROW('Hygiene Data'!H162))),'Data Summary'!EE168="Yes"),OFFSET('Hygiene Data'!$H$8,0,10*ROW('Hygiene Data'!H162)),NA())</f>
        <v>#N/A</v>
      </c>
      <c r="BQ168" s="111" t="e">
        <f ca="true">+IF(AND(ISNUMBER(OFFSET('Hygiene Data'!$H$10,0,10*ROW('Hygiene Data'!H162))),'Data Summary'!EF168="Yes"),OFFSET('Hygiene Data'!$H$10,0,10*ROW('Hygiene Data'!H162)),NA())</f>
        <v>#N/A</v>
      </c>
    </row>
    <row r="169" x14ac:dyDescent="0.2">
      <c r="A169" s="59" t="e">
        <f ca="true">+IF(OFFSET('Water Data'!$B$1,0,10*ROW('Water Data'!B163))="",NA(),OFFSET('Water Data'!$B$1,0,10*ROW('Water Data'!B163)))</f>
        <v>#N/A</v>
      </c>
      <c r="B169" s="59" t="e">
        <f ca="true">+IF(OFFSET('Water Data'!$A$3,0,10*ROW('Water Data'!A166))="",NA(),OFFSET('Water Data'!$A$3,0,10*ROW('Water Data'!A166)))</f>
        <v>#N/A</v>
      </c>
      <c r="C169" s="59" t="e">
        <f ca="true">+IF(OFFSET('Water Data'!$C$3,0,10*ROW('Water Data'!C166))="",NA(),OFFSET('Water Data'!$C$3,0,10*ROW('Water Data'!C166)))</f>
        <v>#N/A</v>
      </c>
      <c r="D169" s="60" t="e">
        <f ca="true">+IF(AND(ISNUMBER(OFFSET('Water Data'!$C$5,0,10*ROW('Water Data'!C163))),'Data Summary'!BS169="Yes"),100-OFFSET('Water Data'!$C$5,0,10*ROW('Water Data'!C163)),NA())</f>
        <v>#N/A</v>
      </c>
      <c r="E169" s="60" t="e">
        <f ca="true">+IF(AND(ISNUMBER(OFFSET('Water Data'!$C$7,0,10*ROW('Water Data'!C163))),'Data Summary'!BT169="Yes"),OFFSET('Water Data'!$C$7,0,10*ROW('Water Data'!C163)),NA())</f>
        <v>#N/A</v>
      </c>
      <c r="F169" s="60" t="e">
        <f ca="true">+IF(AND(ISNUMBER(OFFSET('Water Data'!$C$10,0,10*ROW('Water Data'!C163))),'Data Summary'!BU169="Yes"),OFFSET('Water Data'!$C$10,0,10*ROW('Water Data'!C163)),NA())</f>
        <v>#N/A</v>
      </c>
      <c r="G169" s="60" t="e">
        <f ca="true">+IF(AND(ISNUMBER(OFFSET('Water Data'!$D$5,0,10*ROW('Water Data'!D163))),'Data Summary'!BV169="Yes"),100-OFFSET('Water Data'!$D$5,0,10*ROW('Water Data'!D163)),NA())</f>
        <v>#N/A</v>
      </c>
      <c r="H169" s="60" t="e">
        <f ca="true">+IF(AND(ISNUMBER(OFFSET('Water Data'!$D$7,0,10*ROW('Water Data'!D163))),'Data Summary'!BW169="Yes"),OFFSET('Water Data'!$D$7,0,10*ROW('Water Data'!D163)),NA())</f>
        <v>#N/A</v>
      </c>
      <c r="I169" s="60" t="e">
        <f ca="true">+IF(AND(ISNUMBER(OFFSET('Water Data'!$D$10,0,10*ROW('Water Data'!D163))),'Data Summary'!BX169="Yes"),OFFSET('Water Data'!$D$10,0,10*ROW('Water Data'!D163)),NA())</f>
        <v>#N/A</v>
      </c>
      <c r="J169" s="60" t="e">
        <f ca="true">+IF(AND(ISNUMBER(OFFSET('Water Data'!$E$5,0,10*ROW('Water Data'!E163))),'Data Summary'!BY169="Yes"),100-OFFSET('Water Data'!$E$5,0,10*ROW('Water Data'!E163)),NA())</f>
        <v>#N/A</v>
      </c>
      <c r="K169" s="60" t="e">
        <f ca="true">+IF(AND(ISNUMBER(OFFSET('Water Data'!$E$7,0,10*ROW('Water Data'!E163))),'Data Summary'!BZ169="Yes"),OFFSET('Water Data'!$E$7,0,10*ROW('Water Data'!E163)),NA())</f>
        <v>#N/A</v>
      </c>
      <c r="L169" s="60" t="e">
        <f ca="true">+IF(AND(ISNUMBER(OFFSET('Water Data'!$E$10,0,10*ROW('Water Data'!E163))),'Data Summary'!CA169="Yes"),OFFSET('Water Data'!$E$10,0,10*ROW('Water Data'!E163)),NA())</f>
        <v>#N/A</v>
      </c>
      <c r="M169" s="60" t="e">
        <f ca="true">+IF(AND(ISNUMBER(OFFSET('Water Data'!$F$5,0,10*ROW('Water Data'!F163))),'Data Summary'!CB169="Yes"),100-OFFSET('Water Data'!$F$5,0,10*ROW('Water Data'!F163)),NA())</f>
        <v>#N/A</v>
      </c>
      <c r="N169" s="60" t="e">
        <f ca="true">+IF(AND(ISNUMBER(OFFSET('Water Data'!$F$7,0,10*ROW('Water Data'!F163))),'Data Summary'!CC169="Yes"),OFFSET('Water Data'!$F$7,0,10*ROW('Water Data'!F163)),NA())</f>
        <v>#N/A</v>
      </c>
      <c r="O169" s="60" t="e">
        <f ca="true">+IF(AND(ISNUMBER(OFFSET('Water Data'!$F$10,0,10*ROW('Water Data'!F163))),'Data Summary'!CD169="Yes"),OFFSET('Water Data'!$F$10,0,10*ROW('Water Data'!F163)),NA())</f>
        <v>#N/A</v>
      </c>
      <c r="P169" s="60" t="e">
        <f ca="true">+IF(AND(ISNUMBER(OFFSET('Water Data'!$G$5,0,10*ROW('Water Data'!G163))),'Data Summary'!CE169="Yes"),100-OFFSET('Water Data'!$G$5,0,10*ROW('Water Data'!G163)),NA())</f>
        <v>#N/A</v>
      </c>
      <c r="Q169" s="60" t="e">
        <f ca="true">+IF(AND(ISNUMBER(OFFSET('Water Data'!$G$7,0,10*ROW('Water Data'!G163))),'Data Summary'!CF169="Yes"),OFFSET('Water Data'!$G$7,0,10*ROW('Water Data'!G163)),NA())</f>
        <v>#N/A</v>
      </c>
      <c r="R169" s="60" t="e">
        <f ca="true">+IF(AND(ISNUMBER(OFFSET('Water Data'!$G$10,0,10*ROW('Water Data'!G163))),'Data Summary'!CG169="Yes"),OFFSET('Water Data'!$G$10,0,10*ROW('Water Data'!G163)),NA())</f>
        <v>#N/A</v>
      </c>
      <c r="S169" s="60" t="e">
        <f ca="true">+IF(AND(ISNUMBER(OFFSET('Water Data'!$H$5,0,10*ROW('Water Data'!H163))),'Data Summary'!CH169="Yes"),100-OFFSET('Water Data'!$H$5,0,10*ROW('Water Data'!H163)),NA())</f>
        <v>#N/A</v>
      </c>
      <c r="T169" s="60" t="e">
        <f ca="true">+IF(AND(ISNUMBER(OFFSET('Water Data'!$H$7,0,10*ROW('Water Data'!H163))),'Data Summary'!CI169="Yes"),OFFSET('Water Data'!$H$7,0,10*ROW('Water Data'!H163)),NA())</f>
        <v>#N/A</v>
      </c>
      <c r="U169" s="60" t="e">
        <f ca="true">+IF(AND(ISNUMBER(OFFSET('Water Data'!$H$10,0,10*ROW('Water Data'!H163))),'Data Summary'!CJ169="Yes"),OFFSET('Water Data'!$H$10,0,10*ROW('Water Data'!H163)),NA())</f>
        <v>#N/A</v>
      </c>
      <c r="V169" s="106" t="e">
        <f ca="true">+IF(AND(ISNUMBER(OFFSET('Sanitation Data'!$C$5,0,10*ROW('Sanitation Data'!C163))),'Data Summary'!CK169="Yes"),100-OFFSET('Sanitation Data'!$C$5,0,10*ROW('Sanitation Data'!C163)),NA())</f>
        <v>#N/A</v>
      </c>
      <c r="W169" s="106" t="e">
        <f ca="true">+IF(AND(ISNUMBER(OFFSET('Sanitation Data'!$C$7,0,10*ROW('Sanitation Data'!C163))),'Data Summary'!CL169="Yes"),OFFSET('Sanitation Data'!$C$7,0,10*ROW('Sanitation Data'!C163)),NA())</f>
        <v>#N/A</v>
      </c>
      <c r="X169" s="106" t="e">
        <f ca="true">+IF(AND(ISNUMBER(OFFSET('Sanitation Data'!$C$11,0,10*ROW('Sanitation Data'!C163))),'Data Summary'!CM169="Yes"),OFFSET('Sanitation Data'!$C$11,0,10*ROW('Sanitation Data'!C163)),NA())</f>
        <v>#N/A</v>
      </c>
      <c r="Y169" s="106" t="e">
        <f ca="true">+IF(AND(ISNUMBER(OFFSET('Sanitation Data'!$C$12,0,10*ROW('Sanitation Data'!C163))),'Data Summary'!CN169="Yes"),OFFSET('Sanitation Data'!$C$12,0,10*ROW('Sanitation Data'!C163)),NA())</f>
        <v>#N/A</v>
      </c>
      <c r="Z169" s="106" t="e">
        <f ca="true">+IF(AND(ISNUMBER(OFFSET('Sanitation Data'!$C$13,0,10*ROW('Sanitation Data'!C163))),'Data Summary'!CO169="Yes"),OFFSET('Sanitation Data'!$C$13,0,10*ROW('Sanitation Data'!C163)),NA())</f>
        <v>#N/A</v>
      </c>
      <c r="AA169" s="106" t="e">
        <f ca="true">+IF(AND(ISNUMBER(OFFSET('Sanitation Data'!$D$5,0,10*ROW('Sanitation Data'!D163))),'Data Summary'!CP169="Yes"),100-OFFSET('Sanitation Data'!$D$5,0,10*ROW('Sanitation Data'!D163)),NA())</f>
        <v>#N/A</v>
      </c>
      <c r="AB169" s="106" t="e">
        <f ca="true">+IF(AND(ISNUMBER(OFFSET('Sanitation Data'!$D$7,0,10*ROW('Sanitation Data'!D163))),'Data Summary'!CQ169="Yes"),OFFSET('Sanitation Data'!$D$7,0,10*ROW('Sanitation Data'!D163)),NA())</f>
        <v>#N/A</v>
      </c>
      <c r="AC169" s="106" t="e">
        <f ca="true">+IF(AND(ISNUMBER(OFFSET('Sanitation Data'!$D$11,0,10*ROW('Sanitation Data'!D163))),'Data Summary'!CR169="Yes"),OFFSET('Sanitation Data'!$D$11,0,10*ROW('Sanitation Data'!D163)),NA())</f>
        <v>#N/A</v>
      </c>
      <c r="AD169" s="106" t="e">
        <f ca="true">+IF(AND(ISNUMBER(OFFSET('Sanitation Data'!$D$12,0,10*ROW('Sanitation Data'!D163))),'Data Summary'!CS169="Yes"),OFFSET('Sanitation Data'!$D$12,0,10*ROW('Sanitation Data'!D163)),NA())</f>
        <v>#N/A</v>
      </c>
      <c r="AE169" s="106" t="e">
        <f ca="true">+IF(AND(ISNUMBER(OFFSET('Sanitation Data'!$D$13,0,10*ROW('Sanitation Data'!D163))),'Data Summary'!CT169="Yes"),OFFSET('Sanitation Data'!$D$13,0,10*ROW('Sanitation Data'!D163)),NA())</f>
        <v>#N/A</v>
      </c>
      <c r="AF169" s="106" t="e">
        <f ca="true">+IF(AND(ISNUMBER(OFFSET('Sanitation Data'!$E$5,0,10*ROW('Sanitation Data'!E163))),'Data Summary'!CU169="Yes"),100-OFFSET('Sanitation Data'!$E$5,0,10*ROW('Sanitation Data'!E163)),NA())</f>
        <v>#N/A</v>
      </c>
      <c r="AG169" s="106" t="e">
        <f ca="true">+IF(AND(ISNUMBER(OFFSET('Sanitation Data'!$E$7,0,10*ROW('Sanitation Data'!E163))),'Data Summary'!CV169="Yes"),OFFSET('Sanitation Data'!$E$7,0,10*ROW('Sanitation Data'!E163)),NA())</f>
        <v>#N/A</v>
      </c>
      <c r="AH169" s="106" t="e">
        <f ca="true">+IF(AND(ISNUMBER(OFFSET('Sanitation Data'!$E$11,0,10*ROW('Sanitation Data'!E163))),'Data Summary'!CW169="Yes"),OFFSET('Sanitation Data'!$E$11,0,10*ROW('Sanitation Data'!E163)),NA())</f>
        <v>#N/A</v>
      </c>
      <c r="AI169" s="106" t="e">
        <f ca="true">+IF(AND(ISNUMBER(OFFSET('Sanitation Data'!$E$12,0,10*ROW('Sanitation Data'!E163))),'Data Summary'!CX169="Yes"),OFFSET('Sanitation Data'!$E$12,0,10*ROW('Sanitation Data'!E163)),NA())</f>
        <v>#N/A</v>
      </c>
      <c r="AJ169" s="106" t="e">
        <f ca="true">+IF(AND(ISNUMBER(OFFSET('Sanitation Data'!$E$13,0,10*ROW('Sanitation Data'!E163))),'Data Summary'!CY169="Yes"),OFFSET('Sanitation Data'!$E$13,0,10*ROW('Sanitation Data'!E163)),NA())</f>
        <v>#N/A</v>
      </c>
      <c r="AK169" s="106" t="e">
        <f ca="true">+IF(AND(ISNUMBER(OFFSET('Sanitation Data'!$F$5,0,10*ROW('Sanitation Data'!F163))),'Data Summary'!CZ169="Yes"),100-OFFSET('Sanitation Data'!$F$5,0,10*ROW('Sanitation Data'!F163)),NA())</f>
        <v>#N/A</v>
      </c>
      <c r="AL169" s="106" t="e">
        <f ca="true">+IF(AND(ISNUMBER(OFFSET('Sanitation Data'!$F$7,0,10*ROW('Sanitation Data'!F163))),'Data Summary'!DA169="Yes"),OFFSET('Sanitation Data'!$F$7,0,10*ROW('Sanitation Data'!F163)),NA())</f>
        <v>#N/A</v>
      </c>
      <c r="AM169" s="106" t="e">
        <f ca="true">+IF(AND(ISNUMBER(OFFSET('Sanitation Data'!$F$11,0,10*ROW('Sanitation Data'!F163))),'Data Summary'!DB169="Yes"),OFFSET('Sanitation Data'!$F$11,0,10*ROW('Sanitation Data'!F163)),NA())</f>
        <v>#N/A</v>
      </c>
      <c r="AN169" s="106" t="e">
        <f ca="true">+IF(AND(ISNUMBER(OFFSET('Sanitation Data'!$F$12,0,10*ROW('Sanitation Data'!F163))),'Data Summary'!DC169="Yes"),OFFSET('Sanitation Data'!$F$12,0,10*ROW('Sanitation Data'!F163)),NA())</f>
        <v>#N/A</v>
      </c>
      <c r="AO169" s="106" t="e">
        <f ca="true">+IF(AND(ISNUMBER(OFFSET('Sanitation Data'!$F$13,0,10*ROW('Sanitation Data'!F163))),'Data Summary'!DD169="Yes"),OFFSET('Sanitation Data'!$F$13,0,10*ROW('Sanitation Data'!F163)),NA())</f>
        <v>#N/A</v>
      </c>
      <c r="AP169" s="106" t="e">
        <f ca="true">+IF(AND(ISNUMBER(OFFSET('Sanitation Data'!$G$5,0,10*ROW('Sanitation Data'!G163))),'Data Summary'!DE169="Yes"),100-OFFSET('Sanitation Data'!$G$5,0,10*ROW('Sanitation Data'!G163)),NA())</f>
        <v>#N/A</v>
      </c>
      <c r="AQ169" s="106" t="e">
        <f ca="true">+IF(AND(ISNUMBER(OFFSET('Sanitation Data'!$G$7,0,10*ROW('Sanitation Data'!G163))),'Data Summary'!DF169="Yes"),OFFSET('Sanitation Data'!$G$7,0,10*ROW('Sanitation Data'!G163)),NA())</f>
        <v>#N/A</v>
      </c>
      <c r="AR169" s="106" t="e">
        <f ca="true">+IF(AND(ISNUMBER(OFFSET('Sanitation Data'!$G$11,0,10*ROW('Sanitation Data'!G163))),'Data Summary'!DG169="Yes"),OFFSET('Sanitation Data'!$G$11,0,10*ROW('Sanitation Data'!G163)),NA())</f>
        <v>#N/A</v>
      </c>
      <c r="AS169" s="106" t="e">
        <f ca="true">+IF(AND(ISNUMBER(OFFSET('Sanitation Data'!$G$12,0,10*ROW('Sanitation Data'!G163))),'Data Summary'!DH169="Yes"),OFFSET('Sanitation Data'!$G$12,0,10*ROW('Sanitation Data'!G163)),NA())</f>
        <v>#N/A</v>
      </c>
      <c r="AT169" s="106" t="e">
        <f ca="true">+IF(AND(ISNUMBER(OFFSET('Sanitation Data'!$G$13,0,10*ROW('Sanitation Data'!G163))),'Data Summary'!DI169="Yes"),OFFSET('Sanitation Data'!$G$13,0,10*ROW('Sanitation Data'!G163)),NA())</f>
        <v>#N/A</v>
      </c>
      <c r="AU169" s="106" t="e">
        <f ca="true">+IF(AND(ISNUMBER(OFFSET('Sanitation Data'!$H$5,0,10*ROW('Sanitation Data'!H163))),'Data Summary'!DJ169="Yes"),100-OFFSET('Sanitation Data'!$H$5,0,10*ROW('Sanitation Data'!H163)),NA())</f>
        <v>#N/A</v>
      </c>
      <c r="AV169" s="106" t="e">
        <f ca="true">+IF(AND(ISNUMBER(OFFSET('Sanitation Data'!$H$7,0,10*ROW('Sanitation Data'!H163))),'Data Summary'!DK169="Yes"),OFFSET('Sanitation Data'!$H$7,0,10*ROW('Sanitation Data'!H163)),NA())</f>
        <v>#N/A</v>
      </c>
      <c r="AW169" s="106" t="e">
        <f ca="true">+IF(AND(ISNUMBER(OFFSET('Sanitation Data'!$H$11,0,10*ROW('Sanitation Data'!H163))),'Data Summary'!DL169="Yes"),OFFSET('Sanitation Data'!$H$11,0,10*ROW('Sanitation Data'!H163)),NA())</f>
        <v>#N/A</v>
      </c>
      <c r="AX169" s="106" t="e">
        <f ca="true">+IF(AND(ISNUMBER(OFFSET('Sanitation Data'!$H$12,0,10*ROW('Sanitation Data'!H163))),'Data Summary'!DM169="Yes"),OFFSET('Sanitation Data'!$H$12,0,10*ROW('Sanitation Data'!H163)),NA())</f>
        <v>#N/A</v>
      </c>
      <c r="AY169" s="106" t="e">
        <f ca="true">+IF(AND(ISNUMBER(OFFSET('Sanitation Data'!$H$13,0,10*ROW('Sanitation Data'!H163))),'Data Summary'!DN169="Yes"),OFFSET('Sanitation Data'!$H$13,0,10*ROW('Sanitation Data'!H163)),NA())</f>
        <v>#N/A</v>
      </c>
      <c r="AZ169" s="111" t="e">
        <f ca="true">+IF(AND(ISNUMBER(OFFSET('Hygiene Data'!$C$6,0,10*ROW('Hygiene Data'!C163))),'Data Summary'!DO169="Yes"),OFFSET('Hygiene Data'!$C$6,0,10*ROW('Hygiene Data'!C163)),NA())</f>
        <v>#N/A</v>
      </c>
      <c r="BA169" s="111" t="e">
        <f ca="true">+IF(AND(ISNUMBER(OFFSET('Hygiene Data'!$C$8,0,10*ROW('Hygiene Data'!C163))),'Data Summary'!DP169="Yes"),OFFSET('Hygiene Data'!$C$8,0,10*ROW('Hygiene Data'!C163)),NA())</f>
        <v>#N/A</v>
      </c>
      <c r="BB169" s="111" t="e">
        <f ca="true">+IF(AND(ISNUMBER(OFFSET('Hygiene Data'!$C$10,0,10*ROW('Hygiene Data'!C163))),'Data Summary'!DQ169="Yes"),OFFSET('Hygiene Data'!$C$10,0,10*ROW('Hygiene Data'!C163)),NA())</f>
        <v>#N/A</v>
      </c>
      <c r="BC169" s="111" t="e">
        <f ca="true">+IF(AND(ISNUMBER(OFFSET('Hygiene Data'!$D$6,0,10*ROW('Hygiene Data'!D163))),'Data Summary'!DR169="Yes"),OFFSET('Hygiene Data'!$D$6,0,10*ROW('Hygiene Data'!D163)),NA())</f>
        <v>#N/A</v>
      </c>
      <c r="BD169" s="111" t="e">
        <f ca="true">+IF(AND(ISNUMBER(OFFSET('Hygiene Data'!$D$8,0,10*ROW('Hygiene Data'!D163))),'Data Summary'!DS169="Yes"),OFFSET('Hygiene Data'!$D$8,0,10*ROW('Hygiene Data'!D163)),NA())</f>
        <v>#N/A</v>
      </c>
      <c r="BE169" s="111" t="e">
        <f ca="true">+IF(AND(ISNUMBER(OFFSET('Hygiene Data'!$D$10,0,10*ROW('Hygiene Data'!D163))),'Data Summary'!DT169="Yes"),OFFSET('Hygiene Data'!$D$10,0,10*ROW('Hygiene Data'!D163)),NA())</f>
        <v>#N/A</v>
      </c>
      <c r="BF169" s="111" t="e">
        <f ca="true">+IF(AND(ISNUMBER(OFFSET('Hygiene Data'!$E$6,0,10*ROW('Hygiene Data'!E163))),'Data Summary'!DU169="Yes"),OFFSET('Hygiene Data'!$E$6,0,10*ROW('Hygiene Data'!E163)),NA())</f>
        <v>#N/A</v>
      </c>
      <c r="BG169" s="111" t="e">
        <f ca="true">+IF(AND(ISNUMBER(OFFSET('Hygiene Data'!$E$8,0,10*ROW('Hygiene Data'!E163))),'Data Summary'!DV169="Yes"),OFFSET('Hygiene Data'!$E$8,0,10*ROW('Hygiene Data'!E163)),NA())</f>
        <v>#N/A</v>
      </c>
      <c r="BH169" s="111" t="e">
        <f ca="true">+IF(AND(ISNUMBER(OFFSET('Hygiene Data'!$E$10,0,10*ROW('Hygiene Data'!E163))),'Data Summary'!DW169="Yes"),OFFSET('Hygiene Data'!$E$10,0,10*ROW('Hygiene Data'!E163)),NA())</f>
        <v>#N/A</v>
      </c>
      <c r="BI169" s="111" t="e">
        <f ca="true">+IF(AND(ISNUMBER(OFFSET('Hygiene Data'!$F$6,0,10*ROW('Hygiene Data'!F163))),'Data Summary'!DX169="Yes"),OFFSET('Hygiene Data'!$F$6,0,10*ROW('Hygiene Data'!F163)),NA())</f>
        <v>#N/A</v>
      </c>
      <c r="BJ169" s="111" t="e">
        <f ca="true">+IF(AND(ISNUMBER(OFFSET('Hygiene Data'!$F$8,0,10*ROW('Hygiene Data'!F163))),'Data Summary'!DY169="Yes"),OFFSET('Hygiene Data'!$F$8,0,10*ROW('Hygiene Data'!F163)),NA())</f>
        <v>#N/A</v>
      </c>
      <c r="BK169" s="111" t="e">
        <f ca="true">+IF(AND(ISNUMBER(OFFSET('Hygiene Data'!$F$10,0,10*ROW('Hygiene Data'!F163))),'Data Summary'!DZ169="Yes"),OFFSET('Hygiene Data'!$F$10,0,10*ROW('Hygiene Data'!F163)),NA())</f>
        <v>#N/A</v>
      </c>
      <c r="BL169" s="111" t="e">
        <f ca="true">+IF(AND(ISNUMBER(OFFSET('Hygiene Data'!$G$6,0,10*ROW('Hygiene Data'!G163))),'Data Summary'!EA169="Yes"),OFFSET('Hygiene Data'!$G$6,0,10*ROW('Hygiene Data'!G163)),NA())</f>
        <v>#N/A</v>
      </c>
      <c r="BM169" s="111" t="e">
        <f ca="true">+IF(AND(ISNUMBER(OFFSET('Hygiene Data'!$G$8,0,10*ROW('Hygiene Data'!G163))),'Data Summary'!EB169="Yes"),OFFSET('Hygiene Data'!$G$8,0,10*ROW('Hygiene Data'!G163)),NA())</f>
        <v>#N/A</v>
      </c>
      <c r="BN169" s="111" t="e">
        <f ca="true">+IF(AND(ISNUMBER(OFFSET('Hygiene Data'!$G$10,0,10*ROW('Hygiene Data'!G163))),'Data Summary'!EC169="Yes"),OFFSET('Hygiene Data'!$G$10,0,10*ROW('Hygiene Data'!G163)),NA())</f>
        <v>#N/A</v>
      </c>
      <c r="BO169" s="111" t="e">
        <f ca="true">+IF(AND(ISNUMBER(OFFSET('Hygiene Data'!$H$6,0,10*ROW('Hygiene Data'!H163))),'Data Summary'!ED169="Yes"),OFFSET('Hygiene Data'!$H$6,0,10*ROW('Hygiene Data'!H163)),NA())</f>
        <v>#N/A</v>
      </c>
      <c r="BP169" s="111" t="e">
        <f ca="true">+IF(AND(ISNUMBER(OFFSET('Hygiene Data'!$H$8,0,10*ROW('Hygiene Data'!H163))),'Data Summary'!EE169="Yes"),OFFSET('Hygiene Data'!$H$8,0,10*ROW('Hygiene Data'!H163)),NA())</f>
        <v>#N/A</v>
      </c>
      <c r="BQ169" s="111" t="e">
        <f ca="true">+IF(AND(ISNUMBER(OFFSET('Hygiene Data'!$H$10,0,10*ROW('Hygiene Data'!H163))),'Data Summary'!EF169="Yes"),OFFSET('Hygiene Data'!$H$10,0,10*ROW('Hygiene Data'!H163)),NA())</f>
        <v>#N/A</v>
      </c>
    </row>
    <row r="170" x14ac:dyDescent="0.2">
      <c r="A170" s="59" t="e">
        <f ca="true">+IF(OFFSET('Water Data'!$B$1,0,10*ROW('Water Data'!B164))="",NA(),OFFSET('Water Data'!$B$1,0,10*ROW('Water Data'!B164)))</f>
        <v>#N/A</v>
      </c>
      <c r="B170" s="59" t="e">
        <f ca="true">+IF(OFFSET('Water Data'!$A$3,0,10*ROW('Water Data'!A167))="",NA(),OFFSET('Water Data'!$A$3,0,10*ROW('Water Data'!A167)))</f>
        <v>#N/A</v>
      </c>
      <c r="C170" s="59" t="e">
        <f ca="true">+IF(OFFSET('Water Data'!$C$3,0,10*ROW('Water Data'!C167))="",NA(),OFFSET('Water Data'!$C$3,0,10*ROW('Water Data'!C167)))</f>
        <v>#N/A</v>
      </c>
      <c r="D170" s="60" t="e">
        <f ca="true">+IF(AND(ISNUMBER(OFFSET('Water Data'!$C$5,0,10*ROW('Water Data'!C164))),'Data Summary'!BS170="Yes"),100-OFFSET('Water Data'!$C$5,0,10*ROW('Water Data'!C164)),NA())</f>
        <v>#N/A</v>
      </c>
      <c r="E170" s="60" t="e">
        <f ca="true">+IF(AND(ISNUMBER(OFFSET('Water Data'!$C$7,0,10*ROW('Water Data'!C164))),'Data Summary'!BT170="Yes"),OFFSET('Water Data'!$C$7,0,10*ROW('Water Data'!C164)),NA())</f>
        <v>#N/A</v>
      </c>
      <c r="F170" s="60" t="e">
        <f ca="true">+IF(AND(ISNUMBER(OFFSET('Water Data'!$C$10,0,10*ROW('Water Data'!C164))),'Data Summary'!BU170="Yes"),OFFSET('Water Data'!$C$10,0,10*ROW('Water Data'!C164)),NA())</f>
        <v>#N/A</v>
      </c>
      <c r="G170" s="60" t="e">
        <f ca="true">+IF(AND(ISNUMBER(OFFSET('Water Data'!$D$5,0,10*ROW('Water Data'!D164))),'Data Summary'!BV170="Yes"),100-OFFSET('Water Data'!$D$5,0,10*ROW('Water Data'!D164)),NA())</f>
        <v>#N/A</v>
      </c>
      <c r="H170" s="60" t="e">
        <f ca="true">+IF(AND(ISNUMBER(OFFSET('Water Data'!$D$7,0,10*ROW('Water Data'!D164))),'Data Summary'!BW170="Yes"),OFFSET('Water Data'!$D$7,0,10*ROW('Water Data'!D164)),NA())</f>
        <v>#N/A</v>
      </c>
      <c r="I170" s="60" t="e">
        <f ca="true">+IF(AND(ISNUMBER(OFFSET('Water Data'!$D$10,0,10*ROW('Water Data'!D164))),'Data Summary'!BX170="Yes"),OFFSET('Water Data'!$D$10,0,10*ROW('Water Data'!D164)),NA())</f>
        <v>#N/A</v>
      </c>
      <c r="J170" s="60" t="e">
        <f ca="true">+IF(AND(ISNUMBER(OFFSET('Water Data'!$E$5,0,10*ROW('Water Data'!E164))),'Data Summary'!BY170="Yes"),100-OFFSET('Water Data'!$E$5,0,10*ROW('Water Data'!E164)),NA())</f>
        <v>#N/A</v>
      </c>
      <c r="K170" s="60" t="e">
        <f ca="true">+IF(AND(ISNUMBER(OFFSET('Water Data'!$E$7,0,10*ROW('Water Data'!E164))),'Data Summary'!BZ170="Yes"),OFFSET('Water Data'!$E$7,0,10*ROW('Water Data'!E164)),NA())</f>
        <v>#N/A</v>
      </c>
      <c r="L170" s="60" t="e">
        <f ca="true">+IF(AND(ISNUMBER(OFFSET('Water Data'!$E$10,0,10*ROW('Water Data'!E164))),'Data Summary'!CA170="Yes"),OFFSET('Water Data'!$E$10,0,10*ROW('Water Data'!E164)),NA())</f>
        <v>#N/A</v>
      </c>
      <c r="M170" s="60" t="e">
        <f ca="true">+IF(AND(ISNUMBER(OFFSET('Water Data'!$F$5,0,10*ROW('Water Data'!F164))),'Data Summary'!CB170="Yes"),100-OFFSET('Water Data'!$F$5,0,10*ROW('Water Data'!F164)),NA())</f>
        <v>#N/A</v>
      </c>
      <c r="N170" s="60" t="e">
        <f ca="true">+IF(AND(ISNUMBER(OFFSET('Water Data'!$F$7,0,10*ROW('Water Data'!F164))),'Data Summary'!CC170="Yes"),OFFSET('Water Data'!$F$7,0,10*ROW('Water Data'!F164)),NA())</f>
        <v>#N/A</v>
      </c>
      <c r="O170" s="60" t="e">
        <f ca="true">+IF(AND(ISNUMBER(OFFSET('Water Data'!$F$10,0,10*ROW('Water Data'!F164))),'Data Summary'!CD170="Yes"),OFFSET('Water Data'!$F$10,0,10*ROW('Water Data'!F164)),NA())</f>
        <v>#N/A</v>
      </c>
      <c r="P170" s="60" t="e">
        <f ca="true">+IF(AND(ISNUMBER(OFFSET('Water Data'!$G$5,0,10*ROW('Water Data'!G164))),'Data Summary'!CE170="Yes"),100-OFFSET('Water Data'!$G$5,0,10*ROW('Water Data'!G164)),NA())</f>
        <v>#N/A</v>
      </c>
      <c r="Q170" s="60" t="e">
        <f ca="true">+IF(AND(ISNUMBER(OFFSET('Water Data'!$G$7,0,10*ROW('Water Data'!G164))),'Data Summary'!CF170="Yes"),OFFSET('Water Data'!$G$7,0,10*ROW('Water Data'!G164)),NA())</f>
        <v>#N/A</v>
      </c>
      <c r="R170" s="60" t="e">
        <f ca="true">+IF(AND(ISNUMBER(OFFSET('Water Data'!$G$10,0,10*ROW('Water Data'!G164))),'Data Summary'!CG170="Yes"),OFFSET('Water Data'!$G$10,0,10*ROW('Water Data'!G164)),NA())</f>
        <v>#N/A</v>
      </c>
      <c r="S170" s="60" t="e">
        <f ca="true">+IF(AND(ISNUMBER(OFFSET('Water Data'!$H$5,0,10*ROW('Water Data'!H164))),'Data Summary'!CH170="Yes"),100-OFFSET('Water Data'!$H$5,0,10*ROW('Water Data'!H164)),NA())</f>
        <v>#N/A</v>
      </c>
      <c r="T170" s="60" t="e">
        <f ca="true">+IF(AND(ISNUMBER(OFFSET('Water Data'!$H$7,0,10*ROW('Water Data'!H164))),'Data Summary'!CI170="Yes"),OFFSET('Water Data'!$H$7,0,10*ROW('Water Data'!H164)),NA())</f>
        <v>#N/A</v>
      </c>
      <c r="U170" s="60" t="e">
        <f ca="true">+IF(AND(ISNUMBER(OFFSET('Water Data'!$H$10,0,10*ROW('Water Data'!H164))),'Data Summary'!CJ170="Yes"),OFFSET('Water Data'!$H$10,0,10*ROW('Water Data'!H164)),NA())</f>
        <v>#N/A</v>
      </c>
      <c r="V170" s="106" t="e">
        <f ca="true">+IF(AND(ISNUMBER(OFFSET('Sanitation Data'!$C$5,0,10*ROW('Sanitation Data'!C164))),'Data Summary'!CK170="Yes"),100-OFFSET('Sanitation Data'!$C$5,0,10*ROW('Sanitation Data'!C164)),NA())</f>
        <v>#N/A</v>
      </c>
      <c r="W170" s="106" t="e">
        <f ca="true">+IF(AND(ISNUMBER(OFFSET('Sanitation Data'!$C$7,0,10*ROW('Sanitation Data'!C164))),'Data Summary'!CL170="Yes"),OFFSET('Sanitation Data'!$C$7,0,10*ROW('Sanitation Data'!C164)),NA())</f>
        <v>#N/A</v>
      </c>
      <c r="X170" s="106" t="e">
        <f ca="true">+IF(AND(ISNUMBER(OFFSET('Sanitation Data'!$C$11,0,10*ROW('Sanitation Data'!C164))),'Data Summary'!CM170="Yes"),OFFSET('Sanitation Data'!$C$11,0,10*ROW('Sanitation Data'!C164)),NA())</f>
        <v>#N/A</v>
      </c>
      <c r="Y170" s="106" t="e">
        <f ca="true">+IF(AND(ISNUMBER(OFFSET('Sanitation Data'!$C$12,0,10*ROW('Sanitation Data'!C164))),'Data Summary'!CN170="Yes"),OFFSET('Sanitation Data'!$C$12,0,10*ROW('Sanitation Data'!C164)),NA())</f>
        <v>#N/A</v>
      </c>
      <c r="Z170" s="106" t="e">
        <f ca="true">+IF(AND(ISNUMBER(OFFSET('Sanitation Data'!$C$13,0,10*ROW('Sanitation Data'!C164))),'Data Summary'!CO170="Yes"),OFFSET('Sanitation Data'!$C$13,0,10*ROW('Sanitation Data'!C164)),NA())</f>
        <v>#N/A</v>
      </c>
      <c r="AA170" s="106" t="e">
        <f ca="true">+IF(AND(ISNUMBER(OFFSET('Sanitation Data'!$D$5,0,10*ROW('Sanitation Data'!D164))),'Data Summary'!CP170="Yes"),100-OFFSET('Sanitation Data'!$D$5,0,10*ROW('Sanitation Data'!D164)),NA())</f>
        <v>#N/A</v>
      </c>
      <c r="AB170" s="106" t="e">
        <f ca="true">+IF(AND(ISNUMBER(OFFSET('Sanitation Data'!$D$7,0,10*ROW('Sanitation Data'!D164))),'Data Summary'!CQ170="Yes"),OFFSET('Sanitation Data'!$D$7,0,10*ROW('Sanitation Data'!D164)),NA())</f>
        <v>#N/A</v>
      </c>
      <c r="AC170" s="106" t="e">
        <f ca="true">+IF(AND(ISNUMBER(OFFSET('Sanitation Data'!$D$11,0,10*ROW('Sanitation Data'!D164))),'Data Summary'!CR170="Yes"),OFFSET('Sanitation Data'!$D$11,0,10*ROW('Sanitation Data'!D164)),NA())</f>
        <v>#N/A</v>
      </c>
      <c r="AD170" s="106" t="e">
        <f ca="true">+IF(AND(ISNUMBER(OFFSET('Sanitation Data'!$D$12,0,10*ROW('Sanitation Data'!D164))),'Data Summary'!CS170="Yes"),OFFSET('Sanitation Data'!$D$12,0,10*ROW('Sanitation Data'!D164)),NA())</f>
        <v>#N/A</v>
      </c>
      <c r="AE170" s="106" t="e">
        <f ca="true">+IF(AND(ISNUMBER(OFFSET('Sanitation Data'!$D$13,0,10*ROW('Sanitation Data'!D164))),'Data Summary'!CT170="Yes"),OFFSET('Sanitation Data'!$D$13,0,10*ROW('Sanitation Data'!D164)),NA())</f>
        <v>#N/A</v>
      </c>
      <c r="AF170" s="106" t="e">
        <f ca="true">+IF(AND(ISNUMBER(OFFSET('Sanitation Data'!$E$5,0,10*ROW('Sanitation Data'!E164))),'Data Summary'!CU170="Yes"),100-OFFSET('Sanitation Data'!$E$5,0,10*ROW('Sanitation Data'!E164)),NA())</f>
        <v>#N/A</v>
      </c>
      <c r="AG170" s="106" t="e">
        <f ca="true">+IF(AND(ISNUMBER(OFFSET('Sanitation Data'!$E$7,0,10*ROW('Sanitation Data'!E164))),'Data Summary'!CV170="Yes"),OFFSET('Sanitation Data'!$E$7,0,10*ROW('Sanitation Data'!E164)),NA())</f>
        <v>#N/A</v>
      </c>
      <c r="AH170" s="106" t="e">
        <f ca="true">+IF(AND(ISNUMBER(OFFSET('Sanitation Data'!$E$11,0,10*ROW('Sanitation Data'!E164))),'Data Summary'!CW170="Yes"),OFFSET('Sanitation Data'!$E$11,0,10*ROW('Sanitation Data'!E164)),NA())</f>
        <v>#N/A</v>
      </c>
      <c r="AI170" s="106" t="e">
        <f ca="true">+IF(AND(ISNUMBER(OFFSET('Sanitation Data'!$E$12,0,10*ROW('Sanitation Data'!E164))),'Data Summary'!CX170="Yes"),OFFSET('Sanitation Data'!$E$12,0,10*ROW('Sanitation Data'!E164)),NA())</f>
        <v>#N/A</v>
      </c>
      <c r="AJ170" s="106" t="e">
        <f ca="true">+IF(AND(ISNUMBER(OFFSET('Sanitation Data'!$E$13,0,10*ROW('Sanitation Data'!E164))),'Data Summary'!CY170="Yes"),OFFSET('Sanitation Data'!$E$13,0,10*ROW('Sanitation Data'!E164)),NA())</f>
        <v>#N/A</v>
      </c>
      <c r="AK170" s="106" t="e">
        <f ca="true">+IF(AND(ISNUMBER(OFFSET('Sanitation Data'!$F$5,0,10*ROW('Sanitation Data'!F164))),'Data Summary'!CZ170="Yes"),100-OFFSET('Sanitation Data'!$F$5,0,10*ROW('Sanitation Data'!F164)),NA())</f>
        <v>#N/A</v>
      </c>
      <c r="AL170" s="106" t="e">
        <f ca="true">+IF(AND(ISNUMBER(OFFSET('Sanitation Data'!$F$7,0,10*ROW('Sanitation Data'!F164))),'Data Summary'!DA170="Yes"),OFFSET('Sanitation Data'!$F$7,0,10*ROW('Sanitation Data'!F164)),NA())</f>
        <v>#N/A</v>
      </c>
      <c r="AM170" s="106" t="e">
        <f ca="true">+IF(AND(ISNUMBER(OFFSET('Sanitation Data'!$F$11,0,10*ROW('Sanitation Data'!F164))),'Data Summary'!DB170="Yes"),OFFSET('Sanitation Data'!$F$11,0,10*ROW('Sanitation Data'!F164)),NA())</f>
        <v>#N/A</v>
      </c>
      <c r="AN170" s="106" t="e">
        <f ca="true">+IF(AND(ISNUMBER(OFFSET('Sanitation Data'!$F$12,0,10*ROW('Sanitation Data'!F164))),'Data Summary'!DC170="Yes"),OFFSET('Sanitation Data'!$F$12,0,10*ROW('Sanitation Data'!F164)),NA())</f>
        <v>#N/A</v>
      </c>
      <c r="AO170" s="106" t="e">
        <f ca="true">+IF(AND(ISNUMBER(OFFSET('Sanitation Data'!$F$13,0,10*ROW('Sanitation Data'!F164))),'Data Summary'!DD170="Yes"),OFFSET('Sanitation Data'!$F$13,0,10*ROW('Sanitation Data'!F164)),NA())</f>
        <v>#N/A</v>
      </c>
      <c r="AP170" s="106" t="e">
        <f ca="true">+IF(AND(ISNUMBER(OFFSET('Sanitation Data'!$G$5,0,10*ROW('Sanitation Data'!G164))),'Data Summary'!DE170="Yes"),100-OFFSET('Sanitation Data'!$G$5,0,10*ROW('Sanitation Data'!G164)),NA())</f>
        <v>#N/A</v>
      </c>
      <c r="AQ170" s="106" t="e">
        <f ca="true">+IF(AND(ISNUMBER(OFFSET('Sanitation Data'!$G$7,0,10*ROW('Sanitation Data'!G164))),'Data Summary'!DF170="Yes"),OFFSET('Sanitation Data'!$G$7,0,10*ROW('Sanitation Data'!G164)),NA())</f>
        <v>#N/A</v>
      </c>
      <c r="AR170" s="106" t="e">
        <f ca="true">+IF(AND(ISNUMBER(OFFSET('Sanitation Data'!$G$11,0,10*ROW('Sanitation Data'!G164))),'Data Summary'!DG170="Yes"),OFFSET('Sanitation Data'!$G$11,0,10*ROW('Sanitation Data'!G164)),NA())</f>
        <v>#N/A</v>
      </c>
      <c r="AS170" s="106" t="e">
        <f ca="true">+IF(AND(ISNUMBER(OFFSET('Sanitation Data'!$G$12,0,10*ROW('Sanitation Data'!G164))),'Data Summary'!DH170="Yes"),OFFSET('Sanitation Data'!$G$12,0,10*ROW('Sanitation Data'!G164)),NA())</f>
        <v>#N/A</v>
      </c>
      <c r="AT170" s="106" t="e">
        <f ca="true">+IF(AND(ISNUMBER(OFFSET('Sanitation Data'!$G$13,0,10*ROW('Sanitation Data'!G164))),'Data Summary'!DI170="Yes"),OFFSET('Sanitation Data'!$G$13,0,10*ROW('Sanitation Data'!G164)),NA())</f>
        <v>#N/A</v>
      </c>
      <c r="AU170" s="106" t="e">
        <f ca="true">+IF(AND(ISNUMBER(OFFSET('Sanitation Data'!$H$5,0,10*ROW('Sanitation Data'!H164))),'Data Summary'!DJ170="Yes"),100-OFFSET('Sanitation Data'!$H$5,0,10*ROW('Sanitation Data'!H164)),NA())</f>
        <v>#N/A</v>
      </c>
      <c r="AV170" s="106" t="e">
        <f ca="true">+IF(AND(ISNUMBER(OFFSET('Sanitation Data'!$H$7,0,10*ROW('Sanitation Data'!H164))),'Data Summary'!DK170="Yes"),OFFSET('Sanitation Data'!$H$7,0,10*ROW('Sanitation Data'!H164)),NA())</f>
        <v>#N/A</v>
      </c>
      <c r="AW170" s="106" t="e">
        <f ca="true">+IF(AND(ISNUMBER(OFFSET('Sanitation Data'!$H$11,0,10*ROW('Sanitation Data'!H164))),'Data Summary'!DL170="Yes"),OFFSET('Sanitation Data'!$H$11,0,10*ROW('Sanitation Data'!H164)),NA())</f>
        <v>#N/A</v>
      </c>
      <c r="AX170" s="106" t="e">
        <f ca="true">+IF(AND(ISNUMBER(OFFSET('Sanitation Data'!$H$12,0,10*ROW('Sanitation Data'!H164))),'Data Summary'!DM170="Yes"),OFFSET('Sanitation Data'!$H$12,0,10*ROW('Sanitation Data'!H164)),NA())</f>
        <v>#N/A</v>
      </c>
      <c r="AY170" s="106" t="e">
        <f ca="true">+IF(AND(ISNUMBER(OFFSET('Sanitation Data'!$H$13,0,10*ROW('Sanitation Data'!H164))),'Data Summary'!DN170="Yes"),OFFSET('Sanitation Data'!$H$13,0,10*ROW('Sanitation Data'!H164)),NA())</f>
        <v>#N/A</v>
      </c>
      <c r="AZ170" s="111" t="e">
        <f ca="true">+IF(AND(ISNUMBER(OFFSET('Hygiene Data'!$C$6,0,10*ROW('Hygiene Data'!C164))),'Data Summary'!DO170="Yes"),OFFSET('Hygiene Data'!$C$6,0,10*ROW('Hygiene Data'!C164)),NA())</f>
        <v>#N/A</v>
      </c>
      <c r="BA170" s="111" t="e">
        <f ca="true">+IF(AND(ISNUMBER(OFFSET('Hygiene Data'!$C$8,0,10*ROW('Hygiene Data'!C164))),'Data Summary'!DP170="Yes"),OFFSET('Hygiene Data'!$C$8,0,10*ROW('Hygiene Data'!C164)),NA())</f>
        <v>#N/A</v>
      </c>
      <c r="BB170" s="111" t="e">
        <f ca="true">+IF(AND(ISNUMBER(OFFSET('Hygiene Data'!$C$10,0,10*ROW('Hygiene Data'!C164))),'Data Summary'!DQ170="Yes"),OFFSET('Hygiene Data'!$C$10,0,10*ROW('Hygiene Data'!C164)),NA())</f>
        <v>#N/A</v>
      </c>
      <c r="BC170" s="111" t="e">
        <f ca="true">+IF(AND(ISNUMBER(OFFSET('Hygiene Data'!$D$6,0,10*ROW('Hygiene Data'!D164))),'Data Summary'!DR170="Yes"),OFFSET('Hygiene Data'!$D$6,0,10*ROW('Hygiene Data'!D164)),NA())</f>
        <v>#N/A</v>
      </c>
      <c r="BD170" s="111" t="e">
        <f ca="true">+IF(AND(ISNUMBER(OFFSET('Hygiene Data'!$D$8,0,10*ROW('Hygiene Data'!D164))),'Data Summary'!DS170="Yes"),OFFSET('Hygiene Data'!$D$8,0,10*ROW('Hygiene Data'!D164)),NA())</f>
        <v>#N/A</v>
      </c>
      <c r="BE170" s="111" t="e">
        <f ca="true">+IF(AND(ISNUMBER(OFFSET('Hygiene Data'!$D$10,0,10*ROW('Hygiene Data'!D164))),'Data Summary'!DT170="Yes"),OFFSET('Hygiene Data'!$D$10,0,10*ROW('Hygiene Data'!D164)),NA())</f>
        <v>#N/A</v>
      </c>
      <c r="BF170" s="111" t="e">
        <f ca="true">+IF(AND(ISNUMBER(OFFSET('Hygiene Data'!$E$6,0,10*ROW('Hygiene Data'!E164))),'Data Summary'!DU170="Yes"),OFFSET('Hygiene Data'!$E$6,0,10*ROW('Hygiene Data'!E164)),NA())</f>
        <v>#N/A</v>
      </c>
      <c r="BG170" s="111" t="e">
        <f ca="true">+IF(AND(ISNUMBER(OFFSET('Hygiene Data'!$E$8,0,10*ROW('Hygiene Data'!E164))),'Data Summary'!DV170="Yes"),OFFSET('Hygiene Data'!$E$8,0,10*ROW('Hygiene Data'!E164)),NA())</f>
        <v>#N/A</v>
      </c>
      <c r="BH170" s="111" t="e">
        <f ca="true">+IF(AND(ISNUMBER(OFFSET('Hygiene Data'!$E$10,0,10*ROW('Hygiene Data'!E164))),'Data Summary'!DW170="Yes"),OFFSET('Hygiene Data'!$E$10,0,10*ROW('Hygiene Data'!E164)),NA())</f>
        <v>#N/A</v>
      </c>
      <c r="BI170" s="111" t="e">
        <f ca="true">+IF(AND(ISNUMBER(OFFSET('Hygiene Data'!$F$6,0,10*ROW('Hygiene Data'!F164))),'Data Summary'!DX170="Yes"),OFFSET('Hygiene Data'!$F$6,0,10*ROW('Hygiene Data'!F164)),NA())</f>
        <v>#N/A</v>
      </c>
      <c r="BJ170" s="111" t="e">
        <f ca="true">+IF(AND(ISNUMBER(OFFSET('Hygiene Data'!$F$8,0,10*ROW('Hygiene Data'!F164))),'Data Summary'!DY170="Yes"),OFFSET('Hygiene Data'!$F$8,0,10*ROW('Hygiene Data'!F164)),NA())</f>
        <v>#N/A</v>
      </c>
      <c r="BK170" s="111" t="e">
        <f ca="true">+IF(AND(ISNUMBER(OFFSET('Hygiene Data'!$F$10,0,10*ROW('Hygiene Data'!F164))),'Data Summary'!DZ170="Yes"),OFFSET('Hygiene Data'!$F$10,0,10*ROW('Hygiene Data'!F164)),NA())</f>
        <v>#N/A</v>
      </c>
      <c r="BL170" s="111" t="e">
        <f ca="true">+IF(AND(ISNUMBER(OFFSET('Hygiene Data'!$G$6,0,10*ROW('Hygiene Data'!G164))),'Data Summary'!EA170="Yes"),OFFSET('Hygiene Data'!$G$6,0,10*ROW('Hygiene Data'!G164)),NA())</f>
        <v>#N/A</v>
      </c>
      <c r="BM170" s="111" t="e">
        <f ca="true">+IF(AND(ISNUMBER(OFFSET('Hygiene Data'!$G$8,0,10*ROW('Hygiene Data'!G164))),'Data Summary'!EB170="Yes"),OFFSET('Hygiene Data'!$G$8,0,10*ROW('Hygiene Data'!G164)),NA())</f>
        <v>#N/A</v>
      </c>
      <c r="BN170" s="111" t="e">
        <f ca="true">+IF(AND(ISNUMBER(OFFSET('Hygiene Data'!$G$10,0,10*ROW('Hygiene Data'!G164))),'Data Summary'!EC170="Yes"),OFFSET('Hygiene Data'!$G$10,0,10*ROW('Hygiene Data'!G164)),NA())</f>
        <v>#N/A</v>
      </c>
      <c r="BO170" s="111" t="e">
        <f ca="true">+IF(AND(ISNUMBER(OFFSET('Hygiene Data'!$H$6,0,10*ROW('Hygiene Data'!H164))),'Data Summary'!ED170="Yes"),OFFSET('Hygiene Data'!$H$6,0,10*ROW('Hygiene Data'!H164)),NA())</f>
        <v>#N/A</v>
      </c>
      <c r="BP170" s="111" t="e">
        <f ca="true">+IF(AND(ISNUMBER(OFFSET('Hygiene Data'!$H$8,0,10*ROW('Hygiene Data'!H164))),'Data Summary'!EE170="Yes"),OFFSET('Hygiene Data'!$H$8,0,10*ROW('Hygiene Data'!H164)),NA())</f>
        <v>#N/A</v>
      </c>
      <c r="BQ170" s="111" t="e">
        <f ca="true">+IF(AND(ISNUMBER(OFFSET('Hygiene Data'!$H$10,0,10*ROW('Hygiene Data'!H164))),'Data Summary'!EF170="Yes"),OFFSET('Hygiene Data'!$H$10,0,10*ROW('Hygiene Data'!H164)),NA())</f>
        <v>#N/A</v>
      </c>
    </row>
    <row r="171" x14ac:dyDescent="0.2">
      <c r="A171" s="59" t="e">
        <f ca="true">+IF(OFFSET('Water Data'!$B$1,0,10*ROW('Water Data'!B165))="",NA(),OFFSET('Water Data'!$B$1,0,10*ROW('Water Data'!B165)))</f>
        <v>#N/A</v>
      </c>
      <c r="B171" s="59" t="e">
        <f ca="true">+IF(OFFSET('Water Data'!$A$3,0,10*ROW('Water Data'!A168))="",NA(),OFFSET('Water Data'!$A$3,0,10*ROW('Water Data'!A168)))</f>
        <v>#N/A</v>
      </c>
      <c r="C171" s="59" t="e">
        <f ca="true">+IF(OFFSET('Water Data'!$C$3,0,10*ROW('Water Data'!C168))="",NA(),OFFSET('Water Data'!$C$3,0,10*ROW('Water Data'!C168)))</f>
        <v>#N/A</v>
      </c>
      <c r="D171" s="60" t="e">
        <f ca="true">+IF(AND(ISNUMBER(OFFSET('Water Data'!$C$5,0,10*ROW('Water Data'!C165))),'Data Summary'!BS171="Yes"),100-OFFSET('Water Data'!$C$5,0,10*ROW('Water Data'!C165)),NA())</f>
        <v>#N/A</v>
      </c>
      <c r="E171" s="60" t="e">
        <f ca="true">+IF(AND(ISNUMBER(OFFSET('Water Data'!$C$7,0,10*ROW('Water Data'!C165))),'Data Summary'!BT171="Yes"),OFFSET('Water Data'!$C$7,0,10*ROW('Water Data'!C165)),NA())</f>
        <v>#N/A</v>
      </c>
      <c r="F171" s="60" t="e">
        <f ca="true">+IF(AND(ISNUMBER(OFFSET('Water Data'!$C$10,0,10*ROW('Water Data'!C165))),'Data Summary'!BU171="Yes"),OFFSET('Water Data'!$C$10,0,10*ROW('Water Data'!C165)),NA())</f>
        <v>#N/A</v>
      </c>
      <c r="G171" s="60" t="e">
        <f ca="true">+IF(AND(ISNUMBER(OFFSET('Water Data'!$D$5,0,10*ROW('Water Data'!D165))),'Data Summary'!BV171="Yes"),100-OFFSET('Water Data'!$D$5,0,10*ROW('Water Data'!D165)),NA())</f>
        <v>#N/A</v>
      </c>
      <c r="H171" s="60" t="e">
        <f ca="true">+IF(AND(ISNUMBER(OFFSET('Water Data'!$D$7,0,10*ROW('Water Data'!D165))),'Data Summary'!BW171="Yes"),OFFSET('Water Data'!$D$7,0,10*ROW('Water Data'!D165)),NA())</f>
        <v>#N/A</v>
      </c>
      <c r="I171" s="60" t="e">
        <f ca="true">+IF(AND(ISNUMBER(OFFSET('Water Data'!$D$10,0,10*ROW('Water Data'!D165))),'Data Summary'!BX171="Yes"),OFFSET('Water Data'!$D$10,0,10*ROW('Water Data'!D165)),NA())</f>
        <v>#N/A</v>
      </c>
      <c r="J171" s="60" t="e">
        <f ca="true">+IF(AND(ISNUMBER(OFFSET('Water Data'!$E$5,0,10*ROW('Water Data'!E165))),'Data Summary'!BY171="Yes"),100-OFFSET('Water Data'!$E$5,0,10*ROW('Water Data'!E165)),NA())</f>
        <v>#N/A</v>
      </c>
      <c r="K171" s="60" t="e">
        <f ca="true">+IF(AND(ISNUMBER(OFFSET('Water Data'!$E$7,0,10*ROW('Water Data'!E165))),'Data Summary'!BZ171="Yes"),OFFSET('Water Data'!$E$7,0,10*ROW('Water Data'!E165)),NA())</f>
        <v>#N/A</v>
      </c>
      <c r="L171" s="60" t="e">
        <f ca="true">+IF(AND(ISNUMBER(OFFSET('Water Data'!$E$10,0,10*ROW('Water Data'!E165))),'Data Summary'!CA171="Yes"),OFFSET('Water Data'!$E$10,0,10*ROW('Water Data'!E165)),NA())</f>
        <v>#N/A</v>
      </c>
      <c r="M171" s="60" t="e">
        <f ca="true">+IF(AND(ISNUMBER(OFFSET('Water Data'!$F$5,0,10*ROW('Water Data'!F165))),'Data Summary'!CB171="Yes"),100-OFFSET('Water Data'!$F$5,0,10*ROW('Water Data'!F165)),NA())</f>
        <v>#N/A</v>
      </c>
      <c r="N171" s="60" t="e">
        <f ca="true">+IF(AND(ISNUMBER(OFFSET('Water Data'!$F$7,0,10*ROW('Water Data'!F165))),'Data Summary'!CC171="Yes"),OFFSET('Water Data'!$F$7,0,10*ROW('Water Data'!F165)),NA())</f>
        <v>#N/A</v>
      </c>
      <c r="O171" s="60" t="e">
        <f ca="true">+IF(AND(ISNUMBER(OFFSET('Water Data'!$F$10,0,10*ROW('Water Data'!F165))),'Data Summary'!CD171="Yes"),OFFSET('Water Data'!$F$10,0,10*ROW('Water Data'!F165)),NA())</f>
        <v>#N/A</v>
      </c>
      <c r="P171" s="60" t="e">
        <f ca="true">+IF(AND(ISNUMBER(OFFSET('Water Data'!$G$5,0,10*ROW('Water Data'!G165))),'Data Summary'!CE171="Yes"),100-OFFSET('Water Data'!$G$5,0,10*ROW('Water Data'!G165)),NA())</f>
        <v>#N/A</v>
      </c>
      <c r="Q171" s="60" t="e">
        <f ca="true">+IF(AND(ISNUMBER(OFFSET('Water Data'!$G$7,0,10*ROW('Water Data'!G165))),'Data Summary'!CF171="Yes"),OFFSET('Water Data'!$G$7,0,10*ROW('Water Data'!G165)),NA())</f>
        <v>#N/A</v>
      </c>
      <c r="R171" s="60" t="e">
        <f ca="true">+IF(AND(ISNUMBER(OFFSET('Water Data'!$G$10,0,10*ROW('Water Data'!G165))),'Data Summary'!CG171="Yes"),OFFSET('Water Data'!$G$10,0,10*ROW('Water Data'!G165)),NA())</f>
        <v>#N/A</v>
      </c>
      <c r="S171" s="60" t="e">
        <f ca="true">+IF(AND(ISNUMBER(OFFSET('Water Data'!$H$5,0,10*ROW('Water Data'!H165))),'Data Summary'!CH171="Yes"),100-OFFSET('Water Data'!$H$5,0,10*ROW('Water Data'!H165)),NA())</f>
        <v>#N/A</v>
      </c>
      <c r="T171" s="60" t="e">
        <f ca="true">+IF(AND(ISNUMBER(OFFSET('Water Data'!$H$7,0,10*ROW('Water Data'!H165))),'Data Summary'!CI171="Yes"),OFFSET('Water Data'!$H$7,0,10*ROW('Water Data'!H165)),NA())</f>
        <v>#N/A</v>
      </c>
      <c r="U171" s="60" t="e">
        <f ca="true">+IF(AND(ISNUMBER(OFFSET('Water Data'!$H$10,0,10*ROW('Water Data'!H165))),'Data Summary'!CJ171="Yes"),OFFSET('Water Data'!$H$10,0,10*ROW('Water Data'!H165)),NA())</f>
        <v>#N/A</v>
      </c>
      <c r="V171" s="106" t="e">
        <f ca="true">+IF(AND(ISNUMBER(OFFSET('Sanitation Data'!$C$5,0,10*ROW('Sanitation Data'!C165))),'Data Summary'!CK171="Yes"),100-OFFSET('Sanitation Data'!$C$5,0,10*ROW('Sanitation Data'!C165)),NA())</f>
        <v>#N/A</v>
      </c>
      <c r="W171" s="106" t="e">
        <f ca="true">+IF(AND(ISNUMBER(OFFSET('Sanitation Data'!$C$7,0,10*ROW('Sanitation Data'!C165))),'Data Summary'!CL171="Yes"),OFFSET('Sanitation Data'!$C$7,0,10*ROW('Sanitation Data'!C165)),NA())</f>
        <v>#N/A</v>
      </c>
      <c r="X171" s="106" t="e">
        <f ca="true">+IF(AND(ISNUMBER(OFFSET('Sanitation Data'!$C$11,0,10*ROW('Sanitation Data'!C165))),'Data Summary'!CM171="Yes"),OFFSET('Sanitation Data'!$C$11,0,10*ROW('Sanitation Data'!C165)),NA())</f>
        <v>#N/A</v>
      </c>
      <c r="Y171" s="106" t="e">
        <f ca="true">+IF(AND(ISNUMBER(OFFSET('Sanitation Data'!$C$12,0,10*ROW('Sanitation Data'!C165))),'Data Summary'!CN171="Yes"),OFFSET('Sanitation Data'!$C$12,0,10*ROW('Sanitation Data'!C165)),NA())</f>
        <v>#N/A</v>
      </c>
      <c r="Z171" s="106" t="e">
        <f ca="true">+IF(AND(ISNUMBER(OFFSET('Sanitation Data'!$C$13,0,10*ROW('Sanitation Data'!C165))),'Data Summary'!CO171="Yes"),OFFSET('Sanitation Data'!$C$13,0,10*ROW('Sanitation Data'!C165)),NA())</f>
        <v>#N/A</v>
      </c>
      <c r="AA171" s="106" t="e">
        <f ca="true">+IF(AND(ISNUMBER(OFFSET('Sanitation Data'!$D$5,0,10*ROW('Sanitation Data'!D165))),'Data Summary'!CP171="Yes"),100-OFFSET('Sanitation Data'!$D$5,0,10*ROW('Sanitation Data'!D165)),NA())</f>
        <v>#N/A</v>
      </c>
      <c r="AB171" s="106" t="e">
        <f ca="true">+IF(AND(ISNUMBER(OFFSET('Sanitation Data'!$D$7,0,10*ROW('Sanitation Data'!D165))),'Data Summary'!CQ171="Yes"),OFFSET('Sanitation Data'!$D$7,0,10*ROW('Sanitation Data'!D165)),NA())</f>
        <v>#N/A</v>
      </c>
      <c r="AC171" s="106" t="e">
        <f ca="true">+IF(AND(ISNUMBER(OFFSET('Sanitation Data'!$D$11,0,10*ROW('Sanitation Data'!D165))),'Data Summary'!CR171="Yes"),OFFSET('Sanitation Data'!$D$11,0,10*ROW('Sanitation Data'!D165)),NA())</f>
        <v>#N/A</v>
      </c>
      <c r="AD171" s="106" t="e">
        <f ca="true">+IF(AND(ISNUMBER(OFFSET('Sanitation Data'!$D$12,0,10*ROW('Sanitation Data'!D165))),'Data Summary'!CS171="Yes"),OFFSET('Sanitation Data'!$D$12,0,10*ROW('Sanitation Data'!D165)),NA())</f>
        <v>#N/A</v>
      </c>
      <c r="AE171" s="106" t="e">
        <f ca="true">+IF(AND(ISNUMBER(OFFSET('Sanitation Data'!$D$13,0,10*ROW('Sanitation Data'!D165))),'Data Summary'!CT171="Yes"),OFFSET('Sanitation Data'!$D$13,0,10*ROW('Sanitation Data'!D165)),NA())</f>
        <v>#N/A</v>
      </c>
      <c r="AF171" s="106" t="e">
        <f ca="true">+IF(AND(ISNUMBER(OFFSET('Sanitation Data'!$E$5,0,10*ROW('Sanitation Data'!E165))),'Data Summary'!CU171="Yes"),100-OFFSET('Sanitation Data'!$E$5,0,10*ROW('Sanitation Data'!E165)),NA())</f>
        <v>#N/A</v>
      </c>
      <c r="AG171" s="106" t="e">
        <f ca="true">+IF(AND(ISNUMBER(OFFSET('Sanitation Data'!$E$7,0,10*ROW('Sanitation Data'!E165))),'Data Summary'!CV171="Yes"),OFFSET('Sanitation Data'!$E$7,0,10*ROW('Sanitation Data'!E165)),NA())</f>
        <v>#N/A</v>
      </c>
      <c r="AH171" s="106" t="e">
        <f ca="true">+IF(AND(ISNUMBER(OFFSET('Sanitation Data'!$E$11,0,10*ROW('Sanitation Data'!E165))),'Data Summary'!CW171="Yes"),OFFSET('Sanitation Data'!$E$11,0,10*ROW('Sanitation Data'!E165)),NA())</f>
        <v>#N/A</v>
      </c>
      <c r="AI171" s="106" t="e">
        <f ca="true">+IF(AND(ISNUMBER(OFFSET('Sanitation Data'!$E$12,0,10*ROW('Sanitation Data'!E165))),'Data Summary'!CX171="Yes"),OFFSET('Sanitation Data'!$E$12,0,10*ROW('Sanitation Data'!E165)),NA())</f>
        <v>#N/A</v>
      </c>
      <c r="AJ171" s="106" t="e">
        <f ca="true">+IF(AND(ISNUMBER(OFFSET('Sanitation Data'!$E$13,0,10*ROW('Sanitation Data'!E165))),'Data Summary'!CY171="Yes"),OFFSET('Sanitation Data'!$E$13,0,10*ROW('Sanitation Data'!E165)),NA())</f>
        <v>#N/A</v>
      </c>
      <c r="AK171" s="106" t="e">
        <f ca="true">+IF(AND(ISNUMBER(OFFSET('Sanitation Data'!$F$5,0,10*ROW('Sanitation Data'!F165))),'Data Summary'!CZ171="Yes"),100-OFFSET('Sanitation Data'!$F$5,0,10*ROW('Sanitation Data'!F165)),NA())</f>
        <v>#N/A</v>
      </c>
      <c r="AL171" s="106" t="e">
        <f ca="true">+IF(AND(ISNUMBER(OFFSET('Sanitation Data'!$F$7,0,10*ROW('Sanitation Data'!F165))),'Data Summary'!DA171="Yes"),OFFSET('Sanitation Data'!$F$7,0,10*ROW('Sanitation Data'!F165)),NA())</f>
        <v>#N/A</v>
      </c>
      <c r="AM171" s="106" t="e">
        <f ca="true">+IF(AND(ISNUMBER(OFFSET('Sanitation Data'!$F$11,0,10*ROW('Sanitation Data'!F165))),'Data Summary'!DB171="Yes"),OFFSET('Sanitation Data'!$F$11,0,10*ROW('Sanitation Data'!F165)),NA())</f>
        <v>#N/A</v>
      </c>
      <c r="AN171" s="106" t="e">
        <f ca="true">+IF(AND(ISNUMBER(OFFSET('Sanitation Data'!$F$12,0,10*ROW('Sanitation Data'!F165))),'Data Summary'!DC171="Yes"),OFFSET('Sanitation Data'!$F$12,0,10*ROW('Sanitation Data'!F165)),NA())</f>
        <v>#N/A</v>
      </c>
      <c r="AO171" s="106" t="e">
        <f ca="true">+IF(AND(ISNUMBER(OFFSET('Sanitation Data'!$F$13,0,10*ROW('Sanitation Data'!F165))),'Data Summary'!DD171="Yes"),OFFSET('Sanitation Data'!$F$13,0,10*ROW('Sanitation Data'!F165)),NA())</f>
        <v>#N/A</v>
      </c>
      <c r="AP171" s="106" t="e">
        <f ca="true">+IF(AND(ISNUMBER(OFFSET('Sanitation Data'!$G$5,0,10*ROW('Sanitation Data'!G165))),'Data Summary'!DE171="Yes"),100-OFFSET('Sanitation Data'!$G$5,0,10*ROW('Sanitation Data'!G165)),NA())</f>
        <v>#N/A</v>
      </c>
      <c r="AQ171" s="106" t="e">
        <f ca="true">+IF(AND(ISNUMBER(OFFSET('Sanitation Data'!$G$7,0,10*ROW('Sanitation Data'!G165))),'Data Summary'!DF171="Yes"),OFFSET('Sanitation Data'!$G$7,0,10*ROW('Sanitation Data'!G165)),NA())</f>
        <v>#N/A</v>
      </c>
      <c r="AR171" s="106" t="e">
        <f ca="true">+IF(AND(ISNUMBER(OFFSET('Sanitation Data'!$G$11,0,10*ROW('Sanitation Data'!G165))),'Data Summary'!DG171="Yes"),OFFSET('Sanitation Data'!$G$11,0,10*ROW('Sanitation Data'!G165)),NA())</f>
        <v>#N/A</v>
      </c>
      <c r="AS171" s="106" t="e">
        <f ca="true">+IF(AND(ISNUMBER(OFFSET('Sanitation Data'!$G$12,0,10*ROW('Sanitation Data'!G165))),'Data Summary'!DH171="Yes"),OFFSET('Sanitation Data'!$G$12,0,10*ROW('Sanitation Data'!G165)),NA())</f>
        <v>#N/A</v>
      </c>
      <c r="AT171" s="106" t="e">
        <f ca="true">+IF(AND(ISNUMBER(OFFSET('Sanitation Data'!$G$13,0,10*ROW('Sanitation Data'!G165))),'Data Summary'!DI171="Yes"),OFFSET('Sanitation Data'!$G$13,0,10*ROW('Sanitation Data'!G165)),NA())</f>
        <v>#N/A</v>
      </c>
      <c r="AU171" s="106" t="e">
        <f ca="true">+IF(AND(ISNUMBER(OFFSET('Sanitation Data'!$H$5,0,10*ROW('Sanitation Data'!H165))),'Data Summary'!DJ171="Yes"),100-OFFSET('Sanitation Data'!$H$5,0,10*ROW('Sanitation Data'!H165)),NA())</f>
        <v>#N/A</v>
      </c>
      <c r="AV171" s="106" t="e">
        <f ca="true">+IF(AND(ISNUMBER(OFFSET('Sanitation Data'!$H$7,0,10*ROW('Sanitation Data'!H165))),'Data Summary'!DK171="Yes"),OFFSET('Sanitation Data'!$H$7,0,10*ROW('Sanitation Data'!H165)),NA())</f>
        <v>#N/A</v>
      </c>
      <c r="AW171" s="106" t="e">
        <f ca="true">+IF(AND(ISNUMBER(OFFSET('Sanitation Data'!$H$11,0,10*ROW('Sanitation Data'!H165))),'Data Summary'!DL171="Yes"),OFFSET('Sanitation Data'!$H$11,0,10*ROW('Sanitation Data'!H165)),NA())</f>
        <v>#N/A</v>
      </c>
      <c r="AX171" s="106" t="e">
        <f ca="true">+IF(AND(ISNUMBER(OFFSET('Sanitation Data'!$H$12,0,10*ROW('Sanitation Data'!H165))),'Data Summary'!DM171="Yes"),OFFSET('Sanitation Data'!$H$12,0,10*ROW('Sanitation Data'!H165)),NA())</f>
        <v>#N/A</v>
      </c>
      <c r="AY171" s="106" t="e">
        <f ca="true">+IF(AND(ISNUMBER(OFFSET('Sanitation Data'!$H$13,0,10*ROW('Sanitation Data'!H165))),'Data Summary'!DN171="Yes"),OFFSET('Sanitation Data'!$H$13,0,10*ROW('Sanitation Data'!H165)),NA())</f>
        <v>#N/A</v>
      </c>
      <c r="AZ171" s="111" t="e">
        <f ca="true">+IF(AND(ISNUMBER(OFFSET('Hygiene Data'!$C$6,0,10*ROW('Hygiene Data'!C165))),'Data Summary'!DO171="Yes"),OFFSET('Hygiene Data'!$C$6,0,10*ROW('Hygiene Data'!C165)),NA())</f>
        <v>#N/A</v>
      </c>
      <c r="BA171" s="111" t="e">
        <f ca="true">+IF(AND(ISNUMBER(OFFSET('Hygiene Data'!$C$8,0,10*ROW('Hygiene Data'!C165))),'Data Summary'!DP171="Yes"),OFFSET('Hygiene Data'!$C$8,0,10*ROW('Hygiene Data'!C165)),NA())</f>
        <v>#N/A</v>
      </c>
      <c r="BB171" s="111" t="e">
        <f ca="true">+IF(AND(ISNUMBER(OFFSET('Hygiene Data'!$C$10,0,10*ROW('Hygiene Data'!C165))),'Data Summary'!DQ171="Yes"),OFFSET('Hygiene Data'!$C$10,0,10*ROW('Hygiene Data'!C165)),NA())</f>
        <v>#N/A</v>
      </c>
      <c r="BC171" s="111" t="e">
        <f ca="true">+IF(AND(ISNUMBER(OFFSET('Hygiene Data'!$D$6,0,10*ROW('Hygiene Data'!D165))),'Data Summary'!DR171="Yes"),OFFSET('Hygiene Data'!$D$6,0,10*ROW('Hygiene Data'!D165)),NA())</f>
        <v>#N/A</v>
      </c>
      <c r="BD171" s="111" t="e">
        <f ca="true">+IF(AND(ISNUMBER(OFFSET('Hygiene Data'!$D$8,0,10*ROW('Hygiene Data'!D165))),'Data Summary'!DS171="Yes"),OFFSET('Hygiene Data'!$D$8,0,10*ROW('Hygiene Data'!D165)),NA())</f>
        <v>#N/A</v>
      </c>
      <c r="BE171" s="111" t="e">
        <f ca="true">+IF(AND(ISNUMBER(OFFSET('Hygiene Data'!$D$10,0,10*ROW('Hygiene Data'!D165))),'Data Summary'!DT171="Yes"),OFFSET('Hygiene Data'!$D$10,0,10*ROW('Hygiene Data'!D165)),NA())</f>
        <v>#N/A</v>
      </c>
      <c r="BF171" s="111" t="e">
        <f ca="true">+IF(AND(ISNUMBER(OFFSET('Hygiene Data'!$E$6,0,10*ROW('Hygiene Data'!E165))),'Data Summary'!DU171="Yes"),OFFSET('Hygiene Data'!$E$6,0,10*ROW('Hygiene Data'!E165)),NA())</f>
        <v>#N/A</v>
      </c>
      <c r="BG171" s="111" t="e">
        <f ca="true">+IF(AND(ISNUMBER(OFFSET('Hygiene Data'!$E$8,0,10*ROW('Hygiene Data'!E165))),'Data Summary'!DV171="Yes"),OFFSET('Hygiene Data'!$E$8,0,10*ROW('Hygiene Data'!E165)),NA())</f>
        <v>#N/A</v>
      </c>
      <c r="BH171" s="111" t="e">
        <f ca="true">+IF(AND(ISNUMBER(OFFSET('Hygiene Data'!$E$10,0,10*ROW('Hygiene Data'!E165))),'Data Summary'!DW171="Yes"),OFFSET('Hygiene Data'!$E$10,0,10*ROW('Hygiene Data'!E165)),NA())</f>
        <v>#N/A</v>
      </c>
      <c r="BI171" s="111" t="e">
        <f ca="true">+IF(AND(ISNUMBER(OFFSET('Hygiene Data'!$F$6,0,10*ROW('Hygiene Data'!F165))),'Data Summary'!DX171="Yes"),OFFSET('Hygiene Data'!$F$6,0,10*ROW('Hygiene Data'!F165)),NA())</f>
        <v>#N/A</v>
      </c>
      <c r="BJ171" s="111" t="e">
        <f ca="true">+IF(AND(ISNUMBER(OFFSET('Hygiene Data'!$F$8,0,10*ROW('Hygiene Data'!F165))),'Data Summary'!DY171="Yes"),OFFSET('Hygiene Data'!$F$8,0,10*ROW('Hygiene Data'!F165)),NA())</f>
        <v>#N/A</v>
      </c>
      <c r="BK171" s="111" t="e">
        <f ca="true">+IF(AND(ISNUMBER(OFFSET('Hygiene Data'!$F$10,0,10*ROW('Hygiene Data'!F165))),'Data Summary'!DZ171="Yes"),OFFSET('Hygiene Data'!$F$10,0,10*ROW('Hygiene Data'!F165)),NA())</f>
        <v>#N/A</v>
      </c>
      <c r="BL171" s="111" t="e">
        <f ca="true">+IF(AND(ISNUMBER(OFFSET('Hygiene Data'!$G$6,0,10*ROW('Hygiene Data'!G165))),'Data Summary'!EA171="Yes"),OFFSET('Hygiene Data'!$G$6,0,10*ROW('Hygiene Data'!G165)),NA())</f>
        <v>#N/A</v>
      </c>
      <c r="BM171" s="111" t="e">
        <f ca="true">+IF(AND(ISNUMBER(OFFSET('Hygiene Data'!$G$8,0,10*ROW('Hygiene Data'!G165))),'Data Summary'!EB171="Yes"),OFFSET('Hygiene Data'!$G$8,0,10*ROW('Hygiene Data'!G165)),NA())</f>
        <v>#N/A</v>
      </c>
      <c r="BN171" s="111" t="e">
        <f ca="true">+IF(AND(ISNUMBER(OFFSET('Hygiene Data'!$G$10,0,10*ROW('Hygiene Data'!G165))),'Data Summary'!EC171="Yes"),OFFSET('Hygiene Data'!$G$10,0,10*ROW('Hygiene Data'!G165)),NA())</f>
        <v>#N/A</v>
      </c>
      <c r="BO171" s="111" t="e">
        <f ca="true">+IF(AND(ISNUMBER(OFFSET('Hygiene Data'!$H$6,0,10*ROW('Hygiene Data'!H165))),'Data Summary'!ED171="Yes"),OFFSET('Hygiene Data'!$H$6,0,10*ROW('Hygiene Data'!H165)),NA())</f>
        <v>#N/A</v>
      </c>
      <c r="BP171" s="111" t="e">
        <f ca="true">+IF(AND(ISNUMBER(OFFSET('Hygiene Data'!$H$8,0,10*ROW('Hygiene Data'!H165))),'Data Summary'!EE171="Yes"),OFFSET('Hygiene Data'!$H$8,0,10*ROW('Hygiene Data'!H165)),NA())</f>
        <v>#N/A</v>
      </c>
      <c r="BQ171" s="111" t="e">
        <f ca="true">+IF(AND(ISNUMBER(OFFSET('Hygiene Data'!$H$10,0,10*ROW('Hygiene Data'!H165))),'Data Summary'!EF171="Yes"),OFFSET('Hygiene Data'!$H$10,0,10*ROW('Hygiene Data'!H165)),NA())</f>
        <v>#N/A</v>
      </c>
    </row>
    <row r="172" x14ac:dyDescent="0.2">
      <c r="A172" s="59" t="e">
        <f ca="true">+IF(OFFSET('Water Data'!$B$1,0,10*ROW('Water Data'!B166))="",NA(),OFFSET('Water Data'!$B$1,0,10*ROW('Water Data'!B166)))</f>
        <v>#N/A</v>
      </c>
      <c r="B172" s="59" t="e">
        <f ca="true">+IF(OFFSET('Water Data'!$A$3,0,10*ROW('Water Data'!A169))="",NA(),OFFSET('Water Data'!$A$3,0,10*ROW('Water Data'!A169)))</f>
        <v>#N/A</v>
      </c>
      <c r="C172" s="59" t="e">
        <f ca="true">+IF(OFFSET('Water Data'!$C$3,0,10*ROW('Water Data'!C169))="",NA(),OFFSET('Water Data'!$C$3,0,10*ROW('Water Data'!C169)))</f>
        <v>#N/A</v>
      </c>
      <c r="D172" s="60" t="e">
        <f ca="true">+IF(AND(ISNUMBER(OFFSET('Water Data'!$C$5,0,10*ROW('Water Data'!C166))),'Data Summary'!BS172="Yes"),100-OFFSET('Water Data'!$C$5,0,10*ROW('Water Data'!C166)),NA())</f>
        <v>#N/A</v>
      </c>
      <c r="E172" s="60" t="e">
        <f ca="true">+IF(AND(ISNUMBER(OFFSET('Water Data'!$C$7,0,10*ROW('Water Data'!C166))),'Data Summary'!BT172="Yes"),OFFSET('Water Data'!$C$7,0,10*ROW('Water Data'!C166)),NA())</f>
        <v>#N/A</v>
      </c>
      <c r="F172" s="60" t="e">
        <f ca="true">+IF(AND(ISNUMBER(OFFSET('Water Data'!$C$10,0,10*ROW('Water Data'!C166))),'Data Summary'!BU172="Yes"),OFFSET('Water Data'!$C$10,0,10*ROW('Water Data'!C166)),NA())</f>
        <v>#N/A</v>
      </c>
      <c r="G172" s="60" t="e">
        <f ca="true">+IF(AND(ISNUMBER(OFFSET('Water Data'!$D$5,0,10*ROW('Water Data'!D166))),'Data Summary'!BV172="Yes"),100-OFFSET('Water Data'!$D$5,0,10*ROW('Water Data'!D166)),NA())</f>
        <v>#N/A</v>
      </c>
      <c r="H172" s="60" t="e">
        <f ca="true">+IF(AND(ISNUMBER(OFFSET('Water Data'!$D$7,0,10*ROW('Water Data'!D166))),'Data Summary'!BW172="Yes"),OFFSET('Water Data'!$D$7,0,10*ROW('Water Data'!D166)),NA())</f>
        <v>#N/A</v>
      </c>
      <c r="I172" s="60" t="e">
        <f ca="true">+IF(AND(ISNUMBER(OFFSET('Water Data'!$D$10,0,10*ROW('Water Data'!D166))),'Data Summary'!BX172="Yes"),OFFSET('Water Data'!$D$10,0,10*ROW('Water Data'!D166)),NA())</f>
        <v>#N/A</v>
      </c>
      <c r="J172" s="60" t="e">
        <f ca="true">+IF(AND(ISNUMBER(OFFSET('Water Data'!$E$5,0,10*ROW('Water Data'!E166))),'Data Summary'!BY172="Yes"),100-OFFSET('Water Data'!$E$5,0,10*ROW('Water Data'!E166)),NA())</f>
        <v>#N/A</v>
      </c>
      <c r="K172" s="60" t="e">
        <f ca="true">+IF(AND(ISNUMBER(OFFSET('Water Data'!$E$7,0,10*ROW('Water Data'!E166))),'Data Summary'!BZ172="Yes"),OFFSET('Water Data'!$E$7,0,10*ROW('Water Data'!E166)),NA())</f>
        <v>#N/A</v>
      </c>
      <c r="L172" s="60" t="e">
        <f ca="true">+IF(AND(ISNUMBER(OFFSET('Water Data'!$E$10,0,10*ROW('Water Data'!E166))),'Data Summary'!CA172="Yes"),OFFSET('Water Data'!$E$10,0,10*ROW('Water Data'!E166)),NA())</f>
        <v>#N/A</v>
      </c>
      <c r="M172" s="60" t="e">
        <f ca="true">+IF(AND(ISNUMBER(OFFSET('Water Data'!$F$5,0,10*ROW('Water Data'!F166))),'Data Summary'!CB172="Yes"),100-OFFSET('Water Data'!$F$5,0,10*ROW('Water Data'!F166)),NA())</f>
        <v>#N/A</v>
      </c>
      <c r="N172" s="60" t="e">
        <f ca="true">+IF(AND(ISNUMBER(OFFSET('Water Data'!$F$7,0,10*ROW('Water Data'!F166))),'Data Summary'!CC172="Yes"),OFFSET('Water Data'!$F$7,0,10*ROW('Water Data'!F166)),NA())</f>
        <v>#N/A</v>
      </c>
      <c r="O172" s="60" t="e">
        <f ca="true">+IF(AND(ISNUMBER(OFFSET('Water Data'!$F$10,0,10*ROW('Water Data'!F166))),'Data Summary'!CD172="Yes"),OFFSET('Water Data'!$F$10,0,10*ROW('Water Data'!F166)),NA())</f>
        <v>#N/A</v>
      </c>
      <c r="P172" s="60" t="e">
        <f ca="true">+IF(AND(ISNUMBER(OFFSET('Water Data'!$G$5,0,10*ROW('Water Data'!G166))),'Data Summary'!CE172="Yes"),100-OFFSET('Water Data'!$G$5,0,10*ROW('Water Data'!G166)),NA())</f>
        <v>#N/A</v>
      </c>
      <c r="Q172" s="60" t="e">
        <f ca="true">+IF(AND(ISNUMBER(OFFSET('Water Data'!$G$7,0,10*ROW('Water Data'!G166))),'Data Summary'!CF172="Yes"),OFFSET('Water Data'!$G$7,0,10*ROW('Water Data'!G166)),NA())</f>
        <v>#N/A</v>
      </c>
      <c r="R172" s="60" t="e">
        <f ca="true">+IF(AND(ISNUMBER(OFFSET('Water Data'!$G$10,0,10*ROW('Water Data'!G166))),'Data Summary'!CG172="Yes"),OFFSET('Water Data'!$G$10,0,10*ROW('Water Data'!G166)),NA())</f>
        <v>#N/A</v>
      </c>
      <c r="S172" s="60" t="e">
        <f ca="true">+IF(AND(ISNUMBER(OFFSET('Water Data'!$H$5,0,10*ROW('Water Data'!H166))),'Data Summary'!CH172="Yes"),100-OFFSET('Water Data'!$H$5,0,10*ROW('Water Data'!H166)),NA())</f>
        <v>#N/A</v>
      </c>
      <c r="T172" s="60" t="e">
        <f ca="true">+IF(AND(ISNUMBER(OFFSET('Water Data'!$H$7,0,10*ROW('Water Data'!H166))),'Data Summary'!CI172="Yes"),OFFSET('Water Data'!$H$7,0,10*ROW('Water Data'!H166)),NA())</f>
        <v>#N/A</v>
      </c>
      <c r="U172" s="60" t="e">
        <f ca="true">+IF(AND(ISNUMBER(OFFSET('Water Data'!$H$10,0,10*ROW('Water Data'!H166))),'Data Summary'!CJ172="Yes"),OFFSET('Water Data'!$H$10,0,10*ROW('Water Data'!H166)),NA())</f>
        <v>#N/A</v>
      </c>
      <c r="V172" s="106" t="e">
        <f ca="true">+IF(AND(ISNUMBER(OFFSET('Sanitation Data'!$C$5,0,10*ROW('Sanitation Data'!C166))),'Data Summary'!CK172="Yes"),100-OFFSET('Sanitation Data'!$C$5,0,10*ROW('Sanitation Data'!C166)),NA())</f>
        <v>#N/A</v>
      </c>
      <c r="W172" s="106" t="e">
        <f ca="true">+IF(AND(ISNUMBER(OFFSET('Sanitation Data'!$C$7,0,10*ROW('Sanitation Data'!C166))),'Data Summary'!CL172="Yes"),OFFSET('Sanitation Data'!$C$7,0,10*ROW('Sanitation Data'!C166)),NA())</f>
        <v>#N/A</v>
      </c>
      <c r="X172" s="106" t="e">
        <f ca="true">+IF(AND(ISNUMBER(OFFSET('Sanitation Data'!$C$11,0,10*ROW('Sanitation Data'!C166))),'Data Summary'!CM172="Yes"),OFFSET('Sanitation Data'!$C$11,0,10*ROW('Sanitation Data'!C166)),NA())</f>
        <v>#N/A</v>
      </c>
      <c r="Y172" s="106" t="e">
        <f ca="true">+IF(AND(ISNUMBER(OFFSET('Sanitation Data'!$C$12,0,10*ROW('Sanitation Data'!C166))),'Data Summary'!CN172="Yes"),OFFSET('Sanitation Data'!$C$12,0,10*ROW('Sanitation Data'!C166)),NA())</f>
        <v>#N/A</v>
      </c>
      <c r="Z172" s="106" t="e">
        <f ca="true">+IF(AND(ISNUMBER(OFFSET('Sanitation Data'!$C$13,0,10*ROW('Sanitation Data'!C166))),'Data Summary'!CO172="Yes"),OFFSET('Sanitation Data'!$C$13,0,10*ROW('Sanitation Data'!C166)),NA())</f>
        <v>#N/A</v>
      </c>
      <c r="AA172" s="106" t="e">
        <f ca="true">+IF(AND(ISNUMBER(OFFSET('Sanitation Data'!$D$5,0,10*ROW('Sanitation Data'!D166))),'Data Summary'!CP172="Yes"),100-OFFSET('Sanitation Data'!$D$5,0,10*ROW('Sanitation Data'!D166)),NA())</f>
        <v>#N/A</v>
      </c>
      <c r="AB172" s="106" t="e">
        <f ca="true">+IF(AND(ISNUMBER(OFFSET('Sanitation Data'!$D$7,0,10*ROW('Sanitation Data'!D166))),'Data Summary'!CQ172="Yes"),OFFSET('Sanitation Data'!$D$7,0,10*ROW('Sanitation Data'!D166)),NA())</f>
        <v>#N/A</v>
      </c>
      <c r="AC172" s="106" t="e">
        <f ca="true">+IF(AND(ISNUMBER(OFFSET('Sanitation Data'!$D$11,0,10*ROW('Sanitation Data'!D166))),'Data Summary'!CR172="Yes"),OFFSET('Sanitation Data'!$D$11,0,10*ROW('Sanitation Data'!D166)),NA())</f>
        <v>#N/A</v>
      </c>
      <c r="AD172" s="106" t="e">
        <f ca="true">+IF(AND(ISNUMBER(OFFSET('Sanitation Data'!$D$12,0,10*ROW('Sanitation Data'!D166))),'Data Summary'!CS172="Yes"),OFFSET('Sanitation Data'!$D$12,0,10*ROW('Sanitation Data'!D166)),NA())</f>
        <v>#N/A</v>
      </c>
      <c r="AE172" s="106" t="e">
        <f ca="true">+IF(AND(ISNUMBER(OFFSET('Sanitation Data'!$D$13,0,10*ROW('Sanitation Data'!D166))),'Data Summary'!CT172="Yes"),OFFSET('Sanitation Data'!$D$13,0,10*ROW('Sanitation Data'!D166)),NA())</f>
        <v>#N/A</v>
      </c>
      <c r="AF172" s="106" t="e">
        <f ca="true">+IF(AND(ISNUMBER(OFFSET('Sanitation Data'!$E$5,0,10*ROW('Sanitation Data'!E166))),'Data Summary'!CU172="Yes"),100-OFFSET('Sanitation Data'!$E$5,0,10*ROW('Sanitation Data'!E166)),NA())</f>
        <v>#N/A</v>
      </c>
      <c r="AG172" s="106" t="e">
        <f ca="true">+IF(AND(ISNUMBER(OFFSET('Sanitation Data'!$E$7,0,10*ROW('Sanitation Data'!E166))),'Data Summary'!CV172="Yes"),OFFSET('Sanitation Data'!$E$7,0,10*ROW('Sanitation Data'!E166)),NA())</f>
        <v>#N/A</v>
      </c>
      <c r="AH172" s="106" t="e">
        <f ca="true">+IF(AND(ISNUMBER(OFFSET('Sanitation Data'!$E$11,0,10*ROW('Sanitation Data'!E166))),'Data Summary'!CW172="Yes"),OFFSET('Sanitation Data'!$E$11,0,10*ROW('Sanitation Data'!E166)),NA())</f>
        <v>#N/A</v>
      </c>
      <c r="AI172" s="106" t="e">
        <f ca="true">+IF(AND(ISNUMBER(OFFSET('Sanitation Data'!$E$12,0,10*ROW('Sanitation Data'!E166))),'Data Summary'!CX172="Yes"),OFFSET('Sanitation Data'!$E$12,0,10*ROW('Sanitation Data'!E166)),NA())</f>
        <v>#N/A</v>
      </c>
      <c r="AJ172" s="106" t="e">
        <f ca="true">+IF(AND(ISNUMBER(OFFSET('Sanitation Data'!$E$13,0,10*ROW('Sanitation Data'!E166))),'Data Summary'!CY172="Yes"),OFFSET('Sanitation Data'!$E$13,0,10*ROW('Sanitation Data'!E166)),NA())</f>
        <v>#N/A</v>
      </c>
      <c r="AK172" s="106" t="e">
        <f ca="true">+IF(AND(ISNUMBER(OFFSET('Sanitation Data'!$F$5,0,10*ROW('Sanitation Data'!F166))),'Data Summary'!CZ172="Yes"),100-OFFSET('Sanitation Data'!$F$5,0,10*ROW('Sanitation Data'!F166)),NA())</f>
        <v>#N/A</v>
      </c>
      <c r="AL172" s="106" t="e">
        <f ca="true">+IF(AND(ISNUMBER(OFFSET('Sanitation Data'!$F$7,0,10*ROW('Sanitation Data'!F166))),'Data Summary'!DA172="Yes"),OFFSET('Sanitation Data'!$F$7,0,10*ROW('Sanitation Data'!F166)),NA())</f>
        <v>#N/A</v>
      </c>
      <c r="AM172" s="106" t="e">
        <f ca="true">+IF(AND(ISNUMBER(OFFSET('Sanitation Data'!$F$11,0,10*ROW('Sanitation Data'!F166))),'Data Summary'!DB172="Yes"),OFFSET('Sanitation Data'!$F$11,0,10*ROW('Sanitation Data'!F166)),NA())</f>
        <v>#N/A</v>
      </c>
      <c r="AN172" s="106" t="e">
        <f ca="true">+IF(AND(ISNUMBER(OFFSET('Sanitation Data'!$F$12,0,10*ROW('Sanitation Data'!F166))),'Data Summary'!DC172="Yes"),OFFSET('Sanitation Data'!$F$12,0,10*ROW('Sanitation Data'!F166)),NA())</f>
        <v>#N/A</v>
      </c>
      <c r="AO172" s="106" t="e">
        <f ca="true">+IF(AND(ISNUMBER(OFFSET('Sanitation Data'!$F$13,0,10*ROW('Sanitation Data'!F166))),'Data Summary'!DD172="Yes"),OFFSET('Sanitation Data'!$F$13,0,10*ROW('Sanitation Data'!F166)),NA())</f>
        <v>#N/A</v>
      </c>
      <c r="AP172" s="106" t="e">
        <f ca="true">+IF(AND(ISNUMBER(OFFSET('Sanitation Data'!$G$5,0,10*ROW('Sanitation Data'!G166))),'Data Summary'!DE172="Yes"),100-OFFSET('Sanitation Data'!$G$5,0,10*ROW('Sanitation Data'!G166)),NA())</f>
        <v>#N/A</v>
      </c>
      <c r="AQ172" s="106" t="e">
        <f ca="true">+IF(AND(ISNUMBER(OFFSET('Sanitation Data'!$G$7,0,10*ROW('Sanitation Data'!G166))),'Data Summary'!DF172="Yes"),OFFSET('Sanitation Data'!$G$7,0,10*ROW('Sanitation Data'!G166)),NA())</f>
        <v>#N/A</v>
      </c>
      <c r="AR172" s="106" t="e">
        <f ca="true">+IF(AND(ISNUMBER(OFFSET('Sanitation Data'!$G$11,0,10*ROW('Sanitation Data'!G166))),'Data Summary'!DG172="Yes"),OFFSET('Sanitation Data'!$G$11,0,10*ROW('Sanitation Data'!G166)),NA())</f>
        <v>#N/A</v>
      </c>
      <c r="AS172" s="106" t="e">
        <f ca="true">+IF(AND(ISNUMBER(OFFSET('Sanitation Data'!$G$12,0,10*ROW('Sanitation Data'!G166))),'Data Summary'!DH172="Yes"),OFFSET('Sanitation Data'!$G$12,0,10*ROW('Sanitation Data'!G166)),NA())</f>
        <v>#N/A</v>
      </c>
      <c r="AT172" s="106" t="e">
        <f ca="true">+IF(AND(ISNUMBER(OFFSET('Sanitation Data'!$G$13,0,10*ROW('Sanitation Data'!G166))),'Data Summary'!DI172="Yes"),OFFSET('Sanitation Data'!$G$13,0,10*ROW('Sanitation Data'!G166)),NA())</f>
        <v>#N/A</v>
      </c>
      <c r="AU172" s="106" t="e">
        <f ca="true">+IF(AND(ISNUMBER(OFFSET('Sanitation Data'!$H$5,0,10*ROW('Sanitation Data'!H166))),'Data Summary'!DJ172="Yes"),100-OFFSET('Sanitation Data'!$H$5,0,10*ROW('Sanitation Data'!H166)),NA())</f>
        <v>#N/A</v>
      </c>
      <c r="AV172" s="106" t="e">
        <f ca="true">+IF(AND(ISNUMBER(OFFSET('Sanitation Data'!$H$7,0,10*ROW('Sanitation Data'!H166))),'Data Summary'!DK172="Yes"),OFFSET('Sanitation Data'!$H$7,0,10*ROW('Sanitation Data'!H166)),NA())</f>
        <v>#N/A</v>
      </c>
      <c r="AW172" s="106" t="e">
        <f ca="true">+IF(AND(ISNUMBER(OFFSET('Sanitation Data'!$H$11,0,10*ROW('Sanitation Data'!H166))),'Data Summary'!DL172="Yes"),OFFSET('Sanitation Data'!$H$11,0,10*ROW('Sanitation Data'!H166)),NA())</f>
        <v>#N/A</v>
      </c>
      <c r="AX172" s="106" t="e">
        <f ca="true">+IF(AND(ISNUMBER(OFFSET('Sanitation Data'!$H$12,0,10*ROW('Sanitation Data'!H166))),'Data Summary'!DM172="Yes"),OFFSET('Sanitation Data'!$H$12,0,10*ROW('Sanitation Data'!H166)),NA())</f>
        <v>#N/A</v>
      </c>
      <c r="AY172" s="106" t="e">
        <f ca="true">+IF(AND(ISNUMBER(OFFSET('Sanitation Data'!$H$13,0,10*ROW('Sanitation Data'!H166))),'Data Summary'!DN172="Yes"),OFFSET('Sanitation Data'!$H$13,0,10*ROW('Sanitation Data'!H166)),NA())</f>
        <v>#N/A</v>
      </c>
      <c r="AZ172" s="111" t="e">
        <f ca="true">+IF(AND(ISNUMBER(OFFSET('Hygiene Data'!$C$6,0,10*ROW('Hygiene Data'!C166))),'Data Summary'!DO172="Yes"),OFFSET('Hygiene Data'!$C$6,0,10*ROW('Hygiene Data'!C166)),NA())</f>
        <v>#N/A</v>
      </c>
      <c r="BA172" s="111" t="e">
        <f ca="true">+IF(AND(ISNUMBER(OFFSET('Hygiene Data'!$C$8,0,10*ROW('Hygiene Data'!C166))),'Data Summary'!DP172="Yes"),OFFSET('Hygiene Data'!$C$8,0,10*ROW('Hygiene Data'!C166)),NA())</f>
        <v>#N/A</v>
      </c>
      <c r="BB172" s="111" t="e">
        <f ca="true">+IF(AND(ISNUMBER(OFFSET('Hygiene Data'!$C$10,0,10*ROW('Hygiene Data'!C166))),'Data Summary'!DQ172="Yes"),OFFSET('Hygiene Data'!$C$10,0,10*ROW('Hygiene Data'!C166)),NA())</f>
        <v>#N/A</v>
      </c>
      <c r="BC172" s="111" t="e">
        <f ca="true">+IF(AND(ISNUMBER(OFFSET('Hygiene Data'!$D$6,0,10*ROW('Hygiene Data'!D166))),'Data Summary'!DR172="Yes"),OFFSET('Hygiene Data'!$D$6,0,10*ROW('Hygiene Data'!D166)),NA())</f>
        <v>#N/A</v>
      </c>
      <c r="BD172" s="111" t="e">
        <f ca="true">+IF(AND(ISNUMBER(OFFSET('Hygiene Data'!$D$8,0,10*ROW('Hygiene Data'!D166))),'Data Summary'!DS172="Yes"),OFFSET('Hygiene Data'!$D$8,0,10*ROW('Hygiene Data'!D166)),NA())</f>
        <v>#N/A</v>
      </c>
      <c r="BE172" s="111" t="e">
        <f ca="true">+IF(AND(ISNUMBER(OFFSET('Hygiene Data'!$D$10,0,10*ROW('Hygiene Data'!D166))),'Data Summary'!DT172="Yes"),OFFSET('Hygiene Data'!$D$10,0,10*ROW('Hygiene Data'!D166)),NA())</f>
        <v>#N/A</v>
      </c>
      <c r="BF172" s="111" t="e">
        <f ca="true">+IF(AND(ISNUMBER(OFFSET('Hygiene Data'!$E$6,0,10*ROW('Hygiene Data'!E166))),'Data Summary'!DU172="Yes"),OFFSET('Hygiene Data'!$E$6,0,10*ROW('Hygiene Data'!E166)),NA())</f>
        <v>#N/A</v>
      </c>
      <c r="BG172" s="111" t="e">
        <f ca="true">+IF(AND(ISNUMBER(OFFSET('Hygiene Data'!$E$8,0,10*ROW('Hygiene Data'!E166))),'Data Summary'!DV172="Yes"),OFFSET('Hygiene Data'!$E$8,0,10*ROW('Hygiene Data'!E166)),NA())</f>
        <v>#N/A</v>
      </c>
      <c r="BH172" s="111" t="e">
        <f ca="true">+IF(AND(ISNUMBER(OFFSET('Hygiene Data'!$E$10,0,10*ROW('Hygiene Data'!E166))),'Data Summary'!DW172="Yes"),OFFSET('Hygiene Data'!$E$10,0,10*ROW('Hygiene Data'!E166)),NA())</f>
        <v>#N/A</v>
      </c>
      <c r="BI172" s="111" t="e">
        <f ca="true">+IF(AND(ISNUMBER(OFFSET('Hygiene Data'!$F$6,0,10*ROW('Hygiene Data'!F166))),'Data Summary'!DX172="Yes"),OFFSET('Hygiene Data'!$F$6,0,10*ROW('Hygiene Data'!F166)),NA())</f>
        <v>#N/A</v>
      </c>
      <c r="BJ172" s="111" t="e">
        <f ca="true">+IF(AND(ISNUMBER(OFFSET('Hygiene Data'!$F$8,0,10*ROW('Hygiene Data'!F166))),'Data Summary'!DY172="Yes"),OFFSET('Hygiene Data'!$F$8,0,10*ROW('Hygiene Data'!F166)),NA())</f>
        <v>#N/A</v>
      </c>
      <c r="BK172" s="111" t="e">
        <f ca="true">+IF(AND(ISNUMBER(OFFSET('Hygiene Data'!$F$10,0,10*ROW('Hygiene Data'!F166))),'Data Summary'!DZ172="Yes"),OFFSET('Hygiene Data'!$F$10,0,10*ROW('Hygiene Data'!F166)),NA())</f>
        <v>#N/A</v>
      </c>
      <c r="BL172" s="111" t="e">
        <f ca="true">+IF(AND(ISNUMBER(OFFSET('Hygiene Data'!$G$6,0,10*ROW('Hygiene Data'!G166))),'Data Summary'!EA172="Yes"),OFFSET('Hygiene Data'!$G$6,0,10*ROW('Hygiene Data'!G166)),NA())</f>
        <v>#N/A</v>
      </c>
      <c r="BM172" s="111" t="e">
        <f ca="true">+IF(AND(ISNUMBER(OFFSET('Hygiene Data'!$G$8,0,10*ROW('Hygiene Data'!G166))),'Data Summary'!EB172="Yes"),OFFSET('Hygiene Data'!$G$8,0,10*ROW('Hygiene Data'!G166)),NA())</f>
        <v>#N/A</v>
      </c>
      <c r="BN172" s="111" t="e">
        <f ca="true">+IF(AND(ISNUMBER(OFFSET('Hygiene Data'!$G$10,0,10*ROW('Hygiene Data'!G166))),'Data Summary'!EC172="Yes"),OFFSET('Hygiene Data'!$G$10,0,10*ROW('Hygiene Data'!G166)),NA())</f>
        <v>#N/A</v>
      </c>
      <c r="BO172" s="111" t="e">
        <f ca="true">+IF(AND(ISNUMBER(OFFSET('Hygiene Data'!$H$6,0,10*ROW('Hygiene Data'!H166))),'Data Summary'!ED172="Yes"),OFFSET('Hygiene Data'!$H$6,0,10*ROW('Hygiene Data'!H166)),NA())</f>
        <v>#N/A</v>
      </c>
      <c r="BP172" s="111" t="e">
        <f ca="true">+IF(AND(ISNUMBER(OFFSET('Hygiene Data'!$H$8,0,10*ROW('Hygiene Data'!H166))),'Data Summary'!EE172="Yes"),OFFSET('Hygiene Data'!$H$8,0,10*ROW('Hygiene Data'!H166)),NA())</f>
        <v>#N/A</v>
      </c>
      <c r="BQ172" s="111" t="e">
        <f ca="true">+IF(AND(ISNUMBER(OFFSET('Hygiene Data'!$H$10,0,10*ROW('Hygiene Data'!H166))),'Data Summary'!EF172="Yes"),OFFSET('Hygiene Data'!$H$10,0,10*ROW('Hygiene Data'!H166)),NA())</f>
        <v>#N/A</v>
      </c>
    </row>
    <row r="173" x14ac:dyDescent="0.2">
      <c r="A173" s="59" t="e">
        <f ca="true">+IF(OFFSET('Water Data'!$B$1,0,10*ROW('Water Data'!B167))="",NA(),OFFSET('Water Data'!$B$1,0,10*ROW('Water Data'!B167)))</f>
        <v>#N/A</v>
      </c>
      <c r="B173" s="59" t="e">
        <f ca="true">+IF(OFFSET('Water Data'!$A$3,0,10*ROW('Water Data'!A170))="",NA(),OFFSET('Water Data'!$A$3,0,10*ROW('Water Data'!A170)))</f>
        <v>#N/A</v>
      </c>
      <c r="C173" s="59" t="e">
        <f ca="true">+IF(OFFSET('Water Data'!$C$3,0,10*ROW('Water Data'!C170))="",NA(),OFFSET('Water Data'!$C$3,0,10*ROW('Water Data'!C170)))</f>
        <v>#N/A</v>
      </c>
      <c r="D173" s="60" t="e">
        <f ca="true">+IF(AND(ISNUMBER(OFFSET('Water Data'!$C$5,0,10*ROW('Water Data'!C167))),'Data Summary'!BS173="Yes"),100-OFFSET('Water Data'!$C$5,0,10*ROW('Water Data'!C167)),NA())</f>
        <v>#N/A</v>
      </c>
      <c r="E173" s="60" t="e">
        <f ca="true">+IF(AND(ISNUMBER(OFFSET('Water Data'!$C$7,0,10*ROW('Water Data'!C167))),'Data Summary'!BT173="Yes"),OFFSET('Water Data'!$C$7,0,10*ROW('Water Data'!C167)),NA())</f>
        <v>#N/A</v>
      </c>
      <c r="F173" s="60" t="e">
        <f ca="true">+IF(AND(ISNUMBER(OFFSET('Water Data'!$C$10,0,10*ROW('Water Data'!C167))),'Data Summary'!BU173="Yes"),OFFSET('Water Data'!$C$10,0,10*ROW('Water Data'!C167)),NA())</f>
        <v>#N/A</v>
      </c>
      <c r="G173" s="60" t="e">
        <f ca="true">+IF(AND(ISNUMBER(OFFSET('Water Data'!$D$5,0,10*ROW('Water Data'!D167))),'Data Summary'!BV173="Yes"),100-OFFSET('Water Data'!$D$5,0,10*ROW('Water Data'!D167)),NA())</f>
        <v>#N/A</v>
      </c>
      <c r="H173" s="60" t="e">
        <f ca="true">+IF(AND(ISNUMBER(OFFSET('Water Data'!$D$7,0,10*ROW('Water Data'!D167))),'Data Summary'!BW173="Yes"),OFFSET('Water Data'!$D$7,0,10*ROW('Water Data'!D167)),NA())</f>
        <v>#N/A</v>
      </c>
      <c r="I173" s="60" t="e">
        <f ca="true">+IF(AND(ISNUMBER(OFFSET('Water Data'!$D$10,0,10*ROW('Water Data'!D167))),'Data Summary'!BX173="Yes"),OFFSET('Water Data'!$D$10,0,10*ROW('Water Data'!D167)),NA())</f>
        <v>#N/A</v>
      </c>
      <c r="J173" s="60" t="e">
        <f ca="true">+IF(AND(ISNUMBER(OFFSET('Water Data'!$E$5,0,10*ROW('Water Data'!E167))),'Data Summary'!BY173="Yes"),100-OFFSET('Water Data'!$E$5,0,10*ROW('Water Data'!E167)),NA())</f>
        <v>#N/A</v>
      </c>
      <c r="K173" s="60" t="e">
        <f ca="true">+IF(AND(ISNUMBER(OFFSET('Water Data'!$E$7,0,10*ROW('Water Data'!E167))),'Data Summary'!BZ173="Yes"),OFFSET('Water Data'!$E$7,0,10*ROW('Water Data'!E167)),NA())</f>
        <v>#N/A</v>
      </c>
      <c r="L173" s="60" t="e">
        <f ca="true">+IF(AND(ISNUMBER(OFFSET('Water Data'!$E$10,0,10*ROW('Water Data'!E167))),'Data Summary'!CA173="Yes"),OFFSET('Water Data'!$E$10,0,10*ROW('Water Data'!E167)),NA())</f>
        <v>#N/A</v>
      </c>
      <c r="M173" s="60" t="e">
        <f ca="true">+IF(AND(ISNUMBER(OFFSET('Water Data'!$F$5,0,10*ROW('Water Data'!F167))),'Data Summary'!CB173="Yes"),100-OFFSET('Water Data'!$F$5,0,10*ROW('Water Data'!F167)),NA())</f>
        <v>#N/A</v>
      </c>
      <c r="N173" s="60" t="e">
        <f ca="true">+IF(AND(ISNUMBER(OFFSET('Water Data'!$F$7,0,10*ROW('Water Data'!F167))),'Data Summary'!CC173="Yes"),OFFSET('Water Data'!$F$7,0,10*ROW('Water Data'!F167)),NA())</f>
        <v>#N/A</v>
      </c>
      <c r="O173" s="60" t="e">
        <f ca="true">+IF(AND(ISNUMBER(OFFSET('Water Data'!$F$10,0,10*ROW('Water Data'!F167))),'Data Summary'!CD173="Yes"),OFFSET('Water Data'!$F$10,0,10*ROW('Water Data'!F167)),NA())</f>
        <v>#N/A</v>
      </c>
      <c r="P173" s="60" t="e">
        <f ca="true">+IF(AND(ISNUMBER(OFFSET('Water Data'!$G$5,0,10*ROW('Water Data'!G167))),'Data Summary'!CE173="Yes"),100-OFFSET('Water Data'!$G$5,0,10*ROW('Water Data'!G167)),NA())</f>
        <v>#N/A</v>
      </c>
      <c r="Q173" s="60" t="e">
        <f ca="true">+IF(AND(ISNUMBER(OFFSET('Water Data'!$G$7,0,10*ROW('Water Data'!G167))),'Data Summary'!CF173="Yes"),OFFSET('Water Data'!$G$7,0,10*ROW('Water Data'!G167)),NA())</f>
        <v>#N/A</v>
      </c>
      <c r="R173" s="60" t="e">
        <f ca="true">+IF(AND(ISNUMBER(OFFSET('Water Data'!$G$10,0,10*ROW('Water Data'!G167))),'Data Summary'!CG173="Yes"),OFFSET('Water Data'!$G$10,0,10*ROW('Water Data'!G167)),NA())</f>
        <v>#N/A</v>
      </c>
      <c r="S173" s="60" t="e">
        <f ca="true">+IF(AND(ISNUMBER(OFFSET('Water Data'!$H$5,0,10*ROW('Water Data'!H167))),'Data Summary'!CH173="Yes"),100-OFFSET('Water Data'!$H$5,0,10*ROW('Water Data'!H167)),NA())</f>
        <v>#N/A</v>
      </c>
      <c r="T173" s="60" t="e">
        <f ca="true">+IF(AND(ISNUMBER(OFFSET('Water Data'!$H$7,0,10*ROW('Water Data'!H167))),'Data Summary'!CI173="Yes"),OFFSET('Water Data'!$H$7,0,10*ROW('Water Data'!H167)),NA())</f>
        <v>#N/A</v>
      </c>
      <c r="U173" s="60" t="e">
        <f ca="true">+IF(AND(ISNUMBER(OFFSET('Water Data'!$H$10,0,10*ROW('Water Data'!H167))),'Data Summary'!CJ173="Yes"),OFFSET('Water Data'!$H$10,0,10*ROW('Water Data'!H167)),NA())</f>
        <v>#N/A</v>
      </c>
      <c r="V173" s="106" t="e">
        <f ca="true">+IF(AND(ISNUMBER(OFFSET('Sanitation Data'!$C$5,0,10*ROW('Sanitation Data'!C167))),'Data Summary'!CK173="Yes"),100-OFFSET('Sanitation Data'!$C$5,0,10*ROW('Sanitation Data'!C167)),NA())</f>
        <v>#N/A</v>
      </c>
      <c r="W173" s="106" t="e">
        <f ca="true">+IF(AND(ISNUMBER(OFFSET('Sanitation Data'!$C$7,0,10*ROW('Sanitation Data'!C167))),'Data Summary'!CL173="Yes"),OFFSET('Sanitation Data'!$C$7,0,10*ROW('Sanitation Data'!C167)),NA())</f>
        <v>#N/A</v>
      </c>
      <c r="X173" s="106" t="e">
        <f ca="true">+IF(AND(ISNUMBER(OFFSET('Sanitation Data'!$C$11,0,10*ROW('Sanitation Data'!C167))),'Data Summary'!CM173="Yes"),OFFSET('Sanitation Data'!$C$11,0,10*ROW('Sanitation Data'!C167)),NA())</f>
        <v>#N/A</v>
      </c>
      <c r="Y173" s="106" t="e">
        <f ca="true">+IF(AND(ISNUMBER(OFFSET('Sanitation Data'!$C$12,0,10*ROW('Sanitation Data'!C167))),'Data Summary'!CN173="Yes"),OFFSET('Sanitation Data'!$C$12,0,10*ROW('Sanitation Data'!C167)),NA())</f>
        <v>#N/A</v>
      </c>
      <c r="Z173" s="106" t="e">
        <f ca="true">+IF(AND(ISNUMBER(OFFSET('Sanitation Data'!$C$13,0,10*ROW('Sanitation Data'!C167))),'Data Summary'!CO173="Yes"),OFFSET('Sanitation Data'!$C$13,0,10*ROW('Sanitation Data'!C167)),NA())</f>
        <v>#N/A</v>
      </c>
      <c r="AA173" s="106" t="e">
        <f ca="true">+IF(AND(ISNUMBER(OFFSET('Sanitation Data'!$D$5,0,10*ROW('Sanitation Data'!D167))),'Data Summary'!CP173="Yes"),100-OFFSET('Sanitation Data'!$D$5,0,10*ROW('Sanitation Data'!D167)),NA())</f>
        <v>#N/A</v>
      </c>
      <c r="AB173" s="106" t="e">
        <f ca="true">+IF(AND(ISNUMBER(OFFSET('Sanitation Data'!$D$7,0,10*ROW('Sanitation Data'!D167))),'Data Summary'!CQ173="Yes"),OFFSET('Sanitation Data'!$D$7,0,10*ROW('Sanitation Data'!D167)),NA())</f>
        <v>#N/A</v>
      </c>
      <c r="AC173" s="106" t="e">
        <f ca="true">+IF(AND(ISNUMBER(OFFSET('Sanitation Data'!$D$11,0,10*ROW('Sanitation Data'!D167))),'Data Summary'!CR173="Yes"),OFFSET('Sanitation Data'!$D$11,0,10*ROW('Sanitation Data'!D167)),NA())</f>
        <v>#N/A</v>
      </c>
      <c r="AD173" s="106" t="e">
        <f ca="true">+IF(AND(ISNUMBER(OFFSET('Sanitation Data'!$D$12,0,10*ROW('Sanitation Data'!D167))),'Data Summary'!CS173="Yes"),OFFSET('Sanitation Data'!$D$12,0,10*ROW('Sanitation Data'!D167)),NA())</f>
        <v>#N/A</v>
      </c>
      <c r="AE173" s="106" t="e">
        <f ca="true">+IF(AND(ISNUMBER(OFFSET('Sanitation Data'!$D$13,0,10*ROW('Sanitation Data'!D167))),'Data Summary'!CT173="Yes"),OFFSET('Sanitation Data'!$D$13,0,10*ROW('Sanitation Data'!D167)),NA())</f>
        <v>#N/A</v>
      </c>
      <c r="AF173" s="106" t="e">
        <f ca="true">+IF(AND(ISNUMBER(OFFSET('Sanitation Data'!$E$5,0,10*ROW('Sanitation Data'!E167))),'Data Summary'!CU173="Yes"),100-OFFSET('Sanitation Data'!$E$5,0,10*ROW('Sanitation Data'!E167)),NA())</f>
        <v>#N/A</v>
      </c>
      <c r="AG173" s="106" t="e">
        <f ca="true">+IF(AND(ISNUMBER(OFFSET('Sanitation Data'!$E$7,0,10*ROW('Sanitation Data'!E167))),'Data Summary'!CV173="Yes"),OFFSET('Sanitation Data'!$E$7,0,10*ROW('Sanitation Data'!E167)),NA())</f>
        <v>#N/A</v>
      </c>
      <c r="AH173" s="106" t="e">
        <f ca="true">+IF(AND(ISNUMBER(OFFSET('Sanitation Data'!$E$11,0,10*ROW('Sanitation Data'!E167))),'Data Summary'!CW173="Yes"),OFFSET('Sanitation Data'!$E$11,0,10*ROW('Sanitation Data'!E167)),NA())</f>
        <v>#N/A</v>
      </c>
      <c r="AI173" s="106" t="e">
        <f ca="true">+IF(AND(ISNUMBER(OFFSET('Sanitation Data'!$E$12,0,10*ROW('Sanitation Data'!E167))),'Data Summary'!CX173="Yes"),OFFSET('Sanitation Data'!$E$12,0,10*ROW('Sanitation Data'!E167)),NA())</f>
        <v>#N/A</v>
      </c>
      <c r="AJ173" s="106" t="e">
        <f ca="true">+IF(AND(ISNUMBER(OFFSET('Sanitation Data'!$E$13,0,10*ROW('Sanitation Data'!E167))),'Data Summary'!CY173="Yes"),OFFSET('Sanitation Data'!$E$13,0,10*ROW('Sanitation Data'!E167)),NA())</f>
        <v>#N/A</v>
      </c>
      <c r="AK173" s="106" t="e">
        <f ca="true">+IF(AND(ISNUMBER(OFFSET('Sanitation Data'!$F$5,0,10*ROW('Sanitation Data'!F167))),'Data Summary'!CZ173="Yes"),100-OFFSET('Sanitation Data'!$F$5,0,10*ROW('Sanitation Data'!F167)),NA())</f>
        <v>#N/A</v>
      </c>
      <c r="AL173" s="106" t="e">
        <f ca="true">+IF(AND(ISNUMBER(OFFSET('Sanitation Data'!$F$7,0,10*ROW('Sanitation Data'!F167))),'Data Summary'!DA173="Yes"),OFFSET('Sanitation Data'!$F$7,0,10*ROW('Sanitation Data'!F167)),NA())</f>
        <v>#N/A</v>
      </c>
      <c r="AM173" s="106" t="e">
        <f ca="true">+IF(AND(ISNUMBER(OFFSET('Sanitation Data'!$F$11,0,10*ROW('Sanitation Data'!F167))),'Data Summary'!DB173="Yes"),OFFSET('Sanitation Data'!$F$11,0,10*ROW('Sanitation Data'!F167)),NA())</f>
        <v>#N/A</v>
      </c>
      <c r="AN173" s="106" t="e">
        <f ca="true">+IF(AND(ISNUMBER(OFFSET('Sanitation Data'!$F$12,0,10*ROW('Sanitation Data'!F167))),'Data Summary'!DC173="Yes"),OFFSET('Sanitation Data'!$F$12,0,10*ROW('Sanitation Data'!F167)),NA())</f>
        <v>#N/A</v>
      </c>
      <c r="AO173" s="106" t="e">
        <f ca="true">+IF(AND(ISNUMBER(OFFSET('Sanitation Data'!$F$13,0,10*ROW('Sanitation Data'!F167))),'Data Summary'!DD173="Yes"),OFFSET('Sanitation Data'!$F$13,0,10*ROW('Sanitation Data'!F167)),NA())</f>
        <v>#N/A</v>
      </c>
      <c r="AP173" s="106" t="e">
        <f ca="true">+IF(AND(ISNUMBER(OFFSET('Sanitation Data'!$G$5,0,10*ROW('Sanitation Data'!G167))),'Data Summary'!DE173="Yes"),100-OFFSET('Sanitation Data'!$G$5,0,10*ROW('Sanitation Data'!G167)),NA())</f>
        <v>#N/A</v>
      </c>
      <c r="AQ173" s="106" t="e">
        <f ca="true">+IF(AND(ISNUMBER(OFFSET('Sanitation Data'!$G$7,0,10*ROW('Sanitation Data'!G167))),'Data Summary'!DF173="Yes"),OFFSET('Sanitation Data'!$G$7,0,10*ROW('Sanitation Data'!G167)),NA())</f>
        <v>#N/A</v>
      </c>
      <c r="AR173" s="106" t="e">
        <f ca="true">+IF(AND(ISNUMBER(OFFSET('Sanitation Data'!$G$11,0,10*ROW('Sanitation Data'!G167))),'Data Summary'!DG173="Yes"),OFFSET('Sanitation Data'!$G$11,0,10*ROW('Sanitation Data'!G167)),NA())</f>
        <v>#N/A</v>
      </c>
      <c r="AS173" s="106" t="e">
        <f ca="true">+IF(AND(ISNUMBER(OFFSET('Sanitation Data'!$G$12,0,10*ROW('Sanitation Data'!G167))),'Data Summary'!DH173="Yes"),OFFSET('Sanitation Data'!$G$12,0,10*ROW('Sanitation Data'!G167)),NA())</f>
        <v>#N/A</v>
      </c>
      <c r="AT173" s="106" t="e">
        <f ca="true">+IF(AND(ISNUMBER(OFFSET('Sanitation Data'!$G$13,0,10*ROW('Sanitation Data'!G167))),'Data Summary'!DI173="Yes"),OFFSET('Sanitation Data'!$G$13,0,10*ROW('Sanitation Data'!G167)),NA())</f>
        <v>#N/A</v>
      </c>
      <c r="AU173" s="106" t="e">
        <f ca="true">+IF(AND(ISNUMBER(OFFSET('Sanitation Data'!$H$5,0,10*ROW('Sanitation Data'!H167))),'Data Summary'!DJ173="Yes"),100-OFFSET('Sanitation Data'!$H$5,0,10*ROW('Sanitation Data'!H167)),NA())</f>
        <v>#N/A</v>
      </c>
      <c r="AV173" s="106" t="e">
        <f ca="true">+IF(AND(ISNUMBER(OFFSET('Sanitation Data'!$H$7,0,10*ROW('Sanitation Data'!H167))),'Data Summary'!DK173="Yes"),OFFSET('Sanitation Data'!$H$7,0,10*ROW('Sanitation Data'!H167)),NA())</f>
        <v>#N/A</v>
      </c>
      <c r="AW173" s="106" t="e">
        <f ca="true">+IF(AND(ISNUMBER(OFFSET('Sanitation Data'!$H$11,0,10*ROW('Sanitation Data'!H167))),'Data Summary'!DL173="Yes"),OFFSET('Sanitation Data'!$H$11,0,10*ROW('Sanitation Data'!H167)),NA())</f>
        <v>#N/A</v>
      </c>
      <c r="AX173" s="106" t="e">
        <f ca="true">+IF(AND(ISNUMBER(OFFSET('Sanitation Data'!$H$12,0,10*ROW('Sanitation Data'!H167))),'Data Summary'!DM173="Yes"),OFFSET('Sanitation Data'!$H$12,0,10*ROW('Sanitation Data'!H167)),NA())</f>
        <v>#N/A</v>
      </c>
      <c r="AY173" s="106" t="e">
        <f ca="true">+IF(AND(ISNUMBER(OFFSET('Sanitation Data'!$H$13,0,10*ROW('Sanitation Data'!H167))),'Data Summary'!DN173="Yes"),OFFSET('Sanitation Data'!$H$13,0,10*ROW('Sanitation Data'!H167)),NA())</f>
        <v>#N/A</v>
      </c>
      <c r="AZ173" s="111" t="e">
        <f ca="true">+IF(AND(ISNUMBER(OFFSET('Hygiene Data'!$C$6,0,10*ROW('Hygiene Data'!C167))),'Data Summary'!DO173="Yes"),OFFSET('Hygiene Data'!$C$6,0,10*ROW('Hygiene Data'!C167)),NA())</f>
        <v>#N/A</v>
      </c>
      <c r="BA173" s="111" t="e">
        <f ca="true">+IF(AND(ISNUMBER(OFFSET('Hygiene Data'!$C$8,0,10*ROW('Hygiene Data'!C167))),'Data Summary'!DP173="Yes"),OFFSET('Hygiene Data'!$C$8,0,10*ROW('Hygiene Data'!C167)),NA())</f>
        <v>#N/A</v>
      </c>
      <c r="BB173" s="111" t="e">
        <f ca="true">+IF(AND(ISNUMBER(OFFSET('Hygiene Data'!$C$10,0,10*ROW('Hygiene Data'!C167))),'Data Summary'!DQ173="Yes"),OFFSET('Hygiene Data'!$C$10,0,10*ROW('Hygiene Data'!C167)),NA())</f>
        <v>#N/A</v>
      </c>
      <c r="BC173" s="111" t="e">
        <f ca="true">+IF(AND(ISNUMBER(OFFSET('Hygiene Data'!$D$6,0,10*ROW('Hygiene Data'!D167))),'Data Summary'!DR173="Yes"),OFFSET('Hygiene Data'!$D$6,0,10*ROW('Hygiene Data'!D167)),NA())</f>
        <v>#N/A</v>
      </c>
      <c r="BD173" s="111" t="e">
        <f ca="true">+IF(AND(ISNUMBER(OFFSET('Hygiene Data'!$D$8,0,10*ROW('Hygiene Data'!D167))),'Data Summary'!DS173="Yes"),OFFSET('Hygiene Data'!$D$8,0,10*ROW('Hygiene Data'!D167)),NA())</f>
        <v>#N/A</v>
      </c>
      <c r="BE173" s="111" t="e">
        <f ca="true">+IF(AND(ISNUMBER(OFFSET('Hygiene Data'!$D$10,0,10*ROW('Hygiene Data'!D167))),'Data Summary'!DT173="Yes"),OFFSET('Hygiene Data'!$D$10,0,10*ROW('Hygiene Data'!D167)),NA())</f>
        <v>#N/A</v>
      </c>
      <c r="BF173" s="111" t="e">
        <f ca="true">+IF(AND(ISNUMBER(OFFSET('Hygiene Data'!$E$6,0,10*ROW('Hygiene Data'!E167))),'Data Summary'!DU173="Yes"),OFFSET('Hygiene Data'!$E$6,0,10*ROW('Hygiene Data'!E167)),NA())</f>
        <v>#N/A</v>
      </c>
      <c r="BG173" s="111" t="e">
        <f ca="true">+IF(AND(ISNUMBER(OFFSET('Hygiene Data'!$E$8,0,10*ROW('Hygiene Data'!E167))),'Data Summary'!DV173="Yes"),OFFSET('Hygiene Data'!$E$8,0,10*ROW('Hygiene Data'!E167)),NA())</f>
        <v>#N/A</v>
      </c>
      <c r="BH173" s="111" t="e">
        <f ca="true">+IF(AND(ISNUMBER(OFFSET('Hygiene Data'!$E$10,0,10*ROW('Hygiene Data'!E167))),'Data Summary'!DW173="Yes"),OFFSET('Hygiene Data'!$E$10,0,10*ROW('Hygiene Data'!E167)),NA())</f>
        <v>#N/A</v>
      </c>
      <c r="BI173" s="111" t="e">
        <f ca="true">+IF(AND(ISNUMBER(OFFSET('Hygiene Data'!$F$6,0,10*ROW('Hygiene Data'!F167))),'Data Summary'!DX173="Yes"),OFFSET('Hygiene Data'!$F$6,0,10*ROW('Hygiene Data'!F167)),NA())</f>
        <v>#N/A</v>
      </c>
      <c r="BJ173" s="111" t="e">
        <f ca="true">+IF(AND(ISNUMBER(OFFSET('Hygiene Data'!$F$8,0,10*ROW('Hygiene Data'!F167))),'Data Summary'!DY173="Yes"),OFFSET('Hygiene Data'!$F$8,0,10*ROW('Hygiene Data'!F167)),NA())</f>
        <v>#N/A</v>
      </c>
      <c r="BK173" s="111" t="e">
        <f ca="true">+IF(AND(ISNUMBER(OFFSET('Hygiene Data'!$F$10,0,10*ROW('Hygiene Data'!F167))),'Data Summary'!DZ173="Yes"),OFFSET('Hygiene Data'!$F$10,0,10*ROW('Hygiene Data'!F167)),NA())</f>
        <v>#N/A</v>
      </c>
      <c r="BL173" s="111" t="e">
        <f ca="true">+IF(AND(ISNUMBER(OFFSET('Hygiene Data'!$G$6,0,10*ROW('Hygiene Data'!G167))),'Data Summary'!EA173="Yes"),OFFSET('Hygiene Data'!$G$6,0,10*ROW('Hygiene Data'!G167)),NA())</f>
        <v>#N/A</v>
      </c>
      <c r="BM173" s="111" t="e">
        <f ca="true">+IF(AND(ISNUMBER(OFFSET('Hygiene Data'!$G$8,0,10*ROW('Hygiene Data'!G167))),'Data Summary'!EB173="Yes"),OFFSET('Hygiene Data'!$G$8,0,10*ROW('Hygiene Data'!G167)),NA())</f>
        <v>#N/A</v>
      </c>
      <c r="BN173" s="111" t="e">
        <f ca="true">+IF(AND(ISNUMBER(OFFSET('Hygiene Data'!$G$10,0,10*ROW('Hygiene Data'!G167))),'Data Summary'!EC173="Yes"),OFFSET('Hygiene Data'!$G$10,0,10*ROW('Hygiene Data'!G167)),NA())</f>
        <v>#N/A</v>
      </c>
      <c r="BO173" s="111" t="e">
        <f ca="true">+IF(AND(ISNUMBER(OFFSET('Hygiene Data'!$H$6,0,10*ROW('Hygiene Data'!H167))),'Data Summary'!ED173="Yes"),OFFSET('Hygiene Data'!$H$6,0,10*ROW('Hygiene Data'!H167)),NA())</f>
        <v>#N/A</v>
      </c>
      <c r="BP173" s="111" t="e">
        <f ca="true">+IF(AND(ISNUMBER(OFFSET('Hygiene Data'!$H$8,0,10*ROW('Hygiene Data'!H167))),'Data Summary'!EE173="Yes"),OFFSET('Hygiene Data'!$H$8,0,10*ROW('Hygiene Data'!H167)),NA())</f>
        <v>#N/A</v>
      </c>
      <c r="BQ173" s="111" t="e">
        <f ca="true">+IF(AND(ISNUMBER(OFFSET('Hygiene Data'!$H$10,0,10*ROW('Hygiene Data'!H167))),'Data Summary'!EF173="Yes"),OFFSET('Hygiene Data'!$H$10,0,10*ROW('Hygiene Data'!H167)),NA())</f>
        <v>#N/A</v>
      </c>
    </row>
    <row r="174" x14ac:dyDescent="0.2">
      <c r="A174" s="59" t="e">
        <f ca="true">+IF(OFFSET('Water Data'!$B$1,0,10*ROW('Water Data'!B168))="",NA(),OFFSET('Water Data'!$B$1,0,10*ROW('Water Data'!B168)))</f>
        <v>#N/A</v>
      </c>
      <c r="B174" s="59" t="e">
        <f ca="true">+IF(OFFSET('Water Data'!$A$3,0,10*ROW('Water Data'!A171))="",NA(),OFFSET('Water Data'!$A$3,0,10*ROW('Water Data'!A171)))</f>
        <v>#N/A</v>
      </c>
      <c r="C174" s="59" t="e">
        <f ca="true">+IF(OFFSET('Water Data'!$C$3,0,10*ROW('Water Data'!C171))="",NA(),OFFSET('Water Data'!$C$3,0,10*ROW('Water Data'!C171)))</f>
        <v>#N/A</v>
      </c>
      <c r="D174" s="60" t="e">
        <f ca="true">+IF(AND(ISNUMBER(OFFSET('Water Data'!$C$5,0,10*ROW('Water Data'!C168))),'Data Summary'!BS174="Yes"),100-OFFSET('Water Data'!$C$5,0,10*ROW('Water Data'!C168)),NA())</f>
        <v>#N/A</v>
      </c>
      <c r="E174" s="60" t="e">
        <f ca="true">+IF(AND(ISNUMBER(OFFSET('Water Data'!$C$7,0,10*ROW('Water Data'!C168))),'Data Summary'!BT174="Yes"),OFFSET('Water Data'!$C$7,0,10*ROW('Water Data'!C168)),NA())</f>
        <v>#N/A</v>
      </c>
      <c r="F174" s="60" t="e">
        <f ca="true">+IF(AND(ISNUMBER(OFFSET('Water Data'!$C$10,0,10*ROW('Water Data'!C168))),'Data Summary'!BU174="Yes"),OFFSET('Water Data'!$C$10,0,10*ROW('Water Data'!C168)),NA())</f>
        <v>#N/A</v>
      </c>
      <c r="G174" s="60" t="e">
        <f ca="true">+IF(AND(ISNUMBER(OFFSET('Water Data'!$D$5,0,10*ROW('Water Data'!D168))),'Data Summary'!BV174="Yes"),100-OFFSET('Water Data'!$D$5,0,10*ROW('Water Data'!D168)),NA())</f>
        <v>#N/A</v>
      </c>
      <c r="H174" s="60" t="e">
        <f ca="true">+IF(AND(ISNUMBER(OFFSET('Water Data'!$D$7,0,10*ROW('Water Data'!D168))),'Data Summary'!BW174="Yes"),OFFSET('Water Data'!$D$7,0,10*ROW('Water Data'!D168)),NA())</f>
        <v>#N/A</v>
      </c>
      <c r="I174" s="60" t="e">
        <f ca="true">+IF(AND(ISNUMBER(OFFSET('Water Data'!$D$10,0,10*ROW('Water Data'!D168))),'Data Summary'!BX174="Yes"),OFFSET('Water Data'!$D$10,0,10*ROW('Water Data'!D168)),NA())</f>
        <v>#N/A</v>
      </c>
      <c r="J174" s="60" t="e">
        <f ca="true">+IF(AND(ISNUMBER(OFFSET('Water Data'!$E$5,0,10*ROW('Water Data'!E168))),'Data Summary'!BY174="Yes"),100-OFFSET('Water Data'!$E$5,0,10*ROW('Water Data'!E168)),NA())</f>
        <v>#N/A</v>
      </c>
      <c r="K174" s="60" t="e">
        <f ca="true">+IF(AND(ISNUMBER(OFFSET('Water Data'!$E$7,0,10*ROW('Water Data'!E168))),'Data Summary'!BZ174="Yes"),OFFSET('Water Data'!$E$7,0,10*ROW('Water Data'!E168)),NA())</f>
        <v>#N/A</v>
      </c>
      <c r="L174" s="60" t="e">
        <f ca="true">+IF(AND(ISNUMBER(OFFSET('Water Data'!$E$10,0,10*ROW('Water Data'!E168))),'Data Summary'!CA174="Yes"),OFFSET('Water Data'!$E$10,0,10*ROW('Water Data'!E168)),NA())</f>
        <v>#N/A</v>
      </c>
      <c r="M174" s="60" t="e">
        <f ca="true">+IF(AND(ISNUMBER(OFFSET('Water Data'!$F$5,0,10*ROW('Water Data'!F168))),'Data Summary'!CB174="Yes"),100-OFFSET('Water Data'!$F$5,0,10*ROW('Water Data'!F168)),NA())</f>
        <v>#N/A</v>
      </c>
      <c r="N174" s="60" t="e">
        <f ca="true">+IF(AND(ISNUMBER(OFFSET('Water Data'!$F$7,0,10*ROW('Water Data'!F168))),'Data Summary'!CC174="Yes"),OFFSET('Water Data'!$F$7,0,10*ROW('Water Data'!F168)),NA())</f>
        <v>#N/A</v>
      </c>
      <c r="O174" s="60" t="e">
        <f ca="true">+IF(AND(ISNUMBER(OFFSET('Water Data'!$F$10,0,10*ROW('Water Data'!F168))),'Data Summary'!CD174="Yes"),OFFSET('Water Data'!$F$10,0,10*ROW('Water Data'!F168)),NA())</f>
        <v>#N/A</v>
      </c>
      <c r="P174" s="60" t="e">
        <f ca="true">+IF(AND(ISNUMBER(OFFSET('Water Data'!$G$5,0,10*ROW('Water Data'!G168))),'Data Summary'!CE174="Yes"),100-OFFSET('Water Data'!$G$5,0,10*ROW('Water Data'!G168)),NA())</f>
        <v>#N/A</v>
      </c>
      <c r="Q174" s="60" t="e">
        <f ca="true">+IF(AND(ISNUMBER(OFFSET('Water Data'!$G$7,0,10*ROW('Water Data'!G168))),'Data Summary'!CF174="Yes"),OFFSET('Water Data'!$G$7,0,10*ROW('Water Data'!G168)),NA())</f>
        <v>#N/A</v>
      </c>
      <c r="R174" s="60" t="e">
        <f ca="true">+IF(AND(ISNUMBER(OFFSET('Water Data'!$G$10,0,10*ROW('Water Data'!G168))),'Data Summary'!CG174="Yes"),OFFSET('Water Data'!$G$10,0,10*ROW('Water Data'!G168)),NA())</f>
        <v>#N/A</v>
      </c>
      <c r="S174" s="60" t="e">
        <f ca="true">+IF(AND(ISNUMBER(OFFSET('Water Data'!$H$5,0,10*ROW('Water Data'!H168))),'Data Summary'!CH174="Yes"),100-OFFSET('Water Data'!$H$5,0,10*ROW('Water Data'!H168)),NA())</f>
        <v>#N/A</v>
      </c>
      <c r="T174" s="60" t="e">
        <f ca="true">+IF(AND(ISNUMBER(OFFSET('Water Data'!$H$7,0,10*ROW('Water Data'!H168))),'Data Summary'!CI174="Yes"),OFFSET('Water Data'!$H$7,0,10*ROW('Water Data'!H168)),NA())</f>
        <v>#N/A</v>
      </c>
      <c r="U174" s="60" t="e">
        <f ca="true">+IF(AND(ISNUMBER(OFFSET('Water Data'!$H$10,0,10*ROW('Water Data'!H168))),'Data Summary'!CJ174="Yes"),OFFSET('Water Data'!$H$10,0,10*ROW('Water Data'!H168)),NA())</f>
        <v>#N/A</v>
      </c>
      <c r="V174" s="106" t="e">
        <f ca="true">+IF(AND(ISNUMBER(OFFSET('Sanitation Data'!$C$5,0,10*ROW('Sanitation Data'!C168))),'Data Summary'!CK174="Yes"),100-OFFSET('Sanitation Data'!$C$5,0,10*ROW('Sanitation Data'!C168)),NA())</f>
        <v>#N/A</v>
      </c>
      <c r="W174" s="106" t="e">
        <f ca="true">+IF(AND(ISNUMBER(OFFSET('Sanitation Data'!$C$7,0,10*ROW('Sanitation Data'!C168))),'Data Summary'!CL174="Yes"),OFFSET('Sanitation Data'!$C$7,0,10*ROW('Sanitation Data'!C168)),NA())</f>
        <v>#N/A</v>
      </c>
      <c r="X174" s="106" t="e">
        <f ca="true">+IF(AND(ISNUMBER(OFFSET('Sanitation Data'!$C$11,0,10*ROW('Sanitation Data'!C168))),'Data Summary'!CM174="Yes"),OFFSET('Sanitation Data'!$C$11,0,10*ROW('Sanitation Data'!C168)),NA())</f>
        <v>#N/A</v>
      </c>
      <c r="Y174" s="106" t="e">
        <f ca="true">+IF(AND(ISNUMBER(OFFSET('Sanitation Data'!$C$12,0,10*ROW('Sanitation Data'!C168))),'Data Summary'!CN174="Yes"),OFFSET('Sanitation Data'!$C$12,0,10*ROW('Sanitation Data'!C168)),NA())</f>
        <v>#N/A</v>
      </c>
      <c r="Z174" s="106" t="e">
        <f ca="true">+IF(AND(ISNUMBER(OFFSET('Sanitation Data'!$C$13,0,10*ROW('Sanitation Data'!C168))),'Data Summary'!CO174="Yes"),OFFSET('Sanitation Data'!$C$13,0,10*ROW('Sanitation Data'!C168)),NA())</f>
        <v>#N/A</v>
      </c>
      <c r="AA174" s="106" t="e">
        <f ca="true">+IF(AND(ISNUMBER(OFFSET('Sanitation Data'!$D$5,0,10*ROW('Sanitation Data'!D168))),'Data Summary'!CP174="Yes"),100-OFFSET('Sanitation Data'!$D$5,0,10*ROW('Sanitation Data'!D168)),NA())</f>
        <v>#N/A</v>
      </c>
      <c r="AB174" s="106" t="e">
        <f ca="true">+IF(AND(ISNUMBER(OFFSET('Sanitation Data'!$D$7,0,10*ROW('Sanitation Data'!D168))),'Data Summary'!CQ174="Yes"),OFFSET('Sanitation Data'!$D$7,0,10*ROW('Sanitation Data'!D168)),NA())</f>
        <v>#N/A</v>
      </c>
      <c r="AC174" s="106" t="e">
        <f ca="true">+IF(AND(ISNUMBER(OFFSET('Sanitation Data'!$D$11,0,10*ROW('Sanitation Data'!D168))),'Data Summary'!CR174="Yes"),OFFSET('Sanitation Data'!$D$11,0,10*ROW('Sanitation Data'!D168)),NA())</f>
        <v>#N/A</v>
      </c>
      <c r="AD174" s="106" t="e">
        <f ca="true">+IF(AND(ISNUMBER(OFFSET('Sanitation Data'!$D$12,0,10*ROW('Sanitation Data'!D168))),'Data Summary'!CS174="Yes"),OFFSET('Sanitation Data'!$D$12,0,10*ROW('Sanitation Data'!D168)),NA())</f>
        <v>#N/A</v>
      </c>
      <c r="AE174" s="106" t="e">
        <f ca="true">+IF(AND(ISNUMBER(OFFSET('Sanitation Data'!$D$13,0,10*ROW('Sanitation Data'!D168))),'Data Summary'!CT174="Yes"),OFFSET('Sanitation Data'!$D$13,0,10*ROW('Sanitation Data'!D168)),NA())</f>
        <v>#N/A</v>
      </c>
      <c r="AF174" s="106" t="e">
        <f ca="true">+IF(AND(ISNUMBER(OFFSET('Sanitation Data'!$E$5,0,10*ROW('Sanitation Data'!E168))),'Data Summary'!CU174="Yes"),100-OFFSET('Sanitation Data'!$E$5,0,10*ROW('Sanitation Data'!E168)),NA())</f>
        <v>#N/A</v>
      </c>
      <c r="AG174" s="106" t="e">
        <f ca="true">+IF(AND(ISNUMBER(OFFSET('Sanitation Data'!$E$7,0,10*ROW('Sanitation Data'!E168))),'Data Summary'!CV174="Yes"),OFFSET('Sanitation Data'!$E$7,0,10*ROW('Sanitation Data'!E168)),NA())</f>
        <v>#N/A</v>
      </c>
      <c r="AH174" s="106" t="e">
        <f ca="true">+IF(AND(ISNUMBER(OFFSET('Sanitation Data'!$E$11,0,10*ROW('Sanitation Data'!E168))),'Data Summary'!CW174="Yes"),OFFSET('Sanitation Data'!$E$11,0,10*ROW('Sanitation Data'!E168)),NA())</f>
        <v>#N/A</v>
      </c>
      <c r="AI174" s="106" t="e">
        <f ca="true">+IF(AND(ISNUMBER(OFFSET('Sanitation Data'!$E$12,0,10*ROW('Sanitation Data'!E168))),'Data Summary'!CX174="Yes"),OFFSET('Sanitation Data'!$E$12,0,10*ROW('Sanitation Data'!E168)),NA())</f>
        <v>#N/A</v>
      </c>
      <c r="AJ174" s="106" t="e">
        <f ca="true">+IF(AND(ISNUMBER(OFFSET('Sanitation Data'!$E$13,0,10*ROW('Sanitation Data'!E168))),'Data Summary'!CY174="Yes"),OFFSET('Sanitation Data'!$E$13,0,10*ROW('Sanitation Data'!E168)),NA())</f>
        <v>#N/A</v>
      </c>
      <c r="AK174" s="106" t="e">
        <f ca="true">+IF(AND(ISNUMBER(OFFSET('Sanitation Data'!$F$5,0,10*ROW('Sanitation Data'!F168))),'Data Summary'!CZ174="Yes"),100-OFFSET('Sanitation Data'!$F$5,0,10*ROW('Sanitation Data'!F168)),NA())</f>
        <v>#N/A</v>
      </c>
      <c r="AL174" s="106" t="e">
        <f ca="true">+IF(AND(ISNUMBER(OFFSET('Sanitation Data'!$F$7,0,10*ROW('Sanitation Data'!F168))),'Data Summary'!DA174="Yes"),OFFSET('Sanitation Data'!$F$7,0,10*ROW('Sanitation Data'!F168)),NA())</f>
        <v>#N/A</v>
      </c>
      <c r="AM174" s="106" t="e">
        <f ca="true">+IF(AND(ISNUMBER(OFFSET('Sanitation Data'!$F$11,0,10*ROW('Sanitation Data'!F168))),'Data Summary'!DB174="Yes"),OFFSET('Sanitation Data'!$F$11,0,10*ROW('Sanitation Data'!F168)),NA())</f>
        <v>#N/A</v>
      </c>
      <c r="AN174" s="106" t="e">
        <f ca="true">+IF(AND(ISNUMBER(OFFSET('Sanitation Data'!$F$12,0,10*ROW('Sanitation Data'!F168))),'Data Summary'!DC174="Yes"),OFFSET('Sanitation Data'!$F$12,0,10*ROW('Sanitation Data'!F168)),NA())</f>
        <v>#N/A</v>
      </c>
      <c r="AO174" s="106" t="e">
        <f ca="true">+IF(AND(ISNUMBER(OFFSET('Sanitation Data'!$F$13,0,10*ROW('Sanitation Data'!F168))),'Data Summary'!DD174="Yes"),OFFSET('Sanitation Data'!$F$13,0,10*ROW('Sanitation Data'!F168)),NA())</f>
        <v>#N/A</v>
      </c>
      <c r="AP174" s="106" t="e">
        <f ca="true">+IF(AND(ISNUMBER(OFFSET('Sanitation Data'!$G$5,0,10*ROW('Sanitation Data'!G168))),'Data Summary'!DE174="Yes"),100-OFFSET('Sanitation Data'!$G$5,0,10*ROW('Sanitation Data'!G168)),NA())</f>
        <v>#N/A</v>
      </c>
      <c r="AQ174" s="106" t="e">
        <f ca="true">+IF(AND(ISNUMBER(OFFSET('Sanitation Data'!$G$7,0,10*ROW('Sanitation Data'!G168))),'Data Summary'!DF174="Yes"),OFFSET('Sanitation Data'!$G$7,0,10*ROW('Sanitation Data'!G168)),NA())</f>
        <v>#N/A</v>
      </c>
      <c r="AR174" s="106" t="e">
        <f ca="true">+IF(AND(ISNUMBER(OFFSET('Sanitation Data'!$G$11,0,10*ROW('Sanitation Data'!G168))),'Data Summary'!DG174="Yes"),OFFSET('Sanitation Data'!$G$11,0,10*ROW('Sanitation Data'!G168)),NA())</f>
        <v>#N/A</v>
      </c>
      <c r="AS174" s="106" t="e">
        <f ca="true">+IF(AND(ISNUMBER(OFFSET('Sanitation Data'!$G$12,0,10*ROW('Sanitation Data'!G168))),'Data Summary'!DH174="Yes"),OFFSET('Sanitation Data'!$G$12,0,10*ROW('Sanitation Data'!G168)),NA())</f>
        <v>#N/A</v>
      </c>
      <c r="AT174" s="106" t="e">
        <f ca="true">+IF(AND(ISNUMBER(OFFSET('Sanitation Data'!$G$13,0,10*ROW('Sanitation Data'!G168))),'Data Summary'!DI174="Yes"),OFFSET('Sanitation Data'!$G$13,0,10*ROW('Sanitation Data'!G168)),NA())</f>
        <v>#N/A</v>
      </c>
      <c r="AU174" s="106" t="e">
        <f ca="true">+IF(AND(ISNUMBER(OFFSET('Sanitation Data'!$H$5,0,10*ROW('Sanitation Data'!H168))),'Data Summary'!DJ174="Yes"),100-OFFSET('Sanitation Data'!$H$5,0,10*ROW('Sanitation Data'!H168)),NA())</f>
        <v>#N/A</v>
      </c>
      <c r="AV174" s="106" t="e">
        <f ca="true">+IF(AND(ISNUMBER(OFFSET('Sanitation Data'!$H$7,0,10*ROW('Sanitation Data'!H168))),'Data Summary'!DK174="Yes"),OFFSET('Sanitation Data'!$H$7,0,10*ROW('Sanitation Data'!H168)),NA())</f>
        <v>#N/A</v>
      </c>
      <c r="AW174" s="106" t="e">
        <f ca="true">+IF(AND(ISNUMBER(OFFSET('Sanitation Data'!$H$11,0,10*ROW('Sanitation Data'!H168))),'Data Summary'!DL174="Yes"),OFFSET('Sanitation Data'!$H$11,0,10*ROW('Sanitation Data'!H168)),NA())</f>
        <v>#N/A</v>
      </c>
      <c r="AX174" s="106" t="e">
        <f ca="true">+IF(AND(ISNUMBER(OFFSET('Sanitation Data'!$H$12,0,10*ROW('Sanitation Data'!H168))),'Data Summary'!DM174="Yes"),OFFSET('Sanitation Data'!$H$12,0,10*ROW('Sanitation Data'!H168)),NA())</f>
        <v>#N/A</v>
      </c>
      <c r="AY174" s="106" t="e">
        <f ca="true">+IF(AND(ISNUMBER(OFFSET('Sanitation Data'!$H$13,0,10*ROW('Sanitation Data'!H168))),'Data Summary'!DN174="Yes"),OFFSET('Sanitation Data'!$H$13,0,10*ROW('Sanitation Data'!H168)),NA())</f>
        <v>#N/A</v>
      </c>
      <c r="AZ174" s="111" t="e">
        <f ca="true">+IF(AND(ISNUMBER(OFFSET('Hygiene Data'!$C$6,0,10*ROW('Hygiene Data'!C168))),'Data Summary'!DO174="Yes"),OFFSET('Hygiene Data'!$C$6,0,10*ROW('Hygiene Data'!C168)),NA())</f>
        <v>#N/A</v>
      </c>
      <c r="BA174" s="111" t="e">
        <f ca="true">+IF(AND(ISNUMBER(OFFSET('Hygiene Data'!$C$8,0,10*ROW('Hygiene Data'!C168))),'Data Summary'!DP174="Yes"),OFFSET('Hygiene Data'!$C$8,0,10*ROW('Hygiene Data'!C168)),NA())</f>
        <v>#N/A</v>
      </c>
      <c r="BB174" s="111" t="e">
        <f ca="true">+IF(AND(ISNUMBER(OFFSET('Hygiene Data'!$C$10,0,10*ROW('Hygiene Data'!C168))),'Data Summary'!DQ174="Yes"),OFFSET('Hygiene Data'!$C$10,0,10*ROW('Hygiene Data'!C168)),NA())</f>
        <v>#N/A</v>
      </c>
      <c r="BC174" s="111" t="e">
        <f ca="true">+IF(AND(ISNUMBER(OFFSET('Hygiene Data'!$D$6,0,10*ROW('Hygiene Data'!D168))),'Data Summary'!DR174="Yes"),OFFSET('Hygiene Data'!$D$6,0,10*ROW('Hygiene Data'!D168)),NA())</f>
        <v>#N/A</v>
      </c>
      <c r="BD174" s="111" t="e">
        <f ca="true">+IF(AND(ISNUMBER(OFFSET('Hygiene Data'!$D$8,0,10*ROW('Hygiene Data'!D168))),'Data Summary'!DS174="Yes"),OFFSET('Hygiene Data'!$D$8,0,10*ROW('Hygiene Data'!D168)),NA())</f>
        <v>#N/A</v>
      </c>
      <c r="BE174" s="111" t="e">
        <f ca="true">+IF(AND(ISNUMBER(OFFSET('Hygiene Data'!$D$10,0,10*ROW('Hygiene Data'!D168))),'Data Summary'!DT174="Yes"),OFFSET('Hygiene Data'!$D$10,0,10*ROW('Hygiene Data'!D168)),NA())</f>
        <v>#N/A</v>
      </c>
      <c r="BF174" s="111" t="e">
        <f ca="true">+IF(AND(ISNUMBER(OFFSET('Hygiene Data'!$E$6,0,10*ROW('Hygiene Data'!E168))),'Data Summary'!DU174="Yes"),OFFSET('Hygiene Data'!$E$6,0,10*ROW('Hygiene Data'!E168)),NA())</f>
        <v>#N/A</v>
      </c>
      <c r="BG174" s="111" t="e">
        <f ca="true">+IF(AND(ISNUMBER(OFFSET('Hygiene Data'!$E$8,0,10*ROW('Hygiene Data'!E168))),'Data Summary'!DV174="Yes"),OFFSET('Hygiene Data'!$E$8,0,10*ROW('Hygiene Data'!E168)),NA())</f>
        <v>#N/A</v>
      </c>
      <c r="BH174" s="111" t="e">
        <f ca="true">+IF(AND(ISNUMBER(OFFSET('Hygiene Data'!$E$10,0,10*ROW('Hygiene Data'!E168))),'Data Summary'!DW174="Yes"),OFFSET('Hygiene Data'!$E$10,0,10*ROW('Hygiene Data'!E168)),NA())</f>
        <v>#N/A</v>
      </c>
      <c r="BI174" s="111" t="e">
        <f ca="true">+IF(AND(ISNUMBER(OFFSET('Hygiene Data'!$F$6,0,10*ROW('Hygiene Data'!F168))),'Data Summary'!DX174="Yes"),OFFSET('Hygiene Data'!$F$6,0,10*ROW('Hygiene Data'!F168)),NA())</f>
        <v>#N/A</v>
      </c>
      <c r="BJ174" s="111" t="e">
        <f ca="true">+IF(AND(ISNUMBER(OFFSET('Hygiene Data'!$F$8,0,10*ROW('Hygiene Data'!F168))),'Data Summary'!DY174="Yes"),OFFSET('Hygiene Data'!$F$8,0,10*ROW('Hygiene Data'!F168)),NA())</f>
        <v>#N/A</v>
      </c>
      <c r="BK174" s="111" t="e">
        <f ca="true">+IF(AND(ISNUMBER(OFFSET('Hygiene Data'!$F$10,0,10*ROW('Hygiene Data'!F168))),'Data Summary'!DZ174="Yes"),OFFSET('Hygiene Data'!$F$10,0,10*ROW('Hygiene Data'!F168)),NA())</f>
        <v>#N/A</v>
      </c>
      <c r="BL174" s="111" t="e">
        <f ca="true">+IF(AND(ISNUMBER(OFFSET('Hygiene Data'!$G$6,0,10*ROW('Hygiene Data'!G168))),'Data Summary'!EA174="Yes"),OFFSET('Hygiene Data'!$G$6,0,10*ROW('Hygiene Data'!G168)),NA())</f>
        <v>#N/A</v>
      </c>
      <c r="BM174" s="111" t="e">
        <f ca="true">+IF(AND(ISNUMBER(OFFSET('Hygiene Data'!$G$8,0,10*ROW('Hygiene Data'!G168))),'Data Summary'!EB174="Yes"),OFFSET('Hygiene Data'!$G$8,0,10*ROW('Hygiene Data'!G168)),NA())</f>
        <v>#N/A</v>
      </c>
      <c r="BN174" s="111" t="e">
        <f ca="true">+IF(AND(ISNUMBER(OFFSET('Hygiene Data'!$G$10,0,10*ROW('Hygiene Data'!G168))),'Data Summary'!EC174="Yes"),OFFSET('Hygiene Data'!$G$10,0,10*ROW('Hygiene Data'!G168)),NA())</f>
        <v>#N/A</v>
      </c>
      <c r="BO174" s="111" t="e">
        <f ca="true">+IF(AND(ISNUMBER(OFFSET('Hygiene Data'!$H$6,0,10*ROW('Hygiene Data'!H168))),'Data Summary'!ED174="Yes"),OFFSET('Hygiene Data'!$H$6,0,10*ROW('Hygiene Data'!H168)),NA())</f>
        <v>#N/A</v>
      </c>
      <c r="BP174" s="111" t="e">
        <f ca="true">+IF(AND(ISNUMBER(OFFSET('Hygiene Data'!$H$8,0,10*ROW('Hygiene Data'!H168))),'Data Summary'!EE174="Yes"),OFFSET('Hygiene Data'!$H$8,0,10*ROW('Hygiene Data'!H168)),NA())</f>
        <v>#N/A</v>
      </c>
      <c r="BQ174" s="111" t="e">
        <f ca="true">+IF(AND(ISNUMBER(OFFSET('Hygiene Data'!$H$10,0,10*ROW('Hygiene Data'!H168))),'Data Summary'!EF174="Yes"),OFFSET('Hygiene Data'!$H$10,0,10*ROW('Hygiene Data'!H168)),NA())</f>
        <v>#N/A</v>
      </c>
    </row>
    <row r="175" x14ac:dyDescent="0.2">
      <c r="A175" s="59" t="e">
        <f ca="true">+IF(OFFSET('Water Data'!$B$1,0,10*ROW('Water Data'!B169))="",NA(),OFFSET('Water Data'!$B$1,0,10*ROW('Water Data'!B169)))</f>
        <v>#N/A</v>
      </c>
      <c r="B175" s="59" t="e">
        <f ca="true">+IF(OFFSET('Water Data'!$A$3,0,10*ROW('Water Data'!A172))="",NA(),OFFSET('Water Data'!$A$3,0,10*ROW('Water Data'!A172)))</f>
        <v>#N/A</v>
      </c>
      <c r="C175" s="59" t="e">
        <f ca="true">+IF(OFFSET('Water Data'!$C$3,0,10*ROW('Water Data'!C172))="",NA(),OFFSET('Water Data'!$C$3,0,10*ROW('Water Data'!C172)))</f>
        <v>#N/A</v>
      </c>
      <c r="D175" s="60" t="e">
        <f ca="true">+IF(AND(ISNUMBER(OFFSET('Water Data'!$C$5,0,10*ROW('Water Data'!C169))),'Data Summary'!BS175="Yes"),100-OFFSET('Water Data'!$C$5,0,10*ROW('Water Data'!C169)),NA())</f>
        <v>#N/A</v>
      </c>
      <c r="E175" s="60" t="e">
        <f ca="true">+IF(AND(ISNUMBER(OFFSET('Water Data'!$C$7,0,10*ROW('Water Data'!C169))),'Data Summary'!BT175="Yes"),OFFSET('Water Data'!$C$7,0,10*ROW('Water Data'!C169)),NA())</f>
        <v>#N/A</v>
      </c>
      <c r="F175" s="60" t="e">
        <f ca="true">+IF(AND(ISNUMBER(OFFSET('Water Data'!$C$10,0,10*ROW('Water Data'!C169))),'Data Summary'!BU175="Yes"),OFFSET('Water Data'!$C$10,0,10*ROW('Water Data'!C169)),NA())</f>
        <v>#N/A</v>
      </c>
      <c r="G175" s="60" t="e">
        <f ca="true">+IF(AND(ISNUMBER(OFFSET('Water Data'!$D$5,0,10*ROW('Water Data'!D169))),'Data Summary'!BV175="Yes"),100-OFFSET('Water Data'!$D$5,0,10*ROW('Water Data'!D169)),NA())</f>
        <v>#N/A</v>
      </c>
      <c r="H175" s="60" t="e">
        <f ca="true">+IF(AND(ISNUMBER(OFFSET('Water Data'!$D$7,0,10*ROW('Water Data'!D169))),'Data Summary'!BW175="Yes"),OFFSET('Water Data'!$D$7,0,10*ROW('Water Data'!D169)),NA())</f>
        <v>#N/A</v>
      </c>
      <c r="I175" s="60" t="e">
        <f ca="true">+IF(AND(ISNUMBER(OFFSET('Water Data'!$D$10,0,10*ROW('Water Data'!D169))),'Data Summary'!BX175="Yes"),OFFSET('Water Data'!$D$10,0,10*ROW('Water Data'!D169)),NA())</f>
        <v>#N/A</v>
      </c>
      <c r="J175" s="60" t="e">
        <f ca="true">+IF(AND(ISNUMBER(OFFSET('Water Data'!$E$5,0,10*ROW('Water Data'!E169))),'Data Summary'!BY175="Yes"),100-OFFSET('Water Data'!$E$5,0,10*ROW('Water Data'!E169)),NA())</f>
        <v>#N/A</v>
      </c>
      <c r="K175" s="60" t="e">
        <f ca="true">+IF(AND(ISNUMBER(OFFSET('Water Data'!$E$7,0,10*ROW('Water Data'!E169))),'Data Summary'!BZ175="Yes"),OFFSET('Water Data'!$E$7,0,10*ROW('Water Data'!E169)),NA())</f>
        <v>#N/A</v>
      </c>
      <c r="L175" s="60" t="e">
        <f ca="true">+IF(AND(ISNUMBER(OFFSET('Water Data'!$E$10,0,10*ROW('Water Data'!E169))),'Data Summary'!CA175="Yes"),OFFSET('Water Data'!$E$10,0,10*ROW('Water Data'!E169)),NA())</f>
        <v>#N/A</v>
      </c>
      <c r="M175" s="60" t="e">
        <f ca="true">+IF(AND(ISNUMBER(OFFSET('Water Data'!$F$5,0,10*ROW('Water Data'!F169))),'Data Summary'!CB175="Yes"),100-OFFSET('Water Data'!$F$5,0,10*ROW('Water Data'!F169)),NA())</f>
        <v>#N/A</v>
      </c>
      <c r="N175" s="60" t="e">
        <f ca="true">+IF(AND(ISNUMBER(OFFSET('Water Data'!$F$7,0,10*ROW('Water Data'!F169))),'Data Summary'!CC175="Yes"),OFFSET('Water Data'!$F$7,0,10*ROW('Water Data'!F169)),NA())</f>
        <v>#N/A</v>
      </c>
      <c r="O175" s="60" t="e">
        <f ca="true">+IF(AND(ISNUMBER(OFFSET('Water Data'!$F$10,0,10*ROW('Water Data'!F169))),'Data Summary'!CD175="Yes"),OFFSET('Water Data'!$F$10,0,10*ROW('Water Data'!F169)),NA())</f>
        <v>#N/A</v>
      </c>
      <c r="P175" s="60" t="e">
        <f ca="true">+IF(AND(ISNUMBER(OFFSET('Water Data'!$G$5,0,10*ROW('Water Data'!G169))),'Data Summary'!CE175="Yes"),100-OFFSET('Water Data'!$G$5,0,10*ROW('Water Data'!G169)),NA())</f>
        <v>#N/A</v>
      </c>
      <c r="Q175" s="60" t="e">
        <f ca="true">+IF(AND(ISNUMBER(OFFSET('Water Data'!$G$7,0,10*ROW('Water Data'!G169))),'Data Summary'!CF175="Yes"),OFFSET('Water Data'!$G$7,0,10*ROW('Water Data'!G169)),NA())</f>
        <v>#N/A</v>
      </c>
      <c r="R175" s="60" t="e">
        <f ca="true">+IF(AND(ISNUMBER(OFFSET('Water Data'!$G$10,0,10*ROW('Water Data'!G169))),'Data Summary'!CG175="Yes"),OFFSET('Water Data'!$G$10,0,10*ROW('Water Data'!G169)),NA())</f>
        <v>#N/A</v>
      </c>
      <c r="S175" s="60" t="e">
        <f ca="true">+IF(AND(ISNUMBER(OFFSET('Water Data'!$H$5,0,10*ROW('Water Data'!H169))),'Data Summary'!CH175="Yes"),100-OFFSET('Water Data'!$H$5,0,10*ROW('Water Data'!H169)),NA())</f>
        <v>#N/A</v>
      </c>
      <c r="T175" s="60" t="e">
        <f ca="true">+IF(AND(ISNUMBER(OFFSET('Water Data'!$H$7,0,10*ROW('Water Data'!H169))),'Data Summary'!CI175="Yes"),OFFSET('Water Data'!$H$7,0,10*ROW('Water Data'!H169)),NA())</f>
        <v>#N/A</v>
      </c>
      <c r="U175" s="60" t="e">
        <f ca="true">+IF(AND(ISNUMBER(OFFSET('Water Data'!$H$10,0,10*ROW('Water Data'!H169))),'Data Summary'!CJ175="Yes"),OFFSET('Water Data'!$H$10,0,10*ROW('Water Data'!H169)),NA())</f>
        <v>#N/A</v>
      </c>
      <c r="V175" s="106" t="e">
        <f ca="true">+IF(AND(ISNUMBER(OFFSET('Sanitation Data'!$C$5,0,10*ROW('Sanitation Data'!C169))),'Data Summary'!CK175="Yes"),100-OFFSET('Sanitation Data'!$C$5,0,10*ROW('Sanitation Data'!C169)),NA())</f>
        <v>#N/A</v>
      </c>
      <c r="W175" s="106" t="e">
        <f ca="true">+IF(AND(ISNUMBER(OFFSET('Sanitation Data'!$C$7,0,10*ROW('Sanitation Data'!C169))),'Data Summary'!CL175="Yes"),OFFSET('Sanitation Data'!$C$7,0,10*ROW('Sanitation Data'!C169)),NA())</f>
        <v>#N/A</v>
      </c>
      <c r="X175" s="106" t="e">
        <f ca="true">+IF(AND(ISNUMBER(OFFSET('Sanitation Data'!$C$11,0,10*ROW('Sanitation Data'!C169))),'Data Summary'!CM175="Yes"),OFFSET('Sanitation Data'!$C$11,0,10*ROW('Sanitation Data'!C169)),NA())</f>
        <v>#N/A</v>
      </c>
      <c r="Y175" s="106" t="e">
        <f ca="true">+IF(AND(ISNUMBER(OFFSET('Sanitation Data'!$C$12,0,10*ROW('Sanitation Data'!C169))),'Data Summary'!CN175="Yes"),OFFSET('Sanitation Data'!$C$12,0,10*ROW('Sanitation Data'!C169)),NA())</f>
        <v>#N/A</v>
      </c>
      <c r="Z175" s="106" t="e">
        <f ca="true">+IF(AND(ISNUMBER(OFFSET('Sanitation Data'!$C$13,0,10*ROW('Sanitation Data'!C169))),'Data Summary'!CO175="Yes"),OFFSET('Sanitation Data'!$C$13,0,10*ROW('Sanitation Data'!C169)),NA())</f>
        <v>#N/A</v>
      </c>
      <c r="AA175" s="106" t="e">
        <f ca="true">+IF(AND(ISNUMBER(OFFSET('Sanitation Data'!$D$5,0,10*ROW('Sanitation Data'!D169))),'Data Summary'!CP175="Yes"),100-OFFSET('Sanitation Data'!$D$5,0,10*ROW('Sanitation Data'!D169)),NA())</f>
        <v>#N/A</v>
      </c>
      <c r="AB175" s="106" t="e">
        <f ca="true">+IF(AND(ISNUMBER(OFFSET('Sanitation Data'!$D$7,0,10*ROW('Sanitation Data'!D169))),'Data Summary'!CQ175="Yes"),OFFSET('Sanitation Data'!$D$7,0,10*ROW('Sanitation Data'!D169)),NA())</f>
        <v>#N/A</v>
      </c>
      <c r="AC175" s="106" t="e">
        <f ca="true">+IF(AND(ISNUMBER(OFFSET('Sanitation Data'!$D$11,0,10*ROW('Sanitation Data'!D169))),'Data Summary'!CR175="Yes"),OFFSET('Sanitation Data'!$D$11,0,10*ROW('Sanitation Data'!D169)),NA())</f>
        <v>#N/A</v>
      </c>
      <c r="AD175" s="106" t="e">
        <f ca="true">+IF(AND(ISNUMBER(OFFSET('Sanitation Data'!$D$12,0,10*ROW('Sanitation Data'!D169))),'Data Summary'!CS175="Yes"),OFFSET('Sanitation Data'!$D$12,0,10*ROW('Sanitation Data'!D169)),NA())</f>
        <v>#N/A</v>
      </c>
      <c r="AE175" s="106" t="e">
        <f ca="true">+IF(AND(ISNUMBER(OFFSET('Sanitation Data'!$D$13,0,10*ROW('Sanitation Data'!D169))),'Data Summary'!CT175="Yes"),OFFSET('Sanitation Data'!$D$13,0,10*ROW('Sanitation Data'!D169)),NA())</f>
        <v>#N/A</v>
      </c>
      <c r="AF175" s="106" t="e">
        <f ca="true">+IF(AND(ISNUMBER(OFFSET('Sanitation Data'!$E$5,0,10*ROW('Sanitation Data'!E169))),'Data Summary'!CU175="Yes"),100-OFFSET('Sanitation Data'!$E$5,0,10*ROW('Sanitation Data'!E169)),NA())</f>
        <v>#N/A</v>
      </c>
      <c r="AG175" s="106" t="e">
        <f ca="true">+IF(AND(ISNUMBER(OFFSET('Sanitation Data'!$E$7,0,10*ROW('Sanitation Data'!E169))),'Data Summary'!CV175="Yes"),OFFSET('Sanitation Data'!$E$7,0,10*ROW('Sanitation Data'!E169)),NA())</f>
        <v>#N/A</v>
      </c>
      <c r="AH175" s="106" t="e">
        <f ca="true">+IF(AND(ISNUMBER(OFFSET('Sanitation Data'!$E$11,0,10*ROW('Sanitation Data'!E169))),'Data Summary'!CW175="Yes"),OFFSET('Sanitation Data'!$E$11,0,10*ROW('Sanitation Data'!E169)),NA())</f>
        <v>#N/A</v>
      </c>
      <c r="AI175" s="106" t="e">
        <f ca="true">+IF(AND(ISNUMBER(OFFSET('Sanitation Data'!$E$12,0,10*ROW('Sanitation Data'!E169))),'Data Summary'!CX175="Yes"),OFFSET('Sanitation Data'!$E$12,0,10*ROW('Sanitation Data'!E169)),NA())</f>
        <v>#N/A</v>
      </c>
      <c r="AJ175" s="106" t="e">
        <f ca="true">+IF(AND(ISNUMBER(OFFSET('Sanitation Data'!$E$13,0,10*ROW('Sanitation Data'!E169))),'Data Summary'!CY175="Yes"),OFFSET('Sanitation Data'!$E$13,0,10*ROW('Sanitation Data'!E169)),NA())</f>
        <v>#N/A</v>
      </c>
      <c r="AK175" s="106" t="e">
        <f ca="true">+IF(AND(ISNUMBER(OFFSET('Sanitation Data'!$F$5,0,10*ROW('Sanitation Data'!F169))),'Data Summary'!CZ175="Yes"),100-OFFSET('Sanitation Data'!$F$5,0,10*ROW('Sanitation Data'!F169)),NA())</f>
        <v>#N/A</v>
      </c>
      <c r="AL175" s="106" t="e">
        <f ca="true">+IF(AND(ISNUMBER(OFFSET('Sanitation Data'!$F$7,0,10*ROW('Sanitation Data'!F169))),'Data Summary'!DA175="Yes"),OFFSET('Sanitation Data'!$F$7,0,10*ROW('Sanitation Data'!F169)),NA())</f>
        <v>#N/A</v>
      </c>
      <c r="AM175" s="106" t="e">
        <f ca="true">+IF(AND(ISNUMBER(OFFSET('Sanitation Data'!$F$11,0,10*ROW('Sanitation Data'!F169))),'Data Summary'!DB175="Yes"),OFFSET('Sanitation Data'!$F$11,0,10*ROW('Sanitation Data'!F169)),NA())</f>
        <v>#N/A</v>
      </c>
      <c r="AN175" s="106" t="e">
        <f ca="true">+IF(AND(ISNUMBER(OFFSET('Sanitation Data'!$F$12,0,10*ROW('Sanitation Data'!F169))),'Data Summary'!DC175="Yes"),OFFSET('Sanitation Data'!$F$12,0,10*ROW('Sanitation Data'!F169)),NA())</f>
        <v>#N/A</v>
      </c>
      <c r="AO175" s="106" t="e">
        <f ca="true">+IF(AND(ISNUMBER(OFFSET('Sanitation Data'!$F$13,0,10*ROW('Sanitation Data'!F169))),'Data Summary'!DD175="Yes"),OFFSET('Sanitation Data'!$F$13,0,10*ROW('Sanitation Data'!F169)),NA())</f>
        <v>#N/A</v>
      </c>
      <c r="AP175" s="106" t="e">
        <f ca="true">+IF(AND(ISNUMBER(OFFSET('Sanitation Data'!$G$5,0,10*ROW('Sanitation Data'!G169))),'Data Summary'!DE175="Yes"),100-OFFSET('Sanitation Data'!$G$5,0,10*ROW('Sanitation Data'!G169)),NA())</f>
        <v>#N/A</v>
      </c>
      <c r="AQ175" s="106" t="e">
        <f ca="true">+IF(AND(ISNUMBER(OFFSET('Sanitation Data'!$G$7,0,10*ROW('Sanitation Data'!G169))),'Data Summary'!DF175="Yes"),OFFSET('Sanitation Data'!$G$7,0,10*ROW('Sanitation Data'!G169)),NA())</f>
        <v>#N/A</v>
      </c>
      <c r="AR175" s="106" t="e">
        <f ca="true">+IF(AND(ISNUMBER(OFFSET('Sanitation Data'!$G$11,0,10*ROW('Sanitation Data'!G169))),'Data Summary'!DG175="Yes"),OFFSET('Sanitation Data'!$G$11,0,10*ROW('Sanitation Data'!G169)),NA())</f>
        <v>#N/A</v>
      </c>
      <c r="AS175" s="106" t="e">
        <f ca="true">+IF(AND(ISNUMBER(OFFSET('Sanitation Data'!$G$12,0,10*ROW('Sanitation Data'!G169))),'Data Summary'!DH175="Yes"),OFFSET('Sanitation Data'!$G$12,0,10*ROW('Sanitation Data'!G169)),NA())</f>
        <v>#N/A</v>
      </c>
      <c r="AT175" s="106" t="e">
        <f ca="true">+IF(AND(ISNUMBER(OFFSET('Sanitation Data'!$G$13,0,10*ROW('Sanitation Data'!G169))),'Data Summary'!DI175="Yes"),OFFSET('Sanitation Data'!$G$13,0,10*ROW('Sanitation Data'!G169)),NA())</f>
        <v>#N/A</v>
      </c>
      <c r="AU175" s="106" t="e">
        <f ca="true">+IF(AND(ISNUMBER(OFFSET('Sanitation Data'!$H$5,0,10*ROW('Sanitation Data'!H169))),'Data Summary'!DJ175="Yes"),100-OFFSET('Sanitation Data'!$H$5,0,10*ROW('Sanitation Data'!H169)),NA())</f>
        <v>#N/A</v>
      </c>
      <c r="AV175" s="106" t="e">
        <f ca="true">+IF(AND(ISNUMBER(OFFSET('Sanitation Data'!$H$7,0,10*ROW('Sanitation Data'!H169))),'Data Summary'!DK175="Yes"),OFFSET('Sanitation Data'!$H$7,0,10*ROW('Sanitation Data'!H169)),NA())</f>
        <v>#N/A</v>
      </c>
      <c r="AW175" s="106" t="e">
        <f ca="true">+IF(AND(ISNUMBER(OFFSET('Sanitation Data'!$H$11,0,10*ROW('Sanitation Data'!H169))),'Data Summary'!DL175="Yes"),OFFSET('Sanitation Data'!$H$11,0,10*ROW('Sanitation Data'!H169)),NA())</f>
        <v>#N/A</v>
      </c>
      <c r="AX175" s="106" t="e">
        <f ca="true">+IF(AND(ISNUMBER(OFFSET('Sanitation Data'!$H$12,0,10*ROW('Sanitation Data'!H169))),'Data Summary'!DM175="Yes"),OFFSET('Sanitation Data'!$H$12,0,10*ROW('Sanitation Data'!H169)),NA())</f>
        <v>#N/A</v>
      </c>
      <c r="AY175" s="106" t="e">
        <f ca="true">+IF(AND(ISNUMBER(OFFSET('Sanitation Data'!$H$13,0,10*ROW('Sanitation Data'!H169))),'Data Summary'!DN175="Yes"),OFFSET('Sanitation Data'!$H$13,0,10*ROW('Sanitation Data'!H169)),NA())</f>
        <v>#N/A</v>
      </c>
      <c r="AZ175" s="111" t="e">
        <f ca="true">+IF(AND(ISNUMBER(OFFSET('Hygiene Data'!$C$6,0,10*ROW('Hygiene Data'!C169))),'Data Summary'!DO175="Yes"),OFFSET('Hygiene Data'!$C$6,0,10*ROW('Hygiene Data'!C169)),NA())</f>
        <v>#N/A</v>
      </c>
      <c r="BA175" s="111" t="e">
        <f ca="true">+IF(AND(ISNUMBER(OFFSET('Hygiene Data'!$C$8,0,10*ROW('Hygiene Data'!C169))),'Data Summary'!DP175="Yes"),OFFSET('Hygiene Data'!$C$8,0,10*ROW('Hygiene Data'!C169)),NA())</f>
        <v>#N/A</v>
      </c>
      <c r="BB175" s="111" t="e">
        <f ca="true">+IF(AND(ISNUMBER(OFFSET('Hygiene Data'!$C$10,0,10*ROW('Hygiene Data'!C169))),'Data Summary'!DQ175="Yes"),OFFSET('Hygiene Data'!$C$10,0,10*ROW('Hygiene Data'!C169)),NA())</f>
        <v>#N/A</v>
      </c>
      <c r="BC175" s="111" t="e">
        <f ca="true">+IF(AND(ISNUMBER(OFFSET('Hygiene Data'!$D$6,0,10*ROW('Hygiene Data'!D169))),'Data Summary'!DR175="Yes"),OFFSET('Hygiene Data'!$D$6,0,10*ROW('Hygiene Data'!D169)),NA())</f>
        <v>#N/A</v>
      </c>
      <c r="BD175" s="111" t="e">
        <f ca="true">+IF(AND(ISNUMBER(OFFSET('Hygiene Data'!$D$8,0,10*ROW('Hygiene Data'!D169))),'Data Summary'!DS175="Yes"),OFFSET('Hygiene Data'!$D$8,0,10*ROW('Hygiene Data'!D169)),NA())</f>
        <v>#N/A</v>
      </c>
      <c r="BE175" s="111" t="e">
        <f ca="true">+IF(AND(ISNUMBER(OFFSET('Hygiene Data'!$D$10,0,10*ROW('Hygiene Data'!D169))),'Data Summary'!DT175="Yes"),OFFSET('Hygiene Data'!$D$10,0,10*ROW('Hygiene Data'!D169)),NA())</f>
        <v>#N/A</v>
      </c>
      <c r="BF175" s="111" t="e">
        <f ca="true">+IF(AND(ISNUMBER(OFFSET('Hygiene Data'!$E$6,0,10*ROW('Hygiene Data'!E169))),'Data Summary'!DU175="Yes"),OFFSET('Hygiene Data'!$E$6,0,10*ROW('Hygiene Data'!E169)),NA())</f>
        <v>#N/A</v>
      </c>
      <c r="BG175" s="111" t="e">
        <f ca="true">+IF(AND(ISNUMBER(OFFSET('Hygiene Data'!$E$8,0,10*ROW('Hygiene Data'!E169))),'Data Summary'!DV175="Yes"),OFFSET('Hygiene Data'!$E$8,0,10*ROW('Hygiene Data'!E169)),NA())</f>
        <v>#N/A</v>
      </c>
      <c r="BH175" s="111" t="e">
        <f ca="true">+IF(AND(ISNUMBER(OFFSET('Hygiene Data'!$E$10,0,10*ROW('Hygiene Data'!E169))),'Data Summary'!DW175="Yes"),OFFSET('Hygiene Data'!$E$10,0,10*ROW('Hygiene Data'!E169)),NA())</f>
        <v>#N/A</v>
      </c>
      <c r="BI175" s="111" t="e">
        <f ca="true">+IF(AND(ISNUMBER(OFFSET('Hygiene Data'!$F$6,0,10*ROW('Hygiene Data'!F169))),'Data Summary'!DX175="Yes"),OFFSET('Hygiene Data'!$F$6,0,10*ROW('Hygiene Data'!F169)),NA())</f>
        <v>#N/A</v>
      </c>
      <c r="BJ175" s="111" t="e">
        <f ca="true">+IF(AND(ISNUMBER(OFFSET('Hygiene Data'!$F$8,0,10*ROW('Hygiene Data'!F169))),'Data Summary'!DY175="Yes"),OFFSET('Hygiene Data'!$F$8,0,10*ROW('Hygiene Data'!F169)),NA())</f>
        <v>#N/A</v>
      </c>
      <c r="BK175" s="111" t="e">
        <f ca="true">+IF(AND(ISNUMBER(OFFSET('Hygiene Data'!$F$10,0,10*ROW('Hygiene Data'!F169))),'Data Summary'!DZ175="Yes"),OFFSET('Hygiene Data'!$F$10,0,10*ROW('Hygiene Data'!F169)),NA())</f>
        <v>#N/A</v>
      </c>
      <c r="BL175" s="111" t="e">
        <f ca="true">+IF(AND(ISNUMBER(OFFSET('Hygiene Data'!$G$6,0,10*ROW('Hygiene Data'!G169))),'Data Summary'!EA175="Yes"),OFFSET('Hygiene Data'!$G$6,0,10*ROW('Hygiene Data'!G169)),NA())</f>
        <v>#N/A</v>
      </c>
      <c r="BM175" s="111" t="e">
        <f ca="true">+IF(AND(ISNUMBER(OFFSET('Hygiene Data'!$G$8,0,10*ROW('Hygiene Data'!G169))),'Data Summary'!EB175="Yes"),OFFSET('Hygiene Data'!$G$8,0,10*ROW('Hygiene Data'!G169)),NA())</f>
        <v>#N/A</v>
      </c>
      <c r="BN175" s="111" t="e">
        <f ca="true">+IF(AND(ISNUMBER(OFFSET('Hygiene Data'!$G$10,0,10*ROW('Hygiene Data'!G169))),'Data Summary'!EC175="Yes"),OFFSET('Hygiene Data'!$G$10,0,10*ROW('Hygiene Data'!G169)),NA())</f>
        <v>#N/A</v>
      </c>
      <c r="BO175" s="111" t="e">
        <f ca="true">+IF(AND(ISNUMBER(OFFSET('Hygiene Data'!$H$6,0,10*ROW('Hygiene Data'!H169))),'Data Summary'!ED175="Yes"),OFFSET('Hygiene Data'!$H$6,0,10*ROW('Hygiene Data'!H169)),NA())</f>
        <v>#N/A</v>
      </c>
      <c r="BP175" s="111" t="e">
        <f ca="true">+IF(AND(ISNUMBER(OFFSET('Hygiene Data'!$H$8,0,10*ROW('Hygiene Data'!H169))),'Data Summary'!EE175="Yes"),OFFSET('Hygiene Data'!$H$8,0,10*ROW('Hygiene Data'!H169)),NA())</f>
        <v>#N/A</v>
      </c>
      <c r="BQ175" s="111" t="e">
        <f ca="true">+IF(AND(ISNUMBER(OFFSET('Hygiene Data'!$H$10,0,10*ROW('Hygiene Data'!H169))),'Data Summary'!EF175="Yes"),OFFSET('Hygiene Data'!$H$10,0,10*ROW('Hygiene Data'!H169)),NA())</f>
        <v>#N/A</v>
      </c>
    </row>
    <row r="176" x14ac:dyDescent="0.2">
      <c r="A176" s="59" t="e">
        <f ca="true">+IF(OFFSET('Water Data'!$B$1,0,10*ROW('Water Data'!B170))="",NA(),OFFSET('Water Data'!$B$1,0,10*ROW('Water Data'!B170)))</f>
        <v>#N/A</v>
      </c>
      <c r="B176" s="59" t="e">
        <f ca="true">+IF(OFFSET('Water Data'!$A$3,0,10*ROW('Water Data'!A173))="",NA(),OFFSET('Water Data'!$A$3,0,10*ROW('Water Data'!A173)))</f>
        <v>#N/A</v>
      </c>
      <c r="C176" s="59" t="e">
        <f ca="true">+IF(OFFSET('Water Data'!$C$3,0,10*ROW('Water Data'!C173))="",NA(),OFFSET('Water Data'!$C$3,0,10*ROW('Water Data'!C173)))</f>
        <v>#N/A</v>
      </c>
      <c r="D176" s="60" t="e">
        <f ca="true">+IF(AND(ISNUMBER(OFFSET('Water Data'!$C$5,0,10*ROW('Water Data'!C170))),'Data Summary'!BS176="Yes"),100-OFFSET('Water Data'!$C$5,0,10*ROW('Water Data'!C170)),NA())</f>
        <v>#N/A</v>
      </c>
      <c r="E176" s="60" t="e">
        <f ca="true">+IF(AND(ISNUMBER(OFFSET('Water Data'!$C$7,0,10*ROW('Water Data'!C170))),'Data Summary'!BT176="Yes"),OFFSET('Water Data'!$C$7,0,10*ROW('Water Data'!C170)),NA())</f>
        <v>#N/A</v>
      </c>
      <c r="F176" s="60" t="e">
        <f ca="true">+IF(AND(ISNUMBER(OFFSET('Water Data'!$C$10,0,10*ROW('Water Data'!C170))),'Data Summary'!BU176="Yes"),OFFSET('Water Data'!$C$10,0,10*ROW('Water Data'!C170)),NA())</f>
        <v>#N/A</v>
      </c>
      <c r="G176" s="60" t="e">
        <f ca="true">+IF(AND(ISNUMBER(OFFSET('Water Data'!$D$5,0,10*ROW('Water Data'!D170))),'Data Summary'!BV176="Yes"),100-OFFSET('Water Data'!$D$5,0,10*ROW('Water Data'!D170)),NA())</f>
        <v>#N/A</v>
      </c>
      <c r="H176" s="60" t="e">
        <f ca="true">+IF(AND(ISNUMBER(OFFSET('Water Data'!$D$7,0,10*ROW('Water Data'!D170))),'Data Summary'!BW176="Yes"),OFFSET('Water Data'!$D$7,0,10*ROW('Water Data'!D170)),NA())</f>
        <v>#N/A</v>
      </c>
      <c r="I176" s="60" t="e">
        <f ca="true">+IF(AND(ISNUMBER(OFFSET('Water Data'!$D$10,0,10*ROW('Water Data'!D170))),'Data Summary'!BX176="Yes"),OFFSET('Water Data'!$D$10,0,10*ROW('Water Data'!D170)),NA())</f>
        <v>#N/A</v>
      </c>
      <c r="J176" s="60" t="e">
        <f ca="true">+IF(AND(ISNUMBER(OFFSET('Water Data'!$E$5,0,10*ROW('Water Data'!E170))),'Data Summary'!BY176="Yes"),100-OFFSET('Water Data'!$E$5,0,10*ROW('Water Data'!E170)),NA())</f>
        <v>#N/A</v>
      </c>
      <c r="K176" s="60" t="e">
        <f ca="true">+IF(AND(ISNUMBER(OFFSET('Water Data'!$E$7,0,10*ROW('Water Data'!E170))),'Data Summary'!BZ176="Yes"),OFFSET('Water Data'!$E$7,0,10*ROW('Water Data'!E170)),NA())</f>
        <v>#N/A</v>
      </c>
      <c r="L176" s="60" t="e">
        <f ca="true">+IF(AND(ISNUMBER(OFFSET('Water Data'!$E$10,0,10*ROW('Water Data'!E170))),'Data Summary'!CA176="Yes"),OFFSET('Water Data'!$E$10,0,10*ROW('Water Data'!E170)),NA())</f>
        <v>#N/A</v>
      </c>
      <c r="M176" s="60" t="e">
        <f ca="true">+IF(AND(ISNUMBER(OFFSET('Water Data'!$F$5,0,10*ROW('Water Data'!F170))),'Data Summary'!CB176="Yes"),100-OFFSET('Water Data'!$F$5,0,10*ROW('Water Data'!F170)),NA())</f>
        <v>#N/A</v>
      </c>
      <c r="N176" s="60" t="e">
        <f ca="true">+IF(AND(ISNUMBER(OFFSET('Water Data'!$F$7,0,10*ROW('Water Data'!F170))),'Data Summary'!CC176="Yes"),OFFSET('Water Data'!$F$7,0,10*ROW('Water Data'!F170)),NA())</f>
        <v>#N/A</v>
      </c>
      <c r="O176" s="60" t="e">
        <f ca="true">+IF(AND(ISNUMBER(OFFSET('Water Data'!$F$10,0,10*ROW('Water Data'!F170))),'Data Summary'!CD176="Yes"),OFFSET('Water Data'!$F$10,0,10*ROW('Water Data'!F170)),NA())</f>
        <v>#N/A</v>
      </c>
      <c r="P176" s="60" t="e">
        <f ca="true">+IF(AND(ISNUMBER(OFFSET('Water Data'!$G$5,0,10*ROW('Water Data'!G170))),'Data Summary'!CE176="Yes"),100-OFFSET('Water Data'!$G$5,0,10*ROW('Water Data'!G170)),NA())</f>
        <v>#N/A</v>
      </c>
      <c r="Q176" s="60" t="e">
        <f ca="true">+IF(AND(ISNUMBER(OFFSET('Water Data'!$G$7,0,10*ROW('Water Data'!G170))),'Data Summary'!CF176="Yes"),OFFSET('Water Data'!$G$7,0,10*ROW('Water Data'!G170)),NA())</f>
        <v>#N/A</v>
      </c>
      <c r="R176" s="60" t="e">
        <f ca="true">+IF(AND(ISNUMBER(OFFSET('Water Data'!$G$10,0,10*ROW('Water Data'!G170))),'Data Summary'!CG176="Yes"),OFFSET('Water Data'!$G$10,0,10*ROW('Water Data'!G170)),NA())</f>
        <v>#N/A</v>
      </c>
      <c r="S176" s="60" t="e">
        <f ca="true">+IF(AND(ISNUMBER(OFFSET('Water Data'!$H$5,0,10*ROW('Water Data'!H170))),'Data Summary'!CH176="Yes"),100-OFFSET('Water Data'!$H$5,0,10*ROW('Water Data'!H170)),NA())</f>
        <v>#N/A</v>
      </c>
      <c r="T176" s="60" t="e">
        <f ca="true">+IF(AND(ISNUMBER(OFFSET('Water Data'!$H$7,0,10*ROW('Water Data'!H170))),'Data Summary'!CI176="Yes"),OFFSET('Water Data'!$H$7,0,10*ROW('Water Data'!H170)),NA())</f>
        <v>#N/A</v>
      </c>
      <c r="U176" s="60" t="e">
        <f ca="true">+IF(AND(ISNUMBER(OFFSET('Water Data'!$H$10,0,10*ROW('Water Data'!H170))),'Data Summary'!CJ176="Yes"),OFFSET('Water Data'!$H$10,0,10*ROW('Water Data'!H170)),NA())</f>
        <v>#N/A</v>
      </c>
      <c r="V176" s="106" t="e">
        <f ca="true">+IF(AND(ISNUMBER(OFFSET('Sanitation Data'!$C$5,0,10*ROW('Sanitation Data'!C170))),'Data Summary'!CK176="Yes"),100-OFFSET('Sanitation Data'!$C$5,0,10*ROW('Sanitation Data'!C170)),NA())</f>
        <v>#N/A</v>
      </c>
      <c r="W176" s="106" t="e">
        <f ca="true">+IF(AND(ISNUMBER(OFFSET('Sanitation Data'!$C$7,0,10*ROW('Sanitation Data'!C170))),'Data Summary'!CL176="Yes"),OFFSET('Sanitation Data'!$C$7,0,10*ROW('Sanitation Data'!C170)),NA())</f>
        <v>#N/A</v>
      </c>
      <c r="X176" s="106" t="e">
        <f ca="true">+IF(AND(ISNUMBER(OFFSET('Sanitation Data'!$C$11,0,10*ROW('Sanitation Data'!C170))),'Data Summary'!CM176="Yes"),OFFSET('Sanitation Data'!$C$11,0,10*ROW('Sanitation Data'!C170)),NA())</f>
        <v>#N/A</v>
      </c>
      <c r="Y176" s="106" t="e">
        <f ca="true">+IF(AND(ISNUMBER(OFFSET('Sanitation Data'!$C$12,0,10*ROW('Sanitation Data'!C170))),'Data Summary'!CN176="Yes"),OFFSET('Sanitation Data'!$C$12,0,10*ROW('Sanitation Data'!C170)),NA())</f>
        <v>#N/A</v>
      </c>
      <c r="Z176" s="106" t="e">
        <f ca="true">+IF(AND(ISNUMBER(OFFSET('Sanitation Data'!$C$13,0,10*ROW('Sanitation Data'!C170))),'Data Summary'!CO176="Yes"),OFFSET('Sanitation Data'!$C$13,0,10*ROW('Sanitation Data'!C170)),NA())</f>
        <v>#N/A</v>
      </c>
      <c r="AA176" s="106" t="e">
        <f ca="true">+IF(AND(ISNUMBER(OFFSET('Sanitation Data'!$D$5,0,10*ROW('Sanitation Data'!D170))),'Data Summary'!CP176="Yes"),100-OFFSET('Sanitation Data'!$D$5,0,10*ROW('Sanitation Data'!D170)),NA())</f>
        <v>#N/A</v>
      </c>
      <c r="AB176" s="106" t="e">
        <f ca="true">+IF(AND(ISNUMBER(OFFSET('Sanitation Data'!$D$7,0,10*ROW('Sanitation Data'!D170))),'Data Summary'!CQ176="Yes"),OFFSET('Sanitation Data'!$D$7,0,10*ROW('Sanitation Data'!D170)),NA())</f>
        <v>#N/A</v>
      </c>
      <c r="AC176" s="106" t="e">
        <f ca="true">+IF(AND(ISNUMBER(OFFSET('Sanitation Data'!$D$11,0,10*ROW('Sanitation Data'!D170))),'Data Summary'!CR176="Yes"),OFFSET('Sanitation Data'!$D$11,0,10*ROW('Sanitation Data'!D170)),NA())</f>
        <v>#N/A</v>
      </c>
      <c r="AD176" s="106" t="e">
        <f ca="true">+IF(AND(ISNUMBER(OFFSET('Sanitation Data'!$D$12,0,10*ROW('Sanitation Data'!D170))),'Data Summary'!CS176="Yes"),OFFSET('Sanitation Data'!$D$12,0,10*ROW('Sanitation Data'!D170)),NA())</f>
        <v>#N/A</v>
      </c>
      <c r="AE176" s="106" t="e">
        <f ca="true">+IF(AND(ISNUMBER(OFFSET('Sanitation Data'!$D$13,0,10*ROW('Sanitation Data'!D170))),'Data Summary'!CT176="Yes"),OFFSET('Sanitation Data'!$D$13,0,10*ROW('Sanitation Data'!D170)),NA())</f>
        <v>#N/A</v>
      </c>
      <c r="AF176" s="106" t="e">
        <f ca="true">+IF(AND(ISNUMBER(OFFSET('Sanitation Data'!$E$5,0,10*ROW('Sanitation Data'!E170))),'Data Summary'!CU176="Yes"),100-OFFSET('Sanitation Data'!$E$5,0,10*ROW('Sanitation Data'!E170)),NA())</f>
        <v>#N/A</v>
      </c>
      <c r="AG176" s="106" t="e">
        <f ca="true">+IF(AND(ISNUMBER(OFFSET('Sanitation Data'!$E$7,0,10*ROW('Sanitation Data'!E170))),'Data Summary'!CV176="Yes"),OFFSET('Sanitation Data'!$E$7,0,10*ROW('Sanitation Data'!E170)),NA())</f>
        <v>#N/A</v>
      </c>
      <c r="AH176" s="106" t="e">
        <f ca="true">+IF(AND(ISNUMBER(OFFSET('Sanitation Data'!$E$11,0,10*ROW('Sanitation Data'!E170))),'Data Summary'!CW176="Yes"),OFFSET('Sanitation Data'!$E$11,0,10*ROW('Sanitation Data'!E170)),NA())</f>
        <v>#N/A</v>
      </c>
      <c r="AI176" s="106" t="e">
        <f ca="true">+IF(AND(ISNUMBER(OFFSET('Sanitation Data'!$E$12,0,10*ROW('Sanitation Data'!E170))),'Data Summary'!CX176="Yes"),OFFSET('Sanitation Data'!$E$12,0,10*ROW('Sanitation Data'!E170)),NA())</f>
        <v>#N/A</v>
      </c>
      <c r="AJ176" s="106" t="e">
        <f ca="true">+IF(AND(ISNUMBER(OFFSET('Sanitation Data'!$E$13,0,10*ROW('Sanitation Data'!E170))),'Data Summary'!CY176="Yes"),OFFSET('Sanitation Data'!$E$13,0,10*ROW('Sanitation Data'!E170)),NA())</f>
        <v>#N/A</v>
      </c>
      <c r="AK176" s="106" t="e">
        <f ca="true">+IF(AND(ISNUMBER(OFFSET('Sanitation Data'!$F$5,0,10*ROW('Sanitation Data'!F170))),'Data Summary'!CZ176="Yes"),100-OFFSET('Sanitation Data'!$F$5,0,10*ROW('Sanitation Data'!F170)),NA())</f>
        <v>#N/A</v>
      </c>
      <c r="AL176" s="106" t="e">
        <f ca="true">+IF(AND(ISNUMBER(OFFSET('Sanitation Data'!$F$7,0,10*ROW('Sanitation Data'!F170))),'Data Summary'!DA176="Yes"),OFFSET('Sanitation Data'!$F$7,0,10*ROW('Sanitation Data'!F170)),NA())</f>
        <v>#N/A</v>
      </c>
      <c r="AM176" s="106" t="e">
        <f ca="true">+IF(AND(ISNUMBER(OFFSET('Sanitation Data'!$F$11,0,10*ROW('Sanitation Data'!F170))),'Data Summary'!DB176="Yes"),OFFSET('Sanitation Data'!$F$11,0,10*ROW('Sanitation Data'!F170)),NA())</f>
        <v>#N/A</v>
      </c>
      <c r="AN176" s="106" t="e">
        <f ca="true">+IF(AND(ISNUMBER(OFFSET('Sanitation Data'!$F$12,0,10*ROW('Sanitation Data'!F170))),'Data Summary'!DC176="Yes"),OFFSET('Sanitation Data'!$F$12,0,10*ROW('Sanitation Data'!F170)),NA())</f>
        <v>#N/A</v>
      </c>
      <c r="AO176" s="106" t="e">
        <f ca="true">+IF(AND(ISNUMBER(OFFSET('Sanitation Data'!$F$13,0,10*ROW('Sanitation Data'!F170))),'Data Summary'!DD176="Yes"),OFFSET('Sanitation Data'!$F$13,0,10*ROW('Sanitation Data'!F170)),NA())</f>
        <v>#N/A</v>
      </c>
      <c r="AP176" s="106" t="e">
        <f ca="true">+IF(AND(ISNUMBER(OFFSET('Sanitation Data'!$G$5,0,10*ROW('Sanitation Data'!G170))),'Data Summary'!DE176="Yes"),100-OFFSET('Sanitation Data'!$G$5,0,10*ROW('Sanitation Data'!G170)),NA())</f>
        <v>#N/A</v>
      </c>
      <c r="AQ176" s="106" t="e">
        <f ca="true">+IF(AND(ISNUMBER(OFFSET('Sanitation Data'!$G$7,0,10*ROW('Sanitation Data'!G170))),'Data Summary'!DF176="Yes"),OFFSET('Sanitation Data'!$G$7,0,10*ROW('Sanitation Data'!G170)),NA())</f>
        <v>#N/A</v>
      </c>
      <c r="AR176" s="106" t="e">
        <f ca="true">+IF(AND(ISNUMBER(OFFSET('Sanitation Data'!$G$11,0,10*ROW('Sanitation Data'!G170))),'Data Summary'!DG176="Yes"),OFFSET('Sanitation Data'!$G$11,0,10*ROW('Sanitation Data'!G170)),NA())</f>
        <v>#N/A</v>
      </c>
      <c r="AS176" s="106" t="e">
        <f ca="true">+IF(AND(ISNUMBER(OFFSET('Sanitation Data'!$G$12,0,10*ROW('Sanitation Data'!G170))),'Data Summary'!DH176="Yes"),OFFSET('Sanitation Data'!$G$12,0,10*ROW('Sanitation Data'!G170)),NA())</f>
        <v>#N/A</v>
      </c>
      <c r="AT176" s="106" t="e">
        <f ca="true">+IF(AND(ISNUMBER(OFFSET('Sanitation Data'!$G$13,0,10*ROW('Sanitation Data'!G170))),'Data Summary'!DI176="Yes"),OFFSET('Sanitation Data'!$G$13,0,10*ROW('Sanitation Data'!G170)),NA())</f>
        <v>#N/A</v>
      </c>
      <c r="AU176" s="106" t="e">
        <f ca="true">+IF(AND(ISNUMBER(OFFSET('Sanitation Data'!$H$5,0,10*ROW('Sanitation Data'!H170))),'Data Summary'!DJ176="Yes"),100-OFFSET('Sanitation Data'!$H$5,0,10*ROW('Sanitation Data'!H170)),NA())</f>
        <v>#N/A</v>
      </c>
      <c r="AV176" s="106" t="e">
        <f ca="true">+IF(AND(ISNUMBER(OFFSET('Sanitation Data'!$H$7,0,10*ROW('Sanitation Data'!H170))),'Data Summary'!DK176="Yes"),OFFSET('Sanitation Data'!$H$7,0,10*ROW('Sanitation Data'!H170)),NA())</f>
        <v>#N/A</v>
      </c>
      <c r="AW176" s="106" t="e">
        <f ca="true">+IF(AND(ISNUMBER(OFFSET('Sanitation Data'!$H$11,0,10*ROW('Sanitation Data'!H170))),'Data Summary'!DL176="Yes"),OFFSET('Sanitation Data'!$H$11,0,10*ROW('Sanitation Data'!H170)),NA())</f>
        <v>#N/A</v>
      </c>
      <c r="AX176" s="106" t="e">
        <f ca="true">+IF(AND(ISNUMBER(OFFSET('Sanitation Data'!$H$12,0,10*ROW('Sanitation Data'!H170))),'Data Summary'!DM176="Yes"),OFFSET('Sanitation Data'!$H$12,0,10*ROW('Sanitation Data'!H170)),NA())</f>
        <v>#N/A</v>
      </c>
      <c r="AY176" s="106" t="e">
        <f ca="true">+IF(AND(ISNUMBER(OFFSET('Sanitation Data'!$H$13,0,10*ROW('Sanitation Data'!H170))),'Data Summary'!DN176="Yes"),OFFSET('Sanitation Data'!$H$13,0,10*ROW('Sanitation Data'!H170)),NA())</f>
        <v>#N/A</v>
      </c>
      <c r="AZ176" s="111" t="e">
        <f ca="true">+IF(AND(ISNUMBER(OFFSET('Hygiene Data'!$C$6,0,10*ROW('Hygiene Data'!C170))),'Data Summary'!DO176="Yes"),OFFSET('Hygiene Data'!$C$6,0,10*ROW('Hygiene Data'!C170)),NA())</f>
        <v>#N/A</v>
      </c>
      <c r="BA176" s="111" t="e">
        <f ca="true">+IF(AND(ISNUMBER(OFFSET('Hygiene Data'!$C$8,0,10*ROW('Hygiene Data'!C170))),'Data Summary'!DP176="Yes"),OFFSET('Hygiene Data'!$C$8,0,10*ROW('Hygiene Data'!C170)),NA())</f>
        <v>#N/A</v>
      </c>
      <c r="BB176" s="111" t="e">
        <f ca="true">+IF(AND(ISNUMBER(OFFSET('Hygiene Data'!$C$10,0,10*ROW('Hygiene Data'!C170))),'Data Summary'!DQ176="Yes"),OFFSET('Hygiene Data'!$C$10,0,10*ROW('Hygiene Data'!C170)),NA())</f>
        <v>#N/A</v>
      </c>
      <c r="BC176" s="111" t="e">
        <f ca="true">+IF(AND(ISNUMBER(OFFSET('Hygiene Data'!$D$6,0,10*ROW('Hygiene Data'!D170))),'Data Summary'!DR176="Yes"),OFFSET('Hygiene Data'!$D$6,0,10*ROW('Hygiene Data'!D170)),NA())</f>
        <v>#N/A</v>
      </c>
      <c r="BD176" s="111" t="e">
        <f ca="true">+IF(AND(ISNUMBER(OFFSET('Hygiene Data'!$D$8,0,10*ROW('Hygiene Data'!D170))),'Data Summary'!DS176="Yes"),OFFSET('Hygiene Data'!$D$8,0,10*ROW('Hygiene Data'!D170)),NA())</f>
        <v>#N/A</v>
      </c>
      <c r="BE176" s="111" t="e">
        <f ca="true">+IF(AND(ISNUMBER(OFFSET('Hygiene Data'!$D$10,0,10*ROW('Hygiene Data'!D170))),'Data Summary'!DT176="Yes"),OFFSET('Hygiene Data'!$D$10,0,10*ROW('Hygiene Data'!D170)),NA())</f>
        <v>#N/A</v>
      </c>
      <c r="BF176" s="111" t="e">
        <f ca="true">+IF(AND(ISNUMBER(OFFSET('Hygiene Data'!$E$6,0,10*ROW('Hygiene Data'!E170))),'Data Summary'!DU176="Yes"),OFFSET('Hygiene Data'!$E$6,0,10*ROW('Hygiene Data'!E170)),NA())</f>
        <v>#N/A</v>
      </c>
      <c r="BG176" s="111" t="e">
        <f ca="true">+IF(AND(ISNUMBER(OFFSET('Hygiene Data'!$E$8,0,10*ROW('Hygiene Data'!E170))),'Data Summary'!DV176="Yes"),OFFSET('Hygiene Data'!$E$8,0,10*ROW('Hygiene Data'!E170)),NA())</f>
        <v>#N/A</v>
      </c>
      <c r="BH176" s="111" t="e">
        <f ca="true">+IF(AND(ISNUMBER(OFFSET('Hygiene Data'!$E$10,0,10*ROW('Hygiene Data'!E170))),'Data Summary'!DW176="Yes"),OFFSET('Hygiene Data'!$E$10,0,10*ROW('Hygiene Data'!E170)),NA())</f>
        <v>#N/A</v>
      </c>
      <c r="BI176" s="111" t="e">
        <f ca="true">+IF(AND(ISNUMBER(OFFSET('Hygiene Data'!$F$6,0,10*ROW('Hygiene Data'!F170))),'Data Summary'!DX176="Yes"),OFFSET('Hygiene Data'!$F$6,0,10*ROW('Hygiene Data'!F170)),NA())</f>
        <v>#N/A</v>
      </c>
      <c r="BJ176" s="111" t="e">
        <f ca="true">+IF(AND(ISNUMBER(OFFSET('Hygiene Data'!$F$8,0,10*ROW('Hygiene Data'!F170))),'Data Summary'!DY176="Yes"),OFFSET('Hygiene Data'!$F$8,0,10*ROW('Hygiene Data'!F170)),NA())</f>
        <v>#N/A</v>
      </c>
      <c r="BK176" s="111" t="e">
        <f ca="true">+IF(AND(ISNUMBER(OFFSET('Hygiene Data'!$F$10,0,10*ROW('Hygiene Data'!F170))),'Data Summary'!DZ176="Yes"),OFFSET('Hygiene Data'!$F$10,0,10*ROW('Hygiene Data'!F170)),NA())</f>
        <v>#N/A</v>
      </c>
      <c r="BL176" s="111" t="e">
        <f ca="true">+IF(AND(ISNUMBER(OFFSET('Hygiene Data'!$G$6,0,10*ROW('Hygiene Data'!G170))),'Data Summary'!EA176="Yes"),OFFSET('Hygiene Data'!$G$6,0,10*ROW('Hygiene Data'!G170)),NA())</f>
        <v>#N/A</v>
      </c>
      <c r="BM176" s="111" t="e">
        <f ca="true">+IF(AND(ISNUMBER(OFFSET('Hygiene Data'!$G$8,0,10*ROW('Hygiene Data'!G170))),'Data Summary'!EB176="Yes"),OFFSET('Hygiene Data'!$G$8,0,10*ROW('Hygiene Data'!G170)),NA())</f>
        <v>#N/A</v>
      </c>
      <c r="BN176" s="111" t="e">
        <f ca="true">+IF(AND(ISNUMBER(OFFSET('Hygiene Data'!$G$10,0,10*ROW('Hygiene Data'!G170))),'Data Summary'!EC176="Yes"),OFFSET('Hygiene Data'!$G$10,0,10*ROW('Hygiene Data'!G170)),NA())</f>
        <v>#N/A</v>
      </c>
      <c r="BO176" s="111" t="e">
        <f ca="true">+IF(AND(ISNUMBER(OFFSET('Hygiene Data'!$H$6,0,10*ROW('Hygiene Data'!H170))),'Data Summary'!ED176="Yes"),OFFSET('Hygiene Data'!$H$6,0,10*ROW('Hygiene Data'!H170)),NA())</f>
        <v>#N/A</v>
      </c>
      <c r="BP176" s="111" t="e">
        <f ca="true">+IF(AND(ISNUMBER(OFFSET('Hygiene Data'!$H$8,0,10*ROW('Hygiene Data'!H170))),'Data Summary'!EE176="Yes"),OFFSET('Hygiene Data'!$H$8,0,10*ROW('Hygiene Data'!H170)),NA())</f>
        <v>#N/A</v>
      </c>
      <c r="BQ176" s="111" t="e">
        <f ca="true">+IF(AND(ISNUMBER(OFFSET('Hygiene Data'!$H$10,0,10*ROW('Hygiene Data'!H170))),'Data Summary'!EF176="Yes"),OFFSET('Hygiene Data'!$H$10,0,10*ROW('Hygiene Data'!H170)),NA())</f>
        <v>#N/A</v>
      </c>
    </row>
    <row r="177" x14ac:dyDescent="0.2">
      <c r="A177" s="59" t="e">
        <f ca="true">+IF(OFFSET('Water Data'!$B$1,0,10*ROW('Water Data'!B171))="",NA(),OFFSET('Water Data'!$B$1,0,10*ROW('Water Data'!B171)))</f>
        <v>#N/A</v>
      </c>
      <c r="B177" s="59" t="e">
        <f ca="true">+IF(OFFSET('Water Data'!$A$3,0,10*ROW('Water Data'!A174))="",NA(),OFFSET('Water Data'!$A$3,0,10*ROW('Water Data'!A174)))</f>
        <v>#N/A</v>
      </c>
      <c r="C177" s="59" t="e">
        <f ca="true">+IF(OFFSET('Water Data'!$C$3,0,10*ROW('Water Data'!C174))="",NA(),OFFSET('Water Data'!$C$3,0,10*ROW('Water Data'!C174)))</f>
        <v>#N/A</v>
      </c>
      <c r="D177" s="60" t="e">
        <f ca="true">+IF(AND(ISNUMBER(OFFSET('Water Data'!$C$5,0,10*ROW('Water Data'!C171))),'Data Summary'!BS177="Yes"),100-OFFSET('Water Data'!$C$5,0,10*ROW('Water Data'!C171)),NA())</f>
        <v>#N/A</v>
      </c>
      <c r="E177" s="60" t="e">
        <f ca="true">+IF(AND(ISNUMBER(OFFSET('Water Data'!$C$7,0,10*ROW('Water Data'!C171))),'Data Summary'!BT177="Yes"),OFFSET('Water Data'!$C$7,0,10*ROW('Water Data'!C171)),NA())</f>
        <v>#N/A</v>
      </c>
      <c r="F177" s="60" t="e">
        <f ca="true">+IF(AND(ISNUMBER(OFFSET('Water Data'!$C$10,0,10*ROW('Water Data'!C171))),'Data Summary'!BU177="Yes"),OFFSET('Water Data'!$C$10,0,10*ROW('Water Data'!C171)),NA())</f>
        <v>#N/A</v>
      </c>
      <c r="G177" s="60" t="e">
        <f ca="true">+IF(AND(ISNUMBER(OFFSET('Water Data'!$D$5,0,10*ROW('Water Data'!D171))),'Data Summary'!BV177="Yes"),100-OFFSET('Water Data'!$D$5,0,10*ROW('Water Data'!D171)),NA())</f>
        <v>#N/A</v>
      </c>
      <c r="H177" s="60" t="e">
        <f ca="true">+IF(AND(ISNUMBER(OFFSET('Water Data'!$D$7,0,10*ROW('Water Data'!D171))),'Data Summary'!BW177="Yes"),OFFSET('Water Data'!$D$7,0,10*ROW('Water Data'!D171)),NA())</f>
        <v>#N/A</v>
      </c>
      <c r="I177" s="60" t="e">
        <f ca="true">+IF(AND(ISNUMBER(OFFSET('Water Data'!$D$10,0,10*ROW('Water Data'!D171))),'Data Summary'!BX177="Yes"),OFFSET('Water Data'!$D$10,0,10*ROW('Water Data'!D171)),NA())</f>
        <v>#N/A</v>
      </c>
      <c r="J177" s="60" t="e">
        <f ca="true">+IF(AND(ISNUMBER(OFFSET('Water Data'!$E$5,0,10*ROW('Water Data'!E171))),'Data Summary'!BY177="Yes"),100-OFFSET('Water Data'!$E$5,0,10*ROW('Water Data'!E171)),NA())</f>
        <v>#N/A</v>
      </c>
      <c r="K177" s="60" t="e">
        <f ca="true">+IF(AND(ISNUMBER(OFFSET('Water Data'!$E$7,0,10*ROW('Water Data'!E171))),'Data Summary'!BZ177="Yes"),OFFSET('Water Data'!$E$7,0,10*ROW('Water Data'!E171)),NA())</f>
        <v>#N/A</v>
      </c>
      <c r="L177" s="60" t="e">
        <f ca="true">+IF(AND(ISNUMBER(OFFSET('Water Data'!$E$10,0,10*ROW('Water Data'!E171))),'Data Summary'!CA177="Yes"),OFFSET('Water Data'!$E$10,0,10*ROW('Water Data'!E171)),NA())</f>
        <v>#N/A</v>
      </c>
      <c r="M177" s="60" t="e">
        <f ca="true">+IF(AND(ISNUMBER(OFFSET('Water Data'!$F$5,0,10*ROW('Water Data'!F171))),'Data Summary'!CB177="Yes"),100-OFFSET('Water Data'!$F$5,0,10*ROW('Water Data'!F171)),NA())</f>
        <v>#N/A</v>
      </c>
      <c r="N177" s="60" t="e">
        <f ca="true">+IF(AND(ISNUMBER(OFFSET('Water Data'!$F$7,0,10*ROW('Water Data'!F171))),'Data Summary'!CC177="Yes"),OFFSET('Water Data'!$F$7,0,10*ROW('Water Data'!F171)),NA())</f>
        <v>#N/A</v>
      </c>
      <c r="O177" s="60" t="e">
        <f ca="true">+IF(AND(ISNUMBER(OFFSET('Water Data'!$F$10,0,10*ROW('Water Data'!F171))),'Data Summary'!CD177="Yes"),OFFSET('Water Data'!$F$10,0,10*ROW('Water Data'!F171)),NA())</f>
        <v>#N/A</v>
      </c>
      <c r="P177" s="60" t="e">
        <f ca="true">+IF(AND(ISNUMBER(OFFSET('Water Data'!$G$5,0,10*ROW('Water Data'!G171))),'Data Summary'!CE177="Yes"),100-OFFSET('Water Data'!$G$5,0,10*ROW('Water Data'!G171)),NA())</f>
        <v>#N/A</v>
      </c>
      <c r="Q177" s="60" t="e">
        <f ca="true">+IF(AND(ISNUMBER(OFFSET('Water Data'!$G$7,0,10*ROW('Water Data'!G171))),'Data Summary'!CF177="Yes"),OFFSET('Water Data'!$G$7,0,10*ROW('Water Data'!G171)),NA())</f>
        <v>#N/A</v>
      </c>
      <c r="R177" s="60" t="e">
        <f ca="true">+IF(AND(ISNUMBER(OFFSET('Water Data'!$G$10,0,10*ROW('Water Data'!G171))),'Data Summary'!CG177="Yes"),OFFSET('Water Data'!$G$10,0,10*ROW('Water Data'!G171)),NA())</f>
        <v>#N/A</v>
      </c>
      <c r="S177" s="60" t="e">
        <f ca="true">+IF(AND(ISNUMBER(OFFSET('Water Data'!$H$5,0,10*ROW('Water Data'!H171))),'Data Summary'!CH177="Yes"),100-OFFSET('Water Data'!$H$5,0,10*ROW('Water Data'!H171)),NA())</f>
        <v>#N/A</v>
      </c>
      <c r="T177" s="60" t="e">
        <f ca="true">+IF(AND(ISNUMBER(OFFSET('Water Data'!$H$7,0,10*ROW('Water Data'!H171))),'Data Summary'!CI177="Yes"),OFFSET('Water Data'!$H$7,0,10*ROW('Water Data'!H171)),NA())</f>
        <v>#N/A</v>
      </c>
      <c r="U177" s="60" t="e">
        <f ca="true">+IF(AND(ISNUMBER(OFFSET('Water Data'!$H$10,0,10*ROW('Water Data'!H171))),'Data Summary'!CJ177="Yes"),OFFSET('Water Data'!$H$10,0,10*ROW('Water Data'!H171)),NA())</f>
        <v>#N/A</v>
      </c>
      <c r="V177" s="106" t="e">
        <f ca="true">+IF(AND(ISNUMBER(OFFSET('Sanitation Data'!$C$5,0,10*ROW('Sanitation Data'!C171))),'Data Summary'!CK177="Yes"),100-OFFSET('Sanitation Data'!$C$5,0,10*ROW('Sanitation Data'!C171)),NA())</f>
        <v>#N/A</v>
      </c>
      <c r="W177" s="106" t="e">
        <f ca="true">+IF(AND(ISNUMBER(OFFSET('Sanitation Data'!$C$7,0,10*ROW('Sanitation Data'!C171))),'Data Summary'!CL177="Yes"),OFFSET('Sanitation Data'!$C$7,0,10*ROW('Sanitation Data'!C171)),NA())</f>
        <v>#N/A</v>
      </c>
      <c r="X177" s="106" t="e">
        <f ca="true">+IF(AND(ISNUMBER(OFFSET('Sanitation Data'!$C$11,0,10*ROW('Sanitation Data'!C171))),'Data Summary'!CM177="Yes"),OFFSET('Sanitation Data'!$C$11,0,10*ROW('Sanitation Data'!C171)),NA())</f>
        <v>#N/A</v>
      </c>
      <c r="Y177" s="106" t="e">
        <f ca="true">+IF(AND(ISNUMBER(OFFSET('Sanitation Data'!$C$12,0,10*ROW('Sanitation Data'!C171))),'Data Summary'!CN177="Yes"),OFFSET('Sanitation Data'!$C$12,0,10*ROW('Sanitation Data'!C171)),NA())</f>
        <v>#N/A</v>
      </c>
      <c r="Z177" s="106" t="e">
        <f ca="true">+IF(AND(ISNUMBER(OFFSET('Sanitation Data'!$C$13,0,10*ROW('Sanitation Data'!C171))),'Data Summary'!CO177="Yes"),OFFSET('Sanitation Data'!$C$13,0,10*ROW('Sanitation Data'!C171)),NA())</f>
        <v>#N/A</v>
      </c>
      <c r="AA177" s="106" t="e">
        <f ca="true">+IF(AND(ISNUMBER(OFFSET('Sanitation Data'!$D$5,0,10*ROW('Sanitation Data'!D171))),'Data Summary'!CP177="Yes"),100-OFFSET('Sanitation Data'!$D$5,0,10*ROW('Sanitation Data'!D171)),NA())</f>
        <v>#N/A</v>
      </c>
      <c r="AB177" s="106" t="e">
        <f ca="true">+IF(AND(ISNUMBER(OFFSET('Sanitation Data'!$D$7,0,10*ROW('Sanitation Data'!D171))),'Data Summary'!CQ177="Yes"),OFFSET('Sanitation Data'!$D$7,0,10*ROW('Sanitation Data'!D171)),NA())</f>
        <v>#N/A</v>
      </c>
      <c r="AC177" s="106" t="e">
        <f ca="true">+IF(AND(ISNUMBER(OFFSET('Sanitation Data'!$D$11,0,10*ROW('Sanitation Data'!D171))),'Data Summary'!CR177="Yes"),OFFSET('Sanitation Data'!$D$11,0,10*ROW('Sanitation Data'!D171)),NA())</f>
        <v>#N/A</v>
      </c>
      <c r="AD177" s="106" t="e">
        <f ca="true">+IF(AND(ISNUMBER(OFFSET('Sanitation Data'!$D$12,0,10*ROW('Sanitation Data'!D171))),'Data Summary'!CS177="Yes"),OFFSET('Sanitation Data'!$D$12,0,10*ROW('Sanitation Data'!D171)),NA())</f>
        <v>#N/A</v>
      </c>
      <c r="AE177" s="106" t="e">
        <f ca="true">+IF(AND(ISNUMBER(OFFSET('Sanitation Data'!$D$13,0,10*ROW('Sanitation Data'!D171))),'Data Summary'!CT177="Yes"),OFFSET('Sanitation Data'!$D$13,0,10*ROW('Sanitation Data'!D171)),NA())</f>
        <v>#N/A</v>
      </c>
      <c r="AF177" s="106" t="e">
        <f ca="true">+IF(AND(ISNUMBER(OFFSET('Sanitation Data'!$E$5,0,10*ROW('Sanitation Data'!E171))),'Data Summary'!CU177="Yes"),100-OFFSET('Sanitation Data'!$E$5,0,10*ROW('Sanitation Data'!E171)),NA())</f>
        <v>#N/A</v>
      </c>
      <c r="AG177" s="106" t="e">
        <f ca="true">+IF(AND(ISNUMBER(OFFSET('Sanitation Data'!$E$7,0,10*ROW('Sanitation Data'!E171))),'Data Summary'!CV177="Yes"),OFFSET('Sanitation Data'!$E$7,0,10*ROW('Sanitation Data'!E171)),NA())</f>
        <v>#N/A</v>
      </c>
      <c r="AH177" s="106" t="e">
        <f ca="true">+IF(AND(ISNUMBER(OFFSET('Sanitation Data'!$E$11,0,10*ROW('Sanitation Data'!E171))),'Data Summary'!CW177="Yes"),OFFSET('Sanitation Data'!$E$11,0,10*ROW('Sanitation Data'!E171)),NA())</f>
        <v>#N/A</v>
      </c>
      <c r="AI177" s="106" t="e">
        <f ca="true">+IF(AND(ISNUMBER(OFFSET('Sanitation Data'!$E$12,0,10*ROW('Sanitation Data'!E171))),'Data Summary'!CX177="Yes"),OFFSET('Sanitation Data'!$E$12,0,10*ROW('Sanitation Data'!E171)),NA())</f>
        <v>#N/A</v>
      </c>
      <c r="AJ177" s="106" t="e">
        <f ca="true">+IF(AND(ISNUMBER(OFFSET('Sanitation Data'!$E$13,0,10*ROW('Sanitation Data'!E171))),'Data Summary'!CY177="Yes"),OFFSET('Sanitation Data'!$E$13,0,10*ROW('Sanitation Data'!E171)),NA())</f>
        <v>#N/A</v>
      </c>
      <c r="AK177" s="106" t="e">
        <f ca="true">+IF(AND(ISNUMBER(OFFSET('Sanitation Data'!$F$5,0,10*ROW('Sanitation Data'!F171))),'Data Summary'!CZ177="Yes"),100-OFFSET('Sanitation Data'!$F$5,0,10*ROW('Sanitation Data'!F171)),NA())</f>
        <v>#N/A</v>
      </c>
      <c r="AL177" s="106" t="e">
        <f ca="true">+IF(AND(ISNUMBER(OFFSET('Sanitation Data'!$F$7,0,10*ROW('Sanitation Data'!F171))),'Data Summary'!DA177="Yes"),OFFSET('Sanitation Data'!$F$7,0,10*ROW('Sanitation Data'!F171)),NA())</f>
        <v>#N/A</v>
      </c>
      <c r="AM177" s="106" t="e">
        <f ca="true">+IF(AND(ISNUMBER(OFFSET('Sanitation Data'!$F$11,0,10*ROW('Sanitation Data'!F171))),'Data Summary'!DB177="Yes"),OFFSET('Sanitation Data'!$F$11,0,10*ROW('Sanitation Data'!F171)),NA())</f>
        <v>#N/A</v>
      </c>
      <c r="AN177" s="106" t="e">
        <f ca="true">+IF(AND(ISNUMBER(OFFSET('Sanitation Data'!$F$12,0,10*ROW('Sanitation Data'!F171))),'Data Summary'!DC177="Yes"),OFFSET('Sanitation Data'!$F$12,0,10*ROW('Sanitation Data'!F171)),NA())</f>
        <v>#N/A</v>
      </c>
      <c r="AO177" s="106" t="e">
        <f ca="true">+IF(AND(ISNUMBER(OFFSET('Sanitation Data'!$F$13,0,10*ROW('Sanitation Data'!F171))),'Data Summary'!DD177="Yes"),OFFSET('Sanitation Data'!$F$13,0,10*ROW('Sanitation Data'!F171)),NA())</f>
        <v>#N/A</v>
      </c>
      <c r="AP177" s="106" t="e">
        <f ca="true">+IF(AND(ISNUMBER(OFFSET('Sanitation Data'!$G$5,0,10*ROW('Sanitation Data'!G171))),'Data Summary'!DE177="Yes"),100-OFFSET('Sanitation Data'!$G$5,0,10*ROW('Sanitation Data'!G171)),NA())</f>
        <v>#N/A</v>
      </c>
      <c r="AQ177" s="106" t="e">
        <f ca="true">+IF(AND(ISNUMBER(OFFSET('Sanitation Data'!$G$7,0,10*ROW('Sanitation Data'!G171))),'Data Summary'!DF177="Yes"),OFFSET('Sanitation Data'!$G$7,0,10*ROW('Sanitation Data'!G171)),NA())</f>
        <v>#N/A</v>
      </c>
      <c r="AR177" s="106" t="e">
        <f ca="true">+IF(AND(ISNUMBER(OFFSET('Sanitation Data'!$G$11,0,10*ROW('Sanitation Data'!G171))),'Data Summary'!DG177="Yes"),OFFSET('Sanitation Data'!$G$11,0,10*ROW('Sanitation Data'!G171)),NA())</f>
        <v>#N/A</v>
      </c>
      <c r="AS177" s="106" t="e">
        <f ca="true">+IF(AND(ISNUMBER(OFFSET('Sanitation Data'!$G$12,0,10*ROW('Sanitation Data'!G171))),'Data Summary'!DH177="Yes"),OFFSET('Sanitation Data'!$G$12,0,10*ROW('Sanitation Data'!G171)),NA())</f>
        <v>#N/A</v>
      </c>
      <c r="AT177" s="106" t="e">
        <f ca="true">+IF(AND(ISNUMBER(OFFSET('Sanitation Data'!$G$13,0,10*ROW('Sanitation Data'!G171))),'Data Summary'!DI177="Yes"),OFFSET('Sanitation Data'!$G$13,0,10*ROW('Sanitation Data'!G171)),NA())</f>
        <v>#N/A</v>
      </c>
      <c r="AU177" s="106" t="e">
        <f ca="true">+IF(AND(ISNUMBER(OFFSET('Sanitation Data'!$H$5,0,10*ROW('Sanitation Data'!H171))),'Data Summary'!DJ177="Yes"),100-OFFSET('Sanitation Data'!$H$5,0,10*ROW('Sanitation Data'!H171)),NA())</f>
        <v>#N/A</v>
      </c>
      <c r="AV177" s="106" t="e">
        <f ca="true">+IF(AND(ISNUMBER(OFFSET('Sanitation Data'!$H$7,0,10*ROW('Sanitation Data'!H171))),'Data Summary'!DK177="Yes"),OFFSET('Sanitation Data'!$H$7,0,10*ROW('Sanitation Data'!H171)),NA())</f>
        <v>#N/A</v>
      </c>
      <c r="AW177" s="106" t="e">
        <f ca="true">+IF(AND(ISNUMBER(OFFSET('Sanitation Data'!$H$11,0,10*ROW('Sanitation Data'!H171))),'Data Summary'!DL177="Yes"),OFFSET('Sanitation Data'!$H$11,0,10*ROW('Sanitation Data'!H171)),NA())</f>
        <v>#N/A</v>
      </c>
      <c r="AX177" s="106" t="e">
        <f ca="true">+IF(AND(ISNUMBER(OFFSET('Sanitation Data'!$H$12,0,10*ROW('Sanitation Data'!H171))),'Data Summary'!DM177="Yes"),OFFSET('Sanitation Data'!$H$12,0,10*ROW('Sanitation Data'!H171)),NA())</f>
        <v>#N/A</v>
      </c>
      <c r="AY177" s="106" t="e">
        <f ca="true">+IF(AND(ISNUMBER(OFFSET('Sanitation Data'!$H$13,0,10*ROW('Sanitation Data'!H171))),'Data Summary'!DN177="Yes"),OFFSET('Sanitation Data'!$H$13,0,10*ROW('Sanitation Data'!H171)),NA())</f>
        <v>#N/A</v>
      </c>
      <c r="AZ177" s="111" t="e">
        <f ca="true">+IF(AND(ISNUMBER(OFFSET('Hygiene Data'!$C$6,0,10*ROW('Hygiene Data'!C171))),'Data Summary'!DO177="Yes"),OFFSET('Hygiene Data'!$C$6,0,10*ROW('Hygiene Data'!C171)),NA())</f>
        <v>#N/A</v>
      </c>
      <c r="BA177" s="111" t="e">
        <f ca="true">+IF(AND(ISNUMBER(OFFSET('Hygiene Data'!$C$8,0,10*ROW('Hygiene Data'!C171))),'Data Summary'!DP177="Yes"),OFFSET('Hygiene Data'!$C$8,0,10*ROW('Hygiene Data'!C171)),NA())</f>
        <v>#N/A</v>
      </c>
      <c r="BB177" s="111" t="e">
        <f ca="true">+IF(AND(ISNUMBER(OFFSET('Hygiene Data'!$C$10,0,10*ROW('Hygiene Data'!C171))),'Data Summary'!DQ177="Yes"),OFFSET('Hygiene Data'!$C$10,0,10*ROW('Hygiene Data'!C171)),NA())</f>
        <v>#N/A</v>
      </c>
      <c r="BC177" s="111" t="e">
        <f ca="true">+IF(AND(ISNUMBER(OFFSET('Hygiene Data'!$D$6,0,10*ROW('Hygiene Data'!D171))),'Data Summary'!DR177="Yes"),OFFSET('Hygiene Data'!$D$6,0,10*ROW('Hygiene Data'!D171)),NA())</f>
        <v>#N/A</v>
      </c>
      <c r="BD177" s="111" t="e">
        <f ca="true">+IF(AND(ISNUMBER(OFFSET('Hygiene Data'!$D$8,0,10*ROW('Hygiene Data'!D171))),'Data Summary'!DS177="Yes"),OFFSET('Hygiene Data'!$D$8,0,10*ROW('Hygiene Data'!D171)),NA())</f>
        <v>#N/A</v>
      </c>
      <c r="BE177" s="111" t="e">
        <f ca="true">+IF(AND(ISNUMBER(OFFSET('Hygiene Data'!$D$10,0,10*ROW('Hygiene Data'!D171))),'Data Summary'!DT177="Yes"),OFFSET('Hygiene Data'!$D$10,0,10*ROW('Hygiene Data'!D171)),NA())</f>
        <v>#N/A</v>
      </c>
      <c r="BF177" s="111" t="e">
        <f ca="true">+IF(AND(ISNUMBER(OFFSET('Hygiene Data'!$E$6,0,10*ROW('Hygiene Data'!E171))),'Data Summary'!DU177="Yes"),OFFSET('Hygiene Data'!$E$6,0,10*ROW('Hygiene Data'!E171)),NA())</f>
        <v>#N/A</v>
      </c>
      <c r="BG177" s="111" t="e">
        <f ca="true">+IF(AND(ISNUMBER(OFFSET('Hygiene Data'!$E$8,0,10*ROW('Hygiene Data'!E171))),'Data Summary'!DV177="Yes"),OFFSET('Hygiene Data'!$E$8,0,10*ROW('Hygiene Data'!E171)),NA())</f>
        <v>#N/A</v>
      </c>
      <c r="BH177" s="111" t="e">
        <f ca="true">+IF(AND(ISNUMBER(OFFSET('Hygiene Data'!$E$10,0,10*ROW('Hygiene Data'!E171))),'Data Summary'!DW177="Yes"),OFFSET('Hygiene Data'!$E$10,0,10*ROW('Hygiene Data'!E171)),NA())</f>
        <v>#N/A</v>
      </c>
      <c r="BI177" s="111" t="e">
        <f ca="true">+IF(AND(ISNUMBER(OFFSET('Hygiene Data'!$F$6,0,10*ROW('Hygiene Data'!F171))),'Data Summary'!DX177="Yes"),OFFSET('Hygiene Data'!$F$6,0,10*ROW('Hygiene Data'!F171)),NA())</f>
        <v>#N/A</v>
      </c>
      <c r="BJ177" s="111" t="e">
        <f ca="true">+IF(AND(ISNUMBER(OFFSET('Hygiene Data'!$F$8,0,10*ROW('Hygiene Data'!F171))),'Data Summary'!DY177="Yes"),OFFSET('Hygiene Data'!$F$8,0,10*ROW('Hygiene Data'!F171)),NA())</f>
        <v>#N/A</v>
      </c>
      <c r="BK177" s="111" t="e">
        <f ca="true">+IF(AND(ISNUMBER(OFFSET('Hygiene Data'!$F$10,0,10*ROW('Hygiene Data'!F171))),'Data Summary'!DZ177="Yes"),OFFSET('Hygiene Data'!$F$10,0,10*ROW('Hygiene Data'!F171)),NA())</f>
        <v>#N/A</v>
      </c>
      <c r="BL177" s="111" t="e">
        <f ca="true">+IF(AND(ISNUMBER(OFFSET('Hygiene Data'!$G$6,0,10*ROW('Hygiene Data'!G171))),'Data Summary'!EA177="Yes"),OFFSET('Hygiene Data'!$G$6,0,10*ROW('Hygiene Data'!G171)),NA())</f>
        <v>#N/A</v>
      </c>
      <c r="BM177" s="111" t="e">
        <f ca="true">+IF(AND(ISNUMBER(OFFSET('Hygiene Data'!$G$8,0,10*ROW('Hygiene Data'!G171))),'Data Summary'!EB177="Yes"),OFFSET('Hygiene Data'!$G$8,0,10*ROW('Hygiene Data'!G171)),NA())</f>
        <v>#N/A</v>
      </c>
      <c r="BN177" s="111" t="e">
        <f ca="true">+IF(AND(ISNUMBER(OFFSET('Hygiene Data'!$G$10,0,10*ROW('Hygiene Data'!G171))),'Data Summary'!EC177="Yes"),OFFSET('Hygiene Data'!$G$10,0,10*ROW('Hygiene Data'!G171)),NA())</f>
        <v>#N/A</v>
      </c>
      <c r="BO177" s="111" t="e">
        <f ca="true">+IF(AND(ISNUMBER(OFFSET('Hygiene Data'!$H$6,0,10*ROW('Hygiene Data'!H171))),'Data Summary'!ED177="Yes"),OFFSET('Hygiene Data'!$H$6,0,10*ROW('Hygiene Data'!H171)),NA())</f>
        <v>#N/A</v>
      </c>
      <c r="BP177" s="111" t="e">
        <f ca="true">+IF(AND(ISNUMBER(OFFSET('Hygiene Data'!$H$8,0,10*ROW('Hygiene Data'!H171))),'Data Summary'!EE177="Yes"),OFFSET('Hygiene Data'!$H$8,0,10*ROW('Hygiene Data'!H171)),NA())</f>
        <v>#N/A</v>
      </c>
      <c r="BQ177" s="111" t="e">
        <f ca="true">+IF(AND(ISNUMBER(OFFSET('Hygiene Data'!$H$10,0,10*ROW('Hygiene Data'!H171))),'Data Summary'!EF177="Yes"),OFFSET('Hygiene Data'!$H$10,0,10*ROW('Hygiene Data'!H171)),NA())</f>
        <v>#N/A</v>
      </c>
    </row>
    <row r="178" x14ac:dyDescent="0.2">
      <c r="A178" s="59" t="e">
        <f ca="true">+IF(OFFSET('Water Data'!$B$1,0,10*ROW('Water Data'!B172))="",NA(),OFFSET('Water Data'!$B$1,0,10*ROW('Water Data'!B172)))</f>
        <v>#N/A</v>
      </c>
      <c r="B178" s="59" t="e">
        <f ca="true">+IF(OFFSET('Water Data'!$A$3,0,10*ROW('Water Data'!A175))="",NA(),OFFSET('Water Data'!$A$3,0,10*ROW('Water Data'!A175)))</f>
        <v>#N/A</v>
      </c>
      <c r="C178" s="59" t="e">
        <f ca="true">+IF(OFFSET('Water Data'!$C$3,0,10*ROW('Water Data'!C175))="",NA(),OFFSET('Water Data'!$C$3,0,10*ROW('Water Data'!C175)))</f>
        <v>#N/A</v>
      </c>
      <c r="D178" s="60" t="e">
        <f ca="true">+IF(AND(ISNUMBER(OFFSET('Water Data'!$C$5,0,10*ROW('Water Data'!C172))),'Data Summary'!BS178="Yes"),100-OFFSET('Water Data'!$C$5,0,10*ROW('Water Data'!C172)),NA())</f>
        <v>#N/A</v>
      </c>
      <c r="E178" s="60" t="e">
        <f ca="true">+IF(AND(ISNUMBER(OFFSET('Water Data'!$C$7,0,10*ROW('Water Data'!C172))),'Data Summary'!BT178="Yes"),OFFSET('Water Data'!$C$7,0,10*ROW('Water Data'!C172)),NA())</f>
        <v>#N/A</v>
      </c>
      <c r="F178" s="60" t="e">
        <f ca="true">+IF(AND(ISNUMBER(OFFSET('Water Data'!$C$10,0,10*ROW('Water Data'!C172))),'Data Summary'!BU178="Yes"),OFFSET('Water Data'!$C$10,0,10*ROW('Water Data'!C172)),NA())</f>
        <v>#N/A</v>
      </c>
      <c r="G178" s="60" t="e">
        <f ca="true">+IF(AND(ISNUMBER(OFFSET('Water Data'!$D$5,0,10*ROW('Water Data'!D172))),'Data Summary'!BV178="Yes"),100-OFFSET('Water Data'!$D$5,0,10*ROW('Water Data'!D172)),NA())</f>
        <v>#N/A</v>
      </c>
      <c r="H178" s="60" t="e">
        <f ca="true">+IF(AND(ISNUMBER(OFFSET('Water Data'!$D$7,0,10*ROW('Water Data'!D172))),'Data Summary'!BW178="Yes"),OFFSET('Water Data'!$D$7,0,10*ROW('Water Data'!D172)),NA())</f>
        <v>#N/A</v>
      </c>
      <c r="I178" s="60" t="e">
        <f ca="true">+IF(AND(ISNUMBER(OFFSET('Water Data'!$D$10,0,10*ROW('Water Data'!D172))),'Data Summary'!BX178="Yes"),OFFSET('Water Data'!$D$10,0,10*ROW('Water Data'!D172)),NA())</f>
        <v>#N/A</v>
      </c>
      <c r="J178" s="60" t="e">
        <f ca="true">+IF(AND(ISNUMBER(OFFSET('Water Data'!$E$5,0,10*ROW('Water Data'!E172))),'Data Summary'!BY178="Yes"),100-OFFSET('Water Data'!$E$5,0,10*ROW('Water Data'!E172)),NA())</f>
        <v>#N/A</v>
      </c>
      <c r="K178" s="60" t="e">
        <f ca="true">+IF(AND(ISNUMBER(OFFSET('Water Data'!$E$7,0,10*ROW('Water Data'!E172))),'Data Summary'!BZ178="Yes"),OFFSET('Water Data'!$E$7,0,10*ROW('Water Data'!E172)),NA())</f>
        <v>#N/A</v>
      </c>
      <c r="L178" s="60" t="e">
        <f ca="true">+IF(AND(ISNUMBER(OFFSET('Water Data'!$E$10,0,10*ROW('Water Data'!E172))),'Data Summary'!CA178="Yes"),OFFSET('Water Data'!$E$10,0,10*ROW('Water Data'!E172)),NA())</f>
        <v>#N/A</v>
      </c>
      <c r="M178" s="60" t="e">
        <f ca="true">+IF(AND(ISNUMBER(OFFSET('Water Data'!$F$5,0,10*ROW('Water Data'!F172))),'Data Summary'!CB178="Yes"),100-OFFSET('Water Data'!$F$5,0,10*ROW('Water Data'!F172)),NA())</f>
        <v>#N/A</v>
      </c>
      <c r="N178" s="60" t="e">
        <f ca="true">+IF(AND(ISNUMBER(OFFSET('Water Data'!$F$7,0,10*ROW('Water Data'!F172))),'Data Summary'!CC178="Yes"),OFFSET('Water Data'!$F$7,0,10*ROW('Water Data'!F172)),NA())</f>
        <v>#N/A</v>
      </c>
      <c r="O178" s="60" t="e">
        <f ca="true">+IF(AND(ISNUMBER(OFFSET('Water Data'!$F$10,0,10*ROW('Water Data'!F172))),'Data Summary'!CD178="Yes"),OFFSET('Water Data'!$F$10,0,10*ROW('Water Data'!F172)),NA())</f>
        <v>#N/A</v>
      </c>
      <c r="P178" s="60" t="e">
        <f ca="true">+IF(AND(ISNUMBER(OFFSET('Water Data'!$G$5,0,10*ROW('Water Data'!G172))),'Data Summary'!CE178="Yes"),100-OFFSET('Water Data'!$G$5,0,10*ROW('Water Data'!G172)),NA())</f>
        <v>#N/A</v>
      </c>
      <c r="Q178" s="60" t="e">
        <f ca="true">+IF(AND(ISNUMBER(OFFSET('Water Data'!$G$7,0,10*ROW('Water Data'!G172))),'Data Summary'!CF178="Yes"),OFFSET('Water Data'!$G$7,0,10*ROW('Water Data'!G172)),NA())</f>
        <v>#N/A</v>
      </c>
      <c r="R178" s="60" t="e">
        <f ca="true">+IF(AND(ISNUMBER(OFFSET('Water Data'!$G$10,0,10*ROW('Water Data'!G172))),'Data Summary'!CG178="Yes"),OFFSET('Water Data'!$G$10,0,10*ROW('Water Data'!G172)),NA())</f>
        <v>#N/A</v>
      </c>
      <c r="S178" s="60" t="e">
        <f ca="true">+IF(AND(ISNUMBER(OFFSET('Water Data'!$H$5,0,10*ROW('Water Data'!H172))),'Data Summary'!CH178="Yes"),100-OFFSET('Water Data'!$H$5,0,10*ROW('Water Data'!H172)),NA())</f>
        <v>#N/A</v>
      </c>
      <c r="T178" s="60" t="e">
        <f ca="true">+IF(AND(ISNUMBER(OFFSET('Water Data'!$H$7,0,10*ROW('Water Data'!H172))),'Data Summary'!CI178="Yes"),OFFSET('Water Data'!$H$7,0,10*ROW('Water Data'!H172)),NA())</f>
        <v>#N/A</v>
      </c>
      <c r="U178" s="60" t="e">
        <f ca="true">+IF(AND(ISNUMBER(OFFSET('Water Data'!$H$10,0,10*ROW('Water Data'!H172))),'Data Summary'!CJ178="Yes"),OFFSET('Water Data'!$H$10,0,10*ROW('Water Data'!H172)),NA())</f>
        <v>#N/A</v>
      </c>
      <c r="V178" s="106" t="e">
        <f ca="true">+IF(AND(ISNUMBER(OFFSET('Sanitation Data'!$C$5,0,10*ROW('Sanitation Data'!C172))),'Data Summary'!CK178="Yes"),100-OFFSET('Sanitation Data'!$C$5,0,10*ROW('Sanitation Data'!C172)),NA())</f>
        <v>#N/A</v>
      </c>
      <c r="W178" s="106" t="e">
        <f ca="true">+IF(AND(ISNUMBER(OFFSET('Sanitation Data'!$C$7,0,10*ROW('Sanitation Data'!C172))),'Data Summary'!CL178="Yes"),OFFSET('Sanitation Data'!$C$7,0,10*ROW('Sanitation Data'!C172)),NA())</f>
        <v>#N/A</v>
      </c>
      <c r="X178" s="106" t="e">
        <f ca="true">+IF(AND(ISNUMBER(OFFSET('Sanitation Data'!$C$11,0,10*ROW('Sanitation Data'!C172))),'Data Summary'!CM178="Yes"),OFFSET('Sanitation Data'!$C$11,0,10*ROW('Sanitation Data'!C172)),NA())</f>
        <v>#N/A</v>
      </c>
      <c r="Y178" s="106" t="e">
        <f ca="true">+IF(AND(ISNUMBER(OFFSET('Sanitation Data'!$C$12,0,10*ROW('Sanitation Data'!C172))),'Data Summary'!CN178="Yes"),OFFSET('Sanitation Data'!$C$12,0,10*ROW('Sanitation Data'!C172)),NA())</f>
        <v>#N/A</v>
      </c>
      <c r="Z178" s="106" t="e">
        <f ca="true">+IF(AND(ISNUMBER(OFFSET('Sanitation Data'!$C$13,0,10*ROW('Sanitation Data'!C172))),'Data Summary'!CO178="Yes"),OFFSET('Sanitation Data'!$C$13,0,10*ROW('Sanitation Data'!C172)),NA())</f>
        <v>#N/A</v>
      </c>
      <c r="AA178" s="106" t="e">
        <f ca="true">+IF(AND(ISNUMBER(OFFSET('Sanitation Data'!$D$5,0,10*ROW('Sanitation Data'!D172))),'Data Summary'!CP178="Yes"),100-OFFSET('Sanitation Data'!$D$5,0,10*ROW('Sanitation Data'!D172)),NA())</f>
        <v>#N/A</v>
      </c>
      <c r="AB178" s="106" t="e">
        <f ca="true">+IF(AND(ISNUMBER(OFFSET('Sanitation Data'!$D$7,0,10*ROW('Sanitation Data'!D172))),'Data Summary'!CQ178="Yes"),OFFSET('Sanitation Data'!$D$7,0,10*ROW('Sanitation Data'!D172)),NA())</f>
        <v>#N/A</v>
      </c>
      <c r="AC178" s="106" t="e">
        <f ca="true">+IF(AND(ISNUMBER(OFFSET('Sanitation Data'!$D$11,0,10*ROW('Sanitation Data'!D172))),'Data Summary'!CR178="Yes"),OFFSET('Sanitation Data'!$D$11,0,10*ROW('Sanitation Data'!D172)),NA())</f>
        <v>#N/A</v>
      </c>
      <c r="AD178" s="106" t="e">
        <f ca="true">+IF(AND(ISNUMBER(OFFSET('Sanitation Data'!$D$12,0,10*ROW('Sanitation Data'!D172))),'Data Summary'!CS178="Yes"),OFFSET('Sanitation Data'!$D$12,0,10*ROW('Sanitation Data'!D172)),NA())</f>
        <v>#N/A</v>
      </c>
      <c r="AE178" s="106" t="e">
        <f ca="true">+IF(AND(ISNUMBER(OFFSET('Sanitation Data'!$D$13,0,10*ROW('Sanitation Data'!D172))),'Data Summary'!CT178="Yes"),OFFSET('Sanitation Data'!$D$13,0,10*ROW('Sanitation Data'!D172)),NA())</f>
        <v>#N/A</v>
      </c>
      <c r="AF178" s="106" t="e">
        <f ca="true">+IF(AND(ISNUMBER(OFFSET('Sanitation Data'!$E$5,0,10*ROW('Sanitation Data'!E172))),'Data Summary'!CU178="Yes"),100-OFFSET('Sanitation Data'!$E$5,0,10*ROW('Sanitation Data'!E172)),NA())</f>
        <v>#N/A</v>
      </c>
      <c r="AG178" s="106" t="e">
        <f ca="true">+IF(AND(ISNUMBER(OFFSET('Sanitation Data'!$E$7,0,10*ROW('Sanitation Data'!E172))),'Data Summary'!CV178="Yes"),OFFSET('Sanitation Data'!$E$7,0,10*ROW('Sanitation Data'!E172)),NA())</f>
        <v>#N/A</v>
      </c>
      <c r="AH178" s="106" t="e">
        <f ca="true">+IF(AND(ISNUMBER(OFFSET('Sanitation Data'!$E$11,0,10*ROW('Sanitation Data'!E172))),'Data Summary'!CW178="Yes"),OFFSET('Sanitation Data'!$E$11,0,10*ROW('Sanitation Data'!E172)),NA())</f>
        <v>#N/A</v>
      </c>
      <c r="AI178" s="106" t="e">
        <f ca="true">+IF(AND(ISNUMBER(OFFSET('Sanitation Data'!$E$12,0,10*ROW('Sanitation Data'!E172))),'Data Summary'!CX178="Yes"),OFFSET('Sanitation Data'!$E$12,0,10*ROW('Sanitation Data'!E172)),NA())</f>
        <v>#N/A</v>
      </c>
      <c r="AJ178" s="106" t="e">
        <f ca="true">+IF(AND(ISNUMBER(OFFSET('Sanitation Data'!$E$13,0,10*ROW('Sanitation Data'!E172))),'Data Summary'!CY178="Yes"),OFFSET('Sanitation Data'!$E$13,0,10*ROW('Sanitation Data'!E172)),NA())</f>
        <v>#N/A</v>
      </c>
      <c r="AK178" s="106" t="e">
        <f ca="true">+IF(AND(ISNUMBER(OFFSET('Sanitation Data'!$F$5,0,10*ROW('Sanitation Data'!F172))),'Data Summary'!CZ178="Yes"),100-OFFSET('Sanitation Data'!$F$5,0,10*ROW('Sanitation Data'!F172)),NA())</f>
        <v>#N/A</v>
      </c>
      <c r="AL178" s="106" t="e">
        <f ca="true">+IF(AND(ISNUMBER(OFFSET('Sanitation Data'!$F$7,0,10*ROW('Sanitation Data'!F172))),'Data Summary'!DA178="Yes"),OFFSET('Sanitation Data'!$F$7,0,10*ROW('Sanitation Data'!F172)),NA())</f>
        <v>#N/A</v>
      </c>
      <c r="AM178" s="106" t="e">
        <f ca="true">+IF(AND(ISNUMBER(OFFSET('Sanitation Data'!$F$11,0,10*ROW('Sanitation Data'!F172))),'Data Summary'!DB178="Yes"),OFFSET('Sanitation Data'!$F$11,0,10*ROW('Sanitation Data'!F172)),NA())</f>
        <v>#N/A</v>
      </c>
      <c r="AN178" s="106" t="e">
        <f ca="true">+IF(AND(ISNUMBER(OFFSET('Sanitation Data'!$F$12,0,10*ROW('Sanitation Data'!F172))),'Data Summary'!DC178="Yes"),OFFSET('Sanitation Data'!$F$12,0,10*ROW('Sanitation Data'!F172)),NA())</f>
        <v>#N/A</v>
      </c>
      <c r="AO178" s="106" t="e">
        <f ca="true">+IF(AND(ISNUMBER(OFFSET('Sanitation Data'!$F$13,0,10*ROW('Sanitation Data'!F172))),'Data Summary'!DD178="Yes"),OFFSET('Sanitation Data'!$F$13,0,10*ROW('Sanitation Data'!F172)),NA())</f>
        <v>#N/A</v>
      </c>
      <c r="AP178" s="106" t="e">
        <f ca="true">+IF(AND(ISNUMBER(OFFSET('Sanitation Data'!$G$5,0,10*ROW('Sanitation Data'!G172))),'Data Summary'!DE178="Yes"),100-OFFSET('Sanitation Data'!$G$5,0,10*ROW('Sanitation Data'!G172)),NA())</f>
        <v>#N/A</v>
      </c>
      <c r="AQ178" s="106" t="e">
        <f ca="true">+IF(AND(ISNUMBER(OFFSET('Sanitation Data'!$G$7,0,10*ROW('Sanitation Data'!G172))),'Data Summary'!DF178="Yes"),OFFSET('Sanitation Data'!$G$7,0,10*ROW('Sanitation Data'!G172)),NA())</f>
        <v>#N/A</v>
      </c>
      <c r="AR178" s="106" t="e">
        <f ca="true">+IF(AND(ISNUMBER(OFFSET('Sanitation Data'!$G$11,0,10*ROW('Sanitation Data'!G172))),'Data Summary'!DG178="Yes"),OFFSET('Sanitation Data'!$G$11,0,10*ROW('Sanitation Data'!G172)),NA())</f>
        <v>#N/A</v>
      </c>
      <c r="AS178" s="106" t="e">
        <f ca="true">+IF(AND(ISNUMBER(OFFSET('Sanitation Data'!$G$12,0,10*ROW('Sanitation Data'!G172))),'Data Summary'!DH178="Yes"),OFFSET('Sanitation Data'!$G$12,0,10*ROW('Sanitation Data'!G172)),NA())</f>
        <v>#N/A</v>
      </c>
      <c r="AT178" s="106" t="e">
        <f ca="true">+IF(AND(ISNUMBER(OFFSET('Sanitation Data'!$G$13,0,10*ROW('Sanitation Data'!G172))),'Data Summary'!DI178="Yes"),OFFSET('Sanitation Data'!$G$13,0,10*ROW('Sanitation Data'!G172)),NA())</f>
        <v>#N/A</v>
      </c>
      <c r="AU178" s="106" t="e">
        <f ca="true">+IF(AND(ISNUMBER(OFFSET('Sanitation Data'!$H$5,0,10*ROW('Sanitation Data'!H172))),'Data Summary'!DJ178="Yes"),100-OFFSET('Sanitation Data'!$H$5,0,10*ROW('Sanitation Data'!H172)),NA())</f>
        <v>#N/A</v>
      </c>
      <c r="AV178" s="106" t="e">
        <f ca="true">+IF(AND(ISNUMBER(OFFSET('Sanitation Data'!$H$7,0,10*ROW('Sanitation Data'!H172))),'Data Summary'!DK178="Yes"),OFFSET('Sanitation Data'!$H$7,0,10*ROW('Sanitation Data'!H172)),NA())</f>
        <v>#N/A</v>
      </c>
      <c r="AW178" s="106" t="e">
        <f ca="true">+IF(AND(ISNUMBER(OFFSET('Sanitation Data'!$H$11,0,10*ROW('Sanitation Data'!H172))),'Data Summary'!DL178="Yes"),OFFSET('Sanitation Data'!$H$11,0,10*ROW('Sanitation Data'!H172)),NA())</f>
        <v>#N/A</v>
      </c>
      <c r="AX178" s="106" t="e">
        <f ca="true">+IF(AND(ISNUMBER(OFFSET('Sanitation Data'!$H$12,0,10*ROW('Sanitation Data'!H172))),'Data Summary'!DM178="Yes"),OFFSET('Sanitation Data'!$H$12,0,10*ROW('Sanitation Data'!H172)),NA())</f>
        <v>#N/A</v>
      </c>
      <c r="AY178" s="106" t="e">
        <f ca="true">+IF(AND(ISNUMBER(OFFSET('Sanitation Data'!$H$13,0,10*ROW('Sanitation Data'!H172))),'Data Summary'!DN178="Yes"),OFFSET('Sanitation Data'!$H$13,0,10*ROW('Sanitation Data'!H172)),NA())</f>
        <v>#N/A</v>
      </c>
      <c r="AZ178" s="111" t="e">
        <f ca="true">+IF(AND(ISNUMBER(OFFSET('Hygiene Data'!$C$6,0,10*ROW('Hygiene Data'!C172))),'Data Summary'!DO178="Yes"),OFFSET('Hygiene Data'!$C$6,0,10*ROW('Hygiene Data'!C172)),NA())</f>
        <v>#N/A</v>
      </c>
      <c r="BA178" s="111" t="e">
        <f ca="true">+IF(AND(ISNUMBER(OFFSET('Hygiene Data'!$C$8,0,10*ROW('Hygiene Data'!C172))),'Data Summary'!DP178="Yes"),OFFSET('Hygiene Data'!$C$8,0,10*ROW('Hygiene Data'!C172)),NA())</f>
        <v>#N/A</v>
      </c>
      <c r="BB178" s="111" t="e">
        <f ca="true">+IF(AND(ISNUMBER(OFFSET('Hygiene Data'!$C$10,0,10*ROW('Hygiene Data'!C172))),'Data Summary'!DQ178="Yes"),OFFSET('Hygiene Data'!$C$10,0,10*ROW('Hygiene Data'!C172)),NA())</f>
        <v>#N/A</v>
      </c>
      <c r="BC178" s="111" t="e">
        <f ca="true">+IF(AND(ISNUMBER(OFFSET('Hygiene Data'!$D$6,0,10*ROW('Hygiene Data'!D172))),'Data Summary'!DR178="Yes"),OFFSET('Hygiene Data'!$D$6,0,10*ROW('Hygiene Data'!D172)),NA())</f>
        <v>#N/A</v>
      </c>
      <c r="BD178" s="111" t="e">
        <f ca="true">+IF(AND(ISNUMBER(OFFSET('Hygiene Data'!$D$8,0,10*ROW('Hygiene Data'!D172))),'Data Summary'!DS178="Yes"),OFFSET('Hygiene Data'!$D$8,0,10*ROW('Hygiene Data'!D172)),NA())</f>
        <v>#N/A</v>
      </c>
      <c r="BE178" s="111" t="e">
        <f ca="true">+IF(AND(ISNUMBER(OFFSET('Hygiene Data'!$D$10,0,10*ROW('Hygiene Data'!D172))),'Data Summary'!DT178="Yes"),OFFSET('Hygiene Data'!$D$10,0,10*ROW('Hygiene Data'!D172)),NA())</f>
        <v>#N/A</v>
      </c>
      <c r="BF178" s="111" t="e">
        <f ca="true">+IF(AND(ISNUMBER(OFFSET('Hygiene Data'!$E$6,0,10*ROW('Hygiene Data'!E172))),'Data Summary'!DU178="Yes"),OFFSET('Hygiene Data'!$E$6,0,10*ROW('Hygiene Data'!E172)),NA())</f>
        <v>#N/A</v>
      </c>
      <c r="BG178" s="111" t="e">
        <f ca="true">+IF(AND(ISNUMBER(OFFSET('Hygiene Data'!$E$8,0,10*ROW('Hygiene Data'!E172))),'Data Summary'!DV178="Yes"),OFFSET('Hygiene Data'!$E$8,0,10*ROW('Hygiene Data'!E172)),NA())</f>
        <v>#N/A</v>
      </c>
      <c r="BH178" s="111" t="e">
        <f ca="true">+IF(AND(ISNUMBER(OFFSET('Hygiene Data'!$E$10,0,10*ROW('Hygiene Data'!E172))),'Data Summary'!DW178="Yes"),OFFSET('Hygiene Data'!$E$10,0,10*ROW('Hygiene Data'!E172)),NA())</f>
        <v>#N/A</v>
      </c>
      <c r="BI178" s="111" t="e">
        <f ca="true">+IF(AND(ISNUMBER(OFFSET('Hygiene Data'!$F$6,0,10*ROW('Hygiene Data'!F172))),'Data Summary'!DX178="Yes"),OFFSET('Hygiene Data'!$F$6,0,10*ROW('Hygiene Data'!F172)),NA())</f>
        <v>#N/A</v>
      </c>
      <c r="BJ178" s="111" t="e">
        <f ca="true">+IF(AND(ISNUMBER(OFFSET('Hygiene Data'!$F$8,0,10*ROW('Hygiene Data'!F172))),'Data Summary'!DY178="Yes"),OFFSET('Hygiene Data'!$F$8,0,10*ROW('Hygiene Data'!F172)),NA())</f>
        <v>#N/A</v>
      </c>
      <c r="BK178" s="111" t="e">
        <f ca="true">+IF(AND(ISNUMBER(OFFSET('Hygiene Data'!$F$10,0,10*ROW('Hygiene Data'!F172))),'Data Summary'!DZ178="Yes"),OFFSET('Hygiene Data'!$F$10,0,10*ROW('Hygiene Data'!F172)),NA())</f>
        <v>#N/A</v>
      </c>
      <c r="BL178" s="111" t="e">
        <f ca="true">+IF(AND(ISNUMBER(OFFSET('Hygiene Data'!$G$6,0,10*ROW('Hygiene Data'!G172))),'Data Summary'!EA178="Yes"),OFFSET('Hygiene Data'!$G$6,0,10*ROW('Hygiene Data'!G172)),NA())</f>
        <v>#N/A</v>
      </c>
      <c r="BM178" s="111" t="e">
        <f ca="true">+IF(AND(ISNUMBER(OFFSET('Hygiene Data'!$G$8,0,10*ROW('Hygiene Data'!G172))),'Data Summary'!EB178="Yes"),OFFSET('Hygiene Data'!$G$8,0,10*ROW('Hygiene Data'!G172)),NA())</f>
        <v>#N/A</v>
      </c>
      <c r="BN178" s="111" t="e">
        <f ca="true">+IF(AND(ISNUMBER(OFFSET('Hygiene Data'!$G$10,0,10*ROW('Hygiene Data'!G172))),'Data Summary'!EC178="Yes"),OFFSET('Hygiene Data'!$G$10,0,10*ROW('Hygiene Data'!G172)),NA())</f>
        <v>#N/A</v>
      </c>
      <c r="BO178" s="111" t="e">
        <f ca="true">+IF(AND(ISNUMBER(OFFSET('Hygiene Data'!$H$6,0,10*ROW('Hygiene Data'!H172))),'Data Summary'!ED178="Yes"),OFFSET('Hygiene Data'!$H$6,0,10*ROW('Hygiene Data'!H172)),NA())</f>
        <v>#N/A</v>
      </c>
      <c r="BP178" s="111" t="e">
        <f ca="true">+IF(AND(ISNUMBER(OFFSET('Hygiene Data'!$H$8,0,10*ROW('Hygiene Data'!H172))),'Data Summary'!EE178="Yes"),OFFSET('Hygiene Data'!$H$8,0,10*ROW('Hygiene Data'!H172)),NA())</f>
        <v>#N/A</v>
      </c>
      <c r="BQ178" s="111" t="e">
        <f ca="true">+IF(AND(ISNUMBER(OFFSET('Hygiene Data'!$H$10,0,10*ROW('Hygiene Data'!H172))),'Data Summary'!EF178="Yes"),OFFSET('Hygiene Data'!$H$10,0,10*ROW('Hygiene Data'!H172)),NA())</f>
        <v>#N/A</v>
      </c>
    </row>
    <row r="179" x14ac:dyDescent="0.2">
      <c r="A179" s="59" t="e">
        <f ca="true">+IF(OFFSET('Water Data'!$B$1,0,10*ROW('Water Data'!B173))="",NA(),OFFSET('Water Data'!$B$1,0,10*ROW('Water Data'!B173)))</f>
        <v>#N/A</v>
      </c>
      <c r="B179" s="59" t="e">
        <f ca="true">+IF(OFFSET('Water Data'!$A$3,0,10*ROW('Water Data'!A176))="",NA(),OFFSET('Water Data'!$A$3,0,10*ROW('Water Data'!A176)))</f>
        <v>#N/A</v>
      </c>
      <c r="C179" s="59" t="e">
        <f ca="true">+IF(OFFSET('Water Data'!$C$3,0,10*ROW('Water Data'!C176))="",NA(),OFFSET('Water Data'!$C$3,0,10*ROW('Water Data'!C176)))</f>
        <v>#N/A</v>
      </c>
      <c r="D179" s="60" t="e">
        <f ca="true">+IF(AND(ISNUMBER(OFFSET('Water Data'!$C$5,0,10*ROW('Water Data'!C173))),'Data Summary'!BS179="Yes"),100-OFFSET('Water Data'!$C$5,0,10*ROW('Water Data'!C173)),NA())</f>
        <v>#N/A</v>
      </c>
      <c r="E179" s="60" t="e">
        <f ca="true">+IF(AND(ISNUMBER(OFFSET('Water Data'!$C$7,0,10*ROW('Water Data'!C173))),'Data Summary'!BT179="Yes"),OFFSET('Water Data'!$C$7,0,10*ROW('Water Data'!C173)),NA())</f>
        <v>#N/A</v>
      </c>
      <c r="F179" s="60" t="e">
        <f ca="true">+IF(AND(ISNUMBER(OFFSET('Water Data'!$C$10,0,10*ROW('Water Data'!C173))),'Data Summary'!BU179="Yes"),OFFSET('Water Data'!$C$10,0,10*ROW('Water Data'!C173)),NA())</f>
        <v>#N/A</v>
      </c>
      <c r="G179" s="60" t="e">
        <f ca="true">+IF(AND(ISNUMBER(OFFSET('Water Data'!$D$5,0,10*ROW('Water Data'!D173))),'Data Summary'!BV179="Yes"),100-OFFSET('Water Data'!$D$5,0,10*ROW('Water Data'!D173)),NA())</f>
        <v>#N/A</v>
      </c>
      <c r="H179" s="60" t="e">
        <f ca="true">+IF(AND(ISNUMBER(OFFSET('Water Data'!$D$7,0,10*ROW('Water Data'!D173))),'Data Summary'!BW179="Yes"),OFFSET('Water Data'!$D$7,0,10*ROW('Water Data'!D173)),NA())</f>
        <v>#N/A</v>
      </c>
      <c r="I179" s="60" t="e">
        <f ca="true">+IF(AND(ISNUMBER(OFFSET('Water Data'!$D$10,0,10*ROW('Water Data'!D173))),'Data Summary'!BX179="Yes"),OFFSET('Water Data'!$D$10,0,10*ROW('Water Data'!D173)),NA())</f>
        <v>#N/A</v>
      </c>
      <c r="J179" s="60" t="e">
        <f ca="true">+IF(AND(ISNUMBER(OFFSET('Water Data'!$E$5,0,10*ROW('Water Data'!E173))),'Data Summary'!BY179="Yes"),100-OFFSET('Water Data'!$E$5,0,10*ROW('Water Data'!E173)),NA())</f>
        <v>#N/A</v>
      </c>
      <c r="K179" s="60" t="e">
        <f ca="true">+IF(AND(ISNUMBER(OFFSET('Water Data'!$E$7,0,10*ROW('Water Data'!E173))),'Data Summary'!BZ179="Yes"),OFFSET('Water Data'!$E$7,0,10*ROW('Water Data'!E173)),NA())</f>
        <v>#N/A</v>
      </c>
      <c r="L179" s="60" t="e">
        <f ca="true">+IF(AND(ISNUMBER(OFFSET('Water Data'!$E$10,0,10*ROW('Water Data'!E173))),'Data Summary'!CA179="Yes"),OFFSET('Water Data'!$E$10,0,10*ROW('Water Data'!E173)),NA())</f>
        <v>#N/A</v>
      </c>
      <c r="M179" s="60" t="e">
        <f ca="true">+IF(AND(ISNUMBER(OFFSET('Water Data'!$F$5,0,10*ROW('Water Data'!F173))),'Data Summary'!CB179="Yes"),100-OFFSET('Water Data'!$F$5,0,10*ROW('Water Data'!F173)),NA())</f>
        <v>#N/A</v>
      </c>
      <c r="N179" s="60" t="e">
        <f ca="true">+IF(AND(ISNUMBER(OFFSET('Water Data'!$F$7,0,10*ROW('Water Data'!F173))),'Data Summary'!CC179="Yes"),OFFSET('Water Data'!$F$7,0,10*ROW('Water Data'!F173)),NA())</f>
        <v>#N/A</v>
      </c>
      <c r="O179" s="60" t="e">
        <f ca="true">+IF(AND(ISNUMBER(OFFSET('Water Data'!$F$10,0,10*ROW('Water Data'!F173))),'Data Summary'!CD179="Yes"),OFFSET('Water Data'!$F$10,0,10*ROW('Water Data'!F173)),NA())</f>
        <v>#N/A</v>
      </c>
      <c r="P179" s="60" t="e">
        <f ca="true">+IF(AND(ISNUMBER(OFFSET('Water Data'!$G$5,0,10*ROW('Water Data'!G173))),'Data Summary'!CE179="Yes"),100-OFFSET('Water Data'!$G$5,0,10*ROW('Water Data'!G173)),NA())</f>
        <v>#N/A</v>
      </c>
      <c r="Q179" s="60" t="e">
        <f ca="true">+IF(AND(ISNUMBER(OFFSET('Water Data'!$G$7,0,10*ROW('Water Data'!G173))),'Data Summary'!CF179="Yes"),OFFSET('Water Data'!$G$7,0,10*ROW('Water Data'!G173)),NA())</f>
        <v>#N/A</v>
      </c>
      <c r="R179" s="60" t="e">
        <f ca="true">+IF(AND(ISNUMBER(OFFSET('Water Data'!$G$10,0,10*ROW('Water Data'!G173))),'Data Summary'!CG179="Yes"),OFFSET('Water Data'!$G$10,0,10*ROW('Water Data'!G173)),NA())</f>
        <v>#N/A</v>
      </c>
      <c r="S179" s="60" t="e">
        <f ca="true">+IF(AND(ISNUMBER(OFFSET('Water Data'!$H$5,0,10*ROW('Water Data'!H173))),'Data Summary'!CH179="Yes"),100-OFFSET('Water Data'!$H$5,0,10*ROW('Water Data'!H173)),NA())</f>
        <v>#N/A</v>
      </c>
      <c r="T179" s="60" t="e">
        <f ca="true">+IF(AND(ISNUMBER(OFFSET('Water Data'!$H$7,0,10*ROW('Water Data'!H173))),'Data Summary'!CI179="Yes"),OFFSET('Water Data'!$H$7,0,10*ROW('Water Data'!H173)),NA())</f>
        <v>#N/A</v>
      </c>
      <c r="U179" s="60" t="e">
        <f ca="true">+IF(AND(ISNUMBER(OFFSET('Water Data'!$H$10,0,10*ROW('Water Data'!H173))),'Data Summary'!CJ179="Yes"),OFFSET('Water Data'!$H$10,0,10*ROW('Water Data'!H173)),NA())</f>
        <v>#N/A</v>
      </c>
      <c r="V179" s="106" t="e">
        <f ca="true">+IF(AND(ISNUMBER(OFFSET('Sanitation Data'!$C$5,0,10*ROW('Sanitation Data'!C173))),'Data Summary'!CK179="Yes"),100-OFFSET('Sanitation Data'!$C$5,0,10*ROW('Sanitation Data'!C173)),NA())</f>
        <v>#N/A</v>
      </c>
      <c r="W179" s="106" t="e">
        <f ca="true">+IF(AND(ISNUMBER(OFFSET('Sanitation Data'!$C$7,0,10*ROW('Sanitation Data'!C173))),'Data Summary'!CL179="Yes"),OFFSET('Sanitation Data'!$C$7,0,10*ROW('Sanitation Data'!C173)),NA())</f>
        <v>#N/A</v>
      </c>
      <c r="X179" s="106" t="e">
        <f ca="true">+IF(AND(ISNUMBER(OFFSET('Sanitation Data'!$C$11,0,10*ROW('Sanitation Data'!C173))),'Data Summary'!CM179="Yes"),OFFSET('Sanitation Data'!$C$11,0,10*ROW('Sanitation Data'!C173)),NA())</f>
        <v>#N/A</v>
      </c>
      <c r="Y179" s="106" t="e">
        <f ca="true">+IF(AND(ISNUMBER(OFFSET('Sanitation Data'!$C$12,0,10*ROW('Sanitation Data'!C173))),'Data Summary'!CN179="Yes"),OFFSET('Sanitation Data'!$C$12,0,10*ROW('Sanitation Data'!C173)),NA())</f>
        <v>#N/A</v>
      </c>
      <c r="Z179" s="106" t="e">
        <f ca="true">+IF(AND(ISNUMBER(OFFSET('Sanitation Data'!$C$13,0,10*ROW('Sanitation Data'!C173))),'Data Summary'!CO179="Yes"),OFFSET('Sanitation Data'!$C$13,0,10*ROW('Sanitation Data'!C173)),NA())</f>
        <v>#N/A</v>
      </c>
      <c r="AA179" s="106" t="e">
        <f ca="true">+IF(AND(ISNUMBER(OFFSET('Sanitation Data'!$D$5,0,10*ROW('Sanitation Data'!D173))),'Data Summary'!CP179="Yes"),100-OFFSET('Sanitation Data'!$D$5,0,10*ROW('Sanitation Data'!D173)),NA())</f>
        <v>#N/A</v>
      </c>
      <c r="AB179" s="106" t="e">
        <f ca="true">+IF(AND(ISNUMBER(OFFSET('Sanitation Data'!$D$7,0,10*ROW('Sanitation Data'!D173))),'Data Summary'!CQ179="Yes"),OFFSET('Sanitation Data'!$D$7,0,10*ROW('Sanitation Data'!D173)),NA())</f>
        <v>#N/A</v>
      </c>
      <c r="AC179" s="106" t="e">
        <f ca="true">+IF(AND(ISNUMBER(OFFSET('Sanitation Data'!$D$11,0,10*ROW('Sanitation Data'!D173))),'Data Summary'!CR179="Yes"),OFFSET('Sanitation Data'!$D$11,0,10*ROW('Sanitation Data'!D173)),NA())</f>
        <v>#N/A</v>
      </c>
      <c r="AD179" s="106" t="e">
        <f ca="true">+IF(AND(ISNUMBER(OFFSET('Sanitation Data'!$D$12,0,10*ROW('Sanitation Data'!D173))),'Data Summary'!CS179="Yes"),OFFSET('Sanitation Data'!$D$12,0,10*ROW('Sanitation Data'!D173)),NA())</f>
        <v>#N/A</v>
      </c>
      <c r="AE179" s="106" t="e">
        <f ca="true">+IF(AND(ISNUMBER(OFFSET('Sanitation Data'!$D$13,0,10*ROW('Sanitation Data'!D173))),'Data Summary'!CT179="Yes"),OFFSET('Sanitation Data'!$D$13,0,10*ROW('Sanitation Data'!D173)),NA())</f>
        <v>#N/A</v>
      </c>
      <c r="AF179" s="106" t="e">
        <f ca="true">+IF(AND(ISNUMBER(OFFSET('Sanitation Data'!$E$5,0,10*ROW('Sanitation Data'!E173))),'Data Summary'!CU179="Yes"),100-OFFSET('Sanitation Data'!$E$5,0,10*ROW('Sanitation Data'!E173)),NA())</f>
        <v>#N/A</v>
      </c>
      <c r="AG179" s="106" t="e">
        <f ca="true">+IF(AND(ISNUMBER(OFFSET('Sanitation Data'!$E$7,0,10*ROW('Sanitation Data'!E173))),'Data Summary'!CV179="Yes"),OFFSET('Sanitation Data'!$E$7,0,10*ROW('Sanitation Data'!E173)),NA())</f>
        <v>#N/A</v>
      </c>
      <c r="AH179" s="106" t="e">
        <f ca="true">+IF(AND(ISNUMBER(OFFSET('Sanitation Data'!$E$11,0,10*ROW('Sanitation Data'!E173))),'Data Summary'!CW179="Yes"),OFFSET('Sanitation Data'!$E$11,0,10*ROW('Sanitation Data'!E173)),NA())</f>
        <v>#N/A</v>
      </c>
      <c r="AI179" s="106" t="e">
        <f ca="true">+IF(AND(ISNUMBER(OFFSET('Sanitation Data'!$E$12,0,10*ROW('Sanitation Data'!E173))),'Data Summary'!CX179="Yes"),OFFSET('Sanitation Data'!$E$12,0,10*ROW('Sanitation Data'!E173)),NA())</f>
        <v>#N/A</v>
      </c>
      <c r="AJ179" s="106" t="e">
        <f ca="true">+IF(AND(ISNUMBER(OFFSET('Sanitation Data'!$E$13,0,10*ROW('Sanitation Data'!E173))),'Data Summary'!CY179="Yes"),OFFSET('Sanitation Data'!$E$13,0,10*ROW('Sanitation Data'!E173)),NA())</f>
        <v>#N/A</v>
      </c>
      <c r="AK179" s="106" t="e">
        <f ca="true">+IF(AND(ISNUMBER(OFFSET('Sanitation Data'!$F$5,0,10*ROW('Sanitation Data'!F173))),'Data Summary'!CZ179="Yes"),100-OFFSET('Sanitation Data'!$F$5,0,10*ROW('Sanitation Data'!F173)),NA())</f>
        <v>#N/A</v>
      </c>
      <c r="AL179" s="106" t="e">
        <f ca="true">+IF(AND(ISNUMBER(OFFSET('Sanitation Data'!$F$7,0,10*ROW('Sanitation Data'!F173))),'Data Summary'!DA179="Yes"),OFFSET('Sanitation Data'!$F$7,0,10*ROW('Sanitation Data'!F173)),NA())</f>
        <v>#N/A</v>
      </c>
      <c r="AM179" s="106" t="e">
        <f ca="true">+IF(AND(ISNUMBER(OFFSET('Sanitation Data'!$F$11,0,10*ROW('Sanitation Data'!F173))),'Data Summary'!DB179="Yes"),OFFSET('Sanitation Data'!$F$11,0,10*ROW('Sanitation Data'!F173)),NA())</f>
        <v>#N/A</v>
      </c>
      <c r="AN179" s="106" t="e">
        <f ca="true">+IF(AND(ISNUMBER(OFFSET('Sanitation Data'!$F$12,0,10*ROW('Sanitation Data'!F173))),'Data Summary'!DC179="Yes"),OFFSET('Sanitation Data'!$F$12,0,10*ROW('Sanitation Data'!F173)),NA())</f>
        <v>#N/A</v>
      </c>
      <c r="AO179" s="106" t="e">
        <f ca="true">+IF(AND(ISNUMBER(OFFSET('Sanitation Data'!$F$13,0,10*ROW('Sanitation Data'!F173))),'Data Summary'!DD179="Yes"),OFFSET('Sanitation Data'!$F$13,0,10*ROW('Sanitation Data'!F173)),NA())</f>
        <v>#N/A</v>
      </c>
      <c r="AP179" s="106" t="e">
        <f ca="true">+IF(AND(ISNUMBER(OFFSET('Sanitation Data'!$G$5,0,10*ROW('Sanitation Data'!G173))),'Data Summary'!DE179="Yes"),100-OFFSET('Sanitation Data'!$G$5,0,10*ROW('Sanitation Data'!G173)),NA())</f>
        <v>#N/A</v>
      </c>
      <c r="AQ179" s="106" t="e">
        <f ca="true">+IF(AND(ISNUMBER(OFFSET('Sanitation Data'!$G$7,0,10*ROW('Sanitation Data'!G173))),'Data Summary'!DF179="Yes"),OFFSET('Sanitation Data'!$G$7,0,10*ROW('Sanitation Data'!G173)),NA())</f>
        <v>#N/A</v>
      </c>
      <c r="AR179" s="106" t="e">
        <f ca="true">+IF(AND(ISNUMBER(OFFSET('Sanitation Data'!$G$11,0,10*ROW('Sanitation Data'!G173))),'Data Summary'!DG179="Yes"),OFFSET('Sanitation Data'!$G$11,0,10*ROW('Sanitation Data'!G173)),NA())</f>
        <v>#N/A</v>
      </c>
      <c r="AS179" s="106" t="e">
        <f ca="true">+IF(AND(ISNUMBER(OFFSET('Sanitation Data'!$G$12,0,10*ROW('Sanitation Data'!G173))),'Data Summary'!DH179="Yes"),OFFSET('Sanitation Data'!$G$12,0,10*ROW('Sanitation Data'!G173)),NA())</f>
        <v>#N/A</v>
      </c>
      <c r="AT179" s="106" t="e">
        <f ca="true">+IF(AND(ISNUMBER(OFFSET('Sanitation Data'!$G$13,0,10*ROW('Sanitation Data'!G173))),'Data Summary'!DI179="Yes"),OFFSET('Sanitation Data'!$G$13,0,10*ROW('Sanitation Data'!G173)),NA())</f>
        <v>#N/A</v>
      </c>
      <c r="AU179" s="106" t="e">
        <f ca="true">+IF(AND(ISNUMBER(OFFSET('Sanitation Data'!$H$5,0,10*ROW('Sanitation Data'!H173))),'Data Summary'!DJ179="Yes"),100-OFFSET('Sanitation Data'!$H$5,0,10*ROW('Sanitation Data'!H173)),NA())</f>
        <v>#N/A</v>
      </c>
      <c r="AV179" s="106" t="e">
        <f ca="true">+IF(AND(ISNUMBER(OFFSET('Sanitation Data'!$H$7,0,10*ROW('Sanitation Data'!H173))),'Data Summary'!DK179="Yes"),OFFSET('Sanitation Data'!$H$7,0,10*ROW('Sanitation Data'!H173)),NA())</f>
        <v>#N/A</v>
      </c>
      <c r="AW179" s="106" t="e">
        <f ca="true">+IF(AND(ISNUMBER(OFFSET('Sanitation Data'!$H$11,0,10*ROW('Sanitation Data'!H173))),'Data Summary'!DL179="Yes"),OFFSET('Sanitation Data'!$H$11,0,10*ROW('Sanitation Data'!H173)),NA())</f>
        <v>#N/A</v>
      </c>
      <c r="AX179" s="106" t="e">
        <f ca="true">+IF(AND(ISNUMBER(OFFSET('Sanitation Data'!$H$12,0,10*ROW('Sanitation Data'!H173))),'Data Summary'!DM179="Yes"),OFFSET('Sanitation Data'!$H$12,0,10*ROW('Sanitation Data'!H173)),NA())</f>
        <v>#N/A</v>
      </c>
      <c r="AY179" s="106" t="e">
        <f ca="true">+IF(AND(ISNUMBER(OFFSET('Sanitation Data'!$H$13,0,10*ROW('Sanitation Data'!H173))),'Data Summary'!DN179="Yes"),OFFSET('Sanitation Data'!$H$13,0,10*ROW('Sanitation Data'!H173)),NA())</f>
        <v>#N/A</v>
      </c>
      <c r="AZ179" s="111" t="e">
        <f ca="true">+IF(AND(ISNUMBER(OFFSET('Hygiene Data'!$C$6,0,10*ROW('Hygiene Data'!C173))),'Data Summary'!DO179="Yes"),OFFSET('Hygiene Data'!$C$6,0,10*ROW('Hygiene Data'!C173)),NA())</f>
        <v>#N/A</v>
      </c>
      <c r="BA179" s="111" t="e">
        <f ca="true">+IF(AND(ISNUMBER(OFFSET('Hygiene Data'!$C$8,0,10*ROW('Hygiene Data'!C173))),'Data Summary'!DP179="Yes"),OFFSET('Hygiene Data'!$C$8,0,10*ROW('Hygiene Data'!C173)),NA())</f>
        <v>#N/A</v>
      </c>
      <c r="BB179" s="111" t="e">
        <f ca="true">+IF(AND(ISNUMBER(OFFSET('Hygiene Data'!$C$10,0,10*ROW('Hygiene Data'!C173))),'Data Summary'!DQ179="Yes"),OFFSET('Hygiene Data'!$C$10,0,10*ROW('Hygiene Data'!C173)),NA())</f>
        <v>#N/A</v>
      </c>
      <c r="BC179" s="111" t="e">
        <f ca="true">+IF(AND(ISNUMBER(OFFSET('Hygiene Data'!$D$6,0,10*ROW('Hygiene Data'!D173))),'Data Summary'!DR179="Yes"),OFFSET('Hygiene Data'!$D$6,0,10*ROW('Hygiene Data'!D173)),NA())</f>
        <v>#N/A</v>
      </c>
      <c r="BD179" s="111" t="e">
        <f ca="true">+IF(AND(ISNUMBER(OFFSET('Hygiene Data'!$D$8,0,10*ROW('Hygiene Data'!D173))),'Data Summary'!DS179="Yes"),OFFSET('Hygiene Data'!$D$8,0,10*ROW('Hygiene Data'!D173)),NA())</f>
        <v>#N/A</v>
      </c>
      <c r="BE179" s="111" t="e">
        <f ca="true">+IF(AND(ISNUMBER(OFFSET('Hygiene Data'!$D$10,0,10*ROW('Hygiene Data'!D173))),'Data Summary'!DT179="Yes"),OFFSET('Hygiene Data'!$D$10,0,10*ROW('Hygiene Data'!D173)),NA())</f>
        <v>#N/A</v>
      </c>
      <c r="BF179" s="111" t="e">
        <f ca="true">+IF(AND(ISNUMBER(OFFSET('Hygiene Data'!$E$6,0,10*ROW('Hygiene Data'!E173))),'Data Summary'!DU179="Yes"),OFFSET('Hygiene Data'!$E$6,0,10*ROW('Hygiene Data'!E173)),NA())</f>
        <v>#N/A</v>
      </c>
      <c r="BG179" s="111" t="e">
        <f ca="true">+IF(AND(ISNUMBER(OFFSET('Hygiene Data'!$E$8,0,10*ROW('Hygiene Data'!E173))),'Data Summary'!DV179="Yes"),OFFSET('Hygiene Data'!$E$8,0,10*ROW('Hygiene Data'!E173)),NA())</f>
        <v>#N/A</v>
      </c>
      <c r="BH179" s="111" t="e">
        <f ca="true">+IF(AND(ISNUMBER(OFFSET('Hygiene Data'!$E$10,0,10*ROW('Hygiene Data'!E173))),'Data Summary'!DW179="Yes"),OFFSET('Hygiene Data'!$E$10,0,10*ROW('Hygiene Data'!E173)),NA())</f>
        <v>#N/A</v>
      </c>
      <c r="BI179" s="111" t="e">
        <f ca="true">+IF(AND(ISNUMBER(OFFSET('Hygiene Data'!$F$6,0,10*ROW('Hygiene Data'!F173))),'Data Summary'!DX179="Yes"),OFFSET('Hygiene Data'!$F$6,0,10*ROW('Hygiene Data'!F173)),NA())</f>
        <v>#N/A</v>
      </c>
      <c r="BJ179" s="111" t="e">
        <f ca="true">+IF(AND(ISNUMBER(OFFSET('Hygiene Data'!$F$8,0,10*ROW('Hygiene Data'!F173))),'Data Summary'!DY179="Yes"),OFFSET('Hygiene Data'!$F$8,0,10*ROW('Hygiene Data'!F173)),NA())</f>
        <v>#N/A</v>
      </c>
      <c r="BK179" s="111" t="e">
        <f ca="true">+IF(AND(ISNUMBER(OFFSET('Hygiene Data'!$F$10,0,10*ROW('Hygiene Data'!F173))),'Data Summary'!DZ179="Yes"),OFFSET('Hygiene Data'!$F$10,0,10*ROW('Hygiene Data'!F173)),NA())</f>
        <v>#N/A</v>
      </c>
      <c r="BL179" s="111" t="e">
        <f ca="true">+IF(AND(ISNUMBER(OFFSET('Hygiene Data'!$G$6,0,10*ROW('Hygiene Data'!G173))),'Data Summary'!EA179="Yes"),OFFSET('Hygiene Data'!$G$6,0,10*ROW('Hygiene Data'!G173)),NA())</f>
        <v>#N/A</v>
      </c>
      <c r="BM179" s="111" t="e">
        <f ca="true">+IF(AND(ISNUMBER(OFFSET('Hygiene Data'!$G$8,0,10*ROW('Hygiene Data'!G173))),'Data Summary'!EB179="Yes"),OFFSET('Hygiene Data'!$G$8,0,10*ROW('Hygiene Data'!G173)),NA())</f>
        <v>#N/A</v>
      </c>
      <c r="BN179" s="111" t="e">
        <f ca="true">+IF(AND(ISNUMBER(OFFSET('Hygiene Data'!$G$10,0,10*ROW('Hygiene Data'!G173))),'Data Summary'!EC179="Yes"),OFFSET('Hygiene Data'!$G$10,0,10*ROW('Hygiene Data'!G173)),NA())</f>
        <v>#N/A</v>
      </c>
      <c r="BO179" s="111" t="e">
        <f ca="true">+IF(AND(ISNUMBER(OFFSET('Hygiene Data'!$H$6,0,10*ROW('Hygiene Data'!H173))),'Data Summary'!ED179="Yes"),OFFSET('Hygiene Data'!$H$6,0,10*ROW('Hygiene Data'!H173)),NA())</f>
        <v>#N/A</v>
      </c>
      <c r="BP179" s="111" t="e">
        <f ca="true">+IF(AND(ISNUMBER(OFFSET('Hygiene Data'!$H$8,0,10*ROW('Hygiene Data'!H173))),'Data Summary'!EE179="Yes"),OFFSET('Hygiene Data'!$H$8,0,10*ROW('Hygiene Data'!H173)),NA())</f>
        <v>#N/A</v>
      </c>
      <c r="BQ179" s="111" t="e">
        <f ca="true">+IF(AND(ISNUMBER(OFFSET('Hygiene Data'!$H$10,0,10*ROW('Hygiene Data'!H173))),'Data Summary'!EF179="Yes"),OFFSET('Hygiene Data'!$H$10,0,10*ROW('Hygiene Data'!H173)),NA())</f>
        <v>#N/A</v>
      </c>
    </row>
    <row r="180" x14ac:dyDescent="0.2">
      <c r="A180" s="59" t="e">
        <f ca="true">+IF(OFFSET('Water Data'!$B$1,0,10*ROW('Water Data'!B174))="",NA(),OFFSET('Water Data'!$B$1,0,10*ROW('Water Data'!B174)))</f>
        <v>#N/A</v>
      </c>
      <c r="B180" s="59" t="e">
        <f ca="true">+IF(OFFSET('Water Data'!$A$3,0,10*ROW('Water Data'!A177))="",NA(),OFFSET('Water Data'!$A$3,0,10*ROW('Water Data'!A177)))</f>
        <v>#N/A</v>
      </c>
      <c r="C180" s="59" t="e">
        <f ca="true">+IF(OFFSET('Water Data'!$C$3,0,10*ROW('Water Data'!C177))="",NA(),OFFSET('Water Data'!$C$3,0,10*ROW('Water Data'!C177)))</f>
        <v>#N/A</v>
      </c>
      <c r="D180" s="60" t="e">
        <f ca="true">+IF(AND(ISNUMBER(OFFSET('Water Data'!$C$5,0,10*ROW('Water Data'!C174))),'Data Summary'!BS180="Yes"),100-OFFSET('Water Data'!$C$5,0,10*ROW('Water Data'!C174)),NA())</f>
        <v>#N/A</v>
      </c>
      <c r="E180" s="60" t="e">
        <f ca="true">+IF(AND(ISNUMBER(OFFSET('Water Data'!$C$7,0,10*ROW('Water Data'!C174))),'Data Summary'!BT180="Yes"),OFFSET('Water Data'!$C$7,0,10*ROW('Water Data'!C174)),NA())</f>
        <v>#N/A</v>
      </c>
      <c r="F180" s="60" t="e">
        <f ca="true">+IF(AND(ISNUMBER(OFFSET('Water Data'!$C$10,0,10*ROW('Water Data'!C174))),'Data Summary'!BU180="Yes"),OFFSET('Water Data'!$C$10,0,10*ROW('Water Data'!C174)),NA())</f>
        <v>#N/A</v>
      </c>
      <c r="G180" s="60" t="e">
        <f ca="true">+IF(AND(ISNUMBER(OFFSET('Water Data'!$D$5,0,10*ROW('Water Data'!D174))),'Data Summary'!BV180="Yes"),100-OFFSET('Water Data'!$D$5,0,10*ROW('Water Data'!D174)),NA())</f>
        <v>#N/A</v>
      </c>
      <c r="H180" s="60" t="e">
        <f ca="true">+IF(AND(ISNUMBER(OFFSET('Water Data'!$D$7,0,10*ROW('Water Data'!D174))),'Data Summary'!BW180="Yes"),OFFSET('Water Data'!$D$7,0,10*ROW('Water Data'!D174)),NA())</f>
        <v>#N/A</v>
      </c>
      <c r="I180" s="60" t="e">
        <f ca="true">+IF(AND(ISNUMBER(OFFSET('Water Data'!$D$10,0,10*ROW('Water Data'!D174))),'Data Summary'!BX180="Yes"),OFFSET('Water Data'!$D$10,0,10*ROW('Water Data'!D174)),NA())</f>
        <v>#N/A</v>
      </c>
      <c r="J180" s="60" t="e">
        <f ca="true">+IF(AND(ISNUMBER(OFFSET('Water Data'!$E$5,0,10*ROW('Water Data'!E174))),'Data Summary'!BY180="Yes"),100-OFFSET('Water Data'!$E$5,0,10*ROW('Water Data'!E174)),NA())</f>
        <v>#N/A</v>
      </c>
      <c r="K180" s="60" t="e">
        <f ca="true">+IF(AND(ISNUMBER(OFFSET('Water Data'!$E$7,0,10*ROW('Water Data'!E174))),'Data Summary'!BZ180="Yes"),OFFSET('Water Data'!$E$7,0,10*ROW('Water Data'!E174)),NA())</f>
        <v>#N/A</v>
      </c>
      <c r="L180" s="60" t="e">
        <f ca="true">+IF(AND(ISNUMBER(OFFSET('Water Data'!$E$10,0,10*ROW('Water Data'!E174))),'Data Summary'!CA180="Yes"),OFFSET('Water Data'!$E$10,0,10*ROW('Water Data'!E174)),NA())</f>
        <v>#N/A</v>
      </c>
      <c r="M180" s="60" t="e">
        <f ca="true">+IF(AND(ISNUMBER(OFFSET('Water Data'!$F$5,0,10*ROW('Water Data'!F174))),'Data Summary'!CB180="Yes"),100-OFFSET('Water Data'!$F$5,0,10*ROW('Water Data'!F174)),NA())</f>
        <v>#N/A</v>
      </c>
      <c r="N180" s="60" t="e">
        <f ca="true">+IF(AND(ISNUMBER(OFFSET('Water Data'!$F$7,0,10*ROW('Water Data'!F174))),'Data Summary'!CC180="Yes"),OFFSET('Water Data'!$F$7,0,10*ROW('Water Data'!F174)),NA())</f>
        <v>#N/A</v>
      </c>
      <c r="O180" s="60" t="e">
        <f ca="true">+IF(AND(ISNUMBER(OFFSET('Water Data'!$F$10,0,10*ROW('Water Data'!F174))),'Data Summary'!CD180="Yes"),OFFSET('Water Data'!$F$10,0,10*ROW('Water Data'!F174)),NA())</f>
        <v>#N/A</v>
      </c>
      <c r="P180" s="60" t="e">
        <f ca="true">+IF(AND(ISNUMBER(OFFSET('Water Data'!$G$5,0,10*ROW('Water Data'!G174))),'Data Summary'!CE180="Yes"),100-OFFSET('Water Data'!$G$5,0,10*ROW('Water Data'!G174)),NA())</f>
        <v>#N/A</v>
      </c>
      <c r="Q180" s="60" t="e">
        <f ca="true">+IF(AND(ISNUMBER(OFFSET('Water Data'!$G$7,0,10*ROW('Water Data'!G174))),'Data Summary'!CF180="Yes"),OFFSET('Water Data'!$G$7,0,10*ROW('Water Data'!G174)),NA())</f>
        <v>#N/A</v>
      </c>
      <c r="R180" s="60" t="e">
        <f ca="true">+IF(AND(ISNUMBER(OFFSET('Water Data'!$G$10,0,10*ROW('Water Data'!G174))),'Data Summary'!CG180="Yes"),OFFSET('Water Data'!$G$10,0,10*ROW('Water Data'!G174)),NA())</f>
        <v>#N/A</v>
      </c>
      <c r="S180" s="60" t="e">
        <f ca="true">+IF(AND(ISNUMBER(OFFSET('Water Data'!$H$5,0,10*ROW('Water Data'!H174))),'Data Summary'!CH180="Yes"),100-OFFSET('Water Data'!$H$5,0,10*ROW('Water Data'!H174)),NA())</f>
        <v>#N/A</v>
      </c>
      <c r="T180" s="60" t="e">
        <f ca="true">+IF(AND(ISNUMBER(OFFSET('Water Data'!$H$7,0,10*ROW('Water Data'!H174))),'Data Summary'!CI180="Yes"),OFFSET('Water Data'!$H$7,0,10*ROW('Water Data'!H174)),NA())</f>
        <v>#N/A</v>
      </c>
      <c r="U180" s="60" t="e">
        <f ca="true">+IF(AND(ISNUMBER(OFFSET('Water Data'!$H$10,0,10*ROW('Water Data'!H174))),'Data Summary'!CJ180="Yes"),OFFSET('Water Data'!$H$10,0,10*ROW('Water Data'!H174)),NA())</f>
        <v>#N/A</v>
      </c>
      <c r="V180" s="106" t="e">
        <f ca="true">+IF(AND(ISNUMBER(OFFSET('Sanitation Data'!$C$5,0,10*ROW('Sanitation Data'!C174))),'Data Summary'!CK180="Yes"),100-OFFSET('Sanitation Data'!$C$5,0,10*ROW('Sanitation Data'!C174)),NA())</f>
        <v>#N/A</v>
      </c>
      <c r="W180" s="106" t="e">
        <f ca="true">+IF(AND(ISNUMBER(OFFSET('Sanitation Data'!$C$7,0,10*ROW('Sanitation Data'!C174))),'Data Summary'!CL180="Yes"),OFFSET('Sanitation Data'!$C$7,0,10*ROW('Sanitation Data'!C174)),NA())</f>
        <v>#N/A</v>
      </c>
      <c r="X180" s="106" t="e">
        <f ca="true">+IF(AND(ISNUMBER(OFFSET('Sanitation Data'!$C$11,0,10*ROW('Sanitation Data'!C174))),'Data Summary'!CM180="Yes"),OFFSET('Sanitation Data'!$C$11,0,10*ROW('Sanitation Data'!C174)),NA())</f>
        <v>#N/A</v>
      </c>
      <c r="Y180" s="106" t="e">
        <f ca="true">+IF(AND(ISNUMBER(OFFSET('Sanitation Data'!$C$12,0,10*ROW('Sanitation Data'!C174))),'Data Summary'!CN180="Yes"),OFFSET('Sanitation Data'!$C$12,0,10*ROW('Sanitation Data'!C174)),NA())</f>
        <v>#N/A</v>
      </c>
      <c r="Z180" s="106" t="e">
        <f ca="true">+IF(AND(ISNUMBER(OFFSET('Sanitation Data'!$C$13,0,10*ROW('Sanitation Data'!C174))),'Data Summary'!CO180="Yes"),OFFSET('Sanitation Data'!$C$13,0,10*ROW('Sanitation Data'!C174)),NA())</f>
        <v>#N/A</v>
      </c>
      <c r="AA180" s="106" t="e">
        <f ca="true">+IF(AND(ISNUMBER(OFFSET('Sanitation Data'!$D$5,0,10*ROW('Sanitation Data'!D174))),'Data Summary'!CP180="Yes"),100-OFFSET('Sanitation Data'!$D$5,0,10*ROW('Sanitation Data'!D174)),NA())</f>
        <v>#N/A</v>
      </c>
      <c r="AB180" s="106" t="e">
        <f ca="true">+IF(AND(ISNUMBER(OFFSET('Sanitation Data'!$D$7,0,10*ROW('Sanitation Data'!D174))),'Data Summary'!CQ180="Yes"),OFFSET('Sanitation Data'!$D$7,0,10*ROW('Sanitation Data'!D174)),NA())</f>
        <v>#N/A</v>
      </c>
      <c r="AC180" s="106" t="e">
        <f ca="true">+IF(AND(ISNUMBER(OFFSET('Sanitation Data'!$D$11,0,10*ROW('Sanitation Data'!D174))),'Data Summary'!CR180="Yes"),OFFSET('Sanitation Data'!$D$11,0,10*ROW('Sanitation Data'!D174)),NA())</f>
        <v>#N/A</v>
      </c>
      <c r="AD180" s="106" t="e">
        <f ca="true">+IF(AND(ISNUMBER(OFFSET('Sanitation Data'!$D$12,0,10*ROW('Sanitation Data'!D174))),'Data Summary'!CS180="Yes"),OFFSET('Sanitation Data'!$D$12,0,10*ROW('Sanitation Data'!D174)),NA())</f>
        <v>#N/A</v>
      </c>
      <c r="AE180" s="106" t="e">
        <f ca="true">+IF(AND(ISNUMBER(OFFSET('Sanitation Data'!$D$13,0,10*ROW('Sanitation Data'!D174))),'Data Summary'!CT180="Yes"),OFFSET('Sanitation Data'!$D$13,0,10*ROW('Sanitation Data'!D174)),NA())</f>
        <v>#N/A</v>
      </c>
      <c r="AF180" s="106" t="e">
        <f ca="true">+IF(AND(ISNUMBER(OFFSET('Sanitation Data'!$E$5,0,10*ROW('Sanitation Data'!E174))),'Data Summary'!CU180="Yes"),100-OFFSET('Sanitation Data'!$E$5,0,10*ROW('Sanitation Data'!E174)),NA())</f>
        <v>#N/A</v>
      </c>
      <c r="AG180" s="106" t="e">
        <f ca="true">+IF(AND(ISNUMBER(OFFSET('Sanitation Data'!$E$7,0,10*ROW('Sanitation Data'!E174))),'Data Summary'!CV180="Yes"),OFFSET('Sanitation Data'!$E$7,0,10*ROW('Sanitation Data'!E174)),NA())</f>
        <v>#N/A</v>
      </c>
      <c r="AH180" s="106" t="e">
        <f ca="true">+IF(AND(ISNUMBER(OFFSET('Sanitation Data'!$E$11,0,10*ROW('Sanitation Data'!E174))),'Data Summary'!CW180="Yes"),OFFSET('Sanitation Data'!$E$11,0,10*ROW('Sanitation Data'!E174)),NA())</f>
        <v>#N/A</v>
      </c>
      <c r="AI180" s="106" t="e">
        <f ca="true">+IF(AND(ISNUMBER(OFFSET('Sanitation Data'!$E$12,0,10*ROW('Sanitation Data'!E174))),'Data Summary'!CX180="Yes"),OFFSET('Sanitation Data'!$E$12,0,10*ROW('Sanitation Data'!E174)),NA())</f>
        <v>#N/A</v>
      </c>
      <c r="AJ180" s="106" t="e">
        <f ca="true">+IF(AND(ISNUMBER(OFFSET('Sanitation Data'!$E$13,0,10*ROW('Sanitation Data'!E174))),'Data Summary'!CY180="Yes"),OFFSET('Sanitation Data'!$E$13,0,10*ROW('Sanitation Data'!E174)),NA())</f>
        <v>#N/A</v>
      </c>
      <c r="AK180" s="106" t="e">
        <f ca="true">+IF(AND(ISNUMBER(OFFSET('Sanitation Data'!$F$5,0,10*ROW('Sanitation Data'!F174))),'Data Summary'!CZ180="Yes"),100-OFFSET('Sanitation Data'!$F$5,0,10*ROW('Sanitation Data'!F174)),NA())</f>
        <v>#N/A</v>
      </c>
      <c r="AL180" s="106" t="e">
        <f ca="true">+IF(AND(ISNUMBER(OFFSET('Sanitation Data'!$F$7,0,10*ROW('Sanitation Data'!F174))),'Data Summary'!DA180="Yes"),OFFSET('Sanitation Data'!$F$7,0,10*ROW('Sanitation Data'!F174)),NA())</f>
        <v>#N/A</v>
      </c>
      <c r="AM180" s="106" t="e">
        <f ca="true">+IF(AND(ISNUMBER(OFFSET('Sanitation Data'!$F$11,0,10*ROW('Sanitation Data'!F174))),'Data Summary'!DB180="Yes"),OFFSET('Sanitation Data'!$F$11,0,10*ROW('Sanitation Data'!F174)),NA())</f>
        <v>#N/A</v>
      </c>
      <c r="AN180" s="106" t="e">
        <f ca="true">+IF(AND(ISNUMBER(OFFSET('Sanitation Data'!$F$12,0,10*ROW('Sanitation Data'!F174))),'Data Summary'!DC180="Yes"),OFFSET('Sanitation Data'!$F$12,0,10*ROW('Sanitation Data'!F174)),NA())</f>
        <v>#N/A</v>
      </c>
      <c r="AO180" s="106" t="e">
        <f ca="true">+IF(AND(ISNUMBER(OFFSET('Sanitation Data'!$F$13,0,10*ROW('Sanitation Data'!F174))),'Data Summary'!DD180="Yes"),OFFSET('Sanitation Data'!$F$13,0,10*ROW('Sanitation Data'!F174)),NA())</f>
        <v>#N/A</v>
      </c>
      <c r="AP180" s="106" t="e">
        <f ca="true">+IF(AND(ISNUMBER(OFFSET('Sanitation Data'!$G$5,0,10*ROW('Sanitation Data'!G174))),'Data Summary'!DE180="Yes"),100-OFFSET('Sanitation Data'!$G$5,0,10*ROW('Sanitation Data'!G174)),NA())</f>
        <v>#N/A</v>
      </c>
      <c r="AQ180" s="106" t="e">
        <f ca="true">+IF(AND(ISNUMBER(OFFSET('Sanitation Data'!$G$7,0,10*ROW('Sanitation Data'!G174))),'Data Summary'!DF180="Yes"),OFFSET('Sanitation Data'!$G$7,0,10*ROW('Sanitation Data'!G174)),NA())</f>
        <v>#N/A</v>
      </c>
      <c r="AR180" s="106" t="e">
        <f ca="true">+IF(AND(ISNUMBER(OFFSET('Sanitation Data'!$G$11,0,10*ROW('Sanitation Data'!G174))),'Data Summary'!DG180="Yes"),OFFSET('Sanitation Data'!$G$11,0,10*ROW('Sanitation Data'!G174)),NA())</f>
        <v>#N/A</v>
      </c>
      <c r="AS180" s="106" t="e">
        <f ca="true">+IF(AND(ISNUMBER(OFFSET('Sanitation Data'!$G$12,0,10*ROW('Sanitation Data'!G174))),'Data Summary'!DH180="Yes"),OFFSET('Sanitation Data'!$G$12,0,10*ROW('Sanitation Data'!G174)),NA())</f>
        <v>#N/A</v>
      </c>
      <c r="AT180" s="106" t="e">
        <f ca="true">+IF(AND(ISNUMBER(OFFSET('Sanitation Data'!$G$13,0,10*ROW('Sanitation Data'!G174))),'Data Summary'!DI180="Yes"),OFFSET('Sanitation Data'!$G$13,0,10*ROW('Sanitation Data'!G174)),NA())</f>
        <v>#N/A</v>
      </c>
      <c r="AU180" s="106" t="e">
        <f ca="true">+IF(AND(ISNUMBER(OFFSET('Sanitation Data'!$H$5,0,10*ROW('Sanitation Data'!H174))),'Data Summary'!DJ180="Yes"),100-OFFSET('Sanitation Data'!$H$5,0,10*ROW('Sanitation Data'!H174)),NA())</f>
        <v>#N/A</v>
      </c>
      <c r="AV180" s="106" t="e">
        <f ca="true">+IF(AND(ISNUMBER(OFFSET('Sanitation Data'!$H$7,0,10*ROW('Sanitation Data'!H174))),'Data Summary'!DK180="Yes"),OFFSET('Sanitation Data'!$H$7,0,10*ROW('Sanitation Data'!H174)),NA())</f>
        <v>#N/A</v>
      </c>
      <c r="AW180" s="106" t="e">
        <f ca="true">+IF(AND(ISNUMBER(OFFSET('Sanitation Data'!$H$11,0,10*ROW('Sanitation Data'!H174))),'Data Summary'!DL180="Yes"),OFFSET('Sanitation Data'!$H$11,0,10*ROW('Sanitation Data'!H174)),NA())</f>
        <v>#N/A</v>
      </c>
      <c r="AX180" s="106" t="e">
        <f ca="true">+IF(AND(ISNUMBER(OFFSET('Sanitation Data'!$H$12,0,10*ROW('Sanitation Data'!H174))),'Data Summary'!DM180="Yes"),OFFSET('Sanitation Data'!$H$12,0,10*ROW('Sanitation Data'!H174)),NA())</f>
        <v>#N/A</v>
      </c>
      <c r="AY180" s="106" t="e">
        <f ca="true">+IF(AND(ISNUMBER(OFFSET('Sanitation Data'!$H$13,0,10*ROW('Sanitation Data'!H174))),'Data Summary'!DN180="Yes"),OFFSET('Sanitation Data'!$H$13,0,10*ROW('Sanitation Data'!H174)),NA())</f>
        <v>#N/A</v>
      </c>
      <c r="AZ180" s="111" t="e">
        <f ca="true">+IF(AND(ISNUMBER(OFFSET('Hygiene Data'!$C$6,0,10*ROW('Hygiene Data'!C174))),'Data Summary'!DO180="Yes"),OFFSET('Hygiene Data'!$C$6,0,10*ROW('Hygiene Data'!C174)),NA())</f>
        <v>#N/A</v>
      </c>
      <c r="BA180" s="111" t="e">
        <f ca="true">+IF(AND(ISNUMBER(OFFSET('Hygiene Data'!$C$8,0,10*ROW('Hygiene Data'!C174))),'Data Summary'!DP180="Yes"),OFFSET('Hygiene Data'!$C$8,0,10*ROW('Hygiene Data'!C174)),NA())</f>
        <v>#N/A</v>
      </c>
      <c r="BB180" s="111" t="e">
        <f ca="true">+IF(AND(ISNUMBER(OFFSET('Hygiene Data'!$C$10,0,10*ROW('Hygiene Data'!C174))),'Data Summary'!DQ180="Yes"),OFFSET('Hygiene Data'!$C$10,0,10*ROW('Hygiene Data'!C174)),NA())</f>
        <v>#N/A</v>
      </c>
      <c r="BC180" s="111" t="e">
        <f ca="true">+IF(AND(ISNUMBER(OFFSET('Hygiene Data'!$D$6,0,10*ROW('Hygiene Data'!D174))),'Data Summary'!DR180="Yes"),OFFSET('Hygiene Data'!$D$6,0,10*ROW('Hygiene Data'!D174)),NA())</f>
        <v>#N/A</v>
      </c>
      <c r="BD180" s="111" t="e">
        <f ca="true">+IF(AND(ISNUMBER(OFFSET('Hygiene Data'!$D$8,0,10*ROW('Hygiene Data'!D174))),'Data Summary'!DS180="Yes"),OFFSET('Hygiene Data'!$D$8,0,10*ROW('Hygiene Data'!D174)),NA())</f>
        <v>#N/A</v>
      </c>
      <c r="BE180" s="111" t="e">
        <f ca="true">+IF(AND(ISNUMBER(OFFSET('Hygiene Data'!$D$10,0,10*ROW('Hygiene Data'!D174))),'Data Summary'!DT180="Yes"),OFFSET('Hygiene Data'!$D$10,0,10*ROW('Hygiene Data'!D174)),NA())</f>
        <v>#N/A</v>
      </c>
      <c r="BF180" s="111" t="e">
        <f ca="true">+IF(AND(ISNUMBER(OFFSET('Hygiene Data'!$E$6,0,10*ROW('Hygiene Data'!E174))),'Data Summary'!DU180="Yes"),OFFSET('Hygiene Data'!$E$6,0,10*ROW('Hygiene Data'!E174)),NA())</f>
        <v>#N/A</v>
      </c>
      <c r="BG180" s="111" t="e">
        <f ca="true">+IF(AND(ISNUMBER(OFFSET('Hygiene Data'!$E$8,0,10*ROW('Hygiene Data'!E174))),'Data Summary'!DV180="Yes"),OFFSET('Hygiene Data'!$E$8,0,10*ROW('Hygiene Data'!E174)),NA())</f>
        <v>#N/A</v>
      </c>
      <c r="BH180" s="111" t="e">
        <f ca="true">+IF(AND(ISNUMBER(OFFSET('Hygiene Data'!$E$10,0,10*ROW('Hygiene Data'!E174))),'Data Summary'!DW180="Yes"),OFFSET('Hygiene Data'!$E$10,0,10*ROW('Hygiene Data'!E174)),NA())</f>
        <v>#N/A</v>
      </c>
      <c r="BI180" s="111" t="e">
        <f ca="true">+IF(AND(ISNUMBER(OFFSET('Hygiene Data'!$F$6,0,10*ROW('Hygiene Data'!F174))),'Data Summary'!DX180="Yes"),OFFSET('Hygiene Data'!$F$6,0,10*ROW('Hygiene Data'!F174)),NA())</f>
        <v>#N/A</v>
      </c>
      <c r="BJ180" s="111" t="e">
        <f ca="true">+IF(AND(ISNUMBER(OFFSET('Hygiene Data'!$F$8,0,10*ROW('Hygiene Data'!F174))),'Data Summary'!DY180="Yes"),OFFSET('Hygiene Data'!$F$8,0,10*ROW('Hygiene Data'!F174)),NA())</f>
        <v>#N/A</v>
      </c>
      <c r="BK180" s="111" t="e">
        <f ca="true">+IF(AND(ISNUMBER(OFFSET('Hygiene Data'!$F$10,0,10*ROW('Hygiene Data'!F174))),'Data Summary'!DZ180="Yes"),OFFSET('Hygiene Data'!$F$10,0,10*ROW('Hygiene Data'!F174)),NA())</f>
        <v>#N/A</v>
      </c>
      <c r="BL180" s="111" t="e">
        <f ca="true">+IF(AND(ISNUMBER(OFFSET('Hygiene Data'!$G$6,0,10*ROW('Hygiene Data'!G174))),'Data Summary'!EA180="Yes"),OFFSET('Hygiene Data'!$G$6,0,10*ROW('Hygiene Data'!G174)),NA())</f>
        <v>#N/A</v>
      </c>
      <c r="BM180" s="111" t="e">
        <f ca="true">+IF(AND(ISNUMBER(OFFSET('Hygiene Data'!$G$8,0,10*ROW('Hygiene Data'!G174))),'Data Summary'!EB180="Yes"),OFFSET('Hygiene Data'!$G$8,0,10*ROW('Hygiene Data'!G174)),NA())</f>
        <v>#N/A</v>
      </c>
      <c r="BN180" s="111" t="e">
        <f ca="true">+IF(AND(ISNUMBER(OFFSET('Hygiene Data'!$G$10,0,10*ROW('Hygiene Data'!G174))),'Data Summary'!EC180="Yes"),OFFSET('Hygiene Data'!$G$10,0,10*ROW('Hygiene Data'!G174)),NA())</f>
        <v>#N/A</v>
      </c>
      <c r="BO180" s="111" t="e">
        <f ca="true">+IF(AND(ISNUMBER(OFFSET('Hygiene Data'!$H$6,0,10*ROW('Hygiene Data'!H174))),'Data Summary'!ED180="Yes"),OFFSET('Hygiene Data'!$H$6,0,10*ROW('Hygiene Data'!H174)),NA())</f>
        <v>#N/A</v>
      </c>
      <c r="BP180" s="111" t="e">
        <f ca="true">+IF(AND(ISNUMBER(OFFSET('Hygiene Data'!$H$8,0,10*ROW('Hygiene Data'!H174))),'Data Summary'!EE180="Yes"),OFFSET('Hygiene Data'!$H$8,0,10*ROW('Hygiene Data'!H174)),NA())</f>
        <v>#N/A</v>
      </c>
      <c r="BQ180" s="111" t="e">
        <f ca="true">+IF(AND(ISNUMBER(OFFSET('Hygiene Data'!$H$10,0,10*ROW('Hygiene Data'!H174))),'Data Summary'!EF180="Yes"),OFFSET('Hygiene Data'!$H$10,0,10*ROW('Hygiene Data'!H174)),NA())</f>
        <v>#N/A</v>
      </c>
    </row>
    <row r="181" x14ac:dyDescent="0.2">
      <c r="A181" s="59" t="e">
        <f ca="true">+IF(OFFSET('Water Data'!$B$1,0,10*ROW('Water Data'!B175))="",NA(),OFFSET('Water Data'!$B$1,0,10*ROW('Water Data'!B175)))</f>
        <v>#N/A</v>
      </c>
      <c r="B181" s="59" t="e">
        <f ca="true">+IF(OFFSET('Water Data'!$A$3,0,10*ROW('Water Data'!A178))="",NA(),OFFSET('Water Data'!$A$3,0,10*ROW('Water Data'!A178)))</f>
        <v>#N/A</v>
      </c>
      <c r="C181" s="59" t="e">
        <f ca="true">+IF(OFFSET('Water Data'!$C$3,0,10*ROW('Water Data'!C178))="",NA(),OFFSET('Water Data'!$C$3,0,10*ROW('Water Data'!C178)))</f>
        <v>#N/A</v>
      </c>
      <c r="D181" s="60" t="e">
        <f ca="true">+IF(AND(ISNUMBER(OFFSET('Water Data'!$C$5,0,10*ROW('Water Data'!C175))),'Data Summary'!BS181="Yes"),100-OFFSET('Water Data'!$C$5,0,10*ROW('Water Data'!C175)),NA())</f>
        <v>#N/A</v>
      </c>
      <c r="E181" s="60" t="e">
        <f ca="true">+IF(AND(ISNUMBER(OFFSET('Water Data'!$C$7,0,10*ROW('Water Data'!C175))),'Data Summary'!BT181="Yes"),OFFSET('Water Data'!$C$7,0,10*ROW('Water Data'!C175)),NA())</f>
        <v>#N/A</v>
      </c>
      <c r="F181" s="60" t="e">
        <f ca="true">+IF(AND(ISNUMBER(OFFSET('Water Data'!$C$10,0,10*ROW('Water Data'!C175))),'Data Summary'!BU181="Yes"),OFFSET('Water Data'!$C$10,0,10*ROW('Water Data'!C175)),NA())</f>
        <v>#N/A</v>
      </c>
      <c r="G181" s="60" t="e">
        <f ca="true">+IF(AND(ISNUMBER(OFFSET('Water Data'!$D$5,0,10*ROW('Water Data'!D175))),'Data Summary'!BV181="Yes"),100-OFFSET('Water Data'!$D$5,0,10*ROW('Water Data'!D175)),NA())</f>
        <v>#N/A</v>
      </c>
      <c r="H181" s="60" t="e">
        <f ca="true">+IF(AND(ISNUMBER(OFFSET('Water Data'!$D$7,0,10*ROW('Water Data'!D175))),'Data Summary'!BW181="Yes"),OFFSET('Water Data'!$D$7,0,10*ROW('Water Data'!D175)),NA())</f>
        <v>#N/A</v>
      </c>
      <c r="I181" s="60" t="e">
        <f ca="true">+IF(AND(ISNUMBER(OFFSET('Water Data'!$D$10,0,10*ROW('Water Data'!D175))),'Data Summary'!BX181="Yes"),OFFSET('Water Data'!$D$10,0,10*ROW('Water Data'!D175)),NA())</f>
        <v>#N/A</v>
      </c>
      <c r="J181" s="60" t="e">
        <f ca="true">+IF(AND(ISNUMBER(OFFSET('Water Data'!$E$5,0,10*ROW('Water Data'!E175))),'Data Summary'!BY181="Yes"),100-OFFSET('Water Data'!$E$5,0,10*ROW('Water Data'!E175)),NA())</f>
        <v>#N/A</v>
      </c>
      <c r="K181" s="60" t="e">
        <f ca="true">+IF(AND(ISNUMBER(OFFSET('Water Data'!$E$7,0,10*ROW('Water Data'!E175))),'Data Summary'!BZ181="Yes"),OFFSET('Water Data'!$E$7,0,10*ROW('Water Data'!E175)),NA())</f>
        <v>#N/A</v>
      </c>
      <c r="L181" s="60" t="e">
        <f ca="true">+IF(AND(ISNUMBER(OFFSET('Water Data'!$E$10,0,10*ROW('Water Data'!E175))),'Data Summary'!CA181="Yes"),OFFSET('Water Data'!$E$10,0,10*ROW('Water Data'!E175)),NA())</f>
        <v>#N/A</v>
      </c>
      <c r="M181" s="60" t="e">
        <f ca="true">+IF(AND(ISNUMBER(OFFSET('Water Data'!$F$5,0,10*ROW('Water Data'!F175))),'Data Summary'!CB181="Yes"),100-OFFSET('Water Data'!$F$5,0,10*ROW('Water Data'!F175)),NA())</f>
        <v>#N/A</v>
      </c>
      <c r="N181" s="60" t="e">
        <f ca="true">+IF(AND(ISNUMBER(OFFSET('Water Data'!$F$7,0,10*ROW('Water Data'!F175))),'Data Summary'!CC181="Yes"),OFFSET('Water Data'!$F$7,0,10*ROW('Water Data'!F175)),NA())</f>
        <v>#N/A</v>
      </c>
      <c r="O181" s="60" t="e">
        <f ca="true">+IF(AND(ISNUMBER(OFFSET('Water Data'!$F$10,0,10*ROW('Water Data'!F175))),'Data Summary'!CD181="Yes"),OFFSET('Water Data'!$F$10,0,10*ROW('Water Data'!F175)),NA())</f>
        <v>#N/A</v>
      </c>
      <c r="P181" s="60" t="e">
        <f ca="true">+IF(AND(ISNUMBER(OFFSET('Water Data'!$G$5,0,10*ROW('Water Data'!G175))),'Data Summary'!CE181="Yes"),100-OFFSET('Water Data'!$G$5,0,10*ROW('Water Data'!G175)),NA())</f>
        <v>#N/A</v>
      </c>
      <c r="Q181" s="60" t="e">
        <f ca="true">+IF(AND(ISNUMBER(OFFSET('Water Data'!$G$7,0,10*ROW('Water Data'!G175))),'Data Summary'!CF181="Yes"),OFFSET('Water Data'!$G$7,0,10*ROW('Water Data'!G175)),NA())</f>
        <v>#N/A</v>
      </c>
      <c r="R181" s="60" t="e">
        <f ca="true">+IF(AND(ISNUMBER(OFFSET('Water Data'!$G$10,0,10*ROW('Water Data'!G175))),'Data Summary'!CG181="Yes"),OFFSET('Water Data'!$G$10,0,10*ROW('Water Data'!G175)),NA())</f>
        <v>#N/A</v>
      </c>
      <c r="S181" s="60" t="e">
        <f ca="true">+IF(AND(ISNUMBER(OFFSET('Water Data'!$H$5,0,10*ROW('Water Data'!H175))),'Data Summary'!CH181="Yes"),100-OFFSET('Water Data'!$H$5,0,10*ROW('Water Data'!H175)),NA())</f>
        <v>#N/A</v>
      </c>
      <c r="T181" s="60" t="e">
        <f ca="true">+IF(AND(ISNUMBER(OFFSET('Water Data'!$H$7,0,10*ROW('Water Data'!H175))),'Data Summary'!CI181="Yes"),OFFSET('Water Data'!$H$7,0,10*ROW('Water Data'!H175)),NA())</f>
        <v>#N/A</v>
      </c>
      <c r="U181" s="60" t="e">
        <f ca="true">+IF(AND(ISNUMBER(OFFSET('Water Data'!$H$10,0,10*ROW('Water Data'!H175))),'Data Summary'!CJ181="Yes"),OFFSET('Water Data'!$H$10,0,10*ROW('Water Data'!H175)),NA())</f>
        <v>#N/A</v>
      </c>
      <c r="V181" s="106" t="e">
        <f ca="true">+IF(AND(ISNUMBER(OFFSET('Sanitation Data'!$C$5,0,10*ROW('Sanitation Data'!C175))),'Data Summary'!CK181="Yes"),100-OFFSET('Sanitation Data'!$C$5,0,10*ROW('Sanitation Data'!C175)),NA())</f>
        <v>#N/A</v>
      </c>
      <c r="W181" s="106" t="e">
        <f ca="true">+IF(AND(ISNUMBER(OFFSET('Sanitation Data'!$C$7,0,10*ROW('Sanitation Data'!C175))),'Data Summary'!CL181="Yes"),OFFSET('Sanitation Data'!$C$7,0,10*ROW('Sanitation Data'!C175)),NA())</f>
        <v>#N/A</v>
      </c>
      <c r="X181" s="106" t="e">
        <f ca="true">+IF(AND(ISNUMBER(OFFSET('Sanitation Data'!$C$11,0,10*ROW('Sanitation Data'!C175))),'Data Summary'!CM181="Yes"),OFFSET('Sanitation Data'!$C$11,0,10*ROW('Sanitation Data'!C175)),NA())</f>
        <v>#N/A</v>
      </c>
      <c r="Y181" s="106" t="e">
        <f ca="true">+IF(AND(ISNUMBER(OFFSET('Sanitation Data'!$C$12,0,10*ROW('Sanitation Data'!C175))),'Data Summary'!CN181="Yes"),OFFSET('Sanitation Data'!$C$12,0,10*ROW('Sanitation Data'!C175)),NA())</f>
        <v>#N/A</v>
      </c>
      <c r="Z181" s="106" t="e">
        <f ca="true">+IF(AND(ISNUMBER(OFFSET('Sanitation Data'!$C$13,0,10*ROW('Sanitation Data'!C175))),'Data Summary'!CO181="Yes"),OFFSET('Sanitation Data'!$C$13,0,10*ROW('Sanitation Data'!C175)),NA())</f>
        <v>#N/A</v>
      </c>
      <c r="AA181" s="106" t="e">
        <f ca="true">+IF(AND(ISNUMBER(OFFSET('Sanitation Data'!$D$5,0,10*ROW('Sanitation Data'!D175))),'Data Summary'!CP181="Yes"),100-OFFSET('Sanitation Data'!$D$5,0,10*ROW('Sanitation Data'!D175)),NA())</f>
        <v>#N/A</v>
      </c>
      <c r="AB181" s="106" t="e">
        <f ca="true">+IF(AND(ISNUMBER(OFFSET('Sanitation Data'!$D$7,0,10*ROW('Sanitation Data'!D175))),'Data Summary'!CQ181="Yes"),OFFSET('Sanitation Data'!$D$7,0,10*ROW('Sanitation Data'!D175)),NA())</f>
        <v>#N/A</v>
      </c>
      <c r="AC181" s="106" t="e">
        <f ca="true">+IF(AND(ISNUMBER(OFFSET('Sanitation Data'!$D$11,0,10*ROW('Sanitation Data'!D175))),'Data Summary'!CR181="Yes"),OFFSET('Sanitation Data'!$D$11,0,10*ROW('Sanitation Data'!D175)),NA())</f>
        <v>#N/A</v>
      </c>
      <c r="AD181" s="106" t="e">
        <f ca="true">+IF(AND(ISNUMBER(OFFSET('Sanitation Data'!$D$12,0,10*ROW('Sanitation Data'!D175))),'Data Summary'!CS181="Yes"),OFFSET('Sanitation Data'!$D$12,0,10*ROW('Sanitation Data'!D175)),NA())</f>
        <v>#N/A</v>
      </c>
      <c r="AE181" s="106" t="e">
        <f ca="true">+IF(AND(ISNUMBER(OFFSET('Sanitation Data'!$D$13,0,10*ROW('Sanitation Data'!D175))),'Data Summary'!CT181="Yes"),OFFSET('Sanitation Data'!$D$13,0,10*ROW('Sanitation Data'!D175)),NA())</f>
        <v>#N/A</v>
      </c>
      <c r="AF181" s="106" t="e">
        <f ca="true">+IF(AND(ISNUMBER(OFFSET('Sanitation Data'!$E$5,0,10*ROW('Sanitation Data'!E175))),'Data Summary'!CU181="Yes"),100-OFFSET('Sanitation Data'!$E$5,0,10*ROW('Sanitation Data'!E175)),NA())</f>
        <v>#N/A</v>
      </c>
      <c r="AG181" s="106" t="e">
        <f ca="true">+IF(AND(ISNUMBER(OFFSET('Sanitation Data'!$E$7,0,10*ROW('Sanitation Data'!E175))),'Data Summary'!CV181="Yes"),OFFSET('Sanitation Data'!$E$7,0,10*ROW('Sanitation Data'!E175)),NA())</f>
        <v>#N/A</v>
      </c>
      <c r="AH181" s="106" t="e">
        <f ca="true">+IF(AND(ISNUMBER(OFFSET('Sanitation Data'!$E$11,0,10*ROW('Sanitation Data'!E175))),'Data Summary'!CW181="Yes"),OFFSET('Sanitation Data'!$E$11,0,10*ROW('Sanitation Data'!E175)),NA())</f>
        <v>#N/A</v>
      </c>
      <c r="AI181" s="106" t="e">
        <f ca="true">+IF(AND(ISNUMBER(OFFSET('Sanitation Data'!$E$12,0,10*ROW('Sanitation Data'!E175))),'Data Summary'!CX181="Yes"),OFFSET('Sanitation Data'!$E$12,0,10*ROW('Sanitation Data'!E175)),NA())</f>
        <v>#N/A</v>
      </c>
      <c r="AJ181" s="106" t="e">
        <f ca="true">+IF(AND(ISNUMBER(OFFSET('Sanitation Data'!$E$13,0,10*ROW('Sanitation Data'!E175))),'Data Summary'!CY181="Yes"),OFFSET('Sanitation Data'!$E$13,0,10*ROW('Sanitation Data'!E175)),NA())</f>
        <v>#N/A</v>
      </c>
      <c r="AK181" s="106" t="e">
        <f ca="true">+IF(AND(ISNUMBER(OFFSET('Sanitation Data'!$F$5,0,10*ROW('Sanitation Data'!F175))),'Data Summary'!CZ181="Yes"),100-OFFSET('Sanitation Data'!$F$5,0,10*ROW('Sanitation Data'!F175)),NA())</f>
        <v>#N/A</v>
      </c>
      <c r="AL181" s="106" t="e">
        <f ca="true">+IF(AND(ISNUMBER(OFFSET('Sanitation Data'!$F$7,0,10*ROW('Sanitation Data'!F175))),'Data Summary'!DA181="Yes"),OFFSET('Sanitation Data'!$F$7,0,10*ROW('Sanitation Data'!F175)),NA())</f>
        <v>#N/A</v>
      </c>
      <c r="AM181" s="106" t="e">
        <f ca="true">+IF(AND(ISNUMBER(OFFSET('Sanitation Data'!$F$11,0,10*ROW('Sanitation Data'!F175))),'Data Summary'!DB181="Yes"),OFFSET('Sanitation Data'!$F$11,0,10*ROW('Sanitation Data'!F175)),NA())</f>
        <v>#N/A</v>
      </c>
      <c r="AN181" s="106" t="e">
        <f ca="true">+IF(AND(ISNUMBER(OFFSET('Sanitation Data'!$F$12,0,10*ROW('Sanitation Data'!F175))),'Data Summary'!DC181="Yes"),OFFSET('Sanitation Data'!$F$12,0,10*ROW('Sanitation Data'!F175)),NA())</f>
        <v>#N/A</v>
      </c>
      <c r="AO181" s="106" t="e">
        <f ca="true">+IF(AND(ISNUMBER(OFFSET('Sanitation Data'!$F$13,0,10*ROW('Sanitation Data'!F175))),'Data Summary'!DD181="Yes"),OFFSET('Sanitation Data'!$F$13,0,10*ROW('Sanitation Data'!F175)),NA())</f>
        <v>#N/A</v>
      </c>
      <c r="AP181" s="106" t="e">
        <f ca="true">+IF(AND(ISNUMBER(OFFSET('Sanitation Data'!$G$5,0,10*ROW('Sanitation Data'!G175))),'Data Summary'!DE181="Yes"),100-OFFSET('Sanitation Data'!$G$5,0,10*ROW('Sanitation Data'!G175)),NA())</f>
        <v>#N/A</v>
      </c>
      <c r="AQ181" s="106" t="e">
        <f ca="true">+IF(AND(ISNUMBER(OFFSET('Sanitation Data'!$G$7,0,10*ROW('Sanitation Data'!G175))),'Data Summary'!DF181="Yes"),OFFSET('Sanitation Data'!$G$7,0,10*ROW('Sanitation Data'!G175)),NA())</f>
        <v>#N/A</v>
      </c>
      <c r="AR181" s="106" t="e">
        <f ca="true">+IF(AND(ISNUMBER(OFFSET('Sanitation Data'!$G$11,0,10*ROW('Sanitation Data'!G175))),'Data Summary'!DG181="Yes"),OFFSET('Sanitation Data'!$G$11,0,10*ROW('Sanitation Data'!G175)),NA())</f>
        <v>#N/A</v>
      </c>
      <c r="AS181" s="106" t="e">
        <f ca="true">+IF(AND(ISNUMBER(OFFSET('Sanitation Data'!$G$12,0,10*ROW('Sanitation Data'!G175))),'Data Summary'!DH181="Yes"),OFFSET('Sanitation Data'!$G$12,0,10*ROW('Sanitation Data'!G175)),NA())</f>
        <v>#N/A</v>
      </c>
      <c r="AT181" s="106" t="e">
        <f ca="true">+IF(AND(ISNUMBER(OFFSET('Sanitation Data'!$G$13,0,10*ROW('Sanitation Data'!G175))),'Data Summary'!DI181="Yes"),OFFSET('Sanitation Data'!$G$13,0,10*ROW('Sanitation Data'!G175)),NA())</f>
        <v>#N/A</v>
      </c>
      <c r="AU181" s="106" t="e">
        <f ca="true">+IF(AND(ISNUMBER(OFFSET('Sanitation Data'!$H$5,0,10*ROW('Sanitation Data'!H175))),'Data Summary'!DJ181="Yes"),100-OFFSET('Sanitation Data'!$H$5,0,10*ROW('Sanitation Data'!H175)),NA())</f>
        <v>#N/A</v>
      </c>
      <c r="AV181" s="106" t="e">
        <f ca="true">+IF(AND(ISNUMBER(OFFSET('Sanitation Data'!$H$7,0,10*ROW('Sanitation Data'!H175))),'Data Summary'!DK181="Yes"),OFFSET('Sanitation Data'!$H$7,0,10*ROW('Sanitation Data'!H175)),NA())</f>
        <v>#N/A</v>
      </c>
      <c r="AW181" s="106" t="e">
        <f ca="true">+IF(AND(ISNUMBER(OFFSET('Sanitation Data'!$H$11,0,10*ROW('Sanitation Data'!H175))),'Data Summary'!DL181="Yes"),OFFSET('Sanitation Data'!$H$11,0,10*ROW('Sanitation Data'!H175)),NA())</f>
        <v>#N/A</v>
      </c>
      <c r="AX181" s="106" t="e">
        <f ca="true">+IF(AND(ISNUMBER(OFFSET('Sanitation Data'!$H$12,0,10*ROW('Sanitation Data'!H175))),'Data Summary'!DM181="Yes"),OFFSET('Sanitation Data'!$H$12,0,10*ROW('Sanitation Data'!H175)),NA())</f>
        <v>#N/A</v>
      </c>
      <c r="AY181" s="106" t="e">
        <f ca="true">+IF(AND(ISNUMBER(OFFSET('Sanitation Data'!$H$13,0,10*ROW('Sanitation Data'!H175))),'Data Summary'!DN181="Yes"),OFFSET('Sanitation Data'!$H$13,0,10*ROW('Sanitation Data'!H175)),NA())</f>
        <v>#N/A</v>
      </c>
      <c r="AZ181" s="111" t="e">
        <f ca="true">+IF(AND(ISNUMBER(OFFSET('Hygiene Data'!$C$6,0,10*ROW('Hygiene Data'!C175))),'Data Summary'!DO181="Yes"),OFFSET('Hygiene Data'!$C$6,0,10*ROW('Hygiene Data'!C175)),NA())</f>
        <v>#N/A</v>
      </c>
      <c r="BA181" s="111" t="e">
        <f ca="true">+IF(AND(ISNUMBER(OFFSET('Hygiene Data'!$C$8,0,10*ROW('Hygiene Data'!C175))),'Data Summary'!DP181="Yes"),OFFSET('Hygiene Data'!$C$8,0,10*ROW('Hygiene Data'!C175)),NA())</f>
        <v>#N/A</v>
      </c>
      <c r="BB181" s="111" t="e">
        <f ca="true">+IF(AND(ISNUMBER(OFFSET('Hygiene Data'!$C$10,0,10*ROW('Hygiene Data'!C175))),'Data Summary'!DQ181="Yes"),OFFSET('Hygiene Data'!$C$10,0,10*ROW('Hygiene Data'!C175)),NA())</f>
        <v>#N/A</v>
      </c>
      <c r="BC181" s="111" t="e">
        <f ca="true">+IF(AND(ISNUMBER(OFFSET('Hygiene Data'!$D$6,0,10*ROW('Hygiene Data'!D175))),'Data Summary'!DR181="Yes"),OFFSET('Hygiene Data'!$D$6,0,10*ROW('Hygiene Data'!D175)),NA())</f>
        <v>#N/A</v>
      </c>
      <c r="BD181" s="111" t="e">
        <f ca="true">+IF(AND(ISNUMBER(OFFSET('Hygiene Data'!$D$8,0,10*ROW('Hygiene Data'!D175))),'Data Summary'!DS181="Yes"),OFFSET('Hygiene Data'!$D$8,0,10*ROW('Hygiene Data'!D175)),NA())</f>
        <v>#N/A</v>
      </c>
      <c r="BE181" s="111" t="e">
        <f ca="true">+IF(AND(ISNUMBER(OFFSET('Hygiene Data'!$D$10,0,10*ROW('Hygiene Data'!D175))),'Data Summary'!DT181="Yes"),OFFSET('Hygiene Data'!$D$10,0,10*ROW('Hygiene Data'!D175)),NA())</f>
        <v>#N/A</v>
      </c>
      <c r="BF181" s="111" t="e">
        <f ca="true">+IF(AND(ISNUMBER(OFFSET('Hygiene Data'!$E$6,0,10*ROW('Hygiene Data'!E175))),'Data Summary'!DU181="Yes"),OFFSET('Hygiene Data'!$E$6,0,10*ROW('Hygiene Data'!E175)),NA())</f>
        <v>#N/A</v>
      </c>
      <c r="BG181" s="111" t="e">
        <f ca="true">+IF(AND(ISNUMBER(OFFSET('Hygiene Data'!$E$8,0,10*ROW('Hygiene Data'!E175))),'Data Summary'!DV181="Yes"),OFFSET('Hygiene Data'!$E$8,0,10*ROW('Hygiene Data'!E175)),NA())</f>
        <v>#N/A</v>
      </c>
      <c r="BH181" s="111" t="e">
        <f ca="true">+IF(AND(ISNUMBER(OFFSET('Hygiene Data'!$E$10,0,10*ROW('Hygiene Data'!E175))),'Data Summary'!DW181="Yes"),OFFSET('Hygiene Data'!$E$10,0,10*ROW('Hygiene Data'!E175)),NA())</f>
        <v>#N/A</v>
      </c>
      <c r="BI181" s="111" t="e">
        <f ca="true">+IF(AND(ISNUMBER(OFFSET('Hygiene Data'!$F$6,0,10*ROW('Hygiene Data'!F175))),'Data Summary'!DX181="Yes"),OFFSET('Hygiene Data'!$F$6,0,10*ROW('Hygiene Data'!F175)),NA())</f>
        <v>#N/A</v>
      </c>
      <c r="BJ181" s="111" t="e">
        <f ca="true">+IF(AND(ISNUMBER(OFFSET('Hygiene Data'!$F$8,0,10*ROW('Hygiene Data'!F175))),'Data Summary'!DY181="Yes"),OFFSET('Hygiene Data'!$F$8,0,10*ROW('Hygiene Data'!F175)),NA())</f>
        <v>#N/A</v>
      </c>
      <c r="BK181" s="111" t="e">
        <f ca="true">+IF(AND(ISNUMBER(OFFSET('Hygiene Data'!$F$10,0,10*ROW('Hygiene Data'!F175))),'Data Summary'!DZ181="Yes"),OFFSET('Hygiene Data'!$F$10,0,10*ROW('Hygiene Data'!F175)),NA())</f>
        <v>#N/A</v>
      </c>
      <c r="BL181" s="111" t="e">
        <f ca="true">+IF(AND(ISNUMBER(OFFSET('Hygiene Data'!$G$6,0,10*ROW('Hygiene Data'!G175))),'Data Summary'!EA181="Yes"),OFFSET('Hygiene Data'!$G$6,0,10*ROW('Hygiene Data'!G175)),NA())</f>
        <v>#N/A</v>
      </c>
      <c r="BM181" s="111" t="e">
        <f ca="true">+IF(AND(ISNUMBER(OFFSET('Hygiene Data'!$G$8,0,10*ROW('Hygiene Data'!G175))),'Data Summary'!EB181="Yes"),OFFSET('Hygiene Data'!$G$8,0,10*ROW('Hygiene Data'!G175)),NA())</f>
        <v>#N/A</v>
      </c>
      <c r="BN181" s="111" t="e">
        <f ca="true">+IF(AND(ISNUMBER(OFFSET('Hygiene Data'!$G$10,0,10*ROW('Hygiene Data'!G175))),'Data Summary'!EC181="Yes"),OFFSET('Hygiene Data'!$G$10,0,10*ROW('Hygiene Data'!G175)),NA())</f>
        <v>#N/A</v>
      </c>
      <c r="BO181" s="111" t="e">
        <f ca="true">+IF(AND(ISNUMBER(OFFSET('Hygiene Data'!$H$6,0,10*ROW('Hygiene Data'!H175))),'Data Summary'!ED181="Yes"),OFFSET('Hygiene Data'!$H$6,0,10*ROW('Hygiene Data'!H175)),NA())</f>
        <v>#N/A</v>
      </c>
      <c r="BP181" s="111" t="e">
        <f ca="true">+IF(AND(ISNUMBER(OFFSET('Hygiene Data'!$H$8,0,10*ROW('Hygiene Data'!H175))),'Data Summary'!EE181="Yes"),OFFSET('Hygiene Data'!$H$8,0,10*ROW('Hygiene Data'!H175)),NA())</f>
        <v>#N/A</v>
      </c>
      <c r="BQ181" s="111" t="e">
        <f ca="true">+IF(AND(ISNUMBER(OFFSET('Hygiene Data'!$H$10,0,10*ROW('Hygiene Data'!H175))),'Data Summary'!EF181="Yes"),OFFSET('Hygiene Data'!$H$10,0,10*ROW('Hygiene Data'!H175)),NA())</f>
        <v>#N/A</v>
      </c>
    </row>
    <row r="182" x14ac:dyDescent="0.2">
      <c r="A182" s="59" t="e">
        <f ca="true">+IF(OFFSET('Water Data'!$B$1,0,10*ROW('Water Data'!B176))="",NA(),OFFSET('Water Data'!$B$1,0,10*ROW('Water Data'!B176)))</f>
        <v>#N/A</v>
      </c>
      <c r="B182" s="59" t="e">
        <f ca="true">+IF(OFFSET('Water Data'!$A$3,0,10*ROW('Water Data'!A179))="",NA(),OFFSET('Water Data'!$A$3,0,10*ROW('Water Data'!A179)))</f>
        <v>#N/A</v>
      </c>
      <c r="C182" s="59" t="e">
        <f ca="true">+IF(OFFSET('Water Data'!$C$3,0,10*ROW('Water Data'!C179))="",NA(),OFFSET('Water Data'!$C$3,0,10*ROW('Water Data'!C179)))</f>
        <v>#N/A</v>
      </c>
      <c r="D182" s="60" t="e">
        <f ca="true">+IF(AND(ISNUMBER(OFFSET('Water Data'!$C$5,0,10*ROW('Water Data'!C176))),'Data Summary'!BS182="Yes"),100-OFFSET('Water Data'!$C$5,0,10*ROW('Water Data'!C176)),NA())</f>
        <v>#N/A</v>
      </c>
      <c r="E182" s="60" t="e">
        <f ca="true">+IF(AND(ISNUMBER(OFFSET('Water Data'!$C$7,0,10*ROW('Water Data'!C176))),'Data Summary'!BT182="Yes"),OFFSET('Water Data'!$C$7,0,10*ROW('Water Data'!C176)),NA())</f>
        <v>#N/A</v>
      </c>
      <c r="F182" s="60" t="e">
        <f ca="true">+IF(AND(ISNUMBER(OFFSET('Water Data'!$C$10,0,10*ROW('Water Data'!C176))),'Data Summary'!BU182="Yes"),OFFSET('Water Data'!$C$10,0,10*ROW('Water Data'!C176)),NA())</f>
        <v>#N/A</v>
      </c>
      <c r="G182" s="60" t="e">
        <f ca="true">+IF(AND(ISNUMBER(OFFSET('Water Data'!$D$5,0,10*ROW('Water Data'!D176))),'Data Summary'!BV182="Yes"),100-OFFSET('Water Data'!$D$5,0,10*ROW('Water Data'!D176)),NA())</f>
        <v>#N/A</v>
      </c>
      <c r="H182" s="60" t="e">
        <f ca="true">+IF(AND(ISNUMBER(OFFSET('Water Data'!$D$7,0,10*ROW('Water Data'!D176))),'Data Summary'!BW182="Yes"),OFFSET('Water Data'!$D$7,0,10*ROW('Water Data'!D176)),NA())</f>
        <v>#N/A</v>
      </c>
      <c r="I182" s="60" t="e">
        <f ca="true">+IF(AND(ISNUMBER(OFFSET('Water Data'!$D$10,0,10*ROW('Water Data'!D176))),'Data Summary'!BX182="Yes"),OFFSET('Water Data'!$D$10,0,10*ROW('Water Data'!D176)),NA())</f>
        <v>#N/A</v>
      </c>
      <c r="J182" s="60" t="e">
        <f ca="true">+IF(AND(ISNUMBER(OFFSET('Water Data'!$E$5,0,10*ROW('Water Data'!E176))),'Data Summary'!BY182="Yes"),100-OFFSET('Water Data'!$E$5,0,10*ROW('Water Data'!E176)),NA())</f>
        <v>#N/A</v>
      </c>
      <c r="K182" s="60" t="e">
        <f ca="true">+IF(AND(ISNUMBER(OFFSET('Water Data'!$E$7,0,10*ROW('Water Data'!E176))),'Data Summary'!BZ182="Yes"),OFFSET('Water Data'!$E$7,0,10*ROW('Water Data'!E176)),NA())</f>
        <v>#N/A</v>
      </c>
      <c r="L182" s="60" t="e">
        <f ca="true">+IF(AND(ISNUMBER(OFFSET('Water Data'!$E$10,0,10*ROW('Water Data'!E176))),'Data Summary'!CA182="Yes"),OFFSET('Water Data'!$E$10,0,10*ROW('Water Data'!E176)),NA())</f>
        <v>#N/A</v>
      </c>
      <c r="M182" s="60" t="e">
        <f ca="true">+IF(AND(ISNUMBER(OFFSET('Water Data'!$F$5,0,10*ROW('Water Data'!F176))),'Data Summary'!CB182="Yes"),100-OFFSET('Water Data'!$F$5,0,10*ROW('Water Data'!F176)),NA())</f>
        <v>#N/A</v>
      </c>
      <c r="N182" s="60" t="e">
        <f ca="true">+IF(AND(ISNUMBER(OFFSET('Water Data'!$F$7,0,10*ROW('Water Data'!F176))),'Data Summary'!CC182="Yes"),OFFSET('Water Data'!$F$7,0,10*ROW('Water Data'!F176)),NA())</f>
        <v>#N/A</v>
      </c>
      <c r="O182" s="60" t="e">
        <f ca="true">+IF(AND(ISNUMBER(OFFSET('Water Data'!$F$10,0,10*ROW('Water Data'!F176))),'Data Summary'!CD182="Yes"),OFFSET('Water Data'!$F$10,0,10*ROW('Water Data'!F176)),NA())</f>
        <v>#N/A</v>
      </c>
      <c r="P182" s="60" t="e">
        <f ca="true">+IF(AND(ISNUMBER(OFFSET('Water Data'!$G$5,0,10*ROW('Water Data'!G176))),'Data Summary'!CE182="Yes"),100-OFFSET('Water Data'!$G$5,0,10*ROW('Water Data'!G176)),NA())</f>
        <v>#N/A</v>
      </c>
      <c r="Q182" s="60" t="e">
        <f ca="true">+IF(AND(ISNUMBER(OFFSET('Water Data'!$G$7,0,10*ROW('Water Data'!G176))),'Data Summary'!CF182="Yes"),OFFSET('Water Data'!$G$7,0,10*ROW('Water Data'!G176)),NA())</f>
        <v>#N/A</v>
      </c>
      <c r="R182" s="60" t="e">
        <f ca="true">+IF(AND(ISNUMBER(OFFSET('Water Data'!$G$10,0,10*ROW('Water Data'!G176))),'Data Summary'!CG182="Yes"),OFFSET('Water Data'!$G$10,0,10*ROW('Water Data'!G176)),NA())</f>
        <v>#N/A</v>
      </c>
      <c r="S182" s="60" t="e">
        <f ca="true">+IF(AND(ISNUMBER(OFFSET('Water Data'!$H$5,0,10*ROW('Water Data'!H176))),'Data Summary'!CH182="Yes"),100-OFFSET('Water Data'!$H$5,0,10*ROW('Water Data'!H176)),NA())</f>
        <v>#N/A</v>
      </c>
      <c r="T182" s="60" t="e">
        <f ca="true">+IF(AND(ISNUMBER(OFFSET('Water Data'!$H$7,0,10*ROW('Water Data'!H176))),'Data Summary'!CI182="Yes"),OFFSET('Water Data'!$H$7,0,10*ROW('Water Data'!H176)),NA())</f>
        <v>#N/A</v>
      </c>
      <c r="U182" s="60" t="e">
        <f ca="true">+IF(AND(ISNUMBER(OFFSET('Water Data'!$H$10,0,10*ROW('Water Data'!H176))),'Data Summary'!CJ182="Yes"),OFFSET('Water Data'!$H$10,0,10*ROW('Water Data'!H176)),NA())</f>
        <v>#N/A</v>
      </c>
      <c r="V182" s="106" t="e">
        <f ca="true">+IF(AND(ISNUMBER(OFFSET('Sanitation Data'!$C$5,0,10*ROW('Sanitation Data'!C176))),'Data Summary'!CK182="Yes"),100-OFFSET('Sanitation Data'!$C$5,0,10*ROW('Sanitation Data'!C176)),NA())</f>
        <v>#N/A</v>
      </c>
      <c r="W182" s="106" t="e">
        <f ca="true">+IF(AND(ISNUMBER(OFFSET('Sanitation Data'!$C$7,0,10*ROW('Sanitation Data'!C176))),'Data Summary'!CL182="Yes"),OFFSET('Sanitation Data'!$C$7,0,10*ROW('Sanitation Data'!C176)),NA())</f>
        <v>#N/A</v>
      </c>
      <c r="X182" s="106" t="e">
        <f ca="true">+IF(AND(ISNUMBER(OFFSET('Sanitation Data'!$C$11,0,10*ROW('Sanitation Data'!C176))),'Data Summary'!CM182="Yes"),OFFSET('Sanitation Data'!$C$11,0,10*ROW('Sanitation Data'!C176)),NA())</f>
        <v>#N/A</v>
      </c>
      <c r="Y182" s="106" t="e">
        <f ca="true">+IF(AND(ISNUMBER(OFFSET('Sanitation Data'!$C$12,0,10*ROW('Sanitation Data'!C176))),'Data Summary'!CN182="Yes"),OFFSET('Sanitation Data'!$C$12,0,10*ROW('Sanitation Data'!C176)),NA())</f>
        <v>#N/A</v>
      </c>
      <c r="Z182" s="106" t="e">
        <f ca="true">+IF(AND(ISNUMBER(OFFSET('Sanitation Data'!$C$13,0,10*ROW('Sanitation Data'!C176))),'Data Summary'!CO182="Yes"),OFFSET('Sanitation Data'!$C$13,0,10*ROW('Sanitation Data'!C176)),NA())</f>
        <v>#N/A</v>
      </c>
      <c r="AA182" s="106" t="e">
        <f ca="true">+IF(AND(ISNUMBER(OFFSET('Sanitation Data'!$D$5,0,10*ROW('Sanitation Data'!D176))),'Data Summary'!CP182="Yes"),100-OFFSET('Sanitation Data'!$D$5,0,10*ROW('Sanitation Data'!D176)),NA())</f>
        <v>#N/A</v>
      </c>
      <c r="AB182" s="106" t="e">
        <f ca="true">+IF(AND(ISNUMBER(OFFSET('Sanitation Data'!$D$7,0,10*ROW('Sanitation Data'!D176))),'Data Summary'!CQ182="Yes"),OFFSET('Sanitation Data'!$D$7,0,10*ROW('Sanitation Data'!D176)),NA())</f>
        <v>#N/A</v>
      </c>
      <c r="AC182" s="106" t="e">
        <f ca="true">+IF(AND(ISNUMBER(OFFSET('Sanitation Data'!$D$11,0,10*ROW('Sanitation Data'!D176))),'Data Summary'!CR182="Yes"),OFFSET('Sanitation Data'!$D$11,0,10*ROW('Sanitation Data'!D176)),NA())</f>
        <v>#N/A</v>
      </c>
      <c r="AD182" s="106" t="e">
        <f ca="true">+IF(AND(ISNUMBER(OFFSET('Sanitation Data'!$D$12,0,10*ROW('Sanitation Data'!D176))),'Data Summary'!CS182="Yes"),OFFSET('Sanitation Data'!$D$12,0,10*ROW('Sanitation Data'!D176)),NA())</f>
        <v>#N/A</v>
      </c>
      <c r="AE182" s="106" t="e">
        <f ca="true">+IF(AND(ISNUMBER(OFFSET('Sanitation Data'!$D$13,0,10*ROW('Sanitation Data'!D176))),'Data Summary'!CT182="Yes"),OFFSET('Sanitation Data'!$D$13,0,10*ROW('Sanitation Data'!D176)),NA())</f>
        <v>#N/A</v>
      </c>
      <c r="AF182" s="106" t="e">
        <f ca="true">+IF(AND(ISNUMBER(OFFSET('Sanitation Data'!$E$5,0,10*ROW('Sanitation Data'!E176))),'Data Summary'!CU182="Yes"),100-OFFSET('Sanitation Data'!$E$5,0,10*ROW('Sanitation Data'!E176)),NA())</f>
        <v>#N/A</v>
      </c>
      <c r="AG182" s="106" t="e">
        <f ca="true">+IF(AND(ISNUMBER(OFFSET('Sanitation Data'!$E$7,0,10*ROW('Sanitation Data'!E176))),'Data Summary'!CV182="Yes"),OFFSET('Sanitation Data'!$E$7,0,10*ROW('Sanitation Data'!E176)),NA())</f>
        <v>#N/A</v>
      </c>
      <c r="AH182" s="106" t="e">
        <f ca="true">+IF(AND(ISNUMBER(OFFSET('Sanitation Data'!$E$11,0,10*ROW('Sanitation Data'!E176))),'Data Summary'!CW182="Yes"),OFFSET('Sanitation Data'!$E$11,0,10*ROW('Sanitation Data'!E176)),NA())</f>
        <v>#N/A</v>
      </c>
      <c r="AI182" s="106" t="e">
        <f ca="true">+IF(AND(ISNUMBER(OFFSET('Sanitation Data'!$E$12,0,10*ROW('Sanitation Data'!E176))),'Data Summary'!CX182="Yes"),OFFSET('Sanitation Data'!$E$12,0,10*ROW('Sanitation Data'!E176)),NA())</f>
        <v>#N/A</v>
      </c>
      <c r="AJ182" s="106" t="e">
        <f ca="true">+IF(AND(ISNUMBER(OFFSET('Sanitation Data'!$E$13,0,10*ROW('Sanitation Data'!E176))),'Data Summary'!CY182="Yes"),OFFSET('Sanitation Data'!$E$13,0,10*ROW('Sanitation Data'!E176)),NA())</f>
        <v>#N/A</v>
      </c>
      <c r="AK182" s="106" t="e">
        <f ca="true">+IF(AND(ISNUMBER(OFFSET('Sanitation Data'!$F$5,0,10*ROW('Sanitation Data'!F176))),'Data Summary'!CZ182="Yes"),100-OFFSET('Sanitation Data'!$F$5,0,10*ROW('Sanitation Data'!F176)),NA())</f>
        <v>#N/A</v>
      </c>
      <c r="AL182" s="106" t="e">
        <f ca="true">+IF(AND(ISNUMBER(OFFSET('Sanitation Data'!$F$7,0,10*ROW('Sanitation Data'!F176))),'Data Summary'!DA182="Yes"),OFFSET('Sanitation Data'!$F$7,0,10*ROW('Sanitation Data'!F176)),NA())</f>
        <v>#N/A</v>
      </c>
      <c r="AM182" s="106" t="e">
        <f ca="true">+IF(AND(ISNUMBER(OFFSET('Sanitation Data'!$F$11,0,10*ROW('Sanitation Data'!F176))),'Data Summary'!DB182="Yes"),OFFSET('Sanitation Data'!$F$11,0,10*ROW('Sanitation Data'!F176)),NA())</f>
        <v>#N/A</v>
      </c>
      <c r="AN182" s="106" t="e">
        <f ca="true">+IF(AND(ISNUMBER(OFFSET('Sanitation Data'!$F$12,0,10*ROW('Sanitation Data'!F176))),'Data Summary'!DC182="Yes"),OFFSET('Sanitation Data'!$F$12,0,10*ROW('Sanitation Data'!F176)),NA())</f>
        <v>#N/A</v>
      </c>
      <c r="AO182" s="106" t="e">
        <f ca="true">+IF(AND(ISNUMBER(OFFSET('Sanitation Data'!$F$13,0,10*ROW('Sanitation Data'!F176))),'Data Summary'!DD182="Yes"),OFFSET('Sanitation Data'!$F$13,0,10*ROW('Sanitation Data'!F176)),NA())</f>
        <v>#N/A</v>
      </c>
      <c r="AP182" s="106" t="e">
        <f ca="true">+IF(AND(ISNUMBER(OFFSET('Sanitation Data'!$G$5,0,10*ROW('Sanitation Data'!G176))),'Data Summary'!DE182="Yes"),100-OFFSET('Sanitation Data'!$G$5,0,10*ROW('Sanitation Data'!G176)),NA())</f>
        <v>#N/A</v>
      </c>
      <c r="AQ182" s="106" t="e">
        <f ca="true">+IF(AND(ISNUMBER(OFFSET('Sanitation Data'!$G$7,0,10*ROW('Sanitation Data'!G176))),'Data Summary'!DF182="Yes"),OFFSET('Sanitation Data'!$G$7,0,10*ROW('Sanitation Data'!G176)),NA())</f>
        <v>#N/A</v>
      </c>
      <c r="AR182" s="106" t="e">
        <f ca="true">+IF(AND(ISNUMBER(OFFSET('Sanitation Data'!$G$11,0,10*ROW('Sanitation Data'!G176))),'Data Summary'!DG182="Yes"),OFFSET('Sanitation Data'!$G$11,0,10*ROW('Sanitation Data'!G176)),NA())</f>
        <v>#N/A</v>
      </c>
      <c r="AS182" s="106" t="e">
        <f ca="true">+IF(AND(ISNUMBER(OFFSET('Sanitation Data'!$G$12,0,10*ROW('Sanitation Data'!G176))),'Data Summary'!DH182="Yes"),OFFSET('Sanitation Data'!$G$12,0,10*ROW('Sanitation Data'!G176)),NA())</f>
        <v>#N/A</v>
      </c>
      <c r="AT182" s="106" t="e">
        <f ca="true">+IF(AND(ISNUMBER(OFFSET('Sanitation Data'!$G$13,0,10*ROW('Sanitation Data'!G176))),'Data Summary'!DI182="Yes"),OFFSET('Sanitation Data'!$G$13,0,10*ROW('Sanitation Data'!G176)),NA())</f>
        <v>#N/A</v>
      </c>
      <c r="AU182" s="106" t="e">
        <f ca="true">+IF(AND(ISNUMBER(OFFSET('Sanitation Data'!$H$5,0,10*ROW('Sanitation Data'!H176))),'Data Summary'!DJ182="Yes"),100-OFFSET('Sanitation Data'!$H$5,0,10*ROW('Sanitation Data'!H176)),NA())</f>
        <v>#N/A</v>
      </c>
      <c r="AV182" s="106" t="e">
        <f ca="true">+IF(AND(ISNUMBER(OFFSET('Sanitation Data'!$H$7,0,10*ROW('Sanitation Data'!H176))),'Data Summary'!DK182="Yes"),OFFSET('Sanitation Data'!$H$7,0,10*ROW('Sanitation Data'!H176)),NA())</f>
        <v>#N/A</v>
      </c>
      <c r="AW182" s="106" t="e">
        <f ca="true">+IF(AND(ISNUMBER(OFFSET('Sanitation Data'!$H$11,0,10*ROW('Sanitation Data'!H176))),'Data Summary'!DL182="Yes"),OFFSET('Sanitation Data'!$H$11,0,10*ROW('Sanitation Data'!H176)),NA())</f>
        <v>#N/A</v>
      </c>
      <c r="AX182" s="106" t="e">
        <f ca="true">+IF(AND(ISNUMBER(OFFSET('Sanitation Data'!$H$12,0,10*ROW('Sanitation Data'!H176))),'Data Summary'!DM182="Yes"),OFFSET('Sanitation Data'!$H$12,0,10*ROW('Sanitation Data'!H176)),NA())</f>
        <v>#N/A</v>
      </c>
      <c r="AY182" s="106" t="e">
        <f ca="true">+IF(AND(ISNUMBER(OFFSET('Sanitation Data'!$H$13,0,10*ROW('Sanitation Data'!H176))),'Data Summary'!DN182="Yes"),OFFSET('Sanitation Data'!$H$13,0,10*ROW('Sanitation Data'!H176)),NA())</f>
        <v>#N/A</v>
      </c>
      <c r="AZ182" s="111" t="e">
        <f ca="true">+IF(AND(ISNUMBER(OFFSET('Hygiene Data'!$C$6,0,10*ROW('Hygiene Data'!C176))),'Data Summary'!DO182="Yes"),OFFSET('Hygiene Data'!$C$6,0,10*ROW('Hygiene Data'!C176)),NA())</f>
        <v>#N/A</v>
      </c>
      <c r="BA182" s="111" t="e">
        <f ca="true">+IF(AND(ISNUMBER(OFFSET('Hygiene Data'!$C$8,0,10*ROW('Hygiene Data'!C176))),'Data Summary'!DP182="Yes"),OFFSET('Hygiene Data'!$C$8,0,10*ROW('Hygiene Data'!C176)),NA())</f>
        <v>#N/A</v>
      </c>
      <c r="BB182" s="111" t="e">
        <f ca="true">+IF(AND(ISNUMBER(OFFSET('Hygiene Data'!$C$10,0,10*ROW('Hygiene Data'!C176))),'Data Summary'!DQ182="Yes"),OFFSET('Hygiene Data'!$C$10,0,10*ROW('Hygiene Data'!C176)),NA())</f>
        <v>#N/A</v>
      </c>
      <c r="BC182" s="111" t="e">
        <f ca="true">+IF(AND(ISNUMBER(OFFSET('Hygiene Data'!$D$6,0,10*ROW('Hygiene Data'!D176))),'Data Summary'!DR182="Yes"),OFFSET('Hygiene Data'!$D$6,0,10*ROW('Hygiene Data'!D176)),NA())</f>
        <v>#N/A</v>
      </c>
      <c r="BD182" s="111" t="e">
        <f ca="true">+IF(AND(ISNUMBER(OFFSET('Hygiene Data'!$D$8,0,10*ROW('Hygiene Data'!D176))),'Data Summary'!DS182="Yes"),OFFSET('Hygiene Data'!$D$8,0,10*ROW('Hygiene Data'!D176)),NA())</f>
        <v>#N/A</v>
      </c>
      <c r="BE182" s="111" t="e">
        <f ca="true">+IF(AND(ISNUMBER(OFFSET('Hygiene Data'!$D$10,0,10*ROW('Hygiene Data'!D176))),'Data Summary'!DT182="Yes"),OFFSET('Hygiene Data'!$D$10,0,10*ROW('Hygiene Data'!D176)),NA())</f>
        <v>#N/A</v>
      </c>
      <c r="BF182" s="111" t="e">
        <f ca="true">+IF(AND(ISNUMBER(OFFSET('Hygiene Data'!$E$6,0,10*ROW('Hygiene Data'!E176))),'Data Summary'!DU182="Yes"),OFFSET('Hygiene Data'!$E$6,0,10*ROW('Hygiene Data'!E176)),NA())</f>
        <v>#N/A</v>
      </c>
      <c r="BG182" s="111" t="e">
        <f ca="true">+IF(AND(ISNUMBER(OFFSET('Hygiene Data'!$E$8,0,10*ROW('Hygiene Data'!E176))),'Data Summary'!DV182="Yes"),OFFSET('Hygiene Data'!$E$8,0,10*ROW('Hygiene Data'!E176)),NA())</f>
        <v>#N/A</v>
      </c>
      <c r="BH182" s="111" t="e">
        <f ca="true">+IF(AND(ISNUMBER(OFFSET('Hygiene Data'!$E$10,0,10*ROW('Hygiene Data'!E176))),'Data Summary'!DW182="Yes"),OFFSET('Hygiene Data'!$E$10,0,10*ROW('Hygiene Data'!E176)),NA())</f>
        <v>#N/A</v>
      </c>
      <c r="BI182" s="111" t="e">
        <f ca="true">+IF(AND(ISNUMBER(OFFSET('Hygiene Data'!$F$6,0,10*ROW('Hygiene Data'!F176))),'Data Summary'!DX182="Yes"),OFFSET('Hygiene Data'!$F$6,0,10*ROW('Hygiene Data'!F176)),NA())</f>
        <v>#N/A</v>
      </c>
      <c r="BJ182" s="111" t="e">
        <f ca="true">+IF(AND(ISNUMBER(OFFSET('Hygiene Data'!$F$8,0,10*ROW('Hygiene Data'!F176))),'Data Summary'!DY182="Yes"),OFFSET('Hygiene Data'!$F$8,0,10*ROW('Hygiene Data'!F176)),NA())</f>
        <v>#N/A</v>
      </c>
      <c r="BK182" s="111" t="e">
        <f ca="true">+IF(AND(ISNUMBER(OFFSET('Hygiene Data'!$F$10,0,10*ROW('Hygiene Data'!F176))),'Data Summary'!DZ182="Yes"),OFFSET('Hygiene Data'!$F$10,0,10*ROW('Hygiene Data'!F176)),NA())</f>
        <v>#N/A</v>
      </c>
      <c r="BL182" s="111" t="e">
        <f ca="true">+IF(AND(ISNUMBER(OFFSET('Hygiene Data'!$G$6,0,10*ROW('Hygiene Data'!G176))),'Data Summary'!EA182="Yes"),OFFSET('Hygiene Data'!$G$6,0,10*ROW('Hygiene Data'!G176)),NA())</f>
        <v>#N/A</v>
      </c>
      <c r="BM182" s="111" t="e">
        <f ca="true">+IF(AND(ISNUMBER(OFFSET('Hygiene Data'!$G$8,0,10*ROW('Hygiene Data'!G176))),'Data Summary'!EB182="Yes"),OFFSET('Hygiene Data'!$G$8,0,10*ROW('Hygiene Data'!G176)),NA())</f>
        <v>#N/A</v>
      </c>
      <c r="BN182" s="111" t="e">
        <f ca="true">+IF(AND(ISNUMBER(OFFSET('Hygiene Data'!$G$10,0,10*ROW('Hygiene Data'!G176))),'Data Summary'!EC182="Yes"),OFFSET('Hygiene Data'!$G$10,0,10*ROW('Hygiene Data'!G176)),NA())</f>
        <v>#N/A</v>
      </c>
      <c r="BO182" s="111" t="e">
        <f ca="true">+IF(AND(ISNUMBER(OFFSET('Hygiene Data'!$H$6,0,10*ROW('Hygiene Data'!H176))),'Data Summary'!ED182="Yes"),OFFSET('Hygiene Data'!$H$6,0,10*ROW('Hygiene Data'!H176)),NA())</f>
        <v>#N/A</v>
      </c>
      <c r="BP182" s="111" t="e">
        <f ca="true">+IF(AND(ISNUMBER(OFFSET('Hygiene Data'!$H$8,0,10*ROW('Hygiene Data'!H176))),'Data Summary'!EE182="Yes"),OFFSET('Hygiene Data'!$H$8,0,10*ROW('Hygiene Data'!H176)),NA())</f>
        <v>#N/A</v>
      </c>
      <c r="BQ182" s="111" t="e">
        <f ca="true">+IF(AND(ISNUMBER(OFFSET('Hygiene Data'!$H$10,0,10*ROW('Hygiene Data'!H176))),'Data Summary'!EF182="Yes"),OFFSET('Hygiene Data'!$H$10,0,10*ROW('Hygiene Data'!H176)),NA())</f>
        <v>#N/A</v>
      </c>
    </row>
    <row r="183" x14ac:dyDescent="0.2">
      <c r="A183" s="59" t="e">
        <f ca="true">+IF(OFFSET('Water Data'!$B$1,0,10*ROW('Water Data'!B177))="",NA(),OFFSET('Water Data'!$B$1,0,10*ROW('Water Data'!B177)))</f>
        <v>#N/A</v>
      </c>
      <c r="B183" s="59" t="e">
        <f ca="true">+IF(OFFSET('Water Data'!$A$3,0,10*ROW('Water Data'!A180))="",NA(),OFFSET('Water Data'!$A$3,0,10*ROW('Water Data'!A180)))</f>
        <v>#N/A</v>
      </c>
      <c r="C183" s="59" t="e">
        <f ca="true">+IF(OFFSET('Water Data'!$C$3,0,10*ROW('Water Data'!C180))="",NA(),OFFSET('Water Data'!$C$3,0,10*ROW('Water Data'!C180)))</f>
        <v>#N/A</v>
      </c>
      <c r="D183" s="60" t="e">
        <f ca="true">+IF(AND(ISNUMBER(OFFSET('Water Data'!$C$5,0,10*ROW('Water Data'!C177))),'Data Summary'!BS183="Yes"),100-OFFSET('Water Data'!$C$5,0,10*ROW('Water Data'!C177)),NA())</f>
        <v>#N/A</v>
      </c>
      <c r="E183" s="60" t="e">
        <f ca="true">+IF(AND(ISNUMBER(OFFSET('Water Data'!$C$7,0,10*ROW('Water Data'!C177))),'Data Summary'!BT183="Yes"),OFFSET('Water Data'!$C$7,0,10*ROW('Water Data'!C177)),NA())</f>
        <v>#N/A</v>
      </c>
      <c r="F183" s="60" t="e">
        <f ca="true">+IF(AND(ISNUMBER(OFFSET('Water Data'!$C$10,0,10*ROW('Water Data'!C177))),'Data Summary'!BU183="Yes"),OFFSET('Water Data'!$C$10,0,10*ROW('Water Data'!C177)),NA())</f>
        <v>#N/A</v>
      </c>
      <c r="G183" s="60" t="e">
        <f ca="true">+IF(AND(ISNUMBER(OFFSET('Water Data'!$D$5,0,10*ROW('Water Data'!D177))),'Data Summary'!BV183="Yes"),100-OFFSET('Water Data'!$D$5,0,10*ROW('Water Data'!D177)),NA())</f>
        <v>#N/A</v>
      </c>
      <c r="H183" s="60" t="e">
        <f ca="true">+IF(AND(ISNUMBER(OFFSET('Water Data'!$D$7,0,10*ROW('Water Data'!D177))),'Data Summary'!BW183="Yes"),OFFSET('Water Data'!$D$7,0,10*ROW('Water Data'!D177)),NA())</f>
        <v>#N/A</v>
      </c>
      <c r="I183" s="60" t="e">
        <f ca="true">+IF(AND(ISNUMBER(OFFSET('Water Data'!$D$10,0,10*ROW('Water Data'!D177))),'Data Summary'!BX183="Yes"),OFFSET('Water Data'!$D$10,0,10*ROW('Water Data'!D177)),NA())</f>
        <v>#N/A</v>
      </c>
      <c r="J183" s="60" t="e">
        <f ca="true">+IF(AND(ISNUMBER(OFFSET('Water Data'!$E$5,0,10*ROW('Water Data'!E177))),'Data Summary'!BY183="Yes"),100-OFFSET('Water Data'!$E$5,0,10*ROW('Water Data'!E177)),NA())</f>
        <v>#N/A</v>
      </c>
      <c r="K183" s="60" t="e">
        <f ca="true">+IF(AND(ISNUMBER(OFFSET('Water Data'!$E$7,0,10*ROW('Water Data'!E177))),'Data Summary'!BZ183="Yes"),OFFSET('Water Data'!$E$7,0,10*ROW('Water Data'!E177)),NA())</f>
        <v>#N/A</v>
      </c>
      <c r="L183" s="60" t="e">
        <f ca="true">+IF(AND(ISNUMBER(OFFSET('Water Data'!$E$10,0,10*ROW('Water Data'!E177))),'Data Summary'!CA183="Yes"),OFFSET('Water Data'!$E$10,0,10*ROW('Water Data'!E177)),NA())</f>
        <v>#N/A</v>
      </c>
      <c r="M183" s="60" t="e">
        <f ca="true">+IF(AND(ISNUMBER(OFFSET('Water Data'!$F$5,0,10*ROW('Water Data'!F177))),'Data Summary'!CB183="Yes"),100-OFFSET('Water Data'!$F$5,0,10*ROW('Water Data'!F177)),NA())</f>
        <v>#N/A</v>
      </c>
      <c r="N183" s="60" t="e">
        <f ca="true">+IF(AND(ISNUMBER(OFFSET('Water Data'!$F$7,0,10*ROW('Water Data'!F177))),'Data Summary'!CC183="Yes"),OFFSET('Water Data'!$F$7,0,10*ROW('Water Data'!F177)),NA())</f>
        <v>#N/A</v>
      </c>
      <c r="O183" s="60" t="e">
        <f ca="true">+IF(AND(ISNUMBER(OFFSET('Water Data'!$F$10,0,10*ROW('Water Data'!F177))),'Data Summary'!CD183="Yes"),OFFSET('Water Data'!$F$10,0,10*ROW('Water Data'!F177)),NA())</f>
        <v>#N/A</v>
      </c>
      <c r="P183" s="60" t="e">
        <f ca="true">+IF(AND(ISNUMBER(OFFSET('Water Data'!$G$5,0,10*ROW('Water Data'!G177))),'Data Summary'!CE183="Yes"),100-OFFSET('Water Data'!$G$5,0,10*ROW('Water Data'!G177)),NA())</f>
        <v>#N/A</v>
      </c>
      <c r="Q183" s="60" t="e">
        <f ca="true">+IF(AND(ISNUMBER(OFFSET('Water Data'!$G$7,0,10*ROW('Water Data'!G177))),'Data Summary'!CF183="Yes"),OFFSET('Water Data'!$G$7,0,10*ROW('Water Data'!G177)),NA())</f>
        <v>#N/A</v>
      </c>
      <c r="R183" s="60" t="e">
        <f ca="true">+IF(AND(ISNUMBER(OFFSET('Water Data'!$G$10,0,10*ROW('Water Data'!G177))),'Data Summary'!CG183="Yes"),OFFSET('Water Data'!$G$10,0,10*ROW('Water Data'!G177)),NA())</f>
        <v>#N/A</v>
      </c>
      <c r="S183" s="60" t="e">
        <f ca="true">+IF(AND(ISNUMBER(OFFSET('Water Data'!$H$5,0,10*ROW('Water Data'!H177))),'Data Summary'!CH183="Yes"),100-OFFSET('Water Data'!$H$5,0,10*ROW('Water Data'!H177)),NA())</f>
        <v>#N/A</v>
      </c>
      <c r="T183" s="60" t="e">
        <f ca="true">+IF(AND(ISNUMBER(OFFSET('Water Data'!$H$7,0,10*ROW('Water Data'!H177))),'Data Summary'!CI183="Yes"),OFFSET('Water Data'!$H$7,0,10*ROW('Water Data'!H177)),NA())</f>
        <v>#N/A</v>
      </c>
      <c r="U183" s="60" t="e">
        <f ca="true">+IF(AND(ISNUMBER(OFFSET('Water Data'!$H$10,0,10*ROW('Water Data'!H177))),'Data Summary'!CJ183="Yes"),OFFSET('Water Data'!$H$10,0,10*ROW('Water Data'!H177)),NA())</f>
        <v>#N/A</v>
      </c>
      <c r="V183" s="106" t="e">
        <f ca="true">+IF(AND(ISNUMBER(OFFSET('Sanitation Data'!$C$5,0,10*ROW('Sanitation Data'!C177))),'Data Summary'!CK183="Yes"),100-OFFSET('Sanitation Data'!$C$5,0,10*ROW('Sanitation Data'!C177)),NA())</f>
        <v>#N/A</v>
      </c>
      <c r="W183" s="106" t="e">
        <f ca="true">+IF(AND(ISNUMBER(OFFSET('Sanitation Data'!$C$7,0,10*ROW('Sanitation Data'!C177))),'Data Summary'!CL183="Yes"),OFFSET('Sanitation Data'!$C$7,0,10*ROW('Sanitation Data'!C177)),NA())</f>
        <v>#N/A</v>
      </c>
      <c r="X183" s="106" t="e">
        <f ca="true">+IF(AND(ISNUMBER(OFFSET('Sanitation Data'!$C$11,0,10*ROW('Sanitation Data'!C177))),'Data Summary'!CM183="Yes"),OFFSET('Sanitation Data'!$C$11,0,10*ROW('Sanitation Data'!C177)),NA())</f>
        <v>#N/A</v>
      </c>
      <c r="Y183" s="106" t="e">
        <f ca="true">+IF(AND(ISNUMBER(OFFSET('Sanitation Data'!$C$12,0,10*ROW('Sanitation Data'!C177))),'Data Summary'!CN183="Yes"),OFFSET('Sanitation Data'!$C$12,0,10*ROW('Sanitation Data'!C177)),NA())</f>
        <v>#N/A</v>
      </c>
      <c r="Z183" s="106" t="e">
        <f ca="true">+IF(AND(ISNUMBER(OFFSET('Sanitation Data'!$C$13,0,10*ROW('Sanitation Data'!C177))),'Data Summary'!CO183="Yes"),OFFSET('Sanitation Data'!$C$13,0,10*ROW('Sanitation Data'!C177)),NA())</f>
        <v>#N/A</v>
      </c>
      <c r="AA183" s="106" t="e">
        <f ca="true">+IF(AND(ISNUMBER(OFFSET('Sanitation Data'!$D$5,0,10*ROW('Sanitation Data'!D177))),'Data Summary'!CP183="Yes"),100-OFFSET('Sanitation Data'!$D$5,0,10*ROW('Sanitation Data'!D177)),NA())</f>
        <v>#N/A</v>
      </c>
      <c r="AB183" s="106" t="e">
        <f ca="true">+IF(AND(ISNUMBER(OFFSET('Sanitation Data'!$D$7,0,10*ROW('Sanitation Data'!D177))),'Data Summary'!CQ183="Yes"),OFFSET('Sanitation Data'!$D$7,0,10*ROW('Sanitation Data'!D177)),NA())</f>
        <v>#N/A</v>
      </c>
      <c r="AC183" s="106" t="e">
        <f ca="true">+IF(AND(ISNUMBER(OFFSET('Sanitation Data'!$D$11,0,10*ROW('Sanitation Data'!D177))),'Data Summary'!CR183="Yes"),OFFSET('Sanitation Data'!$D$11,0,10*ROW('Sanitation Data'!D177)),NA())</f>
        <v>#N/A</v>
      </c>
      <c r="AD183" s="106" t="e">
        <f ca="true">+IF(AND(ISNUMBER(OFFSET('Sanitation Data'!$D$12,0,10*ROW('Sanitation Data'!D177))),'Data Summary'!CS183="Yes"),OFFSET('Sanitation Data'!$D$12,0,10*ROW('Sanitation Data'!D177)),NA())</f>
        <v>#N/A</v>
      </c>
      <c r="AE183" s="106" t="e">
        <f ca="true">+IF(AND(ISNUMBER(OFFSET('Sanitation Data'!$D$13,0,10*ROW('Sanitation Data'!D177))),'Data Summary'!CT183="Yes"),OFFSET('Sanitation Data'!$D$13,0,10*ROW('Sanitation Data'!D177)),NA())</f>
        <v>#N/A</v>
      </c>
      <c r="AF183" s="106" t="e">
        <f ca="true">+IF(AND(ISNUMBER(OFFSET('Sanitation Data'!$E$5,0,10*ROW('Sanitation Data'!E177))),'Data Summary'!CU183="Yes"),100-OFFSET('Sanitation Data'!$E$5,0,10*ROW('Sanitation Data'!E177)),NA())</f>
        <v>#N/A</v>
      </c>
      <c r="AG183" s="106" t="e">
        <f ca="true">+IF(AND(ISNUMBER(OFFSET('Sanitation Data'!$E$7,0,10*ROW('Sanitation Data'!E177))),'Data Summary'!CV183="Yes"),OFFSET('Sanitation Data'!$E$7,0,10*ROW('Sanitation Data'!E177)),NA())</f>
        <v>#N/A</v>
      </c>
      <c r="AH183" s="106" t="e">
        <f ca="true">+IF(AND(ISNUMBER(OFFSET('Sanitation Data'!$E$11,0,10*ROW('Sanitation Data'!E177))),'Data Summary'!CW183="Yes"),OFFSET('Sanitation Data'!$E$11,0,10*ROW('Sanitation Data'!E177)),NA())</f>
        <v>#N/A</v>
      </c>
      <c r="AI183" s="106" t="e">
        <f ca="true">+IF(AND(ISNUMBER(OFFSET('Sanitation Data'!$E$12,0,10*ROW('Sanitation Data'!E177))),'Data Summary'!CX183="Yes"),OFFSET('Sanitation Data'!$E$12,0,10*ROW('Sanitation Data'!E177)),NA())</f>
        <v>#N/A</v>
      </c>
      <c r="AJ183" s="106" t="e">
        <f ca="true">+IF(AND(ISNUMBER(OFFSET('Sanitation Data'!$E$13,0,10*ROW('Sanitation Data'!E177))),'Data Summary'!CY183="Yes"),OFFSET('Sanitation Data'!$E$13,0,10*ROW('Sanitation Data'!E177)),NA())</f>
        <v>#N/A</v>
      </c>
      <c r="AK183" s="106" t="e">
        <f ca="true">+IF(AND(ISNUMBER(OFFSET('Sanitation Data'!$F$5,0,10*ROW('Sanitation Data'!F177))),'Data Summary'!CZ183="Yes"),100-OFFSET('Sanitation Data'!$F$5,0,10*ROW('Sanitation Data'!F177)),NA())</f>
        <v>#N/A</v>
      </c>
      <c r="AL183" s="106" t="e">
        <f ca="true">+IF(AND(ISNUMBER(OFFSET('Sanitation Data'!$F$7,0,10*ROW('Sanitation Data'!F177))),'Data Summary'!DA183="Yes"),OFFSET('Sanitation Data'!$F$7,0,10*ROW('Sanitation Data'!F177)),NA())</f>
        <v>#N/A</v>
      </c>
      <c r="AM183" s="106" t="e">
        <f ca="true">+IF(AND(ISNUMBER(OFFSET('Sanitation Data'!$F$11,0,10*ROW('Sanitation Data'!F177))),'Data Summary'!DB183="Yes"),OFFSET('Sanitation Data'!$F$11,0,10*ROW('Sanitation Data'!F177)),NA())</f>
        <v>#N/A</v>
      </c>
      <c r="AN183" s="106" t="e">
        <f ca="true">+IF(AND(ISNUMBER(OFFSET('Sanitation Data'!$F$12,0,10*ROW('Sanitation Data'!F177))),'Data Summary'!DC183="Yes"),OFFSET('Sanitation Data'!$F$12,0,10*ROW('Sanitation Data'!F177)),NA())</f>
        <v>#N/A</v>
      </c>
      <c r="AO183" s="106" t="e">
        <f ca="true">+IF(AND(ISNUMBER(OFFSET('Sanitation Data'!$F$13,0,10*ROW('Sanitation Data'!F177))),'Data Summary'!DD183="Yes"),OFFSET('Sanitation Data'!$F$13,0,10*ROW('Sanitation Data'!F177)),NA())</f>
        <v>#N/A</v>
      </c>
      <c r="AP183" s="106" t="e">
        <f ca="true">+IF(AND(ISNUMBER(OFFSET('Sanitation Data'!$G$5,0,10*ROW('Sanitation Data'!G177))),'Data Summary'!DE183="Yes"),100-OFFSET('Sanitation Data'!$G$5,0,10*ROW('Sanitation Data'!G177)),NA())</f>
        <v>#N/A</v>
      </c>
      <c r="AQ183" s="106" t="e">
        <f ca="true">+IF(AND(ISNUMBER(OFFSET('Sanitation Data'!$G$7,0,10*ROW('Sanitation Data'!G177))),'Data Summary'!DF183="Yes"),OFFSET('Sanitation Data'!$G$7,0,10*ROW('Sanitation Data'!G177)),NA())</f>
        <v>#N/A</v>
      </c>
      <c r="AR183" s="106" t="e">
        <f ca="true">+IF(AND(ISNUMBER(OFFSET('Sanitation Data'!$G$11,0,10*ROW('Sanitation Data'!G177))),'Data Summary'!DG183="Yes"),OFFSET('Sanitation Data'!$G$11,0,10*ROW('Sanitation Data'!G177)),NA())</f>
        <v>#N/A</v>
      </c>
      <c r="AS183" s="106" t="e">
        <f ca="true">+IF(AND(ISNUMBER(OFFSET('Sanitation Data'!$G$12,0,10*ROW('Sanitation Data'!G177))),'Data Summary'!DH183="Yes"),OFFSET('Sanitation Data'!$G$12,0,10*ROW('Sanitation Data'!G177)),NA())</f>
        <v>#N/A</v>
      </c>
      <c r="AT183" s="106" t="e">
        <f ca="true">+IF(AND(ISNUMBER(OFFSET('Sanitation Data'!$G$13,0,10*ROW('Sanitation Data'!G177))),'Data Summary'!DI183="Yes"),OFFSET('Sanitation Data'!$G$13,0,10*ROW('Sanitation Data'!G177)),NA())</f>
        <v>#N/A</v>
      </c>
      <c r="AU183" s="106" t="e">
        <f ca="true">+IF(AND(ISNUMBER(OFFSET('Sanitation Data'!$H$5,0,10*ROW('Sanitation Data'!H177))),'Data Summary'!DJ183="Yes"),100-OFFSET('Sanitation Data'!$H$5,0,10*ROW('Sanitation Data'!H177)),NA())</f>
        <v>#N/A</v>
      </c>
      <c r="AV183" s="106" t="e">
        <f ca="true">+IF(AND(ISNUMBER(OFFSET('Sanitation Data'!$H$7,0,10*ROW('Sanitation Data'!H177))),'Data Summary'!DK183="Yes"),OFFSET('Sanitation Data'!$H$7,0,10*ROW('Sanitation Data'!H177)),NA())</f>
        <v>#N/A</v>
      </c>
      <c r="AW183" s="106" t="e">
        <f ca="true">+IF(AND(ISNUMBER(OFFSET('Sanitation Data'!$H$11,0,10*ROW('Sanitation Data'!H177))),'Data Summary'!DL183="Yes"),OFFSET('Sanitation Data'!$H$11,0,10*ROW('Sanitation Data'!H177)),NA())</f>
        <v>#N/A</v>
      </c>
      <c r="AX183" s="106" t="e">
        <f ca="true">+IF(AND(ISNUMBER(OFFSET('Sanitation Data'!$H$12,0,10*ROW('Sanitation Data'!H177))),'Data Summary'!DM183="Yes"),OFFSET('Sanitation Data'!$H$12,0,10*ROW('Sanitation Data'!H177)),NA())</f>
        <v>#N/A</v>
      </c>
      <c r="AY183" s="106" t="e">
        <f ca="true">+IF(AND(ISNUMBER(OFFSET('Sanitation Data'!$H$13,0,10*ROW('Sanitation Data'!H177))),'Data Summary'!DN183="Yes"),OFFSET('Sanitation Data'!$H$13,0,10*ROW('Sanitation Data'!H177)),NA())</f>
        <v>#N/A</v>
      </c>
      <c r="AZ183" s="111" t="e">
        <f ca="true">+IF(AND(ISNUMBER(OFFSET('Hygiene Data'!$C$6,0,10*ROW('Hygiene Data'!C177))),'Data Summary'!DO183="Yes"),OFFSET('Hygiene Data'!$C$6,0,10*ROW('Hygiene Data'!C177)),NA())</f>
        <v>#N/A</v>
      </c>
      <c r="BA183" s="111" t="e">
        <f ca="true">+IF(AND(ISNUMBER(OFFSET('Hygiene Data'!$C$8,0,10*ROW('Hygiene Data'!C177))),'Data Summary'!DP183="Yes"),OFFSET('Hygiene Data'!$C$8,0,10*ROW('Hygiene Data'!C177)),NA())</f>
        <v>#N/A</v>
      </c>
      <c r="BB183" s="111" t="e">
        <f ca="true">+IF(AND(ISNUMBER(OFFSET('Hygiene Data'!$C$10,0,10*ROW('Hygiene Data'!C177))),'Data Summary'!DQ183="Yes"),OFFSET('Hygiene Data'!$C$10,0,10*ROW('Hygiene Data'!C177)),NA())</f>
        <v>#N/A</v>
      </c>
      <c r="BC183" s="111" t="e">
        <f ca="true">+IF(AND(ISNUMBER(OFFSET('Hygiene Data'!$D$6,0,10*ROW('Hygiene Data'!D177))),'Data Summary'!DR183="Yes"),OFFSET('Hygiene Data'!$D$6,0,10*ROW('Hygiene Data'!D177)),NA())</f>
        <v>#N/A</v>
      </c>
      <c r="BD183" s="111" t="e">
        <f ca="true">+IF(AND(ISNUMBER(OFFSET('Hygiene Data'!$D$8,0,10*ROW('Hygiene Data'!D177))),'Data Summary'!DS183="Yes"),OFFSET('Hygiene Data'!$D$8,0,10*ROW('Hygiene Data'!D177)),NA())</f>
        <v>#N/A</v>
      </c>
      <c r="BE183" s="111" t="e">
        <f ca="true">+IF(AND(ISNUMBER(OFFSET('Hygiene Data'!$D$10,0,10*ROW('Hygiene Data'!D177))),'Data Summary'!DT183="Yes"),OFFSET('Hygiene Data'!$D$10,0,10*ROW('Hygiene Data'!D177)),NA())</f>
        <v>#N/A</v>
      </c>
      <c r="BF183" s="111" t="e">
        <f ca="true">+IF(AND(ISNUMBER(OFFSET('Hygiene Data'!$E$6,0,10*ROW('Hygiene Data'!E177))),'Data Summary'!DU183="Yes"),OFFSET('Hygiene Data'!$E$6,0,10*ROW('Hygiene Data'!E177)),NA())</f>
        <v>#N/A</v>
      </c>
      <c r="BG183" s="111" t="e">
        <f ca="true">+IF(AND(ISNUMBER(OFFSET('Hygiene Data'!$E$8,0,10*ROW('Hygiene Data'!E177))),'Data Summary'!DV183="Yes"),OFFSET('Hygiene Data'!$E$8,0,10*ROW('Hygiene Data'!E177)),NA())</f>
        <v>#N/A</v>
      </c>
      <c r="BH183" s="111" t="e">
        <f ca="true">+IF(AND(ISNUMBER(OFFSET('Hygiene Data'!$E$10,0,10*ROW('Hygiene Data'!E177))),'Data Summary'!DW183="Yes"),OFFSET('Hygiene Data'!$E$10,0,10*ROW('Hygiene Data'!E177)),NA())</f>
        <v>#N/A</v>
      </c>
      <c r="BI183" s="111" t="e">
        <f ca="true">+IF(AND(ISNUMBER(OFFSET('Hygiene Data'!$F$6,0,10*ROW('Hygiene Data'!F177))),'Data Summary'!DX183="Yes"),OFFSET('Hygiene Data'!$F$6,0,10*ROW('Hygiene Data'!F177)),NA())</f>
        <v>#N/A</v>
      </c>
      <c r="BJ183" s="111" t="e">
        <f ca="true">+IF(AND(ISNUMBER(OFFSET('Hygiene Data'!$F$8,0,10*ROW('Hygiene Data'!F177))),'Data Summary'!DY183="Yes"),OFFSET('Hygiene Data'!$F$8,0,10*ROW('Hygiene Data'!F177)),NA())</f>
        <v>#N/A</v>
      </c>
      <c r="BK183" s="111" t="e">
        <f ca="true">+IF(AND(ISNUMBER(OFFSET('Hygiene Data'!$F$10,0,10*ROW('Hygiene Data'!F177))),'Data Summary'!DZ183="Yes"),OFFSET('Hygiene Data'!$F$10,0,10*ROW('Hygiene Data'!F177)),NA())</f>
        <v>#N/A</v>
      </c>
      <c r="BL183" s="111" t="e">
        <f ca="true">+IF(AND(ISNUMBER(OFFSET('Hygiene Data'!$G$6,0,10*ROW('Hygiene Data'!G177))),'Data Summary'!EA183="Yes"),OFFSET('Hygiene Data'!$G$6,0,10*ROW('Hygiene Data'!G177)),NA())</f>
        <v>#N/A</v>
      </c>
      <c r="BM183" s="111" t="e">
        <f ca="true">+IF(AND(ISNUMBER(OFFSET('Hygiene Data'!$G$8,0,10*ROW('Hygiene Data'!G177))),'Data Summary'!EB183="Yes"),OFFSET('Hygiene Data'!$G$8,0,10*ROW('Hygiene Data'!G177)),NA())</f>
        <v>#N/A</v>
      </c>
      <c r="BN183" s="111" t="e">
        <f ca="true">+IF(AND(ISNUMBER(OFFSET('Hygiene Data'!$G$10,0,10*ROW('Hygiene Data'!G177))),'Data Summary'!EC183="Yes"),OFFSET('Hygiene Data'!$G$10,0,10*ROW('Hygiene Data'!G177)),NA())</f>
        <v>#N/A</v>
      </c>
      <c r="BO183" s="111" t="e">
        <f ca="true">+IF(AND(ISNUMBER(OFFSET('Hygiene Data'!$H$6,0,10*ROW('Hygiene Data'!H177))),'Data Summary'!ED183="Yes"),OFFSET('Hygiene Data'!$H$6,0,10*ROW('Hygiene Data'!H177)),NA())</f>
        <v>#N/A</v>
      </c>
      <c r="BP183" s="111" t="e">
        <f ca="true">+IF(AND(ISNUMBER(OFFSET('Hygiene Data'!$H$8,0,10*ROW('Hygiene Data'!H177))),'Data Summary'!EE183="Yes"),OFFSET('Hygiene Data'!$H$8,0,10*ROW('Hygiene Data'!H177)),NA())</f>
        <v>#N/A</v>
      </c>
      <c r="BQ183" s="111" t="e">
        <f ca="true">+IF(AND(ISNUMBER(OFFSET('Hygiene Data'!$H$10,0,10*ROW('Hygiene Data'!H177))),'Data Summary'!EF183="Yes"),OFFSET('Hygiene Data'!$H$10,0,10*ROW('Hygiene Data'!H177)),NA())</f>
        <v>#N/A</v>
      </c>
    </row>
    <row r="184" x14ac:dyDescent="0.2">
      <c r="A184" s="59" t="e">
        <f ca="true">+IF(OFFSET('Water Data'!$B$1,0,10*ROW('Water Data'!B178))="",NA(),OFFSET('Water Data'!$B$1,0,10*ROW('Water Data'!B178)))</f>
        <v>#N/A</v>
      </c>
      <c r="B184" s="59" t="e">
        <f ca="true">+IF(OFFSET('Water Data'!$A$3,0,10*ROW('Water Data'!A181))="",NA(),OFFSET('Water Data'!$A$3,0,10*ROW('Water Data'!A181)))</f>
        <v>#N/A</v>
      </c>
      <c r="C184" s="59" t="e">
        <f ca="true">+IF(OFFSET('Water Data'!$C$3,0,10*ROW('Water Data'!C181))="",NA(),OFFSET('Water Data'!$C$3,0,10*ROW('Water Data'!C181)))</f>
        <v>#N/A</v>
      </c>
      <c r="D184" s="60" t="e">
        <f ca="true">+IF(AND(ISNUMBER(OFFSET('Water Data'!$C$5,0,10*ROW('Water Data'!C178))),'Data Summary'!BS184="Yes"),100-OFFSET('Water Data'!$C$5,0,10*ROW('Water Data'!C178)),NA())</f>
        <v>#N/A</v>
      </c>
      <c r="E184" s="60" t="e">
        <f ca="true">+IF(AND(ISNUMBER(OFFSET('Water Data'!$C$7,0,10*ROW('Water Data'!C178))),'Data Summary'!BT184="Yes"),OFFSET('Water Data'!$C$7,0,10*ROW('Water Data'!C178)),NA())</f>
        <v>#N/A</v>
      </c>
      <c r="F184" s="60" t="e">
        <f ca="true">+IF(AND(ISNUMBER(OFFSET('Water Data'!$C$10,0,10*ROW('Water Data'!C178))),'Data Summary'!BU184="Yes"),OFFSET('Water Data'!$C$10,0,10*ROW('Water Data'!C178)),NA())</f>
        <v>#N/A</v>
      </c>
      <c r="G184" s="60" t="e">
        <f ca="true">+IF(AND(ISNUMBER(OFFSET('Water Data'!$D$5,0,10*ROW('Water Data'!D178))),'Data Summary'!BV184="Yes"),100-OFFSET('Water Data'!$D$5,0,10*ROW('Water Data'!D178)),NA())</f>
        <v>#N/A</v>
      </c>
      <c r="H184" s="60" t="e">
        <f ca="true">+IF(AND(ISNUMBER(OFFSET('Water Data'!$D$7,0,10*ROW('Water Data'!D178))),'Data Summary'!BW184="Yes"),OFFSET('Water Data'!$D$7,0,10*ROW('Water Data'!D178)),NA())</f>
        <v>#N/A</v>
      </c>
      <c r="I184" s="60" t="e">
        <f ca="true">+IF(AND(ISNUMBER(OFFSET('Water Data'!$D$10,0,10*ROW('Water Data'!D178))),'Data Summary'!BX184="Yes"),OFFSET('Water Data'!$D$10,0,10*ROW('Water Data'!D178)),NA())</f>
        <v>#N/A</v>
      </c>
      <c r="J184" s="60" t="e">
        <f ca="true">+IF(AND(ISNUMBER(OFFSET('Water Data'!$E$5,0,10*ROW('Water Data'!E178))),'Data Summary'!BY184="Yes"),100-OFFSET('Water Data'!$E$5,0,10*ROW('Water Data'!E178)),NA())</f>
        <v>#N/A</v>
      </c>
      <c r="K184" s="60" t="e">
        <f ca="true">+IF(AND(ISNUMBER(OFFSET('Water Data'!$E$7,0,10*ROW('Water Data'!E178))),'Data Summary'!BZ184="Yes"),OFFSET('Water Data'!$E$7,0,10*ROW('Water Data'!E178)),NA())</f>
        <v>#N/A</v>
      </c>
      <c r="L184" s="60" t="e">
        <f ca="true">+IF(AND(ISNUMBER(OFFSET('Water Data'!$E$10,0,10*ROW('Water Data'!E178))),'Data Summary'!CA184="Yes"),OFFSET('Water Data'!$E$10,0,10*ROW('Water Data'!E178)),NA())</f>
        <v>#N/A</v>
      </c>
      <c r="M184" s="60" t="e">
        <f ca="true">+IF(AND(ISNUMBER(OFFSET('Water Data'!$F$5,0,10*ROW('Water Data'!F178))),'Data Summary'!CB184="Yes"),100-OFFSET('Water Data'!$F$5,0,10*ROW('Water Data'!F178)),NA())</f>
        <v>#N/A</v>
      </c>
      <c r="N184" s="60" t="e">
        <f ca="true">+IF(AND(ISNUMBER(OFFSET('Water Data'!$F$7,0,10*ROW('Water Data'!F178))),'Data Summary'!CC184="Yes"),OFFSET('Water Data'!$F$7,0,10*ROW('Water Data'!F178)),NA())</f>
        <v>#N/A</v>
      </c>
      <c r="O184" s="60" t="e">
        <f ca="true">+IF(AND(ISNUMBER(OFFSET('Water Data'!$F$10,0,10*ROW('Water Data'!F178))),'Data Summary'!CD184="Yes"),OFFSET('Water Data'!$F$10,0,10*ROW('Water Data'!F178)),NA())</f>
        <v>#N/A</v>
      </c>
      <c r="P184" s="60" t="e">
        <f ca="true">+IF(AND(ISNUMBER(OFFSET('Water Data'!$G$5,0,10*ROW('Water Data'!G178))),'Data Summary'!CE184="Yes"),100-OFFSET('Water Data'!$G$5,0,10*ROW('Water Data'!G178)),NA())</f>
        <v>#N/A</v>
      </c>
      <c r="Q184" s="60" t="e">
        <f ca="true">+IF(AND(ISNUMBER(OFFSET('Water Data'!$G$7,0,10*ROW('Water Data'!G178))),'Data Summary'!CF184="Yes"),OFFSET('Water Data'!$G$7,0,10*ROW('Water Data'!G178)),NA())</f>
        <v>#N/A</v>
      </c>
      <c r="R184" s="60" t="e">
        <f ca="true">+IF(AND(ISNUMBER(OFFSET('Water Data'!$G$10,0,10*ROW('Water Data'!G178))),'Data Summary'!CG184="Yes"),OFFSET('Water Data'!$G$10,0,10*ROW('Water Data'!G178)),NA())</f>
        <v>#N/A</v>
      </c>
      <c r="S184" s="60" t="e">
        <f ca="true">+IF(AND(ISNUMBER(OFFSET('Water Data'!$H$5,0,10*ROW('Water Data'!H178))),'Data Summary'!CH184="Yes"),100-OFFSET('Water Data'!$H$5,0,10*ROW('Water Data'!H178)),NA())</f>
        <v>#N/A</v>
      </c>
      <c r="T184" s="60" t="e">
        <f ca="true">+IF(AND(ISNUMBER(OFFSET('Water Data'!$H$7,0,10*ROW('Water Data'!H178))),'Data Summary'!CI184="Yes"),OFFSET('Water Data'!$H$7,0,10*ROW('Water Data'!H178)),NA())</f>
        <v>#N/A</v>
      </c>
      <c r="U184" s="60" t="e">
        <f ca="true">+IF(AND(ISNUMBER(OFFSET('Water Data'!$H$10,0,10*ROW('Water Data'!H178))),'Data Summary'!CJ184="Yes"),OFFSET('Water Data'!$H$10,0,10*ROW('Water Data'!H178)),NA())</f>
        <v>#N/A</v>
      </c>
      <c r="V184" s="106" t="e">
        <f ca="true">+IF(AND(ISNUMBER(OFFSET('Sanitation Data'!$C$5,0,10*ROW('Sanitation Data'!C178))),'Data Summary'!CK184="Yes"),100-OFFSET('Sanitation Data'!$C$5,0,10*ROW('Sanitation Data'!C178)),NA())</f>
        <v>#N/A</v>
      </c>
      <c r="W184" s="106" t="e">
        <f ca="true">+IF(AND(ISNUMBER(OFFSET('Sanitation Data'!$C$7,0,10*ROW('Sanitation Data'!C178))),'Data Summary'!CL184="Yes"),OFFSET('Sanitation Data'!$C$7,0,10*ROW('Sanitation Data'!C178)),NA())</f>
        <v>#N/A</v>
      </c>
      <c r="X184" s="106" t="e">
        <f ca="true">+IF(AND(ISNUMBER(OFFSET('Sanitation Data'!$C$11,0,10*ROW('Sanitation Data'!C178))),'Data Summary'!CM184="Yes"),OFFSET('Sanitation Data'!$C$11,0,10*ROW('Sanitation Data'!C178)),NA())</f>
        <v>#N/A</v>
      </c>
      <c r="Y184" s="106" t="e">
        <f ca="true">+IF(AND(ISNUMBER(OFFSET('Sanitation Data'!$C$12,0,10*ROW('Sanitation Data'!C178))),'Data Summary'!CN184="Yes"),OFFSET('Sanitation Data'!$C$12,0,10*ROW('Sanitation Data'!C178)),NA())</f>
        <v>#N/A</v>
      </c>
      <c r="Z184" s="106" t="e">
        <f ca="true">+IF(AND(ISNUMBER(OFFSET('Sanitation Data'!$C$13,0,10*ROW('Sanitation Data'!C178))),'Data Summary'!CO184="Yes"),OFFSET('Sanitation Data'!$C$13,0,10*ROW('Sanitation Data'!C178)),NA())</f>
        <v>#N/A</v>
      </c>
      <c r="AA184" s="106" t="e">
        <f ca="true">+IF(AND(ISNUMBER(OFFSET('Sanitation Data'!$D$5,0,10*ROW('Sanitation Data'!D178))),'Data Summary'!CP184="Yes"),100-OFFSET('Sanitation Data'!$D$5,0,10*ROW('Sanitation Data'!D178)),NA())</f>
        <v>#N/A</v>
      </c>
      <c r="AB184" s="106" t="e">
        <f ca="true">+IF(AND(ISNUMBER(OFFSET('Sanitation Data'!$D$7,0,10*ROW('Sanitation Data'!D178))),'Data Summary'!CQ184="Yes"),OFFSET('Sanitation Data'!$D$7,0,10*ROW('Sanitation Data'!D178)),NA())</f>
        <v>#N/A</v>
      </c>
      <c r="AC184" s="106" t="e">
        <f ca="true">+IF(AND(ISNUMBER(OFFSET('Sanitation Data'!$D$11,0,10*ROW('Sanitation Data'!D178))),'Data Summary'!CR184="Yes"),OFFSET('Sanitation Data'!$D$11,0,10*ROW('Sanitation Data'!D178)),NA())</f>
        <v>#N/A</v>
      </c>
      <c r="AD184" s="106" t="e">
        <f ca="true">+IF(AND(ISNUMBER(OFFSET('Sanitation Data'!$D$12,0,10*ROW('Sanitation Data'!D178))),'Data Summary'!CS184="Yes"),OFFSET('Sanitation Data'!$D$12,0,10*ROW('Sanitation Data'!D178)),NA())</f>
        <v>#N/A</v>
      </c>
      <c r="AE184" s="106" t="e">
        <f ca="true">+IF(AND(ISNUMBER(OFFSET('Sanitation Data'!$D$13,0,10*ROW('Sanitation Data'!D178))),'Data Summary'!CT184="Yes"),OFFSET('Sanitation Data'!$D$13,0,10*ROW('Sanitation Data'!D178)),NA())</f>
        <v>#N/A</v>
      </c>
      <c r="AF184" s="106" t="e">
        <f ca="true">+IF(AND(ISNUMBER(OFFSET('Sanitation Data'!$E$5,0,10*ROW('Sanitation Data'!E178))),'Data Summary'!CU184="Yes"),100-OFFSET('Sanitation Data'!$E$5,0,10*ROW('Sanitation Data'!E178)),NA())</f>
        <v>#N/A</v>
      </c>
      <c r="AG184" s="106" t="e">
        <f ca="true">+IF(AND(ISNUMBER(OFFSET('Sanitation Data'!$E$7,0,10*ROW('Sanitation Data'!E178))),'Data Summary'!CV184="Yes"),OFFSET('Sanitation Data'!$E$7,0,10*ROW('Sanitation Data'!E178)),NA())</f>
        <v>#N/A</v>
      </c>
      <c r="AH184" s="106" t="e">
        <f ca="true">+IF(AND(ISNUMBER(OFFSET('Sanitation Data'!$E$11,0,10*ROW('Sanitation Data'!E178))),'Data Summary'!CW184="Yes"),OFFSET('Sanitation Data'!$E$11,0,10*ROW('Sanitation Data'!E178)),NA())</f>
        <v>#N/A</v>
      </c>
      <c r="AI184" s="106" t="e">
        <f ca="true">+IF(AND(ISNUMBER(OFFSET('Sanitation Data'!$E$12,0,10*ROW('Sanitation Data'!E178))),'Data Summary'!CX184="Yes"),OFFSET('Sanitation Data'!$E$12,0,10*ROW('Sanitation Data'!E178)),NA())</f>
        <v>#N/A</v>
      </c>
      <c r="AJ184" s="106" t="e">
        <f ca="true">+IF(AND(ISNUMBER(OFFSET('Sanitation Data'!$E$13,0,10*ROW('Sanitation Data'!E178))),'Data Summary'!CY184="Yes"),OFFSET('Sanitation Data'!$E$13,0,10*ROW('Sanitation Data'!E178)),NA())</f>
        <v>#N/A</v>
      </c>
      <c r="AK184" s="106" t="e">
        <f ca="true">+IF(AND(ISNUMBER(OFFSET('Sanitation Data'!$F$5,0,10*ROW('Sanitation Data'!F178))),'Data Summary'!CZ184="Yes"),100-OFFSET('Sanitation Data'!$F$5,0,10*ROW('Sanitation Data'!F178)),NA())</f>
        <v>#N/A</v>
      </c>
      <c r="AL184" s="106" t="e">
        <f ca="true">+IF(AND(ISNUMBER(OFFSET('Sanitation Data'!$F$7,0,10*ROW('Sanitation Data'!F178))),'Data Summary'!DA184="Yes"),OFFSET('Sanitation Data'!$F$7,0,10*ROW('Sanitation Data'!F178)),NA())</f>
        <v>#N/A</v>
      </c>
      <c r="AM184" s="106" t="e">
        <f ca="true">+IF(AND(ISNUMBER(OFFSET('Sanitation Data'!$F$11,0,10*ROW('Sanitation Data'!F178))),'Data Summary'!DB184="Yes"),OFFSET('Sanitation Data'!$F$11,0,10*ROW('Sanitation Data'!F178)),NA())</f>
        <v>#N/A</v>
      </c>
      <c r="AN184" s="106" t="e">
        <f ca="true">+IF(AND(ISNUMBER(OFFSET('Sanitation Data'!$F$12,0,10*ROW('Sanitation Data'!F178))),'Data Summary'!DC184="Yes"),OFFSET('Sanitation Data'!$F$12,0,10*ROW('Sanitation Data'!F178)),NA())</f>
        <v>#N/A</v>
      </c>
      <c r="AO184" s="106" t="e">
        <f ca="true">+IF(AND(ISNUMBER(OFFSET('Sanitation Data'!$F$13,0,10*ROW('Sanitation Data'!F178))),'Data Summary'!DD184="Yes"),OFFSET('Sanitation Data'!$F$13,0,10*ROW('Sanitation Data'!F178)),NA())</f>
        <v>#N/A</v>
      </c>
      <c r="AP184" s="106" t="e">
        <f ca="true">+IF(AND(ISNUMBER(OFFSET('Sanitation Data'!$G$5,0,10*ROW('Sanitation Data'!G178))),'Data Summary'!DE184="Yes"),100-OFFSET('Sanitation Data'!$G$5,0,10*ROW('Sanitation Data'!G178)),NA())</f>
        <v>#N/A</v>
      </c>
      <c r="AQ184" s="106" t="e">
        <f ca="true">+IF(AND(ISNUMBER(OFFSET('Sanitation Data'!$G$7,0,10*ROW('Sanitation Data'!G178))),'Data Summary'!DF184="Yes"),OFFSET('Sanitation Data'!$G$7,0,10*ROW('Sanitation Data'!G178)),NA())</f>
        <v>#N/A</v>
      </c>
      <c r="AR184" s="106" t="e">
        <f ca="true">+IF(AND(ISNUMBER(OFFSET('Sanitation Data'!$G$11,0,10*ROW('Sanitation Data'!G178))),'Data Summary'!DG184="Yes"),OFFSET('Sanitation Data'!$G$11,0,10*ROW('Sanitation Data'!G178)),NA())</f>
        <v>#N/A</v>
      </c>
      <c r="AS184" s="106" t="e">
        <f ca="true">+IF(AND(ISNUMBER(OFFSET('Sanitation Data'!$G$12,0,10*ROW('Sanitation Data'!G178))),'Data Summary'!DH184="Yes"),OFFSET('Sanitation Data'!$G$12,0,10*ROW('Sanitation Data'!G178)),NA())</f>
        <v>#N/A</v>
      </c>
      <c r="AT184" s="106" t="e">
        <f ca="true">+IF(AND(ISNUMBER(OFFSET('Sanitation Data'!$G$13,0,10*ROW('Sanitation Data'!G178))),'Data Summary'!DI184="Yes"),OFFSET('Sanitation Data'!$G$13,0,10*ROW('Sanitation Data'!G178)),NA())</f>
        <v>#N/A</v>
      </c>
      <c r="AU184" s="106" t="e">
        <f ca="true">+IF(AND(ISNUMBER(OFFSET('Sanitation Data'!$H$5,0,10*ROW('Sanitation Data'!H178))),'Data Summary'!DJ184="Yes"),100-OFFSET('Sanitation Data'!$H$5,0,10*ROW('Sanitation Data'!H178)),NA())</f>
        <v>#N/A</v>
      </c>
      <c r="AV184" s="106" t="e">
        <f ca="true">+IF(AND(ISNUMBER(OFFSET('Sanitation Data'!$H$7,0,10*ROW('Sanitation Data'!H178))),'Data Summary'!DK184="Yes"),OFFSET('Sanitation Data'!$H$7,0,10*ROW('Sanitation Data'!H178)),NA())</f>
        <v>#N/A</v>
      </c>
      <c r="AW184" s="106" t="e">
        <f ca="true">+IF(AND(ISNUMBER(OFFSET('Sanitation Data'!$H$11,0,10*ROW('Sanitation Data'!H178))),'Data Summary'!DL184="Yes"),OFFSET('Sanitation Data'!$H$11,0,10*ROW('Sanitation Data'!H178)),NA())</f>
        <v>#N/A</v>
      </c>
      <c r="AX184" s="106" t="e">
        <f ca="true">+IF(AND(ISNUMBER(OFFSET('Sanitation Data'!$H$12,0,10*ROW('Sanitation Data'!H178))),'Data Summary'!DM184="Yes"),OFFSET('Sanitation Data'!$H$12,0,10*ROW('Sanitation Data'!H178)),NA())</f>
        <v>#N/A</v>
      </c>
      <c r="AY184" s="106" t="e">
        <f ca="true">+IF(AND(ISNUMBER(OFFSET('Sanitation Data'!$H$13,0,10*ROW('Sanitation Data'!H178))),'Data Summary'!DN184="Yes"),OFFSET('Sanitation Data'!$H$13,0,10*ROW('Sanitation Data'!H178)),NA())</f>
        <v>#N/A</v>
      </c>
      <c r="AZ184" s="111" t="e">
        <f ca="true">+IF(AND(ISNUMBER(OFFSET('Hygiene Data'!$C$6,0,10*ROW('Hygiene Data'!C178))),'Data Summary'!DO184="Yes"),OFFSET('Hygiene Data'!$C$6,0,10*ROW('Hygiene Data'!C178)),NA())</f>
        <v>#N/A</v>
      </c>
      <c r="BA184" s="111" t="e">
        <f ca="true">+IF(AND(ISNUMBER(OFFSET('Hygiene Data'!$C$8,0,10*ROW('Hygiene Data'!C178))),'Data Summary'!DP184="Yes"),OFFSET('Hygiene Data'!$C$8,0,10*ROW('Hygiene Data'!C178)),NA())</f>
        <v>#N/A</v>
      </c>
      <c r="BB184" s="111" t="e">
        <f ca="true">+IF(AND(ISNUMBER(OFFSET('Hygiene Data'!$C$10,0,10*ROW('Hygiene Data'!C178))),'Data Summary'!DQ184="Yes"),OFFSET('Hygiene Data'!$C$10,0,10*ROW('Hygiene Data'!C178)),NA())</f>
        <v>#N/A</v>
      </c>
      <c r="BC184" s="111" t="e">
        <f ca="true">+IF(AND(ISNUMBER(OFFSET('Hygiene Data'!$D$6,0,10*ROW('Hygiene Data'!D178))),'Data Summary'!DR184="Yes"),OFFSET('Hygiene Data'!$D$6,0,10*ROW('Hygiene Data'!D178)),NA())</f>
        <v>#N/A</v>
      </c>
      <c r="BD184" s="111" t="e">
        <f ca="true">+IF(AND(ISNUMBER(OFFSET('Hygiene Data'!$D$8,0,10*ROW('Hygiene Data'!D178))),'Data Summary'!DS184="Yes"),OFFSET('Hygiene Data'!$D$8,0,10*ROW('Hygiene Data'!D178)),NA())</f>
        <v>#N/A</v>
      </c>
      <c r="BE184" s="111" t="e">
        <f ca="true">+IF(AND(ISNUMBER(OFFSET('Hygiene Data'!$D$10,0,10*ROW('Hygiene Data'!D178))),'Data Summary'!DT184="Yes"),OFFSET('Hygiene Data'!$D$10,0,10*ROW('Hygiene Data'!D178)),NA())</f>
        <v>#N/A</v>
      </c>
      <c r="BF184" s="111" t="e">
        <f ca="true">+IF(AND(ISNUMBER(OFFSET('Hygiene Data'!$E$6,0,10*ROW('Hygiene Data'!E178))),'Data Summary'!DU184="Yes"),OFFSET('Hygiene Data'!$E$6,0,10*ROW('Hygiene Data'!E178)),NA())</f>
        <v>#N/A</v>
      </c>
      <c r="BG184" s="111" t="e">
        <f ca="true">+IF(AND(ISNUMBER(OFFSET('Hygiene Data'!$E$8,0,10*ROW('Hygiene Data'!E178))),'Data Summary'!DV184="Yes"),OFFSET('Hygiene Data'!$E$8,0,10*ROW('Hygiene Data'!E178)),NA())</f>
        <v>#N/A</v>
      </c>
      <c r="BH184" s="111" t="e">
        <f ca="true">+IF(AND(ISNUMBER(OFFSET('Hygiene Data'!$E$10,0,10*ROW('Hygiene Data'!E178))),'Data Summary'!DW184="Yes"),OFFSET('Hygiene Data'!$E$10,0,10*ROW('Hygiene Data'!E178)),NA())</f>
        <v>#N/A</v>
      </c>
      <c r="BI184" s="111" t="e">
        <f ca="true">+IF(AND(ISNUMBER(OFFSET('Hygiene Data'!$F$6,0,10*ROW('Hygiene Data'!F178))),'Data Summary'!DX184="Yes"),OFFSET('Hygiene Data'!$F$6,0,10*ROW('Hygiene Data'!F178)),NA())</f>
        <v>#N/A</v>
      </c>
      <c r="BJ184" s="111" t="e">
        <f ca="true">+IF(AND(ISNUMBER(OFFSET('Hygiene Data'!$F$8,0,10*ROW('Hygiene Data'!F178))),'Data Summary'!DY184="Yes"),OFFSET('Hygiene Data'!$F$8,0,10*ROW('Hygiene Data'!F178)),NA())</f>
        <v>#N/A</v>
      </c>
      <c r="BK184" s="111" t="e">
        <f ca="true">+IF(AND(ISNUMBER(OFFSET('Hygiene Data'!$F$10,0,10*ROW('Hygiene Data'!F178))),'Data Summary'!DZ184="Yes"),OFFSET('Hygiene Data'!$F$10,0,10*ROW('Hygiene Data'!F178)),NA())</f>
        <v>#N/A</v>
      </c>
      <c r="BL184" s="111" t="e">
        <f ca="true">+IF(AND(ISNUMBER(OFFSET('Hygiene Data'!$G$6,0,10*ROW('Hygiene Data'!G178))),'Data Summary'!EA184="Yes"),OFFSET('Hygiene Data'!$G$6,0,10*ROW('Hygiene Data'!G178)),NA())</f>
        <v>#N/A</v>
      </c>
      <c r="BM184" s="111" t="e">
        <f ca="true">+IF(AND(ISNUMBER(OFFSET('Hygiene Data'!$G$8,0,10*ROW('Hygiene Data'!G178))),'Data Summary'!EB184="Yes"),OFFSET('Hygiene Data'!$G$8,0,10*ROW('Hygiene Data'!G178)),NA())</f>
        <v>#N/A</v>
      </c>
      <c r="BN184" s="111" t="e">
        <f ca="true">+IF(AND(ISNUMBER(OFFSET('Hygiene Data'!$G$10,0,10*ROW('Hygiene Data'!G178))),'Data Summary'!EC184="Yes"),OFFSET('Hygiene Data'!$G$10,0,10*ROW('Hygiene Data'!G178)),NA())</f>
        <v>#N/A</v>
      </c>
      <c r="BO184" s="111" t="e">
        <f ca="true">+IF(AND(ISNUMBER(OFFSET('Hygiene Data'!$H$6,0,10*ROW('Hygiene Data'!H178))),'Data Summary'!ED184="Yes"),OFFSET('Hygiene Data'!$H$6,0,10*ROW('Hygiene Data'!H178)),NA())</f>
        <v>#N/A</v>
      </c>
      <c r="BP184" s="111" t="e">
        <f ca="true">+IF(AND(ISNUMBER(OFFSET('Hygiene Data'!$H$8,0,10*ROW('Hygiene Data'!H178))),'Data Summary'!EE184="Yes"),OFFSET('Hygiene Data'!$H$8,0,10*ROW('Hygiene Data'!H178)),NA())</f>
        <v>#N/A</v>
      </c>
      <c r="BQ184" s="111" t="e">
        <f ca="true">+IF(AND(ISNUMBER(OFFSET('Hygiene Data'!$H$10,0,10*ROW('Hygiene Data'!H178))),'Data Summary'!EF184="Yes"),OFFSET('Hygiene Data'!$H$10,0,10*ROW('Hygiene Data'!H178)),NA())</f>
        <v>#N/A</v>
      </c>
    </row>
    <row r="185" x14ac:dyDescent="0.2">
      <c r="A185" s="59" t="e">
        <f ca="true">+IF(OFFSET('Water Data'!$B$1,0,10*ROW('Water Data'!B179))="",NA(),OFFSET('Water Data'!$B$1,0,10*ROW('Water Data'!B179)))</f>
        <v>#N/A</v>
      </c>
      <c r="B185" s="59" t="e">
        <f ca="true">+IF(OFFSET('Water Data'!$A$3,0,10*ROW('Water Data'!A182))="",NA(),OFFSET('Water Data'!$A$3,0,10*ROW('Water Data'!A182)))</f>
        <v>#N/A</v>
      </c>
      <c r="C185" s="59" t="e">
        <f ca="true">+IF(OFFSET('Water Data'!$C$3,0,10*ROW('Water Data'!C182))="",NA(),OFFSET('Water Data'!$C$3,0,10*ROW('Water Data'!C182)))</f>
        <v>#N/A</v>
      </c>
      <c r="D185" s="60" t="e">
        <f ca="true">+IF(AND(ISNUMBER(OFFSET('Water Data'!$C$5,0,10*ROW('Water Data'!C179))),'Data Summary'!BS185="Yes"),100-OFFSET('Water Data'!$C$5,0,10*ROW('Water Data'!C179)),NA())</f>
        <v>#N/A</v>
      </c>
      <c r="E185" s="60" t="e">
        <f ca="true">+IF(AND(ISNUMBER(OFFSET('Water Data'!$C$7,0,10*ROW('Water Data'!C179))),'Data Summary'!BT185="Yes"),OFFSET('Water Data'!$C$7,0,10*ROW('Water Data'!C179)),NA())</f>
        <v>#N/A</v>
      </c>
      <c r="F185" s="60" t="e">
        <f ca="true">+IF(AND(ISNUMBER(OFFSET('Water Data'!$C$10,0,10*ROW('Water Data'!C179))),'Data Summary'!BU185="Yes"),OFFSET('Water Data'!$C$10,0,10*ROW('Water Data'!C179)),NA())</f>
        <v>#N/A</v>
      </c>
      <c r="G185" s="60" t="e">
        <f ca="true">+IF(AND(ISNUMBER(OFFSET('Water Data'!$D$5,0,10*ROW('Water Data'!D179))),'Data Summary'!BV185="Yes"),100-OFFSET('Water Data'!$D$5,0,10*ROW('Water Data'!D179)),NA())</f>
        <v>#N/A</v>
      </c>
      <c r="H185" s="60" t="e">
        <f ca="true">+IF(AND(ISNUMBER(OFFSET('Water Data'!$D$7,0,10*ROW('Water Data'!D179))),'Data Summary'!BW185="Yes"),OFFSET('Water Data'!$D$7,0,10*ROW('Water Data'!D179)),NA())</f>
        <v>#N/A</v>
      </c>
      <c r="I185" s="60" t="e">
        <f ca="true">+IF(AND(ISNUMBER(OFFSET('Water Data'!$D$10,0,10*ROW('Water Data'!D179))),'Data Summary'!BX185="Yes"),OFFSET('Water Data'!$D$10,0,10*ROW('Water Data'!D179)),NA())</f>
        <v>#N/A</v>
      </c>
      <c r="J185" s="60" t="e">
        <f ca="true">+IF(AND(ISNUMBER(OFFSET('Water Data'!$E$5,0,10*ROW('Water Data'!E179))),'Data Summary'!BY185="Yes"),100-OFFSET('Water Data'!$E$5,0,10*ROW('Water Data'!E179)),NA())</f>
        <v>#N/A</v>
      </c>
      <c r="K185" s="60" t="e">
        <f ca="true">+IF(AND(ISNUMBER(OFFSET('Water Data'!$E$7,0,10*ROW('Water Data'!E179))),'Data Summary'!BZ185="Yes"),OFFSET('Water Data'!$E$7,0,10*ROW('Water Data'!E179)),NA())</f>
        <v>#N/A</v>
      </c>
      <c r="L185" s="60" t="e">
        <f ca="true">+IF(AND(ISNUMBER(OFFSET('Water Data'!$E$10,0,10*ROW('Water Data'!E179))),'Data Summary'!CA185="Yes"),OFFSET('Water Data'!$E$10,0,10*ROW('Water Data'!E179)),NA())</f>
        <v>#N/A</v>
      </c>
      <c r="M185" s="60" t="e">
        <f ca="true">+IF(AND(ISNUMBER(OFFSET('Water Data'!$F$5,0,10*ROW('Water Data'!F179))),'Data Summary'!CB185="Yes"),100-OFFSET('Water Data'!$F$5,0,10*ROW('Water Data'!F179)),NA())</f>
        <v>#N/A</v>
      </c>
      <c r="N185" s="60" t="e">
        <f ca="true">+IF(AND(ISNUMBER(OFFSET('Water Data'!$F$7,0,10*ROW('Water Data'!F179))),'Data Summary'!CC185="Yes"),OFFSET('Water Data'!$F$7,0,10*ROW('Water Data'!F179)),NA())</f>
        <v>#N/A</v>
      </c>
      <c r="O185" s="60" t="e">
        <f ca="true">+IF(AND(ISNUMBER(OFFSET('Water Data'!$F$10,0,10*ROW('Water Data'!F179))),'Data Summary'!CD185="Yes"),OFFSET('Water Data'!$F$10,0,10*ROW('Water Data'!F179)),NA())</f>
        <v>#N/A</v>
      </c>
      <c r="P185" s="60" t="e">
        <f ca="true">+IF(AND(ISNUMBER(OFFSET('Water Data'!$G$5,0,10*ROW('Water Data'!G179))),'Data Summary'!CE185="Yes"),100-OFFSET('Water Data'!$G$5,0,10*ROW('Water Data'!G179)),NA())</f>
        <v>#N/A</v>
      </c>
      <c r="Q185" s="60" t="e">
        <f ca="true">+IF(AND(ISNUMBER(OFFSET('Water Data'!$G$7,0,10*ROW('Water Data'!G179))),'Data Summary'!CF185="Yes"),OFFSET('Water Data'!$G$7,0,10*ROW('Water Data'!G179)),NA())</f>
        <v>#N/A</v>
      </c>
      <c r="R185" s="60" t="e">
        <f ca="true">+IF(AND(ISNUMBER(OFFSET('Water Data'!$G$10,0,10*ROW('Water Data'!G179))),'Data Summary'!CG185="Yes"),OFFSET('Water Data'!$G$10,0,10*ROW('Water Data'!G179)),NA())</f>
        <v>#N/A</v>
      </c>
      <c r="S185" s="60" t="e">
        <f ca="true">+IF(AND(ISNUMBER(OFFSET('Water Data'!$H$5,0,10*ROW('Water Data'!H179))),'Data Summary'!CH185="Yes"),100-OFFSET('Water Data'!$H$5,0,10*ROW('Water Data'!H179)),NA())</f>
        <v>#N/A</v>
      </c>
      <c r="T185" s="60" t="e">
        <f ca="true">+IF(AND(ISNUMBER(OFFSET('Water Data'!$H$7,0,10*ROW('Water Data'!H179))),'Data Summary'!CI185="Yes"),OFFSET('Water Data'!$H$7,0,10*ROW('Water Data'!H179)),NA())</f>
        <v>#N/A</v>
      </c>
      <c r="U185" s="60" t="e">
        <f ca="true">+IF(AND(ISNUMBER(OFFSET('Water Data'!$H$10,0,10*ROW('Water Data'!H179))),'Data Summary'!CJ185="Yes"),OFFSET('Water Data'!$H$10,0,10*ROW('Water Data'!H179)),NA())</f>
        <v>#N/A</v>
      </c>
      <c r="V185" s="106" t="e">
        <f ca="true">+IF(AND(ISNUMBER(OFFSET('Sanitation Data'!$C$5,0,10*ROW('Sanitation Data'!C179))),'Data Summary'!CK185="Yes"),100-OFFSET('Sanitation Data'!$C$5,0,10*ROW('Sanitation Data'!C179)),NA())</f>
        <v>#N/A</v>
      </c>
      <c r="W185" s="106" t="e">
        <f ca="true">+IF(AND(ISNUMBER(OFFSET('Sanitation Data'!$C$7,0,10*ROW('Sanitation Data'!C179))),'Data Summary'!CL185="Yes"),OFFSET('Sanitation Data'!$C$7,0,10*ROW('Sanitation Data'!C179)),NA())</f>
        <v>#N/A</v>
      </c>
      <c r="X185" s="106" t="e">
        <f ca="true">+IF(AND(ISNUMBER(OFFSET('Sanitation Data'!$C$11,0,10*ROW('Sanitation Data'!C179))),'Data Summary'!CM185="Yes"),OFFSET('Sanitation Data'!$C$11,0,10*ROW('Sanitation Data'!C179)),NA())</f>
        <v>#N/A</v>
      </c>
      <c r="Y185" s="106" t="e">
        <f ca="true">+IF(AND(ISNUMBER(OFFSET('Sanitation Data'!$C$12,0,10*ROW('Sanitation Data'!C179))),'Data Summary'!CN185="Yes"),OFFSET('Sanitation Data'!$C$12,0,10*ROW('Sanitation Data'!C179)),NA())</f>
        <v>#N/A</v>
      </c>
      <c r="Z185" s="106" t="e">
        <f ca="true">+IF(AND(ISNUMBER(OFFSET('Sanitation Data'!$C$13,0,10*ROW('Sanitation Data'!C179))),'Data Summary'!CO185="Yes"),OFFSET('Sanitation Data'!$C$13,0,10*ROW('Sanitation Data'!C179)),NA())</f>
        <v>#N/A</v>
      </c>
      <c r="AA185" s="106" t="e">
        <f ca="true">+IF(AND(ISNUMBER(OFFSET('Sanitation Data'!$D$5,0,10*ROW('Sanitation Data'!D179))),'Data Summary'!CP185="Yes"),100-OFFSET('Sanitation Data'!$D$5,0,10*ROW('Sanitation Data'!D179)),NA())</f>
        <v>#N/A</v>
      </c>
      <c r="AB185" s="106" t="e">
        <f ca="true">+IF(AND(ISNUMBER(OFFSET('Sanitation Data'!$D$7,0,10*ROW('Sanitation Data'!D179))),'Data Summary'!CQ185="Yes"),OFFSET('Sanitation Data'!$D$7,0,10*ROW('Sanitation Data'!D179)),NA())</f>
        <v>#N/A</v>
      </c>
      <c r="AC185" s="106" t="e">
        <f ca="true">+IF(AND(ISNUMBER(OFFSET('Sanitation Data'!$D$11,0,10*ROW('Sanitation Data'!D179))),'Data Summary'!CR185="Yes"),OFFSET('Sanitation Data'!$D$11,0,10*ROW('Sanitation Data'!D179)),NA())</f>
        <v>#N/A</v>
      </c>
      <c r="AD185" s="106" t="e">
        <f ca="true">+IF(AND(ISNUMBER(OFFSET('Sanitation Data'!$D$12,0,10*ROW('Sanitation Data'!D179))),'Data Summary'!CS185="Yes"),OFFSET('Sanitation Data'!$D$12,0,10*ROW('Sanitation Data'!D179)),NA())</f>
        <v>#N/A</v>
      </c>
      <c r="AE185" s="106" t="e">
        <f ca="true">+IF(AND(ISNUMBER(OFFSET('Sanitation Data'!$D$13,0,10*ROW('Sanitation Data'!D179))),'Data Summary'!CT185="Yes"),OFFSET('Sanitation Data'!$D$13,0,10*ROW('Sanitation Data'!D179)),NA())</f>
        <v>#N/A</v>
      </c>
      <c r="AF185" s="106" t="e">
        <f ca="true">+IF(AND(ISNUMBER(OFFSET('Sanitation Data'!$E$5,0,10*ROW('Sanitation Data'!E179))),'Data Summary'!CU185="Yes"),100-OFFSET('Sanitation Data'!$E$5,0,10*ROW('Sanitation Data'!E179)),NA())</f>
        <v>#N/A</v>
      </c>
      <c r="AG185" s="106" t="e">
        <f ca="true">+IF(AND(ISNUMBER(OFFSET('Sanitation Data'!$E$7,0,10*ROW('Sanitation Data'!E179))),'Data Summary'!CV185="Yes"),OFFSET('Sanitation Data'!$E$7,0,10*ROW('Sanitation Data'!E179)),NA())</f>
        <v>#N/A</v>
      </c>
      <c r="AH185" s="106" t="e">
        <f ca="true">+IF(AND(ISNUMBER(OFFSET('Sanitation Data'!$E$11,0,10*ROW('Sanitation Data'!E179))),'Data Summary'!CW185="Yes"),OFFSET('Sanitation Data'!$E$11,0,10*ROW('Sanitation Data'!E179)),NA())</f>
        <v>#N/A</v>
      </c>
      <c r="AI185" s="106" t="e">
        <f ca="true">+IF(AND(ISNUMBER(OFFSET('Sanitation Data'!$E$12,0,10*ROW('Sanitation Data'!E179))),'Data Summary'!CX185="Yes"),OFFSET('Sanitation Data'!$E$12,0,10*ROW('Sanitation Data'!E179)),NA())</f>
        <v>#N/A</v>
      </c>
      <c r="AJ185" s="106" t="e">
        <f ca="true">+IF(AND(ISNUMBER(OFFSET('Sanitation Data'!$E$13,0,10*ROW('Sanitation Data'!E179))),'Data Summary'!CY185="Yes"),OFFSET('Sanitation Data'!$E$13,0,10*ROW('Sanitation Data'!E179)),NA())</f>
        <v>#N/A</v>
      </c>
      <c r="AK185" s="106" t="e">
        <f ca="true">+IF(AND(ISNUMBER(OFFSET('Sanitation Data'!$F$5,0,10*ROW('Sanitation Data'!F179))),'Data Summary'!CZ185="Yes"),100-OFFSET('Sanitation Data'!$F$5,0,10*ROW('Sanitation Data'!F179)),NA())</f>
        <v>#N/A</v>
      </c>
      <c r="AL185" s="106" t="e">
        <f ca="true">+IF(AND(ISNUMBER(OFFSET('Sanitation Data'!$F$7,0,10*ROW('Sanitation Data'!F179))),'Data Summary'!DA185="Yes"),OFFSET('Sanitation Data'!$F$7,0,10*ROW('Sanitation Data'!F179)),NA())</f>
        <v>#N/A</v>
      </c>
      <c r="AM185" s="106" t="e">
        <f ca="true">+IF(AND(ISNUMBER(OFFSET('Sanitation Data'!$F$11,0,10*ROW('Sanitation Data'!F179))),'Data Summary'!DB185="Yes"),OFFSET('Sanitation Data'!$F$11,0,10*ROW('Sanitation Data'!F179)),NA())</f>
        <v>#N/A</v>
      </c>
      <c r="AN185" s="106" t="e">
        <f ca="true">+IF(AND(ISNUMBER(OFFSET('Sanitation Data'!$F$12,0,10*ROW('Sanitation Data'!F179))),'Data Summary'!DC185="Yes"),OFFSET('Sanitation Data'!$F$12,0,10*ROW('Sanitation Data'!F179)),NA())</f>
        <v>#N/A</v>
      </c>
      <c r="AO185" s="106" t="e">
        <f ca="true">+IF(AND(ISNUMBER(OFFSET('Sanitation Data'!$F$13,0,10*ROW('Sanitation Data'!F179))),'Data Summary'!DD185="Yes"),OFFSET('Sanitation Data'!$F$13,0,10*ROW('Sanitation Data'!F179)),NA())</f>
        <v>#N/A</v>
      </c>
      <c r="AP185" s="106" t="e">
        <f ca="true">+IF(AND(ISNUMBER(OFFSET('Sanitation Data'!$G$5,0,10*ROW('Sanitation Data'!G179))),'Data Summary'!DE185="Yes"),100-OFFSET('Sanitation Data'!$G$5,0,10*ROW('Sanitation Data'!G179)),NA())</f>
        <v>#N/A</v>
      </c>
      <c r="AQ185" s="106" t="e">
        <f ca="true">+IF(AND(ISNUMBER(OFFSET('Sanitation Data'!$G$7,0,10*ROW('Sanitation Data'!G179))),'Data Summary'!DF185="Yes"),OFFSET('Sanitation Data'!$G$7,0,10*ROW('Sanitation Data'!G179)),NA())</f>
        <v>#N/A</v>
      </c>
      <c r="AR185" s="106" t="e">
        <f ca="true">+IF(AND(ISNUMBER(OFFSET('Sanitation Data'!$G$11,0,10*ROW('Sanitation Data'!G179))),'Data Summary'!DG185="Yes"),OFFSET('Sanitation Data'!$G$11,0,10*ROW('Sanitation Data'!G179)),NA())</f>
        <v>#N/A</v>
      </c>
      <c r="AS185" s="106" t="e">
        <f ca="true">+IF(AND(ISNUMBER(OFFSET('Sanitation Data'!$G$12,0,10*ROW('Sanitation Data'!G179))),'Data Summary'!DH185="Yes"),OFFSET('Sanitation Data'!$G$12,0,10*ROW('Sanitation Data'!G179)),NA())</f>
        <v>#N/A</v>
      </c>
      <c r="AT185" s="106" t="e">
        <f ca="true">+IF(AND(ISNUMBER(OFFSET('Sanitation Data'!$G$13,0,10*ROW('Sanitation Data'!G179))),'Data Summary'!DI185="Yes"),OFFSET('Sanitation Data'!$G$13,0,10*ROW('Sanitation Data'!G179)),NA())</f>
        <v>#N/A</v>
      </c>
      <c r="AU185" s="106" t="e">
        <f ca="true">+IF(AND(ISNUMBER(OFFSET('Sanitation Data'!$H$5,0,10*ROW('Sanitation Data'!H179))),'Data Summary'!DJ185="Yes"),100-OFFSET('Sanitation Data'!$H$5,0,10*ROW('Sanitation Data'!H179)),NA())</f>
        <v>#N/A</v>
      </c>
      <c r="AV185" s="106" t="e">
        <f ca="true">+IF(AND(ISNUMBER(OFFSET('Sanitation Data'!$H$7,0,10*ROW('Sanitation Data'!H179))),'Data Summary'!DK185="Yes"),OFFSET('Sanitation Data'!$H$7,0,10*ROW('Sanitation Data'!H179)),NA())</f>
        <v>#N/A</v>
      </c>
      <c r="AW185" s="106" t="e">
        <f ca="true">+IF(AND(ISNUMBER(OFFSET('Sanitation Data'!$H$11,0,10*ROW('Sanitation Data'!H179))),'Data Summary'!DL185="Yes"),OFFSET('Sanitation Data'!$H$11,0,10*ROW('Sanitation Data'!H179)),NA())</f>
        <v>#N/A</v>
      </c>
      <c r="AX185" s="106" t="e">
        <f ca="true">+IF(AND(ISNUMBER(OFFSET('Sanitation Data'!$H$12,0,10*ROW('Sanitation Data'!H179))),'Data Summary'!DM185="Yes"),OFFSET('Sanitation Data'!$H$12,0,10*ROW('Sanitation Data'!H179)),NA())</f>
        <v>#N/A</v>
      </c>
      <c r="AY185" s="106" t="e">
        <f ca="true">+IF(AND(ISNUMBER(OFFSET('Sanitation Data'!$H$13,0,10*ROW('Sanitation Data'!H179))),'Data Summary'!DN185="Yes"),OFFSET('Sanitation Data'!$H$13,0,10*ROW('Sanitation Data'!H179)),NA())</f>
        <v>#N/A</v>
      </c>
      <c r="AZ185" s="111" t="e">
        <f ca="true">+IF(AND(ISNUMBER(OFFSET('Hygiene Data'!$C$6,0,10*ROW('Hygiene Data'!C179))),'Data Summary'!DO185="Yes"),OFFSET('Hygiene Data'!$C$6,0,10*ROW('Hygiene Data'!C179)),NA())</f>
        <v>#N/A</v>
      </c>
      <c r="BA185" s="111" t="e">
        <f ca="true">+IF(AND(ISNUMBER(OFFSET('Hygiene Data'!$C$8,0,10*ROW('Hygiene Data'!C179))),'Data Summary'!DP185="Yes"),OFFSET('Hygiene Data'!$C$8,0,10*ROW('Hygiene Data'!C179)),NA())</f>
        <v>#N/A</v>
      </c>
      <c r="BB185" s="111" t="e">
        <f ca="true">+IF(AND(ISNUMBER(OFFSET('Hygiene Data'!$C$10,0,10*ROW('Hygiene Data'!C179))),'Data Summary'!DQ185="Yes"),OFFSET('Hygiene Data'!$C$10,0,10*ROW('Hygiene Data'!C179)),NA())</f>
        <v>#N/A</v>
      </c>
      <c r="BC185" s="111" t="e">
        <f ca="true">+IF(AND(ISNUMBER(OFFSET('Hygiene Data'!$D$6,0,10*ROW('Hygiene Data'!D179))),'Data Summary'!DR185="Yes"),OFFSET('Hygiene Data'!$D$6,0,10*ROW('Hygiene Data'!D179)),NA())</f>
        <v>#N/A</v>
      </c>
      <c r="BD185" s="111" t="e">
        <f ca="true">+IF(AND(ISNUMBER(OFFSET('Hygiene Data'!$D$8,0,10*ROW('Hygiene Data'!D179))),'Data Summary'!DS185="Yes"),OFFSET('Hygiene Data'!$D$8,0,10*ROW('Hygiene Data'!D179)),NA())</f>
        <v>#N/A</v>
      </c>
      <c r="BE185" s="111" t="e">
        <f ca="true">+IF(AND(ISNUMBER(OFFSET('Hygiene Data'!$D$10,0,10*ROW('Hygiene Data'!D179))),'Data Summary'!DT185="Yes"),OFFSET('Hygiene Data'!$D$10,0,10*ROW('Hygiene Data'!D179)),NA())</f>
        <v>#N/A</v>
      </c>
      <c r="BF185" s="111" t="e">
        <f ca="true">+IF(AND(ISNUMBER(OFFSET('Hygiene Data'!$E$6,0,10*ROW('Hygiene Data'!E179))),'Data Summary'!DU185="Yes"),OFFSET('Hygiene Data'!$E$6,0,10*ROW('Hygiene Data'!E179)),NA())</f>
        <v>#N/A</v>
      </c>
      <c r="BG185" s="111" t="e">
        <f ca="true">+IF(AND(ISNUMBER(OFFSET('Hygiene Data'!$E$8,0,10*ROW('Hygiene Data'!E179))),'Data Summary'!DV185="Yes"),OFFSET('Hygiene Data'!$E$8,0,10*ROW('Hygiene Data'!E179)),NA())</f>
        <v>#N/A</v>
      </c>
      <c r="BH185" s="111" t="e">
        <f ca="true">+IF(AND(ISNUMBER(OFFSET('Hygiene Data'!$E$10,0,10*ROW('Hygiene Data'!E179))),'Data Summary'!DW185="Yes"),OFFSET('Hygiene Data'!$E$10,0,10*ROW('Hygiene Data'!E179)),NA())</f>
        <v>#N/A</v>
      </c>
      <c r="BI185" s="111" t="e">
        <f ca="true">+IF(AND(ISNUMBER(OFFSET('Hygiene Data'!$F$6,0,10*ROW('Hygiene Data'!F179))),'Data Summary'!DX185="Yes"),OFFSET('Hygiene Data'!$F$6,0,10*ROW('Hygiene Data'!F179)),NA())</f>
        <v>#N/A</v>
      </c>
      <c r="BJ185" s="111" t="e">
        <f ca="true">+IF(AND(ISNUMBER(OFFSET('Hygiene Data'!$F$8,0,10*ROW('Hygiene Data'!F179))),'Data Summary'!DY185="Yes"),OFFSET('Hygiene Data'!$F$8,0,10*ROW('Hygiene Data'!F179)),NA())</f>
        <v>#N/A</v>
      </c>
      <c r="BK185" s="111" t="e">
        <f ca="true">+IF(AND(ISNUMBER(OFFSET('Hygiene Data'!$F$10,0,10*ROW('Hygiene Data'!F179))),'Data Summary'!DZ185="Yes"),OFFSET('Hygiene Data'!$F$10,0,10*ROW('Hygiene Data'!F179)),NA())</f>
        <v>#N/A</v>
      </c>
      <c r="BL185" s="111" t="e">
        <f ca="true">+IF(AND(ISNUMBER(OFFSET('Hygiene Data'!$G$6,0,10*ROW('Hygiene Data'!G179))),'Data Summary'!EA185="Yes"),OFFSET('Hygiene Data'!$G$6,0,10*ROW('Hygiene Data'!G179)),NA())</f>
        <v>#N/A</v>
      </c>
      <c r="BM185" s="111" t="e">
        <f ca="true">+IF(AND(ISNUMBER(OFFSET('Hygiene Data'!$G$8,0,10*ROW('Hygiene Data'!G179))),'Data Summary'!EB185="Yes"),OFFSET('Hygiene Data'!$G$8,0,10*ROW('Hygiene Data'!G179)),NA())</f>
        <v>#N/A</v>
      </c>
      <c r="BN185" s="111" t="e">
        <f ca="true">+IF(AND(ISNUMBER(OFFSET('Hygiene Data'!$G$10,0,10*ROW('Hygiene Data'!G179))),'Data Summary'!EC185="Yes"),OFFSET('Hygiene Data'!$G$10,0,10*ROW('Hygiene Data'!G179)),NA())</f>
        <v>#N/A</v>
      </c>
      <c r="BO185" s="111" t="e">
        <f ca="true">+IF(AND(ISNUMBER(OFFSET('Hygiene Data'!$H$6,0,10*ROW('Hygiene Data'!H179))),'Data Summary'!ED185="Yes"),OFFSET('Hygiene Data'!$H$6,0,10*ROW('Hygiene Data'!H179)),NA())</f>
        <v>#N/A</v>
      </c>
      <c r="BP185" s="111" t="e">
        <f ca="true">+IF(AND(ISNUMBER(OFFSET('Hygiene Data'!$H$8,0,10*ROW('Hygiene Data'!H179))),'Data Summary'!EE185="Yes"),OFFSET('Hygiene Data'!$H$8,0,10*ROW('Hygiene Data'!H179)),NA())</f>
        <v>#N/A</v>
      </c>
      <c r="BQ185" s="111" t="e">
        <f ca="true">+IF(AND(ISNUMBER(OFFSET('Hygiene Data'!$H$10,0,10*ROW('Hygiene Data'!H179))),'Data Summary'!EF185="Yes"),OFFSET('Hygiene Data'!$H$10,0,10*ROW('Hygiene Data'!H179)),NA())</f>
        <v>#N/A</v>
      </c>
    </row>
    <row r="186" x14ac:dyDescent="0.2">
      <c r="A186" s="59" t="e">
        <f ca="true">+IF(OFFSET('Water Data'!$B$1,0,10*ROW('Water Data'!B180))="",NA(),OFFSET('Water Data'!$B$1,0,10*ROW('Water Data'!B180)))</f>
        <v>#N/A</v>
      </c>
      <c r="B186" s="59" t="e">
        <f ca="true">+IF(OFFSET('Water Data'!$A$3,0,10*ROW('Water Data'!A183))="",NA(),OFFSET('Water Data'!$A$3,0,10*ROW('Water Data'!A183)))</f>
        <v>#N/A</v>
      </c>
      <c r="C186" s="59" t="e">
        <f ca="true">+IF(OFFSET('Water Data'!$C$3,0,10*ROW('Water Data'!C183))="",NA(),OFFSET('Water Data'!$C$3,0,10*ROW('Water Data'!C183)))</f>
        <v>#N/A</v>
      </c>
      <c r="D186" s="60" t="e">
        <f ca="true">+IF(AND(ISNUMBER(OFFSET('Water Data'!$C$5,0,10*ROW('Water Data'!C180))),'Data Summary'!BS186="Yes"),100-OFFSET('Water Data'!$C$5,0,10*ROW('Water Data'!C180)),NA())</f>
        <v>#N/A</v>
      </c>
      <c r="E186" s="60" t="e">
        <f ca="true">+IF(AND(ISNUMBER(OFFSET('Water Data'!$C$7,0,10*ROW('Water Data'!C180))),'Data Summary'!BT186="Yes"),OFFSET('Water Data'!$C$7,0,10*ROW('Water Data'!C180)),NA())</f>
        <v>#N/A</v>
      </c>
      <c r="F186" s="60" t="e">
        <f ca="true">+IF(AND(ISNUMBER(OFFSET('Water Data'!$C$10,0,10*ROW('Water Data'!C180))),'Data Summary'!BU186="Yes"),OFFSET('Water Data'!$C$10,0,10*ROW('Water Data'!C180)),NA())</f>
        <v>#N/A</v>
      </c>
      <c r="G186" s="60" t="e">
        <f ca="true">+IF(AND(ISNUMBER(OFFSET('Water Data'!$D$5,0,10*ROW('Water Data'!D180))),'Data Summary'!BV186="Yes"),100-OFFSET('Water Data'!$D$5,0,10*ROW('Water Data'!D180)),NA())</f>
        <v>#N/A</v>
      </c>
      <c r="H186" s="60" t="e">
        <f ca="true">+IF(AND(ISNUMBER(OFFSET('Water Data'!$D$7,0,10*ROW('Water Data'!D180))),'Data Summary'!BW186="Yes"),OFFSET('Water Data'!$D$7,0,10*ROW('Water Data'!D180)),NA())</f>
        <v>#N/A</v>
      </c>
      <c r="I186" s="60" t="e">
        <f ca="true">+IF(AND(ISNUMBER(OFFSET('Water Data'!$D$10,0,10*ROW('Water Data'!D180))),'Data Summary'!BX186="Yes"),OFFSET('Water Data'!$D$10,0,10*ROW('Water Data'!D180)),NA())</f>
        <v>#N/A</v>
      </c>
      <c r="J186" s="60" t="e">
        <f ca="true">+IF(AND(ISNUMBER(OFFSET('Water Data'!$E$5,0,10*ROW('Water Data'!E180))),'Data Summary'!BY186="Yes"),100-OFFSET('Water Data'!$E$5,0,10*ROW('Water Data'!E180)),NA())</f>
        <v>#N/A</v>
      </c>
      <c r="K186" s="60" t="e">
        <f ca="true">+IF(AND(ISNUMBER(OFFSET('Water Data'!$E$7,0,10*ROW('Water Data'!E180))),'Data Summary'!BZ186="Yes"),OFFSET('Water Data'!$E$7,0,10*ROW('Water Data'!E180)),NA())</f>
        <v>#N/A</v>
      </c>
      <c r="L186" s="60" t="e">
        <f ca="true">+IF(AND(ISNUMBER(OFFSET('Water Data'!$E$10,0,10*ROW('Water Data'!E180))),'Data Summary'!CA186="Yes"),OFFSET('Water Data'!$E$10,0,10*ROW('Water Data'!E180)),NA())</f>
        <v>#N/A</v>
      </c>
      <c r="M186" s="60" t="e">
        <f ca="true">+IF(AND(ISNUMBER(OFFSET('Water Data'!$F$5,0,10*ROW('Water Data'!F180))),'Data Summary'!CB186="Yes"),100-OFFSET('Water Data'!$F$5,0,10*ROW('Water Data'!F180)),NA())</f>
        <v>#N/A</v>
      </c>
      <c r="N186" s="60" t="e">
        <f ca="true">+IF(AND(ISNUMBER(OFFSET('Water Data'!$F$7,0,10*ROW('Water Data'!F180))),'Data Summary'!CC186="Yes"),OFFSET('Water Data'!$F$7,0,10*ROW('Water Data'!F180)),NA())</f>
        <v>#N/A</v>
      </c>
      <c r="O186" s="60" t="e">
        <f ca="true">+IF(AND(ISNUMBER(OFFSET('Water Data'!$F$10,0,10*ROW('Water Data'!F180))),'Data Summary'!CD186="Yes"),OFFSET('Water Data'!$F$10,0,10*ROW('Water Data'!F180)),NA())</f>
        <v>#N/A</v>
      </c>
      <c r="P186" s="60" t="e">
        <f ca="true">+IF(AND(ISNUMBER(OFFSET('Water Data'!$G$5,0,10*ROW('Water Data'!G180))),'Data Summary'!CE186="Yes"),100-OFFSET('Water Data'!$G$5,0,10*ROW('Water Data'!G180)),NA())</f>
        <v>#N/A</v>
      </c>
      <c r="Q186" s="60" t="e">
        <f ca="true">+IF(AND(ISNUMBER(OFFSET('Water Data'!$G$7,0,10*ROW('Water Data'!G180))),'Data Summary'!CF186="Yes"),OFFSET('Water Data'!$G$7,0,10*ROW('Water Data'!G180)),NA())</f>
        <v>#N/A</v>
      </c>
      <c r="R186" s="60" t="e">
        <f ca="true">+IF(AND(ISNUMBER(OFFSET('Water Data'!$G$10,0,10*ROW('Water Data'!G180))),'Data Summary'!CG186="Yes"),OFFSET('Water Data'!$G$10,0,10*ROW('Water Data'!G180)),NA())</f>
        <v>#N/A</v>
      </c>
      <c r="S186" s="60" t="e">
        <f ca="true">+IF(AND(ISNUMBER(OFFSET('Water Data'!$H$5,0,10*ROW('Water Data'!H180))),'Data Summary'!CH186="Yes"),100-OFFSET('Water Data'!$H$5,0,10*ROW('Water Data'!H180)),NA())</f>
        <v>#N/A</v>
      </c>
      <c r="T186" s="60" t="e">
        <f ca="true">+IF(AND(ISNUMBER(OFFSET('Water Data'!$H$7,0,10*ROW('Water Data'!H180))),'Data Summary'!CI186="Yes"),OFFSET('Water Data'!$H$7,0,10*ROW('Water Data'!H180)),NA())</f>
        <v>#N/A</v>
      </c>
      <c r="U186" s="60" t="e">
        <f ca="true">+IF(AND(ISNUMBER(OFFSET('Water Data'!$H$10,0,10*ROW('Water Data'!H180))),'Data Summary'!CJ186="Yes"),OFFSET('Water Data'!$H$10,0,10*ROW('Water Data'!H180)),NA())</f>
        <v>#N/A</v>
      </c>
      <c r="V186" s="106" t="e">
        <f ca="true">+IF(AND(ISNUMBER(OFFSET('Sanitation Data'!$C$5,0,10*ROW('Sanitation Data'!C180))),'Data Summary'!CK186="Yes"),100-OFFSET('Sanitation Data'!$C$5,0,10*ROW('Sanitation Data'!C180)),NA())</f>
        <v>#N/A</v>
      </c>
      <c r="W186" s="106" t="e">
        <f ca="true">+IF(AND(ISNUMBER(OFFSET('Sanitation Data'!$C$7,0,10*ROW('Sanitation Data'!C180))),'Data Summary'!CL186="Yes"),OFFSET('Sanitation Data'!$C$7,0,10*ROW('Sanitation Data'!C180)),NA())</f>
        <v>#N/A</v>
      </c>
      <c r="X186" s="106" t="e">
        <f ca="true">+IF(AND(ISNUMBER(OFFSET('Sanitation Data'!$C$11,0,10*ROW('Sanitation Data'!C180))),'Data Summary'!CM186="Yes"),OFFSET('Sanitation Data'!$C$11,0,10*ROW('Sanitation Data'!C180)),NA())</f>
        <v>#N/A</v>
      </c>
      <c r="Y186" s="106" t="e">
        <f ca="true">+IF(AND(ISNUMBER(OFFSET('Sanitation Data'!$C$12,0,10*ROW('Sanitation Data'!C180))),'Data Summary'!CN186="Yes"),OFFSET('Sanitation Data'!$C$12,0,10*ROW('Sanitation Data'!C180)),NA())</f>
        <v>#N/A</v>
      </c>
      <c r="Z186" s="106" t="e">
        <f ca="true">+IF(AND(ISNUMBER(OFFSET('Sanitation Data'!$C$13,0,10*ROW('Sanitation Data'!C180))),'Data Summary'!CO186="Yes"),OFFSET('Sanitation Data'!$C$13,0,10*ROW('Sanitation Data'!C180)),NA())</f>
        <v>#N/A</v>
      </c>
      <c r="AA186" s="106" t="e">
        <f ca="true">+IF(AND(ISNUMBER(OFFSET('Sanitation Data'!$D$5,0,10*ROW('Sanitation Data'!D180))),'Data Summary'!CP186="Yes"),100-OFFSET('Sanitation Data'!$D$5,0,10*ROW('Sanitation Data'!D180)),NA())</f>
        <v>#N/A</v>
      </c>
      <c r="AB186" s="106" t="e">
        <f ca="true">+IF(AND(ISNUMBER(OFFSET('Sanitation Data'!$D$7,0,10*ROW('Sanitation Data'!D180))),'Data Summary'!CQ186="Yes"),OFFSET('Sanitation Data'!$D$7,0,10*ROW('Sanitation Data'!D180)),NA())</f>
        <v>#N/A</v>
      </c>
      <c r="AC186" s="106" t="e">
        <f ca="true">+IF(AND(ISNUMBER(OFFSET('Sanitation Data'!$D$11,0,10*ROW('Sanitation Data'!D180))),'Data Summary'!CR186="Yes"),OFFSET('Sanitation Data'!$D$11,0,10*ROW('Sanitation Data'!D180)),NA())</f>
        <v>#N/A</v>
      </c>
      <c r="AD186" s="106" t="e">
        <f ca="true">+IF(AND(ISNUMBER(OFFSET('Sanitation Data'!$D$12,0,10*ROW('Sanitation Data'!D180))),'Data Summary'!CS186="Yes"),OFFSET('Sanitation Data'!$D$12,0,10*ROW('Sanitation Data'!D180)),NA())</f>
        <v>#N/A</v>
      </c>
      <c r="AE186" s="106" t="e">
        <f ca="true">+IF(AND(ISNUMBER(OFFSET('Sanitation Data'!$D$13,0,10*ROW('Sanitation Data'!D180))),'Data Summary'!CT186="Yes"),OFFSET('Sanitation Data'!$D$13,0,10*ROW('Sanitation Data'!D180)),NA())</f>
        <v>#N/A</v>
      </c>
      <c r="AF186" s="106" t="e">
        <f ca="true">+IF(AND(ISNUMBER(OFFSET('Sanitation Data'!$E$5,0,10*ROW('Sanitation Data'!E180))),'Data Summary'!CU186="Yes"),100-OFFSET('Sanitation Data'!$E$5,0,10*ROW('Sanitation Data'!E180)),NA())</f>
        <v>#N/A</v>
      </c>
      <c r="AG186" s="106" t="e">
        <f ca="true">+IF(AND(ISNUMBER(OFFSET('Sanitation Data'!$E$7,0,10*ROW('Sanitation Data'!E180))),'Data Summary'!CV186="Yes"),OFFSET('Sanitation Data'!$E$7,0,10*ROW('Sanitation Data'!E180)),NA())</f>
        <v>#N/A</v>
      </c>
      <c r="AH186" s="106" t="e">
        <f ca="true">+IF(AND(ISNUMBER(OFFSET('Sanitation Data'!$E$11,0,10*ROW('Sanitation Data'!E180))),'Data Summary'!CW186="Yes"),OFFSET('Sanitation Data'!$E$11,0,10*ROW('Sanitation Data'!E180)),NA())</f>
        <v>#N/A</v>
      </c>
      <c r="AI186" s="106" t="e">
        <f ca="true">+IF(AND(ISNUMBER(OFFSET('Sanitation Data'!$E$12,0,10*ROW('Sanitation Data'!E180))),'Data Summary'!CX186="Yes"),OFFSET('Sanitation Data'!$E$12,0,10*ROW('Sanitation Data'!E180)),NA())</f>
        <v>#N/A</v>
      </c>
      <c r="AJ186" s="106" t="e">
        <f ca="true">+IF(AND(ISNUMBER(OFFSET('Sanitation Data'!$E$13,0,10*ROW('Sanitation Data'!E180))),'Data Summary'!CY186="Yes"),OFFSET('Sanitation Data'!$E$13,0,10*ROW('Sanitation Data'!E180)),NA())</f>
        <v>#N/A</v>
      </c>
      <c r="AK186" s="106" t="e">
        <f ca="true">+IF(AND(ISNUMBER(OFFSET('Sanitation Data'!$F$5,0,10*ROW('Sanitation Data'!F180))),'Data Summary'!CZ186="Yes"),100-OFFSET('Sanitation Data'!$F$5,0,10*ROW('Sanitation Data'!F180)),NA())</f>
        <v>#N/A</v>
      </c>
      <c r="AL186" s="106" t="e">
        <f ca="true">+IF(AND(ISNUMBER(OFFSET('Sanitation Data'!$F$7,0,10*ROW('Sanitation Data'!F180))),'Data Summary'!DA186="Yes"),OFFSET('Sanitation Data'!$F$7,0,10*ROW('Sanitation Data'!F180)),NA())</f>
        <v>#N/A</v>
      </c>
      <c r="AM186" s="106" t="e">
        <f ca="true">+IF(AND(ISNUMBER(OFFSET('Sanitation Data'!$F$11,0,10*ROW('Sanitation Data'!F180))),'Data Summary'!DB186="Yes"),OFFSET('Sanitation Data'!$F$11,0,10*ROW('Sanitation Data'!F180)),NA())</f>
        <v>#N/A</v>
      </c>
      <c r="AN186" s="106" t="e">
        <f ca="true">+IF(AND(ISNUMBER(OFFSET('Sanitation Data'!$F$12,0,10*ROW('Sanitation Data'!F180))),'Data Summary'!DC186="Yes"),OFFSET('Sanitation Data'!$F$12,0,10*ROW('Sanitation Data'!F180)),NA())</f>
        <v>#N/A</v>
      </c>
      <c r="AO186" s="106" t="e">
        <f ca="true">+IF(AND(ISNUMBER(OFFSET('Sanitation Data'!$F$13,0,10*ROW('Sanitation Data'!F180))),'Data Summary'!DD186="Yes"),OFFSET('Sanitation Data'!$F$13,0,10*ROW('Sanitation Data'!F180)),NA())</f>
        <v>#N/A</v>
      </c>
      <c r="AP186" s="106" t="e">
        <f ca="true">+IF(AND(ISNUMBER(OFFSET('Sanitation Data'!$G$5,0,10*ROW('Sanitation Data'!G180))),'Data Summary'!DE186="Yes"),100-OFFSET('Sanitation Data'!$G$5,0,10*ROW('Sanitation Data'!G180)),NA())</f>
        <v>#N/A</v>
      </c>
      <c r="AQ186" s="106" t="e">
        <f ca="true">+IF(AND(ISNUMBER(OFFSET('Sanitation Data'!$G$7,0,10*ROW('Sanitation Data'!G180))),'Data Summary'!DF186="Yes"),OFFSET('Sanitation Data'!$G$7,0,10*ROW('Sanitation Data'!G180)),NA())</f>
        <v>#N/A</v>
      </c>
      <c r="AR186" s="106" t="e">
        <f ca="true">+IF(AND(ISNUMBER(OFFSET('Sanitation Data'!$G$11,0,10*ROW('Sanitation Data'!G180))),'Data Summary'!DG186="Yes"),OFFSET('Sanitation Data'!$G$11,0,10*ROW('Sanitation Data'!G180)),NA())</f>
        <v>#N/A</v>
      </c>
      <c r="AS186" s="106" t="e">
        <f ca="true">+IF(AND(ISNUMBER(OFFSET('Sanitation Data'!$G$12,0,10*ROW('Sanitation Data'!G180))),'Data Summary'!DH186="Yes"),OFFSET('Sanitation Data'!$G$12,0,10*ROW('Sanitation Data'!G180)),NA())</f>
        <v>#N/A</v>
      </c>
      <c r="AT186" s="106" t="e">
        <f ca="true">+IF(AND(ISNUMBER(OFFSET('Sanitation Data'!$G$13,0,10*ROW('Sanitation Data'!G180))),'Data Summary'!DI186="Yes"),OFFSET('Sanitation Data'!$G$13,0,10*ROW('Sanitation Data'!G180)),NA())</f>
        <v>#N/A</v>
      </c>
      <c r="AU186" s="106" t="e">
        <f ca="true">+IF(AND(ISNUMBER(OFFSET('Sanitation Data'!$H$5,0,10*ROW('Sanitation Data'!H180))),'Data Summary'!DJ186="Yes"),100-OFFSET('Sanitation Data'!$H$5,0,10*ROW('Sanitation Data'!H180)),NA())</f>
        <v>#N/A</v>
      </c>
      <c r="AV186" s="106" t="e">
        <f ca="true">+IF(AND(ISNUMBER(OFFSET('Sanitation Data'!$H$7,0,10*ROW('Sanitation Data'!H180))),'Data Summary'!DK186="Yes"),OFFSET('Sanitation Data'!$H$7,0,10*ROW('Sanitation Data'!H180)),NA())</f>
        <v>#N/A</v>
      </c>
      <c r="AW186" s="106" t="e">
        <f ca="true">+IF(AND(ISNUMBER(OFFSET('Sanitation Data'!$H$11,0,10*ROW('Sanitation Data'!H180))),'Data Summary'!DL186="Yes"),OFFSET('Sanitation Data'!$H$11,0,10*ROW('Sanitation Data'!H180)),NA())</f>
        <v>#N/A</v>
      </c>
      <c r="AX186" s="106" t="e">
        <f ca="true">+IF(AND(ISNUMBER(OFFSET('Sanitation Data'!$H$12,0,10*ROW('Sanitation Data'!H180))),'Data Summary'!DM186="Yes"),OFFSET('Sanitation Data'!$H$12,0,10*ROW('Sanitation Data'!H180)),NA())</f>
        <v>#N/A</v>
      </c>
      <c r="AY186" s="106" t="e">
        <f ca="true">+IF(AND(ISNUMBER(OFFSET('Sanitation Data'!$H$13,0,10*ROW('Sanitation Data'!H180))),'Data Summary'!DN186="Yes"),OFFSET('Sanitation Data'!$H$13,0,10*ROW('Sanitation Data'!H180)),NA())</f>
        <v>#N/A</v>
      </c>
      <c r="AZ186" s="111" t="e">
        <f ca="true">+IF(AND(ISNUMBER(OFFSET('Hygiene Data'!$C$6,0,10*ROW('Hygiene Data'!C180))),'Data Summary'!DO186="Yes"),OFFSET('Hygiene Data'!$C$6,0,10*ROW('Hygiene Data'!C180)),NA())</f>
        <v>#N/A</v>
      </c>
      <c r="BA186" s="111" t="e">
        <f ca="true">+IF(AND(ISNUMBER(OFFSET('Hygiene Data'!$C$8,0,10*ROW('Hygiene Data'!C180))),'Data Summary'!DP186="Yes"),OFFSET('Hygiene Data'!$C$8,0,10*ROW('Hygiene Data'!C180)),NA())</f>
        <v>#N/A</v>
      </c>
      <c r="BB186" s="111" t="e">
        <f ca="true">+IF(AND(ISNUMBER(OFFSET('Hygiene Data'!$C$10,0,10*ROW('Hygiene Data'!C180))),'Data Summary'!DQ186="Yes"),OFFSET('Hygiene Data'!$C$10,0,10*ROW('Hygiene Data'!C180)),NA())</f>
        <v>#N/A</v>
      </c>
      <c r="BC186" s="111" t="e">
        <f ca="true">+IF(AND(ISNUMBER(OFFSET('Hygiene Data'!$D$6,0,10*ROW('Hygiene Data'!D180))),'Data Summary'!DR186="Yes"),OFFSET('Hygiene Data'!$D$6,0,10*ROW('Hygiene Data'!D180)),NA())</f>
        <v>#N/A</v>
      </c>
      <c r="BD186" s="111" t="e">
        <f ca="true">+IF(AND(ISNUMBER(OFFSET('Hygiene Data'!$D$8,0,10*ROW('Hygiene Data'!D180))),'Data Summary'!DS186="Yes"),OFFSET('Hygiene Data'!$D$8,0,10*ROW('Hygiene Data'!D180)),NA())</f>
        <v>#N/A</v>
      </c>
      <c r="BE186" s="111" t="e">
        <f ca="true">+IF(AND(ISNUMBER(OFFSET('Hygiene Data'!$D$10,0,10*ROW('Hygiene Data'!D180))),'Data Summary'!DT186="Yes"),OFFSET('Hygiene Data'!$D$10,0,10*ROW('Hygiene Data'!D180)),NA())</f>
        <v>#N/A</v>
      </c>
      <c r="BF186" s="111" t="e">
        <f ca="true">+IF(AND(ISNUMBER(OFFSET('Hygiene Data'!$E$6,0,10*ROW('Hygiene Data'!E180))),'Data Summary'!DU186="Yes"),OFFSET('Hygiene Data'!$E$6,0,10*ROW('Hygiene Data'!E180)),NA())</f>
        <v>#N/A</v>
      </c>
      <c r="BG186" s="111" t="e">
        <f ca="true">+IF(AND(ISNUMBER(OFFSET('Hygiene Data'!$E$8,0,10*ROW('Hygiene Data'!E180))),'Data Summary'!DV186="Yes"),OFFSET('Hygiene Data'!$E$8,0,10*ROW('Hygiene Data'!E180)),NA())</f>
        <v>#N/A</v>
      </c>
      <c r="BH186" s="111" t="e">
        <f ca="true">+IF(AND(ISNUMBER(OFFSET('Hygiene Data'!$E$10,0,10*ROW('Hygiene Data'!E180))),'Data Summary'!DW186="Yes"),OFFSET('Hygiene Data'!$E$10,0,10*ROW('Hygiene Data'!E180)),NA())</f>
        <v>#N/A</v>
      </c>
      <c r="BI186" s="111" t="e">
        <f ca="true">+IF(AND(ISNUMBER(OFFSET('Hygiene Data'!$F$6,0,10*ROW('Hygiene Data'!F180))),'Data Summary'!DX186="Yes"),OFFSET('Hygiene Data'!$F$6,0,10*ROW('Hygiene Data'!F180)),NA())</f>
        <v>#N/A</v>
      </c>
      <c r="BJ186" s="111" t="e">
        <f ca="true">+IF(AND(ISNUMBER(OFFSET('Hygiene Data'!$F$8,0,10*ROW('Hygiene Data'!F180))),'Data Summary'!DY186="Yes"),OFFSET('Hygiene Data'!$F$8,0,10*ROW('Hygiene Data'!F180)),NA())</f>
        <v>#N/A</v>
      </c>
      <c r="BK186" s="111" t="e">
        <f ca="true">+IF(AND(ISNUMBER(OFFSET('Hygiene Data'!$F$10,0,10*ROW('Hygiene Data'!F180))),'Data Summary'!DZ186="Yes"),OFFSET('Hygiene Data'!$F$10,0,10*ROW('Hygiene Data'!F180)),NA())</f>
        <v>#N/A</v>
      </c>
      <c r="BL186" s="111" t="e">
        <f ca="true">+IF(AND(ISNUMBER(OFFSET('Hygiene Data'!$G$6,0,10*ROW('Hygiene Data'!G180))),'Data Summary'!EA186="Yes"),OFFSET('Hygiene Data'!$G$6,0,10*ROW('Hygiene Data'!G180)),NA())</f>
        <v>#N/A</v>
      </c>
      <c r="BM186" s="111" t="e">
        <f ca="true">+IF(AND(ISNUMBER(OFFSET('Hygiene Data'!$G$8,0,10*ROW('Hygiene Data'!G180))),'Data Summary'!EB186="Yes"),OFFSET('Hygiene Data'!$G$8,0,10*ROW('Hygiene Data'!G180)),NA())</f>
        <v>#N/A</v>
      </c>
      <c r="BN186" s="111" t="e">
        <f ca="true">+IF(AND(ISNUMBER(OFFSET('Hygiene Data'!$G$10,0,10*ROW('Hygiene Data'!G180))),'Data Summary'!EC186="Yes"),OFFSET('Hygiene Data'!$G$10,0,10*ROW('Hygiene Data'!G180)),NA())</f>
        <v>#N/A</v>
      </c>
      <c r="BO186" s="111" t="e">
        <f ca="true">+IF(AND(ISNUMBER(OFFSET('Hygiene Data'!$H$6,0,10*ROW('Hygiene Data'!H180))),'Data Summary'!ED186="Yes"),OFFSET('Hygiene Data'!$H$6,0,10*ROW('Hygiene Data'!H180)),NA())</f>
        <v>#N/A</v>
      </c>
      <c r="BP186" s="111" t="e">
        <f ca="true">+IF(AND(ISNUMBER(OFFSET('Hygiene Data'!$H$8,0,10*ROW('Hygiene Data'!H180))),'Data Summary'!EE186="Yes"),OFFSET('Hygiene Data'!$H$8,0,10*ROW('Hygiene Data'!H180)),NA())</f>
        <v>#N/A</v>
      </c>
      <c r="BQ186" s="111" t="e">
        <f ca="true">+IF(AND(ISNUMBER(OFFSET('Hygiene Data'!$H$10,0,10*ROW('Hygiene Data'!H180))),'Data Summary'!EF186="Yes"),OFFSET('Hygiene Data'!$H$10,0,10*ROW('Hygiene Data'!H180)),NA())</f>
        <v>#N/A</v>
      </c>
    </row>
    <row r="187" x14ac:dyDescent="0.2">
      <c r="A187" s="59" t="e">
        <f ca="true">+IF(OFFSET('Water Data'!$B$1,0,10*ROW('Water Data'!B181))="",NA(),OFFSET('Water Data'!$B$1,0,10*ROW('Water Data'!B181)))</f>
        <v>#N/A</v>
      </c>
      <c r="B187" s="59" t="e">
        <f ca="true">+IF(OFFSET('Water Data'!$A$3,0,10*ROW('Water Data'!A184))="",NA(),OFFSET('Water Data'!$A$3,0,10*ROW('Water Data'!A184)))</f>
        <v>#N/A</v>
      </c>
      <c r="C187" s="59" t="e">
        <f ca="true">+IF(OFFSET('Water Data'!$C$3,0,10*ROW('Water Data'!C184))="",NA(),OFFSET('Water Data'!$C$3,0,10*ROW('Water Data'!C184)))</f>
        <v>#N/A</v>
      </c>
      <c r="D187" s="60" t="e">
        <f ca="true">+IF(AND(ISNUMBER(OFFSET('Water Data'!$C$5,0,10*ROW('Water Data'!C181))),'Data Summary'!BS187="Yes"),100-OFFSET('Water Data'!$C$5,0,10*ROW('Water Data'!C181)),NA())</f>
        <v>#N/A</v>
      </c>
      <c r="E187" s="60" t="e">
        <f ca="true">+IF(AND(ISNUMBER(OFFSET('Water Data'!$C$7,0,10*ROW('Water Data'!C181))),'Data Summary'!BT187="Yes"),OFFSET('Water Data'!$C$7,0,10*ROW('Water Data'!C181)),NA())</f>
        <v>#N/A</v>
      </c>
      <c r="F187" s="60" t="e">
        <f ca="true">+IF(AND(ISNUMBER(OFFSET('Water Data'!$C$10,0,10*ROW('Water Data'!C181))),'Data Summary'!BU187="Yes"),OFFSET('Water Data'!$C$10,0,10*ROW('Water Data'!C181)),NA())</f>
        <v>#N/A</v>
      </c>
      <c r="G187" s="60" t="e">
        <f ca="true">+IF(AND(ISNUMBER(OFFSET('Water Data'!$D$5,0,10*ROW('Water Data'!D181))),'Data Summary'!BV187="Yes"),100-OFFSET('Water Data'!$D$5,0,10*ROW('Water Data'!D181)),NA())</f>
        <v>#N/A</v>
      </c>
      <c r="H187" s="60" t="e">
        <f ca="true">+IF(AND(ISNUMBER(OFFSET('Water Data'!$D$7,0,10*ROW('Water Data'!D181))),'Data Summary'!BW187="Yes"),OFFSET('Water Data'!$D$7,0,10*ROW('Water Data'!D181)),NA())</f>
        <v>#N/A</v>
      </c>
      <c r="I187" s="60" t="e">
        <f ca="true">+IF(AND(ISNUMBER(OFFSET('Water Data'!$D$10,0,10*ROW('Water Data'!D181))),'Data Summary'!BX187="Yes"),OFFSET('Water Data'!$D$10,0,10*ROW('Water Data'!D181)),NA())</f>
        <v>#N/A</v>
      </c>
      <c r="J187" s="60" t="e">
        <f ca="true">+IF(AND(ISNUMBER(OFFSET('Water Data'!$E$5,0,10*ROW('Water Data'!E181))),'Data Summary'!BY187="Yes"),100-OFFSET('Water Data'!$E$5,0,10*ROW('Water Data'!E181)),NA())</f>
        <v>#N/A</v>
      </c>
      <c r="K187" s="60" t="e">
        <f ca="true">+IF(AND(ISNUMBER(OFFSET('Water Data'!$E$7,0,10*ROW('Water Data'!E181))),'Data Summary'!BZ187="Yes"),OFFSET('Water Data'!$E$7,0,10*ROW('Water Data'!E181)),NA())</f>
        <v>#N/A</v>
      </c>
      <c r="L187" s="60" t="e">
        <f ca="true">+IF(AND(ISNUMBER(OFFSET('Water Data'!$E$10,0,10*ROW('Water Data'!E181))),'Data Summary'!CA187="Yes"),OFFSET('Water Data'!$E$10,0,10*ROW('Water Data'!E181)),NA())</f>
        <v>#N/A</v>
      </c>
      <c r="M187" s="60" t="e">
        <f ca="true">+IF(AND(ISNUMBER(OFFSET('Water Data'!$F$5,0,10*ROW('Water Data'!F181))),'Data Summary'!CB187="Yes"),100-OFFSET('Water Data'!$F$5,0,10*ROW('Water Data'!F181)),NA())</f>
        <v>#N/A</v>
      </c>
      <c r="N187" s="60" t="e">
        <f ca="true">+IF(AND(ISNUMBER(OFFSET('Water Data'!$F$7,0,10*ROW('Water Data'!F181))),'Data Summary'!CC187="Yes"),OFFSET('Water Data'!$F$7,0,10*ROW('Water Data'!F181)),NA())</f>
        <v>#N/A</v>
      </c>
      <c r="O187" s="60" t="e">
        <f ca="true">+IF(AND(ISNUMBER(OFFSET('Water Data'!$F$10,0,10*ROW('Water Data'!F181))),'Data Summary'!CD187="Yes"),OFFSET('Water Data'!$F$10,0,10*ROW('Water Data'!F181)),NA())</f>
        <v>#N/A</v>
      </c>
      <c r="P187" s="60" t="e">
        <f ca="true">+IF(AND(ISNUMBER(OFFSET('Water Data'!$G$5,0,10*ROW('Water Data'!G181))),'Data Summary'!CE187="Yes"),100-OFFSET('Water Data'!$G$5,0,10*ROW('Water Data'!G181)),NA())</f>
        <v>#N/A</v>
      </c>
      <c r="Q187" s="60" t="e">
        <f ca="true">+IF(AND(ISNUMBER(OFFSET('Water Data'!$G$7,0,10*ROW('Water Data'!G181))),'Data Summary'!CF187="Yes"),OFFSET('Water Data'!$G$7,0,10*ROW('Water Data'!G181)),NA())</f>
        <v>#N/A</v>
      </c>
      <c r="R187" s="60" t="e">
        <f ca="true">+IF(AND(ISNUMBER(OFFSET('Water Data'!$G$10,0,10*ROW('Water Data'!G181))),'Data Summary'!CG187="Yes"),OFFSET('Water Data'!$G$10,0,10*ROW('Water Data'!G181)),NA())</f>
        <v>#N/A</v>
      </c>
      <c r="S187" s="60" t="e">
        <f ca="true">+IF(AND(ISNUMBER(OFFSET('Water Data'!$H$5,0,10*ROW('Water Data'!H181))),'Data Summary'!CH187="Yes"),100-OFFSET('Water Data'!$H$5,0,10*ROW('Water Data'!H181)),NA())</f>
        <v>#N/A</v>
      </c>
      <c r="T187" s="60" t="e">
        <f ca="true">+IF(AND(ISNUMBER(OFFSET('Water Data'!$H$7,0,10*ROW('Water Data'!H181))),'Data Summary'!CI187="Yes"),OFFSET('Water Data'!$H$7,0,10*ROW('Water Data'!H181)),NA())</f>
        <v>#N/A</v>
      </c>
      <c r="U187" s="60" t="e">
        <f ca="true">+IF(AND(ISNUMBER(OFFSET('Water Data'!$H$10,0,10*ROW('Water Data'!H181))),'Data Summary'!CJ187="Yes"),OFFSET('Water Data'!$H$10,0,10*ROW('Water Data'!H181)),NA())</f>
        <v>#N/A</v>
      </c>
      <c r="V187" s="106" t="e">
        <f ca="true">+IF(AND(ISNUMBER(OFFSET('Sanitation Data'!$C$5,0,10*ROW('Sanitation Data'!C181))),'Data Summary'!CK187="Yes"),100-OFFSET('Sanitation Data'!$C$5,0,10*ROW('Sanitation Data'!C181)),NA())</f>
        <v>#N/A</v>
      </c>
      <c r="W187" s="106" t="e">
        <f ca="true">+IF(AND(ISNUMBER(OFFSET('Sanitation Data'!$C$7,0,10*ROW('Sanitation Data'!C181))),'Data Summary'!CL187="Yes"),OFFSET('Sanitation Data'!$C$7,0,10*ROW('Sanitation Data'!C181)),NA())</f>
        <v>#N/A</v>
      </c>
      <c r="X187" s="106" t="e">
        <f ca="true">+IF(AND(ISNUMBER(OFFSET('Sanitation Data'!$C$11,0,10*ROW('Sanitation Data'!C181))),'Data Summary'!CM187="Yes"),OFFSET('Sanitation Data'!$C$11,0,10*ROW('Sanitation Data'!C181)),NA())</f>
        <v>#N/A</v>
      </c>
      <c r="Y187" s="106" t="e">
        <f ca="true">+IF(AND(ISNUMBER(OFFSET('Sanitation Data'!$C$12,0,10*ROW('Sanitation Data'!C181))),'Data Summary'!CN187="Yes"),OFFSET('Sanitation Data'!$C$12,0,10*ROW('Sanitation Data'!C181)),NA())</f>
        <v>#N/A</v>
      </c>
      <c r="Z187" s="106" t="e">
        <f ca="true">+IF(AND(ISNUMBER(OFFSET('Sanitation Data'!$C$13,0,10*ROW('Sanitation Data'!C181))),'Data Summary'!CO187="Yes"),OFFSET('Sanitation Data'!$C$13,0,10*ROW('Sanitation Data'!C181)),NA())</f>
        <v>#N/A</v>
      </c>
      <c r="AA187" s="106" t="e">
        <f ca="true">+IF(AND(ISNUMBER(OFFSET('Sanitation Data'!$D$5,0,10*ROW('Sanitation Data'!D181))),'Data Summary'!CP187="Yes"),100-OFFSET('Sanitation Data'!$D$5,0,10*ROW('Sanitation Data'!D181)),NA())</f>
        <v>#N/A</v>
      </c>
      <c r="AB187" s="106" t="e">
        <f ca="true">+IF(AND(ISNUMBER(OFFSET('Sanitation Data'!$D$7,0,10*ROW('Sanitation Data'!D181))),'Data Summary'!CQ187="Yes"),OFFSET('Sanitation Data'!$D$7,0,10*ROW('Sanitation Data'!D181)),NA())</f>
        <v>#N/A</v>
      </c>
      <c r="AC187" s="106" t="e">
        <f ca="true">+IF(AND(ISNUMBER(OFFSET('Sanitation Data'!$D$11,0,10*ROW('Sanitation Data'!D181))),'Data Summary'!CR187="Yes"),OFFSET('Sanitation Data'!$D$11,0,10*ROW('Sanitation Data'!D181)),NA())</f>
        <v>#N/A</v>
      </c>
      <c r="AD187" s="106" t="e">
        <f ca="true">+IF(AND(ISNUMBER(OFFSET('Sanitation Data'!$D$12,0,10*ROW('Sanitation Data'!D181))),'Data Summary'!CS187="Yes"),OFFSET('Sanitation Data'!$D$12,0,10*ROW('Sanitation Data'!D181)),NA())</f>
        <v>#N/A</v>
      </c>
      <c r="AE187" s="106" t="e">
        <f ca="true">+IF(AND(ISNUMBER(OFFSET('Sanitation Data'!$D$13,0,10*ROW('Sanitation Data'!D181))),'Data Summary'!CT187="Yes"),OFFSET('Sanitation Data'!$D$13,0,10*ROW('Sanitation Data'!D181)),NA())</f>
        <v>#N/A</v>
      </c>
      <c r="AF187" s="106" t="e">
        <f ca="true">+IF(AND(ISNUMBER(OFFSET('Sanitation Data'!$E$5,0,10*ROW('Sanitation Data'!E181))),'Data Summary'!CU187="Yes"),100-OFFSET('Sanitation Data'!$E$5,0,10*ROW('Sanitation Data'!E181)),NA())</f>
        <v>#N/A</v>
      </c>
      <c r="AG187" s="106" t="e">
        <f ca="true">+IF(AND(ISNUMBER(OFFSET('Sanitation Data'!$E$7,0,10*ROW('Sanitation Data'!E181))),'Data Summary'!CV187="Yes"),OFFSET('Sanitation Data'!$E$7,0,10*ROW('Sanitation Data'!E181)),NA())</f>
        <v>#N/A</v>
      </c>
      <c r="AH187" s="106" t="e">
        <f ca="true">+IF(AND(ISNUMBER(OFFSET('Sanitation Data'!$E$11,0,10*ROW('Sanitation Data'!E181))),'Data Summary'!CW187="Yes"),OFFSET('Sanitation Data'!$E$11,0,10*ROW('Sanitation Data'!E181)),NA())</f>
        <v>#N/A</v>
      </c>
      <c r="AI187" s="106" t="e">
        <f ca="true">+IF(AND(ISNUMBER(OFFSET('Sanitation Data'!$E$12,0,10*ROW('Sanitation Data'!E181))),'Data Summary'!CX187="Yes"),OFFSET('Sanitation Data'!$E$12,0,10*ROW('Sanitation Data'!E181)),NA())</f>
        <v>#N/A</v>
      </c>
      <c r="AJ187" s="106" t="e">
        <f ca="true">+IF(AND(ISNUMBER(OFFSET('Sanitation Data'!$E$13,0,10*ROW('Sanitation Data'!E181))),'Data Summary'!CY187="Yes"),OFFSET('Sanitation Data'!$E$13,0,10*ROW('Sanitation Data'!E181)),NA())</f>
        <v>#N/A</v>
      </c>
      <c r="AK187" s="106" t="e">
        <f ca="true">+IF(AND(ISNUMBER(OFFSET('Sanitation Data'!$F$5,0,10*ROW('Sanitation Data'!F181))),'Data Summary'!CZ187="Yes"),100-OFFSET('Sanitation Data'!$F$5,0,10*ROW('Sanitation Data'!F181)),NA())</f>
        <v>#N/A</v>
      </c>
      <c r="AL187" s="106" t="e">
        <f ca="true">+IF(AND(ISNUMBER(OFFSET('Sanitation Data'!$F$7,0,10*ROW('Sanitation Data'!F181))),'Data Summary'!DA187="Yes"),OFFSET('Sanitation Data'!$F$7,0,10*ROW('Sanitation Data'!F181)),NA())</f>
        <v>#N/A</v>
      </c>
      <c r="AM187" s="106" t="e">
        <f ca="true">+IF(AND(ISNUMBER(OFFSET('Sanitation Data'!$F$11,0,10*ROW('Sanitation Data'!F181))),'Data Summary'!DB187="Yes"),OFFSET('Sanitation Data'!$F$11,0,10*ROW('Sanitation Data'!F181)),NA())</f>
        <v>#N/A</v>
      </c>
      <c r="AN187" s="106" t="e">
        <f ca="true">+IF(AND(ISNUMBER(OFFSET('Sanitation Data'!$F$12,0,10*ROW('Sanitation Data'!F181))),'Data Summary'!DC187="Yes"),OFFSET('Sanitation Data'!$F$12,0,10*ROW('Sanitation Data'!F181)),NA())</f>
        <v>#N/A</v>
      </c>
      <c r="AO187" s="106" t="e">
        <f ca="true">+IF(AND(ISNUMBER(OFFSET('Sanitation Data'!$F$13,0,10*ROW('Sanitation Data'!F181))),'Data Summary'!DD187="Yes"),OFFSET('Sanitation Data'!$F$13,0,10*ROW('Sanitation Data'!F181)),NA())</f>
        <v>#N/A</v>
      </c>
      <c r="AP187" s="106" t="e">
        <f ca="true">+IF(AND(ISNUMBER(OFFSET('Sanitation Data'!$G$5,0,10*ROW('Sanitation Data'!G181))),'Data Summary'!DE187="Yes"),100-OFFSET('Sanitation Data'!$G$5,0,10*ROW('Sanitation Data'!G181)),NA())</f>
        <v>#N/A</v>
      </c>
      <c r="AQ187" s="106" t="e">
        <f ca="true">+IF(AND(ISNUMBER(OFFSET('Sanitation Data'!$G$7,0,10*ROW('Sanitation Data'!G181))),'Data Summary'!DF187="Yes"),OFFSET('Sanitation Data'!$G$7,0,10*ROW('Sanitation Data'!G181)),NA())</f>
        <v>#N/A</v>
      </c>
      <c r="AR187" s="106" t="e">
        <f ca="true">+IF(AND(ISNUMBER(OFFSET('Sanitation Data'!$G$11,0,10*ROW('Sanitation Data'!G181))),'Data Summary'!DG187="Yes"),OFFSET('Sanitation Data'!$G$11,0,10*ROW('Sanitation Data'!G181)),NA())</f>
        <v>#N/A</v>
      </c>
      <c r="AS187" s="106" t="e">
        <f ca="true">+IF(AND(ISNUMBER(OFFSET('Sanitation Data'!$G$12,0,10*ROW('Sanitation Data'!G181))),'Data Summary'!DH187="Yes"),OFFSET('Sanitation Data'!$G$12,0,10*ROW('Sanitation Data'!G181)),NA())</f>
        <v>#N/A</v>
      </c>
      <c r="AT187" s="106" t="e">
        <f ca="true">+IF(AND(ISNUMBER(OFFSET('Sanitation Data'!$G$13,0,10*ROW('Sanitation Data'!G181))),'Data Summary'!DI187="Yes"),OFFSET('Sanitation Data'!$G$13,0,10*ROW('Sanitation Data'!G181)),NA())</f>
        <v>#N/A</v>
      </c>
      <c r="AU187" s="106" t="e">
        <f ca="true">+IF(AND(ISNUMBER(OFFSET('Sanitation Data'!$H$5,0,10*ROW('Sanitation Data'!H181))),'Data Summary'!DJ187="Yes"),100-OFFSET('Sanitation Data'!$H$5,0,10*ROW('Sanitation Data'!H181)),NA())</f>
        <v>#N/A</v>
      </c>
      <c r="AV187" s="106" t="e">
        <f ca="true">+IF(AND(ISNUMBER(OFFSET('Sanitation Data'!$H$7,0,10*ROW('Sanitation Data'!H181))),'Data Summary'!DK187="Yes"),OFFSET('Sanitation Data'!$H$7,0,10*ROW('Sanitation Data'!H181)),NA())</f>
        <v>#N/A</v>
      </c>
      <c r="AW187" s="106" t="e">
        <f ca="true">+IF(AND(ISNUMBER(OFFSET('Sanitation Data'!$H$11,0,10*ROW('Sanitation Data'!H181))),'Data Summary'!DL187="Yes"),OFFSET('Sanitation Data'!$H$11,0,10*ROW('Sanitation Data'!H181)),NA())</f>
        <v>#N/A</v>
      </c>
      <c r="AX187" s="106" t="e">
        <f ca="true">+IF(AND(ISNUMBER(OFFSET('Sanitation Data'!$H$12,0,10*ROW('Sanitation Data'!H181))),'Data Summary'!DM187="Yes"),OFFSET('Sanitation Data'!$H$12,0,10*ROW('Sanitation Data'!H181)),NA())</f>
        <v>#N/A</v>
      </c>
      <c r="AY187" s="106" t="e">
        <f ca="true">+IF(AND(ISNUMBER(OFFSET('Sanitation Data'!$H$13,0,10*ROW('Sanitation Data'!H181))),'Data Summary'!DN187="Yes"),OFFSET('Sanitation Data'!$H$13,0,10*ROW('Sanitation Data'!H181)),NA())</f>
        <v>#N/A</v>
      </c>
      <c r="AZ187" s="111" t="e">
        <f ca="true">+IF(AND(ISNUMBER(OFFSET('Hygiene Data'!$C$6,0,10*ROW('Hygiene Data'!C181))),'Data Summary'!DO187="Yes"),OFFSET('Hygiene Data'!$C$6,0,10*ROW('Hygiene Data'!C181)),NA())</f>
        <v>#N/A</v>
      </c>
      <c r="BA187" s="111" t="e">
        <f ca="true">+IF(AND(ISNUMBER(OFFSET('Hygiene Data'!$C$8,0,10*ROW('Hygiene Data'!C181))),'Data Summary'!DP187="Yes"),OFFSET('Hygiene Data'!$C$8,0,10*ROW('Hygiene Data'!C181)),NA())</f>
        <v>#N/A</v>
      </c>
      <c r="BB187" s="111" t="e">
        <f ca="true">+IF(AND(ISNUMBER(OFFSET('Hygiene Data'!$C$10,0,10*ROW('Hygiene Data'!C181))),'Data Summary'!DQ187="Yes"),OFFSET('Hygiene Data'!$C$10,0,10*ROW('Hygiene Data'!C181)),NA())</f>
        <v>#N/A</v>
      </c>
      <c r="BC187" s="111" t="e">
        <f ca="true">+IF(AND(ISNUMBER(OFFSET('Hygiene Data'!$D$6,0,10*ROW('Hygiene Data'!D181))),'Data Summary'!DR187="Yes"),OFFSET('Hygiene Data'!$D$6,0,10*ROW('Hygiene Data'!D181)),NA())</f>
        <v>#N/A</v>
      </c>
      <c r="BD187" s="111" t="e">
        <f ca="true">+IF(AND(ISNUMBER(OFFSET('Hygiene Data'!$D$8,0,10*ROW('Hygiene Data'!D181))),'Data Summary'!DS187="Yes"),OFFSET('Hygiene Data'!$D$8,0,10*ROW('Hygiene Data'!D181)),NA())</f>
        <v>#N/A</v>
      </c>
      <c r="BE187" s="111" t="e">
        <f ca="true">+IF(AND(ISNUMBER(OFFSET('Hygiene Data'!$D$10,0,10*ROW('Hygiene Data'!D181))),'Data Summary'!DT187="Yes"),OFFSET('Hygiene Data'!$D$10,0,10*ROW('Hygiene Data'!D181)),NA())</f>
        <v>#N/A</v>
      </c>
      <c r="BF187" s="111" t="e">
        <f ca="true">+IF(AND(ISNUMBER(OFFSET('Hygiene Data'!$E$6,0,10*ROW('Hygiene Data'!E181))),'Data Summary'!DU187="Yes"),OFFSET('Hygiene Data'!$E$6,0,10*ROW('Hygiene Data'!E181)),NA())</f>
        <v>#N/A</v>
      </c>
      <c r="BG187" s="111" t="e">
        <f ca="true">+IF(AND(ISNUMBER(OFFSET('Hygiene Data'!$E$8,0,10*ROW('Hygiene Data'!E181))),'Data Summary'!DV187="Yes"),OFFSET('Hygiene Data'!$E$8,0,10*ROW('Hygiene Data'!E181)),NA())</f>
        <v>#N/A</v>
      </c>
      <c r="BH187" s="111" t="e">
        <f ca="true">+IF(AND(ISNUMBER(OFFSET('Hygiene Data'!$E$10,0,10*ROW('Hygiene Data'!E181))),'Data Summary'!DW187="Yes"),OFFSET('Hygiene Data'!$E$10,0,10*ROW('Hygiene Data'!E181)),NA())</f>
        <v>#N/A</v>
      </c>
      <c r="BI187" s="111" t="e">
        <f ca="true">+IF(AND(ISNUMBER(OFFSET('Hygiene Data'!$F$6,0,10*ROW('Hygiene Data'!F181))),'Data Summary'!DX187="Yes"),OFFSET('Hygiene Data'!$F$6,0,10*ROW('Hygiene Data'!F181)),NA())</f>
        <v>#N/A</v>
      </c>
      <c r="BJ187" s="111" t="e">
        <f ca="true">+IF(AND(ISNUMBER(OFFSET('Hygiene Data'!$F$8,0,10*ROW('Hygiene Data'!F181))),'Data Summary'!DY187="Yes"),OFFSET('Hygiene Data'!$F$8,0,10*ROW('Hygiene Data'!F181)),NA())</f>
        <v>#N/A</v>
      </c>
      <c r="BK187" s="111" t="e">
        <f ca="true">+IF(AND(ISNUMBER(OFFSET('Hygiene Data'!$F$10,0,10*ROW('Hygiene Data'!F181))),'Data Summary'!DZ187="Yes"),OFFSET('Hygiene Data'!$F$10,0,10*ROW('Hygiene Data'!F181)),NA())</f>
        <v>#N/A</v>
      </c>
      <c r="BL187" s="111" t="e">
        <f ca="true">+IF(AND(ISNUMBER(OFFSET('Hygiene Data'!$G$6,0,10*ROW('Hygiene Data'!G181))),'Data Summary'!EA187="Yes"),OFFSET('Hygiene Data'!$G$6,0,10*ROW('Hygiene Data'!G181)),NA())</f>
        <v>#N/A</v>
      </c>
      <c r="BM187" s="111" t="e">
        <f ca="true">+IF(AND(ISNUMBER(OFFSET('Hygiene Data'!$G$8,0,10*ROW('Hygiene Data'!G181))),'Data Summary'!EB187="Yes"),OFFSET('Hygiene Data'!$G$8,0,10*ROW('Hygiene Data'!G181)),NA())</f>
        <v>#N/A</v>
      </c>
      <c r="BN187" s="111" t="e">
        <f ca="true">+IF(AND(ISNUMBER(OFFSET('Hygiene Data'!$G$10,0,10*ROW('Hygiene Data'!G181))),'Data Summary'!EC187="Yes"),OFFSET('Hygiene Data'!$G$10,0,10*ROW('Hygiene Data'!G181)),NA())</f>
        <v>#N/A</v>
      </c>
      <c r="BO187" s="111" t="e">
        <f ca="true">+IF(AND(ISNUMBER(OFFSET('Hygiene Data'!$H$6,0,10*ROW('Hygiene Data'!H181))),'Data Summary'!ED187="Yes"),OFFSET('Hygiene Data'!$H$6,0,10*ROW('Hygiene Data'!H181)),NA())</f>
        <v>#N/A</v>
      </c>
      <c r="BP187" s="111" t="e">
        <f ca="true">+IF(AND(ISNUMBER(OFFSET('Hygiene Data'!$H$8,0,10*ROW('Hygiene Data'!H181))),'Data Summary'!EE187="Yes"),OFFSET('Hygiene Data'!$H$8,0,10*ROW('Hygiene Data'!H181)),NA())</f>
        <v>#N/A</v>
      </c>
      <c r="BQ187" s="111" t="e">
        <f ca="true">+IF(AND(ISNUMBER(OFFSET('Hygiene Data'!$H$10,0,10*ROW('Hygiene Data'!H181))),'Data Summary'!EF187="Yes"),OFFSET('Hygiene Data'!$H$10,0,10*ROW('Hygiene Data'!H181)),NA())</f>
        <v>#N/A</v>
      </c>
    </row>
    <row r="188" x14ac:dyDescent="0.2">
      <c r="A188" s="59" t="e">
        <f ca="true">+IF(OFFSET('Water Data'!$B$1,0,10*ROW('Water Data'!B182))="",NA(),OFFSET('Water Data'!$B$1,0,10*ROW('Water Data'!B182)))</f>
        <v>#N/A</v>
      </c>
      <c r="B188" s="59" t="e">
        <f ca="true">+IF(OFFSET('Water Data'!$A$3,0,10*ROW('Water Data'!A185))="",NA(),OFFSET('Water Data'!$A$3,0,10*ROW('Water Data'!A185)))</f>
        <v>#N/A</v>
      </c>
      <c r="C188" s="59" t="e">
        <f ca="true">+IF(OFFSET('Water Data'!$C$3,0,10*ROW('Water Data'!C185))="",NA(),OFFSET('Water Data'!$C$3,0,10*ROW('Water Data'!C185)))</f>
        <v>#N/A</v>
      </c>
      <c r="D188" s="60" t="e">
        <f ca="true">+IF(AND(ISNUMBER(OFFSET('Water Data'!$C$5,0,10*ROW('Water Data'!C182))),'Data Summary'!BS188="Yes"),100-OFFSET('Water Data'!$C$5,0,10*ROW('Water Data'!C182)),NA())</f>
        <v>#N/A</v>
      </c>
      <c r="E188" s="60" t="e">
        <f ca="true">+IF(AND(ISNUMBER(OFFSET('Water Data'!$C$7,0,10*ROW('Water Data'!C182))),'Data Summary'!BT188="Yes"),OFFSET('Water Data'!$C$7,0,10*ROW('Water Data'!C182)),NA())</f>
        <v>#N/A</v>
      </c>
      <c r="F188" s="60" t="e">
        <f ca="true">+IF(AND(ISNUMBER(OFFSET('Water Data'!$C$10,0,10*ROW('Water Data'!C182))),'Data Summary'!BU188="Yes"),OFFSET('Water Data'!$C$10,0,10*ROW('Water Data'!C182)),NA())</f>
        <v>#N/A</v>
      </c>
      <c r="G188" s="60" t="e">
        <f ca="true">+IF(AND(ISNUMBER(OFFSET('Water Data'!$D$5,0,10*ROW('Water Data'!D182))),'Data Summary'!BV188="Yes"),100-OFFSET('Water Data'!$D$5,0,10*ROW('Water Data'!D182)),NA())</f>
        <v>#N/A</v>
      </c>
      <c r="H188" s="60" t="e">
        <f ca="true">+IF(AND(ISNUMBER(OFFSET('Water Data'!$D$7,0,10*ROW('Water Data'!D182))),'Data Summary'!BW188="Yes"),OFFSET('Water Data'!$D$7,0,10*ROW('Water Data'!D182)),NA())</f>
        <v>#N/A</v>
      </c>
      <c r="I188" s="60" t="e">
        <f ca="true">+IF(AND(ISNUMBER(OFFSET('Water Data'!$D$10,0,10*ROW('Water Data'!D182))),'Data Summary'!BX188="Yes"),OFFSET('Water Data'!$D$10,0,10*ROW('Water Data'!D182)),NA())</f>
        <v>#N/A</v>
      </c>
      <c r="J188" s="60" t="e">
        <f ca="true">+IF(AND(ISNUMBER(OFFSET('Water Data'!$E$5,0,10*ROW('Water Data'!E182))),'Data Summary'!BY188="Yes"),100-OFFSET('Water Data'!$E$5,0,10*ROW('Water Data'!E182)),NA())</f>
        <v>#N/A</v>
      </c>
      <c r="K188" s="60" t="e">
        <f ca="true">+IF(AND(ISNUMBER(OFFSET('Water Data'!$E$7,0,10*ROW('Water Data'!E182))),'Data Summary'!BZ188="Yes"),OFFSET('Water Data'!$E$7,0,10*ROW('Water Data'!E182)),NA())</f>
        <v>#N/A</v>
      </c>
      <c r="L188" s="60" t="e">
        <f ca="true">+IF(AND(ISNUMBER(OFFSET('Water Data'!$E$10,0,10*ROW('Water Data'!E182))),'Data Summary'!CA188="Yes"),OFFSET('Water Data'!$E$10,0,10*ROW('Water Data'!E182)),NA())</f>
        <v>#N/A</v>
      </c>
      <c r="M188" s="60" t="e">
        <f ca="true">+IF(AND(ISNUMBER(OFFSET('Water Data'!$F$5,0,10*ROW('Water Data'!F182))),'Data Summary'!CB188="Yes"),100-OFFSET('Water Data'!$F$5,0,10*ROW('Water Data'!F182)),NA())</f>
        <v>#N/A</v>
      </c>
      <c r="N188" s="60" t="e">
        <f ca="true">+IF(AND(ISNUMBER(OFFSET('Water Data'!$F$7,0,10*ROW('Water Data'!F182))),'Data Summary'!CC188="Yes"),OFFSET('Water Data'!$F$7,0,10*ROW('Water Data'!F182)),NA())</f>
        <v>#N/A</v>
      </c>
      <c r="O188" s="60" t="e">
        <f ca="true">+IF(AND(ISNUMBER(OFFSET('Water Data'!$F$10,0,10*ROW('Water Data'!F182))),'Data Summary'!CD188="Yes"),OFFSET('Water Data'!$F$10,0,10*ROW('Water Data'!F182)),NA())</f>
        <v>#N/A</v>
      </c>
      <c r="P188" s="60" t="e">
        <f ca="true">+IF(AND(ISNUMBER(OFFSET('Water Data'!$G$5,0,10*ROW('Water Data'!G182))),'Data Summary'!CE188="Yes"),100-OFFSET('Water Data'!$G$5,0,10*ROW('Water Data'!G182)),NA())</f>
        <v>#N/A</v>
      </c>
      <c r="Q188" s="60" t="e">
        <f ca="true">+IF(AND(ISNUMBER(OFFSET('Water Data'!$G$7,0,10*ROW('Water Data'!G182))),'Data Summary'!CF188="Yes"),OFFSET('Water Data'!$G$7,0,10*ROW('Water Data'!G182)),NA())</f>
        <v>#N/A</v>
      </c>
      <c r="R188" s="60" t="e">
        <f ca="true">+IF(AND(ISNUMBER(OFFSET('Water Data'!$G$10,0,10*ROW('Water Data'!G182))),'Data Summary'!CG188="Yes"),OFFSET('Water Data'!$G$10,0,10*ROW('Water Data'!G182)),NA())</f>
        <v>#N/A</v>
      </c>
      <c r="S188" s="60" t="e">
        <f ca="true">+IF(AND(ISNUMBER(OFFSET('Water Data'!$H$5,0,10*ROW('Water Data'!H182))),'Data Summary'!CH188="Yes"),100-OFFSET('Water Data'!$H$5,0,10*ROW('Water Data'!H182)),NA())</f>
        <v>#N/A</v>
      </c>
      <c r="T188" s="60" t="e">
        <f ca="true">+IF(AND(ISNUMBER(OFFSET('Water Data'!$H$7,0,10*ROW('Water Data'!H182))),'Data Summary'!CI188="Yes"),OFFSET('Water Data'!$H$7,0,10*ROW('Water Data'!H182)),NA())</f>
        <v>#N/A</v>
      </c>
      <c r="U188" s="60" t="e">
        <f ca="true">+IF(AND(ISNUMBER(OFFSET('Water Data'!$H$10,0,10*ROW('Water Data'!H182))),'Data Summary'!CJ188="Yes"),OFFSET('Water Data'!$H$10,0,10*ROW('Water Data'!H182)),NA())</f>
        <v>#N/A</v>
      </c>
      <c r="V188" s="106" t="e">
        <f ca="true">+IF(AND(ISNUMBER(OFFSET('Sanitation Data'!$C$5,0,10*ROW('Sanitation Data'!C182))),'Data Summary'!CK188="Yes"),100-OFFSET('Sanitation Data'!$C$5,0,10*ROW('Sanitation Data'!C182)),NA())</f>
        <v>#N/A</v>
      </c>
      <c r="W188" s="106" t="e">
        <f ca="true">+IF(AND(ISNUMBER(OFFSET('Sanitation Data'!$C$7,0,10*ROW('Sanitation Data'!C182))),'Data Summary'!CL188="Yes"),OFFSET('Sanitation Data'!$C$7,0,10*ROW('Sanitation Data'!C182)),NA())</f>
        <v>#N/A</v>
      </c>
      <c r="X188" s="106" t="e">
        <f ca="true">+IF(AND(ISNUMBER(OFFSET('Sanitation Data'!$C$11,0,10*ROW('Sanitation Data'!C182))),'Data Summary'!CM188="Yes"),OFFSET('Sanitation Data'!$C$11,0,10*ROW('Sanitation Data'!C182)),NA())</f>
        <v>#N/A</v>
      </c>
      <c r="Y188" s="106" t="e">
        <f ca="true">+IF(AND(ISNUMBER(OFFSET('Sanitation Data'!$C$12,0,10*ROW('Sanitation Data'!C182))),'Data Summary'!CN188="Yes"),OFFSET('Sanitation Data'!$C$12,0,10*ROW('Sanitation Data'!C182)),NA())</f>
        <v>#N/A</v>
      </c>
      <c r="Z188" s="106" t="e">
        <f ca="true">+IF(AND(ISNUMBER(OFFSET('Sanitation Data'!$C$13,0,10*ROW('Sanitation Data'!C182))),'Data Summary'!CO188="Yes"),OFFSET('Sanitation Data'!$C$13,0,10*ROW('Sanitation Data'!C182)),NA())</f>
        <v>#N/A</v>
      </c>
      <c r="AA188" s="106" t="e">
        <f ca="true">+IF(AND(ISNUMBER(OFFSET('Sanitation Data'!$D$5,0,10*ROW('Sanitation Data'!D182))),'Data Summary'!CP188="Yes"),100-OFFSET('Sanitation Data'!$D$5,0,10*ROW('Sanitation Data'!D182)),NA())</f>
        <v>#N/A</v>
      </c>
      <c r="AB188" s="106" t="e">
        <f ca="true">+IF(AND(ISNUMBER(OFFSET('Sanitation Data'!$D$7,0,10*ROW('Sanitation Data'!D182))),'Data Summary'!CQ188="Yes"),OFFSET('Sanitation Data'!$D$7,0,10*ROW('Sanitation Data'!D182)),NA())</f>
        <v>#N/A</v>
      </c>
      <c r="AC188" s="106" t="e">
        <f ca="true">+IF(AND(ISNUMBER(OFFSET('Sanitation Data'!$D$11,0,10*ROW('Sanitation Data'!D182))),'Data Summary'!CR188="Yes"),OFFSET('Sanitation Data'!$D$11,0,10*ROW('Sanitation Data'!D182)),NA())</f>
        <v>#N/A</v>
      </c>
      <c r="AD188" s="106" t="e">
        <f ca="true">+IF(AND(ISNUMBER(OFFSET('Sanitation Data'!$D$12,0,10*ROW('Sanitation Data'!D182))),'Data Summary'!CS188="Yes"),OFFSET('Sanitation Data'!$D$12,0,10*ROW('Sanitation Data'!D182)),NA())</f>
        <v>#N/A</v>
      </c>
      <c r="AE188" s="106" t="e">
        <f ca="true">+IF(AND(ISNUMBER(OFFSET('Sanitation Data'!$D$13,0,10*ROW('Sanitation Data'!D182))),'Data Summary'!CT188="Yes"),OFFSET('Sanitation Data'!$D$13,0,10*ROW('Sanitation Data'!D182)),NA())</f>
        <v>#N/A</v>
      </c>
      <c r="AF188" s="106" t="e">
        <f ca="true">+IF(AND(ISNUMBER(OFFSET('Sanitation Data'!$E$5,0,10*ROW('Sanitation Data'!E182))),'Data Summary'!CU188="Yes"),100-OFFSET('Sanitation Data'!$E$5,0,10*ROW('Sanitation Data'!E182)),NA())</f>
        <v>#N/A</v>
      </c>
      <c r="AG188" s="106" t="e">
        <f ca="true">+IF(AND(ISNUMBER(OFFSET('Sanitation Data'!$E$7,0,10*ROW('Sanitation Data'!E182))),'Data Summary'!CV188="Yes"),OFFSET('Sanitation Data'!$E$7,0,10*ROW('Sanitation Data'!E182)),NA())</f>
        <v>#N/A</v>
      </c>
      <c r="AH188" s="106" t="e">
        <f ca="true">+IF(AND(ISNUMBER(OFFSET('Sanitation Data'!$E$11,0,10*ROW('Sanitation Data'!E182))),'Data Summary'!CW188="Yes"),OFFSET('Sanitation Data'!$E$11,0,10*ROW('Sanitation Data'!E182)),NA())</f>
        <v>#N/A</v>
      </c>
      <c r="AI188" s="106" t="e">
        <f ca="true">+IF(AND(ISNUMBER(OFFSET('Sanitation Data'!$E$12,0,10*ROW('Sanitation Data'!E182))),'Data Summary'!CX188="Yes"),OFFSET('Sanitation Data'!$E$12,0,10*ROW('Sanitation Data'!E182)),NA())</f>
        <v>#N/A</v>
      </c>
      <c r="AJ188" s="106" t="e">
        <f ca="true">+IF(AND(ISNUMBER(OFFSET('Sanitation Data'!$E$13,0,10*ROW('Sanitation Data'!E182))),'Data Summary'!CY188="Yes"),OFFSET('Sanitation Data'!$E$13,0,10*ROW('Sanitation Data'!E182)),NA())</f>
        <v>#N/A</v>
      </c>
      <c r="AK188" s="106" t="e">
        <f ca="true">+IF(AND(ISNUMBER(OFFSET('Sanitation Data'!$F$5,0,10*ROW('Sanitation Data'!F182))),'Data Summary'!CZ188="Yes"),100-OFFSET('Sanitation Data'!$F$5,0,10*ROW('Sanitation Data'!F182)),NA())</f>
        <v>#N/A</v>
      </c>
      <c r="AL188" s="106" t="e">
        <f ca="true">+IF(AND(ISNUMBER(OFFSET('Sanitation Data'!$F$7,0,10*ROW('Sanitation Data'!F182))),'Data Summary'!DA188="Yes"),OFFSET('Sanitation Data'!$F$7,0,10*ROW('Sanitation Data'!F182)),NA())</f>
        <v>#N/A</v>
      </c>
      <c r="AM188" s="106" t="e">
        <f ca="true">+IF(AND(ISNUMBER(OFFSET('Sanitation Data'!$F$11,0,10*ROW('Sanitation Data'!F182))),'Data Summary'!DB188="Yes"),OFFSET('Sanitation Data'!$F$11,0,10*ROW('Sanitation Data'!F182)),NA())</f>
        <v>#N/A</v>
      </c>
      <c r="AN188" s="106" t="e">
        <f ca="true">+IF(AND(ISNUMBER(OFFSET('Sanitation Data'!$F$12,0,10*ROW('Sanitation Data'!F182))),'Data Summary'!DC188="Yes"),OFFSET('Sanitation Data'!$F$12,0,10*ROW('Sanitation Data'!F182)),NA())</f>
        <v>#N/A</v>
      </c>
      <c r="AO188" s="106" t="e">
        <f ca="true">+IF(AND(ISNUMBER(OFFSET('Sanitation Data'!$F$13,0,10*ROW('Sanitation Data'!F182))),'Data Summary'!DD188="Yes"),OFFSET('Sanitation Data'!$F$13,0,10*ROW('Sanitation Data'!F182)),NA())</f>
        <v>#N/A</v>
      </c>
      <c r="AP188" s="106" t="e">
        <f ca="true">+IF(AND(ISNUMBER(OFFSET('Sanitation Data'!$G$5,0,10*ROW('Sanitation Data'!G182))),'Data Summary'!DE188="Yes"),100-OFFSET('Sanitation Data'!$G$5,0,10*ROW('Sanitation Data'!G182)),NA())</f>
        <v>#N/A</v>
      </c>
      <c r="AQ188" s="106" t="e">
        <f ca="true">+IF(AND(ISNUMBER(OFFSET('Sanitation Data'!$G$7,0,10*ROW('Sanitation Data'!G182))),'Data Summary'!DF188="Yes"),OFFSET('Sanitation Data'!$G$7,0,10*ROW('Sanitation Data'!G182)),NA())</f>
        <v>#N/A</v>
      </c>
      <c r="AR188" s="106" t="e">
        <f ca="true">+IF(AND(ISNUMBER(OFFSET('Sanitation Data'!$G$11,0,10*ROW('Sanitation Data'!G182))),'Data Summary'!DG188="Yes"),OFFSET('Sanitation Data'!$G$11,0,10*ROW('Sanitation Data'!G182)),NA())</f>
        <v>#N/A</v>
      </c>
      <c r="AS188" s="106" t="e">
        <f ca="true">+IF(AND(ISNUMBER(OFFSET('Sanitation Data'!$G$12,0,10*ROW('Sanitation Data'!G182))),'Data Summary'!DH188="Yes"),OFFSET('Sanitation Data'!$G$12,0,10*ROW('Sanitation Data'!G182)),NA())</f>
        <v>#N/A</v>
      </c>
      <c r="AT188" s="106" t="e">
        <f ca="true">+IF(AND(ISNUMBER(OFFSET('Sanitation Data'!$G$13,0,10*ROW('Sanitation Data'!G182))),'Data Summary'!DI188="Yes"),OFFSET('Sanitation Data'!$G$13,0,10*ROW('Sanitation Data'!G182)),NA())</f>
        <v>#N/A</v>
      </c>
      <c r="AU188" s="106" t="e">
        <f ca="true">+IF(AND(ISNUMBER(OFFSET('Sanitation Data'!$H$5,0,10*ROW('Sanitation Data'!H182))),'Data Summary'!DJ188="Yes"),100-OFFSET('Sanitation Data'!$H$5,0,10*ROW('Sanitation Data'!H182)),NA())</f>
        <v>#N/A</v>
      </c>
      <c r="AV188" s="106" t="e">
        <f ca="true">+IF(AND(ISNUMBER(OFFSET('Sanitation Data'!$H$7,0,10*ROW('Sanitation Data'!H182))),'Data Summary'!DK188="Yes"),OFFSET('Sanitation Data'!$H$7,0,10*ROW('Sanitation Data'!H182)),NA())</f>
        <v>#N/A</v>
      </c>
      <c r="AW188" s="106" t="e">
        <f ca="true">+IF(AND(ISNUMBER(OFFSET('Sanitation Data'!$H$11,0,10*ROW('Sanitation Data'!H182))),'Data Summary'!DL188="Yes"),OFFSET('Sanitation Data'!$H$11,0,10*ROW('Sanitation Data'!H182)),NA())</f>
        <v>#N/A</v>
      </c>
      <c r="AX188" s="106" t="e">
        <f ca="true">+IF(AND(ISNUMBER(OFFSET('Sanitation Data'!$H$12,0,10*ROW('Sanitation Data'!H182))),'Data Summary'!DM188="Yes"),OFFSET('Sanitation Data'!$H$12,0,10*ROW('Sanitation Data'!H182)),NA())</f>
        <v>#N/A</v>
      </c>
      <c r="AY188" s="106" t="e">
        <f ca="true">+IF(AND(ISNUMBER(OFFSET('Sanitation Data'!$H$13,0,10*ROW('Sanitation Data'!H182))),'Data Summary'!DN188="Yes"),OFFSET('Sanitation Data'!$H$13,0,10*ROW('Sanitation Data'!H182)),NA())</f>
        <v>#N/A</v>
      </c>
      <c r="AZ188" s="111" t="e">
        <f ca="true">+IF(AND(ISNUMBER(OFFSET('Hygiene Data'!$C$6,0,10*ROW('Hygiene Data'!C182))),'Data Summary'!DO188="Yes"),OFFSET('Hygiene Data'!$C$6,0,10*ROW('Hygiene Data'!C182)),NA())</f>
        <v>#N/A</v>
      </c>
      <c r="BA188" s="111" t="e">
        <f ca="true">+IF(AND(ISNUMBER(OFFSET('Hygiene Data'!$C$8,0,10*ROW('Hygiene Data'!C182))),'Data Summary'!DP188="Yes"),OFFSET('Hygiene Data'!$C$8,0,10*ROW('Hygiene Data'!C182)),NA())</f>
        <v>#N/A</v>
      </c>
      <c r="BB188" s="111" t="e">
        <f ca="true">+IF(AND(ISNUMBER(OFFSET('Hygiene Data'!$C$10,0,10*ROW('Hygiene Data'!C182))),'Data Summary'!DQ188="Yes"),OFFSET('Hygiene Data'!$C$10,0,10*ROW('Hygiene Data'!C182)),NA())</f>
        <v>#N/A</v>
      </c>
      <c r="BC188" s="111" t="e">
        <f ca="true">+IF(AND(ISNUMBER(OFFSET('Hygiene Data'!$D$6,0,10*ROW('Hygiene Data'!D182))),'Data Summary'!DR188="Yes"),OFFSET('Hygiene Data'!$D$6,0,10*ROW('Hygiene Data'!D182)),NA())</f>
        <v>#N/A</v>
      </c>
      <c r="BD188" s="111" t="e">
        <f ca="true">+IF(AND(ISNUMBER(OFFSET('Hygiene Data'!$D$8,0,10*ROW('Hygiene Data'!D182))),'Data Summary'!DS188="Yes"),OFFSET('Hygiene Data'!$D$8,0,10*ROW('Hygiene Data'!D182)),NA())</f>
        <v>#N/A</v>
      </c>
      <c r="BE188" s="111" t="e">
        <f ca="true">+IF(AND(ISNUMBER(OFFSET('Hygiene Data'!$D$10,0,10*ROW('Hygiene Data'!D182))),'Data Summary'!DT188="Yes"),OFFSET('Hygiene Data'!$D$10,0,10*ROW('Hygiene Data'!D182)),NA())</f>
        <v>#N/A</v>
      </c>
      <c r="BF188" s="111" t="e">
        <f ca="true">+IF(AND(ISNUMBER(OFFSET('Hygiene Data'!$E$6,0,10*ROW('Hygiene Data'!E182))),'Data Summary'!DU188="Yes"),OFFSET('Hygiene Data'!$E$6,0,10*ROW('Hygiene Data'!E182)),NA())</f>
        <v>#N/A</v>
      </c>
      <c r="BG188" s="111" t="e">
        <f ca="true">+IF(AND(ISNUMBER(OFFSET('Hygiene Data'!$E$8,0,10*ROW('Hygiene Data'!E182))),'Data Summary'!DV188="Yes"),OFFSET('Hygiene Data'!$E$8,0,10*ROW('Hygiene Data'!E182)),NA())</f>
        <v>#N/A</v>
      </c>
      <c r="BH188" s="111" t="e">
        <f ca="true">+IF(AND(ISNUMBER(OFFSET('Hygiene Data'!$E$10,0,10*ROW('Hygiene Data'!E182))),'Data Summary'!DW188="Yes"),OFFSET('Hygiene Data'!$E$10,0,10*ROW('Hygiene Data'!E182)),NA())</f>
        <v>#N/A</v>
      </c>
      <c r="BI188" s="111" t="e">
        <f ca="true">+IF(AND(ISNUMBER(OFFSET('Hygiene Data'!$F$6,0,10*ROW('Hygiene Data'!F182))),'Data Summary'!DX188="Yes"),OFFSET('Hygiene Data'!$F$6,0,10*ROW('Hygiene Data'!F182)),NA())</f>
        <v>#N/A</v>
      </c>
      <c r="BJ188" s="111" t="e">
        <f ca="true">+IF(AND(ISNUMBER(OFFSET('Hygiene Data'!$F$8,0,10*ROW('Hygiene Data'!F182))),'Data Summary'!DY188="Yes"),OFFSET('Hygiene Data'!$F$8,0,10*ROW('Hygiene Data'!F182)),NA())</f>
        <v>#N/A</v>
      </c>
      <c r="BK188" s="111" t="e">
        <f ca="true">+IF(AND(ISNUMBER(OFFSET('Hygiene Data'!$F$10,0,10*ROW('Hygiene Data'!F182))),'Data Summary'!DZ188="Yes"),OFFSET('Hygiene Data'!$F$10,0,10*ROW('Hygiene Data'!F182)),NA())</f>
        <v>#N/A</v>
      </c>
      <c r="BL188" s="111" t="e">
        <f ca="true">+IF(AND(ISNUMBER(OFFSET('Hygiene Data'!$G$6,0,10*ROW('Hygiene Data'!G182))),'Data Summary'!EA188="Yes"),OFFSET('Hygiene Data'!$G$6,0,10*ROW('Hygiene Data'!G182)),NA())</f>
        <v>#N/A</v>
      </c>
      <c r="BM188" s="111" t="e">
        <f ca="true">+IF(AND(ISNUMBER(OFFSET('Hygiene Data'!$G$8,0,10*ROW('Hygiene Data'!G182))),'Data Summary'!EB188="Yes"),OFFSET('Hygiene Data'!$G$8,0,10*ROW('Hygiene Data'!G182)),NA())</f>
        <v>#N/A</v>
      </c>
      <c r="BN188" s="111" t="e">
        <f ca="true">+IF(AND(ISNUMBER(OFFSET('Hygiene Data'!$G$10,0,10*ROW('Hygiene Data'!G182))),'Data Summary'!EC188="Yes"),OFFSET('Hygiene Data'!$G$10,0,10*ROW('Hygiene Data'!G182)),NA())</f>
        <v>#N/A</v>
      </c>
      <c r="BO188" s="111" t="e">
        <f ca="true">+IF(AND(ISNUMBER(OFFSET('Hygiene Data'!$H$6,0,10*ROW('Hygiene Data'!H182))),'Data Summary'!ED188="Yes"),OFFSET('Hygiene Data'!$H$6,0,10*ROW('Hygiene Data'!H182)),NA())</f>
        <v>#N/A</v>
      </c>
      <c r="BP188" s="111" t="e">
        <f ca="true">+IF(AND(ISNUMBER(OFFSET('Hygiene Data'!$H$8,0,10*ROW('Hygiene Data'!H182))),'Data Summary'!EE188="Yes"),OFFSET('Hygiene Data'!$H$8,0,10*ROW('Hygiene Data'!H182)),NA())</f>
        <v>#N/A</v>
      </c>
      <c r="BQ188" s="111" t="e">
        <f ca="true">+IF(AND(ISNUMBER(OFFSET('Hygiene Data'!$H$10,0,10*ROW('Hygiene Data'!H182))),'Data Summary'!EF188="Yes"),OFFSET('Hygiene Data'!$H$10,0,10*ROW('Hygiene Data'!H182)),NA())</f>
        <v>#N/A</v>
      </c>
    </row>
    <row r="189" x14ac:dyDescent="0.2">
      <c r="A189" s="59" t="e">
        <f ca="true">+IF(OFFSET('Water Data'!$B$1,0,10*ROW('Water Data'!B183))="",NA(),OFFSET('Water Data'!$B$1,0,10*ROW('Water Data'!B183)))</f>
        <v>#N/A</v>
      </c>
      <c r="B189" s="59" t="e">
        <f ca="true">+IF(OFFSET('Water Data'!$A$3,0,10*ROW('Water Data'!A186))="",NA(),OFFSET('Water Data'!$A$3,0,10*ROW('Water Data'!A186)))</f>
        <v>#N/A</v>
      </c>
      <c r="C189" s="59" t="e">
        <f ca="true">+IF(OFFSET('Water Data'!$C$3,0,10*ROW('Water Data'!C186))="",NA(),OFFSET('Water Data'!$C$3,0,10*ROW('Water Data'!C186)))</f>
        <v>#N/A</v>
      </c>
      <c r="D189" s="60" t="e">
        <f ca="true">+IF(AND(ISNUMBER(OFFSET('Water Data'!$C$5,0,10*ROW('Water Data'!C183))),'Data Summary'!BS189="Yes"),100-OFFSET('Water Data'!$C$5,0,10*ROW('Water Data'!C183)),NA())</f>
        <v>#N/A</v>
      </c>
      <c r="E189" s="60" t="e">
        <f ca="true">+IF(AND(ISNUMBER(OFFSET('Water Data'!$C$7,0,10*ROW('Water Data'!C183))),'Data Summary'!BT189="Yes"),OFFSET('Water Data'!$C$7,0,10*ROW('Water Data'!C183)),NA())</f>
        <v>#N/A</v>
      </c>
      <c r="F189" s="60" t="e">
        <f ca="true">+IF(AND(ISNUMBER(OFFSET('Water Data'!$C$10,0,10*ROW('Water Data'!C183))),'Data Summary'!BU189="Yes"),OFFSET('Water Data'!$C$10,0,10*ROW('Water Data'!C183)),NA())</f>
        <v>#N/A</v>
      </c>
      <c r="G189" s="60" t="e">
        <f ca="true">+IF(AND(ISNUMBER(OFFSET('Water Data'!$D$5,0,10*ROW('Water Data'!D183))),'Data Summary'!BV189="Yes"),100-OFFSET('Water Data'!$D$5,0,10*ROW('Water Data'!D183)),NA())</f>
        <v>#N/A</v>
      </c>
      <c r="H189" s="60" t="e">
        <f ca="true">+IF(AND(ISNUMBER(OFFSET('Water Data'!$D$7,0,10*ROW('Water Data'!D183))),'Data Summary'!BW189="Yes"),OFFSET('Water Data'!$D$7,0,10*ROW('Water Data'!D183)),NA())</f>
        <v>#N/A</v>
      </c>
      <c r="I189" s="60" t="e">
        <f ca="true">+IF(AND(ISNUMBER(OFFSET('Water Data'!$D$10,0,10*ROW('Water Data'!D183))),'Data Summary'!BX189="Yes"),OFFSET('Water Data'!$D$10,0,10*ROW('Water Data'!D183)),NA())</f>
        <v>#N/A</v>
      </c>
      <c r="J189" s="60" t="e">
        <f ca="true">+IF(AND(ISNUMBER(OFFSET('Water Data'!$E$5,0,10*ROW('Water Data'!E183))),'Data Summary'!BY189="Yes"),100-OFFSET('Water Data'!$E$5,0,10*ROW('Water Data'!E183)),NA())</f>
        <v>#N/A</v>
      </c>
      <c r="K189" s="60" t="e">
        <f ca="true">+IF(AND(ISNUMBER(OFFSET('Water Data'!$E$7,0,10*ROW('Water Data'!E183))),'Data Summary'!BZ189="Yes"),OFFSET('Water Data'!$E$7,0,10*ROW('Water Data'!E183)),NA())</f>
        <v>#N/A</v>
      </c>
      <c r="L189" s="60" t="e">
        <f ca="true">+IF(AND(ISNUMBER(OFFSET('Water Data'!$E$10,0,10*ROW('Water Data'!E183))),'Data Summary'!CA189="Yes"),OFFSET('Water Data'!$E$10,0,10*ROW('Water Data'!E183)),NA())</f>
        <v>#N/A</v>
      </c>
      <c r="M189" s="60" t="e">
        <f ca="true">+IF(AND(ISNUMBER(OFFSET('Water Data'!$F$5,0,10*ROW('Water Data'!F183))),'Data Summary'!CB189="Yes"),100-OFFSET('Water Data'!$F$5,0,10*ROW('Water Data'!F183)),NA())</f>
        <v>#N/A</v>
      </c>
      <c r="N189" s="60" t="e">
        <f ca="true">+IF(AND(ISNUMBER(OFFSET('Water Data'!$F$7,0,10*ROW('Water Data'!F183))),'Data Summary'!CC189="Yes"),OFFSET('Water Data'!$F$7,0,10*ROW('Water Data'!F183)),NA())</f>
        <v>#N/A</v>
      </c>
      <c r="O189" s="60" t="e">
        <f ca="true">+IF(AND(ISNUMBER(OFFSET('Water Data'!$F$10,0,10*ROW('Water Data'!F183))),'Data Summary'!CD189="Yes"),OFFSET('Water Data'!$F$10,0,10*ROW('Water Data'!F183)),NA())</f>
        <v>#N/A</v>
      </c>
      <c r="P189" s="60" t="e">
        <f ca="true">+IF(AND(ISNUMBER(OFFSET('Water Data'!$G$5,0,10*ROW('Water Data'!G183))),'Data Summary'!CE189="Yes"),100-OFFSET('Water Data'!$G$5,0,10*ROW('Water Data'!G183)),NA())</f>
        <v>#N/A</v>
      </c>
      <c r="Q189" s="60" t="e">
        <f ca="true">+IF(AND(ISNUMBER(OFFSET('Water Data'!$G$7,0,10*ROW('Water Data'!G183))),'Data Summary'!CF189="Yes"),OFFSET('Water Data'!$G$7,0,10*ROW('Water Data'!G183)),NA())</f>
        <v>#N/A</v>
      </c>
      <c r="R189" s="60" t="e">
        <f ca="true">+IF(AND(ISNUMBER(OFFSET('Water Data'!$G$10,0,10*ROW('Water Data'!G183))),'Data Summary'!CG189="Yes"),OFFSET('Water Data'!$G$10,0,10*ROW('Water Data'!G183)),NA())</f>
        <v>#N/A</v>
      </c>
      <c r="S189" s="60" t="e">
        <f ca="true">+IF(AND(ISNUMBER(OFFSET('Water Data'!$H$5,0,10*ROW('Water Data'!H183))),'Data Summary'!CH189="Yes"),100-OFFSET('Water Data'!$H$5,0,10*ROW('Water Data'!H183)),NA())</f>
        <v>#N/A</v>
      </c>
      <c r="T189" s="60" t="e">
        <f ca="true">+IF(AND(ISNUMBER(OFFSET('Water Data'!$H$7,0,10*ROW('Water Data'!H183))),'Data Summary'!CI189="Yes"),OFFSET('Water Data'!$H$7,0,10*ROW('Water Data'!H183)),NA())</f>
        <v>#N/A</v>
      </c>
      <c r="U189" s="60" t="e">
        <f ca="true">+IF(AND(ISNUMBER(OFFSET('Water Data'!$H$10,0,10*ROW('Water Data'!H183))),'Data Summary'!CJ189="Yes"),OFFSET('Water Data'!$H$10,0,10*ROW('Water Data'!H183)),NA())</f>
        <v>#N/A</v>
      </c>
      <c r="V189" s="106" t="e">
        <f ca="true">+IF(AND(ISNUMBER(OFFSET('Sanitation Data'!$C$5,0,10*ROW('Sanitation Data'!C183))),'Data Summary'!CK189="Yes"),100-OFFSET('Sanitation Data'!$C$5,0,10*ROW('Sanitation Data'!C183)),NA())</f>
        <v>#N/A</v>
      </c>
      <c r="W189" s="106" t="e">
        <f ca="true">+IF(AND(ISNUMBER(OFFSET('Sanitation Data'!$C$7,0,10*ROW('Sanitation Data'!C183))),'Data Summary'!CL189="Yes"),OFFSET('Sanitation Data'!$C$7,0,10*ROW('Sanitation Data'!C183)),NA())</f>
        <v>#N/A</v>
      </c>
      <c r="X189" s="106" t="e">
        <f ca="true">+IF(AND(ISNUMBER(OFFSET('Sanitation Data'!$C$11,0,10*ROW('Sanitation Data'!C183))),'Data Summary'!CM189="Yes"),OFFSET('Sanitation Data'!$C$11,0,10*ROW('Sanitation Data'!C183)),NA())</f>
        <v>#N/A</v>
      </c>
      <c r="Y189" s="106" t="e">
        <f ca="true">+IF(AND(ISNUMBER(OFFSET('Sanitation Data'!$C$12,0,10*ROW('Sanitation Data'!C183))),'Data Summary'!CN189="Yes"),OFFSET('Sanitation Data'!$C$12,0,10*ROW('Sanitation Data'!C183)),NA())</f>
        <v>#N/A</v>
      </c>
      <c r="Z189" s="106" t="e">
        <f ca="true">+IF(AND(ISNUMBER(OFFSET('Sanitation Data'!$C$13,0,10*ROW('Sanitation Data'!C183))),'Data Summary'!CO189="Yes"),OFFSET('Sanitation Data'!$C$13,0,10*ROW('Sanitation Data'!C183)),NA())</f>
        <v>#N/A</v>
      </c>
      <c r="AA189" s="106" t="e">
        <f ca="true">+IF(AND(ISNUMBER(OFFSET('Sanitation Data'!$D$5,0,10*ROW('Sanitation Data'!D183))),'Data Summary'!CP189="Yes"),100-OFFSET('Sanitation Data'!$D$5,0,10*ROW('Sanitation Data'!D183)),NA())</f>
        <v>#N/A</v>
      </c>
      <c r="AB189" s="106" t="e">
        <f ca="true">+IF(AND(ISNUMBER(OFFSET('Sanitation Data'!$D$7,0,10*ROW('Sanitation Data'!D183))),'Data Summary'!CQ189="Yes"),OFFSET('Sanitation Data'!$D$7,0,10*ROW('Sanitation Data'!D183)),NA())</f>
        <v>#N/A</v>
      </c>
      <c r="AC189" s="106" t="e">
        <f ca="true">+IF(AND(ISNUMBER(OFFSET('Sanitation Data'!$D$11,0,10*ROW('Sanitation Data'!D183))),'Data Summary'!CR189="Yes"),OFFSET('Sanitation Data'!$D$11,0,10*ROW('Sanitation Data'!D183)),NA())</f>
        <v>#N/A</v>
      </c>
      <c r="AD189" s="106" t="e">
        <f ca="true">+IF(AND(ISNUMBER(OFFSET('Sanitation Data'!$D$12,0,10*ROW('Sanitation Data'!D183))),'Data Summary'!CS189="Yes"),OFFSET('Sanitation Data'!$D$12,0,10*ROW('Sanitation Data'!D183)),NA())</f>
        <v>#N/A</v>
      </c>
      <c r="AE189" s="106" t="e">
        <f ca="true">+IF(AND(ISNUMBER(OFFSET('Sanitation Data'!$D$13,0,10*ROW('Sanitation Data'!D183))),'Data Summary'!CT189="Yes"),OFFSET('Sanitation Data'!$D$13,0,10*ROW('Sanitation Data'!D183)),NA())</f>
        <v>#N/A</v>
      </c>
      <c r="AF189" s="106" t="e">
        <f ca="true">+IF(AND(ISNUMBER(OFFSET('Sanitation Data'!$E$5,0,10*ROW('Sanitation Data'!E183))),'Data Summary'!CU189="Yes"),100-OFFSET('Sanitation Data'!$E$5,0,10*ROW('Sanitation Data'!E183)),NA())</f>
        <v>#N/A</v>
      </c>
      <c r="AG189" s="106" t="e">
        <f ca="true">+IF(AND(ISNUMBER(OFFSET('Sanitation Data'!$E$7,0,10*ROW('Sanitation Data'!E183))),'Data Summary'!CV189="Yes"),OFFSET('Sanitation Data'!$E$7,0,10*ROW('Sanitation Data'!E183)),NA())</f>
        <v>#N/A</v>
      </c>
      <c r="AH189" s="106" t="e">
        <f ca="true">+IF(AND(ISNUMBER(OFFSET('Sanitation Data'!$E$11,0,10*ROW('Sanitation Data'!E183))),'Data Summary'!CW189="Yes"),OFFSET('Sanitation Data'!$E$11,0,10*ROW('Sanitation Data'!E183)),NA())</f>
        <v>#N/A</v>
      </c>
      <c r="AI189" s="106" t="e">
        <f ca="true">+IF(AND(ISNUMBER(OFFSET('Sanitation Data'!$E$12,0,10*ROW('Sanitation Data'!E183))),'Data Summary'!CX189="Yes"),OFFSET('Sanitation Data'!$E$12,0,10*ROW('Sanitation Data'!E183)),NA())</f>
        <v>#N/A</v>
      </c>
      <c r="AJ189" s="106" t="e">
        <f ca="true">+IF(AND(ISNUMBER(OFFSET('Sanitation Data'!$E$13,0,10*ROW('Sanitation Data'!E183))),'Data Summary'!CY189="Yes"),OFFSET('Sanitation Data'!$E$13,0,10*ROW('Sanitation Data'!E183)),NA())</f>
        <v>#N/A</v>
      </c>
      <c r="AK189" s="106" t="e">
        <f ca="true">+IF(AND(ISNUMBER(OFFSET('Sanitation Data'!$F$5,0,10*ROW('Sanitation Data'!F183))),'Data Summary'!CZ189="Yes"),100-OFFSET('Sanitation Data'!$F$5,0,10*ROW('Sanitation Data'!F183)),NA())</f>
        <v>#N/A</v>
      </c>
      <c r="AL189" s="106" t="e">
        <f ca="true">+IF(AND(ISNUMBER(OFFSET('Sanitation Data'!$F$7,0,10*ROW('Sanitation Data'!F183))),'Data Summary'!DA189="Yes"),OFFSET('Sanitation Data'!$F$7,0,10*ROW('Sanitation Data'!F183)),NA())</f>
        <v>#N/A</v>
      </c>
      <c r="AM189" s="106" t="e">
        <f ca="true">+IF(AND(ISNUMBER(OFFSET('Sanitation Data'!$F$11,0,10*ROW('Sanitation Data'!F183))),'Data Summary'!DB189="Yes"),OFFSET('Sanitation Data'!$F$11,0,10*ROW('Sanitation Data'!F183)),NA())</f>
        <v>#N/A</v>
      </c>
      <c r="AN189" s="106" t="e">
        <f ca="true">+IF(AND(ISNUMBER(OFFSET('Sanitation Data'!$F$12,0,10*ROW('Sanitation Data'!F183))),'Data Summary'!DC189="Yes"),OFFSET('Sanitation Data'!$F$12,0,10*ROW('Sanitation Data'!F183)),NA())</f>
        <v>#N/A</v>
      </c>
      <c r="AO189" s="106" t="e">
        <f ca="true">+IF(AND(ISNUMBER(OFFSET('Sanitation Data'!$F$13,0,10*ROW('Sanitation Data'!F183))),'Data Summary'!DD189="Yes"),OFFSET('Sanitation Data'!$F$13,0,10*ROW('Sanitation Data'!F183)),NA())</f>
        <v>#N/A</v>
      </c>
      <c r="AP189" s="106" t="e">
        <f ca="true">+IF(AND(ISNUMBER(OFFSET('Sanitation Data'!$G$5,0,10*ROW('Sanitation Data'!G183))),'Data Summary'!DE189="Yes"),100-OFFSET('Sanitation Data'!$G$5,0,10*ROW('Sanitation Data'!G183)),NA())</f>
        <v>#N/A</v>
      </c>
      <c r="AQ189" s="106" t="e">
        <f ca="true">+IF(AND(ISNUMBER(OFFSET('Sanitation Data'!$G$7,0,10*ROW('Sanitation Data'!G183))),'Data Summary'!DF189="Yes"),OFFSET('Sanitation Data'!$G$7,0,10*ROW('Sanitation Data'!G183)),NA())</f>
        <v>#N/A</v>
      </c>
      <c r="AR189" s="106" t="e">
        <f ca="true">+IF(AND(ISNUMBER(OFFSET('Sanitation Data'!$G$11,0,10*ROW('Sanitation Data'!G183))),'Data Summary'!DG189="Yes"),OFFSET('Sanitation Data'!$G$11,0,10*ROW('Sanitation Data'!G183)),NA())</f>
        <v>#N/A</v>
      </c>
      <c r="AS189" s="106" t="e">
        <f ca="true">+IF(AND(ISNUMBER(OFFSET('Sanitation Data'!$G$12,0,10*ROW('Sanitation Data'!G183))),'Data Summary'!DH189="Yes"),OFFSET('Sanitation Data'!$G$12,0,10*ROW('Sanitation Data'!G183)),NA())</f>
        <v>#N/A</v>
      </c>
      <c r="AT189" s="106" t="e">
        <f ca="true">+IF(AND(ISNUMBER(OFFSET('Sanitation Data'!$G$13,0,10*ROW('Sanitation Data'!G183))),'Data Summary'!DI189="Yes"),OFFSET('Sanitation Data'!$G$13,0,10*ROW('Sanitation Data'!G183)),NA())</f>
        <v>#N/A</v>
      </c>
      <c r="AU189" s="106" t="e">
        <f ca="true">+IF(AND(ISNUMBER(OFFSET('Sanitation Data'!$H$5,0,10*ROW('Sanitation Data'!H183))),'Data Summary'!DJ189="Yes"),100-OFFSET('Sanitation Data'!$H$5,0,10*ROW('Sanitation Data'!H183)),NA())</f>
        <v>#N/A</v>
      </c>
      <c r="AV189" s="106" t="e">
        <f ca="true">+IF(AND(ISNUMBER(OFFSET('Sanitation Data'!$H$7,0,10*ROW('Sanitation Data'!H183))),'Data Summary'!DK189="Yes"),OFFSET('Sanitation Data'!$H$7,0,10*ROW('Sanitation Data'!H183)),NA())</f>
        <v>#N/A</v>
      </c>
      <c r="AW189" s="106" t="e">
        <f ca="true">+IF(AND(ISNUMBER(OFFSET('Sanitation Data'!$H$11,0,10*ROW('Sanitation Data'!H183))),'Data Summary'!DL189="Yes"),OFFSET('Sanitation Data'!$H$11,0,10*ROW('Sanitation Data'!H183)),NA())</f>
        <v>#N/A</v>
      </c>
      <c r="AX189" s="106" t="e">
        <f ca="true">+IF(AND(ISNUMBER(OFFSET('Sanitation Data'!$H$12,0,10*ROW('Sanitation Data'!H183))),'Data Summary'!DM189="Yes"),OFFSET('Sanitation Data'!$H$12,0,10*ROW('Sanitation Data'!H183)),NA())</f>
        <v>#N/A</v>
      </c>
      <c r="AY189" s="106" t="e">
        <f ca="true">+IF(AND(ISNUMBER(OFFSET('Sanitation Data'!$H$13,0,10*ROW('Sanitation Data'!H183))),'Data Summary'!DN189="Yes"),OFFSET('Sanitation Data'!$H$13,0,10*ROW('Sanitation Data'!H183)),NA())</f>
        <v>#N/A</v>
      </c>
      <c r="AZ189" s="111" t="e">
        <f ca="true">+IF(AND(ISNUMBER(OFFSET('Hygiene Data'!$C$6,0,10*ROW('Hygiene Data'!C183))),'Data Summary'!DO189="Yes"),OFFSET('Hygiene Data'!$C$6,0,10*ROW('Hygiene Data'!C183)),NA())</f>
        <v>#N/A</v>
      </c>
      <c r="BA189" s="111" t="e">
        <f ca="true">+IF(AND(ISNUMBER(OFFSET('Hygiene Data'!$C$8,0,10*ROW('Hygiene Data'!C183))),'Data Summary'!DP189="Yes"),OFFSET('Hygiene Data'!$C$8,0,10*ROW('Hygiene Data'!C183)),NA())</f>
        <v>#N/A</v>
      </c>
      <c r="BB189" s="111" t="e">
        <f ca="true">+IF(AND(ISNUMBER(OFFSET('Hygiene Data'!$C$10,0,10*ROW('Hygiene Data'!C183))),'Data Summary'!DQ189="Yes"),OFFSET('Hygiene Data'!$C$10,0,10*ROW('Hygiene Data'!C183)),NA())</f>
        <v>#N/A</v>
      </c>
      <c r="BC189" s="111" t="e">
        <f ca="true">+IF(AND(ISNUMBER(OFFSET('Hygiene Data'!$D$6,0,10*ROW('Hygiene Data'!D183))),'Data Summary'!DR189="Yes"),OFFSET('Hygiene Data'!$D$6,0,10*ROW('Hygiene Data'!D183)),NA())</f>
        <v>#N/A</v>
      </c>
      <c r="BD189" s="111" t="e">
        <f ca="true">+IF(AND(ISNUMBER(OFFSET('Hygiene Data'!$D$8,0,10*ROW('Hygiene Data'!D183))),'Data Summary'!DS189="Yes"),OFFSET('Hygiene Data'!$D$8,0,10*ROW('Hygiene Data'!D183)),NA())</f>
        <v>#N/A</v>
      </c>
      <c r="BE189" s="111" t="e">
        <f ca="true">+IF(AND(ISNUMBER(OFFSET('Hygiene Data'!$D$10,0,10*ROW('Hygiene Data'!D183))),'Data Summary'!DT189="Yes"),OFFSET('Hygiene Data'!$D$10,0,10*ROW('Hygiene Data'!D183)),NA())</f>
        <v>#N/A</v>
      </c>
      <c r="BF189" s="111" t="e">
        <f ca="true">+IF(AND(ISNUMBER(OFFSET('Hygiene Data'!$E$6,0,10*ROW('Hygiene Data'!E183))),'Data Summary'!DU189="Yes"),OFFSET('Hygiene Data'!$E$6,0,10*ROW('Hygiene Data'!E183)),NA())</f>
        <v>#N/A</v>
      </c>
      <c r="BG189" s="111" t="e">
        <f ca="true">+IF(AND(ISNUMBER(OFFSET('Hygiene Data'!$E$8,0,10*ROW('Hygiene Data'!E183))),'Data Summary'!DV189="Yes"),OFFSET('Hygiene Data'!$E$8,0,10*ROW('Hygiene Data'!E183)),NA())</f>
        <v>#N/A</v>
      </c>
      <c r="BH189" s="111" t="e">
        <f ca="true">+IF(AND(ISNUMBER(OFFSET('Hygiene Data'!$E$10,0,10*ROW('Hygiene Data'!E183))),'Data Summary'!DW189="Yes"),OFFSET('Hygiene Data'!$E$10,0,10*ROW('Hygiene Data'!E183)),NA())</f>
        <v>#N/A</v>
      </c>
      <c r="BI189" s="111" t="e">
        <f ca="true">+IF(AND(ISNUMBER(OFFSET('Hygiene Data'!$F$6,0,10*ROW('Hygiene Data'!F183))),'Data Summary'!DX189="Yes"),OFFSET('Hygiene Data'!$F$6,0,10*ROW('Hygiene Data'!F183)),NA())</f>
        <v>#N/A</v>
      </c>
      <c r="BJ189" s="111" t="e">
        <f ca="true">+IF(AND(ISNUMBER(OFFSET('Hygiene Data'!$F$8,0,10*ROW('Hygiene Data'!F183))),'Data Summary'!DY189="Yes"),OFFSET('Hygiene Data'!$F$8,0,10*ROW('Hygiene Data'!F183)),NA())</f>
        <v>#N/A</v>
      </c>
      <c r="BK189" s="111" t="e">
        <f ca="true">+IF(AND(ISNUMBER(OFFSET('Hygiene Data'!$F$10,0,10*ROW('Hygiene Data'!F183))),'Data Summary'!DZ189="Yes"),OFFSET('Hygiene Data'!$F$10,0,10*ROW('Hygiene Data'!F183)),NA())</f>
        <v>#N/A</v>
      </c>
      <c r="BL189" s="111" t="e">
        <f ca="true">+IF(AND(ISNUMBER(OFFSET('Hygiene Data'!$G$6,0,10*ROW('Hygiene Data'!G183))),'Data Summary'!EA189="Yes"),OFFSET('Hygiene Data'!$G$6,0,10*ROW('Hygiene Data'!G183)),NA())</f>
        <v>#N/A</v>
      </c>
      <c r="BM189" s="111" t="e">
        <f ca="true">+IF(AND(ISNUMBER(OFFSET('Hygiene Data'!$G$8,0,10*ROW('Hygiene Data'!G183))),'Data Summary'!EB189="Yes"),OFFSET('Hygiene Data'!$G$8,0,10*ROW('Hygiene Data'!G183)),NA())</f>
        <v>#N/A</v>
      </c>
      <c r="BN189" s="111" t="e">
        <f ca="true">+IF(AND(ISNUMBER(OFFSET('Hygiene Data'!$G$10,0,10*ROW('Hygiene Data'!G183))),'Data Summary'!EC189="Yes"),OFFSET('Hygiene Data'!$G$10,0,10*ROW('Hygiene Data'!G183)),NA())</f>
        <v>#N/A</v>
      </c>
      <c r="BO189" s="111" t="e">
        <f ca="true">+IF(AND(ISNUMBER(OFFSET('Hygiene Data'!$H$6,0,10*ROW('Hygiene Data'!H183))),'Data Summary'!ED189="Yes"),OFFSET('Hygiene Data'!$H$6,0,10*ROW('Hygiene Data'!H183)),NA())</f>
        <v>#N/A</v>
      </c>
      <c r="BP189" s="111" t="e">
        <f ca="true">+IF(AND(ISNUMBER(OFFSET('Hygiene Data'!$H$8,0,10*ROW('Hygiene Data'!H183))),'Data Summary'!EE189="Yes"),OFFSET('Hygiene Data'!$H$8,0,10*ROW('Hygiene Data'!H183)),NA())</f>
        <v>#N/A</v>
      </c>
      <c r="BQ189" s="111" t="e">
        <f ca="true">+IF(AND(ISNUMBER(OFFSET('Hygiene Data'!$H$10,0,10*ROW('Hygiene Data'!H183))),'Data Summary'!EF189="Yes"),OFFSET('Hygiene Data'!$H$10,0,10*ROW('Hygiene Data'!H183)),NA())</f>
        <v>#N/A</v>
      </c>
    </row>
    <row r="190" x14ac:dyDescent="0.2">
      <c r="A190" s="59" t="e">
        <f ca="true">+IF(OFFSET('Water Data'!$B$1,0,10*ROW('Water Data'!B184))="",NA(),OFFSET('Water Data'!$B$1,0,10*ROW('Water Data'!B184)))</f>
        <v>#N/A</v>
      </c>
      <c r="B190" s="59" t="e">
        <f ca="true">+IF(OFFSET('Water Data'!$A$3,0,10*ROW('Water Data'!A187))="",NA(),OFFSET('Water Data'!$A$3,0,10*ROW('Water Data'!A187)))</f>
        <v>#N/A</v>
      </c>
      <c r="C190" s="59" t="e">
        <f ca="true">+IF(OFFSET('Water Data'!$C$3,0,10*ROW('Water Data'!C187))="",NA(),OFFSET('Water Data'!$C$3,0,10*ROW('Water Data'!C187)))</f>
        <v>#N/A</v>
      </c>
      <c r="D190" s="60" t="e">
        <f ca="true">+IF(AND(ISNUMBER(OFFSET('Water Data'!$C$5,0,10*ROW('Water Data'!C184))),'Data Summary'!BS190="Yes"),100-OFFSET('Water Data'!$C$5,0,10*ROW('Water Data'!C184)),NA())</f>
        <v>#N/A</v>
      </c>
      <c r="E190" s="60" t="e">
        <f ca="true">+IF(AND(ISNUMBER(OFFSET('Water Data'!$C$7,0,10*ROW('Water Data'!C184))),'Data Summary'!BT190="Yes"),OFFSET('Water Data'!$C$7,0,10*ROW('Water Data'!C184)),NA())</f>
        <v>#N/A</v>
      </c>
      <c r="F190" s="60" t="e">
        <f ca="true">+IF(AND(ISNUMBER(OFFSET('Water Data'!$C$10,0,10*ROW('Water Data'!C184))),'Data Summary'!BU190="Yes"),OFFSET('Water Data'!$C$10,0,10*ROW('Water Data'!C184)),NA())</f>
        <v>#N/A</v>
      </c>
      <c r="G190" s="60" t="e">
        <f ca="true">+IF(AND(ISNUMBER(OFFSET('Water Data'!$D$5,0,10*ROW('Water Data'!D184))),'Data Summary'!BV190="Yes"),100-OFFSET('Water Data'!$D$5,0,10*ROW('Water Data'!D184)),NA())</f>
        <v>#N/A</v>
      </c>
      <c r="H190" s="60" t="e">
        <f ca="true">+IF(AND(ISNUMBER(OFFSET('Water Data'!$D$7,0,10*ROW('Water Data'!D184))),'Data Summary'!BW190="Yes"),OFFSET('Water Data'!$D$7,0,10*ROW('Water Data'!D184)),NA())</f>
        <v>#N/A</v>
      </c>
      <c r="I190" s="60" t="e">
        <f ca="true">+IF(AND(ISNUMBER(OFFSET('Water Data'!$D$10,0,10*ROW('Water Data'!D184))),'Data Summary'!BX190="Yes"),OFFSET('Water Data'!$D$10,0,10*ROW('Water Data'!D184)),NA())</f>
        <v>#N/A</v>
      </c>
      <c r="J190" s="60" t="e">
        <f ca="true">+IF(AND(ISNUMBER(OFFSET('Water Data'!$E$5,0,10*ROW('Water Data'!E184))),'Data Summary'!BY190="Yes"),100-OFFSET('Water Data'!$E$5,0,10*ROW('Water Data'!E184)),NA())</f>
        <v>#N/A</v>
      </c>
      <c r="K190" s="60" t="e">
        <f ca="true">+IF(AND(ISNUMBER(OFFSET('Water Data'!$E$7,0,10*ROW('Water Data'!E184))),'Data Summary'!BZ190="Yes"),OFFSET('Water Data'!$E$7,0,10*ROW('Water Data'!E184)),NA())</f>
        <v>#N/A</v>
      </c>
      <c r="L190" s="60" t="e">
        <f ca="true">+IF(AND(ISNUMBER(OFFSET('Water Data'!$E$10,0,10*ROW('Water Data'!E184))),'Data Summary'!CA190="Yes"),OFFSET('Water Data'!$E$10,0,10*ROW('Water Data'!E184)),NA())</f>
        <v>#N/A</v>
      </c>
      <c r="M190" s="60" t="e">
        <f ca="true">+IF(AND(ISNUMBER(OFFSET('Water Data'!$F$5,0,10*ROW('Water Data'!F184))),'Data Summary'!CB190="Yes"),100-OFFSET('Water Data'!$F$5,0,10*ROW('Water Data'!F184)),NA())</f>
        <v>#N/A</v>
      </c>
      <c r="N190" s="60" t="e">
        <f ca="true">+IF(AND(ISNUMBER(OFFSET('Water Data'!$F$7,0,10*ROW('Water Data'!F184))),'Data Summary'!CC190="Yes"),OFFSET('Water Data'!$F$7,0,10*ROW('Water Data'!F184)),NA())</f>
        <v>#N/A</v>
      </c>
      <c r="O190" s="60" t="e">
        <f ca="true">+IF(AND(ISNUMBER(OFFSET('Water Data'!$F$10,0,10*ROW('Water Data'!F184))),'Data Summary'!CD190="Yes"),OFFSET('Water Data'!$F$10,0,10*ROW('Water Data'!F184)),NA())</f>
        <v>#N/A</v>
      </c>
      <c r="P190" s="60" t="e">
        <f ca="true">+IF(AND(ISNUMBER(OFFSET('Water Data'!$G$5,0,10*ROW('Water Data'!G184))),'Data Summary'!CE190="Yes"),100-OFFSET('Water Data'!$G$5,0,10*ROW('Water Data'!G184)),NA())</f>
        <v>#N/A</v>
      </c>
      <c r="Q190" s="60" t="e">
        <f ca="true">+IF(AND(ISNUMBER(OFFSET('Water Data'!$G$7,0,10*ROW('Water Data'!G184))),'Data Summary'!CF190="Yes"),OFFSET('Water Data'!$G$7,0,10*ROW('Water Data'!G184)),NA())</f>
        <v>#N/A</v>
      </c>
      <c r="R190" s="60" t="e">
        <f ca="true">+IF(AND(ISNUMBER(OFFSET('Water Data'!$G$10,0,10*ROW('Water Data'!G184))),'Data Summary'!CG190="Yes"),OFFSET('Water Data'!$G$10,0,10*ROW('Water Data'!G184)),NA())</f>
        <v>#N/A</v>
      </c>
      <c r="S190" s="60" t="e">
        <f ca="true">+IF(AND(ISNUMBER(OFFSET('Water Data'!$H$5,0,10*ROW('Water Data'!H184))),'Data Summary'!CH190="Yes"),100-OFFSET('Water Data'!$H$5,0,10*ROW('Water Data'!H184)),NA())</f>
        <v>#N/A</v>
      </c>
      <c r="T190" s="60" t="e">
        <f ca="true">+IF(AND(ISNUMBER(OFFSET('Water Data'!$H$7,0,10*ROW('Water Data'!H184))),'Data Summary'!CI190="Yes"),OFFSET('Water Data'!$H$7,0,10*ROW('Water Data'!H184)),NA())</f>
        <v>#N/A</v>
      </c>
      <c r="U190" s="60" t="e">
        <f ca="true">+IF(AND(ISNUMBER(OFFSET('Water Data'!$H$10,0,10*ROW('Water Data'!H184))),'Data Summary'!CJ190="Yes"),OFFSET('Water Data'!$H$10,0,10*ROW('Water Data'!H184)),NA())</f>
        <v>#N/A</v>
      </c>
      <c r="V190" s="106" t="e">
        <f ca="true">+IF(AND(ISNUMBER(OFFSET('Sanitation Data'!$C$5,0,10*ROW('Sanitation Data'!C184))),'Data Summary'!CK190="Yes"),100-OFFSET('Sanitation Data'!$C$5,0,10*ROW('Sanitation Data'!C184)),NA())</f>
        <v>#N/A</v>
      </c>
      <c r="W190" s="106" t="e">
        <f ca="true">+IF(AND(ISNUMBER(OFFSET('Sanitation Data'!$C$7,0,10*ROW('Sanitation Data'!C184))),'Data Summary'!CL190="Yes"),OFFSET('Sanitation Data'!$C$7,0,10*ROW('Sanitation Data'!C184)),NA())</f>
        <v>#N/A</v>
      </c>
      <c r="X190" s="106" t="e">
        <f ca="true">+IF(AND(ISNUMBER(OFFSET('Sanitation Data'!$C$11,0,10*ROW('Sanitation Data'!C184))),'Data Summary'!CM190="Yes"),OFFSET('Sanitation Data'!$C$11,0,10*ROW('Sanitation Data'!C184)),NA())</f>
        <v>#N/A</v>
      </c>
      <c r="Y190" s="106" t="e">
        <f ca="true">+IF(AND(ISNUMBER(OFFSET('Sanitation Data'!$C$12,0,10*ROW('Sanitation Data'!C184))),'Data Summary'!CN190="Yes"),OFFSET('Sanitation Data'!$C$12,0,10*ROW('Sanitation Data'!C184)),NA())</f>
        <v>#N/A</v>
      </c>
      <c r="Z190" s="106" t="e">
        <f ca="true">+IF(AND(ISNUMBER(OFFSET('Sanitation Data'!$C$13,0,10*ROW('Sanitation Data'!C184))),'Data Summary'!CO190="Yes"),OFFSET('Sanitation Data'!$C$13,0,10*ROW('Sanitation Data'!C184)),NA())</f>
        <v>#N/A</v>
      </c>
      <c r="AA190" s="106" t="e">
        <f ca="true">+IF(AND(ISNUMBER(OFFSET('Sanitation Data'!$D$5,0,10*ROW('Sanitation Data'!D184))),'Data Summary'!CP190="Yes"),100-OFFSET('Sanitation Data'!$D$5,0,10*ROW('Sanitation Data'!D184)),NA())</f>
        <v>#N/A</v>
      </c>
      <c r="AB190" s="106" t="e">
        <f ca="true">+IF(AND(ISNUMBER(OFFSET('Sanitation Data'!$D$7,0,10*ROW('Sanitation Data'!D184))),'Data Summary'!CQ190="Yes"),OFFSET('Sanitation Data'!$D$7,0,10*ROW('Sanitation Data'!D184)),NA())</f>
        <v>#N/A</v>
      </c>
      <c r="AC190" s="106" t="e">
        <f ca="true">+IF(AND(ISNUMBER(OFFSET('Sanitation Data'!$D$11,0,10*ROW('Sanitation Data'!D184))),'Data Summary'!CR190="Yes"),OFFSET('Sanitation Data'!$D$11,0,10*ROW('Sanitation Data'!D184)),NA())</f>
        <v>#N/A</v>
      </c>
      <c r="AD190" s="106" t="e">
        <f ca="true">+IF(AND(ISNUMBER(OFFSET('Sanitation Data'!$D$12,0,10*ROW('Sanitation Data'!D184))),'Data Summary'!CS190="Yes"),OFFSET('Sanitation Data'!$D$12,0,10*ROW('Sanitation Data'!D184)),NA())</f>
        <v>#N/A</v>
      </c>
      <c r="AE190" s="106" t="e">
        <f ca="true">+IF(AND(ISNUMBER(OFFSET('Sanitation Data'!$D$13,0,10*ROW('Sanitation Data'!D184))),'Data Summary'!CT190="Yes"),OFFSET('Sanitation Data'!$D$13,0,10*ROW('Sanitation Data'!D184)),NA())</f>
        <v>#N/A</v>
      </c>
      <c r="AF190" s="106" t="e">
        <f ca="true">+IF(AND(ISNUMBER(OFFSET('Sanitation Data'!$E$5,0,10*ROW('Sanitation Data'!E184))),'Data Summary'!CU190="Yes"),100-OFFSET('Sanitation Data'!$E$5,0,10*ROW('Sanitation Data'!E184)),NA())</f>
        <v>#N/A</v>
      </c>
      <c r="AG190" s="106" t="e">
        <f ca="true">+IF(AND(ISNUMBER(OFFSET('Sanitation Data'!$E$7,0,10*ROW('Sanitation Data'!E184))),'Data Summary'!CV190="Yes"),OFFSET('Sanitation Data'!$E$7,0,10*ROW('Sanitation Data'!E184)),NA())</f>
        <v>#N/A</v>
      </c>
      <c r="AH190" s="106" t="e">
        <f ca="true">+IF(AND(ISNUMBER(OFFSET('Sanitation Data'!$E$11,0,10*ROW('Sanitation Data'!E184))),'Data Summary'!CW190="Yes"),OFFSET('Sanitation Data'!$E$11,0,10*ROW('Sanitation Data'!E184)),NA())</f>
        <v>#N/A</v>
      </c>
      <c r="AI190" s="106" t="e">
        <f ca="true">+IF(AND(ISNUMBER(OFFSET('Sanitation Data'!$E$12,0,10*ROW('Sanitation Data'!E184))),'Data Summary'!CX190="Yes"),OFFSET('Sanitation Data'!$E$12,0,10*ROW('Sanitation Data'!E184)),NA())</f>
        <v>#N/A</v>
      </c>
      <c r="AJ190" s="106" t="e">
        <f ca="true">+IF(AND(ISNUMBER(OFFSET('Sanitation Data'!$E$13,0,10*ROW('Sanitation Data'!E184))),'Data Summary'!CY190="Yes"),OFFSET('Sanitation Data'!$E$13,0,10*ROW('Sanitation Data'!E184)),NA())</f>
        <v>#N/A</v>
      </c>
      <c r="AK190" s="106" t="e">
        <f ca="true">+IF(AND(ISNUMBER(OFFSET('Sanitation Data'!$F$5,0,10*ROW('Sanitation Data'!F184))),'Data Summary'!CZ190="Yes"),100-OFFSET('Sanitation Data'!$F$5,0,10*ROW('Sanitation Data'!F184)),NA())</f>
        <v>#N/A</v>
      </c>
      <c r="AL190" s="106" t="e">
        <f ca="true">+IF(AND(ISNUMBER(OFFSET('Sanitation Data'!$F$7,0,10*ROW('Sanitation Data'!F184))),'Data Summary'!DA190="Yes"),OFFSET('Sanitation Data'!$F$7,0,10*ROW('Sanitation Data'!F184)),NA())</f>
        <v>#N/A</v>
      </c>
      <c r="AM190" s="106" t="e">
        <f ca="true">+IF(AND(ISNUMBER(OFFSET('Sanitation Data'!$F$11,0,10*ROW('Sanitation Data'!F184))),'Data Summary'!DB190="Yes"),OFFSET('Sanitation Data'!$F$11,0,10*ROW('Sanitation Data'!F184)),NA())</f>
        <v>#N/A</v>
      </c>
      <c r="AN190" s="106" t="e">
        <f ca="true">+IF(AND(ISNUMBER(OFFSET('Sanitation Data'!$F$12,0,10*ROW('Sanitation Data'!F184))),'Data Summary'!DC190="Yes"),OFFSET('Sanitation Data'!$F$12,0,10*ROW('Sanitation Data'!F184)),NA())</f>
        <v>#N/A</v>
      </c>
      <c r="AO190" s="106" t="e">
        <f ca="true">+IF(AND(ISNUMBER(OFFSET('Sanitation Data'!$F$13,0,10*ROW('Sanitation Data'!F184))),'Data Summary'!DD190="Yes"),OFFSET('Sanitation Data'!$F$13,0,10*ROW('Sanitation Data'!F184)),NA())</f>
        <v>#N/A</v>
      </c>
      <c r="AP190" s="106" t="e">
        <f ca="true">+IF(AND(ISNUMBER(OFFSET('Sanitation Data'!$G$5,0,10*ROW('Sanitation Data'!G184))),'Data Summary'!DE190="Yes"),100-OFFSET('Sanitation Data'!$G$5,0,10*ROW('Sanitation Data'!G184)),NA())</f>
        <v>#N/A</v>
      </c>
      <c r="AQ190" s="106" t="e">
        <f ca="true">+IF(AND(ISNUMBER(OFFSET('Sanitation Data'!$G$7,0,10*ROW('Sanitation Data'!G184))),'Data Summary'!DF190="Yes"),OFFSET('Sanitation Data'!$G$7,0,10*ROW('Sanitation Data'!G184)),NA())</f>
        <v>#N/A</v>
      </c>
      <c r="AR190" s="106" t="e">
        <f ca="true">+IF(AND(ISNUMBER(OFFSET('Sanitation Data'!$G$11,0,10*ROW('Sanitation Data'!G184))),'Data Summary'!DG190="Yes"),OFFSET('Sanitation Data'!$G$11,0,10*ROW('Sanitation Data'!G184)),NA())</f>
        <v>#N/A</v>
      </c>
      <c r="AS190" s="106" t="e">
        <f ca="true">+IF(AND(ISNUMBER(OFFSET('Sanitation Data'!$G$12,0,10*ROW('Sanitation Data'!G184))),'Data Summary'!DH190="Yes"),OFFSET('Sanitation Data'!$G$12,0,10*ROW('Sanitation Data'!G184)),NA())</f>
        <v>#N/A</v>
      </c>
      <c r="AT190" s="106" t="e">
        <f ca="true">+IF(AND(ISNUMBER(OFFSET('Sanitation Data'!$G$13,0,10*ROW('Sanitation Data'!G184))),'Data Summary'!DI190="Yes"),OFFSET('Sanitation Data'!$G$13,0,10*ROW('Sanitation Data'!G184)),NA())</f>
        <v>#N/A</v>
      </c>
      <c r="AU190" s="106" t="e">
        <f ca="true">+IF(AND(ISNUMBER(OFFSET('Sanitation Data'!$H$5,0,10*ROW('Sanitation Data'!H184))),'Data Summary'!DJ190="Yes"),100-OFFSET('Sanitation Data'!$H$5,0,10*ROW('Sanitation Data'!H184)),NA())</f>
        <v>#N/A</v>
      </c>
      <c r="AV190" s="106" t="e">
        <f ca="true">+IF(AND(ISNUMBER(OFFSET('Sanitation Data'!$H$7,0,10*ROW('Sanitation Data'!H184))),'Data Summary'!DK190="Yes"),OFFSET('Sanitation Data'!$H$7,0,10*ROW('Sanitation Data'!H184)),NA())</f>
        <v>#N/A</v>
      </c>
      <c r="AW190" s="106" t="e">
        <f ca="true">+IF(AND(ISNUMBER(OFFSET('Sanitation Data'!$H$11,0,10*ROW('Sanitation Data'!H184))),'Data Summary'!DL190="Yes"),OFFSET('Sanitation Data'!$H$11,0,10*ROW('Sanitation Data'!H184)),NA())</f>
        <v>#N/A</v>
      </c>
      <c r="AX190" s="106" t="e">
        <f ca="true">+IF(AND(ISNUMBER(OFFSET('Sanitation Data'!$H$12,0,10*ROW('Sanitation Data'!H184))),'Data Summary'!DM190="Yes"),OFFSET('Sanitation Data'!$H$12,0,10*ROW('Sanitation Data'!H184)),NA())</f>
        <v>#N/A</v>
      </c>
      <c r="AY190" s="106" t="e">
        <f ca="true">+IF(AND(ISNUMBER(OFFSET('Sanitation Data'!$H$13,0,10*ROW('Sanitation Data'!H184))),'Data Summary'!DN190="Yes"),OFFSET('Sanitation Data'!$H$13,0,10*ROW('Sanitation Data'!H184)),NA())</f>
        <v>#N/A</v>
      </c>
      <c r="AZ190" s="111" t="e">
        <f ca="true">+IF(AND(ISNUMBER(OFFSET('Hygiene Data'!$C$6,0,10*ROW('Hygiene Data'!C184))),'Data Summary'!DO190="Yes"),OFFSET('Hygiene Data'!$C$6,0,10*ROW('Hygiene Data'!C184)),NA())</f>
        <v>#N/A</v>
      </c>
      <c r="BA190" s="111" t="e">
        <f ca="true">+IF(AND(ISNUMBER(OFFSET('Hygiene Data'!$C$8,0,10*ROW('Hygiene Data'!C184))),'Data Summary'!DP190="Yes"),OFFSET('Hygiene Data'!$C$8,0,10*ROW('Hygiene Data'!C184)),NA())</f>
        <v>#N/A</v>
      </c>
      <c r="BB190" s="111" t="e">
        <f ca="true">+IF(AND(ISNUMBER(OFFSET('Hygiene Data'!$C$10,0,10*ROW('Hygiene Data'!C184))),'Data Summary'!DQ190="Yes"),OFFSET('Hygiene Data'!$C$10,0,10*ROW('Hygiene Data'!C184)),NA())</f>
        <v>#N/A</v>
      </c>
      <c r="BC190" s="111" t="e">
        <f ca="true">+IF(AND(ISNUMBER(OFFSET('Hygiene Data'!$D$6,0,10*ROW('Hygiene Data'!D184))),'Data Summary'!DR190="Yes"),OFFSET('Hygiene Data'!$D$6,0,10*ROW('Hygiene Data'!D184)),NA())</f>
        <v>#N/A</v>
      </c>
      <c r="BD190" s="111" t="e">
        <f ca="true">+IF(AND(ISNUMBER(OFFSET('Hygiene Data'!$D$8,0,10*ROW('Hygiene Data'!D184))),'Data Summary'!DS190="Yes"),OFFSET('Hygiene Data'!$D$8,0,10*ROW('Hygiene Data'!D184)),NA())</f>
        <v>#N/A</v>
      </c>
      <c r="BE190" s="111" t="e">
        <f ca="true">+IF(AND(ISNUMBER(OFFSET('Hygiene Data'!$D$10,0,10*ROW('Hygiene Data'!D184))),'Data Summary'!DT190="Yes"),OFFSET('Hygiene Data'!$D$10,0,10*ROW('Hygiene Data'!D184)),NA())</f>
        <v>#N/A</v>
      </c>
      <c r="BF190" s="111" t="e">
        <f ca="true">+IF(AND(ISNUMBER(OFFSET('Hygiene Data'!$E$6,0,10*ROW('Hygiene Data'!E184))),'Data Summary'!DU190="Yes"),OFFSET('Hygiene Data'!$E$6,0,10*ROW('Hygiene Data'!E184)),NA())</f>
        <v>#N/A</v>
      </c>
      <c r="BG190" s="111" t="e">
        <f ca="true">+IF(AND(ISNUMBER(OFFSET('Hygiene Data'!$E$8,0,10*ROW('Hygiene Data'!E184))),'Data Summary'!DV190="Yes"),OFFSET('Hygiene Data'!$E$8,0,10*ROW('Hygiene Data'!E184)),NA())</f>
        <v>#N/A</v>
      </c>
      <c r="BH190" s="111" t="e">
        <f ca="true">+IF(AND(ISNUMBER(OFFSET('Hygiene Data'!$E$10,0,10*ROW('Hygiene Data'!E184))),'Data Summary'!DW190="Yes"),OFFSET('Hygiene Data'!$E$10,0,10*ROW('Hygiene Data'!E184)),NA())</f>
        <v>#N/A</v>
      </c>
      <c r="BI190" s="111" t="e">
        <f ca="true">+IF(AND(ISNUMBER(OFFSET('Hygiene Data'!$F$6,0,10*ROW('Hygiene Data'!F184))),'Data Summary'!DX190="Yes"),OFFSET('Hygiene Data'!$F$6,0,10*ROW('Hygiene Data'!F184)),NA())</f>
        <v>#N/A</v>
      </c>
      <c r="BJ190" s="111" t="e">
        <f ca="true">+IF(AND(ISNUMBER(OFFSET('Hygiene Data'!$F$8,0,10*ROW('Hygiene Data'!F184))),'Data Summary'!DY190="Yes"),OFFSET('Hygiene Data'!$F$8,0,10*ROW('Hygiene Data'!F184)),NA())</f>
        <v>#N/A</v>
      </c>
      <c r="BK190" s="111" t="e">
        <f ca="true">+IF(AND(ISNUMBER(OFFSET('Hygiene Data'!$F$10,0,10*ROW('Hygiene Data'!F184))),'Data Summary'!DZ190="Yes"),OFFSET('Hygiene Data'!$F$10,0,10*ROW('Hygiene Data'!F184)),NA())</f>
        <v>#N/A</v>
      </c>
      <c r="BL190" s="111" t="e">
        <f ca="true">+IF(AND(ISNUMBER(OFFSET('Hygiene Data'!$G$6,0,10*ROW('Hygiene Data'!G184))),'Data Summary'!EA190="Yes"),OFFSET('Hygiene Data'!$G$6,0,10*ROW('Hygiene Data'!G184)),NA())</f>
        <v>#N/A</v>
      </c>
      <c r="BM190" s="111" t="e">
        <f ca="true">+IF(AND(ISNUMBER(OFFSET('Hygiene Data'!$G$8,0,10*ROW('Hygiene Data'!G184))),'Data Summary'!EB190="Yes"),OFFSET('Hygiene Data'!$G$8,0,10*ROW('Hygiene Data'!G184)),NA())</f>
        <v>#N/A</v>
      </c>
      <c r="BN190" s="111" t="e">
        <f ca="true">+IF(AND(ISNUMBER(OFFSET('Hygiene Data'!$G$10,0,10*ROW('Hygiene Data'!G184))),'Data Summary'!EC190="Yes"),OFFSET('Hygiene Data'!$G$10,0,10*ROW('Hygiene Data'!G184)),NA())</f>
        <v>#N/A</v>
      </c>
      <c r="BO190" s="111" t="e">
        <f ca="true">+IF(AND(ISNUMBER(OFFSET('Hygiene Data'!$H$6,0,10*ROW('Hygiene Data'!H184))),'Data Summary'!ED190="Yes"),OFFSET('Hygiene Data'!$H$6,0,10*ROW('Hygiene Data'!H184)),NA())</f>
        <v>#N/A</v>
      </c>
      <c r="BP190" s="111" t="e">
        <f ca="true">+IF(AND(ISNUMBER(OFFSET('Hygiene Data'!$H$8,0,10*ROW('Hygiene Data'!H184))),'Data Summary'!EE190="Yes"),OFFSET('Hygiene Data'!$H$8,0,10*ROW('Hygiene Data'!H184)),NA())</f>
        <v>#N/A</v>
      </c>
      <c r="BQ190" s="111" t="e">
        <f ca="true">+IF(AND(ISNUMBER(OFFSET('Hygiene Data'!$H$10,0,10*ROW('Hygiene Data'!H184))),'Data Summary'!EF190="Yes"),OFFSET('Hygiene Data'!$H$10,0,10*ROW('Hygiene Data'!H184)),NA())</f>
        <v>#N/A</v>
      </c>
    </row>
    <row r="191" x14ac:dyDescent="0.2">
      <c r="A191" s="59" t="e">
        <f ca="true">+IF(OFFSET('Water Data'!$B$1,0,10*ROW('Water Data'!B185))="",NA(),OFFSET('Water Data'!$B$1,0,10*ROW('Water Data'!B185)))</f>
        <v>#N/A</v>
      </c>
      <c r="B191" s="59" t="e">
        <f ca="true">+IF(OFFSET('Water Data'!$A$3,0,10*ROW('Water Data'!A188))="",NA(),OFFSET('Water Data'!$A$3,0,10*ROW('Water Data'!A188)))</f>
        <v>#N/A</v>
      </c>
      <c r="C191" s="59" t="e">
        <f ca="true">+IF(OFFSET('Water Data'!$C$3,0,10*ROW('Water Data'!C188))="",NA(),OFFSET('Water Data'!$C$3,0,10*ROW('Water Data'!C188)))</f>
        <v>#N/A</v>
      </c>
      <c r="D191" s="60" t="e">
        <f ca="true">+IF(AND(ISNUMBER(OFFSET('Water Data'!$C$5,0,10*ROW('Water Data'!C185))),'Data Summary'!BS191="Yes"),100-OFFSET('Water Data'!$C$5,0,10*ROW('Water Data'!C185)),NA())</f>
        <v>#N/A</v>
      </c>
      <c r="E191" s="60" t="e">
        <f ca="true">+IF(AND(ISNUMBER(OFFSET('Water Data'!$C$7,0,10*ROW('Water Data'!C185))),'Data Summary'!BT191="Yes"),OFFSET('Water Data'!$C$7,0,10*ROW('Water Data'!C185)),NA())</f>
        <v>#N/A</v>
      </c>
      <c r="F191" s="60" t="e">
        <f ca="true">+IF(AND(ISNUMBER(OFFSET('Water Data'!$C$10,0,10*ROW('Water Data'!C185))),'Data Summary'!BU191="Yes"),OFFSET('Water Data'!$C$10,0,10*ROW('Water Data'!C185)),NA())</f>
        <v>#N/A</v>
      </c>
      <c r="G191" s="60" t="e">
        <f ca="true">+IF(AND(ISNUMBER(OFFSET('Water Data'!$D$5,0,10*ROW('Water Data'!D185))),'Data Summary'!BV191="Yes"),100-OFFSET('Water Data'!$D$5,0,10*ROW('Water Data'!D185)),NA())</f>
        <v>#N/A</v>
      </c>
      <c r="H191" s="60" t="e">
        <f ca="true">+IF(AND(ISNUMBER(OFFSET('Water Data'!$D$7,0,10*ROW('Water Data'!D185))),'Data Summary'!BW191="Yes"),OFFSET('Water Data'!$D$7,0,10*ROW('Water Data'!D185)),NA())</f>
        <v>#N/A</v>
      </c>
      <c r="I191" s="60" t="e">
        <f ca="true">+IF(AND(ISNUMBER(OFFSET('Water Data'!$D$10,0,10*ROW('Water Data'!D185))),'Data Summary'!BX191="Yes"),OFFSET('Water Data'!$D$10,0,10*ROW('Water Data'!D185)),NA())</f>
        <v>#N/A</v>
      </c>
      <c r="J191" s="60" t="e">
        <f ca="true">+IF(AND(ISNUMBER(OFFSET('Water Data'!$E$5,0,10*ROW('Water Data'!E185))),'Data Summary'!BY191="Yes"),100-OFFSET('Water Data'!$E$5,0,10*ROW('Water Data'!E185)),NA())</f>
        <v>#N/A</v>
      </c>
      <c r="K191" s="60" t="e">
        <f ca="true">+IF(AND(ISNUMBER(OFFSET('Water Data'!$E$7,0,10*ROW('Water Data'!E185))),'Data Summary'!BZ191="Yes"),OFFSET('Water Data'!$E$7,0,10*ROW('Water Data'!E185)),NA())</f>
        <v>#N/A</v>
      </c>
      <c r="L191" s="60" t="e">
        <f ca="true">+IF(AND(ISNUMBER(OFFSET('Water Data'!$E$10,0,10*ROW('Water Data'!E185))),'Data Summary'!CA191="Yes"),OFFSET('Water Data'!$E$10,0,10*ROW('Water Data'!E185)),NA())</f>
        <v>#N/A</v>
      </c>
      <c r="M191" s="60" t="e">
        <f ca="true">+IF(AND(ISNUMBER(OFFSET('Water Data'!$F$5,0,10*ROW('Water Data'!F185))),'Data Summary'!CB191="Yes"),100-OFFSET('Water Data'!$F$5,0,10*ROW('Water Data'!F185)),NA())</f>
        <v>#N/A</v>
      </c>
      <c r="N191" s="60" t="e">
        <f ca="true">+IF(AND(ISNUMBER(OFFSET('Water Data'!$F$7,0,10*ROW('Water Data'!F185))),'Data Summary'!CC191="Yes"),OFFSET('Water Data'!$F$7,0,10*ROW('Water Data'!F185)),NA())</f>
        <v>#N/A</v>
      </c>
      <c r="O191" s="60" t="e">
        <f ca="true">+IF(AND(ISNUMBER(OFFSET('Water Data'!$F$10,0,10*ROW('Water Data'!F185))),'Data Summary'!CD191="Yes"),OFFSET('Water Data'!$F$10,0,10*ROW('Water Data'!F185)),NA())</f>
        <v>#N/A</v>
      </c>
      <c r="P191" s="60" t="e">
        <f ca="true">+IF(AND(ISNUMBER(OFFSET('Water Data'!$G$5,0,10*ROW('Water Data'!G185))),'Data Summary'!CE191="Yes"),100-OFFSET('Water Data'!$G$5,0,10*ROW('Water Data'!G185)),NA())</f>
        <v>#N/A</v>
      </c>
      <c r="Q191" s="60" t="e">
        <f ca="true">+IF(AND(ISNUMBER(OFFSET('Water Data'!$G$7,0,10*ROW('Water Data'!G185))),'Data Summary'!CF191="Yes"),OFFSET('Water Data'!$G$7,0,10*ROW('Water Data'!G185)),NA())</f>
        <v>#N/A</v>
      </c>
      <c r="R191" s="60" t="e">
        <f ca="true">+IF(AND(ISNUMBER(OFFSET('Water Data'!$G$10,0,10*ROW('Water Data'!G185))),'Data Summary'!CG191="Yes"),OFFSET('Water Data'!$G$10,0,10*ROW('Water Data'!G185)),NA())</f>
        <v>#N/A</v>
      </c>
      <c r="S191" s="60" t="e">
        <f ca="true">+IF(AND(ISNUMBER(OFFSET('Water Data'!$H$5,0,10*ROW('Water Data'!H185))),'Data Summary'!CH191="Yes"),100-OFFSET('Water Data'!$H$5,0,10*ROW('Water Data'!H185)),NA())</f>
        <v>#N/A</v>
      </c>
      <c r="T191" s="60" t="e">
        <f ca="true">+IF(AND(ISNUMBER(OFFSET('Water Data'!$H$7,0,10*ROW('Water Data'!H185))),'Data Summary'!CI191="Yes"),OFFSET('Water Data'!$H$7,0,10*ROW('Water Data'!H185)),NA())</f>
        <v>#N/A</v>
      </c>
      <c r="U191" s="60" t="e">
        <f ca="true">+IF(AND(ISNUMBER(OFFSET('Water Data'!$H$10,0,10*ROW('Water Data'!H185))),'Data Summary'!CJ191="Yes"),OFFSET('Water Data'!$H$10,0,10*ROW('Water Data'!H185)),NA())</f>
        <v>#N/A</v>
      </c>
      <c r="V191" s="106" t="e">
        <f ca="true">+IF(AND(ISNUMBER(OFFSET('Sanitation Data'!$C$5,0,10*ROW('Sanitation Data'!C185))),'Data Summary'!CK191="Yes"),100-OFFSET('Sanitation Data'!$C$5,0,10*ROW('Sanitation Data'!C185)),NA())</f>
        <v>#N/A</v>
      </c>
      <c r="W191" s="106" t="e">
        <f ca="true">+IF(AND(ISNUMBER(OFFSET('Sanitation Data'!$C$7,0,10*ROW('Sanitation Data'!C185))),'Data Summary'!CL191="Yes"),OFFSET('Sanitation Data'!$C$7,0,10*ROW('Sanitation Data'!C185)),NA())</f>
        <v>#N/A</v>
      </c>
      <c r="X191" s="106" t="e">
        <f ca="true">+IF(AND(ISNUMBER(OFFSET('Sanitation Data'!$C$11,0,10*ROW('Sanitation Data'!C185))),'Data Summary'!CM191="Yes"),OFFSET('Sanitation Data'!$C$11,0,10*ROW('Sanitation Data'!C185)),NA())</f>
        <v>#N/A</v>
      </c>
      <c r="Y191" s="106" t="e">
        <f ca="true">+IF(AND(ISNUMBER(OFFSET('Sanitation Data'!$C$12,0,10*ROW('Sanitation Data'!C185))),'Data Summary'!CN191="Yes"),OFFSET('Sanitation Data'!$C$12,0,10*ROW('Sanitation Data'!C185)),NA())</f>
        <v>#N/A</v>
      </c>
      <c r="Z191" s="106" t="e">
        <f ca="true">+IF(AND(ISNUMBER(OFFSET('Sanitation Data'!$C$13,0,10*ROW('Sanitation Data'!C185))),'Data Summary'!CO191="Yes"),OFFSET('Sanitation Data'!$C$13,0,10*ROW('Sanitation Data'!C185)),NA())</f>
        <v>#N/A</v>
      </c>
      <c r="AA191" s="106" t="e">
        <f ca="true">+IF(AND(ISNUMBER(OFFSET('Sanitation Data'!$D$5,0,10*ROW('Sanitation Data'!D185))),'Data Summary'!CP191="Yes"),100-OFFSET('Sanitation Data'!$D$5,0,10*ROW('Sanitation Data'!D185)),NA())</f>
        <v>#N/A</v>
      </c>
      <c r="AB191" s="106" t="e">
        <f ca="true">+IF(AND(ISNUMBER(OFFSET('Sanitation Data'!$D$7,0,10*ROW('Sanitation Data'!D185))),'Data Summary'!CQ191="Yes"),OFFSET('Sanitation Data'!$D$7,0,10*ROW('Sanitation Data'!D185)),NA())</f>
        <v>#N/A</v>
      </c>
      <c r="AC191" s="106" t="e">
        <f ca="true">+IF(AND(ISNUMBER(OFFSET('Sanitation Data'!$D$11,0,10*ROW('Sanitation Data'!D185))),'Data Summary'!CR191="Yes"),OFFSET('Sanitation Data'!$D$11,0,10*ROW('Sanitation Data'!D185)),NA())</f>
        <v>#N/A</v>
      </c>
      <c r="AD191" s="106" t="e">
        <f ca="true">+IF(AND(ISNUMBER(OFFSET('Sanitation Data'!$D$12,0,10*ROW('Sanitation Data'!D185))),'Data Summary'!CS191="Yes"),OFFSET('Sanitation Data'!$D$12,0,10*ROW('Sanitation Data'!D185)),NA())</f>
        <v>#N/A</v>
      </c>
      <c r="AE191" s="106" t="e">
        <f ca="true">+IF(AND(ISNUMBER(OFFSET('Sanitation Data'!$D$13,0,10*ROW('Sanitation Data'!D185))),'Data Summary'!CT191="Yes"),OFFSET('Sanitation Data'!$D$13,0,10*ROW('Sanitation Data'!D185)),NA())</f>
        <v>#N/A</v>
      </c>
      <c r="AF191" s="106" t="e">
        <f ca="true">+IF(AND(ISNUMBER(OFFSET('Sanitation Data'!$E$5,0,10*ROW('Sanitation Data'!E185))),'Data Summary'!CU191="Yes"),100-OFFSET('Sanitation Data'!$E$5,0,10*ROW('Sanitation Data'!E185)),NA())</f>
        <v>#N/A</v>
      </c>
      <c r="AG191" s="106" t="e">
        <f ca="true">+IF(AND(ISNUMBER(OFFSET('Sanitation Data'!$E$7,0,10*ROW('Sanitation Data'!E185))),'Data Summary'!CV191="Yes"),OFFSET('Sanitation Data'!$E$7,0,10*ROW('Sanitation Data'!E185)),NA())</f>
        <v>#N/A</v>
      </c>
      <c r="AH191" s="106" t="e">
        <f ca="true">+IF(AND(ISNUMBER(OFFSET('Sanitation Data'!$E$11,0,10*ROW('Sanitation Data'!E185))),'Data Summary'!CW191="Yes"),OFFSET('Sanitation Data'!$E$11,0,10*ROW('Sanitation Data'!E185)),NA())</f>
        <v>#N/A</v>
      </c>
      <c r="AI191" s="106" t="e">
        <f ca="true">+IF(AND(ISNUMBER(OFFSET('Sanitation Data'!$E$12,0,10*ROW('Sanitation Data'!E185))),'Data Summary'!CX191="Yes"),OFFSET('Sanitation Data'!$E$12,0,10*ROW('Sanitation Data'!E185)),NA())</f>
        <v>#N/A</v>
      </c>
      <c r="AJ191" s="106" t="e">
        <f ca="true">+IF(AND(ISNUMBER(OFFSET('Sanitation Data'!$E$13,0,10*ROW('Sanitation Data'!E185))),'Data Summary'!CY191="Yes"),OFFSET('Sanitation Data'!$E$13,0,10*ROW('Sanitation Data'!E185)),NA())</f>
        <v>#N/A</v>
      </c>
      <c r="AK191" s="106" t="e">
        <f ca="true">+IF(AND(ISNUMBER(OFFSET('Sanitation Data'!$F$5,0,10*ROW('Sanitation Data'!F185))),'Data Summary'!CZ191="Yes"),100-OFFSET('Sanitation Data'!$F$5,0,10*ROW('Sanitation Data'!F185)),NA())</f>
        <v>#N/A</v>
      </c>
      <c r="AL191" s="106" t="e">
        <f ca="true">+IF(AND(ISNUMBER(OFFSET('Sanitation Data'!$F$7,0,10*ROW('Sanitation Data'!F185))),'Data Summary'!DA191="Yes"),OFFSET('Sanitation Data'!$F$7,0,10*ROW('Sanitation Data'!F185)),NA())</f>
        <v>#N/A</v>
      </c>
      <c r="AM191" s="106" t="e">
        <f ca="true">+IF(AND(ISNUMBER(OFFSET('Sanitation Data'!$F$11,0,10*ROW('Sanitation Data'!F185))),'Data Summary'!DB191="Yes"),OFFSET('Sanitation Data'!$F$11,0,10*ROW('Sanitation Data'!F185)),NA())</f>
        <v>#N/A</v>
      </c>
      <c r="AN191" s="106" t="e">
        <f ca="true">+IF(AND(ISNUMBER(OFFSET('Sanitation Data'!$F$12,0,10*ROW('Sanitation Data'!F185))),'Data Summary'!DC191="Yes"),OFFSET('Sanitation Data'!$F$12,0,10*ROW('Sanitation Data'!F185)),NA())</f>
        <v>#N/A</v>
      </c>
      <c r="AO191" s="106" t="e">
        <f ca="true">+IF(AND(ISNUMBER(OFFSET('Sanitation Data'!$F$13,0,10*ROW('Sanitation Data'!F185))),'Data Summary'!DD191="Yes"),OFFSET('Sanitation Data'!$F$13,0,10*ROW('Sanitation Data'!F185)),NA())</f>
        <v>#N/A</v>
      </c>
      <c r="AP191" s="106" t="e">
        <f ca="true">+IF(AND(ISNUMBER(OFFSET('Sanitation Data'!$G$5,0,10*ROW('Sanitation Data'!G185))),'Data Summary'!DE191="Yes"),100-OFFSET('Sanitation Data'!$G$5,0,10*ROW('Sanitation Data'!G185)),NA())</f>
        <v>#N/A</v>
      </c>
      <c r="AQ191" s="106" t="e">
        <f ca="true">+IF(AND(ISNUMBER(OFFSET('Sanitation Data'!$G$7,0,10*ROW('Sanitation Data'!G185))),'Data Summary'!DF191="Yes"),OFFSET('Sanitation Data'!$G$7,0,10*ROW('Sanitation Data'!G185)),NA())</f>
        <v>#N/A</v>
      </c>
      <c r="AR191" s="106" t="e">
        <f ca="true">+IF(AND(ISNUMBER(OFFSET('Sanitation Data'!$G$11,0,10*ROW('Sanitation Data'!G185))),'Data Summary'!DG191="Yes"),OFFSET('Sanitation Data'!$G$11,0,10*ROW('Sanitation Data'!G185)),NA())</f>
        <v>#N/A</v>
      </c>
      <c r="AS191" s="106" t="e">
        <f ca="true">+IF(AND(ISNUMBER(OFFSET('Sanitation Data'!$G$12,0,10*ROW('Sanitation Data'!G185))),'Data Summary'!DH191="Yes"),OFFSET('Sanitation Data'!$G$12,0,10*ROW('Sanitation Data'!G185)),NA())</f>
        <v>#N/A</v>
      </c>
      <c r="AT191" s="106" t="e">
        <f ca="true">+IF(AND(ISNUMBER(OFFSET('Sanitation Data'!$G$13,0,10*ROW('Sanitation Data'!G185))),'Data Summary'!DI191="Yes"),OFFSET('Sanitation Data'!$G$13,0,10*ROW('Sanitation Data'!G185)),NA())</f>
        <v>#N/A</v>
      </c>
      <c r="AU191" s="106" t="e">
        <f ca="true">+IF(AND(ISNUMBER(OFFSET('Sanitation Data'!$H$5,0,10*ROW('Sanitation Data'!H185))),'Data Summary'!DJ191="Yes"),100-OFFSET('Sanitation Data'!$H$5,0,10*ROW('Sanitation Data'!H185)),NA())</f>
        <v>#N/A</v>
      </c>
      <c r="AV191" s="106" t="e">
        <f ca="true">+IF(AND(ISNUMBER(OFFSET('Sanitation Data'!$H$7,0,10*ROW('Sanitation Data'!H185))),'Data Summary'!DK191="Yes"),OFFSET('Sanitation Data'!$H$7,0,10*ROW('Sanitation Data'!H185)),NA())</f>
        <v>#N/A</v>
      </c>
      <c r="AW191" s="106" t="e">
        <f ca="true">+IF(AND(ISNUMBER(OFFSET('Sanitation Data'!$H$11,0,10*ROW('Sanitation Data'!H185))),'Data Summary'!DL191="Yes"),OFFSET('Sanitation Data'!$H$11,0,10*ROW('Sanitation Data'!H185)),NA())</f>
        <v>#N/A</v>
      </c>
      <c r="AX191" s="106" t="e">
        <f ca="true">+IF(AND(ISNUMBER(OFFSET('Sanitation Data'!$H$12,0,10*ROW('Sanitation Data'!H185))),'Data Summary'!DM191="Yes"),OFFSET('Sanitation Data'!$H$12,0,10*ROW('Sanitation Data'!H185)),NA())</f>
        <v>#N/A</v>
      </c>
      <c r="AY191" s="106" t="e">
        <f ca="true">+IF(AND(ISNUMBER(OFFSET('Sanitation Data'!$H$13,0,10*ROW('Sanitation Data'!H185))),'Data Summary'!DN191="Yes"),OFFSET('Sanitation Data'!$H$13,0,10*ROW('Sanitation Data'!H185)),NA())</f>
        <v>#N/A</v>
      </c>
      <c r="AZ191" s="111" t="e">
        <f ca="true">+IF(AND(ISNUMBER(OFFSET('Hygiene Data'!$C$6,0,10*ROW('Hygiene Data'!C185))),'Data Summary'!DO191="Yes"),OFFSET('Hygiene Data'!$C$6,0,10*ROW('Hygiene Data'!C185)),NA())</f>
        <v>#N/A</v>
      </c>
      <c r="BA191" s="111" t="e">
        <f ca="true">+IF(AND(ISNUMBER(OFFSET('Hygiene Data'!$C$8,0,10*ROW('Hygiene Data'!C185))),'Data Summary'!DP191="Yes"),OFFSET('Hygiene Data'!$C$8,0,10*ROW('Hygiene Data'!C185)),NA())</f>
        <v>#N/A</v>
      </c>
      <c r="BB191" s="111" t="e">
        <f ca="true">+IF(AND(ISNUMBER(OFFSET('Hygiene Data'!$C$10,0,10*ROW('Hygiene Data'!C185))),'Data Summary'!DQ191="Yes"),OFFSET('Hygiene Data'!$C$10,0,10*ROW('Hygiene Data'!C185)),NA())</f>
        <v>#N/A</v>
      </c>
      <c r="BC191" s="111" t="e">
        <f ca="true">+IF(AND(ISNUMBER(OFFSET('Hygiene Data'!$D$6,0,10*ROW('Hygiene Data'!D185))),'Data Summary'!DR191="Yes"),OFFSET('Hygiene Data'!$D$6,0,10*ROW('Hygiene Data'!D185)),NA())</f>
        <v>#N/A</v>
      </c>
      <c r="BD191" s="111" t="e">
        <f ca="true">+IF(AND(ISNUMBER(OFFSET('Hygiene Data'!$D$8,0,10*ROW('Hygiene Data'!D185))),'Data Summary'!DS191="Yes"),OFFSET('Hygiene Data'!$D$8,0,10*ROW('Hygiene Data'!D185)),NA())</f>
        <v>#N/A</v>
      </c>
      <c r="BE191" s="111" t="e">
        <f ca="true">+IF(AND(ISNUMBER(OFFSET('Hygiene Data'!$D$10,0,10*ROW('Hygiene Data'!D185))),'Data Summary'!DT191="Yes"),OFFSET('Hygiene Data'!$D$10,0,10*ROW('Hygiene Data'!D185)),NA())</f>
        <v>#N/A</v>
      </c>
      <c r="BF191" s="111" t="e">
        <f ca="true">+IF(AND(ISNUMBER(OFFSET('Hygiene Data'!$E$6,0,10*ROW('Hygiene Data'!E185))),'Data Summary'!DU191="Yes"),OFFSET('Hygiene Data'!$E$6,0,10*ROW('Hygiene Data'!E185)),NA())</f>
        <v>#N/A</v>
      </c>
      <c r="BG191" s="111" t="e">
        <f ca="true">+IF(AND(ISNUMBER(OFFSET('Hygiene Data'!$E$8,0,10*ROW('Hygiene Data'!E185))),'Data Summary'!DV191="Yes"),OFFSET('Hygiene Data'!$E$8,0,10*ROW('Hygiene Data'!E185)),NA())</f>
        <v>#N/A</v>
      </c>
      <c r="BH191" s="111" t="e">
        <f ca="true">+IF(AND(ISNUMBER(OFFSET('Hygiene Data'!$E$10,0,10*ROW('Hygiene Data'!E185))),'Data Summary'!DW191="Yes"),OFFSET('Hygiene Data'!$E$10,0,10*ROW('Hygiene Data'!E185)),NA())</f>
        <v>#N/A</v>
      </c>
      <c r="BI191" s="111" t="e">
        <f ca="true">+IF(AND(ISNUMBER(OFFSET('Hygiene Data'!$F$6,0,10*ROW('Hygiene Data'!F185))),'Data Summary'!DX191="Yes"),OFFSET('Hygiene Data'!$F$6,0,10*ROW('Hygiene Data'!F185)),NA())</f>
        <v>#N/A</v>
      </c>
      <c r="BJ191" s="111" t="e">
        <f ca="true">+IF(AND(ISNUMBER(OFFSET('Hygiene Data'!$F$8,0,10*ROW('Hygiene Data'!F185))),'Data Summary'!DY191="Yes"),OFFSET('Hygiene Data'!$F$8,0,10*ROW('Hygiene Data'!F185)),NA())</f>
        <v>#N/A</v>
      </c>
      <c r="BK191" s="111" t="e">
        <f ca="true">+IF(AND(ISNUMBER(OFFSET('Hygiene Data'!$F$10,0,10*ROW('Hygiene Data'!F185))),'Data Summary'!DZ191="Yes"),OFFSET('Hygiene Data'!$F$10,0,10*ROW('Hygiene Data'!F185)),NA())</f>
        <v>#N/A</v>
      </c>
      <c r="BL191" s="111" t="e">
        <f ca="true">+IF(AND(ISNUMBER(OFFSET('Hygiene Data'!$G$6,0,10*ROW('Hygiene Data'!G185))),'Data Summary'!EA191="Yes"),OFFSET('Hygiene Data'!$G$6,0,10*ROW('Hygiene Data'!G185)),NA())</f>
        <v>#N/A</v>
      </c>
      <c r="BM191" s="111" t="e">
        <f ca="true">+IF(AND(ISNUMBER(OFFSET('Hygiene Data'!$G$8,0,10*ROW('Hygiene Data'!G185))),'Data Summary'!EB191="Yes"),OFFSET('Hygiene Data'!$G$8,0,10*ROW('Hygiene Data'!G185)),NA())</f>
        <v>#N/A</v>
      </c>
      <c r="BN191" s="111" t="e">
        <f ca="true">+IF(AND(ISNUMBER(OFFSET('Hygiene Data'!$G$10,0,10*ROW('Hygiene Data'!G185))),'Data Summary'!EC191="Yes"),OFFSET('Hygiene Data'!$G$10,0,10*ROW('Hygiene Data'!G185)),NA())</f>
        <v>#N/A</v>
      </c>
      <c r="BO191" s="111" t="e">
        <f ca="true">+IF(AND(ISNUMBER(OFFSET('Hygiene Data'!$H$6,0,10*ROW('Hygiene Data'!H185))),'Data Summary'!ED191="Yes"),OFFSET('Hygiene Data'!$H$6,0,10*ROW('Hygiene Data'!H185)),NA())</f>
        <v>#N/A</v>
      </c>
      <c r="BP191" s="111" t="e">
        <f ca="true">+IF(AND(ISNUMBER(OFFSET('Hygiene Data'!$H$8,0,10*ROW('Hygiene Data'!H185))),'Data Summary'!EE191="Yes"),OFFSET('Hygiene Data'!$H$8,0,10*ROW('Hygiene Data'!H185)),NA())</f>
        <v>#N/A</v>
      </c>
      <c r="BQ191" s="111" t="e">
        <f ca="true">+IF(AND(ISNUMBER(OFFSET('Hygiene Data'!$H$10,0,10*ROW('Hygiene Data'!H185))),'Data Summary'!EF191="Yes"),OFFSET('Hygiene Data'!$H$10,0,10*ROW('Hygiene Data'!H185)),NA())</f>
        <v>#N/A</v>
      </c>
    </row>
    <row r="192" x14ac:dyDescent="0.2">
      <c r="A192" s="59" t="e">
        <f ca="true">+IF(OFFSET('Water Data'!$B$1,0,10*ROW('Water Data'!B186))="",NA(),OFFSET('Water Data'!$B$1,0,10*ROW('Water Data'!B186)))</f>
        <v>#N/A</v>
      </c>
      <c r="B192" s="59" t="e">
        <f ca="true">+IF(OFFSET('Water Data'!$A$3,0,10*ROW('Water Data'!A189))="",NA(),OFFSET('Water Data'!$A$3,0,10*ROW('Water Data'!A189)))</f>
        <v>#N/A</v>
      </c>
      <c r="C192" s="59" t="e">
        <f ca="true">+IF(OFFSET('Water Data'!$C$3,0,10*ROW('Water Data'!C189))="",NA(),OFFSET('Water Data'!$C$3,0,10*ROW('Water Data'!C189)))</f>
        <v>#N/A</v>
      </c>
      <c r="D192" s="60" t="e">
        <f ca="true">+IF(AND(ISNUMBER(OFFSET('Water Data'!$C$5,0,10*ROW('Water Data'!C186))),'Data Summary'!BS192="Yes"),100-OFFSET('Water Data'!$C$5,0,10*ROW('Water Data'!C186)),NA())</f>
        <v>#N/A</v>
      </c>
      <c r="E192" s="60" t="e">
        <f ca="true">+IF(AND(ISNUMBER(OFFSET('Water Data'!$C$7,0,10*ROW('Water Data'!C186))),'Data Summary'!BT192="Yes"),OFFSET('Water Data'!$C$7,0,10*ROW('Water Data'!C186)),NA())</f>
        <v>#N/A</v>
      </c>
      <c r="F192" s="60" t="e">
        <f ca="true">+IF(AND(ISNUMBER(OFFSET('Water Data'!$C$10,0,10*ROW('Water Data'!C186))),'Data Summary'!BU192="Yes"),OFFSET('Water Data'!$C$10,0,10*ROW('Water Data'!C186)),NA())</f>
        <v>#N/A</v>
      </c>
      <c r="G192" s="60" t="e">
        <f ca="true">+IF(AND(ISNUMBER(OFFSET('Water Data'!$D$5,0,10*ROW('Water Data'!D186))),'Data Summary'!BV192="Yes"),100-OFFSET('Water Data'!$D$5,0,10*ROW('Water Data'!D186)),NA())</f>
        <v>#N/A</v>
      </c>
      <c r="H192" s="60" t="e">
        <f ca="true">+IF(AND(ISNUMBER(OFFSET('Water Data'!$D$7,0,10*ROW('Water Data'!D186))),'Data Summary'!BW192="Yes"),OFFSET('Water Data'!$D$7,0,10*ROW('Water Data'!D186)),NA())</f>
        <v>#N/A</v>
      </c>
      <c r="I192" s="60" t="e">
        <f ca="true">+IF(AND(ISNUMBER(OFFSET('Water Data'!$D$10,0,10*ROW('Water Data'!D186))),'Data Summary'!BX192="Yes"),OFFSET('Water Data'!$D$10,0,10*ROW('Water Data'!D186)),NA())</f>
        <v>#N/A</v>
      </c>
      <c r="J192" s="60" t="e">
        <f ca="true">+IF(AND(ISNUMBER(OFFSET('Water Data'!$E$5,0,10*ROW('Water Data'!E186))),'Data Summary'!BY192="Yes"),100-OFFSET('Water Data'!$E$5,0,10*ROW('Water Data'!E186)),NA())</f>
        <v>#N/A</v>
      </c>
      <c r="K192" s="60" t="e">
        <f ca="true">+IF(AND(ISNUMBER(OFFSET('Water Data'!$E$7,0,10*ROW('Water Data'!E186))),'Data Summary'!BZ192="Yes"),OFFSET('Water Data'!$E$7,0,10*ROW('Water Data'!E186)),NA())</f>
        <v>#N/A</v>
      </c>
      <c r="L192" s="60" t="e">
        <f ca="true">+IF(AND(ISNUMBER(OFFSET('Water Data'!$E$10,0,10*ROW('Water Data'!E186))),'Data Summary'!CA192="Yes"),OFFSET('Water Data'!$E$10,0,10*ROW('Water Data'!E186)),NA())</f>
        <v>#N/A</v>
      </c>
      <c r="M192" s="60" t="e">
        <f ca="true">+IF(AND(ISNUMBER(OFFSET('Water Data'!$F$5,0,10*ROW('Water Data'!F186))),'Data Summary'!CB192="Yes"),100-OFFSET('Water Data'!$F$5,0,10*ROW('Water Data'!F186)),NA())</f>
        <v>#N/A</v>
      </c>
      <c r="N192" s="60" t="e">
        <f ca="true">+IF(AND(ISNUMBER(OFFSET('Water Data'!$F$7,0,10*ROW('Water Data'!F186))),'Data Summary'!CC192="Yes"),OFFSET('Water Data'!$F$7,0,10*ROW('Water Data'!F186)),NA())</f>
        <v>#N/A</v>
      </c>
      <c r="O192" s="60" t="e">
        <f ca="true">+IF(AND(ISNUMBER(OFFSET('Water Data'!$F$10,0,10*ROW('Water Data'!F186))),'Data Summary'!CD192="Yes"),OFFSET('Water Data'!$F$10,0,10*ROW('Water Data'!F186)),NA())</f>
        <v>#N/A</v>
      </c>
      <c r="P192" s="60" t="e">
        <f ca="true">+IF(AND(ISNUMBER(OFFSET('Water Data'!$G$5,0,10*ROW('Water Data'!G186))),'Data Summary'!CE192="Yes"),100-OFFSET('Water Data'!$G$5,0,10*ROW('Water Data'!G186)),NA())</f>
        <v>#N/A</v>
      </c>
      <c r="Q192" s="60" t="e">
        <f ca="true">+IF(AND(ISNUMBER(OFFSET('Water Data'!$G$7,0,10*ROW('Water Data'!G186))),'Data Summary'!CF192="Yes"),OFFSET('Water Data'!$G$7,0,10*ROW('Water Data'!G186)),NA())</f>
        <v>#N/A</v>
      </c>
      <c r="R192" s="60" t="e">
        <f ca="true">+IF(AND(ISNUMBER(OFFSET('Water Data'!$G$10,0,10*ROW('Water Data'!G186))),'Data Summary'!CG192="Yes"),OFFSET('Water Data'!$G$10,0,10*ROW('Water Data'!G186)),NA())</f>
        <v>#N/A</v>
      </c>
      <c r="S192" s="60" t="e">
        <f ca="true">+IF(AND(ISNUMBER(OFFSET('Water Data'!$H$5,0,10*ROW('Water Data'!H186))),'Data Summary'!CH192="Yes"),100-OFFSET('Water Data'!$H$5,0,10*ROW('Water Data'!H186)),NA())</f>
        <v>#N/A</v>
      </c>
      <c r="T192" s="60" t="e">
        <f ca="true">+IF(AND(ISNUMBER(OFFSET('Water Data'!$H$7,0,10*ROW('Water Data'!H186))),'Data Summary'!CI192="Yes"),OFFSET('Water Data'!$H$7,0,10*ROW('Water Data'!H186)),NA())</f>
        <v>#N/A</v>
      </c>
      <c r="U192" s="60" t="e">
        <f ca="true">+IF(AND(ISNUMBER(OFFSET('Water Data'!$H$10,0,10*ROW('Water Data'!H186))),'Data Summary'!CJ192="Yes"),OFFSET('Water Data'!$H$10,0,10*ROW('Water Data'!H186)),NA())</f>
        <v>#N/A</v>
      </c>
      <c r="V192" s="106" t="e">
        <f ca="true">+IF(AND(ISNUMBER(OFFSET('Sanitation Data'!$C$5,0,10*ROW('Sanitation Data'!C186))),'Data Summary'!CK192="Yes"),100-OFFSET('Sanitation Data'!$C$5,0,10*ROW('Sanitation Data'!C186)),NA())</f>
        <v>#N/A</v>
      </c>
      <c r="W192" s="106" t="e">
        <f ca="true">+IF(AND(ISNUMBER(OFFSET('Sanitation Data'!$C$7,0,10*ROW('Sanitation Data'!C186))),'Data Summary'!CL192="Yes"),OFFSET('Sanitation Data'!$C$7,0,10*ROW('Sanitation Data'!C186)),NA())</f>
        <v>#N/A</v>
      </c>
      <c r="X192" s="106" t="e">
        <f ca="true">+IF(AND(ISNUMBER(OFFSET('Sanitation Data'!$C$11,0,10*ROW('Sanitation Data'!C186))),'Data Summary'!CM192="Yes"),OFFSET('Sanitation Data'!$C$11,0,10*ROW('Sanitation Data'!C186)),NA())</f>
        <v>#N/A</v>
      </c>
      <c r="Y192" s="106" t="e">
        <f ca="true">+IF(AND(ISNUMBER(OFFSET('Sanitation Data'!$C$12,0,10*ROW('Sanitation Data'!C186))),'Data Summary'!CN192="Yes"),OFFSET('Sanitation Data'!$C$12,0,10*ROW('Sanitation Data'!C186)),NA())</f>
        <v>#N/A</v>
      </c>
      <c r="Z192" s="106" t="e">
        <f ca="true">+IF(AND(ISNUMBER(OFFSET('Sanitation Data'!$C$13,0,10*ROW('Sanitation Data'!C186))),'Data Summary'!CO192="Yes"),OFFSET('Sanitation Data'!$C$13,0,10*ROW('Sanitation Data'!C186)),NA())</f>
        <v>#N/A</v>
      </c>
      <c r="AA192" s="106" t="e">
        <f ca="true">+IF(AND(ISNUMBER(OFFSET('Sanitation Data'!$D$5,0,10*ROW('Sanitation Data'!D186))),'Data Summary'!CP192="Yes"),100-OFFSET('Sanitation Data'!$D$5,0,10*ROW('Sanitation Data'!D186)),NA())</f>
        <v>#N/A</v>
      </c>
      <c r="AB192" s="106" t="e">
        <f ca="true">+IF(AND(ISNUMBER(OFFSET('Sanitation Data'!$D$7,0,10*ROW('Sanitation Data'!D186))),'Data Summary'!CQ192="Yes"),OFFSET('Sanitation Data'!$D$7,0,10*ROW('Sanitation Data'!D186)),NA())</f>
        <v>#N/A</v>
      </c>
      <c r="AC192" s="106" t="e">
        <f ca="true">+IF(AND(ISNUMBER(OFFSET('Sanitation Data'!$D$11,0,10*ROW('Sanitation Data'!D186))),'Data Summary'!CR192="Yes"),OFFSET('Sanitation Data'!$D$11,0,10*ROW('Sanitation Data'!D186)),NA())</f>
        <v>#N/A</v>
      </c>
      <c r="AD192" s="106" t="e">
        <f ca="true">+IF(AND(ISNUMBER(OFFSET('Sanitation Data'!$D$12,0,10*ROW('Sanitation Data'!D186))),'Data Summary'!CS192="Yes"),OFFSET('Sanitation Data'!$D$12,0,10*ROW('Sanitation Data'!D186)),NA())</f>
        <v>#N/A</v>
      </c>
      <c r="AE192" s="106" t="e">
        <f ca="true">+IF(AND(ISNUMBER(OFFSET('Sanitation Data'!$D$13,0,10*ROW('Sanitation Data'!D186))),'Data Summary'!CT192="Yes"),OFFSET('Sanitation Data'!$D$13,0,10*ROW('Sanitation Data'!D186)),NA())</f>
        <v>#N/A</v>
      </c>
      <c r="AF192" s="106" t="e">
        <f ca="true">+IF(AND(ISNUMBER(OFFSET('Sanitation Data'!$E$5,0,10*ROW('Sanitation Data'!E186))),'Data Summary'!CU192="Yes"),100-OFFSET('Sanitation Data'!$E$5,0,10*ROW('Sanitation Data'!E186)),NA())</f>
        <v>#N/A</v>
      </c>
      <c r="AG192" s="106" t="e">
        <f ca="true">+IF(AND(ISNUMBER(OFFSET('Sanitation Data'!$E$7,0,10*ROW('Sanitation Data'!E186))),'Data Summary'!CV192="Yes"),OFFSET('Sanitation Data'!$E$7,0,10*ROW('Sanitation Data'!E186)),NA())</f>
        <v>#N/A</v>
      </c>
      <c r="AH192" s="106" t="e">
        <f ca="true">+IF(AND(ISNUMBER(OFFSET('Sanitation Data'!$E$11,0,10*ROW('Sanitation Data'!E186))),'Data Summary'!CW192="Yes"),OFFSET('Sanitation Data'!$E$11,0,10*ROW('Sanitation Data'!E186)),NA())</f>
        <v>#N/A</v>
      </c>
      <c r="AI192" s="106" t="e">
        <f ca="true">+IF(AND(ISNUMBER(OFFSET('Sanitation Data'!$E$12,0,10*ROW('Sanitation Data'!E186))),'Data Summary'!CX192="Yes"),OFFSET('Sanitation Data'!$E$12,0,10*ROW('Sanitation Data'!E186)),NA())</f>
        <v>#N/A</v>
      </c>
      <c r="AJ192" s="106" t="e">
        <f ca="true">+IF(AND(ISNUMBER(OFFSET('Sanitation Data'!$E$13,0,10*ROW('Sanitation Data'!E186))),'Data Summary'!CY192="Yes"),OFFSET('Sanitation Data'!$E$13,0,10*ROW('Sanitation Data'!E186)),NA())</f>
        <v>#N/A</v>
      </c>
      <c r="AK192" s="106" t="e">
        <f ca="true">+IF(AND(ISNUMBER(OFFSET('Sanitation Data'!$F$5,0,10*ROW('Sanitation Data'!F186))),'Data Summary'!CZ192="Yes"),100-OFFSET('Sanitation Data'!$F$5,0,10*ROW('Sanitation Data'!F186)),NA())</f>
        <v>#N/A</v>
      </c>
      <c r="AL192" s="106" t="e">
        <f ca="true">+IF(AND(ISNUMBER(OFFSET('Sanitation Data'!$F$7,0,10*ROW('Sanitation Data'!F186))),'Data Summary'!DA192="Yes"),OFFSET('Sanitation Data'!$F$7,0,10*ROW('Sanitation Data'!F186)),NA())</f>
        <v>#N/A</v>
      </c>
      <c r="AM192" s="106" t="e">
        <f ca="true">+IF(AND(ISNUMBER(OFFSET('Sanitation Data'!$F$11,0,10*ROW('Sanitation Data'!F186))),'Data Summary'!DB192="Yes"),OFFSET('Sanitation Data'!$F$11,0,10*ROW('Sanitation Data'!F186)),NA())</f>
        <v>#N/A</v>
      </c>
      <c r="AN192" s="106" t="e">
        <f ca="true">+IF(AND(ISNUMBER(OFFSET('Sanitation Data'!$F$12,0,10*ROW('Sanitation Data'!F186))),'Data Summary'!DC192="Yes"),OFFSET('Sanitation Data'!$F$12,0,10*ROW('Sanitation Data'!F186)),NA())</f>
        <v>#N/A</v>
      </c>
      <c r="AO192" s="106" t="e">
        <f ca="true">+IF(AND(ISNUMBER(OFFSET('Sanitation Data'!$F$13,0,10*ROW('Sanitation Data'!F186))),'Data Summary'!DD192="Yes"),OFFSET('Sanitation Data'!$F$13,0,10*ROW('Sanitation Data'!F186)),NA())</f>
        <v>#N/A</v>
      </c>
      <c r="AP192" s="106" t="e">
        <f ca="true">+IF(AND(ISNUMBER(OFFSET('Sanitation Data'!$G$5,0,10*ROW('Sanitation Data'!G186))),'Data Summary'!DE192="Yes"),100-OFFSET('Sanitation Data'!$G$5,0,10*ROW('Sanitation Data'!G186)),NA())</f>
        <v>#N/A</v>
      </c>
      <c r="AQ192" s="106" t="e">
        <f ca="true">+IF(AND(ISNUMBER(OFFSET('Sanitation Data'!$G$7,0,10*ROW('Sanitation Data'!G186))),'Data Summary'!DF192="Yes"),OFFSET('Sanitation Data'!$G$7,0,10*ROW('Sanitation Data'!G186)),NA())</f>
        <v>#N/A</v>
      </c>
      <c r="AR192" s="106" t="e">
        <f ca="true">+IF(AND(ISNUMBER(OFFSET('Sanitation Data'!$G$11,0,10*ROW('Sanitation Data'!G186))),'Data Summary'!DG192="Yes"),OFFSET('Sanitation Data'!$G$11,0,10*ROW('Sanitation Data'!G186)),NA())</f>
        <v>#N/A</v>
      </c>
      <c r="AS192" s="106" t="e">
        <f ca="true">+IF(AND(ISNUMBER(OFFSET('Sanitation Data'!$G$12,0,10*ROW('Sanitation Data'!G186))),'Data Summary'!DH192="Yes"),OFFSET('Sanitation Data'!$G$12,0,10*ROW('Sanitation Data'!G186)),NA())</f>
        <v>#N/A</v>
      </c>
      <c r="AT192" s="106" t="e">
        <f ca="true">+IF(AND(ISNUMBER(OFFSET('Sanitation Data'!$G$13,0,10*ROW('Sanitation Data'!G186))),'Data Summary'!DI192="Yes"),OFFSET('Sanitation Data'!$G$13,0,10*ROW('Sanitation Data'!G186)),NA())</f>
        <v>#N/A</v>
      </c>
      <c r="AU192" s="106" t="e">
        <f ca="true">+IF(AND(ISNUMBER(OFFSET('Sanitation Data'!$H$5,0,10*ROW('Sanitation Data'!H186))),'Data Summary'!DJ192="Yes"),100-OFFSET('Sanitation Data'!$H$5,0,10*ROW('Sanitation Data'!H186)),NA())</f>
        <v>#N/A</v>
      </c>
      <c r="AV192" s="106" t="e">
        <f ca="true">+IF(AND(ISNUMBER(OFFSET('Sanitation Data'!$H$7,0,10*ROW('Sanitation Data'!H186))),'Data Summary'!DK192="Yes"),OFFSET('Sanitation Data'!$H$7,0,10*ROW('Sanitation Data'!H186)),NA())</f>
        <v>#N/A</v>
      </c>
      <c r="AW192" s="106" t="e">
        <f ca="true">+IF(AND(ISNUMBER(OFFSET('Sanitation Data'!$H$11,0,10*ROW('Sanitation Data'!H186))),'Data Summary'!DL192="Yes"),OFFSET('Sanitation Data'!$H$11,0,10*ROW('Sanitation Data'!H186)),NA())</f>
        <v>#N/A</v>
      </c>
      <c r="AX192" s="106" t="e">
        <f ca="true">+IF(AND(ISNUMBER(OFFSET('Sanitation Data'!$H$12,0,10*ROW('Sanitation Data'!H186))),'Data Summary'!DM192="Yes"),OFFSET('Sanitation Data'!$H$12,0,10*ROW('Sanitation Data'!H186)),NA())</f>
        <v>#N/A</v>
      </c>
      <c r="AY192" s="106" t="e">
        <f ca="true">+IF(AND(ISNUMBER(OFFSET('Sanitation Data'!$H$13,0,10*ROW('Sanitation Data'!H186))),'Data Summary'!DN192="Yes"),OFFSET('Sanitation Data'!$H$13,0,10*ROW('Sanitation Data'!H186)),NA())</f>
        <v>#N/A</v>
      </c>
      <c r="AZ192" s="111" t="e">
        <f ca="true">+IF(AND(ISNUMBER(OFFSET('Hygiene Data'!$C$6,0,10*ROW('Hygiene Data'!C186))),'Data Summary'!DO192="Yes"),OFFSET('Hygiene Data'!$C$6,0,10*ROW('Hygiene Data'!C186)),NA())</f>
        <v>#N/A</v>
      </c>
      <c r="BA192" s="111" t="e">
        <f ca="true">+IF(AND(ISNUMBER(OFFSET('Hygiene Data'!$C$8,0,10*ROW('Hygiene Data'!C186))),'Data Summary'!DP192="Yes"),OFFSET('Hygiene Data'!$C$8,0,10*ROW('Hygiene Data'!C186)),NA())</f>
        <v>#N/A</v>
      </c>
      <c r="BB192" s="111" t="e">
        <f ca="true">+IF(AND(ISNUMBER(OFFSET('Hygiene Data'!$C$10,0,10*ROW('Hygiene Data'!C186))),'Data Summary'!DQ192="Yes"),OFFSET('Hygiene Data'!$C$10,0,10*ROW('Hygiene Data'!C186)),NA())</f>
        <v>#N/A</v>
      </c>
      <c r="BC192" s="111" t="e">
        <f ca="true">+IF(AND(ISNUMBER(OFFSET('Hygiene Data'!$D$6,0,10*ROW('Hygiene Data'!D186))),'Data Summary'!DR192="Yes"),OFFSET('Hygiene Data'!$D$6,0,10*ROW('Hygiene Data'!D186)),NA())</f>
        <v>#N/A</v>
      </c>
      <c r="BD192" s="111" t="e">
        <f ca="true">+IF(AND(ISNUMBER(OFFSET('Hygiene Data'!$D$8,0,10*ROW('Hygiene Data'!D186))),'Data Summary'!DS192="Yes"),OFFSET('Hygiene Data'!$D$8,0,10*ROW('Hygiene Data'!D186)),NA())</f>
        <v>#N/A</v>
      </c>
      <c r="BE192" s="111" t="e">
        <f ca="true">+IF(AND(ISNUMBER(OFFSET('Hygiene Data'!$D$10,0,10*ROW('Hygiene Data'!D186))),'Data Summary'!DT192="Yes"),OFFSET('Hygiene Data'!$D$10,0,10*ROW('Hygiene Data'!D186)),NA())</f>
        <v>#N/A</v>
      </c>
      <c r="BF192" s="111" t="e">
        <f ca="true">+IF(AND(ISNUMBER(OFFSET('Hygiene Data'!$E$6,0,10*ROW('Hygiene Data'!E186))),'Data Summary'!DU192="Yes"),OFFSET('Hygiene Data'!$E$6,0,10*ROW('Hygiene Data'!E186)),NA())</f>
        <v>#N/A</v>
      </c>
      <c r="BG192" s="111" t="e">
        <f ca="true">+IF(AND(ISNUMBER(OFFSET('Hygiene Data'!$E$8,0,10*ROW('Hygiene Data'!E186))),'Data Summary'!DV192="Yes"),OFFSET('Hygiene Data'!$E$8,0,10*ROW('Hygiene Data'!E186)),NA())</f>
        <v>#N/A</v>
      </c>
      <c r="BH192" s="111" t="e">
        <f ca="true">+IF(AND(ISNUMBER(OFFSET('Hygiene Data'!$E$10,0,10*ROW('Hygiene Data'!E186))),'Data Summary'!DW192="Yes"),OFFSET('Hygiene Data'!$E$10,0,10*ROW('Hygiene Data'!E186)),NA())</f>
        <v>#N/A</v>
      </c>
      <c r="BI192" s="111" t="e">
        <f ca="true">+IF(AND(ISNUMBER(OFFSET('Hygiene Data'!$F$6,0,10*ROW('Hygiene Data'!F186))),'Data Summary'!DX192="Yes"),OFFSET('Hygiene Data'!$F$6,0,10*ROW('Hygiene Data'!F186)),NA())</f>
        <v>#N/A</v>
      </c>
      <c r="BJ192" s="111" t="e">
        <f ca="true">+IF(AND(ISNUMBER(OFFSET('Hygiene Data'!$F$8,0,10*ROW('Hygiene Data'!F186))),'Data Summary'!DY192="Yes"),OFFSET('Hygiene Data'!$F$8,0,10*ROW('Hygiene Data'!F186)),NA())</f>
        <v>#N/A</v>
      </c>
      <c r="BK192" s="111" t="e">
        <f ca="true">+IF(AND(ISNUMBER(OFFSET('Hygiene Data'!$F$10,0,10*ROW('Hygiene Data'!F186))),'Data Summary'!DZ192="Yes"),OFFSET('Hygiene Data'!$F$10,0,10*ROW('Hygiene Data'!F186)),NA())</f>
        <v>#N/A</v>
      </c>
      <c r="BL192" s="111" t="e">
        <f ca="true">+IF(AND(ISNUMBER(OFFSET('Hygiene Data'!$G$6,0,10*ROW('Hygiene Data'!G186))),'Data Summary'!EA192="Yes"),OFFSET('Hygiene Data'!$G$6,0,10*ROW('Hygiene Data'!G186)),NA())</f>
        <v>#N/A</v>
      </c>
      <c r="BM192" s="111" t="e">
        <f ca="true">+IF(AND(ISNUMBER(OFFSET('Hygiene Data'!$G$8,0,10*ROW('Hygiene Data'!G186))),'Data Summary'!EB192="Yes"),OFFSET('Hygiene Data'!$G$8,0,10*ROW('Hygiene Data'!G186)),NA())</f>
        <v>#N/A</v>
      </c>
      <c r="BN192" s="111" t="e">
        <f ca="true">+IF(AND(ISNUMBER(OFFSET('Hygiene Data'!$G$10,0,10*ROW('Hygiene Data'!G186))),'Data Summary'!EC192="Yes"),OFFSET('Hygiene Data'!$G$10,0,10*ROW('Hygiene Data'!G186)),NA())</f>
        <v>#N/A</v>
      </c>
      <c r="BO192" s="111" t="e">
        <f ca="true">+IF(AND(ISNUMBER(OFFSET('Hygiene Data'!$H$6,0,10*ROW('Hygiene Data'!H186))),'Data Summary'!ED192="Yes"),OFFSET('Hygiene Data'!$H$6,0,10*ROW('Hygiene Data'!H186)),NA())</f>
        <v>#N/A</v>
      </c>
      <c r="BP192" s="111" t="e">
        <f ca="true">+IF(AND(ISNUMBER(OFFSET('Hygiene Data'!$H$8,0,10*ROW('Hygiene Data'!H186))),'Data Summary'!EE192="Yes"),OFFSET('Hygiene Data'!$H$8,0,10*ROW('Hygiene Data'!H186)),NA())</f>
        <v>#N/A</v>
      </c>
      <c r="BQ192" s="111" t="e">
        <f ca="true">+IF(AND(ISNUMBER(OFFSET('Hygiene Data'!$H$10,0,10*ROW('Hygiene Data'!H186))),'Data Summary'!EF192="Yes"),OFFSET('Hygiene Data'!$H$10,0,10*ROW('Hygiene Data'!H186)),NA())</f>
        <v>#N/A</v>
      </c>
    </row>
    <row r="193" x14ac:dyDescent="0.2">
      <c r="A193" s="59" t="e">
        <f ca="true">+IF(OFFSET('Water Data'!$B$1,0,10*ROW('Water Data'!B187))="",NA(),OFFSET('Water Data'!$B$1,0,10*ROW('Water Data'!B187)))</f>
        <v>#N/A</v>
      </c>
      <c r="B193" s="59" t="e">
        <f ca="true">+IF(OFFSET('Water Data'!$A$3,0,10*ROW('Water Data'!A190))="",NA(),OFFSET('Water Data'!$A$3,0,10*ROW('Water Data'!A190)))</f>
        <v>#N/A</v>
      </c>
      <c r="C193" s="59" t="e">
        <f ca="true">+IF(OFFSET('Water Data'!$C$3,0,10*ROW('Water Data'!C190))="",NA(),OFFSET('Water Data'!$C$3,0,10*ROW('Water Data'!C190)))</f>
        <v>#N/A</v>
      </c>
      <c r="D193" s="60" t="e">
        <f ca="true">+IF(AND(ISNUMBER(OFFSET('Water Data'!$C$5,0,10*ROW('Water Data'!C187))),'Data Summary'!BS193="Yes"),100-OFFSET('Water Data'!$C$5,0,10*ROW('Water Data'!C187)),NA())</f>
        <v>#N/A</v>
      </c>
      <c r="E193" s="60" t="e">
        <f ca="true">+IF(AND(ISNUMBER(OFFSET('Water Data'!$C$7,0,10*ROW('Water Data'!C187))),'Data Summary'!BT193="Yes"),OFFSET('Water Data'!$C$7,0,10*ROW('Water Data'!C187)),NA())</f>
        <v>#N/A</v>
      </c>
      <c r="F193" s="60" t="e">
        <f ca="true">+IF(AND(ISNUMBER(OFFSET('Water Data'!$C$10,0,10*ROW('Water Data'!C187))),'Data Summary'!BU193="Yes"),OFFSET('Water Data'!$C$10,0,10*ROW('Water Data'!C187)),NA())</f>
        <v>#N/A</v>
      </c>
      <c r="G193" s="60" t="e">
        <f ca="true">+IF(AND(ISNUMBER(OFFSET('Water Data'!$D$5,0,10*ROW('Water Data'!D187))),'Data Summary'!BV193="Yes"),100-OFFSET('Water Data'!$D$5,0,10*ROW('Water Data'!D187)),NA())</f>
        <v>#N/A</v>
      </c>
      <c r="H193" s="60" t="e">
        <f ca="true">+IF(AND(ISNUMBER(OFFSET('Water Data'!$D$7,0,10*ROW('Water Data'!D187))),'Data Summary'!BW193="Yes"),OFFSET('Water Data'!$D$7,0,10*ROW('Water Data'!D187)),NA())</f>
        <v>#N/A</v>
      </c>
      <c r="I193" s="60" t="e">
        <f ca="true">+IF(AND(ISNUMBER(OFFSET('Water Data'!$D$10,0,10*ROW('Water Data'!D187))),'Data Summary'!BX193="Yes"),OFFSET('Water Data'!$D$10,0,10*ROW('Water Data'!D187)),NA())</f>
        <v>#N/A</v>
      </c>
      <c r="J193" s="60" t="e">
        <f ca="true">+IF(AND(ISNUMBER(OFFSET('Water Data'!$E$5,0,10*ROW('Water Data'!E187))),'Data Summary'!BY193="Yes"),100-OFFSET('Water Data'!$E$5,0,10*ROW('Water Data'!E187)),NA())</f>
        <v>#N/A</v>
      </c>
      <c r="K193" s="60" t="e">
        <f ca="true">+IF(AND(ISNUMBER(OFFSET('Water Data'!$E$7,0,10*ROW('Water Data'!E187))),'Data Summary'!BZ193="Yes"),OFFSET('Water Data'!$E$7,0,10*ROW('Water Data'!E187)),NA())</f>
        <v>#N/A</v>
      </c>
      <c r="L193" s="60" t="e">
        <f ca="true">+IF(AND(ISNUMBER(OFFSET('Water Data'!$E$10,0,10*ROW('Water Data'!E187))),'Data Summary'!CA193="Yes"),OFFSET('Water Data'!$E$10,0,10*ROW('Water Data'!E187)),NA())</f>
        <v>#N/A</v>
      </c>
      <c r="M193" s="60" t="e">
        <f ca="true">+IF(AND(ISNUMBER(OFFSET('Water Data'!$F$5,0,10*ROW('Water Data'!F187))),'Data Summary'!CB193="Yes"),100-OFFSET('Water Data'!$F$5,0,10*ROW('Water Data'!F187)),NA())</f>
        <v>#N/A</v>
      </c>
      <c r="N193" s="60" t="e">
        <f ca="true">+IF(AND(ISNUMBER(OFFSET('Water Data'!$F$7,0,10*ROW('Water Data'!F187))),'Data Summary'!CC193="Yes"),OFFSET('Water Data'!$F$7,0,10*ROW('Water Data'!F187)),NA())</f>
        <v>#N/A</v>
      </c>
      <c r="O193" s="60" t="e">
        <f ca="true">+IF(AND(ISNUMBER(OFFSET('Water Data'!$F$10,0,10*ROW('Water Data'!F187))),'Data Summary'!CD193="Yes"),OFFSET('Water Data'!$F$10,0,10*ROW('Water Data'!F187)),NA())</f>
        <v>#N/A</v>
      </c>
      <c r="P193" s="60" t="e">
        <f ca="true">+IF(AND(ISNUMBER(OFFSET('Water Data'!$G$5,0,10*ROW('Water Data'!G187))),'Data Summary'!CE193="Yes"),100-OFFSET('Water Data'!$G$5,0,10*ROW('Water Data'!G187)),NA())</f>
        <v>#N/A</v>
      </c>
      <c r="Q193" s="60" t="e">
        <f ca="true">+IF(AND(ISNUMBER(OFFSET('Water Data'!$G$7,0,10*ROW('Water Data'!G187))),'Data Summary'!CF193="Yes"),OFFSET('Water Data'!$G$7,0,10*ROW('Water Data'!G187)),NA())</f>
        <v>#N/A</v>
      </c>
      <c r="R193" s="60" t="e">
        <f ca="true">+IF(AND(ISNUMBER(OFFSET('Water Data'!$G$10,0,10*ROW('Water Data'!G187))),'Data Summary'!CG193="Yes"),OFFSET('Water Data'!$G$10,0,10*ROW('Water Data'!G187)),NA())</f>
        <v>#N/A</v>
      </c>
      <c r="S193" s="60" t="e">
        <f ca="true">+IF(AND(ISNUMBER(OFFSET('Water Data'!$H$5,0,10*ROW('Water Data'!H187))),'Data Summary'!CH193="Yes"),100-OFFSET('Water Data'!$H$5,0,10*ROW('Water Data'!H187)),NA())</f>
        <v>#N/A</v>
      </c>
      <c r="T193" s="60" t="e">
        <f ca="true">+IF(AND(ISNUMBER(OFFSET('Water Data'!$H$7,0,10*ROW('Water Data'!H187))),'Data Summary'!CI193="Yes"),OFFSET('Water Data'!$H$7,0,10*ROW('Water Data'!H187)),NA())</f>
        <v>#N/A</v>
      </c>
      <c r="U193" s="60" t="e">
        <f ca="true">+IF(AND(ISNUMBER(OFFSET('Water Data'!$H$10,0,10*ROW('Water Data'!H187))),'Data Summary'!CJ193="Yes"),OFFSET('Water Data'!$H$10,0,10*ROW('Water Data'!H187)),NA())</f>
        <v>#N/A</v>
      </c>
      <c r="V193" s="106" t="e">
        <f ca="true">+IF(AND(ISNUMBER(OFFSET('Sanitation Data'!$C$5,0,10*ROW('Sanitation Data'!C187))),'Data Summary'!CK193="Yes"),100-OFFSET('Sanitation Data'!$C$5,0,10*ROW('Sanitation Data'!C187)),NA())</f>
        <v>#N/A</v>
      </c>
      <c r="W193" s="106" t="e">
        <f ca="true">+IF(AND(ISNUMBER(OFFSET('Sanitation Data'!$C$7,0,10*ROW('Sanitation Data'!C187))),'Data Summary'!CL193="Yes"),OFFSET('Sanitation Data'!$C$7,0,10*ROW('Sanitation Data'!C187)),NA())</f>
        <v>#N/A</v>
      </c>
      <c r="X193" s="106" t="e">
        <f ca="true">+IF(AND(ISNUMBER(OFFSET('Sanitation Data'!$C$11,0,10*ROW('Sanitation Data'!C187))),'Data Summary'!CM193="Yes"),OFFSET('Sanitation Data'!$C$11,0,10*ROW('Sanitation Data'!C187)),NA())</f>
        <v>#N/A</v>
      </c>
      <c r="Y193" s="106" t="e">
        <f ca="true">+IF(AND(ISNUMBER(OFFSET('Sanitation Data'!$C$12,0,10*ROW('Sanitation Data'!C187))),'Data Summary'!CN193="Yes"),OFFSET('Sanitation Data'!$C$12,0,10*ROW('Sanitation Data'!C187)),NA())</f>
        <v>#N/A</v>
      </c>
      <c r="Z193" s="106" t="e">
        <f ca="true">+IF(AND(ISNUMBER(OFFSET('Sanitation Data'!$C$13,0,10*ROW('Sanitation Data'!C187))),'Data Summary'!CO193="Yes"),OFFSET('Sanitation Data'!$C$13,0,10*ROW('Sanitation Data'!C187)),NA())</f>
        <v>#N/A</v>
      </c>
      <c r="AA193" s="106" t="e">
        <f ca="true">+IF(AND(ISNUMBER(OFFSET('Sanitation Data'!$D$5,0,10*ROW('Sanitation Data'!D187))),'Data Summary'!CP193="Yes"),100-OFFSET('Sanitation Data'!$D$5,0,10*ROW('Sanitation Data'!D187)),NA())</f>
        <v>#N/A</v>
      </c>
      <c r="AB193" s="106" t="e">
        <f ca="true">+IF(AND(ISNUMBER(OFFSET('Sanitation Data'!$D$7,0,10*ROW('Sanitation Data'!D187))),'Data Summary'!CQ193="Yes"),OFFSET('Sanitation Data'!$D$7,0,10*ROW('Sanitation Data'!D187)),NA())</f>
        <v>#N/A</v>
      </c>
      <c r="AC193" s="106" t="e">
        <f ca="true">+IF(AND(ISNUMBER(OFFSET('Sanitation Data'!$D$11,0,10*ROW('Sanitation Data'!D187))),'Data Summary'!CR193="Yes"),OFFSET('Sanitation Data'!$D$11,0,10*ROW('Sanitation Data'!D187)),NA())</f>
        <v>#N/A</v>
      </c>
      <c r="AD193" s="106" t="e">
        <f ca="true">+IF(AND(ISNUMBER(OFFSET('Sanitation Data'!$D$12,0,10*ROW('Sanitation Data'!D187))),'Data Summary'!CS193="Yes"),OFFSET('Sanitation Data'!$D$12,0,10*ROW('Sanitation Data'!D187)),NA())</f>
        <v>#N/A</v>
      </c>
      <c r="AE193" s="106" t="e">
        <f ca="true">+IF(AND(ISNUMBER(OFFSET('Sanitation Data'!$D$13,0,10*ROW('Sanitation Data'!D187))),'Data Summary'!CT193="Yes"),OFFSET('Sanitation Data'!$D$13,0,10*ROW('Sanitation Data'!D187)),NA())</f>
        <v>#N/A</v>
      </c>
      <c r="AF193" s="106" t="e">
        <f ca="true">+IF(AND(ISNUMBER(OFFSET('Sanitation Data'!$E$5,0,10*ROW('Sanitation Data'!E187))),'Data Summary'!CU193="Yes"),100-OFFSET('Sanitation Data'!$E$5,0,10*ROW('Sanitation Data'!E187)),NA())</f>
        <v>#N/A</v>
      </c>
      <c r="AG193" s="106" t="e">
        <f ca="true">+IF(AND(ISNUMBER(OFFSET('Sanitation Data'!$E$7,0,10*ROW('Sanitation Data'!E187))),'Data Summary'!CV193="Yes"),OFFSET('Sanitation Data'!$E$7,0,10*ROW('Sanitation Data'!E187)),NA())</f>
        <v>#N/A</v>
      </c>
      <c r="AH193" s="106" t="e">
        <f ca="true">+IF(AND(ISNUMBER(OFFSET('Sanitation Data'!$E$11,0,10*ROW('Sanitation Data'!E187))),'Data Summary'!CW193="Yes"),OFFSET('Sanitation Data'!$E$11,0,10*ROW('Sanitation Data'!E187)),NA())</f>
        <v>#N/A</v>
      </c>
      <c r="AI193" s="106" t="e">
        <f ca="true">+IF(AND(ISNUMBER(OFFSET('Sanitation Data'!$E$12,0,10*ROW('Sanitation Data'!E187))),'Data Summary'!CX193="Yes"),OFFSET('Sanitation Data'!$E$12,0,10*ROW('Sanitation Data'!E187)),NA())</f>
        <v>#N/A</v>
      </c>
      <c r="AJ193" s="106" t="e">
        <f ca="true">+IF(AND(ISNUMBER(OFFSET('Sanitation Data'!$E$13,0,10*ROW('Sanitation Data'!E187))),'Data Summary'!CY193="Yes"),OFFSET('Sanitation Data'!$E$13,0,10*ROW('Sanitation Data'!E187)),NA())</f>
        <v>#N/A</v>
      </c>
      <c r="AK193" s="106" t="e">
        <f ca="true">+IF(AND(ISNUMBER(OFFSET('Sanitation Data'!$F$5,0,10*ROW('Sanitation Data'!F187))),'Data Summary'!CZ193="Yes"),100-OFFSET('Sanitation Data'!$F$5,0,10*ROW('Sanitation Data'!F187)),NA())</f>
        <v>#N/A</v>
      </c>
      <c r="AL193" s="106" t="e">
        <f ca="true">+IF(AND(ISNUMBER(OFFSET('Sanitation Data'!$F$7,0,10*ROW('Sanitation Data'!F187))),'Data Summary'!DA193="Yes"),OFFSET('Sanitation Data'!$F$7,0,10*ROW('Sanitation Data'!F187)),NA())</f>
        <v>#N/A</v>
      </c>
      <c r="AM193" s="106" t="e">
        <f ca="true">+IF(AND(ISNUMBER(OFFSET('Sanitation Data'!$F$11,0,10*ROW('Sanitation Data'!F187))),'Data Summary'!DB193="Yes"),OFFSET('Sanitation Data'!$F$11,0,10*ROW('Sanitation Data'!F187)),NA())</f>
        <v>#N/A</v>
      </c>
      <c r="AN193" s="106" t="e">
        <f ca="true">+IF(AND(ISNUMBER(OFFSET('Sanitation Data'!$F$12,0,10*ROW('Sanitation Data'!F187))),'Data Summary'!DC193="Yes"),OFFSET('Sanitation Data'!$F$12,0,10*ROW('Sanitation Data'!F187)),NA())</f>
        <v>#N/A</v>
      </c>
      <c r="AO193" s="106" t="e">
        <f ca="true">+IF(AND(ISNUMBER(OFFSET('Sanitation Data'!$F$13,0,10*ROW('Sanitation Data'!F187))),'Data Summary'!DD193="Yes"),OFFSET('Sanitation Data'!$F$13,0,10*ROW('Sanitation Data'!F187)),NA())</f>
        <v>#N/A</v>
      </c>
      <c r="AP193" s="106" t="e">
        <f ca="true">+IF(AND(ISNUMBER(OFFSET('Sanitation Data'!$G$5,0,10*ROW('Sanitation Data'!G187))),'Data Summary'!DE193="Yes"),100-OFFSET('Sanitation Data'!$G$5,0,10*ROW('Sanitation Data'!G187)),NA())</f>
        <v>#N/A</v>
      </c>
      <c r="AQ193" s="106" t="e">
        <f ca="true">+IF(AND(ISNUMBER(OFFSET('Sanitation Data'!$G$7,0,10*ROW('Sanitation Data'!G187))),'Data Summary'!DF193="Yes"),OFFSET('Sanitation Data'!$G$7,0,10*ROW('Sanitation Data'!G187)),NA())</f>
        <v>#N/A</v>
      </c>
      <c r="AR193" s="106" t="e">
        <f ca="true">+IF(AND(ISNUMBER(OFFSET('Sanitation Data'!$G$11,0,10*ROW('Sanitation Data'!G187))),'Data Summary'!DG193="Yes"),OFFSET('Sanitation Data'!$G$11,0,10*ROW('Sanitation Data'!G187)),NA())</f>
        <v>#N/A</v>
      </c>
      <c r="AS193" s="106" t="e">
        <f ca="true">+IF(AND(ISNUMBER(OFFSET('Sanitation Data'!$G$12,0,10*ROW('Sanitation Data'!G187))),'Data Summary'!DH193="Yes"),OFFSET('Sanitation Data'!$G$12,0,10*ROW('Sanitation Data'!G187)),NA())</f>
        <v>#N/A</v>
      </c>
      <c r="AT193" s="106" t="e">
        <f ca="true">+IF(AND(ISNUMBER(OFFSET('Sanitation Data'!$G$13,0,10*ROW('Sanitation Data'!G187))),'Data Summary'!DI193="Yes"),OFFSET('Sanitation Data'!$G$13,0,10*ROW('Sanitation Data'!G187)),NA())</f>
        <v>#N/A</v>
      </c>
      <c r="AU193" s="106" t="e">
        <f ca="true">+IF(AND(ISNUMBER(OFFSET('Sanitation Data'!$H$5,0,10*ROW('Sanitation Data'!H187))),'Data Summary'!DJ193="Yes"),100-OFFSET('Sanitation Data'!$H$5,0,10*ROW('Sanitation Data'!H187)),NA())</f>
        <v>#N/A</v>
      </c>
      <c r="AV193" s="106" t="e">
        <f ca="true">+IF(AND(ISNUMBER(OFFSET('Sanitation Data'!$H$7,0,10*ROW('Sanitation Data'!H187))),'Data Summary'!DK193="Yes"),OFFSET('Sanitation Data'!$H$7,0,10*ROW('Sanitation Data'!H187)),NA())</f>
        <v>#N/A</v>
      </c>
      <c r="AW193" s="106" t="e">
        <f ca="true">+IF(AND(ISNUMBER(OFFSET('Sanitation Data'!$H$11,0,10*ROW('Sanitation Data'!H187))),'Data Summary'!DL193="Yes"),OFFSET('Sanitation Data'!$H$11,0,10*ROW('Sanitation Data'!H187)),NA())</f>
        <v>#N/A</v>
      </c>
      <c r="AX193" s="106" t="e">
        <f ca="true">+IF(AND(ISNUMBER(OFFSET('Sanitation Data'!$H$12,0,10*ROW('Sanitation Data'!H187))),'Data Summary'!DM193="Yes"),OFFSET('Sanitation Data'!$H$12,0,10*ROW('Sanitation Data'!H187)),NA())</f>
        <v>#N/A</v>
      </c>
      <c r="AY193" s="106" t="e">
        <f ca="true">+IF(AND(ISNUMBER(OFFSET('Sanitation Data'!$H$13,0,10*ROW('Sanitation Data'!H187))),'Data Summary'!DN193="Yes"),OFFSET('Sanitation Data'!$H$13,0,10*ROW('Sanitation Data'!H187)),NA())</f>
        <v>#N/A</v>
      </c>
      <c r="AZ193" s="111" t="e">
        <f ca="true">+IF(AND(ISNUMBER(OFFSET('Hygiene Data'!$C$6,0,10*ROW('Hygiene Data'!C187))),'Data Summary'!DO193="Yes"),OFFSET('Hygiene Data'!$C$6,0,10*ROW('Hygiene Data'!C187)),NA())</f>
        <v>#N/A</v>
      </c>
      <c r="BA193" s="111" t="e">
        <f ca="true">+IF(AND(ISNUMBER(OFFSET('Hygiene Data'!$C$8,0,10*ROW('Hygiene Data'!C187))),'Data Summary'!DP193="Yes"),OFFSET('Hygiene Data'!$C$8,0,10*ROW('Hygiene Data'!C187)),NA())</f>
        <v>#N/A</v>
      </c>
      <c r="BB193" s="111" t="e">
        <f ca="true">+IF(AND(ISNUMBER(OFFSET('Hygiene Data'!$C$10,0,10*ROW('Hygiene Data'!C187))),'Data Summary'!DQ193="Yes"),OFFSET('Hygiene Data'!$C$10,0,10*ROW('Hygiene Data'!C187)),NA())</f>
        <v>#N/A</v>
      </c>
      <c r="BC193" s="111" t="e">
        <f ca="true">+IF(AND(ISNUMBER(OFFSET('Hygiene Data'!$D$6,0,10*ROW('Hygiene Data'!D187))),'Data Summary'!DR193="Yes"),OFFSET('Hygiene Data'!$D$6,0,10*ROW('Hygiene Data'!D187)),NA())</f>
        <v>#N/A</v>
      </c>
      <c r="BD193" s="111" t="e">
        <f ca="true">+IF(AND(ISNUMBER(OFFSET('Hygiene Data'!$D$8,0,10*ROW('Hygiene Data'!D187))),'Data Summary'!DS193="Yes"),OFFSET('Hygiene Data'!$D$8,0,10*ROW('Hygiene Data'!D187)),NA())</f>
        <v>#N/A</v>
      </c>
      <c r="BE193" s="111" t="e">
        <f ca="true">+IF(AND(ISNUMBER(OFFSET('Hygiene Data'!$D$10,0,10*ROW('Hygiene Data'!D187))),'Data Summary'!DT193="Yes"),OFFSET('Hygiene Data'!$D$10,0,10*ROW('Hygiene Data'!D187)),NA())</f>
        <v>#N/A</v>
      </c>
      <c r="BF193" s="111" t="e">
        <f ca="true">+IF(AND(ISNUMBER(OFFSET('Hygiene Data'!$E$6,0,10*ROW('Hygiene Data'!E187))),'Data Summary'!DU193="Yes"),OFFSET('Hygiene Data'!$E$6,0,10*ROW('Hygiene Data'!E187)),NA())</f>
        <v>#N/A</v>
      </c>
      <c r="BG193" s="111" t="e">
        <f ca="true">+IF(AND(ISNUMBER(OFFSET('Hygiene Data'!$E$8,0,10*ROW('Hygiene Data'!E187))),'Data Summary'!DV193="Yes"),OFFSET('Hygiene Data'!$E$8,0,10*ROW('Hygiene Data'!E187)),NA())</f>
        <v>#N/A</v>
      </c>
      <c r="BH193" s="111" t="e">
        <f ca="true">+IF(AND(ISNUMBER(OFFSET('Hygiene Data'!$E$10,0,10*ROW('Hygiene Data'!E187))),'Data Summary'!DW193="Yes"),OFFSET('Hygiene Data'!$E$10,0,10*ROW('Hygiene Data'!E187)),NA())</f>
        <v>#N/A</v>
      </c>
      <c r="BI193" s="111" t="e">
        <f ca="true">+IF(AND(ISNUMBER(OFFSET('Hygiene Data'!$F$6,0,10*ROW('Hygiene Data'!F187))),'Data Summary'!DX193="Yes"),OFFSET('Hygiene Data'!$F$6,0,10*ROW('Hygiene Data'!F187)),NA())</f>
        <v>#N/A</v>
      </c>
      <c r="BJ193" s="111" t="e">
        <f ca="true">+IF(AND(ISNUMBER(OFFSET('Hygiene Data'!$F$8,0,10*ROW('Hygiene Data'!F187))),'Data Summary'!DY193="Yes"),OFFSET('Hygiene Data'!$F$8,0,10*ROW('Hygiene Data'!F187)),NA())</f>
        <v>#N/A</v>
      </c>
      <c r="BK193" s="111" t="e">
        <f ca="true">+IF(AND(ISNUMBER(OFFSET('Hygiene Data'!$F$10,0,10*ROW('Hygiene Data'!F187))),'Data Summary'!DZ193="Yes"),OFFSET('Hygiene Data'!$F$10,0,10*ROW('Hygiene Data'!F187)),NA())</f>
        <v>#N/A</v>
      </c>
      <c r="BL193" s="111" t="e">
        <f ca="true">+IF(AND(ISNUMBER(OFFSET('Hygiene Data'!$G$6,0,10*ROW('Hygiene Data'!G187))),'Data Summary'!EA193="Yes"),OFFSET('Hygiene Data'!$G$6,0,10*ROW('Hygiene Data'!G187)),NA())</f>
        <v>#N/A</v>
      </c>
      <c r="BM193" s="111" t="e">
        <f ca="true">+IF(AND(ISNUMBER(OFFSET('Hygiene Data'!$G$8,0,10*ROW('Hygiene Data'!G187))),'Data Summary'!EB193="Yes"),OFFSET('Hygiene Data'!$G$8,0,10*ROW('Hygiene Data'!G187)),NA())</f>
        <v>#N/A</v>
      </c>
      <c r="BN193" s="111" t="e">
        <f ca="true">+IF(AND(ISNUMBER(OFFSET('Hygiene Data'!$G$10,0,10*ROW('Hygiene Data'!G187))),'Data Summary'!EC193="Yes"),OFFSET('Hygiene Data'!$G$10,0,10*ROW('Hygiene Data'!G187)),NA())</f>
        <v>#N/A</v>
      </c>
      <c r="BO193" s="111" t="e">
        <f ca="true">+IF(AND(ISNUMBER(OFFSET('Hygiene Data'!$H$6,0,10*ROW('Hygiene Data'!H187))),'Data Summary'!ED193="Yes"),OFFSET('Hygiene Data'!$H$6,0,10*ROW('Hygiene Data'!H187)),NA())</f>
        <v>#N/A</v>
      </c>
      <c r="BP193" s="111" t="e">
        <f ca="true">+IF(AND(ISNUMBER(OFFSET('Hygiene Data'!$H$8,0,10*ROW('Hygiene Data'!H187))),'Data Summary'!EE193="Yes"),OFFSET('Hygiene Data'!$H$8,0,10*ROW('Hygiene Data'!H187)),NA())</f>
        <v>#N/A</v>
      </c>
      <c r="BQ193" s="111" t="e">
        <f ca="true">+IF(AND(ISNUMBER(OFFSET('Hygiene Data'!$H$10,0,10*ROW('Hygiene Data'!H187))),'Data Summary'!EF193="Yes"),OFFSET('Hygiene Data'!$H$10,0,10*ROW('Hygiene Data'!H187)),NA())</f>
        <v>#N/A</v>
      </c>
    </row>
    <row r="194" x14ac:dyDescent="0.2">
      <c r="A194" s="59" t="e">
        <f ca="true">+IF(OFFSET('Water Data'!$B$1,0,10*ROW('Water Data'!B188))="",NA(),OFFSET('Water Data'!$B$1,0,10*ROW('Water Data'!B188)))</f>
        <v>#N/A</v>
      </c>
      <c r="B194" s="59" t="e">
        <f ca="true">+IF(OFFSET('Water Data'!$A$3,0,10*ROW('Water Data'!A191))="",NA(),OFFSET('Water Data'!$A$3,0,10*ROW('Water Data'!A191)))</f>
        <v>#N/A</v>
      </c>
      <c r="C194" s="59" t="e">
        <f ca="true">+IF(OFFSET('Water Data'!$C$3,0,10*ROW('Water Data'!C191))="",NA(),OFFSET('Water Data'!$C$3,0,10*ROW('Water Data'!C191)))</f>
        <v>#N/A</v>
      </c>
      <c r="D194" s="60" t="e">
        <f ca="true">+IF(AND(ISNUMBER(OFFSET('Water Data'!$C$5,0,10*ROW('Water Data'!C188))),'Data Summary'!BS194="Yes"),100-OFFSET('Water Data'!$C$5,0,10*ROW('Water Data'!C188)),NA())</f>
        <v>#N/A</v>
      </c>
      <c r="E194" s="60" t="e">
        <f ca="true">+IF(AND(ISNUMBER(OFFSET('Water Data'!$C$7,0,10*ROW('Water Data'!C188))),'Data Summary'!BT194="Yes"),OFFSET('Water Data'!$C$7,0,10*ROW('Water Data'!C188)),NA())</f>
        <v>#N/A</v>
      </c>
      <c r="F194" s="60" t="e">
        <f ca="true">+IF(AND(ISNUMBER(OFFSET('Water Data'!$C$10,0,10*ROW('Water Data'!C188))),'Data Summary'!BU194="Yes"),OFFSET('Water Data'!$C$10,0,10*ROW('Water Data'!C188)),NA())</f>
        <v>#N/A</v>
      </c>
      <c r="G194" s="60" t="e">
        <f ca="true">+IF(AND(ISNUMBER(OFFSET('Water Data'!$D$5,0,10*ROW('Water Data'!D188))),'Data Summary'!BV194="Yes"),100-OFFSET('Water Data'!$D$5,0,10*ROW('Water Data'!D188)),NA())</f>
        <v>#N/A</v>
      </c>
      <c r="H194" s="60" t="e">
        <f ca="true">+IF(AND(ISNUMBER(OFFSET('Water Data'!$D$7,0,10*ROW('Water Data'!D188))),'Data Summary'!BW194="Yes"),OFFSET('Water Data'!$D$7,0,10*ROW('Water Data'!D188)),NA())</f>
        <v>#N/A</v>
      </c>
      <c r="I194" s="60" t="e">
        <f ca="true">+IF(AND(ISNUMBER(OFFSET('Water Data'!$D$10,0,10*ROW('Water Data'!D188))),'Data Summary'!BX194="Yes"),OFFSET('Water Data'!$D$10,0,10*ROW('Water Data'!D188)),NA())</f>
        <v>#N/A</v>
      </c>
      <c r="J194" s="60" t="e">
        <f ca="true">+IF(AND(ISNUMBER(OFFSET('Water Data'!$E$5,0,10*ROW('Water Data'!E188))),'Data Summary'!BY194="Yes"),100-OFFSET('Water Data'!$E$5,0,10*ROW('Water Data'!E188)),NA())</f>
        <v>#N/A</v>
      </c>
      <c r="K194" s="60" t="e">
        <f ca="true">+IF(AND(ISNUMBER(OFFSET('Water Data'!$E$7,0,10*ROW('Water Data'!E188))),'Data Summary'!BZ194="Yes"),OFFSET('Water Data'!$E$7,0,10*ROW('Water Data'!E188)),NA())</f>
        <v>#N/A</v>
      </c>
      <c r="L194" s="60" t="e">
        <f ca="true">+IF(AND(ISNUMBER(OFFSET('Water Data'!$E$10,0,10*ROW('Water Data'!E188))),'Data Summary'!CA194="Yes"),OFFSET('Water Data'!$E$10,0,10*ROW('Water Data'!E188)),NA())</f>
        <v>#N/A</v>
      </c>
      <c r="M194" s="60" t="e">
        <f ca="true">+IF(AND(ISNUMBER(OFFSET('Water Data'!$F$5,0,10*ROW('Water Data'!F188))),'Data Summary'!CB194="Yes"),100-OFFSET('Water Data'!$F$5,0,10*ROW('Water Data'!F188)),NA())</f>
        <v>#N/A</v>
      </c>
      <c r="N194" s="60" t="e">
        <f ca="true">+IF(AND(ISNUMBER(OFFSET('Water Data'!$F$7,0,10*ROW('Water Data'!F188))),'Data Summary'!CC194="Yes"),OFFSET('Water Data'!$F$7,0,10*ROW('Water Data'!F188)),NA())</f>
        <v>#N/A</v>
      </c>
      <c r="O194" s="60" t="e">
        <f ca="true">+IF(AND(ISNUMBER(OFFSET('Water Data'!$F$10,0,10*ROW('Water Data'!F188))),'Data Summary'!CD194="Yes"),OFFSET('Water Data'!$F$10,0,10*ROW('Water Data'!F188)),NA())</f>
        <v>#N/A</v>
      </c>
      <c r="P194" s="60" t="e">
        <f ca="true">+IF(AND(ISNUMBER(OFFSET('Water Data'!$G$5,0,10*ROW('Water Data'!G188))),'Data Summary'!CE194="Yes"),100-OFFSET('Water Data'!$G$5,0,10*ROW('Water Data'!G188)),NA())</f>
        <v>#N/A</v>
      </c>
      <c r="Q194" s="60" t="e">
        <f ca="true">+IF(AND(ISNUMBER(OFFSET('Water Data'!$G$7,0,10*ROW('Water Data'!G188))),'Data Summary'!CF194="Yes"),OFFSET('Water Data'!$G$7,0,10*ROW('Water Data'!G188)),NA())</f>
        <v>#N/A</v>
      </c>
      <c r="R194" s="60" t="e">
        <f ca="true">+IF(AND(ISNUMBER(OFFSET('Water Data'!$G$10,0,10*ROW('Water Data'!G188))),'Data Summary'!CG194="Yes"),OFFSET('Water Data'!$G$10,0,10*ROW('Water Data'!G188)),NA())</f>
        <v>#N/A</v>
      </c>
      <c r="S194" s="60" t="e">
        <f ca="true">+IF(AND(ISNUMBER(OFFSET('Water Data'!$H$5,0,10*ROW('Water Data'!H188))),'Data Summary'!CH194="Yes"),100-OFFSET('Water Data'!$H$5,0,10*ROW('Water Data'!H188)),NA())</f>
        <v>#N/A</v>
      </c>
      <c r="T194" s="60" t="e">
        <f ca="true">+IF(AND(ISNUMBER(OFFSET('Water Data'!$H$7,0,10*ROW('Water Data'!H188))),'Data Summary'!CI194="Yes"),OFFSET('Water Data'!$H$7,0,10*ROW('Water Data'!H188)),NA())</f>
        <v>#N/A</v>
      </c>
      <c r="U194" s="60" t="e">
        <f ca="true">+IF(AND(ISNUMBER(OFFSET('Water Data'!$H$10,0,10*ROW('Water Data'!H188))),'Data Summary'!CJ194="Yes"),OFFSET('Water Data'!$H$10,0,10*ROW('Water Data'!H188)),NA())</f>
        <v>#N/A</v>
      </c>
      <c r="V194" s="106" t="e">
        <f ca="true">+IF(AND(ISNUMBER(OFFSET('Sanitation Data'!$C$5,0,10*ROW('Sanitation Data'!C188))),'Data Summary'!CK194="Yes"),100-OFFSET('Sanitation Data'!$C$5,0,10*ROW('Sanitation Data'!C188)),NA())</f>
        <v>#N/A</v>
      </c>
      <c r="W194" s="106" t="e">
        <f ca="true">+IF(AND(ISNUMBER(OFFSET('Sanitation Data'!$C$7,0,10*ROW('Sanitation Data'!C188))),'Data Summary'!CL194="Yes"),OFFSET('Sanitation Data'!$C$7,0,10*ROW('Sanitation Data'!C188)),NA())</f>
        <v>#N/A</v>
      </c>
      <c r="X194" s="106" t="e">
        <f ca="true">+IF(AND(ISNUMBER(OFFSET('Sanitation Data'!$C$11,0,10*ROW('Sanitation Data'!C188))),'Data Summary'!CM194="Yes"),OFFSET('Sanitation Data'!$C$11,0,10*ROW('Sanitation Data'!C188)),NA())</f>
        <v>#N/A</v>
      </c>
      <c r="Y194" s="106" t="e">
        <f ca="true">+IF(AND(ISNUMBER(OFFSET('Sanitation Data'!$C$12,0,10*ROW('Sanitation Data'!C188))),'Data Summary'!CN194="Yes"),OFFSET('Sanitation Data'!$C$12,0,10*ROW('Sanitation Data'!C188)),NA())</f>
        <v>#N/A</v>
      </c>
      <c r="Z194" s="106" t="e">
        <f ca="true">+IF(AND(ISNUMBER(OFFSET('Sanitation Data'!$C$13,0,10*ROW('Sanitation Data'!C188))),'Data Summary'!CO194="Yes"),OFFSET('Sanitation Data'!$C$13,0,10*ROW('Sanitation Data'!C188)),NA())</f>
        <v>#N/A</v>
      </c>
      <c r="AA194" s="106" t="e">
        <f ca="true">+IF(AND(ISNUMBER(OFFSET('Sanitation Data'!$D$5,0,10*ROW('Sanitation Data'!D188))),'Data Summary'!CP194="Yes"),100-OFFSET('Sanitation Data'!$D$5,0,10*ROW('Sanitation Data'!D188)),NA())</f>
        <v>#N/A</v>
      </c>
      <c r="AB194" s="106" t="e">
        <f ca="true">+IF(AND(ISNUMBER(OFFSET('Sanitation Data'!$D$7,0,10*ROW('Sanitation Data'!D188))),'Data Summary'!CQ194="Yes"),OFFSET('Sanitation Data'!$D$7,0,10*ROW('Sanitation Data'!D188)),NA())</f>
        <v>#N/A</v>
      </c>
      <c r="AC194" s="106" t="e">
        <f ca="true">+IF(AND(ISNUMBER(OFFSET('Sanitation Data'!$D$11,0,10*ROW('Sanitation Data'!D188))),'Data Summary'!CR194="Yes"),OFFSET('Sanitation Data'!$D$11,0,10*ROW('Sanitation Data'!D188)),NA())</f>
        <v>#N/A</v>
      </c>
      <c r="AD194" s="106" t="e">
        <f ca="true">+IF(AND(ISNUMBER(OFFSET('Sanitation Data'!$D$12,0,10*ROW('Sanitation Data'!D188))),'Data Summary'!CS194="Yes"),OFFSET('Sanitation Data'!$D$12,0,10*ROW('Sanitation Data'!D188)),NA())</f>
        <v>#N/A</v>
      </c>
      <c r="AE194" s="106" t="e">
        <f ca="true">+IF(AND(ISNUMBER(OFFSET('Sanitation Data'!$D$13,0,10*ROW('Sanitation Data'!D188))),'Data Summary'!CT194="Yes"),OFFSET('Sanitation Data'!$D$13,0,10*ROW('Sanitation Data'!D188)),NA())</f>
        <v>#N/A</v>
      </c>
      <c r="AF194" s="106" t="e">
        <f ca="true">+IF(AND(ISNUMBER(OFFSET('Sanitation Data'!$E$5,0,10*ROW('Sanitation Data'!E188))),'Data Summary'!CU194="Yes"),100-OFFSET('Sanitation Data'!$E$5,0,10*ROW('Sanitation Data'!E188)),NA())</f>
        <v>#N/A</v>
      </c>
      <c r="AG194" s="106" t="e">
        <f ca="true">+IF(AND(ISNUMBER(OFFSET('Sanitation Data'!$E$7,0,10*ROW('Sanitation Data'!E188))),'Data Summary'!CV194="Yes"),OFFSET('Sanitation Data'!$E$7,0,10*ROW('Sanitation Data'!E188)),NA())</f>
        <v>#N/A</v>
      </c>
      <c r="AH194" s="106" t="e">
        <f ca="true">+IF(AND(ISNUMBER(OFFSET('Sanitation Data'!$E$11,0,10*ROW('Sanitation Data'!E188))),'Data Summary'!CW194="Yes"),OFFSET('Sanitation Data'!$E$11,0,10*ROW('Sanitation Data'!E188)),NA())</f>
        <v>#N/A</v>
      </c>
      <c r="AI194" s="106" t="e">
        <f ca="true">+IF(AND(ISNUMBER(OFFSET('Sanitation Data'!$E$12,0,10*ROW('Sanitation Data'!E188))),'Data Summary'!CX194="Yes"),OFFSET('Sanitation Data'!$E$12,0,10*ROW('Sanitation Data'!E188)),NA())</f>
        <v>#N/A</v>
      </c>
      <c r="AJ194" s="106" t="e">
        <f ca="true">+IF(AND(ISNUMBER(OFFSET('Sanitation Data'!$E$13,0,10*ROW('Sanitation Data'!E188))),'Data Summary'!CY194="Yes"),OFFSET('Sanitation Data'!$E$13,0,10*ROW('Sanitation Data'!E188)),NA())</f>
        <v>#N/A</v>
      </c>
      <c r="AK194" s="106" t="e">
        <f ca="true">+IF(AND(ISNUMBER(OFFSET('Sanitation Data'!$F$5,0,10*ROW('Sanitation Data'!F188))),'Data Summary'!CZ194="Yes"),100-OFFSET('Sanitation Data'!$F$5,0,10*ROW('Sanitation Data'!F188)),NA())</f>
        <v>#N/A</v>
      </c>
      <c r="AL194" s="106" t="e">
        <f ca="true">+IF(AND(ISNUMBER(OFFSET('Sanitation Data'!$F$7,0,10*ROW('Sanitation Data'!F188))),'Data Summary'!DA194="Yes"),OFFSET('Sanitation Data'!$F$7,0,10*ROW('Sanitation Data'!F188)),NA())</f>
        <v>#N/A</v>
      </c>
      <c r="AM194" s="106" t="e">
        <f ca="true">+IF(AND(ISNUMBER(OFFSET('Sanitation Data'!$F$11,0,10*ROW('Sanitation Data'!F188))),'Data Summary'!DB194="Yes"),OFFSET('Sanitation Data'!$F$11,0,10*ROW('Sanitation Data'!F188)),NA())</f>
        <v>#N/A</v>
      </c>
      <c r="AN194" s="106" t="e">
        <f ca="true">+IF(AND(ISNUMBER(OFFSET('Sanitation Data'!$F$12,0,10*ROW('Sanitation Data'!F188))),'Data Summary'!DC194="Yes"),OFFSET('Sanitation Data'!$F$12,0,10*ROW('Sanitation Data'!F188)),NA())</f>
        <v>#N/A</v>
      </c>
      <c r="AO194" s="106" t="e">
        <f ca="true">+IF(AND(ISNUMBER(OFFSET('Sanitation Data'!$F$13,0,10*ROW('Sanitation Data'!F188))),'Data Summary'!DD194="Yes"),OFFSET('Sanitation Data'!$F$13,0,10*ROW('Sanitation Data'!F188)),NA())</f>
        <v>#N/A</v>
      </c>
      <c r="AP194" s="106" t="e">
        <f ca="true">+IF(AND(ISNUMBER(OFFSET('Sanitation Data'!$G$5,0,10*ROW('Sanitation Data'!G188))),'Data Summary'!DE194="Yes"),100-OFFSET('Sanitation Data'!$G$5,0,10*ROW('Sanitation Data'!G188)),NA())</f>
        <v>#N/A</v>
      </c>
      <c r="AQ194" s="106" t="e">
        <f ca="true">+IF(AND(ISNUMBER(OFFSET('Sanitation Data'!$G$7,0,10*ROW('Sanitation Data'!G188))),'Data Summary'!DF194="Yes"),OFFSET('Sanitation Data'!$G$7,0,10*ROW('Sanitation Data'!G188)),NA())</f>
        <v>#N/A</v>
      </c>
      <c r="AR194" s="106" t="e">
        <f ca="true">+IF(AND(ISNUMBER(OFFSET('Sanitation Data'!$G$11,0,10*ROW('Sanitation Data'!G188))),'Data Summary'!DG194="Yes"),OFFSET('Sanitation Data'!$G$11,0,10*ROW('Sanitation Data'!G188)),NA())</f>
        <v>#N/A</v>
      </c>
      <c r="AS194" s="106" t="e">
        <f ca="true">+IF(AND(ISNUMBER(OFFSET('Sanitation Data'!$G$12,0,10*ROW('Sanitation Data'!G188))),'Data Summary'!DH194="Yes"),OFFSET('Sanitation Data'!$G$12,0,10*ROW('Sanitation Data'!G188)),NA())</f>
        <v>#N/A</v>
      </c>
      <c r="AT194" s="106" t="e">
        <f ca="true">+IF(AND(ISNUMBER(OFFSET('Sanitation Data'!$G$13,0,10*ROW('Sanitation Data'!G188))),'Data Summary'!DI194="Yes"),OFFSET('Sanitation Data'!$G$13,0,10*ROW('Sanitation Data'!G188)),NA())</f>
        <v>#N/A</v>
      </c>
      <c r="AU194" s="106" t="e">
        <f ca="true">+IF(AND(ISNUMBER(OFFSET('Sanitation Data'!$H$5,0,10*ROW('Sanitation Data'!H188))),'Data Summary'!DJ194="Yes"),100-OFFSET('Sanitation Data'!$H$5,0,10*ROW('Sanitation Data'!H188)),NA())</f>
        <v>#N/A</v>
      </c>
      <c r="AV194" s="106" t="e">
        <f ca="true">+IF(AND(ISNUMBER(OFFSET('Sanitation Data'!$H$7,0,10*ROW('Sanitation Data'!H188))),'Data Summary'!DK194="Yes"),OFFSET('Sanitation Data'!$H$7,0,10*ROW('Sanitation Data'!H188)),NA())</f>
        <v>#N/A</v>
      </c>
      <c r="AW194" s="106" t="e">
        <f ca="true">+IF(AND(ISNUMBER(OFFSET('Sanitation Data'!$H$11,0,10*ROW('Sanitation Data'!H188))),'Data Summary'!DL194="Yes"),OFFSET('Sanitation Data'!$H$11,0,10*ROW('Sanitation Data'!H188)),NA())</f>
        <v>#N/A</v>
      </c>
      <c r="AX194" s="106" t="e">
        <f ca="true">+IF(AND(ISNUMBER(OFFSET('Sanitation Data'!$H$12,0,10*ROW('Sanitation Data'!H188))),'Data Summary'!DM194="Yes"),OFFSET('Sanitation Data'!$H$12,0,10*ROW('Sanitation Data'!H188)),NA())</f>
        <v>#N/A</v>
      </c>
      <c r="AY194" s="106" t="e">
        <f ca="true">+IF(AND(ISNUMBER(OFFSET('Sanitation Data'!$H$13,0,10*ROW('Sanitation Data'!H188))),'Data Summary'!DN194="Yes"),OFFSET('Sanitation Data'!$H$13,0,10*ROW('Sanitation Data'!H188)),NA())</f>
        <v>#N/A</v>
      </c>
      <c r="AZ194" s="111" t="e">
        <f ca="true">+IF(AND(ISNUMBER(OFFSET('Hygiene Data'!$C$6,0,10*ROW('Hygiene Data'!C188))),'Data Summary'!DO194="Yes"),OFFSET('Hygiene Data'!$C$6,0,10*ROW('Hygiene Data'!C188)),NA())</f>
        <v>#N/A</v>
      </c>
      <c r="BA194" s="111" t="e">
        <f ca="true">+IF(AND(ISNUMBER(OFFSET('Hygiene Data'!$C$8,0,10*ROW('Hygiene Data'!C188))),'Data Summary'!DP194="Yes"),OFFSET('Hygiene Data'!$C$8,0,10*ROW('Hygiene Data'!C188)),NA())</f>
        <v>#N/A</v>
      </c>
      <c r="BB194" s="111" t="e">
        <f ca="true">+IF(AND(ISNUMBER(OFFSET('Hygiene Data'!$C$10,0,10*ROW('Hygiene Data'!C188))),'Data Summary'!DQ194="Yes"),OFFSET('Hygiene Data'!$C$10,0,10*ROW('Hygiene Data'!C188)),NA())</f>
        <v>#N/A</v>
      </c>
      <c r="BC194" s="111" t="e">
        <f ca="true">+IF(AND(ISNUMBER(OFFSET('Hygiene Data'!$D$6,0,10*ROW('Hygiene Data'!D188))),'Data Summary'!DR194="Yes"),OFFSET('Hygiene Data'!$D$6,0,10*ROW('Hygiene Data'!D188)),NA())</f>
        <v>#N/A</v>
      </c>
      <c r="BD194" s="111" t="e">
        <f ca="true">+IF(AND(ISNUMBER(OFFSET('Hygiene Data'!$D$8,0,10*ROW('Hygiene Data'!D188))),'Data Summary'!DS194="Yes"),OFFSET('Hygiene Data'!$D$8,0,10*ROW('Hygiene Data'!D188)),NA())</f>
        <v>#N/A</v>
      </c>
      <c r="BE194" s="111" t="e">
        <f ca="true">+IF(AND(ISNUMBER(OFFSET('Hygiene Data'!$D$10,0,10*ROW('Hygiene Data'!D188))),'Data Summary'!DT194="Yes"),OFFSET('Hygiene Data'!$D$10,0,10*ROW('Hygiene Data'!D188)),NA())</f>
        <v>#N/A</v>
      </c>
      <c r="BF194" s="111" t="e">
        <f ca="true">+IF(AND(ISNUMBER(OFFSET('Hygiene Data'!$E$6,0,10*ROW('Hygiene Data'!E188))),'Data Summary'!DU194="Yes"),OFFSET('Hygiene Data'!$E$6,0,10*ROW('Hygiene Data'!E188)),NA())</f>
        <v>#N/A</v>
      </c>
      <c r="BG194" s="111" t="e">
        <f ca="true">+IF(AND(ISNUMBER(OFFSET('Hygiene Data'!$E$8,0,10*ROW('Hygiene Data'!E188))),'Data Summary'!DV194="Yes"),OFFSET('Hygiene Data'!$E$8,0,10*ROW('Hygiene Data'!E188)),NA())</f>
        <v>#N/A</v>
      </c>
      <c r="BH194" s="111" t="e">
        <f ca="true">+IF(AND(ISNUMBER(OFFSET('Hygiene Data'!$E$10,0,10*ROW('Hygiene Data'!E188))),'Data Summary'!DW194="Yes"),OFFSET('Hygiene Data'!$E$10,0,10*ROW('Hygiene Data'!E188)),NA())</f>
        <v>#N/A</v>
      </c>
      <c r="BI194" s="111" t="e">
        <f ca="true">+IF(AND(ISNUMBER(OFFSET('Hygiene Data'!$F$6,0,10*ROW('Hygiene Data'!F188))),'Data Summary'!DX194="Yes"),OFFSET('Hygiene Data'!$F$6,0,10*ROW('Hygiene Data'!F188)),NA())</f>
        <v>#N/A</v>
      </c>
      <c r="BJ194" s="111" t="e">
        <f ca="true">+IF(AND(ISNUMBER(OFFSET('Hygiene Data'!$F$8,0,10*ROW('Hygiene Data'!F188))),'Data Summary'!DY194="Yes"),OFFSET('Hygiene Data'!$F$8,0,10*ROW('Hygiene Data'!F188)),NA())</f>
        <v>#N/A</v>
      </c>
      <c r="BK194" s="111" t="e">
        <f ca="true">+IF(AND(ISNUMBER(OFFSET('Hygiene Data'!$F$10,0,10*ROW('Hygiene Data'!F188))),'Data Summary'!DZ194="Yes"),OFFSET('Hygiene Data'!$F$10,0,10*ROW('Hygiene Data'!F188)),NA())</f>
        <v>#N/A</v>
      </c>
      <c r="BL194" s="111" t="e">
        <f ca="true">+IF(AND(ISNUMBER(OFFSET('Hygiene Data'!$G$6,0,10*ROW('Hygiene Data'!G188))),'Data Summary'!EA194="Yes"),OFFSET('Hygiene Data'!$G$6,0,10*ROW('Hygiene Data'!G188)),NA())</f>
        <v>#N/A</v>
      </c>
      <c r="BM194" s="111" t="e">
        <f ca="true">+IF(AND(ISNUMBER(OFFSET('Hygiene Data'!$G$8,0,10*ROW('Hygiene Data'!G188))),'Data Summary'!EB194="Yes"),OFFSET('Hygiene Data'!$G$8,0,10*ROW('Hygiene Data'!G188)),NA())</f>
        <v>#N/A</v>
      </c>
      <c r="BN194" s="111" t="e">
        <f ca="true">+IF(AND(ISNUMBER(OFFSET('Hygiene Data'!$G$10,0,10*ROW('Hygiene Data'!G188))),'Data Summary'!EC194="Yes"),OFFSET('Hygiene Data'!$G$10,0,10*ROW('Hygiene Data'!G188)),NA())</f>
        <v>#N/A</v>
      </c>
      <c r="BO194" s="111" t="e">
        <f ca="true">+IF(AND(ISNUMBER(OFFSET('Hygiene Data'!$H$6,0,10*ROW('Hygiene Data'!H188))),'Data Summary'!ED194="Yes"),OFFSET('Hygiene Data'!$H$6,0,10*ROW('Hygiene Data'!H188)),NA())</f>
        <v>#N/A</v>
      </c>
      <c r="BP194" s="111" t="e">
        <f ca="true">+IF(AND(ISNUMBER(OFFSET('Hygiene Data'!$H$8,0,10*ROW('Hygiene Data'!H188))),'Data Summary'!EE194="Yes"),OFFSET('Hygiene Data'!$H$8,0,10*ROW('Hygiene Data'!H188)),NA())</f>
        <v>#N/A</v>
      </c>
      <c r="BQ194" s="111" t="e">
        <f ca="true">+IF(AND(ISNUMBER(OFFSET('Hygiene Data'!$H$10,0,10*ROW('Hygiene Data'!H188))),'Data Summary'!EF194="Yes"),OFFSET('Hygiene Data'!$H$10,0,10*ROW('Hygiene Data'!H188)),NA())</f>
        <v>#N/A</v>
      </c>
    </row>
    <row r="195" x14ac:dyDescent="0.2">
      <c r="A195" s="59" t="e">
        <f ca="true">+IF(OFFSET('Water Data'!$B$1,0,10*ROW('Water Data'!B189))="",NA(),OFFSET('Water Data'!$B$1,0,10*ROW('Water Data'!B189)))</f>
        <v>#N/A</v>
      </c>
      <c r="B195" s="59" t="e">
        <f ca="true">+IF(OFFSET('Water Data'!$A$3,0,10*ROW('Water Data'!A192))="",NA(),OFFSET('Water Data'!$A$3,0,10*ROW('Water Data'!A192)))</f>
        <v>#N/A</v>
      </c>
      <c r="C195" s="59" t="e">
        <f ca="true">+IF(OFFSET('Water Data'!$C$3,0,10*ROW('Water Data'!C192))="",NA(),OFFSET('Water Data'!$C$3,0,10*ROW('Water Data'!C192)))</f>
        <v>#N/A</v>
      </c>
      <c r="D195" s="60" t="e">
        <f ca="true">+IF(AND(ISNUMBER(OFFSET('Water Data'!$C$5,0,10*ROW('Water Data'!C189))),'Data Summary'!BS195="Yes"),100-OFFSET('Water Data'!$C$5,0,10*ROW('Water Data'!C189)),NA())</f>
        <v>#N/A</v>
      </c>
      <c r="E195" s="60" t="e">
        <f ca="true">+IF(AND(ISNUMBER(OFFSET('Water Data'!$C$7,0,10*ROW('Water Data'!C189))),'Data Summary'!BT195="Yes"),OFFSET('Water Data'!$C$7,0,10*ROW('Water Data'!C189)),NA())</f>
        <v>#N/A</v>
      </c>
      <c r="F195" s="60" t="e">
        <f ca="true">+IF(AND(ISNUMBER(OFFSET('Water Data'!$C$10,0,10*ROW('Water Data'!C189))),'Data Summary'!BU195="Yes"),OFFSET('Water Data'!$C$10,0,10*ROW('Water Data'!C189)),NA())</f>
        <v>#N/A</v>
      </c>
      <c r="G195" s="60" t="e">
        <f ca="true">+IF(AND(ISNUMBER(OFFSET('Water Data'!$D$5,0,10*ROW('Water Data'!D189))),'Data Summary'!BV195="Yes"),100-OFFSET('Water Data'!$D$5,0,10*ROW('Water Data'!D189)),NA())</f>
        <v>#N/A</v>
      </c>
      <c r="H195" s="60" t="e">
        <f ca="true">+IF(AND(ISNUMBER(OFFSET('Water Data'!$D$7,0,10*ROW('Water Data'!D189))),'Data Summary'!BW195="Yes"),OFFSET('Water Data'!$D$7,0,10*ROW('Water Data'!D189)),NA())</f>
        <v>#N/A</v>
      </c>
      <c r="I195" s="60" t="e">
        <f ca="true">+IF(AND(ISNUMBER(OFFSET('Water Data'!$D$10,0,10*ROW('Water Data'!D189))),'Data Summary'!BX195="Yes"),OFFSET('Water Data'!$D$10,0,10*ROW('Water Data'!D189)),NA())</f>
        <v>#N/A</v>
      </c>
      <c r="J195" s="60" t="e">
        <f ca="true">+IF(AND(ISNUMBER(OFFSET('Water Data'!$E$5,0,10*ROW('Water Data'!E189))),'Data Summary'!BY195="Yes"),100-OFFSET('Water Data'!$E$5,0,10*ROW('Water Data'!E189)),NA())</f>
        <v>#N/A</v>
      </c>
      <c r="K195" s="60" t="e">
        <f ca="true">+IF(AND(ISNUMBER(OFFSET('Water Data'!$E$7,0,10*ROW('Water Data'!E189))),'Data Summary'!BZ195="Yes"),OFFSET('Water Data'!$E$7,0,10*ROW('Water Data'!E189)),NA())</f>
        <v>#N/A</v>
      </c>
      <c r="L195" s="60" t="e">
        <f ca="true">+IF(AND(ISNUMBER(OFFSET('Water Data'!$E$10,0,10*ROW('Water Data'!E189))),'Data Summary'!CA195="Yes"),OFFSET('Water Data'!$E$10,0,10*ROW('Water Data'!E189)),NA())</f>
        <v>#N/A</v>
      </c>
      <c r="M195" s="60" t="e">
        <f ca="true">+IF(AND(ISNUMBER(OFFSET('Water Data'!$F$5,0,10*ROW('Water Data'!F189))),'Data Summary'!CB195="Yes"),100-OFFSET('Water Data'!$F$5,0,10*ROW('Water Data'!F189)),NA())</f>
        <v>#N/A</v>
      </c>
      <c r="N195" s="60" t="e">
        <f ca="true">+IF(AND(ISNUMBER(OFFSET('Water Data'!$F$7,0,10*ROW('Water Data'!F189))),'Data Summary'!CC195="Yes"),OFFSET('Water Data'!$F$7,0,10*ROW('Water Data'!F189)),NA())</f>
        <v>#N/A</v>
      </c>
      <c r="O195" s="60" t="e">
        <f ca="true">+IF(AND(ISNUMBER(OFFSET('Water Data'!$F$10,0,10*ROW('Water Data'!F189))),'Data Summary'!CD195="Yes"),OFFSET('Water Data'!$F$10,0,10*ROW('Water Data'!F189)),NA())</f>
        <v>#N/A</v>
      </c>
      <c r="P195" s="60" t="e">
        <f ca="true">+IF(AND(ISNUMBER(OFFSET('Water Data'!$G$5,0,10*ROW('Water Data'!G189))),'Data Summary'!CE195="Yes"),100-OFFSET('Water Data'!$G$5,0,10*ROW('Water Data'!G189)),NA())</f>
        <v>#N/A</v>
      </c>
      <c r="Q195" s="60" t="e">
        <f ca="true">+IF(AND(ISNUMBER(OFFSET('Water Data'!$G$7,0,10*ROW('Water Data'!G189))),'Data Summary'!CF195="Yes"),OFFSET('Water Data'!$G$7,0,10*ROW('Water Data'!G189)),NA())</f>
        <v>#N/A</v>
      </c>
      <c r="R195" s="60" t="e">
        <f ca="true">+IF(AND(ISNUMBER(OFFSET('Water Data'!$G$10,0,10*ROW('Water Data'!G189))),'Data Summary'!CG195="Yes"),OFFSET('Water Data'!$G$10,0,10*ROW('Water Data'!G189)),NA())</f>
        <v>#N/A</v>
      </c>
      <c r="S195" s="60" t="e">
        <f ca="true">+IF(AND(ISNUMBER(OFFSET('Water Data'!$H$5,0,10*ROW('Water Data'!H189))),'Data Summary'!CH195="Yes"),100-OFFSET('Water Data'!$H$5,0,10*ROW('Water Data'!H189)),NA())</f>
        <v>#N/A</v>
      </c>
      <c r="T195" s="60" t="e">
        <f ca="true">+IF(AND(ISNUMBER(OFFSET('Water Data'!$H$7,0,10*ROW('Water Data'!H189))),'Data Summary'!CI195="Yes"),OFFSET('Water Data'!$H$7,0,10*ROW('Water Data'!H189)),NA())</f>
        <v>#N/A</v>
      </c>
      <c r="U195" s="60" t="e">
        <f ca="true">+IF(AND(ISNUMBER(OFFSET('Water Data'!$H$10,0,10*ROW('Water Data'!H189))),'Data Summary'!CJ195="Yes"),OFFSET('Water Data'!$H$10,0,10*ROW('Water Data'!H189)),NA())</f>
        <v>#N/A</v>
      </c>
      <c r="V195" s="106" t="e">
        <f ca="true">+IF(AND(ISNUMBER(OFFSET('Sanitation Data'!$C$5,0,10*ROW('Sanitation Data'!C189))),'Data Summary'!CK195="Yes"),100-OFFSET('Sanitation Data'!$C$5,0,10*ROW('Sanitation Data'!C189)),NA())</f>
        <v>#N/A</v>
      </c>
      <c r="W195" s="106" t="e">
        <f ca="true">+IF(AND(ISNUMBER(OFFSET('Sanitation Data'!$C$7,0,10*ROW('Sanitation Data'!C189))),'Data Summary'!CL195="Yes"),OFFSET('Sanitation Data'!$C$7,0,10*ROW('Sanitation Data'!C189)),NA())</f>
        <v>#N/A</v>
      </c>
      <c r="X195" s="106" t="e">
        <f ca="true">+IF(AND(ISNUMBER(OFFSET('Sanitation Data'!$C$11,0,10*ROW('Sanitation Data'!C189))),'Data Summary'!CM195="Yes"),OFFSET('Sanitation Data'!$C$11,0,10*ROW('Sanitation Data'!C189)),NA())</f>
        <v>#N/A</v>
      </c>
      <c r="Y195" s="106" t="e">
        <f ca="true">+IF(AND(ISNUMBER(OFFSET('Sanitation Data'!$C$12,0,10*ROW('Sanitation Data'!C189))),'Data Summary'!CN195="Yes"),OFFSET('Sanitation Data'!$C$12,0,10*ROW('Sanitation Data'!C189)),NA())</f>
        <v>#N/A</v>
      </c>
      <c r="Z195" s="106" t="e">
        <f ca="true">+IF(AND(ISNUMBER(OFFSET('Sanitation Data'!$C$13,0,10*ROW('Sanitation Data'!C189))),'Data Summary'!CO195="Yes"),OFFSET('Sanitation Data'!$C$13,0,10*ROW('Sanitation Data'!C189)),NA())</f>
        <v>#N/A</v>
      </c>
      <c r="AA195" s="106" t="e">
        <f ca="true">+IF(AND(ISNUMBER(OFFSET('Sanitation Data'!$D$5,0,10*ROW('Sanitation Data'!D189))),'Data Summary'!CP195="Yes"),100-OFFSET('Sanitation Data'!$D$5,0,10*ROW('Sanitation Data'!D189)),NA())</f>
        <v>#N/A</v>
      </c>
      <c r="AB195" s="106" t="e">
        <f ca="true">+IF(AND(ISNUMBER(OFFSET('Sanitation Data'!$D$7,0,10*ROW('Sanitation Data'!D189))),'Data Summary'!CQ195="Yes"),OFFSET('Sanitation Data'!$D$7,0,10*ROW('Sanitation Data'!D189)),NA())</f>
        <v>#N/A</v>
      </c>
      <c r="AC195" s="106" t="e">
        <f ca="true">+IF(AND(ISNUMBER(OFFSET('Sanitation Data'!$D$11,0,10*ROW('Sanitation Data'!D189))),'Data Summary'!CR195="Yes"),OFFSET('Sanitation Data'!$D$11,0,10*ROW('Sanitation Data'!D189)),NA())</f>
        <v>#N/A</v>
      </c>
      <c r="AD195" s="106" t="e">
        <f ca="true">+IF(AND(ISNUMBER(OFFSET('Sanitation Data'!$D$12,0,10*ROW('Sanitation Data'!D189))),'Data Summary'!CS195="Yes"),OFFSET('Sanitation Data'!$D$12,0,10*ROW('Sanitation Data'!D189)),NA())</f>
        <v>#N/A</v>
      </c>
      <c r="AE195" s="106" t="e">
        <f ca="true">+IF(AND(ISNUMBER(OFFSET('Sanitation Data'!$D$13,0,10*ROW('Sanitation Data'!D189))),'Data Summary'!CT195="Yes"),OFFSET('Sanitation Data'!$D$13,0,10*ROW('Sanitation Data'!D189)),NA())</f>
        <v>#N/A</v>
      </c>
      <c r="AF195" s="106" t="e">
        <f ca="true">+IF(AND(ISNUMBER(OFFSET('Sanitation Data'!$E$5,0,10*ROW('Sanitation Data'!E189))),'Data Summary'!CU195="Yes"),100-OFFSET('Sanitation Data'!$E$5,0,10*ROW('Sanitation Data'!E189)),NA())</f>
        <v>#N/A</v>
      </c>
      <c r="AG195" s="106" t="e">
        <f ca="true">+IF(AND(ISNUMBER(OFFSET('Sanitation Data'!$E$7,0,10*ROW('Sanitation Data'!E189))),'Data Summary'!CV195="Yes"),OFFSET('Sanitation Data'!$E$7,0,10*ROW('Sanitation Data'!E189)),NA())</f>
        <v>#N/A</v>
      </c>
      <c r="AH195" s="106" t="e">
        <f ca="true">+IF(AND(ISNUMBER(OFFSET('Sanitation Data'!$E$11,0,10*ROW('Sanitation Data'!E189))),'Data Summary'!CW195="Yes"),OFFSET('Sanitation Data'!$E$11,0,10*ROW('Sanitation Data'!E189)),NA())</f>
        <v>#N/A</v>
      </c>
      <c r="AI195" s="106" t="e">
        <f ca="true">+IF(AND(ISNUMBER(OFFSET('Sanitation Data'!$E$12,0,10*ROW('Sanitation Data'!E189))),'Data Summary'!CX195="Yes"),OFFSET('Sanitation Data'!$E$12,0,10*ROW('Sanitation Data'!E189)),NA())</f>
        <v>#N/A</v>
      </c>
      <c r="AJ195" s="106" t="e">
        <f ca="true">+IF(AND(ISNUMBER(OFFSET('Sanitation Data'!$E$13,0,10*ROW('Sanitation Data'!E189))),'Data Summary'!CY195="Yes"),OFFSET('Sanitation Data'!$E$13,0,10*ROW('Sanitation Data'!E189)),NA())</f>
        <v>#N/A</v>
      </c>
      <c r="AK195" s="106" t="e">
        <f ca="true">+IF(AND(ISNUMBER(OFFSET('Sanitation Data'!$F$5,0,10*ROW('Sanitation Data'!F189))),'Data Summary'!CZ195="Yes"),100-OFFSET('Sanitation Data'!$F$5,0,10*ROW('Sanitation Data'!F189)),NA())</f>
        <v>#N/A</v>
      </c>
      <c r="AL195" s="106" t="e">
        <f ca="true">+IF(AND(ISNUMBER(OFFSET('Sanitation Data'!$F$7,0,10*ROW('Sanitation Data'!F189))),'Data Summary'!DA195="Yes"),OFFSET('Sanitation Data'!$F$7,0,10*ROW('Sanitation Data'!F189)),NA())</f>
        <v>#N/A</v>
      </c>
      <c r="AM195" s="106" t="e">
        <f ca="true">+IF(AND(ISNUMBER(OFFSET('Sanitation Data'!$F$11,0,10*ROW('Sanitation Data'!F189))),'Data Summary'!DB195="Yes"),OFFSET('Sanitation Data'!$F$11,0,10*ROW('Sanitation Data'!F189)),NA())</f>
        <v>#N/A</v>
      </c>
      <c r="AN195" s="106" t="e">
        <f ca="true">+IF(AND(ISNUMBER(OFFSET('Sanitation Data'!$F$12,0,10*ROW('Sanitation Data'!F189))),'Data Summary'!DC195="Yes"),OFFSET('Sanitation Data'!$F$12,0,10*ROW('Sanitation Data'!F189)),NA())</f>
        <v>#N/A</v>
      </c>
      <c r="AO195" s="106" t="e">
        <f ca="true">+IF(AND(ISNUMBER(OFFSET('Sanitation Data'!$F$13,0,10*ROW('Sanitation Data'!F189))),'Data Summary'!DD195="Yes"),OFFSET('Sanitation Data'!$F$13,0,10*ROW('Sanitation Data'!F189)),NA())</f>
        <v>#N/A</v>
      </c>
      <c r="AP195" s="106" t="e">
        <f ca="true">+IF(AND(ISNUMBER(OFFSET('Sanitation Data'!$G$5,0,10*ROW('Sanitation Data'!G189))),'Data Summary'!DE195="Yes"),100-OFFSET('Sanitation Data'!$G$5,0,10*ROW('Sanitation Data'!G189)),NA())</f>
        <v>#N/A</v>
      </c>
      <c r="AQ195" s="106" t="e">
        <f ca="true">+IF(AND(ISNUMBER(OFFSET('Sanitation Data'!$G$7,0,10*ROW('Sanitation Data'!G189))),'Data Summary'!DF195="Yes"),OFFSET('Sanitation Data'!$G$7,0,10*ROW('Sanitation Data'!G189)),NA())</f>
        <v>#N/A</v>
      </c>
      <c r="AR195" s="106" t="e">
        <f ca="true">+IF(AND(ISNUMBER(OFFSET('Sanitation Data'!$G$11,0,10*ROW('Sanitation Data'!G189))),'Data Summary'!DG195="Yes"),OFFSET('Sanitation Data'!$G$11,0,10*ROW('Sanitation Data'!G189)),NA())</f>
        <v>#N/A</v>
      </c>
      <c r="AS195" s="106" t="e">
        <f ca="true">+IF(AND(ISNUMBER(OFFSET('Sanitation Data'!$G$12,0,10*ROW('Sanitation Data'!G189))),'Data Summary'!DH195="Yes"),OFFSET('Sanitation Data'!$G$12,0,10*ROW('Sanitation Data'!G189)),NA())</f>
        <v>#N/A</v>
      </c>
      <c r="AT195" s="106" t="e">
        <f ca="true">+IF(AND(ISNUMBER(OFFSET('Sanitation Data'!$G$13,0,10*ROW('Sanitation Data'!G189))),'Data Summary'!DI195="Yes"),OFFSET('Sanitation Data'!$G$13,0,10*ROW('Sanitation Data'!G189)),NA())</f>
        <v>#N/A</v>
      </c>
      <c r="AU195" s="106" t="e">
        <f ca="true">+IF(AND(ISNUMBER(OFFSET('Sanitation Data'!$H$5,0,10*ROW('Sanitation Data'!H189))),'Data Summary'!DJ195="Yes"),100-OFFSET('Sanitation Data'!$H$5,0,10*ROW('Sanitation Data'!H189)),NA())</f>
        <v>#N/A</v>
      </c>
      <c r="AV195" s="106" t="e">
        <f ca="true">+IF(AND(ISNUMBER(OFFSET('Sanitation Data'!$H$7,0,10*ROW('Sanitation Data'!H189))),'Data Summary'!DK195="Yes"),OFFSET('Sanitation Data'!$H$7,0,10*ROW('Sanitation Data'!H189)),NA())</f>
        <v>#N/A</v>
      </c>
      <c r="AW195" s="106" t="e">
        <f ca="true">+IF(AND(ISNUMBER(OFFSET('Sanitation Data'!$H$11,0,10*ROW('Sanitation Data'!H189))),'Data Summary'!DL195="Yes"),OFFSET('Sanitation Data'!$H$11,0,10*ROW('Sanitation Data'!H189)),NA())</f>
        <v>#N/A</v>
      </c>
      <c r="AX195" s="106" t="e">
        <f ca="true">+IF(AND(ISNUMBER(OFFSET('Sanitation Data'!$H$12,0,10*ROW('Sanitation Data'!H189))),'Data Summary'!DM195="Yes"),OFFSET('Sanitation Data'!$H$12,0,10*ROW('Sanitation Data'!H189)),NA())</f>
        <v>#N/A</v>
      </c>
      <c r="AY195" s="106" t="e">
        <f ca="true">+IF(AND(ISNUMBER(OFFSET('Sanitation Data'!$H$13,0,10*ROW('Sanitation Data'!H189))),'Data Summary'!DN195="Yes"),OFFSET('Sanitation Data'!$H$13,0,10*ROW('Sanitation Data'!H189)),NA())</f>
        <v>#N/A</v>
      </c>
      <c r="AZ195" s="111" t="e">
        <f ca="true">+IF(AND(ISNUMBER(OFFSET('Hygiene Data'!$C$6,0,10*ROW('Hygiene Data'!C189))),'Data Summary'!DO195="Yes"),OFFSET('Hygiene Data'!$C$6,0,10*ROW('Hygiene Data'!C189)),NA())</f>
        <v>#N/A</v>
      </c>
      <c r="BA195" s="111" t="e">
        <f ca="true">+IF(AND(ISNUMBER(OFFSET('Hygiene Data'!$C$8,0,10*ROW('Hygiene Data'!C189))),'Data Summary'!DP195="Yes"),OFFSET('Hygiene Data'!$C$8,0,10*ROW('Hygiene Data'!C189)),NA())</f>
        <v>#N/A</v>
      </c>
      <c r="BB195" s="111" t="e">
        <f ca="true">+IF(AND(ISNUMBER(OFFSET('Hygiene Data'!$C$10,0,10*ROW('Hygiene Data'!C189))),'Data Summary'!DQ195="Yes"),OFFSET('Hygiene Data'!$C$10,0,10*ROW('Hygiene Data'!C189)),NA())</f>
        <v>#N/A</v>
      </c>
      <c r="BC195" s="111" t="e">
        <f ca="true">+IF(AND(ISNUMBER(OFFSET('Hygiene Data'!$D$6,0,10*ROW('Hygiene Data'!D189))),'Data Summary'!DR195="Yes"),OFFSET('Hygiene Data'!$D$6,0,10*ROW('Hygiene Data'!D189)),NA())</f>
        <v>#N/A</v>
      </c>
      <c r="BD195" s="111" t="e">
        <f ca="true">+IF(AND(ISNUMBER(OFFSET('Hygiene Data'!$D$8,0,10*ROW('Hygiene Data'!D189))),'Data Summary'!DS195="Yes"),OFFSET('Hygiene Data'!$D$8,0,10*ROW('Hygiene Data'!D189)),NA())</f>
        <v>#N/A</v>
      </c>
      <c r="BE195" s="111" t="e">
        <f ca="true">+IF(AND(ISNUMBER(OFFSET('Hygiene Data'!$D$10,0,10*ROW('Hygiene Data'!D189))),'Data Summary'!DT195="Yes"),OFFSET('Hygiene Data'!$D$10,0,10*ROW('Hygiene Data'!D189)),NA())</f>
        <v>#N/A</v>
      </c>
      <c r="BF195" s="111" t="e">
        <f ca="true">+IF(AND(ISNUMBER(OFFSET('Hygiene Data'!$E$6,0,10*ROW('Hygiene Data'!E189))),'Data Summary'!DU195="Yes"),OFFSET('Hygiene Data'!$E$6,0,10*ROW('Hygiene Data'!E189)),NA())</f>
        <v>#N/A</v>
      </c>
      <c r="BG195" s="111" t="e">
        <f ca="true">+IF(AND(ISNUMBER(OFFSET('Hygiene Data'!$E$8,0,10*ROW('Hygiene Data'!E189))),'Data Summary'!DV195="Yes"),OFFSET('Hygiene Data'!$E$8,0,10*ROW('Hygiene Data'!E189)),NA())</f>
        <v>#N/A</v>
      </c>
      <c r="BH195" s="111" t="e">
        <f ca="true">+IF(AND(ISNUMBER(OFFSET('Hygiene Data'!$E$10,0,10*ROW('Hygiene Data'!E189))),'Data Summary'!DW195="Yes"),OFFSET('Hygiene Data'!$E$10,0,10*ROW('Hygiene Data'!E189)),NA())</f>
        <v>#N/A</v>
      </c>
      <c r="BI195" s="111" t="e">
        <f ca="true">+IF(AND(ISNUMBER(OFFSET('Hygiene Data'!$F$6,0,10*ROW('Hygiene Data'!F189))),'Data Summary'!DX195="Yes"),OFFSET('Hygiene Data'!$F$6,0,10*ROW('Hygiene Data'!F189)),NA())</f>
        <v>#N/A</v>
      </c>
      <c r="BJ195" s="111" t="e">
        <f ca="true">+IF(AND(ISNUMBER(OFFSET('Hygiene Data'!$F$8,0,10*ROW('Hygiene Data'!F189))),'Data Summary'!DY195="Yes"),OFFSET('Hygiene Data'!$F$8,0,10*ROW('Hygiene Data'!F189)),NA())</f>
        <v>#N/A</v>
      </c>
      <c r="BK195" s="111" t="e">
        <f ca="true">+IF(AND(ISNUMBER(OFFSET('Hygiene Data'!$F$10,0,10*ROW('Hygiene Data'!F189))),'Data Summary'!DZ195="Yes"),OFFSET('Hygiene Data'!$F$10,0,10*ROW('Hygiene Data'!F189)),NA())</f>
        <v>#N/A</v>
      </c>
      <c r="BL195" s="111" t="e">
        <f ca="true">+IF(AND(ISNUMBER(OFFSET('Hygiene Data'!$G$6,0,10*ROW('Hygiene Data'!G189))),'Data Summary'!EA195="Yes"),OFFSET('Hygiene Data'!$G$6,0,10*ROW('Hygiene Data'!G189)),NA())</f>
        <v>#N/A</v>
      </c>
      <c r="BM195" s="111" t="e">
        <f ca="true">+IF(AND(ISNUMBER(OFFSET('Hygiene Data'!$G$8,0,10*ROW('Hygiene Data'!G189))),'Data Summary'!EB195="Yes"),OFFSET('Hygiene Data'!$G$8,0,10*ROW('Hygiene Data'!G189)),NA())</f>
        <v>#N/A</v>
      </c>
      <c r="BN195" s="111" t="e">
        <f ca="true">+IF(AND(ISNUMBER(OFFSET('Hygiene Data'!$G$10,0,10*ROW('Hygiene Data'!G189))),'Data Summary'!EC195="Yes"),OFFSET('Hygiene Data'!$G$10,0,10*ROW('Hygiene Data'!G189)),NA())</f>
        <v>#N/A</v>
      </c>
      <c r="BO195" s="111" t="e">
        <f ca="true">+IF(AND(ISNUMBER(OFFSET('Hygiene Data'!$H$6,0,10*ROW('Hygiene Data'!H189))),'Data Summary'!ED195="Yes"),OFFSET('Hygiene Data'!$H$6,0,10*ROW('Hygiene Data'!H189)),NA())</f>
        <v>#N/A</v>
      </c>
      <c r="BP195" s="111" t="e">
        <f ca="true">+IF(AND(ISNUMBER(OFFSET('Hygiene Data'!$H$8,0,10*ROW('Hygiene Data'!H189))),'Data Summary'!EE195="Yes"),OFFSET('Hygiene Data'!$H$8,0,10*ROW('Hygiene Data'!H189)),NA())</f>
        <v>#N/A</v>
      </c>
      <c r="BQ195" s="111" t="e">
        <f ca="true">+IF(AND(ISNUMBER(OFFSET('Hygiene Data'!$H$10,0,10*ROW('Hygiene Data'!H189))),'Data Summary'!EF195="Yes"),OFFSET('Hygiene Data'!$H$10,0,10*ROW('Hygiene Data'!H189)),NA())</f>
        <v>#N/A</v>
      </c>
    </row>
    <row r="196" x14ac:dyDescent="0.2">
      <c r="A196" s="59" t="e">
        <f ca="true">+IF(OFFSET('Water Data'!$B$1,0,10*ROW('Water Data'!B190))="",NA(),OFFSET('Water Data'!$B$1,0,10*ROW('Water Data'!B190)))</f>
        <v>#N/A</v>
      </c>
      <c r="B196" s="59" t="e">
        <f ca="true">+IF(OFFSET('Water Data'!$A$3,0,10*ROW('Water Data'!A193))="",NA(),OFFSET('Water Data'!$A$3,0,10*ROW('Water Data'!A193)))</f>
        <v>#N/A</v>
      </c>
      <c r="C196" s="59" t="e">
        <f ca="true">+IF(OFFSET('Water Data'!$C$3,0,10*ROW('Water Data'!C193))="",NA(),OFFSET('Water Data'!$C$3,0,10*ROW('Water Data'!C193)))</f>
        <v>#N/A</v>
      </c>
      <c r="D196" s="60" t="e">
        <f ca="true">+IF(AND(ISNUMBER(OFFSET('Water Data'!$C$5,0,10*ROW('Water Data'!C190))),'Data Summary'!BS196="Yes"),100-OFFSET('Water Data'!$C$5,0,10*ROW('Water Data'!C190)),NA())</f>
        <v>#N/A</v>
      </c>
      <c r="E196" s="60" t="e">
        <f ca="true">+IF(AND(ISNUMBER(OFFSET('Water Data'!$C$7,0,10*ROW('Water Data'!C190))),'Data Summary'!BT196="Yes"),OFFSET('Water Data'!$C$7,0,10*ROW('Water Data'!C190)),NA())</f>
        <v>#N/A</v>
      </c>
      <c r="F196" s="60" t="e">
        <f ca="true">+IF(AND(ISNUMBER(OFFSET('Water Data'!$C$10,0,10*ROW('Water Data'!C190))),'Data Summary'!BU196="Yes"),OFFSET('Water Data'!$C$10,0,10*ROW('Water Data'!C190)),NA())</f>
        <v>#N/A</v>
      </c>
      <c r="G196" s="60" t="e">
        <f ca="true">+IF(AND(ISNUMBER(OFFSET('Water Data'!$D$5,0,10*ROW('Water Data'!D190))),'Data Summary'!BV196="Yes"),100-OFFSET('Water Data'!$D$5,0,10*ROW('Water Data'!D190)),NA())</f>
        <v>#N/A</v>
      </c>
      <c r="H196" s="60" t="e">
        <f ca="true">+IF(AND(ISNUMBER(OFFSET('Water Data'!$D$7,0,10*ROW('Water Data'!D190))),'Data Summary'!BW196="Yes"),OFFSET('Water Data'!$D$7,0,10*ROW('Water Data'!D190)),NA())</f>
        <v>#N/A</v>
      </c>
      <c r="I196" s="60" t="e">
        <f ca="true">+IF(AND(ISNUMBER(OFFSET('Water Data'!$D$10,0,10*ROW('Water Data'!D190))),'Data Summary'!BX196="Yes"),OFFSET('Water Data'!$D$10,0,10*ROW('Water Data'!D190)),NA())</f>
        <v>#N/A</v>
      </c>
      <c r="J196" s="60" t="e">
        <f ca="true">+IF(AND(ISNUMBER(OFFSET('Water Data'!$E$5,0,10*ROW('Water Data'!E190))),'Data Summary'!BY196="Yes"),100-OFFSET('Water Data'!$E$5,0,10*ROW('Water Data'!E190)),NA())</f>
        <v>#N/A</v>
      </c>
      <c r="K196" s="60" t="e">
        <f ca="true">+IF(AND(ISNUMBER(OFFSET('Water Data'!$E$7,0,10*ROW('Water Data'!E190))),'Data Summary'!BZ196="Yes"),OFFSET('Water Data'!$E$7,0,10*ROW('Water Data'!E190)),NA())</f>
        <v>#N/A</v>
      </c>
      <c r="L196" s="60" t="e">
        <f ca="true">+IF(AND(ISNUMBER(OFFSET('Water Data'!$E$10,0,10*ROW('Water Data'!E190))),'Data Summary'!CA196="Yes"),OFFSET('Water Data'!$E$10,0,10*ROW('Water Data'!E190)),NA())</f>
        <v>#N/A</v>
      </c>
      <c r="M196" s="60" t="e">
        <f ca="true">+IF(AND(ISNUMBER(OFFSET('Water Data'!$F$5,0,10*ROW('Water Data'!F190))),'Data Summary'!CB196="Yes"),100-OFFSET('Water Data'!$F$5,0,10*ROW('Water Data'!F190)),NA())</f>
        <v>#N/A</v>
      </c>
      <c r="N196" s="60" t="e">
        <f ca="true">+IF(AND(ISNUMBER(OFFSET('Water Data'!$F$7,0,10*ROW('Water Data'!F190))),'Data Summary'!CC196="Yes"),OFFSET('Water Data'!$F$7,0,10*ROW('Water Data'!F190)),NA())</f>
        <v>#N/A</v>
      </c>
      <c r="O196" s="60" t="e">
        <f ca="true">+IF(AND(ISNUMBER(OFFSET('Water Data'!$F$10,0,10*ROW('Water Data'!F190))),'Data Summary'!CD196="Yes"),OFFSET('Water Data'!$F$10,0,10*ROW('Water Data'!F190)),NA())</f>
        <v>#N/A</v>
      </c>
      <c r="P196" s="60" t="e">
        <f ca="true">+IF(AND(ISNUMBER(OFFSET('Water Data'!$G$5,0,10*ROW('Water Data'!G190))),'Data Summary'!CE196="Yes"),100-OFFSET('Water Data'!$G$5,0,10*ROW('Water Data'!G190)),NA())</f>
        <v>#N/A</v>
      </c>
      <c r="Q196" s="60" t="e">
        <f ca="true">+IF(AND(ISNUMBER(OFFSET('Water Data'!$G$7,0,10*ROW('Water Data'!G190))),'Data Summary'!CF196="Yes"),OFFSET('Water Data'!$G$7,0,10*ROW('Water Data'!G190)),NA())</f>
        <v>#N/A</v>
      </c>
      <c r="R196" s="60" t="e">
        <f ca="true">+IF(AND(ISNUMBER(OFFSET('Water Data'!$G$10,0,10*ROW('Water Data'!G190))),'Data Summary'!CG196="Yes"),OFFSET('Water Data'!$G$10,0,10*ROW('Water Data'!G190)),NA())</f>
        <v>#N/A</v>
      </c>
      <c r="S196" s="60" t="e">
        <f ca="true">+IF(AND(ISNUMBER(OFFSET('Water Data'!$H$5,0,10*ROW('Water Data'!H190))),'Data Summary'!CH196="Yes"),100-OFFSET('Water Data'!$H$5,0,10*ROW('Water Data'!H190)),NA())</f>
        <v>#N/A</v>
      </c>
      <c r="T196" s="60" t="e">
        <f ca="true">+IF(AND(ISNUMBER(OFFSET('Water Data'!$H$7,0,10*ROW('Water Data'!H190))),'Data Summary'!CI196="Yes"),OFFSET('Water Data'!$H$7,0,10*ROW('Water Data'!H190)),NA())</f>
        <v>#N/A</v>
      </c>
      <c r="U196" s="60" t="e">
        <f ca="true">+IF(AND(ISNUMBER(OFFSET('Water Data'!$H$10,0,10*ROW('Water Data'!H190))),'Data Summary'!CJ196="Yes"),OFFSET('Water Data'!$H$10,0,10*ROW('Water Data'!H190)),NA())</f>
        <v>#N/A</v>
      </c>
      <c r="V196" s="106" t="e">
        <f ca="true">+IF(AND(ISNUMBER(OFFSET('Sanitation Data'!$C$5,0,10*ROW('Sanitation Data'!C190))),'Data Summary'!CK196="Yes"),100-OFFSET('Sanitation Data'!$C$5,0,10*ROW('Sanitation Data'!C190)),NA())</f>
        <v>#N/A</v>
      </c>
      <c r="W196" s="106" t="e">
        <f ca="true">+IF(AND(ISNUMBER(OFFSET('Sanitation Data'!$C$7,0,10*ROW('Sanitation Data'!C190))),'Data Summary'!CL196="Yes"),OFFSET('Sanitation Data'!$C$7,0,10*ROW('Sanitation Data'!C190)),NA())</f>
        <v>#N/A</v>
      </c>
      <c r="X196" s="106" t="e">
        <f ca="true">+IF(AND(ISNUMBER(OFFSET('Sanitation Data'!$C$11,0,10*ROW('Sanitation Data'!C190))),'Data Summary'!CM196="Yes"),OFFSET('Sanitation Data'!$C$11,0,10*ROW('Sanitation Data'!C190)),NA())</f>
        <v>#N/A</v>
      </c>
      <c r="Y196" s="106" t="e">
        <f ca="true">+IF(AND(ISNUMBER(OFFSET('Sanitation Data'!$C$12,0,10*ROW('Sanitation Data'!C190))),'Data Summary'!CN196="Yes"),OFFSET('Sanitation Data'!$C$12,0,10*ROW('Sanitation Data'!C190)),NA())</f>
        <v>#N/A</v>
      </c>
      <c r="Z196" s="106" t="e">
        <f ca="true">+IF(AND(ISNUMBER(OFFSET('Sanitation Data'!$C$13,0,10*ROW('Sanitation Data'!C190))),'Data Summary'!CO196="Yes"),OFFSET('Sanitation Data'!$C$13,0,10*ROW('Sanitation Data'!C190)),NA())</f>
        <v>#N/A</v>
      </c>
      <c r="AA196" s="106" t="e">
        <f ca="true">+IF(AND(ISNUMBER(OFFSET('Sanitation Data'!$D$5,0,10*ROW('Sanitation Data'!D190))),'Data Summary'!CP196="Yes"),100-OFFSET('Sanitation Data'!$D$5,0,10*ROW('Sanitation Data'!D190)),NA())</f>
        <v>#N/A</v>
      </c>
      <c r="AB196" s="106" t="e">
        <f ca="true">+IF(AND(ISNUMBER(OFFSET('Sanitation Data'!$D$7,0,10*ROW('Sanitation Data'!D190))),'Data Summary'!CQ196="Yes"),OFFSET('Sanitation Data'!$D$7,0,10*ROW('Sanitation Data'!D190)),NA())</f>
        <v>#N/A</v>
      </c>
      <c r="AC196" s="106" t="e">
        <f ca="true">+IF(AND(ISNUMBER(OFFSET('Sanitation Data'!$D$11,0,10*ROW('Sanitation Data'!D190))),'Data Summary'!CR196="Yes"),OFFSET('Sanitation Data'!$D$11,0,10*ROW('Sanitation Data'!D190)),NA())</f>
        <v>#N/A</v>
      </c>
      <c r="AD196" s="106" t="e">
        <f ca="true">+IF(AND(ISNUMBER(OFFSET('Sanitation Data'!$D$12,0,10*ROW('Sanitation Data'!D190))),'Data Summary'!CS196="Yes"),OFFSET('Sanitation Data'!$D$12,0,10*ROW('Sanitation Data'!D190)),NA())</f>
        <v>#N/A</v>
      </c>
      <c r="AE196" s="106" t="e">
        <f ca="true">+IF(AND(ISNUMBER(OFFSET('Sanitation Data'!$D$13,0,10*ROW('Sanitation Data'!D190))),'Data Summary'!CT196="Yes"),OFFSET('Sanitation Data'!$D$13,0,10*ROW('Sanitation Data'!D190)),NA())</f>
        <v>#N/A</v>
      </c>
      <c r="AF196" s="106" t="e">
        <f ca="true">+IF(AND(ISNUMBER(OFFSET('Sanitation Data'!$E$5,0,10*ROW('Sanitation Data'!E190))),'Data Summary'!CU196="Yes"),100-OFFSET('Sanitation Data'!$E$5,0,10*ROW('Sanitation Data'!E190)),NA())</f>
        <v>#N/A</v>
      </c>
      <c r="AG196" s="106" t="e">
        <f ca="true">+IF(AND(ISNUMBER(OFFSET('Sanitation Data'!$E$7,0,10*ROW('Sanitation Data'!E190))),'Data Summary'!CV196="Yes"),OFFSET('Sanitation Data'!$E$7,0,10*ROW('Sanitation Data'!E190)),NA())</f>
        <v>#N/A</v>
      </c>
      <c r="AH196" s="106" t="e">
        <f ca="true">+IF(AND(ISNUMBER(OFFSET('Sanitation Data'!$E$11,0,10*ROW('Sanitation Data'!E190))),'Data Summary'!CW196="Yes"),OFFSET('Sanitation Data'!$E$11,0,10*ROW('Sanitation Data'!E190)),NA())</f>
        <v>#N/A</v>
      </c>
      <c r="AI196" s="106" t="e">
        <f ca="true">+IF(AND(ISNUMBER(OFFSET('Sanitation Data'!$E$12,0,10*ROW('Sanitation Data'!E190))),'Data Summary'!CX196="Yes"),OFFSET('Sanitation Data'!$E$12,0,10*ROW('Sanitation Data'!E190)),NA())</f>
        <v>#N/A</v>
      </c>
      <c r="AJ196" s="106" t="e">
        <f ca="true">+IF(AND(ISNUMBER(OFFSET('Sanitation Data'!$E$13,0,10*ROW('Sanitation Data'!E190))),'Data Summary'!CY196="Yes"),OFFSET('Sanitation Data'!$E$13,0,10*ROW('Sanitation Data'!E190)),NA())</f>
        <v>#N/A</v>
      </c>
      <c r="AK196" s="106" t="e">
        <f ca="true">+IF(AND(ISNUMBER(OFFSET('Sanitation Data'!$F$5,0,10*ROW('Sanitation Data'!F190))),'Data Summary'!CZ196="Yes"),100-OFFSET('Sanitation Data'!$F$5,0,10*ROW('Sanitation Data'!F190)),NA())</f>
        <v>#N/A</v>
      </c>
      <c r="AL196" s="106" t="e">
        <f ca="true">+IF(AND(ISNUMBER(OFFSET('Sanitation Data'!$F$7,0,10*ROW('Sanitation Data'!F190))),'Data Summary'!DA196="Yes"),OFFSET('Sanitation Data'!$F$7,0,10*ROW('Sanitation Data'!F190)),NA())</f>
        <v>#N/A</v>
      </c>
      <c r="AM196" s="106" t="e">
        <f ca="true">+IF(AND(ISNUMBER(OFFSET('Sanitation Data'!$F$11,0,10*ROW('Sanitation Data'!F190))),'Data Summary'!DB196="Yes"),OFFSET('Sanitation Data'!$F$11,0,10*ROW('Sanitation Data'!F190)),NA())</f>
        <v>#N/A</v>
      </c>
      <c r="AN196" s="106" t="e">
        <f ca="true">+IF(AND(ISNUMBER(OFFSET('Sanitation Data'!$F$12,0,10*ROW('Sanitation Data'!F190))),'Data Summary'!DC196="Yes"),OFFSET('Sanitation Data'!$F$12,0,10*ROW('Sanitation Data'!F190)),NA())</f>
        <v>#N/A</v>
      </c>
      <c r="AO196" s="106" t="e">
        <f ca="true">+IF(AND(ISNUMBER(OFFSET('Sanitation Data'!$F$13,0,10*ROW('Sanitation Data'!F190))),'Data Summary'!DD196="Yes"),OFFSET('Sanitation Data'!$F$13,0,10*ROW('Sanitation Data'!F190)),NA())</f>
        <v>#N/A</v>
      </c>
      <c r="AP196" s="106" t="e">
        <f ca="true">+IF(AND(ISNUMBER(OFFSET('Sanitation Data'!$G$5,0,10*ROW('Sanitation Data'!G190))),'Data Summary'!DE196="Yes"),100-OFFSET('Sanitation Data'!$G$5,0,10*ROW('Sanitation Data'!G190)),NA())</f>
        <v>#N/A</v>
      </c>
      <c r="AQ196" s="106" t="e">
        <f ca="true">+IF(AND(ISNUMBER(OFFSET('Sanitation Data'!$G$7,0,10*ROW('Sanitation Data'!G190))),'Data Summary'!DF196="Yes"),OFFSET('Sanitation Data'!$G$7,0,10*ROW('Sanitation Data'!G190)),NA())</f>
        <v>#N/A</v>
      </c>
      <c r="AR196" s="106" t="e">
        <f ca="true">+IF(AND(ISNUMBER(OFFSET('Sanitation Data'!$G$11,0,10*ROW('Sanitation Data'!G190))),'Data Summary'!DG196="Yes"),OFFSET('Sanitation Data'!$G$11,0,10*ROW('Sanitation Data'!G190)),NA())</f>
        <v>#N/A</v>
      </c>
      <c r="AS196" s="106" t="e">
        <f ca="true">+IF(AND(ISNUMBER(OFFSET('Sanitation Data'!$G$12,0,10*ROW('Sanitation Data'!G190))),'Data Summary'!DH196="Yes"),OFFSET('Sanitation Data'!$G$12,0,10*ROW('Sanitation Data'!G190)),NA())</f>
        <v>#N/A</v>
      </c>
      <c r="AT196" s="106" t="e">
        <f ca="true">+IF(AND(ISNUMBER(OFFSET('Sanitation Data'!$G$13,0,10*ROW('Sanitation Data'!G190))),'Data Summary'!DI196="Yes"),OFFSET('Sanitation Data'!$G$13,0,10*ROW('Sanitation Data'!G190)),NA())</f>
        <v>#N/A</v>
      </c>
      <c r="AU196" s="106" t="e">
        <f ca="true">+IF(AND(ISNUMBER(OFFSET('Sanitation Data'!$H$5,0,10*ROW('Sanitation Data'!H190))),'Data Summary'!DJ196="Yes"),100-OFFSET('Sanitation Data'!$H$5,0,10*ROW('Sanitation Data'!H190)),NA())</f>
        <v>#N/A</v>
      </c>
      <c r="AV196" s="106" t="e">
        <f ca="true">+IF(AND(ISNUMBER(OFFSET('Sanitation Data'!$H$7,0,10*ROW('Sanitation Data'!H190))),'Data Summary'!DK196="Yes"),OFFSET('Sanitation Data'!$H$7,0,10*ROW('Sanitation Data'!H190)),NA())</f>
        <v>#N/A</v>
      </c>
      <c r="AW196" s="106" t="e">
        <f ca="true">+IF(AND(ISNUMBER(OFFSET('Sanitation Data'!$H$11,0,10*ROW('Sanitation Data'!H190))),'Data Summary'!DL196="Yes"),OFFSET('Sanitation Data'!$H$11,0,10*ROW('Sanitation Data'!H190)),NA())</f>
        <v>#N/A</v>
      </c>
      <c r="AX196" s="106" t="e">
        <f ca="true">+IF(AND(ISNUMBER(OFFSET('Sanitation Data'!$H$12,0,10*ROW('Sanitation Data'!H190))),'Data Summary'!DM196="Yes"),OFFSET('Sanitation Data'!$H$12,0,10*ROW('Sanitation Data'!H190)),NA())</f>
        <v>#N/A</v>
      </c>
      <c r="AY196" s="106" t="e">
        <f ca="true">+IF(AND(ISNUMBER(OFFSET('Sanitation Data'!$H$13,0,10*ROW('Sanitation Data'!H190))),'Data Summary'!DN196="Yes"),OFFSET('Sanitation Data'!$H$13,0,10*ROW('Sanitation Data'!H190)),NA())</f>
        <v>#N/A</v>
      </c>
      <c r="AZ196" s="111" t="e">
        <f ca="true">+IF(AND(ISNUMBER(OFFSET('Hygiene Data'!$C$6,0,10*ROW('Hygiene Data'!C190))),'Data Summary'!DO196="Yes"),OFFSET('Hygiene Data'!$C$6,0,10*ROW('Hygiene Data'!C190)),NA())</f>
        <v>#N/A</v>
      </c>
      <c r="BA196" s="111" t="e">
        <f ca="true">+IF(AND(ISNUMBER(OFFSET('Hygiene Data'!$C$8,0,10*ROW('Hygiene Data'!C190))),'Data Summary'!DP196="Yes"),OFFSET('Hygiene Data'!$C$8,0,10*ROW('Hygiene Data'!C190)),NA())</f>
        <v>#N/A</v>
      </c>
      <c r="BB196" s="111" t="e">
        <f ca="true">+IF(AND(ISNUMBER(OFFSET('Hygiene Data'!$C$10,0,10*ROW('Hygiene Data'!C190))),'Data Summary'!DQ196="Yes"),OFFSET('Hygiene Data'!$C$10,0,10*ROW('Hygiene Data'!C190)),NA())</f>
        <v>#N/A</v>
      </c>
      <c r="BC196" s="111" t="e">
        <f ca="true">+IF(AND(ISNUMBER(OFFSET('Hygiene Data'!$D$6,0,10*ROW('Hygiene Data'!D190))),'Data Summary'!DR196="Yes"),OFFSET('Hygiene Data'!$D$6,0,10*ROW('Hygiene Data'!D190)),NA())</f>
        <v>#N/A</v>
      </c>
      <c r="BD196" s="111" t="e">
        <f ca="true">+IF(AND(ISNUMBER(OFFSET('Hygiene Data'!$D$8,0,10*ROW('Hygiene Data'!D190))),'Data Summary'!DS196="Yes"),OFFSET('Hygiene Data'!$D$8,0,10*ROW('Hygiene Data'!D190)),NA())</f>
        <v>#N/A</v>
      </c>
      <c r="BE196" s="111" t="e">
        <f ca="true">+IF(AND(ISNUMBER(OFFSET('Hygiene Data'!$D$10,0,10*ROW('Hygiene Data'!D190))),'Data Summary'!DT196="Yes"),OFFSET('Hygiene Data'!$D$10,0,10*ROW('Hygiene Data'!D190)),NA())</f>
        <v>#N/A</v>
      </c>
      <c r="BF196" s="111" t="e">
        <f ca="true">+IF(AND(ISNUMBER(OFFSET('Hygiene Data'!$E$6,0,10*ROW('Hygiene Data'!E190))),'Data Summary'!DU196="Yes"),OFFSET('Hygiene Data'!$E$6,0,10*ROW('Hygiene Data'!E190)),NA())</f>
        <v>#N/A</v>
      </c>
      <c r="BG196" s="111" t="e">
        <f ca="true">+IF(AND(ISNUMBER(OFFSET('Hygiene Data'!$E$8,0,10*ROW('Hygiene Data'!E190))),'Data Summary'!DV196="Yes"),OFFSET('Hygiene Data'!$E$8,0,10*ROW('Hygiene Data'!E190)),NA())</f>
        <v>#N/A</v>
      </c>
      <c r="BH196" s="111" t="e">
        <f ca="true">+IF(AND(ISNUMBER(OFFSET('Hygiene Data'!$E$10,0,10*ROW('Hygiene Data'!E190))),'Data Summary'!DW196="Yes"),OFFSET('Hygiene Data'!$E$10,0,10*ROW('Hygiene Data'!E190)),NA())</f>
        <v>#N/A</v>
      </c>
      <c r="BI196" s="111" t="e">
        <f ca="true">+IF(AND(ISNUMBER(OFFSET('Hygiene Data'!$F$6,0,10*ROW('Hygiene Data'!F190))),'Data Summary'!DX196="Yes"),OFFSET('Hygiene Data'!$F$6,0,10*ROW('Hygiene Data'!F190)),NA())</f>
        <v>#N/A</v>
      </c>
      <c r="BJ196" s="111" t="e">
        <f ca="true">+IF(AND(ISNUMBER(OFFSET('Hygiene Data'!$F$8,0,10*ROW('Hygiene Data'!F190))),'Data Summary'!DY196="Yes"),OFFSET('Hygiene Data'!$F$8,0,10*ROW('Hygiene Data'!F190)),NA())</f>
        <v>#N/A</v>
      </c>
      <c r="BK196" s="111" t="e">
        <f ca="true">+IF(AND(ISNUMBER(OFFSET('Hygiene Data'!$F$10,0,10*ROW('Hygiene Data'!F190))),'Data Summary'!DZ196="Yes"),OFFSET('Hygiene Data'!$F$10,0,10*ROW('Hygiene Data'!F190)),NA())</f>
        <v>#N/A</v>
      </c>
      <c r="BL196" s="111" t="e">
        <f ca="true">+IF(AND(ISNUMBER(OFFSET('Hygiene Data'!$G$6,0,10*ROW('Hygiene Data'!G190))),'Data Summary'!EA196="Yes"),OFFSET('Hygiene Data'!$G$6,0,10*ROW('Hygiene Data'!G190)),NA())</f>
        <v>#N/A</v>
      </c>
      <c r="BM196" s="111" t="e">
        <f ca="true">+IF(AND(ISNUMBER(OFFSET('Hygiene Data'!$G$8,0,10*ROW('Hygiene Data'!G190))),'Data Summary'!EB196="Yes"),OFFSET('Hygiene Data'!$G$8,0,10*ROW('Hygiene Data'!G190)),NA())</f>
        <v>#N/A</v>
      </c>
      <c r="BN196" s="111" t="e">
        <f ca="true">+IF(AND(ISNUMBER(OFFSET('Hygiene Data'!$G$10,0,10*ROW('Hygiene Data'!G190))),'Data Summary'!EC196="Yes"),OFFSET('Hygiene Data'!$G$10,0,10*ROW('Hygiene Data'!G190)),NA())</f>
        <v>#N/A</v>
      </c>
      <c r="BO196" s="111" t="e">
        <f ca="true">+IF(AND(ISNUMBER(OFFSET('Hygiene Data'!$H$6,0,10*ROW('Hygiene Data'!H190))),'Data Summary'!ED196="Yes"),OFFSET('Hygiene Data'!$H$6,0,10*ROW('Hygiene Data'!H190)),NA())</f>
        <v>#N/A</v>
      </c>
      <c r="BP196" s="111" t="e">
        <f ca="true">+IF(AND(ISNUMBER(OFFSET('Hygiene Data'!$H$8,0,10*ROW('Hygiene Data'!H190))),'Data Summary'!EE196="Yes"),OFFSET('Hygiene Data'!$H$8,0,10*ROW('Hygiene Data'!H190)),NA())</f>
        <v>#N/A</v>
      </c>
      <c r="BQ196" s="111" t="e">
        <f ca="true">+IF(AND(ISNUMBER(OFFSET('Hygiene Data'!$H$10,0,10*ROW('Hygiene Data'!H190))),'Data Summary'!EF196="Yes"),OFFSET('Hygiene Data'!$H$10,0,10*ROW('Hygiene Data'!H190)),NA())</f>
        <v>#N/A</v>
      </c>
    </row>
    <row r="197" x14ac:dyDescent="0.2">
      <c r="A197" s="59" t="e">
        <f ca="true">+IF(OFFSET('Water Data'!$B$1,0,10*ROW('Water Data'!B191))="",NA(),OFFSET('Water Data'!$B$1,0,10*ROW('Water Data'!B191)))</f>
        <v>#N/A</v>
      </c>
      <c r="B197" s="59" t="e">
        <f ca="true">+IF(OFFSET('Water Data'!$A$3,0,10*ROW('Water Data'!A194))="",NA(),OFFSET('Water Data'!$A$3,0,10*ROW('Water Data'!A194)))</f>
        <v>#N/A</v>
      </c>
      <c r="C197" s="59" t="e">
        <f ca="true">+IF(OFFSET('Water Data'!$C$3,0,10*ROW('Water Data'!C194))="",NA(),OFFSET('Water Data'!$C$3,0,10*ROW('Water Data'!C194)))</f>
        <v>#N/A</v>
      </c>
      <c r="D197" s="60" t="e">
        <f ca="true">+IF(AND(ISNUMBER(OFFSET('Water Data'!$C$5,0,10*ROW('Water Data'!C191))),'Data Summary'!BS197="Yes"),100-OFFSET('Water Data'!$C$5,0,10*ROW('Water Data'!C191)),NA())</f>
        <v>#N/A</v>
      </c>
      <c r="E197" s="60" t="e">
        <f ca="true">+IF(AND(ISNUMBER(OFFSET('Water Data'!$C$7,0,10*ROW('Water Data'!C191))),'Data Summary'!BT197="Yes"),OFFSET('Water Data'!$C$7,0,10*ROW('Water Data'!C191)),NA())</f>
        <v>#N/A</v>
      </c>
      <c r="F197" s="60" t="e">
        <f ca="true">+IF(AND(ISNUMBER(OFFSET('Water Data'!$C$10,0,10*ROW('Water Data'!C191))),'Data Summary'!BU197="Yes"),OFFSET('Water Data'!$C$10,0,10*ROW('Water Data'!C191)),NA())</f>
        <v>#N/A</v>
      </c>
      <c r="G197" s="60" t="e">
        <f ca="true">+IF(AND(ISNUMBER(OFFSET('Water Data'!$D$5,0,10*ROW('Water Data'!D191))),'Data Summary'!BV197="Yes"),100-OFFSET('Water Data'!$D$5,0,10*ROW('Water Data'!D191)),NA())</f>
        <v>#N/A</v>
      </c>
      <c r="H197" s="60" t="e">
        <f ca="true">+IF(AND(ISNUMBER(OFFSET('Water Data'!$D$7,0,10*ROW('Water Data'!D191))),'Data Summary'!BW197="Yes"),OFFSET('Water Data'!$D$7,0,10*ROW('Water Data'!D191)),NA())</f>
        <v>#N/A</v>
      </c>
      <c r="I197" s="60" t="e">
        <f ca="true">+IF(AND(ISNUMBER(OFFSET('Water Data'!$D$10,0,10*ROW('Water Data'!D191))),'Data Summary'!BX197="Yes"),OFFSET('Water Data'!$D$10,0,10*ROW('Water Data'!D191)),NA())</f>
        <v>#N/A</v>
      </c>
      <c r="J197" s="60" t="e">
        <f ca="true">+IF(AND(ISNUMBER(OFFSET('Water Data'!$E$5,0,10*ROW('Water Data'!E191))),'Data Summary'!BY197="Yes"),100-OFFSET('Water Data'!$E$5,0,10*ROW('Water Data'!E191)),NA())</f>
        <v>#N/A</v>
      </c>
      <c r="K197" s="60" t="e">
        <f ca="true">+IF(AND(ISNUMBER(OFFSET('Water Data'!$E$7,0,10*ROW('Water Data'!E191))),'Data Summary'!BZ197="Yes"),OFFSET('Water Data'!$E$7,0,10*ROW('Water Data'!E191)),NA())</f>
        <v>#N/A</v>
      </c>
      <c r="L197" s="60" t="e">
        <f ca="true">+IF(AND(ISNUMBER(OFFSET('Water Data'!$E$10,0,10*ROW('Water Data'!E191))),'Data Summary'!CA197="Yes"),OFFSET('Water Data'!$E$10,0,10*ROW('Water Data'!E191)),NA())</f>
        <v>#N/A</v>
      </c>
      <c r="M197" s="60" t="e">
        <f ca="true">+IF(AND(ISNUMBER(OFFSET('Water Data'!$F$5,0,10*ROW('Water Data'!F191))),'Data Summary'!CB197="Yes"),100-OFFSET('Water Data'!$F$5,0,10*ROW('Water Data'!F191)),NA())</f>
        <v>#N/A</v>
      </c>
      <c r="N197" s="60" t="e">
        <f ca="true">+IF(AND(ISNUMBER(OFFSET('Water Data'!$F$7,0,10*ROW('Water Data'!F191))),'Data Summary'!CC197="Yes"),OFFSET('Water Data'!$F$7,0,10*ROW('Water Data'!F191)),NA())</f>
        <v>#N/A</v>
      </c>
      <c r="O197" s="60" t="e">
        <f ca="true">+IF(AND(ISNUMBER(OFFSET('Water Data'!$F$10,0,10*ROW('Water Data'!F191))),'Data Summary'!CD197="Yes"),OFFSET('Water Data'!$F$10,0,10*ROW('Water Data'!F191)),NA())</f>
        <v>#N/A</v>
      </c>
      <c r="P197" s="60" t="e">
        <f ca="true">+IF(AND(ISNUMBER(OFFSET('Water Data'!$G$5,0,10*ROW('Water Data'!G191))),'Data Summary'!CE197="Yes"),100-OFFSET('Water Data'!$G$5,0,10*ROW('Water Data'!G191)),NA())</f>
        <v>#N/A</v>
      </c>
      <c r="Q197" s="60" t="e">
        <f ca="true">+IF(AND(ISNUMBER(OFFSET('Water Data'!$G$7,0,10*ROW('Water Data'!G191))),'Data Summary'!CF197="Yes"),OFFSET('Water Data'!$G$7,0,10*ROW('Water Data'!G191)),NA())</f>
        <v>#N/A</v>
      </c>
      <c r="R197" s="60" t="e">
        <f ca="true">+IF(AND(ISNUMBER(OFFSET('Water Data'!$G$10,0,10*ROW('Water Data'!G191))),'Data Summary'!CG197="Yes"),OFFSET('Water Data'!$G$10,0,10*ROW('Water Data'!G191)),NA())</f>
        <v>#N/A</v>
      </c>
      <c r="S197" s="60" t="e">
        <f ca="true">+IF(AND(ISNUMBER(OFFSET('Water Data'!$H$5,0,10*ROW('Water Data'!H191))),'Data Summary'!CH197="Yes"),100-OFFSET('Water Data'!$H$5,0,10*ROW('Water Data'!H191)),NA())</f>
        <v>#N/A</v>
      </c>
      <c r="T197" s="60" t="e">
        <f ca="true">+IF(AND(ISNUMBER(OFFSET('Water Data'!$H$7,0,10*ROW('Water Data'!H191))),'Data Summary'!CI197="Yes"),OFFSET('Water Data'!$H$7,0,10*ROW('Water Data'!H191)),NA())</f>
        <v>#N/A</v>
      </c>
      <c r="U197" s="60" t="e">
        <f ca="true">+IF(AND(ISNUMBER(OFFSET('Water Data'!$H$10,0,10*ROW('Water Data'!H191))),'Data Summary'!CJ197="Yes"),OFFSET('Water Data'!$H$10,0,10*ROW('Water Data'!H191)),NA())</f>
        <v>#N/A</v>
      </c>
      <c r="V197" s="106" t="e">
        <f ca="true">+IF(AND(ISNUMBER(OFFSET('Sanitation Data'!$C$5,0,10*ROW('Sanitation Data'!C191))),'Data Summary'!CK197="Yes"),100-OFFSET('Sanitation Data'!$C$5,0,10*ROW('Sanitation Data'!C191)),NA())</f>
        <v>#N/A</v>
      </c>
      <c r="W197" s="106" t="e">
        <f ca="true">+IF(AND(ISNUMBER(OFFSET('Sanitation Data'!$C$7,0,10*ROW('Sanitation Data'!C191))),'Data Summary'!CL197="Yes"),OFFSET('Sanitation Data'!$C$7,0,10*ROW('Sanitation Data'!C191)),NA())</f>
        <v>#N/A</v>
      </c>
      <c r="X197" s="106" t="e">
        <f ca="true">+IF(AND(ISNUMBER(OFFSET('Sanitation Data'!$C$11,0,10*ROW('Sanitation Data'!C191))),'Data Summary'!CM197="Yes"),OFFSET('Sanitation Data'!$C$11,0,10*ROW('Sanitation Data'!C191)),NA())</f>
        <v>#N/A</v>
      </c>
      <c r="Y197" s="106" t="e">
        <f ca="true">+IF(AND(ISNUMBER(OFFSET('Sanitation Data'!$C$12,0,10*ROW('Sanitation Data'!C191))),'Data Summary'!CN197="Yes"),OFFSET('Sanitation Data'!$C$12,0,10*ROW('Sanitation Data'!C191)),NA())</f>
        <v>#N/A</v>
      </c>
      <c r="Z197" s="106" t="e">
        <f ca="true">+IF(AND(ISNUMBER(OFFSET('Sanitation Data'!$C$13,0,10*ROW('Sanitation Data'!C191))),'Data Summary'!CO197="Yes"),OFFSET('Sanitation Data'!$C$13,0,10*ROW('Sanitation Data'!C191)),NA())</f>
        <v>#N/A</v>
      </c>
      <c r="AA197" s="106" t="e">
        <f ca="true">+IF(AND(ISNUMBER(OFFSET('Sanitation Data'!$D$5,0,10*ROW('Sanitation Data'!D191))),'Data Summary'!CP197="Yes"),100-OFFSET('Sanitation Data'!$D$5,0,10*ROW('Sanitation Data'!D191)),NA())</f>
        <v>#N/A</v>
      </c>
      <c r="AB197" s="106" t="e">
        <f ca="true">+IF(AND(ISNUMBER(OFFSET('Sanitation Data'!$D$7,0,10*ROW('Sanitation Data'!D191))),'Data Summary'!CQ197="Yes"),OFFSET('Sanitation Data'!$D$7,0,10*ROW('Sanitation Data'!D191)),NA())</f>
        <v>#N/A</v>
      </c>
      <c r="AC197" s="106" t="e">
        <f ca="true">+IF(AND(ISNUMBER(OFFSET('Sanitation Data'!$D$11,0,10*ROW('Sanitation Data'!D191))),'Data Summary'!CR197="Yes"),OFFSET('Sanitation Data'!$D$11,0,10*ROW('Sanitation Data'!D191)),NA())</f>
        <v>#N/A</v>
      </c>
      <c r="AD197" s="106" t="e">
        <f ca="true">+IF(AND(ISNUMBER(OFFSET('Sanitation Data'!$D$12,0,10*ROW('Sanitation Data'!D191))),'Data Summary'!CS197="Yes"),OFFSET('Sanitation Data'!$D$12,0,10*ROW('Sanitation Data'!D191)),NA())</f>
        <v>#N/A</v>
      </c>
      <c r="AE197" s="106" t="e">
        <f ca="true">+IF(AND(ISNUMBER(OFFSET('Sanitation Data'!$D$13,0,10*ROW('Sanitation Data'!D191))),'Data Summary'!CT197="Yes"),OFFSET('Sanitation Data'!$D$13,0,10*ROW('Sanitation Data'!D191)),NA())</f>
        <v>#N/A</v>
      </c>
      <c r="AF197" s="106" t="e">
        <f ca="true">+IF(AND(ISNUMBER(OFFSET('Sanitation Data'!$E$5,0,10*ROW('Sanitation Data'!E191))),'Data Summary'!CU197="Yes"),100-OFFSET('Sanitation Data'!$E$5,0,10*ROW('Sanitation Data'!E191)),NA())</f>
        <v>#N/A</v>
      </c>
      <c r="AG197" s="106" t="e">
        <f ca="true">+IF(AND(ISNUMBER(OFFSET('Sanitation Data'!$E$7,0,10*ROW('Sanitation Data'!E191))),'Data Summary'!CV197="Yes"),OFFSET('Sanitation Data'!$E$7,0,10*ROW('Sanitation Data'!E191)),NA())</f>
        <v>#N/A</v>
      </c>
      <c r="AH197" s="106" t="e">
        <f ca="true">+IF(AND(ISNUMBER(OFFSET('Sanitation Data'!$E$11,0,10*ROW('Sanitation Data'!E191))),'Data Summary'!CW197="Yes"),OFFSET('Sanitation Data'!$E$11,0,10*ROW('Sanitation Data'!E191)),NA())</f>
        <v>#N/A</v>
      </c>
      <c r="AI197" s="106" t="e">
        <f ca="true">+IF(AND(ISNUMBER(OFFSET('Sanitation Data'!$E$12,0,10*ROW('Sanitation Data'!E191))),'Data Summary'!CX197="Yes"),OFFSET('Sanitation Data'!$E$12,0,10*ROW('Sanitation Data'!E191)),NA())</f>
        <v>#N/A</v>
      </c>
      <c r="AJ197" s="106" t="e">
        <f ca="true">+IF(AND(ISNUMBER(OFFSET('Sanitation Data'!$E$13,0,10*ROW('Sanitation Data'!E191))),'Data Summary'!CY197="Yes"),OFFSET('Sanitation Data'!$E$13,0,10*ROW('Sanitation Data'!E191)),NA())</f>
        <v>#N/A</v>
      </c>
      <c r="AK197" s="106" t="e">
        <f ca="true">+IF(AND(ISNUMBER(OFFSET('Sanitation Data'!$F$5,0,10*ROW('Sanitation Data'!F191))),'Data Summary'!CZ197="Yes"),100-OFFSET('Sanitation Data'!$F$5,0,10*ROW('Sanitation Data'!F191)),NA())</f>
        <v>#N/A</v>
      </c>
      <c r="AL197" s="106" t="e">
        <f ca="true">+IF(AND(ISNUMBER(OFFSET('Sanitation Data'!$F$7,0,10*ROW('Sanitation Data'!F191))),'Data Summary'!DA197="Yes"),OFFSET('Sanitation Data'!$F$7,0,10*ROW('Sanitation Data'!F191)),NA())</f>
        <v>#N/A</v>
      </c>
      <c r="AM197" s="106" t="e">
        <f ca="true">+IF(AND(ISNUMBER(OFFSET('Sanitation Data'!$F$11,0,10*ROW('Sanitation Data'!F191))),'Data Summary'!DB197="Yes"),OFFSET('Sanitation Data'!$F$11,0,10*ROW('Sanitation Data'!F191)),NA())</f>
        <v>#N/A</v>
      </c>
      <c r="AN197" s="106" t="e">
        <f ca="true">+IF(AND(ISNUMBER(OFFSET('Sanitation Data'!$F$12,0,10*ROW('Sanitation Data'!F191))),'Data Summary'!DC197="Yes"),OFFSET('Sanitation Data'!$F$12,0,10*ROW('Sanitation Data'!F191)),NA())</f>
        <v>#N/A</v>
      </c>
      <c r="AO197" s="106" t="e">
        <f ca="true">+IF(AND(ISNUMBER(OFFSET('Sanitation Data'!$F$13,0,10*ROW('Sanitation Data'!F191))),'Data Summary'!DD197="Yes"),OFFSET('Sanitation Data'!$F$13,0,10*ROW('Sanitation Data'!F191)),NA())</f>
        <v>#N/A</v>
      </c>
      <c r="AP197" s="106" t="e">
        <f ca="true">+IF(AND(ISNUMBER(OFFSET('Sanitation Data'!$G$5,0,10*ROW('Sanitation Data'!G191))),'Data Summary'!DE197="Yes"),100-OFFSET('Sanitation Data'!$G$5,0,10*ROW('Sanitation Data'!G191)),NA())</f>
        <v>#N/A</v>
      </c>
      <c r="AQ197" s="106" t="e">
        <f ca="true">+IF(AND(ISNUMBER(OFFSET('Sanitation Data'!$G$7,0,10*ROW('Sanitation Data'!G191))),'Data Summary'!DF197="Yes"),OFFSET('Sanitation Data'!$G$7,0,10*ROW('Sanitation Data'!G191)),NA())</f>
        <v>#N/A</v>
      </c>
      <c r="AR197" s="106" t="e">
        <f ca="true">+IF(AND(ISNUMBER(OFFSET('Sanitation Data'!$G$11,0,10*ROW('Sanitation Data'!G191))),'Data Summary'!DG197="Yes"),OFFSET('Sanitation Data'!$G$11,0,10*ROW('Sanitation Data'!G191)),NA())</f>
        <v>#N/A</v>
      </c>
      <c r="AS197" s="106" t="e">
        <f ca="true">+IF(AND(ISNUMBER(OFFSET('Sanitation Data'!$G$12,0,10*ROW('Sanitation Data'!G191))),'Data Summary'!DH197="Yes"),OFFSET('Sanitation Data'!$G$12,0,10*ROW('Sanitation Data'!G191)),NA())</f>
        <v>#N/A</v>
      </c>
      <c r="AT197" s="106" t="e">
        <f ca="true">+IF(AND(ISNUMBER(OFFSET('Sanitation Data'!$G$13,0,10*ROW('Sanitation Data'!G191))),'Data Summary'!DI197="Yes"),OFFSET('Sanitation Data'!$G$13,0,10*ROW('Sanitation Data'!G191)),NA())</f>
        <v>#N/A</v>
      </c>
      <c r="AU197" s="106" t="e">
        <f ca="true">+IF(AND(ISNUMBER(OFFSET('Sanitation Data'!$H$5,0,10*ROW('Sanitation Data'!H191))),'Data Summary'!DJ197="Yes"),100-OFFSET('Sanitation Data'!$H$5,0,10*ROW('Sanitation Data'!H191)),NA())</f>
        <v>#N/A</v>
      </c>
      <c r="AV197" s="106" t="e">
        <f ca="true">+IF(AND(ISNUMBER(OFFSET('Sanitation Data'!$H$7,0,10*ROW('Sanitation Data'!H191))),'Data Summary'!DK197="Yes"),OFFSET('Sanitation Data'!$H$7,0,10*ROW('Sanitation Data'!H191)),NA())</f>
        <v>#N/A</v>
      </c>
      <c r="AW197" s="106" t="e">
        <f ca="true">+IF(AND(ISNUMBER(OFFSET('Sanitation Data'!$H$11,0,10*ROW('Sanitation Data'!H191))),'Data Summary'!DL197="Yes"),OFFSET('Sanitation Data'!$H$11,0,10*ROW('Sanitation Data'!H191)),NA())</f>
        <v>#N/A</v>
      </c>
      <c r="AX197" s="106" t="e">
        <f ca="true">+IF(AND(ISNUMBER(OFFSET('Sanitation Data'!$H$12,0,10*ROW('Sanitation Data'!H191))),'Data Summary'!DM197="Yes"),OFFSET('Sanitation Data'!$H$12,0,10*ROW('Sanitation Data'!H191)),NA())</f>
        <v>#N/A</v>
      </c>
      <c r="AY197" s="106" t="e">
        <f ca="true">+IF(AND(ISNUMBER(OFFSET('Sanitation Data'!$H$13,0,10*ROW('Sanitation Data'!H191))),'Data Summary'!DN197="Yes"),OFFSET('Sanitation Data'!$H$13,0,10*ROW('Sanitation Data'!H191)),NA())</f>
        <v>#N/A</v>
      </c>
      <c r="AZ197" s="111" t="e">
        <f ca="true">+IF(AND(ISNUMBER(OFFSET('Hygiene Data'!$C$6,0,10*ROW('Hygiene Data'!C191))),'Data Summary'!DO197="Yes"),OFFSET('Hygiene Data'!$C$6,0,10*ROW('Hygiene Data'!C191)),NA())</f>
        <v>#N/A</v>
      </c>
      <c r="BA197" s="111" t="e">
        <f ca="true">+IF(AND(ISNUMBER(OFFSET('Hygiene Data'!$C$8,0,10*ROW('Hygiene Data'!C191))),'Data Summary'!DP197="Yes"),OFFSET('Hygiene Data'!$C$8,0,10*ROW('Hygiene Data'!C191)),NA())</f>
        <v>#N/A</v>
      </c>
      <c r="BB197" s="111" t="e">
        <f ca="true">+IF(AND(ISNUMBER(OFFSET('Hygiene Data'!$C$10,0,10*ROW('Hygiene Data'!C191))),'Data Summary'!DQ197="Yes"),OFFSET('Hygiene Data'!$C$10,0,10*ROW('Hygiene Data'!C191)),NA())</f>
        <v>#N/A</v>
      </c>
      <c r="BC197" s="111" t="e">
        <f ca="true">+IF(AND(ISNUMBER(OFFSET('Hygiene Data'!$D$6,0,10*ROW('Hygiene Data'!D191))),'Data Summary'!DR197="Yes"),OFFSET('Hygiene Data'!$D$6,0,10*ROW('Hygiene Data'!D191)),NA())</f>
        <v>#N/A</v>
      </c>
      <c r="BD197" s="111" t="e">
        <f ca="true">+IF(AND(ISNUMBER(OFFSET('Hygiene Data'!$D$8,0,10*ROW('Hygiene Data'!D191))),'Data Summary'!DS197="Yes"),OFFSET('Hygiene Data'!$D$8,0,10*ROW('Hygiene Data'!D191)),NA())</f>
        <v>#N/A</v>
      </c>
      <c r="BE197" s="111" t="e">
        <f ca="true">+IF(AND(ISNUMBER(OFFSET('Hygiene Data'!$D$10,0,10*ROW('Hygiene Data'!D191))),'Data Summary'!DT197="Yes"),OFFSET('Hygiene Data'!$D$10,0,10*ROW('Hygiene Data'!D191)),NA())</f>
        <v>#N/A</v>
      </c>
      <c r="BF197" s="111" t="e">
        <f ca="true">+IF(AND(ISNUMBER(OFFSET('Hygiene Data'!$E$6,0,10*ROW('Hygiene Data'!E191))),'Data Summary'!DU197="Yes"),OFFSET('Hygiene Data'!$E$6,0,10*ROW('Hygiene Data'!E191)),NA())</f>
        <v>#N/A</v>
      </c>
      <c r="BG197" s="111" t="e">
        <f ca="true">+IF(AND(ISNUMBER(OFFSET('Hygiene Data'!$E$8,0,10*ROW('Hygiene Data'!E191))),'Data Summary'!DV197="Yes"),OFFSET('Hygiene Data'!$E$8,0,10*ROW('Hygiene Data'!E191)),NA())</f>
        <v>#N/A</v>
      </c>
      <c r="BH197" s="111" t="e">
        <f ca="true">+IF(AND(ISNUMBER(OFFSET('Hygiene Data'!$E$10,0,10*ROW('Hygiene Data'!E191))),'Data Summary'!DW197="Yes"),OFFSET('Hygiene Data'!$E$10,0,10*ROW('Hygiene Data'!E191)),NA())</f>
        <v>#N/A</v>
      </c>
      <c r="BI197" s="111" t="e">
        <f ca="true">+IF(AND(ISNUMBER(OFFSET('Hygiene Data'!$F$6,0,10*ROW('Hygiene Data'!F191))),'Data Summary'!DX197="Yes"),OFFSET('Hygiene Data'!$F$6,0,10*ROW('Hygiene Data'!F191)),NA())</f>
        <v>#N/A</v>
      </c>
      <c r="BJ197" s="111" t="e">
        <f ca="true">+IF(AND(ISNUMBER(OFFSET('Hygiene Data'!$F$8,0,10*ROW('Hygiene Data'!F191))),'Data Summary'!DY197="Yes"),OFFSET('Hygiene Data'!$F$8,0,10*ROW('Hygiene Data'!F191)),NA())</f>
        <v>#N/A</v>
      </c>
      <c r="BK197" s="111" t="e">
        <f ca="true">+IF(AND(ISNUMBER(OFFSET('Hygiene Data'!$F$10,0,10*ROW('Hygiene Data'!F191))),'Data Summary'!DZ197="Yes"),OFFSET('Hygiene Data'!$F$10,0,10*ROW('Hygiene Data'!F191)),NA())</f>
        <v>#N/A</v>
      </c>
      <c r="BL197" s="111" t="e">
        <f ca="true">+IF(AND(ISNUMBER(OFFSET('Hygiene Data'!$G$6,0,10*ROW('Hygiene Data'!G191))),'Data Summary'!EA197="Yes"),OFFSET('Hygiene Data'!$G$6,0,10*ROW('Hygiene Data'!G191)),NA())</f>
        <v>#N/A</v>
      </c>
      <c r="BM197" s="111" t="e">
        <f ca="true">+IF(AND(ISNUMBER(OFFSET('Hygiene Data'!$G$8,0,10*ROW('Hygiene Data'!G191))),'Data Summary'!EB197="Yes"),OFFSET('Hygiene Data'!$G$8,0,10*ROW('Hygiene Data'!G191)),NA())</f>
        <v>#N/A</v>
      </c>
      <c r="BN197" s="111" t="e">
        <f ca="true">+IF(AND(ISNUMBER(OFFSET('Hygiene Data'!$G$10,0,10*ROW('Hygiene Data'!G191))),'Data Summary'!EC197="Yes"),OFFSET('Hygiene Data'!$G$10,0,10*ROW('Hygiene Data'!G191)),NA())</f>
        <v>#N/A</v>
      </c>
      <c r="BO197" s="111" t="e">
        <f ca="true">+IF(AND(ISNUMBER(OFFSET('Hygiene Data'!$H$6,0,10*ROW('Hygiene Data'!H191))),'Data Summary'!ED197="Yes"),OFFSET('Hygiene Data'!$H$6,0,10*ROW('Hygiene Data'!H191)),NA())</f>
        <v>#N/A</v>
      </c>
      <c r="BP197" s="111" t="e">
        <f ca="true">+IF(AND(ISNUMBER(OFFSET('Hygiene Data'!$H$8,0,10*ROW('Hygiene Data'!H191))),'Data Summary'!EE197="Yes"),OFFSET('Hygiene Data'!$H$8,0,10*ROW('Hygiene Data'!H191)),NA())</f>
        <v>#N/A</v>
      </c>
      <c r="BQ197" s="111" t="e">
        <f ca="true">+IF(AND(ISNUMBER(OFFSET('Hygiene Data'!$H$10,0,10*ROW('Hygiene Data'!H191))),'Data Summary'!EF197="Yes"),OFFSET('Hygiene Data'!$H$10,0,10*ROW('Hygiene Data'!H191)),NA())</f>
        <v>#N/A</v>
      </c>
    </row>
    <row r="198" x14ac:dyDescent="0.2">
      <c r="A198" s="59" t="e">
        <f ca="true">+IF(OFFSET('Water Data'!$B$1,0,10*ROW('Water Data'!B192))="",NA(),OFFSET('Water Data'!$B$1,0,10*ROW('Water Data'!B192)))</f>
        <v>#N/A</v>
      </c>
      <c r="B198" s="59" t="e">
        <f ca="true">+IF(OFFSET('Water Data'!$A$3,0,10*ROW('Water Data'!A195))="",NA(),OFFSET('Water Data'!$A$3,0,10*ROW('Water Data'!A195)))</f>
        <v>#N/A</v>
      </c>
      <c r="C198" s="59" t="e">
        <f ca="true">+IF(OFFSET('Water Data'!$C$3,0,10*ROW('Water Data'!C195))="",NA(),OFFSET('Water Data'!$C$3,0,10*ROW('Water Data'!C195)))</f>
        <v>#N/A</v>
      </c>
      <c r="D198" s="60" t="e">
        <f ca="true">+IF(AND(ISNUMBER(OFFSET('Water Data'!$C$5,0,10*ROW('Water Data'!C192))),'Data Summary'!BS198="Yes"),100-OFFSET('Water Data'!$C$5,0,10*ROW('Water Data'!C192)),NA())</f>
        <v>#N/A</v>
      </c>
      <c r="E198" s="60" t="e">
        <f ca="true">+IF(AND(ISNUMBER(OFFSET('Water Data'!$C$7,0,10*ROW('Water Data'!C192))),'Data Summary'!BT198="Yes"),OFFSET('Water Data'!$C$7,0,10*ROW('Water Data'!C192)),NA())</f>
        <v>#N/A</v>
      </c>
      <c r="F198" s="60" t="e">
        <f ca="true">+IF(AND(ISNUMBER(OFFSET('Water Data'!$C$10,0,10*ROW('Water Data'!C192))),'Data Summary'!BU198="Yes"),OFFSET('Water Data'!$C$10,0,10*ROW('Water Data'!C192)),NA())</f>
        <v>#N/A</v>
      </c>
      <c r="G198" s="60" t="e">
        <f ca="true">+IF(AND(ISNUMBER(OFFSET('Water Data'!$D$5,0,10*ROW('Water Data'!D192))),'Data Summary'!BV198="Yes"),100-OFFSET('Water Data'!$D$5,0,10*ROW('Water Data'!D192)),NA())</f>
        <v>#N/A</v>
      </c>
      <c r="H198" s="60" t="e">
        <f ca="true">+IF(AND(ISNUMBER(OFFSET('Water Data'!$D$7,0,10*ROW('Water Data'!D192))),'Data Summary'!BW198="Yes"),OFFSET('Water Data'!$D$7,0,10*ROW('Water Data'!D192)),NA())</f>
        <v>#N/A</v>
      </c>
      <c r="I198" s="60" t="e">
        <f ca="true">+IF(AND(ISNUMBER(OFFSET('Water Data'!$D$10,0,10*ROW('Water Data'!D192))),'Data Summary'!BX198="Yes"),OFFSET('Water Data'!$D$10,0,10*ROW('Water Data'!D192)),NA())</f>
        <v>#N/A</v>
      </c>
      <c r="J198" s="60" t="e">
        <f ca="true">+IF(AND(ISNUMBER(OFFSET('Water Data'!$E$5,0,10*ROW('Water Data'!E192))),'Data Summary'!BY198="Yes"),100-OFFSET('Water Data'!$E$5,0,10*ROW('Water Data'!E192)),NA())</f>
        <v>#N/A</v>
      </c>
      <c r="K198" s="60" t="e">
        <f ca="true">+IF(AND(ISNUMBER(OFFSET('Water Data'!$E$7,0,10*ROW('Water Data'!E192))),'Data Summary'!BZ198="Yes"),OFFSET('Water Data'!$E$7,0,10*ROW('Water Data'!E192)),NA())</f>
        <v>#N/A</v>
      </c>
      <c r="L198" s="60" t="e">
        <f ca="true">+IF(AND(ISNUMBER(OFFSET('Water Data'!$E$10,0,10*ROW('Water Data'!E192))),'Data Summary'!CA198="Yes"),OFFSET('Water Data'!$E$10,0,10*ROW('Water Data'!E192)),NA())</f>
        <v>#N/A</v>
      </c>
      <c r="M198" s="60" t="e">
        <f ca="true">+IF(AND(ISNUMBER(OFFSET('Water Data'!$F$5,0,10*ROW('Water Data'!F192))),'Data Summary'!CB198="Yes"),100-OFFSET('Water Data'!$F$5,0,10*ROW('Water Data'!F192)),NA())</f>
        <v>#N/A</v>
      </c>
      <c r="N198" s="60" t="e">
        <f ca="true">+IF(AND(ISNUMBER(OFFSET('Water Data'!$F$7,0,10*ROW('Water Data'!F192))),'Data Summary'!CC198="Yes"),OFFSET('Water Data'!$F$7,0,10*ROW('Water Data'!F192)),NA())</f>
        <v>#N/A</v>
      </c>
      <c r="O198" s="60" t="e">
        <f ca="true">+IF(AND(ISNUMBER(OFFSET('Water Data'!$F$10,0,10*ROW('Water Data'!F192))),'Data Summary'!CD198="Yes"),OFFSET('Water Data'!$F$10,0,10*ROW('Water Data'!F192)),NA())</f>
        <v>#N/A</v>
      </c>
      <c r="P198" s="60" t="e">
        <f ca="true">+IF(AND(ISNUMBER(OFFSET('Water Data'!$G$5,0,10*ROW('Water Data'!G192))),'Data Summary'!CE198="Yes"),100-OFFSET('Water Data'!$G$5,0,10*ROW('Water Data'!G192)),NA())</f>
        <v>#N/A</v>
      </c>
      <c r="Q198" s="60" t="e">
        <f ca="true">+IF(AND(ISNUMBER(OFFSET('Water Data'!$G$7,0,10*ROW('Water Data'!G192))),'Data Summary'!CF198="Yes"),OFFSET('Water Data'!$G$7,0,10*ROW('Water Data'!G192)),NA())</f>
        <v>#N/A</v>
      </c>
      <c r="R198" s="60" t="e">
        <f ca="true">+IF(AND(ISNUMBER(OFFSET('Water Data'!$G$10,0,10*ROW('Water Data'!G192))),'Data Summary'!CG198="Yes"),OFFSET('Water Data'!$G$10,0,10*ROW('Water Data'!G192)),NA())</f>
        <v>#N/A</v>
      </c>
      <c r="S198" s="60" t="e">
        <f ca="true">+IF(AND(ISNUMBER(OFFSET('Water Data'!$H$5,0,10*ROW('Water Data'!H192))),'Data Summary'!CH198="Yes"),100-OFFSET('Water Data'!$H$5,0,10*ROW('Water Data'!H192)),NA())</f>
        <v>#N/A</v>
      </c>
      <c r="T198" s="60" t="e">
        <f ca="true">+IF(AND(ISNUMBER(OFFSET('Water Data'!$H$7,0,10*ROW('Water Data'!H192))),'Data Summary'!CI198="Yes"),OFFSET('Water Data'!$H$7,0,10*ROW('Water Data'!H192)),NA())</f>
        <v>#N/A</v>
      </c>
      <c r="U198" s="60" t="e">
        <f ca="true">+IF(AND(ISNUMBER(OFFSET('Water Data'!$H$10,0,10*ROW('Water Data'!H192))),'Data Summary'!CJ198="Yes"),OFFSET('Water Data'!$H$10,0,10*ROW('Water Data'!H192)),NA())</f>
        <v>#N/A</v>
      </c>
      <c r="V198" s="106" t="e">
        <f ca="true">+IF(AND(ISNUMBER(OFFSET('Sanitation Data'!$C$5,0,10*ROW('Sanitation Data'!C192))),'Data Summary'!CK198="Yes"),100-OFFSET('Sanitation Data'!$C$5,0,10*ROW('Sanitation Data'!C192)),NA())</f>
        <v>#N/A</v>
      </c>
      <c r="W198" s="106" t="e">
        <f ca="true">+IF(AND(ISNUMBER(OFFSET('Sanitation Data'!$C$7,0,10*ROW('Sanitation Data'!C192))),'Data Summary'!CL198="Yes"),OFFSET('Sanitation Data'!$C$7,0,10*ROW('Sanitation Data'!C192)),NA())</f>
        <v>#N/A</v>
      </c>
      <c r="X198" s="106" t="e">
        <f ca="true">+IF(AND(ISNUMBER(OFFSET('Sanitation Data'!$C$11,0,10*ROW('Sanitation Data'!C192))),'Data Summary'!CM198="Yes"),OFFSET('Sanitation Data'!$C$11,0,10*ROW('Sanitation Data'!C192)),NA())</f>
        <v>#N/A</v>
      </c>
      <c r="Y198" s="106" t="e">
        <f ca="true">+IF(AND(ISNUMBER(OFFSET('Sanitation Data'!$C$12,0,10*ROW('Sanitation Data'!C192))),'Data Summary'!CN198="Yes"),OFFSET('Sanitation Data'!$C$12,0,10*ROW('Sanitation Data'!C192)),NA())</f>
        <v>#N/A</v>
      </c>
      <c r="Z198" s="106" t="e">
        <f ca="true">+IF(AND(ISNUMBER(OFFSET('Sanitation Data'!$C$13,0,10*ROW('Sanitation Data'!C192))),'Data Summary'!CO198="Yes"),OFFSET('Sanitation Data'!$C$13,0,10*ROW('Sanitation Data'!C192)),NA())</f>
        <v>#N/A</v>
      </c>
      <c r="AA198" s="106" t="e">
        <f ca="true">+IF(AND(ISNUMBER(OFFSET('Sanitation Data'!$D$5,0,10*ROW('Sanitation Data'!D192))),'Data Summary'!CP198="Yes"),100-OFFSET('Sanitation Data'!$D$5,0,10*ROW('Sanitation Data'!D192)),NA())</f>
        <v>#N/A</v>
      </c>
      <c r="AB198" s="106" t="e">
        <f ca="true">+IF(AND(ISNUMBER(OFFSET('Sanitation Data'!$D$7,0,10*ROW('Sanitation Data'!D192))),'Data Summary'!CQ198="Yes"),OFFSET('Sanitation Data'!$D$7,0,10*ROW('Sanitation Data'!D192)),NA())</f>
        <v>#N/A</v>
      </c>
      <c r="AC198" s="106" t="e">
        <f ca="true">+IF(AND(ISNUMBER(OFFSET('Sanitation Data'!$D$11,0,10*ROW('Sanitation Data'!D192))),'Data Summary'!CR198="Yes"),OFFSET('Sanitation Data'!$D$11,0,10*ROW('Sanitation Data'!D192)),NA())</f>
        <v>#N/A</v>
      </c>
      <c r="AD198" s="106" t="e">
        <f ca="true">+IF(AND(ISNUMBER(OFFSET('Sanitation Data'!$D$12,0,10*ROW('Sanitation Data'!D192))),'Data Summary'!CS198="Yes"),OFFSET('Sanitation Data'!$D$12,0,10*ROW('Sanitation Data'!D192)),NA())</f>
        <v>#N/A</v>
      </c>
      <c r="AE198" s="106" t="e">
        <f ca="true">+IF(AND(ISNUMBER(OFFSET('Sanitation Data'!$D$13,0,10*ROW('Sanitation Data'!D192))),'Data Summary'!CT198="Yes"),OFFSET('Sanitation Data'!$D$13,0,10*ROW('Sanitation Data'!D192)),NA())</f>
        <v>#N/A</v>
      </c>
      <c r="AF198" s="106" t="e">
        <f ca="true">+IF(AND(ISNUMBER(OFFSET('Sanitation Data'!$E$5,0,10*ROW('Sanitation Data'!E192))),'Data Summary'!CU198="Yes"),100-OFFSET('Sanitation Data'!$E$5,0,10*ROW('Sanitation Data'!E192)),NA())</f>
        <v>#N/A</v>
      </c>
      <c r="AG198" s="106" t="e">
        <f ca="true">+IF(AND(ISNUMBER(OFFSET('Sanitation Data'!$E$7,0,10*ROW('Sanitation Data'!E192))),'Data Summary'!CV198="Yes"),OFFSET('Sanitation Data'!$E$7,0,10*ROW('Sanitation Data'!E192)),NA())</f>
        <v>#N/A</v>
      </c>
      <c r="AH198" s="106" t="e">
        <f ca="true">+IF(AND(ISNUMBER(OFFSET('Sanitation Data'!$E$11,0,10*ROW('Sanitation Data'!E192))),'Data Summary'!CW198="Yes"),OFFSET('Sanitation Data'!$E$11,0,10*ROW('Sanitation Data'!E192)),NA())</f>
        <v>#N/A</v>
      </c>
      <c r="AI198" s="106" t="e">
        <f ca="true">+IF(AND(ISNUMBER(OFFSET('Sanitation Data'!$E$12,0,10*ROW('Sanitation Data'!E192))),'Data Summary'!CX198="Yes"),OFFSET('Sanitation Data'!$E$12,0,10*ROW('Sanitation Data'!E192)),NA())</f>
        <v>#N/A</v>
      </c>
      <c r="AJ198" s="106" t="e">
        <f ca="true">+IF(AND(ISNUMBER(OFFSET('Sanitation Data'!$E$13,0,10*ROW('Sanitation Data'!E192))),'Data Summary'!CY198="Yes"),OFFSET('Sanitation Data'!$E$13,0,10*ROW('Sanitation Data'!E192)),NA())</f>
        <v>#N/A</v>
      </c>
      <c r="AK198" s="106" t="e">
        <f ca="true">+IF(AND(ISNUMBER(OFFSET('Sanitation Data'!$F$5,0,10*ROW('Sanitation Data'!F192))),'Data Summary'!CZ198="Yes"),100-OFFSET('Sanitation Data'!$F$5,0,10*ROW('Sanitation Data'!F192)),NA())</f>
        <v>#N/A</v>
      </c>
      <c r="AL198" s="106" t="e">
        <f ca="true">+IF(AND(ISNUMBER(OFFSET('Sanitation Data'!$F$7,0,10*ROW('Sanitation Data'!F192))),'Data Summary'!DA198="Yes"),OFFSET('Sanitation Data'!$F$7,0,10*ROW('Sanitation Data'!F192)),NA())</f>
        <v>#N/A</v>
      </c>
      <c r="AM198" s="106" t="e">
        <f ca="true">+IF(AND(ISNUMBER(OFFSET('Sanitation Data'!$F$11,0,10*ROW('Sanitation Data'!F192))),'Data Summary'!DB198="Yes"),OFFSET('Sanitation Data'!$F$11,0,10*ROW('Sanitation Data'!F192)),NA())</f>
        <v>#N/A</v>
      </c>
      <c r="AN198" s="106" t="e">
        <f ca="true">+IF(AND(ISNUMBER(OFFSET('Sanitation Data'!$F$12,0,10*ROW('Sanitation Data'!F192))),'Data Summary'!DC198="Yes"),OFFSET('Sanitation Data'!$F$12,0,10*ROW('Sanitation Data'!F192)),NA())</f>
        <v>#N/A</v>
      </c>
      <c r="AO198" s="106" t="e">
        <f ca="true">+IF(AND(ISNUMBER(OFFSET('Sanitation Data'!$F$13,0,10*ROW('Sanitation Data'!F192))),'Data Summary'!DD198="Yes"),OFFSET('Sanitation Data'!$F$13,0,10*ROW('Sanitation Data'!F192)),NA())</f>
        <v>#N/A</v>
      </c>
      <c r="AP198" s="106" t="e">
        <f ca="true">+IF(AND(ISNUMBER(OFFSET('Sanitation Data'!$G$5,0,10*ROW('Sanitation Data'!G192))),'Data Summary'!DE198="Yes"),100-OFFSET('Sanitation Data'!$G$5,0,10*ROW('Sanitation Data'!G192)),NA())</f>
        <v>#N/A</v>
      </c>
      <c r="AQ198" s="106" t="e">
        <f ca="true">+IF(AND(ISNUMBER(OFFSET('Sanitation Data'!$G$7,0,10*ROW('Sanitation Data'!G192))),'Data Summary'!DF198="Yes"),OFFSET('Sanitation Data'!$G$7,0,10*ROW('Sanitation Data'!G192)),NA())</f>
        <v>#N/A</v>
      </c>
      <c r="AR198" s="106" t="e">
        <f ca="true">+IF(AND(ISNUMBER(OFFSET('Sanitation Data'!$G$11,0,10*ROW('Sanitation Data'!G192))),'Data Summary'!DG198="Yes"),OFFSET('Sanitation Data'!$G$11,0,10*ROW('Sanitation Data'!G192)),NA())</f>
        <v>#N/A</v>
      </c>
      <c r="AS198" s="106" t="e">
        <f ca="true">+IF(AND(ISNUMBER(OFFSET('Sanitation Data'!$G$12,0,10*ROW('Sanitation Data'!G192))),'Data Summary'!DH198="Yes"),OFFSET('Sanitation Data'!$G$12,0,10*ROW('Sanitation Data'!G192)),NA())</f>
        <v>#N/A</v>
      </c>
      <c r="AT198" s="106" t="e">
        <f ca="true">+IF(AND(ISNUMBER(OFFSET('Sanitation Data'!$G$13,0,10*ROW('Sanitation Data'!G192))),'Data Summary'!DI198="Yes"),OFFSET('Sanitation Data'!$G$13,0,10*ROW('Sanitation Data'!G192)),NA())</f>
        <v>#N/A</v>
      </c>
      <c r="AU198" s="106" t="e">
        <f ca="true">+IF(AND(ISNUMBER(OFFSET('Sanitation Data'!$H$5,0,10*ROW('Sanitation Data'!H192))),'Data Summary'!DJ198="Yes"),100-OFFSET('Sanitation Data'!$H$5,0,10*ROW('Sanitation Data'!H192)),NA())</f>
        <v>#N/A</v>
      </c>
      <c r="AV198" s="106" t="e">
        <f ca="true">+IF(AND(ISNUMBER(OFFSET('Sanitation Data'!$H$7,0,10*ROW('Sanitation Data'!H192))),'Data Summary'!DK198="Yes"),OFFSET('Sanitation Data'!$H$7,0,10*ROW('Sanitation Data'!H192)),NA())</f>
        <v>#N/A</v>
      </c>
      <c r="AW198" s="106" t="e">
        <f ca="true">+IF(AND(ISNUMBER(OFFSET('Sanitation Data'!$H$11,0,10*ROW('Sanitation Data'!H192))),'Data Summary'!DL198="Yes"),OFFSET('Sanitation Data'!$H$11,0,10*ROW('Sanitation Data'!H192)),NA())</f>
        <v>#N/A</v>
      </c>
      <c r="AX198" s="106" t="e">
        <f ca="true">+IF(AND(ISNUMBER(OFFSET('Sanitation Data'!$H$12,0,10*ROW('Sanitation Data'!H192))),'Data Summary'!DM198="Yes"),OFFSET('Sanitation Data'!$H$12,0,10*ROW('Sanitation Data'!H192)),NA())</f>
        <v>#N/A</v>
      </c>
      <c r="AY198" s="106" t="e">
        <f ca="true">+IF(AND(ISNUMBER(OFFSET('Sanitation Data'!$H$13,0,10*ROW('Sanitation Data'!H192))),'Data Summary'!DN198="Yes"),OFFSET('Sanitation Data'!$H$13,0,10*ROW('Sanitation Data'!H192)),NA())</f>
        <v>#N/A</v>
      </c>
      <c r="AZ198" s="111" t="e">
        <f ca="true">+IF(AND(ISNUMBER(OFFSET('Hygiene Data'!$C$6,0,10*ROW('Hygiene Data'!C192))),'Data Summary'!DO198="Yes"),OFFSET('Hygiene Data'!$C$6,0,10*ROW('Hygiene Data'!C192)),NA())</f>
        <v>#N/A</v>
      </c>
      <c r="BA198" s="111" t="e">
        <f ca="true">+IF(AND(ISNUMBER(OFFSET('Hygiene Data'!$C$8,0,10*ROW('Hygiene Data'!C192))),'Data Summary'!DP198="Yes"),OFFSET('Hygiene Data'!$C$8,0,10*ROW('Hygiene Data'!C192)),NA())</f>
        <v>#N/A</v>
      </c>
      <c r="BB198" s="111" t="e">
        <f ca="true">+IF(AND(ISNUMBER(OFFSET('Hygiene Data'!$C$10,0,10*ROW('Hygiene Data'!C192))),'Data Summary'!DQ198="Yes"),OFFSET('Hygiene Data'!$C$10,0,10*ROW('Hygiene Data'!C192)),NA())</f>
        <v>#N/A</v>
      </c>
      <c r="BC198" s="111" t="e">
        <f ca="true">+IF(AND(ISNUMBER(OFFSET('Hygiene Data'!$D$6,0,10*ROW('Hygiene Data'!D192))),'Data Summary'!DR198="Yes"),OFFSET('Hygiene Data'!$D$6,0,10*ROW('Hygiene Data'!D192)),NA())</f>
        <v>#N/A</v>
      </c>
      <c r="BD198" s="111" t="e">
        <f ca="true">+IF(AND(ISNUMBER(OFFSET('Hygiene Data'!$D$8,0,10*ROW('Hygiene Data'!D192))),'Data Summary'!DS198="Yes"),OFFSET('Hygiene Data'!$D$8,0,10*ROW('Hygiene Data'!D192)),NA())</f>
        <v>#N/A</v>
      </c>
      <c r="BE198" s="111" t="e">
        <f ca="true">+IF(AND(ISNUMBER(OFFSET('Hygiene Data'!$D$10,0,10*ROW('Hygiene Data'!D192))),'Data Summary'!DT198="Yes"),OFFSET('Hygiene Data'!$D$10,0,10*ROW('Hygiene Data'!D192)),NA())</f>
        <v>#N/A</v>
      </c>
      <c r="BF198" s="111" t="e">
        <f ca="true">+IF(AND(ISNUMBER(OFFSET('Hygiene Data'!$E$6,0,10*ROW('Hygiene Data'!E192))),'Data Summary'!DU198="Yes"),OFFSET('Hygiene Data'!$E$6,0,10*ROW('Hygiene Data'!E192)),NA())</f>
        <v>#N/A</v>
      </c>
      <c r="BG198" s="111" t="e">
        <f ca="true">+IF(AND(ISNUMBER(OFFSET('Hygiene Data'!$E$8,0,10*ROW('Hygiene Data'!E192))),'Data Summary'!DV198="Yes"),OFFSET('Hygiene Data'!$E$8,0,10*ROW('Hygiene Data'!E192)),NA())</f>
        <v>#N/A</v>
      </c>
      <c r="BH198" s="111" t="e">
        <f ca="true">+IF(AND(ISNUMBER(OFFSET('Hygiene Data'!$E$10,0,10*ROW('Hygiene Data'!E192))),'Data Summary'!DW198="Yes"),OFFSET('Hygiene Data'!$E$10,0,10*ROW('Hygiene Data'!E192)),NA())</f>
        <v>#N/A</v>
      </c>
      <c r="BI198" s="111" t="e">
        <f ca="true">+IF(AND(ISNUMBER(OFFSET('Hygiene Data'!$F$6,0,10*ROW('Hygiene Data'!F192))),'Data Summary'!DX198="Yes"),OFFSET('Hygiene Data'!$F$6,0,10*ROW('Hygiene Data'!F192)),NA())</f>
        <v>#N/A</v>
      </c>
      <c r="BJ198" s="111" t="e">
        <f ca="true">+IF(AND(ISNUMBER(OFFSET('Hygiene Data'!$F$8,0,10*ROW('Hygiene Data'!F192))),'Data Summary'!DY198="Yes"),OFFSET('Hygiene Data'!$F$8,0,10*ROW('Hygiene Data'!F192)),NA())</f>
        <v>#N/A</v>
      </c>
      <c r="BK198" s="111" t="e">
        <f ca="true">+IF(AND(ISNUMBER(OFFSET('Hygiene Data'!$F$10,0,10*ROW('Hygiene Data'!F192))),'Data Summary'!DZ198="Yes"),OFFSET('Hygiene Data'!$F$10,0,10*ROW('Hygiene Data'!F192)),NA())</f>
        <v>#N/A</v>
      </c>
      <c r="BL198" s="111" t="e">
        <f ca="true">+IF(AND(ISNUMBER(OFFSET('Hygiene Data'!$G$6,0,10*ROW('Hygiene Data'!G192))),'Data Summary'!EA198="Yes"),OFFSET('Hygiene Data'!$G$6,0,10*ROW('Hygiene Data'!G192)),NA())</f>
        <v>#N/A</v>
      </c>
      <c r="BM198" s="111" t="e">
        <f ca="true">+IF(AND(ISNUMBER(OFFSET('Hygiene Data'!$G$8,0,10*ROW('Hygiene Data'!G192))),'Data Summary'!EB198="Yes"),OFFSET('Hygiene Data'!$G$8,0,10*ROW('Hygiene Data'!G192)),NA())</f>
        <v>#N/A</v>
      </c>
      <c r="BN198" s="111" t="e">
        <f ca="true">+IF(AND(ISNUMBER(OFFSET('Hygiene Data'!$G$10,0,10*ROW('Hygiene Data'!G192))),'Data Summary'!EC198="Yes"),OFFSET('Hygiene Data'!$G$10,0,10*ROW('Hygiene Data'!G192)),NA())</f>
        <v>#N/A</v>
      </c>
      <c r="BO198" s="111" t="e">
        <f ca="true">+IF(AND(ISNUMBER(OFFSET('Hygiene Data'!$H$6,0,10*ROW('Hygiene Data'!H192))),'Data Summary'!ED198="Yes"),OFFSET('Hygiene Data'!$H$6,0,10*ROW('Hygiene Data'!H192)),NA())</f>
        <v>#N/A</v>
      </c>
      <c r="BP198" s="111" t="e">
        <f ca="true">+IF(AND(ISNUMBER(OFFSET('Hygiene Data'!$H$8,0,10*ROW('Hygiene Data'!H192))),'Data Summary'!EE198="Yes"),OFFSET('Hygiene Data'!$H$8,0,10*ROW('Hygiene Data'!H192)),NA())</f>
        <v>#N/A</v>
      </c>
      <c r="BQ198" s="111" t="e">
        <f ca="true">+IF(AND(ISNUMBER(OFFSET('Hygiene Data'!$H$10,0,10*ROW('Hygiene Data'!H192))),'Data Summary'!EF198="Yes"),OFFSET('Hygiene Data'!$H$10,0,10*ROW('Hygiene Data'!H192)),NA())</f>
        <v>#N/A</v>
      </c>
    </row>
    <row r="199" x14ac:dyDescent="0.2">
      <c r="A199" s="59" t="e">
        <f ca="true">+IF(OFFSET('Water Data'!$B$1,0,10*ROW('Water Data'!B193))="",NA(),OFFSET('Water Data'!$B$1,0,10*ROW('Water Data'!B193)))</f>
        <v>#N/A</v>
      </c>
      <c r="B199" s="59" t="e">
        <f ca="true">+IF(OFFSET('Water Data'!$A$3,0,10*ROW('Water Data'!A196))="",NA(),OFFSET('Water Data'!$A$3,0,10*ROW('Water Data'!A196)))</f>
        <v>#N/A</v>
      </c>
      <c r="C199" s="59" t="e">
        <f ca="true">+IF(OFFSET('Water Data'!$C$3,0,10*ROW('Water Data'!C196))="",NA(),OFFSET('Water Data'!$C$3,0,10*ROW('Water Data'!C196)))</f>
        <v>#N/A</v>
      </c>
      <c r="D199" s="60" t="e">
        <f ca="true">+IF(AND(ISNUMBER(OFFSET('Water Data'!$C$5,0,10*ROW('Water Data'!C193))),'Data Summary'!BS199="Yes"),100-OFFSET('Water Data'!$C$5,0,10*ROW('Water Data'!C193)),NA())</f>
        <v>#N/A</v>
      </c>
      <c r="E199" s="60" t="e">
        <f ca="true">+IF(AND(ISNUMBER(OFFSET('Water Data'!$C$7,0,10*ROW('Water Data'!C193))),'Data Summary'!BT199="Yes"),OFFSET('Water Data'!$C$7,0,10*ROW('Water Data'!C193)),NA())</f>
        <v>#N/A</v>
      </c>
      <c r="F199" s="60" t="e">
        <f ca="true">+IF(AND(ISNUMBER(OFFSET('Water Data'!$C$10,0,10*ROW('Water Data'!C193))),'Data Summary'!BU199="Yes"),OFFSET('Water Data'!$C$10,0,10*ROW('Water Data'!C193)),NA())</f>
        <v>#N/A</v>
      </c>
      <c r="G199" s="60" t="e">
        <f ca="true">+IF(AND(ISNUMBER(OFFSET('Water Data'!$D$5,0,10*ROW('Water Data'!D193))),'Data Summary'!BV199="Yes"),100-OFFSET('Water Data'!$D$5,0,10*ROW('Water Data'!D193)),NA())</f>
        <v>#N/A</v>
      </c>
      <c r="H199" s="60" t="e">
        <f ca="true">+IF(AND(ISNUMBER(OFFSET('Water Data'!$D$7,0,10*ROW('Water Data'!D193))),'Data Summary'!BW199="Yes"),OFFSET('Water Data'!$D$7,0,10*ROW('Water Data'!D193)),NA())</f>
        <v>#N/A</v>
      </c>
      <c r="I199" s="60" t="e">
        <f ca="true">+IF(AND(ISNUMBER(OFFSET('Water Data'!$D$10,0,10*ROW('Water Data'!D193))),'Data Summary'!BX199="Yes"),OFFSET('Water Data'!$D$10,0,10*ROW('Water Data'!D193)),NA())</f>
        <v>#N/A</v>
      </c>
      <c r="J199" s="60" t="e">
        <f ca="true">+IF(AND(ISNUMBER(OFFSET('Water Data'!$E$5,0,10*ROW('Water Data'!E193))),'Data Summary'!BY199="Yes"),100-OFFSET('Water Data'!$E$5,0,10*ROW('Water Data'!E193)),NA())</f>
        <v>#N/A</v>
      </c>
      <c r="K199" s="60" t="e">
        <f ca="true">+IF(AND(ISNUMBER(OFFSET('Water Data'!$E$7,0,10*ROW('Water Data'!E193))),'Data Summary'!BZ199="Yes"),OFFSET('Water Data'!$E$7,0,10*ROW('Water Data'!E193)),NA())</f>
        <v>#N/A</v>
      </c>
      <c r="L199" s="60" t="e">
        <f ca="true">+IF(AND(ISNUMBER(OFFSET('Water Data'!$E$10,0,10*ROW('Water Data'!E193))),'Data Summary'!CA199="Yes"),OFFSET('Water Data'!$E$10,0,10*ROW('Water Data'!E193)),NA())</f>
        <v>#N/A</v>
      </c>
      <c r="M199" s="60" t="e">
        <f ca="true">+IF(AND(ISNUMBER(OFFSET('Water Data'!$F$5,0,10*ROW('Water Data'!F193))),'Data Summary'!CB199="Yes"),100-OFFSET('Water Data'!$F$5,0,10*ROW('Water Data'!F193)),NA())</f>
        <v>#N/A</v>
      </c>
      <c r="N199" s="60" t="e">
        <f ca="true">+IF(AND(ISNUMBER(OFFSET('Water Data'!$F$7,0,10*ROW('Water Data'!F193))),'Data Summary'!CC199="Yes"),OFFSET('Water Data'!$F$7,0,10*ROW('Water Data'!F193)),NA())</f>
        <v>#N/A</v>
      </c>
      <c r="O199" s="60" t="e">
        <f ca="true">+IF(AND(ISNUMBER(OFFSET('Water Data'!$F$10,0,10*ROW('Water Data'!F193))),'Data Summary'!CD199="Yes"),OFFSET('Water Data'!$F$10,0,10*ROW('Water Data'!F193)),NA())</f>
        <v>#N/A</v>
      </c>
      <c r="P199" s="60" t="e">
        <f ca="true">+IF(AND(ISNUMBER(OFFSET('Water Data'!$G$5,0,10*ROW('Water Data'!G193))),'Data Summary'!CE199="Yes"),100-OFFSET('Water Data'!$G$5,0,10*ROW('Water Data'!G193)),NA())</f>
        <v>#N/A</v>
      </c>
      <c r="Q199" s="60" t="e">
        <f ca="true">+IF(AND(ISNUMBER(OFFSET('Water Data'!$G$7,0,10*ROW('Water Data'!G193))),'Data Summary'!CF199="Yes"),OFFSET('Water Data'!$G$7,0,10*ROW('Water Data'!G193)),NA())</f>
        <v>#N/A</v>
      </c>
      <c r="R199" s="60" t="e">
        <f ca="true">+IF(AND(ISNUMBER(OFFSET('Water Data'!$G$10,0,10*ROW('Water Data'!G193))),'Data Summary'!CG199="Yes"),OFFSET('Water Data'!$G$10,0,10*ROW('Water Data'!G193)),NA())</f>
        <v>#N/A</v>
      </c>
      <c r="S199" s="60" t="e">
        <f ca="true">+IF(AND(ISNUMBER(OFFSET('Water Data'!$H$5,0,10*ROW('Water Data'!H193))),'Data Summary'!CH199="Yes"),100-OFFSET('Water Data'!$H$5,0,10*ROW('Water Data'!H193)),NA())</f>
        <v>#N/A</v>
      </c>
      <c r="T199" s="60" t="e">
        <f ca="true">+IF(AND(ISNUMBER(OFFSET('Water Data'!$H$7,0,10*ROW('Water Data'!H193))),'Data Summary'!CI199="Yes"),OFFSET('Water Data'!$H$7,0,10*ROW('Water Data'!H193)),NA())</f>
        <v>#N/A</v>
      </c>
      <c r="U199" s="60" t="e">
        <f ca="true">+IF(AND(ISNUMBER(OFFSET('Water Data'!$H$10,0,10*ROW('Water Data'!H193))),'Data Summary'!CJ199="Yes"),OFFSET('Water Data'!$H$10,0,10*ROW('Water Data'!H193)),NA())</f>
        <v>#N/A</v>
      </c>
      <c r="V199" s="106" t="e">
        <f ca="true">+IF(AND(ISNUMBER(OFFSET('Sanitation Data'!$C$5,0,10*ROW('Sanitation Data'!C193))),'Data Summary'!CK199="Yes"),100-OFFSET('Sanitation Data'!$C$5,0,10*ROW('Sanitation Data'!C193)),NA())</f>
        <v>#N/A</v>
      </c>
      <c r="W199" s="106" t="e">
        <f ca="true">+IF(AND(ISNUMBER(OFFSET('Sanitation Data'!$C$7,0,10*ROW('Sanitation Data'!C193))),'Data Summary'!CL199="Yes"),OFFSET('Sanitation Data'!$C$7,0,10*ROW('Sanitation Data'!C193)),NA())</f>
        <v>#N/A</v>
      </c>
      <c r="X199" s="106" t="e">
        <f ca="true">+IF(AND(ISNUMBER(OFFSET('Sanitation Data'!$C$11,0,10*ROW('Sanitation Data'!C193))),'Data Summary'!CM199="Yes"),OFFSET('Sanitation Data'!$C$11,0,10*ROW('Sanitation Data'!C193)),NA())</f>
        <v>#N/A</v>
      </c>
      <c r="Y199" s="106" t="e">
        <f ca="true">+IF(AND(ISNUMBER(OFFSET('Sanitation Data'!$C$12,0,10*ROW('Sanitation Data'!C193))),'Data Summary'!CN199="Yes"),OFFSET('Sanitation Data'!$C$12,0,10*ROW('Sanitation Data'!C193)),NA())</f>
        <v>#N/A</v>
      </c>
      <c r="Z199" s="106" t="e">
        <f ca="true">+IF(AND(ISNUMBER(OFFSET('Sanitation Data'!$C$13,0,10*ROW('Sanitation Data'!C193))),'Data Summary'!CO199="Yes"),OFFSET('Sanitation Data'!$C$13,0,10*ROW('Sanitation Data'!C193)),NA())</f>
        <v>#N/A</v>
      </c>
      <c r="AA199" s="106" t="e">
        <f ca="true">+IF(AND(ISNUMBER(OFFSET('Sanitation Data'!$D$5,0,10*ROW('Sanitation Data'!D193))),'Data Summary'!CP199="Yes"),100-OFFSET('Sanitation Data'!$D$5,0,10*ROW('Sanitation Data'!D193)),NA())</f>
        <v>#N/A</v>
      </c>
      <c r="AB199" s="106" t="e">
        <f ca="true">+IF(AND(ISNUMBER(OFFSET('Sanitation Data'!$D$7,0,10*ROW('Sanitation Data'!D193))),'Data Summary'!CQ199="Yes"),OFFSET('Sanitation Data'!$D$7,0,10*ROW('Sanitation Data'!D193)),NA())</f>
        <v>#N/A</v>
      </c>
      <c r="AC199" s="106" t="e">
        <f ca="true">+IF(AND(ISNUMBER(OFFSET('Sanitation Data'!$D$11,0,10*ROW('Sanitation Data'!D193))),'Data Summary'!CR199="Yes"),OFFSET('Sanitation Data'!$D$11,0,10*ROW('Sanitation Data'!D193)),NA())</f>
        <v>#N/A</v>
      </c>
      <c r="AD199" s="106" t="e">
        <f ca="true">+IF(AND(ISNUMBER(OFFSET('Sanitation Data'!$D$12,0,10*ROW('Sanitation Data'!D193))),'Data Summary'!CS199="Yes"),OFFSET('Sanitation Data'!$D$12,0,10*ROW('Sanitation Data'!D193)),NA())</f>
        <v>#N/A</v>
      </c>
      <c r="AE199" s="106" t="e">
        <f ca="true">+IF(AND(ISNUMBER(OFFSET('Sanitation Data'!$D$13,0,10*ROW('Sanitation Data'!D193))),'Data Summary'!CT199="Yes"),OFFSET('Sanitation Data'!$D$13,0,10*ROW('Sanitation Data'!D193)),NA())</f>
        <v>#N/A</v>
      </c>
      <c r="AF199" s="106" t="e">
        <f ca="true">+IF(AND(ISNUMBER(OFFSET('Sanitation Data'!$E$5,0,10*ROW('Sanitation Data'!E193))),'Data Summary'!CU199="Yes"),100-OFFSET('Sanitation Data'!$E$5,0,10*ROW('Sanitation Data'!E193)),NA())</f>
        <v>#N/A</v>
      </c>
      <c r="AG199" s="106" t="e">
        <f ca="true">+IF(AND(ISNUMBER(OFFSET('Sanitation Data'!$E$7,0,10*ROW('Sanitation Data'!E193))),'Data Summary'!CV199="Yes"),OFFSET('Sanitation Data'!$E$7,0,10*ROW('Sanitation Data'!E193)),NA())</f>
        <v>#N/A</v>
      </c>
      <c r="AH199" s="106" t="e">
        <f ca="true">+IF(AND(ISNUMBER(OFFSET('Sanitation Data'!$E$11,0,10*ROW('Sanitation Data'!E193))),'Data Summary'!CW199="Yes"),OFFSET('Sanitation Data'!$E$11,0,10*ROW('Sanitation Data'!E193)),NA())</f>
        <v>#N/A</v>
      </c>
      <c r="AI199" s="106" t="e">
        <f ca="true">+IF(AND(ISNUMBER(OFFSET('Sanitation Data'!$E$12,0,10*ROW('Sanitation Data'!E193))),'Data Summary'!CX199="Yes"),OFFSET('Sanitation Data'!$E$12,0,10*ROW('Sanitation Data'!E193)),NA())</f>
        <v>#N/A</v>
      </c>
      <c r="AJ199" s="106" t="e">
        <f ca="true">+IF(AND(ISNUMBER(OFFSET('Sanitation Data'!$E$13,0,10*ROW('Sanitation Data'!E193))),'Data Summary'!CY199="Yes"),OFFSET('Sanitation Data'!$E$13,0,10*ROW('Sanitation Data'!E193)),NA())</f>
        <v>#N/A</v>
      </c>
      <c r="AK199" s="106" t="e">
        <f ca="true">+IF(AND(ISNUMBER(OFFSET('Sanitation Data'!$F$5,0,10*ROW('Sanitation Data'!F193))),'Data Summary'!CZ199="Yes"),100-OFFSET('Sanitation Data'!$F$5,0,10*ROW('Sanitation Data'!F193)),NA())</f>
        <v>#N/A</v>
      </c>
      <c r="AL199" s="106" t="e">
        <f ca="true">+IF(AND(ISNUMBER(OFFSET('Sanitation Data'!$F$7,0,10*ROW('Sanitation Data'!F193))),'Data Summary'!DA199="Yes"),OFFSET('Sanitation Data'!$F$7,0,10*ROW('Sanitation Data'!F193)),NA())</f>
        <v>#N/A</v>
      </c>
      <c r="AM199" s="106" t="e">
        <f ca="true">+IF(AND(ISNUMBER(OFFSET('Sanitation Data'!$F$11,0,10*ROW('Sanitation Data'!F193))),'Data Summary'!DB199="Yes"),OFFSET('Sanitation Data'!$F$11,0,10*ROW('Sanitation Data'!F193)),NA())</f>
        <v>#N/A</v>
      </c>
      <c r="AN199" s="106" t="e">
        <f ca="true">+IF(AND(ISNUMBER(OFFSET('Sanitation Data'!$F$12,0,10*ROW('Sanitation Data'!F193))),'Data Summary'!DC199="Yes"),OFFSET('Sanitation Data'!$F$12,0,10*ROW('Sanitation Data'!F193)),NA())</f>
        <v>#N/A</v>
      </c>
      <c r="AO199" s="106" t="e">
        <f ca="true">+IF(AND(ISNUMBER(OFFSET('Sanitation Data'!$F$13,0,10*ROW('Sanitation Data'!F193))),'Data Summary'!DD199="Yes"),OFFSET('Sanitation Data'!$F$13,0,10*ROW('Sanitation Data'!F193)),NA())</f>
        <v>#N/A</v>
      </c>
      <c r="AP199" s="106" t="e">
        <f ca="true">+IF(AND(ISNUMBER(OFFSET('Sanitation Data'!$G$5,0,10*ROW('Sanitation Data'!G193))),'Data Summary'!DE199="Yes"),100-OFFSET('Sanitation Data'!$G$5,0,10*ROW('Sanitation Data'!G193)),NA())</f>
        <v>#N/A</v>
      </c>
      <c r="AQ199" s="106" t="e">
        <f ca="true">+IF(AND(ISNUMBER(OFFSET('Sanitation Data'!$G$7,0,10*ROW('Sanitation Data'!G193))),'Data Summary'!DF199="Yes"),OFFSET('Sanitation Data'!$G$7,0,10*ROW('Sanitation Data'!G193)),NA())</f>
        <v>#N/A</v>
      </c>
      <c r="AR199" s="106" t="e">
        <f ca="true">+IF(AND(ISNUMBER(OFFSET('Sanitation Data'!$G$11,0,10*ROW('Sanitation Data'!G193))),'Data Summary'!DG199="Yes"),OFFSET('Sanitation Data'!$G$11,0,10*ROW('Sanitation Data'!G193)),NA())</f>
        <v>#N/A</v>
      </c>
      <c r="AS199" s="106" t="e">
        <f ca="true">+IF(AND(ISNUMBER(OFFSET('Sanitation Data'!$G$12,0,10*ROW('Sanitation Data'!G193))),'Data Summary'!DH199="Yes"),OFFSET('Sanitation Data'!$G$12,0,10*ROW('Sanitation Data'!G193)),NA())</f>
        <v>#N/A</v>
      </c>
      <c r="AT199" s="106" t="e">
        <f ca="true">+IF(AND(ISNUMBER(OFFSET('Sanitation Data'!$G$13,0,10*ROW('Sanitation Data'!G193))),'Data Summary'!DI199="Yes"),OFFSET('Sanitation Data'!$G$13,0,10*ROW('Sanitation Data'!G193)),NA())</f>
        <v>#N/A</v>
      </c>
      <c r="AU199" s="106" t="e">
        <f ca="true">+IF(AND(ISNUMBER(OFFSET('Sanitation Data'!$H$5,0,10*ROW('Sanitation Data'!H193))),'Data Summary'!DJ199="Yes"),100-OFFSET('Sanitation Data'!$H$5,0,10*ROW('Sanitation Data'!H193)),NA())</f>
        <v>#N/A</v>
      </c>
      <c r="AV199" s="106" t="e">
        <f ca="true">+IF(AND(ISNUMBER(OFFSET('Sanitation Data'!$H$7,0,10*ROW('Sanitation Data'!H193))),'Data Summary'!DK199="Yes"),OFFSET('Sanitation Data'!$H$7,0,10*ROW('Sanitation Data'!H193)),NA())</f>
        <v>#N/A</v>
      </c>
      <c r="AW199" s="106" t="e">
        <f ca="true">+IF(AND(ISNUMBER(OFFSET('Sanitation Data'!$H$11,0,10*ROW('Sanitation Data'!H193))),'Data Summary'!DL199="Yes"),OFFSET('Sanitation Data'!$H$11,0,10*ROW('Sanitation Data'!H193)),NA())</f>
        <v>#N/A</v>
      </c>
      <c r="AX199" s="106" t="e">
        <f ca="true">+IF(AND(ISNUMBER(OFFSET('Sanitation Data'!$H$12,0,10*ROW('Sanitation Data'!H193))),'Data Summary'!DM199="Yes"),OFFSET('Sanitation Data'!$H$12,0,10*ROW('Sanitation Data'!H193)),NA())</f>
        <v>#N/A</v>
      </c>
      <c r="AY199" s="106" t="e">
        <f ca="true">+IF(AND(ISNUMBER(OFFSET('Sanitation Data'!$H$13,0,10*ROW('Sanitation Data'!H193))),'Data Summary'!DN199="Yes"),OFFSET('Sanitation Data'!$H$13,0,10*ROW('Sanitation Data'!H193)),NA())</f>
        <v>#N/A</v>
      </c>
      <c r="AZ199" s="111" t="e">
        <f ca="true">+IF(AND(ISNUMBER(OFFSET('Hygiene Data'!$C$6,0,10*ROW('Hygiene Data'!C193))),'Data Summary'!DO199="Yes"),OFFSET('Hygiene Data'!$C$6,0,10*ROW('Hygiene Data'!C193)),NA())</f>
        <v>#N/A</v>
      </c>
      <c r="BA199" s="111" t="e">
        <f ca="true">+IF(AND(ISNUMBER(OFFSET('Hygiene Data'!$C$8,0,10*ROW('Hygiene Data'!C193))),'Data Summary'!DP199="Yes"),OFFSET('Hygiene Data'!$C$8,0,10*ROW('Hygiene Data'!C193)),NA())</f>
        <v>#N/A</v>
      </c>
      <c r="BB199" s="111" t="e">
        <f ca="true">+IF(AND(ISNUMBER(OFFSET('Hygiene Data'!$C$10,0,10*ROW('Hygiene Data'!C193))),'Data Summary'!DQ199="Yes"),OFFSET('Hygiene Data'!$C$10,0,10*ROW('Hygiene Data'!C193)),NA())</f>
        <v>#N/A</v>
      </c>
      <c r="BC199" s="111" t="e">
        <f ca="true">+IF(AND(ISNUMBER(OFFSET('Hygiene Data'!$D$6,0,10*ROW('Hygiene Data'!D193))),'Data Summary'!DR199="Yes"),OFFSET('Hygiene Data'!$D$6,0,10*ROW('Hygiene Data'!D193)),NA())</f>
        <v>#N/A</v>
      </c>
      <c r="BD199" s="111" t="e">
        <f ca="true">+IF(AND(ISNUMBER(OFFSET('Hygiene Data'!$D$8,0,10*ROW('Hygiene Data'!D193))),'Data Summary'!DS199="Yes"),OFFSET('Hygiene Data'!$D$8,0,10*ROW('Hygiene Data'!D193)),NA())</f>
        <v>#N/A</v>
      </c>
      <c r="BE199" s="111" t="e">
        <f ca="true">+IF(AND(ISNUMBER(OFFSET('Hygiene Data'!$D$10,0,10*ROW('Hygiene Data'!D193))),'Data Summary'!DT199="Yes"),OFFSET('Hygiene Data'!$D$10,0,10*ROW('Hygiene Data'!D193)),NA())</f>
        <v>#N/A</v>
      </c>
      <c r="BF199" s="111" t="e">
        <f ca="true">+IF(AND(ISNUMBER(OFFSET('Hygiene Data'!$E$6,0,10*ROW('Hygiene Data'!E193))),'Data Summary'!DU199="Yes"),OFFSET('Hygiene Data'!$E$6,0,10*ROW('Hygiene Data'!E193)),NA())</f>
        <v>#N/A</v>
      </c>
      <c r="BG199" s="111" t="e">
        <f ca="true">+IF(AND(ISNUMBER(OFFSET('Hygiene Data'!$E$8,0,10*ROW('Hygiene Data'!E193))),'Data Summary'!DV199="Yes"),OFFSET('Hygiene Data'!$E$8,0,10*ROW('Hygiene Data'!E193)),NA())</f>
        <v>#N/A</v>
      </c>
      <c r="BH199" s="111" t="e">
        <f ca="true">+IF(AND(ISNUMBER(OFFSET('Hygiene Data'!$E$10,0,10*ROW('Hygiene Data'!E193))),'Data Summary'!DW199="Yes"),OFFSET('Hygiene Data'!$E$10,0,10*ROW('Hygiene Data'!E193)),NA())</f>
        <v>#N/A</v>
      </c>
      <c r="BI199" s="111" t="e">
        <f ca="true">+IF(AND(ISNUMBER(OFFSET('Hygiene Data'!$F$6,0,10*ROW('Hygiene Data'!F193))),'Data Summary'!DX199="Yes"),OFFSET('Hygiene Data'!$F$6,0,10*ROW('Hygiene Data'!F193)),NA())</f>
        <v>#N/A</v>
      </c>
      <c r="BJ199" s="111" t="e">
        <f ca="true">+IF(AND(ISNUMBER(OFFSET('Hygiene Data'!$F$8,0,10*ROW('Hygiene Data'!F193))),'Data Summary'!DY199="Yes"),OFFSET('Hygiene Data'!$F$8,0,10*ROW('Hygiene Data'!F193)),NA())</f>
        <v>#N/A</v>
      </c>
      <c r="BK199" s="111" t="e">
        <f ca="true">+IF(AND(ISNUMBER(OFFSET('Hygiene Data'!$F$10,0,10*ROW('Hygiene Data'!F193))),'Data Summary'!DZ199="Yes"),OFFSET('Hygiene Data'!$F$10,0,10*ROW('Hygiene Data'!F193)),NA())</f>
        <v>#N/A</v>
      </c>
      <c r="BL199" s="111" t="e">
        <f ca="true">+IF(AND(ISNUMBER(OFFSET('Hygiene Data'!$G$6,0,10*ROW('Hygiene Data'!G193))),'Data Summary'!EA199="Yes"),OFFSET('Hygiene Data'!$G$6,0,10*ROW('Hygiene Data'!G193)),NA())</f>
        <v>#N/A</v>
      </c>
      <c r="BM199" s="111" t="e">
        <f ca="true">+IF(AND(ISNUMBER(OFFSET('Hygiene Data'!$G$8,0,10*ROW('Hygiene Data'!G193))),'Data Summary'!EB199="Yes"),OFFSET('Hygiene Data'!$G$8,0,10*ROW('Hygiene Data'!G193)),NA())</f>
        <v>#N/A</v>
      </c>
      <c r="BN199" s="111" t="e">
        <f ca="true">+IF(AND(ISNUMBER(OFFSET('Hygiene Data'!$G$10,0,10*ROW('Hygiene Data'!G193))),'Data Summary'!EC199="Yes"),OFFSET('Hygiene Data'!$G$10,0,10*ROW('Hygiene Data'!G193)),NA())</f>
        <v>#N/A</v>
      </c>
      <c r="BO199" s="111" t="e">
        <f ca="true">+IF(AND(ISNUMBER(OFFSET('Hygiene Data'!$H$6,0,10*ROW('Hygiene Data'!H193))),'Data Summary'!ED199="Yes"),OFFSET('Hygiene Data'!$H$6,0,10*ROW('Hygiene Data'!H193)),NA())</f>
        <v>#N/A</v>
      </c>
      <c r="BP199" s="111" t="e">
        <f ca="true">+IF(AND(ISNUMBER(OFFSET('Hygiene Data'!$H$8,0,10*ROW('Hygiene Data'!H193))),'Data Summary'!EE199="Yes"),OFFSET('Hygiene Data'!$H$8,0,10*ROW('Hygiene Data'!H193)),NA())</f>
        <v>#N/A</v>
      </c>
      <c r="BQ199" s="111" t="e">
        <f ca="true">+IF(AND(ISNUMBER(OFFSET('Hygiene Data'!$H$10,0,10*ROW('Hygiene Data'!H193))),'Data Summary'!EF199="Yes"),OFFSET('Hygiene Data'!$H$10,0,10*ROW('Hygiene Data'!H193)),NA())</f>
        <v>#N/A</v>
      </c>
    </row>
    <row r="200" x14ac:dyDescent="0.2">
      <c r="A200" s="59" t="e">
        <f ca="true">+IF(OFFSET('Water Data'!$B$1,0,10*ROW('Water Data'!B194))="",NA(),OFFSET('Water Data'!$B$1,0,10*ROW('Water Data'!B194)))</f>
        <v>#N/A</v>
      </c>
      <c r="B200" s="59" t="e">
        <f ca="true">+IF(OFFSET('Water Data'!$A$3,0,10*ROW('Water Data'!A197))="",NA(),OFFSET('Water Data'!$A$3,0,10*ROW('Water Data'!A197)))</f>
        <v>#N/A</v>
      </c>
      <c r="C200" s="59" t="e">
        <f ca="true">+IF(OFFSET('Water Data'!$C$3,0,10*ROW('Water Data'!C197))="",NA(),OFFSET('Water Data'!$C$3,0,10*ROW('Water Data'!C197)))</f>
        <v>#N/A</v>
      </c>
      <c r="D200" s="60" t="e">
        <f ca="true">+IF(AND(ISNUMBER(OFFSET('Water Data'!$C$5,0,10*ROW('Water Data'!C194))),'Data Summary'!BS200="Yes"),100-OFFSET('Water Data'!$C$5,0,10*ROW('Water Data'!C194)),NA())</f>
        <v>#N/A</v>
      </c>
      <c r="E200" s="60" t="e">
        <f ca="true">+IF(AND(ISNUMBER(OFFSET('Water Data'!$C$7,0,10*ROW('Water Data'!C194))),'Data Summary'!BT200="Yes"),OFFSET('Water Data'!$C$7,0,10*ROW('Water Data'!C194)),NA())</f>
        <v>#N/A</v>
      </c>
      <c r="F200" s="60" t="e">
        <f ca="true">+IF(AND(ISNUMBER(OFFSET('Water Data'!$C$10,0,10*ROW('Water Data'!C194))),'Data Summary'!BU200="Yes"),OFFSET('Water Data'!$C$10,0,10*ROW('Water Data'!C194)),NA())</f>
        <v>#N/A</v>
      </c>
      <c r="G200" s="60" t="e">
        <f ca="true">+IF(AND(ISNUMBER(OFFSET('Water Data'!$D$5,0,10*ROW('Water Data'!D194))),'Data Summary'!BV200="Yes"),100-OFFSET('Water Data'!$D$5,0,10*ROW('Water Data'!D194)),NA())</f>
        <v>#N/A</v>
      </c>
      <c r="H200" s="60" t="e">
        <f ca="true">+IF(AND(ISNUMBER(OFFSET('Water Data'!$D$7,0,10*ROW('Water Data'!D194))),'Data Summary'!BW200="Yes"),OFFSET('Water Data'!$D$7,0,10*ROW('Water Data'!D194)),NA())</f>
        <v>#N/A</v>
      </c>
      <c r="I200" s="60" t="e">
        <f ca="true">+IF(AND(ISNUMBER(OFFSET('Water Data'!$D$10,0,10*ROW('Water Data'!D194))),'Data Summary'!BX200="Yes"),OFFSET('Water Data'!$D$10,0,10*ROW('Water Data'!D194)),NA())</f>
        <v>#N/A</v>
      </c>
      <c r="J200" s="60" t="e">
        <f ca="true">+IF(AND(ISNUMBER(OFFSET('Water Data'!$E$5,0,10*ROW('Water Data'!E194))),'Data Summary'!BY200="Yes"),100-OFFSET('Water Data'!$E$5,0,10*ROW('Water Data'!E194)),NA())</f>
        <v>#N/A</v>
      </c>
      <c r="K200" s="60" t="e">
        <f ca="true">+IF(AND(ISNUMBER(OFFSET('Water Data'!$E$7,0,10*ROW('Water Data'!E194))),'Data Summary'!BZ200="Yes"),OFFSET('Water Data'!$E$7,0,10*ROW('Water Data'!E194)),NA())</f>
        <v>#N/A</v>
      </c>
      <c r="L200" s="60" t="e">
        <f ca="true">+IF(AND(ISNUMBER(OFFSET('Water Data'!$E$10,0,10*ROW('Water Data'!E194))),'Data Summary'!CA200="Yes"),OFFSET('Water Data'!$E$10,0,10*ROW('Water Data'!E194)),NA())</f>
        <v>#N/A</v>
      </c>
      <c r="M200" s="60" t="e">
        <f ca="true">+IF(AND(ISNUMBER(OFFSET('Water Data'!$F$5,0,10*ROW('Water Data'!F194))),'Data Summary'!CB200="Yes"),100-OFFSET('Water Data'!$F$5,0,10*ROW('Water Data'!F194)),NA())</f>
        <v>#N/A</v>
      </c>
      <c r="N200" s="60" t="e">
        <f ca="true">+IF(AND(ISNUMBER(OFFSET('Water Data'!$F$7,0,10*ROW('Water Data'!F194))),'Data Summary'!CC200="Yes"),OFFSET('Water Data'!$F$7,0,10*ROW('Water Data'!F194)),NA())</f>
        <v>#N/A</v>
      </c>
      <c r="O200" s="60" t="e">
        <f ca="true">+IF(AND(ISNUMBER(OFFSET('Water Data'!$F$10,0,10*ROW('Water Data'!F194))),'Data Summary'!CD200="Yes"),OFFSET('Water Data'!$F$10,0,10*ROW('Water Data'!F194)),NA())</f>
        <v>#N/A</v>
      </c>
      <c r="P200" s="60" t="e">
        <f ca="true">+IF(AND(ISNUMBER(OFFSET('Water Data'!$G$5,0,10*ROW('Water Data'!G194))),'Data Summary'!CE200="Yes"),100-OFFSET('Water Data'!$G$5,0,10*ROW('Water Data'!G194)),NA())</f>
        <v>#N/A</v>
      </c>
      <c r="Q200" s="60" t="e">
        <f ca="true">+IF(AND(ISNUMBER(OFFSET('Water Data'!$G$7,0,10*ROW('Water Data'!G194))),'Data Summary'!CF200="Yes"),OFFSET('Water Data'!$G$7,0,10*ROW('Water Data'!G194)),NA())</f>
        <v>#N/A</v>
      </c>
      <c r="R200" s="60" t="e">
        <f ca="true">+IF(AND(ISNUMBER(OFFSET('Water Data'!$G$10,0,10*ROW('Water Data'!G194))),'Data Summary'!CG200="Yes"),OFFSET('Water Data'!$G$10,0,10*ROW('Water Data'!G194)),NA())</f>
        <v>#N/A</v>
      </c>
      <c r="S200" s="60" t="e">
        <f ca="true">+IF(AND(ISNUMBER(OFFSET('Water Data'!$H$5,0,10*ROW('Water Data'!H194))),'Data Summary'!CH200="Yes"),100-OFFSET('Water Data'!$H$5,0,10*ROW('Water Data'!H194)),NA())</f>
        <v>#N/A</v>
      </c>
      <c r="T200" s="60" t="e">
        <f ca="true">+IF(AND(ISNUMBER(OFFSET('Water Data'!$H$7,0,10*ROW('Water Data'!H194))),'Data Summary'!CI200="Yes"),OFFSET('Water Data'!$H$7,0,10*ROW('Water Data'!H194)),NA())</f>
        <v>#N/A</v>
      </c>
      <c r="U200" s="60" t="e">
        <f ca="true">+IF(AND(ISNUMBER(OFFSET('Water Data'!$H$10,0,10*ROW('Water Data'!H194))),'Data Summary'!CJ200="Yes"),OFFSET('Water Data'!$H$10,0,10*ROW('Water Data'!H194)),NA())</f>
        <v>#N/A</v>
      </c>
      <c r="V200" s="106" t="e">
        <f ca="true">+IF(AND(ISNUMBER(OFFSET('Sanitation Data'!$C$5,0,10*ROW('Sanitation Data'!C194))),'Data Summary'!CK200="Yes"),100-OFFSET('Sanitation Data'!$C$5,0,10*ROW('Sanitation Data'!C194)),NA())</f>
        <v>#N/A</v>
      </c>
      <c r="W200" s="106" t="e">
        <f ca="true">+IF(AND(ISNUMBER(OFFSET('Sanitation Data'!$C$7,0,10*ROW('Sanitation Data'!C194))),'Data Summary'!CL200="Yes"),OFFSET('Sanitation Data'!$C$7,0,10*ROW('Sanitation Data'!C194)),NA())</f>
        <v>#N/A</v>
      </c>
      <c r="X200" s="106" t="e">
        <f ca="true">+IF(AND(ISNUMBER(OFFSET('Sanitation Data'!$C$11,0,10*ROW('Sanitation Data'!C194))),'Data Summary'!CM200="Yes"),OFFSET('Sanitation Data'!$C$11,0,10*ROW('Sanitation Data'!C194)),NA())</f>
        <v>#N/A</v>
      </c>
      <c r="Y200" s="106" t="e">
        <f ca="true">+IF(AND(ISNUMBER(OFFSET('Sanitation Data'!$C$12,0,10*ROW('Sanitation Data'!C194))),'Data Summary'!CN200="Yes"),OFFSET('Sanitation Data'!$C$12,0,10*ROW('Sanitation Data'!C194)),NA())</f>
        <v>#N/A</v>
      </c>
      <c r="Z200" s="106" t="e">
        <f ca="true">+IF(AND(ISNUMBER(OFFSET('Sanitation Data'!$C$13,0,10*ROW('Sanitation Data'!C194))),'Data Summary'!CO200="Yes"),OFFSET('Sanitation Data'!$C$13,0,10*ROW('Sanitation Data'!C194)),NA())</f>
        <v>#N/A</v>
      </c>
      <c r="AA200" s="106" t="e">
        <f ca="true">+IF(AND(ISNUMBER(OFFSET('Sanitation Data'!$D$5,0,10*ROW('Sanitation Data'!D194))),'Data Summary'!CP200="Yes"),100-OFFSET('Sanitation Data'!$D$5,0,10*ROW('Sanitation Data'!D194)),NA())</f>
        <v>#N/A</v>
      </c>
      <c r="AB200" s="106" t="e">
        <f ca="true">+IF(AND(ISNUMBER(OFFSET('Sanitation Data'!$D$7,0,10*ROW('Sanitation Data'!D194))),'Data Summary'!CQ200="Yes"),OFFSET('Sanitation Data'!$D$7,0,10*ROW('Sanitation Data'!D194)),NA())</f>
        <v>#N/A</v>
      </c>
      <c r="AC200" s="106" t="e">
        <f ca="true">+IF(AND(ISNUMBER(OFFSET('Sanitation Data'!$D$11,0,10*ROW('Sanitation Data'!D194))),'Data Summary'!CR200="Yes"),OFFSET('Sanitation Data'!$D$11,0,10*ROW('Sanitation Data'!D194)),NA())</f>
        <v>#N/A</v>
      </c>
      <c r="AD200" s="106" t="e">
        <f ca="true">+IF(AND(ISNUMBER(OFFSET('Sanitation Data'!$D$12,0,10*ROW('Sanitation Data'!D194))),'Data Summary'!CS200="Yes"),OFFSET('Sanitation Data'!$D$12,0,10*ROW('Sanitation Data'!D194)),NA())</f>
        <v>#N/A</v>
      </c>
      <c r="AE200" s="106" t="e">
        <f ca="true">+IF(AND(ISNUMBER(OFFSET('Sanitation Data'!$D$13,0,10*ROW('Sanitation Data'!D194))),'Data Summary'!CT200="Yes"),OFFSET('Sanitation Data'!$D$13,0,10*ROW('Sanitation Data'!D194)),NA())</f>
        <v>#N/A</v>
      </c>
      <c r="AF200" s="106" t="e">
        <f ca="true">+IF(AND(ISNUMBER(OFFSET('Sanitation Data'!$E$5,0,10*ROW('Sanitation Data'!E194))),'Data Summary'!CU200="Yes"),100-OFFSET('Sanitation Data'!$E$5,0,10*ROW('Sanitation Data'!E194)),NA())</f>
        <v>#N/A</v>
      </c>
      <c r="AG200" s="106" t="e">
        <f ca="true">+IF(AND(ISNUMBER(OFFSET('Sanitation Data'!$E$7,0,10*ROW('Sanitation Data'!E194))),'Data Summary'!CV200="Yes"),OFFSET('Sanitation Data'!$E$7,0,10*ROW('Sanitation Data'!E194)),NA())</f>
        <v>#N/A</v>
      </c>
      <c r="AH200" s="106" t="e">
        <f ca="true">+IF(AND(ISNUMBER(OFFSET('Sanitation Data'!$E$11,0,10*ROW('Sanitation Data'!E194))),'Data Summary'!CW200="Yes"),OFFSET('Sanitation Data'!$E$11,0,10*ROW('Sanitation Data'!E194)),NA())</f>
        <v>#N/A</v>
      </c>
      <c r="AI200" s="106" t="e">
        <f ca="true">+IF(AND(ISNUMBER(OFFSET('Sanitation Data'!$E$12,0,10*ROW('Sanitation Data'!E194))),'Data Summary'!CX200="Yes"),OFFSET('Sanitation Data'!$E$12,0,10*ROW('Sanitation Data'!E194)),NA())</f>
        <v>#N/A</v>
      </c>
      <c r="AJ200" s="106" t="e">
        <f ca="true">+IF(AND(ISNUMBER(OFFSET('Sanitation Data'!$E$13,0,10*ROW('Sanitation Data'!E194))),'Data Summary'!CY200="Yes"),OFFSET('Sanitation Data'!$E$13,0,10*ROW('Sanitation Data'!E194)),NA())</f>
        <v>#N/A</v>
      </c>
      <c r="AK200" s="106" t="e">
        <f ca="true">+IF(AND(ISNUMBER(OFFSET('Sanitation Data'!$F$5,0,10*ROW('Sanitation Data'!F194))),'Data Summary'!CZ200="Yes"),100-OFFSET('Sanitation Data'!$F$5,0,10*ROW('Sanitation Data'!F194)),NA())</f>
        <v>#N/A</v>
      </c>
      <c r="AL200" s="106" t="e">
        <f ca="true">+IF(AND(ISNUMBER(OFFSET('Sanitation Data'!$F$7,0,10*ROW('Sanitation Data'!F194))),'Data Summary'!DA200="Yes"),OFFSET('Sanitation Data'!$F$7,0,10*ROW('Sanitation Data'!F194)),NA())</f>
        <v>#N/A</v>
      </c>
      <c r="AM200" s="106" t="e">
        <f ca="true">+IF(AND(ISNUMBER(OFFSET('Sanitation Data'!$F$11,0,10*ROW('Sanitation Data'!F194))),'Data Summary'!DB200="Yes"),OFFSET('Sanitation Data'!$F$11,0,10*ROW('Sanitation Data'!F194)),NA())</f>
        <v>#N/A</v>
      </c>
      <c r="AN200" s="106" t="e">
        <f ca="true">+IF(AND(ISNUMBER(OFFSET('Sanitation Data'!$F$12,0,10*ROW('Sanitation Data'!F194))),'Data Summary'!DC200="Yes"),OFFSET('Sanitation Data'!$F$12,0,10*ROW('Sanitation Data'!F194)),NA())</f>
        <v>#N/A</v>
      </c>
      <c r="AO200" s="106" t="e">
        <f ca="true">+IF(AND(ISNUMBER(OFFSET('Sanitation Data'!$F$13,0,10*ROW('Sanitation Data'!F194))),'Data Summary'!DD200="Yes"),OFFSET('Sanitation Data'!$F$13,0,10*ROW('Sanitation Data'!F194)),NA())</f>
        <v>#N/A</v>
      </c>
      <c r="AP200" s="106" t="e">
        <f ca="true">+IF(AND(ISNUMBER(OFFSET('Sanitation Data'!$G$5,0,10*ROW('Sanitation Data'!G194))),'Data Summary'!DE200="Yes"),100-OFFSET('Sanitation Data'!$G$5,0,10*ROW('Sanitation Data'!G194)),NA())</f>
        <v>#N/A</v>
      </c>
      <c r="AQ200" s="106" t="e">
        <f ca="true">+IF(AND(ISNUMBER(OFFSET('Sanitation Data'!$G$7,0,10*ROW('Sanitation Data'!G194))),'Data Summary'!DF200="Yes"),OFFSET('Sanitation Data'!$G$7,0,10*ROW('Sanitation Data'!G194)),NA())</f>
        <v>#N/A</v>
      </c>
      <c r="AR200" s="106" t="e">
        <f ca="true">+IF(AND(ISNUMBER(OFFSET('Sanitation Data'!$G$11,0,10*ROW('Sanitation Data'!G194))),'Data Summary'!DG200="Yes"),OFFSET('Sanitation Data'!$G$11,0,10*ROW('Sanitation Data'!G194)),NA())</f>
        <v>#N/A</v>
      </c>
      <c r="AS200" s="106" t="e">
        <f ca="true">+IF(AND(ISNUMBER(OFFSET('Sanitation Data'!$G$12,0,10*ROW('Sanitation Data'!G194))),'Data Summary'!DH200="Yes"),OFFSET('Sanitation Data'!$G$12,0,10*ROW('Sanitation Data'!G194)),NA())</f>
        <v>#N/A</v>
      </c>
      <c r="AT200" s="106" t="e">
        <f ca="true">+IF(AND(ISNUMBER(OFFSET('Sanitation Data'!$G$13,0,10*ROW('Sanitation Data'!G194))),'Data Summary'!DI200="Yes"),OFFSET('Sanitation Data'!$G$13,0,10*ROW('Sanitation Data'!G194)),NA())</f>
        <v>#N/A</v>
      </c>
      <c r="AU200" s="106" t="e">
        <f ca="true">+IF(AND(ISNUMBER(OFFSET('Sanitation Data'!$H$5,0,10*ROW('Sanitation Data'!H194))),'Data Summary'!DJ200="Yes"),100-OFFSET('Sanitation Data'!$H$5,0,10*ROW('Sanitation Data'!H194)),NA())</f>
        <v>#N/A</v>
      </c>
      <c r="AV200" s="106" t="e">
        <f ca="true">+IF(AND(ISNUMBER(OFFSET('Sanitation Data'!$H$7,0,10*ROW('Sanitation Data'!H194))),'Data Summary'!DK200="Yes"),OFFSET('Sanitation Data'!$H$7,0,10*ROW('Sanitation Data'!H194)),NA())</f>
        <v>#N/A</v>
      </c>
      <c r="AW200" s="106" t="e">
        <f ca="true">+IF(AND(ISNUMBER(OFFSET('Sanitation Data'!$H$11,0,10*ROW('Sanitation Data'!H194))),'Data Summary'!DL200="Yes"),OFFSET('Sanitation Data'!$H$11,0,10*ROW('Sanitation Data'!H194)),NA())</f>
        <v>#N/A</v>
      </c>
      <c r="AX200" s="106" t="e">
        <f ca="true">+IF(AND(ISNUMBER(OFFSET('Sanitation Data'!$H$12,0,10*ROW('Sanitation Data'!H194))),'Data Summary'!DM200="Yes"),OFFSET('Sanitation Data'!$H$12,0,10*ROW('Sanitation Data'!H194)),NA())</f>
        <v>#N/A</v>
      </c>
      <c r="AY200" s="106" t="e">
        <f ca="true">+IF(AND(ISNUMBER(OFFSET('Sanitation Data'!$H$13,0,10*ROW('Sanitation Data'!H194))),'Data Summary'!DN200="Yes"),OFFSET('Sanitation Data'!$H$13,0,10*ROW('Sanitation Data'!H194)),NA())</f>
        <v>#N/A</v>
      </c>
      <c r="AZ200" s="111" t="e">
        <f ca="true">+IF(AND(ISNUMBER(OFFSET('Hygiene Data'!$C$6,0,10*ROW('Hygiene Data'!C194))),'Data Summary'!DO200="Yes"),OFFSET('Hygiene Data'!$C$6,0,10*ROW('Hygiene Data'!C194)),NA())</f>
        <v>#N/A</v>
      </c>
      <c r="BA200" s="111" t="e">
        <f ca="true">+IF(AND(ISNUMBER(OFFSET('Hygiene Data'!$C$8,0,10*ROW('Hygiene Data'!C194))),'Data Summary'!DP200="Yes"),OFFSET('Hygiene Data'!$C$8,0,10*ROW('Hygiene Data'!C194)),NA())</f>
        <v>#N/A</v>
      </c>
      <c r="BB200" s="111" t="e">
        <f ca="true">+IF(AND(ISNUMBER(OFFSET('Hygiene Data'!$C$10,0,10*ROW('Hygiene Data'!C194))),'Data Summary'!DQ200="Yes"),OFFSET('Hygiene Data'!$C$10,0,10*ROW('Hygiene Data'!C194)),NA())</f>
        <v>#N/A</v>
      </c>
      <c r="BC200" s="111" t="e">
        <f ca="true">+IF(AND(ISNUMBER(OFFSET('Hygiene Data'!$D$6,0,10*ROW('Hygiene Data'!D194))),'Data Summary'!DR200="Yes"),OFFSET('Hygiene Data'!$D$6,0,10*ROW('Hygiene Data'!D194)),NA())</f>
        <v>#N/A</v>
      </c>
      <c r="BD200" s="111" t="e">
        <f ca="true">+IF(AND(ISNUMBER(OFFSET('Hygiene Data'!$D$8,0,10*ROW('Hygiene Data'!D194))),'Data Summary'!DS200="Yes"),OFFSET('Hygiene Data'!$D$8,0,10*ROW('Hygiene Data'!D194)),NA())</f>
        <v>#N/A</v>
      </c>
      <c r="BE200" s="111" t="e">
        <f ca="true">+IF(AND(ISNUMBER(OFFSET('Hygiene Data'!$D$10,0,10*ROW('Hygiene Data'!D194))),'Data Summary'!DT200="Yes"),OFFSET('Hygiene Data'!$D$10,0,10*ROW('Hygiene Data'!D194)),NA())</f>
        <v>#N/A</v>
      </c>
      <c r="BF200" s="111" t="e">
        <f ca="true">+IF(AND(ISNUMBER(OFFSET('Hygiene Data'!$E$6,0,10*ROW('Hygiene Data'!E194))),'Data Summary'!DU200="Yes"),OFFSET('Hygiene Data'!$E$6,0,10*ROW('Hygiene Data'!E194)),NA())</f>
        <v>#N/A</v>
      </c>
      <c r="BG200" s="111" t="e">
        <f ca="true">+IF(AND(ISNUMBER(OFFSET('Hygiene Data'!$E$8,0,10*ROW('Hygiene Data'!E194))),'Data Summary'!DV200="Yes"),OFFSET('Hygiene Data'!$E$8,0,10*ROW('Hygiene Data'!E194)),NA())</f>
        <v>#N/A</v>
      </c>
      <c r="BH200" s="111" t="e">
        <f ca="true">+IF(AND(ISNUMBER(OFFSET('Hygiene Data'!$E$10,0,10*ROW('Hygiene Data'!E194))),'Data Summary'!DW200="Yes"),OFFSET('Hygiene Data'!$E$10,0,10*ROW('Hygiene Data'!E194)),NA())</f>
        <v>#N/A</v>
      </c>
      <c r="BI200" s="111" t="e">
        <f ca="true">+IF(AND(ISNUMBER(OFFSET('Hygiene Data'!$F$6,0,10*ROW('Hygiene Data'!F194))),'Data Summary'!DX200="Yes"),OFFSET('Hygiene Data'!$F$6,0,10*ROW('Hygiene Data'!F194)),NA())</f>
        <v>#N/A</v>
      </c>
      <c r="BJ200" s="111" t="e">
        <f ca="true">+IF(AND(ISNUMBER(OFFSET('Hygiene Data'!$F$8,0,10*ROW('Hygiene Data'!F194))),'Data Summary'!DY200="Yes"),OFFSET('Hygiene Data'!$F$8,0,10*ROW('Hygiene Data'!F194)),NA())</f>
        <v>#N/A</v>
      </c>
      <c r="BK200" s="111" t="e">
        <f ca="true">+IF(AND(ISNUMBER(OFFSET('Hygiene Data'!$F$10,0,10*ROW('Hygiene Data'!F194))),'Data Summary'!DZ200="Yes"),OFFSET('Hygiene Data'!$F$10,0,10*ROW('Hygiene Data'!F194)),NA())</f>
        <v>#N/A</v>
      </c>
      <c r="BL200" s="111" t="e">
        <f ca="true">+IF(AND(ISNUMBER(OFFSET('Hygiene Data'!$G$6,0,10*ROW('Hygiene Data'!G194))),'Data Summary'!EA200="Yes"),OFFSET('Hygiene Data'!$G$6,0,10*ROW('Hygiene Data'!G194)),NA())</f>
        <v>#N/A</v>
      </c>
      <c r="BM200" s="111" t="e">
        <f ca="true">+IF(AND(ISNUMBER(OFFSET('Hygiene Data'!$G$8,0,10*ROW('Hygiene Data'!G194))),'Data Summary'!EB200="Yes"),OFFSET('Hygiene Data'!$G$8,0,10*ROW('Hygiene Data'!G194)),NA())</f>
        <v>#N/A</v>
      </c>
      <c r="BN200" s="111" t="e">
        <f ca="true">+IF(AND(ISNUMBER(OFFSET('Hygiene Data'!$G$10,0,10*ROW('Hygiene Data'!G194))),'Data Summary'!EC200="Yes"),OFFSET('Hygiene Data'!$G$10,0,10*ROW('Hygiene Data'!G194)),NA())</f>
        <v>#N/A</v>
      </c>
      <c r="BO200" s="111" t="e">
        <f ca="true">+IF(AND(ISNUMBER(OFFSET('Hygiene Data'!$H$6,0,10*ROW('Hygiene Data'!H194))),'Data Summary'!ED200="Yes"),OFFSET('Hygiene Data'!$H$6,0,10*ROW('Hygiene Data'!H194)),NA())</f>
        <v>#N/A</v>
      </c>
      <c r="BP200" s="111" t="e">
        <f ca="true">+IF(AND(ISNUMBER(OFFSET('Hygiene Data'!$H$8,0,10*ROW('Hygiene Data'!H194))),'Data Summary'!EE200="Yes"),OFFSET('Hygiene Data'!$H$8,0,10*ROW('Hygiene Data'!H194)),NA())</f>
        <v>#N/A</v>
      </c>
      <c r="BQ200" s="111" t="e">
        <f ca="true">+IF(AND(ISNUMBER(OFFSET('Hygiene Data'!$H$10,0,10*ROW('Hygiene Data'!H194))),'Data Summary'!EF200="Yes"),OFFSET('Hygiene Data'!$H$10,0,10*ROW('Hygiene Data'!H194)),NA())</f>
        <v>#N/A</v>
      </c>
    </row>
    <row r="201" x14ac:dyDescent="0.2">
      <c r="A201" s="59" t="e">
        <f ca="true">+IF(OFFSET('Water Data'!$B$1,0,10*ROW('Water Data'!B195))="",NA(),OFFSET('Water Data'!$B$1,0,10*ROW('Water Data'!B195)))</f>
        <v>#N/A</v>
      </c>
      <c r="B201" s="59" t="e">
        <f ca="true">+IF(OFFSET('Water Data'!$A$3,0,10*ROW('Water Data'!A198))="",NA(),OFFSET('Water Data'!$A$3,0,10*ROW('Water Data'!A198)))</f>
        <v>#N/A</v>
      </c>
      <c r="C201" s="59" t="e">
        <f ca="true">+IF(OFFSET('Water Data'!$C$3,0,10*ROW('Water Data'!C198))="",NA(),OFFSET('Water Data'!$C$3,0,10*ROW('Water Data'!C198)))</f>
        <v>#N/A</v>
      </c>
      <c r="D201" s="60" t="e">
        <f ca="true">+IF(AND(ISNUMBER(OFFSET('Water Data'!$C$5,0,10*ROW('Water Data'!C195))),'Data Summary'!BS201="Yes"),100-OFFSET('Water Data'!$C$5,0,10*ROW('Water Data'!C195)),NA())</f>
        <v>#N/A</v>
      </c>
      <c r="E201" s="60" t="e">
        <f ca="true">+IF(AND(ISNUMBER(OFFSET('Water Data'!$C$7,0,10*ROW('Water Data'!C195))),'Data Summary'!BT201="Yes"),OFFSET('Water Data'!$C$7,0,10*ROW('Water Data'!C195)),NA())</f>
        <v>#N/A</v>
      </c>
      <c r="F201" s="60" t="e">
        <f ca="true">+IF(AND(ISNUMBER(OFFSET('Water Data'!$C$10,0,10*ROW('Water Data'!C195))),'Data Summary'!BU201="Yes"),OFFSET('Water Data'!$C$10,0,10*ROW('Water Data'!C195)),NA())</f>
        <v>#N/A</v>
      </c>
      <c r="G201" s="60" t="e">
        <f ca="true">+IF(AND(ISNUMBER(OFFSET('Water Data'!$D$5,0,10*ROW('Water Data'!D195))),'Data Summary'!BV201="Yes"),100-OFFSET('Water Data'!$D$5,0,10*ROW('Water Data'!D195)),NA())</f>
        <v>#N/A</v>
      </c>
      <c r="H201" s="60" t="e">
        <f ca="true">+IF(AND(ISNUMBER(OFFSET('Water Data'!$D$7,0,10*ROW('Water Data'!D195))),'Data Summary'!BW201="Yes"),OFFSET('Water Data'!$D$7,0,10*ROW('Water Data'!D195)),NA())</f>
        <v>#N/A</v>
      </c>
      <c r="I201" s="60" t="e">
        <f ca="true">+IF(AND(ISNUMBER(OFFSET('Water Data'!$D$10,0,10*ROW('Water Data'!D195))),'Data Summary'!BX201="Yes"),OFFSET('Water Data'!$D$10,0,10*ROW('Water Data'!D195)),NA())</f>
        <v>#N/A</v>
      </c>
      <c r="J201" s="60" t="e">
        <f ca="true">+IF(AND(ISNUMBER(OFFSET('Water Data'!$E$5,0,10*ROW('Water Data'!E195))),'Data Summary'!BY201="Yes"),100-OFFSET('Water Data'!$E$5,0,10*ROW('Water Data'!E195)),NA())</f>
        <v>#N/A</v>
      </c>
      <c r="K201" s="60" t="e">
        <f ca="true">+IF(AND(ISNUMBER(OFFSET('Water Data'!$E$7,0,10*ROW('Water Data'!E195))),'Data Summary'!BZ201="Yes"),OFFSET('Water Data'!$E$7,0,10*ROW('Water Data'!E195)),NA())</f>
        <v>#N/A</v>
      </c>
      <c r="L201" s="60" t="e">
        <f ca="true">+IF(AND(ISNUMBER(OFFSET('Water Data'!$E$10,0,10*ROW('Water Data'!E195))),'Data Summary'!CA201="Yes"),OFFSET('Water Data'!$E$10,0,10*ROW('Water Data'!E195)),NA())</f>
        <v>#N/A</v>
      </c>
      <c r="M201" s="60" t="e">
        <f ca="true">+IF(AND(ISNUMBER(OFFSET('Water Data'!$F$5,0,10*ROW('Water Data'!F195))),'Data Summary'!CB201="Yes"),100-OFFSET('Water Data'!$F$5,0,10*ROW('Water Data'!F195)),NA())</f>
        <v>#N/A</v>
      </c>
      <c r="N201" s="60" t="e">
        <f ca="true">+IF(AND(ISNUMBER(OFFSET('Water Data'!$F$7,0,10*ROW('Water Data'!F195))),'Data Summary'!CC201="Yes"),OFFSET('Water Data'!$F$7,0,10*ROW('Water Data'!F195)),NA())</f>
        <v>#N/A</v>
      </c>
      <c r="O201" s="60" t="e">
        <f ca="true">+IF(AND(ISNUMBER(OFFSET('Water Data'!$F$10,0,10*ROW('Water Data'!F195))),'Data Summary'!CD201="Yes"),OFFSET('Water Data'!$F$10,0,10*ROW('Water Data'!F195)),NA())</f>
        <v>#N/A</v>
      </c>
      <c r="P201" s="60" t="e">
        <f ca="true">+IF(AND(ISNUMBER(OFFSET('Water Data'!$G$5,0,10*ROW('Water Data'!G195))),'Data Summary'!CE201="Yes"),100-OFFSET('Water Data'!$G$5,0,10*ROW('Water Data'!G195)),NA())</f>
        <v>#N/A</v>
      </c>
      <c r="Q201" s="60" t="e">
        <f ca="true">+IF(AND(ISNUMBER(OFFSET('Water Data'!$G$7,0,10*ROW('Water Data'!G195))),'Data Summary'!CF201="Yes"),OFFSET('Water Data'!$G$7,0,10*ROW('Water Data'!G195)),NA())</f>
        <v>#N/A</v>
      </c>
      <c r="R201" s="60" t="e">
        <f ca="true">+IF(AND(ISNUMBER(OFFSET('Water Data'!$G$10,0,10*ROW('Water Data'!G195))),'Data Summary'!CG201="Yes"),OFFSET('Water Data'!$G$10,0,10*ROW('Water Data'!G195)),NA())</f>
        <v>#N/A</v>
      </c>
      <c r="S201" s="60" t="e">
        <f ca="true">+IF(AND(ISNUMBER(OFFSET('Water Data'!$H$5,0,10*ROW('Water Data'!H195))),'Data Summary'!CH201="Yes"),100-OFFSET('Water Data'!$H$5,0,10*ROW('Water Data'!H195)),NA())</f>
        <v>#N/A</v>
      </c>
      <c r="T201" s="60" t="e">
        <f ca="true">+IF(AND(ISNUMBER(OFFSET('Water Data'!$H$7,0,10*ROW('Water Data'!H195))),'Data Summary'!CI201="Yes"),OFFSET('Water Data'!$H$7,0,10*ROW('Water Data'!H195)),NA())</f>
        <v>#N/A</v>
      </c>
      <c r="U201" s="60" t="e">
        <f ca="true">+IF(AND(ISNUMBER(OFFSET('Water Data'!$H$10,0,10*ROW('Water Data'!H195))),'Data Summary'!CJ201="Yes"),OFFSET('Water Data'!$H$10,0,10*ROW('Water Data'!H195)),NA())</f>
        <v>#N/A</v>
      </c>
      <c r="V201" s="106" t="e">
        <f ca="true">+IF(AND(ISNUMBER(OFFSET('Sanitation Data'!$C$5,0,10*ROW('Sanitation Data'!C195))),'Data Summary'!CK201="Yes"),100-OFFSET('Sanitation Data'!$C$5,0,10*ROW('Sanitation Data'!C195)),NA())</f>
        <v>#N/A</v>
      </c>
      <c r="W201" s="106" t="e">
        <f ca="true">+IF(AND(ISNUMBER(OFFSET('Sanitation Data'!$C$7,0,10*ROW('Sanitation Data'!C195))),'Data Summary'!CL201="Yes"),OFFSET('Sanitation Data'!$C$7,0,10*ROW('Sanitation Data'!C195)),NA())</f>
        <v>#N/A</v>
      </c>
      <c r="X201" s="106" t="e">
        <f ca="true">+IF(AND(ISNUMBER(OFFSET('Sanitation Data'!$C$11,0,10*ROW('Sanitation Data'!C195))),'Data Summary'!CM201="Yes"),OFFSET('Sanitation Data'!$C$11,0,10*ROW('Sanitation Data'!C195)),NA())</f>
        <v>#N/A</v>
      </c>
      <c r="Y201" s="106" t="e">
        <f ca="true">+IF(AND(ISNUMBER(OFFSET('Sanitation Data'!$C$12,0,10*ROW('Sanitation Data'!C195))),'Data Summary'!CN201="Yes"),OFFSET('Sanitation Data'!$C$12,0,10*ROW('Sanitation Data'!C195)),NA())</f>
        <v>#N/A</v>
      </c>
      <c r="Z201" s="106" t="e">
        <f ca="true">+IF(AND(ISNUMBER(OFFSET('Sanitation Data'!$C$13,0,10*ROW('Sanitation Data'!C195))),'Data Summary'!CO201="Yes"),OFFSET('Sanitation Data'!$C$13,0,10*ROW('Sanitation Data'!C195)),NA())</f>
        <v>#N/A</v>
      </c>
      <c r="AA201" s="106" t="e">
        <f ca="true">+IF(AND(ISNUMBER(OFFSET('Sanitation Data'!$D$5,0,10*ROW('Sanitation Data'!D195))),'Data Summary'!CP201="Yes"),100-OFFSET('Sanitation Data'!$D$5,0,10*ROW('Sanitation Data'!D195)),NA())</f>
        <v>#N/A</v>
      </c>
      <c r="AB201" s="106" t="e">
        <f ca="true">+IF(AND(ISNUMBER(OFFSET('Sanitation Data'!$D$7,0,10*ROW('Sanitation Data'!D195))),'Data Summary'!CQ201="Yes"),OFFSET('Sanitation Data'!$D$7,0,10*ROW('Sanitation Data'!D195)),NA())</f>
        <v>#N/A</v>
      </c>
      <c r="AC201" s="106" t="e">
        <f ca="true">+IF(AND(ISNUMBER(OFFSET('Sanitation Data'!$D$11,0,10*ROW('Sanitation Data'!D195))),'Data Summary'!CR201="Yes"),OFFSET('Sanitation Data'!$D$11,0,10*ROW('Sanitation Data'!D195)),NA())</f>
        <v>#N/A</v>
      </c>
      <c r="AD201" s="106" t="e">
        <f ca="true">+IF(AND(ISNUMBER(OFFSET('Sanitation Data'!$D$12,0,10*ROW('Sanitation Data'!D195))),'Data Summary'!CS201="Yes"),OFFSET('Sanitation Data'!$D$12,0,10*ROW('Sanitation Data'!D195)),NA())</f>
        <v>#N/A</v>
      </c>
      <c r="AE201" s="106" t="e">
        <f ca="true">+IF(AND(ISNUMBER(OFFSET('Sanitation Data'!$D$13,0,10*ROW('Sanitation Data'!D195))),'Data Summary'!CT201="Yes"),OFFSET('Sanitation Data'!$D$13,0,10*ROW('Sanitation Data'!D195)),NA())</f>
        <v>#N/A</v>
      </c>
      <c r="AF201" s="106" t="e">
        <f ca="true">+IF(AND(ISNUMBER(OFFSET('Sanitation Data'!$E$5,0,10*ROW('Sanitation Data'!E195))),'Data Summary'!CU201="Yes"),100-OFFSET('Sanitation Data'!$E$5,0,10*ROW('Sanitation Data'!E195)),NA())</f>
        <v>#N/A</v>
      </c>
      <c r="AG201" s="106" t="e">
        <f ca="true">+IF(AND(ISNUMBER(OFFSET('Sanitation Data'!$E$7,0,10*ROW('Sanitation Data'!E195))),'Data Summary'!CV201="Yes"),OFFSET('Sanitation Data'!$E$7,0,10*ROW('Sanitation Data'!E195)),NA())</f>
        <v>#N/A</v>
      </c>
      <c r="AH201" s="106" t="e">
        <f ca="true">+IF(AND(ISNUMBER(OFFSET('Sanitation Data'!$E$11,0,10*ROW('Sanitation Data'!E195))),'Data Summary'!CW201="Yes"),OFFSET('Sanitation Data'!$E$11,0,10*ROW('Sanitation Data'!E195)),NA())</f>
        <v>#N/A</v>
      </c>
      <c r="AI201" s="106" t="e">
        <f ca="true">+IF(AND(ISNUMBER(OFFSET('Sanitation Data'!$E$12,0,10*ROW('Sanitation Data'!E195))),'Data Summary'!CX201="Yes"),OFFSET('Sanitation Data'!$E$12,0,10*ROW('Sanitation Data'!E195)),NA())</f>
        <v>#N/A</v>
      </c>
      <c r="AJ201" s="106" t="e">
        <f ca="true">+IF(AND(ISNUMBER(OFFSET('Sanitation Data'!$E$13,0,10*ROW('Sanitation Data'!E195))),'Data Summary'!CY201="Yes"),OFFSET('Sanitation Data'!$E$13,0,10*ROW('Sanitation Data'!E195)),NA())</f>
        <v>#N/A</v>
      </c>
      <c r="AK201" s="106" t="e">
        <f ca="true">+IF(AND(ISNUMBER(OFFSET('Sanitation Data'!$F$5,0,10*ROW('Sanitation Data'!F195))),'Data Summary'!CZ201="Yes"),100-OFFSET('Sanitation Data'!$F$5,0,10*ROW('Sanitation Data'!F195)),NA())</f>
        <v>#N/A</v>
      </c>
      <c r="AL201" s="106" t="e">
        <f ca="true">+IF(AND(ISNUMBER(OFFSET('Sanitation Data'!$F$7,0,10*ROW('Sanitation Data'!F195))),'Data Summary'!DA201="Yes"),OFFSET('Sanitation Data'!$F$7,0,10*ROW('Sanitation Data'!F195)),NA())</f>
        <v>#N/A</v>
      </c>
      <c r="AM201" s="106" t="e">
        <f ca="true">+IF(AND(ISNUMBER(OFFSET('Sanitation Data'!$F$11,0,10*ROW('Sanitation Data'!F195))),'Data Summary'!DB201="Yes"),OFFSET('Sanitation Data'!$F$11,0,10*ROW('Sanitation Data'!F195)),NA())</f>
        <v>#N/A</v>
      </c>
      <c r="AN201" s="106" t="e">
        <f ca="true">+IF(AND(ISNUMBER(OFFSET('Sanitation Data'!$F$12,0,10*ROW('Sanitation Data'!F195))),'Data Summary'!DC201="Yes"),OFFSET('Sanitation Data'!$F$12,0,10*ROW('Sanitation Data'!F195)),NA())</f>
        <v>#N/A</v>
      </c>
      <c r="AO201" s="106" t="e">
        <f ca="true">+IF(AND(ISNUMBER(OFFSET('Sanitation Data'!$F$13,0,10*ROW('Sanitation Data'!F195))),'Data Summary'!DD201="Yes"),OFFSET('Sanitation Data'!$F$13,0,10*ROW('Sanitation Data'!F195)),NA())</f>
        <v>#N/A</v>
      </c>
      <c r="AP201" s="106" t="e">
        <f ca="true">+IF(AND(ISNUMBER(OFFSET('Sanitation Data'!$G$5,0,10*ROW('Sanitation Data'!G195))),'Data Summary'!DE201="Yes"),100-OFFSET('Sanitation Data'!$G$5,0,10*ROW('Sanitation Data'!G195)),NA())</f>
        <v>#N/A</v>
      </c>
      <c r="AQ201" s="106" t="e">
        <f ca="true">+IF(AND(ISNUMBER(OFFSET('Sanitation Data'!$G$7,0,10*ROW('Sanitation Data'!G195))),'Data Summary'!DF201="Yes"),OFFSET('Sanitation Data'!$G$7,0,10*ROW('Sanitation Data'!G195)),NA())</f>
        <v>#N/A</v>
      </c>
      <c r="AR201" s="106" t="e">
        <f ca="true">+IF(AND(ISNUMBER(OFFSET('Sanitation Data'!$G$11,0,10*ROW('Sanitation Data'!G195))),'Data Summary'!DG201="Yes"),OFFSET('Sanitation Data'!$G$11,0,10*ROW('Sanitation Data'!G195)),NA())</f>
        <v>#N/A</v>
      </c>
      <c r="AS201" s="106" t="e">
        <f ca="true">+IF(AND(ISNUMBER(OFFSET('Sanitation Data'!$G$12,0,10*ROW('Sanitation Data'!G195))),'Data Summary'!DH201="Yes"),OFFSET('Sanitation Data'!$G$12,0,10*ROW('Sanitation Data'!G195)),NA())</f>
        <v>#N/A</v>
      </c>
      <c r="AT201" s="106" t="e">
        <f ca="true">+IF(AND(ISNUMBER(OFFSET('Sanitation Data'!$G$13,0,10*ROW('Sanitation Data'!G195))),'Data Summary'!DI201="Yes"),OFFSET('Sanitation Data'!$G$13,0,10*ROW('Sanitation Data'!G195)),NA())</f>
        <v>#N/A</v>
      </c>
      <c r="AU201" s="106" t="e">
        <f ca="true">+IF(AND(ISNUMBER(OFFSET('Sanitation Data'!$H$5,0,10*ROW('Sanitation Data'!H195))),'Data Summary'!DJ201="Yes"),100-OFFSET('Sanitation Data'!$H$5,0,10*ROW('Sanitation Data'!H195)),NA())</f>
        <v>#N/A</v>
      </c>
      <c r="AV201" s="106" t="e">
        <f ca="true">+IF(AND(ISNUMBER(OFFSET('Sanitation Data'!$H$7,0,10*ROW('Sanitation Data'!H195))),'Data Summary'!DK201="Yes"),OFFSET('Sanitation Data'!$H$7,0,10*ROW('Sanitation Data'!H195)),NA())</f>
        <v>#N/A</v>
      </c>
      <c r="AW201" s="106" t="e">
        <f ca="true">+IF(AND(ISNUMBER(OFFSET('Sanitation Data'!$H$11,0,10*ROW('Sanitation Data'!H195))),'Data Summary'!DL201="Yes"),OFFSET('Sanitation Data'!$H$11,0,10*ROW('Sanitation Data'!H195)),NA())</f>
        <v>#N/A</v>
      </c>
      <c r="AX201" s="106" t="e">
        <f ca="true">+IF(AND(ISNUMBER(OFFSET('Sanitation Data'!$H$12,0,10*ROW('Sanitation Data'!H195))),'Data Summary'!DM201="Yes"),OFFSET('Sanitation Data'!$H$12,0,10*ROW('Sanitation Data'!H195)),NA())</f>
        <v>#N/A</v>
      </c>
      <c r="AY201" s="106" t="e">
        <f ca="true">+IF(AND(ISNUMBER(OFFSET('Sanitation Data'!$H$13,0,10*ROW('Sanitation Data'!H195))),'Data Summary'!DN201="Yes"),OFFSET('Sanitation Data'!$H$13,0,10*ROW('Sanitation Data'!H195)),NA())</f>
        <v>#N/A</v>
      </c>
      <c r="AZ201" s="111" t="e">
        <f ca="true">+IF(AND(ISNUMBER(OFFSET('Hygiene Data'!$C$6,0,10*ROW('Hygiene Data'!C195))),'Data Summary'!DO201="Yes"),OFFSET('Hygiene Data'!$C$6,0,10*ROW('Hygiene Data'!C195)),NA())</f>
        <v>#N/A</v>
      </c>
      <c r="BA201" s="111" t="e">
        <f ca="true">+IF(AND(ISNUMBER(OFFSET('Hygiene Data'!$C$8,0,10*ROW('Hygiene Data'!C195))),'Data Summary'!DP201="Yes"),OFFSET('Hygiene Data'!$C$8,0,10*ROW('Hygiene Data'!C195)),NA())</f>
        <v>#N/A</v>
      </c>
      <c r="BB201" s="111" t="e">
        <f ca="true">+IF(AND(ISNUMBER(OFFSET('Hygiene Data'!$C$10,0,10*ROW('Hygiene Data'!C195))),'Data Summary'!DQ201="Yes"),OFFSET('Hygiene Data'!$C$10,0,10*ROW('Hygiene Data'!C195)),NA())</f>
        <v>#N/A</v>
      </c>
      <c r="BC201" s="111" t="e">
        <f ca="true">+IF(AND(ISNUMBER(OFFSET('Hygiene Data'!$D$6,0,10*ROW('Hygiene Data'!D195))),'Data Summary'!DR201="Yes"),OFFSET('Hygiene Data'!$D$6,0,10*ROW('Hygiene Data'!D195)),NA())</f>
        <v>#N/A</v>
      </c>
      <c r="BD201" s="111" t="e">
        <f ca="true">+IF(AND(ISNUMBER(OFFSET('Hygiene Data'!$D$8,0,10*ROW('Hygiene Data'!D195))),'Data Summary'!DS201="Yes"),OFFSET('Hygiene Data'!$D$8,0,10*ROW('Hygiene Data'!D195)),NA())</f>
        <v>#N/A</v>
      </c>
      <c r="BE201" s="111" t="e">
        <f ca="true">+IF(AND(ISNUMBER(OFFSET('Hygiene Data'!$D$10,0,10*ROW('Hygiene Data'!D195))),'Data Summary'!DT201="Yes"),OFFSET('Hygiene Data'!$D$10,0,10*ROW('Hygiene Data'!D195)),NA())</f>
        <v>#N/A</v>
      </c>
      <c r="BF201" s="111" t="e">
        <f ca="true">+IF(AND(ISNUMBER(OFFSET('Hygiene Data'!$E$6,0,10*ROW('Hygiene Data'!E195))),'Data Summary'!DU201="Yes"),OFFSET('Hygiene Data'!$E$6,0,10*ROW('Hygiene Data'!E195)),NA())</f>
        <v>#N/A</v>
      </c>
      <c r="BG201" s="111" t="e">
        <f ca="true">+IF(AND(ISNUMBER(OFFSET('Hygiene Data'!$E$8,0,10*ROW('Hygiene Data'!E195))),'Data Summary'!DV201="Yes"),OFFSET('Hygiene Data'!$E$8,0,10*ROW('Hygiene Data'!E195)),NA())</f>
        <v>#N/A</v>
      </c>
      <c r="BH201" s="111" t="e">
        <f ca="true">+IF(AND(ISNUMBER(OFFSET('Hygiene Data'!$E$10,0,10*ROW('Hygiene Data'!E195))),'Data Summary'!DW201="Yes"),OFFSET('Hygiene Data'!$E$10,0,10*ROW('Hygiene Data'!E195)),NA())</f>
        <v>#N/A</v>
      </c>
      <c r="BI201" s="111" t="e">
        <f ca="true">+IF(AND(ISNUMBER(OFFSET('Hygiene Data'!$F$6,0,10*ROW('Hygiene Data'!F195))),'Data Summary'!DX201="Yes"),OFFSET('Hygiene Data'!$F$6,0,10*ROW('Hygiene Data'!F195)),NA())</f>
        <v>#N/A</v>
      </c>
      <c r="BJ201" s="111" t="e">
        <f ca="true">+IF(AND(ISNUMBER(OFFSET('Hygiene Data'!$F$8,0,10*ROW('Hygiene Data'!F195))),'Data Summary'!DY201="Yes"),OFFSET('Hygiene Data'!$F$8,0,10*ROW('Hygiene Data'!F195)),NA())</f>
        <v>#N/A</v>
      </c>
      <c r="BK201" s="111" t="e">
        <f ca="true">+IF(AND(ISNUMBER(OFFSET('Hygiene Data'!$F$10,0,10*ROW('Hygiene Data'!F195))),'Data Summary'!DZ201="Yes"),OFFSET('Hygiene Data'!$F$10,0,10*ROW('Hygiene Data'!F195)),NA())</f>
        <v>#N/A</v>
      </c>
      <c r="BL201" s="111" t="e">
        <f ca="true">+IF(AND(ISNUMBER(OFFSET('Hygiene Data'!$G$6,0,10*ROW('Hygiene Data'!G195))),'Data Summary'!EA201="Yes"),OFFSET('Hygiene Data'!$G$6,0,10*ROW('Hygiene Data'!G195)),NA())</f>
        <v>#N/A</v>
      </c>
      <c r="BM201" s="111" t="e">
        <f ca="true">+IF(AND(ISNUMBER(OFFSET('Hygiene Data'!$G$8,0,10*ROW('Hygiene Data'!G195))),'Data Summary'!EB201="Yes"),OFFSET('Hygiene Data'!$G$8,0,10*ROW('Hygiene Data'!G195)),NA())</f>
        <v>#N/A</v>
      </c>
      <c r="BN201" s="111" t="e">
        <f ca="true">+IF(AND(ISNUMBER(OFFSET('Hygiene Data'!$G$10,0,10*ROW('Hygiene Data'!G195))),'Data Summary'!EC201="Yes"),OFFSET('Hygiene Data'!$G$10,0,10*ROW('Hygiene Data'!G195)),NA())</f>
        <v>#N/A</v>
      </c>
      <c r="BO201" s="111" t="e">
        <f ca="true">+IF(AND(ISNUMBER(OFFSET('Hygiene Data'!$H$6,0,10*ROW('Hygiene Data'!H195))),'Data Summary'!ED201="Yes"),OFFSET('Hygiene Data'!$H$6,0,10*ROW('Hygiene Data'!H195)),NA())</f>
        <v>#N/A</v>
      </c>
      <c r="BP201" s="111" t="e">
        <f ca="true">+IF(AND(ISNUMBER(OFFSET('Hygiene Data'!$H$8,0,10*ROW('Hygiene Data'!H195))),'Data Summary'!EE201="Yes"),OFFSET('Hygiene Data'!$H$8,0,10*ROW('Hygiene Data'!H195)),NA())</f>
        <v>#N/A</v>
      </c>
      <c r="BQ201" s="111" t="e">
        <f ca="true">+IF(AND(ISNUMBER(OFFSET('Hygiene Data'!$H$10,0,10*ROW('Hygiene Data'!H195))),'Data Summary'!EF201="Yes"),OFFSET('Hygiene Data'!$H$10,0,10*ROW('Hygiene Data'!H195)),NA())</f>
        <v>#N/A</v>
      </c>
    </row>
    <row r="202" x14ac:dyDescent="0.2">
      <c r="A202" s="59" t="e">
        <f ca="true">+IF(OFFSET('Water Data'!$B$1,0,10*ROW('Water Data'!B196))="",NA(),OFFSET('Water Data'!$B$1,0,10*ROW('Water Data'!B196)))</f>
        <v>#N/A</v>
      </c>
      <c r="B202" s="59" t="e">
        <f ca="true">+IF(OFFSET('Water Data'!$A$3,0,10*ROW('Water Data'!A199))="",NA(),OFFSET('Water Data'!$A$3,0,10*ROW('Water Data'!A199)))</f>
        <v>#N/A</v>
      </c>
      <c r="C202" s="59" t="e">
        <f ca="true">+IF(OFFSET('Water Data'!$C$3,0,10*ROW('Water Data'!C199))="",NA(),OFFSET('Water Data'!$C$3,0,10*ROW('Water Data'!C199)))</f>
        <v>#N/A</v>
      </c>
      <c r="D202" s="60" t="e">
        <f ca="true">+IF(AND(ISNUMBER(OFFSET('Water Data'!$C$5,0,10*ROW('Water Data'!C196))),'Data Summary'!BS202="Yes"),100-OFFSET('Water Data'!$C$5,0,10*ROW('Water Data'!C196)),NA())</f>
        <v>#N/A</v>
      </c>
      <c r="E202" s="60" t="e">
        <f ca="true">+IF(AND(ISNUMBER(OFFSET('Water Data'!$C$7,0,10*ROW('Water Data'!C196))),'Data Summary'!BT202="Yes"),OFFSET('Water Data'!$C$7,0,10*ROW('Water Data'!C196)),NA())</f>
        <v>#N/A</v>
      </c>
      <c r="F202" s="60" t="e">
        <f ca="true">+IF(AND(ISNUMBER(OFFSET('Water Data'!$C$10,0,10*ROW('Water Data'!C196))),'Data Summary'!BU202="Yes"),OFFSET('Water Data'!$C$10,0,10*ROW('Water Data'!C196)),NA())</f>
        <v>#N/A</v>
      </c>
      <c r="G202" s="60" t="e">
        <f ca="true">+IF(AND(ISNUMBER(OFFSET('Water Data'!$D$5,0,10*ROW('Water Data'!D196))),'Data Summary'!BV202="Yes"),100-OFFSET('Water Data'!$D$5,0,10*ROW('Water Data'!D196)),NA())</f>
        <v>#N/A</v>
      </c>
      <c r="H202" s="60" t="e">
        <f ca="true">+IF(AND(ISNUMBER(OFFSET('Water Data'!$D$7,0,10*ROW('Water Data'!D196))),'Data Summary'!BW202="Yes"),OFFSET('Water Data'!$D$7,0,10*ROW('Water Data'!D196)),NA())</f>
        <v>#N/A</v>
      </c>
      <c r="I202" s="60" t="e">
        <f ca="true">+IF(AND(ISNUMBER(OFFSET('Water Data'!$D$10,0,10*ROW('Water Data'!D196))),'Data Summary'!BX202="Yes"),OFFSET('Water Data'!$D$10,0,10*ROW('Water Data'!D196)),NA())</f>
        <v>#N/A</v>
      </c>
      <c r="J202" s="60" t="e">
        <f ca="true">+IF(AND(ISNUMBER(OFFSET('Water Data'!$E$5,0,10*ROW('Water Data'!E196))),'Data Summary'!BY202="Yes"),100-OFFSET('Water Data'!$E$5,0,10*ROW('Water Data'!E196)),NA())</f>
        <v>#N/A</v>
      </c>
      <c r="K202" s="60" t="e">
        <f ca="true">+IF(AND(ISNUMBER(OFFSET('Water Data'!$E$7,0,10*ROW('Water Data'!E196))),'Data Summary'!BZ202="Yes"),OFFSET('Water Data'!$E$7,0,10*ROW('Water Data'!E196)),NA())</f>
        <v>#N/A</v>
      </c>
      <c r="L202" s="60" t="e">
        <f ca="true">+IF(AND(ISNUMBER(OFFSET('Water Data'!$E$10,0,10*ROW('Water Data'!E196))),'Data Summary'!CA202="Yes"),OFFSET('Water Data'!$E$10,0,10*ROW('Water Data'!E196)),NA())</f>
        <v>#N/A</v>
      </c>
      <c r="M202" s="60" t="e">
        <f ca="true">+IF(AND(ISNUMBER(OFFSET('Water Data'!$F$5,0,10*ROW('Water Data'!F196))),'Data Summary'!CB202="Yes"),100-OFFSET('Water Data'!$F$5,0,10*ROW('Water Data'!F196)),NA())</f>
        <v>#N/A</v>
      </c>
      <c r="N202" s="60" t="e">
        <f ca="true">+IF(AND(ISNUMBER(OFFSET('Water Data'!$F$7,0,10*ROW('Water Data'!F196))),'Data Summary'!CC202="Yes"),OFFSET('Water Data'!$F$7,0,10*ROW('Water Data'!F196)),NA())</f>
        <v>#N/A</v>
      </c>
      <c r="O202" s="60" t="e">
        <f ca="true">+IF(AND(ISNUMBER(OFFSET('Water Data'!$F$10,0,10*ROW('Water Data'!F196))),'Data Summary'!CD202="Yes"),OFFSET('Water Data'!$F$10,0,10*ROW('Water Data'!F196)),NA())</f>
        <v>#N/A</v>
      </c>
      <c r="P202" s="60" t="e">
        <f ca="true">+IF(AND(ISNUMBER(OFFSET('Water Data'!$G$5,0,10*ROW('Water Data'!G196))),'Data Summary'!CE202="Yes"),100-OFFSET('Water Data'!$G$5,0,10*ROW('Water Data'!G196)),NA())</f>
        <v>#N/A</v>
      </c>
      <c r="Q202" s="60" t="e">
        <f ca="true">+IF(AND(ISNUMBER(OFFSET('Water Data'!$G$7,0,10*ROW('Water Data'!G196))),'Data Summary'!CF202="Yes"),OFFSET('Water Data'!$G$7,0,10*ROW('Water Data'!G196)),NA())</f>
        <v>#N/A</v>
      </c>
      <c r="R202" s="60" t="e">
        <f ca="true">+IF(AND(ISNUMBER(OFFSET('Water Data'!$G$10,0,10*ROW('Water Data'!G196))),'Data Summary'!CG202="Yes"),OFFSET('Water Data'!$G$10,0,10*ROW('Water Data'!G196)),NA())</f>
        <v>#N/A</v>
      </c>
      <c r="S202" s="60" t="e">
        <f ca="true">+IF(AND(ISNUMBER(OFFSET('Water Data'!$H$5,0,10*ROW('Water Data'!H196))),'Data Summary'!CH202="Yes"),100-OFFSET('Water Data'!$H$5,0,10*ROW('Water Data'!H196)),NA())</f>
        <v>#N/A</v>
      </c>
      <c r="T202" s="60" t="e">
        <f ca="true">+IF(AND(ISNUMBER(OFFSET('Water Data'!$H$7,0,10*ROW('Water Data'!H196))),'Data Summary'!CI202="Yes"),OFFSET('Water Data'!$H$7,0,10*ROW('Water Data'!H196)),NA())</f>
        <v>#N/A</v>
      </c>
      <c r="U202" s="60" t="e">
        <f ca="true">+IF(AND(ISNUMBER(OFFSET('Water Data'!$H$10,0,10*ROW('Water Data'!H196))),'Data Summary'!CJ202="Yes"),OFFSET('Water Data'!$H$10,0,10*ROW('Water Data'!H196)),NA())</f>
        <v>#N/A</v>
      </c>
      <c r="V202" s="106" t="e">
        <f ca="true">+IF(AND(ISNUMBER(OFFSET('Sanitation Data'!$C$5,0,10*ROW('Sanitation Data'!C196))),'Data Summary'!CK202="Yes"),100-OFFSET('Sanitation Data'!$C$5,0,10*ROW('Sanitation Data'!C196)),NA())</f>
        <v>#N/A</v>
      </c>
      <c r="W202" s="106" t="e">
        <f ca="true">+IF(AND(ISNUMBER(OFFSET('Sanitation Data'!$C$7,0,10*ROW('Sanitation Data'!C196))),'Data Summary'!CL202="Yes"),OFFSET('Sanitation Data'!$C$7,0,10*ROW('Sanitation Data'!C196)),NA())</f>
        <v>#N/A</v>
      </c>
      <c r="X202" s="106" t="e">
        <f ca="true">+IF(AND(ISNUMBER(OFFSET('Sanitation Data'!$C$11,0,10*ROW('Sanitation Data'!C196))),'Data Summary'!CM202="Yes"),OFFSET('Sanitation Data'!$C$11,0,10*ROW('Sanitation Data'!C196)),NA())</f>
        <v>#N/A</v>
      </c>
      <c r="Y202" s="106" t="e">
        <f ca="true">+IF(AND(ISNUMBER(OFFSET('Sanitation Data'!$C$12,0,10*ROW('Sanitation Data'!C196))),'Data Summary'!CN202="Yes"),OFFSET('Sanitation Data'!$C$12,0,10*ROW('Sanitation Data'!C196)),NA())</f>
        <v>#N/A</v>
      </c>
      <c r="Z202" s="106" t="e">
        <f ca="true">+IF(AND(ISNUMBER(OFFSET('Sanitation Data'!$C$13,0,10*ROW('Sanitation Data'!C196))),'Data Summary'!CO202="Yes"),OFFSET('Sanitation Data'!$C$13,0,10*ROW('Sanitation Data'!C196)),NA())</f>
        <v>#N/A</v>
      </c>
      <c r="AA202" s="106" t="e">
        <f ca="true">+IF(AND(ISNUMBER(OFFSET('Sanitation Data'!$D$5,0,10*ROW('Sanitation Data'!D196))),'Data Summary'!CP202="Yes"),100-OFFSET('Sanitation Data'!$D$5,0,10*ROW('Sanitation Data'!D196)),NA())</f>
        <v>#N/A</v>
      </c>
      <c r="AB202" s="106" t="e">
        <f ca="true">+IF(AND(ISNUMBER(OFFSET('Sanitation Data'!$D$7,0,10*ROW('Sanitation Data'!D196))),'Data Summary'!CQ202="Yes"),OFFSET('Sanitation Data'!$D$7,0,10*ROW('Sanitation Data'!D196)),NA())</f>
        <v>#N/A</v>
      </c>
      <c r="AC202" s="106" t="e">
        <f ca="true">+IF(AND(ISNUMBER(OFFSET('Sanitation Data'!$D$11,0,10*ROW('Sanitation Data'!D196))),'Data Summary'!CR202="Yes"),OFFSET('Sanitation Data'!$D$11,0,10*ROW('Sanitation Data'!D196)),NA())</f>
        <v>#N/A</v>
      </c>
      <c r="AD202" s="106" t="e">
        <f ca="true">+IF(AND(ISNUMBER(OFFSET('Sanitation Data'!$D$12,0,10*ROW('Sanitation Data'!D196))),'Data Summary'!CS202="Yes"),OFFSET('Sanitation Data'!$D$12,0,10*ROW('Sanitation Data'!D196)),NA())</f>
        <v>#N/A</v>
      </c>
      <c r="AE202" s="106" t="e">
        <f ca="true">+IF(AND(ISNUMBER(OFFSET('Sanitation Data'!$D$13,0,10*ROW('Sanitation Data'!D196))),'Data Summary'!CT202="Yes"),OFFSET('Sanitation Data'!$D$13,0,10*ROW('Sanitation Data'!D196)),NA())</f>
        <v>#N/A</v>
      </c>
      <c r="AF202" s="106" t="e">
        <f ca="true">+IF(AND(ISNUMBER(OFFSET('Sanitation Data'!$E$5,0,10*ROW('Sanitation Data'!E196))),'Data Summary'!CU202="Yes"),100-OFFSET('Sanitation Data'!$E$5,0,10*ROW('Sanitation Data'!E196)),NA())</f>
        <v>#N/A</v>
      </c>
      <c r="AG202" s="106" t="e">
        <f ca="true">+IF(AND(ISNUMBER(OFFSET('Sanitation Data'!$E$7,0,10*ROW('Sanitation Data'!E196))),'Data Summary'!CV202="Yes"),OFFSET('Sanitation Data'!$E$7,0,10*ROW('Sanitation Data'!E196)),NA())</f>
        <v>#N/A</v>
      </c>
      <c r="AH202" s="106" t="e">
        <f ca="true">+IF(AND(ISNUMBER(OFFSET('Sanitation Data'!$E$11,0,10*ROW('Sanitation Data'!E196))),'Data Summary'!CW202="Yes"),OFFSET('Sanitation Data'!$E$11,0,10*ROW('Sanitation Data'!E196)),NA())</f>
        <v>#N/A</v>
      </c>
      <c r="AI202" s="106" t="e">
        <f ca="true">+IF(AND(ISNUMBER(OFFSET('Sanitation Data'!$E$12,0,10*ROW('Sanitation Data'!E196))),'Data Summary'!CX202="Yes"),OFFSET('Sanitation Data'!$E$12,0,10*ROW('Sanitation Data'!E196)),NA())</f>
        <v>#N/A</v>
      </c>
      <c r="AJ202" s="106" t="e">
        <f ca="true">+IF(AND(ISNUMBER(OFFSET('Sanitation Data'!$E$13,0,10*ROW('Sanitation Data'!E196))),'Data Summary'!CY202="Yes"),OFFSET('Sanitation Data'!$E$13,0,10*ROW('Sanitation Data'!E196)),NA())</f>
        <v>#N/A</v>
      </c>
      <c r="AK202" s="106" t="e">
        <f ca="true">+IF(AND(ISNUMBER(OFFSET('Sanitation Data'!$F$5,0,10*ROW('Sanitation Data'!F196))),'Data Summary'!CZ202="Yes"),100-OFFSET('Sanitation Data'!$F$5,0,10*ROW('Sanitation Data'!F196)),NA())</f>
        <v>#N/A</v>
      </c>
      <c r="AL202" s="106" t="e">
        <f ca="true">+IF(AND(ISNUMBER(OFFSET('Sanitation Data'!$F$7,0,10*ROW('Sanitation Data'!F196))),'Data Summary'!DA202="Yes"),OFFSET('Sanitation Data'!$F$7,0,10*ROW('Sanitation Data'!F196)),NA())</f>
        <v>#N/A</v>
      </c>
      <c r="AM202" s="106" t="e">
        <f ca="true">+IF(AND(ISNUMBER(OFFSET('Sanitation Data'!$F$11,0,10*ROW('Sanitation Data'!F196))),'Data Summary'!DB202="Yes"),OFFSET('Sanitation Data'!$F$11,0,10*ROW('Sanitation Data'!F196)),NA())</f>
        <v>#N/A</v>
      </c>
      <c r="AN202" s="106" t="e">
        <f ca="true">+IF(AND(ISNUMBER(OFFSET('Sanitation Data'!$F$12,0,10*ROW('Sanitation Data'!F196))),'Data Summary'!DC202="Yes"),OFFSET('Sanitation Data'!$F$12,0,10*ROW('Sanitation Data'!F196)),NA())</f>
        <v>#N/A</v>
      </c>
      <c r="AO202" s="106" t="e">
        <f ca="true">+IF(AND(ISNUMBER(OFFSET('Sanitation Data'!$F$13,0,10*ROW('Sanitation Data'!F196))),'Data Summary'!DD202="Yes"),OFFSET('Sanitation Data'!$F$13,0,10*ROW('Sanitation Data'!F196)),NA())</f>
        <v>#N/A</v>
      </c>
      <c r="AP202" s="106" t="e">
        <f ca="true">+IF(AND(ISNUMBER(OFFSET('Sanitation Data'!$G$5,0,10*ROW('Sanitation Data'!G196))),'Data Summary'!DE202="Yes"),100-OFFSET('Sanitation Data'!$G$5,0,10*ROW('Sanitation Data'!G196)),NA())</f>
        <v>#N/A</v>
      </c>
      <c r="AQ202" s="106" t="e">
        <f ca="true">+IF(AND(ISNUMBER(OFFSET('Sanitation Data'!$G$7,0,10*ROW('Sanitation Data'!G196))),'Data Summary'!DF202="Yes"),OFFSET('Sanitation Data'!$G$7,0,10*ROW('Sanitation Data'!G196)),NA())</f>
        <v>#N/A</v>
      </c>
      <c r="AR202" s="106" t="e">
        <f ca="true">+IF(AND(ISNUMBER(OFFSET('Sanitation Data'!$G$11,0,10*ROW('Sanitation Data'!G196))),'Data Summary'!DG202="Yes"),OFFSET('Sanitation Data'!$G$11,0,10*ROW('Sanitation Data'!G196)),NA())</f>
        <v>#N/A</v>
      </c>
      <c r="AS202" s="106" t="e">
        <f ca="true">+IF(AND(ISNUMBER(OFFSET('Sanitation Data'!$G$12,0,10*ROW('Sanitation Data'!G196))),'Data Summary'!DH202="Yes"),OFFSET('Sanitation Data'!$G$12,0,10*ROW('Sanitation Data'!G196)),NA())</f>
        <v>#N/A</v>
      </c>
      <c r="AT202" s="106" t="e">
        <f ca="true">+IF(AND(ISNUMBER(OFFSET('Sanitation Data'!$G$13,0,10*ROW('Sanitation Data'!G196))),'Data Summary'!DI202="Yes"),OFFSET('Sanitation Data'!$G$13,0,10*ROW('Sanitation Data'!G196)),NA())</f>
        <v>#N/A</v>
      </c>
      <c r="AU202" s="106" t="e">
        <f ca="true">+IF(AND(ISNUMBER(OFFSET('Sanitation Data'!$H$5,0,10*ROW('Sanitation Data'!H196))),'Data Summary'!DJ202="Yes"),100-OFFSET('Sanitation Data'!$H$5,0,10*ROW('Sanitation Data'!H196)),NA())</f>
        <v>#N/A</v>
      </c>
      <c r="AV202" s="106" t="e">
        <f ca="true">+IF(AND(ISNUMBER(OFFSET('Sanitation Data'!$H$7,0,10*ROW('Sanitation Data'!H196))),'Data Summary'!DK202="Yes"),OFFSET('Sanitation Data'!$H$7,0,10*ROW('Sanitation Data'!H196)),NA())</f>
        <v>#N/A</v>
      </c>
      <c r="AW202" s="106" t="e">
        <f ca="true">+IF(AND(ISNUMBER(OFFSET('Sanitation Data'!$H$11,0,10*ROW('Sanitation Data'!H196))),'Data Summary'!DL202="Yes"),OFFSET('Sanitation Data'!$H$11,0,10*ROW('Sanitation Data'!H196)),NA())</f>
        <v>#N/A</v>
      </c>
      <c r="AX202" s="106" t="e">
        <f ca="true">+IF(AND(ISNUMBER(OFFSET('Sanitation Data'!$H$12,0,10*ROW('Sanitation Data'!H196))),'Data Summary'!DM202="Yes"),OFFSET('Sanitation Data'!$H$12,0,10*ROW('Sanitation Data'!H196)),NA())</f>
        <v>#N/A</v>
      </c>
      <c r="AY202" s="106" t="e">
        <f ca="true">+IF(AND(ISNUMBER(OFFSET('Sanitation Data'!$H$13,0,10*ROW('Sanitation Data'!H196))),'Data Summary'!DN202="Yes"),OFFSET('Sanitation Data'!$H$13,0,10*ROW('Sanitation Data'!H196)),NA())</f>
        <v>#N/A</v>
      </c>
      <c r="AZ202" s="111" t="e">
        <f ca="true">+IF(AND(ISNUMBER(OFFSET('Hygiene Data'!$C$6,0,10*ROW('Hygiene Data'!C196))),'Data Summary'!DO202="Yes"),OFFSET('Hygiene Data'!$C$6,0,10*ROW('Hygiene Data'!C196)),NA())</f>
        <v>#N/A</v>
      </c>
      <c r="BA202" s="111" t="e">
        <f ca="true">+IF(AND(ISNUMBER(OFFSET('Hygiene Data'!$C$8,0,10*ROW('Hygiene Data'!C196))),'Data Summary'!DP202="Yes"),OFFSET('Hygiene Data'!$C$8,0,10*ROW('Hygiene Data'!C196)),NA())</f>
        <v>#N/A</v>
      </c>
      <c r="BB202" s="111" t="e">
        <f ca="true">+IF(AND(ISNUMBER(OFFSET('Hygiene Data'!$C$10,0,10*ROW('Hygiene Data'!C196))),'Data Summary'!DQ202="Yes"),OFFSET('Hygiene Data'!$C$10,0,10*ROW('Hygiene Data'!C196)),NA())</f>
        <v>#N/A</v>
      </c>
      <c r="BC202" s="111" t="e">
        <f ca="true">+IF(AND(ISNUMBER(OFFSET('Hygiene Data'!$D$6,0,10*ROW('Hygiene Data'!D196))),'Data Summary'!DR202="Yes"),OFFSET('Hygiene Data'!$D$6,0,10*ROW('Hygiene Data'!D196)),NA())</f>
        <v>#N/A</v>
      </c>
      <c r="BD202" s="111" t="e">
        <f ca="true">+IF(AND(ISNUMBER(OFFSET('Hygiene Data'!$D$8,0,10*ROW('Hygiene Data'!D196))),'Data Summary'!DS202="Yes"),OFFSET('Hygiene Data'!$D$8,0,10*ROW('Hygiene Data'!D196)),NA())</f>
        <v>#N/A</v>
      </c>
      <c r="BE202" s="111" t="e">
        <f ca="true">+IF(AND(ISNUMBER(OFFSET('Hygiene Data'!$D$10,0,10*ROW('Hygiene Data'!D196))),'Data Summary'!DT202="Yes"),OFFSET('Hygiene Data'!$D$10,0,10*ROW('Hygiene Data'!D196)),NA())</f>
        <v>#N/A</v>
      </c>
      <c r="BF202" s="111" t="e">
        <f ca="true">+IF(AND(ISNUMBER(OFFSET('Hygiene Data'!$E$6,0,10*ROW('Hygiene Data'!E196))),'Data Summary'!DU202="Yes"),OFFSET('Hygiene Data'!$E$6,0,10*ROW('Hygiene Data'!E196)),NA())</f>
        <v>#N/A</v>
      </c>
      <c r="BG202" s="111" t="e">
        <f ca="true">+IF(AND(ISNUMBER(OFFSET('Hygiene Data'!$E$8,0,10*ROW('Hygiene Data'!E196))),'Data Summary'!DV202="Yes"),OFFSET('Hygiene Data'!$E$8,0,10*ROW('Hygiene Data'!E196)),NA())</f>
        <v>#N/A</v>
      </c>
      <c r="BH202" s="111" t="e">
        <f ca="true">+IF(AND(ISNUMBER(OFFSET('Hygiene Data'!$E$10,0,10*ROW('Hygiene Data'!E196))),'Data Summary'!DW202="Yes"),OFFSET('Hygiene Data'!$E$10,0,10*ROW('Hygiene Data'!E196)),NA())</f>
        <v>#N/A</v>
      </c>
      <c r="BI202" s="111" t="e">
        <f ca="true">+IF(AND(ISNUMBER(OFFSET('Hygiene Data'!$F$6,0,10*ROW('Hygiene Data'!F196))),'Data Summary'!DX202="Yes"),OFFSET('Hygiene Data'!$F$6,0,10*ROW('Hygiene Data'!F196)),NA())</f>
        <v>#N/A</v>
      </c>
      <c r="BJ202" s="111" t="e">
        <f ca="true">+IF(AND(ISNUMBER(OFFSET('Hygiene Data'!$F$8,0,10*ROW('Hygiene Data'!F196))),'Data Summary'!DY202="Yes"),OFFSET('Hygiene Data'!$F$8,0,10*ROW('Hygiene Data'!F196)),NA())</f>
        <v>#N/A</v>
      </c>
      <c r="BK202" s="111" t="e">
        <f ca="true">+IF(AND(ISNUMBER(OFFSET('Hygiene Data'!$F$10,0,10*ROW('Hygiene Data'!F196))),'Data Summary'!DZ202="Yes"),OFFSET('Hygiene Data'!$F$10,0,10*ROW('Hygiene Data'!F196)),NA())</f>
        <v>#N/A</v>
      </c>
      <c r="BL202" s="111" t="e">
        <f ca="true">+IF(AND(ISNUMBER(OFFSET('Hygiene Data'!$G$6,0,10*ROW('Hygiene Data'!G196))),'Data Summary'!EA202="Yes"),OFFSET('Hygiene Data'!$G$6,0,10*ROW('Hygiene Data'!G196)),NA())</f>
        <v>#N/A</v>
      </c>
      <c r="BM202" s="111" t="e">
        <f ca="true">+IF(AND(ISNUMBER(OFFSET('Hygiene Data'!$G$8,0,10*ROW('Hygiene Data'!G196))),'Data Summary'!EB202="Yes"),OFFSET('Hygiene Data'!$G$8,0,10*ROW('Hygiene Data'!G196)),NA())</f>
        <v>#N/A</v>
      </c>
      <c r="BN202" s="111" t="e">
        <f ca="true">+IF(AND(ISNUMBER(OFFSET('Hygiene Data'!$G$10,0,10*ROW('Hygiene Data'!G196))),'Data Summary'!EC202="Yes"),OFFSET('Hygiene Data'!$G$10,0,10*ROW('Hygiene Data'!G196)),NA())</f>
        <v>#N/A</v>
      </c>
      <c r="BO202" s="111" t="e">
        <f ca="true">+IF(AND(ISNUMBER(OFFSET('Hygiene Data'!$H$6,0,10*ROW('Hygiene Data'!H196))),'Data Summary'!ED202="Yes"),OFFSET('Hygiene Data'!$H$6,0,10*ROW('Hygiene Data'!H196)),NA())</f>
        <v>#N/A</v>
      </c>
      <c r="BP202" s="111" t="e">
        <f ca="true">+IF(AND(ISNUMBER(OFFSET('Hygiene Data'!$H$8,0,10*ROW('Hygiene Data'!H196))),'Data Summary'!EE202="Yes"),OFFSET('Hygiene Data'!$H$8,0,10*ROW('Hygiene Data'!H196)),NA())</f>
        <v>#N/A</v>
      </c>
      <c r="BQ202" s="111" t="e">
        <f ca="true">+IF(AND(ISNUMBER(OFFSET('Hygiene Data'!$H$10,0,10*ROW('Hygiene Data'!H196))),'Data Summary'!EF202="Yes"),OFFSET('Hygiene Data'!$H$10,0,10*ROW('Hygiene Data'!H196)),NA())</f>
        <v>#N/A</v>
      </c>
    </row>
    <row r="203" x14ac:dyDescent="0.2">
      <c r="A203" s="59" t="e">
        <f ca="true">+IF(OFFSET('Water Data'!$B$1,0,10*ROW('Water Data'!B197))="",NA(),OFFSET('Water Data'!$B$1,0,10*ROW('Water Data'!B197)))</f>
        <v>#N/A</v>
      </c>
      <c r="B203" s="59" t="e">
        <f ca="true">+IF(OFFSET('Water Data'!$A$3,0,10*ROW('Water Data'!A200))="",NA(),OFFSET('Water Data'!$A$3,0,10*ROW('Water Data'!A200)))</f>
        <v>#N/A</v>
      </c>
      <c r="C203" s="59" t="e">
        <f ca="true">+IF(OFFSET('Water Data'!$C$3,0,10*ROW('Water Data'!C200))="",NA(),OFFSET('Water Data'!$C$3,0,10*ROW('Water Data'!C200)))</f>
        <v>#N/A</v>
      </c>
      <c r="D203" s="60" t="e">
        <f ca="true">+IF(AND(ISNUMBER(OFFSET('Water Data'!$C$5,0,10*ROW('Water Data'!C197))),'Data Summary'!BS203="Yes"),100-OFFSET('Water Data'!$C$5,0,10*ROW('Water Data'!C197)),NA())</f>
        <v>#N/A</v>
      </c>
      <c r="E203" s="60" t="e">
        <f ca="true">+IF(AND(ISNUMBER(OFFSET('Water Data'!$C$7,0,10*ROW('Water Data'!C197))),'Data Summary'!BT203="Yes"),OFFSET('Water Data'!$C$7,0,10*ROW('Water Data'!C197)),NA())</f>
        <v>#N/A</v>
      </c>
      <c r="F203" s="60" t="e">
        <f ca="true">+IF(AND(ISNUMBER(OFFSET('Water Data'!$C$10,0,10*ROW('Water Data'!C197))),'Data Summary'!BU203="Yes"),OFFSET('Water Data'!$C$10,0,10*ROW('Water Data'!C197)),NA())</f>
        <v>#N/A</v>
      </c>
      <c r="G203" s="60" t="e">
        <f ca="true">+IF(AND(ISNUMBER(OFFSET('Water Data'!$D$5,0,10*ROW('Water Data'!D197))),'Data Summary'!BV203="Yes"),100-OFFSET('Water Data'!$D$5,0,10*ROW('Water Data'!D197)),NA())</f>
        <v>#N/A</v>
      </c>
      <c r="H203" s="60" t="e">
        <f ca="true">+IF(AND(ISNUMBER(OFFSET('Water Data'!$D$7,0,10*ROW('Water Data'!D197))),'Data Summary'!BW203="Yes"),OFFSET('Water Data'!$D$7,0,10*ROW('Water Data'!D197)),NA())</f>
        <v>#N/A</v>
      </c>
      <c r="I203" s="60" t="e">
        <f ca="true">+IF(AND(ISNUMBER(OFFSET('Water Data'!$D$10,0,10*ROW('Water Data'!D197))),'Data Summary'!BX203="Yes"),OFFSET('Water Data'!$D$10,0,10*ROW('Water Data'!D197)),NA())</f>
        <v>#N/A</v>
      </c>
      <c r="J203" s="60" t="e">
        <f ca="true">+IF(AND(ISNUMBER(OFFSET('Water Data'!$E$5,0,10*ROW('Water Data'!E197))),'Data Summary'!BY203="Yes"),100-OFFSET('Water Data'!$E$5,0,10*ROW('Water Data'!E197)),NA())</f>
        <v>#N/A</v>
      </c>
      <c r="K203" s="60" t="e">
        <f ca="true">+IF(AND(ISNUMBER(OFFSET('Water Data'!$E$7,0,10*ROW('Water Data'!E197))),'Data Summary'!BZ203="Yes"),OFFSET('Water Data'!$E$7,0,10*ROW('Water Data'!E197)),NA())</f>
        <v>#N/A</v>
      </c>
      <c r="L203" s="60" t="e">
        <f ca="true">+IF(AND(ISNUMBER(OFFSET('Water Data'!$E$10,0,10*ROW('Water Data'!E197))),'Data Summary'!CA203="Yes"),OFFSET('Water Data'!$E$10,0,10*ROW('Water Data'!E197)),NA())</f>
        <v>#N/A</v>
      </c>
      <c r="M203" s="60" t="e">
        <f ca="true">+IF(AND(ISNUMBER(OFFSET('Water Data'!$F$5,0,10*ROW('Water Data'!F197))),'Data Summary'!CB203="Yes"),100-OFFSET('Water Data'!$F$5,0,10*ROW('Water Data'!F197)),NA())</f>
        <v>#N/A</v>
      </c>
      <c r="N203" s="60" t="e">
        <f ca="true">+IF(AND(ISNUMBER(OFFSET('Water Data'!$F$7,0,10*ROW('Water Data'!F197))),'Data Summary'!CC203="Yes"),OFFSET('Water Data'!$F$7,0,10*ROW('Water Data'!F197)),NA())</f>
        <v>#N/A</v>
      </c>
      <c r="O203" s="60" t="e">
        <f ca="true">+IF(AND(ISNUMBER(OFFSET('Water Data'!$F$10,0,10*ROW('Water Data'!F197))),'Data Summary'!CD203="Yes"),OFFSET('Water Data'!$F$10,0,10*ROW('Water Data'!F197)),NA())</f>
        <v>#N/A</v>
      </c>
      <c r="P203" s="60" t="e">
        <f ca="true">+IF(AND(ISNUMBER(OFFSET('Water Data'!$G$5,0,10*ROW('Water Data'!G197))),'Data Summary'!CE203="Yes"),100-OFFSET('Water Data'!$G$5,0,10*ROW('Water Data'!G197)),NA())</f>
        <v>#N/A</v>
      </c>
      <c r="Q203" s="60" t="e">
        <f ca="true">+IF(AND(ISNUMBER(OFFSET('Water Data'!$G$7,0,10*ROW('Water Data'!G197))),'Data Summary'!CF203="Yes"),OFFSET('Water Data'!$G$7,0,10*ROW('Water Data'!G197)),NA())</f>
        <v>#N/A</v>
      </c>
      <c r="R203" s="60" t="e">
        <f ca="true">+IF(AND(ISNUMBER(OFFSET('Water Data'!$G$10,0,10*ROW('Water Data'!G197))),'Data Summary'!CG203="Yes"),OFFSET('Water Data'!$G$10,0,10*ROW('Water Data'!G197)),NA())</f>
        <v>#N/A</v>
      </c>
      <c r="S203" s="60" t="e">
        <f ca="true">+IF(AND(ISNUMBER(OFFSET('Water Data'!$H$5,0,10*ROW('Water Data'!H197))),'Data Summary'!CH203="Yes"),100-OFFSET('Water Data'!$H$5,0,10*ROW('Water Data'!H197)),NA())</f>
        <v>#N/A</v>
      </c>
      <c r="T203" s="60" t="e">
        <f ca="true">+IF(AND(ISNUMBER(OFFSET('Water Data'!$H$7,0,10*ROW('Water Data'!H197))),'Data Summary'!CI203="Yes"),OFFSET('Water Data'!$H$7,0,10*ROW('Water Data'!H197)),NA())</f>
        <v>#N/A</v>
      </c>
      <c r="U203" s="60" t="e">
        <f ca="true">+IF(AND(ISNUMBER(OFFSET('Water Data'!$H$10,0,10*ROW('Water Data'!H197))),'Data Summary'!CJ203="Yes"),OFFSET('Water Data'!$H$10,0,10*ROW('Water Data'!H197)),NA())</f>
        <v>#N/A</v>
      </c>
      <c r="V203" s="106" t="e">
        <f ca="true">+IF(AND(ISNUMBER(OFFSET('Sanitation Data'!$C$5,0,10*ROW('Sanitation Data'!C197))),'Data Summary'!CK203="Yes"),100-OFFSET('Sanitation Data'!$C$5,0,10*ROW('Sanitation Data'!C197)),NA())</f>
        <v>#N/A</v>
      </c>
      <c r="W203" s="106" t="e">
        <f ca="true">+IF(AND(ISNUMBER(OFFSET('Sanitation Data'!$C$7,0,10*ROW('Sanitation Data'!C197))),'Data Summary'!CL203="Yes"),OFFSET('Sanitation Data'!$C$7,0,10*ROW('Sanitation Data'!C197)),NA())</f>
        <v>#N/A</v>
      </c>
      <c r="X203" s="106" t="e">
        <f ca="true">+IF(AND(ISNUMBER(OFFSET('Sanitation Data'!$C$11,0,10*ROW('Sanitation Data'!C197))),'Data Summary'!CM203="Yes"),OFFSET('Sanitation Data'!$C$11,0,10*ROW('Sanitation Data'!C197)),NA())</f>
        <v>#N/A</v>
      </c>
      <c r="Y203" s="106" t="e">
        <f ca="true">+IF(AND(ISNUMBER(OFFSET('Sanitation Data'!$C$12,0,10*ROW('Sanitation Data'!C197))),'Data Summary'!CN203="Yes"),OFFSET('Sanitation Data'!$C$12,0,10*ROW('Sanitation Data'!C197)),NA())</f>
        <v>#N/A</v>
      </c>
      <c r="Z203" s="106" t="e">
        <f ca="true">+IF(AND(ISNUMBER(OFFSET('Sanitation Data'!$C$13,0,10*ROW('Sanitation Data'!C197))),'Data Summary'!CO203="Yes"),OFFSET('Sanitation Data'!$C$13,0,10*ROW('Sanitation Data'!C197)),NA())</f>
        <v>#N/A</v>
      </c>
      <c r="AA203" s="106" t="e">
        <f ca="true">+IF(AND(ISNUMBER(OFFSET('Sanitation Data'!$D$5,0,10*ROW('Sanitation Data'!D197))),'Data Summary'!CP203="Yes"),100-OFFSET('Sanitation Data'!$D$5,0,10*ROW('Sanitation Data'!D197)),NA())</f>
        <v>#N/A</v>
      </c>
      <c r="AB203" s="106" t="e">
        <f ca="true">+IF(AND(ISNUMBER(OFFSET('Sanitation Data'!$D$7,0,10*ROW('Sanitation Data'!D197))),'Data Summary'!CQ203="Yes"),OFFSET('Sanitation Data'!$D$7,0,10*ROW('Sanitation Data'!D197)),NA())</f>
        <v>#N/A</v>
      </c>
      <c r="AC203" s="106" t="e">
        <f ca="true">+IF(AND(ISNUMBER(OFFSET('Sanitation Data'!$D$11,0,10*ROW('Sanitation Data'!D197))),'Data Summary'!CR203="Yes"),OFFSET('Sanitation Data'!$D$11,0,10*ROW('Sanitation Data'!D197)),NA())</f>
        <v>#N/A</v>
      </c>
      <c r="AD203" s="106" t="e">
        <f ca="true">+IF(AND(ISNUMBER(OFFSET('Sanitation Data'!$D$12,0,10*ROW('Sanitation Data'!D197))),'Data Summary'!CS203="Yes"),OFFSET('Sanitation Data'!$D$12,0,10*ROW('Sanitation Data'!D197)),NA())</f>
        <v>#N/A</v>
      </c>
      <c r="AE203" s="106" t="e">
        <f ca="true">+IF(AND(ISNUMBER(OFFSET('Sanitation Data'!$D$13,0,10*ROW('Sanitation Data'!D197))),'Data Summary'!CT203="Yes"),OFFSET('Sanitation Data'!$D$13,0,10*ROW('Sanitation Data'!D197)),NA())</f>
        <v>#N/A</v>
      </c>
      <c r="AF203" s="106" t="e">
        <f ca="true">+IF(AND(ISNUMBER(OFFSET('Sanitation Data'!$E$5,0,10*ROW('Sanitation Data'!E197))),'Data Summary'!CU203="Yes"),100-OFFSET('Sanitation Data'!$E$5,0,10*ROW('Sanitation Data'!E197)),NA())</f>
        <v>#N/A</v>
      </c>
      <c r="AG203" s="106" t="e">
        <f ca="true">+IF(AND(ISNUMBER(OFFSET('Sanitation Data'!$E$7,0,10*ROW('Sanitation Data'!E197))),'Data Summary'!CV203="Yes"),OFFSET('Sanitation Data'!$E$7,0,10*ROW('Sanitation Data'!E197)),NA())</f>
        <v>#N/A</v>
      </c>
      <c r="AH203" s="106" t="e">
        <f ca="true">+IF(AND(ISNUMBER(OFFSET('Sanitation Data'!$E$11,0,10*ROW('Sanitation Data'!E197))),'Data Summary'!CW203="Yes"),OFFSET('Sanitation Data'!$E$11,0,10*ROW('Sanitation Data'!E197)),NA())</f>
        <v>#N/A</v>
      </c>
      <c r="AI203" s="106" t="e">
        <f ca="true">+IF(AND(ISNUMBER(OFFSET('Sanitation Data'!$E$12,0,10*ROW('Sanitation Data'!E197))),'Data Summary'!CX203="Yes"),OFFSET('Sanitation Data'!$E$12,0,10*ROW('Sanitation Data'!E197)),NA())</f>
        <v>#N/A</v>
      </c>
      <c r="AJ203" s="106" t="e">
        <f ca="true">+IF(AND(ISNUMBER(OFFSET('Sanitation Data'!$E$13,0,10*ROW('Sanitation Data'!E197))),'Data Summary'!CY203="Yes"),OFFSET('Sanitation Data'!$E$13,0,10*ROW('Sanitation Data'!E197)),NA())</f>
        <v>#N/A</v>
      </c>
      <c r="AK203" s="106" t="e">
        <f ca="true">+IF(AND(ISNUMBER(OFFSET('Sanitation Data'!$F$5,0,10*ROW('Sanitation Data'!F197))),'Data Summary'!CZ203="Yes"),100-OFFSET('Sanitation Data'!$F$5,0,10*ROW('Sanitation Data'!F197)),NA())</f>
        <v>#N/A</v>
      </c>
      <c r="AL203" s="106" t="e">
        <f ca="true">+IF(AND(ISNUMBER(OFFSET('Sanitation Data'!$F$7,0,10*ROW('Sanitation Data'!F197))),'Data Summary'!DA203="Yes"),OFFSET('Sanitation Data'!$F$7,0,10*ROW('Sanitation Data'!F197)),NA())</f>
        <v>#N/A</v>
      </c>
      <c r="AM203" s="106" t="e">
        <f ca="true">+IF(AND(ISNUMBER(OFFSET('Sanitation Data'!$F$11,0,10*ROW('Sanitation Data'!F197))),'Data Summary'!DB203="Yes"),OFFSET('Sanitation Data'!$F$11,0,10*ROW('Sanitation Data'!F197)),NA())</f>
        <v>#N/A</v>
      </c>
      <c r="AN203" s="106" t="e">
        <f ca="true">+IF(AND(ISNUMBER(OFFSET('Sanitation Data'!$F$12,0,10*ROW('Sanitation Data'!F197))),'Data Summary'!DC203="Yes"),OFFSET('Sanitation Data'!$F$12,0,10*ROW('Sanitation Data'!F197)),NA())</f>
        <v>#N/A</v>
      </c>
      <c r="AO203" s="106" t="e">
        <f ca="true">+IF(AND(ISNUMBER(OFFSET('Sanitation Data'!$F$13,0,10*ROW('Sanitation Data'!F197))),'Data Summary'!DD203="Yes"),OFFSET('Sanitation Data'!$F$13,0,10*ROW('Sanitation Data'!F197)),NA())</f>
        <v>#N/A</v>
      </c>
      <c r="AP203" s="106" t="e">
        <f ca="true">+IF(AND(ISNUMBER(OFFSET('Sanitation Data'!$G$5,0,10*ROW('Sanitation Data'!G197))),'Data Summary'!DE203="Yes"),100-OFFSET('Sanitation Data'!$G$5,0,10*ROW('Sanitation Data'!G197)),NA())</f>
        <v>#N/A</v>
      </c>
      <c r="AQ203" s="106" t="e">
        <f ca="true">+IF(AND(ISNUMBER(OFFSET('Sanitation Data'!$G$7,0,10*ROW('Sanitation Data'!G197))),'Data Summary'!DF203="Yes"),OFFSET('Sanitation Data'!$G$7,0,10*ROW('Sanitation Data'!G197)),NA())</f>
        <v>#N/A</v>
      </c>
      <c r="AR203" s="106" t="e">
        <f ca="true">+IF(AND(ISNUMBER(OFFSET('Sanitation Data'!$G$11,0,10*ROW('Sanitation Data'!G197))),'Data Summary'!DG203="Yes"),OFFSET('Sanitation Data'!$G$11,0,10*ROW('Sanitation Data'!G197)),NA())</f>
        <v>#N/A</v>
      </c>
      <c r="AS203" s="106" t="e">
        <f ca="true">+IF(AND(ISNUMBER(OFFSET('Sanitation Data'!$G$12,0,10*ROW('Sanitation Data'!G197))),'Data Summary'!DH203="Yes"),OFFSET('Sanitation Data'!$G$12,0,10*ROW('Sanitation Data'!G197)),NA())</f>
        <v>#N/A</v>
      </c>
      <c r="AT203" s="106" t="e">
        <f ca="true">+IF(AND(ISNUMBER(OFFSET('Sanitation Data'!$G$13,0,10*ROW('Sanitation Data'!G197))),'Data Summary'!DI203="Yes"),OFFSET('Sanitation Data'!$G$13,0,10*ROW('Sanitation Data'!G197)),NA())</f>
        <v>#N/A</v>
      </c>
      <c r="AU203" s="106" t="e">
        <f ca="true">+IF(AND(ISNUMBER(OFFSET('Sanitation Data'!$H$5,0,10*ROW('Sanitation Data'!H197))),'Data Summary'!DJ203="Yes"),100-OFFSET('Sanitation Data'!$H$5,0,10*ROW('Sanitation Data'!H197)),NA())</f>
        <v>#N/A</v>
      </c>
      <c r="AV203" s="106" t="e">
        <f ca="true">+IF(AND(ISNUMBER(OFFSET('Sanitation Data'!$H$7,0,10*ROW('Sanitation Data'!H197))),'Data Summary'!DK203="Yes"),OFFSET('Sanitation Data'!$H$7,0,10*ROW('Sanitation Data'!H197)),NA())</f>
        <v>#N/A</v>
      </c>
      <c r="AW203" s="106" t="e">
        <f ca="true">+IF(AND(ISNUMBER(OFFSET('Sanitation Data'!$H$11,0,10*ROW('Sanitation Data'!H197))),'Data Summary'!DL203="Yes"),OFFSET('Sanitation Data'!$H$11,0,10*ROW('Sanitation Data'!H197)),NA())</f>
        <v>#N/A</v>
      </c>
      <c r="AX203" s="106" t="e">
        <f ca="true">+IF(AND(ISNUMBER(OFFSET('Sanitation Data'!$H$12,0,10*ROW('Sanitation Data'!H197))),'Data Summary'!DM203="Yes"),OFFSET('Sanitation Data'!$H$12,0,10*ROW('Sanitation Data'!H197)),NA())</f>
        <v>#N/A</v>
      </c>
      <c r="AY203" s="106" t="e">
        <f ca="true">+IF(AND(ISNUMBER(OFFSET('Sanitation Data'!$H$13,0,10*ROW('Sanitation Data'!H197))),'Data Summary'!DN203="Yes"),OFFSET('Sanitation Data'!$H$13,0,10*ROW('Sanitation Data'!H197)),NA())</f>
        <v>#N/A</v>
      </c>
      <c r="AZ203" s="111" t="e">
        <f ca="true">+IF(AND(ISNUMBER(OFFSET('Hygiene Data'!$C$6,0,10*ROW('Hygiene Data'!C197))),'Data Summary'!DO203="Yes"),OFFSET('Hygiene Data'!$C$6,0,10*ROW('Hygiene Data'!C197)),NA())</f>
        <v>#N/A</v>
      </c>
      <c r="BA203" s="111" t="e">
        <f ca="true">+IF(AND(ISNUMBER(OFFSET('Hygiene Data'!$C$8,0,10*ROW('Hygiene Data'!C197))),'Data Summary'!DP203="Yes"),OFFSET('Hygiene Data'!$C$8,0,10*ROW('Hygiene Data'!C197)),NA())</f>
        <v>#N/A</v>
      </c>
      <c r="BB203" s="111" t="e">
        <f ca="true">+IF(AND(ISNUMBER(OFFSET('Hygiene Data'!$C$10,0,10*ROW('Hygiene Data'!C197))),'Data Summary'!DQ203="Yes"),OFFSET('Hygiene Data'!$C$10,0,10*ROW('Hygiene Data'!C197)),NA())</f>
        <v>#N/A</v>
      </c>
      <c r="BC203" s="111" t="e">
        <f ca="true">+IF(AND(ISNUMBER(OFFSET('Hygiene Data'!$D$6,0,10*ROW('Hygiene Data'!D197))),'Data Summary'!DR203="Yes"),OFFSET('Hygiene Data'!$D$6,0,10*ROW('Hygiene Data'!D197)),NA())</f>
        <v>#N/A</v>
      </c>
      <c r="BD203" s="111" t="e">
        <f ca="true">+IF(AND(ISNUMBER(OFFSET('Hygiene Data'!$D$8,0,10*ROW('Hygiene Data'!D197))),'Data Summary'!DS203="Yes"),OFFSET('Hygiene Data'!$D$8,0,10*ROW('Hygiene Data'!D197)),NA())</f>
        <v>#N/A</v>
      </c>
      <c r="BE203" s="111" t="e">
        <f ca="true">+IF(AND(ISNUMBER(OFFSET('Hygiene Data'!$D$10,0,10*ROW('Hygiene Data'!D197))),'Data Summary'!DT203="Yes"),OFFSET('Hygiene Data'!$D$10,0,10*ROW('Hygiene Data'!D197)),NA())</f>
        <v>#N/A</v>
      </c>
      <c r="BF203" s="111" t="e">
        <f ca="true">+IF(AND(ISNUMBER(OFFSET('Hygiene Data'!$E$6,0,10*ROW('Hygiene Data'!E197))),'Data Summary'!DU203="Yes"),OFFSET('Hygiene Data'!$E$6,0,10*ROW('Hygiene Data'!E197)),NA())</f>
        <v>#N/A</v>
      </c>
      <c r="BG203" s="111" t="e">
        <f ca="true">+IF(AND(ISNUMBER(OFFSET('Hygiene Data'!$E$8,0,10*ROW('Hygiene Data'!E197))),'Data Summary'!DV203="Yes"),OFFSET('Hygiene Data'!$E$8,0,10*ROW('Hygiene Data'!E197)),NA())</f>
        <v>#N/A</v>
      </c>
      <c r="BH203" s="111" t="e">
        <f ca="true">+IF(AND(ISNUMBER(OFFSET('Hygiene Data'!$E$10,0,10*ROW('Hygiene Data'!E197))),'Data Summary'!DW203="Yes"),OFFSET('Hygiene Data'!$E$10,0,10*ROW('Hygiene Data'!E197)),NA())</f>
        <v>#N/A</v>
      </c>
      <c r="BI203" s="111" t="e">
        <f ca="true">+IF(AND(ISNUMBER(OFFSET('Hygiene Data'!$F$6,0,10*ROW('Hygiene Data'!F197))),'Data Summary'!DX203="Yes"),OFFSET('Hygiene Data'!$F$6,0,10*ROW('Hygiene Data'!F197)),NA())</f>
        <v>#N/A</v>
      </c>
      <c r="BJ203" s="111" t="e">
        <f ca="true">+IF(AND(ISNUMBER(OFFSET('Hygiene Data'!$F$8,0,10*ROW('Hygiene Data'!F197))),'Data Summary'!DY203="Yes"),OFFSET('Hygiene Data'!$F$8,0,10*ROW('Hygiene Data'!F197)),NA())</f>
        <v>#N/A</v>
      </c>
      <c r="BK203" s="111" t="e">
        <f ca="true">+IF(AND(ISNUMBER(OFFSET('Hygiene Data'!$F$10,0,10*ROW('Hygiene Data'!F197))),'Data Summary'!DZ203="Yes"),OFFSET('Hygiene Data'!$F$10,0,10*ROW('Hygiene Data'!F197)),NA())</f>
        <v>#N/A</v>
      </c>
      <c r="BL203" s="111" t="e">
        <f ca="true">+IF(AND(ISNUMBER(OFFSET('Hygiene Data'!$G$6,0,10*ROW('Hygiene Data'!G197))),'Data Summary'!EA203="Yes"),OFFSET('Hygiene Data'!$G$6,0,10*ROW('Hygiene Data'!G197)),NA())</f>
        <v>#N/A</v>
      </c>
      <c r="BM203" s="111" t="e">
        <f ca="true">+IF(AND(ISNUMBER(OFFSET('Hygiene Data'!$G$8,0,10*ROW('Hygiene Data'!G197))),'Data Summary'!EB203="Yes"),OFFSET('Hygiene Data'!$G$8,0,10*ROW('Hygiene Data'!G197)),NA())</f>
        <v>#N/A</v>
      </c>
      <c r="BN203" s="111" t="e">
        <f ca="true">+IF(AND(ISNUMBER(OFFSET('Hygiene Data'!$G$10,0,10*ROW('Hygiene Data'!G197))),'Data Summary'!EC203="Yes"),OFFSET('Hygiene Data'!$G$10,0,10*ROW('Hygiene Data'!G197)),NA())</f>
        <v>#N/A</v>
      </c>
      <c r="BO203" s="111" t="e">
        <f ca="true">+IF(AND(ISNUMBER(OFFSET('Hygiene Data'!$H$6,0,10*ROW('Hygiene Data'!H197))),'Data Summary'!ED203="Yes"),OFFSET('Hygiene Data'!$H$6,0,10*ROW('Hygiene Data'!H197)),NA())</f>
        <v>#N/A</v>
      </c>
      <c r="BP203" s="111" t="e">
        <f ca="true">+IF(AND(ISNUMBER(OFFSET('Hygiene Data'!$H$8,0,10*ROW('Hygiene Data'!H197))),'Data Summary'!EE203="Yes"),OFFSET('Hygiene Data'!$H$8,0,10*ROW('Hygiene Data'!H197)),NA())</f>
        <v>#N/A</v>
      </c>
      <c r="BQ203" s="111" t="e">
        <f ca="true">+IF(AND(ISNUMBER(OFFSET('Hygiene Data'!$H$10,0,10*ROW('Hygiene Data'!H197))),'Data Summary'!EF203="Yes"),OFFSET('Hygiene Data'!$H$10,0,10*ROW('Hygiene Data'!H197)),NA())</f>
        <v>#N/A</v>
      </c>
    </row>
    <row r="204" x14ac:dyDescent="0.2">
      <c r="A204" s="59" t="e">
        <f ca="true">+IF(OFFSET('Water Data'!$B$1,0,10*ROW('Water Data'!B198))="",NA(),OFFSET('Water Data'!$B$1,0,10*ROW('Water Data'!B198)))</f>
        <v>#N/A</v>
      </c>
      <c r="B204" s="59" t="e">
        <f ca="true">+IF(OFFSET('Water Data'!$A$3,0,10*ROW('Water Data'!A201))="",NA(),OFFSET('Water Data'!$A$3,0,10*ROW('Water Data'!A201)))</f>
        <v>#N/A</v>
      </c>
      <c r="C204" s="59" t="e">
        <f ca="true">+IF(OFFSET('Water Data'!$C$3,0,10*ROW('Water Data'!C201))="",NA(),OFFSET('Water Data'!$C$3,0,10*ROW('Water Data'!C201)))</f>
        <v>#N/A</v>
      </c>
      <c r="D204" s="60" t="e">
        <f ca="true">+IF(AND(ISNUMBER(OFFSET('Water Data'!$C$5,0,10*ROW('Water Data'!C198))),'Data Summary'!BS204="Yes"),100-OFFSET('Water Data'!$C$5,0,10*ROW('Water Data'!C198)),NA())</f>
        <v>#N/A</v>
      </c>
      <c r="E204" s="60" t="e">
        <f ca="true">+IF(AND(ISNUMBER(OFFSET('Water Data'!$C$7,0,10*ROW('Water Data'!C198))),'Data Summary'!BT204="Yes"),OFFSET('Water Data'!$C$7,0,10*ROW('Water Data'!C198)),NA())</f>
        <v>#N/A</v>
      </c>
      <c r="F204" s="60" t="e">
        <f ca="true">+IF(AND(ISNUMBER(OFFSET('Water Data'!$C$10,0,10*ROW('Water Data'!C198))),'Data Summary'!BU204="Yes"),OFFSET('Water Data'!$C$10,0,10*ROW('Water Data'!C198)),NA())</f>
        <v>#N/A</v>
      </c>
      <c r="G204" s="60" t="e">
        <f ca="true">+IF(AND(ISNUMBER(OFFSET('Water Data'!$D$5,0,10*ROW('Water Data'!D198))),'Data Summary'!BV204="Yes"),100-OFFSET('Water Data'!$D$5,0,10*ROW('Water Data'!D198)),NA())</f>
        <v>#N/A</v>
      </c>
      <c r="H204" s="60" t="e">
        <f ca="true">+IF(AND(ISNUMBER(OFFSET('Water Data'!$D$7,0,10*ROW('Water Data'!D198))),'Data Summary'!BW204="Yes"),OFFSET('Water Data'!$D$7,0,10*ROW('Water Data'!D198)),NA())</f>
        <v>#N/A</v>
      </c>
      <c r="I204" s="60" t="e">
        <f ca="true">+IF(AND(ISNUMBER(OFFSET('Water Data'!$D$10,0,10*ROW('Water Data'!D198))),'Data Summary'!BX204="Yes"),OFFSET('Water Data'!$D$10,0,10*ROW('Water Data'!D198)),NA())</f>
        <v>#N/A</v>
      </c>
      <c r="J204" s="60" t="e">
        <f ca="true">+IF(AND(ISNUMBER(OFFSET('Water Data'!$E$5,0,10*ROW('Water Data'!E198))),'Data Summary'!BY204="Yes"),100-OFFSET('Water Data'!$E$5,0,10*ROW('Water Data'!E198)),NA())</f>
        <v>#N/A</v>
      </c>
      <c r="K204" s="60" t="e">
        <f ca="true">+IF(AND(ISNUMBER(OFFSET('Water Data'!$E$7,0,10*ROW('Water Data'!E198))),'Data Summary'!BZ204="Yes"),OFFSET('Water Data'!$E$7,0,10*ROW('Water Data'!E198)),NA())</f>
        <v>#N/A</v>
      </c>
      <c r="L204" s="60" t="e">
        <f ca="true">+IF(AND(ISNUMBER(OFFSET('Water Data'!$E$10,0,10*ROW('Water Data'!E198))),'Data Summary'!CA204="Yes"),OFFSET('Water Data'!$E$10,0,10*ROW('Water Data'!E198)),NA())</f>
        <v>#N/A</v>
      </c>
      <c r="M204" s="60" t="e">
        <f ca="true">+IF(AND(ISNUMBER(OFFSET('Water Data'!$F$5,0,10*ROW('Water Data'!F198))),'Data Summary'!CB204="Yes"),100-OFFSET('Water Data'!$F$5,0,10*ROW('Water Data'!F198)),NA())</f>
        <v>#N/A</v>
      </c>
      <c r="N204" s="60" t="e">
        <f ca="true">+IF(AND(ISNUMBER(OFFSET('Water Data'!$F$7,0,10*ROW('Water Data'!F198))),'Data Summary'!CC204="Yes"),OFFSET('Water Data'!$F$7,0,10*ROW('Water Data'!F198)),NA())</f>
        <v>#N/A</v>
      </c>
      <c r="O204" s="60" t="e">
        <f ca="true">+IF(AND(ISNUMBER(OFFSET('Water Data'!$F$10,0,10*ROW('Water Data'!F198))),'Data Summary'!CD204="Yes"),OFFSET('Water Data'!$F$10,0,10*ROW('Water Data'!F198)),NA())</f>
        <v>#N/A</v>
      </c>
      <c r="P204" s="60" t="e">
        <f ca="true">+IF(AND(ISNUMBER(OFFSET('Water Data'!$G$5,0,10*ROW('Water Data'!G198))),'Data Summary'!CE204="Yes"),100-OFFSET('Water Data'!$G$5,0,10*ROW('Water Data'!G198)),NA())</f>
        <v>#N/A</v>
      </c>
      <c r="Q204" s="60" t="e">
        <f ca="true">+IF(AND(ISNUMBER(OFFSET('Water Data'!$G$7,0,10*ROW('Water Data'!G198))),'Data Summary'!CF204="Yes"),OFFSET('Water Data'!$G$7,0,10*ROW('Water Data'!G198)),NA())</f>
        <v>#N/A</v>
      </c>
      <c r="R204" s="60" t="e">
        <f ca="true">+IF(AND(ISNUMBER(OFFSET('Water Data'!$G$10,0,10*ROW('Water Data'!G198))),'Data Summary'!CG204="Yes"),OFFSET('Water Data'!$G$10,0,10*ROW('Water Data'!G198)),NA())</f>
        <v>#N/A</v>
      </c>
      <c r="S204" s="60" t="e">
        <f ca="true">+IF(AND(ISNUMBER(OFFSET('Water Data'!$H$5,0,10*ROW('Water Data'!H198))),'Data Summary'!CH204="Yes"),100-OFFSET('Water Data'!$H$5,0,10*ROW('Water Data'!H198)),NA())</f>
        <v>#N/A</v>
      </c>
      <c r="T204" s="60" t="e">
        <f ca="true">+IF(AND(ISNUMBER(OFFSET('Water Data'!$H$7,0,10*ROW('Water Data'!H198))),'Data Summary'!CI204="Yes"),OFFSET('Water Data'!$H$7,0,10*ROW('Water Data'!H198)),NA())</f>
        <v>#N/A</v>
      </c>
      <c r="U204" s="60" t="e">
        <f ca="true">+IF(AND(ISNUMBER(OFFSET('Water Data'!$H$10,0,10*ROW('Water Data'!H198))),'Data Summary'!CJ204="Yes"),OFFSET('Water Data'!$H$10,0,10*ROW('Water Data'!H198)),NA())</f>
        <v>#N/A</v>
      </c>
      <c r="V204" s="106" t="e">
        <f ca="true">+IF(AND(ISNUMBER(OFFSET('Sanitation Data'!$C$5,0,10*ROW('Sanitation Data'!C198))),'Data Summary'!CK204="Yes"),100-OFFSET('Sanitation Data'!$C$5,0,10*ROW('Sanitation Data'!C198)),NA())</f>
        <v>#N/A</v>
      </c>
      <c r="W204" s="106" t="e">
        <f ca="true">+IF(AND(ISNUMBER(OFFSET('Sanitation Data'!$C$7,0,10*ROW('Sanitation Data'!C198))),'Data Summary'!CL204="Yes"),OFFSET('Sanitation Data'!$C$7,0,10*ROW('Sanitation Data'!C198)),NA())</f>
        <v>#N/A</v>
      </c>
      <c r="X204" s="106" t="e">
        <f ca="true">+IF(AND(ISNUMBER(OFFSET('Sanitation Data'!$C$11,0,10*ROW('Sanitation Data'!C198))),'Data Summary'!CM204="Yes"),OFFSET('Sanitation Data'!$C$11,0,10*ROW('Sanitation Data'!C198)),NA())</f>
        <v>#N/A</v>
      </c>
      <c r="Y204" s="106" t="e">
        <f ca="true">+IF(AND(ISNUMBER(OFFSET('Sanitation Data'!$C$12,0,10*ROW('Sanitation Data'!C198))),'Data Summary'!CN204="Yes"),OFFSET('Sanitation Data'!$C$12,0,10*ROW('Sanitation Data'!C198)),NA())</f>
        <v>#N/A</v>
      </c>
      <c r="Z204" s="106" t="e">
        <f ca="true">+IF(AND(ISNUMBER(OFFSET('Sanitation Data'!$C$13,0,10*ROW('Sanitation Data'!C198))),'Data Summary'!CO204="Yes"),OFFSET('Sanitation Data'!$C$13,0,10*ROW('Sanitation Data'!C198)),NA())</f>
        <v>#N/A</v>
      </c>
      <c r="AA204" s="106" t="e">
        <f ca="true">+IF(AND(ISNUMBER(OFFSET('Sanitation Data'!$D$5,0,10*ROW('Sanitation Data'!D198))),'Data Summary'!CP204="Yes"),100-OFFSET('Sanitation Data'!$D$5,0,10*ROW('Sanitation Data'!D198)),NA())</f>
        <v>#N/A</v>
      </c>
      <c r="AB204" s="106" t="e">
        <f ca="true">+IF(AND(ISNUMBER(OFFSET('Sanitation Data'!$D$7,0,10*ROW('Sanitation Data'!D198))),'Data Summary'!CQ204="Yes"),OFFSET('Sanitation Data'!$D$7,0,10*ROW('Sanitation Data'!D198)),NA())</f>
        <v>#N/A</v>
      </c>
      <c r="AC204" s="106" t="e">
        <f ca="true">+IF(AND(ISNUMBER(OFFSET('Sanitation Data'!$D$11,0,10*ROW('Sanitation Data'!D198))),'Data Summary'!CR204="Yes"),OFFSET('Sanitation Data'!$D$11,0,10*ROW('Sanitation Data'!D198)),NA())</f>
        <v>#N/A</v>
      </c>
      <c r="AD204" s="106" t="e">
        <f ca="true">+IF(AND(ISNUMBER(OFFSET('Sanitation Data'!$D$12,0,10*ROW('Sanitation Data'!D198))),'Data Summary'!CS204="Yes"),OFFSET('Sanitation Data'!$D$12,0,10*ROW('Sanitation Data'!D198)),NA())</f>
        <v>#N/A</v>
      </c>
      <c r="AE204" s="106" t="e">
        <f ca="true">+IF(AND(ISNUMBER(OFFSET('Sanitation Data'!$D$13,0,10*ROW('Sanitation Data'!D198))),'Data Summary'!CT204="Yes"),OFFSET('Sanitation Data'!$D$13,0,10*ROW('Sanitation Data'!D198)),NA())</f>
        <v>#N/A</v>
      </c>
      <c r="AF204" s="106" t="e">
        <f ca="true">+IF(AND(ISNUMBER(OFFSET('Sanitation Data'!$E$5,0,10*ROW('Sanitation Data'!E198))),'Data Summary'!CU204="Yes"),100-OFFSET('Sanitation Data'!$E$5,0,10*ROW('Sanitation Data'!E198)),NA())</f>
        <v>#N/A</v>
      </c>
      <c r="AG204" s="106" t="e">
        <f ca="true">+IF(AND(ISNUMBER(OFFSET('Sanitation Data'!$E$7,0,10*ROW('Sanitation Data'!E198))),'Data Summary'!CV204="Yes"),OFFSET('Sanitation Data'!$E$7,0,10*ROW('Sanitation Data'!E198)),NA())</f>
        <v>#N/A</v>
      </c>
      <c r="AH204" s="106" t="e">
        <f ca="true">+IF(AND(ISNUMBER(OFFSET('Sanitation Data'!$E$11,0,10*ROW('Sanitation Data'!E198))),'Data Summary'!CW204="Yes"),OFFSET('Sanitation Data'!$E$11,0,10*ROW('Sanitation Data'!E198)),NA())</f>
        <v>#N/A</v>
      </c>
      <c r="AI204" s="106" t="e">
        <f ca="true">+IF(AND(ISNUMBER(OFFSET('Sanitation Data'!$E$12,0,10*ROW('Sanitation Data'!E198))),'Data Summary'!CX204="Yes"),OFFSET('Sanitation Data'!$E$12,0,10*ROW('Sanitation Data'!E198)),NA())</f>
        <v>#N/A</v>
      </c>
      <c r="AJ204" s="106" t="e">
        <f ca="true">+IF(AND(ISNUMBER(OFFSET('Sanitation Data'!$E$13,0,10*ROW('Sanitation Data'!E198))),'Data Summary'!CY204="Yes"),OFFSET('Sanitation Data'!$E$13,0,10*ROW('Sanitation Data'!E198)),NA())</f>
        <v>#N/A</v>
      </c>
      <c r="AK204" s="106" t="e">
        <f ca="true">+IF(AND(ISNUMBER(OFFSET('Sanitation Data'!$F$5,0,10*ROW('Sanitation Data'!F198))),'Data Summary'!CZ204="Yes"),100-OFFSET('Sanitation Data'!$F$5,0,10*ROW('Sanitation Data'!F198)),NA())</f>
        <v>#N/A</v>
      </c>
      <c r="AL204" s="106" t="e">
        <f ca="true">+IF(AND(ISNUMBER(OFFSET('Sanitation Data'!$F$7,0,10*ROW('Sanitation Data'!F198))),'Data Summary'!DA204="Yes"),OFFSET('Sanitation Data'!$F$7,0,10*ROW('Sanitation Data'!F198)),NA())</f>
        <v>#N/A</v>
      </c>
      <c r="AM204" s="106" t="e">
        <f ca="true">+IF(AND(ISNUMBER(OFFSET('Sanitation Data'!$F$11,0,10*ROW('Sanitation Data'!F198))),'Data Summary'!DB204="Yes"),OFFSET('Sanitation Data'!$F$11,0,10*ROW('Sanitation Data'!F198)),NA())</f>
        <v>#N/A</v>
      </c>
      <c r="AN204" s="106" t="e">
        <f ca="true">+IF(AND(ISNUMBER(OFFSET('Sanitation Data'!$F$12,0,10*ROW('Sanitation Data'!F198))),'Data Summary'!DC204="Yes"),OFFSET('Sanitation Data'!$F$12,0,10*ROW('Sanitation Data'!F198)),NA())</f>
        <v>#N/A</v>
      </c>
      <c r="AO204" s="106" t="e">
        <f ca="true">+IF(AND(ISNUMBER(OFFSET('Sanitation Data'!$F$13,0,10*ROW('Sanitation Data'!F198))),'Data Summary'!DD204="Yes"),OFFSET('Sanitation Data'!$F$13,0,10*ROW('Sanitation Data'!F198)),NA())</f>
        <v>#N/A</v>
      </c>
      <c r="AP204" s="106" t="e">
        <f ca="true">+IF(AND(ISNUMBER(OFFSET('Sanitation Data'!$G$5,0,10*ROW('Sanitation Data'!G198))),'Data Summary'!DE204="Yes"),100-OFFSET('Sanitation Data'!$G$5,0,10*ROW('Sanitation Data'!G198)),NA())</f>
        <v>#N/A</v>
      </c>
      <c r="AQ204" s="106" t="e">
        <f ca="true">+IF(AND(ISNUMBER(OFFSET('Sanitation Data'!$G$7,0,10*ROW('Sanitation Data'!G198))),'Data Summary'!DF204="Yes"),OFFSET('Sanitation Data'!$G$7,0,10*ROW('Sanitation Data'!G198)),NA())</f>
        <v>#N/A</v>
      </c>
      <c r="AR204" s="106" t="e">
        <f ca="true">+IF(AND(ISNUMBER(OFFSET('Sanitation Data'!$G$11,0,10*ROW('Sanitation Data'!G198))),'Data Summary'!DG204="Yes"),OFFSET('Sanitation Data'!$G$11,0,10*ROW('Sanitation Data'!G198)),NA())</f>
        <v>#N/A</v>
      </c>
      <c r="AS204" s="106" t="e">
        <f ca="true">+IF(AND(ISNUMBER(OFFSET('Sanitation Data'!$G$12,0,10*ROW('Sanitation Data'!G198))),'Data Summary'!DH204="Yes"),OFFSET('Sanitation Data'!$G$12,0,10*ROW('Sanitation Data'!G198)),NA())</f>
        <v>#N/A</v>
      </c>
      <c r="AT204" s="106" t="e">
        <f ca="true">+IF(AND(ISNUMBER(OFFSET('Sanitation Data'!$G$13,0,10*ROW('Sanitation Data'!G198))),'Data Summary'!DI204="Yes"),OFFSET('Sanitation Data'!$G$13,0,10*ROW('Sanitation Data'!G198)),NA())</f>
        <v>#N/A</v>
      </c>
      <c r="AU204" s="106" t="e">
        <f ca="true">+IF(AND(ISNUMBER(OFFSET('Sanitation Data'!$H$5,0,10*ROW('Sanitation Data'!H198))),'Data Summary'!DJ204="Yes"),100-OFFSET('Sanitation Data'!$H$5,0,10*ROW('Sanitation Data'!H198)),NA())</f>
        <v>#N/A</v>
      </c>
      <c r="AV204" s="106" t="e">
        <f ca="true">+IF(AND(ISNUMBER(OFFSET('Sanitation Data'!$H$7,0,10*ROW('Sanitation Data'!H198))),'Data Summary'!DK204="Yes"),OFFSET('Sanitation Data'!$H$7,0,10*ROW('Sanitation Data'!H198)),NA())</f>
        <v>#N/A</v>
      </c>
      <c r="AW204" s="106" t="e">
        <f ca="true">+IF(AND(ISNUMBER(OFFSET('Sanitation Data'!$H$11,0,10*ROW('Sanitation Data'!H198))),'Data Summary'!DL204="Yes"),OFFSET('Sanitation Data'!$H$11,0,10*ROW('Sanitation Data'!H198)),NA())</f>
        <v>#N/A</v>
      </c>
      <c r="AX204" s="106" t="e">
        <f ca="true">+IF(AND(ISNUMBER(OFFSET('Sanitation Data'!$H$12,0,10*ROW('Sanitation Data'!H198))),'Data Summary'!DM204="Yes"),OFFSET('Sanitation Data'!$H$12,0,10*ROW('Sanitation Data'!H198)),NA())</f>
        <v>#N/A</v>
      </c>
      <c r="AY204" s="106" t="e">
        <f ca="true">+IF(AND(ISNUMBER(OFFSET('Sanitation Data'!$H$13,0,10*ROW('Sanitation Data'!H198))),'Data Summary'!DN204="Yes"),OFFSET('Sanitation Data'!$H$13,0,10*ROW('Sanitation Data'!H198)),NA())</f>
        <v>#N/A</v>
      </c>
      <c r="AZ204" s="111" t="e">
        <f ca="true">+IF(AND(ISNUMBER(OFFSET('Hygiene Data'!$C$6,0,10*ROW('Hygiene Data'!C198))),'Data Summary'!DO204="Yes"),OFFSET('Hygiene Data'!$C$6,0,10*ROW('Hygiene Data'!C198)),NA())</f>
        <v>#N/A</v>
      </c>
      <c r="BA204" s="111" t="e">
        <f ca="true">+IF(AND(ISNUMBER(OFFSET('Hygiene Data'!$C$8,0,10*ROW('Hygiene Data'!C198))),'Data Summary'!DP204="Yes"),OFFSET('Hygiene Data'!$C$8,0,10*ROW('Hygiene Data'!C198)),NA())</f>
        <v>#N/A</v>
      </c>
      <c r="BB204" s="111" t="e">
        <f ca="true">+IF(AND(ISNUMBER(OFFSET('Hygiene Data'!$C$10,0,10*ROW('Hygiene Data'!C198))),'Data Summary'!DQ204="Yes"),OFFSET('Hygiene Data'!$C$10,0,10*ROW('Hygiene Data'!C198)),NA())</f>
        <v>#N/A</v>
      </c>
      <c r="BC204" s="111" t="e">
        <f ca="true">+IF(AND(ISNUMBER(OFFSET('Hygiene Data'!$D$6,0,10*ROW('Hygiene Data'!D198))),'Data Summary'!DR204="Yes"),OFFSET('Hygiene Data'!$D$6,0,10*ROW('Hygiene Data'!D198)),NA())</f>
        <v>#N/A</v>
      </c>
      <c r="BD204" s="111" t="e">
        <f ca="true">+IF(AND(ISNUMBER(OFFSET('Hygiene Data'!$D$8,0,10*ROW('Hygiene Data'!D198))),'Data Summary'!DS204="Yes"),OFFSET('Hygiene Data'!$D$8,0,10*ROW('Hygiene Data'!D198)),NA())</f>
        <v>#N/A</v>
      </c>
      <c r="BE204" s="111" t="e">
        <f ca="true">+IF(AND(ISNUMBER(OFFSET('Hygiene Data'!$D$10,0,10*ROW('Hygiene Data'!D198))),'Data Summary'!DT204="Yes"),OFFSET('Hygiene Data'!$D$10,0,10*ROW('Hygiene Data'!D198)),NA())</f>
        <v>#N/A</v>
      </c>
      <c r="BF204" s="111" t="e">
        <f ca="true">+IF(AND(ISNUMBER(OFFSET('Hygiene Data'!$E$6,0,10*ROW('Hygiene Data'!E198))),'Data Summary'!DU204="Yes"),OFFSET('Hygiene Data'!$E$6,0,10*ROW('Hygiene Data'!E198)),NA())</f>
        <v>#N/A</v>
      </c>
      <c r="BG204" s="111" t="e">
        <f ca="true">+IF(AND(ISNUMBER(OFFSET('Hygiene Data'!$E$8,0,10*ROW('Hygiene Data'!E198))),'Data Summary'!DV204="Yes"),OFFSET('Hygiene Data'!$E$8,0,10*ROW('Hygiene Data'!E198)),NA())</f>
        <v>#N/A</v>
      </c>
      <c r="BH204" s="111" t="e">
        <f ca="true">+IF(AND(ISNUMBER(OFFSET('Hygiene Data'!$E$10,0,10*ROW('Hygiene Data'!E198))),'Data Summary'!DW204="Yes"),OFFSET('Hygiene Data'!$E$10,0,10*ROW('Hygiene Data'!E198)),NA())</f>
        <v>#N/A</v>
      </c>
      <c r="BI204" s="111" t="e">
        <f ca="true">+IF(AND(ISNUMBER(OFFSET('Hygiene Data'!$F$6,0,10*ROW('Hygiene Data'!F198))),'Data Summary'!DX204="Yes"),OFFSET('Hygiene Data'!$F$6,0,10*ROW('Hygiene Data'!F198)),NA())</f>
        <v>#N/A</v>
      </c>
      <c r="BJ204" s="111" t="e">
        <f ca="true">+IF(AND(ISNUMBER(OFFSET('Hygiene Data'!$F$8,0,10*ROW('Hygiene Data'!F198))),'Data Summary'!DY204="Yes"),OFFSET('Hygiene Data'!$F$8,0,10*ROW('Hygiene Data'!F198)),NA())</f>
        <v>#N/A</v>
      </c>
      <c r="BK204" s="111" t="e">
        <f ca="true">+IF(AND(ISNUMBER(OFFSET('Hygiene Data'!$F$10,0,10*ROW('Hygiene Data'!F198))),'Data Summary'!DZ204="Yes"),OFFSET('Hygiene Data'!$F$10,0,10*ROW('Hygiene Data'!F198)),NA())</f>
        <v>#N/A</v>
      </c>
      <c r="BL204" s="111" t="e">
        <f ca="true">+IF(AND(ISNUMBER(OFFSET('Hygiene Data'!$G$6,0,10*ROW('Hygiene Data'!G198))),'Data Summary'!EA204="Yes"),OFFSET('Hygiene Data'!$G$6,0,10*ROW('Hygiene Data'!G198)),NA())</f>
        <v>#N/A</v>
      </c>
      <c r="BM204" s="111" t="e">
        <f ca="true">+IF(AND(ISNUMBER(OFFSET('Hygiene Data'!$G$8,0,10*ROW('Hygiene Data'!G198))),'Data Summary'!EB204="Yes"),OFFSET('Hygiene Data'!$G$8,0,10*ROW('Hygiene Data'!G198)),NA())</f>
        <v>#N/A</v>
      </c>
      <c r="BN204" s="111" t="e">
        <f ca="true">+IF(AND(ISNUMBER(OFFSET('Hygiene Data'!$G$10,0,10*ROW('Hygiene Data'!G198))),'Data Summary'!EC204="Yes"),OFFSET('Hygiene Data'!$G$10,0,10*ROW('Hygiene Data'!G198)),NA())</f>
        <v>#N/A</v>
      </c>
      <c r="BO204" s="111" t="e">
        <f ca="true">+IF(AND(ISNUMBER(OFFSET('Hygiene Data'!$H$6,0,10*ROW('Hygiene Data'!H198))),'Data Summary'!ED204="Yes"),OFFSET('Hygiene Data'!$H$6,0,10*ROW('Hygiene Data'!H198)),NA())</f>
        <v>#N/A</v>
      </c>
      <c r="BP204" s="111" t="e">
        <f ca="true">+IF(AND(ISNUMBER(OFFSET('Hygiene Data'!$H$8,0,10*ROW('Hygiene Data'!H198))),'Data Summary'!EE204="Yes"),OFFSET('Hygiene Data'!$H$8,0,10*ROW('Hygiene Data'!H198)),NA())</f>
        <v>#N/A</v>
      </c>
      <c r="BQ204" s="111" t="e">
        <f ca="true">+IF(AND(ISNUMBER(OFFSET('Hygiene Data'!$H$10,0,10*ROW('Hygiene Data'!H198))),'Data Summary'!EF204="Yes"),OFFSET('Hygiene Data'!$H$10,0,10*ROW('Hygiene Data'!H198)),NA())</f>
        <v>#N/A</v>
      </c>
    </row>
    <row r="205" x14ac:dyDescent="0.2">
      <c r="A205" s="59" t="e">
        <f ca="true">+IF(OFFSET('Water Data'!$B$1,0,10*ROW('Water Data'!B199))="",NA(),OFFSET('Water Data'!$B$1,0,10*ROW('Water Data'!B199)))</f>
        <v>#N/A</v>
      </c>
      <c r="B205" s="59" t="e">
        <f ca="true">+IF(OFFSET('Water Data'!$A$3,0,10*ROW('Water Data'!A202))="",NA(),OFFSET('Water Data'!$A$3,0,10*ROW('Water Data'!A202)))</f>
        <v>#N/A</v>
      </c>
      <c r="C205" s="59" t="e">
        <f ca="true">+IF(OFFSET('Water Data'!$C$3,0,10*ROW('Water Data'!C202))="",NA(),OFFSET('Water Data'!$C$3,0,10*ROW('Water Data'!C202)))</f>
        <v>#N/A</v>
      </c>
      <c r="D205" s="60" t="e">
        <f ca="true">+IF(AND(ISNUMBER(OFFSET('Water Data'!$C$5,0,10*ROW('Water Data'!C199))),'Data Summary'!BS205="Yes"),100-OFFSET('Water Data'!$C$5,0,10*ROW('Water Data'!C199)),NA())</f>
        <v>#N/A</v>
      </c>
      <c r="E205" s="60" t="e">
        <f ca="true">+IF(AND(ISNUMBER(OFFSET('Water Data'!$C$7,0,10*ROW('Water Data'!C199))),'Data Summary'!BT205="Yes"),OFFSET('Water Data'!$C$7,0,10*ROW('Water Data'!C199)),NA())</f>
        <v>#N/A</v>
      </c>
      <c r="F205" s="60" t="e">
        <f ca="true">+IF(AND(ISNUMBER(OFFSET('Water Data'!$C$10,0,10*ROW('Water Data'!C199))),'Data Summary'!BU205="Yes"),OFFSET('Water Data'!$C$10,0,10*ROW('Water Data'!C199)),NA())</f>
        <v>#N/A</v>
      </c>
      <c r="G205" s="60" t="e">
        <f ca="true">+IF(AND(ISNUMBER(OFFSET('Water Data'!$D$5,0,10*ROW('Water Data'!D199))),'Data Summary'!BV205="Yes"),100-OFFSET('Water Data'!$D$5,0,10*ROW('Water Data'!D199)),NA())</f>
        <v>#N/A</v>
      </c>
      <c r="H205" s="60" t="e">
        <f ca="true">+IF(AND(ISNUMBER(OFFSET('Water Data'!$D$7,0,10*ROW('Water Data'!D199))),'Data Summary'!BW205="Yes"),OFFSET('Water Data'!$D$7,0,10*ROW('Water Data'!D199)),NA())</f>
        <v>#N/A</v>
      </c>
      <c r="I205" s="60" t="e">
        <f ca="true">+IF(AND(ISNUMBER(OFFSET('Water Data'!$D$10,0,10*ROW('Water Data'!D199))),'Data Summary'!BX205="Yes"),OFFSET('Water Data'!$D$10,0,10*ROW('Water Data'!D199)),NA())</f>
        <v>#N/A</v>
      </c>
      <c r="J205" s="60" t="e">
        <f ca="true">+IF(AND(ISNUMBER(OFFSET('Water Data'!$E$5,0,10*ROW('Water Data'!E199))),'Data Summary'!BY205="Yes"),100-OFFSET('Water Data'!$E$5,0,10*ROW('Water Data'!E199)),NA())</f>
        <v>#N/A</v>
      </c>
      <c r="K205" s="60" t="e">
        <f ca="true">+IF(AND(ISNUMBER(OFFSET('Water Data'!$E$7,0,10*ROW('Water Data'!E199))),'Data Summary'!BZ205="Yes"),OFFSET('Water Data'!$E$7,0,10*ROW('Water Data'!E199)),NA())</f>
        <v>#N/A</v>
      </c>
      <c r="L205" s="60" t="e">
        <f ca="true">+IF(AND(ISNUMBER(OFFSET('Water Data'!$E$10,0,10*ROW('Water Data'!E199))),'Data Summary'!CA205="Yes"),OFFSET('Water Data'!$E$10,0,10*ROW('Water Data'!E199)),NA())</f>
        <v>#N/A</v>
      </c>
      <c r="M205" s="60" t="e">
        <f ca="true">+IF(AND(ISNUMBER(OFFSET('Water Data'!$F$5,0,10*ROW('Water Data'!F199))),'Data Summary'!CB205="Yes"),100-OFFSET('Water Data'!$F$5,0,10*ROW('Water Data'!F199)),NA())</f>
        <v>#N/A</v>
      </c>
      <c r="N205" s="60" t="e">
        <f ca="true">+IF(AND(ISNUMBER(OFFSET('Water Data'!$F$7,0,10*ROW('Water Data'!F199))),'Data Summary'!CC205="Yes"),OFFSET('Water Data'!$F$7,0,10*ROW('Water Data'!F199)),NA())</f>
        <v>#N/A</v>
      </c>
      <c r="O205" s="60" t="e">
        <f ca="true">+IF(AND(ISNUMBER(OFFSET('Water Data'!$F$10,0,10*ROW('Water Data'!F199))),'Data Summary'!CD205="Yes"),OFFSET('Water Data'!$F$10,0,10*ROW('Water Data'!F199)),NA())</f>
        <v>#N/A</v>
      </c>
      <c r="P205" s="60" t="e">
        <f ca="true">+IF(AND(ISNUMBER(OFFSET('Water Data'!$G$5,0,10*ROW('Water Data'!G199))),'Data Summary'!CE205="Yes"),100-OFFSET('Water Data'!$G$5,0,10*ROW('Water Data'!G199)),NA())</f>
        <v>#N/A</v>
      </c>
      <c r="Q205" s="60" t="e">
        <f ca="true">+IF(AND(ISNUMBER(OFFSET('Water Data'!$G$7,0,10*ROW('Water Data'!G199))),'Data Summary'!CF205="Yes"),OFFSET('Water Data'!$G$7,0,10*ROW('Water Data'!G199)),NA())</f>
        <v>#N/A</v>
      </c>
      <c r="R205" s="60" t="e">
        <f ca="true">+IF(AND(ISNUMBER(OFFSET('Water Data'!$G$10,0,10*ROW('Water Data'!G199))),'Data Summary'!CG205="Yes"),OFFSET('Water Data'!$G$10,0,10*ROW('Water Data'!G199)),NA())</f>
        <v>#N/A</v>
      </c>
      <c r="S205" s="60" t="e">
        <f ca="true">+IF(AND(ISNUMBER(OFFSET('Water Data'!$H$5,0,10*ROW('Water Data'!H199))),'Data Summary'!CH205="Yes"),100-OFFSET('Water Data'!$H$5,0,10*ROW('Water Data'!H199)),NA())</f>
        <v>#N/A</v>
      </c>
      <c r="T205" s="60" t="e">
        <f ca="true">+IF(AND(ISNUMBER(OFFSET('Water Data'!$H$7,0,10*ROW('Water Data'!H199))),'Data Summary'!CI205="Yes"),OFFSET('Water Data'!$H$7,0,10*ROW('Water Data'!H199)),NA())</f>
        <v>#N/A</v>
      </c>
      <c r="U205" s="60" t="e">
        <f ca="true">+IF(AND(ISNUMBER(OFFSET('Water Data'!$H$10,0,10*ROW('Water Data'!H199))),'Data Summary'!CJ205="Yes"),OFFSET('Water Data'!$H$10,0,10*ROW('Water Data'!H199)),NA())</f>
        <v>#N/A</v>
      </c>
      <c r="V205" s="106" t="e">
        <f ca="true">+IF(AND(ISNUMBER(OFFSET('Sanitation Data'!$C$5,0,10*ROW('Sanitation Data'!C199))),'Data Summary'!CK205="Yes"),100-OFFSET('Sanitation Data'!$C$5,0,10*ROW('Sanitation Data'!C199)),NA())</f>
        <v>#N/A</v>
      </c>
      <c r="W205" s="106" t="e">
        <f ca="true">+IF(AND(ISNUMBER(OFFSET('Sanitation Data'!$C$7,0,10*ROW('Sanitation Data'!C199))),'Data Summary'!CL205="Yes"),OFFSET('Sanitation Data'!$C$7,0,10*ROW('Sanitation Data'!C199)),NA())</f>
        <v>#N/A</v>
      </c>
      <c r="X205" s="106" t="e">
        <f ca="true">+IF(AND(ISNUMBER(OFFSET('Sanitation Data'!$C$11,0,10*ROW('Sanitation Data'!C199))),'Data Summary'!CM205="Yes"),OFFSET('Sanitation Data'!$C$11,0,10*ROW('Sanitation Data'!C199)),NA())</f>
        <v>#N/A</v>
      </c>
      <c r="Y205" s="106" t="e">
        <f ca="true">+IF(AND(ISNUMBER(OFFSET('Sanitation Data'!$C$12,0,10*ROW('Sanitation Data'!C199))),'Data Summary'!CN205="Yes"),OFFSET('Sanitation Data'!$C$12,0,10*ROW('Sanitation Data'!C199)),NA())</f>
        <v>#N/A</v>
      </c>
      <c r="Z205" s="106" t="e">
        <f ca="true">+IF(AND(ISNUMBER(OFFSET('Sanitation Data'!$C$13,0,10*ROW('Sanitation Data'!C199))),'Data Summary'!CO205="Yes"),OFFSET('Sanitation Data'!$C$13,0,10*ROW('Sanitation Data'!C199)),NA())</f>
        <v>#N/A</v>
      </c>
      <c r="AA205" s="106" t="e">
        <f ca="true">+IF(AND(ISNUMBER(OFFSET('Sanitation Data'!$D$5,0,10*ROW('Sanitation Data'!D199))),'Data Summary'!CP205="Yes"),100-OFFSET('Sanitation Data'!$D$5,0,10*ROW('Sanitation Data'!D199)),NA())</f>
        <v>#N/A</v>
      </c>
      <c r="AB205" s="106" t="e">
        <f ca="true">+IF(AND(ISNUMBER(OFFSET('Sanitation Data'!$D$7,0,10*ROW('Sanitation Data'!D199))),'Data Summary'!CQ205="Yes"),OFFSET('Sanitation Data'!$D$7,0,10*ROW('Sanitation Data'!D199)),NA())</f>
        <v>#N/A</v>
      </c>
      <c r="AC205" s="106" t="e">
        <f ca="true">+IF(AND(ISNUMBER(OFFSET('Sanitation Data'!$D$11,0,10*ROW('Sanitation Data'!D199))),'Data Summary'!CR205="Yes"),OFFSET('Sanitation Data'!$D$11,0,10*ROW('Sanitation Data'!D199)),NA())</f>
        <v>#N/A</v>
      </c>
      <c r="AD205" s="106" t="e">
        <f ca="true">+IF(AND(ISNUMBER(OFFSET('Sanitation Data'!$D$12,0,10*ROW('Sanitation Data'!D199))),'Data Summary'!CS205="Yes"),OFFSET('Sanitation Data'!$D$12,0,10*ROW('Sanitation Data'!D199)),NA())</f>
        <v>#N/A</v>
      </c>
      <c r="AE205" s="106" t="e">
        <f ca="true">+IF(AND(ISNUMBER(OFFSET('Sanitation Data'!$D$13,0,10*ROW('Sanitation Data'!D199))),'Data Summary'!CT205="Yes"),OFFSET('Sanitation Data'!$D$13,0,10*ROW('Sanitation Data'!D199)),NA())</f>
        <v>#N/A</v>
      </c>
      <c r="AF205" s="106" t="e">
        <f ca="true">+IF(AND(ISNUMBER(OFFSET('Sanitation Data'!$E$5,0,10*ROW('Sanitation Data'!E199))),'Data Summary'!CU205="Yes"),100-OFFSET('Sanitation Data'!$E$5,0,10*ROW('Sanitation Data'!E199)),NA())</f>
        <v>#N/A</v>
      </c>
      <c r="AG205" s="106" t="e">
        <f ca="true">+IF(AND(ISNUMBER(OFFSET('Sanitation Data'!$E$7,0,10*ROW('Sanitation Data'!E199))),'Data Summary'!CV205="Yes"),OFFSET('Sanitation Data'!$E$7,0,10*ROW('Sanitation Data'!E199)),NA())</f>
        <v>#N/A</v>
      </c>
      <c r="AH205" s="106" t="e">
        <f ca="true">+IF(AND(ISNUMBER(OFFSET('Sanitation Data'!$E$11,0,10*ROW('Sanitation Data'!E199))),'Data Summary'!CW205="Yes"),OFFSET('Sanitation Data'!$E$11,0,10*ROW('Sanitation Data'!E199)),NA())</f>
        <v>#N/A</v>
      </c>
      <c r="AI205" s="106" t="e">
        <f ca="true">+IF(AND(ISNUMBER(OFFSET('Sanitation Data'!$E$12,0,10*ROW('Sanitation Data'!E199))),'Data Summary'!CX205="Yes"),OFFSET('Sanitation Data'!$E$12,0,10*ROW('Sanitation Data'!E199)),NA())</f>
        <v>#N/A</v>
      </c>
      <c r="AJ205" s="106" t="e">
        <f ca="true">+IF(AND(ISNUMBER(OFFSET('Sanitation Data'!$E$13,0,10*ROW('Sanitation Data'!E199))),'Data Summary'!CY205="Yes"),OFFSET('Sanitation Data'!$E$13,0,10*ROW('Sanitation Data'!E199)),NA())</f>
        <v>#N/A</v>
      </c>
      <c r="AK205" s="106" t="e">
        <f ca="true">+IF(AND(ISNUMBER(OFFSET('Sanitation Data'!$F$5,0,10*ROW('Sanitation Data'!F199))),'Data Summary'!CZ205="Yes"),100-OFFSET('Sanitation Data'!$F$5,0,10*ROW('Sanitation Data'!F199)),NA())</f>
        <v>#N/A</v>
      </c>
      <c r="AL205" s="106" t="e">
        <f ca="true">+IF(AND(ISNUMBER(OFFSET('Sanitation Data'!$F$7,0,10*ROW('Sanitation Data'!F199))),'Data Summary'!DA205="Yes"),OFFSET('Sanitation Data'!$F$7,0,10*ROW('Sanitation Data'!F199)),NA())</f>
        <v>#N/A</v>
      </c>
      <c r="AM205" s="106" t="e">
        <f ca="true">+IF(AND(ISNUMBER(OFFSET('Sanitation Data'!$F$11,0,10*ROW('Sanitation Data'!F199))),'Data Summary'!DB205="Yes"),OFFSET('Sanitation Data'!$F$11,0,10*ROW('Sanitation Data'!F199)),NA())</f>
        <v>#N/A</v>
      </c>
      <c r="AN205" s="106" t="e">
        <f ca="true">+IF(AND(ISNUMBER(OFFSET('Sanitation Data'!$F$12,0,10*ROW('Sanitation Data'!F199))),'Data Summary'!DC205="Yes"),OFFSET('Sanitation Data'!$F$12,0,10*ROW('Sanitation Data'!F199)),NA())</f>
        <v>#N/A</v>
      </c>
      <c r="AO205" s="106" t="e">
        <f ca="true">+IF(AND(ISNUMBER(OFFSET('Sanitation Data'!$F$13,0,10*ROW('Sanitation Data'!F199))),'Data Summary'!DD205="Yes"),OFFSET('Sanitation Data'!$F$13,0,10*ROW('Sanitation Data'!F199)),NA())</f>
        <v>#N/A</v>
      </c>
      <c r="AP205" s="106" t="e">
        <f ca="true">+IF(AND(ISNUMBER(OFFSET('Sanitation Data'!$G$5,0,10*ROW('Sanitation Data'!G199))),'Data Summary'!DE205="Yes"),100-OFFSET('Sanitation Data'!$G$5,0,10*ROW('Sanitation Data'!G199)),NA())</f>
        <v>#N/A</v>
      </c>
      <c r="AQ205" s="106" t="e">
        <f ca="true">+IF(AND(ISNUMBER(OFFSET('Sanitation Data'!$G$7,0,10*ROW('Sanitation Data'!G199))),'Data Summary'!DF205="Yes"),OFFSET('Sanitation Data'!$G$7,0,10*ROW('Sanitation Data'!G199)),NA())</f>
        <v>#N/A</v>
      </c>
      <c r="AR205" s="106" t="e">
        <f ca="true">+IF(AND(ISNUMBER(OFFSET('Sanitation Data'!$G$11,0,10*ROW('Sanitation Data'!G199))),'Data Summary'!DG205="Yes"),OFFSET('Sanitation Data'!$G$11,0,10*ROW('Sanitation Data'!G199)),NA())</f>
        <v>#N/A</v>
      </c>
      <c r="AS205" s="106" t="e">
        <f ca="true">+IF(AND(ISNUMBER(OFFSET('Sanitation Data'!$G$12,0,10*ROW('Sanitation Data'!G199))),'Data Summary'!DH205="Yes"),OFFSET('Sanitation Data'!$G$12,0,10*ROW('Sanitation Data'!G199)),NA())</f>
        <v>#N/A</v>
      </c>
      <c r="AT205" s="106" t="e">
        <f ca="true">+IF(AND(ISNUMBER(OFFSET('Sanitation Data'!$G$13,0,10*ROW('Sanitation Data'!G199))),'Data Summary'!DI205="Yes"),OFFSET('Sanitation Data'!$G$13,0,10*ROW('Sanitation Data'!G199)),NA())</f>
        <v>#N/A</v>
      </c>
      <c r="AU205" s="106" t="e">
        <f ca="true">+IF(AND(ISNUMBER(OFFSET('Sanitation Data'!$H$5,0,10*ROW('Sanitation Data'!H199))),'Data Summary'!DJ205="Yes"),100-OFFSET('Sanitation Data'!$H$5,0,10*ROW('Sanitation Data'!H199)),NA())</f>
        <v>#N/A</v>
      </c>
      <c r="AV205" s="106" t="e">
        <f ca="true">+IF(AND(ISNUMBER(OFFSET('Sanitation Data'!$H$7,0,10*ROW('Sanitation Data'!H199))),'Data Summary'!DK205="Yes"),OFFSET('Sanitation Data'!$H$7,0,10*ROW('Sanitation Data'!H199)),NA())</f>
        <v>#N/A</v>
      </c>
      <c r="AW205" s="106" t="e">
        <f ca="true">+IF(AND(ISNUMBER(OFFSET('Sanitation Data'!$H$11,0,10*ROW('Sanitation Data'!H199))),'Data Summary'!DL205="Yes"),OFFSET('Sanitation Data'!$H$11,0,10*ROW('Sanitation Data'!H199)),NA())</f>
        <v>#N/A</v>
      </c>
      <c r="AX205" s="106" t="e">
        <f ca="true">+IF(AND(ISNUMBER(OFFSET('Sanitation Data'!$H$12,0,10*ROW('Sanitation Data'!H199))),'Data Summary'!DM205="Yes"),OFFSET('Sanitation Data'!$H$12,0,10*ROW('Sanitation Data'!H199)),NA())</f>
        <v>#N/A</v>
      </c>
      <c r="AY205" s="106" t="e">
        <f ca="true">+IF(AND(ISNUMBER(OFFSET('Sanitation Data'!$H$13,0,10*ROW('Sanitation Data'!H199))),'Data Summary'!DN205="Yes"),OFFSET('Sanitation Data'!$H$13,0,10*ROW('Sanitation Data'!H199)),NA())</f>
        <v>#N/A</v>
      </c>
      <c r="AZ205" s="111" t="e">
        <f ca="true">+IF(AND(ISNUMBER(OFFSET('Hygiene Data'!$C$6,0,10*ROW('Hygiene Data'!C199))),'Data Summary'!DO205="Yes"),OFFSET('Hygiene Data'!$C$6,0,10*ROW('Hygiene Data'!C199)),NA())</f>
        <v>#N/A</v>
      </c>
      <c r="BA205" s="111" t="e">
        <f ca="true">+IF(AND(ISNUMBER(OFFSET('Hygiene Data'!$C$8,0,10*ROW('Hygiene Data'!C199))),'Data Summary'!DP205="Yes"),OFFSET('Hygiene Data'!$C$8,0,10*ROW('Hygiene Data'!C199)),NA())</f>
        <v>#N/A</v>
      </c>
      <c r="BB205" s="111" t="e">
        <f ca="true">+IF(AND(ISNUMBER(OFFSET('Hygiene Data'!$C$10,0,10*ROW('Hygiene Data'!C199))),'Data Summary'!DQ205="Yes"),OFFSET('Hygiene Data'!$C$10,0,10*ROW('Hygiene Data'!C199)),NA())</f>
        <v>#N/A</v>
      </c>
      <c r="BC205" s="111" t="e">
        <f ca="true">+IF(AND(ISNUMBER(OFFSET('Hygiene Data'!$D$6,0,10*ROW('Hygiene Data'!D199))),'Data Summary'!DR205="Yes"),OFFSET('Hygiene Data'!$D$6,0,10*ROW('Hygiene Data'!D199)),NA())</f>
        <v>#N/A</v>
      </c>
      <c r="BD205" s="111" t="e">
        <f ca="true">+IF(AND(ISNUMBER(OFFSET('Hygiene Data'!$D$8,0,10*ROW('Hygiene Data'!D199))),'Data Summary'!DS205="Yes"),OFFSET('Hygiene Data'!$D$8,0,10*ROW('Hygiene Data'!D199)),NA())</f>
        <v>#N/A</v>
      </c>
      <c r="BE205" s="111" t="e">
        <f ca="true">+IF(AND(ISNUMBER(OFFSET('Hygiene Data'!$D$10,0,10*ROW('Hygiene Data'!D199))),'Data Summary'!DT205="Yes"),OFFSET('Hygiene Data'!$D$10,0,10*ROW('Hygiene Data'!D199)),NA())</f>
        <v>#N/A</v>
      </c>
      <c r="BF205" s="111" t="e">
        <f ca="true">+IF(AND(ISNUMBER(OFFSET('Hygiene Data'!$E$6,0,10*ROW('Hygiene Data'!E199))),'Data Summary'!DU205="Yes"),OFFSET('Hygiene Data'!$E$6,0,10*ROW('Hygiene Data'!E199)),NA())</f>
        <v>#N/A</v>
      </c>
      <c r="BG205" s="111" t="e">
        <f ca="true">+IF(AND(ISNUMBER(OFFSET('Hygiene Data'!$E$8,0,10*ROW('Hygiene Data'!E199))),'Data Summary'!DV205="Yes"),OFFSET('Hygiene Data'!$E$8,0,10*ROW('Hygiene Data'!E199)),NA())</f>
        <v>#N/A</v>
      </c>
      <c r="BH205" s="111" t="e">
        <f ca="true">+IF(AND(ISNUMBER(OFFSET('Hygiene Data'!$E$10,0,10*ROW('Hygiene Data'!E199))),'Data Summary'!DW205="Yes"),OFFSET('Hygiene Data'!$E$10,0,10*ROW('Hygiene Data'!E199)),NA())</f>
        <v>#N/A</v>
      </c>
      <c r="BI205" s="111" t="e">
        <f ca="true">+IF(AND(ISNUMBER(OFFSET('Hygiene Data'!$F$6,0,10*ROW('Hygiene Data'!F199))),'Data Summary'!DX205="Yes"),OFFSET('Hygiene Data'!$F$6,0,10*ROW('Hygiene Data'!F199)),NA())</f>
        <v>#N/A</v>
      </c>
      <c r="BJ205" s="111" t="e">
        <f ca="true">+IF(AND(ISNUMBER(OFFSET('Hygiene Data'!$F$8,0,10*ROW('Hygiene Data'!F199))),'Data Summary'!DY205="Yes"),OFFSET('Hygiene Data'!$F$8,0,10*ROW('Hygiene Data'!F199)),NA())</f>
        <v>#N/A</v>
      </c>
      <c r="BK205" s="111" t="e">
        <f ca="true">+IF(AND(ISNUMBER(OFFSET('Hygiene Data'!$F$10,0,10*ROW('Hygiene Data'!F199))),'Data Summary'!DZ205="Yes"),OFFSET('Hygiene Data'!$F$10,0,10*ROW('Hygiene Data'!F199)),NA())</f>
        <v>#N/A</v>
      </c>
      <c r="BL205" s="111" t="e">
        <f ca="true">+IF(AND(ISNUMBER(OFFSET('Hygiene Data'!$G$6,0,10*ROW('Hygiene Data'!G199))),'Data Summary'!EA205="Yes"),OFFSET('Hygiene Data'!$G$6,0,10*ROW('Hygiene Data'!G199)),NA())</f>
        <v>#N/A</v>
      </c>
      <c r="BM205" s="111" t="e">
        <f ca="true">+IF(AND(ISNUMBER(OFFSET('Hygiene Data'!$G$8,0,10*ROW('Hygiene Data'!G199))),'Data Summary'!EB205="Yes"),OFFSET('Hygiene Data'!$G$8,0,10*ROW('Hygiene Data'!G199)),NA())</f>
        <v>#N/A</v>
      </c>
      <c r="BN205" s="111" t="e">
        <f ca="true">+IF(AND(ISNUMBER(OFFSET('Hygiene Data'!$G$10,0,10*ROW('Hygiene Data'!G199))),'Data Summary'!EC205="Yes"),OFFSET('Hygiene Data'!$G$10,0,10*ROW('Hygiene Data'!G199)),NA())</f>
        <v>#N/A</v>
      </c>
      <c r="BO205" s="111" t="e">
        <f ca="true">+IF(AND(ISNUMBER(OFFSET('Hygiene Data'!$H$6,0,10*ROW('Hygiene Data'!H199))),'Data Summary'!ED205="Yes"),OFFSET('Hygiene Data'!$H$6,0,10*ROW('Hygiene Data'!H199)),NA())</f>
        <v>#N/A</v>
      </c>
      <c r="BP205" s="111" t="e">
        <f ca="true">+IF(AND(ISNUMBER(OFFSET('Hygiene Data'!$H$8,0,10*ROW('Hygiene Data'!H199))),'Data Summary'!EE205="Yes"),OFFSET('Hygiene Data'!$H$8,0,10*ROW('Hygiene Data'!H199)),NA())</f>
        <v>#N/A</v>
      </c>
      <c r="BQ205" s="111" t="e">
        <f ca="true">+IF(AND(ISNUMBER(OFFSET('Hygiene Data'!$H$10,0,10*ROW('Hygiene Data'!H199))),'Data Summary'!EF205="Yes"),OFFSET('Hygiene Data'!$H$10,0,10*ROW('Hygiene Data'!H199)),NA())</f>
        <v>#N/A</v>
      </c>
    </row>
    <row r="206" x14ac:dyDescent="0.2">
      <c r="A206" s="59" t="e">
        <f ca="true">+IF(OFFSET('Water Data'!$B$1,0,10*ROW('Water Data'!B200))="",NA(),OFFSET('Water Data'!$B$1,0,10*ROW('Water Data'!B200)))</f>
        <v>#N/A</v>
      </c>
      <c r="B206" s="59" t="e">
        <f ca="true">+IF(OFFSET('Water Data'!$A$3,0,10*ROW('Water Data'!A203))="",NA(),OFFSET('Water Data'!$A$3,0,10*ROW('Water Data'!A203)))</f>
        <v>#N/A</v>
      </c>
      <c r="C206" s="59" t="e">
        <f ca="true">+IF(OFFSET('Water Data'!$C$3,0,10*ROW('Water Data'!C203))="",NA(),OFFSET('Water Data'!$C$3,0,10*ROW('Water Data'!C203)))</f>
        <v>#N/A</v>
      </c>
      <c r="D206" s="60" t="e">
        <f ca="true">+IF(AND(ISNUMBER(OFFSET('Water Data'!$C$5,0,10*ROW('Water Data'!C200))),'Data Summary'!BS206="Yes"),100-OFFSET('Water Data'!$C$5,0,10*ROW('Water Data'!C200)),NA())</f>
        <v>#N/A</v>
      </c>
      <c r="E206" s="60" t="e">
        <f ca="true">+IF(AND(ISNUMBER(OFFSET('Water Data'!$C$7,0,10*ROW('Water Data'!C200))),'Data Summary'!BT206="Yes"),OFFSET('Water Data'!$C$7,0,10*ROW('Water Data'!C200)),NA())</f>
        <v>#N/A</v>
      </c>
      <c r="F206" s="60" t="e">
        <f ca="true">+IF(AND(ISNUMBER(OFFSET('Water Data'!$C$10,0,10*ROW('Water Data'!C200))),'Data Summary'!BU206="Yes"),OFFSET('Water Data'!$C$10,0,10*ROW('Water Data'!C200)),NA())</f>
        <v>#N/A</v>
      </c>
      <c r="G206" s="60" t="e">
        <f ca="true">+IF(AND(ISNUMBER(OFFSET('Water Data'!$D$5,0,10*ROW('Water Data'!D200))),'Data Summary'!BV206="Yes"),100-OFFSET('Water Data'!$D$5,0,10*ROW('Water Data'!D200)),NA())</f>
        <v>#N/A</v>
      </c>
      <c r="H206" s="60" t="e">
        <f ca="true">+IF(AND(ISNUMBER(OFFSET('Water Data'!$D$7,0,10*ROW('Water Data'!D200))),'Data Summary'!BW206="Yes"),OFFSET('Water Data'!$D$7,0,10*ROW('Water Data'!D200)),NA())</f>
        <v>#N/A</v>
      </c>
      <c r="I206" s="60" t="e">
        <f ca="true">+IF(AND(ISNUMBER(OFFSET('Water Data'!$D$10,0,10*ROW('Water Data'!D200))),'Data Summary'!BX206="Yes"),OFFSET('Water Data'!$D$10,0,10*ROW('Water Data'!D200)),NA())</f>
        <v>#N/A</v>
      </c>
      <c r="J206" s="60" t="e">
        <f ca="true">+IF(AND(ISNUMBER(OFFSET('Water Data'!$E$5,0,10*ROW('Water Data'!E200))),'Data Summary'!BY206="Yes"),100-OFFSET('Water Data'!$E$5,0,10*ROW('Water Data'!E200)),NA())</f>
        <v>#N/A</v>
      </c>
      <c r="K206" s="60" t="e">
        <f ca="true">+IF(AND(ISNUMBER(OFFSET('Water Data'!$E$7,0,10*ROW('Water Data'!E200))),'Data Summary'!BZ206="Yes"),OFFSET('Water Data'!$E$7,0,10*ROW('Water Data'!E200)),NA())</f>
        <v>#N/A</v>
      </c>
      <c r="L206" s="60" t="e">
        <f ca="true">+IF(AND(ISNUMBER(OFFSET('Water Data'!$E$10,0,10*ROW('Water Data'!E200))),'Data Summary'!CA206="Yes"),OFFSET('Water Data'!$E$10,0,10*ROW('Water Data'!E200)),NA())</f>
        <v>#N/A</v>
      </c>
      <c r="M206" s="60" t="e">
        <f ca="true">+IF(AND(ISNUMBER(OFFSET('Water Data'!$F$5,0,10*ROW('Water Data'!F200))),'Data Summary'!CB206="Yes"),100-OFFSET('Water Data'!$F$5,0,10*ROW('Water Data'!F200)),NA())</f>
        <v>#N/A</v>
      </c>
      <c r="N206" s="60" t="e">
        <f ca="true">+IF(AND(ISNUMBER(OFFSET('Water Data'!$F$7,0,10*ROW('Water Data'!F200))),'Data Summary'!CC206="Yes"),OFFSET('Water Data'!$F$7,0,10*ROW('Water Data'!F200)),NA())</f>
        <v>#N/A</v>
      </c>
      <c r="O206" s="60" t="e">
        <f ca="true">+IF(AND(ISNUMBER(OFFSET('Water Data'!$F$10,0,10*ROW('Water Data'!F200))),'Data Summary'!CD206="Yes"),OFFSET('Water Data'!$F$10,0,10*ROW('Water Data'!F200)),NA())</f>
        <v>#N/A</v>
      </c>
      <c r="P206" s="60" t="e">
        <f ca="true">+IF(AND(ISNUMBER(OFFSET('Water Data'!$G$5,0,10*ROW('Water Data'!G200))),'Data Summary'!CE206="Yes"),100-OFFSET('Water Data'!$G$5,0,10*ROW('Water Data'!G200)),NA())</f>
        <v>#N/A</v>
      </c>
      <c r="Q206" s="60" t="e">
        <f ca="true">+IF(AND(ISNUMBER(OFFSET('Water Data'!$G$7,0,10*ROW('Water Data'!G200))),'Data Summary'!CF206="Yes"),OFFSET('Water Data'!$G$7,0,10*ROW('Water Data'!G200)),NA())</f>
        <v>#N/A</v>
      </c>
      <c r="R206" s="60" t="e">
        <f ca="true">+IF(AND(ISNUMBER(OFFSET('Water Data'!$G$10,0,10*ROW('Water Data'!G200))),'Data Summary'!CG206="Yes"),OFFSET('Water Data'!$G$10,0,10*ROW('Water Data'!G200)),NA())</f>
        <v>#N/A</v>
      </c>
      <c r="S206" s="60" t="e">
        <f ca="true">+IF(AND(ISNUMBER(OFFSET('Water Data'!$H$5,0,10*ROW('Water Data'!H200))),'Data Summary'!CH206="Yes"),100-OFFSET('Water Data'!$H$5,0,10*ROW('Water Data'!H200)),NA())</f>
        <v>#N/A</v>
      </c>
      <c r="T206" s="60" t="e">
        <f ca="true">+IF(AND(ISNUMBER(OFFSET('Water Data'!$H$7,0,10*ROW('Water Data'!H200))),'Data Summary'!CI206="Yes"),OFFSET('Water Data'!$H$7,0,10*ROW('Water Data'!H200)),NA())</f>
        <v>#N/A</v>
      </c>
      <c r="U206" s="60" t="e">
        <f ca="true">+IF(AND(ISNUMBER(OFFSET('Water Data'!$H$10,0,10*ROW('Water Data'!H200))),'Data Summary'!CJ206="Yes"),OFFSET('Water Data'!$H$10,0,10*ROW('Water Data'!H200)),NA())</f>
        <v>#N/A</v>
      </c>
      <c r="V206" s="106" t="e">
        <f ca="true">+IF(AND(ISNUMBER(OFFSET('Sanitation Data'!$C$5,0,10*ROW('Sanitation Data'!C200))),'Data Summary'!CK206="Yes"),100-OFFSET('Sanitation Data'!$C$5,0,10*ROW('Sanitation Data'!C200)),NA())</f>
        <v>#N/A</v>
      </c>
      <c r="W206" s="106" t="e">
        <f ca="true">+IF(AND(ISNUMBER(OFFSET('Sanitation Data'!$C$7,0,10*ROW('Sanitation Data'!C200))),'Data Summary'!CL206="Yes"),OFFSET('Sanitation Data'!$C$7,0,10*ROW('Sanitation Data'!C200)),NA())</f>
        <v>#N/A</v>
      </c>
      <c r="X206" s="106" t="e">
        <f ca="true">+IF(AND(ISNUMBER(OFFSET('Sanitation Data'!$C$11,0,10*ROW('Sanitation Data'!C200))),'Data Summary'!CM206="Yes"),OFFSET('Sanitation Data'!$C$11,0,10*ROW('Sanitation Data'!C200)),NA())</f>
        <v>#N/A</v>
      </c>
      <c r="Y206" s="106" t="e">
        <f ca="true">+IF(AND(ISNUMBER(OFFSET('Sanitation Data'!$C$12,0,10*ROW('Sanitation Data'!C200))),'Data Summary'!CN206="Yes"),OFFSET('Sanitation Data'!$C$12,0,10*ROW('Sanitation Data'!C200)),NA())</f>
        <v>#N/A</v>
      </c>
      <c r="Z206" s="106" t="e">
        <f ca="true">+IF(AND(ISNUMBER(OFFSET('Sanitation Data'!$C$13,0,10*ROW('Sanitation Data'!C200))),'Data Summary'!CO206="Yes"),OFFSET('Sanitation Data'!$C$13,0,10*ROW('Sanitation Data'!C200)),NA())</f>
        <v>#N/A</v>
      </c>
      <c r="AA206" s="106" t="e">
        <f ca="true">+IF(AND(ISNUMBER(OFFSET('Sanitation Data'!$D$5,0,10*ROW('Sanitation Data'!D200))),'Data Summary'!CP206="Yes"),100-OFFSET('Sanitation Data'!$D$5,0,10*ROW('Sanitation Data'!D200)),NA())</f>
        <v>#N/A</v>
      </c>
      <c r="AB206" s="106" t="e">
        <f ca="true">+IF(AND(ISNUMBER(OFFSET('Sanitation Data'!$D$7,0,10*ROW('Sanitation Data'!D200))),'Data Summary'!CQ206="Yes"),OFFSET('Sanitation Data'!$D$7,0,10*ROW('Sanitation Data'!D200)),NA())</f>
        <v>#N/A</v>
      </c>
      <c r="AC206" s="106" t="e">
        <f ca="true">+IF(AND(ISNUMBER(OFFSET('Sanitation Data'!$D$11,0,10*ROW('Sanitation Data'!D200))),'Data Summary'!CR206="Yes"),OFFSET('Sanitation Data'!$D$11,0,10*ROW('Sanitation Data'!D200)),NA())</f>
        <v>#N/A</v>
      </c>
      <c r="AD206" s="106" t="e">
        <f ca="true">+IF(AND(ISNUMBER(OFFSET('Sanitation Data'!$D$12,0,10*ROW('Sanitation Data'!D200))),'Data Summary'!CS206="Yes"),OFFSET('Sanitation Data'!$D$12,0,10*ROW('Sanitation Data'!D200)),NA())</f>
        <v>#N/A</v>
      </c>
      <c r="AE206" s="106" t="e">
        <f ca="true">+IF(AND(ISNUMBER(OFFSET('Sanitation Data'!$D$13,0,10*ROW('Sanitation Data'!D200))),'Data Summary'!CT206="Yes"),OFFSET('Sanitation Data'!$D$13,0,10*ROW('Sanitation Data'!D200)),NA())</f>
        <v>#N/A</v>
      </c>
      <c r="AF206" s="106" t="e">
        <f ca="true">+IF(AND(ISNUMBER(OFFSET('Sanitation Data'!$E$5,0,10*ROW('Sanitation Data'!E200))),'Data Summary'!CU206="Yes"),100-OFFSET('Sanitation Data'!$E$5,0,10*ROW('Sanitation Data'!E200)),NA())</f>
        <v>#N/A</v>
      </c>
      <c r="AG206" s="106" t="e">
        <f ca="true">+IF(AND(ISNUMBER(OFFSET('Sanitation Data'!$E$7,0,10*ROW('Sanitation Data'!E200))),'Data Summary'!CV206="Yes"),OFFSET('Sanitation Data'!$E$7,0,10*ROW('Sanitation Data'!E200)),NA())</f>
        <v>#N/A</v>
      </c>
      <c r="AH206" s="106" t="e">
        <f ca="true">+IF(AND(ISNUMBER(OFFSET('Sanitation Data'!$E$11,0,10*ROW('Sanitation Data'!E200))),'Data Summary'!CW206="Yes"),OFFSET('Sanitation Data'!$E$11,0,10*ROW('Sanitation Data'!E200)),NA())</f>
        <v>#N/A</v>
      </c>
      <c r="AI206" s="106" t="e">
        <f ca="true">+IF(AND(ISNUMBER(OFFSET('Sanitation Data'!$E$12,0,10*ROW('Sanitation Data'!E200))),'Data Summary'!CX206="Yes"),OFFSET('Sanitation Data'!$E$12,0,10*ROW('Sanitation Data'!E200)),NA())</f>
        <v>#N/A</v>
      </c>
      <c r="AJ206" s="106" t="e">
        <f ca="true">+IF(AND(ISNUMBER(OFFSET('Sanitation Data'!$E$13,0,10*ROW('Sanitation Data'!E200))),'Data Summary'!CY206="Yes"),OFFSET('Sanitation Data'!$E$13,0,10*ROW('Sanitation Data'!E200)),NA())</f>
        <v>#N/A</v>
      </c>
      <c r="AK206" s="106" t="e">
        <f ca="true">+IF(AND(ISNUMBER(OFFSET('Sanitation Data'!$F$5,0,10*ROW('Sanitation Data'!F200))),'Data Summary'!CZ206="Yes"),100-OFFSET('Sanitation Data'!$F$5,0,10*ROW('Sanitation Data'!F200)),NA())</f>
        <v>#N/A</v>
      </c>
      <c r="AL206" s="106" t="e">
        <f ca="true">+IF(AND(ISNUMBER(OFFSET('Sanitation Data'!$F$7,0,10*ROW('Sanitation Data'!F200))),'Data Summary'!DA206="Yes"),OFFSET('Sanitation Data'!$F$7,0,10*ROW('Sanitation Data'!F200)),NA())</f>
        <v>#N/A</v>
      </c>
      <c r="AM206" s="106" t="e">
        <f ca="true">+IF(AND(ISNUMBER(OFFSET('Sanitation Data'!$F$11,0,10*ROW('Sanitation Data'!F200))),'Data Summary'!DB206="Yes"),OFFSET('Sanitation Data'!$F$11,0,10*ROW('Sanitation Data'!F200)),NA())</f>
        <v>#N/A</v>
      </c>
      <c r="AN206" s="106" t="e">
        <f ca="true">+IF(AND(ISNUMBER(OFFSET('Sanitation Data'!$F$12,0,10*ROW('Sanitation Data'!F200))),'Data Summary'!DC206="Yes"),OFFSET('Sanitation Data'!$F$12,0,10*ROW('Sanitation Data'!F200)),NA())</f>
        <v>#N/A</v>
      </c>
      <c r="AO206" s="106" t="e">
        <f ca="true">+IF(AND(ISNUMBER(OFFSET('Sanitation Data'!$F$13,0,10*ROW('Sanitation Data'!F200))),'Data Summary'!DD206="Yes"),OFFSET('Sanitation Data'!$F$13,0,10*ROW('Sanitation Data'!F200)),NA())</f>
        <v>#N/A</v>
      </c>
      <c r="AP206" s="106" t="e">
        <f ca="true">+IF(AND(ISNUMBER(OFFSET('Sanitation Data'!$G$5,0,10*ROW('Sanitation Data'!G200))),'Data Summary'!DE206="Yes"),100-OFFSET('Sanitation Data'!$G$5,0,10*ROW('Sanitation Data'!G200)),NA())</f>
        <v>#N/A</v>
      </c>
      <c r="AQ206" s="106" t="e">
        <f ca="true">+IF(AND(ISNUMBER(OFFSET('Sanitation Data'!$G$7,0,10*ROW('Sanitation Data'!G200))),'Data Summary'!DF206="Yes"),OFFSET('Sanitation Data'!$G$7,0,10*ROW('Sanitation Data'!G200)),NA())</f>
        <v>#N/A</v>
      </c>
      <c r="AR206" s="106" t="e">
        <f ca="true">+IF(AND(ISNUMBER(OFFSET('Sanitation Data'!$G$11,0,10*ROW('Sanitation Data'!G200))),'Data Summary'!DG206="Yes"),OFFSET('Sanitation Data'!$G$11,0,10*ROW('Sanitation Data'!G200)),NA())</f>
        <v>#N/A</v>
      </c>
      <c r="AS206" s="106" t="e">
        <f ca="true">+IF(AND(ISNUMBER(OFFSET('Sanitation Data'!$G$12,0,10*ROW('Sanitation Data'!G200))),'Data Summary'!DH206="Yes"),OFFSET('Sanitation Data'!$G$12,0,10*ROW('Sanitation Data'!G200)),NA())</f>
        <v>#N/A</v>
      </c>
      <c r="AT206" s="106" t="e">
        <f ca="true">+IF(AND(ISNUMBER(OFFSET('Sanitation Data'!$G$13,0,10*ROW('Sanitation Data'!G200))),'Data Summary'!DI206="Yes"),OFFSET('Sanitation Data'!$G$13,0,10*ROW('Sanitation Data'!G200)),NA())</f>
        <v>#N/A</v>
      </c>
      <c r="AU206" s="106" t="e">
        <f ca="true">+IF(AND(ISNUMBER(OFFSET('Sanitation Data'!$H$5,0,10*ROW('Sanitation Data'!H200))),'Data Summary'!DJ206="Yes"),100-OFFSET('Sanitation Data'!$H$5,0,10*ROW('Sanitation Data'!H200)),NA())</f>
        <v>#N/A</v>
      </c>
      <c r="AV206" s="106" t="e">
        <f ca="true">+IF(AND(ISNUMBER(OFFSET('Sanitation Data'!$H$7,0,10*ROW('Sanitation Data'!H200))),'Data Summary'!DK206="Yes"),OFFSET('Sanitation Data'!$H$7,0,10*ROW('Sanitation Data'!H200)),NA())</f>
        <v>#N/A</v>
      </c>
      <c r="AW206" s="106" t="e">
        <f ca="true">+IF(AND(ISNUMBER(OFFSET('Sanitation Data'!$H$11,0,10*ROW('Sanitation Data'!H200))),'Data Summary'!DL206="Yes"),OFFSET('Sanitation Data'!$H$11,0,10*ROW('Sanitation Data'!H200)),NA())</f>
        <v>#N/A</v>
      </c>
      <c r="AX206" s="106" t="e">
        <f ca="true">+IF(AND(ISNUMBER(OFFSET('Sanitation Data'!$H$12,0,10*ROW('Sanitation Data'!H200))),'Data Summary'!DM206="Yes"),OFFSET('Sanitation Data'!$H$12,0,10*ROW('Sanitation Data'!H200)),NA())</f>
        <v>#N/A</v>
      </c>
      <c r="AY206" s="106" t="e">
        <f ca="true">+IF(AND(ISNUMBER(OFFSET('Sanitation Data'!$H$13,0,10*ROW('Sanitation Data'!H200))),'Data Summary'!DN206="Yes"),OFFSET('Sanitation Data'!$H$13,0,10*ROW('Sanitation Data'!H200)),NA())</f>
        <v>#N/A</v>
      </c>
      <c r="AZ206" s="111" t="e">
        <f ca="true">+IF(AND(ISNUMBER(OFFSET('Hygiene Data'!$C$6,0,10*ROW('Hygiene Data'!C200))),'Data Summary'!DO206="Yes"),OFFSET('Hygiene Data'!$C$6,0,10*ROW('Hygiene Data'!C200)),NA())</f>
        <v>#N/A</v>
      </c>
      <c r="BA206" s="111" t="e">
        <f ca="true">+IF(AND(ISNUMBER(OFFSET('Hygiene Data'!$C$8,0,10*ROW('Hygiene Data'!C200))),'Data Summary'!DP206="Yes"),OFFSET('Hygiene Data'!$C$8,0,10*ROW('Hygiene Data'!C200)),NA())</f>
        <v>#N/A</v>
      </c>
      <c r="BB206" s="111" t="e">
        <f ca="true">+IF(AND(ISNUMBER(OFFSET('Hygiene Data'!$C$10,0,10*ROW('Hygiene Data'!C200))),'Data Summary'!DQ206="Yes"),OFFSET('Hygiene Data'!$C$10,0,10*ROW('Hygiene Data'!C200)),NA())</f>
        <v>#N/A</v>
      </c>
      <c r="BC206" s="111" t="e">
        <f ca="true">+IF(AND(ISNUMBER(OFFSET('Hygiene Data'!$D$6,0,10*ROW('Hygiene Data'!D200))),'Data Summary'!DR206="Yes"),OFFSET('Hygiene Data'!$D$6,0,10*ROW('Hygiene Data'!D200)),NA())</f>
        <v>#N/A</v>
      </c>
      <c r="BD206" s="111" t="e">
        <f ca="true">+IF(AND(ISNUMBER(OFFSET('Hygiene Data'!$D$8,0,10*ROW('Hygiene Data'!D200))),'Data Summary'!DS206="Yes"),OFFSET('Hygiene Data'!$D$8,0,10*ROW('Hygiene Data'!D200)),NA())</f>
        <v>#N/A</v>
      </c>
      <c r="BE206" s="111" t="e">
        <f ca="true">+IF(AND(ISNUMBER(OFFSET('Hygiene Data'!$D$10,0,10*ROW('Hygiene Data'!D200))),'Data Summary'!DT206="Yes"),OFFSET('Hygiene Data'!$D$10,0,10*ROW('Hygiene Data'!D200)),NA())</f>
        <v>#N/A</v>
      </c>
      <c r="BF206" s="111" t="e">
        <f ca="true">+IF(AND(ISNUMBER(OFFSET('Hygiene Data'!$E$6,0,10*ROW('Hygiene Data'!E200))),'Data Summary'!DU206="Yes"),OFFSET('Hygiene Data'!$E$6,0,10*ROW('Hygiene Data'!E200)),NA())</f>
        <v>#N/A</v>
      </c>
      <c r="BG206" s="111" t="e">
        <f ca="true">+IF(AND(ISNUMBER(OFFSET('Hygiene Data'!$E$8,0,10*ROW('Hygiene Data'!E200))),'Data Summary'!DV206="Yes"),OFFSET('Hygiene Data'!$E$8,0,10*ROW('Hygiene Data'!E200)),NA())</f>
        <v>#N/A</v>
      </c>
      <c r="BH206" s="111" t="e">
        <f ca="true">+IF(AND(ISNUMBER(OFFSET('Hygiene Data'!$E$10,0,10*ROW('Hygiene Data'!E200))),'Data Summary'!DW206="Yes"),OFFSET('Hygiene Data'!$E$10,0,10*ROW('Hygiene Data'!E200)),NA())</f>
        <v>#N/A</v>
      </c>
      <c r="BI206" s="111" t="e">
        <f ca="true">+IF(AND(ISNUMBER(OFFSET('Hygiene Data'!$F$6,0,10*ROW('Hygiene Data'!F200))),'Data Summary'!DX206="Yes"),OFFSET('Hygiene Data'!$F$6,0,10*ROW('Hygiene Data'!F200)),NA())</f>
        <v>#N/A</v>
      </c>
      <c r="BJ206" s="111" t="e">
        <f ca="true">+IF(AND(ISNUMBER(OFFSET('Hygiene Data'!$F$8,0,10*ROW('Hygiene Data'!F200))),'Data Summary'!DY206="Yes"),OFFSET('Hygiene Data'!$F$8,0,10*ROW('Hygiene Data'!F200)),NA())</f>
        <v>#N/A</v>
      </c>
      <c r="BK206" s="111" t="e">
        <f ca="true">+IF(AND(ISNUMBER(OFFSET('Hygiene Data'!$F$10,0,10*ROW('Hygiene Data'!F200))),'Data Summary'!DZ206="Yes"),OFFSET('Hygiene Data'!$F$10,0,10*ROW('Hygiene Data'!F200)),NA())</f>
        <v>#N/A</v>
      </c>
      <c r="BL206" s="111" t="e">
        <f ca="true">+IF(AND(ISNUMBER(OFFSET('Hygiene Data'!$G$6,0,10*ROW('Hygiene Data'!G200))),'Data Summary'!EA206="Yes"),OFFSET('Hygiene Data'!$G$6,0,10*ROW('Hygiene Data'!G200)),NA())</f>
        <v>#N/A</v>
      </c>
      <c r="BM206" s="111" t="e">
        <f ca="true">+IF(AND(ISNUMBER(OFFSET('Hygiene Data'!$G$8,0,10*ROW('Hygiene Data'!G200))),'Data Summary'!EB206="Yes"),OFFSET('Hygiene Data'!$G$8,0,10*ROW('Hygiene Data'!G200)),NA())</f>
        <v>#N/A</v>
      </c>
      <c r="BN206" s="111" t="e">
        <f ca="true">+IF(AND(ISNUMBER(OFFSET('Hygiene Data'!$G$10,0,10*ROW('Hygiene Data'!G200))),'Data Summary'!EC206="Yes"),OFFSET('Hygiene Data'!$G$10,0,10*ROW('Hygiene Data'!G200)),NA())</f>
        <v>#N/A</v>
      </c>
      <c r="BO206" s="111" t="e">
        <f ca="true">+IF(AND(ISNUMBER(OFFSET('Hygiene Data'!$H$6,0,10*ROW('Hygiene Data'!H200))),'Data Summary'!ED206="Yes"),OFFSET('Hygiene Data'!$H$6,0,10*ROW('Hygiene Data'!H200)),NA())</f>
        <v>#N/A</v>
      </c>
      <c r="BP206" s="111" t="e">
        <f ca="true">+IF(AND(ISNUMBER(OFFSET('Hygiene Data'!$H$8,0,10*ROW('Hygiene Data'!H200))),'Data Summary'!EE206="Yes"),OFFSET('Hygiene Data'!$H$8,0,10*ROW('Hygiene Data'!H200)),NA())</f>
        <v>#N/A</v>
      </c>
      <c r="BQ206" s="111" t="e">
        <f ca="true">+IF(AND(ISNUMBER(OFFSET('Hygiene Data'!$H$10,0,10*ROW('Hygiene Data'!H200))),'Data Summary'!EF206="Yes"),OFFSET('Hygiene Data'!$H$10,0,10*ROW('Hygiene Data'!H200)),NA())</f>
        <v>#N/A</v>
      </c>
    </row>
    <row r="207" x14ac:dyDescent="0.2">
      <c r="A207" s="59" t="e">
        <f ca="true">+IF(OFFSET('Water Data'!$B$1,0,10*ROW('Water Data'!B201))="",NA(),OFFSET('Water Data'!$B$1,0,10*ROW('Water Data'!B201)))</f>
        <v>#N/A</v>
      </c>
      <c r="B207" s="59" t="e">
        <f ca="true">+IF(OFFSET('Water Data'!$A$3,0,10*ROW('Water Data'!A204))="",NA(),OFFSET('Water Data'!$A$3,0,10*ROW('Water Data'!A204)))</f>
        <v>#N/A</v>
      </c>
      <c r="C207" s="59" t="e">
        <f ca="true">+IF(OFFSET('Water Data'!$C$3,0,10*ROW('Water Data'!C204))="",NA(),OFFSET('Water Data'!$C$3,0,10*ROW('Water Data'!C204)))</f>
        <v>#N/A</v>
      </c>
      <c r="D207" s="60" t="e">
        <f ca="true">+IF(AND(ISNUMBER(OFFSET('Water Data'!$C$5,0,10*ROW('Water Data'!C201))),'Data Summary'!BS207="Yes"),100-OFFSET('Water Data'!$C$5,0,10*ROW('Water Data'!C201)),NA())</f>
        <v>#N/A</v>
      </c>
      <c r="E207" s="60" t="e">
        <f ca="true">+IF(AND(ISNUMBER(OFFSET('Water Data'!$C$7,0,10*ROW('Water Data'!C201))),'Data Summary'!BT207="Yes"),OFFSET('Water Data'!$C$7,0,10*ROW('Water Data'!C201)),NA())</f>
        <v>#N/A</v>
      </c>
      <c r="F207" s="60" t="e">
        <f ca="true">+IF(AND(ISNUMBER(OFFSET('Water Data'!$C$10,0,10*ROW('Water Data'!C201))),'Data Summary'!BU207="Yes"),OFFSET('Water Data'!$C$10,0,10*ROW('Water Data'!C201)),NA())</f>
        <v>#N/A</v>
      </c>
      <c r="G207" s="60" t="e">
        <f ca="true">+IF(AND(ISNUMBER(OFFSET('Water Data'!$D$5,0,10*ROW('Water Data'!D201))),'Data Summary'!BV207="Yes"),100-OFFSET('Water Data'!$D$5,0,10*ROW('Water Data'!D201)),NA())</f>
        <v>#N/A</v>
      </c>
      <c r="H207" s="60" t="e">
        <f ca="true">+IF(AND(ISNUMBER(OFFSET('Water Data'!$D$7,0,10*ROW('Water Data'!D201))),'Data Summary'!BW207="Yes"),OFFSET('Water Data'!$D$7,0,10*ROW('Water Data'!D201)),NA())</f>
        <v>#N/A</v>
      </c>
      <c r="I207" s="60" t="e">
        <f ca="true">+IF(AND(ISNUMBER(OFFSET('Water Data'!$D$10,0,10*ROW('Water Data'!D201))),'Data Summary'!BX207="Yes"),OFFSET('Water Data'!$D$10,0,10*ROW('Water Data'!D201)),NA())</f>
        <v>#N/A</v>
      </c>
      <c r="J207" s="60" t="e">
        <f ca="true">+IF(AND(ISNUMBER(OFFSET('Water Data'!$E$5,0,10*ROW('Water Data'!E201))),'Data Summary'!BY207="Yes"),100-OFFSET('Water Data'!$E$5,0,10*ROW('Water Data'!E201)),NA())</f>
        <v>#N/A</v>
      </c>
      <c r="K207" s="60" t="e">
        <f ca="true">+IF(AND(ISNUMBER(OFFSET('Water Data'!$E$7,0,10*ROW('Water Data'!E201))),'Data Summary'!BZ207="Yes"),OFFSET('Water Data'!$E$7,0,10*ROW('Water Data'!E201)),NA())</f>
        <v>#N/A</v>
      </c>
      <c r="L207" s="60" t="e">
        <f ca="true">+IF(AND(ISNUMBER(OFFSET('Water Data'!$E$10,0,10*ROW('Water Data'!E201))),'Data Summary'!CA207="Yes"),OFFSET('Water Data'!$E$10,0,10*ROW('Water Data'!E201)),NA())</f>
        <v>#N/A</v>
      </c>
      <c r="M207" s="60" t="e">
        <f ca="true">+IF(AND(ISNUMBER(OFFSET('Water Data'!$F$5,0,10*ROW('Water Data'!F201))),'Data Summary'!CB207="Yes"),100-OFFSET('Water Data'!$F$5,0,10*ROW('Water Data'!F201)),NA())</f>
        <v>#N/A</v>
      </c>
      <c r="N207" s="60" t="e">
        <f ca="true">+IF(AND(ISNUMBER(OFFSET('Water Data'!$F$7,0,10*ROW('Water Data'!F201))),'Data Summary'!CC207="Yes"),OFFSET('Water Data'!$F$7,0,10*ROW('Water Data'!F201)),NA())</f>
        <v>#N/A</v>
      </c>
      <c r="O207" s="60" t="e">
        <f ca="true">+IF(AND(ISNUMBER(OFFSET('Water Data'!$F$10,0,10*ROW('Water Data'!F201))),'Data Summary'!CD207="Yes"),OFFSET('Water Data'!$F$10,0,10*ROW('Water Data'!F201)),NA())</f>
        <v>#N/A</v>
      </c>
      <c r="P207" s="60" t="e">
        <f ca="true">+IF(AND(ISNUMBER(OFFSET('Water Data'!$G$5,0,10*ROW('Water Data'!G201))),'Data Summary'!CE207="Yes"),100-OFFSET('Water Data'!$G$5,0,10*ROW('Water Data'!G201)),NA())</f>
        <v>#N/A</v>
      </c>
      <c r="Q207" s="60" t="e">
        <f ca="true">+IF(AND(ISNUMBER(OFFSET('Water Data'!$G$7,0,10*ROW('Water Data'!G201))),'Data Summary'!CF207="Yes"),OFFSET('Water Data'!$G$7,0,10*ROW('Water Data'!G201)),NA())</f>
        <v>#N/A</v>
      </c>
      <c r="R207" s="60" t="e">
        <f ca="true">+IF(AND(ISNUMBER(OFFSET('Water Data'!$G$10,0,10*ROW('Water Data'!G201))),'Data Summary'!CG207="Yes"),OFFSET('Water Data'!$G$10,0,10*ROW('Water Data'!G201)),NA())</f>
        <v>#N/A</v>
      </c>
      <c r="S207" s="60" t="e">
        <f ca="true">+IF(AND(ISNUMBER(OFFSET('Water Data'!$H$5,0,10*ROW('Water Data'!H201))),'Data Summary'!CH207="Yes"),100-OFFSET('Water Data'!$H$5,0,10*ROW('Water Data'!H201)),NA())</f>
        <v>#N/A</v>
      </c>
      <c r="T207" s="60" t="e">
        <f ca="true">+IF(AND(ISNUMBER(OFFSET('Water Data'!$H$7,0,10*ROW('Water Data'!H201))),'Data Summary'!CI207="Yes"),OFFSET('Water Data'!$H$7,0,10*ROW('Water Data'!H201)),NA())</f>
        <v>#N/A</v>
      </c>
      <c r="U207" s="60" t="e">
        <f ca="true">+IF(AND(ISNUMBER(OFFSET('Water Data'!$H$10,0,10*ROW('Water Data'!H201))),'Data Summary'!CJ207="Yes"),OFFSET('Water Data'!$H$10,0,10*ROW('Water Data'!H201)),NA())</f>
        <v>#N/A</v>
      </c>
      <c r="V207" s="106" t="e">
        <f ca="true">+IF(AND(ISNUMBER(OFFSET('Sanitation Data'!$C$5,0,10*ROW('Sanitation Data'!C201))),'Data Summary'!CK207="Yes"),100-OFFSET('Sanitation Data'!$C$5,0,10*ROW('Sanitation Data'!C201)),NA())</f>
        <v>#N/A</v>
      </c>
      <c r="W207" s="106" t="e">
        <f ca="true">+IF(AND(ISNUMBER(OFFSET('Sanitation Data'!$C$7,0,10*ROW('Sanitation Data'!C201))),'Data Summary'!CL207="Yes"),OFFSET('Sanitation Data'!$C$7,0,10*ROW('Sanitation Data'!C201)),NA())</f>
        <v>#N/A</v>
      </c>
      <c r="X207" s="106" t="e">
        <f ca="true">+IF(AND(ISNUMBER(OFFSET('Sanitation Data'!$C$11,0,10*ROW('Sanitation Data'!C201))),'Data Summary'!CM207="Yes"),OFFSET('Sanitation Data'!$C$11,0,10*ROW('Sanitation Data'!C201)),NA())</f>
        <v>#N/A</v>
      </c>
      <c r="Y207" s="106" t="e">
        <f ca="true">+IF(AND(ISNUMBER(OFFSET('Sanitation Data'!$C$12,0,10*ROW('Sanitation Data'!C201))),'Data Summary'!CN207="Yes"),OFFSET('Sanitation Data'!$C$12,0,10*ROW('Sanitation Data'!C201)),NA())</f>
        <v>#N/A</v>
      </c>
      <c r="Z207" s="106" t="e">
        <f ca="true">+IF(AND(ISNUMBER(OFFSET('Sanitation Data'!$C$13,0,10*ROW('Sanitation Data'!C201))),'Data Summary'!CO207="Yes"),OFFSET('Sanitation Data'!$C$13,0,10*ROW('Sanitation Data'!C201)),NA())</f>
        <v>#N/A</v>
      </c>
      <c r="AA207" s="106" t="e">
        <f ca="true">+IF(AND(ISNUMBER(OFFSET('Sanitation Data'!$D$5,0,10*ROW('Sanitation Data'!D201))),'Data Summary'!CP207="Yes"),100-OFFSET('Sanitation Data'!$D$5,0,10*ROW('Sanitation Data'!D201)),NA())</f>
        <v>#N/A</v>
      </c>
      <c r="AB207" s="106" t="e">
        <f ca="true">+IF(AND(ISNUMBER(OFFSET('Sanitation Data'!$D$7,0,10*ROW('Sanitation Data'!D201))),'Data Summary'!CQ207="Yes"),OFFSET('Sanitation Data'!$D$7,0,10*ROW('Sanitation Data'!D201)),NA())</f>
        <v>#N/A</v>
      </c>
      <c r="AC207" s="106" t="e">
        <f ca="true">+IF(AND(ISNUMBER(OFFSET('Sanitation Data'!$D$11,0,10*ROW('Sanitation Data'!D201))),'Data Summary'!CR207="Yes"),OFFSET('Sanitation Data'!$D$11,0,10*ROW('Sanitation Data'!D201)),NA())</f>
        <v>#N/A</v>
      </c>
      <c r="AD207" s="106" t="e">
        <f ca="true">+IF(AND(ISNUMBER(OFFSET('Sanitation Data'!$D$12,0,10*ROW('Sanitation Data'!D201))),'Data Summary'!CS207="Yes"),OFFSET('Sanitation Data'!$D$12,0,10*ROW('Sanitation Data'!D201)),NA())</f>
        <v>#N/A</v>
      </c>
      <c r="AE207" s="106" t="e">
        <f ca="true">+IF(AND(ISNUMBER(OFFSET('Sanitation Data'!$D$13,0,10*ROW('Sanitation Data'!D201))),'Data Summary'!CT207="Yes"),OFFSET('Sanitation Data'!$D$13,0,10*ROW('Sanitation Data'!D201)),NA())</f>
        <v>#N/A</v>
      </c>
      <c r="AF207" s="106" t="e">
        <f ca="true">+IF(AND(ISNUMBER(OFFSET('Sanitation Data'!$E$5,0,10*ROW('Sanitation Data'!E201))),'Data Summary'!CU207="Yes"),100-OFFSET('Sanitation Data'!$E$5,0,10*ROW('Sanitation Data'!E201)),NA())</f>
        <v>#N/A</v>
      </c>
      <c r="AG207" s="106" t="e">
        <f ca="true">+IF(AND(ISNUMBER(OFFSET('Sanitation Data'!$E$7,0,10*ROW('Sanitation Data'!E201))),'Data Summary'!CV207="Yes"),OFFSET('Sanitation Data'!$E$7,0,10*ROW('Sanitation Data'!E201)),NA())</f>
        <v>#N/A</v>
      </c>
      <c r="AH207" s="106" t="e">
        <f ca="true">+IF(AND(ISNUMBER(OFFSET('Sanitation Data'!$E$11,0,10*ROW('Sanitation Data'!E201))),'Data Summary'!CW207="Yes"),OFFSET('Sanitation Data'!$E$11,0,10*ROW('Sanitation Data'!E201)),NA())</f>
        <v>#N/A</v>
      </c>
      <c r="AI207" s="106" t="e">
        <f ca="true">+IF(AND(ISNUMBER(OFFSET('Sanitation Data'!$E$12,0,10*ROW('Sanitation Data'!E201))),'Data Summary'!CX207="Yes"),OFFSET('Sanitation Data'!$E$12,0,10*ROW('Sanitation Data'!E201)),NA())</f>
        <v>#N/A</v>
      </c>
      <c r="AJ207" s="106" t="e">
        <f ca="true">+IF(AND(ISNUMBER(OFFSET('Sanitation Data'!$E$13,0,10*ROW('Sanitation Data'!E201))),'Data Summary'!CY207="Yes"),OFFSET('Sanitation Data'!$E$13,0,10*ROW('Sanitation Data'!E201)),NA())</f>
        <v>#N/A</v>
      </c>
      <c r="AK207" s="106" t="e">
        <f ca="true">+IF(AND(ISNUMBER(OFFSET('Sanitation Data'!$F$5,0,10*ROW('Sanitation Data'!F201))),'Data Summary'!CZ207="Yes"),100-OFFSET('Sanitation Data'!$F$5,0,10*ROW('Sanitation Data'!F201)),NA())</f>
        <v>#N/A</v>
      </c>
      <c r="AL207" s="106" t="e">
        <f ca="true">+IF(AND(ISNUMBER(OFFSET('Sanitation Data'!$F$7,0,10*ROW('Sanitation Data'!F201))),'Data Summary'!DA207="Yes"),OFFSET('Sanitation Data'!$F$7,0,10*ROW('Sanitation Data'!F201)),NA())</f>
        <v>#N/A</v>
      </c>
      <c r="AM207" s="106" t="e">
        <f ca="true">+IF(AND(ISNUMBER(OFFSET('Sanitation Data'!$F$11,0,10*ROW('Sanitation Data'!F201))),'Data Summary'!DB207="Yes"),OFFSET('Sanitation Data'!$F$11,0,10*ROW('Sanitation Data'!F201)),NA())</f>
        <v>#N/A</v>
      </c>
      <c r="AN207" s="106" t="e">
        <f ca="true">+IF(AND(ISNUMBER(OFFSET('Sanitation Data'!$F$12,0,10*ROW('Sanitation Data'!F201))),'Data Summary'!DC207="Yes"),OFFSET('Sanitation Data'!$F$12,0,10*ROW('Sanitation Data'!F201)),NA())</f>
        <v>#N/A</v>
      </c>
      <c r="AO207" s="106" t="e">
        <f ca="true">+IF(AND(ISNUMBER(OFFSET('Sanitation Data'!$F$13,0,10*ROW('Sanitation Data'!F201))),'Data Summary'!DD207="Yes"),OFFSET('Sanitation Data'!$F$13,0,10*ROW('Sanitation Data'!F201)),NA())</f>
        <v>#N/A</v>
      </c>
      <c r="AP207" s="106" t="e">
        <f ca="true">+IF(AND(ISNUMBER(OFFSET('Sanitation Data'!$G$5,0,10*ROW('Sanitation Data'!G201))),'Data Summary'!DE207="Yes"),100-OFFSET('Sanitation Data'!$G$5,0,10*ROW('Sanitation Data'!G201)),NA())</f>
        <v>#N/A</v>
      </c>
      <c r="AQ207" s="106" t="e">
        <f ca="true">+IF(AND(ISNUMBER(OFFSET('Sanitation Data'!$G$7,0,10*ROW('Sanitation Data'!G201))),'Data Summary'!DF207="Yes"),OFFSET('Sanitation Data'!$G$7,0,10*ROW('Sanitation Data'!G201)),NA())</f>
        <v>#N/A</v>
      </c>
      <c r="AR207" s="106" t="e">
        <f ca="true">+IF(AND(ISNUMBER(OFFSET('Sanitation Data'!$G$11,0,10*ROW('Sanitation Data'!G201))),'Data Summary'!DG207="Yes"),OFFSET('Sanitation Data'!$G$11,0,10*ROW('Sanitation Data'!G201)),NA())</f>
        <v>#N/A</v>
      </c>
      <c r="AS207" s="106" t="e">
        <f ca="true">+IF(AND(ISNUMBER(OFFSET('Sanitation Data'!$G$12,0,10*ROW('Sanitation Data'!G201))),'Data Summary'!DH207="Yes"),OFFSET('Sanitation Data'!$G$12,0,10*ROW('Sanitation Data'!G201)),NA())</f>
        <v>#N/A</v>
      </c>
      <c r="AT207" s="106" t="e">
        <f ca="true">+IF(AND(ISNUMBER(OFFSET('Sanitation Data'!$G$13,0,10*ROW('Sanitation Data'!G201))),'Data Summary'!DI207="Yes"),OFFSET('Sanitation Data'!$G$13,0,10*ROW('Sanitation Data'!G201)),NA())</f>
        <v>#N/A</v>
      </c>
      <c r="AU207" s="106" t="e">
        <f ca="true">+IF(AND(ISNUMBER(OFFSET('Sanitation Data'!$H$5,0,10*ROW('Sanitation Data'!H201))),'Data Summary'!DJ207="Yes"),100-OFFSET('Sanitation Data'!$H$5,0,10*ROW('Sanitation Data'!H201)),NA())</f>
        <v>#N/A</v>
      </c>
      <c r="AV207" s="106" t="e">
        <f ca="true">+IF(AND(ISNUMBER(OFFSET('Sanitation Data'!$H$7,0,10*ROW('Sanitation Data'!H201))),'Data Summary'!DK207="Yes"),OFFSET('Sanitation Data'!$H$7,0,10*ROW('Sanitation Data'!H201)),NA())</f>
        <v>#N/A</v>
      </c>
      <c r="AW207" s="106" t="e">
        <f ca="true">+IF(AND(ISNUMBER(OFFSET('Sanitation Data'!$H$11,0,10*ROW('Sanitation Data'!H201))),'Data Summary'!DL207="Yes"),OFFSET('Sanitation Data'!$H$11,0,10*ROW('Sanitation Data'!H201)),NA())</f>
        <v>#N/A</v>
      </c>
      <c r="AX207" s="106" t="e">
        <f ca="true">+IF(AND(ISNUMBER(OFFSET('Sanitation Data'!$H$12,0,10*ROW('Sanitation Data'!H201))),'Data Summary'!DM207="Yes"),OFFSET('Sanitation Data'!$H$12,0,10*ROW('Sanitation Data'!H201)),NA())</f>
        <v>#N/A</v>
      </c>
      <c r="AY207" s="106" t="e">
        <f ca="true">+IF(AND(ISNUMBER(OFFSET('Sanitation Data'!$H$13,0,10*ROW('Sanitation Data'!H201))),'Data Summary'!DN207="Yes"),OFFSET('Sanitation Data'!$H$13,0,10*ROW('Sanitation Data'!H201)),NA())</f>
        <v>#N/A</v>
      </c>
      <c r="AZ207" s="111" t="e">
        <f ca="true">+IF(AND(ISNUMBER(OFFSET('Hygiene Data'!$C$6,0,10*ROW('Hygiene Data'!C201))),'Data Summary'!DO207="Yes"),OFFSET('Hygiene Data'!$C$6,0,10*ROW('Hygiene Data'!C201)),NA())</f>
        <v>#N/A</v>
      </c>
      <c r="BA207" s="111" t="e">
        <f ca="true">+IF(AND(ISNUMBER(OFFSET('Hygiene Data'!$C$8,0,10*ROW('Hygiene Data'!C201))),'Data Summary'!DP207="Yes"),OFFSET('Hygiene Data'!$C$8,0,10*ROW('Hygiene Data'!C201)),NA())</f>
        <v>#N/A</v>
      </c>
      <c r="BB207" s="111" t="e">
        <f ca="true">+IF(AND(ISNUMBER(OFFSET('Hygiene Data'!$C$10,0,10*ROW('Hygiene Data'!C201))),'Data Summary'!DQ207="Yes"),OFFSET('Hygiene Data'!$C$10,0,10*ROW('Hygiene Data'!C201)),NA())</f>
        <v>#N/A</v>
      </c>
      <c r="BC207" s="111" t="e">
        <f ca="true">+IF(AND(ISNUMBER(OFFSET('Hygiene Data'!$D$6,0,10*ROW('Hygiene Data'!D201))),'Data Summary'!DR207="Yes"),OFFSET('Hygiene Data'!$D$6,0,10*ROW('Hygiene Data'!D201)),NA())</f>
        <v>#N/A</v>
      </c>
      <c r="BD207" s="111" t="e">
        <f ca="true">+IF(AND(ISNUMBER(OFFSET('Hygiene Data'!$D$8,0,10*ROW('Hygiene Data'!D201))),'Data Summary'!DS207="Yes"),OFFSET('Hygiene Data'!$D$8,0,10*ROW('Hygiene Data'!D201)),NA())</f>
        <v>#N/A</v>
      </c>
      <c r="BE207" s="111" t="e">
        <f ca="true">+IF(AND(ISNUMBER(OFFSET('Hygiene Data'!$D$10,0,10*ROW('Hygiene Data'!D201))),'Data Summary'!DT207="Yes"),OFFSET('Hygiene Data'!$D$10,0,10*ROW('Hygiene Data'!D201)),NA())</f>
        <v>#N/A</v>
      </c>
      <c r="BF207" s="111" t="e">
        <f ca="true">+IF(AND(ISNUMBER(OFFSET('Hygiene Data'!$E$6,0,10*ROW('Hygiene Data'!E201))),'Data Summary'!DU207="Yes"),OFFSET('Hygiene Data'!$E$6,0,10*ROW('Hygiene Data'!E201)),NA())</f>
        <v>#N/A</v>
      </c>
      <c r="BG207" s="111" t="e">
        <f ca="true">+IF(AND(ISNUMBER(OFFSET('Hygiene Data'!$E$8,0,10*ROW('Hygiene Data'!E201))),'Data Summary'!DV207="Yes"),OFFSET('Hygiene Data'!$E$8,0,10*ROW('Hygiene Data'!E201)),NA())</f>
        <v>#N/A</v>
      </c>
      <c r="BH207" s="111" t="e">
        <f ca="true">+IF(AND(ISNUMBER(OFFSET('Hygiene Data'!$E$10,0,10*ROW('Hygiene Data'!E201))),'Data Summary'!DW207="Yes"),OFFSET('Hygiene Data'!$E$10,0,10*ROW('Hygiene Data'!E201)),NA())</f>
        <v>#N/A</v>
      </c>
      <c r="BI207" s="111" t="e">
        <f ca="true">+IF(AND(ISNUMBER(OFFSET('Hygiene Data'!$F$6,0,10*ROW('Hygiene Data'!F201))),'Data Summary'!DX207="Yes"),OFFSET('Hygiene Data'!$F$6,0,10*ROW('Hygiene Data'!F201)),NA())</f>
        <v>#N/A</v>
      </c>
      <c r="BJ207" s="111" t="e">
        <f ca="true">+IF(AND(ISNUMBER(OFFSET('Hygiene Data'!$F$8,0,10*ROW('Hygiene Data'!F201))),'Data Summary'!DY207="Yes"),OFFSET('Hygiene Data'!$F$8,0,10*ROW('Hygiene Data'!F201)),NA())</f>
        <v>#N/A</v>
      </c>
      <c r="BK207" s="111" t="e">
        <f ca="true">+IF(AND(ISNUMBER(OFFSET('Hygiene Data'!$F$10,0,10*ROW('Hygiene Data'!F201))),'Data Summary'!DZ207="Yes"),OFFSET('Hygiene Data'!$F$10,0,10*ROW('Hygiene Data'!F201)),NA())</f>
        <v>#N/A</v>
      </c>
      <c r="BL207" s="111" t="e">
        <f ca="true">+IF(AND(ISNUMBER(OFFSET('Hygiene Data'!$G$6,0,10*ROW('Hygiene Data'!G201))),'Data Summary'!EA207="Yes"),OFFSET('Hygiene Data'!$G$6,0,10*ROW('Hygiene Data'!G201)),NA())</f>
        <v>#N/A</v>
      </c>
      <c r="BM207" s="111" t="e">
        <f ca="true">+IF(AND(ISNUMBER(OFFSET('Hygiene Data'!$G$8,0,10*ROW('Hygiene Data'!G201))),'Data Summary'!EB207="Yes"),OFFSET('Hygiene Data'!$G$8,0,10*ROW('Hygiene Data'!G201)),NA())</f>
        <v>#N/A</v>
      </c>
      <c r="BN207" s="111" t="e">
        <f ca="true">+IF(AND(ISNUMBER(OFFSET('Hygiene Data'!$G$10,0,10*ROW('Hygiene Data'!G201))),'Data Summary'!EC207="Yes"),OFFSET('Hygiene Data'!$G$10,0,10*ROW('Hygiene Data'!G201)),NA())</f>
        <v>#N/A</v>
      </c>
      <c r="BO207" s="111" t="e">
        <f ca="true">+IF(AND(ISNUMBER(OFFSET('Hygiene Data'!$H$6,0,10*ROW('Hygiene Data'!H201))),'Data Summary'!ED207="Yes"),OFFSET('Hygiene Data'!$H$6,0,10*ROW('Hygiene Data'!H201)),NA())</f>
        <v>#N/A</v>
      </c>
      <c r="BP207" s="111" t="e">
        <f ca="true">+IF(AND(ISNUMBER(OFFSET('Hygiene Data'!$H$8,0,10*ROW('Hygiene Data'!H201))),'Data Summary'!EE207="Yes"),OFFSET('Hygiene Data'!$H$8,0,10*ROW('Hygiene Data'!H201)),NA())</f>
        <v>#N/A</v>
      </c>
      <c r="BQ207" s="111" t="e">
        <f ca="true">+IF(AND(ISNUMBER(OFFSET('Hygiene Data'!$H$10,0,10*ROW('Hygiene Data'!H201))),'Data Summary'!EF207="Yes"),OFFSET('Hygiene Data'!$H$10,0,10*ROW('Hygiene Data'!H201)),NA())</f>
        <v>#N/A</v>
      </c>
    </row>
  </sheetData>
  <conditionalFormatting sqref="V6">
    <cfRule type="containsErrors" dxfId="203" priority="529">
      <formula>ISERROR(V6)</formula>
    </cfRule>
  </conditionalFormatting>
  <conditionalFormatting sqref="V6">
    <cfRule type="containsErrors" dxfId="202" priority="491">
      <formula>ISERROR(V6)</formula>
    </cfRule>
  </conditionalFormatting>
  <conditionalFormatting sqref="D6:D207">
    <cfRule type="containsErrors" dxfId="201" priority="510">
      <formula>ISERROR(D6)</formula>
    </cfRule>
  </conditionalFormatting>
  <conditionalFormatting sqref="AZ6">
    <cfRule type="containsErrors" dxfId="200" priority="550">
      <formula>ISERROR(AZ6)</formula>
    </cfRule>
  </conditionalFormatting>
  <conditionalFormatting sqref="V7:V207">
    <cfRule type="containsErrors" dxfId="199" priority="444">
      <formula>ISERROR(V7)</formula>
    </cfRule>
  </conditionalFormatting>
  <conditionalFormatting sqref="V7:V207">
    <cfRule type="containsErrors" dxfId="198" priority="443">
      <formula>ISERROR(V7)</formula>
    </cfRule>
  </conditionalFormatting>
  <conditionalFormatting sqref="AZ6">
    <cfRule type="containsErrors" dxfId="197" priority="470">
      <formula>ISERROR(AZ6)</formula>
    </cfRule>
  </conditionalFormatting>
  <conditionalFormatting sqref="X6">
    <cfRule type="containsErrors" dxfId="196" priority="304">
      <formula>ISERROR(X6)</formula>
    </cfRule>
  </conditionalFormatting>
  <conditionalFormatting sqref="BB7:BB207 AZ7:AZ207">
    <cfRule type="containsErrors" dxfId="195" priority="402">
      <formula>ISERROR(AZ7)</formula>
    </cfRule>
  </conditionalFormatting>
  <conditionalFormatting sqref="BB7:BB207 AZ7:AZ207">
    <cfRule type="containsErrors" dxfId="194" priority="401">
      <formula>ISERROR(AZ7)</formula>
    </cfRule>
  </conditionalFormatting>
  <conditionalFormatting sqref="A6:C207">
    <cfRule type="containsErrors" dxfId="193" priority="396">
      <formula>ISERROR(A6)</formula>
    </cfRule>
  </conditionalFormatting>
  <conditionalFormatting sqref="F6:F207">
    <cfRule type="containsErrors" dxfId="192" priority="315">
      <formula>ISERROR(F6)</formula>
    </cfRule>
  </conditionalFormatting>
  <conditionalFormatting sqref="H6:H207">
    <cfRule type="containsErrors" dxfId="191" priority="186">
      <formula>ISERROR(H6)</formula>
    </cfRule>
  </conditionalFormatting>
  <conditionalFormatting sqref="I6:I207">
    <cfRule type="containsErrors" dxfId="190" priority="185">
      <formula>ISERROR(I6)</formula>
    </cfRule>
  </conditionalFormatting>
  <conditionalFormatting sqref="K6:K207">
    <cfRule type="containsErrors" dxfId="189" priority="184">
      <formula>ISERROR(K6)</formula>
    </cfRule>
  </conditionalFormatting>
  <conditionalFormatting sqref="L6:L207">
    <cfRule type="containsErrors" dxfId="188" priority="183">
      <formula>ISERROR(L6)</formula>
    </cfRule>
  </conditionalFormatting>
  <conditionalFormatting sqref="X6">
    <cfRule type="containsErrors" dxfId="187" priority="303">
      <formula>ISERROR(X6)</formula>
    </cfRule>
  </conditionalFormatting>
  <conditionalFormatting sqref="X7:X207">
    <cfRule type="containsErrors" dxfId="186" priority="302">
      <formula>ISERROR(X7)</formula>
    </cfRule>
  </conditionalFormatting>
  <conditionalFormatting sqref="X7:X207">
    <cfRule type="containsErrors" dxfId="185" priority="301">
      <formula>ISERROR(X7)</formula>
    </cfRule>
  </conditionalFormatting>
  <conditionalFormatting sqref="Y6:Z6">
    <cfRule type="containsErrors" dxfId="184" priority="300">
      <formula>ISERROR(Y6)</formula>
    </cfRule>
  </conditionalFormatting>
  <conditionalFormatting sqref="Y6:Z6">
    <cfRule type="containsErrors" dxfId="183" priority="299">
      <formula>ISERROR(Y6)</formula>
    </cfRule>
  </conditionalFormatting>
  <conditionalFormatting sqref="Y7:Z207">
    <cfRule type="containsErrors" dxfId="182" priority="298">
      <formula>ISERROR(Y7)</formula>
    </cfRule>
  </conditionalFormatting>
  <conditionalFormatting sqref="Y7:Z207">
    <cfRule type="containsErrors" dxfId="181" priority="297">
      <formula>ISERROR(Y7)</formula>
    </cfRule>
  </conditionalFormatting>
  <conditionalFormatting sqref="BB6">
    <cfRule type="containsErrors" dxfId="180" priority="236">
      <formula>ISERROR(BB6)</formula>
    </cfRule>
  </conditionalFormatting>
  <conditionalFormatting sqref="BB6">
    <cfRule type="containsErrors" dxfId="179" priority="235">
      <formula>ISERROR(BB6)</formula>
    </cfRule>
  </conditionalFormatting>
  <conditionalFormatting sqref="N6:N207">
    <cfRule type="containsErrors" dxfId="178" priority="182">
      <formula>ISERROR(N6)</formula>
    </cfRule>
  </conditionalFormatting>
  <conditionalFormatting sqref="O6:O207">
    <cfRule type="containsErrors" dxfId="177" priority="181">
      <formula>ISERROR(O6)</formula>
    </cfRule>
  </conditionalFormatting>
  <conditionalFormatting sqref="Q6:Q207">
    <cfRule type="containsErrors" dxfId="176" priority="180">
      <formula>ISERROR(Q6)</formula>
    </cfRule>
  </conditionalFormatting>
  <conditionalFormatting sqref="R6:R207">
    <cfRule type="containsErrors" dxfId="175" priority="179">
      <formula>ISERROR(R6)</formula>
    </cfRule>
  </conditionalFormatting>
  <conditionalFormatting sqref="T6:T207">
    <cfRule type="containsErrors" dxfId="174" priority="178">
      <formula>ISERROR(T6)</formula>
    </cfRule>
  </conditionalFormatting>
  <conditionalFormatting sqref="U6:U207">
    <cfRule type="containsErrors" dxfId="173" priority="177">
      <formula>ISERROR(U6)</formula>
    </cfRule>
  </conditionalFormatting>
  <conditionalFormatting sqref="AR7:AR207">
    <cfRule type="containsErrors" dxfId="172" priority="102">
      <formula>ISERROR(AR7)</formula>
    </cfRule>
  </conditionalFormatting>
  <conditionalFormatting sqref="AR7:AR207">
    <cfRule type="containsErrors" dxfId="171" priority="101">
      <formula>ISERROR(AR7)</formula>
    </cfRule>
  </conditionalFormatting>
  <conditionalFormatting sqref="AN7:AO207">
    <cfRule type="containsErrors" dxfId="170" priority="110">
      <formula>ISERROR(AN7)</formula>
    </cfRule>
  </conditionalFormatting>
  <conditionalFormatting sqref="AN7:AO207">
    <cfRule type="containsErrors" dxfId="169" priority="109">
      <formula>ISERROR(AN7)</formula>
    </cfRule>
  </conditionalFormatting>
  <conditionalFormatting sqref="AL7:AL207">
    <cfRule type="containsErrors" dxfId="168" priority="118">
      <formula>ISERROR(AL7)</formula>
    </cfRule>
  </conditionalFormatting>
  <conditionalFormatting sqref="AL7:AL207">
    <cfRule type="containsErrors" dxfId="167" priority="117">
      <formula>ISERROR(AL7)</formula>
    </cfRule>
  </conditionalFormatting>
  <conditionalFormatting sqref="AB6">
    <cfRule type="containsErrors" dxfId="166" priority="144">
      <formula>ISERROR(AB6)</formula>
    </cfRule>
  </conditionalFormatting>
  <conditionalFormatting sqref="AB6">
    <cfRule type="containsErrors" dxfId="165" priority="143">
      <formula>ISERROR(AB6)</formula>
    </cfRule>
  </conditionalFormatting>
  <conditionalFormatting sqref="AB7:AB207">
    <cfRule type="containsErrors" dxfId="164" priority="142">
      <formula>ISERROR(AB7)</formula>
    </cfRule>
  </conditionalFormatting>
  <conditionalFormatting sqref="AB7:AB207">
    <cfRule type="containsErrors" dxfId="163" priority="141">
      <formula>ISERROR(AB7)</formula>
    </cfRule>
  </conditionalFormatting>
  <conditionalFormatting sqref="AC6">
    <cfRule type="containsErrors" dxfId="162" priority="140">
      <formula>ISERROR(AC6)</formula>
    </cfRule>
  </conditionalFormatting>
  <conditionalFormatting sqref="AC6">
    <cfRule type="containsErrors" dxfId="161" priority="139">
      <formula>ISERROR(AC6)</formula>
    </cfRule>
  </conditionalFormatting>
  <conditionalFormatting sqref="AC7:AC207">
    <cfRule type="containsErrors" dxfId="160" priority="138">
      <formula>ISERROR(AC7)</formula>
    </cfRule>
  </conditionalFormatting>
  <conditionalFormatting sqref="AC7:AC207">
    <cfRule type="containsErrors" dxfId="159" priority="137">
      <formula>ISERROR(AC7)</formula>
    </cfRule>
  </conditionalFormatting>
  <conditionalFormatting sqref="AD6:AE6">
    <cfRule type="containsErrors" dxfId="158" priority="136">
      <formula>ISERROR(AD6)</formula>
    </cfRule>
  </conditionalFormatting>
  <conditionalFormatting sqref="AD6:AE6">
    <cfRule type="containsErrors" dxfId="157" priority="135">
      <formula>ISERROR(AD6)</formula>
    </cfRule>
  </conditionalFormatting>
  <conditionalFormatting sqref="AD7:AE207">
    <cfRule type="containsErrors" dxfId="156" priority="134">
      <formula>ISERROR(AD7)</formula>
    </cfRule>
  </conditionalFormatting>
  <conditionalFormatting sqref="AD7:AE207">
    <cfRule type="containsErrors" dxfId="155" priority="133">
      <formula>ISERROR(AD7)</formula>
    </cfRule>
  </conditionalFormatting>
  <conditionalFormatting sqref="AG6">
    <cfRule type="containsErrors" dxfId="154" priority="132">
      <formula>ISERROR(AG6)</formula>
    </cfRule>
  </conditionalFormatting>
  <conditionalFormatting sqref="AG6">
    <cfRule type="containsErrors" dxfId="153" priority="131">
      <formula>ISERROR(AG6)</formula>
    </cfRule>
  </conditionalFormatting>
  <conditionalFormatting sqref="AG7:AG207">
    <cfRule type="containsErrors" dxfId="152" priority="130">
      <formula>ISERROR(AG7)</formula>
    </cfRule>
  </conditionalFormatting>
  <conditionalFormatting sqref="AG7:AG207">
    <cfRule type="containsErrors" dxfId="151" priority="129">
      <formula>ISERROR(AG7)</formula>
    </cfRule>
  </conditionalFormatting>
  <conditionalFormatting sqref="AH6">
    <cfRule type="containsErrors" dxfId="150" priority="128">
      <formula>ISERROR(AH6)</formula>
    </cfRule>
  </conditionalFormatting>
  <conditionalFormatting sqref="AH6">
    <cfRule type="containsErrors" dxfId="149" priority="127">
      <formula>ISERROR(AH6)</formula>
    </cfRule>
  </conditionalFormatting>
  <conditionalFormatting sqref="AH7:AH207">
    <cfRule type="containsErrors" dxfId="148" priority="126">
      <formula>ISERROR(AH7)</formula>
    </cfRule>
  </conditionalFormatting>
  <conditionalFormatting sqref="AH7:AH207">
    <cfRule type="containsErrors" dxfId="147" priority="125">
      <formula>ISERROR(AH7)</formula>
    </cfRule>
  </conditionalFormatting>
  <conditionalFormatting sqref="AI6:AJ6">
    <cfRule type="containsErrors" dxfId="146" priority="124">
      <formula>ISERROR(AI6)</formula>
    </cfRule>
  </conditionalFormatting>
  <conditionalFormatting sqref="AI6:AJ6">
    <cfRule type="containsErrors" dxfId="145" priority="123">
      <formula>ISERROR(AI6)</formula>
    </cfRule>
  </conditionalFormatting>
  <conditionalFormatting sqref="AI7:AJ207">
    <cfRule type="containsErrors" dxfId="144" priority="122">
      <formula>ISERROR(AI7)</formula>
    </cfRule>
  </conditionalFormatting>
  <conditionalFormatting sqref="AI7:AJ207">
    <cfRule type="containsErrors" dxfId="143" priority="121">
      <formula>ISERROR(AI7)</formula>
    </cfRule>
  </conditionalFormatting>
  <conditionalFormatting sqref="AL6">
    <cfRule type="containsErrors" dxfId="142" priority="120">
      <formula>ISERROR(AL6)</formula>
    </cfRule>
  </conditionalFormatting>
  <conditionalFormatting sqref="AL6">
    <cfRule type="containsErrors" dxfId="141" priority="119">
      <formula>ISERROR(AL6)</formula>
    </cfRule>
  </conditionalFormatting>
  <conditionalFormatting sqref="AM6">
    <cfRule type="containsErrors" dxfId="140" priority="116">
      <formula>ISERROR(AM6)</formula>
    </cfRule>
  </conditionalFormatting>
  <conditionalFormatting sqref="AM6">
    <cfRule type="containsErrors" dxfId="139" priority="115">
      <formula>ISERROR(AM6)</formula>
    </cfRule>
  </conditionalFormatting>
  <conditionalFormatting sqref="AM7:AM207">
    <cfRule type="containsErrors" dxfId="138" priority="114">
      <formula>ISERROR(AM7)</formula>
    </cfRule>
  </conditionalFormatting>
  <conditionalFormatting sqref="AM7:AM207">
    <cfRule type="containsErrors" dxfId="137" priority="113">
      <formula>ISERROR(AM7)</formula>
    </cfRule>
  </conditionalFormatting>
  <conditionalFormatting sqref="AN6:AO6">
    <cfRule type="containsErrors" dxfId="136" priority="112">
      <formula>ISERROR(AN6)</formula>
    </cfRule>
  </conditionalFormatting>
  <conditionalFormatting sqref="AN6:AO6">
    <cfRule type="containsErrors" dxfId="135" priority="111">
      <formula>ISERROR(AN6)</formula>
    </cfRule>
  </conditionalFormatting>
  <conditionalFormatting sqref="AQ6">
    <cfRule type="containsErrors" dxfId="134" priority="108">
      <formula>ISERROR(AQ6)</formula>
    </cfRule>
  </conditionalFormatting>
  <conditionalFormatting sqref="AQ6">
    <cfRule type="containsErrors" dxfId="133" priority="107">
      <formula>ISERROR(AQ6)</formula>
    </cfRule>
  </conditionalFormatting>
  <conditionalFormatting sqref="AQ7:AQ207">
    <cfRule type="containsErrors" dxfId="132" priority="106">
      <formula>ISERROR(AQ7)</formula>
    </cfRule>
  </conditionalFormatting>
  <conditionalFormatting sqref="AQ7:AQ207">
    <cfRule type="containsErrors" dxfId="131" priority="105">
      <formula>ISERROR(AQ7)</formula>
    </cfRule>
  </conditionalFormatting>
  <conditionalFormatting sqref="AR6">
    <cfRule type="containsErrors" dxfId="130" priority="104">
      <formula>ISERROR(AR6)</formula>
    </cfRule>
  </conditionalFormatting>
  <conditionalFormatting sqref="AR6">
    <cfRule type="containsErrors" dxfId="129" priority="103">
      <formula>ISERROR(AR6)</formula>
    </cfRule>
  </conditionalFormatting>
  <conditionalFormatting sqref="AS6:AT6">
    <cfRule type="containsErrors" dxfId="128" priority="100">
      <formula>ISERROR(AS6)</formula>
    </cfRule>
  </conditionalFormatting>
  <conditionalFormatting sqref="AS6:AT6">
    <cfRule type="containsErrors" dxfId="127" priority="99">
      <formula>ISERROR(AS6)</formula>
    </cfRule>
  </conditionalFormatting>
  <conditionalFormatting sqref="AS7:AT207">
    <cfRule type="containsErrors" dxfId="126" priority="98">
      <formula>ISERROR(AS7)</formula>
    </cfRule>
  </conditionalFormatting>
  <conditionalFormatting sqref="AS7:AT207">
    <cfRule type="containsErrors" dxfId="125" priority="97">
      <formula>ISERROR(AS7)</formula>
    </cfRule>
  </conditionalFormatting>
  <conditionalFormatting sqref="AV6">
    <cfRule type="containsErrors" dxfId="124" priority="96">
      <formula>ISERROR(AV6)</formula>
    </cfRule>
  </conditionalFormatting>
  <conditionalFormatting sqref="AV6">
    <cfRule type="containsErrors" dxfId="123" priority="95">
      <formula>ISERROR(AV6)</formula>
    </cfRule>
  </conditionalFormatting>
  <conditionalFormatting sqref="AV7:AV207">
    <cfRule type="containsErrors" dxfId="122" priority="94">
      <formula>ISERROR(AV7)</formula>
    </cfRule>
  </conditionalFormatting>
  <conditionalFormatting sqref="AV7:AV207">
    <cfRule type="containsErrors" dxfId="121" priority="93">
      <formula>ISERROR(AV7)</formula>
    </cfRule>
  </conditionalFormatting>
  <conditionalFormatting sqref="AW6">
    <cfRule type="containsErrors" dxfId="120" priority="92">
      <formula>ISERROR(AW6)</formula>
    </cfRule>
  </conditionalFormatting>
  <conditionalFormatting sqref="AW6">
    <cfRule type="containsErrors" dxfId="119" priority="91">
      <formula>ISERROR(AW6)</formula>
    </cfRule>
  </conditionalFormatting>
  <conditionalFormatting sqref="AW7:AW207">
    <cfRule type="containsErrors" dxfId="118" priority="90">
      <formula>ISERROR(AW7)</formula>
    </cfRule>
  </conditionalFormatting>
  <conditionalFormatting sqref="AW7:AW207">
    <cfRule type="containsErrors" dxfId="117" priority="89">
      <formula>ISERROR(AW7)</formula>
    </cfRule>
  </conditionalFormatting>
  <conditionalFormatting sqref="AX6:AY6">
    <cfRule type="containsErrors" dxfId="116" priority="88">
      <formula>ISERROR(AX6)</formula>
    </cfRule>
  </conditionalFormatting>
  <conditionalFormatting sqref="AX6:AY6">
    <cfRule type="containsErrors" dxfId="115" priority="87">
      <formula>ISERROR(AX6)</formula>
    </cfRule>
  </conditionalFormatting>
  <conditionalFormatting sqref="AX7:AY207">
    <cfRule type="containsErrors" dxfId="114" priority="86">
      <formula>ISERROR(AX7)</formula>
    </cfRule>
  </conditionalFormatting>
  <conditionalFormatting sqref="AX7:AY207">
    <cfRule type="containsErrors" dxfId="113" priority="85">
      <formula>ISERROR(AX7)</formula>
    </cfRule>
  </conditionalFormatting>
  <conditionalFormatting sqref="BD6">
    <cfRule type="containsErrors" dxfId="112" priority="84">
      <formula>ISERROR(BD6)</formula>
    </cfRule>
  </conditionalFormatting>
  <conditionalFormatting sqref="BD6">
    <cfRule type="containsErrors" dxfId="111" priority="83">
      <formula>ISERROR(BD6)</formula>
    </cfRule>
  </conditionalFormatting>
  <conditionalFormatting sqref="BD7:BE207">
    <cfRule type="containsErrors" dxfId="110" priority="82">
      <formula>ISERROR(BD7)</formula>
    </cfRule>
  </conditionalFormatting>
  <conditionalFormatting sqref="BD7:BE207">
    <cfRule type="containsErrors" dxfId="109" priority="81">
      <formula>ISERROR(BD7)</formula>
    </cfRule>
  </conditionalFormatting>
  <conditionalFormatting sqref="BE6">
    <cfRule type="containsErrors" dxfId="108" priority="80">
      <formula>ISERROR(BE6)</formula>
    </cfRule>
  </conditionalFormatting>
  <conditionalFormatting sqref="BE6">
    <cfRule type="containsErrors" dxfId="107" priority="79">
      <formula>ISERROR(BE6)</formula>
    </cfRule>
  </conditionalFormatting>
  <conditionalFormatting sqref="BG6">
    <cfRule type="containsErrors" dxfId="106" priority="78">
      <formula>ISERROR(BG6)</formula>
    </cfRule>
  </conditionalFormatting>
  <conditionalFormatting sqref="BG6">
    <cfRule type="containsErrors" dxfId="105" priority="77">
      <formula>ISERROR(BG6)</formula>
    </cfRule>
  </conditionalFormatting>
  <conditionalFormatting sqref="BG7:BH207">
    <cfRule type="containsErrors" dxfId="104" priority="76">
      <formula>ISERROR(BG7)</formula>
    </cfRule>
  </conditionalFormatting>
  <conditionalFormatting sqref="BG7:BH207">
    <cfRule type="containsErrors" dxfId="103" priority="75">
      <formula>ISERROR(BG7)</formula>
    </cfRule>
  </conditionalFormatting>
  <conditionalFormatting sqref="BH6">
    <cfRule type="containsErrors" dxfId="102" priority="74">
      <formula>ISERROR(BH6)</formula>
    </cfRule>
  </conditionalFormatting>
  <conditionalFormatting sqref="BH6">
    <cfRule type="containsErrors" dxfId="101" priority="73">
      <formula>ISERROR(BH6)</formula>
    </cfRule>
  </conditionalFormatting>
  <conditionalFormatting sqref="BJ6">
    <cfRule type="containsErrors" dxfId="100" priority="72">
      <formula>ISERROR(BJ6)</formula>
    </cfRule>
  </conditionalFormatting>
  <conditionalFormatting sqref="BJ6">
    <cfRule type="containsErrors" dxfId="99" priority="71">
      <formula>ISERROR(BJ6)</formula>
    </cfRule>
  </conditionalFormatting>
  <conditionalFormatting sqref="BJ7:BK207">
    <cfRule type="containsErrors" dxfId="98" priority="70">
      <formula>ISERROR(BJ7)</formula>
    </cfRule>
  </conditionalFormatting>
  <conditionalFormatting sqref="BJ7:BK207">
    <cfRule type="containsErrors" dxfId="97" priority="69">
      <formula>ISERROR(BJ7)</formula>
    </cfRule>
  </conditionalFormatting>
  <conditionalFormatting sqref="BK6">
    <cfRule type="containsErrors" dxfId="96" priority="68">
      <formula>ISERROR(BK6)</formula>
    </cfRule>
  </conditionalFormatting>
  <conditionalFormatting sqref="BK6">
    <cfRule type="containsErrors" dxfId="95" priority="67">
      <formula>ISERROR(BK6)</formula>
    </cfRule>
  </conditionalFormatting>
  <conditionalFormatting sqref="BM6">
    <cfRule type="containsErrors" dxfId="94" priority="66">
      <formula>ISERROR(BM6)</formula>
    </cfRule>
  </conditionalFormatting>
  <conditionalFormatting sqref="BM6">
    <cfRule type="containsErrors" dxfId="93" priority="65">
      <formula>ISERROR(BM6)</formula>
    </cfRule>
  </conditionalFormatting>
  <conditionalFormatting sqref="BM7:BN207">
    <cfRule type="containsErrors" dxfId="92" priority="64">
      <formula>ISERROR(BM7)</formula>
    </cfRule>
  </conditionalFormatting>
  <conditionalFormatting sqref="BM7:BN207">
    <cfRule type="containsErrors" dxfId="91" priority="63">
      <formula>ISERROR(BM7)</formula>
    </cfRule>
  </conditionalFormatting>
  <conditionalFormatting sqref="BN6">
    <cfRule type="containsErrors" dxfId="90" priority="62">
      <formula>ISERROR(BN6)</formula>
    </cfRule>
  </conditionalFormatting>
  <conditionalFormatting sqref="BN6">
    <cfRule type="containsErrors" dxfId="89" priority="61">
      <formula>ISERROR(BN6)</formula>
    </cfRule>
  </conditionalFormatting>
  <conditionalFormatting sqref="BP6">
    <cfRule type="containsErrors" dxfId="88" priority="60">
      <formula>ISERROR(BP6)</formula>
    </cfRule>
  </conditionalFormatting>
  <conditionalFormatting sqref="BP6">
    <cfRule type="containsErrors" dxfId="87" priority="59">
      <formula>ISERROR(BP6)</formula>
    </cfRule>
  </conditionalFormatting>
  <conditionalFormatting sqref="BP7:BQ207">
    <cfRule type="containsErrors" dxfId="86" priority="58">
      <formula>ISERROR(BP7)</formula>
    </cfRule>
  </conditionalFormatting>
  <conditionalFormatting sqref="BP7:BQ207">
    <cfRule type="containsErrors" dxfId="85" priority="57">
      <formula>ISERROR(BP7)</formula>
    </cfRule>
  </conditionalFormatting>
  <conditionalFormatting sqref="BQ6">
    <cfRule type="containsErrors" dxfId="84" priority="56">
      <formula>ISERROR(BQ6)</formula>
    </cfRule>
  </conditionalFormatting>
  <conditionalFormatting sqref="BQ6">
    <cfRule type="containsErrors" dxfId="83" priority="55">
      <formula>ISERROR(BQ6)</formula>
    </cfRule>
  </conditionalFormatting>
  <conditionalFormatting sqref="E6:E207">
    <cfRule type="containsErrors" dxfId="82" priority="54">
      <formula>ISERROR(E6)</formula>
    </cfRule>
  </conditionalFormatting>
  <conditionalFormatting sqref="G6:G207">
    <cfRule type="containsErrors" dxfId="81" priority="53">
      <formula>ISERROR(G6)</formula>
    </cfRule>
  </conditionalFormatting>
  <conditionalFormatting sqref="J6:J207">
    <cfRule type="containsErrors" dxfId="80" priority="52">
      <formula>ISERROR(J6)</formula>
    </cfRule>
  </conditionalFormatting>
  <conditionalFormatting sqref="M6:M207">
    <cfRule type="containsErrors" dxfId="79" priority="51">
      <formula>ISERROR(M6)</formula>
    </cfRule>
  </conditionalFormatting>
  <conditionalFormatting sqref="P6:P207">
    <cfRule type="containsErrors" dxfId="78" priority="50">
      <formula>ISERROR(P6)</formula>
    </cfRule>
  </conditionalFormatting>
  <conditionalFormatting sqref="S6:S207">
    <cfRule type="containsErrors" dxfId="77" priority="49">
      <formula>ISERROR(S6)</formula>
    </cfRule>
  </conditionalFormatting>
  <conditionalFormatting sqref="W6">
    <cfRule type="containsErrors" dxfId="76" priority="48">
      <formula>ISERROR(W6)</formula>
    </cfRule>
  </conditionalFormatting>
  <conditionalFormatting sqref="W6">
    <cfRule type="containsErrors" dxfId="75" priority="47">
      <formula>ISERROR(W6)</formula>
    </cfRule>
  </conditionalFormatting>
  <conditionalFormatting sqref="W7:W207">
    <cfRule type="containsErrors" dxfId="74" priority="46">
      <formula>ISERROR(W7)</formula>
    </cfRule>
  </conditionalFormatting>
  <conditionalFormatting sqref="W7:W207">
    <cfRule type="containsErrors" dxfId="73" priority="45">
      <formula>ISERROR(W7)</formula>
    </cfRule>
  </conditionalFormatting>
  <conditionalFormatting sqref="AA6">
    <cfRule type="containsErrors" dxfId="72" priority="44">
      <formula>ISERROR(AA6)</formula>
    </cfRule>
  </conditionalFormatting>
  <conditionalFormatting sqref="AA6">
    <cfRule type="containsErrors" dxfId="71" priority="43">
      <formula>ISERROR(AA6)</formula>
    </cfRule>
  </conditionalFormatting>
  <conditionalFormatting sqref="AA7:AA207">
    <cfRule type="containsErrors" dxfId="70" priority="42">
      <formula>ISERROR(AA7)</formula>
    </cfRule>
  </conditionalFormatting>
  <conditionalFormatting sqref="AA7:AA207">
    <cfRule type="containsErrors" dxfId="69" priority="41">
      <formula>ISERROR(AA7)</formula>
    </cfRule>
  </conditionalFormatting>
  <conditionalFormatting sqref="AF6">
    <cfRule type="containsErrors" dxfId="68" priority="40">
      <formula>ISERROR(AF6)</formula>
    </cfRule>
  </conditionalFormatting>
  <conditionalFormatting sqref="AF6">
    <cfRule type="containsErrors" dxfId="67" priority="39">
      <formula>ISERROR(AF6)</formula>
    </cfRule>
  </conditionalFormatting>
  <conditionalFormatting sqref="AF7:AF207">
    <cfRule type="containsErrors" dxfId="66" priority="38">
      <formula>ISERROR(AF7)</formula>
    </cfRule>
  </conditionalFormatting>
  <conditionalFormatting sqref="AF7:AF207">
    <cfRule type="containsErrors" dxfId="65" priority="37">
      <formula>ISERROR(AF7)</formula>
    </cfRule>
  </conditionalFormatting>
  <conditionalFormatting sqref="AK6">
    <cfRule type="containsErrors" dxfId="64" priority="36">
      <formula>ISERROR(AK6)</formula>
    </cfRule>
  </conditionalFormatting>
  <conditionalFormatting sqref="AK6">
    <cfRule type="containsErrors" dxfId="63" priority="35">
      <formula>ISERROR(AK6)</formula>
    </cfRule>
  </conditionalFormatting>
  <conditionalFormatting sqref="AK7:AK207">
    <cfRule type="containsErrors" dxfId="62" priority="34">
      <formula>ISERROR(AK7)</formula>
    </cfRule>
  </conditionalFormatting>
  <conditionalFormatting sqref="AK7:AK207">
    <cfRule type="containsErrors" dxfId="61" priority="33">
      <formula>ISERROR(AK7)</formula>
    </cfRule>
  </conditionalFormatting>
  <conditionalFormatting sqref="AP6">
    <cfRule type="containsErrors" dxfId="60" priority="32">
      <formula>ISERROR(AP6)</formula>
    </cfRule>
  </conditionalFormatting>
  <conditionalFormatting sqref="AP6">
    <cfRule type="containsErrors" dxfId="59" priority="31">
      <formula>ISERROR(AP6)</formula>
    </cfRule>
  </conditionalFormatting>
  <conditionalFormatting sqref="AP7:AP207">
    <cfRule type="containsErrors" dxfId="58" priority="30">
      <formula>ISERROR(AP7)</formula>
    </cfRule>
  </conditionalFormatting>
  <conditionalFormatting sqref="AP7:AP207">
    <cfRule type="containsErrors" dxfId="57" priority="29">
      <formula>ISERROR(AP7)</formula>
    </cfRule>
  </conditionalFormatting>
  <conditionalFormatting sqref="AU6">
    <cfRule type="containsErrors" dxfId="56" priority="28">
      <formula>ISERROR(AU6)</formula>
    </cfRule>
  </conditionalFormatting>
  <conditionalFormatting sqref="AU6">
    <cfRule type="containsErrors" dxfId="55" priority="27">
      <formula>ISERROR(AU6)</formula>
    </cfRule>
  </conditionalFormatting>
  <conditionalFormatting sqref="AU7:AU207">
    <cfRule type="containsErrors" dxfId="54" priority="26">
      <formula>ISERROR(AU7)</formula>
    </cfRule>
  </conditionalFormatting>
  <conditionalFormatting sqref="AU7:AU207">
    <cfRule type="containsErrors" dxfId="53" priority="25">
      <formula>ISERROR(AU7)</formula>
    </cfRule>
  </conditionalFormatting>
  <conditionalFormatting sqref="BA6">
    <cfRule type="containsErrors" dxfId="52" priority="24">
      <formula>ISERROR(BA6)</formula>
    </cfRule>
  </conditionalFormatting>
  <conditionalFormatting sqref="BA6">
    <cfRule type="containsErrors" dxfId="51" priority="23">
      <formula>ISERROR(BA6)</formula>
    </cfRule>
  </conditionalFormatting>
  <conditionalFormatting sqref="BA7:BA207">
    <cfRule type="containsErrors" dxfId="50" priority="22">
      <formula>ISERROR(BA7)</formula>
    </cfRule>
  </conditionalFormatting>
  <conditionalFormatting sqref="BA7:BA207">
    <cfRule type="containsErrors" dxfId="49" priority="21">
      <formula>ISERROR(BA7)</formula>
    </cfRule>
  </conditionalFormatting>
  <conditionalFormatting sqref="BC6">
    <cfRule type="containsErrors" dxfId="48" priority="20">
      <formula>ISERROR(BC6)</formula>
    </cfRule>
  </conditionalFormatting>
  <conditionalFormatting sqref="BC6">
    <cfRule type="containsErrors" dxfId="47" priority="19">
      <formula>ISERROR(BC6)</formula>
    </cfRule>
  </conditionalFormatting>
  <conditionalFormatting sqref="BC7:BC207">
    <cfRule type="containsErrors" dxfId="46" priority="18">
      <formula>ISERROR(BC7)</formula>
    </cfRule>
  </conditionalFormatting>
  <conditionalFormatting sqref="BC7:BC207">
    <cfRule type="containsErrors" dxfId="45" priority="17">
      <formula>ISERROR(BC7)</formula>
    </cfRule>
  </conditionalFormatting>
  <conditionalFormatting sqref="BF6">
    <cfRule type="containsErrors" dxfId="44" priority="16">
      <formula>ISERROR(BF6)</formula>
    </cfRule>
  </conditionalFormatting>
  <conditionalFormatting sqref="BF6">
    <cfRule type="containsErrors" dxfId="43" priority="15">
      <formula>ISERROR(BF6)</formula>
    </cfRule>
  </conditionalFormatting>
  <conditionalFormatting sqref="BF7:BF207">
    <cfRule type="containsErrors" dxfId="42" priority="14">
      <formula>ISERROR(BF7)</formula>
    </cfRule>
  </conditionalFormatting>
  <conditionalFormatting sqref="BF7:BF207">
    <cfRule type="containsErrors" dxfId="41" priority="13">
      <formula>ISERROR(BF7)</formula>
    </cfRule>
  </conditionalFormatting>
  <conditionalFormatting sqref="BI6">
    <cfRule type="containsErrors" dxfId="40" priority="12">
      <formula>ISERROR(BI6)</formula>
    </cfRule>
  </conditionalFormatting>
  <conditionalFormatting sqref="BI6">
    <cfRule type="containsErrors" dxfId="39" priority="11">
      <formula>ISERROR(BI6)</formula>
    </cfRule>
  </conditionalFormatting>
  <conditionalFormatting sqref="BI7:BI207">
    <cfRule type="containsErrors" dxfId="38" priority="10">
      <formula>ISERROR(BI7)</formula>
    </cfRule>
  </conditionalFormatting>
  <conditionalFormatting sqref="BI7:BI207">
    <cfRule type="containsErrors" dxfId="37" priority="9">
      <formula>ISERROR(BI7)</formula>
    </cfRule>
  </conditionalFormatting>
  <conditionalFormatting sqref="BL6">
    <cfRule type="containsErrors" dxfId="36" priority="8">
      <formula>ISERROR(BL6)</formula>
    </cfRule>
  </conditionalFormatting>
  <conditionalFormatting sqref="BL6">
    <cfRule type="containsErrors" dxfId="35" priority="7">
      <formula>ISERROR(BL6)</formula>
    </cfRule>
  </conditionalFormatting>
  <conditionalFormatting sqref="BL7:BL207">
    <cfRule type="containsErrors" dxfId="34" priority="6">
      <formula>ISERROR(BL7)</formula>
    </cfRule>
  </conditionalFormatting>
  <conditionalFormatting sqref="BL7:BL207">
    <cfRule type="containsErrors" dxfId="33" priority="5">
      <formula>ISERROR(BL7)</formula>
    </cfRule>
  </conditionalFormatting>
  <conditionalFormatting sqref="BO6">
    <cfRule type="containsErrors" dxfId="32" priority="4">
      <formula>ISERROR(BO6)</formula>
    </cfRule>
  </conditionalFormatting>
  <conditionalFormatting sqref="BO6">
    <cfRule type="containsErrors" dxfId="31" priority="3">
      <formula>ISERROR(BO6)</formula>
    </cfRule>
  </conditionalFormatting>
  <conditionalFormatting sqref="BO7:BO207">
    <cfRule type="containsErrors" dxfId="30" priority="2">
      <formula>ISERROR(BO7)</formula>
    </cfRule>
  </conditionalFormatting>
  <conditionalFormatting sqref="BO7:BO207">
    <cfRule type="containsErrors" dxfId="29" priority="1">
      <formula>ISERROR(BO7)</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105"/>
  <sheetViews>
    <sheetView showGridLines="false" showRowColHeaders="false" zoomScale="90" zoomScaleNormal="90" workbookViewId="0">
      <pane xSplit="3" ySplit="3" topLeftCell="D4" activePane="bottomRight" state="frozen"/>
      <selection pane="topRight" activeCell="D1" sqref="D1"/>
      <selection pane="bottomLeft" activeCell="A4" sqref="A4"/>
      <selection pane="bottomRight" sqref="A1:D2"/>
    </sheetView>
  </sheetViews>
  <sheetFormatPr defaultColWidth="9" defaultRowHeight="12.75" x14ac:dyDescent="0.2"/>
  <cols>
    <col min="1" max="1" width="23.25" style="243" customWidth="true"/>
    <col min="2" max="2" width="6.5" style="131" customWidth="true"/>
    <col min="3" max="3" width="9" style="241" customWidth="true"/>
    <col min="4" max="4" width="9.75" style="36" customWidth="true"/>
    <col min="5" max="5" width="8" style="234" customWidth="true"/>
    <col min="6" max="6" width="8" style="235" customWidth="true"/>
    <col min="7" max="7" width="8" style="236" customWidth="true"/>
    <col min="8" max="8" width="8" style="238" customWidth="true"/>
    <col min="9" max="9" width="8" style="119" customWidth="true"/>
    <col min="10" max="10" width="8" style="239" customWidth="true"/>
    <col min="11" max="11" width="8" style="256" customWidth="true"/>
    <col min="12" max="12" width="8" style="235" customWidth="true"/>
    <col min="13" max="13" width="8" style="255" customWidth="true"/>
    <col min="14" max="14" width="8" style="262" customWidth="true"/>
    <col min="15" max="19" width="8" style="36" customWidth="true"/>
    <col min="20" max="16384" width="9" style="36"/>
  </cols>
  <sheetData>
    <row r="1" ht="20.25" customHeight="true" x14ac:dyDescent="0.2">
      <c r="A1" s="590" t="s">
        <v>305</v>
      </c>
      <c r="B1" s="591"/>
      <c r="C1" s="591"/>
      <c r="D1" s="591"/>
      <c r="E1" s="592" t="s">
        <v>53</v>
      </c>
      <c r="F1" s="593"/>
      <c r="G1" s="593"/>
      <c r="H1" s="593"/>
      <c r="I1" s="594"/>
      <c r="J1" s="595" t="s">
        <v>10</v>
      </c>
      <c r="K1" s="595"/>
      <c r="L1" s="595"/>
      <c r="M1" s="595"/>
      <c r="N1" s="595"/>
      <c r="O1" s="587" t="s">
        <v>11</v>
      </c>
      <c r="P1" s="588"/>
      <c r="Q1" s="588"/>
      <c r="R1" s="588"/>
      <c r="S1" s="589"/>
    </row>
    <row r="2" x14ac:dyDescent="0.2">
      <c r="A2" s="591"/>
      <c r="B2" s="591"/>
      <c r="C2" s="591"/>
      <c r="D2" s="591"/>
      <c r="E2" s="411"/>
      <c r="F2" s="412"/>
      <c r="G2" s="413"/>
      <c r="H2" s="414"/>
      <c r="I2" s="415"/>
      <c r="J2" s="416"/>
      <c r="K2" s="412"/>
      <c r="L2" s="417"/>
      <c r="M2" s="414"/>
      <c r="N2" s="418"/>
      <c r="O2" s="411"/>
      <c r="P2" s="412"/>
      <c r="Q2" s="419"/>
      <c r="R2" s="414"/>
      <c r="S2" s="415"/>
    </row>
    <row r="3" ht="81" customHeight="true" x14ac:dyDescent="0.2">
      <c r="A3" s="446" t="s">
        <v>9</v>
      </c>
      <c r="B3" s="447" t="s">
        <v>4</v>
      </c>
      <c r="C3" s="450" t="s">
        <v>8</v>
      </c>
      <c r="D3" s="448" t="s">
        <v>327</v>
      </c>
      <c r="E3" s="420" t="s">
        <v>25</v>
      </c>
      <c r="F3" s="421" t="s">
        <v>19</v>
      </c>
      <c r="G3" s="422" t="s">
        <v>306</v>
      </c>
      <c r="H3" s="423" t="s">
        <v>315</v>
      </c>
      <c r="I3" s="424" t="s">
        <v>37</v>
      </c>
      <c r="J3" s="425" t="s">
        <v>25</v>
      </c>
      <c r="K3" s="426" t="s">
        <v>19</v>
      </c>
      <c r="L3" s="427" t="s">
        <v>307</v>
      </c>
      <c r="M3" s="423" t="s">
        <v>315</v>
      </c>
      <c r="N3" s="428" t="s">
        <v>37</v>
      </c>
      <c r="O3" s="420" t="s">
        <v>25</v>
      </c>
      <c r="P3" s="421" t="s">
        <v>160</v>
      </c>
      <c r="Q3" s="429" t="s">
        <v>308</v>
      </c>
      <c r="R3" s="423" t="s">
        <v>315</v>
      </c>
      <c r="S3" s="424" t="s">
        <v>37</v>
      </c>
    </row>
    <row r="4" x14ac:dyDescent="0.2">
      <c r="A4" s="242" t="str">
        <f>IF(ISBLANK(Regressions!A14), " ", Regressions!A14)</f>
        <v>Bhutan</v>
      </c>
      <c r="B4" s="237">
        <f>IF(ISBLANK(Regressions!B14), " ", Regressions!B14)</f>
        <v>2000</v>
      </c>
      <c r="C4" s="449" t="str">
        <f>IF(ISBLANK(Regressions!C14), " ", Regressions!C14)</f>
        <v>National</v>
      </c>
      <c r="D4" s="244">
        <f>IF(ISBLANK(Regressions!D14), " ", Regressions!D14)</f>
        <v>228279</v>
      </c>
      <c r="E4" s="430" t="e">
        <f>IF(ISNUMBER(Regressions!E14),ROUND(Regressions!E14, 1), NA())</f>
        <v>#N/A</v>
      </c>
      <c r="F4" s="316" t="e">
        <f>IF(ISNUMBER(Regressions!F14),ROUND(Regressions!F14, 1), NA())</f>
        <v>#N/A</v>
      </c>
      <c r="G4" s="431" t="e">
        <f>IF(ISNUMBER(Regressions!G14),ROUND(Regressions!G14, 1), NA())</f>
        <v>#N/A</v>
      </c>
      <c r="H4" s="432" t="e">
        <f>IF(ISNUMBER(Regressions!H14),ROUND(Regressions!H14, 1), NA())</f>
        <v>#N/A</v>
      </c>
      <c r="I4" s="433" t="e">
        <f>IF(ISNUMBER(Regressions!I14),ROUND(Regressions!I14, 1), NA())</f>
        <v>#N/A</v>
      </c>
      <c r="J4" s="434" t="e">
        <f>IF(ISNUMBER(Regressions!J14),ROUND(Regressions!J14, 1), NA())</f>
        <v>#N/A</v>
      </c>
      <c r="K4" s="316" t="e">
        <f>IF(ISNUMBER(Regressions!K14),ROUND(Regressions!K14, 1), NA())</f>
        <v>#N/A</v>
      </c>
      <c r="L4" s="435" t="e">
        <f>IF(ISNUMBER(Regressions!L14),ROUND(Regressions!L14, 1), NA())</f>
        <v>#N/A</v>
      </c>
      <c r="M4" s="432" t="e">
        <f>IF(ISNUMBER(Regressions!M14),ROUND(Regressions!M14, 1), NA())</f>
        <v>#N/A</v>
      </c>
      <c r="N4" s="436" t="e">
        <f>IF(ISNUMBER(Regressions!N14),ROUND(Regressions!N14, 1), NA())</f>
        <v>#N/A</v>
      </c>
      <c r="O4" s="430" t="e">
        <f>IF(ISNUMBER(Regressions!O14),ROUND(Regressions!O14, 1), NA())</f>
        <v>#N/A</v>
      </c>
      <c r="P4" s="316" t="e">
        <f>IF(ISNUMBER(Regressions!P14),ROUND(Regressions!P14, 1), NA())</f>
        <v>#N/A</v>
      </c>
      <c r="Q4" s="437" t="e">
        <f>IF(ISNUMBER(Regressions!Q14),ROUND(Regressions!Q14, 1), NA())</f>
        <v>#N/A</v>
      </c>
      <c r="R4" s="432" t="e">
        <f>IF(ISNUMBER(Regressions!R14),ROUND(Regressions!R14, 1), NA())</f>
        <v>#N/A</v>
      </c>
      <c r="S4" s="433" t="e">
        <f>IF(ISNUMBER(Regressions!S14),ROUND(Regressions!S14, 1), NA())</f>
        <v>#N/A</v>
      </c>
    </row>
    <row r="5" x14ac:dyDescent="0.2">
      <c r="A5" s="242" t="str">
        <f>IF(ISBLANK(Regressions!A15), " ", Regressions!A15)</f>
        <v>Bhutan</v>
      </c>
      <c r="B5" s="237">
        <f>IF(ISBLANK(Regressions!B15), " ", Regressions!B15)</f>
        <v>2001</v>
      </c>
      <c r="C5" s="240" t="str">
        <f>IF(ISBLANK(Regressions!C15), " ", Regressions!C15)</f>
        <v>National</v>
      </c>
      <c r="D5" s="244">
        <f>IF(ISBLANK(Regressions!D15), " ", Regressions!D15)</f>
        <v>231498</v>
      </c>
      <c r="E5" s="430" t="e">
        <f>IF(ISNUMBER(Regressions!E15),ROUND(Regressions!E15, 1), NA())</f>
        <v>#N/A</v>
      </c>
      <c r="F5" s="316" t="e">
        <f>IF(ISNUMBER(Regressions!F15),ROUND(Regressions!F15, 1), NA())</f>
        <v>#N/A</v>
      </c>
      <c r="G5" s="431" t="e">
        <f>IF(ISNUMBER(Regressions!G15),ROUND(Regressions!G15, 1), NA())</f>
        <v>#N/A</v>
      </c>
      <c r="H5" s="432" t="e">
        <f>IF(ISNUMBER(Regressions!H15),ROUND(Regressions!H15, 1), NA())</f>
        <v>#N/A</v>
      </c>
      <c r="I5" s="433" t="e">
        <f>IF(ISNUMBER(Regressions!I15),ROUND(Regressions!I15, 1), NA())</f>
        <v>#N/A</v>
      </c>
      <c r="J5" s="434" t="e">
        <f>IF(ISNUMBER(Regressions!J15),ROUND(Regressions!J15, 1), NA())</f>
        <v>#N/A</v>
      </c>
      <c r="K5" s="316" t="e">
        <f>IF(ISNUMBER(Regressions!K15),ROUND(Regressions!K15, 1), NA())</f>
        <v>#N/A</v>
      </c>
      <c r="L5" s="435" t="e">
        <f>IF(ISNUMBER(Regressions!L15),ROUND(Regressions!L15, 1), NA())</f>
        <v>#N/A</v>
      </c>
      <c r="M5" s="432" t="e">
        <f>IF(ISNUMBER(Regressions!M15),ROUND(Regressions!M15, 1), NA())</f>
        <v>#N/A</v>
      </c>
      <c r="N5" s="436" t="e">
        <f>IF(ISNUMBER(Regressions!N15),ROUND(Regressions!N15, 1), NA())</f>
        <v>#N/A</v>
      </c>
      <c r="O5" s="430" t="e">
        <f>IF(ISNUMBER(Regressions!O15),ROUND(Regressions!O15, 1), NA())</f>
        <v>#N/A</v>
      </c>
      <c r="P5" s="316" t="e">
        <f>IF(ISNUMBER(Regressions!P15),ROUND(Regressions!P15, 1), NA())</f>
        <v>#N/A</v>
      </c>
      <c r="Q5" s="437" t="e">
        <f>IF(ISNUMBER(Regressions!Q15),ROUND(Regressions!Q15, 1), NA())</f>
        <v>#N/A</v>
      </c>
      <c r="R5" s="432" t="e">
        <f>IF(ISNUMBER(Regressions!R15),ROUND(Regressions!R15, 1), NA())</f>
        <v>#N/A</v>
      </c>
      <c r="S5" s="433" t="e">
        <f>IF(ISNUMBER(Regressions!S15),ROUND(Regressions!S15, 1), NA())</f>
        <v>#N/A</v>
      </c>
      <c r="T5" s="119"/>
      <c r="U5" s="119"/>
      <c r="V5" s="119"/>
      <c r="W5" s="119"/>
      <c r="X5" s="119"/>
      <c r="Y5" s="119"/>
      <c r="Z5" s="119"/>
      <c r="AA5" s="119"/>
    </row>
    <row r="6" x14ac:dyDescent="0.2">
      <c r="A6" s="242" t="str">
        <f>IF(ISBLANK(Regressions!A16), " ", Regressions!A16)</f>
        <v>Bhutan</v>
      </c>
      <c r="B6" s="237">
        <f>IF(ISBLANK(Regressions!B16), " ", Regressions!B16)</f>
        <v>2002</v>
      </c>
      <c r="C6" s="240" t="str">
        <f>IF(ISBLANK(Regressions!C16), " ", Regressions!C16)</f>
        <v>National</v>
      </c>
      <c r="D6" s="244">
        <f>IF(ISBLANK(Regressions!D16), " ", Regressions!D16)</f>
        <v>233913</v>
      </c>
      <c r="E6" s="430" t="e">
        <f>IF(ISNUMBER(Regressions!E16),ROUND(Regressions!E16, 1), NA())</f>
        <v>#N/A</v>
      </c>
      <c r="F6" s="316">
        <f>IF(ISNUMBER(Regressions!F16),ROUND(Regressions!F16, 1), NA())</f>
        <v>86.5</v>
      </c>
      <c r="G6" s="431">
        <f>IF(ISNUMBER(Regressions!G16),ROUND(Regressions!G16, 1), NA())</f>
        <v>51.1</v>
      </c>
      <c r="H6" s="432">
        <f>IF(ISNUMBER(Regressions!H16),ROUND(Regressions!H16, 1), NA())</f>
        <v>35.4</v>
      </c>
      <c r="I6" s="433">
        <f>IF(ISNUMBER(Regressions!I16),ROUND(Regressions!I16, 1), NA())</f>
        <v>13.5</v>
      </c>
      <c r="J6" s="434" t="e">
        <f>IF(ISNUMBER(Regressions!J16),ROUND(Regressions!J16, 1), NA())</f>
        <v>#N/A</v>
      </c>
      <c r="K6" s="316" t="e">
        <f>IF(ISNUMBER(Regressions!K16),ROUND(Regressions!K16, 1), NA())</f>
        <v>#N/A</v>
      </c>
      <c r="L6" s="435" t="e">
        <f>IF(ISNUMBER(Regressions!L16),ROUND(Regressions!L16, 1), NA())</f>
        <v>#N/A</v>
      </c>
      <c r="M6" s="432" t="e">
        <f>IF(ISNUMBER(Regressions!M16),ROUND(Regressions!M16, 1), NA())</f>
        <v>#N/A</v>
      </c>
      <c r="N6" s="436" t="e">
        <f>IF(ISNUMBER(Regressions!N16),ROUND(Regressions!N16, 1), NA())</f>
        <v>#N/A</v>
      </c>
      <c r="O6" s="430" t="e">
        <f>IF(ISNUMBER(Regressions!O16),ROUND(Regressions!O16, 1), NA())</f>
        <v>#N/A</v>
      </c>
      <c r="P6" s="316" t="e">
        <f>IF(ISNUMBER(Regressions!P16),ROUND(Regressions!P16, 1), NA())</f>
        <v>#N/A</v>
      </c>
      <c r="Q6" s="437" t="e">
        <f>IF(ISNUMBER(Regressions!Q16),ROUND(Regressions!Q16, 1), NA())</f>
        <v>#N/A</v>
      </c>
      <c r="R6" s="432" t="e">
        <f>IF(ISNUMBER(Regressions!R16),ROUND(Regressions!R16, 1), NA())</f>
        <v>#N/A</v>
      </c>
      <c r="S6" s="433" t="e">
        <f>IF(ISNUMBER(Regressions!S16),ROUND(Regressions!S16, 1), NA())</f>
        <v>#N/A</v>
      </c>
      <c r="T6" s="119"/>
      <c r="U6" s="119"/>
      <c r="V6" s="119"/>
      <c r="W6" s="119"/>
      <c r="X6" s="119"/>
      <c r="Y6" s="119"/>
      <c r="Z6" s="119"/>
      <c r="AA6" s="119"/>
    </row>
    <row r="7" x14ac:dyDescent="0.2">
      <c r="A7" s="242" t="str">
        <f>IF(ISBLANK(Regressions!A17), " ", Regressions!A17)</f>
        <v>Bhutan</v>
      </c>
      <c r="B7" s="237">
        <f>IF(ISBLANK(Regressions!B17), " ", Regressions!B17)</f>
        <v>2003</v>
      </c>
      <c r="C7" s="240" t="str">
        <f>IF(ISBLANK(Regressions!C17), " ", Regressions!C17)</f>
        <v>National</v>
      </c>
      <c r="D7" s="244">
        <f>IF(ISBLANK(Regressions!D17), " ", Regressions!D17)</f>
        <v>235295</v>
      </c>
      <c r="E7" s="430" t="e">
        <f>IF(ISNUMBER(Regressions!E17),ROUND(Regressions!E17, 1), NA())</f>
        <v>#N/A</v>
      </c>
      <c r="F7" s="316">
        <f>IF(ISNUMBER(Regressions!F17),ROUND(Regressions!F17, 1), NA())</f>
        <v>86.5</v>
      </c>
      <c r="G7" s="431">
        <f>IF(ISNUMBER(Regressions!G17),ROUND(Regressions!G17, 1), NA())</f>
        <v>51.1</v>
      </c>
      <c r="H7" s="432">
        <f>IF(ISNUMBER(Regressions!H17),ROUND(Regressions!H17, 1), NA())</f>
        <v>35.4</v>
      </c>
      <c r="I7" s="433">
        <f>IF(ISNUMBER(Regressions!I17),ROUND(Regressions!I17, 1), NA())</f>
        <v>13.5</v>
      </c>
      <c r="J7" s="434" t="e">
        <f>IF(ISNUMBER(Regressions!J17),ROUND(Regressions!J17, 1), NA())</f>
        <v>#N/A</v>
      </c>
      <c r="K7" s="316" t="e">
        <f>IF(ISNUMBER(Regressions!K17),ROUND(Regressions!K17, 1), NA())</f>
        <v>#N/A</v>
      </c>
      <c r="L7" s="435" t="e">
        <f>IF(ISNUMBER(Regressions!L17),ROUND(Regressions!L17, 1), NA())</f>
        <v>#N/A</v>
      </c>
      <c r="M7" s="432" t="e">
        <f>IF(ISNUMBER(Regressions!M17),ROUND(Regressions!M17, 1), NA())</f>
        <v>#N/A</v>
      </c>
      <c r="N7" s="436" t="e">
        <f>IF(ISNUMBER(Regressions!N17),ROUND(Regressions!N17, 1), NA())</f>
        <v>#N/A</v>
      </c>
      <c r="O7" s="430" t="e">
        <f>IF(ISNUMBER(Regressions!O17),ROUND(Regressions!O17, 1), NA())</f>
        <v>#N/A</v>
      </c>
      <c r="P7" s="316" t="e">
        <f>IF(ISNUMBER(Regressions!P17),ROUND(Regressions!P17, 1), NA())</f>
        <v>#N/A</v>
      </c>
      <c r="Q7" s="437" t="e">
        <f>IF(ISNUMBER(Regressions!Q17),ROUND(Regressions!Q17, 1), NA())</f>
        <v>#N/A</v>
      </c>
      <c r="R7" s="432" t="e">
        <f>IF(ISNUMBER(Regressions!R17),ROUND(Regressions!R17, 1), NA())</f>
        <v>#N/A</v>
      </c>
      <c r="S7" s="433" t="e">
        <f>IF(ISNUMBER(Regressions!S17),ROUND(Regressions!S17, 1), NA())</f>
        <v>#N/A</v>
      </c>
      <c r="T7" s="119"/>
      <c r="U7" s="119"/>
      <c r="V7" s="119"/>
      <c r="W7" s="119"/>
      <c r="X7" s="119"/>
      <c r="Y7" s="119"/>
      <c r="Z7" s="119"/>
      <c r="AA7" s="119"/>
    </row>
    <row r="8" x14ac:dyDescent="0.2">
      <c r="A8" s="242" t="str">
        <f>IF(ISBLANK(Regressions!A18), " ", Regressions!A18)</f>
        <v>Bhutan</v>
      </c>
      <c r="B8" s="237">
        <f>IF(ISBLANK(Regressions!B18), " ", Regressions!B18)</f>
        <v>2004</v>
      </c>
      <c r="C8" s="240" t="str">
        <f>IF(ISBLANK(Regressions!C18), " ", Regressions!C18)</f>
        <v>National</v>
      </c>
      <c r="D8" s="244">
        <f>IF(ISBLANK(Regressions!D18), " ", Regressions!D18)</f>
        <v>235492</v>
      </c>
      <c r="E8" s="430">
        <f>IF(ISNUMBER(Regressions!E18),ROUND(Regressions!E18, 1), NA())</f>
        <v>92.3</v>
      </c>
      <c r="F8" s="316">
        <f>IF(ISNUMBER(Regressions!F18),ROUND(Regressions!F18, 1), NA())</f>
        <v>86.5</v>
      </c>
      <c r="G8" s="431">
        <f>IF(ISNUMBER(Regressions!G18),ROUND(Regressions!G18, 1), NA())</f>
        <v>51.1</v>
      </c>
      <c r="H8" s="432">
        <f>IF(ISNUMBER(Regressions!H18),ROUND(Regressions!H18, 1), NA())</f>
        <v>35.4</v>
      </c>
      <c r="I8" s="433">
        <f>IF(ISNUMBER(Regressions!I18),ROUND(Regressions!I18, 1), NA())</f>
        <v>13.5</v>
      </c>
      <c r="J8" s="434">
        <f>IF(ISNUMBER(Regressions!J18),ROUND(Regressions!J18, 1), NA())</f>
        <v>96.4</v>
      </c>
      <c r="K8" s="316" t="e">
        <f>IF(ISNUMBER(Regressions!K18),ROUND(Regressions!K18, 1), NA())</f>
        <v>#N/A</v>
      </c>
      <c r="L8" s="435" t="e">
        <f>IF(ISNUMBER(Regressions!L18),ROUND(Regressions!L18, 1), NA())</f>
        <v>#N/A</v>
      </c>
      <c r="M8" s="432" t="e">
        <f>IF(ISNUMBER(Regressions!M18),ROUND(Regressions!M18, 1), NA())</f>
        <v>#N/A</v>
      </c>
      <c r="N8" s="436" t="e">
        <f>IF(ISNUMBER(Regressions!N18),ROUND(Regressions!N18, 1), NA())</f>
        <v>#N/A</v>
      </c>
      <c r="O8" s="430" t="e">
        <f>IF(ISNUMBER(Regressions!O18),ROUND(Regressions!O18, 1), NA())</f>
        <v>#N/A</v>
      </c>
      <c r="P8" s="316" t="e">
        <f>IF(ISNUMBER(Regressions!P18),ROUND(Regressions!P18, 1), NA())</f>
        <v>#N/A</v>
      </c>
      <c r="Q8" s="437" t="e">
        <f>IF(ISNUMBER(Regressions!Q18),ROUND(Regressions!Q18, 1), NA())</f>
        <v>#N/A</v>
      </c>
      <c r="R8" s="432" t="e">
        <f>IF(ISNUMBER(Regressions!R18),ROUND(Regressions!R18, 1), NA())</f>
        <v>#N/A</v>
      </c>
      <c r="S8" s="433" t="e">
        <f>IF(ISNUMBER(Regressions!S18),ROUND(Regressions!S18, 1), NA())</f>
        <v>#N/A</v>
      </c>
      <c r="T8" s="119"/>
      <c r="U8" s="119"/>
      <c r="V8" s="119"/>
      <c r="W8" s="119"/>
      <c r="X8" s="119"/>
      <c r="Y8" s="119"/>
      <c r="Z8" s="119"/>
      <c r="AA8" s="119"/>
    </row>
    <row r="9" x14ac:dyDescent="0.2">
      <c r="A9" s="242" t="str">
        <f>IF(ISBLANK(Regressions!A19), " ", Regressions!A19)</f>
        <v>Bhutan</v>
      </c>
      <c r="B9" s="237">
        <f>IF(ISBLANK(Regressions!B19), " ", Regressions!B19)</f>
        <v>2005</v>
      </c>
      <c r="C9" s="240" t="str">
        <f>IF(ISBLANK(Regressions!C19), " ", Regressions!C19)</f>
        <v>National</v>
      </c>
      <c r="D9" s="244">
        <f>IF(ISBLANK(Regressions!D19), " ", Regressions!D19)</f>
        <v>234483</v>
      </c>
      <c r="E9" s="430">
        <f>IF(ISNUMBER(Regressions!E19),ROUND(Regressions!E19, 1), NA())</f>
        <v>92.3</v>
      </c>
      <c r="F9" s="316">
        <f>IF(ISNUMBER(Regressions!F19),ROUND(Regressions!F19, 1), NA())</f>
        <v>86.5</v>
      </c>
      <c r="G9" s="431">
        <f>IF(ISNUMBER(Regressions!G19),ROUND(Regressions!G19, 1), NA())</f>
        <v>51.1</v>
      </c>
      <c r="H9" s="432">
        <f>IF(ISNUMBER(Regressions!H19),ROUND(Regressions!H19, 1), NA())</f>
        <v>35.4</v>
      </c>
      <c r="I9" s="433">
        <f>IF(ISNUMBER(Regressions!I19),ROUND(Regressions!I19, 1), NA())</f>
        <v>13.5</v>
      </c>
      <c r="J9" s="434">
        <f>IF(ISNUMBER(Regressions!J19),ROUND(Regressions!J19, 1), NA())</f>
        <v>96.4</v>
      </c>
      <c r="K9" s="316" t="e">
        <f>IF(ISNUMBER(Regressions!K19),ROUND(Regressions!K19, 1), NA())</f>
        <v>#N/A</v>
      </c>
      <c r="L9" s="435" t="e">
        <f>IF(ISNUMBER(Regressions!L19),ROUND(Regressions!L19, 1), NA())</f>
        <v>#N/A</v>
      </c>
      <c r="M9" s="432" t="e">
        <f>IF(ISNUMBER(Regressions!M19),ROUND(Regressions!M19, 1), NA())</f>
        <v>#N/A</v>
      </c>
      <c r="N9" s="436" t="e">
        <f>IF(ISNUMBER(Regressions!N19),ROUND(Regressions!N19, 1), NA())</f>
        <v>#N/A</v>
      </c>
      <c r="O9" s="430" t="e">
        <f>IF(ISNUMBER(Regressions!O19),ROUND(Regressions!O19, 1), NA())</f>
        <v>#N/A</v>
      </c>
      <c r="P9" s="316" t="e">
        <f>IF(ISNUMBER(Regressions!P19),ROUND(Regressions!P19, 1), NA())</f>
        <v>#N/A</v>
      </c>
      <c r="Q9" s="437" t="e">
        <f>IF(ISNUMBER(Regressions!Q19),ROUND(Regressions!Q19, 1), NA())</f>
        <v>#N/A</v>
      </c>
      <c r="R9" s="432" t="e">
        <f>IF(ISNUMBER(Regressions!R19),ROUND(Regressions!R19, 1), NA())</f>
        <v>#N/A</v>
      </c>
      <c r="S9" s="433" t="e">
        <f>IF(ISNUMBER(Regressions!S19),ROUND(Regressions!S19, 1), NA())</f>
        <v>#N/A</v>
      </c>
    </row>
    <row r="10" x14ac:dyDescent="0.2">
      <c r="A10" s="242" t="str">
        <f>IF(ISBLANK(Regressions!A20), " ", Regressions!A20)</f>
        <v>Bhutan</v>
      </c>
      <c r="B10" s="237">
        <f>IF(ISBLANK(Regressions!B20), " ", Regressions!B20)</f>
        <v>2006</v>
      </c>
      <c r="C10" s="240" t="str">
        <f>IF(ISBLANK(Regressions!C20), " ", Regressions!C20)</f>
        <v>National</v>
      </c>
      <c r="D10" s="244">
        <f>IF(ISBLANK(Regressions!D20), " ", Regressions!D20)</f>
        <v>234203</v>
      </c>
      <c r="E10" s="430">
        <f>IF(ISNUMBER(Regressions!E20),ROUND(Regressions!E20, 1), NA())</f>
        <v>92.3</v>
      </c>
      <c r="F10" s="316">
        <f>IF(ISNUMBER(Regressions!F20),ROUND(Regressions!F20, 1), NA())</f>
        <v>86.5</v>
      </c>
      <c r="G10" s="431">
        <f>IF(ISNUMBER(Regressions!G20),ROUND(Regressions!G20, 1), NA())</f>
        <v>51.1</v>
      </c>
      <c r="H10" s="432">
        <f>IF(ISNUMBER(Regressions!H20),ROUND(Regressions!H20, 1), NA())</f>
        <v>35.4</v>
      </c>
      <c r="I10" s="433">
        <f>IF(ISNUMBER(Regressions!I20),ROUND(Regressions!I20, 1), NA())</f>
        <v>13.5</v>
      </c>
      <c r="J10" s="434">
        <f>IF(ISNUMBER(Regressions!J20),ROUND(Regressions!J20, 1), NA())</f>
        <v>96.4</v>
      </c>
      <c r="K10" s="316" t="e">
        <f>IF(ISNUMBER(Regressions!K20),ROUND(Regressions!K20, 1), NA())</f>
        <v>#N/A</v>
      </c>
      <c r="L10" s="435" t="e">
        <f>IF(ISNUMBER(Regressions!L20),ROUND(Regressions!L20, 1), NA())</f>
        <v>#N/A</v>
      </c>
      <c r="M10" s="432" t="e">
        <f>IF(ISNUMBER(Regressions!M20),ROUND(Regressions!M20, 1), NA())</f>
        <v>#N/A</v>
      </c>
      <c r="N10" s="436" t="e">
        <f>IF(ISNUMBER(Regressions!N20),ROUND(Regressions!N20, 1), NA())</f>
        <v>#N/A</v>
      </c>
      <c r="O10" s="430" t="e">
        <f>IF(ISNUMBER(Regressions!O20),ROUND(Regressions!O20, 1), NA())</f>
        <v>#N/A</v>
      </c>
      <c r="P10" s="316" t="e">
        <f>IF(ISNUMBER(Regressions!P20),ROUND(Regressions!P20, 1), NA())</f>
        <v>#N/A</v>
      </c>
      <c r="Q10" s="437" t="e">
        <f>IF(ISNUMBER(Regressions!Q20),ROUND(Regressions!Q20, 1), NA())</f>
        <v>#N/A</v>
      </c>
      <c r="R10" s="432" t="e">
        <f>IF(ISNUMBER(Regressions!R20),ROUND(Regressions!R20, 1), NA())</f>
        <v>#N/A</v>
      </c>
      <c r="S10" s="433" t="e">
        <f>IF(ISNUMBER(Regressions!S20),ROUND(Regressions!S20, 1), NA())</f>
        <v>#N/A</v>
      </c>
    </row>
    <row r="11" x14ac:dyDescent="0.2">
      <c r="A11" s="242" t="str">
        <f>IF(ISBLANK(Regressions!A21), " ", Regressions!A21)</f>
        <v>Bhutan</v>
      </c>
      <c r="B11" s="237">
        <f>IF(ISBLANK(Regressions!B21), " ", Regressions!B21)</f>
        <v>2007</v>
      </c>
      <c r="C11" s="240" t="str">
        <f>IF(ISBLANK(Regressions!C21), " ", Regressions!C21)</f>
        <v>National</v>
      </c>
      <c r="D11" s="244">
        <f>IF(ISBLANK(Regressions!D21), " ", Regressions!D21)</f>
        <v>232977</v>
      </c>
      <c r="E11" s="430">
        <f>IF(ISNUMBER(Regressions!E21),ROUND(Regressions!E21, 1), NA())</f>
        <v>92.3</v>
      </c>
      <c r="F11" s="316">
        <f>IF(ISNUMBER(Regressions!F21),ROUND(Regressions!F21, 1), NA())</f>
        <v>87</v>
      </c>
      <c r="G11" s="431">
        <f>IF(ISNUMBER(Regressions!G21),ROUND(Regressions!G21, 1), NA())</f>
        <v>51.9</v>
      </c>
      <c r="H11" s="432">
        <f>IF(ISNUMBER(Regressions!H21),ROUND(Regressions!H21, 1), NA())</f>
        <v>35</v>
      </c>
      <c r="I11" s="433">
        <f>IF(ISNUMBER(Regressions!I21),ROUND(Regressions!I21, 1), NA())</f>
        <v>13</v>
      </c>
      <c r="J11" s="434">
        <f>IF(ISNUMBER(Regressions!J21),ROUND(Regressions!J21, 1), NA())</f>
        <v>96.4</v>
      </c>
      <c r="K11" s="316" t="e">
        <f>IF(ISNUMBER(Regressions!K21),ROUND(Regressions!K21, 1), NA())</f>
        <v>#N/A</v>
      </c>
      <c r="L11" s="435" t="e">
        <f>IF(ISNUMBER(Regressions!L21),ROUND(Regressions!L21, 1), NA())</f>
        <v>#N/A</v>
      </c>
      <c r="M11" s="432" t="e">
        <f>IF(ISNUMBER(Regressions!M21),ROUND(Regressions!M21, 1), NA())</f>
        <v>#N/A</v>
      </c>
      <c r="N11" s="436" t="e">
        <f>IF(ISNUMBER(Regressions!N21),ROUND(Regressions!N21, 1), NA())</f>
        <v>#N/A</v>
      </c>
      <c r="O11" s="430" t="e">
        <f>IF(ISNUMBER(Regressions!O21),ROUND(Regressions!O21, 1), NA())</f>
        <v>#N/A</v>
      </c>
      <c r="P11" s="316" t="e">
        <f>IF(ISNUMBER(Regressions!P21),ROUND(Regressions!P21, 1), NA())</f>
        <v>#N/A</v>
      </c>
      <c r="Q11" s="437" t="e">
        <f>IF(ISNUMBER(Regressions!Q21),ROUND(Regressions!Q21, 1), NA())</f>
        <v>#N/A</v>
      </c>
      <c r="R11" s="432" t="e">
        <f>IF(ISNUMBER(Regressions!R21),ROUND(Regressions!R21, 1), NA())</f>
        <v>#N/A</v>
      </c>
      <c r="S11" s="433" t="e">
        <f>IF(ISNUMBER(Regressions!S21),ROUND(Regressions!S21, 1), NA())</f>
        <v>#N/A</v>
      </c>
    </row>
    <row r="12" x14ac:dyDescent="0.2">
      <c r="A12" s="242" t="str">
        <f>IF(ISBLANK(Regressions!A22), " ", Regressions!A22)</f>
        <v>Bhutan</v>
      </c>
      <c r="B12" s="237">
        <f>IF(ISBLANK(Regressions!B22), " ", Regressions!B22)</f>
        <v>2008</v>
      </c>
      <c r="C12" s="240" t="str">
        <f>IF(ISBLANK(Regressions!C22), " ", Regressions!C22)</f>
        <v>National</v>
      </c>
      <c r="D12" s="244">
        <f>IF(ISBLANK(Regressions!D22), " ", Regressions!D22)</f>
        <v>231084</v>
      </c>
      <c r="E12" s="430">
        <f>IF(ISNUMBER(Regressions!E22),ROUND(Regressions!E22, 1), NA())</f>
        <v>92.3</v>
      </c>
      <c r="F12" s="316">
        <f>IF(ISNUMBER(Regressions!F22),ROUND(Regressions!F22, 1), NA())</f>
        <v>87.4</v>
      </c>
      <c r="G12" s="431">
        <f>IF(ISNUMBER(Regressions!G22),ROUND(Regressions!G22, 1), NA())</f>
        <v>52.8</v>
      </c>
      <c r="H12" s="432">
        <f>IF(ISNUMBER(Regressions!H22),ROUND(Regressions!H22, 1), NA())</f>
        <v>34.6</v>
      </c>
      <c r="I12" s="433">
        <f>IF(ISNUMBER(Regressions!I22),ROUND(Regressions!I22, 1), NA())</f>
        <v>12.6</v>
      </c>
      <c r="J12" s="434">
        <f>IF(ISNUMBER(Regressions!J22),ROUND(Regressions!J22, 1), NA())</f>
        <v>96.4</v>
      </c>
      <c r="K12" s="316">
        <f>IF(ISNUMBER(Regressions!K22),ROUND(Regressions!K22, 1), NA())</f>
        <v>89.9</v>
      </c>
      <c r="L12" s="435">
        <f>IF(ISNUMBER(Regressions!L22),ROUND(Regressions!L22, 1), NA())</f>
        <v>76.099999999999994</v>
      </c>
      <c r="M12" s="432">
        <f>IF(ISNUMBER(Regressions!M22),ROUND(Regressions!M22, 1), NA())</f>
        <v>13.8</v>
      </c>
      <c r="N12" s="436">
        <f>IF(ISNUMBER(Regressions!N22),ROUND(Regressions!N22, 1), NA())</f>
        <v>10.1</v>
      </c>
      <c r="O12" s="430" t="e">
        <f>IF(ISNUMBER(Regressions!O22),ROUND(Regressions!O22, 1), NA())</f>
        <v>#N/A</v>
      </c>
      <c r="P12" s="316" t="e">
        <f>IF(ISNUMBER(Regressions!P22),ROUND(Regressions!P22, 1), NA())</f>
        <v>#N/A</v>
      </c>
      <c r="Q12" s="437" t="e">
        <f>IF(ISNUMBER(Regressions!Q22),ROUND(Regressions!Q22, 1), NA())</f>
        <v>#N/A</v>
      </c>
      <c r="R12" s="432" t="e">
        <f>IF(ISNUMBER(Regressions!R22),ROUND(Regressions!R22, 1), NA())</f>
        <v>#N/A</v>
      </c>
      <c r="S12" s="433" t="e">
        <f>IF(ISNUMBER(Regressions!S22),ROUND(Regressions!S22, 1), NA())</f>
        <v>#N/A</v>
      </c>
    </row>
    <row r="13" x14ac:dyDescent="0.2">
      <c r="A13" s="242" t="str">
        <f>IF(ISBLANK(Regressions!A23), " ", Regressions!A23)</f>
        <v>Bhutan</v>
      </c>
      <c r="B13" s="237">
        <f>IF(ISBLANK(Regressions!B23), " ", Regressions!B23)</f>
        <v>2009</v>
      </c>
      <c r="C13" s="240" t="str">
        <f>IF(ISBLANK(Regressions!C23), " ", Regressions!C23)</f>
        <v>National</v>
      </c>
      <c r="D13" s="244">
        <f>IF(ISBLANK(Regressions!D23), " ", Regressions!D23)</f>
        <v>228914</v>
      </c>
      <c r="E13" s="430">
        <f>IF(ISNUMBER(Regressions!E23),ROUND(Regressions!E23, 1), NA())</f>
        <v>93.3</v>
      </c>
      <c r="F13" s="316">
        <f>IF(ISNUMBER(Regressions!F23),ROUND(Regressions!F23, 1), NA())</f>
        <v>87.9</v>
      </c>
      <c r="G13" s="431">
        <f>IF(ISNUMBER(Regressions!G23),ROUND(Regressions!G23, 1), NA())</f>
        <v>53.6</v>
      </c>
      <c r="H13" s="432">
        <f>IF(ISNUMBER(Regressions!H23),ROUND(Regressions!H23, 1), NA())</f>
        <v>34.299999999999997</v>
      </c>
      <c r="I13" s="433">
        <f>IF(ISNUMBER(Regressions!I23),ROUND(Regressions!I23, 1), NA())</f>
        <v>12.1</v>
      </c>
      <c r="J13" s="434">
        <f>IF(ISNUMBER(Regressions!J23),ROUND(Regressions!J23, 1), NA())</f>
        <v>96.9</v>
      </c>
      <c r="K13" s="316">
        <f>IF(ISNUMBER(Regressions!K23),ROUND(Regressions!K23, 1), NA())</f>
        <v>89.9</v>
      </c>
      <c r="L13" s="435">
        <f>IF(ISNUMBER(Regressions!L23),ROUND(Regressions!L23, 1), NA())</f>
        <v>76.099999999999994</v>
      </c>
      <c r="M13" s="432">
        <f>IF(ISNUMBER(Regressions!M23),ROUND(Regressions!M23, 1), NA())</f>
        <v>13.8</v>
      </c>
      <c r="N13" s="436">
        <f>IF(ISNUMBER(Regressions!N23),ROUND(Regressions!N23, 1), NA())</f>
        <v>10.1</v>
      </c>
      <c r="O13" s="430" t="e">
        <f>IF(ISNUMBER(Regressions!O23),ROUND(Regressions!O23, 1), NA())</f>
        <v>#N/A</v>
      </c>
      <c r="P13" s="316" t="e">
        <f>IF(ISNUMBER(Regressions!P23),ROUND(Regressions!P23, 1), NA())</f>
        <v>#N/A</v>
      </c>
      <c r="Q13" s="437" t="e">
        <f>IF(ISNUMBER(Regressions!Q23),ROUND(Regressions!Q23, 1), NA())</f>
        <v>#N/A</v>
      </c>
      <c r="R13" s="432" t="e">
        <f>IF(ISNUMBER(Regressions!R23),ROUND(Regressions!R23, 1), NA())</f>
        <v>#N/A</v>
      </c>
      <c r="S13" s="433" t="e">
        <f>IF(ISNUMBER(Regressions!S23),ROUND(Regressions!S23, 1), NA())</f>
        <v>#N/A</v>
      </c>
    </row>
    <row r="14" x14ac:dyDescent="0.2">
      <c r="A14" s="242" t="str">
        <f>IF(ISBLANK(Regressions!A24), " ", Regressions!A24)</f>
        <v>Bhutan</v>
      </c>
      <c r="B14" s="237">
        <f>IF(ISBLANK(Regressions!B24), " ", Regressions!B24)</f>
        <v>2010</v>
      </c>
      <c r="C14" s="240" t="str">
        <f>IF(ISBLANK(Regressions!C24), " ", Regressions!C24)</f>
        <v>National</v>
      </c>
      <c r="D14" s="244">
        <f>IF(ISBLANK(Regressions!D24), " ", Regressions!D24)</f>
        <v>226761</v>
      </c>
      <c r="E14" s="430">
        <f>IF(ISNUMBER(Regressions!E24),ROUND(Regressions!E24, 1), NA())</f>
        <v>94.4</v>
      </c>
      <c r="F14" s="316">
        <f>IF(ISNUMBER(Regressions!F24),ROUND(Regressions!F24, 1), NA())</f>
        <v>88.3</v>
      </c>
      <c r="G14" s="431">
        <f>IF(ISNUMBER(Regressions!G24),ROUND(Regressions!G24, 1), NA())</f>
        <v>54.4</v>
      </c>
      <c r="H14" s="432">
        <f>IF(ISNUMBER(Regressions!H24),ROUND(Regressions!H24, 1), NA())</f>
        <v>33.9</v>
      </c>
      <c r="I14" s="433">
        <f>IF(ISNUMBER(Regressions!I24),ROUND(Regressions!I24, 1), NA())</f>
        <v>11.7</v>
      </c>
      <c r="J14" s="434">
        <f>IF(ISNUMBER(Regressions!J24),ROUND(Regressions!J24, 1), NA())</f>
        <v>97.3</v>
      </c>
      <c r="K14" s="316">
        <f>IF(ISNUMBER(Regressions!K24),ROUND(Regressions!K24, 1), NA())</f>
        <v>89.9</v>
      </c>
      <c r="L14" s="435">
        <f>IF(ISNUMBER(Regressions!L24),ROUND(Regressions!L24, 1), NA())</f>
        <v>76.099999999999994</v>
      </c>
      <c r="M14" s="432">
        <f>IF(ISNUMBER(Regressions!M24),ROUND(Regressions!M24, 1), NA())</f>
        <v>13.8</v>
      </c>
      <c r="N14" s="436">
        <f>IF(ISNUMBER(Regressions!N24),ROUND(Regressions!N24, 1), NA())</f>
        <v>10.1</v>
      </c>
      <c r="O14" s="430" t="e">
        <f>IF(ISNUMBER(Regressions!O24),ROUND(Regressions!O24, 1), NA())</f>
        <v>#N/A</v>
      </c>
      <c r="P14" s="316" t="e">
        <f>IF(ISNUMBER(Regressions!P24),ROUND(Regressions!P24, 1), NA())</f>
        <v>#N/A</v>
      </c>
      <c r="Q14" s="437" t="e">
        <f>IF(ISNUMBER(Regressions!Q24),ROUND(Regressions!Q24, 1), NA())</f>
        <v>#N/A</v>
      </c>
      <c r="R14" s="432" t="e">
        <f>IF(ISNUMBER(Regressions!R24),ROUND(Regressions!R24, 1), NA())</f>
        <v>#N/A</v>
      </c>
      <c r="S14" s="433" t="e">
        <f>IF(ISNUMBER(Regressions!S24),ROUND(Regressions!S24, 1), NA())</f>
        <v>#N/A</v>
      </c>
    </row>
    <row r="15" x14ac:dyDescent="0.2">
      <c r="A15" s="242" t="str">
        <f>IF(ISBLANK(Regressions!A25), " ", Regressions!A25)</f>
        <v>Bhutan</v>
      </c>
      <c r="B15" s="237">
        <f>IF(ISBLANK(Regressions!B25), " ", Regressions!B25)</f>
        <v>2011</v>
      </c>
      <c r="C15" s="240" t="str">
        <f>IF(ISBLANK(Regressions!C25), " ", Regressions!C25)</f>
        <v>National</v>
      </c>
      <c r="D15" s="244">
        <f>IF(ISBLANK(Regressions!D25), " ", Regressions!D25)</f>
        <v>225283</v>
      </c>
      <c r="E15" s="430">
        <f>IF(ISNUMBER(Regressions!E25),ROUND(Regressions!E25, 1), NA())</f>
        <v>95.5</v>
      </c>
      <c r="F15" s="316">
        <f>IF(ISNUMBER(Regressions!F25),ROUND(Regressions!F25, 1), NA())</f>
        <v>88.8</v>
      </c>
      <c r="G15" s="431">
        <f>IF(ISNUMBER(Regressions!G25),ROUND(Regressions!G25, 1), NA())</f>
        <v>55.3</v>
      </c>
      <c r="H15" s="432">
        <f>IF(ISNUMBER(Regressions!H25),ROUND(Regressions!H25, 1), NA())</f>
        <v>33.5</v>
      </c>
      <c r="I15" s="433">
        <f>IF(ISNUMBER(Regressions!I25),ROUND(Regressions!I25, 1), NA())</f>
        <v>11.2</v>
      </c>
      <c r="J15" s="434">
        <f>IF(ISNUMBER(Regressions!J25),ROUND(Regressions!J25, 1), NA())</f>
        <v>97.8</v>
      </c>
      <c r="K15" s="316">
        <f>IF(ISNUMBER(Regressions!K25),ROUND(Regressions!K25, 1), NA())</f>
        <v>89.9</v>
      </c>
      <c r="L15" s="435">
        <f>IF(ISNUMBER(Regressions!L25),ROUND(Regressions!L25, 1), NA())</f>
        <v>76.099999999999994</v>
      </c>
      <c r="M15" s="432">
        <f>IF(ISNUMBER(Regressions!M25),ROUND(Regressions!M25, 1), NA())</f>
        <v>13.8</v>
      </c>
      <c r="N15" s="436">
        <f>IF(ISNUMBER(Regressions!N25),ROUND(Regressions!N25, 1), NA())</f>
        <v>10.1</v>
      </c>
      <c r="O15" s="430" t="e">
        <f>IF(ISNUMBER(Regressions!O25),ROUND(Regressions!O25, 1), NA())</f>
        <v>#N/A</v>
      </c>
      <c r="P15" s="316" t="e">
        <f>IF(ISNUMBER(Regressions!P25),ROUND(Regressions!P25, 1), NA())</f>
        <v>#N/A</v>
      </c>
      <c r="Q15" s="437" t="e">
        <f>IF(ISNUMBER(Regressions!Q25),ROUND(Regressions!Q25, 1), NA())</f>
        <v>#N/A</v>
      </c>
      <c r="R15" s="432" t="e">
        <f>IF(ISNUMBER(Regressions!R25),ROUND(Regressions!R25, 1), NA())</f>
        <v>#N/A</v>
      </c>
      <c r="S15" s="433" t="e">
        <f>IF(ISNUMBER(Regressions!S25),ROUND(Regressions!S25, 1), NA())</f>
        <v>#N/A</v>
      </c>
    </row>
    <row r="16" x14ac:dyDescent="0.2">
      <c r="A16" s="242" t="str">
        <f>IF(ISBLANK(Regressions!A26), " ", Regressions!A26)</f>
        <v>Bhutan</v>
      </c>
      <c r="B16" s="237">
        <f>IF(ISBLANK(Regressions!B26), " ", Regressions!B26)</f>
        <v>2012</v>
      </c>
      <c r="C16" s="240" t="str">
        <f>IF(ISBLANK(Regressions!C26), " ", Regressions!C26)</f>
        <v>National</v>
      </c>
      <c r="D16" s="244">
        <f>IF(ISBLANK(Regressions!D26), " ", Regressions!D26)</f>
        <v>224090</v>
      </c>
      <c r="E16" s="430">
        <f>IF(ISNUMBER(Regressions!E26),ROUND(Regressions!E26, 1), NA())</f>
        <v>96.6</v>
      </c>
      <c r="F16" s="316">
        <f>IF(ISNUMBER(Regressions!F26),ROUND(Regressions!F26, 1), NA())</f>
        <v>89.2</v>
      </c>
      <c r="G16" s="431">
        <f>IF(ISNUMBER(Regressions!G26),ROUND(Regressions!G26, 1), NA())</f>
        <v>56.1</v>
      </c>
      <c r="H16" s="432">
        <f>IF(ISNUMBER(Regressions!H26),ROUND(Regressions!H26, 1), NA())</f>
        <v>33.1</v>
      </c>
      <c r="I16" s="433">
        <f>IF(ISNUMBER(Regressions!I26),ROUND(Regressions!I26, 1), NA())</f>
        <v>10.8</v>
      </c>
      <c r="J16" s="434">
        <f>IF(ISNUMBER(Regressions!J26),ROUND(Regressions!J26, 1), NA())</f>
        <v>98.3</v>
      </c>
      <c r="K16" s="316">
        <f>IF(ISNUMBER(Regressions!K26),ROUND(Regressions!K26, 1), NA())</f>
        <v>89.9</v>
      </c>
      <c r="L16" s="435">
        <f>IF(ISNUMBER(Regressions!L26),ROUND(Regressions!L26, 1), NA())</f>
        <v>76.099999999999994</v>
      </c>
      <c r="M16" s="432">
        <f>IF(ISNUMBER(Regressions!M26),ROUND(Regressions!M26, 1), NA())</f>
        <v>13.8</v>
      </c>
      <c r="N16" s="436">
        <f>IF(ISNUMBER(Regressions!N26),ROUND(Regressions!N26, 1), NA())</f>
        <v>10.1</v>
      </c>
      <c r="O16" s="430">
        <f>IF(ISNUMBER(Regressions!O26),ROUND(Regressions!O26, 1), NA())</f>
        <v>97.1</v>
      </c>
      <c r="P16" s="316">
        <f>IF(ISNUMBER(Regressions!P26),ROUND(Regressions!P26, 1), NA())</f>
        <v>84.2</v>
      </c>
      <c r="Q16" s="437" t="e">
        <f>IF(ISNUMBER(Regressions!Q26),ROUND(Regressions!Q26, 1), NA())</f>
        <v>#N/A</v>
      </c>
      <c r="R16" s="432">
        <f>IF(ISNUMBER(Regressions!R26),ROUND(Regressions!R26, 1), NA())</f>
        <v>84.2</v>
      </c>
      <c r="S16" s="433">
        <f>IF(ISNUMBER(Regressions!S26),ROUND(Regressions!S26, 1), NA())</f>
        <v>15.8</v>
      </c>
    </row>
    <row r="17" x14ac:dyDescent="0.2">
      <c r="A17" s="242" t="str">
        <f>IF(ISBLANK(Regressions!A27), " ", Regressions!A27)</f>
        <v>Bhutan</v>
      </c>
      <c r="B17" s="237">
        <f>IF(ISBLANK(Regressions!B27), " ", Regressions!B27)</f>
        <v>2013</v>
      </c>
      <c r="C17" s="240" t="str">
        <f>IF(ISBLANK(Regressions!C27), " ", Regressions!C27)</f>
        <v>National</v>
      </c>
      <c r="D17" s="244">
        <f>IF(ISBLANK(Regressions!D27), " ", Regressions!D27)</f>
        <v>223032</v>
      </c>
      <c r="E17" s="430">
        <f>IF(ISNUMBER(Regressions!E27),ROUND(Regressions!E27, 1), NA())</f>
        <v>97.7</v>
      </c>
      <c r="F17" s="316">
        <f>IF(ISNUMBER(Regressions!F27),ROUND(Regressions!F27, 1), NA())</f>
        <v>89.7</v>
      </c>
      <c r="G17" s="431">
        <f>IF(ISNUMBER(Regressions!G27),ROUND(Regressions!G27, 1), NA())</f>
        <v>56.9</v>
      </c>
      <c r="H17" s="432">
        <f>IF(ISNUMBER(Regressions!H27),ROUND(Regressions!H27, 1), NA())</f>
        <v>32.700000000000003</v>
      </c>
      <c r="I17" s="433">
        <f>IF(ISNUMBER(Regressions!I27),ROUND(Regressions!I27, 1), NA())</f>
        <v>10.3</v>
      </c>
      <c r="J17" s="434">
        <f>IF(ISNUMBER(Regressions!J27),ROUND(Regressions!J27, 1), NA())</f>
        <v>98.7</v>
      </c>
      <c r="K17" s="316">
        <f>IF(ISNUMBER(Regressions!K27),ROUND(Regressions!K27, 1), NA())</f>
        <v>89.9</v>
      </c>
      <c r="L17" s="435">
        <f>IF(ISNUMBER(Regressions!L27),ROUND(Regressions!L27, 1), NA())</f>
        <v>76.099999999999994</v>
      </c>
      <c r="M17" s="432">
        <f>IF(ISNUMBER(Regressions!M27),ROUND(Regressions!M27, 1), NA())</f>
        <v>13.8</v>
      </c>
      <c r="N17" s="436">
        <f>IF(ISNUMBER(Regressions!N27),ROUND(Regressions!N27, 1), NA())</f>
        <v>10.1</v>
      </c>
      <c r="O17" s="430">
        <f>IF(ISNUMBER(Regressions!O27),ROUND(Regressions!O27, 1), NA())</f>
        <v>97.1</v>
      </c>
      <c r="P17" s="316">
        <f>IF(ISNUMBER(Regressions!P27),ROUND(Regressions!P27, 1), NA())</f>
        <v>84.2</v>
      </c>
      <c r="Q17" s="437" t="e">
        <f>IF(ISNUMBER(Regressions!Q27),ROUND(Regressions!Q27, 1), NA())</f>
        <v>#N/A</v>
      </c>
      <c r="R17" s="432">
        <f>IF(ISNUMBER(Regressions!R27),ROUND(Regressions!R27, 1), NA())</f>
        <v>84.2</v>
      </c>
      <c r="S17" s="433">
        <f>IF(ISNUMBER(Regressions!S27),ROUND(Regressions!S27, 1), NA())</f>
        <v>15.8</v>
      </c>
    </row>
    <row r="18" x14ac:dyDescent="0.2">
      <c r="A18" s="242" t="str">
        <f>IF(ISBLANK(Regressions!A28), " ", Regressions!A28)</f>
        <v>Bhutan</v>
      </c>
      <c r="B18" s="237">
        <f>IF(ISBLANK(Regressions!B28), " ", Regressions!B28)</f>
        <v>2014</v>
      </c>
      <c r="C18" s="240" t="str">
        <f>IF(ISBLANK(Regressions!C28), " ", Regressions!C28)</f>
        <v>National</v>
      </c>
      <c r="D18" s="244">
        <f>IF(ISBLANK(Regressions!D28), " ", Regressions!D28)</f>
        <v>221841</v>
      </c>
      <c r="E18" s="430">
        <f>IF(ISNUMBER(Regressions!E28),ROUND(Regressions!E28, 1), NA())</f>
        <v>98.8</v>
      </c>
      <c r="F18" s="316">
        <f>IF(ISNUMBER(Regressions!F28),ROUND(Regressions!F28, 1), NA())</f>
        <v>90.1</v>
      </c>
      <c r="G18" s="431">
        <f>IF(ISNUMBER(Regressions!G28),ROUND(Regressions!G28, 1), NA())</f>
        <v>57.8</v>
      </c>
      <c r="H18" s="432">
        <f>IF(ISNUMBER(Regressions!H28),ROUND(Regressions!H28, 1), NA())</f>
        <v>32.299999999999997</v>
      </c>
      <c r="I18" s="433">
        <f>IF(ISNUMBER(Regressions!I28),ROUND(Regressions!I28, 1), NA())</f>
        <v>9.9</v>
      </c>
      <c r="J18" s="434">
        <f>IF(ISNUMBER(Regressions!J28),ROUND(Regressions!J28, 1), NA())</f>
        <v>99.2</v>
      </c>
      <c r="K18" s="316">
        <f>IF(ISNUMBER(Regressions!K28),ROUND(Regressions!K28, 1), NA())</f>
        <v>89.9</v>
      </c>
      <c r="L18" s="435">
        <f>IF(ISNUMBER(Regressions!L28),ROUND(Regressions!L28, 1), NA())</f>
        <v>76.099999999999994</v>
      </c>
      <c r="M18" s="432">
        <f>IF(ISNUMBER(Regressions!M28),ROUND(Regressions!M28, 1), NA())</f>
        <v>13.8</v>
      </c>
      <c r="N18" s="436">
        <f>IF(ISNUMBER(Regressions!N28),ROUND(Regressions!N28, 1), NA())</f>
        <v>10.1</v>
      </c>
      <c r="O18" s="430">
        <f>IF(ISNUMBER(Regressions!O28),ROUND(Regressions!O28, 1), NA())</f>
        <v>97.1</v>
      </c>
      <c r="P18" s="316">
        <f>IF(ISNUMBER(Regressions!P28),ROUND(Regressions!P28, 1), NA())</f>
        <v>84.2</v>
      </c>
      <c r="Q18" s="437" t="e">
        <f>IF(ISNUMBER(Regressions!Q28),ROUND(Regressions!Q28, 1), NA())</f>
        <v>#N/A</v>
      </c>
      <c r="R18" s="432">
        <f>IF(ISNUMBER(Regressions!R28),ROUND(Regressions!R28, 1), NA())</f>
        <v>84.2</v>
      </c>
      <c r="S18" s="433">
        <f>IF(ISNUMBER(Regressions!S28),ROUND(Regressions!S28, 1), NA())</f>
        <v>15.8</v>
      </c>
    </row>
    <row r="19" x14ac:dyDescent="0.2">
      <c r="A19" s="242" t="str">
        <f>IF(ISBLANK(Regressions!A29), " ", Regressions!A29)</f>
        <v>Bhutan</v>
      </c>
      <c r="B19" s="237">
        <f>IF(ISBLANK(Regressions!B29), " ", Regressions!B29)</f>
        <v>2015</v>
      </c>
      <c r="C19" s="240" t="str">
        <f>IF(ISBLANK(Regressions!C29), " ", Regressions!C29)</f>
        <v>National</v>
      </c>
      <c r="D19" s="244">
        <f>IF(ISBLANK(Regressions!D29), " ", Regressions!D29)</f>
        <v>220263</v>
      </c>
      <c r="E19" s="430">
        <f>IF(ISNUMBER(Regressions!E29),ROUND(Regressions!E29, 1), NA())</f>
        <v>99.9</v>
      </c>
      <c r="F19" s="316">
        <f>IF(ISNUMBER(Regressions!F29),ROUND(Regressions!F29, 1), NA())</f>
        <v>90.6</v>
      </c>
      <c r="G19" s="431">
        <f>IF(ISNUMBER(Regressions!G29),ROUND(Regressions!G29, 1), NA())</f>
        <v>58.6</v>
      </c>
      <c r="H19" s="432">
        <f>IF(ISNUMBER(Regressions!H29),ROUND(Regressions!H29, 1), NA())</f>
        <v>32</v>
      </c>
      <c r="I19" s="433">
        <f>IF(ISNUMBER(Regressions!I29),ROUND(Regressions!I29, 1), NA())</f>
        <v>9.4</v>
      </c>
      <c r="J19" s="434">
        <f>IF(ISNUMBER(Regressions!J29),ROUND(Regressions!J29, 1), NA())</f>
        <v>99.6</v>
      </c>
      <c r="K19" s="316">
        <f>IF(ISNUMBER(Regressions!K29),ROUND(Regressions!K29, 1), NA())</f>
        <v>89.9</v>
      </c>
      <c r="L19" s="435">
        <f>IF(ISNUMBER(Regressions!L29),ROUND(Regressions!L29, 1), NA())</f>
        <v>76.099999999999994</v>
      </c>
      <c r="M19" s="432">
        <f>IF(ISNUMBER(Regressions!M29),ROUND(Regressions!M29, 1), NA())</f>
        <v>13.8</v>
      </c>
      <c r="N19" s="436">
        <f>IF(ISNUMBER(Regressions!N29),ROUND(Regressions!N29, 1), NA())</f>
        <v>10.1</v>
      </c>
      <c r="O19" s="430">
        <f>IF(ISNUMBER(Regressions!O29),ROUND(Regressions!O29, 1), NA())</f>
        <v>97.1</v>
      </c>
      <c r="P19" s="316">
        <f>IF(ISNUMBER(Regressions!P29),ROUND(Regressions!P29, 1), NA())</f>
        <v>84.2</v>
      </c>
      <c r="Q19" s="437" t="e">
        <f>IF(ISNUMBER(Regressions!Q29),ROUND(Regressions!Q29, 1), NA())</f>
        <v>#N/A</v>
      </c>
      <c r="R19" s="432">
        <f>IF(ISNUMBER(Regressions!R29),ROUND(Regressions!R29, 1), NA())</f>
        <v>84.2</v>
      </c>
      <c r="S19" s="433">
        <f>IF(ISNUMBER(Regressions!S29),ROUND(Regressions!S29, 1), NA())</f>
        <v>15.8</v>
      </c>
    </row>
    <row r="20" x14ac:dyDescent="0.2">
      <c r="A20" s="245" t="str">
        <f>IF(ISBLANK(Regressions!A30), " ", Regressions!A30)</f>
        <v>Bhutan</v>
      </c>
      <c r="B20" s="246">
        <f>IF(ISBLANK(Regressions!B30), " ", Regressions!B30)</f>
        <v>2016</v>
      </c>
      <c r="C20" s="247" t="str">
        <f>IF(ISBLANK(Regressions!C30), " ", Regressions!C30)</f>
        <v>National</v>
      </c>
      <c r="D20" s="248">
        <f>IF(ISBLANK(Regressions!D30), " ", Regressions!D30)</f>
        <v>219240</v>
      </c>
      <c r="E20" s="438">
        <f>IF(ISNUMBER(Regressions!E30),ROUND(Regressions!E30, 1), NA())</f>
        <v>100</v>
      </c>
      <c r="F20" s="317">
        <f>IF(ISNUMBER(Regressions!F30),ROUND(Regressions!F30, 1), NA())</f>
        <v>91</v>
      </c>
      <c r="G20" s="439">
        <f>IF(ISNUMBER(Regressions!G30),ROUND(Regressions!G30, 1), NA())</f>
        <v>59.4</v>
      </c>
      <c r="H20" s="440">
        <f>IF(ISNUMBER(Regressions!H30),ROUND(Regressions!H30, 1), NA())</f>
        <v>31.6</v>
      </c>
      <c r="I20" s="441">
        <f>IF(ISNUMBER(Regressions!I30),ROUND(Regressions!I30, 1), NA())</f>
        <v>9</v>
      </c>
      <c r="J20" s="442">
        <f>IF(ISNUMBER(Regressions!J30),ROUND(Regressions!J30, 1), NA())</f>
        <v>100</v>
      </c>
      <c r="K20" s="317">
        <f>IF(ISNUMBER(Regressions!K30),ROUND(Regressions!K30, 1), NA())</f>
        <v>89.9</v>
      </c>
      <c r="L20" s="443">
        <f>IF(ISNUMBER(Regressions!L30),ROUND(Regressions!L30, 1), NA())</f>
        <v>76.099999999999994</v>
      </c>
      <c r="M20" s="440">
        <f>IF(ISNUMBER(Regressions!M30),ROUND(Regressions!M30, 1), NA())</f>
        <v>13.8</v>
      </c>
      <c r="N20" s="444">
        <f>IF(ISNUMBER(Regressions!N30),ROUND(Regressions!N30, 1), NA())</f>
        <v>10.1</v>
      </c>
      <c r="O20" s="438">
        <f>IF(ISNUMBER(Regressions!O30),ROUND(Regressions!O30, 1), NA())</f>
        <v>97.1</v>
      </c>
      <c r="P20" s="317">
        <f>IF(ISNUMBER(Regressions!P30),ROUND(Regressions!P30, 1), NA())</f>
        <v>84.2</v>
      </c>
      <c r="Q20" s="445" t="e">
        <f>IF(ISNUMBER(Regressions!Q30),ROUND(Regressions!Q30, 1), NA())</f>
        <v>#N/A</v>
      </c>
      <c r="R20" s="440">
        <f>IF(ISNUMBER(Regressions!R30),ROUND(Regressions!R30, 1), NA())</f>
        <v>84.2</v>
      </c>
      <c r="S20" s="441">
        <f>IF(ISNUMBER(Regressions!S30),ROUND(Regressions!S30, 1), NA())</f>
        <v>15.8</v>
      </c>
    </row>
    <row r="21" x14ac:dyDescent="0.2">
      <c r="A21" s="242" t="str">
        <f>IF(ISBLANK(Regressions!A31), " ", Regressions!A31)</f>
        <v>Bhutan</v>
      </c>
      <c r="B21" s="237">
        <f>IF(ISBLANK(Regressions!B31), " ", Regressions!B31)</f>
        <v>2000</v>
      </c>
      <c r="C21" s="240" t="str">
        <f>IF(ISBLANK(Regressions!C31), " ", Regressions!C31)</f>
        <v>Urban</v>
      </c>
      <c r="D21" s="244">
        <f>IF(ISBLANK(Regressions!D31), " ", Regressions!D31)</f>
        <v>58023.998088798522</v>
      </c>
      <c r="E21" s="430" t="e">
        <f>IF(ISNUMBER(Regressions!E31),ROUND(Regressions!E31, 1), NA())</f>
        <v>#N/A</v>
      </c>
      <c r="F21" s="316" t="e">
        <f>IF(ISNUMBER(Regressions!F31),ROUND(Regressions!F31, 1), NA())</f>
        <v>#N/A</v>
      </c>
      <c r="G21" s="431" t="e">
        <f>IF(ISNUMBER(Regressions!G31),ROUND(Regressions!G31, 1), NA())</f>
        <v>#N/A</v>
      </c>
      <c r="H21" s="432" t="e">
        <f>IF(ISNUMBER(Regressions!H31),ROUND(Regressions!H31, 1), NA())</f>
        <v>#N/A</v>
      </c>
      <c r="I21" s="433" t="e">
        <f>IF(ISNUMBER(Regressions!I31),ROUND(Regressions!I31, 1), NA())</f>
        <v>#N/A</v>
      </c>
      <c r="J21" s="434">
        <f>IF(ISNUMBER(Regressions!J31),ROUND(Regressions!J31, 1), NA())</f>
        <v>100</v>
      </c>
      <c r="K21" s="316" t="e">
        <f>IF(ISNUMBER(Regressions!K31),ROUND(Regressions!K31, 1), NA())</f>
        <v>#N/A</v>
      </c>
      <c r="L21" s="435" t="e">
        <f>IF(ISNUMBER(Regressions!L31),ROUND(Regressions!L31, 1), NA())</f>
        <v>#N/A</v>
      </c>
      <c r="M21" s="432">
        <f>IF(ISNUMBER(Regressions!M31),ROUND(Regressions!M31, 1), NA())</f>
        <v>100</v>
      </c>
      <c r="N21" s="436">
        <f>IF(ISNUMBER(Regressions!N31),ROUND(Regressions!N31, 1), NA())</f>
        <v>0</v>
      </c>
      <c r="O21" s="430" t="e">
        <f>IF(ISNUMBER(Regressions!O31),ROUND(Regressions!O31, 1), NA())</f>
        <v>#N/A</v>
      </c>
      <c r="P21" s="316" t="e">
        <f>IF(ISNUMBER(Regressions!P31),ROUND(Regressions!P31, 1), NA())</f>
        <v>#N/A</v>
      </c>
      <c r="Q21" s="437" t="e">
        <f>IF(ISNUMBER(Regressions!Q31),ROUND(Regressions!Q31, 1), NA())</f>
        <v>#N/A</v>
      </c>
      <c r="R21" s="432" t="e">
        <f>IF(ISNUMBER(Regressions!R31),ROUND(Regressions!R31, 1), NA())</f>
        <v>#N/A</v>
      </c>
      <c r="S21" s="433" t="e">
        <f>IF(ISNUMBER(Regressions!S31),ROUND(Regressions!S31, 1), NA())</f>
        <v>#N/A</v>
      </c>
    </row>
    <row r="22" x14ac:dyDescent="0.2">
      <c r="A22" s="242" t="str">
        <f>IF(ISBLANK(Regressions!A32), " ", Regressions!A32)</f>
        <v>Bhutan</v>
      </c>
      <c r="B22" s="237">
        <f>IF(ISBLANK(Regressions!B32), " ", Regressions!B32)</f>
        <v>2001</v>
      </c>
      <c r="C22" s="240" t="str">
        <f>IF(ISBLANK(Regressions!C32), " ", Regressions!C32)</f>
        <v>Urban</v>
      </c>
      <c r="D22" s="244">
        <f>IF(ISBLANK(Regressions!D32), " ", Regressions!D32)</f>
        <v>61301.0005008316</v>
      </c>
      <c r="E22" s="430" t="e">
        <f>IF(ISNUMBER(Regressions!E32),ROUND(Regressions!E32, 1), NA())</f>
        <v>#N/A</v>
      </c>
      <c r="F22" s="316" t="e">
        <f>IF(ISNUMBER(Regressions!F32),ROUND(Regressions!F32, 1), NA())</f>
        <v>#N/A</v>
      </c>
      <c r="G22" s="431" t="e">
        <f>IF(ISNUMBER(Regressions!G32),ROUND(Regressions!G32, 1), NA())</f>
        <v>#N/A</v>
      </c>
      <c r="H22" s="432" t="e">
        <f>IF(ISNUMBER(Regressions!H32),ROUND(Regressions!H32, 1), NA())</f>
        <v>#N/A</v>
      </c>
      <c r="I22" s="433" t="e">
        <f>IF(ISNUMBER(Regressions!I32),ROUND(Regressions!I32, 1), NA())</f>
        <v>#N/A</v>
      </c>
      <c r="J22" s="434">
        <f>IF(ISNUMBER(Regressions!J32),ROUND(Regressions!J32, 1), NA())</f>
        <v>100</v>
      </c>
      <c r="K22" s="316" t="e">
        <f>IF(ISNUMBER(Regressions!K32),ROUND(Regressions!K32, 1), NA())</f>
        <v>#N/A</v>
      </c>
      <c r="L22" s="435" t="e">
        <f>IF(ISNUMBER(Regressions!L32),ROUND(Regressions!L32, 1), NA())</f>
        <v>#N/A</v>
      </c>
      <c r="M22" s="432">
        <f>IF(ISNUMBER(Regressions!M32),ROUND(Regressions!M32, 1), NA())</f>
        <v>100</v>
      </c>
      <c r="N22" s="436">
        <f>IF(ISNUMBER(Regressions!N32),ROUND(Regressions!N32, 1), NA())</f>
        <v>0</v>
      </c>
      <c r="O22" s="430" t="e">
        <f>IF(ISNUMBER(Regressions!O32),ROUND(Regressions!O32, 1), NA())</f>
        <v>#N/A</v>
      </c>
      <c r="P22" s="316" t="e">
        <f>IF(ISNUMBER(Regressions!P32),ROUND(Regressions!P32, 1), NA())</f>
        <v>#N/A</v>
      </c>
      <c r="Q22" s="437" t="e">
        <f>IF(ISNUMBER(Regressions!Q32),ROUND(Regressions!Q32, 1), NA())</f>
        <v>#N/A</v>
      </c>
      <c r="R22" s="432" t="e">
        <f>IF(ISNUMBER(Regressions!R32),ROUND(Regressions!R32, 1), NA())</f>
        <v>#N/A</v>
      </c>
      <c r="S22" s="433" t="e">
        <f>IF(ISNUMBER(Regressions!S32),ROUND(Regressions!S32, 1), NA())</f>
        <v>#N/A</v>
      </c>
    </row>
    <row r="23" x14ac:dyDescent="0.2">
      <c r="A23" s="242" t="str">
        <f>IF(ISBLANK(Regressions!A33), " ", Regressions!A33)</f>
        <v>Bhutan</v>
      </c>
      <c r="B23" s="237">
        <f>IF(ISBLANK(Regressions!B33), " ", Regressions!B33)</f>
        <v>2002</v>
      </c>
      <c r="C23" s="240" t="str">
        <f>IF(ISBLANK(Regressions!C33), " ", Regressions!C33)</f>
        <v>Urban</v>
      </c>
      <c r="D23" s="244">
        <f>IF(ISBLANK(Regressions!D33), " ", Regressions!D33)</f>
        <v>64490.000770683284</v>
      </c>
      <c r="E23" s="430" t="e">
        <f>IF(ISNUMBER(Regressions!E33),ROUND(Regressions!E33, 1), NA())</f>
        <v>#N/A</v>
      </c>
      <c r="F23" s="316" t="e">
        <f>IF(ISNUMBER(Regressions!F33),ROUND(Regressions!F33, 1), NA())</f>
        <v>#N/A</v>
      </c>
      <c r="G23" s="431" t="e">
        <f>IF(ISNUMBER(Regressions!G33),ROUND(Regressions!G33, 1), NA())</f>
        <v>#N/A</v>
      </c>
      <c r="H23" s="432" t="e">
        <f>IF(ISNUMBER(Regressions!H33),ROUND(Regressions!H33, 1), NA())</f>
        <v>#N/A</v>
      </c>
      <c r="I23" s="433" t="e">
        <f>IF(ISNUMBER(Regressions!I33),ROUND(Regressions!I33, 1), NA())</f>
        <v>#N/A</v>
      </c>
      <c r="J23" s="434">
        <f>IF(ISNUMBER(Regressions!J33),ROUND(Regressions!J33, 1), NA())</f>
        <v>100</v>
      </c>
      <c r="K23" s="316" t="e">
        <f>IF(ISNUMBER(Regressions!K33),ROUND(Regressions!K33, 1), NA())</f>
        <v>#N/A</v>
      </c>
      <c r="L23" s="435" t="e">
        <f>IF(ISNUMBER(Regressions!L33),ROUND(Regressions!L33, 1), NA())</f>
        <v>#N/A</v>
      </c>
      <c r="M23" s="432">
        <f>IF(ISNUMBER(Regressions!M33),ROUND(Regressions!M33, 1), NA())</f>
        <v>100</v>
      </c>
      <c r="N23" s="436">
        <f>IF(ISNUMBER(Regressions!N33),ROUND(Regressions!N33, 1), NA())</f>
        <v>0</v>
      </c>
      <c r="O23" s="430" t="e">
        <f>IF(ISNUMBER(Regressions!O33),ROUND(Regressions!O33, 1), NA())</f>
        <v>#N/A</v>
      </c>
      <c r="P23" s="316" t="e">
        <f>IF(ISNUMBER(Regressions!P33),ROUND(Regressions!P33, 1), NA())</f>
        <v>#N/A</v>
      </c>
      <c r="Q23" s="437" t="e">
        <f>IF(ISNUMBER(Regressions!Q33),ROUND(Regressions!Q33, 1), NA())</f>
        <v>#N/A</v>
      </c>
      <c r="R23" s="432" t="e">
        <f>IF(ISNUMBER(Regressions!R33),ROUND(Regressions!R33, 1), NA())</f>
        <v>#N/A</v>
      </c>
      <c r="S23" s="433" t="e">
        <f>IF(ISNUMBER(Regressions!S33),ROUND(Regressions!S33, 1), NA())</f>
        <v>#N/A</v>
      </c>
    </row>
    <row r="24" x14ac:dyDescent="0.2">
      <c r="A24" s="242" t="str">
        <f>IF(ISBLANK(Regressions!A34), " ", Regressions!A34)</f>
        <v>Bhutan</v>
      </c>
      <c r="B24" s="237">
        <f>IF(ISBLANK(Regressions!B34), " ", Regressions!B34)</f>
        <v>2003</v>
      </c>
      <c r="C24" s="240" t="str">
        <f>IF(ISBLANK(Regressions!C34), " ", Regressions!C34)</f>
        <v>Urban</v>
      </c>
      <c r="D24" s="244">
        <f>IF(ISBLANK(Regressions!D34), " ", Regressions!D34)</f>
        <v>67500.998115730283</v>
      </c>
      <c r="E24" s="430" t="e">
        <f>IF(ISNUMBER(Regressions!E34),ROUND(Regressions!E34, 1), NA())</f>
        <v>#N/A</v>
      </c>
      <c r="F24" s="316" t="e">
        <f>IF(ISNUMBER(Regressions!F34),ROUND(Regressions!F34, 1), NA())</f>
        <v>#N/A</v>
      </c>
      <c r="G24" s="431" t="e">
        <f>IF(ISNUMBER(Regressions!G34),ROUND(Regressions!G34, 1), NA())</f>
        <v>#N/A</v>
      </c>
      <c r="H24" s="432" t="e">
        <f>IF(ISNUMBER(Regressions!H34),ROUND(Regressions!H34, 1), NA())</f>
        <v>#N/A</v>
      </c>
      <c r="I24" s="433" t="e">
        <f>IF(ISNUMBER(Regressions!I34),ROUND(Regressions!I34, 1), NA())</f>
        <v>#N/A</v>
      </c>
      <c r="J24" s="434">
        <f>IF(ISNUMBER(Regressions!J34),ROUND(Regressions!J34, 1), NA())</f>
        <v>100</v>
      </c>
      <c r="K24" s="316" t="e">
        <f>IF(ISNUMBER(Regressions!K34),ROUND(Regressions!K34, 1), NA())</f>
        <v>#N/A</v>
      </c>
      <c r="L24" s="435" t="e">
        <f>IF(ISNUMBER(Regressions!L34),ROUND(Regressions!L34, 1), NA())</f>
        <v>#N/A</v>
      </c>
      <c r="M24" s="432">
        <f>IF(ISNUMBER(Regressions!M34),ROUND(Regressions!M34, 1), NA())</f>
        <v>100</v>
      </c>
      <c r="N24" s="436">
        <f>IF(ISNUMBER(Regressions!N34),ROUND(Regressions!N34, 1), NA())</f>
        <v>0</v>
      </c>
      <c r="O24" s="430" t="e">
        <f>IF(ISNUMBER(Regressions!O34),ROUND(Regressions!O34, 1), NA())</f>
        <v>#N/A</v>
      </c>
      <c r="P24" s="316" t="e">
        <f>IF(ISNUMBER(Regressions!P34),ROUND(Regressions!P34, 1), NA())</f>
        <v>#N/A</v>
      </c>
      <c r="Q24" s="437" t="e">
        <f>IF(ISNUMBER(Regressions!Q34),ROUND(Regressions!Q34, 1), NA())</f>
        <v>#N/A</v>
      </c>
      <c r="R24" s="432" t="e">
        <f>IF(ISNUMBER(Regressions!R34),ROUND(Regressions!R34, 1), NA())</f>
        <v>#N/A</v>
      </c>
      <c r="S24" s="433" t="e">
        <f>IF(ISNUMBER(Regressions!S34),ROUND(Regressions!S34, 1), NA())</f>
        <v>#N/A</v>
      </c>
    </row>
    <row r="25" x14ac:dyDescent="0.2">
      <c r="A25" s="242" t="str">
        <f>IF(ISBLANK(Regressions!A35), " ", Regressions!A35)</f>
        <v>Bhutan</v>
      </c>
      <c r="B25" s="237">
        <f>IF(ISBLANK(Regressions!B35), " ", Regressions!B35)</f>
        <v>2004</v>
      </c>
      <c r="C25" s="240" t="str">
        <f>IF(ISBLANK(Regressions!C35), " ", Regressions!C35)</f>
        <v>Urban</v>
      </c>
      <c r="D25" s="244">
        <f>IF(ISBLANK(Regressions!D35), " ", Regressions!D35)</f>
        <v>70259.000110778798</v>
      </c>
      <c r="E25" s="430" t="e">
        <f>IF(ISNUMBER(Regressions!E35),ROUND(Regressions!E35, 1), NA())</f>
        <v>#N/A</v>
      </c>
      <c r="F25" s="316" t="e">
        <f>IF(ISNUMBER(Regressions!F35),ROUND(Regressions!F35, 1), NA())</f>
        <v>#N/A</v>
      </c>
      <c r="G25" s="431" t="e">
        <f>IF(ISNUMBER(Regressions!G35),ROUND(Regressions!G35, 1), NA())</f>
        <v>#N/A</v>
      </c>
      <c r="H25" s="432" t="e">
        <f>IF(ISNUMBER(Regressions!H35),ROUND(Regressions!H35, 1), NA())</f>
        <v>#N/A</v>
      </c>
      <c r="I25" s="433" t="e">
        <f>IF(ISNUMBER(Regressions!I35),ROUND(Regressions!I35, 1), NA())</f>
        <v>#N/A</v>
      </c>
      <c r="J25" s="434">
        <f>IF(ISNUMBER(Regressions!J35),ROUND(Regressions!J35, 1), NA())</f>
        <v>100</v>
      </c>
      <c r="K25" s="316" t="e">
        <f>IF(ISNUMBER(Regressions!K35),ROUND(Regressions!K35, 1), NA())</f>
        <v>#N/A</v>
      </c>
      <c r="L25" s="435" t="e">
        <f>IF(ISNUMBER(Regressions!L35),ROUND(Regressions!L35, 1), NA())</f>
        <v>#N/A</v>
      </c>
      <c r="M25" s="432">
        <f>IF(ISNUMBER(Regressions!M35),ROUND(Regressions!M35, 1), NA())</f>
        <v>100</v>
      </c>
      <c r="N25" s="436">
        <f>IF(ISNUMBER(Regressions!N35),ROUND(Regressions!N35, 1), NA())</f>
        <v>0</v>
      </c>
      <c r="O25" s="430" t="e">
        <f>IF(ISNUMBER(Regressions!O35),ROUND(Regressions!O35, 1), NA())</f>
        <v>#N/A</v>
      </c>
      <c r="P25" s="316" t="e">
        <f>IF(ISNUMBER(Regressions!P35),ROUND(Regressions!P35, 1), NA())</f>
        <v>#N/A</v>
      </c>
      <c r="Q25" s="437" t="e">
        <f>IF(ISNUMBER(Regressions!Q35),ROUND(Regressions!Q35, 1), NA())</f>
        <v>#N/A</v>
      </c>
      <c r="R25" s="432" t="e">
        <f>IF(ISNUMBER(Regressions!R35),ROUND(Regressions!R35, 1), NA())</f>
        <v>#N/A</v>
      </c>
      <c r="S25" s="433" t="e">
        <f>IF(ISNUMBER(Regressions!S35),ROUND(Regressions!S35, 1), NA())</f>
        <v>#N/A</v>
      </c>
    </row>
    <row r="26" x14ac:dyDescent="0.2">
      <c r="A26" s="242" t="str">
        <f>IF(ISBLANK(Regressions!A36), " ", Regressions!A36)</f>
        <v>Bhutan</v>
      </c>
      <c r="B26" s="237">
        <f>IF(ISBLANK(Regressions!B36), " ", Regressions!B36)</f>
        <v>2005</v>
      </c>
      <c r="C26" s="240" t="str">
        <f>IF(ISBLANK(Regressions!C36), " ", Regressions!C36)</f>
        <v>Urban</v>
      </c>
      <c r="D26" s="244">
        <f>IF(ISBLANK(Regressions!D36), " ", Regressions!D36)</f>
        <v>72608.001210823058</v>
      </c>
      <c r="E26" s="430" t="e">
        <f>IF(ISNUMBER(Regressions!E36),ROUND(Regressions!E36, 1), NA())</f>
        <v>#N/A</v>
      </c>
      <c r="F26" s="316" t="e">
        <f>IF(ISNUMBER(Regressions!F36),ROUND(Regressions!F36, 1), NA())</f>
        <v>#N/A</v>
      </c>
      <c r="G26" s="431" t="e">
        <f>IF(ISNUMBER(Regressions!G36),ROUND(Regressions!G36, 1), NA())</f>
        <v>#N/A</v>
      </c>
      <c r="H26" s="432" t="e">
        <f>IF(ISNUMBER(Regressions!H36),ROUND(Regressions!H36, 1), NA())</f>
        <v>#N/A</v>
      </c>
      <c r="I26" s="433" t="e">
        <f>IF(ISNUMBER(Regressions!I36),ROUND(Regressions!I36, 1), NA())</f>
        <v>#N/A</v>
      </c>
      <c r="J26" s="434">
        <f>IF(ISNUMBER(Regressions!J36),ROUND(Regressions!J36, 1), NA())</f>
        <v>100</v>
      </c>
      <c r="K26" s="316" t="e">
        <f>IF(ISNUMBER(Regressions!K36),ROUND(Regressions!K36, 1), NA())</f>
        <v>#N/A</v>
      </c>
      <c r="L26" s="435" t="e">
        <f>IF(ISNUMBER(Regressions!L36),ROUND(Regressions!L36, 1), NA())</f>
        <v>#N/A</v>
      </c>
      <c r="M26" s="432">
        <f>IF(ISNUMBER(Regressions!M36),ROUND(Regressions!M36, 1), NA())</f>
        <v>100</v>
      </c>
      <c r="N26" s="436">
        <f>IF(ISNUMBER(Regressions!N36),ROUND(Regressions!N36, 1), NA())</f>
        <v>0</v>
      </c>
      <c r="O26" s="430" t="e">
        <f>IF(ISNUMBER(Regressions!O36),ROUND(Regressions!O36, 1), NA())</f>
        <v>#N/A</v>
      </c>
      <c r="P26" s="316" t="e">
        <f>IF(ISNUMBER(Regressions!P36),ROUND(Regressions!P36, 1), NA())</f>
        <v>#N/A</v>
      </c>
      <c r="Q26" s="437" t="e">
        <f>IF(ISNUMBER(Regressions!Q36),ROUND(Regressions!Q36, 1), NA())</f>
        <v>#N/A</v>
      </c>
      <c r="R26" s="432" t="e">
        <f>IF(ISNUMBER(Regressions!R36),ROUND(Regressions!R36, 1), NA())</f>
        <v>#N/A</v>
      </c>
      <c r="S26" s="433" t="e">
        <f>IF(ISNUMBER(Regressions!S36),ROUND(Regressions!S36, 1), NA())</f>
        <v>#N/A</v>
      </c>
    </row>
    <row r="27" x14ac:dyDescent="0.2">
      <c r="A27" s="242" t="str">
        <f>IF(ISBLANK(Regressions!A37), " ", Regressions!A37)</f>
        <v>Bhutan</v>
      </c>
      <c r="B27" s="237">
        <f>IF(ISBLANK(Regressions!B37), " ", Regressions!B37)</f>
        <v>2006</v>
      </c>
      <c r="C27" s="240" t="str">
        <f>IF(ISBLANK(Regressions!C37), " ", Regressions!C37)</f>
        <v>Urban</v>
      </c>
      <c r="D27" s="244">
        <f>IF(ISBLANK(Regressions!D37), " ", Regressions!D37)</f>
        <v>74269.99946893692</v>
      </c>
      <c r="E27" s="430">
        <f>IF(ISNUMBER(Regressions!E37),ROUND(Regressions!E37, 1), NA())</f>
        <v>98.7</v>
      </c>
      <c r="F27" s="316" t="e">
        <f>IF(ISNUMBER(Regressions!F37),ROUND(Regressions!F37, 1), NA())</f>
        <v>#N/A</v>
      </c>
      <c r="G27" s="431" t="e">
        <f>IF(ISNUMBER(Regressions!G37),ROUND(Regressions!G37, 1), NA())</f>
        <v>#N/A</v>
      </c>
      <c r="H27" s="432">
        <f>IF(ISNUMBER(Regressions!H37),ROUND(Regressions!H37, 1), NA())</f>
        <v>98.7</v>
      </c>
      <c r="I27" s="433">
        <f>IF(ISNUMBER(Regressions!I37),ROUND(Regressions!I37, 1), NA())</f>
        <v>1.3</v>
      </c>
      <c r="J27" s="434">
        <f>IF(ISNUMBER(Regressions!J37),ROUND(Regressions!J37, 1), NA())</f>
        <v>100</v>
      </c>
      <c r="K27" s="316" t="e">
        <f>IF(ISNUMBER(Regressions!K37),ROUND(Regressions!K37, 1), NA())</f>
        <v>#N/A</v>
      </c>
      <c r="L27" s="435" t="e">
        <f>IF(ISNUMBER(Regressions!L37),ROUND(Regressions!L37, 1), NA())</f>
        <v>#N/A</v>
      </c>
      <c r="M27" s="432">
        <f>IF(ISNUMBER(Regressions!M37),ROUND(Regressions!M37, 1), NA())</f>
        <v>100</v>
      </c>
      <c r="N27" s="436">
        <f>IF(ISNUMBER(Regressions!N37),ROUND(Regressions!N37, 1), NA())</f>
        <v>0</v>
      </c>
      <c r="O27" s="430" t="e">
        <f>IF(ISNUMBER(Regressions!O37),ROUND(Regressions!O37, 1), NA())</f>
        <v>#N/A</v>
      </c>
      <c r="P27" s="316" t="e">
        <f>IF(ISNUMBER(Regressions!P37),ROUND(Regressions!P37, 1), NA())</f>
        <v>#N/A</v>
      </c>
      <c r="Q27" s="437" t="e">
        <f>IF(ISNUMBER(Regressions!Q37),ROUND(Regressions!Q37, 1), NA())</f>
        <v>#N/A</v>
      </c>
      <c r="R27" s="432" t="e">
        <f>IF(ISNUMBER(Regressions!R37),ROUND(Regressions!R37, 1), NA())</f>
        <v>#N/A</v>
      </c>
      <c r="S27" s="433" t="e">
        <f>IF(ISNUMBER(Regressions!S37),ROUND(Regressions!S37, 1), NA())</f>
        <v>#N/A</v>
      </c>
    </row>
    <row r="28" x14ac:dyDescent="0.2">
      <c r="A28" s="242" t="str">
        <f>IF(ISBLANK(Regressions!A38), " ", Regressions!A38)</f>
        <v>Bhutan</v>
      </c>
      <c r="B28" s="237">
        <f>IF(ISBLANK(Regressions!B38), " ", Regressions!B38)</f>
        <v>2007</v>
      </c>
      <c r="C28" s="240" t="str">
        <f>IF(ISBLANK(Regressions!C38), " ", Regressions!C38)</f>
        <v>Urban</v>
      </c>
      <c r="D28" s="244">
        <f>IF(ISBLANK(Regressions!D38), " ", Regressions!D38)</f>
        <v>75645.004083251944</v>
      </c>
      <c r="E28" s="430">
        <f>IF(ISNUMBER(Regressions!E38),ROUND(Regressions!E38, 1), NA())</f>
        <v>98.7</v>
      </c>
      <c r="F28" s="316" t="e">
        <f>IF(ISNUMBER(Regressions!F38),ROUND(Regressions!F38, 1), NA())</f>
        <v>#N/A</v>
      </c>
      <c r="G28" s="431" t="e">
        <f>IF(ISNUMBER(Regressions!G38),ROUND(Regressions!G38, 1), NA())</f>
        <v>#N/A</v>
      </c>
      <c r="H28" s="432">
        <f>IF(ISNUMBER(Regressions!H38),ROUND(Regressions!H38, 1), NA())</f>
        <v>98.7</v>
      </c>
      <c r="I28" s="433">
        <f>IF(ISNUMBER(Regressions!I38),ROUND(Regressions!I38, 1), NA())</f>
        <v>1.3</v>
      </c>
      <c r="J28" s="434">
        <f>IF(ISNUMBER(Regressions!J38),ROUND(Regressions!J38, 1), NA())</f>
        <v>100</v>
      </c>
      <c r="K28" s="316" t="e">
        <f>IF(ISNUMBER(Regressions!K38),ROUND(Regressions!K38, 1), NA())</f>
        <v>#N/A</v>
      </c>
      <c r="L28" s="435" t="e">
        <f>IF(ISNUMBER(Regressions!L38),ROUND(Regressions!L38, 1), NA())</f>
        <v>#N/A</v>
      </c>
      <c r="M28" s="432">
        <f>IF(ISNUMBER(Regressions!M38),ROUND(Regressions!M38, 1), NA())</f>
        <v>100</v>
      </c>
      <c r="N28" s="436">
        <f>IF(ISNUMBER(Regressions!N38),ROUND(Regressions!N38, 1), NA())</f>
        <v>0</v>
      </c>
      <c r="O28" s="430" t="e">
        <f>IF(ISNUMBER(Regressions!O38),ROUND(Regressions!O38, 1), NA())</f>
        <v>#N/A</v>
      </c>
      <c r="P28" s="316" t="e">
        <f>IF(ISNUMBER(Regressions!P38),ROUND(Regressions!P38, 1), NA())</f>
        <v>#N/A</v>
      </c>
      <c r="Q28" s="437" t="e">
        <f>IF(ISNUMBER(Regressions!Q38),ROUND(Regressions!Q38, 1), NA())</f>
        <v>#N/A</v>
      </c>
      <c r="R28" s="432" t="e">
        <f>IF(ISNUMBER(Regressions!R38),ROUND(Regressions!R38, 1), NA())</f>
        <v>#N/A</v>
      </c>
      <c r="S28" s="433" t="e">
        <f>IF(ISNUMBER(Regressions!S38),ROUND(Regressions!S38, 1), NA())</f>
        <v>#N/A</v>
      </c>
    </row>
    <row r="29" x14ac:dyDescent="0.2">
      <c r="A29" s="242" t="str">
        <f>IF(ISBLANK(Regressions!A39), " ", Regressions!A39)</f>
        <v>Bhutan</v>
      </c>
      <c r="B29" s="237">
        <f>IF(ISBLANK(Regressions!B39), " ", Regressions!B39)</f>
        <v>2008</v>
      </c>
      <c r="C29" s="240" t="str">
        <f>IF(ISBLANK(Regressions!C39), " ", Regressions!C39)</f>
        <v>Urban</v>
      </c>
      <c r="D29" s="244">
        <f>IF(ISBLANK(Regressions!D39), " ", Regressions!D39)</f>
        <v>76802.999044647207</v>
      </c>
      <c r="E29" s="430">
        <f>IF(ISNUMBER(Regressions!E39),ROUND(Regressions!E39, 1), NA())</f>
        <v>98.7</v>
      </c>
      <c r="F29" s="316" t="e">
        <f>IF(ISNUMBER(Regressions!F39),ROUND(Regressions!F39, 1), NA())</f>
        <v>#N/A</v>
      </c>
      <c r="G29" s="431" t="e">
        <f>IF(ISNUMBER(Regressions!G39),ROUND(Regressions!G39, 1), NA())</f>
        <v>#N/A</v>
      </c>
      <c r="H29" s="432">
        <f>IF(ISNUMBER(Regressions!H39),ROUND(Regressions!H39, 1), NA())</f>
        <v>98.7</v>
      </c>
      <c r="I29" s="433">
        <f>IF(ISNUMBER(Regressions!I39),ROUND(Regressions!I39, 1), NA())</f>
        <v>1.3</v>
      </c>
      <c r="J29" s="434">
        <f>IF(ISNUMBER(Regressions!J39),ROUND(Regressions!J39, 1), NA())</f>
        <v>100</v>
      </c>
      <c r="K29" s="316" t="e">
        <f>IF(ISNUMBER(Regressions!K39),ROUND(Regressions!K39, 1), NA())</f>
        <v>#N/A</v>
      </c>
      <c r="L29" s="435" t="e">
        <f>IF(ISNUMBER(Regressions!L39),ROUND(Regressions!L39, 1), NA())</f>
        <v>#N/A</v>
      </c>
      <c r="M29" s="432">
        <f>IF(ISNUMBER(Regressions!M39),ROUND(Regressions!M39, 1), NA())</f>
        <v>100</v>
      </c>
      <c r="N29" s="436">
        <f>IF(ISNUMBER(Regressions!N39),ROUND(Regressions!N39, 1), NA())</f>
        <v>0</v>
      </c>
      <c r="O29" s="430" t="e">
        <f>IF(ISNUMBER(Regressions!O39),ROUND(Regressions!O39, 1), NA())</f>
        <v>#N/A</v>
      </c>
      <c r="P29" s="316" t="e">
        <f>IF(ISNUMBER(Regressions!P39),ROUND(Regressions!P39, 1), NA())</f>
        <v>#N/A</v>
      </c>
      <c r="Q29" s="437" t="e">
        <f>IF(ISNUMBER(Regressions!Q39),ROUND(Regressions!Q39, 1), NA())</f>
        <v>#N/A</v>
      </c>
      <c r="R29" s="432" t="e">
        <f>IF(ISNUMBER(Regressions!R39),ROUND(Regressions!R39, 1), NA())</f>
        <v>#N/A</v>
      </c>
      <c r="S29" s="433" t="e">
        <f>IF(ISNUMBER(Regressions!S39),ROUND(Regressions!S39, 1), NA())</f>
        <v>#N/A</v>
      </c>
    </row>
    <row r="30" x14ac:dyDescent="0.2">
      <c r="A30" s="242" t="str">
        <f>IF(ISBLANK(Regressions!A40), " ", Regressions!A40)</f>
        <v>Bhutan</v>
      </c>
      <c r="B30" s="237">
        <f>IF(ISBLANK(Regressions!B40), " ", Regressions!B40)</f>
        <v>2009</v>
      </c>
      <c r="C30" s="240" t="str">
        <f>IF(ISBLANK(Regressions!C40), " ", Regressions!C40)</f>
        <v>Urban</v>
      </c>
      <c r="D30" s="244">
        <f>IF(ISBLANK(Regressions!D40), " ", Regressions!D40)</f>
        <v>77853.996852798475</v>
      </c>
      <c r="E30" s="430">
        <f>IF(ISNUMBER(Regressions!E40),ROUND(Regressions!E40, 1), NA())</f>
        <v>98.7</v>
      </c>
      <c r="F30" s="316" t="e">
        <f>IF(ISNUMBER(Regressions!F40),ROUND(Regressions!F40, 1), NA())</f>
        <v>#N/A</v>
      </c>
      <c r="G30" s="431" t="e">
        <f>IF(ISNUMBER(Regressions!G40),ROUND(Regressions!G40, 1), NA())</f>
        <v>#N/A</v>
      </c>
      <c r="H30" s="432">
        <f>IF(ISNUMBER(Regressions!H40),ROUND(Regressions!H40, 1), NA())</f>
        <v>98.7</v>
      </c>
      <c r="I30" s="433">
        <f>IF(ISNUMBER(Regressions!I40),ROUND(Regressions!I40, 1), NA())</f>
        <v>1.3</v>
      </c>
      <c r="J30" s="434">
        <f>IF(ISNUMBER(Regressions!J40),ROUND(Regressions!J40, 1), NA())</f>
        <v>100</v>
      </c>
      <c r="K30" s="316" t="e">
        <f>IF(ISNUMBER(Regressions!K40),ROUND(Regressions!K40, 1), NA())</f>
        <v>#N/A</v>
      </c>
      <c r="L30" s="435" t="e">
        <f>IF(ISNUMBER(Regressions!L40),ROUND(Regressions!L40, 1), NA())</f>
        <v>#N/A</v>
      </c>
      <c r="M30" s="432">
        <f>IF(ISNUMBER(Regressions!M40),ROUND(Regressions!M40, 1), NA())</f>
        <v>100</v>
      </c>
      <c r="N30" s="436">
        <f>IF(ISNUMBER(Regressions!N40),ROUND(Regressions!N40, 1), NA())</f>
        <v>0</v>
      </c>
      <c r="O30" s="430" t="e">
        <f>IF(ISNUMBER(Regressions!O40),ROUND(Regressions!O40, 1), NA())</f>
        <v>#N/A</v>
      </c>
      <c r="P30" s="316" t="e">
        <f>IF(ISNUMBER(Regressions!P40),ROUND(Regressions!P40, 1), NA())</f>
        <v>#N/A</v>
      </c>
      <c r="Q30" s="437" t="e">
        <f>IF(ISNUMBER(Regressions!Q40),ROUND(Regressions!Q40, 1), NA())</f>
        <v>#N/A</v>
      </c>
      <c r="R30" s="432" t="e">
        <f>IF(ISNUMBER(Regressions!R40),ROUND(Regressions!R40, 1), NA())</f>
        <v>#N/A</v>
      </c>
      <c r="S30" s="433" t="e">
        <f>IF(ISNUMBER(Regressions!S40),ROUND(Regressions!S40, 1), NA())</f>
        <v>#N/A</v>
      </c>
    </row>
    <row r="31" x14ac:dyDescent="0.2">
      <c r="A31" s="242" t="str">
        <f>IF(ISBLANK(Regressions!A41), " ", Regressions!A41)</f>
        <v>Bhutan</v>
      </c>
      <c r="B31" s="237">
        <f>IF(ISBLANK(Regressions!B41), " ", Regressions!B41)</f>
        <v>2010</v>
      </c>
      <c r="C31" s="240" t="str">
        <f>IF(ISBLANK(Regressions!C41), " ", Regressions!C41)</f>
        <v>Urban</v>
      </c>
      <c r="D31" s="244">
        <f>IF(ISBLANK(Regressions!D41), " ", Regressions!D41)</f>
        <v>78896.996320381164</v>
      </c>
      <c r="E31" s="430">
        <f>IF(ISNUMBER(Regressions!E41),ROUND(Regressions!E41, 1), NA())</f>
        <v>98.7</v>
      </c>
      <c r="F31" s="316" t="e">
        <f>IF(ISNUMBER(Regressions!F41),ROUND(Regressions!F41, 1), NA())</f>
        <v>#N/A</v>
      </c>
      <c r="G31" s="431" t="e">
        <f>IF(ISNUMBER(Regressions!G41),ROUND(Regressions!G41, 1), NA())</f>
        <v>#N/A</v>
      </c>
      <c r="H31" s="432">
        <f>IF(ISNUMBER(Regressions!H41),ROUND(Regressions!H41, 1), NA())</f>
        <v>98.7</v>
      </c>
      <c r="I31" s="433">
        <f>IF(ISNUMBER(Regressions!I41),ROUND(Regressions!I41, 1), NA())</f>
        <v>1.3</v>
      </c>
      <c r="J31" s="434">
        <f>IF(ISNUMBER(Regressions!J41),ROUND(Regressions!J41, 1), NA())</f>
        <v>100</v>
      </c>
      <c r="K31" s="316" t="e">
        <f>IF(ISNUMBER(Regressions!K41),ROUND(Regressions!K41, 1), NA())</f>
        <v>#N/A</v>
      </c>
      <c r="L31" s="435" t="e">
        <f>IF(ISNUMBER(Regressions!L41),ROUND(Regressions!L41, 1), NA())</f>
        <v>#N/A</v>
      </c>
      <c r="M31" s="432">
        <f>IF(ISNUMBER(Regressions!M41),ROUND(Regressions!M41, 1), NA())</f>
        <v>100</v>
      </c>
      <c r="N31" s="436">
        <f>IF(ISNUMBER(Regressions!N41),ROUND(Regressions!N41, 1), NA())</f>
        <v>0</v>
      </c>
      <c r="O31" s="430" t="e">
        <f>IF(ISNUMBER(Regressions!O41),ROUND(Regressions!O41, 1), NA())</f>
        <v>#N/A</v>
      </c>
      <c r="P31" s="316" t="e">
        <f>IF(ISNUMBER(Regressions!P41),ROUND(Regressions!P41, 1), NA())</f>
        <v>#N/A</v>
      </c>
      <c r="Q31" s="437" t="e">
        <f>IF(ISNUMBER(Regressions!Q41),ROUND(Regressions!Q41, 1), NA())</f>
        <v>#N/A</v>
      </c>
      <c r="R31" s="432" t="e">
        <f>IF(ISNUMBER(Regressions!R41),ROUND(Regressions!R41, 1), NA())</f>
        <v>#N/A</v>
      </c>
      <c r="S31" s="433" t="e">
        <f>IF(ISNUMBER(Regressions!S41),ROUND(Regressions!S41, 1), NA())</f>
        <v>#N/A</v>
      </c>
    </row>
    <row r="32" x14ac:dyDescent="0.2">
      <c r="A32" s="242" t="str">
        <f>IF(ISBLANK(Regressions!A42), " ", Regressions!A42)</f>
        <v>Bhutan</v>
      </c>
      <c r="B32" s="237">
        <f>IF(ISBLANK(Regressions!B42), " ", Regressions!B42)</f>
        <v>2011</v>
      </c>
      <c r="C32" s="240" t="str">
        <f>IF(ISBLANK(Regressions!C42), " ", Regressions!C42)</f>
        <v>Urban</v>
      </c>
      <c r="D32" s="244">
        <f>IF(ISBLANK(Regressions!D42), " ", Regressions!D42)</f>
        <v>80166.996456794746</v>
      </c>
      <c r="E32" s="430">
        <f>IF(ISNUMBER(Regressions!E42),ROUND(Regressions!E42, 1), NA())</f>
        <v>98.7</v>
      </c>
      <c r="F32" s="316" t="e">
        <f>IF(ISNUMBER(Regressions!F42),ROUND(Regressions!F42, 1), NA())</f>
        <v>#N/A</v>
      </c>
      <c r="G32" s="431" t="e">
        <f>IF(ISNUMBER(Regressions!G42),ROUND(Regressions!G42, 1), NA())</f>
        <v>#N/A</v>
      </c>
      <c r="H32" s="432">
        <f>IF(ISNUMBER(Regressions!H42),ROUND(Regressions!H42, 1), NA())</f>
        <v>98.7</v>
      </c>
      <c r="I32" s="433">
        <f>IF(ISNUMBER(Regressions!I42),ROUND(Regressions!I42, 1), NA())</f>
        <v>1.3</v>
      </c>
      <c r="J32" s="434">
        <f>IF(ISNUMBER(Regressions!J42),ROUND(Regressions!J42, 1), NA())</f>
        <v>100</v>
      </c>
      <c r="K32" s="316" t="e">
        <f>IF(ISNUMBER(Regressions!K42),ROUND(Regressions!K42, 1), NA())</f>
        <v>#N/A</v>
      </c>
      <c r="L32" s="435" t="e">
        <f>IF(ISNUMBER(Regressions!L42),ROUND(Regressions!L42, 1), NA())</f>
        <v>#N/A</v>
      </c>
      <c r="M32" s="432">
        <f>IF(ISNUMBER(Regressions!M42),ROUND(Regressions!M42, 1), NA())</f>
        <v>100</v>
      </c>
      <c r="N32" s="436">
        <f>IF(ISNUMBER(Regressions!N42),ROUND(Regressions!N42, 1), NA())</f>
        <v>0</v>
      </c>
      <c r="O32" s="430" t="e">
        <f>IF(ISNUMBER(Regressions!O42),ROUND(Regressions!O42, 1), NA())</f>
        <v>#N/A</v>
      </c>
      <c r="P32" s="316" t="e">
        <f>IF(ISNUMBER(Regressions!P42),ROUND(Regressions!P42, 1), NA())</f>
        <v>#N/A</v>
      </c>
      <c r="Q32" s="437" t="e">
        <f>IF(ISNUMBER(Regressions!Q42),ROUND(Regressions!Q42, 1), NA())</f>
        <v>#N/A</v>
      </c>
      <c r="R32" s="432" t="e">
        <f>IF(ISNUMBER(Regressions!R42),ROUND(Regressions!R42, 1), NA())</f>
        <v>#N/A</v>
      </c>
      <c r="S32" s="433" t="e">
        <f>IF(ISNUMBER(Regressions!S42),ROUND(Regressions!S42, 1), NA())</f>
        <v>#N/A</v>
      </c>
    </row>
    <row r="33" x14ac:dyDescent="0.2">
      <c r="A33" s="242" t="str">
        <f>IF(ISBLANK(Regressions!A43), " ", Regressions!A43)</f>
        <v>Bhutan</v>
      </c>
      <c r="B33" s="237">
        <f>IF(ISBLANK(Regressions!B43), " ", Regressions!B43)</f>
        <v>2012</v>
      </c>
      <c r="C33" s="240" t="str">
        <f>IF(ISBLANK(Regressions!C43), " ", Regressions!C43)</f>
        <v>Urban</v>
      </c>
      <c r="D33" s="244">
        <f>IF(ISBLANK(Regressions!D43), " ", Regressions!D43)</f>
        <v>81496.999978256223</v>
      </c>
      <c r="E33" s="430">
        <f>IF(ISNUMBER(Regressions!E43),ROUND(Regressions!E43, 1), NA())</f>
        <v>98.7</v>
      </c>
      <c r="F33" s="316" t="e">
        <f>IF(ISNUMBER(Regressions!F43),ROUND(Regressions!F43, 1), NA())</f>
        <v>#N/A</v>
      </c>
      <c r="G33" s="431" t="e">
        <f>IF(ISNUMBER(Regressions!G43),ROUND(Regressions!G43, 1), NA())</f>
        <v>#N/A</v>
      </c>
      <c r="H33" s="432">
        <f>IF(ISNUMBER(Regressions!H43),ROUND(Regressions!H43, 1), NA())</f>
        <v>98.7</v>
      </c>
      <c r="I33" s="433">
        <f>IF(ISNUMBER(Regressions!I43),ROUND(Regressions!I43, 1), NA())</f>
        <v>1.3</v>
      </c>
      <c r="J33" s="434">
        <f>IF(ISNUMBER(Regressions!J43),ROUND(Regressions!J43, 1), NA())</f>
        <v>100</v>
      </c>
      <c r="K33" s="316" t="e">
        <f>IF(ISNUMBER(Regressions!K43),ROUND(Regressions!K43, 1), NA())</f>
        <v>#N/A</v>
      </c>
      <c r="L33" s="435" t="e">
        <f>IF(ISNUMBER(Regressions!L43),ROUND(Regressions!L43, 1), NA())</f>
        <v>#N/A</v>
      </c>
      <c r="M33" s="432">
        <f>IF(ISNUMBER(Regressions!M43),ROUND(Regressions!M43, 1), NA())</f>
        <v>100</v>
      </c>
      <c r="N33" s="436">
        <f>IF(ISNUMBER(Regressions!N43),ROUND(Regressions!N43, 1), NA())</f>
        <v>0</v>
      </c>
      <c r="O33" s="430" t="e">
        <f>IF(ISNUMBER(Regressions!O43),ROUND(Regressions!O43, 1), NA())</f>
        <v>#N/A</v>
      </c>
      <c r="P33" s="316" t="e">
        <f>IF(ISNUMBER(Regressions!P43),ROUND(Regressions!P43, 1), NA())</f>
        <v>#N/A</v>
      </c>
      <c r="Q33" s="437" t="e">
        <f>IF(ISNUMBER(Regressions!Q43),ROUND(Regressions!Q43, 1), NA())</f>
        <v>#N/A</v>
      </c>
      <c r="R33" s="432" t="e">
        <f>IF(ISNUMBER(Regressions!R43),ROUND(Regressions!R43, 1), NA())</f>
        <v>#N/A</v>
      </c>
      <c r="S33" s="433" t="e">
        <f>IF(ISNUMBER(Regressions!S43),ROUND(Regressions!S43, 1), NA())</f>
        <v>#N/A</v>
      </c>
    </row>
    <row r="34" x14ac:dyDescent="0.2">
      <c r="A34" s="242" t="str">
        <f>IF(ISBLANK(Regressions!A44), " ", Regressions!A44)</f>
        <v>Bhutan</v>
      </c>
      <c r="B34" s="237">
        <f>IF(ISBLANK(Regressions!B44), " ", Regressions!B44)</f>
        <v>2013</v>
      </c>
      <c r="C34" s="240" t="str">
        <f>IF(ISBLANK(Regressions!C44), " ", Regressions!C44)</f>
        <v>Urban</v>
      </c>
      <c r="D34" s="244">
        <f>IF(ISBLANK(Regressions!D44), " ", Regressions!D44)</f>
        <v>82831.998979797369</v>
      </c>
      <c r="E34" s="430">
        <f>IF(ISNUMBER(Regressions!E44),ROUND(Regressions!E44, 1), NA())</f>
        <v>98.7</v>
      </c>
      <c r="F34" s="316" t="e">
        <f>IF(ISNUMBER(Regressions!F44),ROUND(Regressions!F44, 1), NA())</f>
        <v>#N/A</v>
      </c>
      <c r="G34" s="431" t="e">
        <f>IF(ISNUMBER(Regressions!G44),ROUND(Regressions!G44, 1), NA())</f>
        <v>#N/A</v>
      </c>
      <c r="H34" s="432">
        <f>IF(ISNUMBER(Regressions!H44),ROUND(Regressions!H44, 1), NA())</f>
        <v>98.7</v>
      </c>
      <c r="I34" s="433">
        <f>IF(ISNUMBER(Regressions!I44),ROUND(Regressions!I44, 1), NA())</f>
        <v>1.3</v>
      </c>
      <c r="J34" s="434">
        <f>IF(ISNUMBER(Regressions!J44),ROUND(Regressions!J44, 1), NA())</f>
        <v>100</v>
      </c>
      <c r="K34" s="316" t="e">
        <f>IF(ISNUMBER(Regressions!K44),ROUND(Regressions!K44, 1), NA())</f>
        <v>#N/A</v>
      </c>
      <c r="L34" s="435" t="e">
        <f>IF(ISNUMBER(Regressions!L44),ROUND(Regressions!L44, 1), NA())</f>
        <v>#N/A</v>
      </c>
      <c r="M34" s="432">
        <f>IF(ISNUMBER(Regressions!M44),ROUND(Regressions!M44, 1), NA())</f>
        <v>100</v>
      </c>
      <c r="N34" s="436">
        <f>IF(ISNUMBER(Regressions!N44),ROUND(Regressions!N44, 1), NA())</f>
        <v>0</v>
      </c>
      <c r="O34" s="430" t="e">
        <f>IF(ISNUMBER(Regressions!O44),ROUND(Regressions!O44, 1), NA())</f>
        <v>#N/A</v>
      </c>
      <c r="P34" s="316" t="e">
        <f>IF(ISNUMBER(Regressions!P44),ROUND(Regressions!P44, 1), NA())</f>
        <v>#N/A</v>
      </c>
      <c r="Q34" s="437" t="e">
        <f>IF(ISNUMBER(Regressions!Q44),ROUND(Regressions!Q44, 1), NA())</f>
        <v>#N/A</v>
      </c>
      <c r="R34" s="432" t="e">
        <f>IF(ISNUMBER(Regressions!R44),ROUND(Regressions!R44, 1), NA())</f>
        <v>#N/A</v>
      </c>
      <c r="S34" s="433" t="e">
        <f>IF(ISNUMBER(Regressions!S44),ROUND(Regressions!S44, 1), NA())</f>
        <v>#N/A</v>
      </c>
    </row>
    <row r="35" x14ac:dyDescent="0.2">
      <c r="A35" s="242" t="str">
        <f>IF(ISBLANK(Regressions!A45), " ", Regressions!A45)</f>
        <v>Bhutan</v>
      </c>
      <c r="B35" s="237">
        <f>IF(ISBLANK(Regressions!B45), " ", Regressions!B45)</f>
        <v>2014</v>
      </c>
      <c r="C35" s="240" t="str">
        <f>IF(ISBLANK(Regressions!C45), " ", Regressions!C45)</f>
        <v>Urban</v>
      </c>
      <c r="D35" s="244">
        <f>IF(ISBLANK(Regressions!D45), " ", Regressions!D45)</f>
        <v>84073.003349990846</v>
      </c>
      <c r="E35" s="430">
        <f>IF(ISNUMBER(Regressions!E45),ROUND(Regressions!E45, 1), NA())</f>
        <v>98.7</v>
      </c>
      <c r="F35" s="316" t="e">
        <f>IF(ISNUMBER(Regressions!F45),ROUND(Regressions!F45, 1), NA())</f>
        <v>#N/A</v>
      </c>
      <c r="G35" s="431" t="e">
        <f>IF(ISNUMBER(Regressions!G45),ROUND(Regressions!G45, 1), NA())</f>
        <v>#N/A</v>
      </c>
      <c r="H35" s="432">
        <f>IF(ISNUMBER(Regressions!H45),ROUND(Regressions!H45, 1), NA())</f>
        <v>98.7</v>
      </c>
      <c r="I35" s="433">
        <f>IF(ISNUMBER(Regressions!I45),ROUND(Regressions!I45, 1), NA())</f>
        <v>1.3</v>
      </c>
      <c r="J35" s="434">
        <f>IF(ISNUMBER(Regressions!J45),ROUND(Regressions!J45, 1), NA())</f>
        <v>100</v>
      </c>
      <c r="K35" s="316" t="e">
        <f>IF(ISNUMBER(Regressions!K45),ROUND(Regressions!K45, 1), NA())</f>
        <v>#N/A</v>
      </c>
      <c r="L35" s="435" t="e">
        <f>IF(ISNUMBER(Regressions!L45),ROUND(Regressions!L45, 1), NA())</f>
        <v>#N/A</v>
      </c>
      <c r="M35" s="432">
        <f>IF(ISNUMBER(Regressions!M45),ROUND(Regressions!M45, 1), NA())</f>
        <v>100</v>
      </c>
      <c r="N35" s="436">
        <f>IF(ISNUMBER(Regressions!N45),ROUND(Regressions!N45, 1), NA())</f>
        <v>0</v>
      </c>
      <c r="O35" s="430" t="e">
        <f>IF(ISNUMBER(Regressions!O45),ROUND(Regressions!O45, 1), NA())</f>
        <v>#N/A</v>
      </c>
      <c r="P35" s="316" t="e">
        <f>IF(ISNUMBER(Regressions!P45),ROUND(Regressions!P45, 1), NA())</f>
        <v>#N/A</v>
      </c>
      <c r="Q35" s="437" t="e">
        <f>IF(ISNUMBER(Regressions!Q45),ROUND(Regressions!Q45, 1), NA())</f>
        <v>#N/A</v>
      </c>
      <c r="R35" s="432" t="e">
        <f>IF(ISNUMBER(Regressions!R45),ROUND(Regressions!R45, 1), NA())</f>
        <v>#N/A</v>
      </c>
      <c r="S35" s="433" t="e">
        <f>IF(ISNUMBER(Regressions!S45),ROUND(Regressions!S45, 1), NA())</f>
        <v>#N/A</v>
      </c>
    </row>
    <row r="36" x14ac:dyDescent="0.2">
      <c r="A36" s="242" t="str">
        <f>IF(ISBLANK(Regressions!A46), " ", Regressions!A46)</f>
        <v>Bhutan</v>
      </c>
      <c r="B36" s="237">
        <f>IF(ISBLANK(Regressions!B46), " ", Regressions!B46)</f>
        <v>2015</v>
      </c>
      <c r="C36" s="240" t="str">
        <f>IF(ISBLANK(Regressions!C46), " ", Regressions!C46)</f>
        <v>Urban</v>
      </c>
      <c r="D36" s="244">
        <f>IF(ISBLANK(Regressions!D46), " ", Regressions!D46)</f>
        <v>85117.999015159614</v>
      </c>
      <c r="E36" s="430" t="e">
        <f>IF(ISNUMBER(Regressions!E46),ROUND(Regressions!E46, 1), NA())</f>
        <v>#N/A</v>
      </c>
      <c r="F36" s="316" t="e">
        <f>IF(ISNUMBER(Regressions!F46),ROUND(Regressions!F46, 1), NA())</f>
        <v>#N/A</v>
      </c>
      <c r="G36" s="431" t="e">
        <f>IF(ISNUMBER(Regressions!G46),ROUND(Regressions!G46, 1), NA())</f>
        <v>#N/A</v>
      </c>
      <c r="H36" s="432" t="e">
        <f>IF(ISNUMBER(Regressions!H46),ROUND(Regressions!H46, 1), NA())</f>
        <v>#N/A</v>
      </c>
      <c r="I36" s="433" t="e">
        <f>IF(ISNUMBER(Regressions!I46),ROUND(Regressions!I46, 1), NA())</f>
        <v>#N/A</v>
      </c>
      <c r="J36" s="434">
        <f>IF(ISNUMBER(Regressions!J46),ROUND(Regressions!J46, 1), NA())</f>
        <v>100</v>
      </c>
      <c r="K36" s="316" t="e">
        <f>IF(ISNUMBER(Regressions!K46),ROUND(Regressions!K46, 1), NA())</f>
        <v>#N/A</v>
      </c>
      <c r="L36" s="435" t="e">
        <f>IF(ISNUMBER(Regressions!L46),ROUND(Regressions!L46, 1), NA())</f>
        <v>#N/A</v>
      </c>
      <c r="M36" s="432">
        <f>IF(ISNUMBER(Regressions!M46),ROUND(Regressions!M46, 1), NA())</f>
        <v>100</v>
      </c>
      <c r="N36" s="436">
        <f>IF(ISNUMBER(Regressions!N46),ROUND(Regressions!N46, 1), NA())</f>
        <v>0</v>
      </c>
      <c r="O36" s="430" t="e">
        <f>IF(ISNUMBER(Regressions!O46),ROUND(Regressions!O46, 1), NA())</f>
        <v>#N/A</v>
      </c>
      <c r="P36" s="316" t="e">
        <f>IF(ISNUMBER(Regressions!P46),ROUND(Regressions!P46, 1), NA())</f>
        <v>#N/A</v>
      </c>
      <c r="Q36" s="437" t="e">
        <f>IF(ISNUMBER(Regressions!Q46),ROUND(Regressions!Q46, 1), NA())</f>
        <v>#N/A</v>
      </c>
      <c r="R36" s="432" t="e">
        <f>IF(ISNUMBER(Regressions!R46),ROUND(Regressions!R46, 1), NA())</f>
        <v>#N/A</v>
      </c>
      <c r="S36" s="433" t="e">
        <f>IF(ISNUMBER(Regressions!S46),ROUND(Regressions!S46, 1), NA())</f>
        <v>#N/A</v>
      </c>
    </row>
    <row r="37" x14ac:dyDescent="0.2">
      <c r="A37" s="407" t="str">
        <f>IF(ISBLANK(Regressions!A47), " ", Regressions!A47)</f>
        <v>Bhutan</v>
      </c>
      <c r="B37" s="408">
        <f>IF(ISBLANK(Regressions!B47), " ", Regressions!B47)</f>
        <v>2016</v>
      </c>
      <c r="C37" s="409" t="str">
        <f>IF(ISBLANK(Regressions!C47), " ", Regressions!C47)</f>
        <v>Urban</v>
      </c>
      <c r="D37" s="410">
        <f>IF(ISBLANK(Regressions!D47), " ", Regressions!D47)</f>
        <v>86329.998577880862</v>
      </c>
      <c r="E37" s="438" t="e">
        <f>IF(ISNUMBER(Regressions!E47),ROUND(Regressions!E47, 1), NA())</f>
        <v>#N/A</v>
      </c>
      <c r="F37" s="317" t="e">
        <f>IF(ISNUMBER(Regressions!F47),ROUND(Regressions!F47, 1), NA())</f>
        <v>#N/A</v>
      </c>
      <c r="G37" s="439" t="e">
        <f>IF(ISNUMBER(Regressions!G47),ROUND(Regressions!G47, 1), NA())</f>
        <v>#N/A</v>
      </c>
      <c r="H37" s="440" t="e">
        <f>IF(ISNUMBER(Regressions!H47),ROUND(Regressions!H47, 1), NA())</f>
        <v>#N/A</v>
      </c>
      <c r="I37" s="441" t="e">
        <f>IF(ISNUMBER(Regressions!I47),ROUND(Regressions!I47, 1), NA())</f>
        <v>#N/A</v>
      </c>
      <c r="J37" s="442">
        <f>IF(ISNUMBER(Regressions!J47),ROUND(Regressions!J47, 1), NA())</f>
        <v>100</v>
      </c>
      <c r="K37" s="317" t="e">
        <f>IF(ISNUMBER(Regressions!K47),ROUND(Regressions!K47, 1), NA())</f>
        <v>#N/A</v>
      </c>
      <c r="L37" s="443" t="e">
        <f>IF(ISNUMBER(Regressions!L47),ROUND(Regressions!L47, 1), NA())</f>
        <v>#N/A</v>
      </c>
      <c r="M37" s="440">
        <f>IF(ISNUMBER(Regressions!M47),ROUND(Regressions!M47, 1), NA())</f>
        <v>100</v>
      </c>
      <c r="N37" s="444">
        <f>IF(ISNUMBER(Regressions!N47),ROUND(Regressions!N47, 1), NA())</f>
        <v>0</v>
      </c>
      <c r="O37" s="438" t="e">
        <f>IF(ISNUMBER(Regressions!O47),ROUND(Regressions!O47, 1), NA())</f>
        <v>#N/A</v>
      </c>
      <c r="P37" s="317" t="e">
        <f>IF(ISNUMBER(Regressions!P47),ROUND(Regressions!P47, 1), NA())</f>
        <v>#N/A</v>
      </c>
      <c r="Q37" s="445" t="e">
        <f>IF(ISNUMBER(Regressions!Q47),ROUND(Regressions!Q47, 1), NA())</f>
        <v>#N/A</v>
      </c>
      <c r="R37" s="440" t="e">
        <f>IF(ISNUMBER(Regressions!R47),ROUND(Regressions!R47, 1), NA())</f>
        <v>#N/A</v>
      </c>
      <c r="S37" s="441" t="e">
        <f>IF(ISNUMBER(Regressions!S47),ROUND(Regressions!S47, 1), NA())</f>
        <v>#N/A</v>
      </c>
    </row>
    <row r="38" x14ac:dyDescent="0.2">
      <c r="A38" s="242" t="str">
        <f>IF(ISBLANK(Regressions!A48), " ", Regressions!A48)</f>
        <v>Bhutan</v>
      </c>
      <c r="B38" s="237">
        <f>IF(ISBLANK(Regressions!B48), " ", Regressions!B48)</f>
        <v>2000</v>
      </c>
      <c r="C38" s="240" t="str">
        <f>IF(ISBLANK(Regressions!C48), " ", Regressions!C48)</f>
        <v>Rural</v>
      </c>
      <c r="D38" s="244">
        <f>IF(ISBLANK(Regressions!D48), " ", Regressions!D48)</f>
        <v>170255.00191120149</v>
      </c>
      <c r="E38" s="430" t="e">
        <f>IF(ISNUMBER(Regressions!E48),ROUND(Regressions!E48, 1), NA())</f>
        <v>#N/A</v>
      </c>
      <c r="F38" s="316" t="e">
        <f>IF(ISNUMBER(Regressions!F48),ROUND(Regressions!F48, 1), NA())</f>
        <v>#N/A</v>
      </c>
      <c r="G38" s="431" t="e">
        <f>IF(ISNUMBER(Regressions!G48),ROUND(Regressions!G48, 1), NA())</f>
        <v>#N/A</v>
      </c>
      <c r="H38" s="432" t="e">
        <f>IF(ISNUMBER(Regressions!H48),ROUND(Regressions!H48, 1), NA())</f>
        <v>#N/A</v>
      </c>
      <c r="I38" s="433" t="e">
        <f>IF(ISNUMBER(Regressions!I48),ROUND(Regressions!I48, 1), NA())</f>
        <v>#N/A</v>
      </c>
      <c r="J38" s="434" t="e">
        <f>IF(ISNUMBER(Regressions!J48),ROUND(Regressions!J48, 1), NA())</f>
        <v>#N/A</v>
      </c>
      <c r="K38" s="316" t="e">
        <f>IF(ISNUMBER(Regressions!K48),ROUND(Regressions!K48, 1), NA())</f>
        <v>#N/A</v>
      </c>
      <c r="L38" s="435" t="e">
        <f>IF(ISNUMBER(Regressions!L48),ROUND(Regressions!L48, 1), NA())</f>
        <v>#N/A</v>
      </c>
      <c r="M38" s="432" t="e">
        <f>IF(ISNUMBER(Regressions!M48),ROUND(Regressions!M48, 1), NA())</f>
        <v>#N/A</v>
      </c>
      <c r="N38" s="436" t="e">
        <f>IF(ISNUMBER(Regressions!N48),ROUND(Regressions!N48, 1), NA())</f>
        <v>#N/A</v>
      </c>
      <c r="O38" s="430" t="e">
        <f>IF(ISNUMBER(Regressions!O48),ROUND(Regressions!O48, 1), NA())</f>
        <v>#N/A</v>
      </c>
      <c r="P38" s="316" t="e">
        <f>IF(ISNUMBER(Regressions!P48),ROUND(Regressions!P48, 1), NA())</f>
        <v>#N/A</v>
      </c>
      <c r="Q38" s="437" t="e">
        <f>IF(ISNUMBER(Regressions!Q48),ROUND(Regressions!Q48, 1), NA())</f>
        <v>#N/A</v>
      </c>
      <c r="R38" s="432" t="e">
        <f>IF(ISNUMBER(Regressions!R48),ROUND(Regressions!R48, 1), NA())</f>
        <v>#N/A</v>
      </c>
      <c r="S38" s="433" t="e">
        <f>IF(ISNUMBER(Regressions!S48),ROUND(Regressions!S48, 1), NA())</f>
        <v>#N/A</v>
      </c>
    </row>
    <row r="39" x14ac:dyDescent="0.2">
      <c r="A39" s="242" t="str">
        <f>IF(ISBLANK(Regressions!A49), " ", Regressions!A49)</f>
        <v>Bhutan</v>
      </c>
      <c r="B39" s="237">
        <f>IF(ISBLANK(Regressions!B49), " ", Regressions!B49)</f>
        <v>2001</v>
      </c>
      <c r="C39" s="240" t="str">
        <f>IF(ISBLANK(Regressions!C49), " ", Regressions!C49)</f>
        <v>Rural</v>
      </c>
      <c r="D39" s="244">
        <f>IF(ISBLANK(Regressions!D49), " ", Regressions!D49)</f>
        <v>170196.99949916839</v>
      </c>
      <c r="E39" s="430" t="e">
        <f>IF(ISNUMBER(Regressions!E49),ROUND(Regressions!E49, 1), NA())</f>
        <v>#N/A</v>
      </c>
      <c r="F39" s="316" t="e">
        <f>IF(ISNUMBER(Regressions!F49),ROUND(Regressions!F49, 1), NA())</f>
        <v>#N/A</v>
      </c>
      <c r="G39" s="431" t="e">
        <f>IF(ISNUMBER(Regressions!G49),ROUND(Regressions!G49, 1), NA())</f>
        <v>#N/A</v>
      </c>
      <c r="H39" s="432" t="e">
        <f>IF(ISNUMBER(Regressions!H49),ROUND(Regressions!H49, 1), NA())</f>
        <v>#N/A</v>
      </c>
      <c r="I39" s="433" t="e">
        <f>IF(ISNUMBER(Regressions!I49),ROUND(Regressions!I49, 1), NA())</f>
        <v>#N/A</v>
      </c>
      <c r="J39" s="434" t="e">
        <f>IF(ISNUMBER(Regressions!J49),ROUND(Regressions!J49, 1), NA())</f>
        <v>#N/A</v>
      </c>
      <c r="K39" s="316" t="e">
        <f>IF(ISNUMBER(Regressions!K49),ROUND(Regressions!K49, 1), NA())</f>
        <v>#N/A</v>
      </c>
      <c r="L39" s="435" t="e">
        <f>IF(ISNUMBER(Regressions!L49),ROUND(Regressions!L49, 1), NA())</f>
        <v>#N/A</v>
      </c>
      <c r="M39" s="432" t="e">
        <f>IF(ISNUMBER(Regressions!M49),ROUND(Regressions!M49, 1), NA())</f>
        <v>#N/A</v>
      </c>
      <c r="N39" s="436" t="e">
        <f>IF(ISNUMBER(Regressions!N49),ROUND(Regressions!N49, 1), NA())</f>
        <v>#N/A</v>
      </c>
      <c r="O39" s="430" t="e">
        <f>IF(ISNUMBER(Regressions!O49),ROUND(Regressions!O49, 1), NA())</f>
        <v>#N/A</v>
      </c>
      <c r="P39" s="316" t="e">
        <f>IF(ISNUMBER(Regressions!P49),ROUND(Regressions!P49, 1), NA())</f>
        <v>#N/A</v>
      </c>
      <c r="Q39" s="437" t="e">
        <f>IF(ISNUMBER(Regressions!Q49),ROUND(Regressions!Q49, 1), NA())</f>
        <v>#N/A</v>
      </c>
      <c r="R39" s="432" t="e">
        <f>IF(ISNUMBER(Regressions!R49),ROUND(Regressions!R49, 1), NA())</f>
        <v>#N/A</v>
      </c>
      <c r="S39" s="433" t="e">
        <f>IF(ISNUMBER(Regressions!S49),ROUND(Regressions!S49, 1), NA())</f>
        <v>#N/A</v>
      </c>
    </row>
    <row r="40" x14ac:dyDescent="0.2">
      <c r="A40" s="242" t="str">
        <f>IF(ISBLANK(Regressions!A50), " ", Regressions!A50)</f>
        <v>Bhutan</v>
      </c>
      <c r="B40" s="237">
        <f>IF(ISBLANK(Regressions!B50), " ", Regressions!B50)</f>
        <v>2002</v>
      </c>
      <c r="C40" s="240" t="str">
        <f>IF(ISBLANK(Regressions!C50), " ", Regressions!C50)</f>
        <v>Rural</v>
      </c>
      <c r="D40" s="244">
        <f>IF(ISBLANK(Regressions!D50), " ", Regressions!D50)</f>
        <v>169422.99922931672</v>
      </c>
      <c r="E40" s="430" t="e">
        <f>IF(ISNUMBER(Regressions!E50),ROUND(Regressions!E50, 1), NA())</f>
        <v>#N/A</v>
      </c>
      <c r="F40" s="316" t="e">
        <f>IF(ISNUMBER(Regressions!F50),ROUND(Regressions!F50, 1), NA())</f>
        <v>#N/A</v>
      </c>
      <c r="G40" s="431" t="e">
        <f>IF(ISNUMBER(Regressions!G50),ROUND(Regressions!G50, 1), NA())</f>
        <v>#N/A</v>
      </c>
      <c r="H40" s="432" t="e">
        <f>IF(ISNUMBER(Regressions!H50),ROUND(Regressions!H50, 1), NA())</f>
        <v>#N/A</v>
      </c>
      <c r="I40" s="433" t="e">
        <f>IF(ISNUMBER(Regressions!I50),ROUND(Regressions!I50, 1), NA())</f>
        <v>#N/A</v>
      </c>
      <c r="J40" s="434" t="e">
        <f>IF(ISNUMBER(Regressions!J50),ROUND(Regressions!J50, 1), NA())</f>
        <v>#N/A</v>
      </c>
      <c r="K40" s="316" t="e">
        <f>IF(ISNUMBER(Regressions!K50),ROUND(Regressions!K50, 1), NA())</f>
        <v>#N/A</v>
      </c>
      <c r="L40" s="435" t="e">
        <f>IF(ISNUMBER(Regressions!L50),ROUND(Regressions!L50, 1), NA())</f>
        <v>#N/A</v>
      </c>
      <c r="M40" s="432" t="e">
        <f>IF(ISNUMBER(Regressions!M50),ROUND(Regressions!M50, 1), NA())</f>
        <v>#N/A</v>
      </c>
      <c r="N40" s="436" t="e">
        <f>IF(ISNUMBER(Regressions!N50),ROUND(Regressions!N50, 1), NA())</f>
        <v>#N/A</v>
      </c>
      <c r="O40" s="430" t="e">
        <f>IF(ISNUMBER(Regressions!O50),ROUND(Regressions!O50, 1), NA())</f>
        <v>#N/A</v>
      </c>
      <c r="P40" s="316" t="e">
        <f>IF(ISNUMBER(Regressions!P50),ROUND(Regressions!P50, 1), NA())</f>
        <v>#N/A</v>
      </c>
      <c r="Q40" s="437" t="e">
        <f>IF(ISNUMBER(Regressions!Q50),ROUND(Regressions!Q50, 1), NA())</f>
        <v>#N/A</v>
      </c>
      <c r="R40" s="432" t="e">
        <f>IF(ISNUMBER(Regressions!R50),ROUND(Regressions!R50, 1), NA())</f>
        <v>#N/A</v>
      </c>
      <c r="S40" s="433" t="e">
        <f>IF(ISNUMBER(Regressions!S50),ROUND(Regressions!S50, 1), NA())</f>
        <v>#N/A</v>
      </c>
    </row>
    <row r="41" x14ac:dyDescent="0.2">
      <c r="A41" s="242" t="str">
        <f>IF(ISBLANK(Regressions!A51), " ", Regressions!A51)</f>
        <v>Bhutan</v>
      </c>
      <c r="B41" s="237">
        <f>IF(ISBLANK(Regressions!B51), " ", Regressions!B51)</f>
        <v>2003</v>
      </c>
      <c r="C41" s="240" t="str">
        <f>IF(ISBLANK(Regressions!C51), " ", Regressions!C51)</f>
        <v>Rural</v>
      </c>
      <c r="D41" s="244">
        <f>IF(ISBLANK(Regressions!D51), " ", Regressions!D51)</f>
        <v>167794.0018842697</v>
      </c>
      <c r="E41" s="430" t="e">
        <f>IF(ISNUMBER(Regressions!E51),ROUND(Regressions!E51, 1), NA())</f>
        <v>#N/A</v>
      </c>
      <c r="F41" s="316" t="e">
        <f>IF(ISNUMBER(Regressions!F51),ROUND(Regressions!F51, 1), NA())</f>
        <v>#N/A</v>
      </c>
      <c r="G41" s="431" t="e">
        <f>IF(ISNUMBER(Regressions!G51),ROUND(Regressions!G51, 1), NA())</f>
        <v>#N/A</v>
      </c>
      <c r="H41" s="432" t="e">
        <f>IF(ISNUMBER(Regressions!H51),ROUND(Regressions!H51, 1), NA())</f>
        <v>#N/A</v>
      </c>
      <c r="I41" s="433" t="e">
        <f>IF(ISNUMBER(Regressions!I51),ROUND(Regressions!I51, 1), NA())</f>
        <v>#N/A</v>
      </c>
      <c r="J41" s="434" t="e">
        <f>IF(ISNUMBER(Regressions!J51),ROUND(Regressions!J51, 1), NA())</f>
        <v>#N/A</v>
      </c>
      <c r="K41" s="316" t="e">
        <f>IF(ISNUMBER(Regressions!K51),ROUND(Regressions!K51, 1), NA())</f>
        <v>#N/A</v>
      </c>
      <c r="L41" s="435" t="e">
        <f>IF(ISNUMBER(Regressions!L51),ROUND(Regressions!L51, 1), NA())</f>
        <v>#N/A</v>
      </c>
      <c r="M41" s="432" t="e">
        <f>IF(ISNUMBER(Regressions!M51),ROUND(Regressions!M51, 1), NA())</f>
        <v>#N/A</v>
      </c>
      <c r="N41" s="436" t="e">
        <f>IF(ISNUMBER(Regressions!N51),ROUND(Regressions!N51, 1), NA())</f>
        <v>#N/A</v>
      </c>
      <c r="O41" s="430" t="e">
        <f>IF(ISNUMBER(Regressions!O51),ROUND(Regressions!O51, 1), NA())</f>
        <v>#N/A</v>
      </c>
      <c r="P41" s="316" t="e">
        <f>IF(ISNUMBER(Regressions!P51),ROUND(Regressions!P51, 1), NA())</f>
        <v>#N/A</v>
      </c>
      <c r="Q41" s="437" t="e">
        <f>IF(ISNUMBER(Regressions!Q51),ROUND(Regressions!Q51, 1), NA())</f>
        <v>#N/A</v>
      </c>
      <c r="R41" s="432" t="e">
        <f>IF(ISNUMBER(Regressions!R51),ROUND(Regressions!R51, 1), NA())</f>
        <v>#N/A</v>
      </c>
      <c r="S41" s="433" t="e">
        <f>IF(ISNUMBER(Regressions!S51),ROUND(Regressions!S51, 1), NA())</f>
        <v>#N/A</v>
      </c>
    </row>
    <row r="42" x14ac:dyDescent="0.2">
      <c r="A42" s="242" t="str">
        <f>IF(ISBLANK(Regressions!A52), " ", Regressions!A52)</f>
        <v>Bhutan</v>
      </c>
      <c r="B42" s="237">
        <f>IF(ISBLANK(Regressions!B52), " ", Regressions!B52)</f>
        <v>2004</v>
      </c>
      <c r="C42" s="240" t="str">
        <f>IF(ISBLANK(Regressions!C52), " ", Regressions!C52)</f>
        <v>Rural</v>
      </c>
      <c r="D42" s="244">
        <f>IF(ISBLANK(Regressions!D52), " ", Regressions!D52)</f>
        <v>165232.99988922119</v>
      </c>
      <c r="E42" s="430" t="e">
        <f>IF(ISNUMBER(Regressions!E52),ROUND(Regressions!E52, 1), NA())</f>
        <v>#N/A</v>
      </c>
      <c r="F42" s="316" t="e">
        <f>IF(ISNUMBER(Regressions!F52),ROUND(Regressions!F52, 1), NA())</f>
        <v>#N/A</v>
      </c>
      <c r="G42" s="431" t="e">
        <f>IF(ISNUMBER(Regressions!G52),ROUND(Regressions!G52, 1), NA())</f>
        <v>#N/A</v>
      </c>
      <c r="H42" s="432" t="e">
        <f>IF(ISNUMBER(Regressions!H52),ROUND(Regressions!H52, 1), NA())</f>
        <v>#N/A</v>
      </c>
      <c r="I42" s="433" t="e">
        <f>IF(ISNUMBER(Regressions!I52),ROUND(Regressions!I52, 1), NA())</f>
        <v>#N/A</v>
      </c>
      <c r="J42" s="434" t="e">
        <f>IF(ISNUMBER(Regressions!J52),ROUND(Regressions!J52, 1), NA())</f>
        <v>#N/A</v>
      </c>
      <c r="K42" s="316" t="e">
        <f>IF(ISNUMBER(Regressions!K52),ROUND(Regressions!K52, 1), NA())</f>
        <v>#N/A</v>
      </c>
      <c r="L42" s="435" t="e">
        <f>IF(ISNUMBER(Regressions!L52),ROUND(Regressions!L52, 1), NA())</f>
        <v>#N/A</v>
      </c>
      <c r="M42" s="432" t="e">
        <f>IF(ISNUMBER(Regressions!M52),ROUND(Regressions!M52, 1), NA())</f>
        <v>#N/A</v>
      </c>
      <c r="N42" s="436" t="e">
        <f>IF(ISNUMBER(Regressions!N52),ROUND(Regressions!N52, 1), NA())</f>
        <v>#N/A</v>
      </c>
      <c r="O42" s="430" t="e">
        <f>IF(ISNUMBER(Regressions!O52),ROUND(Regressions!O52, 1), NA())</f>
        <v>#N/A</v>
      </c>
      <c r="P42" s="316" t="e">
        <f>IF(ISNUMBER(Regressions!P52),ROUND(Regressions!P52, 1), NA())</f>
        <v>#N/A</v>
      </c>
      <c r="Q42" s="437" t="e">
        <f>IF(ISNUMBER(Regressions!Q52),ROUND(Regressions!Q52, 1), NA())</f>
        <v>#N/A</v>
      </c>
      <c r="R42" s="432" t="e">
        <f>IF(ISNUMBER(Regressions!R52),ROUND(Regressions!R52, 1), NA())</f>
        <v>#N/A</v>
      </c>
      <c r="S42" s="433" t="e">
        <f>IF(ISNUMBER(Regressions!S52),ROUND(Regressions!S52, 1), NA())</f>
        <v>#N/A</v>
      </c>
    </row>
    <row r="43" x14ac:dyDescent="0.2">
      <c r="A43" s="242" t="str">
        <f>IF(ISBLANK(Regressions!A53), " ", Regressions!A53)</f>
        <v>Bhutan</v>
      </c>
      <c r="B43" s="237">
        <f>IF(ISBLANK(Regressions!B53), " ", Regressions!B53)</f>
        <v>2005</v>
      </c>
      <c r="C43" s="240" t="str">
        <f>IF(ISBLANK(Regressions!C53), " ", Regressions!C53)</f>
        <v>Rural</v>
      </c>
      <c r="D43" s="244">
        <f>IF(ISBLANK(Regressions!D53), " ", Regressions!D53)</f>
        <v>161874.99878917696</v>
      </c>
      <c r="E43" s="430" t="e">
        <f>IF(ISNUMBER(Regressions!E53),ROUND(Regressions!E53, 1), NA())</f>
        <v>#N/A</v>
      </c>
      <c r="F43" s="316" t="e">
        <f>IF(ISNUMBER(Regressions!F53),ROUND(Regressions!F53, 1), NA())</f>
        <v>#N/A</v>
      </c>
      <c r="G43" s="431" t="e">
        <f>IF(ISNUMBER(Regressions!G53),ROUND(Regressions!G53, 1), NA())</f>
        <v>#N/A</v>
      </c>
      <c r="H43" s="432" t="e">
        <f>IF(ISNUMBER(Regressions!H53),ROUND(Regressions!H53, 1), NA())</f>
        <v>#N/A</v>
      </c>
      <c r="I43" s="433" t="e">
        <f>IF(ISNUMBER(Regressions!I53),ROUND(Regressions!I53, 1), NA())</f>
        <v>#N/A</v>
      </c>
      <c r="J43" s="434" t="e">
        <f>IF(ISNUMBER(Regressions!J53),ROUND(Regressions!J53, 1), NA())</f>
        <v>#N/A</v>
      </c>
      <c r="K43" s="316" t="e">
        <f>IF(ISNUMBER(Regressions!K53),ROUND(Regressions!K53, 1), NA())</f>
        <v>#N/A</v>
      </c>
      <c r="L43" s="435" t="e">
        <f>IF(ISNUMBER(Regressions!L53),ROUND(Regressions!L53, 1), NA())</f>
        <v>#N/A</v>
      </c>
      <c r="M43" s="432" t="e">
        <f>IF(ISNUMBER(Regressions!M53),ROUND(Regressions!M53, 1), NA())</f>
        <v>#N/A</v>
      </c>
      <c r="N43" s="436" t="e">
        <f>IF(ISNUMBER(Regressions!N53),ROUND(Regressions!N53, 1), NA())</f>
        <v>#N/A</v>
      </c>
      <c r="O43" s="430" t="e">
        <f>IF(ISNUMBER(Regressions!O53),ROUND(Regressions!O53, 1), NA())</f>
        <v>#N/A</v>
      </c>
      <c r="P43" s="316" t="e">
        <f>IF(ISNUMBER(Regressions!P53),ROUND(Regressions!P53, 1), NA())</f>
        <v>#N/A</v>
      </c>
      <c r="Q43" s="437" t="e">
        <f>IF(ISNUMBER(Regressions!Q53),ROUND(Regressions!Q53, 1), NA())</f>
        <v>#N/A</v>
      </c>
      <c r="R43" s="432" t="e">
        <f>IF(ISNUMBER(Regressions!R53),ROUND(Regressions!R53, 1), NA())</f>
        <v>#N/A</v>
      </c>
      <c r="S43" s="433" t="e">
        <f>IF(ISNUMBER(Regressions!S53),ROUND(Regressions!S53, 1), NA())</f>
        <v>#N/A</v>
      </c>
    </row>
    <row r="44" x14ac:dyDescent="0.2">
      <c r="A44" s="242" t="str">
        <f>IF(ISBLANK(Regressions!A54), " ", Regressions!A54)</f>
        <v>Bhutan</v>
      </c>
      <c r="B44" s="237">
        <f>IF(ISBLANK(Regressions!B54), " ", Regressions!B54)</f>
        <v>2006</v>
      </c>
      <c r="C44" s="240" t="str">
        <f>IF(ISBLANK(Regressions!C54), " ", Regressions!C54)</f>
        <v>Rural</v>
      </c>
      <c r="D44" s="244">
        <f>IF(ISBLANK(Regressions!D54), " ", Regressions!D54)</f>
        <v>159933.00053106307</v>
      </c>
      <c r="E44" s="430">
        <f>IF(ISNUMBER(Regressions!E54),ROUND(Regressions!E54, 1), NA())</f>
        <v>91.4</v>
      </c>
      <c r="F44" s="316" t="e">
        <f>IF(ISNUMBER(Regressions!F54),ROUND(Regressions!F54, 1), NA())</f>
        <v>#N/A</v>
      </c>
      <c r="G44" s="431" t="e">
        <f>IF(ISNUMBER(Regressions!G54),ROUND(Regressions!G54, 1), NA())</f>
        <v>#N/A</v>
      </c>
      <c r="H44" s="432">
        <f>IF(ISNUMBER(Regressions!H54),ROUND(Regressions!H54, 1), NA())</f>
        <v>91.4</v>
      </c>
      <c r="I44" s="433">
        <f>IF(ISNUMBER(Regressions!I54),ROUND(Regressions!I54, 1), NA())</f>
        <v>8.6</v>
      </c>
      <c r="J44" s="434">
        <f>IF(ISNUMBER(Regressions!J54),ROUND(Regressions!J54, 1), NA())</f>
        <v>95.1</v>
      </c>
      <c r="K44" s="316" t="e">
        <f>IF(ISNUMBER(Regressions!K54),ROUND(Regressions!K54, 1), NA())</f>
        <v>#N/A</v>
      </c>
      <c r="L44" s="435" t="e">
        <f>IF(ISNUMBER(Regressions!L54),ROUND(Regressions!L54, 1), NA())</f>
        <v>#N/A</v>
      </c>
      <c r="M44" s="432">
        <f>IF(ISNUMBER(Regressions!M54),ROUND(Regressions!M54, 1), NA())</f>
        <v>95.1</v>
      </c>
      <c r="N44" s="436">
        <f>IF(ISNUMBER(Regressions!N54),ROUND(Regressions!N54, 1), NA())</f>
        <v>4.9000000000000004</v>
      </c>
      <c r="O44" s="430" t="e">
        <f>IF(ISNUMBER(Regressions!O54),ROUND(Regressions!O54, 1), NA())</f>
        <v>#N/A</v>
      </c>
      <c r="P44" s="316" t="e">
        <f>IF(ISNUMBER(Regressions!P54),ROUND(Regressions!P54, 1), NA())</f>
        <v>#N/A</v>
      </c>
      <c r="Q44" s="437" t="e">
        <f>IF(ISNUMBER(Regressions!Q54),ROUND(Regressions!Q54, 1), NA())</f>
        <v>#N/A</v>
      </c>
      <c r="R44" s="432" t="e">
        <f>IF(ISNUMBER(Regressions!R54),ROUND(Regressions!R54, 1), NA())</f>
        <v>#N/A</v>
      </c>
      <c r="S44" s="433" t="e">
        <f>IF(ISNUMBER(Regressions!S54),ROUND(Regressions!S54, 1), NA())</f>
        <v>#N/A</v>
      </c>
    </row>
    <row r="45" x14ac:dyDescent="0.2">
      <c r="A45" s="242" t="str">
        <f>IF(ISBLANK(Regressions!A55), " ", Regressions!A55)</f>
        <v>Bhutan</v>
      </c>
      <c r="B45" s="237">
        <f>IF(ISBLANK(Regressions!B55), " ", Regressions!B55)</f>
        <v>2007</v>
      </c>
      <c r="C45" s="240" t="str">
        <f>IF(ISBLANK(Regressions!C55), " ", Regressions!C55)</f>
        <v>Rural</v>
      </c>
      <c r="D45" s="244">
        <f>IF(ISBLANK(Regressions!D55), " ", Regressions!D55)</f>
        <v>157331.99591674804</v>
      </c>
      <c r="E45" s="430">
        <f>IF(ISNUMBER(Regressions!E55),ROUND(Regressions!E55, 1), NA())</f>
        <v>91.4</v>
      </c>
      <c r="F45" s="316" t="e">
        <f>IF(ISNUMBER(Regressions!F55),ROUND(Regressions!F55, 1), NA())</f>
        <v>#N/A</v>
      </c>
      <c r="G45" s="431" t="e">
        <f>IF(ISNUMBER(Regressions!G55),ROUND(Regressions!G55, 1), NA())</f>
        <v>#N/A</v>
      </c>
      <c r="H45" s="432">
        <f>IF(ISNUMBER(Regressions!H55),ROUND(Regressions!H55, 1), NA())</f>
        <v>91.4</v>
      </c>
      <c r="I45" s="433">
        <f>IF(ISNUMBER(Regressions!I55),ROUND(Regressions!I55, 1), NA())</f>
        <v>8.6</v>
      </c>
      <c r="J45" s="434">
        <f>IF(ISNUMBER(Regressions!J55),ROUND(Regressions!J55, 1), NA())</f>
        <v>95.1</v>
      </c>
      <c r="K45" s="316" t="e">
        <f>IF(ISNUMBER(Regressions!K55),ROUND(Regressions!K55, 1), NA())</f>
        <v>#N/A</v>
      </c>
      <c r="L45" s="435" t="e">
        <f>IF(ISNUMBER(Regressions!L55),ROUND(Regressions!L55, 1), NA())</f>
        <v>#N/A</v>
      </c>
      <c r="M45" s="432">
        <f>IF(ISNUMBER(Regressions!M55),ROUND(Regressions!M55, 1), NA())</f>
        <v>95.1</v>
      </c>
      <c r="N45" s="436">
        <f>IF(ISNUMBER(Regressions!N55),ROUND(Regressions!N55, 1), NA())</f>
        <v>4.9000000000000004</v>
      </c>
      <c r="O45" s="430" t="e">
        <f>IF(ISNUMBER(Regressions!O55),ROUND(Regressions!O55, 1), NA())</f>
        <v>#N/A</v>
      </c>
      <c r="P45" s="316" t="e">
        <f>IF(ISNUMBER(Regressions!P55),ROUND(Regressions!P55, 1), NA())</f>
        <v>#N/A</v>
      </c>
      <c r="Q45" s="437" t="e">
        <f>IF(ISNUMBER(Regressions!Q55),ROUND(Regressions!Q55, 1), NA())</f>
        <v>#N/A</v>
      </c>
      <c r="R45" s="432" t="e">
        <f>IF(ISNUMBER(Regressions!R55),ROUND(Regressions!R55, 1), NA())</f>
        <v>#N/A</v>
      </c>
      <c r="S45" s="433" t="e">
        <f>IF(ISNUMBER(Regressions!S55),ROUND(Regressions!S55, 1), NA())</f>
        <v>#N/A</v>
      </c>
    </row>
    <row r="46" x14ac:dyDescent="0.2">
      <c r="A46" s="242" t="str">
        <f>IF(ISBLANK(Regressions!A56), " ", Regressions!A56)</f>
        <v>Bhutan</v>
      </c>
      <c r="B46" s="237">
        <f>IF(ISBLANK(Regressions!B56), " ", Regressions!B56)</f>
        <v>2008</v>
      </c>
      <c r="C46" s="240" t="str">
        <f>IF(ISBLANK(Regressions!C56), " ", Regressions!C56)</f>
        <v>Rural</v>
      </c>
      <c r="D46" s="244">
        <f>IF(ISBLANK(Regressions!D56), " ", Regressions!D56)</f>
        <v>154281.00095535279</v>
      </c>
      <c r="E46" s="430">
        <f>IF(ISNUMBER(Regressions!E56),ROUND(Regressions!E56, 1), NA())</f>
        <v>91.4</v>
      </c>
      <c r="F46" s="316" t="e">
        <f>IF(ISNUMBER(Regressions!F56),ROUND(Regressions!F56, 1), NA())</f>
        <v>#N/A</v>
      </c>
      <c r="G46" s="431" t="e">
        <f>IF(ISNUMBER(Regressions!G56),ROUND(Regressions!G56, 1), NA())</f>
        <v>#N/A</v>
      </c>
      <c r="H46" s="432">
        <f>IF(ISNUMBER(Regressions!H56),ROUND(Regressions!H56, 1), NA())</f>
        <v>91.4</v>
      </c>
      <c r="I46" s="433">
        <f>IF(ISNUMBER(Regressions!I56),ROUND(Regressions!I56, 1), NA())</f>
        <v>8.6</v>
      </c>
      <c r="J46" s="434">
        <f>IF(ISNUMBER(Regressions!J56),ROUND(Regressions!J56, 1), NA())</f>
        <v>95.1</v>
      </c>
      <c r="K46" s="316" t="e">
        <f>IF(ISNUMBER(Regressions!K56),ROUND(Regressions!K56, 1), NA())</f>
        <v>#N/A</v>
      </c>
      <c r="L46" s="435" t="e">
        <f>IF(ISNUMBER(Regressions!L56),ROUND(Regressions!L56, 1), NA())</f>
        <v>#N/A</v>
      </c>
      <c r="M46" s="432">
        <f>IF(ISNUMBER(Regressions!M56),ROUND(Regressions!M56, 1), NA())</f>
        <v>95.1</v>
      </c>
      <c r="N46" s="436">
        <f>IF(ISNUMBER(Regressions!N56),ROUND(Regressions!N56, 1), NA())</f>
        <v>4.9000000000000004</v>
      </c>
      <c r="O46" s="430" t="e">
        <f>IF(ISNUMBER(Regressions!O56),ROUND(Regressions!O56, 1), NA())</f>
        <v>#N/A</v>
      </c>
      <c r="P46" s="316" t="e">
        <f>IF(ISNUMBER(Regressions!P56),ROUND(Regressions!P56, 1), NA())</f>
        <v>#N/A</v>
      </c>
      <c r="Q46" s="437" t="e">
        <f>IF(ISNUMBER(Regressions!Q56),ROUND(Regressions!Q56, 1), NA())</f>
        <v>#N/A</v>
      </c>
      <c r="R46" s="432" t="e">
        <f>IF(ISNUMBER(Regressions!R56),ROUND(Regressions!R56, 1), NA())</f>
        <v>#N/A</v>
      </c>
      <c r="S46" s="433" t="e">
        <f>IF(ISNUMBER(Regressions!S56),ROUND(Regressions!S56, 1), NA())</f>
        <v>#N/A</v>
      </c>
    </row>
    <row r="47" x14ac:dyDescent="0.2">
      <c r="A47" s="242" t="str">
        <f>IF(ISBLANK(Regressions!A57), " ", Regressions!A57)</f>
        <v>Bhutan</v>
      </c>
      <c r="B47" s="237">
        <f>IF(ISBLANK(Regressions!B57), " ", Regressions!B57)</f>
        <v>2009</v>
      </c>
      <c r="C47" s="240" t="str">
        <f>IF(ISBLANK(Regressions!C57), " ", Regressions!C57)</f>
        <v>Rural</v>
      </c>
      <c r="D47" s="244">
        <f>IF(ISBLANK(Regressions!D57), " ", Regressions!D57)</f>
        <v>151060.00314720153</v>
      </c>
      <c r="E47" s="430">
        <f>IF(ISNUMBER(Regressions!E57),ROUND(Regressions!E57, 1), NA())</f>
        <v>91.4</v>
      </c>
      <c r="F47" s="316" t="e">
        <f>IF(ISNUMBER(Regressions!F57),ROUND(Regressions!F57, 1), NA())</f>
        <v>#N/A</v>
      </c>
      <c r="G47" s="431" t="e">
        <f>IF(ISNUMBER(Regressions!G57),ROUND(Regressions!G57, 1), NA())</f>
        <v>#N/A</v>
      </c>
      <c r="H47" s="432">
        <f>IF(ISNUMBER(Regressions!H57),ROUND(Regressions!H57, 1), NA())</f>
        <v>91.4</v>
      </c>
      <c r="I47" s="433">
        <f>IF(ISNUMBER(Regressions!I57),ROUND(Regressions!I57, 1), NA())</f>
        <v>8.6</v>
      </c>
      <c r="J47" s="434">
        <f>IF(ISNUMBER(Regressions!J57),ROUND(Regressions!J57, 1), NA())</f>
        <v>95.1</v>
      </c>
      <c r="K47" s="316" t="e">
        <f>IF(ISNUMBER(Regressions!K57),ROUND(Regressions!K57, 1), NA())</f>
        <v>#N/A</v>
      </c>
      <c r="L47" s="435" t="e">
        <f>IF(ISNUMBER(Regressions!L57),ROUND(Regressions!L57, 1), NA())</f>
        <v>#N/A</v>
      </c>
      <c r="M47" s="432">
        <f>IF(ISNUMBER(Regressions!M57),ROUND(Regressions!M57, 1), NA())</f>
        <v>95.1</v>
      </c>
      <c r="N47" s="436">
        <f>IF(ISNUMBER(Regressions!N57),ROUND(Regressions!N57, 1), NA())</f>
        <v>4.9000000000000004</v>
      </c>
      <c r="O47" s="430" t="e">
        <f>IF(ISNUMBER(Regressions!O57),ROUND(Regressions!O57, 1), NA())</f>
        <v>#N/A</v>
      </c>
      <c r="P47" s="316" t="e">
        <f>IF(ISNUMBER(Regressions!P57),ROUND(Regressions!P57, 1), NA())</f>
        <v>#N/A</v>
      </c>
      <c r="Q47" s="437" t="e">
        <f>IF(ISNUMBER(Regressions!Q57),ROUND(Regressions!Q57, 1), NA())</f>
        <v>#N/A</v>
      </c>
      <c r="R47" s="432" t="e">
        <f>IF(ISNUMBER(Regressions!R57),ROUND(Regressions!R57, 1), NA())</f>
        <v>#N/A</v>
      </c>
      <c r="S47" s="433" t="e">
        <f>IF(ISNUMBER(Regressions!S57),ROUND(Regressions!S57, 1), NA())</f>
        <v>#N/A</v>
      </c>
    </row>
    <row r="48" x14ac:dyDescent="0.2">
      <c r="A48" s="242" t="str">
        <f>IF(ISBLANK(Regressions!A58), " ", Regressions!A58)</f>
        <v>Bhutan</v>
      </c>
      <c r="B48" s="237">
        <f>IF(ISBLANK(Regressions!B58), " ", Regressions!B58)</f>
        <v>2010</v>
      </c>
      <c r="C48" s="240" t="str">
        <f>IF(ISBLANK(Regressions!C58), " ", Regressions!C58)</f>
        <v>Rural</v>
      </c>
      <c r="D48" s="244">
        <f>IF(ISBLANK(Regressions!D58), " ", Regressions!D58)</f>
        <v>147864.00367961885</v>
      </c>
      <c r="E48" s="430">
        <f>IF(ISNUMBER(Regressions!E58),ROUND(Regressions!E58, 1), NA())</f>
        <v>91.4</v>
      </c>
      <c r="F48" s="316" t="e">
        <f>IF(ISNUMBER(Regressions!F58),ROUND(Regressions!F58, 1), NA())</f>
        <v>#N/A</v>
      </c>
      <c r="G48" s="431" t="e">
        <f>IF(ISNUMBER(Regressions!G58),ROUND(Regressions!G58, 1), NA())</f>
        <v>#N/A</v>
      </c>
      <c r="H48" s="432">
        <f>IF(ISNUMBER(Regressions!H58),ROUND(Regressions!H58, 1), NA())</f>
        <v>91.4</v>
      </c>
      <c r="I48" s="433">
        <f>IF(ISNUMBER(Regressions!I58),ROUND(Regressions!I58, 1), NA())</f>
        <v>8.6</v>
      </c>
      <c r="J48" s="434">
        <f>IF(ISNUMBER(Regressions!J58),ROUND(Regressions!J58, 1), NA())</f>
        <v>95.1</v>
      </c>
      <c r="K48" s="316" t="e">
        <f>IF(ISNUMBER(Regressions!K58),ROUND(Regressions!K58, 1), NA())</f>
        <v>#N/A</v>
      </c>
      <c r="L48" s="435" t="e">
        <f>IF(ISNUMBER(Regressions!L58),ROUND(Regressions!L58, 1), NA())</f>
        <v>#N/A</v>
      </c>
      <c r="M48" s="432">
        <f>IF(ISNUMBER(Regressions!M58),ROUND(Regressions!M58, 1), NA())</f>
        <v>95.1</v>
      </c>
      <c r="N48" s="436">
        <f>IF(ISNUMBER(Regressions!N58),ROUND(Regressions!N58, 1), NA())</f>
        <v>4.9000000000000004</v>
      </c>
      <c r="O48" s="430" t="e">
        <f>IF(ISNUMBER(Regressions!O58),ROUND(Regressions!O58, 1), NA())</f>
        <v>#N/A</v>
      </c>
      <c r="P48" s="316" t="e">
        <f>IF(ISNUMBER(Regressions!P58),ROUND(Regressions!P58, 1), NA())</f>
        <v>#N/A</v>
      </c>
      <c r="Q48" s="437" t="e">
        <f>IF(ISNUMBER(Regressions!Q58),ROUND(Regressions!Q58, 1), NA())</f>
        <v>#N/A</v>
      </c>
      <c r="R48" s="432" t="e">
        <f>IF(ISNUMBER(Regressions!R58),ROUND(Regressions!R58, 1), NA())</f>
        <v>#N/A</v>
      </c>
      <c r="S48" s="433" t="e">
        <f>IF(ISNUMBER(Regressions!S58),ROUND(Regressions!S58, 1), NA())</f>
        <v>#N/A</v>
      </c>
    </row>
    <row r="49" x14ac:dyDescent="0.2">
      <c r="A49" s="242" t="str">
        <f>IF(ISBLANK(Regressions!A59), " ", Regressions!A59)</f>
        <v>Bhutan</v>
      </c>
      <c r="B49" s="237">
        <f>IF(ISBLANK(Regressions!B59), " ", Regressions!B59)</f>
        <v>2011</v>
      </c>
      <c r="C49" s="240" t="str">
        <f>IF(ISBLANK(Regressions!C59), " ", Regressions!C59)</f>
        <v>Rural</v>
      </c>
      <c r="D49" s="244">
        <f>IF(ISBLANK(Regressions!D59), " ", Regressions!D59)</f>
        <v>145116.00354320527</v>
      </c>
      <c r="E49" s="430">
        <f>IF(ISNUMBER(Regressions!E59),ROUND(Regressions!E59, 1), NA())</f>
        <v>91.4</v>
      </c>
      <c r="F49" s="316" t="e">
        <f>IF(ISNUMBER(Regressions!F59),ROUND(Regressions!F59, 1), NA())</f>
        <v>#N/A</v>
      </c>
      <c r="G49" s="431" t="e">
        <f>IF(ISNUMBER(Regressions!G59),ROUND(Regressions!G59, 1), NA())</f>
        <v>#N/A</v>
      </c>
      <c r="H49" s="432">
        <f>IF(ISNUMBER(Regressions!H59),ROUND(Regressions!H59, 1), NA())</f>
        <v>91.4</v>
      </c>
      <c r="I49" s="433">
        <f>IF(ISNUMBER(Regressions!I59),ROUND(Regressions!I59, 1), NA())</f>
        <v>8.6</v>
      </c>
      <c r="J49" s="434">
        <f>IF(ISNUMBER(Regressions!J59),ROUND(Regressions!J59, 1), NA())</f>
        <v>95.1</v>
      </c>
      <c r="K49" s="316" t="e">
        <f>IF(ISNUMBER(Regressions!K59),ROUND(Regressions!K59, 1), NA())</f>
        <v>#N/A</v>
      </c>
      <c r="L49" s="435" t="e">
        <f>IF(ISNUMBER(Regressions!L59),ROUND(Regressions!L59, 1), NA())</f>
        <v>#N/A</v>
      </c>
      <c r="M49" s="432">
        <f>IF(ISNUMBER(Regressions!M59),ROUND(Regressions!M59, 1), NA())</f>
        <v>95.1</v>
      </c>
      <c r="N49" s="436">
        <f>IF(ISNUMBER(Regressions!N59),ROUND(Regressions!N59, 1), NA())</f>
        <v>4.9000000000000004</v>
      </c>
      <c r="O49" s="430" t="e">
        <f>IF(ISNUMBER(Regressions!O59),ROUND(Regressions!O59, 1), NA())</f>
        <v>#N/A</v>
      </c>
      <c r="P49" s="316" t="e">
        <f>IF(ISNUMBER(Regressions!P59),ROUND(Regressions!P59, 1), NA())</f>
        <v>#N/A</v>
      </c>
      <c r="Q49" s="437" t="e">
        <f>IF(ISNUMBER(Regressions!Q59),ROUND(Regressions!Q59, 1), NA())</f>
        <v>#N/A</v>
      </c>
      <c r="R49" s="432" t="e">
        <f>IF(ISNUMBER(Regressions!R59),ROUND(Regressions!R59, 1), NA())</f>
        <v>#N/A</v>
      </c>
      <c r="S49" s="433" t="e">
        <f>IF(ISNUMBER(Regressions!S59),ROUND(Regressions!S59, 1), NA())</f>
        <v>#N/A</v>
      </c>
    </row>
    <row r="50" x14ac:dyDescent="0.2">
      <c r="A50" s="242" t="str">
        <f>IF(ISBLANK(Regressions!A60), " ", Regressions!A60)</f>
        <v>Bhutan</v>
      </c>
      <c r="B50" s="237">
        <f>IF(ISBLANK(Regressions!B60), " ", Regressions!B60)</f>
        <v>2012</v>
      </c>
      <c r="C50" s="240" t="str">
        <f>IF(ISBLANK(Regressions!C60), " ", Regressions!C60)</f>
        <v>Rural</v>
      </c>
      <c r="D50" s="244">
        <f>IF(ISBLANK(Regressions!D60), " ", Regressions!D60)</f>
        <v>142593.00002174376</v>
      </c>
      <c r="E50" s="430">
        <f>IF(ISNUMBER(Regressions!E60),ROUND(Regressions!E60, 1), NA())</f>
        <v>91.4</v>
      </c>
      <c r="F50" s="316" t="e">
        <f>IF(ISNUMBER(Regressions!F60),ROUND(Regressions!F60, 1), NA())</f>
        <v>#N/A</v>
      </c>
      <c r="G50" s="431" t="e">
        <f>IF(ISNUMBER(Regressions!G60),ROUND(Regressions!G60, 1), NA())</f>
        <v>#N/A</v>
      </c>
      <c r="H50" s="432">
        <f>IF(ISNUMBER(Regressions!H60),ROUND(Regressions!H60, 1), NA())</f>
        <v>91.4</v>
      </c>
      <c r="I50" s="433">
        <f>IF(ISNUMBER(Regressions!I60),ROUND(Regressions!I60, 1), NA())</f>
        <v>8.6</v>
      </c>
      <c r="J50" s="434">
        <f>IF(ISNUMBER(Regressions!J60),ROUND(Regressions!J60, 1), NA())</f>
        <v>95.1</v>
      </c>
      <c r="K50" s="316" t="e">
        <f>IF(ISNUMBER(Regressions!K60),ROUND(Regressions!K60, 1), NA())</f>
        <v>#N/A</v>
      </c>
      <c r="L50" s="435" t="e">
        <f>IF(ISNUMBER(Regressions!L60),ROUND(Regressions!L60, 1), NA())</f>
        <v>#N/A</v>
      </c>
      <c r="M50" s="432">
        <f>IF(ISNUMBER(Regressions!M60),ROUND(Regressions!M60, 1), NA())</f>
        <v>95.1</v>
      </c>
      <c r="N50" s="436">
        <f>IF(ISNUMBER(Regressions!N60),ROUND(Regressions!N60, 1), NA())</f>
        <v>4.9000000000000004</v>
      </c>
      <c r="O50" s="430" t="e">
        <f>IF(ISNUMBER(Regressions!O60),ROUND(Regressions!O60, 1), NA())</f>
        <v>#N/A</v>
      </c>
      <c r="P50" s="316" t="e">
        <f>IF(ISNUMBER(Regressions!P60),ROUND(Regressions!P60, 1), NA())</f>
        <v>#N/A</v>
      </c>
      <c r="Q50" s="437" t="e">
        <f>IF(ISNUMBER(Regressions!Q60),ROUND(Regressions!Q60, 1), NA())</f>
        <v>#N/A</v>
      </c>
      <c r="R50" s="432" t="e">
        <f>IF(ISNUMBER(Regressions!R60),ROUND(Regressions!R60, 1), NA())</f>
        <v>#N/A</v>
      </c>
      <c r="S50" s="433" t="e">
        <f>IF(ISNUMBER(Regressions!S60),ROUND(Regressions!S60, 1), NA())</f>
        <v>#N/A</v>
      </c>
    </row>
    <row r="51" x14ac:dyDescent="0.2">
      <c r="A51" s="242" t="str">
        <f>IF(ISBLANK(Regressions!A61), " ", Regressions!A61)</f>
        <v>Bhutan</v>
      </c>
      <c r="B51" s="237">
        <f>IF(ISBLANK(Regressions!B61), " ", Regressions!B61)</f>
        <v>2013</v>
      </c>
      <c r="C51" s="240" t="str">
        <f>IF(ISBLANK(Regressions!C61), " ", Regressions!C61)</f>
        <v>Rural</v>
      </c>
      <c r="D51" s="244">
        <f>IF(ISBLANK(Regressions!D61), " ", Regressions!D61)</f>
        <v>140200.00102020265</v>
      </c>
      <c r="E51" s="430">
        <f>IF(ISNUMBER(Regressions!E61),ROUND(Regressions!E61, 1), NA())</f>
        <v>91.4</v>
      </c>
      <c r="F51" s="316" t="e">
        <f>IF(ISNUMBER(Regressions!F61),ROUND(Regressions!F61, 1), NA())</f>
        <v>#N/A</v>
      </c>
      <c r="G51" s="431" t="e">
        <f>IF(ISNUMBER(Regressions!G61),ROUND(Regressions!G61, 1), NA())</f>
        <v>#N/A</v>
      </c>
      <c r="H51" s="432">
        <f>IF(ISNUMBER(Regressions!H61),ROUND(Regressions!H61, 1), NA())</f>
        <v>91.4</v>
      </c>
      <c r="I51" s="433">
        <f>IF(ISNUMBER(Regressions!I61),ROUND(Regressions!I61, 1), NA())</f>
        <v>8.6</v>
      </c>
      <c r="J51" s="434">
        <f>IF(ISNUMBER(Regressions!J61),ROUND(Regressions!J61, 1), NA())</f>
        <v>95.1</v>
      </c>
      <c r="K51" s="316" t="e">
        <f>IF(ISNUMBER(Regressions!K61),ROUND(Regressions!K61, 1), NA())</f>
        <v>#N/A</v>
      </c>
      <c r="L51" s="435" t="e">
        <f>IF(ISNUMBER(Regressions!L61),ROUND(Regressions!L61, 1), NA())</f>
        <v>#N/A</v>
      </c>
      <c r="M51" s="432">
        <f>IF(ISNUMBER(Regressions!M61),ROUND(Regressions!M61, 1), NA())</f>
        <v>95.1</v>
      </c>
      <c r="N51" s="436">
        <f>IF(ISNUMBER(Regressions!N61),ROUND(Regressions!N61, 1), NA())</f>
        <v>4.9000000000000004</v>
      </c>
      <c r="O51" s="430" t="e">
        <f>IF(ISNUMBER(Regressions!O61),ROUND(Regressions!O61, 1), NA())</f>
        <v>#N/A</v>
      </c>
      <c r="P51" s="316" t="e">
        <f>IF(ISNUMBER(Regressions!P61),ROUND(Regressions!P61, 1), NA())</f>
        <v>#N/A</v>
      </c>
      <c r="Q51" s="437" t="e">
        <f>IF(ISNUMBER(Regressions!Q61),ROUND(Regressions!Q61, 1), NA())</f>
        <v>#N/A</v>
      </c>
      <c r="R51" s="432" t="e">
        <f>IF(ISNUMBER(Regressions!R61),ROUND(Regressions!R61, 1), NA())</f>
        <v>#N/A</v>
      </c>
      <c r="S51" s="433" t="e">
        <f>IF(ISNUMBER(Regressions!S61),ROUND(Regressions!S61, 1), NA())</f>
        <v>#N/A</v>
      </c>
    </row>
    <row r="52" x14ac:dyDescent="0.2">
      <c r="A52" s="242" t="str">
        <f>IF(ISBLANK(Regressions!A62), " ", Regressions!A62)</f>
        <v>Bhutan</v>
      </c>
      <c r="B52" s="237">
        <f>IF(ISBLANK(Regressions!B62), " ", Regressions!B62)</f>
        <v>2014</v>
      </c>
      <c r="C52" s="240" t="str">
        <f>IF(ISBLANK(Regressions!C62), " ", Regressions!C62)</f>
        <v>Rural</v>
      </c>
      <c r="D52" s="244">
        <f>IF(ISBLANK(Regressions!D62), " ", Regressions!D62)</f>
        <v>137767.99665000915</v>
      </c>
      <c r="E52" s="430">
        <f>IF(ISNUMBER(Regressions!E62),ROUND(Regressions!E62, 1), NA())</f>
        <v>91.4</v>
      </c>
      <c r="F52" s="316" t="e">
        <f>IF(ISNUMBER(Regressions!F62),ROUND(Regressions!F62, 1), NA())</f>
        <v>#N/A</v>
      </c>
      <c r="G52" s="431" t="e">
        <f>IF(ISNUMBER(Regressions!G62),ROUND(Regressions!G62, 1), NA())</f>
        <v>#N/A</v>
      </c>
      <c r="H52" s="432">
        <f>IF(ISNUMBER(Regressions!H62),ROUND(Regressions!H62, 1), NA())</f>
        <v>91.4</v>
      </c>
      <c r="I52" s="433">
        <f>IF(ISNUMBER(Regressions!I62),ROUND(Regressions!I62, 1), NA())</f>
        <v>8.6</v>
      </c>
      <c r="J52" s="434">
        <f>IF(ISNUMBER(Regressions!J62),ROUND(Regressions!J62, 1), NA())</f>
        <v>95.1</v>
      </c>
      <c r="K52" s="316" t="e">
        <f>IF(ISNUMBER(Regressions!K62),ROUND(Regressions!K62, 1), NA())</f>
        <v>#N/A</v>
      </c>
      <c r="L52" s="435" t="e">
        <f>IF(ISNUMBER(Regressions!L62),ROUND(Regressions!L62, 1), NA())</f>
        <v>#N/A</v>
      </c>
      <c r="M52" s="432">
        <f>IF(ISNUMBER(Regressions!M62),ROUND(Regressions!M62, 1), NA())</f>
        <v>95.1</v>
      </c>
      <c r="N52" s="436">
        <f>IF(ISNUMBER(Regressions!N62),ROUND(Regressions!N62, 1), NA())</f>
        <v>4.9000000000000004</v>
      </c>
      <c r="O52" s="430" t="e">
        <f>IF(ISNUMBER(Regressions!O62),ROUND(Regressions!O62, 1), NA())</f>
        <v>#N/A</v>
      </c>
      <c r="P52" s="316" t="e">
        <f>IF(ISNUMBER(Regressions!P62),ROUND(Regressions!P62, 1), NA())</f>
        <v>#N/A</v>
      </c>
      <c r="Q52" s="437" t="e">
        <f>IF(ISNUMBER(Regressions!Q62),ROUND(Regressions!Q62, 1), NA())</f>
        <v>#N/A</v>
      </c>
      <c r="R52" s="432" t="e">
        <f>IF(ISNUMBER(Regressions!R62),ROUND(Regressions!R62, 1), NA())</f>
        <v>#N/A</v>
      </c>
      <c r="S52" s="433" t="e">
        <f>IF(ISNUMBER(Regressions!S62),ROUND(Regressions!S62, 1), NA())</f>
        <v>#N/A</v>
      </c>
    </row>
    <row r="53" x14ac:dyDescent="0.2">
      <c r="A53" s="242" t="str">
        <f>IF(ISBLANK(Regressions!A63), " ", Regressions!A63)</f>
        <v>Bhutan</v>
      </c>
      <c r="B53" s="237">
        <f>IF(ISBLANK(Regressions!B63), " ", Regressions!B63)</f>
        <v>2015</v>
      </c>
      <c r="C53" s="240" t="str">
        <f>IF(ISBLANK(Regressions!C63), " ", Regressions!C63)</f>
        <v>Rural</v>
      </c>
      <c r="D53" s="244">
        <f>IF(ISBLANK(Regressions!D63), " ", Regressions!D63)</f>
        <v>135145.00098484039</v>
      </c>
      <c r="E53" s="430" t="e">
        <f>IF(ISNUMBER(Regressions!E63),ROUND(Regressions!E63, 1), NA())</f>
        <v>#N/A</v>
      </c>
      <c r="F53" s="316" t="e">
        <f>IF(ISNUMBER(Regressions!F63),ROUND(Regressions!F63, 1), NA())</f>
        <v>#N/A</v>
      </c>
      <c r="G53" s="431" t="e">
        <f>IF(ISNUMBER(Regressions!G63),ROUND(Regressions!G63, 1), NA())</f>
        <v>#N/A</v>
      </c>
      <c r="H53" s="432" t="e">
        <f>IF(ISNUMBER(Regressions!H63),ROUND(Regressions!H63, 1), NA())</f>
        <v>#N/A</v>
      </c>
      <c r="I53" s="433" t="e">
        <f>IF(ISNUMBER(Regressions!I63),ROUND(Regressions!I63, 1), NA())</f>
        <v>#N/A</v>
      </c>
      <c r="J53" s="434" t="e">
        <f>IF(ISNUMBER(Regressions!J63),ROUND(Regressions!J63, 1), NA())</f>
        <v>#N/A</v>
      </c>
      <c r="K53" s="316" t="e">
        <f>IF(ISNUMBER(Regressions!K63),ROUND(Regressions!K63, 1), NA())</f>
        <v>#N/A</v>
      </c>
      <c r="L53" s="435" t="e">
        <f>IF(ISNUMBER(Regressions!L63),ROUND(Regressions!L63, 1), NA())</f>
        <v>#N/A</v>
      </c>
      <c r="M53" s="432" t="e">
        <f>IF(ISNUMBER(Regressions!M63),ROUND(Regressions!M63, 1), NA())</f>
        <v>#N/A</v>
      </c>
      <c r="N53" s="436" t="e">
        <f>IF(ISNUMBER(Regressions!N63),ROUND(Regressions!N63, 1), NA())</f>
        <v>#N/A</v>
      </c>
      <c r="O53" s="430" t="e">
        <f>IF(ISNUMBER(Regressions!O63),ROUND(Regressions!O63, 1), NA())</f>
        <v>#N/A</v>
      </c>
      <c r="P53" s="316" t="e">
        <f>IF(ISNUMBER(Regressions!P63),ROUND(Regressions!P63, 1), NA())</f>
        <v>#N/A</v>
      </c>
      <c r="Q53" s="437" t="e">
        <f>IF(ISNUMBER(Regressions!Q63),ROUND(Regressions!Q63, 1), NA())</f>
        <v>#N/A</v>
      </c>
      <c r="R53" s="432" t="e">
        <f>IF(ISNUMBER(Regressions!R63),ROUND(Regressions!R63, 1), NA())</f>
        <v>#N/A</v>
      </c>
      <c r="S53" s="433" t="e">
        <f>IF(ISNUMBER(Regressions!S63),ROUND(Regressions!S63, 1), NA())</f>
        <v>#N/A</v>
      </c>
    </row>
    <row r="54" x14ac:dyDescent="0.2">
      <c r="A54" s="407" t="str">
        <f>IF(ISBLANK(Regressions!A64), " ", Regressions!A64)</f>
        <v>Bhutan</v>
      </c>
      <c r="B54" s="408">
        <f>IF(ISBLANK(Regressions!B64), " ", Regressions!B64)</f>
        <v>2016</v>
      </c>
      <c r="C54" s="409" t="str">
        <f>IF(ISBLANK(Regressions!C64), " ", Regressions!C64)</f>
        <v>Rural</v>
      </c>
      <c r="D54" s="410">
        <f>IF(ISBLANK(Regressions!D64), " ", Regressions!D64)</f>
        <v>132910.00142211915</v>
      </c>
      <c r="E54" s="438" t="e">
        <f>IF(ISNUMBER(Regressions!E64),ROUND(Regressions!E64, 1), NA())</f>
        <v>#N/A</v>
      </c>
      <c r="F54" s="317" t="e">
        <f>IF(ISNUMBER(Regressions!F64),ROUND(Regressions!F64, 1), NA())</f>
        <v>#N/A</v>
      </c>
      <c r="G54" s="439" t="e">
        <f>IF(ISNUMBER(Regressions!G64),ROUND(Regressions!G64, 1), NA())</f>
        <v>#N/A</v>
      </c>
      <c r="H54" s="440" t="e">
        <f>IF(ISNUMBER(Regressions!H64),ROUND(Regressions!H64, 1), NA())</f>
        <v>#N/A</v>
      </c>
      <c r="I54" s="441" t="e">
        <f>IF(ISNUMBER(Regressions!I64),ROUND(Regressions!I64, 1), NA())</f>
        <v>#N/A</v>
      </c>
      <c r="J54" s="442" t="e">
        <f>IF(ISNUMBER(Regressions!J64),ROUND(Regressions!J64, 1), NA())</f>
        <v>#N/A</v>
      </c>
      <c r="K54" s="317" t="e">
        <f>IF(ISNUMBER(Regressions!K64),ROUND(Regressions!K64, 1), NA())</f>
        <v>#N/A</v>
      </c>
      <c r="L54" s="443" t="e">
        <f>IF(ISNUMBER(Regressions!L64),ROUND(Regressions!L64, 1), NA())</f>
        <v>#N/A</v>
      </c>
      <c r="M54" s="440" t="e">
        <f>IF(ISNUMBER(Regressions!M64),ROUND(Regressions!M64, 1), NA())</f>
        <v>#N/A</v>
      </c>
      <c r="N54" s="444" t="e">
        <f>IF(ISNUMBER(Regressions!N64),ROUND(Regressions!N64, 1), NA())</f>
        <v>#N/A</v>
      </c>
      <c r="O54" s="438" t="e">
        <f>IF(ISNUMBER(Regressions!O64),ROUND(Regressions!O64, 1), NA())</f>
        <v>#N/A</v>
      </c>
      <c r="P54" s="317" t="e">
        <f>IF(ISNUMBER(Regressions!P64),ROUND(Regressions!P64, 1), NA())</f>
        <v>#N/A</v>
      </c>
      <c r="Q54" s="445" t="e">
        <f>IF(ISNUMBER(Regressions!Q64),ROUND(Regressions!Q64, 1), NA())</f>
        <v>#N/A</v>
      </c>
      <c r="R54" s="440" t="e">
        <f>IF(ISNUMBER(Regressions!R64),ROUND(Regressions!R64, 1), NA())</f>
        <v>#N/A</v>
      </c>
      <c r="S54" s="441" t="e">
        <f>IF(ISNUMBER(Regressions!S64),ROUND(Regressions!S64, 1), NA())</f>
        <v>#N/A</v>
      </c>
    </row>
    <row r="55" x14ac:dyDescent="0.2">
      <c r="A55" s="242" t="str">
        <f>IF(ISBLANK(Regressions!A65), " ", Regressions!A65)</f>
        <v>Bhutan</v>
      </c>
      <c r="B55" s="237">
        <f>IF(ISBLANK(Regressions!B65), " ", Regressions!B65)</f>
        <v>2000</v>
      </c>
      <c r="C55" s="240" t="str">
        <f>IF(ISBLANK(Regressions!C65), " ", Regressions!C65)</f>
        <v>Pre-primary</v>
      </c>
      <c r="D55" s="244">
        <f>IF(ISBLANK(Regressions!D65), " ", Regressions!D65)</f>
        <v>31609</v>
      </c>
      <c r="E55" s="430" t="e">
        <f>IF(ISNUMBER(Regressions!E65),ROUND(Regressions!E65, 1), NA())</f>
        <v>#N/A</v>
      </c>
      <c r="F55" s="316" t="e">
        <f>IF(ISNUMBER(Regressions!F65),ROUND(Regressions!F65, 1), NA())</f>
        <v>#N/A</v>
      </c>
      <c r="G55" s="431" t="e">
        <f>IF(ISNUMBER(Regressions!G65),ROUND(Regressions!G65, 1), NA())</f>
        <v>#N/A</v>
      </c>
      <c r="H55" s="432" t="e">
        <f>IF(ISNUMBER(Regressions!H65),ROUND(Regressions!H65, 1), NA())</f>
        <v>#N/A</v>
      </c>
      <c r="I55" s="433" t="e">
        <f>IF(ISNUMBER(Regressions!I65),ROUND(Regressions!I65, 1), NA())</f>
        <v>#N/A</v>
      </c>
      <c r="J55" s="434" t="e">
        <f>IF(ISNUMBER(Regressions!J65),ROUND(Regressions!J65, 1), NA())</f>
        <v>#N/A</v>
      </c>
      <c r="K55" s="316" t="e">
        <f>IF(ISNUMBER(Regressions!K65),ROUND(Regressions!K65, 1), NA())</f>
        <v>#N/A</v>
      </c>
      <c r="L55" s="435" t="e">
        <f>IF(ISNUMBER(Regressions!L65),ROUND(Regressions!L65, 1), NA())</f>
        <v>#N/A</v>
      </c>
      <c r="M55" s="432" t="e">
        <f>IF(ISNUMBER(Regressions!M65),ROUND(Regressions!M65, 1), NA())</f>
        <v>#N/A</v>
      </c>
      <c r="N55" s="436" t="e">
        <f>IF(ISNUMBER(Regressions!N65),ROUND(Regressions!N65, 1), NA())</f>
        <v>#N/A</v>
      </c>
      <c r="O55" s="430" t="e">
        <f>IF(ISNUMBER(Regressions!O65),ROUND(Regressions!O65, 1), NA())</f>
        <v>#N/A</v>
      </c>
      <c r="P55" s="316" t="e">
        <f>IF(ISNUMBER(Regressions!P65),ROUND(Regressions!P65, 1), NA())</f>
        <v>#N/A</v>
      </c>
      <c r="Q55" s="437" t="e">
        <f>IF(ISNUMBER(Regressions!Q65),ROUND(Regressions!Q65, 1), NA())</f>
        <v>#N/A</v>
      </c>
      <c r="R55" s="432" t="e">
        <f>IF(ISNUMBER(Regressions!R65),ROUND(Regressions!R65, 1), NA())</f>
        <v>#N/A</v>
      </c>
      <c r="S55" s="433" t="e">
        <f>IF(ISNUMBER(Regressions!S65),ROUND(Regressions!S65, 1), NA())</f>
        <v>#N/A</v>
      </c>
    </row>
    <row r="56" x14ac:dyDescent="0.2">
      <c r="A56" s="242" t="str">
        <f>IF(ISBLANK(Regressions!A66), " ", Regressions!A66)</f>
        <v>Bhutan</v>
      </c>
      <c r="B56" s="237">
        <f>IF(ISBLANK(Regressions!B66), " ", Regressions!B66)</f>
        <v>2001</v>
      </c>
      <c r="C56" s="240" t="str">
        <f>IF(ISBLANK(Regressions!C66), " ", Regressions!C66)</f>
        <v>Pre-primary</v>
      </c>
      <c r="D56" s="244">
        <f>IF(ISBLANK(Regressions!D66), " ", Regressions!D66)</f>
        <v>31261</v>
      </c>
      <c r="E56" s="430" t="e">
        <f>IF(ISNUMBER(Regressions!E66),ROUND(Regressions!E66, 1), NA())</f>
        <v>#N/A</v>
      </c>
      <c r="F56" s="316" t="e">
        <f>IF(ISNUMBER(Regressions!F66),ROUND(Regressions!F66, 1), NA())</f>
        <v>#N/A</v>
      </c>
      <c r="G56" s="431" t="e">
        <f>IF(ISNUMBER(Regressions!G66),ROUND(Regressions!G66, 1), NA())</f>
        <v>#N/A</v>
      </c>
      <c r="H56" s="432" t="e">
        <f>IF(ISNUMBER(Regressions!H66),ROUND(Regressions!H66, 1), NA())</f>
        <v>#N/A</v>
      </c>
      <c r="I56" s="433" t="e">
        <f>IF(ISNUMBER(Regressions!I66),ROUND(Regressions!I66, 1), NA())</f>
        <v>#N/A</v>
      </c>
      <c r="J56" s="434" t="e">
        <f>IF(ISNUMBER(Regressions!J66),ROUND(Regressions!J66, 1), NA())</f>
        <v>#N/A</v>
      </c>
      <c r="K56" s="316" t="e">
        <f>IF(ISNUMBER(Regressions!K66),ROUND(Regressions!K66, 1), NA())</f>
        <v>#N/A</v>
      </c>
      <c r="L56" s="435" t="e">
        <f>IF(ISNUMBER(Regressions!L66),ROUND(Regressions!L66, 1), NA())</f>
        <v>#N/A</v>
      </c>
      <c r="M56" s="432" t="e">
        <f>IF(ISNUMBER(Regressions!M66),ROUND(Regressions!M66, 1), NA())</f>
        <v>#N/A</v>
      </c>
      <c r="N56" s="436" t="e">
        <f>IF(ISNUMBER(Regressions!N66),ROUND(Regressions!N66, 1), NA())</f>
        <v>#N/A</v>
      </c>
      <c r="O56" s="430" t="e">
        <f>IF(ISNUMBER(Regressions!O66),ROUND(Regressions!O66, 1), NA())</f>
        <v>#N/A</v>
      </c>
      <c r="P56" s="316" t="e">
        <f>IF(ISNUMBER(Regressions!P66),ROUND(Regressions!P66, 1), NA())</f>
        <v>#N/A</v>
      </c>
      <c r="Q56" s="437" t="e">
        <f>IF(ISNUMBER(Regressions!Q66),ROUND(Regressions!Q66, 1), NA())</f>
        <v>#N/A</v>
      </c>
      <c r="R56" s="432" t="e">
        <f>IF(ISNUMBER(Regressions!R66),ROUND(Regressions!R66, 1), NA())</f>
        <v>#N/A</v>
      </c>
      <c r="S56" s="433" t="e">
        <f>IF(ISNUMBER(Regressions!S66),ROUND(Regressions!S66, 1), NA())</f>
        <v>#N/A</v>
      </c>
    </row>
    <row r="57" x14ac:dyDescent="0.2">
      <c r="A57" s="242" t="str">
        <f>IF(ISBLANK(Regressions!A67), " ", Regressions!A67)</f>
        <v>Bhutan</v>
      </c>
      <c r="B57" s="237">
        <f>IF(ISBLANK(Regressions!B67), " ", Regressions!B67)</f>
        <v>2002</v>
      </c>
      <c r="C57" s="240" t="str">
        <f>IF(ISBLANK(Regressions!C67), " ", Regressions!C67)</f>
        <v>Pre-primary</v>
      </c>
      <c r="D57" s="244">
        <f>IF(ISBLANK(Regressions!D67), " ", Regressions!D67)</f>
        <v>30978</v>
      </c>
      <c r="E57" s="430" t="e">
        <f>IF(ISNUMBER(Regressions!E67),ROUND(Regressions!E67, 1), NA())</f>
        <v>#N/A</v>
      </c>
      <c r="F57" s="316" t="e">
        <f>IF(ISNUMBER(Regressions!F67),ROUND(Regressions!F67, 1), NA())</f>
        <v>#N/A</v>
      </c>
      <c r="G57" s="431" t="e">
        <f>IF(ISNUMBER(Regressions!G67),ROUND(Regressions!G67, 1), NA())</f>
        <v>#N/A</v>
      </c>
      <c r="H57" s="432" t="e">
        <f>IF(ISNUMBER(Regressions!H67),ROUND(Regressions!H67, 1), NA())</f>
        <v>#N/A</v>
      </c>
      <c r="I57" s="433" t="e">
        <f>IF(ISNUMBER(Regressions!I67),ROUND(Regressions!I67, 1), NA())</f>
        <v>#N/A</v>
      </c>
      <c r="J57" s="434" t="e">
        <f>IF(ISNUMBER(Regressions!J67),ROUND(Regressions!J67, 1), NA())</f>
        <v>#N/A</v>
      </c>
      <c r="K57" s="316" t="e">
        <f>IF(ISNUMBER(Regressions!K67),ROUND(Regressions!K67, 1), NA())</f>
        <v>#N/A</v>
      </c>
      <c r="L57" s="435" t="e">
        <f>IF(ISNUMBER(Regressions!L67),ROUND(Regressions!L67, 1), NA())</f>
        <v>#N/A</v>
      </c>
      <c r="M57" s="432" t="e">
        <f>IF(ISNUMBER(Regressions!M67),ROUND(Regressions!M67, 1), NA())</f>
        <v>#N/A</v>
      </c>
      <c r="N57" s="436" t="e">
        <f>IF(ISNUMBER(Regressions!N67),ROUND(Regressions!N67, 1), NA())</f>
        <v>#N/A</v>
      </c>
      <c r="O57" s="430" t="e">
        <f>IF(ISNUMBER(Regressions!O67),ROUND(Regressions!O67, 1), NA())</f>
        <v>#N/A</v>
      </c>
      <c r="P57" s="316" t="e">
        <f>IF(ISNUMBER(Regressions!P67),ROUND(Regressions!P67, 1), NA())</f>
        <v>#N/A</v>
      </c>
      <c r="Q57" s="437" t="e">
        <f>IF(ISNUMBER(Regressions!Q67),ROUND(Regressions!Q67, 1), NA())</f>
        <v>#N/A</v>
      </c>
      <c r="R57" s="432" t="e">
        <f>IF(ISNUMBER(Regressions!R67),ROUND(Regressions!R67, 1), NA())</f>
        <v>#N/A</v>
      </c>
      <c r="S57" s="433" t="e">
        <f>IF(ISNUMBER(Regressions!S67),ROUND(Regressions!S67, 1), NA())</f>
        <v>#N/A</v>
      </c>
    </row>
    <row r="58" x14ac:dyDescent="0.2">
      <c r="A58" s="242" t="str">
        <f>IF(ISBLANK(Regressions!A68), " ", Regressions!A68)</f>
        <v>Bhutan</v>
      </c>
      <c r="B58" s="237">
        <f>IF(ISBLANK(Regressions!B68), " ", Regressions!B68)</f>
        <v>2003</v>
      </c>
      <c r="C58" s="240" t="str">
        <f>IF(ISBLANK(Regressions!C68), " ", Regressions!C68)</f>
        <v>Pre-primary</v>
      </c>
      <c r="D58" s="244">
        <f>IF(ISBLANK(Regressions!D68), " ", Regressions!D68)</f>
        <v>30706</v>
      </c>
      <c r="E58" s="430" t="e">
        <f>IF(ISNUMBER(Regressions!E68),ROUND(Regressions!E68, 1), NA())</f>
        <v>#N/A</v>
      </c>
      <c r="F58" s="316" t="e">
        <f>IF(ISNUMBER(Regressions!F68),ROUND(Regressions!F68, 1), NA())</f>
        <v>#N/A</v>
      </c>
      <c r="G58" s="431" t="e">
        <f>IF(ISNUMBER(Regressions!G68),ROUND(Regressions!G68, 1), NA())</f>
        <v>#N/A</v>
      </c>
      <c r="H58" s="432" t="e">
        <f>IF(ISNUMBER(Regressions!H68),ROUND(Regressions!H68, 1), NA())</f>
        <v>#N/A</v>
      </c>
      <c r="I58" s="433" t="e">
        <f>IF(ISNUMBER(Regressions!I68),ROUND(Regressions!I68, 1), NA())</f>
        <v>#N/A</v>
      </c>
      <c r="J58" s="434" t="e">
        <f>IF(ISNUMBER(Regressions!J68),ROUND(Regressions!J68, 1), NA())</f>
        <v>#N/A</v>
      </c>
      <c r="K58" s="316" t="e">
        <f>IF(ISNUMBER(Regressions!K68),ROUND(Regressions!K68, 1), NA())</f>
        <v>#N/A</v>
      </c>
      <c r="L58" s="435" t="e">
        <f>IF(ISNUMBER(Regressions!L68),ROUND(Regressions!L68, 1), NA())</f>
        <v>#N/A</v>
      </c>
      <c r="M58" s="432" t="e">
        <f>IF(ISNUMBER(Regressions!M68),ROUND(Regressions!M68, 1), NA())</f>
        <v>#N/A</v>
      </c>
      <c r="N58" s="436" t="e">
        <f>IF(ISNUMBER(Regressions!N68),ROUND(Regressions!N68, 1), NA())</f>
        <v>#N/A</v>
      </c>
      <c r="O58" s="430" t="e">
        <f>IF(ISNUMBER(Regressions!O68),ROUND(Regressions!O68, 1), NA())</f>
        <v>#N/A</v>
      </c>
      <c r="P58" s="316" t="e">
        <f>IF(ISNUMBER(Regressions!P68),ROUND(Regressions!P68, 1), NA())</f>
        <v>#N/A</v>
      </c>
      <c r="Q58" s="437" t="e">
        <f>IF(ISNUMBER(Regressions!Q68),ROUND(Regressions!Q68, 1), NA())</f>
        <v>#N/A</v>
      </c>
      <c r="R58" s="432" t="e">
        <f>IF(ISNUMBER(Regressions!R68),ROUND(Regressions!R68, 1), NA())</f>
        <v>#N/A</v>
      </c>
      <c r="S58" s="433" t="e">
        <f>IF(ISNUMBER(Regressions!S68),ROUND(Regressions!S68, 1), NA())</f>
        <v>#N/A</v>
      </c>
    </row>
    <row r="59" x14ac:dyDescent="0.2">
      <c r="A59" s="242" t="str">
        <f>IF(ISBLANK(Regressions!A69), " ", Regressions!A69)</f>
        <v>Bhutan</v>
      </c>
      <c r="B59" s="237">
        <f>IF(ISBLANK(Regressions!B69), " ", Regressions!B69)</f>
        <v>2004</v>
      </c>
      <c r="C59" s="240" t="str">
        <f>IF(ISBLANK(Regressions!C69), " ", Regressions!C69)</f>
        <v>Pre-primary</v>
      </c>
      <c r="D59" s="244">
        <f>IF(ISBLANK(Regressions!D69), " ", Regressions!D69)</f>
        <v>30376</v>
      </c>
      <c r="E59" s="430" t="e">
        <f>IF(ISNUMBER(Regressions!E69),ROUND(Regressions!E69, 1), NA())</f>
        <v>#N/A</v>
      </c>
      <c r="F59" s="316" t="e">
        <f>IF(ISNUMBER(Regressions!F69),ROUND(Regressions!F69, 1), NA())</f>
        <v>#N/A</v>
      </c>
      <c r="G59" s="431" t="e">
        <f>IF(ISNUMBER(Regressions!G69),ROUND(Regressions!G69, 1), NA())</f>
        <v>#N/A</v>
      </c>
      <c r="H59" s="432" t="e">
        <f>IF(ISNUMBER(Regressions!H69),ROUND(Regressions!H69, 1), NA())</f>
        <v>#N/A</v>
      </c>
      <c r="I59" s="433" t="e">
        <f>IF(ISNUMBER(Regressions!I69),ROUND(Regressions!I69, 1), NA())</f>
        <v>#N/A</v>
      </c>
      <c r="J59" s="434" t="e">
        <f>IF(ISNUMBER(Regressions!J69),ROUND(Regressions!J69, 1), NA())</f>
        <v>#N/A</v>
      </c>
      <c r="K59" s="316" t="e">
        <f>IF(ISNUMBER(Regressions!K69),ROUND(Regressions!K69, 1), NA())</f>
        <v>#N/A</v>
      </c>
      <c r="L59" s="435" t="e">
        <f>IF(ISNUMBER(Regressions!L69),ROUND(Regressions!L69, 1), NA())</f>
        <v>#N/A</v>
      </c>
      <c r="M59" s="432" t="e">
        <f>IF(ISNUMBER(Regressions!M69),ROUND(Regressions!M69, 1), NA())</f>
        <v>#N/A</v>
      </c>
      <c r="N59" s="436" t="e">
        <f>IF(ISNUMBER(Regressions!N69),ROUND(Regressions!N69, 1), NA())</f>
        <v>#N/A</v>
      </c>
      <c r="O59" s="430" t="e">
        <f>IF(ISNUMBER(Regressions!O69),ROUND(Regressions!O69, 1), NA())</f>
        <v>#N/A</v>
      </c>
      <c r="P59" s="316" t="e">
        <f>IF(ISNUMBER(Regressions!P69),ROUND(Regressions!P69, 1), NA())</f>
        <v>#N/A</v>
      </c>
      <c r="Q59" s="437" t="e">
        <f>IF(ISNUMBER(Regressions!Q69),ROUND(Regressions!Q69, 1), NA())</f>
        <v>#N/A</v>
      </c>
      <c r="R59" s="432" t="e">
        <f>IF(ISNUMBER(Regressions!R69),ROUND(Regressions!R69, 1), NA())</f>
        <v>#N/A</v>
      </c>
      <c r="S59" s="433" t="e">
        <f>IF(ISNUMBER(Regressions!S69),ROUND(Regressions!S69, 1), NA())</f>
        <v>#N/A</v>
      </c>
    </row>
    <row r="60" x14ac:dyDescent="0.2">
      <c r="A60" s="242" t="str">
        <f>IF(ISBLANK(Regressions!A70), " ", Regressions!A70)</f>
        <v>Bhutan</v>
      </c>
      <c r="B60" s="237">
        <f>IF(ISBLANK(Regressions!B70), " ", Regressions!B70)</f>
        <v>2005</v>
      </c>
      <c r="C60" s="240" t="str">
        <f>IF(ISBLANK(Regressions!C70), " ", Regressions!C70)</f>
        <v>Pre-primary</v>
      </c>
      <c r="D60" s="244">
        <f>IF(ISBLANK(Regressions!D70), " ", Regressions!D70)</f>
        <v>29914</v>
      </c>
      <c r="E60" s="430" t="e">
        <f>IF(ISNUMBER(Regressions!E70),ROUND(Regressions!E70, 1), NA())</f>
        <v>#N/A</v>
      </c>
      <c r="F60" s="316" t="e">
        <f>IF(ISNUMBER(Regressions!F70),ROUND(Regressions!F70, 1), NA())</f>
        <v>#N/A</v>
      </c>
      <c r="G60" s="431" t="e">
        <f>IF(ISNUMBER(Regressions!G70),ROUND(Regressions!G70, 1), NA())</f>
        <v>#N/A</v>
      </c>
      <c r="H60" s="432" t="e">
        <f>IF(ISNUMBER(Regressions!H70),ROUND(Regressions!H70, 1), NA())</f>
        <v>#N/A</v>
      </c>
      <c r="I60" s="433" t="e">
        <f>IF(ISNUMBER(Regressions!I70),ROUND(Regressions!I70, 1), NA())</f>
        <v>#N/A</v>
      </c>
      <c r="J60" s="434" t="e">
        <f>IF(ISNUMBER(Regressions!J70),ROUND(Regressions!J70, 1), NA())</f>
        <v>#N/A</v>
      </c>
      <c r="K60" s="316" t="e">
        <f>IF(ISNUMBER(Regressions!K70),ROUND(Regressions!K70, 1), NA())</f>
        <v>#N/A</v>
      </c>
      <c r="L60" s="435" t="e">
        <f>IF(ISNUMBER(Regressions!L70),ROUND(Regressions!L70, 1), NA())</f>
        <v>#N/A</v>
      </c>
      <c r="M60" s="432" t="e">
        <f>IF(ISNUMBER(Regressions!M70),ROUND(Regressions!M70, 1), NA())</f>
        <v>#N/A</v>
      </c>
      <c r="N60" s="436" t="e">
        <f>IF(ISNUMBER(Regressions!N70),ROUND(Regressions!N70, 1), NA())</f>
        <v>#N/A</v>
      </c>
      <c r="O60" s="430" t="e">
        <f>IF(ISNUMBER(Regressions!O70),ROUND(Regressions!O70, 1), NA())</f>
        <v>#N/A</v>
      </c>
      <c r="P60" s="316" t="e">
        <f>IF(ISNUMBER(Regressions!P70),ROUND(Regressions!P70, 1), NA())</f>
        <v>#N/A</v>
      </c>
      <c r="Q60" s="437" t="e">
        <f>IF(ISNUMBER(Regressions!Q70),ROUND(Regressions!Q70, 1), NA())</f>
        <v>#N/A</v>
      </c>
      <c r="R60" s="432" t="e">
        <f>IF(ISNUMBER(Regressions!R70),ROUND(Regressions!R70, 1), NA())</f>
        <v>#N/A</v>
      </c>
      <c r="S60" s="433" t="e">
        <f>IF(ISNUMBER(Regressions!S70),ROUND(Regressions!S70, 1), NA())</f>
        <v>#N/A</v>
      </c>
    </row>
    <row r="61" x14ac:dyDescent="0.2">
      <c r="A61" s="242" t="str">
        <f>IF(ISBLANK(Regressions!A71), " ", Regressions!A71)</f>
        <v>Bhutan</v>
      </c>
      <c r="B61" s="237">
        <f>IF(ISBLANK(Regressions!B71), " ", Regressions!B71)</f>
        <v>2006</v>
      </c>
      <c r="C61" s="240" t="str">
        <f>IF(ISBLANK(Regressions!C71), " ", Regressions!C71)</f>
        <v>Pre-primary</v>
      </c>
      <c r="D61" s="244">
        <f>IF(ISBLANK(Regressions!D71), " ", Regressions!D71)</f>
        <v>29647</v>
      </c>
      <c r="E61" s="430" t="e">
        <f>IF(ISNUMBER(Regressions!E71),ROUND(Regressions!E71, 1), NA())</f>
        <v>#N/A</v>
      </c>
      <c r="F61" s="316" t="e">
        <f>IF(ISNUMBER(Regressions!F71),ROUND(Regressions!F71, 1), NA())</f>
        <v>#N/A</v>
      </c>
      <c r="G61" s="431" t="e">
        <f>IF(ISNUMBER(Regressions!G71),ROUND(Regressions!G71, 1), NA())</f>
        <v>#N/A</v>
      </c>
      <c r="H61" s="432" t="e">
        <f>IF(ISNUMBER(Regressions!H71),ROUND(Regressions!H71, 1), NA())</f>
        <v>#N/A</v>
      </c>
      <c r="I61" s="433" t="e">
        <f>IF(ISNUMBER(Regressions!I71),ROUND(Regressions!I71, 1), NA())</f>
        <v>#N/A</v>
      </c>
      <c r="J61" s="434" t="e">
        <f>IF(ISNUMBER(Regressions!J71),ROUND(Regressions!J71, 1), NA())</f>
        <v>#N/A</v>
      </c>
      <c r="K61" s="316" t="e">
        <f>IF(ISNUMBER(Regressions!K71),ROUND(Regressions!K71, 1), NA())</f>
        <v>#N/A</v>
      </c>
      <c r="L61" s="435" t="e">
        <f>IF(ISNUMBER(Regressions!L71),ROUND(Regressions!L71, 1), NA())</f>
        <v>#N/A</v>
      </c>
      <c r="M61" s="432" t="e">
        <f>IF(ISNUMBER(Regressions!M71),ROUND(Regressions!M71, 1), NA())</f>
        <v>#N/A</v>
      </c>
      <c r="N61" s="436" t="e">
        <f>IF(ISNUMBER(Regressions!N71),ROUND(Regressions!N71, 1), NA())</f>
        <v>#N/A</v>
      </c>
      <c r="O61" s="430" t="e">
        <f>IF(ISNUMBER(Regressions!O71),ROUND(Regressions!O71, 1), NA())</f>
        <v>#N/A</v>
      </c>
      <c r="P61" s="316" t="e">
        <f>IF(ISNUMBER(Regressions!P71),ROUND(Regressions!P71, 1), NA())</f>
        <v>#N/A</v>
      </c>
      <c r="Q61" s="437" t="e">
        <f>IF(ISNUMBER(Regressions!Q71),ROUND(Regressions!Q71, 1), NA())</f>
        <v>#N/A</v>
      </c>
      <c r="R61" s="432" t="e">
        <f>IF(ISNUMBER(Regressions!R71),ROUND(Regressions!R71, 1), NA())</f>
        <v>#N/A</v>
      </c>
      <c r="S61" s="433" t="e">
        <f>IF(ISNUMBER(Regressions!S71),ROUND(Regressions!S71, 1), NA())</f>
        <v>#N/A</v>
      </c>
    </row>
    <row r="62" x14ac:dyDescent="0.2">
      <c r="A62" s="242" t="str">
        <f>IF(ISBLANK(Regressions!A72), " ", Regressions!A72)</f>
        <v>Bhutan</v>
      </c>
      <c r="B62" s="237">
        <f>IF(ISBLANK(Regressions!B72), " ", Regressions!B72)</f>
        <v>2007</v>
      </c>
      <c r="C62" s="240" t="str">
        <f>IF(ISBLANK(Regressions!C72), " ", Regressions!C72)</f>
        <v>Pre-primary</v>
      </c>
      <c r="D62" s="244">
        <f>IF(ISBLANK(Regressions!D72), " ", Regressions!D72)</f>
        <v>29352</v>
      </c>
      <c r="E62" s="430" t="e">
        <f>IF(ISNUMBER(Regressions!E72),ROUND(Regressions!E72, 1), NA())</f>
        <v>#N/A</v>
      </c>
      <c r="F62" s="316" t="e">
        <f>IF(ISNUMBER(Regressions!F72),ROUND(Regressions!F72, 1), NA())</f>
        <v>#N/A</v>
      </c>
      <c r="G62" s="431" t="e">
        <f>IF(ISNUMBER(Regressions!G72),ROUND(Regressions!G72, 1), NA())</f>
        <v>#N/A</v>
      </c>
      <c r="H62" s="432" t="e">
        <f>IF(ISNUMBER(Regressions!H72),ROUND(Regressions!H72, 1), NA())</f>
        <v>#N/A</v>
      </c>
      <c r="I62" s="433" t="e">
        <f>IF(ISNUMBER(Regressions!I72),ROUND(Regressions!I72, 1), NA())</f>
        <v>#N/A</v>
      </c>
      <c r="J62" s="434" t="e">
        <f>IF(ISNUMBER(Regressions!J72),ROUND(Regressions!J72, 1), NA())</f>
        <v>#N/A</v>
      </c>
      <c r="K62" s="316" t="e">
        <f>IF(ISNUMBER(Regressions!K72),ROUND(Regressions!K72, 1), NA())</f>
        <v>#N/A</v>
      </c>
      <c r="L62" s="435" t="e">
        <f>IF(ISNUMBER(Regressions!L72),ROUND(Regressions!L72, 1), NA())</f>
        <v>#N/A</v>
      </c>
      <c r="M62" s="432" t="e">
        <f>IF(ISNUMBER(Regressions!M72),ROUND(Regressions!M72, 1), NA())</f>
        <v>#N/A</v>
      </c>
      <c r="N62" s="436" t="e">
        <f>IF(ISNUMBER(Regressions!N72),ROUND(Regressions!N72, 1), NA())</f>
        <v>#N/A</v>
      </c>
      <c r="O62" s="430" t="e">
        <f>IF(ISNUMBER(Regressions!O72),ROUND(Regressions!O72, 1), NA())</f>
        <v>#N/A</v>
      </c>
      <c r="P62" s="316" t="e">
        <f>IF(ISNUMBER(Regressions!P72),ROUND(Regressions!P72, 1), NA())</f>
        <v>#N/A</v>
      </c>
      <c r="Q62" s="437" t="e">
        <f>IF(ISNUMBER(Regressions!Q72),ROUND(Regressions!Q72, 1), NA())</f>
        <v>#N/A</v>
      </c>
      <c r="R62" s="432" t="e">
        <f>IF(ISNUMBER(Regressions!R72),ROUND(Regressions!R72, 1), NA())</f>
        <v>#N/A</v>
      </c>
      <c r="S62" s="433" t="e">
        <f>IF(ISNUMBER(Regressions!S72),ROUND(Regressions!S72, 1), NA())</f>
        <v>#N/A</v>
      </c>
    </row>
    <row r="63" x14ac:dyDescent="0.2">
      <c r="A63" s="242" t="str">
        <f>IF(ISBLANK(Regressions!A73), " ", Regressions!A73)</f>
        <v>Bhutan</v>
      </c>
      <c r="B63" s="237">
        <f>IF(ISBLANK(Regressions!B73), " ", Regressions!B73)</f>
        <v>2008</v>
      </c>
      <c r="C63" s="240" t="str">
        <f>IF(ISBLANK(Regressions!C73), " ", Regressions!C73)</f>
        <v>Pre-primary</v>
      </c>
      <c r="D63" s="244">
        <f>IF(ISBLANK(Regressions!D73), " ", Regressions!D73)</f>
        <v>29073</v>
      </c>
      <c r="E63" s="430" t="e">
        <f>IF(ISNUMBER(Regressions!E73),ROUND(Regressions!E73, 1), NA())</f>
        <v>#N/A</v>
      </c>
      <c r="F63" s="316" t="e">
        <f>IF(ISNUMBER(Regressions!F73),ROUND(Regressions!F73, 1), NA())</f>
        <v>#N/A</v>
      </c>
      <c r="G63" s="431" t="e">
        <f>IF(ISNUMBER(Regressions!G73),ROUND(Regressions!G73, 1), NA())</f>
        <v>#N/A</v>
      </c>
      <c r="H63" s="432" t="e">
        <f>IF(ISNUMBER(Regressions!H73),ROUND(Regressions!H73, 1), NA())</f>
        <v>#N/A</v>
      </c>
      <c r="I63" s="433" t="e">
        <f>IF(ISNUMBER(Regressions!I73),ROUND(Regressions!I73, 1), NA())</f>
        <v>#N/A</v>
      </c>
      <c r="J63" s="434" t="e">
        <f>IF(ISNUMBER(Regressions!J73),ROUND(Regressions!J73, 1), NA())</f>
        <v>#N/A</v>
      </c>
      <c r="K63" s="316" t="e">
        <f>IF(ISNUMBER(Regressions!K73),ROUND(Regressions!K73, 1), NA())</f>
        <v>#N/A</v>
      </c>
      <c r="L63" s="435" t="e">
        <f>IF(ISNUMBER(Regressions!L73),ROUND(Regressions!L73, 1), NA())</f>
        <v>#N/A</v>
      </c>
      <c r="M63" s="432" t="e">
        <f>IF(ISNUMBER(Regressions!M73),ROUND(Regressions!M73, 1), NA())</f>
        <v>#N/A</v>
      </c>
      <c r="N63" s="436" t="e">
        <f>IF(ISNUMBER(Regressions!N73),ROUND(Regressions!N73, 1), NA())</f>
        <v>#N/A</v>
      </c>
      <c r="O63" s="430" t="e">
        <f>IF(ISNUMBER(Regressions!O73),ROUND(Regressions!O73, 1), NA())</f>
        <v>#N/A</v>
      </c>
      <c r="P63" s="316" t="e">
        <f>IF(ISNUMBER(Regressions!P73),ROUND(Regressions!P73, 1), NA())</f>
        <v>#N/A</v>
      </c>
      <c r="Q63" s="437" t="e">
        <f>IF(ISNUMBER(Regressions!Q73),ROUND(Regressions!Q73, 1), NA())</f>
        <v>#N/A</v>
      </c>
      <c r="R63" s="432" t="e">
        <f>IF(ISNUMBER(Regressions!R73),ROUND(Regressions!R73, 1), NA())</f>
        <v>#N/A</v>
      </c>
      <c r="S63" s="433" t="e">
        <f>IF(ISNUMBER(Regressions!S73),ROUND(Regressions!S73, 1), NA())</f>
        <v>#N/A</v>
      </c>
    </row>
    <row r="64" x14ac:dyDescent="0.2">
      <c r="A64" s="242" t="str">
        <f>IF(ISBLANK(Regressions!A74), " ", Regressions!A74)</f>
        <v>Bhutan</v>
      </c>
      <c r="B64" s="237">
        <f>IF(ISBLANK(Regressions!B74), " ", Regressions!B74)</f>
        <v>2009</v>
      </c>
      <c r="C64" s="240" t="str">
        <f>IF(ISBLANK(Regressions!C74), " ", Regressions!C74)</f>
        <v>Pre-primary</v>
      </c>
      <c r="D64" s="244">
        <f>IF(ISBLANK(Regressions!D74), " ", Regressions!D74)</f>
        <v>28868</v>
      </c>
      <c r="E64" s="430" t="e">
        <f>IF(ISNUMBER(Regressions!E74),ROUND(Regressions!E74, 1), NA())</f>
        <v>#N/A</v>
      </c>
      <c r="F64" s="316" t="e">
        <f>IF(ISNUMBER(Regressions!F74),ROUND(Regressions!F74, 1), NA())</f>
        <v>#N/A</v>
      </c>
      <c r="G64" s="431" t="e">
        <f>IF(ISNUMBER(Regressions!G74),ROUND(Regressions!G74, 1), NA())</f>
        <v>#N/A</v>
      </c>
      <c r="H64" s="432" t="e">
        <f>IF(ISNUMBER(Regressions!H74),ROUND(Regressions!H74, 1), NA())</f>
        <v>#N/A</v>
      </c>
      <c r="I64" s="433" t="e">
        <f>IF(ISNUMBER(Regressions!I74),ROUND(Regressions!I74, 1), NA())</f>
        <v>#N/A</v>
      </c>
      <c r="J64" s="434" t="e">
        <f>IF(ISNUMBER(Regressions!J74),ROUND(Regressions!J74, 1), NA())</f>
        <v>#N/A</v>
      </c>
      <c r="K64" s="316" t="e">
        <f>IF(ISNUMBER(Regressions!K74),ROUND(Regressions!K74, 1), NA())</f>
        <v>#N/A</v>
      </c>
      <c r="L64" s="435" t="e">
        <f>IF(ISNUMBER(Regressions!L74),ROUND(Regressions!L74, 1), NA())</f>
        <v>#N/A</v>
      </c>
      <c r="M64" s="432" t="e">
        <f>IF(ISNUMBER(Regressions!M74),ROUND(Regressions!M74, 1), NA())</f>
        <v>#N/A</v>
      </c>
      <c r="N64" s="436" t="e">
        <f>IF(ISNUMBER(Regressions!N74),ROUND(Regressions!N74, 1), NA())</f>
        <v>#N/A</v>
      </c>
      <c r="O64" s="430" t="e">
        <f>IF(ISNUMBER(Regressions!O74),ROUND(Regressions!O74, 1), NA())</f>
        <v>#N/A</v>
      </c>
      <c r="P64" s="316" t="e">
        <f>IF(ISNUMBER(Regressions!P74),ROUND(Regressions!P74, 1), NA())</f>
        <v>#N/A</v>
      </c>
      <c r="Q64" s="437" t="e">
        <f>IF(ISNUMBER(Regressions!Q74),ROUND(Regressions!Q74, 1), NA())</f>
        <v>#N/A</v>
      </c>
      <c r="R64" s="432" t="e">
        <f>IF(ISNUMBER(Regressions!R74),ROUND(Regressions!R74, 1), NA())</f>
        <v>#N/A</v>
      </c>
      <c r="S64" s="433" t="e">
        <f>IF(ISNUMBER(Regressions!S74),ROUND(Regressions!S74, 1), NA())</f>
        <v>#N/A</v>
      </c>
    </row>
    <row r="65" x14ac:dyDescent="0.2">
      <c r="A65" s="242" t="str">
        <f>IF(ISBLANK(Regressions!A75), " ", Regressions!A75)</f>
        <v>Bhutan</v>
      </c>
      <c r="B65" s="237">
        <f>IF(ISBLANK(Regressions!B75), " ", Regressions!B75)</f>
        <v>2010</v>
      </c>
      <c r="C65" s="240" t="str">
        <f>IF(ISBLANK(Regressions!C75), " ", Regressions!C75)</f>
        <v>Pre-primary</v>
      </c>
      <c r="D65" s="244">
        <f>IF(ISBLANK(Regressions!D75), " ", Regressions!D75)</f>
        <v>28789</v>
      </c>
      <c r="E65" s="430" t="e">
        <f>IF(ISNUMBER(Regressions!E75),ROUND(Regressions!E75, 1), NA())</f>
        <v>#N/A</v>
      </c>
      <c r="F65" s="316" t="e">
        <f>IF(ISNUMBER(Regressions!F75),ROUND(Regressions!F75, 1), NA())</f>
        <v>#N/A</v>
      </c>
      <c r="G65" s="431" t="e">
        <f>IF(ISNUMBER(Regressions!G75),ROUND(Regressions!G75, 1), NA())</f>
        <v>#N/A</v>
      </c>
      <c r="H65" s="432" t="e">
        <f>IF(ISNUMBER(Regressions!H75),ROUND(Regressions!H75, 1), NA())</f>
        <v>#N/A</v>
      </c>
      <c r="I65" s="433" t="e">
        <f>IF(ISNUMBER(Regressions!I75),ROUND(Regressions!I75, 1), NA())</f>
        <v>#N/A</v>
      </c>
      <c r="J65" s="434" t="e">
        <f>IF(ISNUMBER(Regressions!J75),ROUND(Regressions!J75, 1), NA())</f>
        <v>#N/A</v>
      </c>
      <c r="K65" s="316" t="e">
        <f>IF(ISNUMBER(Regressions!K75),ROUND(Regressions!K75, 1), NA())</f>
        <v>#N/A</v>
      </c>
      <c r="L65" s="435" t="e">
        <f>IF(ISNUMBER(Regressions!L75),ROUND(Regressions!L75, 1), NA())</f>
        <v>#N/A</v>
      </c>
      <c r="M65" s="432" t="e">
        <f>IF(ISNUMBER(Regressions!M75),ROUND(Regressions!M75, 1), NA())</f>
        <v>#N/A</v>
      </c>
      <c r="N65" s="436" t="e">
        <f>IF(ISNUMBER(Regressions!N75),ROUND(Regressions!N75, 1), NA())</f>
        <v>#N/A</v>
      </c>
      <c r="O65" s="430" t="e">
        <f>IF(ISNUMBER(Regressions!O75),ROUND(Regressions!O75, 1), NA())</f>
        <v>#N/A</v>
      </c>
      <c r="P65" s="316" t="e">
        <f>IF(ISNUMBER(Regressions!P75),ROUND(Regressions!P75, 1), NA())</f>
        <v>#N/A</v>
      </c>
      <c r="Q65" s="437" t="e">
        <f>IF(ISNUMBER(Regressions!Q75),ROUND(Regressions!Q75, 1), NA())</f>
        <v>#N/A</v>
      </c>
      <c r="R65" s="432" t="e">
        <f>IF(ISNUMBER(Regressions!R75),ROUND(Regressions!R75, 1), NA())</f>
        <v>#N/A</v>
      </c>
      <c r="S65" s="433" t="e">
        <f>IF(ISNUMBER(Regressions!S75),ROUND(Regressions!S75, 1), NA())</f>
        <v>#N/A</v>
      </c>
    </row>
    <row r="66" x14ac:dyDescent="0.2">
      <c r="A66" s="242" t="str">
        <f>IF(ISBLANK(Regressions!A76), " ", Regressions!A76)</f>
        <v>Bhutan</v>
      </c>
      <c r="B66" s="237">
        <f>IF(ISBLANK(Regressions!B76), " ", Regressions!B76)</f>
        <v>2011</v>
      </c>
      <c r="C66" s="240" t="str">
        <f>IF(ISBLANK(Regressions!C76), " ", Regressions!C76)</f>
        <v>Pre-primary</v>
      </c>
      <c r="D66" s="244">
        <f>IF(ISBLANK(Regressions!D76), " ", Regressions!D76)</f>
        <v>28928</v>
      </c>
      <c r="E66" s="430" t="e">
        <f>IF(ISNUMBER(Regressions!E76),ROUND(Regressions!E76, 1), NA())</f>
        <v>#N/A</v>
      </c>
      <c r="F66" s="316" t="e">
        <f>IF(ISNUMBER(Regressions!F76),ROUND(Regressions!F76, 1), NA())</f>
        <v>#N/A</v>
      </c>
      <c r="G66" s="431" t="e">
        <f>IF(ISNUMBER(Regressions!G76),ROUND(Regressions!G76, 1), NA())</f>
        <v>#N/A</v>
      </c>
      <c r="H66" s="432" t="e">
        <f>IF(ISNUMBER(Regressions!H76),ROUND(Regressions!H76, 1), NA())</f>
        <v>#N/A</v>
      </c>
      <c r="I66" s="433" t="e">
        <f>IF(ISNUMBER(Regressions!I76),ROUND(Regressions!I76, 1), NA())</f>
        <v>#N/A</v>
      </c>
      <c r="J66" s="434" t="e">
        <f>IF(ISNUMBER(Regressions!J76),ROUND(Regressions!J76, 1), NA())</f>
        <v>#N/A</v>
      </c>
      <c r="K66" s="316" t="e">
        <f>IF(ISNUMBER(Regressions!K76),ROUND(Regressions!K76, 1), NA())</f>
        <v>#N/A</v>
      </c>
      <c r="L66" s="435" t="e">
        <f>IF(ISNUMBER(Regressions!L76),ROUND(Regressions!L76, 1), NA())</f>
        <v>#N/A</v>
      </c>
      <c r="M66" s="432" t="e">
        <f>IF(ISNUMBER(Regressions!M76),ROUND(Regressions!M76, 1), NA())</f>
        <v>#N/A</v>
      </c>
      <c r="N66" s="436" t="e">
        <f>IF(ISNUMBER(Regressions!N76),ROUND(Regressions!N76, 1), NA())</f>
        <v>#N/A</v>
      </c>
      <c r="O66" s="430" t="e">
        <f>IF(ISNUMBER(Regressions!O76),ROUND(Regressions!O76, 1), NA())</f>
        <v>#N/A</v>
      </c>
      <c r="P66" s="316" t="e">
        <f>IF(ISNUMBER(Regressions!P76),ROUND(Regressions!P76, 1), NA())</f>
        <v>#N/A</v>
      </c>
      <c r="Q66" s="437" t="e">
        <f>IF(ISNUMBER(Regressions!Q76),ROUND(Regressions!Q76, 1), NA())</f>
        <v>#N/A</v>
      </c>
      <c r="R66" s="432" t="e">
        <f>IF(ISNUMBER(Regressions!R76),ROUND(Regressions!R76, 1), NA())</f>
        <v>#N/A</v>
      </c>
      <c r="S66" s="433" t="e">
        <f>IF(ISNUMBER(Regressions!S76),ROUND(Regressions!S76, 1), NA())</f>
        <v>#N/A</v>
      </c>
    </row>
    <row r="67" x14ac:dyDescent="0.2">
      <c r="A67" s="242" t="str">
        <f>IF(ISBLANK(Regressions!A77), " ", Regressions!A77)</f>
        <v>Bhutan</v>
      </c>
      <c r="B67" s="237">
        <f>IF(ISBLANK(Regressions!B77), " ", Regressions!B77)</f>
        <v>2012</v>
      </c>
      <c r="C67" s="240" t="str">
        <f>IF(ISBLANK(Regressions!C77), " ", Regressions!C77)</f>
        <v>Pre-primary</v>
      </c>
      <c r="D67" s="244">
        <f>IF(ISBLANK(Regressions!D77), " ", Regressions!D77)</f>
        <v>29159</v>
      </c>
      <c r="E67" s="430" t="e">
        <f>IF(ISNUMBER(Regressions!E77),ROUND(Regressions!E77, 1), NA())</f>
        <v>#N/A</v>
      </c>
      <c r="F67" s="316" t="e">
        <f>IF(ISNUMBER(Regressions!F77),ROUND(Regressions!F77, 1), NA())</f>
        <v>#N/A</v>
      </c>
      <c r="G67" s="431" t="e">
        <f>IF(ISNUMBER(Regressions!G77),ROUND(Regressions!G77, 1), NA())</f>
        <v>#N/A</v>
      </c>
      <c r="H67" s="432" t="e">
        <f>IF(ISNUMBER(Regressions!H77),ROUND(Regressions!H77, 1), NA())</f>
        <v>#N/A</v>
      </c>
      <c r="I67" s="433" t="e">
        <f>IF(ISNUMBER(Regressions!I77),ROUND(Regressions!I77, 1), NA())</f>
        <v>#N/A</v>
      </c>
      <c r="J67" s="434" t="e">
        <f>IF(ISNUMBER(Regressions!J77),ROUND(Regressions!J77, 1), NA())</f>
        <v>#N/A</v>
      </c>
      <c r="K67" s="316" t="e">
        <f>IF(ISNUMBER(Regressions!K77),ROUND(Regressions!K77, 1), NA())</f>
        <v>#N/A</v>
      </c>
      <c r="L67" s="435" t="e">
        <f>IF(ISNUMBER(Regressions!L77),ROUND(Regressions!L77, 1), NA())</f>
        <v>#N/A</v>
      </c>
      <c r="M67" s="432" t="e">
        <f>IF(ISNUMBER(Regressions!M77),ROUND(Regressions!M77, 1), NA())</f>
        <v>#N/A</v>
      </c>
      <c r="N67" s="436" t="e">
        <f>IF(ISNUMBER(Regressions!N77),ROUND(Regressions!N77, 1), NA())</f>
        <v>#N/A</v>
      </c>
      <c r="O67" s="430" t="e">
        <f>IF(ISNUMBER(Regressions!O77),ROUND(Regressions!O77, 1), NA())</f>
        <v>#N/A</v>
      </c>
      <c r="P67" s="316" t="e">
        <f>IF(ISNUMBER(Regressions!P77),ROUND(Regressions!P77, 1), NA())</f>
        <v>#N/A</v>
      </c>
      <c r="Q67" s="437" t="e">
        <f>IF(ISNUMBER(Regressions!Q77),ROUND(Regressions!Q77, 1), NA())</f>
        <v>#N/A</v>
      </c>
      <c r="R67" s="432" t="e">
        <f>IF(ISNUMBER(Regressions!R77),ROUND(Regressions!R77, 1), NA())</f>
        <v>#N/A</v>
      </c>
      <c r="S67" s="433" t="e">
        <f>IF(ISNUMBER(Regressions!S77),ROUND(Regressions!S77, 1), NA())</f>
        <v>#N/A</v>
      </c>
    </row>
    <row r="68" x14ac:dyDescent="0.2">
      <c r="A68" s="242" t="str">
        <f>IF(ISBLANK(Regressions!A78), " ", Regressions!A78)</f>
        <v>Bhutan</v>
      </c>
      <c r="B68" s="237">
        <f>IF(ISBLANK(Regressions!B78), " ", Regressions!B78)</f>
        <v>2013</v>
      </c>
      <c r="C68" s="240" t="str">
        <f>IF(ISBLANK(Regressions!C78), " ", Regressions!C78)</f>
        <v>Pre-primary</v>
      </c>
      <c r="D68" s="244">
        <f>IF(ISBLANK(Regressions!D78), " ", Regressions!D78)</f>
        <v>29374</v>
      </c>
      <c r="E68" s="430" t="e">
        <f>IF(ISNUMBER(Regressions!E78),ROUND(Regressions!E78, 1), NA())</f>
        <v>#N/A</v>
      </c>
      <c r="F68" s="316" t="e">
        <f>IF(ISNUMBER(Regressions!F78),ROUND(Regressions!F78, 1), NA())</f>
        <v>#N/A</v>
      </c>
      <c r="G68" s="431" t="e">
        <f>IF(ISNUMBER(Regressions!G78),ROUND(Regressions!G78, 1), NA())</f>
        <v>#N/A</v>
      </c>
      <c r="H68" s="432" t="e">
        <f>IF(ISNUMBER(Regressions!H78),ROUND(Regressions!H78, 1), NA())</f>
        <v>#N/A</v>
      </c>
      <c r="I68" s="433" t="e">
        <f>IF(ISNUMBER(Regressions!I78),ROUND(Regressions!I78, 1), NA())</f>
        <v>#N/A</v>
      </c>
      <c r="J68" s="434" t="e">
        <f>IF(ISNUMBER(Regressions!J78),ROUND(Regressions!J78, 1), NA())</f>
        <v>#N/A</v>
      </c>
      <c r="K68" s="316" t="e">
        <f>IF(ISNUMBER(Regressions!K78),ROUND(Regressions!K78, 1), NA())</f>
        <v>#N/A</v>
      </c>
      <c r="L68" s="435" t="e">
        <f>IF(ISNUMBER(Regressions!L78),ROUND(Regressions!L78, 1), NA())</f>
        <v>#N/A</v>
      </c>
      <c r="M68" s="432" t="e">
        <f>IF(ISNUMBER(Regressions!M78),ROUND(Regressions!M78, 1), NA())</f>
        <v>#N/A</v>
      </c>
      <c r="N68" s="436" t="e">
        <f>IF(ISNUMBER(Regressions!N78),ROUND(Regressions!N78, 1), NA())</f>
        <v>#N/A</v>
      </c>
      <c r="O68" s="430" t="e">
        <f>IF(ISNUMBER(Regressions!O78),ROUND(Regressions!O78, 1), NA())</f>
        <v>#N/A</v>
      </c>
      <c r="P68" s="316" t="e">
        <f>IF(ISNUMBER(Regressions!P78),ROUND(Regressions!P78, 1), NA())</f>
        <v>#N/A</v>
      </c>
      <c r="Q68" s="437" t="e">
        <f>IF(ISNUMBER(Regressions!Q78),ROUND(Regressions!Q78, 1), NA())</f>
        <v>#N/A</v>
      </c>
      <c r="R68" s="432" t="e">
        <f>IF(ISNUMBER(Regressions!R78),ROUND(Regressions!R78, 1), NA())</f>
        <v>#N/A</v>
      </c>
      <c r="S68" s="433" t="e">
        <f>IF(ISNUMBER(Regressions!S78),ROUND(Regressions!S78, 1), NA())</f>
        <v>#N/A</v>
      </c>
    </row>
    <row r="69" x14ac:dyDescent="0.2">
      <c r="A69" s="242" t="str">
        <f>IF(ISBLANK(Regressions!A79), " ", Regressions!A79)</f>
        <v>Bhutan</v>
      </c>
      <c r="B69" s="237">
        <f>IF(ISBLANK(Regressions!B79), " ", Regressions!B79)</f>
        <v>2014</v>
      </c>
      <c r="C69" s="240" t="str">
        <f>IF(ISBLANK(Regressions!C79), " ", Regressions!C79)</f>
        <v>Pre-primary</v>
      </c>
      <c r="D69" s="244">
        <f>IF(ISBLANK(Regressions!D79), " ", Regressions!D79)</f>
        <v>29430</v>
      </c>
      <c r="E69" s="430" t="e">
        <f>IF(ISNUMBER(Regressions!E79),ROUND(Regressions!E79, 1), NA())</f>
        <v>#N/A</v>
      </c>
      <c r="F69" s="316" t="e">
        <f>IF(ISNUMBER(Regressions!F79),ROUND(Regressions!F79, 1), NA())</f>
        <v>#N/A</v>
      </c>
      <c r="G69" s="431" t="e">
        <f>IF(ISNUMBER(Regressions!G79),ROUND(Regressions!G79, 1), NA())</f>
        <v>#N/A</v>
      </c>
      <c r="H69" s="432" t="e">
        <f>IF(ISNUMBER(Regressions!H79),ROUND(Regressions!H79, 1), NA())</f>
        <v>#N/A</v>
      </c>
      <c r="I69" s="433" t="e">
        <f>IF(ISNUMBER(Regressions!I79),ROUND(Regressions!I79, 1), NA())</f>
        <v>#N/A</v>
      </c>
      <c r="J69" s="434" t="e">
        <f>IF(ISNUMBER(Regressions!J79),ROUND(Regressions!J79, 1), NA())</f>
        <v>#N/A</v>
      </c>
      <c r="K69" s="316" t="e">
        <f>IF(ISNUMBER(Regressions!K79),ROUND(Regressions!K79, 1), NA())</f>
        <v>#N/A</v>
      </c>
      <c r="L69" s="435" t="e">
        <f>IF(ISNUMBER(Regressions!L79),ROUND(Regressions!L79, 1), NA())</f>
        <v>#N/A</v>
      </c>
      <c r="M69" s="432" t="e">
        <f>IF(ISNUMBER(Regressions!M79),ROUND(Regressions!M79, 1), NA())</f>
        <v>#N/A</v>
      </c>
      <c r="N69" s="436" t="e">
        <f>IF(ISNUMBER(Regressions!N79),ROUND(Regressions!N79, 1), NA())</f>
        <v>#N/A</v>
      </c>
      <c r="O69" s="430" t="e">
        <f>IF(ISNUMBER(Regressions!O79),ROUND(Regressions!O79, 1), NA())</f>
        <v>#N/A</v>
      </c>
      <c r="P69" s="316" t="e">
        <f>IF(ISNUMBER(Regressions!P79),ROUND(Regressions!P79, 1), NA())</f>
        <v>#N/A</v>
      </c>
      <c r="Q69" s="437" t="e">
        <f>IF(ISNUMBER(Regressions!Q79),ROUND(Regressions!Q79, 1), NA())</f>
        <v>#N/A</v>
      </c>
      <c r="R69" s="432" t="e">
        <f>IF(ISNUMBER(Regressions!R79),ROUND(Regressions!R79, 1), NA())</f>
        <v>#N/A</v>
      </c>
      <c r="S69" s="433" t="e">
        <f>IF(ISNUMBER(Regressions!S79),ROUND(Regressions!S79, 1), NA())</f>
        <v>#N/A</v>
      </c>
    </row>
    <row r="70" x14ac:dyDescent="0.2">
      <c r="A70" s="242" t="str">
        <f>IF(ISBLANK(Regressions!A80), " ", Regressions!A80)</f>
        <v>Bhutan</v>
      </c>
      <c r="B70" s="237">
        <f>IF(ISBLANK(Regressions!B80), " ", Regressions!B80)</f>
        <v>2015</v>
      </c>
      <c r="C70" s="240" t="str">
        <f>IF(ISBLANK(Regressions!C80), " ", Regressions!C80)</f>
        <v>Pre-primary</v>
      </c>
      <c r="D70" s="244">
        <f>IF(ISBLANK(Regressions!D80), " ", Regressions!D80)</f>
        <v>29163</v>
      </c>
      <c r="E70" s="430" t="e">
        <f>IF(ISNUMBER(Regressions!E80),ROUND(Regressions!E80, 1), NA())</f>
        <v>#N/A</v>
      </c>
      <c r="F70" s="316" t="e">
        <f>IF(ISNUMBER(Regressions!F80),ROUND(Regressions!F80, 1), NA())</f>
        <v>#N/A</v>
      </c>
      <c r="G70" s="431" t="e">
        <f>IF(ISNUMBER(Regressions!G80),ROUND(Regressions!G80, 1), NA())</f>
        <v>#N/A</v>
      </c>
      <c r="H70" s="432" t="e">
        <f>IF(ISNUMBER(Regressions!H80),ROUND(Regressions!H80, 1), NA())</f>
        <v>#N/A</v>
      </c>
      <c r="I70" s="433" t="e">
        <f>IF(ISNUMBER(Regressions!I80),ROUND(Regressions!I80, 1), NA())</f>
        <v>#N/A</v>
      </c>
      <c r="J70" s="434" t="e">
        <f>IF(ISNUMBER(Regressions!J80),ROUND(Regressions!J80, 1), NA())</f>
        <v>#N/A</v>
      </c>
      <c r="K70" s="316" t="e">
        <f>IF(ISNUMBER(Regressions!K80),ROUND(Regressions!K80, 1), NA())</f>
        <v>#N/A</v>
      </c>
      <c r="L70" s="435" t="e">
        <f>IF(ISNUMBER(Regressions!L80),ROUND(Regressions!L80, 1), NA())</f>
        <v>#N/A</v>
      </c>
      <c r="M70" s="432" t="e">
        <f>IF(ISNUMBER(Regressions!M80),ROUND(Regressions!M80, 1), NA())</f>
        <v>#N/A</v>
      </c>
      <c r="N70" s="436" t="e">
        <f>IF(ISNUMBER(Regressions!N80),ROUND(Regressions!N80, 1), NA())</f>
        <v>#N/A</v>
      </c>
      <c r="O70" s="430" t="e">
        <f>IF(ISNUMBER(Regressions!O80),ROUND(Regressions!O80, 1), NA())</f>
        <v>#N/A</v>
      </c>
      <c r="P70" s="316" t="e">
        <f>IF(ISNUMBER(Regressions!P80),ROUND(Regressions!P80, 1), NA())</f>
        <v>#N/A</v>
      </c>
      <c r="Q70" s="437" t="e">
        <f>IF(ISNUMBER(Regressions!Q80),ROUND(Regressions!Q80, 1), NA())</f>
        <v>#N/A</v>
      </c>
      <c r="R70" s="432" t="e">
        <f>IF(ISNUMBER(Regressions!R80),ROUND(Regressions!R80, 1), NA())</f>
        <v>#N/A</v>
      </c>
      <c r="S70" s="433" t="e">
        <f>IF(ISNUMBER(Regressions!S80),ROUND(Regressions!S80, 1), NA())</f>
        <v>#N/A</v>
      </c>
    </row>
    <row r="71" x14ac:dyDescent="0.2">
      <c r="A71" s="407" t="str">
        <f>IF(ISBLANK(Regressions!A81), " ", Regressions!A81)</f>
        <v>Bhutan</v>
      </c>
      <c r="B71" s="408">
        <f>IF(ISBLANK(Regressions!B81), " ", Regressions!B81)</f>
        <v>2016</v>
      </c>
      <c r="C71" s="409" t="str">
        <f>IF(ISBLANK(Regressions!C81), " ", Regressions!C81)</f>
        <v>Pre-primary</v>
      </c>
      <c r="D71" s="410">
        <f>IF(ISBLANK(Regressions!D81), " ", Regressions!D81)</f>
        <v>28885</v>
      </c>
      <c r="E71" s="438" t="e">
        <f>IF(ISNUMBER(Regressions!E81),ROUND(Regressions!E81, 1), NA())</f>
        <v>#N/A</v>
      </c>
      <c r="F71" s="317" t="e">
        <f>IF(ISNUMBER(Regressions!F81),ROUND(Regressions!F81, 1), NA())</f>
        <v>#N/A</v>
      </c>
      <c r="G71" s="439" t="e">
        <f>IF(ISNUMBER(Regressions!G81),ROUND(Regressions!G81, 1), NA())</f>
        <v>#N/A</v>
      </c>
      <c r="H71" s="440" t="e">
        <f>IF(ISNUMBER(Regressions!H81),ROUND(Regressions!H81, 1), NA())</f>
        <v>#N/A</v>
      </c>
      <c r="I71" s="441" t="e">
        <f>IF(ISNUMBER(Regressions!I81),ROUND(Regressions!I81, 1), NA())</f>
        <v>#N/A</v>
      </c>
      <c r="J71" s="442" t="e">
        <f>IF(ISNUMBER(Regressions!J81),ROUND(Regressions!J81, 1), NA())</f>
        <v>#N/A</v>
      </c>
      <c r="K71" s="317" t="e">
        <f>IF(ISNUMBER(Regressions!K81),ROUND(Regressions!K81, 1), NA())</f>
        <v>#N/A</v>
      </c>
      <c r="L71" s="443" t="e">
        <f>IF(ISNUMBER(Regressions!L81),ROUND(Regressions!L81, 1), NA())</f>
        <v>#N/A</v>
      </c>
      <c r="M71" s="440" t="e">
        <f>IF(ISNUMBER(Regressions!M81),ROUND(Regressions!M81, 1), NA())</f>
        <v>#N/A</v>
      </c>
      <c r="N71" s="444" t="e">
        <f>IF(ISNUMBER(Regressions!N81),ROUND(Regressions!N81, 1), NA())</f>
        <v>#N/A</v>
      </c>
      <c r="O71" s="438" t="e">
        <f>IF(ISNUMBER(Regressions!O81),ROUND(Regressions!O81, 1), NA())</f>
        <v>#N/A</v>
      </c>
      <c r="P71" s="317" t="e">
        <f>IF(ISNUMBER(Regressions!P81),ROUND(Regressions!P81, 1), NA())</f>
        <v>#N/A</v>
      </c>
      <c r="Q71" s="445" t="e">
        <f>IF(ISNUMBER(Regressions!Q81),ROUND(Regressions!Q81, 1), NA())</f>
        <v>#N/A</v>
      </c>
      <c r="R71" s="440" t="e">
        <f>IF(ISNUMBER(Regressions!R81),ROUND(Regressions!R81, 1), NA())</f>
        <v>#N/A</v>
      </c>
      <c r="S71" s="441" t="e">
        <f>IF(ISNUMBER(Regressions!S81),ROUND(Regressions!S81, 1), NA())</f>
        <v>#N/A</v>
      </c>
    </row>
    <row r="72" x14ac:dyDescent="0.2">
      <c r="A72" s="242" t="str">
        <f>IF(ISBLANK(Regressions!A82), " ", Regressions!A82)</f>
        <v>Bhutan</v>
      </c>
      <c r="B72" s="237">
        <f>IF(ISBLANK(Regressions!B82), " ", Regressions!B82)</f>
        <v>2000</v>
      </c>
      <c r="C72" s="240" t="str">
        <f>IF(ISBLANK(Regressions!C82), " ", Regressions!C82)</f>
        <v>Primary</v>
      </c>
      <c r="D72" s="244">
        <f>IF(ISBLANK(Regressions!D82), " ", Regressions!D82)</f>
        <v>112857</v>
      </c>
      <c r="E72" s="430" t="e">
        <f>IF(ISNUMBER(Regressions!E82),ROUND(Regressions!E82, 1), NA())</f>
        <v>#N/A</v>
      </c>
      <c r="F72" s="316" t="e">
        <f>IF(ISNUMBER(Regressions!F82),ROUND(Regressions!F82, 1), NA())</f>
        <v>#N/A</v>
      </c>
      <c r="G72" s="431" t="e">
        <f>IF(ISNUMBER(Regressions!G82),ROUND(Regressions!G82, 1), NA())</f>
        <v>#N/A</v>
      </c>
      <c r="H72" s="432" t="e">
        <f>IF(ISNUMBER(Regressions!H82),ROUND(Regressions!H82, 1), NA())</f>
        <v>#N/A</v>
      </c>
      <c r="I72" s="433" t="e">
        <f>IF(ISNUMBER(Regressions!I82),ROUND(Regressions!I82, 1), NA())</f>
        <v>#N/A</v>
      </c>
      <c r="J72" s="434" t="e">
        <f>IF(ISNUMBER(Regressions!J82),ROUND(Regressions!J82, 1), NA())</f>
        <v>#N/A</v>
      </c>
      <c r="K72" s="316" t="e">
        <f>IF(ISNUMBER(Regressions!K82),ROUND(Regressions!K82, 1), NA())</f>
        <v>#N/A</v>
      </c>
      <c r="L72" s="435" t="e">
        <f>IF(ISNUMBER(Regressions!L82),ROUND(Regressions!L82, 1), NA())</f>
        <v>#N/A</v>
      </c>
      <c r="M72" s="432" t="e">
        <f>IF(ISNUMBER(Regressions!M82),ROUND(Regressions!M82, 1), NA())</f>
        <v>#N/A</v>
      </c>
      <c r="N72" s="436" t="e">
        <f>IF(ISNUMBER(Regressions!N82),ROUND(Regressions!N82, 1), NA())</f>
        <v>#N/A</v>
      </c>
      <c r="O72" s="430" t="e">
        <f>IF(ISNUMBER(Regressions!O82),ROUND(Regressions!O82, 1), NA())</f>
        <v>#N/A</v>
      </c>
      <c r="P72" s="316" t="e">
        <f>IF(ISNUMBER(Regressions!P82),ROUND(Regressions!P82, 1), NA())</f>
        <v>#N/A</v>
      </c>
      <c r="Q72" s="437" t="e">
        <f>IF(ISNUMBER(Regressions!Q82),ROUND(Regressions!Q82, 1), NA())</f>
        <v>#N/A</v>
      </c>
      <c r="R72" s="432" t="e">
        <f>IF(ISNUMBER(Regressions!R82),ROUND(Regressions!R82, 1), NA())</f>
        <v>#N/A</v>
      </c>
      <c r="S72" s="433" t="e">
        <f>IF(ISNUMBER(Regressions!S82),ROUND(Regressions!S82, 1), NA())</f>
        <v>#N/A</v>
      </c>
    </row>
    <row r="73" x14ac:dyDescent="0.2">
      <c r="A73" s="242" t="str">
        <f>IF(ISBLANK(Regressions!A83), " ", Regressions!A83)</f>
        <v>Bhutan</v>
      </c>
      <c r="B73" s="237">
        <f>IF(ISBLANK(Regressions!B83), " ", Regressions!B83)</f>
        <v>2001</v>
      </c>
      <c r="C73" s="240" t="str">
        <f>IF(ISBLANK(Regressions!C83), " ", Regressions!C83)</f>
        <v>Primary</v>
      </c>
      <c r="D73" s="244">
        <f>IF(ISBLANK(Regressions!D83), " ", Regressions!D83)</f>
        <v>112224</v>
      </c>
      <c r="E73" s="430" t="e">
        <f>IF(ISNUMBER(Regressions!E83),ROUND(Regressions!E83, 1), NA())</f>
        <v>#N/A</v>
      </c>
      <c r="F73" s="316" t="e">
        <f>IF(ISNUMBER(Regressions!F83),ROUND(Regressions!F83, 1), NA())</f>
        <v>#N/A</v>
      </c>
      <c r="G73" s="431" t="e">
        <f>IF(ISNUMBER(Regressions!G83),ROUND(Regressions!G83, 1), NA())</f>
        <v>#N/A</v>
      </c>
      <c r="H73" s="432" t="e">
        <f>IF(ISNUMBER(Regressions!H83),ROUND(Regressions!H83, 1), NA())</f>
        <v>#N/A</v>
      </c>
      <c r="I73" s="433" t="e">
        <f>IF(ISNUMBER(Regressions!I83),ROUND(Regressions!I83, 1), NA())</f>
        <v>#N/A</v>
      </c>
      <c r="J73" s="434" t="e">
        <f>IF(ISNUMBER(Regressions!J83),ROUND(Regressions!J83, 1), NA())</f>
        <v>#N/A</v>
      </c>
      <c r="K73" s="316" t="e">
        <f>IF(ISNUMBER(Regressions!K83),ROUND(Regressions!K83, 1), NA())</f>
        <v>#N/A</v>
      </c>
      <c r="L73" s="435" t="e">
        <f>IF(ISNUMBER(Regressions!L83),ROUND(Regressions!L83, 1), NA())</f>
        <v>#N/A</v>
      </c>
      <c r="M73" s="432" t="e">
        <f>IF(ISNUMBER(Regressions!M83),ROUND(Regressions!M83, 1), NA())</f>
        <v>#N/A</v>
      </c>
      <c r="N73" s="436" t="e">
        <f>IF(ISNUMBER(Regressions!N83),ROUND(Regressions!N83, 1), NA())</f>
        <v>#N/A</v>
      </c>
      <c r="O73" s="430" t="e">
        <f>IF(ISNUMBER(Regressions!O83),ROUND(Regressions!O83, 1), NA())</f>
        <v>#N/A</v>
      </c>
      <c r="P73" s="316" t="e">
        <f>IF(ISNUMBER(Regressions!P83),ROUND(Regressions!P83, 1), NA())</f>
        <v>#N/A</v>
      </c>
      <c r="Q73" s="437" t="e">
        <f>IF(ISNUMBER(Regressions!Q83),ROUND(Regressions!Q83, 1), NA())</f>
        <v>#N/A</v>
      </c>
      <c r="R73" s="432" t="e">
        <f>IF(ISNUMBER(Regressions!R83),ROUND(Regressions!R83, 1), NA())</f>
        <v>#N/A</v>
      </c>
      <c r="S73" s="433" t="e">
        <f>IF(ISNUMBER(Regressions!S83),ROUND(Regressions!S83, 1), NA())</f>
        <v>#N/A</v>
      </c>
    </row>
    <row r="74" x14ac:dyDescent="0.2">
      <c r="A74" s="242" t="str">
        <f>IF(ISBLANK(Regressions!A84), " ", Regressions!A84)</f>
        <v>Bhutan</v>
      </c>
      <c r="B74" s="237">
        <f>IF(ISBLANK(Regressions!B84), " ", Regressions!B84)</f>
        <v>2002</v>
      </c>
      <c r="C74" s="240" t="str">
        <f>IF(ISBLANK(Regressions!C84), " ", Regressions!C84)</f>
        <v>Primary</v>
      </c>
      <c r="D74" s="244">
        <f>IF(ISBLANK(Regressions!D84), " ", Regressions!D84)</f>
        <v>111578</v>
      </c>
      <c r="E74" s="430" t="e">
        <f>IF(ISNUMBER(Regressions!E84),ROUND(Regressions!E84, 1), NA())</f>
        <v>#N/A</v>
      </c>
      <c r="F74" s="316" t="e">
        <f>IF(ISNUMBER(Regressions!F84),ROUND(Regressions!F84, 1), NA())</f>
        <v>#N/A</v>
      </c>
      <c r="G74" s="431" t="e">
        <f>IF(ISNUMBER(Regressions!G84),ROUND(Regressions!G84, 1), NA())</f>
        <v>#N/A</v>
      </c>
      <c r="H74" s="432" t="e">
        <f>IF(ISNUMBER(Regressions!H84),ROUND(Regressions!H84, 1), NA())</f>
        <v>#N/A</v>
      </c>
      <c r="I74" s="433" t="e">
        <f>IF(ISNUMBER(Regressions!I84),ROUND(Regressions!I84, 1), NA())</f>
        <v>#N/A</v>
      </c>
      <c r="J74" s="434" t="e">
        <f>IF(ISNUMBER(Regressions!J84),ROUND(Regressions!J84, 1), NA())</f>
        <v>#N/A</v>
      </c>
      <c r="K74" s="316" t="e">
        <f>IF(ISNUMBER(Regressions!K84),ROUND(Regressions!K84, 1), NA())</f>
        <v>#N/A</v>
      </c>
      <c r="L74" s="435" t="e">
        <f>IF(ISNUMBER(Regressions!L84),ROUND(Regressions!L84, 1), NA())</f>
        <v>#N/A</v>
      </c>
      <c r="M74" s="432" t="e">
        <f>IF(ISNUMBER(Regressions!M84),ROUND(Regressions!M84, 1), NA())</f>
        <v>#N/A</v>
      </c>
      <c r="N74" s="436" t="e">
        <f>IF(ISNUMBER(Regressions!N84),ROUND(Regressions!N84, 1), NA())</f>
        <v>#N/A</v>
      </c>
      <c r="O74" s="430" t="e">
        <f>IF(ISNUMBER(Regressions!O84),ROUND(Regressions!O84, 1), NA())</f>
        <v>#N/A</v>
      </c>
      <c r="P74" s="316" t="e">
        <f>IF(ISNUMBER(Regressions!P84),ROUND(Regressions!P84, 1), NA())</f>
        <v>#N/A</v>
      </c>
      <c r="Q74" s="437" t="e">
        <f>IF(ISNUMBER(Regressions!Q84),ROUND(Regressions!Q84, 1), NA())</f>
        <v>#N/A</v>
      </c>
      <c r="R74" s="432" t="e">
        <f>IF(ISNUMBER(Regressions!R84),ROUND(Regressions!R84, 1), NA())</f>
        <v>#N/A</v>
      </c>
      <c r="S74" s="433" t="e">
        <f>IF(ISNUMBER(Regressions!S84),ROUND(Regressions!S84, 1), NA())</f>
        <v>#N/A</v>
      </c>
    </row>
    <row r="75" x14ac:dyDescent="0.2">
      <c r="A75" s="242" t="str">
        <f>IF(ISBLANK(Regressions!A85), " ", Regressions!A85)</f>
        <v>Bhutan</v>
      </c>
      <c r="B75" s="237">
        <f>IF(ISBLANK(Regressions!B85), " ", Regressions!B85)</f>
        <v>2003</v>
      </c>
      <c r="C75" s="240" t="str">
        <f>IF(ISBLANK(Regressions!C85), " ", Regressions!C85)</f>
        <v>Primary</v>
      </c>
      <c r="D75" s="244">
        <f>IF(ISBLANK(Regressions!D85), " ", Regressions!D85)</f>
        <v>110959</v>
      </c>
      <c r="E75" s="430" t="e">
        <f>IF(ISNUMBER(Regressions!E85),ROUND(Regressions!E85, 1), NA())</f>
        <v>#N/A</v>
      </c>
      <c r="F75" s="316" t="e">
        <f>IF(ISNUMBER(Regressions!F85),ROUND(Regressions!F85, 1), NA())</f>
        <v>#N/A</v>
      </c>
      <c r="G75" s="431" t="e">
        <f>IF(ISNUMBER(Regressions!G85),ROUND(Regressions!G85, 1), NA())</f>
        <v>#N/A</v>
      </c>
      <c r="H75" s="432" t="e">
        <f>IF(ISNUMBER(Regressions!H85),ROUND(Regressions!H85, 1), NA())</f>
        <v>#N/A</v>
      </c>
      <c r="I75" s="433" t="e">
        <f>IF(ISNUMBER(Regressions!I85),ROUND(Regressions!I85, 1), NA())</f>
        <v>#N/A</v>
      </c>
      <c r="J75" s="434" t="e">
        <f>IF(ISNUMBER(Regressions!J85),ROUND(Regressions!J85, 1), NA())</f>
        <v>#N/A</v>
      </c>
      <c r="K75" s="316" t="e">
        <f>IF(ISNUMBER(Regressions!K85),ROUND(Regressions!K85, 1), NA())</f>
        <v>#N/A</v>
      </c>
      <c r="L75" s="435" t="e">
        <f>IF(ISNUMBER(Regressions!L85),ROUND(Regressions!L85, 1), NA())</f>
        <v>#N/A</v>
      </c>
      <c r="M75" s="432" t="e">
        <f>IF(ISNUMBER(Regressions!M85),ROUND(Regressions!M85, 1), NA())</f>
        <v>#N/A</v>
      </c>
      <c r="N75" s="436" t="e">
        <f>IF(ISNUMBER(Regressions!N85),ROUND(Regressions!N85, 1), NA())</f>
        <v>#N/A</v>
      </c>
      <c r="O75" s="430" t="e">
        <f>IF(ISNUMBER(Regressions!O85),ROUND(Regressions!O85, 1), NA())</f>
        <v>#N/A</v>
      </c>
      <c r="P75" s="316" t="e">
        <f>IF(ISNUMBER(Regressions!P85),ROUND(Regressions!P85, 1), NA())</f>
        <v>#N/A</v>
      </c>
      <c r="Q75" s="437" t="e">
        <f>IF(ISNUMBER(Regressions!Q85),ROUND(Regressions!Q85, 1), NA())</f>
        <v>#N/A</v>
      </c>
      <c r="R75" s="432" t="e">
        <f>IF(ISNUMBER(Regressions!R85),ROUND(Regressions!R85, 1), NA())</f>
        <v>#N/A</v>
      </c>
      <c r="S75" s="433" t="e">
        <f>IF(ISNUMBER(Regressions!S85),ROUND(Regressions!S85, 1), NA())</f>
        <v>#N/A</v>
      </c>
    </row>
    <row r="76" x14ac:dyDescent="0.2">
      <c r="A76" s="242" t="str">
        <f>IF(ISBLANK(Regressions!A86), " ", Regressions!A86)</f>
        <v>Bhutan</v>
      </c>
      <c r="B76" s="237">
        <f>IF(ISBLANK(Regressions!B86), " ", Regressions!B86)</f>
        <v>2004</v>
      </c>
      <c r="C76" s="240" t="str">
        <f>IF(ISBLANK(Regressions!C86), " ", Regressions!C86)</f>
        <v>Primary</v>
      </c>
      <c r="D76" s="244">
        <f>IF(ISBLANK(Regressions!D86), " ", Regressions!D86)</f>
        <v>110187</v>
      </c>
      <c r="E76" s="430">
        <f>IF(ISNUMBER(Regressions!E86),ROUND(Regressions!E86, 1), NA())</f>
        <v>89.2</v>
      </c>
      <c r="F76" s="316" t="e">
        <f>IF(ISNUMBER(Regressions!F86),ROUND(Regressions!F86, 1), NA())</f>
        <v>#N/A</v>
      </c>
      <c r="G76" s="431" t="e">
        <f>IF(ISNUMBER(Regressions!G86),ROUND(Regressions!G86, 1), NA())</f>
        <v>#N/A</v>
      </c>
      <c r="H76" s="432" t="e">
        <f>IF(ISNUMBER(Regressions!H86),ROUND(Regressions!H86, 1), NA())</f>
        <v>#N/A</v>
      </c>
      <c r="I76" s="433" t="e">
        <f>IF(ISNUMBER(Regressions!I86),ROUND(Regressions!I86, 1), NA())</f>
        <v>#N/A</v>
      </c>
      <c r="J76" s="434">
        <f>IF(ISNUMBER(Regressions!J86),ROUND(Regressions!J86, 1), NA())</f>
        <v>93.7</v>
      </c>
      <c r="K76" s="316" t="e">
        <f>IF(ISNUMBER(Regressions!K86),ROUND(Regressions!K86, 1), NA())</f>
        <v>#N/A</v>
      </c>
      <c r="L76" s="435" t="e">
        <f>IF(ISNUMBER(Regressions!L86),ROUND(Regressions!L86, 1), NA())</f>
        <v>#N/A</v>
      </c>
      <c r="M76" s="432" t="e">
        <f>IF(ISNUMBER(Regressions!M86),ROUND(Regressions!M86, 1), NA())</f>
        <v>#N/A</v>
      </c>
      <c r="N76" s="436" t="e">
        <f>IF(ISNUMBER(Regressions!N86),ROUND(Regressions!N86, 1), NA())</f>
        <v>#N/A</v>
      </c>
      <c r="O76" s="430" t="e">
        <f>IF(ISNUMBER(Regressions!O86),ROUND(Regressions!O86, 1), NA())</f>
        <v>#N/A</v>
      </c>
      <c r="P76" s="316" t="e">
        <f>IF(ISNUMBER(Regressions!P86),ROUND(Regressions!P86, 1), NA())</f>
        <v>#N/A</v>
      </c>
      <c r="Q76" s="437" t="e">
        <f>IF(ISNUMBER(Regressions!Q86),ROUND(Regressions!Q86, 1), NA())</f>
        <v>#N/A</v>
      </c>
      <c r="R76" s="432" t="e">
        <f>IF(ISNUMBER(Regressions!R86),ROUND(Regressions!R86, 1), NA())</f>
        <v>#N/A</v>
      </c>
      <c r="S76" s="433" t="e">
        <f>IF(ISNUMBER(Regressions!S86),ROUND(Regressions!S86, 1), NA())</f>
        <v>#N/A</v>
      </c>
    </row>
    <row r="77" x14ac:dyDescent="0.2">
      <c r="A77" s="242" t="str">
        <f>IF(ISBLANK(Regressions!A87), " ", Regressions!A87)</f>
        <v>Bhutan</v>
      </c>
      <c r="B77" s="237">
        <f>IF(ISBLANK(Regressions!B87), " ", Regressions!B87)</f>
        <v>2005</v>
      </c>
      <c r="C77" s="240" t="str">
        <f>IF(ISBLANK(Regressions!C87), " ", Regressions!C87)</f>
        <v>Primary</v>
      </c>
      <c r="D77" s="244">
        <f>IF(ISBLANK(Regressions!D87), " ", Regressions!D87)</f>
        <v>109151</v>
      </c>
      <c r="E77" s="430">
        <f>IF(ISNUMBER(Regressions!E87),ROUND(Regressions!E87, 1), NA())</f>
        <v>89.2</v>
      </c>
      <c r="F77" s="316" t="e">
        <f>IF(ISNUMBER(Regressions!F87),ROUND(Regressions!F87, 1), NA())</f>
        <v>#N/A</v>
      </c>
      <c r="G77" s="431" t="e">
        <f>IF(ISNUMBER(Regressions!G87),ROUND(Regressions!G87, 1), NA())</f>
        <v>#N/A</v>
      </c>
      <c r="H77" s="432" t="e">
        <f>IF(ISNUMBER(Regressions!H87),ROUND(Regressions!H87, 1), NA())</f>
        <v>#N/A</v>
      </c>
      <c r="I77" s="433" t="e">
        <f>IF(ISNUMBER(Regressions!I87),ROUND(Regressions!I87, 1), NA())</f>
        <v>#N/A</v>
      </c>
      <c r="J77" s="434">
        <f>IF(ISNUMBER(Regressions!J87),ROUND(Regressions!J87, 1), NA())</f>
        <v>93.7</v>
      </c>
      <c r="K77" s="316" t="e">
        <f>IF(ISNUMBER(Regressions!K87),ROUND(Regressions!K87, 1), NA())</f>
        <v>#N/A</v>
      </c>
      <c r="L77" s="435" t="e">
        <f>IF(ISNUMBER(Regressions!L87),ROUND(Regressions!L87, 1), NA())</f>
        <v>#N/A</v>
      </c>
      <c r="M77" s="432" t="e">
        <f>IF(ISNUMBER(Regressions!M87),ROUND(Regressions!M87, 1), NA())</f>
        <v>#N/A</v>
      </c>
      <c r="N77" s="436" t="e">
        <f>IF(ISNUMBER(Regressions!N87),ROUND(Regressions!N87, 1), NA())</f>
        <v>#N/A</v>
      </c>
      <c r="O77" s="430" t="e">
        <f>IF(ISNUMBER(Regressions!O87),ROUND(Regressions!O87, 1), NA())</f>
        <v>#N/A</v>
      </c>
      <c r="P77" s="316" t="e">
        <f>IF(ISNUMBER(Regressions!P87),ROUND(Regressions!P87, 1), NA())</f>
        <v>#N/A</v>
      </c>
      <c r="Q77" s="437" t="e">
        <f>IF(ISNUMBER(Regressions!Q87),ROUND(Regressions!Q87, 1), NA())</f>
        <v>#N/A</v>
      </c>
      <c r="R77" s="432" t="e">
        <f>IF(ISNUMBER(Regressions!R87),ROUND(Regressions!R87, 1), NA())</f>
        <v>#N/A</v>
      </c>
      <c r="S77" s="433" t="e">
        <f>IF(ISNUMBER(Regressions!S87),ROUND(Regressions!S87, 1), NA())</f>
        <v>#N/A</v>
      </c>
    </row>
    <row r="78" x14ac:dyDescent="0.2">
      <c r="A78" s="242" t="str">
        <f>IF(ISBLANK(Regressions!A88), " ", Regressions!A88)</f>
        <v>Bhutan</v>
      </c>
      <c r="B78" s="237">
        <f>IF(ISBLANK(Regressions!B88), " ", Regressions!B88)</f>
        <v>2006</v>
      </c>
      <c r="C78" s="240" t="str">
        <f>IF(ISBLANK(Regressions!C88), " ", Regressions!C88)</f>
        <v>Primary</v>
      </c>
      <c r="D78" s="244">
        <f>IF(ISBLANK(Regressions!D88), " ", Regressions!D88)</f>
        <v>108402</v>
      </c>
      <c r="E78" s="430">
        <f>IF(ISNUMBER(Regressions!E88),ROUND(Regressions!E88, 1), NA())</f>
        <v>89.2</v>
      </c>
      <c r="F78" s="316" t="e">
        <f>IF(ISNUMBER(Regressions!F88),ROUND(Regressions!F88, 1), NA())</f>
        <v>#N/A</v>
      </c>
      <c r="G78" s="431" t="e">
        <f>IF(ISNUMBER(Regressions!G88),ROUND(Regressions!G88, 1), NA())</f>
        <v>#N/A</v>
      </c>
      <c r="H78" s="432" t="e">
        <f>IF(ISNUMBER(Regressions!H88),ROUND(Regressions!H88, 1), NA())</f>
        <v>#N/A</v>
      </c>
      <c r="I78" s="433" t="e">
        <f>IF(ISNUMBER(Regressions!I88),ROUND(Regressions!I88, 1), NA())</f>
        <v>#N/A</v>
      </c>
      <c r="J78" s="434">
        <f>IF(ISNUMBER(Regressions!J88),ROUND(Regressions!J88, 1), NA())</f>
        <v>93.7</v>
      </c>
      <c r="K78" s="316" t="e">
        <f>IF(ISNUMBER(Regressions!K88),ROUND(Regressions!K88, 1), NA())</f>
        <v>#N/A</v>
      </c>
      <c r="L78" s="435" t="e">
        <f>IF(ISNUMBER(Regressions!L88),ROUND(Regressions!L88, 1), NA())</f>
        <v>#N/A</v>
      </c>
      <c r="M78" s="432" t="e">
        <f>IF(ISNUMBER(Regressions!M88),ROUND(Regressions!M88, 1), NA())</f>
        <v>#N/A</v>
      </c>
      <c r="N78" s="436" t="e">
        <f>IF(ISNUMBER(Regressions!N88),ROUND(Regressions!N88, 1), NA())</f>
        <v>#N/A</v>
      </c>
      <c r="O78" s="430" t="e">
        <f>IF(ISNUMBER(Regressions!O88),ROUND(Regressions!O88, 1), NA())</f>
        <v>#N/A</v>
      </c>
      <c r="P78" s="316" t="e">
        <f>IF(ISNUMBER(Regressions!P88),ROUND(Regressions!P88, 1), NA())</f>
        <v>#N/A</v>
      </c>
      <c r="Q78" s="437" t="e">
        <f>IF(ISNUMBER(Regressions!Q88),ROUND(Regressions!Q88, 1), NA())</f>
        <v>#N/A</v>
      </c>
      <c r="R78" s="432" t="e">
        <f>IF(ISNUMBER(Regressions!R88),ROUND(Regressions!R88, 1), NA())</f>
        <v>#N/A</v>
      </c>
      <c r="S78" s="433" t="e">
        <f>IF(ISNUMBER(Regressions!S88),ROUND(Regressions!S88, 1), NA())</f>
        <v>#N/A</v>
      </c>
    </row>
    <row r="79" x14ac:dyDescent="0.2">
      <c r="A79" s="242" t="str">
        <f>IF(ISBLANK(Regressions!A89), " ", Regressions!A89)</f>
        <v>Bhutan</v>
      </c>
      <c r="B79" s="237">
        <f>IF(ISBLANK(Regressions!B89), " ", Regressions!B89)</f>
        <v>2007</v>
      </c>
      <c r="C79" s="240" t="str">
        <f>IF(ISBLANK(Regressions!C89), " ", Regressions!C89)</f>
        <v>Primary</v>
      </c>
      <c r="D79" s="244">
        <f>IF(ISBLANK(Regressions!D89), " ", Regressions!D89)</f>
        <v>107366</v>
      </c>
      <c r="E79" s="430">
        <f>IF(ISNUMBER(Regressions!E89),ROUND(Regressions!E89, 1), NA())</f>
        <v>89.2</v>
      </c>
      <c r="F79" s="316" t="e">
        <f>IF(ISNUMBER(Regressions!F89),ROUND(Regressions!F89, 1), NA())</f>
        <v>#N/A</v>
      </c>
      <c r="G79" s="431" t="e">
        <f>IF(ISNUMBER(Regressions!G89),ROUND(Regressions!G89, 1), NA())</f>
        <v>#N/A</v>
      </c>
      <c r="H79" s="432" t="e">
        <f>IF(ISNUMBER(Regressions!H89),ROUND(Regressions!H89, 1), NA())</f>
        <v>#N/A</v>
      </c>
      <c r="I79" s="433" t="e">
        <f>IF(ISNUMBER(Regressions!I89),ROUND(Regressions!I89, 1), NA())</f>
        <v>#N/A</v>
      </c>
      <c r="J79" s="434">
        <f>IF(ISNUMBER(Regressions!J89),ROUND(Regressions!J89, 1), NA())</f>
        <v>93.7</v>
      </c>
      <c r="K79" s="316" t="e">
        <f>IF(ISNUMBER(Regressions!K89),ROUND(Regressions!K89, 1), NA())</f>
        <v>#N/A</v>
      </c>
      <c r="L79" s="435" t="e">
        <f>IF(ISNUMBER(Regressions!L89),ROUND(Regressions!L89, 1), NA())</f>
        <v>#N/A</v>
      </c>
      <c r="M79" s="432" t="e">
        <f>IF(ISNUMBER(Regressions!M89),ROUND(Regressions!M89, 1), NA())</f>
        <v>#N/A</v>
      </c>
      <c r="N79" s="436" t="e">
        <f>IF(ISNUMBER(Regressions!N89),ROUND(Regressions!N89, 1), NA())</f>
        <v>#N/A</v>
      </c>
      <c r="O79" s="430" t="e">
        <f>IF(ISNUMBER(Regressions!O89),ROUND(Regressions!O89, 1), NA())</f>
        <v>#N/A</v>
      </c>
      <c r="P79" s="316" t="e">
        <f>IF(ISNUMBER(Regressions!P89),ROUND(Regressions!P89, 1), NA())</f>
        <v>#N/A</v>
      </c>
      <c r="Q79" s="437" t="e">
        <f>IF(ISNUMBER(Regressions!Q89),ROUND(Regressions!Q89, 1), NA())</f>
        <v>#N/A</v>
      </c>
      <c r="R79" s="432" t="e">
        <f>IF(ISNUMBER(Regressions!R89),ROUND(Regressions!R89, 1), NA())</f>
        <v>#N/A</v>
      </c>
      <c r="S79" s="433" t="e">
        <f>IF(ISNUMBER(Regressions!S89),ROUND(Regressions!S89, 1), NA())</f>
        <v>#N/A</v>
      </c>
    </row>
    <row r="80" x14ac:dyDescent="0.2">
      <c r="A80" s="242" t="str">
        <f>IF(ISBLANK(Regressions!A90), " ", Regressions!A90)</f>
        <v>Bhutan</v>
      </c>
      <c r="B80" s="237">
        <f>IF(ISBLANK(Regressions!B90), " ", Regressions!B90)</f>
        <v>2008</v>
      </c>
      <c r="C80" s="240" t="str">
        <f>IF(ISBLANK(Regressions!C90), " ", Regressions!C90)</f>
        <v>Primary</v>
      </c>
      <c r="D80" s="244">
        <f>IF(ISBLANK(Regressions!D90), " ", Regressions!D90)</f>
        <v>106137</v>
      </c>
      <c r="E80" s="430">
        <f>IF(ISNUMBER(Regressions!E90),ROUND(Regressions!E90, 1), NA())</f>
        <v>89.2</v>
      </c>
      <c r="F80" s="316" t="e">
        <f>IF(ISNUMBER(Regressions!F90),ROUND(Regressions!F90, 1), NA())</f>
        <v>#N/A</v>
      </c>
      <c r="G80" s="431" t="e">
        <f>IF(ISNUMBER(Regressions!G90),ROUND(Regressions!G90, 1), NA())</f>
        <v>#N/A</v>
      </c>
      <c r="H80" s="432" t="e">
        <f>IF(ISNUMBER(Regressions!H90),ROUND(Regressions!H90, 1), NA())</f>
        <v>#N/A</v>
      </c>
      <c r="I80" s="433" t="e">
        <f>IF(ISNUMBER(Regressions!I90),ROUND(Regressions!I90, 1), NA())</f>
        <v>#N/A</v>
      </c>
      <c r="J80" s="434">
        <f>IF(ISNUMBER(Regressions!J90),ROUND(Regressions!J90, 1), NA())</f>
        <v>93.7</v>
      </c>
      <c r="K80" s="316" t="e">
        <f>IF(ISNUMBER(Regressions!K90),ROUND(Regressions!K90, 1), NA())</f>
        <v>#N/A</v>
      </c>
      <c r="L80" s="435" t="e">
        <f>IF(ISNUMBER(Regressions!L90),ROUND(Regressions!L90, 1), NA())</f>
        <v>#N/A</v>
      </c>
      <c r="M80" s="432" t="e">
        <f>IF(ISNUMBER(Regressions!M90),ROUND(Regressions!M90, 1), NA())</f>
        <v>#N/A</v>
      </c>
      <c r="N80" s="436" t="e">
        <f>IF(ISNUMBER(Regressions!N90),ROUND(Regressions!N90, 1), NA())</f>
        <v>#N/A</v>
      </c>
      <c r="O80" s="430" t="e">
        <f>IF(ISNUMBER(Regressions!O90),ROUND(Regressions!O90, 1), NA())</f>
        <v>#N/A</v>
      </c>
      <c r="P80" s="316" t="e">
        <f>IF(ISNUMBER(Regressions!P90),ROUND(Regressions!P90, 1), NA())</f>
        <v>#N/A</v>
      </c>
      <c r="Q80" s="437" t="e">
        <f>IF(ISNUMBER(Regressions!Q90),ROUND(Regressions!Q90, 1), NA())</f>
        <v>#N/A</v>
      </c>
      <c r="R80" s="432" t="e">
        <f>IF(ISNUMBER(Regressions!R90),ROUND(Regressions!R90, 1), NA())</f>
        <v>#N/A</v>
      </c>
      <c r="S80" s="433" t="e">
        <f>IF(ISNUMBER(Regressions!S90),ROUND(Regressions!S90, 1), NA())</f>
        <v>#N/A</v>
      </c>
    </row>
    <row r="81" x14ac:dyDescent="0.2">
      <c r="A81" s="242" t="str">
        <f>IF(ISBLANK(Regressions!A91), " ", Regressions!A91)</f>
        <v>Bhutan</v>
      </c>
      <c r="B81" s="237">
        <f>IF(ISBLANK(Regressions!B91), " ", Regressions!B91)</f>
        <v>2009</v>
      </c>
      <c r="C81" s="240" t="str">
        <f>IF(ISBLANK(Regressions!C91), " ", Regressions!C91)</f>
        <v>Primary</v>
      </c>
      <c r="D81" s="244">
        <f>IF(ISBLANK(Regressions!D91), " ", Regressions!D91)</f>
        <v>104847</v>
      </c>
      <c r="E81" s="430">
        <f>IF(ISNUMBER(Regressions!E91),ROUND(Regressions!E91, 1), NA())</f>
        <v>90.5</v>
      </c>
      <c r="F81" s="316" t="e">
        <f>IF(ISNUMBER(Regressions!F91),ROUND(Regressions!F91, 1), NA())</f>
        <v>#N/A</v>
      </c>
      <c r="G81" s="431" t="e">
        <f>IF(ISNUMBER(Regressions!G91),ROUND(Regressions!G91, 1), NA())</f>
        <v>#N/A</v>
      </c>
      <c r="H81" s="432" t="e">
        <f>IF(ISNUMBER(Regressions!H91),ROUND(Regressions!H91, 1), NA())</f>
        <v>#N/A</v>
      </c>
      <c r="I81" s="433" t="e">
        <f>IF(ISNUMBER(Regressions!I91),ROUND(Regressions!I91, 1), NA())</f>
        <v>#N/A</v>
      </c>
      <c r="J81" s="434">
        <f>IF(ISNUMBER(Regressions!J91),ROUND(Regressions!J91, 1), NA())</f>
        <v>94.4</v>
      </c>
      <c r="K81" s="316" t="e">
        <f>IF(ISNUMBER(Regressions!K91),ROUND(Regressions!K91, 1), NA())</f>
        <v>#N/A</v>
      </c>
      <c r="L81" s="435" t="e">
        <f>IF(ISNUMBER(Regressions!L91),ROUND(Regressions!L91, 1), NA())</f>
        <v>#N/A</v>
      </c>
      <c r="M81" s="432" t="e">
        <f>IF(ISNUMBER(Regressions!M91),ROUND(Regressions!M91, 1), NA())</f>
        <v>#N/A</v>
      </c>
      <c r="N81" s="436" t="e">
        <f>IF(ISNUMBER(Regressions!N91),ROUND(Regressions!N91, 1), NA())</f>
        <v>#N/A</v>
      </c>
      <c r="O81" s="430" t="e">
        <f>IF(ISNUMBER(Regressions!O91),ROUND(Regressions!O91, 1), NA())</f>
        <v>#N/A</v>
      </c>
      <c r="P81" s="316" t="e">
        <f>IF(ISNUMBER(Regressions!P91),ROUND(Regressions!P91, 1), NA())</f>
        <v>#N/A</v>
      </c>
      <c r="Q81" s="437" t="e">
        <f>IF(ISNUMBER(Regressions!Q91),ROUND(Regressions!Q91, 1), NA())</f>
        <v>#N/A</v>
      </c>
      <c r="R81" s="432" t="e">
        <f>IF(ISNUMBER(Regressions!R91),ROUND(Regressions!R91, 1), NA())</f>
        <v>#N/A</v>
      </c>
      <c r="S81" s="433" t="e">
        <f>IF(ISNUMBER(Regressions!S91),ROUND(Regressions!S91, 1), NA())</f>
        <v>#N/A</v>
      </c>
    </row>
    <row r="82" x14ac:dyDescent="0.2">
      <c r="A82" s="242" t="str">
        <f>IF(ISBLANK(Regressions!A92), " ", Regressions!A92)</f>
        <v>Bhutan</v>
      </c>
      <c r="B82" s="237">
        <f>IF(ISBLANK(Regressions!B92), " ", Regressions!B92)</f>
        <v>2010</v>
      </c>
      <c r="C82" s="240" t="str">
        <f>IF(ISBLANK(Regressions!C92), " ", Regressions!C92)</f>
        <v>Primary</v>
      </c>
      <c r="D82" s="244">
        <f>IF(ISBLANK(Regressions!D92), " ", Regressions!D92)</f>
        <v>103596</v>
      </c>
      <c r="E82" s="430">
        <f>IF(ISNUMBER(Regressions!E92),ROUND(Regressions!E92, 1), NA())</f>
        <v>91.9</v>
      </c>
      <c r="F82" s="316" t="e">
        <f>IF(ISNUMBER(Regressions!F92),ROUND(Regressions!F92, 1), NA())</f>
        <v>#N/A</v>
      </c>
      <c r="G82" s="431" t="e">
        <f>IF(ISNUMBER(Regressions!G92),ROUND(Regressions!G92, 1), NA())</f>
        <v>#N/A</v>
      </c>
      <c r="H82" s="432" t="e">
        <f>IF(ISNUMBER(Regressions!H92),ROUND(Regressions!H92, 1), NA())</f>
        <v>#N/A</v>
      </c>
      <c r="I82" s="433" t="e">
        <f>IF(ISNUMBER(Regressions!I92),ROUND(Regressions!I92, 1), NA())</f>
        <v>#N/A</v>
      </c>
      <c r="J82" s="434">
        <f>IF(ISNUMBER(Regressions!J92),ROUND(Regressions!J92, 1), NA())</f>
        <v>95.1</v>
      </c>
      <c r="K82" s="316" t="e">
        <f>IF(ISNUMBER(Regressions!K92),ROUND(Regressions!K92, 1), NA())</f>
        <v>#N/A</v>
      </c>
      <c r="L82" s="435" t="e">
        <f>IF(ISNUMBER(Regressions!L92),ROUND(Regressions!L92, 1), NA())</f>
        <v>#N/A</v>
      </c>
      <c r="M82" s="432" t="e">
        <f>IF(ISNUMBER(Regressions!M92),ROUND(Regressions!M92, 1), NA())</f>
        <v>#N/A</v>
      </c>
      <c r="N82" s="436" t="e">
        <f>IF(ISNUMBER(Regressions!N92),ROUND(Regressions!N92, 1), NA())</f>
        <v>#N/A</v>
      </c>
      <c r="O82" s="430" t="e">
        <f>IF(ISNUMBER(Regressions!O92),ROUND(Regressions!O92, 1), NA())</f>
        <v>#N/A</v>
      </c>
      <c r="P82" s="316" t="e">
        <f>IF(ISNUMBER(Regressions!P92),ROUND(Regressions!P92, 1), NA())</f>
        <v>#N/A</v>
      </c>
      <c r="Q82" s="437" t="e">
        <f>IF(ISNUMBER(Regressions!Q92),ROUND(Regressions!Q92, 1), NA())</f>
        <v>#N/A</v>
      </c>
      <c r="R82" s="432" t="e">
        <f>IF(ISNUMBER(Regressions!R92),ROUND(Regressions!R92, 1), NA())</f>
        <v>#N/A</v>
      </c>
      <c r="S82" s="433" t="e">
        <f>IF(ISNUMBER(Regressions!S92),ROUND(Regressions!S92, 1), NA())</f>
        <v>#N/A</v>
      </c>
    </row>
    <row r="83" x14ac:dyDescent="0.2">
      <c r="A83" s="242" t="str">
        <f>IF(ISBLANK(Regressions!A93), " ", Regressions!A93)</f>
        <v>Bhutan</v>
      </c>
      <c r="B83" s="237">
        <f>IF(ISBLANK(Regressions!B93), " ", Regressions!B93)</f>
        <v>2011</v>
      </c>
      <c r="C83" s="240" t="str">
        <f>IF(ISBLANK(Regressions!C93), " ", Regressions!C93)</f>
        <v>Primary</v>
      </c>
      <c r="D83" s="244">
        <f>IF(ISBLANK(Regressions!D93), " ", Regressions!D93)</f>
        <v>102596</v>
      </c>
      <c r="E83" s="430">
        <f>IF(ISNUMBER(Regressions!E93),ROUND(Regressions!E93, 1), NA())</f>
        <v>93.2</v>
      </c>
      <c r="F83" s="316" t="e">
        <f>IF(ISNUMBER(Regressions!F93),ROUND(Regressions!F93, 1), NA())</f>
        <v>#N/A</v>
      </c>
      <c r="G83" s="431" t="e">
        <f>IF(ISNUMBER(Regressions!G93),ROUND(Regressions!G93, 1), NA())</f>
        <v>#N/A</v>
      </c>
      <c r="H83" s="432" t="e">
        <f>IF(ISNUMBER(Regressions!H93),ROUND(Regressions!H93, 1), NA())</f>
        <v>#N/A</v>
      </c>
      <c r="I83" s="433" t="e">
        <f>IF(ISNUMBER(Regressions!I93),ROUND(Regressions!I93, 1), NA())</f>
        <v>#N/A</v>
      </c>
      <c r="J83" s="434">
        <f>IF(ISNUMBER(Regressions!J93),ROUND(Regressions!J93, 1), NA())</f>
        <v>95.7</v>
      </c>
      <c r="K83" s="316" t="e">
        <f>IF(ISNUMBER(Regressions!K93),ROUND(Regressions!K93, 1), NA())</f>
        <v>#N/A</v>
      </c>
      <c r="L83" s="435" t="e">
        <f>IF(ISNUMBER(Regressions!L93),ROUND(Regressions!L93, 1), NA())</f>
        <v>#N/A</v>
      </c>
      <c r="M83" s="432" t="e">
        <f>IF(ISNUMBER(Regressions!M93),ROUND(Regressions!M93, 1), NA())</f>
        <v>#N/A</v>
      </c>
      <c r="N83" s="436" t="e">
        <f>IF(ISNUMBER(Regressions!N93),ROUND(Regressions!N93, 1), NA())</f>
        <v>#N/A</v>
      </c>
      <c r="O83" s="430" t="e">
        <f>IF(ISNUMBER(Regressions!O93),ROUND(Regressions!O93, 1), NA())</f>
        <v>#N/A</v>
      </c>
      <c r="P83" s="316" t="e">
        <f>IF(ISNUMBER(Regressions!P93),ROUND(Regressions!P93, 1), NA())</f>
        <v>#N/A</v>
      </c>
      <c r="Q83" s="437" t="e">
        <f>IF(ISNUMBER(Regressions!Q93),ROUND(Regressions!Q93, 1), NA())</f>
        <v>#N/A</v>
      </c>
      <c r="R83" s="432" t="e">
        <f>IF(ISNUMBER(Regressions!R93),ROUND(Regressions!R93, 1), NA())</f>
        <v>#N/A</v>
      </c>
      <c r="S83" s="433" t="e">
        <f>IF(ISNUMBER(Regressions!S93),ROUND(Regressions!S93, 1), NA())</f>
        <v>#N/A</v>
      </c>
    </row>
    <row r="84" x14ac:dyDescent="0.2">
      <c r="A84" s="242" t="str">
        <f>IF(ISBLANK(Regressions!A94), " ", Regressions!A94)</f>
        <v>Bhutan</v>
      </c>
      <c r="B84" s="237">
        <f>IF(ISBLANK(Regressions!B94), " ", Regressions!B94)</f>
        <v>2012</v>
      </c>
      <c r="C84" s="240" t="str">
        <f>IF(ISBLANK(Regressions!C94), " ", Regressions!C94)</f>
        <v>Primary</v>
      </c>
      <c r="D84" s="244">
        <f>IF(ISBLANK(Regressions!D94), " ", Regressions!D94)</f>
        <v>101915</v>
      </c>
      <c r="E84" s="430">
        <f>IF(ISNUMBER(Regressions!E94),ROUND(Regressions!E94, 1), NA())</f>
        <v>94.6</v>
      </c>
      <c r="F84" s="316">
        <f>IF(ISNUMBER(Regressions!F94),ROUND(Regressions!F94, 1), NA())</f>
        <v>89</v>
      </c>
      <c r="G84" s="431">
        <f>IF(ISNUMBER(Regressions!G94),ROUND(Regressions!G94, 1), NA())</f>
        <v>58.3</v>
      </c>
      <c r="H84" s="432">
        <f>IF(ISNUMBER(Regressions!H94),ROUND(Regressions!H94, 1), NA())</f>
        <v>30.7</v>
      </c>
      <c r="I84" s="433">
        <f>IF(ISNUMBER(Regressions!I94),ROUND(Regressions!I94, 1), NA())</f>
        <v>11</v>
      </c>
      <c r="J84" s="434">
        <f>IF(ISNUMBER(Regressions!J94),ROUND(Regressions!J94, 1), NA())</f>
        <v>96.4</v>
      </c>
      <c r="K84" s="316">
        <f>IF(ISNUMBER(Regressions!K94),ROUND(Regressions!K94, 1), NA())</f>
        <v>89.1</v>
      </c>
      <c r="L84" s="435">
        <f>IF(ISNUMBER(Regressions!L94),ROUND(Regressions!L94, 1), NA())</f>
        <v>75.5</v>
      </c>
      <c r="M84" s="432">
        <f>IF(ISNUMBER(Regressions!M94),ROUND(Regressions!M94, 1), NA())</f>
        <v>13.6</v>
      </c>
      <c r="N84" s="436">
        <f>IF(ISNUMBER(Regressions!N94),ROUND(Regressions!N94, 1), NA())</f>
        <v>10.9</v>
      </c>
      <c r="O84" s="430">
        <f>IF(ISNUMBER(Regressions!O94),ROUND(Regressions!O94, 1), NA())</f>
        <v>96.7</v>
      </c>
      <c r="P84" s="316">
        <f>IF(ISNUMBER(Regressions!P94),ROUND(Regressions!P94, 1), NA())</f>
        <v>83.2</v>
      </c>
      <c r="Q84" s="437" t="e">
        <f>IF(ISNUMBER(Regressions!Q94),ROUND(Regressions!Q94, 1), NA())</f>
        <v>#N/A</v>
      </c>
      <c r="R84" s="432">
        <f>IF(ISNUMBER(Regressions!R94),ROUND(Regressions!R94, 1), NA())</f>
        <v>83.2</v>
      </c>
      <c r="S84" s="433">
        <f>IF(ISNUMBER(Regressions!S94),ROUND(Regressions!S94, 1), NA())</f>
        <v>16.8</v>
      </c>
    </row>
    <row r="85" x14ac:dyDescent="0.2">
      <c r="A85" s="242" t="str">
        <f>IF(ISBLANK(Regressions!A95), " ", Regressions!A95)</f>
        <v>Bhutan</v>
      </c>
      <c r="B85" s="237">
        <f>IF(ISBLANK(Regressions!B95), " ", Regressions!B95)</f>
        <v>2013</v>
      </c>
      <c r="C85" s="240" t="str">
        <f>IF(ISBLANK(Regressions!C95), " ", Regressions!C95)</f>
        <v>Primary</v>
      </c>
      <c r="D85" s="244">
        <f>IF(ISBLANK(Regressions!D95), " ", Regressions!D95)</f>
        <v>101560</v>
      </c>
      <c r="E85" s="430">
        <f>IF(ISNUMBER(Regressions!E95),ROUND(Regressions!E95, 1), NA())</f>
        <v>95.9</v>
      </c>
      <c r="F85" s="316">
        <f>IF(ISNUMBER(Regressions!F95),ROUND(Regressions!F95, 1), NA())</f>
        <v>89</v>
      </c>
      <c r="G85" s="431">
        <f>IF(ISNUMBER(Regressions!G95),ROUND(Regressions!G95, 1), NA())</f>
        <v>58.3</v>
      </c>
      <c r="H85" s="432">
        <f>IF(ISNUMBER(Regressions!H95),ROUND(Regressions!H95, 1), NA())</f>
        <v>30.7</v>
      </c>
      <c r="I85" s="433">
        <f>IF(ISNUMBER(Regressions!I95),ROUND(Regressions!I95, 1), NA())</f>
        <v>11</v>
      </c>
      <c r="J85" s="434">
        <f>IF(ISNUMBER(Regressions!J95),ROUND(Regressions!J95, 1), NA())</f>
        <v>97.1</v>
      </c>
      <c r="K85" s="316">
        <f>IF(ISNUMBER(Regressions!K95),ROUND(Regressions!K95, 1), NA())</f>
        <v>89.1</v>
      </c>
      <c r="L85" s="435">
        <f>IF(ISNUMBER(Regressions!L95),ROUND(Regressions!L95, 1), NA())</f>
        <v>75.5</v>
      </c>
      <c r="M85" s="432">
        <f>IF(ISNUMBER(Regressions!M95),ROUND(Regressions!M95, 1), NA())</f>
        <v>13.6</v>
      </c>
      <c r="N85" s="436">
        <f>IF(ISNUMBER(Regressions!N95),ROUND(Regressions!N95, 1), NA())</f>
        <v>10.9</v>
      </c>
      <c r="O85" s="430">
        <f>IF(ISNUMBER(Regressions!O95),ROUND(Regressions!O95, 1), NA())</f>
        <v>96.7</v>
      </c>
      <c r="P85" s="316">
        <f>IF(ISNUMBER(Regressions!P95),ROUND(Regressions!P95, 1), NA())</f>
        <v>83.2</v>
      </c>
      <c r="Q85" s="437" t="e">
        <f>IF(ISNUMBER(Regressions!Q95),ROUND(Regressions!Q95, 1), NA())</f>
        <v>#N/A</v>
      </c>
      <c r="R85" s="432">
        <f>IF(ISNUMBER(Regressions!R95),ROUND(Regressions!R95, 1), NA())</f>
        <v>83.2</v>
      </c>
      <c r="S85" s="433">
        <f>IF(ISNUMBER(Regressions!S95),ROUND(Regressions!S95, 1), NA())</f>
        <v>16.8</v>
      </c>
    </row>
    <row r="86" x14ac:dyDescent="0.2">
      <c r="A86" s="242" t="str">
        <f>IF(ISBLANK(Regressions!A96), " ", Regressions!A96)</f>
        <v>Bhutan</v>
      </c>
      <c r="B86" s="237">
        <f>IF(ISBLANK(Regressions!B96), " ", Regressions!B96)</f>
        <v>2014</v>
      </c>
      <c r="C86" s="240" t="str">
        <f>IF(ISBLANK(Regressions!C96), " ", Regressions!C96)</f>
        <v>Primary</v>
      </c>
      <c r="D86" s="244">
        <f>IF(ISBLANK(Regressions!D96), " ", Regressions!D96)</f>
        <v>101442</v>
      </c>
      <c r="E86" s="430">
        <f>IF(ISNUMBER(Regressions!E96),ROUND(Regressions!E96, 1), NA())</f>
        <v>97.3</v>
      </c>
      <c r="F86" s="316">
        <f>IF(ISNUMBER(Regressions!F96),ROUND(Regressions!F96, 1), NA())</f>
        <v>89</v>
      </c>
      <c r="G86" s="431">
        <f>IF(ISNUMBER(Regressions!G96),ROUND(Regressions!G96, 1), NA())</f>
        <v>58.3</v>
      </c>
      <c r="H86" s="432">
        <f>IF(ISNUMBER(Regressions!H96),ROUND(Regressions!H96, 1), NA())</f>
        <v>30.7</v>
      </c>
      <c r="I86" s="433">
        <f>IF(ISNUMBER(Regressions!I96),ROUND(Regressions!I96, 1), NA())</f>
        <v>11</v>
      </c>
      <c r="J86" s="434">
        <f>IF(ISNUMBER(Regressions!J96),ROUND(Regressions!J96, 1), NA())</f>
        <v>97.8</v>
      </c>
      <c r="K86" s="316">
        <f>IF(ISNUMBER(Regressions!K96),ROUND(Regressions!K96, 1), NA())</f>
        <v>89.1</v>
      </c>
      <c r="L86" s="435">
        <f>IF(ISNUMBER(Regressions!L96),ROUND(Regressions!L96, 1), NA())</f>
        <v>75.5</v>
      </c>
      <c r="M86" s="432">
        <f>IF(ISNUMBER(Regressions!M96),ROUND(Regressions!M96, 1), NA())</f>
        <v>13.6</v>
      </c>
      <c r="N86" s="436">
        <f>IF(ISNUMBER(Regressions!N96),ROUND(Regressions!N96, 1), NA())</f>
        <v>10.9</v>
      </c>
      <c r="O86" s="430">
        <f>IF(ISNUMBER(Regressions!O96),ROUND(Regressions!O96, 1), NA())</f>
        <v>96.7</v>
      </c>
      <c r="P86" s="316">
        <f>IF(ISNUMBER(Regressions!P96),ROUND(Regressions!P96, 1), NA())</f>
        <v>83.2</v>
      </c>
      <c r="Q86" s="437" t="e">
        <f>IF(ISNUMBER(Regressions!Q96),ROUND(Regressions!Q96, 1), NA())</f>
        <v>#N/A</v>
      </c>
      <c r="R86" s="432">
        <f>IF(ISNUMBER(Regressions!R96),ROUND(Regressions!R96, 1), NA())</f>
        <v>83.2</v>
      </c>
      <c r="S86" s="433">
        <f>IF(ISNUMBER(Regressions!S96),ROUND(Regressions!S96, 1), NA())</f>
        <v>16.8</v>
      </c>
    </row>
    <row r="87" x14ac:dyDescent="0.2">
      <c r="A87" s="242" t="str">
        <f>IF(ISBLANK(Regressions!A97), " ", Regressions!A97)</f>
        <v>Bhutan</v>
      </c>
      <c r="B87" s="237">
        <f>IF(ISBLANK(Regressions!B97), " ", Regressions!B97)</f>
        <v>2015</v>
      </c>
      <c r="C87" s="240" t="str">
        <f>IF(ISBLANK(Regressions!C97), " ", Regressions!C97)</f>
        <v>Primary</v>
      </c>
      <c r="D87" s="244">
        <f>IF(ISBLANK(Regressions!D97), " ", Regressions!D97)</f>
        <v>101466</v>
      </c>
      <c r="E87" s="430">
        <f>IF(ISNUMBER(Regressions!E97),ROUND(Regressions!E97, 1), NA())</f>
        <v>98.6</v>
      </c>
      <c r="F87" s="316">
        <f>IF(ISNUMBER(Regressions!F97),ROUND(Regressions!F97, 1), NA())</f>
        <v>89</v>
      </c>
      <c r="G87" s="431">
        <f>IF(ISNUMBER(Regressions!G97),ROUND(Regressions!G97, 1), NA())</f>
        <v>58.3</v>
      </c>
      <c r="H87" s="432">
        <f>IF(ISNUMBER(Regressions!H97),ROUND(Regressions!H97, 1), NA())</f>
        <v>30.7</v>
      </c>
      <c r="I87" s="433">
        <f>IF(ISNUMBER(Regressions!I97),ROUND(Regressions!I97, 1), NA())</f>
        <v>11</v>
      </c>
      <c r="J87" s="434">
        <f>IF(ISNUMBER(Regressions!J97),ROUND(Regressions!J97, 1), NA())</f>
        <v>98.4</v>
      </c>
      <c r="K87" s="316">
        <f>IF(ISNUMBER(Regressions!K97),ROUND(Regressions!K97, 1), NA())</f>
        <v>89.1</v>
      </c>
      <c r="L87" s="435">
        <f>IF(ISNUMBER(Regressions!L97),ROUND(Regressions!L97, 1), NA())</f>
        <v>75.5</v>
      </c>
      <c r="M87" s="432">
        <f>IF(ISNUMBER(Regressions!M97),ROUND(Regressions!M97, 1), NA())</f>
        <v>13.6</v>
      </c>
      <c r="N87" s="436">
        <f>IF(ISNUMBER(Regressions!N97),ROUND(Regressions!N97, 1), NA())</f>
        <v>10.9</v>
      </c>
      <c r="O87" s="430">
        <f>IF(ISNUMBER(Regressions!O97),ROUND(Regressions!O97, 1), NA())</f>
        <v>96.7</v>
      </c>
      <c r="P87" s="316">
        <f>IF(ISNUMBER(Regressions!P97),ROUND(Regressions!P97, 1), NA())</f>
        <v>83.2</v>
      </c>
      <c r="Q87" s="437" t="e">
        <f>IF(ISNUMBER(Regressions!Q97),ROUND(Regressions!Q97, 1), NA())</f>
        <v>#N/A</v>
      </c>
      <c r="R87" s="432">
        <f>IF(ISNUMBER(Regressions!R97),ROUND(Regressions!R97, 1), NA())</f>
        <v>83.2</v>
      </c>
      <c r="S87" s="433">
        <f>IF(ISNUMBER(Regressions!S97),ROUND(Regressions!S97, 1), NA())</f>
        <v>16.8</v>
      </c>
    </row>
    <row r="88" x14ac:dyDescent="0.2">
      <c r="A88" s="407" t="str">
        <f>IF(ISBLANK(Regressions!A98), " ", Regressions!A98)</f>
        <v>Bhutan</v>
      </c>
      <c r="B88" s="408">
        <f>IF(ISBLANK(Regressions!B98), " ", Regressions!B98)</f>
        <v>2016</v>
      </c>
      <c r="C88" s="409" t="str">
        <f>IF(ISBLANK(Regressions!C98), " ", Regressions!C98)</f>
        <v>Primary</v>
      </c>
      <c r="D88" s="410">
        <f>IF(ISBLANK(Regressions!D98), " ", Regressions!D98)</f>
        <v>101767</v>
      </c>
      <c r="E88" s="438">
        <f>IF(ISNUMBER(Regressions!E98),ROUND(Regressions!E98, 1), NA())</f>
        <v>100</v>
      </c>
      <c r="F88" s="317">
        <f>IF(ISNUMBER(Regressions!F98),ROUND(Regressions!F98, 1), NA())</f>
        <v>89</v>
      </c>
      <c r="G88" s="439">
        <f>IF(ISNUMBER(Regressions!G98),ROUND(Regressions!G98, 1), NA())</f>
        <v>58.3</v>
      </c>
      <c r="H88" s="440">
        <f>IF(ISNUMBER(Regressions!H98),ROUND(Regressions!H98, 1), NA())</f>
        <v>30.7</v>
      </c>
      <c r="I88" s="441">
        <f>IF(ISNUMBER(Regressions!I98),ROUND(Regressions!I98, 1), NA())</f>
        <v>11</v>
      </c>
      <c r="J88" s="442">
        <f>IF(ISNUMBER(Regressions!J98),ROUND(Regressions!J98, 1), NA())</f>
        <v>99.1</v>
      </c>
      <c r="K88" s="317">
        <f>IF(ISNUMBER(Regressions!K98),ROUND(Regressions!K98, 1), NA())</f>
        <v>89.1</v>
      </c>
      <c r="L88" s="443">
        <f>IF(ISNUMBER(Regressions!L98),ROUND(Regressions!L98, 1), NA())</f>
        <v>75.5</v>
      </c>
      <c r="M88" s="440">
        <f>IF(ISNUMBER(Regressions!M98),ROUND(Regressions!M98, 1), NA())</f>
        <v>13.6</v>
      </c>
      <c r="N88" s="444">
        <f>IF(ISNUMBER(Regressions!N98),ROUND(Regressions!N98, 1), NA())</f>
        <v>10.9</v>
      </c>
      <c r="O88" s="438">
        <f>IF(ISNUMBER(Regressions!O98),ROUND(Regressions!O98, 1), NA())</f>
        <v>96.7</v>
      </c>
      <c r="P88" s="317">
        <f>IF(ISNUMBER(Regressions!P98),ROUND(Regressions!P98, 1), NA())</f>
        <v>83.2</v>
      </c>
      <c r="Q88" s="445" t="e">
        <f>IF(ISNUMBER(Regressions!Q98),ROUND(Regressions!Q98, 1), NA())</f>
        <v>#N/A</v>
      </c>
      <c r="R88" s="440">
        <f>IF(ISNUMBER(Regressions!R98),ROUND(Regressions!R98, 1), NA())</f>
        <v>83.2</v>
      </c>
      <c r="S88" s="441">
        <f>IF(ISNUMBER(Regressions!S98),ROUND(Regressions!S98, 1), NA())</f>
        <v>16.8</v>
      </c>
    </row>
    <row r="89" x14ac:dyDescent="0.2">
      <c r="A89" s="242" t="str">
        <f>IF(ISBLANK(Regressions!A99), " ", Regressions!A99)</f>
        <v>Bhutan</v>
      </c>
      <c r="B89" s="237">
        <f>IF(ISBLANK(Regressions!B99), " ", Regressions!B99)</f>
        <v>2000</v>
      </c>
      <c r="C89" s="240" t="str">
        <f>IF(ISBLANK(Regressions!C99), " ", Regressions!C99)</f>
        <v>Secondary</v>
      </c>
      <c r="D89" s="244">
        <f>IF(ISBLANK(Regressions!D99), " ", Regressions!D99)</f>
        <v>83813</v>
      </c>
      <c r="E89" s="430" t="e">
        <f>IF(ISNUMBER(Regressions!E99),ROUND(Regressions!E99, 1), NA())</f>
        <v>#N/A</v>
      </c>
      <c r="F89" s="316" t="e">
        <f>IF(ISNUMBER(Regressions!F99),ROUND(Regressions!F99, 1), NA())</f>
        <v>#N/A</v>
      </c>
      <c r="G89" s="431" t="e">
        <f>IF(ISNUMBER(Regressions!G99),ROUND(Regressions!G99, 1), NA())</f>
        <v>#N/A</v>
      </c>
      <c r="H89" s="432" t="e">
        <f>IF(ISNUMBER(Regressions!H99),ROUND(Regressions!H99, 1), NA())</f>
        <v>#N/A</v>
      </c>
      <c r="I89" s="433" t="e">
        <f>IF(ISNUMBER(Regressions!I99),ROUND(Regressions!I99, 1), NA())</f>
        <v>#N/A</v>
      </c>
      <c r="J89" s="434">
        <f>IF(ISNUMBER(Regressions!J99),ROUND(Regressions!J99, 1), NA())</f>
        <v>100</v>
      </c>
      <c r="K89" s="316" t="e">
        <f>IF(ISNUMBER(Regressions!K99),ROUND(Regressions!K99, 1), NA())</f>
        <v>#N/A</v>
      </c>
      <c r="L89" s="435" t="e">
        <f>IF(ISNUMBER(Regressions!L99),ROUND(Regressions!L99, 1), NA())</f>
        <v>#N/A</v>
      </c>
      <c r="M89" s="432" t="e">
        <f>IF(ISNUMBER(Regressions!M99),ROUND(Regressions!M99, 1), NA())</f>
        <v>#N/A</v>
      </c>
      <c r="N89" s="436" t="e">
        <f>IF(ISNUMBER(Regressions!N99),ROUND(Regressions!N99, 1), NA())</f>
        <v>#N/A</v>
      </c>
      <c r="O89" s="430" t="e">
        <f>IF(ISNUMBER(Regressions!O99),ROUND(Regressions!O99, 1), NA())</f>
        <v>#N/A</v>
      </c>
      <c r="P89" s="316" t="e">
        <f>IF(ISNUMBER(Regressions!P99),ROUND(Regressions!P99, 1), NA())</f>
        <v>#N/A</v>
      </c>
      <c r="Q89" s="437" t="e">
        <f>IF(ISNUMBER(Regressions!Q99),ROUND(Regressions!Q99, 1), NA())</f>
        <v>#N/A</v>
      </c>
      <c r="R89" s="432" t="e">
        <f>IF(ISNUMBER(Regressions!R99),ROUND(Regressions!R99, 1), NA())</f>
        <v>#N/A</v>
      </c>
      <c r="S89" s="433" t="e">
        <f>IF(ISNUMBER(Regressions!S99),ROUND(Regressions!S99, 1), NA())</f>
        <v>#N/A</v>
      </c>
    </row>
    <row r="90" x14ac:dyDescent="0.2">
      <c r="A90" s="242" t="str">
        <f>IF(ISBLANK(Regressions!A100), " ", Regressions!A100)</f>
        <v>Bhutan</v>
      </c>
      <c r="B90" s="237">
        <f>IF(ISBLANK(Regressions!B100), " ", Regressions!B100)</f>
        <v>2001</v>
      </c>
      <c r="C90" s="240" t="str">
        <f>IF(ISBLANK(Regressions!C100), " ", Regressions!C100)</f>
        <v>Secondary</v>
      </c>
      <c r="D90" s="244">
        <f>IF(ISBLANK(Regressions!D100), " ", Regressions!D100)</f>
        <v>88013</v>
      </c>
      <c r="E90" s="430" t="e">
        <f>IF(ISNUMBER(Regressions!E100),ROUND(Regressions!E100, 1), NA())</f>
        <v>#N/A</v>
      </c>
      <c r="F90" s="316" t="e">
        <f>IF(ISNUMBER(Regressions!F100),ROUND(Regressions!F100, 1), NA())</f>
        <v>#N/A</v>
      </c>
      <c r="G90" s="431" t="e">
        <f>IF(ISNUMBER(Regressions!G100),ROUND(Regressions!G100, 1), NA())</f>
        <v>#N/A</v>
      </c>
      <c r="H90" s="432" t="e">
        <f>IF(ISNUMBER(Regressions!H100),ROUND(Regressions!H100, 1), NA())</f>
        <v>#N/A</v>
      </c>
      <c r="I90" s="433" t="e">
        <f>IF(ISNUMBER(Regressions!I100),ROUND(Regressions!I100, 1), NA())</f>
        <v>#N/A</v>
      </c>
      <c r="J90" s="434">
        <f>IF(ISNUMBER(Regressions!J100),ROUND(Regressions!J100, 1), NA())</f>
        <v>100</v>
      </c>
      <c r="K90" s="316" t="e">
        <f>IF(ISNUMBER(Regressions!K100),ROUND(Regressions!K100, 1), NA())</f>
        <v>#N/A</v>
      </c>
      <c r="L90" s="435" t="e">
        <f>IF(ISNUMBER(Regressions!L100),ROUND(Regressions!L100, 1), NA())</f>
        <v>#N/A</v>
      </c>
      <c r="M90" s="432" t="e">
        <f>IF(ISNUMBER(Regressions!M100),ROUND(Regressions!M100, 1), NA())</f>
        <v>#N/A</v>
      </c>
      <c r="N90" s="436" t="e">
        <f>IF(ISNUMBER(Regressions!N100),ROUND(Regressions!N100, 1), NA())</f>
        <v>#N/A</v>
      </c>
      <c r="O90" s="430" t="e">
        <f>IF(ISNUMBER(Regressions!O100),ROUND(Regressions!O100, 1), NA())</f>
        <v>#N/A</v>
      </c>
      <c r="P90" s="316" t="e">
        <f>IF(ISNUMBER(Regressions!P100),ROUND(Regressions!P100, 1), NA())</f>
        <v>#N/A</v>
      </c>
      <c r="Q90" s="437" t="e">
        <f>IF(ISNUMBER(Regressions!Q100),ROUND(Regressions!Q100, 1), NA())</f>
        <v>#N/A</v>
      </c>
      <c r="R90" s="432" t="e">
        <f>IF(ISNUMBER(Regressions!R100),ROUND(Regressions!R100, 1), NA())</f>
        <v>#N/A</v>
      </c>
      <c r="S90" s="433" t="e">
        <f>IF(ISNUMBER(Regressions!S100),ROUND(Regressions!S100, 1), NA())</f>
        <v>#N/A</v>
      </c>
    </row>
    <row r="91" x14ac:dyDescent="0.2">
      <c r="A91" s="242" t="str">
        <f>IF(ISBLANK(Regressions!A101), " ", Regressions!A101)</f>
        <v>Bhutan</v>
      </c>
      <c r="B91" s="237">
        <f>IF(ISBLANK(Regressions!B101), " ", Regressions!B101)</f>
        <v>2002</v>
      </c>
      <c r="C91" s="240" t="str">
        <f>IF(ISBLANK(Regressions!C101), " ", Regressions!C101)</f>
        <v>Secondary</v>
      </c>
      <c r="D91" s="244">
        <f>IF(ISBLANK(Regressions!D101), " ", Regressions!D101)</f>
        <v>91357</v>
      </c>
      <c r="E91" s="430" t="e">
        <f>IF(ISNUMBER(Regressions!E101),ROUND(Regressions!E101, 1), NA())</f>
        <v>#N/A</v>
      </c>
      <c r="F91" s="316" t="e">
        <f>IF(ISNUMBER(Regressions!F101),ROUND(Regressions!F101, 1), NA())</f>
        <v>#N/A</v>
      </c>
      <c r="G91" s="431" t="e">
        <f>IF(ISNUMBER(Regressions!G101),ROUND(Regressions!G101, 1), NA())</f>
        <v>#N/A</v>
      </c>
      <c r="H91" s="432" t="e">
        <f>IF(ISNUMBER(Regressions!H101),ROUND(Regressions!H101, 1), NA())</f>
        <v>#N/A</v>
      </c>
      <c r="I91" s="433" t="e">
        <f>IF(ISNUMBER(Regressions!I101),ROUND(Regressions!I101, 1), NA())</f>
        <v>#N/A</v>
      </c>
      <c r="J91" s="434">
        <f>IF(ISNUMBER(Regressions!J101),ROUND(Regressions!J101, 1), NA())</f>
        <v>100</v>
      </c>
      <c r="K91" s="316" t="e">
        <f>IF(ISNUMBER(Regressions!K101),ROUND(Regressions!K101, 1), NA())</f>
        <v>#N/A</v>
      </c>
      <c r="L91" s="435" t="e">
        <f>IF(ISNUMBER(Regressions!L101),ROUND(Regressions!L101, 1), NA())</f>
        <v>#N/A</v>
      </c>
      <c r="M91" s="432" t="e">
        <f>IF(ISNUMBER(Regressions!M101),ROUND(Regressions!M101, 1), NA())</f>
        <v>#N/A</v>
      </c>
      <c r="N91" s="436" t="e">
        <f>IF(ISNUMBER(Regressions!N101),ROUND(Regressions!N101, 1), NA())</f>
        <v>#N/A</v>
      </c>
      <c r="O91" s="430" t="e">
        <f>IF(ISNUMBER(Regressions!O101),ROUND(Regressions!O101, 1), NA())</f>
        <v>#N/A</v>
      </c>
      <c r="P91" s="316" t="e">
        <f>IF(ISNUMBER(Regressions!P101),ROUND(Regressions!P101, 1), NA())</f>
        <v>#N/A</v>
      </c>
      <c r="Q91" s="437" t="e">
        <f>IF(ISNUMBER(Regressions!Q101),ROUND(Regressions!Q101, 1), NA())</f>
        <v>#N/A</v>
      </c>
      <c r="R91" s="432" t="e">
        <f>IF(ISNUMBER(Regressions!R101),ROUND(Regressions!R101, 1), NA())</f>
        <v>#N/A</v>
      </c>
      <c r="S91" s="433" t="e">
        <f>IF(ISNUMBER(Regressions!S101),ROUND(Regressions!S101, 1), NA())</f>
        <v>#N/A</v>
      </c>
    </row>
    <row r="92" x14ac:dyDescent="0.2">
      <c r="A92" s="242" t="str">
        <f>IF(ISBLANK(Regressions!A102), " ", Regressions!A102)</f>
        <v>Bhutan</v>
      </c>
      <c r="B92" s="237">
        <f>IF(ISBLANK(Regressions!B102), " ", Regressions!B102)</f>
        <v>2003</v>
      </c>
      <c r="C92" s="240" t="str">
        <f>IF(ISBLANK(Regressions!C102), " ", Regressions!C102)</f>
        <v>Secondary</v>
      </c>
      <c r="D92" s="244">
        <f>IF(ISBLANK(Regressions!D102), " ", Regressions!D102)</f>
        <v>93630</v>
      </c>
      <c r="E92" s="430" t="e">
        <f>IF(ISNUMBER(Regressions!E102),ROUND(Regressions!E102, 1), NA())</f>
        <v>#N/A</v>
      </c>
      <c r="F92" s="316" t="e">
        <f>IF(ISNUMBER(Regressions!F102),ROUND(Regressions!F102, 1), NA())</f>
        <v>#N/A</v>
      </c>
      <c r="G92" s="431" t="e">
        <f>IF(ISNUMBER(Regressions!G102),ROUND(Regressions!G102, 1), NA())</f>
        <v>#N/A</v>
      </c>
      <c r="H92" s="432" t="e">
        <f>IF(ISNUMBER(Regressions!H102),ROUND(Regressions!H102, 1), NA())</f>
        <v>#N/A</v>
      </c>
      <c r="I92" s="433" t="e">
        <f>IF(ISNUMBER(Regressions!I102),ROUND(Regressions!I102, 1), NA())</f>
        <v>#N/A</v>
      </c>
      <c r="J92" s="434">
        <f>IF(ISNUMBER(Regressions!J102),ROUND(Regressions!J102, 1), NA())</f>
        <v>100</v>
      </c>
      <c r="K92" s="316" t="e">
        <f>IF(ISNUMBER(Regressions!K102),ROUND(Regressions!K102, 1), NA())</f>
        <v>#N/A</v>
      </c>
      <c r="L92" s="435" t="e">
        <f>IF(ISNUMBER(Regressions!L102),ROUND(Regressions!L102, 1), NA())</f>
        <v>#N/A</v>
      </c>
      <c r="M92" s="432" t="e">
        <f>IF(ISNUMBER(Regressions!M102),ROUND(Regressions!M102, 1), NA())</f>
        <v>#N/A</v>
      </c>
      <c r="N92" s="436" t="e">
        <f>IF(ISNUMBER(Regressions!N102),ROUND(Regressions!N102, 1), NA())</f>
        <v>#N/A</v>
      </c>
      <c r="O92" s="430" t="e">
        <f>IF(ISNUMBER(Regressions!O102),ROUND(Regressions!O102, 1), NA())</f>
        <v>#N/A</v>
      </c>
      <c r="P92" s="316" t="e">
        <f>IF(ISNUMBER(Regressions!P102),ROUND(Regressions!P102, 1), NA())</f>
        <v>#N/A</v>
      </c>
      <c r="Q92" s="437" t="e">
        <f>IF(ISNUMBER(Regressions!Q102),ROUND(Regressions!Q102, 1), NA())</f>
        <v>#N/A</v>
      </c>
      <c r="R92" s="432" t="e">
        <f>IF(ISNUMBER(Regressions!R102),ROUND(Regressions!R102, 1), NA())</f>
        <v>#N/A</v>
      </c>
      <c r="S92" s="433" t="e">
        <f>IF(ISNUMBER(Regressions!S102),ROUND(Regressions!S102, 1), NA())</f>
        <v>#N/A</v>
      </c>
    </row>
    <row r="93" x14ac:dyDescent="0.2">
      <c r="A93" s="242" t="str">
        <f>IF(ISBLANK(Regressions!A103), " ", Regressions!A103)</f>
        <v>Bhutan</v>
      </c>
      <c r="B93" s="237">
        <f>IF(ISBLANK(Regressions!B103), " ", Regressions!B103)</f>
        <v>2004</v>
      </c>
      <c r="C93" s="240" t="str">
        <f>IF(ISBLANK(Regressions!C103), " ", Regressions!C103)</f>
        <v>Secondary</v>
      </c>
      <c r="D93" s="244">
        <f>IF(ISBLANK(Regressions!D103), " ", Regressions!D103)</f>
        <v>94929</v>
      </c>
      <c r="E93" s="430">
        <f>IF(ISNUMBER(Regressions!E103),ROUND(Regressions!E103, 1), NA())</f>
        <v>96.7</v>
      </c>
      <c r="F93" s="316" t="e">
        <f>IF(ISNUMBER(Regressions!F103),ROUND(Regressions!F103, 1), NA())</f>
        <v>#N/A</v>
      </c>
      <c r="G93" s="431" t="e">
        <f>IF(ISNUMBER(Regressions!G103),ROUND(Regressions!G103, 1), NA())</f>
        <v>#N/A</v>
      </c>
      <c r="H93" s="432" t="e">
        <f>IF(ISNUMBER(Regressions!H103),ROUND(Regressions!H103, 1), NA())</f>
        <v>#N/A</v>
      </c>
      <c r="I93" s="433" t="e">
        <f>IF(ISNUMBER(Regressions!I103),ROUND(Regressions!I103, 1), NA())</f>
        <v>#N/A</v>
      </c>
      <c r="J93" s="434">
        <f>IF(ISNUMBER(Regressions!J103),ROUND(Regressions!J103, 1), NA())</f>
        <v>100</v>
      </c>
      <c r="K93" s="316" t="e">
        <f>IF(ISNUMBER(Regressions!K103),ROUND(Regressions!K103, 1), NA())</f>
        <v>#N/A</v>
      </c>
      <c r="L93" s="435" t="e">
        <f>IF(ISNUMBER(Regressions!L103),ROUND(Regressions!L103, 1), NA())</f>
        <v>#N/A</v>
      </c>
      <c r="M93" s="432" t="e">
        <f>IF(ISNUMBER(Regressions!M103),ROUND(Regressions!M103, 1), NA())</f>
        <v>#N/A</v>
      </c>
      <c r="N93" s="436" t="e">
        <f>IF(ISNUMBER(Regressions!N103),ROUND(Regressions!N103, 1), NA())</f>
        <v>#N/A</v>
      </c>
      <c r="O93" s="430" t="e">
        <f>IF(ISNUMBER(Regressions!O103),ROUND(Regressions!O103, 1), NA())</f>
        <v>#N/A</v>
      </c>
      <c r="P93" s="316" t="e">
        <f>IF(ISNUMBER(Regressions!P103),ROUND(Regressions!P103, 1), NA())</f>
        <v>#N/A</v>
      </c>
      <c r="Q93" s="437" t="e">
        <f>IF(ISNUMBER(Regressions!Q103),ROUND(Regressions!Q103, 1), NA())</f>
        <v>#N/A</v>
      </c>
      <c r="R93" s="432" t="e">
        <f>IF(ISNUMBER(Regressions!R103),ROUND(Regressions!R103, 1), NA())</f>
        <v>#N/A</v>
      </c>
      <c r="S93" s="433" t="e">
        <f>IF(ISNUMBER(Regressions!S103),ROUND(Regressions!S103, 1), NA())</f>
        <v>#N/A</v>
      </c>
    </row>
    <row r="94" x14ac:dyDescent="0.2">
      <c r="A94" s="242" t="str">
        <f>IF(ISBLANK(Regressions!A104), " ", Regressions!A104)</f>
        <v>Bhutan</v>
      </c>
      <c r="B94" s="237">
        <f>IF(ISBLANK(Regressions!B104), " ", Regressions!B104)</f>
        <v>2005</v>
      </c>
      <c r="C94" s="240" t="str">
        <f>IF(ISBLANK(Regressions!C104), " ", Regressions!C104)</f>
        <v>Secondary</v>
      </c>
      <c r="D94" s="244">
        <f>IF(ISBLANK(Regressions!D104), " ", Regressions!D104)</f>
        <v>95418</v>
      </c>
      <c r="E94" s="430">
        <f>IF(ISNUMBER(Regressions!E104),ROUND(Regressions!E104, 1), NA())</f>
        <v>96.7</v>
      </c>
      <c r="F94" s="316" t="e">
        <f>IF(ISNUMBER(Regressions!F104),ROUND(Regressions!F104, 1), NA())</f>
        <v>#N/A</v>
      </c>
      <c r="G94" s="431" t="e">
        <f>IF(ISNUMBER(Regressions!G104),ROUND(Regressions!G104, 1), NA())</f>
        <v>#N/A</v>
      </c>
      <c r="H94" s="432" t="e">
        <f>IF(ISNUMBER(Regressions!H104),ROUND(Regressions!H104, 1), NA())</f>
        <v>#N/A</v>
      </c>
      <c r="I94" s="433" t="e">
        <f>IF(ISNUMBER(Regressions!I104),ROUND(Regressions!I104, 1), NA())</f>
        <v>#N/A</v>
      </c>
      <c r="J94" s="434">
        <f>IF(ISNUMBER(Regressions!J104),ROUND(Regressions!J104, 1), NA())</f>
        <v>100</v>
      </c>
      <c r="K94" s="316" t="e">
        <f>IF(ISNUMBER(Regressions!K104),ROUND(Regressions!K104, 1), NA())</f>
        <v>#N/A</v>
      </c>
      <c r="L94" s="435" t="e">
        <f>IF(ISNUMBER(Regressions!L104),ROUND(Regressions!L104, 1), NA())</f>
        <v>#N/A</v>
      </c>
      <c r="M94" s="432" t="e">
        <f>IF(ISNUMBER(Regressions!M104),ROUND(Regressions!M104, 1), NA())</f>
        <v>#N/A</v>
      </c>
      <c r="N94" s="436" t="e">
        <f>IF(ISNUMBER(Regressions!N104),ROUND(Regressions!N104, 1), NA())</f>
        <v>#N/A</v>
      </c>
      <c r="O94" s="430" t="e">
        <f>IF(ISNUMBER(Regressions!O104),ROUND(Regressions!O104, 1), NA())</f>
        <v>#N/A</v>
      </c>
      <c r="P94" s="316" t="e">
        <f>IF(ISNUMBER(Regressions!P104),ROUND(Regressions!P104, 1), NA())</f>
        <v>#N/A</v>
      </c>
      <c r="Q94" s="437" t="e">
        <f>IF(ISNUMBER(Regressions!Q104),ROUND(Regressions!Q104, 1), NA())</f>
        <v>#N/A</v>
      </c>
      <c r="R94" s="432" t="e">
        <f>IF(ISNUMBER(Regressions!R104),ROUND(Regressions!R104, 1), NA())</f>
        <v>#N/A</v>
      </c>
      <c r="S94" s="433" t="e">
        <f>IF(ISNUMBER(Regressions!S104),ROUND(Regressions!S104, 1), NA())</f>
        <v>#N/A</v>
      </c>
    </row>
    <row r="95" x14ac:dyDescent="0.2">
      <c r="A95" s="242" t="str">
        <f>IF(ISBLANK(Regressions!A105), " ", Regressions!A105)</f>
        <v>Bhutan</v>
      </c>
      <c r="B95" s="237">
        <f>IF(ISBLANK(Regressions!B105), " ", Regressions!B105)</f>
        <v>2006</v>
      </c>
      <c r="C95" s="240" t="str">
        <f>IF(ISBLANK(Regressions!C105), " ", Regressions!C105)</f>
        <v>Secondary</v>
      </c>
      <c r="D95" s="244">
        <f>IF(ISBLANK(Regressions!D105), " ", Regressions!D105)</f>
        <v>96154</v>
      </c>
      <c r="E95" s="430">
        <f>IF(ISNUMBER(Regressions!E105),ROUND(Regressions!E105, 1), NA())</f>
        <v>96.7</v>
      </c>
      <c r="F95" s="316" t="e">
        <f>IF(ISNUMBER(Regressions!F105),ROUND(Regressions!F105, 1), NA())</f>
        <v>#N/A</v>
      </c>
      <c r="G95" s="431" t="e">
        <f>IF(ISNUMBER(Regressions!G105),ROUND(Regressions!G105, 1), NA())</f>
        <v>#N/A</v>
      </c>
      <c r="H95" s="432" t="e">
        <f>IF(ISNUMBER(Regressions!H105),ROUND(Regressions!H105, 1), NA())</f>
        <v>#N/A</v>
      </c>
      <c r="I95" s="433" t="e">
        <f>IF(ISNUMBER(Regressions!I105),ROUND(Regressions!I105, 1), NA())</f>
        <v>#N/A</v>
      </c>
      <c r="J95" s="434">
        <f>IF(ISNUMBER(Regressions!J105),ROUND(Regressions!J105, 1), NA())</f>
        <v>100</v>
      </c>
      <c r="K95" s="316" t="e">
        <f>IF(ISNUMBER(Regressions!K105),ROUND(Regressions!K105, 1), NA())</f>
        <v>#N/A</v>
      </c>
      <c r="L95" s="435" t="e">
        <f>IF(ISNUMBER(Regressions!L105),ROUND(Regressions!L105, 1), NA())</f>
        <v>#N/A</v>
      </c>
      <c r="M95" s="432" t="e">
        <f>IF(ISNUMBER(Regressions!M105),ROUND(Regressions!M105, 1), NA())</f>
        <v>#N/A</v>
      </c>
      <c r="N95" s="436" t="e">
        <f>IF(ISNUMBER(Regressions!N105),ROUND(Regressions!N105, 1), NA())</f>
        <v>#N/A</v>
      </c>
      <c r="O95" s="430" t="e">
        <f>IF(ISNUMBER(Regressions!O105),ROUND(Regressions!O105, 1), NA())</f>
        <v>#N/A</v>
      </c>
      <c r="P95" s="316" t="e">
        <f>IF(ISNUMBER(Regressions!P105),ROUND(Regressions!P105, 1), NA())</f>
        <v>#N/A</v>
      </c>
      <c r="Q95" s="437" t="e">
        <f>IF(ISNUMBER(Regressions!Q105),ROUND(Regressions!Q105, 1), NA())</f>
        <v>#N/A</v>
      </c>
      <c r="R95" s="432" t="e">
        <f>IF(ISNUMBER(Regressions!R105),ROUND(Regressions!R105, 1), NA())</f>
        <v>#N/A</v>
      </c>
      <c r="S95" s="433" t="e">
        <f>IF(ISNUMBER(Regressions!S105),ROUND(Regressions!S105, 1), NA())</f>
        <v>#N/A</v>
      </c>
    </row>
    <row r="96" x14ac:dyDescent="0.2">
      <c r="A96" s="242" t="str">
        <f>IF(ISBLANK(Regressions!A106), " ", Regressions!A106)</f>
        <v>Bhutan</v>
      </c>
      <c r="B96" s="237">
        <f>IF(ISBLANK(Regressions!B106), " ", Regressions!B106)</f>
        <v>2007</v>
      </c>
      <c r="C96" s="240" t="str">
        <f>IF(ISBLANK(Regressions!C106), " ", Regressions!C106)</f>
        <v>Secondary</v>
      </c>
      <c r="D96" s="244">
        <f>IF(ISBLANK(Regressions!D106), " ", Regressions!D106)</f>
        <v>96259</v>
      </c>
      <c r="E96" s="430">
        <f>IF(ISNUMBER(Regressions!E106),ROUND(Regressions!E106, 1), NA())</f>
        <v>96.7</v>
      </c>
      <c r="F96" s="316" t="e">
        <f>IF(ISNUMBER(Regressions!F106),ROUND(Regressions!F106, 1), NA())</f>
        <v>#N/A</v>
      </c>
      <c r="G96" s="431" t="e">
        <f>IF(ISNUMBER(Regressions!G106),ROUND(Regressions!G106, 1), NA())</f>
        <v>#N/A</v>
      </c>
      <c r="H96" s="432" t="e">
        <f>IF(ISNUMBER(Regressions!H106),ROUND(Regressions!H106, 1), NA())</f>
        <v>#N/A</v>
      </c>
      <c r="I96" s="433" t="e">
        <f>IF(ISNUMBER(Regressions!I106),ROUND(Regressions!I106, 1), NA())</f>
        <v>#N/A</v>
      </c>
      <c r="J96" s="434">
        <f>IF(ISNUMBER(Regressions!J106),ROUND(Regressions!J106, 1), NA())</f>
        <v>100</v>
      </c>
      <c r="K96" s="316" t="e">
        <f>IF(ISNUMBER(Regressions!K106),ROUND(Regressions!K106, 1), NA())</f>
        <v>#N/A</v>
      </c>
      <c r="L96" s="435" t="e">
        <f>IF(ISNUMBER(Regressions!L106),ROUND(Regressions!L106, 1), NA())</f>
        <v>#N/A</v>
      </c>
      <c r="M96" s="432" t="e">
        <f>IF(ISNUMBER(Regressions!M106),ROUND(Regressions!M106, 1), NA())</f>
        <v>#N/A</v>
      </c>
      <c r="N96" s="436" t="e">
        <f>IF(ISNUMBER(Regressions!N106),ROUND(Regressions!N106, 1), NA())</f>
        <v>#N/A</v>
      </c>
      <c r="O96" s="430" t="e">
        <f>IF(ISNUMBER(Regressions!O106),ROUND(Regressions!O106, 1), NA())</f>
        <v>#N/A</v>
      </c>
      <c r="P96" s="316" t="e">
        <f>IF(ISNUMBER(Regressions!P106),ROUND(Regressions!P106, 1), NA())</f>
        <v>#N/A</v>
      </c>
      <c r="Q96" s="437" t="e">
        <f>IF(ISNUMBER(Regressions!Q106),ROUND(Regressions!Q106, 1), NA())</f>
        <v>#N/A</v>
      </c>
      <c r="R96" s="432" t="e">
        <f>IF(ISNUMBER(Regressions!R106),ROUND(Regressions!R106, 1), NA())</f>
        <v>#N/A</v>
      </c>
      <c r="S96" s="433" t="e">
        <f>IF(ISNUMBER(Regressions!S106),ROUND(Regressions!S106, 1), NA())</f>
        <v>#N/A</v>
      </c>
    </row>
    <row r="97" x14ac:dyDescent="0.2">
      <c r="A97" s="242" t="str">
        <f>IF(ISBLANK(Regressions!A107), " ", Regressions!A107)</f>
        <v>Bhutan</v>
      </c>
      <c r="B97" s="237">
        <f>IF(ISBLANK(Regressions!B107), " ", Regressions!B107)</f>
        <v>2008</v>
      </c>
      <c r="C97" s="240" t="str">
        <f>IF(ISBLANK(Regressions!C107), " ", Regressions!C107)</f>
        <v>Secondary</v>
      </c>
      <c r="D97" s="244">
        <f>IF(ISBLANK(Regressions!D107), " ", Regressions!D107)</f>
        <v>95874</v>
      </c>
      <c r="E97" s="430">
        <f>IF(ISNUMBER(Regressions!E107),ROUND(Regressions!E107, 1), NA())</f>
        <v>96.7</v>
      </c>
      <c r="F97" s="316" t="e">
        <f>IF(ISNUMBER(Regressions!F107),ROUND(Regressions!F107, 1), NA())</f>
        <v>#N/A</v>
      </c>
      <c r="G97" s="431" t="e">
        <f>IF(ISNUMBER(Regressions!G107),ROUND(Regressions!G107, 1), NA())</f>
        <v>#N/A</v>
      </c>
      <c r="H97" s="432" t="e">
        <f>IF(ISNUMBER(Regressions!H107),ROUND(Regressions!H107, 1), NA())</f>
        <v>#N/A</v>
      </c>
      <c r="I97" s="433" t="e">
        <f>IF(ISNUMBER(Regressions!I107),ROUND(Regressions!I107, 1), NA())</f>
        <v>#N/A</v>
      </c>
      <c r="J97" s="434">
        <f>IF(ISNUMBER(Regressions!J107),ROUND(Regressions!J107, 1), NA())</f>
        <v>100</v>
      </c>
      <c r="K97" s="316" t="e">
        <f>IF(ISNUMBER(Regressions!K107),ROUND(Regressions!K107, 1), NA())</f>
        <v>#N/A</v>
      </c>
      <c r="L97" s="435" t="e">
        <f>IF(ISNUMBER(Regressions!L107),ROUND(Regressions!L107, 1), NA())</f>
        <v>#N/A</v>
      </c>
      <c r="M97" s="432" t="e">
        <f>IF(ISNUMBER(Regressions!M107),ROUND(Regressions!M107, 1), NA())</f>
        <v>#N/A</v>
      </c>
      <c r="N97" s="436" t="e">
        <f>IF(ISNUMBER(Regressions!N107),ROUND(Regressions!N107, 1), NA())</f>
        <v>#N/A</v>
      </c>
      <c r="O97" s="430" t="e">
        <f>IF(ISNUMBER(Regressions!O107),ROUND(Regressions!O107, 1), NA())</f>
        <v>#N/A</v>
      </c>
      <c r="P97" s="316" t="e">
        <f>IF(ISNUMBER(Regressions!P107),ROUND(Regressions!P107, 1), NA())</f>
        <v>#N/A</v>
      </c>
      <c r="Q97" s="437" t="e">
        <f>IF(ISNUMBER(Regressions!Q107),ROUND(Regressions!Q107, 1), NA())</f>
        <v>#N/A</v>
      </c>
      <c r="R97" s="432" t="e">
        <f>IF(ISNUMBER(Regressions!R107),ROUND(Regressions!R107, 1), NA())</f>
        <v>#N/A</v>
      </c>
      <c r="S97" s="433" t="e">
        <f>IF(ISNUMBER(Regressions!S107),ROUND(Regressions!S107, 1), NA())</f>
        <v>#N/A</v>
      </c>
    </row>
    <row r="98" x14ac:dyDescent="0.2">
      <c r="A98" s="242" t="str">
        <f>IF(ISBLANK(Regressions!A108), " ", Regressions!A108)</f>
        <v>Bhutan</v>
      </c>
      <c r="B98" s="237">
        <f>IF(ISBLANK(Regressions!B108), " ", Regressions!B108)</f>
        <v>2009</v>
      </c>
      <c r="C98" s="240" t="str">
        <f>IF(ISBLANK(Regressions!C108), " ", Regressions!C108)</f>
        <v>Secondary</v>
      </c>
      <c r="D98" s="244">
        <f>IF(ISBLANK(Regressions!D108), " ", Regressions!D108)</f>
        <v>95199</v>
      </c>
      <c r="E98" s="430">
        <f>IF(ISNUMBER(Regressions!E108),ROUND(Regressions!E108, 1), NA())</f>
        <v>97.1</v>
      </c>
      <c r="F98" s="316" t="e">
        <f>IF(ISNUMBER(Regressions!F108),ROUND(Regressions!F108, 1), NA())</f>
        <v>#N/A</v>
      </c>
      <c r="G98" s="431" t="e">
        <f>IF(ISNUMBER(Regressions!G108),ROUND(Regressions!G108, 1), NA())</f>
        <v>#N/A</v>
      </c>
      <c r="H98" s="432" t="e">
        <f>IF(ISNUMBER(Regressions!H108),ROUND(Regressions!H108, 1), NA())</f>
        <v>#N/A</v>
      </c>
      <c r="I98" s="433" t="e">
        <f>IF(ISNUMBER(Regressions!I108),ROUND(Regressions!I108, 1), NA())</f>
        <v>#N/A</v>
      </c>
      <c r="J98" s="434">
        <f>IF(ISNUMBER(Regressions!J108),ROUND(Regressions!J108, 1), NA())</f>
        <v>100</v>
      </c>
      <c r="K98" s="316" t="e">
        <f>IF(ISNUMBER(Regressions!K108),ROUND(Regressions!K108, 1), NA())</f>
        <v>#N/A</v>
      </c>
      <c r="L98" s="435" t="e">
        <f>IF(ISNUMBER(Regressions!L108),ROUND(Regressions!L108, 1), NA())</f>
        <v>#N/A</v>
      </c>
      <c r="M98" s="432" t="e">
        <f>IF(ISNUMBER(Regressions!M108),ROUND(Regressions!M108, 1), NA())</f>
        <v>#N/A</v>
      </c>
      <c r="N98" s="436" t="e">
        <f>IF(ISNUMBER(Regressions!N108),ROUND(Regressions!N108, 1), NA())</f>
        <v>#N/A</v>
      </c>
      <c r="O98" s="430" t="e">
        <f>IF(ISNUMBER(Regressions!O108),ROUND(Regressions!O108, 1), NA())</f>
        <v>#N/A</v>
      </c>
      <c r="P98" s="316" t="e">
        <f>IF(ISNUMBER(Regressions!P108),ROUND(Regressions!P108, 1), NA())</f>
        <v>#N/A</v>
      </c>
      <c r="Q98" s="437" t="e">
        <f>IF(ISNUMBER(Regressions!Q108),ROUND(Regressions!Q108, 1), NA())</f>
        <v>#N/A</v>
      </c>
      <c r="R98" s="432" t="e">
        <f>IF(ISNUMBER(Regressions!R108),ROUND(Regressions!R108, 1), NA())</f>
        <v>#N/A</v>
      </c>
      <c r="S98" s="433" t="e">
        <f>IF(ISNUMBER(Regressions!S108),ROUND(Regressions!S108, 1), NA())</f>
        <v>#N/A</v>
      </c>
    </row>
    <row r="99" x14ac:dyDescent="0.2">
      <c r="A99" s="242" t="str">
        <f>IF(ISBLANK(Regressions!A109), " ", Regressions!A109)</f>
        <v>Bhutan</v>
      </c>
      <c r="B99" s="237">
        <f>IF(ISBLANK(Regressions!B109), " ", Regressions!B109)</f>
        <v>2010</v>
      </c>
      <c r="C99" s="240" t="str">
        <f>IF(ISBLANK(Regressions!C109), " ", Regressions!C109)</f>
        <v>Secondary</v>
      </c>
      <c r="D99" s="244">
        <f>IF(ISBLANK(Regressions!D109), " ", Regressions!D109)</f>
        <v>94376</v>
      </c>
      <c r="E99" s="430">
        <f>IF(ISNUMBER(Regressions!E109),ROUND(Regressions!E109, 1), NA())</f>
        <v>97.5</v>
      </c>
      <c r="F99" s="316" t="e">
        <f>IF(ISNUMBER(Regressions!F109),ROUND(Regressions!F109, 1), NA())</f>
        <v>#N/A</v>
      </c>
      <c r="G99" s="431" t="e">
        <f>IF(ISNUMBER(Regressions!G109),ROUND(Regressions!G109, 1), NA())</f>
        <v>#N/A</v>
      </c>
      <c r="H99" s="432" t="e">
        <f>IF(ISNUMBER(Regressions!H109),ROUND(Regressions!H109, 1), NA())</f>
        <v>#N/A</v>
      </c>
      <c r="I99" s="433" t="e">
        <f>IF(ISNUMBER(Regressions!I109),ROUND(Regressions!I109, 1), NA())</f>
        <v>#N/A</v>
      </c>
      <c r="J99" s="434">
        <f>IF(ISNUMBER(Regressions!J109),ROUND(Regressions!J109, 1), NA())</f>
        <v>100</v>
      </c>
      <c r="K99" s="316" t="e">
        <f>IF(ISNUMBER(Regressions!K109),ROUND(Regressions!K109, 1), NA())</f>
        <v>#N/A</v>
      </c>
      <c r="L99" s="435" t="e">
        <f>IF(ISNUMBER(Regressions!L109),ROUND(Regressions!L109, 1), NA())</f>
        <v>#N/A</v>
      </c>
      <c r="M99" s="432" t="e">
        <f>IF(ISNUMBER(Regressions!M109),ROUND(Regressions!M109, 1), NA())</f>
        <v>#N/A</v>
      </c>
      <c r="N99" s="436" t="e">
        <f>IF(ISNUMBER(Regressions!N109),ROUND(Regressions!N109, 1), NA())</f>
        <v>#N/A</v>
      </c>
      <c r="O99" s="430" t="e">
        <f>IF(ISNUMBER(Regressions!O109),ROUND(Regressions!O109, 1), NA())</f>
        <v>#N/A</v>
      </c>
      <c r="P99" s="316" t="e">
        <f>IF(ISNUMBER(Regressions!P109),ROUND(Regressions!P109, 1), NA())</f>
        <v>#N/A</v>
      </c>
      <c r="Q99" s="437" t="e">
        <f>IF(ISNUMBER(Regressions!Q109),ROUND(Regressions!Q109, 1), NA())</f>
        <v>#N/A</v>
      </c>
      <c r="R99" s="432" t="e">
        <f>IF(ISNUMBER(Regressions!R109),ROUND(Regressions!R109, 1), NA())</f>
        <v>#N/A</v>
      </c>
      <c r="S99" s="433" t="e">
        <f>IF(ISNUMBER(Regressions!S109),ROUND(Regressions!S109, 1), NA())</f>
        <v>#N/A</v>
      </c>
    </row>
    <row r="100" x14ac:dyDescent="0.2">
      <c r="A100" s="242" t="str">
        <f>IF(ISBLANK(Regressions!A110), " ", Regressions!A110)</f>
        <v>Bhutan</v>
      </c>
      <c r="B100" s="237">
        <f>IF(ISBLANK(Regressions!B110), " ", Regressions!B110)</f>
        <v>2011</v>
      </c>
      <c r="C100" s="240" t="str">
        <f>IF(ISBLANK(Regressions!C110), " ", Regressions!C110)</f>
        <v>Secondary</v>
      </c>
      <c r="D100" s="244">
        <f>IF(ISBLANK(Regressions!D110), " ", Regressions!D110)</f>
        <v>93759</v>
      </c>
      <c r="E100" s="430">
        <f>IF(ISNUMBER(Regressions!E110),ROUND(Regressions!E110, 1), NA())</f>
        <v>97.9</v>
      </c>
      <c r="F100" s="316" t="e">
        <f>IF(ISNUMBER(Regressions!F110),ROUND(Regressions!F110, 1), NA())</f>
        <v>#N/A</v>
      </c>
      <c r="G100" s="431" t="e">
        <f>IF(ISNUMBER(Regressions!G110),ROUND(Regressions!G110, 1), NA())</f>
        <v>#N/A</v>
      </c>
      <c r="H100" s="432" t="e">
        <f>IF(ISNUMBER(Regressions!H110),ROUND(Regressions!H110, 1), NA())</f>
        <v>#N/A</v>
      </c>
      <c r="I100" s="433" t="e">
        <f>IF(ISNUMBER(Regressions!I110),ROUND(Regressions!I110, 1), NA())</f>
        <v>#N/A</v>
      </c>
      <c r="J100" s="434">
        <f>IF(ISNUMBER(Regressions!J110),ROUND(Regressions!J110, 1), NA())</f>
        <v>99.9</v>
      </c>
      <c r="K100" s="316" t="e">
        <f>IF(ISNUMBER(Regressions!K110),ROUND(Regressions!K110, 1), NA())</f>
        <v>#N/A</v>
      </c>
      <c r="L100" s="435" t="e">
        <f>IF(ISNUMBER(Regressions!L110),ROUND(Regressions!L110, 1), NA())</f>
        <v>#N/A</v>
      </c>
      <c r="M100" s="432" t="e">
        <f>IF(ISNUMBER(Regressions!M110),ROUND(Regressions!M110, 1), NA())</f>
        <v>#N/A</v>
      </c>
      <c r="N100" s="436" t="e">
        <f>IF(ISNUMBER(Regressions!N110),ROUND(Regressions!N110, 1), NA())</f>
        <v>#N/A</v>
      </c>
      <c r="O100" s="430" t="e">
        <f>IF(ISNUMBER(Regressions!O110),ROUND(Regressions!O110, 1), NA())</f>
        <v>#N/A</v>
      </c>
      <c r="P100" s="316" t="e">
        <f>IF(ISNUMBER(Regressions!P110),ROUND(Regressions!P110, 1), NA())</f>
        <v>#N/A</v>
      </c>
      <c r="Q100" s="437" t="e">
        <f>IF(ISNUMBER(Regressions!Q110),ROUND(Regressions!Q110, 1), NA())</f>
        <v>#N/A</v>
      </c>
      <c r="R100" s="432" t="e">
        <f>IF(ISNUMBER(Regressions!R110),ROUND(Regressions!R110, 1), NA())</f>
        <v>#N/A</v>
      </c>
      <c r="S100" s="433" t="e">
        <f>IF(ISNUMBER(Regressions!S110),ROUND(Regressions!S110, 1), NA())</f>
        <v>#N/A</v>
      </c>
    </row>
    <row r="101" x14ac:dyDescent="0.2">
      <c r="A101" s="242" t="str">
        <f>IF(ISBLANK(Regressions!A111), " ", Regressions!A111)</f>
        <v>Bhutan</v>
      </c>
      <c r="B101" s="237">
        <f>IF(ISBLANK(Regressions!B111), " ", Regressions!B111)</f>
        <v>2012</v>
      </c>
      <c r="C101" s="240" t="str">
        <f>IF(ISBLANK(Regressions!C111), " ", Regressions!C111)</f>
        <v>Secondary</v>
      </c>
      <c r="D101" s="244">
        <f>IF(ISBLANK(Regressions!D111), " ", Regressions!D111)</f>
        <v>93016</v>
      </c>
      <c r="E101" s="430">
        <f>IF(ISNUMBER(Regressions!E111),ROUND(Regressions!E111, 1), NA())</f>
        <v>98.4</v>
      </c>
      <c r="F101" s="316">
        <f>IF(ISNUMBER(Regressions!F111),ROUND(Regressions!F111, 1), NA())</f>
        <v>92.2</v>
      </c>
      <c r="G101" s="431">
        <f>IF(ISNUMBER(Regressions!G111),ROUND(Regressions!G111, 1), NA())</f>
        <v>63.1</v>
      </c>
      <c r="H101" s="432">
        <f>IF(ISNUMBER(Regressions!H111),ROUND(Regressions!H111, 1), NA())</f>
        <v>29.1</v>
      </c>
      <c r="I101" s="433">
        <f>IF(ISNUMBER(Regressions!I111),ROUND(Regressions!I111, 1), NA())</f>
        <v>7.8</v>
      </c>
      <c r="J101" s="434">
        <f>IF(ISNUMBER(Regressions!J111),ROUND(Regressions!J111, 1), NA())</f>
        <v>99.8</v>
      </c>
      <c r="K101" s="316">
        <f>IF(ISNUMBER(Regressions!K111),ROUND(Regressions!K111, 1), NA())</f>
        <v>97.1</v>
      </c>
      <c r="L101" s="435">
        <f>IF(ISNUMBER(Regressions!L111),ROUND(Regressions!L111, 1), NA())</f>
        <v>93.2</v>
      </c>
      <c r="M101" s="432">
        <f>IF(ISNUMBER(Regressions!M111),ROUND(Regressions!M111, 1), NA())</f>
        <v>3.9</v>
      </c>
      <c r="N101" s="436">
        <f>IF(ISNUMBER(Regressions!N111),ROUND(Regressions!N111, 1), NA())</f>
        <v>2.9</v>
      </c>
      <c r="O101" s="430">
        <f>IF(ISNUMBER(Regressions!O111),ROUND(Regressions!O111, 1), NA())</f>
        <v>98.1</v>
      </c>
      <c r="P101" s="316">
        <f>IF(ISNUMBER(Regressions!P111),ROUND(Regressions!P111, 1), NA())</f>
        <v>86.9</v>
      </c>
      <c r="Q101" s="437" t="e">
        <f>IF(ISNUMBER(Regressions!Q111),ROUND(Regressions!Q111, 1), NA())</f>
        <v>#N/A</v>
      </c>
      <c r="R101" s="432">
        <f>IF(ISNUMBER(Regressions!R111),ROUND(Regressions!R111, 1), NA())</f>
        <v>86.9</v>
      </c>
      <c r="S101" s="433">
        <f>IF(ISNUMBER(Regressions!S111),ROUND(Regressions!S111, 1), NA())</f>
        <v>13.1</v>
      </c>
    </row>
    <row r="102" x14ac:dyDescent="0.2">
      <c r="A102" s="242" t="str">
        <f>IF(ISBLANK(Regressions!A112), " ", Regressions!A112)</f>
        <v>Bhutan</v>
      </c>
      <c r="B102" s="237">
        <f>IF(ISBLANK(Regressions!B112), " ", Regressions!B112)</f>
        <v>2013</v>
      </c>
      <c r="C102" s="240" t="str">
        <f>IF(ISBLANK(Regressions!C112), " ", Regressions!C112)</f>
        <v>Secondary</v>
      </c>
      <c r="D102" s="244">
        <f>IF(ISBLANK(Regressions!D112), " ", Regressions!D112)</f>
        <v>92098</v>
      </c>
      <c r="E102" s="430">
        <f>IF(ISNUMBER(Regressions!E112),ROUND(Regressions!E112, 1), NA())</f>
        <v>98.8</v>
      </c>
      <c r="F102" s="316">
        <f>IF(ISNUMBER(Regressions!F112),ROUND(Regressions!F112, 1), NA())</f>
        <v>92.2</v>
      </c>
      <c r="G102" s="431">
        <f>IF(ISNUMBER(Regressions!G112),ROUND(Regressions!G112, 1), NA())</f>
        <v>63.1</v>
      </c>
      <c r="H102" s="432">
        <f>IF(ISNUMBER(Regressions!H112),ROUND(Regressions!H112, 1), NA())</f>
        <v>29.1</v>
      </c>
      <c r="I102" s="433">
        <f>IF(ISNUMBER(Regressions!I112),ROUND(Regressions!I112, 1), NA())</f>
        <v>7.8</v>
      </c>
      <c r="J102" s="434">
        <f>IF(ISNUMBER(Regressions!J112),ROUND(Regressions!J112, 1), NA())</f>
        <v>99.8</v>
      </c>
      <c r="K102" s="316">
        <f>IF(ISNUMBER(Regressions!K112),ROUND(Regressions!K112, 1), NA())</f>
        <v>97.1</v>
      </c>
      <c r="L102" s="435">
        <f>IF(ISNUMBER(Regressions!L112),ROUND(Regressions!L112, 1), NA())</f>
        <v>93.2</v>
      </c>
      <c r="M102" s="432">
        <f>IF(ISNUMBER(Regressions!M112),ROUND(Regressions!M112, 1), NA())</f>
        <v>3.9</v>
      </c>
      <c r="N102" s="436">
        <f>IF(ISNUMBER(Regressions!N112),ROUND(Regressions!N112, 1), NA())</f>
        <v>2.9</v>
      </c>
      <c r="O102" s="430">
        <f>IF(ISNUMBER(Regressions!O112),ROUND(Regressions!O112, 1), NA())</f>
        <v>98.1</v>
      </c>
      <c r="P102" s="316">
        <f>IF(ISNUMBER(Regressions!P112),ROUND(Regressions!P112, 1), NA())</f>
        <v>86.9</v>
      </c>
      <c r="Q102" s="437" t="e">
        <f>IF(ISNUMBER(Regressions!Q112),ROUND(Regressions!Q112, 1), NA())</f>
        <v>#N/A</v>
      </c>
      <c r="R102" s="432">
        <f>IF(ISNUMBER(Regressions!R112),ROUND(Regressions!R112, 1), NA())</f>
        <v>86.9</v>
      </c>
      <c r="S102" s="433">
        <f>IF(ISNUMBER(Regressions!S112),ROUND(Regressions!S112, 1), NA())</f>
        <v>13.1</v>
      </c>
    </row>
    <row r="103" x14ac:dyDescent="0.2">
      <c r="A103" s="242" t="str">
        <f>IF(ISBLANK(Regressions!A113), " ", Regressions!A113)</f>
        <v>Bhutan</v>
      </c>
      <c r="B103" s="237">
        <f>IF(ISBLANK(Regressions!B113), " ", Regressions!B113)</f>
        <v>2014</v>
      </c>
      <c r="C103" s="240" t="str">
        <f>IF(ISBLANK(Regressions!C113), " ", Regressions!C113)</f>
        <v>Secondary</v>
      </c>
      <c r="D103" s="244">
        <f>IF(ISBLANK(Regressions!D113), " ", Regressions!D113)</f>
        <v>90969</v>
      </c>
      <c r="E103" s="430">
        <f>IF(ISNUMBER(Regressions!E113),ROUND(Regressions!E113, 1), NA())</f>
        <v>99.2</v>
      </c>
      <c r="F103" s="316">
        <f>IF(ISNUMBER(Regressions!F113),ROUND(Regressions!F113, 1), NA())</f>
        <v>92.2</v>
      </c>
      <c r="G103" s="431">
        <f>IF(ISNUMBER(Regressions!G113),ROUND(Regressions!G113, 1), NA())</f>
        <v>63.1</v>
      </c>
      <c r="H103" s="432">
        <f>IF(ISNUMBER(Regressions!H113),ROUND(Regressions!H113, 1), NA())</f>
        <v>29.1</v>
      </c>
      <c r="I103" s="433">
        <f>IF(ISNUMBER(Regressions!I113),ROUND(Regressions!I113, 1), NA())</f>
        <v>7.8</v>
      </c>
      <c r="J103" s="434">
        <f>IF(ISNUMBER(Regressions!J113),ROUND(Regressions!J113, 1), NA())</f>
        <v>99.7</v>
      </c>
      <c r="K103" s="316">
        <f>IF(ISNUMBER(Regressions!K113),ROUND(Regressions!K113, 1), NA())</f>
        <v>97.1</v>
      </c>
      <c r="L103" s="435">
        <f>IF(ISNUMBER(Regressions!L113),ROUND(Regressions!L113, 1), NA())</f>
        <v>93.2</v>
      </c>
      <c r="M103" s="432">
        <f>IF(ISNUMBER(Regressions!M113),ROUND(Regressions!M113, 1), NA())</f>
        <v>3.9</v>
      </c>
      <c r="N103" s="436">
        <f>IF(ISNUMBER(Regressions!N113),ROUND(Regressions!N113, 1), NA())</f>
        <v>2.9</v>
      </c>
      <c r="O103" s="430">
        <f>IF(ISNUMBER(Regressions!O113),ROUND(Regressions!O113, 1), NA())</f>
        <v>98.1</v>
      </c>
      <c r="P103" s="316">
        <f>IF(ISNUMBER(Regressions!P113),ROUND(Regressions!P113, 1), NA())</f>
        <v>86.9</v>
      </c>
      <c r="Q103" s="437" t="e">
        <f>IF(ISNUMBER(Regressions!Q113),ROUND(Regressions!Q113, 1), NA())</f>
        <v>#N/A</v>
      </c>
      <c r="R103" s="432">
        <f>IF(ISNUMBER(Regressions!R113),ROUND(Regressions!R113, 1), NA())</f>
        <v>86.9</v>
      </c>
      <c r="S103" s="433">
        <f>IF(ISNUMBER(Regressions!S113),ROUND(Regressions!S113, 1), NA())</f>
        <v>13.1</v>
      </c>
    </row>
    <row r="104" x14ac:dyDescent="0.2">
      <c r="A104" s="242" t="str">
        <f>IF(ISBLANK(Regressions!A114), " ", Regressions!A114)</f>
        <v>Bhutan</v>
      </c>
      <c r="B104" s="237">
        <f>IF(ISBLANK(Regressions!B114), " ", Regressions!B114)</f>
        <v>2015</v>
      </c>
      <c r="C104" s="240" t="str">
        <f>IF(ISBLANK(Regressions!C114), " ", Regressions!C114)</f>
        <v>Secondary</v>
      </c>
      <c r="D104" s="244">
        <f>IF(ISBLANK(Regressions!D114), " ", Regressions!D114)</f>
        <v>89634</v>
      </c>
      <c r="E104" s="430">
        <f>IF(ISNUMBER(Regressions!E114),ROUND(Regressions!E114, 1), NA())</f>
        <v>99.6</v>
      </c>
      <c r="F104" s="316">
        <f>IF(ISNUMBER(Regressions!F114),ROUND(Regressions!F114, 1), NA())</f>
        <v>92.2</v>
      </c>
      <c r="G104" s="431">
        <f>IF(ISNUMBER(Regressions!G114),ROUND(Regressions!G114, 1), NA())</f>
        <v>63.1</v>
      </c>
      <c r="H104" s="432">
        <f>IF(ISNUMBER(Regressions!H114),ROUND(Regressions!H114, 1), NA())</f>
        <v>29.1</v>
      </c>
      <c r="I104" s="433">
        <f>IF(ISNUMBER(Regressions!I114),ROUND(Regressions!I114, 1), NA())</f>
        <v>7.8</v>
      </c>
      <c r="J104" s="434">
        <f>IF(ISNUMBER(Regressions!J114),ROUND(Regressions!J114, 1), NA())</f>
        <v>99.6</v>
      </c>
      <c r="K104" s="316">
        <f>IF(ISNUMBER(Regressions!K114),ROUND(Regressions!K114, 1), NA())</f>
        <v>97.1</v>
      </c>
      <c r="L104" s="435">
        <f>IF(ISNUMBER(Regressions!L114),ROUND(Regressions!L114, 1), NA())</f>
        <v>93.2</v>
      </c>
      <c r="M104" s="432">
        <f>IF(ISNUMBER(Regressions!M114),ROUND(Regressions!M114, 1), NA())</f>
        <v>3.9</v>
      </c>
      <c r="N104" s="436">
        <f>IF(ISNUMBER(Regressions!N114),ROUND(Regressions!N114, 1), NA())</f>
        <v>2.9</v>
      </c>
      <c r="O104" s="430">
        <f>IF(ISNUMBER(Regressions!O114),ROUND(Regressions!O114, 1), NA())</f>
        <v>98.1</v>
      </c>
      <c r="P104" s="316">
        <f>IF(ISNUMBER(Regressions!P114),ROUND(Regressions!P114, 1), NA())</f>
        <v>86.9</v>
      </c>
      <c r="Q104" s="437" t="e">
        <f>IF(ISNUMBER(Regressions!Q114),ROUND(Regressions!Q114, 1), NA())</f>
        <v>#N/A</v>
      </c>
      <c r="R104" s="432">
        <f>IF(ISNUMBER(Regressions!R114),ROUND(Regressions!R114, 1), NA())</f>
        <v>86.9</v>
      </c>
      <c r="S104" s="433">
        <f>IF(ISNUMBER(Regressions!S114),ROUND(Regressions!S114, 1), NA())</f>
        <v>13.1</v>
      </c>
    </row>
    <row r="105" x14ac:dyDescent="0.2">
      <c r="A105" s="407" t="str">
        <f>IF(ISBLANK(Regressions!A115), " ", Regressions!A115)</f>
        <v>Bhutan</v>
      </c>
      <c r="B105" s="408">
        <f>IF(ISBLANK(Regressions!B115), " ", Regressions!B115)</f>
        <v>2016</v>
      </c>
      <c r="C105" s="409" t="str">
        <f>IF(ISBLANK(Regressions!C115), " ", Regressions!C115)</f>
        <v>Secondary</v>
      </c>
      <c r="D105" s="410">
        <f>IF(ISBLANK(Regressions!D115), " ", Regressions!D115)</f>
        <v>88588</v>
      </c>
      <c r="E105" s="438">
        <f>IF(ISNUMBER(Regressions!E115),ROUND(Regressions!E115, 1), NA())</f>
        <v>100</v>
      </c>
      <c r="F105" s="317">
        <f>IF(ISNUMBER(Regressions!F115),ROUND(Regressions!F115, 1), NA())</f>
        <v>92.2</v>
      </c>
      <c r="G105" s="439">
        <f>IF(ISNUMBER(Regressions!G115),ROUND(Regressions!G115, 1), NA())</f>
        <v>63.1</v>
      </c>
      <c r="H105" s="440">
        <f>IF(ISNUMBER(Regressions!H115),ROUND(Regressions!H115, 1), NA())</f>
        <v>29.1</v>
      </c>
      <c r="I105" s="441">
        <f>IF(ISNUMBER(Regressions!I115),ROUND(Regressions!I115, 1), NA())</f>
        <v>7.8</v>
      </c>
      <c r="J105" s="442">
        <f>IF(ISNUMBER(Regressions!J115),ROUND(Regressions!J115, 1), NA())</f>
        <v>99.5</v>
      </c>
      <c r="K105" s="317">
        <f>IF(ISNUMBER(Regressions!K115),ROUND(Regressions!K115, 1), NA())</f>
        <v>97.1</v>
      </c>
      <c r="L105" s="443">
        <f>IF(ISNUMBER(Regressions!L115),ROUND(Regressions!L115, 1), NA())</f>
        <v>93.2</v>
      </c>
      <c r="M105" s="440">
        <f>IF(ISNUMBER(Regressions!M115),ROUND(Regressions!M115, 1), NA())</f>
        <v>3.9</v>
      </c>
      <c r="N105" s="444">
        <f>IF(ISNUMBER(Regressions!N115),ROUND(Regressions!N115, 1), NA())</f>
        <v>2.9</v>
      </c>
      <c r="O105" s="438">
        <f>IF(ISNUMBER(Regressions!O115),ROUND(Regressions!O115, 1), NA())</f>
        <v>98.1</v>
      </c>
      <c r="P105" s="317">
        <f>IF(ISNUMBER(Regressions!P115),ROUND(Regressions!P115, 1), NA())</f>
        <v>86.9</v>
      </c>
      <c r="Q105" s="445" t="e">
        <f>IF(ISNUMBER(Regressions!Q115),ROUND(Regressions!Q115, 1), NA())</f>
        <v>#N/A</v>
      </c>
      <c r="R105" s="440">
        <f>IF(ISNUMBER(Regressions!R115),ROUND(Regressions!R115, 1), NA())</f>
        <v>86.9</v>
      </c>
      <c r="S105" s="441">
        <f>IF(ISNUMBER(Regressions!S115),ROUND(Regressions!S115, 1), NA())</f>
        <v>13.1</v>
      </c>
    </row>
  </sheetData>
  <mergeCells count="4">
    <mergeCell ref="O1:S1"/>
    <mergeCell ref="A1:D2"/>
    <mergeCell ref="E1:I1"/>
    <mergeCell ref="J1:N1"/>
  </mergeCells>
  <conditionalFormatting sqref="F4:F105">
    <cfRule type="containsErrors" dxfId="28" priority="5">
      <formula>ISERROR(F4)</formula>
    </cfRule>
  </conditionalFormatting>
  <conditionalFormatting sqref="J4:J105">
    <cfRule type="containsErrors" dxfId="27" priority="6">
      <formula>ISERROR(J4)</formula>
    </cfRule>
  </conditionalFormatting>
  <conditionalFormatting sqref="G4:G105">
    <cfRule type="containsErrors" dxfId="26" priority="1">
      <formula>ISERROR(G4)</formula>
    </cfRule>
  </conditionalFormatting>
  <conditionalFormatting sqref="L4:L105">
    <cfRule type="containsErrors" dxfId="25" priority="2">
      <formula>ISERROR(L4)</formula>
    </cfRule>
  </conditionalFormatting>
  <conditionalFormatting sqref="O4:O105">
    <cfRule type="containsErrors" dxfId="24" priority="7">
      <formula>ISERROR(O4)</formula>
    </cfRule>
  </conditionalFormatting>
  <conditionalFormatting sqref="Q4:Q105">
    <cfRule type="containsErrors" dxfId="23" priority="3">
      <formula>ISERROR(Q4)</formula>
    </cfRule>
  </conditionalFormatting>
  <conditionalFormatting sqref="E4:E105">
    <cfRule type="containsErrors" dxfId="22" priority="4">
      <formula>ISERROR(E4)</formula>
    </cfRule>
  </conditionalFormatting>
  <conditionalFormatting sqref="K4:K105">
    <cfRule type="containsErrors" dxfId="21" priority="8">
      <formula>ISERROR(K4)</formula>
    </cfRule>
  </conditionalFormatting>
  <conditionalFormatting sqref="P4:P105">
    <cfRule type="containsErrors" dxfId="20" priority="9">
      <formula>ISERROR(P4)</formula>
    </cfRule>
  </conditionalFormatting>
  <conditionalFormatting sqref="H4:H105">
    <cfRule type="containsErrors" dxfId="19" priority="10">
      <formula>ISERROR(H4)</formula>
    </cfRule>
  </conditionalFormatting>
  <conditionalFormatting sqref="I4:I105">
    <cfRule type="containsErrors" dxfId="18" priority="11">
      <formula>ISERROR(I4)</formula>
    </cfRule>
  </conditionalFormatting>
  <conditionalFormatting sqref="I4:I105">
    <cfRule type="containsErrors" dxfId="17" priority="12">
      <formula>ISERROR(I4)</formula>
    </cfRule>
  </conditionalFormatting>
  <conditionalFormatting sqref="S4:S105">
    <cfRule type="containsErrors" dxfId="16" priority="15">
      <formula>ISERROR(S4)</formula>
    </cfRule>
  </conditionalFormatting>
  <conditionalFormatting sqref="S4:S105">
    <cfRule type="containsErrors" dxfId="15" priority="16">
      <formula>ISERROR(S4)</formula>
    </cfRule>
  </conditionalFormatting>
  <conditionalFormatting sqref="M4:M105">
    <cfRule type="containsErrors" dxfId="14" priority="17">
      <formula>ISERROR(M4)</formula>
    </cfRule>
  </conditionalFormatting>
  <conditionalFormatting sqref="N4:N105">
    <cfRule type="containsErrors" dxfId="13" priority="13">
      <formula>ISERROR(N4)</formula>
    </cfRule>
  </conditionalFormatting>
  <conditionalFormatting sqref="N4:N105">
    <cfRule type="containsErrors" dxfId="12" priority="18">
      <formula>ISERROR(N4)</formula>
    </cfRule>
  </conditionalFormatting>
  <conditionalFormatting sqref="R4:R105">
    <cfRule type="containsErrors" dxfId="11" priority="14">
      <formula>ISERROR(R4)</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I488"/>
  <sheetViews>
    <sheetView topLeftCell="G191" zoomScaleNormal="100" workbookViewId="0">
      <selection activeCell="P14" sqref="P14"/>
    </sheetView>
  </sheetViews>
  <sheetFormatPr defaultColWidth="9" defaultRowHeight="12.75" x14ac:dyDescent="0.2"/>
  <cols>
    <col min="1" max="1" width="13.625" style="36" customWidth="true"/>
    <col min="2" max="2" width="7.5" style="131" customWidth="true"/>
    <col min="3" max="8" width="8.75" style="36" customWidth="true"/>
    <col min="9" max="9" width="9.375" style="36" customWidth="true"/>
    <col min="10" max="10" width="13.375" style="36" customWidth="true"/>
    <col min="11" max="11" width="7.5" style="36" customWidth="true"/>
    <col min="12" max="17" width="8.625" style="36" customWidth="true"/>
    <col min="18" max="18" width="6.5" style="36" customWidth="true"/>
    <col min="19" max="19" width="13.375" style="36" customWidth="true"/>
    <col min="20" max="20" width="7.5" style="36" customWidth="true"/>
    <col min="21" max="26" width="9.125" style="36" customWidth="true"/>
    <col min="27" max="16384" width="9" style="36"/>
  </cols>
  <sheetData>
    <row r="1" ht="15.75" x14ac:dyDescent="0.25">
      <c r="A1" s="61" t="s">
        <v>49</v>
      </c>
      <c r="B1" s="100"/>
      <c r="C1" s="62"/>
      <c r="D1" s="62"/>
      <c r="E1" s="62"/>
      <c r="F1" s="62"/>
      <c r="G1" s="62"/>
      <c r="H1" s="596"/>
      <c r="I1" s="596"/>
      <c r="J1" s="596"/>
      <c r="K1" s="596"/>
      <c r="L1" s="596"/>
      <c r="M1" s="596"/>
      <c r="N1" s="596"/>
      <c r="O1" s="596"/>
      <c r="P1" s="596"/>
      <c r="Q1" s="62"/>
      <c r="R1" s="62"/>
      <c r="S1" s="62"/>
      <c r="T1" s="63"/>
      <c r="U1" s="63"/>
      <c r="V1" s="63"/>
      <c r="W1" s="63"/>
      <c r="X1" s="63"/>
      <c r="Y1" s="63"/>
      <c r="Z1" s="63"/>
      <c r="AA1" s="63"/>
    </row>
    <row r="2" s="48" customFormat="true" ht="26.25" customHeight="true" x14ac:dyDescent="0.25">
      <c r="A2" s="64" t="s">
        <v>13</v>
      </c>
      <c r="B2" s="130"/>
      <c r="J2" s="64" t="s">
        <v>14</v>
      </c>
      <c r="R2" s="65"/>
      <c r="S2" s="66" t="s">
        <v>15</v>
      </c>
      <c r="W2" s="65"/>
      <c r="X2" s="65"/>
      <c r="Y2" s="67"/>
      <c r="Z2" s="67"/>
      <c r="AD2" s="68"/>
      <c r="AE2" s="68"/>
      <c r="AF2" s="68"/>
      <c r="AG2" s="68"/>
      <c r="AH2" s="68"/>
      <c r="AI2" s="68"/>
    </row>
    <row r="3" ht="15.75" x14ac:dyDescent="0.25">
      <c r="A3" s="69"/>
      <c r="B3" s="70" t="s">
        <v>4</v>
      </c>
      <c r="C3" s="65" t="s">
        <v>7</v>
      </c>
      <c r="D3" s="65" t="s">
        <v>2</v>
      </c>
      <c r="E3" s="65" t="s">
        <v>1</v>
      </c>
      <c r="F3" s="65" t="s">
        <v>55</v>
      </c>
      <c r="G3" s="65" t="s">
        <v>17</v>
      </c>
      <c r="H3" s="65" t="s">
        <v>18</v>
      </c>
      <c r="I3" s="71"/>
      <c r="J3" s="69"/>
      <c r="K3" s="70" t="s">
        <v>4</v>
      </c>
      <c r="L3" s="65" t="s">
        <v>7</v>
      </c>
      <c r="M3" s="65" t="s">
        <v>2</v>
      </c>
      <c r="N3" s="65" t="s">
        <v>1</v>
      </c>
      <c r="O3" s="65" t="s">
        <v>55</v>
      </c>
      <c r="P3" s="65" t="s">
        <v>17</v>
      </c>
      <c r="Q3" s="65" t="s">
        <v>18</v>
      </c>
      <c r="R3" s="67"/>
      <c r="S3" s="72"/>
      <c r="T3" s="70" t="s">
        <v>4</v>
      </c>
      <c r="U3" s="65" t="s">
        <v>7</v>
      </c>
      <c r="V3" s="65" t="s">
        <v>2</v>
      </c>
      <c r="W3" s="65" t="s">
        <v>1</v>
      </c>
      <c r="X3" s="65" t="s">
        <v>55</v>
      </c>
      <c r="Y3" s="65" t="s">
        <v>17</v>
      </c>
      <c r="Z3" s="65" t="s">
        <v>18</v>
      </c>
      <c r="AB3" s="68"/>
      <c r="AC3" s="68"/>
      <c r="AD3" s="68"/>
      <c r="AE3" s="68"/>
      <c r="AF3" s="68"/>
      <c r="AG3" s="68"/>
    </row>
    <row r="4" ht="15.75" x14ac:dyDescent="0.25">
      <c r="A4" s="69" t="s">
        <v>35</v>
      </c>
      <c r="B4">
        <v>2016</v>
      </c>
      <c r="C4">
        <v>59.442458100000003</v>
      </c>
      <c r="D4"/>
      <c r="E4"/>
      <c r="F4"/>
      <c r="G4">
        <v>58.290728479999999</v>
      </c>
      <c r="H4">
        <v>63.08834951</v>
      </c>
      <c r="I4" s="71"/>
      <c r="J4" s="69" t="s">
        <v>35</v>
      </c>
      <c r="K4">
        <v>2016</v>
      </c>
      <c r="L4">
        <v>76.065622149999996</v>
      </c>
      <c r="M4"/>
      <c r="N4"/>
      <c r="O4"/>
      <c r="P4">
        <v>75.496688739999996</v>
      </c>
      <c r="Q4">
        <v>93.203883500000003</v>
      </c>
      <c r="R4" s="68"/>
      <c r="S4" s="69" t="s">
        <v>35</v>
      </c>
      <c r="T4">
        <v>2016</v>
      </c>
      <c r="U4"/>
      <c r="V4"/>
      <c r="W4"/>
      <c r="X4"/>
      <c r="Y4"/>
      <c r="Z4"/>
      <c r="AA4" s="68"/>
      <c r="AB4" s="68"/>
      <c r="AC4" s="68"/>
      <c r="AD4" s="68"/>
      <c r="AE4" s="68"/>
      <c r="AF4" s="68"/>
      <c r="AG4" s="68"/>
    </row>
    <row r="5" ht="15.75" x14ac:dyDescent="0.25">
      <c r="A5" s="69" t="s">
        <v>36</v>
      </c>
      <c r="B5">
        <v>2016</v>
      </c>
      <c r="C5">
        <v>31.569367759999999</v>
      </c>
      <c r="D5"/>
      <c r="E5"/>
      <c r="F5"/>
      <c r="G5">
        <v>30.671743930000002</v>
      </c>
      <c r="H5">
        <v>29.14466019</v>
      </c>
      <c r="I5" s="71"/>
      <c r="J5" s="69" t="s">
        <v>36</v>
      </c>
      <c r="K5">
        <v>2016</v>
      </c>
      <c r="L5">
        <v>13.793760750000001</v>
      </c>
      <c r="M5">
        <v>100</v>
      </c>
      <c r="N5"/>
      <c r="O5"/>
      <c r="P5">
        <v>13.576158939999999</v>
      </c>
      <c r="Q5">
        <v>3.883495146</v>
      </c>
      <c r="R5" s="68"/>
      <c r="S5" s="69" t="s">
        <v>36</v>
      </c>
      <c r="T5">
        <v>2016</v>
      </c>
      <c r="U5">
        <v>84.218512899999993</v>
      </c>
      <c r="V5"/>
      <c r="W5"/>
      <c r="X5"/>
      <c r="Y5">
        <v>83.222958059999996</v>
      </c>
      <c r="Z5">
        <v>86.893203880000002</v>
      </c>
      <c r="AA5" s="68"/>
      <c r="AB5" s="68"/>
      <c r="AC5" s="68"/>
      <c r="AD5" s="68"/>
      <c r="AE5" s="68"/>
      <c r="AF5" s="68"/>
      <c r="AG5" s="68"/>
    </row>
    <row r="6" s="48" customFormat="true" ht="15.75" x14ac:dyDescent="0.25">
      <c r="A6" s="69" t="s">
        <v>37</v>
      </c>
      <c r="B6">
        <v>2016</v>
      </c>
      <c r="C6">
        <v>8.9881741379999998</v>
      </c>
      <c r="D6"/>
      <c r="E6"/>
      <c r="F6"/>
      <c r="G6">
        <v>11.03752759</v>
      </c>
      <c r="H6">
        <v>7.7669902909999999</v>
      </c>
      <c r="I6" s="71"/>
      <c r="J6" s="69" t="s">
        <v>37</v>
      </c>
      <c r="K6">
        <v>2016</v>
      </c>
      <c r="L6">
        <v>10.1406171</v>
      </c>
      <c r="M6">
        <v>0</v>
      </c>
      <c r="N6"/>
      <c r="O6"/>
      <c r="P6">
        <v>10.927152319999999</v>
      </c>
      <c r="Q6">
        <v>2.9126213590000001</v>
      </c>
      <c r="R6" s="67"/>
      <c r="S6" s="69" t="s">
        <v>37</v>
      </c>
      <c r="T6">
        <v>2016</v>
      </c>
      <c r="U6">
        <v>15.7814871</v>
      </c>
      <c r="V6"/>
      <c r="W6"/>
      <c r="X6"/>
      <c r="Y6">
        <v>16.77704194</v>
      </c>
      <c r="Z6">
        <v>13.10679612</v>
      </c>
      <c r="AA6" s="68"/>
      <c r="AB6" s="68"/>
      <c r="AC6" s="68"/>
      <c r="AD6" s="68"/>
      <c r="AE6" s="68"/>
      <c r="AF6" s="68"/>
      <c r="AG6" s="68"/>
    </row>
    <row r="7" s="48" customFormat="true" ht="15.75" x14ac:dyDescent="0.25">
      <c r="A7" s="137"/>
      <c r="B7" s="138"/>
      <c r="C7" s="138"/>
      <c r="D7" s="138"/>
      <c r="E7" s="138"/>
      <c r="F7" s="71"/>
      <c r="G7" s="71"/>
      <c r="H7" s="68"/>
      <c r="I7" s="68"/>
      <c r="J7" s="68"/>
      <c r="K7" s="68"/>
      <c r="L7" s="68"/>
      <c r="M7" s="68"/>
      <c r="N7" s="68"/>
      <c r="O7" s="68"/>
      <c r="P7" s="68"/>
      <c r="Q7" s="68"/>
      <c r="R7" s="68"/>
      <c r="S7" s="73"/>
      <c r="T7">
        <v>2016</v>
      </c>
      <c r="U7">
        <v>1</v>
      </c>
      <c r="V7">
        <v>5</v>
      </c>
      <c r="W7">
        <v>4</v>
      </c>
      <c r="X7">
        <v>3</v>
      </c>
      <c r="Y7">
        <v>6</v>
      </c>
      <c r="Z7">
        <v>2</v>
      </c>
      <c r="AA7" s="73"/>
    </row>
    <row r="8" s="48" customFormat="true" ht="15.75" x14ac:dyDescent="0.25">
      <c r="A8" s="97"/>
      <c r="B8" s="74"/>
      <c r="H8" s="73"/>
      <c r="I8" s="73"/>
      <c r="J8" s="73"/>
      <c r="K8" s="73"/>
      <c r="L8" s="73"/>
      <c r="M8" s="73"/>
      <c r="N8" s="73"/>
      <c r="O8" s="73"/>
      <c r="P8" s="73"/>
      <c r="Q8" s="73"/>
      <c r="R8" s="73"/>
      <c r="S8" s="73"/>
      <c r="T8" s="73"/>
      <c r="U8" s="73"/>
      <c r="V8" s="73"/>
      <c r="W8" s="73"/>
      <c r="X8" s="73"/>
      <c r="Y8" s="73"/>
      <c r="Z8" s="73"/>
      <c r="AA8" s="73"/>
    </row>
    <row r="9" s="48" customFormat="true" ht="15.75" x14ac:dyDescent="0.25">
      <c r="A9" s="97"/>
      <c r="B9" s="74"/>
      <c r="H9" s="73"/>
      <c r="I9" s="73"/>
      <c r="J9" s="73"/>
      <c r="K9" s="73"/>
      <c r="L9" s="73"/>
      <c r="M9" s="73"/>
      <c r="N9" s="73"/>
      <c r="O9" s="73"/>
      <c r="P9" s="73"/>
      <c r="Q9" s="73"/>
      <c r="R9" s="73"/>
      <c r="S9" s="73"/>
      <c r="T9" s="73"/>
      <c r="U9" s="73"/>
      <c r="V9" s="73"/>
      <c r="W9" s="73"/>
      <c r="X9" s="73"/>
      <c r="Y9" s="73"/>
      <c r="Z9" s="73"/>
      <c r="AA9" s="73"/>
    </row>
    <row r="10" s="48" customFormat="true" ht="15.75" x14ac:dyDescent="0.25">
      <c r="A10" s="98"/>
      <c r="B10" s="74"/>
      <c r="C10" s="73"/>
      <c r="D10" s="73"/>
      <c r="E10" s="73"/>
      <c r="F10" s="73"/>
      <c r="G10" s="73"/>
      <c r="H10" s="73"/>
      <c r="I10" s="73"/>
      <c r="J10" s="73"/>
      <c r="K10" s="73"/>
      <c r="L10" s="73"/>
      <c r="M10" s="73"/>
      <c r="N10" s="73"/>
      <c r="O10" s="73"/>
      <c r="P10" s="73"/>
      <c r="Q10" s="73"/>
      <c r="R10" s="73"/>
      <c r="S10" s="73"/>
      <c r="T10" s="73"/>
      <c r="U10" s="73"/>
      <c r="V10" s="73"/>
      <c r="W10" s="73"/>
      <c r="X10" s="73"/>
      <c r="Y10" s="73"/>
      <c r="Z10" s="73"/>
      <c r="AA10" s="73"/>
    </row>
    <row r="11" ht="15.75" x14ac:dyDescent="0.25">
      <c r="A11" s="99"/>
      <c r="B11" s="132"/>
      <c r="C11" s="73"/>
      <c r="D11" s="73"/>
      <c r="E11" s="73"/>
      <c r="F11" s="73"/>
      <c r="G11" s="73"/>
      <c r="H11" s="73"/>
      <c r="I11" s="73"/>
      <c r="J11" s="73"/>
      <c r="K11" s="73"/>
      <c r="L11" s="73"/>
      <c r="M11" s="73"/>
      <c r="N11" s="73"/>
      <c r="O11" s="73"/>
      <c r="P11" s="73"/>
      <c r="Q11" s="73"/>
    </row>
    <row r="12" ht="15.75" x14ac:dyDescent="0.25">
      <c r="A12" s="75" t="s">
        <v>50</v>
      </c>
      <c r="B12" s="133"/>
      <c r="C12" s="76"/>
      <c r="D12" s="76"/>
      <c r="E12" s="76"/>
      <c r="F12" s="76"/>
      <c r="G12" s="76"/>
      <c r="H12" s="76"/>
      <c r="I12" s="76"/>
      <c r="J12" s="76"/>
      <c r="K12" s="76"/>
      <c r="L12" s="76"/>
      <c r="M12" s="76"/>
      <c r="N12" s="76"/>
      <c r="O12" s="76"/>
      <c r="P12" s="161"/>
      <c r="Q12" s="160"/>
      <c r="R12" s="119"/>
    </row>
    <row r="13" s="83" customFormat="true" ht="12" x14ac:dyDescent="0.2">
      <c r="A13" s="82" t="s">
        <v>51</v>
      </c>
      <c r="B13" s="136" t="s">
        <v>42</v>
      </c>
      <c r="C13" s="82" t="s">
        <v>102</v>
      </c>
      <c r="D13" s="82" t="s">
        <v>52</v>
      </c>
      <c r="E13" s="82" t="s">
        <v>309</v>
      </c>
      <c r="F13" s="82" t="s">
        <v>103</v>
      </c>
      <c r="G13" s="82" t="s">
        <v>104</v>
      </c>
      <c r="H13" s="82" t="s">
        <v>105</v>
      </c>
      <c r="I13" s="82" t="s">
        <v>106</v>
      </c>
      <c r="J13" s="82" t="s">
        <v>310</v>
      </c>
      <c r="K13" s="82" t="s">
        <v>107</v>
      </c>
      <c r="L13" s="82" t="s">
        <v>108</v>
      </c>
      <c r="M13" s="82" t="s">
        <v>109</v>
      </c>
      <c r="N13" s="82" t="s">
        <v>110</v>
      </c>
      <c r="O13" s="83" t="s">
        <v>142</v>
      </c>
      <c r="P13" s="83" t="s">
        <v>178</v>
      </c>
      <c r="Q13" s="82" t="s">
        <v>111</v>
      </c>
      <c r="R13" s="82" t="s">
        <v>112</v>
      </c>
      <c r="S13" s="121" t="s">
        <v>113</v>
      </c>
    </row>
    <row r="14" s="80" customFormat="true" ht="15.75" x14ac:dyDescent="0.25">
      <c r="A14" s="127" t="s">
        <v>180</v>
      </c>
      <c r="B14">
        <v>2000</v>
      </c>
      <c r="C14" s="129" t="s">
        <v>7</v>
      </c>
      <c r="D14">
        <v>228279</v>
      </c>
      <c r="E14"/>
      <c r="F14"/>
      <c r="G14"/>
      <c r="H14"/>
      <c r="I14"/>
      <c r="J14"/>
      <c r="K14"/>
      <c r="L14"/>
      <c r="M14"/>
      <c r="N14"/>
      <c r="O14"/>
      <c r="P14"/>
      <c r="Q14"/>
      <c r="R14"/>
      <c r="S14"/>
      <c r="T14" s="128"/>
    </row>
    <row r="15" s="80" customFormat="true" ht="15.75" x14ac:dyDescent="0.25">
      <c r="A15" s="127" t="s">
        <v>180</v>
      </c>
      <c r="B15">
        <v>2001</v>
      </c>
      <c r="C15" s="129" t="s">
        <v>7</v>
      </c>
      <c r="D15">
        <v>231498</v>
      </c>
      <c r="E15"/>
      <c r="F15"/>
      <c r="G15"/>
      <c r="H15"/>
      <c r="I15"/>
      <c r="J15"/>
      <c r="K15"/>
      <c r="L15"/>
      <c r="M15"/>
      <c r="N15"/>
      <c r="O15"/>
      <c r="P15"/>
      <c r="Q15"/>
      <c r="R15"/>
      <c r="S15"/>
      <c r="T15" s="128"/>
    </row>
    <row r="16" s="80" customFormat="true" ht="15.75" x14ac:dyDescent="0.25">
      <c r="A16" s="127" t="s">
        <v>180</v>
      </c>
      <c r="B16">
        <v>2002</v>
      </c>
      <c r="C16" s="129" t="s">
        <v>7</v>
      </c>
      <c r="D16">
        <v>233913</v>
      </c>
      <c r="E16"/>
      <c r="F16">
        <v>86.508565393922026</v>
      </c>
      <c r="G16">
        <v>51.107262569832528</v>
      </c>
      <c r="H16">
        <v>35.401302824089498</v>
      </c>
      <c r="I16">
        <v>13.491434606077974</v>
      </c>
      <c r="J16"/>
      <c r="K16"/>
      <c r="L16"/>
      <c r="M16"/>
      <c r="N16"/>
      <c r="O16"/>
      <c r="P16"/>
      <c r="Q16"/>
      <c r="R16"/>
      <c r="S16"/>
      <c r="T16" s="128"/>
    </row>
    <row r="17" s="80" customFormat="true" ht="15.75" x14ac:dyDescent="0.25">
      <c r="A17" s="127" t="s">
        <v>180</v>
      </c>
      <c r="B17">
        <v>2003</v>
      </c>
      <c r="C17" s="129" t="s">
        <v>7</v>
      </c>
      <c r="D17">
        <v>235295</v>
      </c>
      <c r="E17"/>
      <c r="F17">
        <v>86.508565393922026</v>
      </c>
      <c r="G17">
        <v>51.107262569832528</v>
      </c>
      <c r="H17">
        <v>35.401302824089498</v>
      </c>
      <c r="I17">
        <v>13.491434606077974</v>
      </c>
      <c r="J17"/>
      <c r="K17"/>
      <c r="L17"/>
      <c r="M17"/>
      <c r="N17"/>
      <c r="O17"/>
      <c r="P17"/>
      <c r="Q17"/>
      <c r="R17"/>
      <c r="S17"/>
      <c r="T17" s="128"/>
    </row>
    <row r="18" s="80" customFormat="true" ht="15.75" x14ac:dyDescent="0.25">
      <c r="A18" s="127" t="s">
        <v>180</v>
      </c>
      <c r="B18">
        <v>2004</v>
      </c>
      <c r="C18" s="129" t="s">
        <v>7</v>
      </c>
      <c r="D18">
        <v>235492</v>
      </c>
      <c r="E18">
        <v>92.265060240963521</v>
      </c>
      <c r="F18">
        <v>86.508565393922026</v>
      </c>
      <c r="G18">
        <v>51.107262569832528</v>
      </c>
      <c r="H18">
        <v>35.401302824089498</v>
      </c>
      <c r="I18">
        <v>13.491434606077974</v>
      </c>
      <c r="J18">
        <v>96.415909464870083</v>
      </c>
      <c r="K18"/>
      <c r="L18"/>
      <c r="M18"/>
      <c r="N18"/>
      <c r="O18"/>
      <c r="P18"/>
      <c r="Q18"/>
      <c r="R18"/>
      <c r="S18"/>
      <c r="T18" s="128"/>
    </row>
    <row r="19" s="80" customFormat="true" ht="15.75" x14ac:dyDescent="0.25">
      <c r="A19" s="127" t="s">
        <v>180</v>
      </c>
      <c r="B19">
        <v>2005</v>
      </c>
      <c r="C19" s="129" t="s">
        <v>7</v>
      </c>
      <c r="D19">
        <v>234483</v>
      </c>
      <c r="E19">
        <v>92.265060240963521</v>
      </c>
      <c r="F19">
        <v>86.508565393922026</v>
      </c>
      <c r="G19">
        <v>51.107262569832528</v>
      </c>
      <c r="H19">
        <v>35.401302824089498</v>
      </c>
      <c r="I19">
        <v>13.491434606077974</v>
      </c>
      <c r="J19">
        <v>96.415909464870083</v>
      </c>
      <c r="K19"/>
      <c r="L19"/>
      <c r="M19"/>
      <c r="N19"/>
      <c r="O19"/>
      <c r="P19"/>
      <c r="Q19"/>
      <c r="R19"/>
      <c r="S19"/>
      <c r="T19" s="128"/>
    </row>
    <row r="20" s="80" customFormat="true" ht="15.75" x14ac:dyDescent="0.25">
      <c r="A20" s="127" t="s">
        <v>180</v>
      </c>
      <c r="B20">
        <v>2006</v>
      </c>
      <c r="C20" s="129" t="s">
        <v>7</v>
      </c>
      <c r="D20">
        <v>234203</v>
      </c>
      <c r="E20">
        <v>92.265060240963521</v>
      </c>
      <c r="F20">
        <v>86.508565393922026</v>
      </c>
      <c r="G20">
        <v>51.107262569832528</v>
      </c>
      <c r="H20">
        <v>35.401302824089498</v>
      </c>
      <c r="I20">
        <v>13.491434606077974</v>
      </c>
      <c r="J20">
        <v>96.415909464870083</v>
      </c>
      <c r="K20"/>
      <c r="L20"/>
      <c r="M20"/>
      <c r="N20"/>
      <c r="O20"/>
      <c r="P20"/>
      <c r="Q20"/>
      <c r="R20"/>
      <c r="S20"/>
      <c r="T20" s="128"/>
    </row>
    <row r="21" s="80" customFormat="true" ht="15.75" x14ac:dyDescent="0.25">
      <c r="A21" s="127" t="s">
        <v>180</v>
      </c>
      <c r="B21">
        <v>2007</v>
      </c>
      <c r="C21" s="129" t="s">
        <v>7</v>
      </c>
      <c r="D21">
        <v>232977</v>
      </c>
      <c r="E21">
        <v>92.265060240963521</v>
      </c>
      <c r="F21">
        <v>86.958891440757952</v>
      </c>
      <c r="G21">
        <v>51.940782122905148</v>
      </c>
      <c r="H21">
        <v>35.018109317852804</v>
      </c>
      <c r="I21">
        <v>13.041108559242048</v>
      </c>
      <c r="J21">
        <v>96.415909464870083</v>
      </c>
      <c r="K21"/>
      <c r="L21"/>
      <c r="M21"/>
      <c r="N21"/>
      <c r="O21"/>
      <c r="P21"/>
      <c r="Q21"/>
      <c r="R21"/>
      <c r="S21"/>
      <c r="T21" s="128"/>
    </row>
    <row r="22" s="80" customFormat="true" ht="15.75" x14ac:dyDescent="0.25">
      <c r="A22" s="127" t="s">
        <v>180</v>
      </c>
      <c r="B22">
        <v>2008</v>
      </c>
      <c r="C22" s="129" t="s">
        <v>7</v>
      </c>
      <c r="D22">
        <v>231084</v>
      </c>
      <c r="E22">
        <v>92.265060240963521</v>
      </c>
      <c r="F22">
        <v>87.409217487593878</v>
      </c>
      <c r="G22">
        <v>52.774301675977767</v>
      </c>
      <c r="H22">
        <v>34.634915811616111</v>
      </c>
      <c r="I22">
        <v>12.590782512406122</v>
      </c>
      <c r="J22">
        <v>96.415909464870083</v>
      </c>
      <c r="K22">
        <v>89.859382903388962</v>
      </c>
      <c r="L22">
        <v>76.065622154779973</v>
      </c>
      <c r="M22">
        <v>13.793760748608989</v>
      </c>
      <c r="N22">
        <v>10.140617096611038</v>
      </c>
      <c r="O22"/>
      <c r="P22"/>
      <c r="Q22"/>
      <c r="R22"/>
      <c r="S22"/>
      <c r="T22" s="128"/>
    </row>
    <row r="23" s="80" customFormat="true" ht="15.75" x14ac:dyDescent="0.25">
      <c r="A23" s="127" t="s">
        <v>180</v>
      </c>
      <c r="B23">
        <v>2009</v>
      </c>
      <c r="C23" s="129" t="s">
        <v>7</v>
      </c>
      <c r="D23">
        <v>228914</v>
      </c>
      <c r="E23">
        <v>93.34939759036115</v>
      </c>
      <c r="F23">
        <v>87.85954353442969</v>
      </c>
      <c r="G23">
        <v>53.607821229050387</v>
      </c>
      <c r="H23">
        <v>34.251722305379303</v>
      </c>
      <c r="I23">
        <v>12.14045646557031</v>
      </c>
      <c r="J23">
        <v>96.875806717004593</v>
      </c>
      <c r="K23">
        <v>89.859382903388962</v>
      </c>
      <c r="L23">
        <v>76.065622154779973</v>
      </c>
      <c r="M23">
        <v>13.793760748608989</v>
      </c>
      <c r="N23">
        <v>10.140617096611038</v>
      </c>
      <c r="O23"/>
      <c r="P23"/>
      <c r="Q23"/>
      <c r="R23"/>
      <c r="S23"/>
      <c r="T23" s="128"/>
    </row>
    <row r="24" s="80" customFormat="true" ht="15.75" x14ac:dyDescent="0.25">
      <c r="A24" s="127" t="s">
        <v>180</v>
      </c>
      <c r="B24">
        <v>2010</v>
      </c>
      <c r="C24" s="129" t="s">
        <v>7</v>
      </c>
      <c r="D24">
        <v>226761</v>
      </c>
      <c r="E24">
        <v>94.433734939758779</v>
      </c>
      <c r="F24">
        <v>88.309869581265616</v>
      </c>
      <c r="G24">
        <v>54.441340782123007</v>
      </c>
      <c r="H24">
        <v>33.868528799142609</v>
      </c>
      <c r="I24">
        <v>11.690130418734384</v>
      </c>
      <c r="J24">
        <v>97.335703969139104</v>
      </c>
      <c r="K24">
        <v>89.859382903388962</v>
      </c>
      <c r="L24">
        <v>76.065622154779973</v>
      </c>
      <c r="M24">
        <v>13.793760748608989</v>
      </c>
      <c r="N24">
        <v>10.140617096611038</v>
      </c>
      <c r="O24"/>
      <c r="P24"/>
      <c r="Q24"/>
      <c r="R24"/>
      <c r="S24"/>
      <c r="T24" s="128"/>
    </row>
    <row r="25" s="80" customFormat="true" ht="15.75" x14ac:dyDescent="0.25">
      <c r="A25" s="127" t="s">
        <v>180</v>
      </c>
      <c r="B25">
        <v>2011</v>
      </c>
      <c r="C25" s="129" t="s">
        <v>7</v>
      </c>
      <c r="D25">
        <v>225283</v>
      </c>
      <c r="E25">
        <v>95.518072289156407</v>
      </c>
      <c r="F25">
        <v>88.760195628101542</v>
      </c>
      <c r="G25">
        <v>55.274860335195626</v>
      </c>
      <c r="H25">
        <v>33.485335292905916</v>
      </c>
      <c r="I25">
        <v>11.239804371898458</v>
      </c>
      <c r="J25">
        <v>97.795601221273614</v>
      </c>
      <c r="K25">
        <v>89.859382903388962</v>
      </c>
      <c r="L25">
        <v>76.065622154779973</v>
      </c>
      <c r="M25">
        <v>13.793760748608989</v>
      </c>
      <c r="N25">
        <v>10.140617096611038</v>
      </c>
      <c r="O25"/>
      <c r="P25"/>
      <c r="Q25"/>
      <c r="R25"/>
      <c r="S25"/>
      <c r="T25" s="128"/>
    </row>
    <row r="26" s="80" customFormat="true" ht="15.75" x14ac:dyDescent="0.25">
      <c r="A26" s="127" t="s">
        <v>180</v>
      </c>
      <c r="B26">
        <v>2012</v>
      </c>
      <c r="C26" s="129" t="s">
        <v>7</v>
      </c>
      <c r="D26">
        <v>224090</v>
      </c>
      <c r="E26">
        <v>96.602409638554036</v>
      </c>
      <c r="F26">
        <v>89.210521674937468</v>
      </c>
      <c r="G26">
        <v>56.108379888268246</v>
      </c>
      <c r="H26">
        <v>33.102141786669222</v>
      </c>
      <c r="I26">
        <v>10.789478325062532</v>
      </c>
      <c r="J26">
        <v>98.255498473408011</v>
      </c>
      <c r="K26">
        <v>89.859382903388962</v>
      </c>
      <c r="L26">
        <v>76.065622154779973</v>
      </c>
      <c r="M26">
        <v>13.793760748608989</v>
      </c>
      <c r="N26">
        <v>10.140617096611038</v>
      </c>
      <c r="O26">
        <v>97.116843702579672</v>
      </c>
      <c r="P26">
        <v>84.2185128983308</v>
      </c>
      <c r="Q26"/>
      <c r="R26">
        <v>84.2185128983308</v>
      </c>
      <c r="S26">
        <v>15.7814871016692</v>
      </c>
      <c r="T26" s="128"/>
    </row>
    <row r="27" s="80" customFormat="true" ht="15.75" x14ac:dyDescent="0.25">
      <c r="A27" s="127" t="s">
        <v>180</v>
      </c>
      <c r="B27">
        <v>2013</v>
      </c>
      <c r="C27" s="129" t="s">
        <v>7</v>
      </c>
      <c r="D27">
        <v>223032</v>
      </c>
      <c r="E27">
        <v>97.686746987951665</v>
      </c>
      <c r="F27">
        <v>89.660847721773393</v>
      </c>
      <c r="G27">
        <v>56.941899441340865</v>
      </c>
      <c r="H27">
        <v>32.718948280432528</v>
      </c>
      <c r="I27">
        <v>10.339152278226607</v>
      </c>
      <c r="J27">
        <v>98.715395725542521</v>
      </c>
      <c r="K27">
        <v>89.859382903388962</v>
      </c>
      <c r="L27">
        <v>76.065622154779973</v>
      </c>
      <c r="M27">
        <v>13.793760748608989</v>
      </c>
      <c r="N27">
        <v>10.140617096611038</v>
      </c>
      <c r="O27">
        <v>97.116843702579672</v>
      </c>
      <c r="P27">
        <v>84.2185128983308</v>
      </c>
      <c r="Q27"/>
      <c r="R27">
        <v>84.2185128983308</v>
      </c>
      <c r="S27">
        <v>15.7814871016692</v>
      </c>
      <c r="T27" s="128"/>
    </row>
    <row r="28" s="80" customFormat="true" ht="15.75" x14ac:dyDescent="0.25">
      <c r="A28" s="127" t="s">
        <v>180</v>
      </c>
      <c r="B28">
        <v>2014</v>
      </c>
      <c r="C28" s="129" t="s">
        <v>7</v>
      </c>
      <c r="D28">
        <v>221841</v>
      </c>
      <c r="E28">
        <v>98.771084337349293</v>
      </c>
      <c r="F28">
        <v>90.111173768609319</v>
      </c>
      <c r="G28">
        <v>57.775418994413485</v>
      </c>
      <c r="H28">
        <v>32.335754774195834</v>
      </c>
      <c r="I28">
        <v>9.8888262313906807</v>
      </c>
      <c r="J28">
        <v>99.175292977677032</v>
      </c>
      <c r="K28">
        <v>89.859382903388962</v>
      </c>
      <c r="L28">
        <v>76.065622154779973</v>
      </c>
      <c r="M28">
        <v>13.793760748608989</v>
      </c>
      <c r="N28">
        <v>10.140617096611038</v>
      </c>
      <c r="O28">
        <v>97.116843702579672</v>
      </c>
      <c r="P28">
        <v>84.2185128983308</v>
      </c>
      <c r="Q28"/>
      <c r="R28">
        <v>84.2185128983308</v>
      </c>
      <c r="S28">
        <v>15.7814871016692</v>
      </c>
      <c r="T28" s="128"/>
    </row>
    <row r="29" s="80" customFormat="true" ht="15.75" x14ac:dyDescent="0.25">
      <c r="A29" s="127" t="s">
        <v>180</v>
      </c>
      <c r="B29">
        <v>2015</v>
      </c>
      <c r="C29" s="129" t="s">
        <v>7</v>
      </c>
      <c r="D29">
        <v>220263</v>
      </c>
      <c r="E29">
        <v>99.855421686746922</v>
      </c>
      <c r="F29">
        <v>90.561499815445245</v>
      </c>
      <c r="G29">
        <v>58.608938547486105</v>
      </c>
      <c r="H29">
        <v>31.95256126795914</v>
      </c>
      <c r="I29">
        <v>9.4385001845547549</v>
      </c>
      <c r="J29">
        <v>99.635190229811542</v>
      </c>
      <c r="K29">
        <v>89.859382903388962</v>
      </c>
      <c r="L29">
        <v>76.065622154779973</v>
      </c>
      <c r="M29">
        <v>13.793760748608989</v>
      </c>
      <c r="N29">
        <v>10.140617096611038</v>
      </c>
      <c r="O29">
        <v>97.116843702579672</v>
      </c>
      <c r="P29">
        <v>84.2185128983308</v>
      </c>
      <c r="Q29"/>
      <c r="R29">
        <v>84.2185128983308</v>
      </c>
      <c r="S29">
        <v>15.7814871016692</v>
      </c>
      <c r="T29" s="128"/>
    </row>
    <row r="30" s="80" customFormat="true" ht="15.75" x14ac:dyDescent="0.25">
      <c r="A30" s="127" t="s">
        <v>180</v>
      </c>
      <c r="B30">
        <v>2016</v>
      </c>
      <c r="C30" s="129" t="s">
        <v>7</v>
      </c>
      <c r="D30">
        <v>219240</v>
      </c>
      <c r="E30">
        <v>100</v>
      </c>
      <c r="F30">
        <v>91.011825862281057</v>
      </c>
      <c r="G30">
        <v>59.442458100558724</v>
      </c>
      <c r="H30">
        <v>31.569367761722333</v>
      </c>
      <c r="I30">
        <v>8.9881741377189428</v>
      </c>
      <c r="J30">
        <v>100</v>
      </c>
      <c r="K30">
        <v>89.859382903388962</v>
      </c>
      <c r="L30">
        <v>76.065622154779973</v>
      </c>
      <c r="M30">
        <v>13.793760748608989</v>
      </c>
      <c r="N30">
        <v>10.140617096611038</v>
      </c>
      <c r="O30">
        <v>97.116843702579672</v>
      </c>
      <c r="P30">
        <v>84.2185128983308</v>
      </c>
      <c r="Q30"/>
      <c r="R30">
        <v>84.2185128983308</v>
      </c>
      <c r="S30">
        <v>15.7814871016692</v>
      </c>
      <c r="T30" s="128"/>
    </row>
    <row r="31" s="80" customFormat="true" ht="15.75" x14ac:dyDescent="0.25">
      <c r="A31" s="127" t="s">
        <v>180</v>
      </c>
      <c r="B31">
        <v>2000</v>
      </c>
      <c r="C31" s="129" t="s">
        <v>1</v>
      </c>
      <c r="D31">
        <v>58023.998088798522</v>
      </c>
      <c r="E31"/>
      <c r="F31"/>
      <c r="G31"/>
      <c r="H31"/>
      <c r="I31"/>
      <c r="J31">
        <v>100</v>
      </c>
      <c r="K31"/>
      <c r="L31"/>
      <c r="M31">
        <v>100</v>
      </c>
      <c r="N31">
        <v>0</v>
      </c>
      <c r="O31"/>
      <c r="P31"/>
      <c r="Q31"/>
      <c r="R31"/>
      <c r="S31"/>
      <c r="T31" s="128"/>
    </row>
    <row r="32" s="80" customFormat="true" ht="15.75" x14ac:dyDescent="0.25">
      <c r="A32" s="127" t="s">
        <v>180</v>
      </c>
      <c r="B32">
        <v>2001</v>
      </c>
      <c r="C32" s="129" t="s">
        <v>1</v>
      </c>
      <c r="D32">
        <v>61301.0005008316</v>
      </c>
      <c r="E32"/>
      <c r="F32"/>
      <c r="G32"/>
      <c r="H32"/>
      <c r="I32"/>
      <c r="J32">
        <v>100</v>
      </c>
      <c r="K32"/>
      <c r="L32"/>
      <c r="M32">
        <v>100</v>
      </c>
      <c r="N32">
        <v>0</v>
      </c>
      <c r="O32"/>
      <c r="P32"/>
      <c r="Q32"/>
      <c r="R32"/>
      <c r="S32"/>
      <c r="T32" s="128"/>
    </row>
    <row r="33" s="80" customFormat="true" ht="15.75" x14ac:dyDescent="0.25">
      <c r="A33" s="127" t="s">
        <v>180</v>
      </c>
      <c r="B33">
        <v>2002</v>
      </c>
      <c r="C33" s="129" t="s">
        <v>1</v>
      </c>
      <c r="D33">
        <v>64490.000770683284</v>
      </c>
      <c r="E33"/>
      <c r="F33"/>
      <c r="G33"/>
      <c r="H33"/>
      <c r="I33"/>
      <c r="J33">
        <v>100</v>
      </c>
      <c r="K33"/>
      <c r="L33"/>
      <c r="M33">
        <v>100</v>
      </c>
      <c r="N33">
        <v>0</v>
      </c>
      <c r="O33"/>
      <c r="P33"/>
      <c r="Q33"/>
      <c r="R33"/>
      <c r="S33"/>
      <c r="T33" s="128"/>
    </row>
    <row r="34" s="80" customFormat="true" ht="15.75" x14ac:dyDescent="0.25">
      <c r="A34" s="127" t="s">
        <v>180</v>
      </c>
      <c r="B34">
        <v>2003</v>
      </c>
      <c r="C34" s="129" t="s">
        <v>1</v>
      </c>
      <c r="D34">
        <v>67500.998115730283</v>
      </c>
      <c r="E34"/>
      <c r="F34"/>
      <c r="G34"/>
      <c r="H34"/>
      <c r="I34"/>
      <c r="J34">
        <v>100</v>
      </c>
      <c r="K34"/>
      <c r="L34"/>
      <c r="M34">
        <v>100</v>
      </c>
      <c r="N34">
        <v>0</v>
      </c>
      <c r="O34"/>
      <c r="P34"/>
      <c r="Q34"/>
      <c r="R34"/>
      <c r="S34"/>
      <c r="T34" s="128"/>
    </row>
    <row r="35" s="80" customFormat="true" ht="15.75" x14ac:dyDescent="0.25">
      <c r="A35" s="127" t="s">
        <v>180</v>
      </c>
      <c r="B35">
        <v>2004</v>
      </c>
      <c r="C35" s="129" t="s">
        <v>1</v>
      </c>
      <c r="D35">
        <v>70259.000110778798</v>
      </c>
      <c r="E35"/>
      <c r="F35"/>
      <c r="G35"/>
      <c r="H35"/>
      <c r="I35"/>
      <c r="J35">
        <v>100</v>
      </c>
      <c r="K35"/>
      <c r="L35"/>
      <c r="M35">
        <v>100</v>
      </c>
      <c r="N35">
        <v>0</v>
      </c>
      <c r="O35"/>
      <c r="P35"/>
      <c r="Q35"/>
      <c r="R35"/>
      <c r="S35"/>
      <c r="T35" s="128"/>
    </row>
    <row r="36" s="80" customFormat="true" ht="15.75" x14ac:dyDescent="0.25">
      <c r="A36" s="127" t="s">
        <v>180</v>
      </c>
      <c r="B36">
        <v>2005</v>
      </c>
      <c r="C36" s="129" t="s">
        <v>1</v>
      </c>
      <c r="D36">
        <v>72608.001210823058</v>
      </c>
      <c r="E36"/>
      <c r="F36"/>
      <c r="G36"/>
      <c r="H36"/>
      <c r="I36"/>
      <c r="J36">
        <v>100</v>
      </c>
      <c r="K36"/>
      <c r="L36"/>
      <c r="M36">
        <v>100</v>
      </c>
      <c r="N36">
        <v>0</v>
      </c>
      <c r="O36"/>
      <c r="P36"/>
      <c r="Q36"/>
      <c r="R36"/>
      <c r="S36"/>
      <c r="T36" s="128"/>
    </row>
    <row r="37" s="80" customFormat="true" ht="15.75" x14ac:dyDescent="0.25">
      <c r="A37" s="127" t="s">
        <v>180</v>
      </c>
      <c r="B37">
        <v>2006</v>
      </c>
      <c r="C37" s="129" t="s">
        <v>1</v>
      </c>
      <c r="D37">
        <v>74269.99946893692</v>
      </c>
      <c r="E37">
        <v>98.734177215189874</v>
      </c>
      <c r="F37"/>
      <c r="G37"/>
      <c r="H37">
        <v>98.734177215189874</v>
      </c>
      <c r="I37">
        <v>1.2658227848101262</v>
      </c>
      <c r="J37">
        <v>100</v>
      </c>
      <c r="K37"/>
      <c r="L37"/>
      <c r="M37">
        <v>100</v>
      </c>
      <c r="N37">
        <v>0</v>
      </c>
      <c r="O37"/>
      <c r="P37"/>
      <c r="Q37"/>
      <c r="R37"/>
      <c r="S37"/>
      <c r="T37" s="128"/>
    </row>
    <row r="38" s="80" customFormat="true" ht="15.75" x14ac:dyDescent="0.25">
      <c r="A38" s="127" t="s">
        <v>180</v>
      </c>
      <c r="B38">
        <v>2007</v>
      </c>
      <c r="C38" s="129" t="s">
        <v>1</v>
      </c>
      <c r="D38">
        <v>75645.004083251944</v>
      </c>
      <c r="E38">
        <v>98.734177215189874</v>
      </c>
      <c r="F38"/>
      <c r="G38"/>
      <c r="H38">
        <v>98.734177215189874</v>
      </c>
      <c r="I38">
        <v>1.2658227848101262</v>
      </c>
      <c r="J38">
        <v>100</v>
      </c>
      <c r="K38"/>
      <c r="L38"/>
      <c r="M38">
        <v>100</v>
      </c>
      <c r="N38">
        <v>0</v>
      </c>
      <c r="O38"/>
      <c r="P38"/>
      <c r="Q38"/>
      <c r="R38"/>
      <c r="S38"/>
      <c r="T38" s="128"/>
    </row>
    <row r="39" s="80" customFormat="true" ht="15.75" x14ac:dyDescent="0.25">
      <c r="A39" s="127" t="s">
        <v>180</v>
      </c>
      <c r="B39">
        <v>2008</v>
      </c>
      <c r="C39" s="129" t="s">
        <v>1</v>
      </c>
      <c r="D39">
        <v>76802.999044647207</v>
      </c>
      <c r="E39">
        <v>98.734177215189874</v>
      </c>
      <c r="F39"/>
      <c r="G39"/>
      <c r="H39">
        <v>98.734177215189874</v>
      </c>
      <c r="I39">
        <v>1.2658227848101262</v>
      </c>
      <c r="J39">
        <v>100</v>
      </c>
      <c r="K39"/>
      <c r="L39"/>
      <c r="M39">
        <v>100</v>
      </c>
      <c r="N39">
        <v>0</v>
      </c>
      <c r="O39"/>
      <c r="P39"/>
      <c r="Q39"/>
      <c r="R39"/>
      <c r="S39"/>
      <c r="T39" s="128"/>
    </row>
    <row r="40" s="80" customFormat="true" ht="15.75" x14ac:dyDescent="0.25">
      <c r="A40" s="127" t="s">
        <v>180</v>
      </c>
      <c r="B40">
        <v>2009</v>
      </c>
      <c r="C40" s="129" t="s">
        <v>1</v>
      </c>
      <c r="D40">
        <v>77853.996852798475</v>
      </c>
      <c r="E40">
        <v>98.734177215189874</v>
      </c>
      <c r="F40"/>
      <c r="G40"/>
      <c r="H40">
        <v>98.734177215189874</v>
      </c>
      <c r="I40">
        <v>1.2658227848101262</v>
      </c>
      <c r="J40">
        <v>100</v>
      </c>
      <c r="K40"/>
      <c r="L40"/>
      <c r="M40">
        <v>100</v>
      </c>
      <c r="N40">
        <v>0</v>
      </c>
      <c r="O40"/>
      <c r="P40"/>
      <c r="Q40"/>
      <c r="R40"/>
      <c r="S40"/>
      <c r="T40" s="128"/>
    </row>
    <row r="41" s="80" customFormat="true" ht="15.75" x14ac:dyDescent="0.25">
      <c r="A41" s="127" t="s">
        <v>180</v>
      </c>
      <c r="B41">
        <v>2010</v>
      </c>
      <c r="C41" s="129" t="s">
        <v>1</v>
      </c>
      <c r="D41">
        <v>78896.996320381164</v>
      </c>
      <c r="E41">
        <v>98.734177215189874</v>
      </c>
      <c r="F41"/>
      <c r="G41"/>
      <c r="H41">
        <v>98.734177215189874</v>
      </c>
      <c r="I41">
        <v>1.2658227848101262</v>
      </c>
      <c r="J41">
        <v>100</v>
      </c>
      <c r="K41"/>
      <c r="L41"/>
      <c r="M41">
        <v>100</v>
      </c>
      <c r="N41">
        <v>0</v>
      </c>
      <c r="O41"/>
      <c r="P41"/>
      <c r="Q41"/>
      <c r="R41"/>
      <c r="S41"/>
      <c r="T41" s="128"/>
    </row>
    <row r="42" s="80" customFormat="true" ht="15.75" x14ac:dyDescent="0.25">
      <c r="A42" s="127" t="s">
        <v>180</v>
      </c>
      <c r="B42">
        <v>2011</v>
      </c>
      <c r="C42" s="129" t="s">
        <v>1</v>
      </c>
      <c r="D42">
        <v>80166.996456794746</v>
      </c>
      <c r="E42">
        <v>98.734177215189874</v>
      </c>
      <c r="F42"/>
      <c r="G42"/>
      <c r="H42">
        <v>98.734177215189874</v>
      </c>
      <c r="I42">
        <v>1.2658227848101262</v>
      </c>
      <c r="J42">
        <v>100</v>
      </c>
      <c r="K42"/>
      <c r="L42"/>
      <c r="M42">
        <v>100</v>
      </c>
      <c r="N42">
        <v>0</v>
      </c>
      <c r="O42"/>
      <c r="P42"/>
      <c r="Q42"/>
      <c r="R42"/>
      <c r="S42"/>
      <c r="T42" s="128"/>
    </row>
    <row r="43" s="80" customFormat="true" ht="15.75" x14ac:dyDescent="0.25">
      <c r="A43" s="127" t="s">
        <v>180</v>
      </c>
      <c r="B43">
        <v>2012</v>
      </c>
      <c r="C43" s="129" t="s">
        <v>1</v>
      </c>
      <c r="D43">
        <v>81496.999978256223</v>
      </c>
      <c r="E43">
        <v>98.734177215189874</v>
      </c>
      <c r="F43"/>
      <c r="G43"/>
      <c r="H43">
        <v>98.734177215189874</v>
      </c>
      <c r="I43">
        <v>1.2658227848101262</v>
      </c>
      <c r="J43">
        <v>100</v>
      </c>
      <c r="K43"/>
      <c r="L43"/>
      <c r="M43">
        <v>100</v>
      </c>
      <c r="N43">
        <v>0</v>
      </c>
      <c r="O43"/>
      <c r="P43"/>
      <c r="Q43"/>
      <c r="R43"/>
      <c r="S43"/>
      <c r="T43" s="128"/>
    </row>
    <row r="44" s="80" customFormat="true" ht="15.75" x14ac:dyDescent="0.25">
      <c r="A44" s="127" t="s">
        <v>180</v>
      </c>
      <c r="B44">
        <v>2013</v>
      </c>
      <c r="C44" s="129" t="s">
        <v>1</v>
      </c>
      <c r="D44">
        <v>82831.998979797369</v>
      </c>
      <c r="E44">
        <v>98.734177215189874</v>
      </c>
      <c r="F44"/>
      <c r="G44"/>
      <c r="H44">
        <v>98.734177215189874</v>
      </c>
      <c r="I44">
        <v>1.2658227848101262</v>
      </c>
      <c r="J44">
        <v>100</v>
      </c>
      <c r="K44"/>
      <c r="L44"/>
      <c r="M44">
        <v>100</v>
      </c>
      <c r="N44">
        <v>0</v>
      </c>
      <c r="O44"/>
      <c r="P44"/>
      <c r="Q44"/>
      <c r="R44"/>
      <c r="S44"/>
      <c r="T44" s="128"/>
    </row>
    <row r="45" s="80" customFormat="true" ht="15.75" x14ac:dyDescent="0.25">
      <c r="A45" s="127" t="s">
        <v>180</v>
      </c>
      <c r="B45">
        <v>2014</v>
      </c>
      <c r="C45" s="129" t="s">
        <v>1</v>
      </c>
      <c r="D45">
        <v>84073.003349990846</v>
      </c>
      <c r="E45">
        <v>98.734177215189874</v>
      </c>
      <c r="F45"/>
      <c r="G45"/>
      <c r="H45">
        <v>98.734177215189874</v>
      </c>
      <c r="I45">
        <v>1.2658227848101262</v>
      </c>
      <c r="J45">
        <v>100</v>
      </c>
      <c r="K45"/>
      <c r="L45"/>
      <c r="M45">
        <v>100</v>
      </c>
      <c r="N45">
        <v>0</v>
      </c>
      <c r="O45"/>
      <c r="P45"/>
      <c r="Q45"/>
      <c r="R45"/>
      <c r="S45"/>
      <c r="T45" s="128"/>
    </row>
    <row r="46" s="80" customFormat="true" ht="15.75" x14ac:dyDescent="0.25">
      <c r="A46" s="127" t="s">
        <v>180</v>
      </c>
      <c r="B46">
        <v>2015</v>
      </c>
      <c r="C46" s="129" t="s">
        <v>1</v>
      </c>
      <c r="D46">
        <v>85117.999015159614</v>
      </c>
      <c r="E46"/>
      <c r="F46"/>
      <c r="G46"/>
      <c r="H46"/>
      <c r="I46"/>
      <c r="J46">
        <v>100</v>
      </c>
      <c r="K46"/>
      <c r="L46"/>
      <c r="M46">
        <v>100</v>
      </c>
      <c r="N46">
        <v>0</v>
      </c>
      <c r="O46"/>
      <c r="P46"/>
      <c r="Q46"/>
      <c r="R46"/>
      <c r="S46"/>
      <c r="T46" s="128"/>
    </row>
    <row r="47" s="80" customFormat="true" ht="15.75" x14ac:dyDescent="0.25">
      <c r="A47" s="127" t="s">
        <v>180</v>
      </c>
      <c r="B47">
        <v>2016</v>
      </c>
      <c r="C47" s="129" t="s">
        <v>1</v>
      </c>
      <c r="D47">
        <v>86329.998577880862</v>
      </c>
      <c r="E47"/>
      <c r="F47"/>
      <c r="G47"/>
      <c r="H47"/>
      <c r="I47"/>
      <c r="J47">
        <v>100</v>
      </c>
      <c r="K47"/>
      <c r="L47"/>
      <c r="M47">
        <v>100</v>
      </c>
      <c r="N47">
        <v>0</v>
      </c>
      <c r="O47"/>
      <c r="P47"/>
      <c r="Q47"/>
      <c r="R47"/>
      <c r="S47"/>
      <c r="T47" s="128"/>
    </row>
    <row r="48" s="80" customFormat="true" ht="15.75" x14ac:dyDescent="0.25">
      <c r="A48" s="127" t="s">
        <v>180</v>
      </c>
      <c r="B48">
        <v>2000</v>
      </c>
      <c r="C48" s="129" t="s">
        <v>2</v>
      </c>
      <c r="D48">
        <v>170255.00191120149</v>
      </c>
      <c r="E48"/>
      <c r="F48"/>
      <c r="G48"/>
      <c r="H48"/>
      <c r="I48"/>
      <c r="J48"/>
      <c r="K48"/>
      <c r="L48"/>
      <c r="M48"/>
      <c r="N48"/>
      <c r="O48"/>
      <c r="P48"/>
      <c r="Q48"/>
      <c r="R48"/>
      <c r="S48"/>
      <c r="T48" s="128"/>
    </row>
    <row r="49" s="80" customFormat="true" ht="15.75" x14ac:dyDescent="0.25">
      <c r="A49" s="127" t="s">
        <v>180</v>
      </c>
      <c r="B49">
        <v>2001</v>
      </c>
      <c r="C49" s="129" t="s">
        <v>2</v>
      </c>
      <c r="D49">
        <v>170196.99949916839</v>
      </c>
      <c r="E49"/>
      <c r="F49"/>
      <c r="G49"/>
      <c r="H49"/>
      <c r="I49"/>
      <c r="J49"/>
      <c r="K49"/>
      <c r="L49"/>
      <c r="M49"/>
      <c r="N49"/>
      <c r="O49"/>
      <c r="P49"/>
      <c r="Q49"/>
      <c r="R49"/>
      <c r="S49"/>
      <c r="T49" s="128"/>
    </row>
    <row r="50" s="80" customFormat="true" ht="15.75" x14ac:dyDescent="0.25">
      <c r="A50" s="127" t="s">
        <v>180</v>
      </c>
      <c r="B50">
        <v>2002</v>
      </c>
      <c r="C50" s="129" t="s">
        <v>2</v>
      </c>
      <c r="D50">
        <v>169422.99922931672</v>
      </c>
      <c r="E50"/>
      <c r="F50"/>
      <c r="G50"/>
      <c r="H50"/>
      <c r="I50"/>
      <c r="J50"/>
      <c r="K50"/>
      <c r="L50"/>
      <c r="M50"/>
      <c r="N50"/>
      <c r="O50"/>
      <c r="P50"/>
      <c r="Q50"/>
      <c r="R50"/>
      <c r="S50"/>
      <c r="T50" s="128"/>
    </row>
    <row r="51" s="80" customFormat="true" ht="15.75" x14ac:dyDescent="0.25">
      <c r="A51" s="127" t="s">
        <v>180</v>
      </c>
      <c r="B51">
        <v>2003</v>
      </c>
      <c r="C51" s="129" t="s">
        <v>2</v>
      </c>
      <c r="D51">
        <v>167794.0018842697</v>
      </c>
      <c r="E51"/>
      <c r="F51"/>
      <c r="G51"/>
      <c r="H51"/>
      <c r="I51"/>
      <c r="J51"/>
      <c r="K51"/>
      <c r="L51"/>
      <c r="M51"/>
      <c r="N51"/>
      <c r="O51"/>
      <c r="P51"/>
      <c r="Q51"/>
      <c r="R51"/>
      <c r="S51"/>
      <c r="T51" s="128"/>
    </row>
    <row r="52" s="80" customFormat="true" ht="15.75" x14ac:dyDescent="0.25">
      <c r="A52" s="127" t="s">
        <v>180</v>
      </c>
      <c r="B52">
        <v>2004</v>
      </c>
      <c r="C52" s="129" t="s">
        <v>2</v>
      </c>
      <c r="D52">
        <v>165232.99988922119</v>
      </c>
      <c r="E52"/>
      <c r="F52"/>
      <c r="G52"/>
      <c r="H52"/>
      <c r="I52"/>
      <c r="J52"/>
      <c r="K52"/>
      <c r="L52"/>
      <c r="M52"/>
      <c r="N52"/>
      <c r="O52"/>
      <c r="P52"/>
      <c r="Q52"/>
      <c r="R52"/>
      <c r="S52"/>
      <c r="T52" s="128"/>
    </row>
    <row r="53" s="80" customFormat="true" ht="15.75" x14ac:dyDescent="0.25">
      <c r="A53" s="127" t="s">
        <v>180</v>
      </c>
      <c r="B53">
        <v>2005</v>
      </c>
      <c r="C53" s="129" t="s">
        <v>2</v>
      </c>
      <c r="D53">
        <v>161874.99878917696</v>
      </c>
      <c r="E53"/>
      <c r="F53"/>
      <c r="G53"/>
      <c r="H53"/>
      <c r="I53"/>
      <c r="J53"/>
      <c r="K53"/>
      <c r="L53"/>
      <c r="M53"/>
      <c r="N53"/>
      <c r="O53"/>
      <c r="P53"/>
      <c r="Q53"/>
      <c r="R53"/>
      <c r="S53"/>
      <c r="T53" s="128"/>
    </row>
    <row r="54" s="80" customFormat="true" ht="15.75" x14ac:dyDescent="0.25">
      <c r="A54" s="127" t="s">
        <v>180</v>
      </c>
      <c r="B54">
        <v>2006</v>
      </c>
      <c r="C54" s="129" t="s">
        <v>2</v>
      </c>
      <c r="D54">
        <v>159933.00053106307</v>
      </c>
      <c r="E54">
        <v>91.404011461318049</v>
      </c>
      <c r="F54"/>
      <c r="G54"/>
      <c r="H54">
        <v>91.404011461318049</v>
      </c>
      <c r="I54">
        <v>8.5959885386819508</v>
      </c>
      <c r="J54">
        <v>95.128939828080235</v>
      </c>
      <c r="K54"/>
      <c r="L54"/>
      <c r="M54">
        <v>95.128939828080235</v>
      </c>
      <c r="N54">
        <v>4.8710601719197655</v>
      </c>
      <c r="O54"/>
      <c r="P54"/>
      <c r="Q54"/>
      <c r="R54"/>
      <c r="S54"/>
      <c r="T54" s="128"/>
    </row>
    <row r="55" s="80" customFormat="true" ht="15.75" x14ac:dyDescent="0.25">
      <c r="A55" s="127" t="s">
        <v>180</v>
      </c>
      <c r="B55">
        <v>2007</v>
      </c>
      <c r="C55" s="129" t="s">
        <v>2</v>
      </c>
      <c r="D55">
        <v>157331.99591674804</v>
      </c>
      <c r="E55">
        <v>91.404011461318049</v>
      </c>
      <c r="F55"/>
      <c r="G55"/>
      <c r="H55">
        <v>91.404011461318049</v>
      </c>
      <c r="I55">
        <v>8.5959885386819508</v>
      </c>
      <c r="J55">
        <v>95.128939828080235</v>
      </c>
      <c r="K55"/>
      <c r="L55"/>
      <c r="M55">
        <v>95.128939828080235</v>
      </c>
      <c r="N55">
        <v>4.8710601719197655</v>
      </c>
      <c r="O55"/>
      <c r="P55"/>
      <c r="Q55"/>
      <c r="R55"/>
      <c r="S55"/>
      <c r="T55" s="128"/>
    </row>
    <row r="56" s="80" customFormat="true" ht="15.75" x14ac:dyDescent="0.25">
      <c r="A56" s="127" t="s">
        <v>180</v>
      </c>
      <c r="B56">
        <v>2008</v>
      </c>
      <c r="C56" s="129" t="s">
        <v>2</v>
      </c>
      <c r="D56">
        <v>154281.00095535279</v>
      </c>
      <c r="E56">
        <v>91.404011461318049</v>
      </c>
      <c r="F56"/>
      <c r="G56"/>
      <c r="H56">
        <v>91.404011461318049</v>
      </c>
      <c r="I56">
        <v>8.5959885386819508</v>
      </c>
      <c r="J56">
        <v>95.128939828080235</v>
      </c>
      <c r="K56"/>
      <c r="L56"/>
      <c r="M56">
        <v>95.128939828080235</v>
      </c>
      <c r="N56">
        <v>4.8710601719197655</v>
      </c>
      <c r="O56"/>
      <c r="P56"/>
      <c r="Q56"/>
      <c r="R56"/>
      <c r="S56"/>
      <c r="T56" s="128"/>
    </row>
    <row r="57" s="80" customFormat="true" ht="15.75" x14ac:dyDescent="0.25">
      <c r="A57" s="127" t="s">
        <v>180</v>
      </c>
      <c r="B57">
        <v>2009</v>
      </c>
      <c r="C57" s="129" t="s">
        <v>2</v>
      </c>
      <c r="D57">
        <v>151060.00314720153</v>
      </c>
      <c r="E57">
        <v>91.404011461318049</v>
      </c>
      <c r="F57"/>
      <c r="G57"/>
      <c r="H57">
        <v>91.404011461318049</v>
      </c>
      <c r="I57">
        <v>8.5959885386819508</v>
      </c>
      <c r="J57">
        <v>95.128939828080235</v>
      </c>
      <c r="K57"/>
      <c r="L57"/>
      <c r="M57">
        <v>95.128939828080235</v>
      </c>
      <c r="N57">
        <v>4.8710601719197655</v>
      </c>
      <c r="O57"/>
      <c r="P57"/>
      <c r="Q57"/>
      <c r="R57"/>
      <c r="S57"/>
      <c r="T57" s="128"/>
    </row>
    <row r="58" s="80" customFormat="true" ht="15.75" x14ac:dyDescent="0.25">
      <c r="A58" s="127" t="s">
        <v>180</v>
      </c>
      <c r="B58">
        <v>2010</v>
      </c>
      <c r="C58" s="129" t="s">
        <v>2</v>
      </c>
      <c r="D58">
        <v>147864.00367961885</v>
      </c>
      <c r="E58">
        <v>91.404011461318049</v>
      </c>
      <c r="F58"/>
      <c r="G58"/>
      <c r="H58">
        <v>91.404011461318049</v>
      </c>
      <c r="I58">
        <v>8.5959885386819508</v>
      </c>
      <c r="J58">
        <v>95.128939828080235</v>
      </c>
      <c r="K58"/>
      <c r="L58"/>
      <c r="M58">
        <v>95.128939828080235</v>
      </c>
      <c r="N58">
        <v>4.8710601719197655</v>
      </c>
      <c r="O58"/>
      <c r="P58"/>
      <c r="Q58"/>
      <c r="R58"/>
      <c r="S58"/>
      <c r="T58" s="128"/>
    </row>
    <row r="59" s="80" customFormat="true" ht="15.75" x14ac:dyDescent="0.25">
      <c r="A59" s="127" t="s">
        <v>180</v>
      </c>
      <c r="B59">
        <v>2011</v>
      </c>
      <c r="C59" s="129" t="s">
        <v>2</v>
      </c>
      <c r="D59">
        <v>145116.00354320527</v>
      </c>
      <c r="E59">
        <v>91.404011461318049</v>
      </c>
      <c r="F59"/>
      <c r="G59"/>
      <c r="H59">
        <v>91.404011461318049</v>
      </c>
      <c r="I59">
        <v>8.5959885386819508</v>
      </c>
      <c r="J59">
        <v>95.128939828080235</v>
      </c>
      <c r="K59"/>
      <c r="L59"/>
      <c r="M59">
        <v>95.128939828080235</v>
      </c>
      <c r="N59">
        <v>4.8710601719197655</v>
      </c>
      <c r="O59"/>
      <c r="P59"/>
      <c r="Q59"/>
      <c r="R59"/>
      <c r="S59"/>
      <c r="T59" s="128"/>
    </row>
    <row r="60" s="80" customFormat="true" ht="15.75" x14ac:dyDescent="0.25">
      <c r="A60" s="127" t="s">
        <v>180</v>
      </c>
      <c r="B60">
        <v>2012</v>
      </c>
      <c r="C60" s="129" t="s">
        <v>2</v>
      </c>
      <c r="D60">
        <v>142593.00002174376</v>
      </c>
      <c r="E60">
        <v>91.404011461318049</v>
      </c>
      <c r="F60"/>
      <c r="G60"/>
      <c r="H60">
        <v>91.404011461318049</v>
      </c>
      <c r="I60">
        <v>8.5959885386819508</v>
      </c>
      <c r="J60">
        <v>95.128939828080235</v>
      </c>
      <c r="K60"/>
      <c r="L60"/>
      <c r="M60">
        <v>95.128939828080235</v>
      </c>
      <c r="N60">
        <v>4.8710601719197655</v>
      </c>
      <c r="O60"/>
      <c r="P60"/>
      <c r="Q60"/>
      <c r="R60"/>
      <c r="S60"/>
      <c r="T60" s="128"/>
    </row>
    <row r="61" s="80" customFormat="true" ht="15.75" x14ac:dyDescent="0.25">
      <c r="A61" s="127" t="s">
        <v>180</v>
      </c>
      <c r="B61">
        <v>2013</v>
      </c>
      <c r="C61" s="129" t="s">
        <v>2</v>
      </c>
      <c r="D61">
        <v>140200.00102020265</v>
      </c>
      <c r="E61">
        <v>91.404011461318049</v>
      </c>
      <c r="F61"/>
      <c r="G61"/>
      <c r="H61">
        <v>91.404011461318049</v>
      </c>
      <c r="I61">
        <v>8.5959885386819508</v>
      </c>
      <c r="J61">
        <v>95.128939828080235</v>
      </c>
      <c r="K61"/>
      <c r="L61"/>
      <c r="M61">
        <v>95.128939828080235</v>
      </c>
      <c r="N61">
        <v>4.8710601719197655</v>
      </c>
      <c r="O61"/>
      <c r="P61"/>
      <c r="Q61"/>
      <c r="R61"/>
      <c r="S61"/>
      <c r="T61" s="128"/>
    </row>
    <row r="62" s="80" customFormat="true" ht="15.75" x14ac:dyDescent="0.25">
      <c r="A62" s="127" t="s">
        <v>180</v>
      </c>
      <c r="B62">
        <v>2014</v>
      </c>
      <c r="C62" s="129" t="s">
        <v>2</v>
      </c>
      <c r="D62">
        <v>137767.99665000915</v>
      </c>
      <c r="E62">
        <v>91.404011461318049</v>
      </c>
      <c r="F62"/>
      <c r="G62"/>
      <c r="H62">
        <v>91.404011461318049</v>
      </c>
      <c r="I62">
        <v>8.5959885386819508</v>
      </c>
      <c r="J62">
        <v>95.128939828080235</v>
      </c>
      <c r="K62"/>
      <c r="L62"/>
      <c r="M62">
        <v>95.128939828080235</v>
      </c>
      <c r="N62">
        <v>4.8710601719197655</v>
      </c>
      <c r="O62"/>
      <c r="P62"/>
      <c r="Q62"/>
      <c r="R62"/>
      <c r="S62"/>
      <c r="T62" s="128"/>
    </row>
    <row r="63" s="80" customFormat="true" ht="15.75" x14ac:dyDescent="0.25">
      <c r="A63" s="127" t="s">
        <v>180</v>
      </c>
      <c r="B63">
        <v>2015</v>
      </c>
      <c r="C63" s="129" t="s">
        <v>2</v>
      </c>
      <c r="D63">
        <v>135145.00098484039</v>
      </c>
      <c r="E63"/>
      <c r="F63"/>
      <c r="G63"/>
      <c r="H63"/>
      <c r="I63"/>
      <c r="J63"/>
      <c r="K63"/>
      <c r="L63"/>
      <c r="M63"/>
      <c r="N63"/>
      <c r="O63"/>
      <c r="P63"/>
      <c r="Q63"/>
      <c r="R63"/>
      <c r="S63"/>
      <c r="T63" s="128"/>
    </row>
    <row r="64" s="80" customFormat="true" ht="15.75" x14ac:dyDescent="0.25">
      <c r="A64" s="127" t="s">
        <v>180</v>
      </c>
      <c r="B64">
        <v>2016</v>
      </c>
      <c r="C64" s="129" t="s">
        <v>2</v>
      </c>
      <c r="D64">
        <v>132910.00142211915</v>
      </c>
      <c r="E64"/>
      <c r="F64"/>
      <c r="G64"/>
      <c r="H64"/>
      <c r="I64"/>
      <c r="J64"/>
      <c r="K64"/>
      <c r="L64"/>
      <c r="M64"/>
      <c r="N64"/>
      <c r="O64"/>
      <c r="P64"/>
      <c r="Q64"/>
      <c r="R64"/>
      <c r="S64"/>
      <c r="T64" s="128"/>
    </row>
    <row r="65" s="80" customFormat="true" ht="15.75" x14ac:dyDescent="0.25">
      <c r="A65" s="127" t="s">
        <v>180</v>
      </c>
      <c r="B65">
        <v>2000</v>
      </c>
      <c r="C65" s="129" t="s">
        <v>16</v>
      </c>
      <c r="D65">
        <v>31609</v>
      </c>
      <c r="E65"/>
      <c r="F65"/>
      <c r="G65"/>
      <c r="H65"/>
      <c r="I65"/>
      <c r="J65"/>
      <c r="K65"/>
      <c r="L65"/>
      <c r="M65"/>
      <c r="N65"/>
      <c r="O65"/>
      <c r="P65"/>
      <c r="Q65"/>
      <c r="R65"/>
      <c r="S65"/>
      <c r="T65" s="128"/>
    </row>
    <row r="66" s="80" customFormat="true" ht="15.75" x14ac:dyDescent="0.25">
      <c r="A66" s="127" t="s">
        <v>180</v>
      </c>
      <c r="B66">
        <v>2001</v>
      </c>
      <c r="C66" s="129" t="s">
        <v>16</v>
      </c>
      <c r="D66">
        <v>31261</v>
      </c>
      <c r="E66"/>
      <c r="F66"/>
      <c r="G66"/>
      <c r="H66"/>
      <c r="I66"/>
      <c r="J66"/>
      <c r="K66"/>
      <c r="L66"/>
      <c r="M66"/>
      <c r="N66"/>
      <c r="O66"/>
      <c r="P66"/>
      <c r="Q66"/>
      <c r="R66"/>
      <c r="S66"/>
      <c r="T66" s="128"/>
    </row>
    <row r="67" s="80" customFormat="true" ht="15.75" x14ac:dyDescent="0.25">
      <c r="A67" s="127" t="s">
        <v>180</v>
      </c>
      <c r="B67">
        <v>2002</v>
      </c>
      <c r="C67" s="129" t="s">
        <v>16</v>
      </c>
      <c r="D67">
        <v>30978</v>
      </c>
      <c r="E67"/>
      <c r="F67"/>
      <c r="G67"/>
      <c r="H67"/>
      <c r="I67"/>
      <c r="J67"/>
      <c r="K67"/>
      <c r="L67"/>
      <c r="M67"/>
      <c r="N67"/>
      <c r="O67"/>
      <c r="P67"/>
      <c r="Q67"/>
      <c r="R67"/>
      <c r="S67"/>
      <c r="T67" s="128"/>
    </row>
    <row r="68" s="80" customFormat="true" ht="15.75" x14ac:dyDescent="0.25">
      <c r="A68" s="127" t="s">
        <v>180</v>
      </c>
      <c r="B68">
        <v>2003</v>
      </c>
      <c r="C68" s="129" t="s">
        <v>16</v>
      </c>
      <c r="D68">
        <v>30706</v>
      </c>
      <c r="E68"/>
      <c r="F68"/>
      <c r="G68"/>
      <c r="H68"/>
      <c r="I68"/>
      <c r="J68"/>
      <c r="K68"/>
      <c r="L68"/>
      <c r="M68"/>
      <c r="N68"/>
      <c r="O68"/>
      <c r="P68"/>
      <c r="Q68"/>
      <c r="R68"/>
      <c r="S68"/>
      <c r="T68" s="128"/>
    </row>
    <row r="69" s="80" customFormat="true" ht="15.75" x14ac:dyDescent="0.25">
      <c r="A69" s="127" t="s">
        <v>180</v>
      </c>
      <c r="B69">
        <v>2004</v>
      </c>
      <c r="C69" s="129" t="s">
        <v>16</v>
      </c>
      <c r="D69">
        <v>30376</v>
      </c>
      <c r="E69"/>
      <c r="F69"/>
      <c r="G69"/>
      <c r="H69"/>
      <c r="I69"/>
      <c r="J69"/>
      <c r="K69"/>
      <c r="L69"/>
      <c r="M69"/>
      <c r="N69"/>
      <c r="O69"/>
      <c r="P69"/>
      <c r="Q69"/>
      <c r="R69"/>
      <c r="S69"/>
      <c r="T69" s="128"/>
    </row>
    <row r="70" s="80" customFormat="true" ht="15.75" x14ac:dyDescent="0.25">
      <c r="A70" s="127" t="s">
        <v>180</v>
      </c>
      <c r="B70">
        <v>2005</v>
      </c>
      <c r="C70" s="129" t="s">
        <v>16</v>
      </c>
      <c r="D70">
        <v>29914</v>
      </c>
      <c r="E70"/>
      <c r="F70"/>
      <c r="G70"/>
      <c r="H70"/>
      <c r="I70"/>
      <c r="J70"/>
      <c r="K70"/>
      <c r="L70"/>
      <c r="M70"/>
      <c r="N70"/>
      <c r="O70"/>
      <c r="P70"/>
      <c r="Q70"/>
      <c r="R70"/>
      <c r="S70"/>
      <c r="T70" s="128"/>
    </row>
    <row r="71" s="80" customFormat="true" ht="15.75" x14ac:dyDescent="0.25">
      <c r="A71" s="127" t="s">
        <v>180</v>
      </c>
      <c r="B71">
        <v>2006</v>
      </c>
      <c r="C71" s="129" t="s">
        <v>16</v>
      </c>
      <c r="D71">
        <v>29647</v>
      </c>
      <c r="E71"/>
      <c r="F71"/>
      <c r="G71"/>
      <c r="H71"/>
      <c r="I71"/>
      <c r="J71"/>
      <c r="K71"/>
      <c r="L71"/>
      <c r="M71"/>
      <c r="N71"/>
      <c r="O71"/>
      <c r="P71"/>
      <c r="Q71"/>
      <c r="R71"/>
      <c r="S71"/>
      <c r="T71" s="128"/>
    </row>
    <row r="72" s="80" customFormat="true" ht="15.75" x14ac:dyDescent="0.25">
      <c r="A72" s="127" t="s">
        <v>180</v>
      </c>
      <c r="B72">
        <v>2007</v>
      </c>
      <c r="C72" s="129" t="s">
        <v>16</v>
      </c>
      <c r="D72">
        <v>29352</v>
      </c>
      <c r="E72"/>
      <c r="F72"/>
      <c r="G72"/>
      <c r="H72"/>
      <c r="I72"/>
      <c r="J72"/>
      <c r="K72"/>
      <c r="L72"/>
      <c r="M72"/>
      <c r="N72"/>
      <c r="O72"/>
      <c r="P72"/>
      <c r="Q72"/>
      <c r="R72"/>
      <c r="S72"/>
      <c r="T72" s="128"/>
    </row>
    <row r="73" s="80" customFormat="true" ht="15.75" x14ac:dyDescent="0.25">
      <c r="A73" s="127" t="s">
        <v>180</v>
      </c>
      <c r="B73">
        <v>2008</v>
      </c>
      <c r="C73" s="129" t="s">
        <v>16</v>
      </c>
      <c r="D73">
        <v>29073</v>
      </c>
      <c r="E73"/>
      <c r="F73"/>
      <c r="G73"/>
      <c r="H73"/>
      <c r="I73"/>
      <c r="J73"/>
      <c r="K73"/>
      <c r="L73"/>
      <c r="M73"/>
      <c r="N73"/>
      <c r="O73"/>
      <c r="P73"/>
      <c r="Q73"/>
      <c r="R73"/>
      <c r="S73"/>
      <c r="T73" s="128"/>
    </row>
    <row r="74" s="80" customFormat="true" ht="15.75" x14ac:dyDescent="0.25">
      <c r="A74" s="127" t="s">
        <v>180</v>
      </c>
      <c r="B74">
        <v>2009</v>
      </c>
      <c r="C74" s="129" t="s">
        <v>16</v>
      </c>
      <c r="D74">
        <v>28868</v>
      </c>
      <c r="E74"/>
      <c r="F74"/>
      <c r="G74"/>
      <c r="H74"/>
      <c r="I74"/>
      <c r="J74"/>
      <c r="K74"/>
      <c r="L74"/>
      <c r="M74"/>
      <c r="N74"/>
      <c r="O74"/>
      <c r="P74"/>
      <c r="Q74"/>
      <c r="R74"/>
      <c r="S74"/>
      <c r="T74" s="128"/>
    </row>
    <row r="75" s="80" customFormat="true" ht="15.75" x14ac:dyDescent="0.25">
      <c r="A75" s="127" t="s">
        <v>180</v>
      </c>
      <c r="B75">
        <v>2010</v>
      </c>
      <c r="C75" s="129" t="s">
        <v>16</v>
      </c>
      <c r="D75">
        <v>28789</v>
      </c>
      <c r="E75"/>
      <c r="F75"/>
      <c r="G75"/>
      <c r="H75"/>
      <c r="I75"/>
      <c r="J75"/>
      <c r="K75"/>
      <c r="L75"/>
      <c r="M75"/>
      <c r="N75"/>
      <c r="O75"/>
      <c r="P75"/>
      <c r="Q75"/>
      <c r="R75"/>
      <c r="S75"/>
      <c r="T75" s="128"/>
    </row>
    <row r="76" s="80" customFormat="true" ht="15.75" x14ac:dyDescent="0.25">
      <c r="A76" s="127" t="s">
        <v>180</v>
      </c>
      <c r="B76">
        <v>2011</v>
      </c>
      <c r="C76" s="129" t="s">
        <v>16</v>
      </c>
      <c r="D76">
        <v>28928</v>
      </c>
      <c r="E76"/>
      <c r="F76"/>
      <c r="G76"/>
      <c r="H76"/>
      <c r="I76"/>
      <c r="J76"/>
      <c r="K76"/>
      <c r="L76"/>
      <c r="M76"/>
      <c r="N76"/>
      <c r="O76"/>
      <c r="P76"/>
      <c r="Q76"/>
      <c r="R76"/>
      <c r="S76"/>
      <c r="T76" s="128"/>
    </row>
    <row r="77" s="80" customFormat="true" ht="15.75" x14ac:dyDescent="0.25">
      <c r="A77" s="127" t="s">
        <v>180</v>
      </c>
      <c r="B77">
        <v>2012</v>
      </c>
      <c r="C77" s="129" t="s">
        <v>16</v>
      </c>
      <c r="D77">
        <v>29159</v>
      </c>
      <c r="E77"/>
      <c r="F77"/>
      <c r="G77"/>
      <c r="H77"/>
      <c r="I77"/>
      <c r="J77"/>
      <c r="K77"/>
      <c r="L77"/>
      <c r="M77"/>
      <c r="N77"/>
      <c r="O77"/>
      <c r="P77"/>
      <c r="Q77"/>
      <c r="R77"/>
      <c r="S77"/>
      <c r="T77" s="128"/>
    </row>
    <row r="78" s="80" customFormat="true" ht="15.75" x14ac:dyDescent="0.25">
      <c r="A78" s="127" t="s">
        <v>180</v>
      </c>
      <c r="B78">
        <v>2013</v>
      </c>
      <c r="C78" s="129" t="s">
        <v>16</v>
      </c>
      <c r="D78">
        <v>29374</v>
      </c>
      <c r="E78"/>
      <c r="F78"/>
      <c r="G78"/>
      <c r="H78"/>
      <c r="I78"/>
      <c r="J78"/>
      <c r="K78"/>
      <c r="L78"/>
      <c r="M78"/>
      <c r="N78"/>
      <c r="O78"/>
      <c r="P78"/>
      <c r="Q78"/>
      <c r="R78"/>
      <c r="S78"/>
      <c r="T78" s="128"/>
    </row>
    <row r="79" s="80" customFormat="true" ht="15.75" x14ac:dyDescent="0.25">
      <c r="A79" s="127" t="s">
        <v>180</v>
      </c>
      <c r="B79">
        <v>2014</v>
      </c>
      <c r="C79" s="129" t="s">
        <v>16</v>
      </c>
      <c r="D79">
        <v>29430</v>
      </c>
      <c r="E79"/>
      <c r="F79"/>
      <c r="G79"/>
      <c r="H79"/>
      <c r="I79"/>
      <c r="J79"/>
      <c r="K79"/>
      <c r="L79"/>
      <c r="M79"/>
      <c r="N79"/>
      <c r="O79"/>
      <c r="P79"/>
      <c r="Q79"/>
      <c r="R79"/>
      <c r="S79"/>
      <c r="T79" s="128"/>
    </row>
    <row r="80" s="80" customFormat="true" ht="15.75" x14ac:dyDescent="0.25">
      <c r="A80" s="127" t="s">
        <v>180</v>
      </c>
      <c r="B80">
        <v>2015</v>
      </c>
      <c r="C80" s="129" t="s">
        <v>16</v>
      </c>
      <c r="D80">
        <v>29163</v>
      </c>
      <c r="E80"/>
      <c r="F80"/>
      <c r="G80"/>
      <c r="H80"/>
      <c r="I80"/>
      <c r="J80"/>
      <c r="K80"/>
      <c r="L80"/>
      <c r="M80"/>
      <c r="N80"/>
      <c r="O80"/>
      <c r="P80"/>
      <c r="Q80"/>
      <c r="R80"/>
      <c r="S80"/>
      <c r="T80" s="128"/>
    </row>
    <row r="81" s="80" customFormat="true" ht="15.75" x14ac:dyDescent="0.25">
      <c r="A81" s="127" t="s">
        <v>180</v>
      </c>
      <c r="B81">
        <v>2016</v>
      </c>
      <c r="C81" s="129" t="s">
        <v>16</v>
      </c>
      <c r="D81">
        <v>28885</v>
      </c>
      <c r="E81"/>
      <c r="F81"/>
      <c r="G81"/>
      <c r="H81"/>
      <c r="I81"/>
      <c r="J81"/>
      <c r="K81"/>
      <c r="L81"/>
      <c r="M81"/>
      <c r="N81"/>
      <c r="O81"/>
      <c r="P81"/>
      <c r="Q81"/>
      <c r="R81"/>
      <c r="S81"/>
      <c r="T81" s="128"/>
    </row>
    <row r="82" s="80" customFormat="true" ht="15.75" x14ac:dyDescent="0.25">
      <c r="A82" s="127" t="s">
        <v>180</v>
      </c>
      <c r="B82">
        <v>2000</v>
      </c>
      <c r="C82" s="129" t="s">
        <v>17</v>
      </c>
      <c r="D82">
        <v>112857</v>
      </c>
      <c r="E82"/>
      <c r="F82"/>
      <c r="G82"/>
      <c r="H82"/>
      <c r="I82"/>
      <c r="J82"/>
      <c r="K82"/>
      <c r="L82"/>
      <c r="M82"/>
      <c r="N82"/>
      <c r="O82"/>
      <c r="P82"/>
      <c r="Q82"/>
      <c r="R82"/>
      <c r="S82"/>
      <c r="T82" s="128"/>
    </row>
    <row r="83" s="80" customFormat="true" ht="15.75" x14ac:dyDescent="0.25">
      <c r="A83" s="127" t="s">
        <v>180</v>
      </c>
      <c r="B83">
        <v>2001</v>
      </c>
      <c r="C83" s="129" t="s">
        <v>17</v>
      </c>
      <c r="D83">
        <v>112224</v>
      </c>
      <c r="E83"/>
      <c r="F83"/>
      <c r="G83"/>
      <c r="H83"/>
      <c r="I83"/>
      <c r="J83"/>
      <c r="K83"/>
      <c r="L83"/>
      <c r="M83"/>
      <c r="N83"/>
      <c r="O83"/>
      <c r="P83"/>
      <c r="Q83"/>
      <c r="R83"/>
      <c r="S83"/>
      <c r="T83" s="128"/>
    </row>
    <row r="84" s="80" customFormat="true" ht="15.75" x14ac:dyDescent="0.25">
      <c r="A84" s="127" t="s">
        <v>180</v>
      </c>
      <c r="B84">
        <v>2002</v>
      </c>
      <c r="C84" s="129" t="s">
        <v>17</v>
      </c>
      <c r="D84">
        <v>111578</v>
      </c>
      <c r="E84"/>
      <c r="F84"/>
      <c r="G84"/>
      <c r="H84"/>
      <c r="I84"/>
      <c r="J84"/>
      <c r="K84"/>
      <c r="L84"/>
      <c r="M84"/>
      <c r="N84"/>
      <c r="O84"/>
      <c r="P84"/>
      <c r="Q84"/>
      <c r="R84"/>
      <c r="S84"/>
      <c r="T84" s="128"/>
    </row>
    <row r="85" s="80" customFormat="true" ht="15.75" x14ac:dyDescent="0.25">
      <c r="A85" s="127" t="s">
        <v>180</v>
      </c>
      <c r="B85">
        <v>2003</v>
      </c>
      <c r="C85" s="129" t="s">
        <v>17</v>
      </c>
      <c r="D85">
        <v>110959</v>
      </c>
      <c r="E85"/>
      <c r="F85"/>
      <c r="G85"/>
      <c r="H85"/>
      <c r="I85"/>
      <c r="J85"/>
      <c r="K85"/>
      <c r="L85"/>
      <c r="M85"/>
      <c r="N85"/>
      <c r="O85"/>
      <c r="P85"/>
      <c r="Q85"/>
      <c r="R85"/>
      <c r="S85"/>
      <c r="T85" s="128"/>
    </row>
    <row r="86" s="80" customFormat="true" ht="15.75" x14ac:dyDescent="0.25">
      <c r="A86" s="127" t="s">
        <v>180</v>
      </c>
      <c r="B86">
        <v>2004</v>
      </c>
      <c r="C86" s="129" t="s">
        <v>17</v>
      </c>
      <c r="D86">
        <v>110187</v>
      </c>
      <c r="E86">
        <v>89.178743961353121</v>
      </c>
      <c r="F86"/>
      <c r="G86"/>
      <c r="H86"/>
      <c r="I86"/>
      <c r="J86">
        <v>93.724285759989698</v>
      </c>
      <c r="K86"/>
      <c r="L86"/>
      <c r="M86"/>
      <c r="N86"/>
      <c r="O86"/>
      <c r="P86"/>
      <c r="Q86"/>
      <c r="R86"/>
      <c r="S86"/>
      <c r="T86" s="128"/>
    </row>
    <row r="87" s="80" customFormat="true" ht="15.75" x14ac:dyDescent="0.25">
      <c r="A87" s="127" t="s">
        <v>180</v>
      </c>
      <c r="B87">
        <v>2005</v>
      </c>
      <c r="C87" s="129" t="s">
        <v>17</v>
      </c>
      <c r="D87">
        <v>109151</v>
      </c>
      <c r="E87">
        <v>89.178743961353121</v>
      </c>
      <c r="F87"/>
      <c r="G87"/>
      <c r="H87"/>
      <c r="I87"/>
      <c r="J87">
        <v>93.724285759989698</v>
      </c>
      <c r="K87"/>
      <c r="L87"/>
      <c r="M87"/>
      <c r="N87"/>
      <c r="O87"/>
      <c r="P87"/>
      <c r="Q87"/>
      <c r="R87"/>
      <c r="S87"/>
      <c r="T87" s="128"/>
    </row>
    <row r="88" s="80" customFormat="true" ht="15.75" x14ac:dyDescent="0.25">
      <c r="A88" s="127" t="s">
        <v>180</v>
      </c>
      <c r="B88">
        <v>2006</v>
      </c>
      <c r="C88" s="129" t="s">
        <v>17</v>
      </c>
      <c r="D88">
        <v>108402</v>
      </c>
      <c r="E88">
        <v>89.178743961353121</v>
      </c>
      <c r="F88"/>
      <c r="G88"/>
      <c r="H88"/>
      <c r="I88"/>
      <c r="J88">
        <v>93.724285759989698</v>
      </c>
      <c r="K88"/>
      <c r="L88"/>
      <c r="M88"/>
      <c r="N88"/>
      <c r="O88"/>
      <c r="P88"/>
      <c r="Q88"/>
      <c r="R88"/>
      <c r="S88"/>
      <c r="T88" s="128"/>
    </row>
    <row r="89" s="80" customFormat="true" ht="15.75" x14ac:dyDescent="0.25">
      <c r="A89" s="127" t="s">
        <v>180</v>
      </c>
      <c r="B89">
        <v>2007</v>
      </c>
      <c r="C89" s="129" t="s">
        <v>17</v>
      </c>
      <c r="D89">
        <v>107366</v>
      </c>
      <c r="E89">
        <v>89.178743961353121</v>
      </c>
      <c r="F89"/>
      <c r="G89"/>
      <c r="H89"/>
      <c r="I89"/>
      <c r="J89">
        <v>93.724285759989698</v>
      </c>
      <c r="K89"/>
      <c r="L89"/>
      <c r="M89"/>
      <c r="N89"/>
      <c r="O89"/>
      <c r="P89"/>
      <c r="Q89"/>
      <c r="R89"/>
      <c r="S89"/>
      <c r="T89" s="128"/>
    </row>
    <row r="90" s="80" customFormat="true" ht="15.75" x14ac:dyDescent="0.25">
      <c r="A90" s="127" t="s">
        <v>180</v>
      </c>
      <c r="B90">
        <v>2008</v>
      </c>
      <c r="C90" s="129" t="s">
        <v>17</v>
      </c>
      <c r="D90">
        <v>106137</v>
      </c>
      <c r="E90">
        <v>89.178743961353121</v>
      </c>
      <c r="F90"/>
      <c r="G90"/>
      <c r="H90"/>
      <c r="I90"/>
      <c r="J90">
        <v>93.724285759989698</v>
      </c>
      <c r="K90"/>
      <c r="L90"/>
      <c r="M90"/>
      <c r="N90"/>
      <c r="O90"/>
      <c r="P90"/>
      <c r="Q90"/>
      <c r="R90"/>
      <c r="S90"/>
      <c r="T90" s="128"/>
    </row>
    <row r="91" s="80" customFormat="true" ht="15.75" x14ac:dyDescent="0.25">
      <c r="A91" s="127" t="s">
        <v>180</v>
      </c>
      <c r="B91">
        <v>2009</v>
      </c>
      <c r="C91" s="129" t="s">
        <v>17</v>
      </c>
      <c r="D91">
        <v>104847</v>
      </c>
      <c r="E91">
        <v>90.53140096618381</v>
      </c>
      <c r="F91"/>
      <c r="G91"/>
      <c r="H91"/>
      <c r="I91"/>
      <c r="J91">
        <v>94.398374764052733</v>
      </c>
      <c r="K91"/>
      <c r="L91"/>
      <c r="M91"/>
      <c r="N91"/>
      <c r="O91"/>
      <c r="P91"/>
      <c r="Q91"/>
      <c r="R91"/>
      <c r="S91"/>
      <c r="T91" s="128"/>
    </row>
    <row r="92" s="80" customFormat="true" ht="15.75" x14ac:dyDescent="0.25">
      <c r="A92" s="127" t="s">
        <v>180</v>
      </c>
      <c r="B92">
        <v>2010</v>
      </c>
      <c r="C92" s="129" t="s">
        <v>17</v>
      </c>
      <c r="D92">
        <v>103596</v>
      </c>
      <c r="E92">
        <v>91.884057971014954</v>
      </c>
      <c r="F92"/>
      <c r="G92"/>
      <c r="H92"/>
      <c r="I92"/>
      <c r="J92">
        <v>95.072463768115767</v>
      </c>
      <c r="K92"/>
      <c r="L92"/>
      <c r="M92"/>
      <c r="N92"/>
      <c r="O92"/>
      <c r="P92"/>
      <c r="Q92"/>
      <c r="R92"/>
      <c r="S92"/>
      <c r="T92" s="128"/>
    </row>
    <row r="93" s="80" customFormat="true" ht="15.75" x14ac:dyDescent="0.25">
      <c r="A93" s="127" t="s">
        <v>180</v>
      </c>
      <c r="B93">
        <v>2011</v>
      </c>
      <c r="C93" s="129" t="s">
        <v>17</v>
      </c>
      <c r="D93">
        <v>102596</v>
      </c>
      <c r="E93">
        <v>93.236714975845643</v>
      </c>
      <c r="F93"/>
      <c r="G93"/>
      <c r="H93"/>
      <c r="I93"/>
      <c r="J93">
        <v>95.746552772179029</v>
      </c>
      <c r="K93"/>
      <c r="L93"/>
      <c r="M93"/>
      <c r="N93"/>
      <c r="O93"/>
      <c r="P93"/>
      <c r="Q93"/>
      <c r="R93"/>
      <c r="S93"/>
      <c r="T93" s="128"/>
    </row>
    <row r="94" s="80" customFormat="true" ht="15.75" x14ac:dyDescent="0.25">
      <c r="A94" s="127" t="s">
        <v>180</v>
      </c>
      <c r="B94">
        <v>2012</v>
      </c>
      <c r="C94" s="129" t="s">
        <v>17</v>
      </c>
      <c r="D94">
        <v>101915</v>
      </c>
      <c r="E94">
        <v>94.589371980676788</v>
      </c>
      <c r="F94">
        <v>88.962472406181007</v>
      </c>
      <c r="G94">
        <v>58.290728476821187</v>
      </c>
      <c r="H94">
        <v>30.67174392935982</v>
      </c>
      <c r="I94">
        <v>11.037527593818993</v>
      </c>
      <c r="J94">
        <v>96.420641776242064</v>
      </c>
      <c r="K94">
        <v>89.072847682119203</v>
      </c>
      <c r="L94">
        <v>75.496688741721854</v>
      </c>
      <c r="M94">
        <v>13.576158940397349</v>
      </c>
      <c r="N94">
        <v>10.927152317880797</v>
      </c>
      <c r="O94">
        <v>96.688741721854313</v>
      </c>
      <c r="P94">
        <v>83.222958057395147</v>
      </c>
      <c r="Q94"/>
      <c r="R94">
        <v>83.222958057395147</v>
      </c>
      <c r="S94">
        <v>16.777041942604853</v>
      </c>
      <c r="T94" s="128"/>
    </row>
    <row r="95" s="80" customFormat="true" ht="15.75" x14ac:dyDescent="0.25">
      <c r="A95" s="127" t="s">
        <v>180</v>
      </c>
      <c r="B95">
        <v>2013</v>
      </c>
      <c r="C95" s="129" t="s">
        <v>17</v>
      </c>
      <c r="D95">
        <v>101560</v>
      </c>
      <c r="E95">
        <v>95.942028985507477</v>
      </c>
      <c r="F95">
        <v>88.962472406181007</v>
      </c>
      <c r="G95">
        <v>58.290728476821187</v>
      </c>
      <c r="H95">
        <v>30.67174392935982</v>
      </c>
      <c r="I95">
        <v>11.037527593818993</v>
      </c>
      <c r="J95">
        <v>97.094730780305099</v>
      </c>
      <c r="K95">
        <v>89.072847682119203</v>
      </c>
      <c r="L95">
        <v>75.496688741721854</v>
      </c>
      <c r="M95">
        <v>13.576158940397349</v>
      </c>
      <c r="N95">
        <v>10.927152317880797</v>
      </c>
      <c r="O95">
        <v>96.688741721854313</v>
      </c>
      <c r="P95">
        <v>83.222958057395147</v>
      </c>
      <c r="Q95"/>
      <c r="R95">
        <v>83.222958057395147</v>
      </c>
      <c r="S95">
        <v>16.777041942604853</v>
      </c>
      <c r="T95" s="128"/>
    </row>
    <row r="96" s="80" customFormat="true" ht="15.75" x14ac:dyDescent="0.25">
      <c r="A96" s="127" t="s">
        <v>180</v>
      </c>
      <c r="B96">
        <v>2014</v>
      </c>
      <c r="C96" s="129" t="s">
        <v>17</v>
      </c>
      <c r="D96">
        <v>101442</v>
      </c>
      <c r="E96">
        <v>97.294685990338621</v>
      </c>
      <c r="F96">
        <v>88.962472406181007</v>
      </c>
      <c r="G96">
        <v>58.290728476821187</v>
      </c>
      <c r="H96">
        <v>30.67174392935982</v>
      </c>
      <c r="I96">
        <v>11.037527593818993</v>
      </c>
      <c r="J96">
        <v>97.768819784368134</v>
      </c>
      <c r="K96">
        <v>89.072847682119203</v>
      </c>
      <c r="L96">
        <v>75.496688741721854</v>
      </c>
      <c r="M96">
        <v>13.576158940397349</v>
      </c>
      <c r="N96">
        <v>10.927152317880797</v>
      </c>
      <c r="O96">
        <v>96.688741721854313</v>
      </c>
      <c r="P96">
        <v>83.222958057395147</v>
      </c>
      <c r="Q96"/>
      <c r="R96">
        <v>83.222958057395147</v>
      </c>
      <c r="S96">
        <v>16.777041942604853</v>
      </c>
      <c r="T96" s="128"/>
    </row>
    <row r="97" s="80" customFormat="true" ht="15.75" x14ac:dyDescent="0.25">
      <c r="A97" s="127" t="s">
        <v>180</v>
      </c>
      <c r="B97">
        <v>2015</v>
      </c>
      <c r="C97" s="129" t="s">
        <v>17</v>
      </c>
      <c r="D97">
        <v>101466</v>
      </c>
      <c r="E97">
        <v>98.647342995169311</v>
      </c>
      <c r="F97">
        <v>88.962472406181007</v>
      </c>
      <c r="G97">
        <v>58.290728476821187</v>
      </c>
      <c r="H97">
        <v>30.67174392935982</v>
      </c>
      <c r="I97">
        <v>11.037527593818993</v>
      </c>
      <c r="J97">
        <v>98.442908788431396</v>
      </c>
      <c r="K97">
        <v>89.072847682119203</v>
      </c>
      <c r="L97">
        <v>75.496688741721854</v>
      </c>
      <c r="M97">
        <v>13.576158940397349</v>
      </c>
      <c r="N97">
        <v>10.927152317880797</v>
      </c>
      <c r="O97">
        <v>96.688741721854313</v>
      </c>
      <c r="P97">
        <v>83.222958057395147</v>
      </c>
      <c r="Q97"/>
      <c r="R97">
        <v>83.222958057395147</v>
      </c>
      <c r="S97">
        <v>16.777041942604853</v>
      </c>
      <c r="T97" s="128"/>
    </row>
    <row r="98" s="80" customFormat="true" ht="15.75" x14ac:dyDescent="0.25">
      <c r="A98" s="127" t="s">
        <v>180</v>
      </c>
      <c r="B98">
        <v>2016</v>
      </c>
      <c r="C98" s="129" t="s">
        <v>17</v>
      </c>
      <c r="D98">
        <v>101767</v>
      </c>
      <c r="E98">
        <v>100</v>
      </c>
      <c r="F98">
        <v>88.962472406181007</v>
      </c>
      <c r="G98">
        <v>58.290728476821187</v>
      </c>
      <c r="H98">
        <v>30.67174392935982</v>
      </c>
      <c r="I98">
        <v>11.037527593818993</v>
      </c>
      <c r="J98">
        <v>99.116997792494431</v>
      </c>
      <c r="K98">
        <v>89.072847682119203</v>
      </c>
      <c r="L98">
        <v>75.496688741721854</v>
      </c>
      <c r="M98">
        <v>13.576158940397349</v>
      </c>
      <c r="N98">
        <v>10.927152317880797</v>
      </c>
      <c r="O98">
        <v>96.688741721854313</v>
      </c>
      <c r="P98">
        <v>83.222958057395147</v>
      </c>
      <c r="Q98"/>
      <c r="R98">
        <v>83.222958057395147</v>
      </c>
      <c r="S98">
        <v>16.777041942604853</v>
      </c>
      <c r="T98" s="128"/>
    </row>
    <row r="99" s="80" customFormat="true" ht="15.75" x14ac:dyDescent="0.25">
      <c r="A99" s="127" t="s">
        <v>180</v>
      </c>
      <c r="B99">
        <v>2000</v>
      </c>
      <c r="C99" s="129" t="s">
        <v>18</v>
      </c>
      <c r="D99">
        <v>83813</v>
      </c>
      <c r="E99"/>
      <c r="F99"/>
      <c r="G99"/>
      <c r="H99"/>
      <c r="I99"/>
      <c r="J99">
        <v>100</v>
      </c>
      <c r="K99"/>
      <c r="L99"/>
      <c r="M99"/>
      <c r="N99"/>
      <c r="O99"/>
      <c r="P99"/>
      <c r="Q99"/>
      <c r="R99"/>
      <c r="S99"/>
      <c r="T99" s="128"/>
    </row>
    <row r="100" s="80" customFormat="true" ht="15.75" x14ac:dyDescent="0.25">
      <c r="A100" s="127" t="s">
        <v>180</v>
      </c>
      <c r="B100">
        <v>2001</v>
      </c>
      <c r="C100" s="129" t="s">
        <v>18</v>
      </c>
      <c r="D100">
        <v>88013</v>
      </c>
      <c r="E100"/>
      <c r="F100"/>
      <c r="G100"/>
      <c r="H100"/>
      <c r="I100"/>
      <c r="J100">
        <v>100</v>
      </c>
      <c r="K100"/>
      <c r="L100"/>
      <c r="M100"/>
      <c r="N100"/>
      <c r="O100"/>
      <c r="P100"/>
      <c r="Q100"/>
      <c r="R100"/>
      <c r="S100"/>
      <c r="T100" s="128"/>
    </row>
    <row r="101" s="80" customFormat="true" ht="15.75" x14ac:dyDescent="0.25">
      <c r="A101" s="127" t="s">
        <v>180</v>
      </c>
      <c r="B101">
        <v>2002</v>
      </c>
      <c r="C101" s="129" t="s">
        <v>18</v>
      </c>
      <c r="D101">
        <v>91357</v>
      </c>
      <c r="E101"/>
      <c r="F101"/>
      <c r="G101"/>
      <c r="H101"/>
      <c r="I101"/>
      <c r="J101">
        <v>100</v>
      </c>
      <c r="K101"/>
      <c r="L101"/>
      <c r="M101"/>
      <c r="N101"/>
      <c r="O101"/>
      <c r="P101"/>
      <c r="Q101"/>
      <c r="R101"/>
      <c r="S101"/>
      <c r="T101" s="128"/>
    </row>
    <row r="102" s="80" customFormat="true" ht="15.75" x14ac:dyDescent="0.25">
      <c r="A102" s="127" t="s">
        <v>180</v>
      </c>
      <c r="B102">
        <v>2003</v>
      </c>
      <c r="C102" s="129" t="s">
        <v>18</v>
      </c>
      <c r="D102">
        <v>93630</v>
      </c>
      <c r="E102"/>
      <c r="F102"/>
      <c r="G102"/>
      <c r="H102"/>
      <c r="I102"/>
      <c r="J102">
        <v>100</v>
      </c>
      <c r="K102"/>
      <c r="L102"/>
      <c r="M102"/>
      <c r="N102"/>
      <c r="O102"/>
      <c r="P102"/>
      <c r="Q102"/>
      <c r="R102"/>
      <c r="S102"/>
      <c r="T102" s="128"/>
    </row>
    <row r="103" s="80" customFormat="true" ht="15.75" x14ac:dyDescent="0.25">
      <c r="A103" s="127" t="s">
        <v>180</v>
      </c>
      <c r="B103">
        <v>2004</v>
      </c>
      <c r="C103" s="129" t="s">
        <v>18</v>
      </c>
      <c r="D103">
        <v>94929</v>
      </c>
      <c r="E103">
        <v>96.707818930041185</v>
      </c>
      <c r="F103"/>
      <c r="G103"/>
      <c r="H103"/>
      <c r="I103"/>
      <c r="J103">
        <v>100</v>
      </c>
      <c r="K103"/>
      <c r="L103"/>
      <c r="M103"/>
      <c r="N103"/>
      <c r="O103"/>
      <c r="P103"/>
      <c r="Q103"/>
      <c r="R103"/>
      <c r="S103"/>
      <c r="T103" s="128"/>
    </row>
    <row r="104" s="80" customFormat="true" ht="15.75" x14ac:dyDescent="0.25">
      <c r="A104" s="127" t="s">
        <v>180</v>
      </c>
      <c r="B104">
        <v>2005</v>
      </c>
      <c r="C104" s="129" t="s">
        <v>18</v>
      </c>
      <c r="D104">
        <v>95418</v>
      </c>
      <c r="E104">
        <v>96.707818930041185</v>
      </c>
      <c r="F104"/>
      <c r="G104"/>
      <c r="H104"/>
      <c r="I104"/>
      <c r="J104">
        <v>100</v>
      </c>
      <c r="K104"/>
      <c r="L104"/>
      <c r="M104"/>
      <c r="N104"/>
      <c r="O104"/>
      <c r="P104"/>
      <c r="Q104"/>
      <c r="R104"/>
      <c r="S104"/>
      <c r="T104" s="128"/>
    </row>
    <row r="105" s="80" customFormat="true" ht="15.75" x14ac:dyDescent="0.25">
      <c r="A105" s="127" t="s">
        <v>180</v>
      </c>
      <c r="B105">
        <v>2006</v>
      </c>
      <c r="C105" s="129" t="s">
        <v>18</v>
      </c>
      <c r="D105">
        <v>96154</v>
      </c>
      <c r="E105">
        <v>96.707818930041185</v>
      </c>
      <c r="F105"/>
      <c r="G105"/>
      <c r="H105"/>
      <c r="I105"/>
      <c r="J105">
        <v>100</v>
      </c>
      <c r="K105"/>
      <c r="L105"/>
      <c r="M105"/>
      <c r="N105"/>
      <c r="O105"/>
      <c r="P105"/>
      <c r="Q105"/>
      <c r="R105"/>
      <c r="S105"/>
      <c r="T105" s="128"/>
    </row>
    <row r="106" s="80" customFormat="true" ht="15.75" x14ac:dyDescent="0.25">
      <c r="A106" s="127" t="s">
        <v>180</v>
      </c>
      <c r="B106">
        <v>2007</v>
      </c>
      <c r="C106" s="129" t="s">
        <v>18</v>
      </c>
      <c r="D106">
        <v>96259</v>
      </c>
      <c r="E106">
        <v>96.707818930041185</v>
      </c>
      <c r="F106"/>
      <c r="G106"/>
      <c r="H106"/>
      <c r="I106"/>
      <c r="J106">
        <v>100</v>
      </c>
      <c r="K106"/>
      <c r="L106"/>
      <c r="M106"/>
      <c r="N106"/>
      <c r="O106"/>
      <c r="P106"/>
      <c r="Q106"/>
      <c r="R106"/>
      <c r="S106"/>
      <c r="T106" s="128"/>
    </row>
    <row r="107" s="80" customFormat="true" ht="15.75" x14ac:dyDescent="0.25">
      <c r="A107" s="127" t="s">
        <v>180</v>
      </c>
      <c r="B107">
        <v>2008</v>
      </c>
      <c r="C107" s="129" t="s">
        <v>18</v>
      </c>
      <c r="D107">
        <v>95874</v>
      </c>
      <c r="E107">
        <v>96.707818930041185</v>
      </c>
      <c r="F107"/>
      <c r="G107"/>
      <c r="H107"/>
      <c r="I107"/>
      <c r="J107">
        <v>100</v>
      </c>
      <c r="K107"/>
      <c r="L107"/>
      <c r="M107"/>
      <c r="N107"/>
      <c r="O107"/>
      <c r="P107"/>
      <c r="Q107"/>
      <c r="R107"/>
      <c r="S107"/>
      <c r="T107" s="128"/>
    </row>
    <row r="108" s="80" customFormat="true" ht="15.75" x14ac:dyDescent="0.25">
      <c r="A108" s="127" t="s">
        <v>180</v>
      </c>
      <c r="B108">
        <v>2009</v>
      </c>
      <c r="C108" s="129" t="s">
        <v>18</v>
      </c>
      <c r="D108">
        <v>95199</v>
      </c>
      <c r="E108">
        <v>97.119341563786065</v>
      </c>
      <c r="F108"/>
      <c r="G108"/>
      <c r="H108"/>
      <c r="I108"/>
      <c r="J108">
        <v>100</v>
      </c>
      <c r="K108"/>
      <c r="L108"/>
      <c r="M108"/>
      <c r="N108"/>
      <c r="O108"/>
      <c r="P108"/>
      <c r="Q108"/>
      <c r="R108"/>
      <c r="S108"/>
      <c r="T108" s="128"/>
    </row>
    <row r="109" s="80" customFormat="true" ht="15.75" x14ac:dyDescent="0.25">
      <c r="A109" s="127" t="s">
        <v>180</v>
      </c>
      <c r="B109">
        <v>2010</v>
      </c>
      <c r="C109" s="129" t="s">
        <v>18</v>
      </c>
      <c r="D109">
        <v>94376</v>
      </c>
      <c r="E109">
        <v>97.530864197530946</v>
      </c>
      <c r="F109"/>
      <c r="G109"/>
      <c r="H109"/>
      <c r="I109"/>
      <c r="J109">
        <v>99.999999999999972</v>
      </c>
      <c r="K109"/>
      <c r="L109"/>
      <c r="M109"/>
      <c r="N109"/>
      <c r="O109"/>
      <c r="P109"/>
      <c r="Q109"/>
      <c r="R109"/>
      <c r="S109"/>
      <c r="T109" s="128"/>
    </row>
    <row r="110" s="80" customFormat="true" ht="15.75" x14ac:dyDescent="0.25">
      <c r="A110" s="127" t="s">
        <v>180</v>
      </c>
      <c r="B110">
        <v>2011</v>
      </c>
      <c r="C110" s="79" t="s">
        <v>18</v>
      </c>
      <c r="D110">
        <v>93759</v>
      </c>
      <c r="E110">
        <v>97.942386831275826</v>
      </c>
      <c r="F110"/>
      <c r="G110"/>
      <c r="H110"/>
      <c r="I110"/>
      <c r="J110">
        <v>99.919093851132658</v>
      </c>
      <c r="K110"/>
      <c r="L110"/>
      <c r="M110"/>
      <c r="N110"/>
      <c r="O110"/>
      <c r="P110"/>
      <c r="Q110"/>
      <c r="R110"/>
      <c r="S110"/>
      <c r="T110" s="122"/>
      <c r="U110" s="120"/>
      <c r="V110" s="120"/>
      <c r="W110" s="120"/>
      <c r="X110" s="120"/>
      <c r="Y110" s="120"/>
      <c r="Z110" s="120"/>
      <c r="AA110" s="120"/>
      <c r="AB110" s="120"/>
      <c r="AC110" s="120"/>
      <c r="AD110" s="120"/>
      <c r="AE110" s="120"/>
    </row>
    <row r="111" s="80" customFormat="true" ht="15.75" x14ac:dyDescent="0.25">
      <c r="A111" s="127" t="s">
        <v>180</v>
      </c>
      <c r="B111">
        <v>2012</v>
      </c>
      <c r="C111" s="79" t="s">
        <v>18</v>
      </c>
      <c r="D111">
        <v>93016</v>
      </c>
      <c r="E111">
        <v>98.353909465020593</v>
      </c>
      <c r="F111">
        <v>92.233009708737868</v>
      </c>
      <c r="G111">
        <v>63.088349514563113</v>
      </c>
      <c r="H111">
        <v>29.144660194174755</v>
      </c>
      <c r="I111">
        <v>7.7669902912621325</v>
      </c>
      <c r="J111">
        <v>99.838187702265344</v>
      </c>
      <c r="K111">
        <v>97.087378640776677</v>
      </c>
      <c r="L111">
        <v>93.203883495145632</v>
      </c>
      <c r="M111">
        <v>3.8834951456310449</v>
      </c>
      <c r="N111">
        <v>2.9126213592233228</v>
      </c>
      <c r="O111">
        <v>98.05825242718447</v>
      </c>
      <c r="P111">
        <v>86.893203883495147</v>
      </c>
      <c r="Q111"/>
      <c r="R111">
        <v>86.893203883495147</v>
      </c>
      <c r="S111">
        <v>13.106796116504853</v>
      </c>
      <c r="T111" s="122"/>
      <c r="U111" s="120"/>
      <c r="V111" s="120"/>
      <c r="W111" s="120"/>
      <c r="X111" s="120"/>
      <c r="Y111" s="120"/>
      <c r="Z111" s="120"/>
      <c r="AA111" s="120"/>
      <c r="AB111" s="120"/>
      <c r="AC111" s="120"/>
      <c r="AD111" s="120"/>
      <c r="AE111" s="120"/>
    </row>
    <row r="112" s="80" customFormat="true" ht="15.75" x14ac:dyDescent="0.25">
      <c r="A112" s="127" t="s">
        <v>180</v>
      </c>
      <c r="B112">
        <v>2013</v>
      </c>
      <c r="C112" s="79" t="s">
        <v>18</v>
      </c>
      <c r="D112">
        <v>92098</v>
      </c>
      <c r="E112">
        <v>98.765432098765473</v>
      </c>
      <c r="F112">
        <v>92.233009708737868</v>
      </c>
      <c r="G112">
        <v>63.088349514563113</v>
      </c>
      <c r="H112">
        <v>29.144660194174755</v>
      </c>
      <c r="I112">
        <v>7.7669902912621325</v>
      </c>
      <c r="J112">
        <v>99.75728155339803</v>
      </c>
      <c r="K112">
        <v>97.087378640776677</v>
      </c>
      <c r="L112">
        <v>93.203883495145632</v>
      </c>
      <c r="M112">
        <v>3.8834951456310449</v>
      </c>
      <c r="N112">
        <v>2.9126213592233228</v>
      </c>
      <c r="O112">
        <v>98.05825242718447</v>
      </c>
      <c r="P112">
        <v>86.893203883495147</v>
      </c>
      <c r="Q112"/>
      <c r="R112">
        <v>86.893203883495147</v>
      </c>
      <c r="S112">
        <v>13.106796116504853</v>
      </c>
      <c r="T112" s="122"/>
      <c r="U112" s="120"/>
      <c r="V112" s="120"/>
      <c r="W112" s="120"/>
      <c r="X112" s="120"/>
      <c r="Y112" s="120"/>
      <c r="Z112" s="120"/>
      <c r="AA112" s="120"/>
      <c r="AB112" s="120"/>
      <c r="AC112" s="120"/>
      <c r="AD112" s="120"/>
      <c r="AE112" s="120"/>
    </row>
    <row r="113" s="80" customFormat="true" ht="15.75" x14ac:dyDescent="0.25">
      <c r="A113" s="127" t="s">
        <v>180</v>
      </c>
      <c r="B113">
        <v>2014</v>
      </c>
      <c r="C113" s="79" t="s">
        <v>18</v>
      </c>
      <c r="D113">
        <v>90969</v>
      </c>
      <c r="E113">
        <v>99.176954732510353</v>
      </c>
      <c r="F113">
        <v>92.233009708737868</v>
      </c>
      <c r="G113">
        <v>63.088349514563113</v>
      </c>
      <c r="H113">
        <v>29.144660194174755</v>
      </c>
      <c r="I113">
        <v>7.7669902912621325</v>
      </c>
      <c r="J113">
        <v>99.676375404530717</v>
      </c>
      <c r="K113">
        <v>97.087378640776677</v>
      </c>
      <c r="L113">
        <v>93.203883495145632</v>
      </c>
      <c r="M113">
        <v>3.8834951456310449</v>
      </c>
      <c r="N113">
        <v>2.9126213592233228</v>
      </c>
      <c r="O113">
        <v>98.05825242718447</v>
      </c>
      <c r="P113">
        <v>86.893203883495147</v>
      </c>
      <c r="Q113"/>
      <c r="R113">
        <v>86.893203883495147</v>
      </c>
      <c r="S113">
        <v>13.106796116504853</v>
      </c>
      <c r="T113" s="122"/>
      <c r="U113" s="120"/>
      <c r="V113" s="120"/>
      <c r="W113" s="120"/>
      <c r="X113" s="120"/>
      <c r="Y113" s="120"/>
      <c r="Z113" s="120"/>
      <c r="AA113" s="120"/>
      <c r="AB113" s="120"/>
      <c r="AC113" s="120"/>
      <c r="AD113" s="120"/>
      <c r="AE113" s="120"/>
    </row>
    <row r="114" s="80" customFormat="true" ht="15.75" x14ac:dyDescent="0.25">
      <c r="A114" s="127" t="s">
        <v>180</v>
      </c>
      <c r="B114">
        <v>2015</v>
      </c>
      <c r="C114" s="79" t="s">
        <v>18</v>
      </c>
      <c r="D114">
        <v>89634</v>
      </c>
      <c r="E114">
        <v>99.588477366255233</v>
      </c>
      <c r="F114">
        <v>92.233009708737868</v>
      </c>
      <c r="G114">
        <v>63.088349514563113</v>
      </c>
      <c r="H114">
        <v>29.144660194174755</v>
      </c>
      <c r="I114">
        <v>7.7669902912621325</v>
      </c>
      <c r="J114">
        <v>99.595469255663403</v>
      </c>
      <c r="K114">
        <v>97.087378640776677</v>
      </c>
      <c r="L114">
        <v>93.203883495145632</v>
      </c>
      <c r="M114">
        <v>3.8834951456310449</v>
      </c>
      <c r="N114">
        <v>2.9126213592233228</v>
      </c>
      <c r="O114">
        <v>98.05825242718447</v>
      </c>
      <c r="P114">
        <v>86.893203883495147</v>
      </c>
      <c r="Q114"/>
      <c r="R114">
        <v>86.893203883495147</v>
      </c>
      <c r="S114">
        <v>13.106796116504853</v>
      </c>
      <c r="T114" s="122"/>
      <c r="U114" s="120"/>
      <c r="V114" s="120"/>
      <c r="W114" s="120"/>
      <c r="X114" s="120"/>
      <c r="Y114" s="120"/>
      <c r="Z114" s="120"/>
      <c r="AA114" s="120"/>
      <c r="AB114" s="120"/>
      <c r="AC114" s="120"/>
      <c r="AD114" s="120"/>
      <c r="AE114" s="120"/>
    </row>
    <row r="115" s="80" customFormat="true" ht="15.75" x14ac:dyDescent="0.25">
      <c r="A115" s="127" t="s">
        <v>180</v>
      </c>
      <c r="B115">
        <v>2016</v>
      </c>
      <c r="C115" s="79" t="s">
        <v>18</v>
      </c>
      <c r="D115">
        <v>88588</v>
      </c>
      <c r="E115">
        <v>100</v>
      </c>
      <c r="F115">
        <v>92.233009708737868</v>
      </c>
      <c r="G115">
        <v>63.088349514563113</v>
      </c>
      <c r="H115">
        <v>29.144660194174755</v>
      </c>
      <c r="I115">
        <v>7.7669902912621325</v>
      </c>
      <c r="J115">
        <v>99.514563106796089</v>
      </c>
      <c r="K115">
        <v>97.087378640776677</v>
      </c>
      <c r="L115">
        <v>93.203883495145632</v>
      </c>
      <c r="M115">
        <v>3.8834951456310449</v>
      </c>
      <c r="N115">
        <v>2.9126213592233228</v>
      </c>
      <c r="O115">
        <v>98.05825242718447</v>
      </c>
      <c r="P115">
        <v>86.893203883495147</v>
      </c>
      <c r="Q115"/>
      <c r="R115">
        <v>86.893203883495147</v>
      </c>
      <c r="S115">
        <v>13.106796116504853</v>
      </c>
      <c r="T115" s="122"/>
      <c r="U115" s="120"/>
      <c r="V115" s="120"/>
      <c r="W115" s="120"/>
      <c r="X115" s="120"/>
      <c r="Y115" s="120"/>
      <c r="Z115" s="120"/>
      <c r="AA115" s="120"/>
      <c r="AB115" s="120"/>
      <c r="AC115" s="120"/>
      <c r="AD115" s="120"/>
      <c r="AE115" s="120"/>
    </row>
    <row r="116" s="80" customFormat="true" ht="12" x14ac:dyDescent="0.2">
      <c r="A116" s="81"/>
      <c r="B116" s="134"/>
      <c r="C116" s="81"/>
      <c r="D116" s="81"/>
      <c r="E116" s="81"/>
      <c r="F116" s="81"/>
      <c r="G116" s="81"/>
      <c r="H116" s="81"/>
      <c r="I116" s="81"/>
      <c r="J116" s="81"/>
      <c r="K116" s="81"/>
      <c r="L116" s="81"/>
      <c r="M116" s="81"/>
      <c r="N116" s="81"/>
      <c r="O116" s="81"/>
      <c r="P116" s="81"/>
      <c r="Q116" s="81"/>
      <c r="R116" s="81"/>
      <c r="S116" s="81"/>
      <c r="T116" s="81"/>
      <c r="U116" s="81"/>
      <c r="V116" s="81"/>
      <c r="W116" s="81"/>
      <c r="X116" s="81"/>
      <c r="Y116" s="81"/>
      <c r="Z116" s="81"/>
      <c r="AA116" s="81"/>
      <c r="AB116" s="81"/>
      <c r="AC116" s="81"/>
    </row>
    <row r="117" s="80" customFormat="true" ht="12" x14ac:dyDescent="0.2">
      <c r="A117" s="81"/>
      <c r="B117" s="134"/>
      <c r="C117" s="81"/>
      <c r="D117" s="81"/>
      <c r="E117" s="81"/>
      <c r="F117" s="81"/>
      <c r="G117" s="81"/>
      <c r="H117" s="81"/>
      <c r="I117" s="81"/>
      <c r="J117" s="81"/>
      <c r="K117" s="81"/>
      <c r="L117" s="81"/>
      <c r="M117" s="81"/>
      <c r="N117" s="81"/>
      <c r="O117" s="81"/>
      <c r="P117" s="81"/>
      <c r="Q117" s="81"/>
      <c r="R117" s="81"/>
      <c r="S117" s="81"/>
      <c r="T117" s="81"/>
      <c r="U117" s="81"/>
      <c r="V117" s="81"/>
      <c r="W117" s="81"/>
      <c r="X117" s="81"/>
      <c r="Y117" s="81"/>
      <c r="Z117" s="81"/>
      <c r="AA117" s="81"/>
      <c r="AB117" s="81"/>
      <c r="AC117" s="81"/>
    </row>
    <row r="118" s="80" customFormat="true" ht="12" x14ac:dyDescent="0.2">
      <c r="A118" s="81"/>
      <c r="B118" s="134"/>
      <c r="C118" s="81"/>
      <c r="D118" s="81"/>
      <c r="E118" s="81"/>
      <c r="F118" s="81"/>
      <c r="G118" s="81"/>
      <c r="H118" s="81"/>
      <c r="I118" s="81"/>
      <c r="J118" s="81"/>
      <c r="K118" s="81"/>
      <c r="L118" s="81"/>
      <c r="M118" s="81"/>
      <c r="N118" s="81"/>
      <c r="O118" s="81"/>
      <c r="P118" s="81"/>
      <c r="Q118" s="81"/>
      <c r="R118" s="81"/>
      <c r="S118" s="81"/>
      <c r="T118" s="81"/>
      <c r="U118" s="81"/>
      <c r="V118" s="81"/>
      <c r="W118" s="81"/>
      <c r="X118" s="81"/>
      <c r="Y118" s="81"/>
      <c r="Z118" s="81"/>
      <c r="AA118" s="81"/>
      <c r="AB118" s="81"/>
      <c r="AC118" s="81"/>
      <c r="AD118" s="81"/>
    </row>
    <row r="119" s="80" customFormat="true" ht="12" x14ac:dyDescent="0.2">
      <c r="A119" s="81"/>
      <c r="B119" s="134"/>
      <c r="C119" s="81"/>
      <c r="D119" s="81"/>
      <c r="E119" s="81"/>
      <c r="F119" s="81"/>
      <c r="G119" s="81"/>
      <c r="H119" s="81"/>
      <c r="I119" s="81"/>
      <c r="J119" s="81"/>
      <c r="K119" s="81"/>
      <c r="L119" s="81"/>
      <c r="M119" s="81"/>
      <c r="N119" s="81"/>
      <c r="O119" s="81"/>
      <c r="P119" s="81"/>
      <c r="Q119" s="81"/>
      <c r="R119" s="81"/>
      <c r="S119" s="81"/>
      <c r="T119" s="81"/>
      <c r="U119" s="81"/>
      <c r="V119" s="81"/>
      <c r="W119" s="81"/>
      <c r="X119" s="81"/>
      <c r="Y119" s="81"/>
      <c r="Z119" s="81"/>
      <c r="AA119" s="81"/>
      <c r="AB119" s="81"/>
      <c r="AC119" s="81"/>
      <c r="AD119" s="81"/>
    </row>
    <row r="120" s="80" customFormat="true" ht="12" x14ac:dyDescent="0.2">
      <c r="A120" s="81"/>
      <c r="B120" s="134"/>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row>
    <row r="121" s="80" customFormat="true" ht="12" x14ac:dyDescent="0.2">
      <c r="A121" s="81"/>
      <c r="B121" s="134"/>
      <c r="C121" s="81"/>
      <c r="D121" s="81"/>
      <c r="E121" s="81"/>
      <c r="F121" s="81"/>
      <c r="G121" s="81"/>
      <c r="H121" s="81"/>
      <c r="I121" s="81"/>
      <c r="J121" s="81"/>
      <c r="K121" s="81"/>
      <c r="L121" s="81"/>
      <c r="M121" s="81"/>
      <c r="N121" s="81"/>
      <c r="O121" s="81"/>
      <c r="P121" s="81"/>
      <c r="Q121" s="81"/>
      <c r="R121" s="81"/>
      <c r="S121" s="81"/>
      <c r="T121" s="81"/>
      <c r="U121" s="81"/>
      <c r="V121" s="81"/>
      <c r="W121" s="81"/>
      <c r="X121" s="81"/>
      <c r="Y121" s="81"/>
      <c r="Z121" s="81"/>
      <c r="AA121" s="81"/>
      <c r="AB121" s="81"/>
      <c r="AC121" s="81"/>
      <c r="AD121" s="81"/>
    </row>
    <row r="122" s="80" customFormat="true" ht="12" x14ac:dyDescent="0.2">
      <c r="A122" s="81"/>
      <c r="B122" s="134"/>
      <c r="C122" s="81"/>
      <c r="D122" s="81"/>
      <c r="E122" s="81"/>
      <c r="F122" s="81"/>
      <c r="G122" s="81"/>
      <c r="H122" s="81"/>
      <c r="I122" s="81"/>
      <c r="J122" s="81"/>
      <c r="K122" s="81"/>
      <c r="L122" s="81"/>
      <c r="M122" s="81"/>
      <c r="N122" s="81"/>
      <c r="O122" s="81"/>
      <c r="P122" s="81"/>
      <c r="Q122" s="81"/>
      <c r="R122" s="81"/>
      <c r="S122" s="81"/>
      <c r="T122" s="81"/>
      <c r="U122" s="81"/>
      <c r="V122" s="81"/>
      <c r="W122" s="81"/>
      <c r="X122" s="81"/>
      <c r="Y122" s="81"/>
      <c r="Z122" s="81"/>
      <c r="AA122" s="81"/>
      <c r="AB122" s="81"/>
      <c r="AC122" s="81"/>
      <c r="AD122" s="81"/>
    </row>
    <row r="123" s="80" customFormat="true" ht="12" x14ac:dyDescent="0.2">
      <c r="A123" s="81"/>
      <c r="B123" s="134"/>
      <c r="C123" s="81"/>
      <c r="D123" s="81"/>
      <c r="E123" s="81"/>
      <c r="F123" s="81"/>
      <c r="G123" s="81"/>
      <c r="H123" s="81"/>
      <c r="I123" s="81"/>
      <c r="J123" s="81"/>
      <c r="K123" s="81"/>
      <c r="L123" s="81"/>
      <c r="M123" s="81"/>
      <c r="N123" s="81"/>
      <c r="O123" s="81"/>
      <c r="P123" s="81"/>
      <c r="Q123" s="81"/>
      <c r="R123" s="81"/>
      <c r="S123" s="81"/>
      <c r="T123" s="81"/>
      <c r="U123" s="81"/>
      <c r="V123" s="81"/>
      <c r="W123" s="81"/>
      <c r="X123" s="81"/>
      <c r="Y123" s="81"/>
      <c r="Z123" s="81"/>
      <c r="AA123" s="81"/>
      <c r="AB123" s="81"/>
      <c r="AC123" s="81"/>
      <c r="AD123" s="81"/>
    </row>
    <row r="124" s="80" customFormat="true" ht="12" x14ac:dyDescent="0.2">
      <c r="A124" s="81"/>
      <c r="B124" s="134"/>
      <c r="C124" s="81"/>
      <c r="D124" s="81"/>
      <c r="E124" s="81"/>
      <c r="F124" s="81"/>
      <c r="G124" s="81"/>
      <c r="H124" s="81"/>
      <c r="I124" s="81"/>
      <c r="J124" s="81"/>
      <c r="K124" s="81"/>
      <c r="L124" s="81"/>
      <c r="M124" s="81"/>
      <c r="N124" s="81"/>
      <c r="O124" s="81"/>
      <c r="P124" s="81"/>
      <c r="Q124" s="81"/>
      <c r="R124" s="81"/>
      <c r="S124" s="81"/>
      <c r="T124" s="81"/>
      <c r="U124" s="81"/>
      <c r="V124" s="81"/>
      <c r="W124" s="81"/>
      <c r="X124" s="81"/>
      <c r="Y124" s="81"/>
      <c r="Z124" s="81"/>
      <c r="AA124" s="81"/>
      <c r="AB124" s="81"/>
      <c r="AC124" s="81"/>
      <c r="AD124" s="81"/>
    </row>
    <row r="125" s="80" customFormat="true" ht="12" x14ac:dyDescent="0.2">
      <c r="A125" s="81"/>
      <c r="B125" s="134"/>
      <c r="C125" s="81"/>
      <c r="D125" s="81"/>
      <c r="E125" s="81"/>
      <c r="F125" s="81"/>
      <c r="G125" s="81"/>
      <c r="H125" s="81"/>
      <c r="I125" s="81"/>
      <c r="J125" s="81"/>
      <c r="K125" s="81"/>
      <c r="L125" s="81"/>
      <c r="M125" s="81"/>
      <c r="N125" s="81"/>
      <c r="O125" s="81"/>
      <c r="P125" s="81"/>
      <c r="Q125" s="81"/>
      <c r="R125" s="81"/>
      <c r="S125" s="81"/>
      <c r="T125" s="81"/>
      <c r="U125" s="81"/>
      <c r="V125" s="81"/>
      <c r="W125" s="81"/>
      <c r="X125" s="81"/>
      <c r="Y125" s="81"/>
      <c r="Z125" s="81"/>
      <c r="AA125" s="81"/>
      <c r="AB125" s="81"/>
      <c r="AC125" s="81"/>
      <c r="AD125" s="81"/>
    </row>
    <row r="126" s="80" customFormat="true" ht="12" x14ac:dyDescent="0.2">
      <c r="A126" s="81"/>
      <c r="B126" s="134"/>
      <c r="C126" s="81"/>
      <c r="D126" s="81"/>
      <c r="E126" s="81"/>
      <c r="F126" s="81"/>
      <c r="G126" s="81"/>
      <c r="H126" s="81"/>
      <c r="I126" s="81"/>
      <c r="J126" s="81"/>
      <c r="K126" s="81"/>
      <c r="L126" s="81"/>
      <c r="M126" s="81"/>
      <c r="N126" s="81"/>
      <c r="O126" s="81"/>
      <c r="P126" s="81"/>
      <c r="Q126" s="81"/>
      <c r="R126" s="81"/>
      <c r="S126" s="81"/>
      <c r="T126" s="81"/>
      <c r="U126" s="81"/>
      <c r="V126" s="81"/>
      <c r="W126" s="81"/>
      <c r="X126" s="81"/>
      <c r="Y126" s="81"/>
      <c r="Z126" s="81"/>
      <c r="AA126" s="81"/>
      <c r="AB126" s="81"/>
      <c r="AC126" s="81"/>
      <c r="AD126" s="81"/>
    </row>
    <row r="127" s="80" customFormat="true" ht="12" x14ac:dyDescent="0.2">
      <c r="A127" s="81"/>
      <c r="B127" s="134"/>
      <c r="C127" s="81"/>
      <c r="D127" s="81"/>
      <c r="E127" s="81"/>
      <c r="F127" s="81"/>
      <c r="G127" s="81"/>
      <c r="H127" s="81"/>
      <c r="I127" s="81"/>
      <c r="J127" s="81"/>
      <c r="K127" s="81"/>
      <c r="L127" s="81"/>
      <c r="M127" s="81"/>
      <c r="N127" s="81"/>
      <c r="O127" s="81"/>
      <c r="P127" s="81"/>
      <c r="Q127" s="81"/>
      <c r="R127" s="81"/>
      <c r="S127" s="81"/>
      <c r="T127" s="81"/>
      <c r="U127" s="81"/>
      <c r="V127" s="81"/>
      <c r="W127" s="81"/>
      <c r="X127" s="81"/>
      <c r="Y127" s="81"/>
      <c r="Z127" s="81"/>
      <c r="AA127" s="81"/>
      <c r="AB127" s="81"/>
      <c r="AC127" s="81"/>
      <c r="AD127" s="81"/>
    </row>
    <row r="128" s="80" customFormat="true" ht="12" x14ac:dyDescent="0.2">
      <c r="A128" s="81"/>
      <c r="B128" s="134"/>
      <c r="C128" s="81"/>
      <c r="D128" s="81"/>
      <c r="E128" s="81"/>
      <c r="F128" s="81"/>
      <c r="G128" s="81"/>
      <c r="H128" s="81"/>
      <c r="I128" s="81"/>
      <c r="J128" s="81"/>
      <c r="K128" s="81"/>
      <c r="L128" s="81"/>
      <c r="M128" s="81"/>
      <c r="N128" s="81"/>
      <c r="O128" s="81"/>
      <c r="P128" s="81"/>
      <c r="Q128" s="81"/>
      <c r="R128" s="81"/>
      <c r="S128" s="81"/>
      <c r="T128" s="81"/>
      <c r="U128" s="81"/>
      <c r="V128" s="81"/>
      <c r="W128" s="81"/>
      <c r="X128" s="81"/>
      <c r="Y128" s="81"/>
      <c r="Z128" s="81"/>
      <c r="AA128" s="81"/>
      <c r="AB128" s="81"/>
      <c r="AC128" s="81"/>
      <c r="AD128" s="81"/>
    </row>
    <row r="129" s="80" customFormat="true" ht="12" x14ac:dyDescent="0.2">
      <c r="A129" s="81"/>
      <c r="B129" s="134"/>
      <c r="C129" s="81"/>
      <c r="D129" s="81"/>
      <c r="E129" s="81"/>
      <c r="F129" s="81"/>
      <c r="G129" s="81"/>
      <c r="H129" s="81"/>
      <c r="I129" s="81"/>
      <c r="J129" s="81"/>
      <c r="K129" s="81"/>
      <c r="L129" s="81"/>
      <c r="M129" s="81"/>
      <c r="N129" s="81"/>
      <c r="O129" s="81"/>
      <c r="P129" s="81"/>
      <c r="Q129" s="81"/>
      <c r="R129" s="81"/>
      <c r="S129" s="81"/>
      <c r="T129" s="81"/>
      <c r="U129" s="81"/>
      <c r="V129" s="81"/>
      <c r="W129" s="81"/>
      <c r="X129" s="81"/>
      <c r="Y129" s="81"/>
      <c r="Z129" s="81"/>
      <c r="AA129" s="81"/>
      <c r="AB129" s="81"/>
      <c r="AC129" s="81"/>
      <c r="AD129" s="81"/>
    </row>
    <row r="130" s="80" customFormat="true" ht="12" x14ac:dyDescent="0.2">
      <c r="A130" s="81"/>
      <c r="B130" s="134"/>
      <c r="C130" s="81"/>
      <c r="D130" s="81"/>
      <c r="E130" s="81"/>
      <c r="F130" s="81"/>
      <c r="G130" s="81"/>
      <c r="H130" s="81"/>
      <c r="I130" s="81"/>
      <c r="J130" s="81"/>
      <c r="K130" s="81"/>
      <c r="L130" s="81"/>
      <c r="M130" s="81"/>
      <c r="N130" s="81"/>
      <c r="O130" s="81"/>
      <c r="P130" s="81"/>
      <c r="Q130" s="81"/>
      <c r="R130" s="81"/>
      <c r="S130" s="81"/>
      <c r="T130" s="81"/>
      <c r="U130" s="81"/>
      <c r="V130" s="81"/>
      <c r="W130" s="81"/>
      <c r="X130" s="81"/>
      <c r="Y130" s="81"/>
      <c r="Z130" s="81"/>
      <c r="AA130" s="81"/>
      <c r="AB130" s="81"/>
      <c r="AC130" s="81"/>
      <c r="AD130" s="81"/>
    </row>
    <row r="131" s="80" customFormat="true" ht="12" x14ac:dyDescent="0.2">
      <c r="A131" s="81"/>
      <c r="B131" s="134"/>
      <c r="C131" s="81"/>
      <c r="D131" s="81"/>
      <c r="E131" s="81"/>
      <c r="F131" s="81"/>
      <c r="G131" s="81"/>
      <c r="H131" s="81"/>
      <c r="I131" s="81"/>
      <c r="J131" s="81"/>
      <c r="K131" s="81"/>
      <c r="L131" s="81"/>
      <c r="M131" s="81"/>
      <c r="N131" s="81"/>
      <c r="O131" s="81"/>
      <c r="P131" s="81"/>
      <c r="Q131" s="81"/>
      <c r="R131" s="81"/>
      <c r="S131" s="81"/>
      <c r="T131" s="81"/>
      <c r="U131" s="81"/>
      <c r="V131" s="81"/>
      <c r="W131" s="81"/>
      <c r="X131" s="81"/>
      <c r="Y131" s="81"/>
      <c r="Z131" s="81"/>
      <c r="AA131" s="81"/>
      <c r="AB131" s="81"/>
      <c r="AC131" s="81"/>
      <c r="AD131" s="81"/>
    </row>
    <row r="132" s="80" customFormat="true" ht="12" x14ac:dyDescent="0.2">
      <c r="A132" s="81"/>
      <c r="B132" s="134"/>
      <c r="C132" s="81"/>
      <c r="D132" s="81"/>
      <c r="E132" s="81"/>
      <c r="F132" s="81"/>
      <c r="G132" s="81"/>
      <c r="H132" s="81"/>
      <c r="I132" s="81"/>
      <c r="J132" s="81"/>
      <c r="K132" s="81"/>
      <c r="L132" s="81"/>
      <c r="M132" s="81"/>
      <c r="N132" s="81"/>
      <c r="O132" s="81"/>
      <c r="P132" s="81"/>
      <c r="Q132" s="81"/>
      <c r="R132" s="81"/>
      <c r="S132" s="81"/>
      <c r="T132" s="81"/>
      <c r="U132" s="81"/>
      <c r="V132" s="81"/>
      <c r="W132" s="81"/>
      <c r="X132" s="81"/>
      <c r="Y132" s="81"/>
      <c r="Z132" s="81"/>
      <c r="AA132" s="81"/>
      <c r="AB132" s="81"/>
      <c r="AC132" s="81"/>
      <c r="AD132" s="81"/>
    </row>
    <row r="133" s="80" customFormat="true" ht="12" x14ac:dyDescent="0.2">
      <c r="A133" s="81"/>
      <c r="B133" s="134"/>
      <c r="C133" s="81"/>
      <c r="D133" s="81"/>
      <c r="E133" s="81"/>
      <c r="F133" s="81"/>
      <c r="G133" s="81"/>
      <c r="H133" s="81"/>
      <c r="I133" s="81"/>
      <c r="J133" s="81"/>
      <c r="K133" s="81"/>
      <c r="L133" s="81"/>
      <c r="M133" s="81"/>
      <c r="N133" s="81"/>
      <c r="O133" s="81"/>
      <c r="P133" s="81"/>
      <c r="Q133" s="81"/>
      <c r="R133" s="81"/>
      <c r="S133" s="81"/>
      <c r="T133" s="81"/>
      <c r="U133" s="81"/>
      <c r="V133" s="81"/>
      <c r="W133" s="81"/>
      <c r="X133" s="81"/>
      <c r="Y133" s="81"/>
      <c r="Z133" s="81"/>
      <c r="AA133" s="81"/>
      <c r="AB133" s="81"/>
      <c r="AC133" s="81"/>
      <c r="AD133" s="81"/>
    </row>
    <row r="134" s="80" customFormat="true" ht="12" x14ac:dyDescent="0.2">
      <c r="A134" s="81"/>
      <c r="B134" s="134"/>
      <c r="C134" s="81"/>
      <c r="D134" s="81"/>
      <c r="E134" s="81"/>
      <c r="F134" s="81"/>
      <c r="G134" s="81"/>
      <c r="H134" s="81"/>
      <c r="I134" s="81"/>
      <c r="J134" s="81"/>
      <c r="K134" s="81"/>
      <c r="L134" s="81"/>
      <c r="M134" s="81"/>
      <c r="N134" s="81"/>
      <c r="O134" s="81"/>
      <c r="P134" s="81"/>
      <c r="Q134" s="81"/>
      <c r="R134" s="81"/>
      <c r="S134" s="81"/>
      <c r="T134" s="81"/>
      <c r="U134" s="81"/>
      <c r="V134" s="81"/>
      <c r="W134" s="81"/>
      <c r="X134" s="81"/>
      <c r="Y134" s="81"/>
      <c r="Z134" s="81"/>
      <c r="AA134" s="81"/>
      <c r="AB134" s="81"/>
      <c r="AC134" s="81"/>
      <c r="AD134" s="81"/>
    </row>
    <row r="135" s="80" customFormat="true" ht="12" x14ac:dyDescent="0.2">
      <c r="A135" s="81"/>
      <c r="B135" s="134"/>
      <c r="C135" s="81"/>
      <c r="D135" s="81"/>
      <c r="E135" s="81"/>
      <c r="F135" s="81"/>
      <c r="G135" s="81"/>
      <c r="H135" s="81"/>
      <c r="I135" s="81"/>
      <c r="J135" s="81"/>
      <c r="K135" s="81"/>
      <c r="L135" s="81"/>
      <c r="M135" s="81"/>
      <c r="N135" s="81"/>
      <c r="O135" s="81"/>
      <c r="P135" s="81"/>
      <c r="Q135" s="81"/>
      <c r="R135" s="81"/>
      <c r="S135" s="81"/>
      <c r="T135" s="81"/>
      <c r="U135" s="81"/>
      <c r="V135" s="81"/>
      <c r="W135" s="81"/>
      <c r="X135" s="81"/>
      <c r="Y135" s="81"/>
      <c r="Z135" s="81"/>
      <c r="AA135" s="81"/>
      <c r="AB135" s="81"/>
      <c r="AC135" s="81"/>
      <c r="AD135" s="81"/>
    </row>
    <row r="136" s="80" customFormat="true" ht="12" x14ac:dyDescent="0.2">
      <c r="A136" s="81"/>
      <c r="B136" s="134"/>
      <c r="C136" s="81"/>
      <c r="D136" s="81"/>
      <c r="E136" s="81"/>
      <c r="F136" s="81"/>
      <c r="G136" s="81"/>
      <c r="H136" s="81"/>
      <c r="I136" s="81"/>
      <c r="J136" s="81"/>
      <c r="K136" s="81"/>
      <c r="L136" s="81"/>
      <c r="M136" s="81"/>
      <c r="N136" s="81"/>
      <c r="O136" s="81"/>
      <c r="P136" s="81"/>
      <c r="Q136" s="81"/>
      <c r="R136" s="81"/>
      <c r="S136" s="81"/>
      <c r="T136" s="81"/>
      <c r="U136" s="81"/>
      <c r="V136" s="81"/>
      <c r="W136" s="81"/>
      <c r="X136" s="81"/>
      <c r="Y136" s="81"/>
      <c r="Z136" s="81"/>
      <c r="AA136" s="81"/>
      <c r="AB136" s="81"/>
      <c r="AC136" s="81"/>
      <c r="AD136" s="81"/>
    </row>
    <row r="137" s="80" customFormat="true" ht="12" x14ac:dyDescent="0.2">
      <c r="A137" s="81"/>
      <c r="B137" s="134"/>
      <c r="C137" s="81"/>
      <c r="D137" s="81"/>
      <c r="E137" s="81"/>
      <c r="F137" s="81"/>
      <c r="G137" s="81"/>
      <c r="H137" s="81"/>
      <c r="I137" s="81"/>
      <c r="J137" s="81"/>
      <c r="K137" s="81"/>
      <c r="L137" s="81"/>
      <c r="M137" s="81"/>
      <c r="N137" s="81"/>
      <c r="O137" s="81"/>
      <c r="P137" s="81"/>
      <c r="Q137" s="81"/>
      <c r="R137" s="81"/>
      <c r="S137" s="81"/>
      <c r="T137" s="81"/>
      <c r="U137" s="81"/>
      <c r="V137" s="81"/>
      <c r="W137" s="81"/>
      <c r="X137" s="81"/>
      <c r="Y137" s="81"/>
      <c r="Z137" s="81"/>
      <c r="AA137" s="81"/>
      <c r="AB137" s="81"/>
      <c r="AC137" s="81"/>
      <c r="AD137" s="81"/>
    </row>
    <row r="138" s="80" customFormat="true" ht="12" x14ac:dyDescent="0.2">
      <c r="A138" s="81"/>
      <c r="B138" s="134"/>
      <c r="C138" s="81"/>
      <c r="D138" s="81"/>
      <c r="E138" s="81"/>
      <c r="F138" s="81"/>
      <c r="G138" s="81"/>
      <c r="H138" s="81"/>
      <c r="I138" s="81"/>
      <c r="J138" s="81"/>
      <c r="K138" s="81"/>
      <c r="L138" s="81"/>
      <c r="M138" s="81"/>
      <c r="N138" s="81"/>
      <c r="O138" s="81"/>
      <c r="P138" s="81"/>
      <c r="Q138" s="81"/>
      <c r="R138" s="81"/>
      <c r="S138" s="81"/>
      <c r="T138" s="81"/>
      <c r="U138" s="81"/>
      <c r="V138" s="81"/>
      <c r="W138" s="81"/>
      <c r="X138" s="81"/>
      <c r="Y138" s="81"/>
      <c r="Z138" s="81"/>
      <c r="AA138" s="81"/>
      <c r="AB138" s="81"/>
      <c r="AC138" s="81"/>
      <c r="AD138" s="81"/>
    </row>
    <row r="139" s="80" customFormat="true" ht="12" x14ac:dyDescent="0.2">
      <c r="A139" s="81"/>
      <c r="B139" s="134"/>
      <c r="C139" s="81"/>
      <c r="D139" s="81"/>
      <c r="E139" s="81"/>
      <c r="F139" s="81"/>
      <c r="G139" s="81"/>
      <c r="H139" s="81"/>
      <c r="I139" s="81"/>
      <c r="J139" s="81"/>
      <c r="K139" s="81"/>
      <c r="L139" s="81"/>
      <c r="M139" s="81"/>
      <c r="N139" s="81"/>
      <c r="O139" s="81"/>
      <c r="P139" s="81"/>
      <c r="Q139" s="81"/>
      <c r="R139" s="81"/>
      <c r="S139" s="81"/>
      <c r="T139" s="81"/>
      <c r="U139" s="81"/>
      <c r="V139" s="81"/>
      <c r="W139" s="81"/>
      <c r="X139" s="81"/>
      <c r="Y139" s="81"/>
      <c r="Z139" s="81"/>
      <c r="AA139" s="81"/>
      <c r="AB139" s="81"/>
      <c r="AC139" s="81"/>
      <c r="AD139" s="81"/>
    </row>
    <row r="140" s="80" customFormat="true" ht="12" x14ac:dyDescent="0.2">
      <c r="A140" s="81"/>
      <c r="B140" s="134"/>
      <c r="C140" s="81"/>
      <c r="D140" s="81"/>
      <c r="E140" s="81"/>
      <c r="F140" s="81"/>
      <c r="G140" s="81"/>
      <c r="H140" s="81"/>
      <c r="I140" s="81"/>
      <c r="J140" s="81"/>
      <c r="K140" s="81"/>
      <c r="L140" s="81"/>
      <c r="M140" s="81"/>
      <c r="N140" s="81"/>
      <c r="O140" s="81"/>
      <c r="P140" s="81"/>
      <c r="Q140" s="81"/>
      <c r="R140" s="81"/>
      <c r="S140" s="81"/>
      <c r="T140" s="81"/>
      <c r="U140" s="81"/>
      <c r="V140" s="81"/>
      <c r="W140" s="81"/>
      <c r="X140" s="81"/>
      <c r="Y140" s="81"/>
      <c r="Z140" s="81"/>
      <c r="AA140" s="81"/>
      <c r="AB140" s="81"/>
      <c r="AC140" s="81"/>
      <c r="AD140" s="81"/>
    </row>
    <row r="141" s="80" customFormat="true" ht="12" x14ac:dyDescent="0.2">
      <c r="A141" s="81"/>
      <c r="B141" s="134"/>
      <c r="C141" s="81"/>
      <c r="D141" s="81"/>
      <c r="E141" s="81"/>
      <c r="F141" s="81"/>
      <c r="G141" s="81"/>
      <c r="H141" s="81"/>
      <c r="I141" s="81"/>
      <c r="J141" s="81"/>
      <c r="K141" s="81"/>
      <c r="L141" s="81"/>
      <c r="M141" s="81"/>
      <c r="N141" s="81"/>
      <c r="O141" s="81"/>
      <c r="P141" s="81"/>
      <c r="Q141" s="81"/>
      <c r="R141" s="81"/>
      <c r="S141" s="81"/>
      <c r="T141" s="81"/>
      <c r="U141" s="81"/>
      <c r="V141" s="81"/>
      <c r="W141" s="81"/>
      <c r="X141" s="81"/>
      <c r="Y141" s="81"/>
      <c r="Z141" s="81"/>
      <c r="AA141" s="81"/>
      <c r="AB141" s="81"/>
      <c r="AC141" s="81"/>
      <c r="AD141" s="81"/>
    </row>
    <row r="142" s="80" customFormat="true" ht="12" x14ac:dyDescent="0.2">
      <c r="A142" s="81"/>
      <c r="B142" s="134"/>
      <c r="C142" s="81"/>
      <c r="D142" s="81"/>
      <c r="E142" s="81"/>
      <c r="F142" s="81"/>
      <c r="G142" s="81"/>
      <c r="H142" s="81"/>
      <c r="I142" s="81"/>
      <c r="J142" s="81"/>
      <c r="K142" s="81"/>
      <c r="L142" s="81"/>
      <c r="M142" s="81"/>
      <c r="N142" s="81"/>
      <c r="O142" s="81"/>
      <c r="P142" s="81"/>
      <c r="Q142" s="81"/>
      <c r="R142" s="81"/>
      <c r="S142" s="81"/>
      <c r="T142" s="81"/>
      <c r="U142" s="81"/>
      <c r="V142" s="81"/>
      <c r="W142" s="81"/>
      <c r="X142" s="81"/>
      <c r="Y142" s="81"/>
      <c r="Z142" s="81"/>
      <c r="AA142" s="81"/>
      <c r="AB142" s="81"/>
      <c r="AC142" s="81"/>
      <c r="AD142" s="81"/>
    </row>
    <row r="143" s="80" customFormat="true" ht="12" x14ac:dyDescent="0.2">
      <c r="A143" s="81"/>
      <c r="B143" s="134"/>
      <c r="C143" s="81"/>
      <c r="D143" s="81"/>
      <c r="E143" s="81"/>
      <c r="F143" s="81"/>
      <c r="G143" s="81"/>
      <c r="H143" s="81"/>
      <c r="I143" s="81"/>
      <c r="J143" s="81"/>
      <c r="K143" s="81"/>
      <c r="L143" s="81"/>
      <c r="M143" s="81"/>
      <c r="N143" s="81"/>
      <c r="O143" s="81"/>
      <c r="P143" s="81"/>
      <c r="Q143" s="81"/>
      <c r="R143" s="81"/>
      <c r="S143" s="81"/>
      <c r="T143" s="81"/>
      <c r="U143" s="81"/>
      <c r="V143" s="81"/>
      <c r="W143" s="81"/>
      <c r="X143" s="81"/>
      <c r="Y143" s="81"/>
      <c r="Z143" s="81"/>
      <c r="AA143" s="81"/>
      <c r="AB143" s="81"/>
      <c r="AC143" s="81"/>
      <c r="AD143" s="81"/>
    </row>
    <row r="144" s="80" customFormat="true" ht="12" x14ac:dyDescent="0.2">
      <c r="A144" s="81"/>
      <c r="B144" s="134"/>
      <c r="C144" s="81"/>
      <c r="D144" s="81"/>
      <c r="E144" s="81"/>
      <c r="F144" s="81"/>
      <c r="G144" s="81"/>
      <c r="H144" s="81"/>
      <c r="I144" s="81"/>
      <c r="J144" s="81"/>
      <c r="K144" s="81"/>
      <c r="L144" s="81"/>
      <c r="M144" s="81"/>
      <c r="N144" s="81"/>
      <c r="O144" s="81"/>
      <c r="P144" s="81"/>
      <c r="Q144" s="81"/>
      <c r="R144" s="81"/>
      <c r="S144" s="81"/>
      <c r="T144" s="81"/>
      <c r="U144" s="81"/>
      <c r="V144" s="81"/>
      <c r="W144" s="81"/>
      <c r="X144" s="81"/>
      <c r="Y144" s="81"/>
      <c r="Z144" s="81"/>
      <c r="AA144" s="81"/>
      <c r="AB144" s="81"/>
      <c r="AC144" s="81"/>
      <c r="AD144" s="81"/>
    </row>
    <row r="145" s="80" customFormat="true" ht="12" x14ac:dyDescent="0.2">
      <c r="A145" s="81"/>
      <c r="B145" s="134"/>
      <c r="C145" s="81"/>
      <c r="D145" s="81"/>
      <c r="E145" s="81"/>
      <c r="F145" s="81"/>
      <c r="G145" s="81"/>
      <c r="H145" s="81"/>
      <c r="I145" s="81"/>
      <c r="J145" s="81"/>
      <c r="K145" s="81"/>
      <c r="L145" s="81"/>
      <c r="M145" s="81"/>
      <c r="N145" s="81"/>
      <c r="O145" s="81"/>
      <c r="P145" s="81"/>
      <c r="Q145" s="81"/>
      <c r="R145" s="81"/>
      <c r="S145" s="81"/>
      <c r="T145" s="81"/>
      <c r="U145" s="81"/>
      <c r="V145" s="81"/>
      <c r="W145" s="81"/>
      <c r="X145" s="81"/>
      <c r="Y145" s="81"/>
      <c r="Z145" s="81"/>
      <c r="AA145" s="81"/>
      <c r="AB145" s="81"/>
      <c r="AC145" s="81"/>
      <c r="AD145" s="81"/>
    </row>
    <row r="146" s="80" customFormat="true" ht="12" x14ac:dyDescent="0.2">
      <c r="A146" s="81"/>
      <c r="B146" s="134"/>
      <c r="C146" s="81"/>
      <c r="D146" s="81"/>
      <c r="E146" s="81"/>
      <c r="F146" s="81"/>
      <c r="G146" s="81"/>
      <c r="H146" s="81"/>
      <c r="I146" s="81"/>
      <c r="J146" s="81"/>
      <c r="K146" s="81"/>
      <c r="L146" s="81"/>
      <c r="M146" s="81"/>
      <c r="N146" s="81"/>
      <c r="O146" s="81"/>
      <c r="P146" s="81"/>
      <c r="Q146" s="81"/>
      <c r="R146" s="81"/>
      <c r="S146" s="81"/>
      <c r="T146" s="81"/>
      <c r="U146" s="81"/>
      <c r="V146" s="81"/>
      <c r="W146" s="81"/>
      <c r="X146" s="81"/>
      <c r="Y146" s="81"/>
      <c r="Z146" s="81"/>
      <c r="AA146" s="81"/>
      <c r="AB146" s="81"/>
      <c r="AC146" s="81"/>
      <c r="AD146" s="81"/>
    </row>
    <row r="147" s="80" customFormat="true" ht="12" x14ac:dyDescent="0.2">
      <c r="A147" s="81"/>
      <c r="B147" s="134"/>
      <c r="C147" s="81"/>
      <c r="D147" s="81"/>
      <c r="E147" s="81"/>
      <c r="F147" s="81"/>
      <c r="G147" s="81"/>
      <c r="H147" s="81"/>
      <c r="I147" s="81"/>
      <c r="J147" s="81"/>
      <c r="K147" s="81"/>
      <c r="L147" s="81"/>
      <c r="M147" s="81"/>
      <c r="N147" s="81"/>
      <c r="O147" s="81"/>
      <c r="P147" s="81"/>
      <c r="Q147" s="81"/>
      <c r="R147" s="81"/>
      <c r="S147" s="81"/>
      <c r="T147" s="81"/>
      <c r="U147" s="81"/>
      <c r="V147" s="81"/>
      <c r="W147" s="81"/>
      <c r="X147" s="81"/>
      <c r="Y147" s="81"/>
      <c r="Z147" s="81"/>
      <c r="AA147" s="81"/>
      <c r="AB147" s="81"/>
      <c r="AC147" s="81"/>
      <c r="AD147" s="81"/>
    </row>
    <row r="148" s="80" customFormat="true" ht="12" x14ac:dyDescent="0.2">
      <c r="A148" s="81"/>
      <c r="B148" s="134"/>
      <c r="C148" s="81"/>
      <c r="D148" s="81"/>
      <c r="E148" s="81"/>
      <c r="F148" s="81"/>
      <c r="G148" s="81"/>
      <c r="H148" s="81"/>
      <c r="I148" s="81"/>
      <c r="J148" s="81"/>
      <c r="K148" s="81"/>
      <c r="L148" s="81"/>
      <c r="M148" s="81"/>
      <c r="N148" s="81"/>
      <c r="O148" s="81"/>
      <c r="P148" s="81"/>
      <c r="Q148" s="81"/>
      <c r="R148" s="81"/>
      <c r="S148" s="81"/>
      <c r="T148" s="81"/>
      <c r="U148" s="81"/>
      <c r="V148" s="81"/>
      <c r="W148" s="81"/>
      <c r="X148" s="81"/>
      <c r="Y148" s="81"/>
      <c r="Z148" s="81"/>
      <c r="AA148" s="81"/>
      <c r="AB148" s="81"/>
      <c r="AC148" s="81"/>
      <c r="AD148" s="81"/>
    </row>
    <row r="149" s="80" customFormat="true" ht="12" x14ac:dyDescent="0.2">
      <c r="A149" s="81"/>
      <c r="B149" s="134"/>
      <c r="C149" s="81"/>
      <c r="D149" s="81"/>
      <c r="E149" s="81"/>
      <c r="F149" s="81"/>
      <c r="G149" s="81"/>
      <c r="H149" s="81"/>
      <c r="I149" s="81"/>
      <c r="J149" s="81"/>
      <c r="K149" s="81"/>
      <c r="L149" s="81"/>
      <c r="M149" s="81"/>
      <c r="N149" s="81"/>
      <c r="O149" s="81"/>
      <c r="P149" s="81"/>
      <c r="Q149" s="81"/>
      <c r="R149" s="81"/>
      <c r="S149" s="81"/>
      <c r="T149" s="81"/>
      <c r="U149" s="81"/>
      <c r="V149" s="81"/>
      <c r="W149" s="81"/>
      <c r="X149" s="81"/>
      <c r="Y149" s="81"/>
      <c r="Z149" s="81"/>
      <c r="AA149" s="81"/>
      <c r="AB149" s="81"/>
      <c r="AC149" s="81"/>
      <c r="AD149" s="81"/>
    </row>
    <row r="150" s="80" customFormat="true" ht="12" x14ac:dyDescent="0.2">
      <c r="A150" s="81"/>
      <c r="B150" s="134"/>
      <c r="C150" s="81"/>
      <c r="D150" s="81"/>
      <c r="E150" s="81"/>
      <c r="F150" s="81"/>
      <c r="G150" s="81"/>
      <c r="H150" s="81"/>
      <c r="I150" s="81"/>
      <c r="J150" s="81"/>
      <c r="K150" s="81"/>
      <c r="L150" s="81"/>
      <c r="M150" s="81"/>
      <c r="N150" s="81"/>
      <c r="O150" s="81"/>
      <c r="P150" s="81"/>
      <c r="Q150" s="81"/>
      <c r="R150" s="81"/>
      <c r="S150" s="81"/>
      <c r="T150" s="81"/>
      <c r="U150" s="81"/>
      <c r="V150" s="81"/>
      <c r="W150" s="81"/>
      <c r="X150" s="81"/>
      <c r="Y150" s="81"/>
      <c r="Z150" s="81"/>
      <c r="AA150" s="81"/>
      <c r="AB150" s="81"/>
      <c r="AC150" s="81"/>
      <c r="AD150" s="81"/>
    </row>
    <row r="151" s="80" customFormat="true" ht="12" x14ac:dyDescent="0.2">
      <c r="A151" s="81"/>
      <c r="B151" s="134"/>
      <c r="C151" s="81"/>
      <c r="D151" s="81"/>
      <c r="E151" s="81"/>
      <c r="F151" s="81"/>
      <c r="G151" s="81"/>
      <c r="H151" s="81"/>
      <c r="I151" s="81"/>
      <c r="J151" s="81"/>
      <c r="K151" s="81"/>
      <c r="L151" s="81"/>
      <c r="M151" s="81"/>
      <c r="N151" s="81"/>
      <c r="O151" s="81"/>
      <c r="P151" s="81"/>
      <c r="Q151" s="81"/>
      <c r="R151" s="81"/>
      <c r="S151" s="81"/>
      <c r="T151" s="81"/>
      <c r="U151" s="81"/>
      <c r="V151" s="81"/>
      <c r="W151" s="81"/>
      <c r="X151" s="81"/>
      <c r="Y151" s="81"/>
      <c r="Z151" s="81"/>
      <c r="AA151" s="81"/>
      <c r="AB151" s="81"/>
      <c r="AC151" s="81"/>
      <c r="AD151" s="81"/>
    </row>
    <row r="152" s="80" customFormat="true" ht="12" x14ac:dyDescent="0.2">
      <c r="A152" s="81"/>
      <c r="B152" s="134"/>
      <c r="C152" s="81"/>
      <c r="D152" s="81"/>
      <c r="E152" s="81"/>
      <c r="F152" s="81"/>
      <c r="G152" s="81"/>
      <c r="H152" s="81"/>
      <c r="I152" s="81"/>
      <c r="J152" s="81"/>
      <c r="K152" s="81"/>
      <c r="L152" s="81"/>
      <c r="M152" s="81"/>
      <c r="N152" s="81"/>
      <c r="O152" s="81"/>
      <c r="P152" s="81"/>
      <c r="Q152" s="81"/>
      <c r="R152" s="81"/>
      <c r="S152" s="81"/>
      <c r="T152" s="81"/>
      <c r="U152" s="81"/>
      <c r="V152" s="81"/>
      <c r="W152" s="81"/>
      <c r="X152" s="81"/>
      <c r="Y152" s="81"/>
      <c r="Z152" s="81"/>
      <c r="AA152" s="81"/>
      <c r="AB152" s="81"/>
      <c r="AC152" s="81"/>
      <c r="AD152" s="81"/>
    </row>
    <row r="153" s="80" customFormat="true" ht="12" x14ac:dyDescent="0.2">
      <c r="A153" s="81"/>
      <c r="B153" s="134"/>
      <c r="C153" s="81"/>
      <c r="D153" s="81"/>
      <c r="E153" s="81"/>
      <c r="F153" s="81"/>
      <c r="G153" s="81"/>
      <c r="H153" s="81"/>
      <c r="I153" s="81"/>
      <c r="J153" s="81"/>
      <c r="K153" s="81"/>
      <c r="L153" s="81"/>
      <c r="M153" s="81"/>
      <c r="N153" s="81"/>
      <c r="O153" s="81"/>
      <c r="P153" s="81"/>
      <c r="Q153" s="81"/>
      <c r="R153" s="81"/>
      <c r="S153" s="81"/>
      <c r="T153" s="81"/>
      <c r="U153" s="81"/>
      <c r="V153" s="81"/>
      <c r="W153" s="81"/>
      <c r="X153" s="81"/>
      <c r="Y153" s="81"/>
      <c r="Z153" s="81"/>
      <c r="AA153" s="81"/>
      <c r="AB153" s="81"/>
      <c r="AC153" s="81"/>
      <c r="AD153" s="81"/>
    </row>
    <row r="154" s="80" customFormat="true" ht="12" x14ac:dyDescent="0.2">
      <c r="A154" s="81"/>
      <c r="B154" s="134"/>
      <c r="C154" s="81"/>
      <c r="D154" s="81"/>
      <c r="E154" s="81"/>
      <c r="F154" s="81"/>
      <c r="G154" s="81"/>
      <c r="H154" s="81"/>
      <c r="I154" s="81"/>
      <c r="J154" s="81"/>
      <c r="K154" s="81"/>
      <c r="L154" s="81"/>
      <c r="M154" s="81"/>
      <c r="N154" s="81"/>
      <c r="O154" s="81"/>
      <c r="P154" s="81"/>
      <c r="Q154" s="81"/>
      <c r="R154" s="81"/>
      <c r="S154" s="81"/>
      <c r="T154" s="81"/>
      <c r="U154" s="81"/>
      <c r="V154" s="81"/>
      <c r="W154" s="81"/>
      <c r="X154" s="81"/>
      <c r="Y154" s="81"/>
      <c r="Z154" s="81"/>
      <c r="AA154" s="81"/>
      <c r="AB154" s="81"/>
      <c r="AC154" s="81"/>
      <c r="AD154" s="81"/>
    </row>
    <row r="155" s="80" customFormat="true" ht="12" x14ac:dyDescent="0.2">
      <c r="A155" s="81"/>
      <c r="B155" s="134"/>
      <c r="C155" s="81"/>
      <c r="D155" s="81"/>
      <c r="E155" s="81"/>
      <c r="F155" s="81"/>
      <c r="G155" s="81"/>
      <c r="H155" s="81"/>
      <c r="I155" s="81"/>
      <c r="J155" s="81"/>
      <c r="K155" s="81"/>
      <c r="L155" s="81"/>
      <c r="M155" s="81"/>
      <c r="N155" s="81"/>
      <c r="O155" s="81"/>
      <c r="P155" s="81"/>
      <c r="Q155" s="81"/>
      <c r="R155" s="81"/>
      <c r="S155" s="81"/>
      <c r="T155" s="81"/>
      <c r="U155" s="81"/>
      <c r="V155" s="81"/>
      <c r="W155" s="81"/>
      <c r="X155" s="81"/>
      <c r="Y155" s="81"/>
      <c r="Z155" s="81"/>
      <c r="AA155" s="81"/>
      <c r="AB155" s="81"/>
      <c r="AC155" s="81"/>
      <c r="AD155" s="81"/>
    </row>
    <row r="156" s="80" customFormat="true" ht="12" x14ac:dyDescent="0.2">
      <c r="A156" s="81"/>
      <c r="B156" s="134"/>
      <c r="C156" s="81"/>
      <c r="D156" s="81"/>
      <c r="E156" s="81"/>
      <c r="F156" s="81"/>
      <c r="G156" s="81"/>
      <c r="H156" s="81"/>
      <c r="I156" s="81"/>
      <c r="J156" s="81"/>
      <c r="K156" s="81"/>
      <c r="L156" s="81"/>
      <c r="M156" s="81"/>
      <c r="N156" s="81"/>
      <c r="O156" s="81"/>
      <c r="P156" s="81"/>
      <c r="Q156" s="81"/>
      <c r="R156" s="81"/>
      <c r="S156" s="81"/>
      <c r="T156" s="81"/>
      <c r="U156" s="81"/>
      <c r="V156" s="81"/>
      <c r="W156" s="81"/>
      <c r="X156" s="81"/>
      <c r="Y156" s="81"/>
      <c r="Z156" s="81"/>
      <c r="AA156" s="81"/>
      <c r="AB156" s="81"/>
      <c r="AC156" s="81"/>
      <c r="AD156" s="81"/>
    </row>
    <row r="157" s="80" customFormat="true" ht="12" x14ac:dyDescent="0.2">
      <c r="A157" s="81"/>
      <c r="B157" s="134"/>
      <c r="C157" s="81"/>
      <c r="D157" s="81"/>
      <c r="E157" s="81"/>
      <c r="F157" s="81"/>
      <c r="G157" s="81"/>
      <c r="H157" s="81"/>
      <c r="I157" s="81"/>
      <c r="J157" s="81"/>
      <c r="K157" s="81"/>
      <c r="L157" s="81"/>
      <c r="M157" s="81"/>
      <c r="N157" s="81"/>
      <c r="O157" s="81"/>
      <c r="P157" s="81"/>
      <c r="Q157" s="81"/>
      <c r="R157" s="81"/>
      <c r="S157" s="81"/>
      <c r="T157" s="81"/>
      <c r="U157" s="81"/>
      <c r="V157" s="81"/>
      <c r="W157" s="81"/>
      <c r="X157" s="81"/>
      <c r="Y157" s="81"/>
      <c r="Z157" s="81"/>
      <c r="AA157" s="81"/>
      <c r="AB157" s="81"/>
      <c r="AC157" s="81"/>
      <c r="AD157" s="81"/>
    </row>
    <row r="158" s="80" customFormat="true" ht="12" x14ac:dyDescent="0.2">
      <c r="A158" s="81"/>
      <c r="B158" s="134"/>
      <c r="C158" s="81"/>
      <c r="D158" s="81"/>
      <c r="E158" s="81"/>
      <c r="F158" s="81"/>
      <c r="G158" s="81"/>
      <c r="H158" s="81"/>
      <c r="I158" s="81"/>
      <c r="J158" s="81"/>
      <c r="K158" s="81"/>
      <c r="L158" s="81"/>
      <c r="M158" s="81"/>
      <c r="N158" s="81"/>
      <c r="O158" s="81"/>
      <c r="P158" s="81"/>
      <c r="Q158" s="81"/>
      <c r="R158" s="81"/>
      <c r="S158" s="81"/>
      <c r="T158" s="81"/>
      <c r="U158" s="81"/>
      <c r="V158" s="81"/>
      <c r="W158" s="81"/>
      <c r="X158" s="81"/>
      <c r="Y158" s="81"/>
      <c r="Z158" s="81"/>
      <c r="AA158" s="81"/>
      <c r="AB158" s="81"/>
      <c r="AC158" s="81"/>
      <c r="AD158" s="81"/>
    </row>
    <row r="159" s="80" customFormat="true" ht="12" x14ac:dyDescent="0.2">
      <c r="A159" s="81"/>
      <c r="B159" s="134"/>
      <c r="C159" s="81"/>
      <c r="D159" s="81"/>
      <c r="E159" s="81"/>
      <c r="F159" s="81"/>
      <c r="G159" s="81"/>
      <c r="H159" s="81"/>
      <c r="I159" s="81"/>
      <c r="J159" s="81"/>
      <c r="K159" s="81"/>
      <c r="L159" s="81"/>
      <c r="M159" s="81"/>
      <c r="N159" s="81"/>
      <c r="O159" s="81"/>
      <c r="P159" s="81"/>
      <c r="Q159" s="81"/>
      <c r="R159" s="81"/>
      <c r="S159" s="81"/>
      <c r="T159" s="81"/>
      <c r="U159" s="81"/>
      <c r="V159" s="81"/>
      <c r="W159" s="81"/>
      <c r="X159" s="81"/>
      <c r="Y159" s="81"/>
      <c r="Z159" s="81"/>
      <c r="AA159" s="81"/>
      <c r="AB159" s="81"/>
      <c r="AC159" s="81"/>
      <c r="AD159" s="81"/>
    </row>
    <row r="160" s="80" customFormat="true" ht="12" x14ac:dyDescent="0.2">
      <c r="A160" s="81"/>
      <c r="B160" s="134"/>
      <c r="C160" s="81"/>
      <c r="D160" s="81"/>
      <c r="E160" s="81"/>
      <c r="F160" s="81"/>
      <c r="G160" s="81"/>
      <c r="H160" s="81"/>
      <c r="I160" s="81"/>
      <c r="J160" s="81"/>
      <c r="K160" s="81"/>
      <c r="L160" s="81"/>
      <c r="M160" s="81"/>
      <c r="N160" s="81"/>
      <c r="O160" s="81"/>
      <c r="P160" s="81"/>
      <c r="Q160" s="81"/>
      <c r="R160" s="81"/>
      <c r="S160" s="81"/>
      <c r="T160" s="81"/>
      <c r="U160" s="81"/>
      <c r="V160" s="81"/>
      <c r="W160" s="81"/>
      <c r="X160" s="81"/>
      <c r="Y160" s="81"/>
      <c r="Z160" s="81"/>
      <c r="AA160" s="81"/>
      <c r="AB160" s="81"/>
      <c r="AC160" s="81"/>
      <c r="AD160" s="81"/>
    </row>
    <row r="161" s="80" customFormat="true" ht="12" x14ac:dyDescent="0.2">
      <c r="A161" s="81"/>
      <c r="B161" s="134"/>
      <c r="C161" s="81"/>
      <c r="D161" s="81"/>
      <c r="E161" s="81"/>
      <c r="F161" s="81"/>
      <c r="G161" s="81"/>
      <c r="H161" s="81"/>
      <c r="I161" s="81"/>
      <c r="J161" s="81"/>
      <c r="K161" s="81"/>
      <c r="L161" s="81"/>
      <c r="M161" s="81"/>
      <c r="N161" s="81"/>
      <c r="O161" s="81"/>
      <c r="P161" s="81"/>
      <c r="Q161" s="81"/>
      <c r="R161" s="81"/>
      <c r="S161" s="81"/>
      <c r="T161" s="81"/>
      <c r="U161" s="81"/>
      <c r="V161" s="81"/>
      <c r="W161" s="81"/>
      <c r="X161" s="81"/>
      <c r="Y161" s="81"/>
      <c r="Z161" s="81"/>
      <c r="AA161" s="81"/>
      <c r="AB161" s="81"/>
      <c r="AC161" s="81"/>
      <c r="AD161" s="81"/>
    </row>
    <row r="162" s="80" customFormat="true" ht="12" x14ac:dyDescent="0.2">
      <c r="A162" s="81"/>
      <c r="B162" s="134"/>
      <c r="C162" s="81"/>
      <c r="D162" s="81"/>
      <c r="E162" s="81"/>
      <c r="F162" s="81"/>
      <c r="G162" s="81"/>
      <c r="H162" s="81"/>
      <c r="I162" s="81"/>
      <c r="J162" s="81"/>
      <c r="K162" s="81"/>
      <c r="L162" s="81"/>
      <c r="M162" s="81"/>
      <c r="N162" s="81"/>
      <c r="O162" s="81"/>
      <c r="P162" s="81"/>
      <c r="Q162" s="81"/>
      <c r="R162" s="81"/>
      <c r="S162" s="81"/>
      <c r="T162" s="81"/>
      <c r="U162" s="81"/>
      <c r="V162" s="81"/>
      <c r="W162" s="81"/>
      <c r="X162" s="81"/>
      <c r="Y162" s="81"/>
      <c r="Z162" s="81"/>
      <c r="AA162" s="81"/>
      <c r="AB162" s="81"/>
      <c r="AC162" s="81"/>
      <c r="AD162" s="81"/>
    </row>
    <row r="163" s="80" customFormat="true" ht="12" x14ac:dyDescent="0.2">
      <c r="A163" s="81"/>
      <c r="B163" s="134"/>
      <c r="C163" s="81"/>
      <c r="D163" s="81"/>
      <c r="E163" s="81"/>
      <c r="F163" s="81"/>
      <c r="G163" s="81"/>
      <c r="H163" s="81"/>
      <c r="I163" s="81"/>
      <c r="J163" s="81"/>
      <c r="K163" s="81"/>
      <c r="L163" s="81"/>
      <c r="M163" s="81"/>
      <c r="N163" s="81"/>
      <c r="O163" s="81"/>
      <c r="P163" s="81"/>
      <c r="Q163" s="81"/>
      <c r="R163" s="81"/>
      <c r="S163" s="81"/>
      <c r="T163" s="81"/>
      <c r="U163" s="81"/>
      <c r="V163" s="81"/>
      <c r="W163" s="81"/>
      <c r="X163" s="81"/>
      <c r="Y163" s="81"/>
      <c r="Z163" s="81"/>
      <c r="AA163" s="81"/>
      <c r="AB163" s="81"/>
      <c r="AC163" s="81"/>
      <c r="AD163" s="81"/>
    </row>
    <row r="164" s="80" customFormat="true" ht="12" x14ac:dyDescent="0.2">
      <c r="A164" s="81"/>
      <c r="B164" s="134"/>
      <c r="C164" s="81"/>
      <c r="D164" s="81"/>
      <c r="E164" s="81"/>
      <c r="F164" s="81"/>
      <c r="G164" s="81"/>
      <c r="H164" s="81"/>
      <c r="I164" s="81"/>
      <c r="J164" s="81"/>
      <c r="K164" s="81"/>
      <c r="L164" s="81"/>
      <c r="M164" s="81"/>
      <c r="N164" s="81"/>
      <c r="O164" s="81"/>
      <c r="P164" s="81"/>
      <c r="Q164" s="81"/>
      <c r="R164" s="81"/>
      <c r="S164" s="81"/>
      <c r="T164" s="81"/>
      <c r="U164" s="81"/>
      <c r="V164" s="81"/>
      <c r="W164" s="81"/>
      <c r="X164" s="81"/>
      <c r="Y164" s="81"/>
      <c r="Z164" s="81"/>
      <c r="AA164" s="81"/>
      <c r="AB164" s="81"/>
      <c r="AC164" s="81"/>
      <c r="AD164" s="81"/>
    </row>
    <row r="165" s="80" customFormat="true" ht="12" x14ac:dyDescent="0.2">
      <c r="A165" s="81"/>
      <c r="B165" s="134"/>
      <c r="C165" s="81"/>
      <c r="D165" s="81"/>
      <c r="E165" s="81"/>
      <c r="F165" s="81"/>
      <c r="G165" s="81"/>
      <c r="H165" s="81"/>
      <c r="I165" s="81"/>
      <c r="J165" s="81"/>
      <c r="K165" s="81"/>
      <c r="L165" s="81"/>
      <c r="M165" s="81"/>
      <c r="N165" s="81"/>
      <c r="O165" s="81"/>
      <c r="P165" s="81"/>
      <c r="Q165" s="81"/>
      <c r="R165" s="81"/>
      <c r="S165" s="81"/>
      <c r="T165" s="81"/>
      <c r="U165" s="81"/>
      <c r="V165" s="81"/>
      <c r="W165" s="81"/>
      <c r="X165" s="81"/>
      <c r="Y165" s="81"/>
      <c r="Z165" s="81"/>
      <c r="AA165" s="81"/>
      <c r="AB165" s="81"/>
      <c r="AC165" s="81"/>
      <c r="AD165" s="81"/>
    </row>
    <row r="166" s="80" customFormat="true" ht="12" x14ac:dyDescent="0.2">
      <c r="A166" s="81"/>
      <c r="B166" s="134"/>
      <c r="C166" s="81"/>
      <c r="D166" s="81"/>
      <c r="E166" s="81"/>
      <c r="F166" s="81"/>
      <c r="G166" s="81"/>
      <c r="H166" s="81"/>
      <c r="I166" s="81"/>
      <c r="J166" s="81"/>
      <c r="K166" s="81"/>
      <c r="L166" s="81"/>
      <c r="M166" s="81"/>
      <c r="N166" s="81"/>
      <c r="O166" s="81"/>
      <c r="P166" s="81"/>
      <c r="Q166" s="81"/>
      <c r="R166" s="81"/>
      <c r="S166" s="81"/>
      <c r="T166" s="81"/>
      <c r="U166" s="81"/>
      <c r="V166" s="81"/>
      <c r="W166" s="81"/>
      <c r="X166" s="81"/>
      <c r="Y166" s="81"/>
      <c r="Z166" s="81"/>
      <c r="AA166" s="81"/>
      <c r="AB166" s="81"/>
      <c r="AC166" s="81"/>
      <c r="AD166" s="81"/>
    </row>
    <row r="167" s="80" customFormat="true" ht="12" x14ac:dyDescent="0.2">
      <c r="A167" s="81"/>
      <c r="B167" s="134"/>
      <c r="C167" s="81"/>
      <c r="D167" s="81"/>
      <c r="E167" s="81"/>
      <c r="F167" s="81"/>
      <c r="G167" s="81"/>
      <c r="H167" s="81"/>
      <c r="I167" s="81"/>
      <c r="J167" s="81"/>
      <c r="K167" s="81"/>
      <c r="L167" s="81"/>
      <c r="M167" s="81"/>
      <c r="N167" s="81"/>
      <c r="O167" s="81"/>
      <c r="P167" s="81"/>
      <c r="Q167" s="81"/>
      <c r="R167" s="81"/>
      <c r="S167" s="81"/>
      <c r="T167" s="81"/>
      <c r="U167" s="81"/>
      <c r="V167" s="81"/>
      <c r="W167" s="81"/>
      <c r="X167" s="81"/>
      <c r="Y167" s="81"/>
      <c r="Z167" s="81"/>
      <c r="AA167" s="81"/>
      <c r="AB167" s="81"/>
    </row>
    <row r="168" s="80" customFormat="true" ht="12" x14ac:dyDescent="0.2">
      <c r="A168" s="81"/>
      <c r="B168" s="134"/>
      <c r="C168" s="81"/>
      <c r="D168" s="81"/>
      <c r="E168" s="81"/>
      <c r="F168" s="81"/>
      <c r="G168" s="81"/>
      <c r="H168" s="81"/>
      <c r="I168" s="81"/>
      <c r="J168" s="81"/>
      <c r="K168" s="81"/>
      <c r="L168" s="81"/>
      <c r="M168" s="81"/>
      <c r="N168" s="81"/>
      <c r="O168" s="81"/>
      <c r="P168" s="81"/>
      <c r="Q168" s="81"/>
      <c r="R168" s="81"/>
      <c r="S168" s="81"/>
      <c r="T168" s="81"/>
      <c r="U168" s="81"/>
      <c r="V168" s="81"/>
      <c r="W168" s="81"/>
      <c r="X168" s="81"/>
      <c r="Y168" s="81"/>
      <c r="Z168" s="81"/>
      <c r="AA168" s="81"/>
      <c r="AB168" s="81"/>
    </row>
    <row r="169" ht="15.75" x14ac:dyDescent="0.25">
      <c r="A169" s="77"/>
      <c r="B169" s="135"/>
      <c r="C169" s="77"/>
      <c r="D169" s="77"/>
      <c r="E169" s="77"/>
      <c r="F169" s="77"/>
      <c r="G169" s="77"/>
      <c r="H169" s="77"/>
      <c r="I169" s="77"/>
      <c r="J169" s="77"/>
      <c r="K169" s="77"/>
      <c r="L169" s="77"/>
      <c r="M169" s="77"/>
      <c r="N169" s="77"/>
      <c r="O169" s="77"/>
      <c r="P169" s="77"/>
      <c r="Q169" s="77"/>
      <c r="R169" s="77"/>
      <c r="S169" s="77"/>
      <c r="T169" s="77"/>
      <c r="U169" s="77"/>
      <c r="V169" s="77"/>
      <c r="W169" s="77"/>
      <c r="X169" s="77"/>
      <c r="Y169" s="77"/>
      <c r="Z169" s="77"/>
      <c r="AA169" s="77"/>
      <c r="AB169" s="77"/>
    </row>
    <row r="170" ht="15.75" x14ac:dyDescent="0.25">
      <c r="A170" s="77"/>
      <c r="B170" s="135"/>
      <c r="C170" s="77"/>
      <c r="D170" s="77"/>
      <c r="E170" s="77"/>
      <c r="F170" s="77"/>
      <c r="G170" s="77"/>
      <c r="H170" s="77"/>
      <c r="I170" s="77"/>
      <c r="J170" s="77"/>
      <c r="K170" s="77"/>
      <c r="L170" s="77"/>
      <c r="M170" s="77"/>
      <c r="N170" s="77"/>
      <c r="O170" s="77"/>
      <c r="P170" s="77"/>
      <c r="Q170" s="77"/>
      <c r="R170" s="77"/>
      <c r="S170" s="77"/>
      <c r="T170" s="77"/>
      <c r="U170" s="77"/>
      <c r="V170" s="77"/>
      <c r="W170" s="77"/>
      <c r="X170" s="77"/>
      <c r="Y170" s="77"/>
      <c r="Z170" s="77"/>
      <c r="AA170" s="77"/>
      <c r="AB170" s="77"/>
    </row>
    <row r="171" ht="15.75" x14ac:dyDescent="0.25">
      <c r="A171" s="77"/>
      <c r="B171" s="135"/>
      <c r="C171" s="77"/>
      <c r="D171" s="77"/>
      <c r="E171" s="77"/>
      <c r="F171" s="77"/>
      <c r="G171" s="77"/>
      <c r="H171" s="77"/>
      <c r="I171" s="77"/>
      <c r="J171" s="77"/>
      <c r="K171" s="77"/>
      <c r="L171" s="77"/>
      <c r="M171" s="77"/>
      <c r="N171" s="77"/>
      <c r="O171" s="77"/>
      <c r="P171" s="77"/>
      <c r="Q171" s="77"/>
      <c r="R171" s="77"/>
      <c r="S171" s="77"/>
      <c r="T171" s="77"/>
      <c r="U171" s="77"/>
      <c r="V171" s="77"/>
      <c r="W171" s="77"/>
      <c r="X171" s="77"/>
      <c r="Y171" s="77"/>
      <c r="Z171" s="77"/>
      <c r="AA171" s="77"/>
      <c r="AB171" s="77"/>
    </row>
    <row r="172" ht="15.75" x14ac:dyDescent="0.25">
      <c r="A172" s="77"/>
      <c r="B172" s="135"/>
      <c r="C172" s="77"/>
      <c r="D172" s="77"/>
      <c r="E172" s="77"/>
      <c r="F172" s="77"/>
      <c r="G172" s="77"/>
      <c r="H172" s="77"/>
      <c r="I172" s="77"/>
      <c r="J172" s="77"/>
      <c r="K172" s="77"/>
      <c r="L172" s="77"/>
      <c r="M172" s="77"/>
      <c r="N172" s="77"/>
      <c r="O172" s="77"/>
      <c r="P172" s="77"/>
      <c r="Q172" s="77"/>
      <c r="R172" s="77"/>
      <c r="S172" s="77"/>
      <c r="T172" s="77"/>
      <c r="U172" s="77"/>
      <c r="V172" s="77"/>
      <c r="W172" s="77"/>
      <c r="X172" s="77"/>
      <c r="Y172" s="77"/>
      <c r="Z172" s="77"/>
      <c r="AA172" s="77"/>
      <c r="AB172" s="77"/>
    </row>
    <row r="173" ht="15.75" x14ac:dyDescent="0.25">
      <c r="A173" s="77"/>
      <c r="B173" s="135"/>
      <c r="C173" s="77"/>
      <c r="D173" s="77"/>
      <c r="E173" s="77"/>
      <c r="F173" s="77"/>
      <c r="G173" s="77"/>
      <c r="H173" s="77"/>
      <c r="I173" s="77"/>
      <c r="J173" s="77"/>
      <c r="K173" s="77"/>
      <c r="L173" s="77"/>
      <c r="M173" s="77"/>
      <c r="N173" s="77"/>
      <c r="O173" s="77"/>
      <c r="P173" s="77"/>
      <c r="Q173" s="77"/>
      <c r="R173" s="77"/>
      <c r="S173" s="77"/>
      <c r="T173" s="77"/>
      <c r="U173" s="77"/>
      <c r="V173" s="77"/>
      <c r="W173" s="77"/>
      <c r="X173" s="77"/>
      <c r="Y173" s="77"/>
      <c r="Z173" s="77"/>
      <c r="AA173" s="77"/>
      <c r="AB173" s="77"/>
    </row>
    <row r="174" ht="15.75" x14ac:dyDescent="0.25">
      <c r="A174" s="77"/>
      <c r="B174" s="135"/>
      <c r="C174" s="77"/>
      <c r="D174" s="77"/>
      <c r="E174" s="77"/>
      <c r="F174" s="77"/>
      <c r="G174" s="77"/>
      <c r="H174" s="77"/>
      <c r="I174" s="77"/>
      <c r="J174" s="77"/>
      <c r="K174" s="77"/>
      <c r="L174" s="77"/>
      <c r="M174" s="77"/>
      <c r="N174" s="77"/>
      <c r="O174" s="77"/>
      <c r="P174" s="77"/>
      <c r="Q174" s="77"/>
      <c r="R174" s="77"/>
      <c r="S174" s="77"/>
      <c r="T174" s="77"/>
      <c r="U174" s="77"/>
      <c r="V174" s="77"/>
      <c r="W174" s="77"/>
      <c r="X174" s="77"/>
      <c r="Y174" s="77"/>
      <c r="Z174" s="77"/>
      <c r="AA174" s="77"/>
      <c r="AB174" s="77"/>
    </row>
    <row r="175" ht="15.75" x14ac:dyDescent="0.25">
      <c r="A175" s="77"/>
      <c r="B175" s="135"/>
      <c r="C175" s="77"/>
      <c r="D175" s="77"/>
      <c r="E175" s="77"/>
      <c r="F175" s="77"/>
      <c r="G175" s="77"/>
      <c r="H175" s="77"/>
      <c r="I175" s="77"/>
      <c r="J175" s="77"/>
      <c r="K175" s="77"/>
      <c r="L175" s="77"/>
      <c r="M175" s="77"/>
      <c r="N175" s="77"/>
      <c r="O175" s="77"/>
      <c r="P175" s="77"/>
      <c r="Q175" s="77"/>
      <c r="R175" s="77"/>
      <c r="S175" s="77"/>
      <c r="T175" s="77"/>
      <c r="U175" s="77"/>
      <c r="V175" s="77"/>
      <c r="W175" s="77"/>
      <c r="X175" s="77"/>
      <c r="Y175" s="77"/>
      <c r="Z175" s="77"/>
      <c r="AA175" s="77"/>
      <c r="AB175" s="77"/>
    </row>
    <row r="176" ht="15.75" x14ac:dyDescent="0.25">
      <c r="A176" s="77"/>
      <c r="B176" s="135"/>
      <c r="C176" s="77"/>
      <c r="D176" s="77"/>
      <c r="E176" s="77"/>
      <c r="F176" s="77"/>
      <c r="G176" s="77"/>
      <c r="H176" s="77"/>
      <c r="I176" s="77"/>
      <c r="J176" s="77"/>
      <c r="K176" s="77"/>
      <c r="L176" s="77"/>
      <c r="M176" s="77"/>
      <c r="N176" s="77"/>
      <c r="O176" s="77"/>
      <c r="P176" s="77"/>
      <c r="Q176" s="77"/>
      <c r="R176" s="77"/>
      <c r="S176" s="77"/>
      <c r="T176" s="77"/>
      <c r="U176" s="77"/>
      <c r="V176" s="77"/>
      <c r="W176" s="77"/>
      <c r="X176" s="77"/>
      <c r="Y176" s="77"/>
      <c r="Z176" s="77"/>
      <c r="AA176" s="77"/>
      <c r="AB176" s="77"/>
    </row>
    <row r="177" ht="15.75" x14ac:dyDescent="0.25">
      <c r="A177" s="77"/>
      <c r="B177" s="135"/>
      <c r="C177" s="77"/>
      <c r="D177" s="77"/>
      <c r="E177" s="77"/>
      <c r="F177" s="77"/>
      <c r="G177" s="77"/>
      <c r="H177" s="77"/>
      <c r="I177" s="77"/>
      <c r="J177" s="77"/>
      <c r="K177" s="77"/>
      <c r="L177" s="77"/>
      <c r="M177" s="77"/>
      <c r="N177" s="77"/>
      <c r="O177" s="77"/>
      <c r="P177" s="77"/>
      <c r="Q177" s="77"/>
      <c r="R177" s="77"/>
      <c r="S177" s="77"/>
      <c r="T177" s="77"/>
      <c r="U177" s="77"/>
      <c r="V177" s="77"/>
      <c r="W177" s="77"/>
      <c r="X177" s="77"/>
      <c r="Y177" s="77"/>
      <c r="Z177" s="77"/>
      <c r="AA177" s="77"/>
      <c r="AB177" s="77"/>
    </row>
    <row r="178" ht="15.75" x14ac:dyDescent="0.25">
      <c r="A178" s="77"/>
      <c r="B178" s="135"/>
      <c r="C178" s="77"/>
      <c r="D178" s="77"/>
      <c r="E178" s="77"/>
      <c r="F178" s="77"/>
      <c r="G178" s="77"/>
      <c r="H178" s="77"/>
      <c r="I178" s="77"/>
      <c r="J178" s="77"/>
      <c r="K178" s="77"/>
      <c r="L178" s="77"/>
      <c r="M178" s="77"/>
      <c r="N178" s="77"/>
      <c r="O178" s="77"/>
      <c r="P178" s="77"/>
      <c r="Q178" s="77"/>
      <c r="R178" s="77"/>
      <c r="S178" s="77"/>
      <c r="T178" s="77"/>
      <c r="U178" s="77"/>
      <c r="V178" s="77"/>
      <c r="W178" s="77"/>
      <c r="X178" s="77"/>
      <c r="Y178" s="77"/>
      <c r="Z178" s="77"/>
      <c r="AA178" s="77"/>
      <c r="AB178" s="77"/>
    </row>
    <row r="179" ht="15.75" x14ac:dyDescent="0.25">
      <c r="A179" s="77"/>
      <c r="B179" s="135"/>
      <c r="C179" s="77"/>
      <c r="D179" s="77"/>
      <c r="E179" s="77"/>
      <c r="F179" s="77"/>
      <c r="G179" s="77"/>
      <c r="H179" s="77"/>
      <c r="I179" s="77"/>
      <c r="J179" s="77"/>
      <c r="K179" s="77"/>
      <c r="L179" s="77"/>
      <c r="M179" s="77"/>
      <c r="N179" s="77"/>
      <c r="O179" s="77"/>
      <c r="P179" s="77"/>
      <c r="Q179" s="77"/>
      <c r="R179" s="77"/>
      <c r="S179" s="77"/>
      <c r="T179" s="77"/>
      <c r="U179" s="77"/>
      <c r="V179" s="77"/>
      <c r="W179" s="77"/>
      <c r="X179" s="77"/>
      <c r="Y179" s="77"/>
      <c r="Z179" s="77"/>
      <c r="AA179" s="77"/>
      <c r="AB179" s="77"/>
    </row>
    <row r="180" ht="15.75" x14ac:dyDescent="0.25">
      <c r="A180" s="77"/>
      <c r="B180" s="135"/>
      <c r="C180" s="77"/>
      <c r="D180" s="77"/>
      <c r="E180" s="77"/>
      <c r="F180" s="77"/>
      <c r="G180" s="77"/>
      <c r="H180" s="77"/>
      <c r="I180" s="77"/>
      <c r="J180" s="77"/>
      <c r="K180" s="77"/>
      <c r="L180" s="77"/>
      <c r="M180" s="77"/>
      <c r="N180" s="77"/>
      <c r="O180" s="77"/>
      <c r="P180" s="77"/>
      <c r="Q180" s="77"/>
      <c r="R180" s="77"/>
      <c r="S180" s="77"/>
      <c r="T180" s="77"/>
      <c r="U180" s="77"/>
      <c r="V180" s="77"/>
      <c r="W180" s="77"/>
      <c r="X180" s="77"/>
      <c r="Y180" s="77"/>
      <c r="Z180" s="77"/>
      <c r="AA180" s="77"/>
      <c r="AB180" s="77"/>
    </row>
    <row r="181" ht="15.75" x14ac:dyDescent="0.25">
      <c r="A181" s="77"/>
      <c r="B181" s="135"/>
      <c r="C181" s="77"/>
      <c r="D181" s="77"/>
      <c r="E181" s="77"/>
      <c r="F181" s="77"/>
      <c r="G181" s="77"/>
      <c r="H181" s="77"/>
      <c r="I181" s="77"/>
      <c r="J181" s="77"/>
      <c r="K181" s="77"/>
      <c r="L181" s="77"/>
      <c r="M181" s="77"/>
      <c r="N181" s="77"/>
      <c r="O181" s="77"/>
      <c r="P181" s="77"/>
      <c r="Q181" s="77"/>
      <c r="R181" s="77"/>
      <c r="S181" s="77"/>
      <c r="T181" s="77"/>
      <c r="U181" s="77"/>
      <c r="V181" s="77"/>
      <c r="W181" s="77"/>
      <c r="X181" s="77"/>
      <c r="Y181" s="77"/>
      <c r="Z181" s="77"/>
      <c r="AA181" s="77"/>
      <c r="AB181" s="77"/>
    </row>
    <row r="182" ht="15.75" x14ac:dyDescent="0.25">
      <c r="A182" s="77"/>
      <c r="B182" s="135"/>
      <c r="C182" s="77"/>
      <c r="D182" s="77"/>
      <c r="E182" s="77"/>
      <c r="F182" s="77"/>
      <c r="G182" s="77"/>
      <c r="H182" s="77"/>
      <c r="I182" s="77"/>
      <c r="J182" s="77"/>
      <c r="K182" s="77"/>
      <c r="L182" s="77"/>
      <c r="M182" s="77"/>
      <c r="N182" s="77"/>
      <c r="O182" s="77"/>
      <c r="P182" s="77"/>
      <c r="Q182" s="77"/>
      <c r="R182" s="77"/>
      <c r="S182" s="77"/>
      <c r="T182" s="77"/>
      <c r="U182" s="77"/>
      <c r="V182" s="77"/>
      <c r="W182" s="77"/>
      <c r="X182" s="77"/>
      <c r="Y182" s="77"/>
      <c r="Z182" s="77"/>
      <c r="AA182" s="77"/>
      <c r="AB182" s="77"/>
    </row>
    <row r="183" ht="15.75" x14ac:dyDescent="0.25">
      <c r="A183" s="77"/>
      <c r="B183" s="135"/>
      <c r="C183" s="77"/>
      <c r="D183" s="77"/>
      <c r="E183" s="77"/>
      <c r="F183" s="77"/>
      <c r="G183" s="77"/>
      <c r="H183" s="77"/>
      <c r="I183" s="77"/>
      <c r="J183" s="77"/>
      <c r="K183" s="77"/>
      <c r="L183" s="77"/>
      <c r="M183" s="77"/>
      <c r="N183" s="77"/>
      <c r="O183" s="77"/>
      <c r="P183" s="77"/>
      <c r="Q183" s="77"/>
      <c r="R183" s="77"/>
      <c r="S183" s="77"/>
      <c r="T183" s="77"/>
      <c r="U183" s="77"/>
      <c r="V183" s="77"/>
      <c r="W183" s="77"/>
      <c r="X183" s="77"/>
      <c r="Y183" s="77"/>
      <c r="Z183" s="77"/>
      <c r="AA183" s="77"/>
      <c r="AB183" s="77"/>
    </row>
    <row r="184" ht="15.75" x14ac:dyDescent="0.25">
      <c r="A184" s="77"/>
      <c r="B184" s="135"/>
      <c r="C184" s="77"/>
      <c r="D184" s="77"/>
      <c r="E184" s="77"/>
      <c r="F184" s="77"/>
      <c r="G184" s="77"/>
      <c r="H184" s="77"/>
      <c r="I184" s="77"/>
      <c r="J184" s="77"/>
      <c r="K184" s="77"/>
      <c r="L184" s="77"/>
      <c r="M184" s="77"/>
      <c r="N184" s="77"/>
      <c r="O184" s="77"/>
      <c r="P184" s="77"/>
      <c r="Q184" s="77"/>
      <c r="R184" s="77"/>
      <c r="S184" s="77"/>
      <c r="T184" s="77"/>
      <c r="U184" s="77"/>
      <c r="V184" s="77"/>
      <c r="W184" s="77"/>
      <c r="X184" s="77"/>
      <c r="Y184" s="77"/>
      <c r="Z184" s="77"/>
      <c r="AA184" s="77"/>
      <c r="AB184" s="77"/>
    </row>
    <row r="185" ht="15.75" x14ac:dyDescent="0.25">
      <c r="A185" s="77"/>
      <c r="B185" s="135"/>
      <c r="C185" s="77"/>
      <c r="D185" s="77"/>
      <c r="E185" s="77"/>
      <c r="F185" s="77"/>
      <c r="G185" s="77"/>
      <c r="H185" s="77"/>
      <c r="I185" s="77"/>
      <c r="J185" s="77"/>
      <c r="K185" s="77"/>
      <c r="L185" s="77"/>
      <c r="M185" s="77"/>
      <c r="N185" s="77"/>
      <c r="O185" s="77"/>
      <c r="P185" s="77"/>
      <c r="Q185" s="77"/>
      <c r="R185" s="77"/>
      <c r="S185" s="77"/>
      <c r="T185" s="77"/>
      <c r="U185" s="77"/>
      <c r="V185" s="77"/>
      <c r="W185" s="77"/>
      <c r="X185" s="77"/>
      <c r="Y185" s="77"/>
      <c r="Z185" s="77"/>
      <c r="AA185" s="77"/>
      <c r="AB185" s="77"/>
    </row>
    <row r="186" ht="15.75" x14ac:dyDescent="0.25">
      <c r="A186" s="77"/>
      <c r="B186" s="135"/>
      <c r="C186" s="77"/>
      <c r="D186" s="77"/>
      <c r="E186" s="77"/>
      <c r="F186" s="77"/>
      <c r="G186" s="77"/>
      <c r="H186" s="77"/>
      <c r="I186" s="77"/>
      <c r="J186" s="77"/>
      <c r="K186" s="77"/>
      <c r="L186" s="77"/>
      <c r="M186" s="77"/>
      <c r="N186" s="77"/>
      <c r="O186" s="77"/>
      <c r="P186" s="77"/>
      <c r="Q186" s="77"/>
      <c r="R186" s="77"/>
      <c r="S186" s="77"/>
      <c r="T186" s="77"/>
      <c r="U186" s="77"/>
      <c r="V186" s="77"/>
      <c r="W186" s="77"/>
      <c r="X186" s="77"/>
      <c r="Y186" s="77"/>
      <c r="Z186" s="77"/>
      <c r="AA186" s="77"/>
      <c r="AB186" s="77"/>
    </row>
    <row r="187" ht="15.75" x14ac:dyDescent="0.25">
      <c r="A187" s="77"/>
      <c r="B187" s="135"/>
      <c r="C187" s="77"/>
      <c r="D187" s="77"/>
      <c r="E187" s="77"/>
      <c r="F187" s="77"/>
      <c r="G187" s="77"/>
      <c r="H187" s="77"/>
      <c r="I187" s="77"/>
      <c r="J187" s="77"/>
      <c r="K187" s="77"/>
      <c r="L187" s="77"/>
      <c r="M187" s="77"/>
      <c r="N187" s="77"/>
      <c r="O187" s="77"/>
      <c r="P187" s="77"/>
      <c r="Q187" s="77"/>
      <c r="R187" s="77"/>
      <c r="S187" s="77"/>
      <c r="T187" s="77"/>
      <c r="U187" s="77"/>
      <c r="V187" s="77"/>
      <c r="W187" s="77"/>
      <c r="X187" s="77"/>
      <c r="Y187" s="77"/>
      <c r="Z187" s="77"/>
      <c r="AA187" s="77"/>
      <c r="AB187" s="77"/>
    </row>
    <row r="188" ht="15.75" x14ac:dyDescent="0.25">
      <c r="A188" s="77"/>
      <c r="B188" s="135"/>
      <c r="C188" s="77"/>
      <c r="D188" s="77"/>
      <c r="E188" s="77"/>
      <c r="F188" s="77"/>
      <c r="G188" s="77"/>
      <c r="H188" s="77"/>
      <c r="I188" s="77"/>
      <c r="J188" s="77"/>
      <c r="K188" s="77"/>
      <c r="L188" s="77"/>
      <c r="M188" s="77"/>
      <c r="N188" s="77"/>
      <c r="O188" s="77"/>
      <c r="P188" s="77"/>
      <c r="Q188" s="77"/>
      <c r="R188" s="77"/>
      <c r="S188" s="77"/>
      <c r="T188" s="77"/>
      <c r="U188" s="77"/>
      <c r="V188" s="77"/>
      <c r="W188" s="77"/>
      <c r="X188" s="77"/>
      <c r="Y188" s="77"/>
      <c r="Z188" s="77"/>
      <c r="AA188" s="77"/>
      <c r="AB188" s="77"/>
    </row>
    <row r="189" ht="15.75" x14ac:dyDescent="0.25">
      <c r="A189" s="77"/>
      <c r="B189" s="135"/>
      <c r="C189" s="77"/>
      <c r="D189" s="77"/>
      <c r="E189" s="77"/>
      <c r="F189" s="77"/>
      <c r="G189" s="77"/>
      <c r="H189" s="77"/>
      <c r="I189" s="77"/>
      <c r="J189" s="77"/>
      <c r="K189" s="77"/>
      <c r="L189" s="77"/>
      <c r="M189" s="77"/>
      <c r="N189" s="77"/>
      <c r="O189" s="77"/>
      <c r="P189" s="77"/>
      <c r="Q189" s="77"/>
      <c r="R189" s="77"/>
      <c r="S189" s="77"/>
      <c r="T189" s="77"/>
      <c r="U189" s="77"/>
      <c r="V189" s="77"/>
      <c r="W189" s="77"/>
      <c r="X189" s="77"/>
      <c r="Y189" s="77"/>
      <c r="Z189" s="77"/>
      <c r="AA189" s="77"/>
      <c r="AB189" s="77"/>
    </row>
    <row r="190" ht="15.75" x14ac:dyDescent="0.25">
      <c r="A190" s="77"/>
      <c r="B190" s="135"/>
      <c r="C190" s="77"/>
      <c r="D190" s="77"/>
      <c r="E190" s="77"/>
      <c r="F190" s="77"/>
      <c r="G190" s="77"/>
      <c r="H190" s="77"/>
      <c r="I190" s="77"/>
      <c r="J190" s="77"/>
      <c r="K190" s="77"/>
      <c r="L190" s="77"/>
      <c r="M190" s="77"/>
      <c r="N190" s="77"/>
      <c r="O190" s="77"/>
      <c r="P190" s="77"/>
      <c r="Q190" s="77"/>
      <c r="R190" s="77"/>
      <c r="S190" s="77"/>
      <c r="T190" s="77"/>
      <c r="U190" s="77"/>
      <c r="V190" s="77"/>
      <c r="W190" s="77"/>
      <c r="X190" s="77"/>
      <c r="Y190" s="77"/>
      <c r="Z190" s="77"/>
      <c r="AA190" s="77"/>
      <c r="AB190" s="77"/>
    </row>
    <row r="191" ht="15.75" x14ac:dyDescent="0.25">
      <c r="A191" s="77"/>
      <c r="B191" s="135"/>
      <c r="C191" s="77"/>
      <c r="D191" s="77"/>
      <c r="E191" s="77"/>
      <c r="F191" s="77"/>
      <c r="G191" s="77"/>
      <c r="H191" s="77"/>
      <c r="I191" s="77"/>
      <c r="J191" s="77"/>
      <c r="K191" s="77"/>
      <c r="L191" s="77"/>
      <c r="M191" s="77"/>
      <c r="N191" s="77"/>
      <c r="O191" s="77"/>
      <c r="P191" s="77"/>
      <c r="Q191" s="77"/>
      <c r="R191" s="77"/>
      <c r="S191" s="77"/>
      <c r="T191" s="77"/>
      <c r="U191" s="77"/>
      <c r="V191" s="77"/>
      <c r="W191" s="77"/>
      <c r="X191" s="77"/>
      <c r="Y191" s="77"/>
      <c r="Z191" s="77"/>
      <c r="AA191" s="77"/>
      <c r="AB191" s="77"/>
    </row>
    <row r="192" ht="15.75" x14ac:dyDescent="0.25">
      <c r="A192" s="77"/>
      <c r="B192" s="135"/>
      <c r="C192" s="77"/>
      <c r="D192" s="77"/>
      <c r="E192" s="77"/>
      <c r="F192" s="77"/>
      <c r="G192" s="77"/>
      <c r="H192" s="77"/>
      <c r="I192" s="77"/>
      <c r="J192" s="77"/>
      <c r="K192" s="77"/>
      <c r="L192" s="77"/>
      <c r="M192" s="77"/>
      <c r="N192" s="77"/>
      <c r="O192" s="77"/>
      <c r="P192" s="77"/>
      <c r="Q192" s="77"/>
      <c r="R192" s="77"/>
      <c r="S192" s="77"/>
      <c r="T192" s="77"/>
      <c r="U192" s="77"/>
      <c r="V192" s="77"/>
      <c r="W192" s="77"/>
      <c r="X192" s="77"/>
      <c r="Y192" s="77"/>
      <c r="Z192" s="77"/>
      <c r="AA192" s="77"/>
      <c r="AB192" s="77"/>
    </row>
    <row r="193" ht="15.75" x14ac:dyDescent="0.25">
      <c r="A193" s="77"/>
      <c r="B193" s="135"/>
      <c r="C193" s="77"/>
      <c r="D193" s="77"/>
      <c r="E193" s="77"/>
      <c r="F193" s="77"/>
      <c r="G193" s="77"/>
      <c r="H193" s="77"/>
      <c r="I193" s="77"/>
      <c r="J193" s="77"/>
      <c r="K193" s="77"/>
      <c r="L193" s="77"/>
      <c r="M193" s="77"/>
      <c r="N193" s="77"/>
      <c r="O193" s="77"/>
      <c r="P193" s="77"/>
      <c r="Q193" s="77"/>
      <c r="R193" s="77"/>
      <c r="S193" s="77"/>
      <c r="T193" s="77"/>
      <c r="U193" s="77"/>
      <c r="V193" s="77"/>
      <c r="W193" s="77"/>
      <c r="X193" s="77"/>
      <c r="Y193" s="77"/>
      <c r="Z193" s="77"/>
      <c r="AA193" s="77"/>
      <c r="AB193" s="77"/>
    </row>
    <row r="194" ht="15.75" x14ac:dyDescent="0.25">
      <c r="A194" s="77"/>
      <c r="B194" s="135"/>
      <c r="C194" s="77"/>
      <c r="D194" s="77"/>
      <c r="E194" s="77"/>
      <c r="F194" s="77"/>
      <c r="G194" s="77"/>
      <c r="H194" s="77"/>
      <c r="I194" s="77"/>
      <c r="J194" s="77"/>
      <c r="K194" s="77"/>
      <c r="L194" s="77"/>
      <c r="M194" s="77"/>
      <c r="N194" s="77"/>
      <c r="O194" s="77"/>
      <c r="P194" s="77"/>
      <c r="Q194" s="77"/>
      <c r="R194" s="77"/>
      <c r="S194" s="77"/>
      <c r="T194" s="77"/>
      <c r="U194" s="77"/>
      <c r="V194" s="77"/>
      <c r="W194" s="77"/>
      <c r="X194" s="77"/>
      <c r="Y194" s="77"/>
      <c r="Z194" s="77"/>
      <c r="AA194" s="77"/>
      <c r="AB194" s="77"/>
    </row>
    <row r="195" ht="15.75" x14ac:dyDescent="0.25">
      <c r="A195" s="77"/>
      <c r="B195" s="135"/>
      <c r="C195" s="77"/>
      <c r="D195" s="77"/>
      <c r="E195" s="77"/>
      <c r="F195" s="77"/>
      <c r="G195" s="77"/>
      <c r="H195" s="77"/>
      <c r="I195" s="77"/>
      <c r="J195" s="77"/>
      <c r="K195" s="77"/>
      <c r="L195" s="77"/>
      <c r="M195" s="77"/>
      <c r="N195" s="77"/>
      <c r="O195" s="77"/>
      <c r="P195" s="77"/>
      <c r="Q195" s="77"/>
      <c r="R195" s="77"/>
      <c r="S195" s="77"/>
      <c r="T195" s="77"/>
      <c r="U195" s="77"/>
      <c r="V195" s="77"/>
      <c r="W195" s="77"/>
      <c r="X195" s="77"/>
      <c r="Y195" s="77"/>
      <c r="Z195" s="77"/>
      <c r="AA195" s="77"/>
      <c r="AB195" s="77"/>
    </row>
    <row r="196" ht="15.75" x14ac:dyDescent="0.25">
      <c r="A196" s="77"/>
      <c r="B196" s="135"/>
      <c r="C196" s="77"/>
      <c r="D196" s="77"/>
      <c r="E196" s="77"/>
      <c r="F196" s="77"/>
      <c r="G196" s="77"/>
      <c r="H196" s="77"/>
      <c r="I196" s="77"/>
      <c r="J196" s="77"/>
      <c r="K196" s="77"/>
      <c r="L196" s="77"/>
      <c r="M196" s="77"/>
      <c r="N196" s="77"/>
      <c r="O196" s="77"/>
      <c r="P196" s="77"/>
      <c r="Q196" s="77"/>
      <c r="R196" s="77"/>
      <c r="S196" s="77"/>
      <c r="T196" s="77"/>
      <c r="U196" s="77"/>
      <c r="V196" s="77"/>
      <c r="W196" s="77"/>
      <c r="X196" s="77"/>
      <c r="Y196" s="77"/>
      <c r="Z196" s="77"/>
      <c r="AA196" s="77"/>
      <c r="AB196" s="77"/>
    </row>
    <row r="197" ht="15.75" x14ac:dyDescent="0.25">
      <c r="A197" s="77"/>
      <c r="B197" s="135"/>
      <c r="C197" s="77"/>
      <c r="D197" s="77"/>
      <c r="E197" s="77"/>
      <c r="F197" s="77"/>
      <c r="G197" s="77"/>
      <c r="H197" s="77"/>
      <c r="I197" s="77"/>
      <c r="J197" s="77"/>
      <c r="K197" s="77"/>
      <c r="L197" s="77"/>
      <c r="M197" s="77"/>
      <c r="N197" s="77"/>
      <c r="O197" s="77"/>
      <c r="P197" s="77"/>
      <c r="Q197" s="77"/>
      <c r="R197" s="77"/>
      <c r="S197" s="77"/>
      <c r="T197" s="77"/>
      <c r="U197" s="77"/>
      <c r="V197" s="77"/>
      <c r="W197" s="77"/>
      <c r="X197" s="77"/>
      <c r="Y197" s="77"/>
      <c r="Z197" s="77"/>
      <c r="AA197" s="77"/>
      <c r="AB197" s="77"/>
    </row>
    <row r="198" ht="15.75" x14ac:dyDescent="0.25">
      <c r="A198" s="77"/>
      <c r="B198" s="135"/>
      <c r="C198" s="77"/>
      <c r="D198" s="77"/>
      <c r="E198" s="77"/>
      <c r="F198" s="77"/>
      <c r="G198" s="77"/>
      <c r="H198" s="77"/>
      <c r="I198" s="77"/>
      <c r="J198" s="77"/>
      <c r="K198" s="77"/>
      <c r="L198" s="77"/>
      <c r="M198" s="77"/>
      <c r="N198" s="77"/>
      <c r="O198" s="77"/>
      <c r="P198" s="77"/>
      <c r="Q198" s="77"/>
      <c r="R198" s="77"/>
      <c r="S198" s="77"/>
      <c r="T198" s="77"/>
      <c r="U198" s="77"/>
      <c r="V198" s="77"/>
      <c r="W198" s="77"/>
      <c r="X198" s="77"/>
      <c r="Y198" s="77"/>
      <c r="Z198" s="77"/>
      <c r="AA198" s="77"/>
      <c r="AB198" s="77"/>
    </row>
    <row r="199" ht="15.75" x14ac:dyDescent="0.25">
      <c r="A199" s="77"/>
      <c r="B199" s="135"/>
      <c r="C199" s="77"/>
      <c r="D199" s="77"/>
      <c r="E199" s="77"/>
      <c r="F199" s="77"/>
      <c r="G199" s="77"/>
      <c r="H199" s="77"/>
      <c r="I199" s="77"/>
      <c r="J199" s="77"/>
      <c r="K199" s="77"/>
      <c r="L199" s="77"/>
      <c r="M199" s="77"/>
      <c r="N199" s="77"/>
      <c r="O199" s="77"/>
      <c r="P199" s="77"/>
      <c r="Q199" s="77"/>
      <c r="R199" s="77"/>
      <c r="S199" s="77"/>
      <c r="T199" s="77"/>
      <c r="U199" s="77"/>
      <c r="V199" s="77"/>
      <c r="W199" s="77"/>
      <c r="X199" s="77"/>
      <c r="Y199" s="77"/>
      <c r="Z199" s="77"/>
      <c r="AA199" s="77"/>
      <c r="AB199" s="77"/>
    </row>
    <row r="200" ht="15.75" x14ac:dyDescent="0.25">
      <c r="A200" s="77"/>
      <c r="B200" s="135"/>
      <c r="C200" s="77"/>
      <c r="D200" s="77"/>
      <c r="E200" s="77"/>
      <c r="F200" s="77"/>
      <c r="G200" s="77"/>
      <c r="H200" s="77"/>
      <c r="I200" s="77"/>
      <c r="J200" s="77"/>
      <c r="K200" s="77"/>
      <c r="L200" s="77"/>
      <c r="M200" s="77"/>
      <c r="N200" s="77"/>
      <c r="O200" s="77"/>
      <c r="P200" s="77"/>
      <c r="Q200" s="77"/>
      <c r="R200" s="77"/>
      <c r="S200" s="77"/>
      <c r="T200" s="77"/>
      <c r="U200" s="77"/>
      <c r="V200" s="77"/>
      <c r="W200" s="77"/>
      <c r="X200" s="77"/>
      <c r="Y200" s="77"/>
      <c r="Z200" s="77"/>
      <c r="AA200" s="77"/>
      <c r="AB200" s="77"/>
    </row>
    <row r="201" ht="15.75" x14ac:dyDescent="0.25">
      <c r="A201" s="77"/>
      <c r="B201" s="135"/>
      <c r="C201" s="77"/>
      <c r="D201" s="77"/>
      <c r="E201" s="77"/>
      <c r="F201" s="77"/>
      <c r="G201" s="77"/>
      <c r="H201" s="77"/>
      <c r="I201" s="77"/>
      <c r="J201" s="77"/>
      <c r="K201" s="77"/>
      <c r="L201" s="77"/>
      <c r="M201" s="77"/>
      <c r="N201" s="77"/>
      <c r="O201" s="77"/>
      <c r="P201" s="77"/>
      <c r="Q201" s="77"/>
      <c r="R201" s="77"/>
      <c r="S201" s="77"/>
      <c r="T201" s="77"/>
      <c r="U201" s="77"/>
      <c r="V201" s="77"/>
      <c r="W201" s="77"/>
      <c r="X201" s="77"/>
      <c r="Y201" s="77"/>
      <c r="Z201" s="77"/>
      <c r="AA201" s="77"/>
      <c r="AB201" s="77"/>
    </row>
    <row r="202" ht="15.75" x14ac:dyDescent="0.25">
      <c r="A202" s="77"/>
      <c r="B202" s="135"/>
      <c r="C202" s="77"/>
      <c r="D202" s="77"/>
      <c r="E202" s="77"/>
      <c r="F202" s="77"/>
      <c r="G202" s="77"/>
      <c r="H202" s="77"/>
      <c r="I202" s="77"/>
      <c r="J202" s="77"/>
      <c r="K202" s="77"/>
      <c r="L202" s="77"/>
      <c r="M202" s="77"/>
      <c r="N202" s="77"/>
      <c r="O202" s="77"/>
      <c r="P202" s="77"/>
      <c r="Q202" s="77"/>
      <c r="R202" s="77"/>
      <c r="S202" s="77"/>
      <c r="T202" s="77"/>
      <c r="U202" s="77"/>
      <c r="V202" s="77"/>
      <c r="W202" s="77"/>
      <c r="X202" s="77"/>
      <c r="Y202" s="77"/>
      <c r="Z202" s="77"/>
      <c r="AA202" s="77"/>
      <c r="AB202" s="77"/>
    </row>
    <row r="203" ht="15.75" x14ac:dyDescent="0.25">
      <c r="A203" s="77"/>
      <c r="B203" s="135"/>
      <c r="C203" s="77"/>
      <c r="D203" s="77"/>
      <c r="E203" s="77"/>
      <c r="F203" s="77"/>
      <c r="G203" s="77"/>
      <c r="H203" s="77"/>
      <c r="I203" s="77"/>
      <c r="J203" s="77"/>
      <c r="K203" s="77"/>
      <c r="L203" s="77"/>
      <c r="M203" s="77"/>
      <c r="N203" s="77"/>
      <c r="O203" s="77"/>
      <c r="P203" s="77"/>
      <c r="Q203" s="77"/>
      <c r="R203" s="77"/>
      <c r="S203" s="77"/>
      <c r="T203" s="77"/>
      <c r="U203" s="77"/>
      <c r="V203" s="77"/>
      <c r="W203" s="77"/>
      <c r="X203" s="77"/>
      <c r="Y203" s="77"/>
      <c r="Z203" s="77"/>
      <c r="AA203" s="77"/>
      <c r="AB203" s="77"/>
    </row>
    <row r="204" ht="15.75" x14ac:dyDescent="0.25">
      <c r="A204" s="77"/>
      <c r="B204" s="135"/>
      <c r="C204" s="77"/>
      <c r="D204" s="77"/>
      <c r="E204" s="77"/>
      <c r="F204" s="77"/>
      <c r="G204" s="77"/>
      <c r="H204" s="77"/>
      <c r="I204" s="77"/>
      <c r="J204" s="77"/>
      <c r="K204" s="77"/>
      <c r="L204" s="77"/>
      <c r="M204" s="77"/>
      <c r="N204" s="77"/>
      <c r="O204" s="77"/>
      <c r="P204" s="77"/>
      <c r="Q204" s="77"/>
      <c r="R204" s="77"/>
      <c r="S204" s="77"/>
      <c r="T204" s="77"/>
      <c r="U204" s="77"/>
      <c r="V204" s="77"/>
      <c r="W204" s="77"/>
      <c r="X204" s="77"/>
      <c r="Y204" s="77"/>
      <c r="Z204" s="77"/>
      <c r="AA204" s="77"/>
      <c r="AB204" s="77"/>
    </row>
    <row r="205" ht="15.75" x14ac:dyDescent="0.25">
      <c r="A205" s="77"/>
      <c r="B205" s="135"/>
      <c r="C205" s="77"/>
      <c r="D205" s="77"/>
      <c r="E205" s="77"/>
      <c r="F205" s="77"/>
      <c r="G205" s="77"/>
      <c r="H205" s="77"/>
      <c r="I205" s="77"/>
      <c r="J205" s="77"/>
      <c r="K205" s="77"/>
      <c r="L205" s="77"/>
      <c r="M205" s="77"/>
      <c r="N205" s="77"/>
      <c r="O205" s="77"/>
      <c r="P205" s="77"/>
      <c r="Q205" s="77"/>
      <c r="R205" s="77"/>
      <c r="S205" s="77"/>
      <c r="T205" s="77"/>
      <c r="U205" s="77"/>
      <c r="V205" s="77"/>
      <c r="W205" s="77"/>
      <c r="X205" s="77"/>
      <c r="Y205" s="77"/>
      <c r="Z205" s="77"/>
      <c r="AA205" s="77"/>
      <c r="AB205" s="77"/>
    </row>
    <row r="206" ht="15.75" x14ac:dyDescent="0.25">
      <c r="A206" s="77"/>
      <c r="B206" s="135"/>
      <c r="C206" s="77"/>
      <c r="D206" s="77"/>
      <c r="E206" s="77"/>
      <c r="F206" s="77"/>
      <c r="G206" s="77"/>
      <c r="H206" s="77"/>
      <c r="I206" s="77"/>
      <c r="J206" s="77"/>
      <c r="K206" s="77"/>
      <c r="L206" s="77"/>
      <c r="M206" s="77"/>
      <c r="N206" s="77"/>
      <c r="O206" s="77"/>
      <c r="P206" s="77"/>
      <c r="Q206" s="77"/>
      <c r="R206" s="77"/>
      <c r="S206" s="77"/>
      <c r="T206" s="77"/>
      <c r="U206" s="77"/>
      <c r="V206" s="77"/>
      <c r="W206" s="77"/>
      <c r="X206" s="77"/>
      <c r="Y206" s="77"/>
      <c r="Z206" s="77"/>
      <c r="AA206" s="77"/>
      <c r="AB206" s="77"/>
    </row>
    <row r="207" ht="15.75" x14ac:dyDescent="0.25">
      <c r="A207" s="77"/>
      <c r="B207" s="135"/>
      <c r="C207" s="77"/>
      <c r="D207" s="77"/>
      <c r="E207" s="77"/>
      <c r="F207" s="77"/>
      <c r="G207" s="77"/>
      <c r="H207" s="77"/>
      <c r="I207" s="77"/>
      <c r="J207" s="77"/>
      <c r="K207" s="77"/>
      <c r="L207" s="77"/>
      <c r="M207" s="77"/>
      <c r="N207" s="77"/>
      <c r="O207" s="77"/>
      <c r="P207" s="77"/>
      <c r="Q207" s="77"/>
      <c r="R207" s="77"/>
      <c r="S207" s="77"/>
      <c r="T207" s="77"/>
      <c r="U207" s="77"/>
      <c r="V207" s="77"/>
      <c r="W207" s="77"/>
      <c r="X207" s="77"/>
      <c r="Y207" s="77"/>
      <c r="Z207" s="77"/>
      <c r="AA207" s="77"/>
      <c r="AB207" s="77"/>
    </row>
    <row r="208" ht="15.75" x14ac:dyDescent="0.25">
      <c r="A208" s="77"/>
      <c r="B208" s="135"/>
      <c r="C208" s="77"/>
      <c r="D208" s="77"/>
      <c r="E208" s="77"/>
      <c r="F208" s="77"/>
      <c r="G208" s="77"/>
      <c r="H208" s="77"/>
      <c r="I208" s="77"/>
      <c r="J208" s="77"/>
      <c r="K208" s="77"/>
      <c r="L208" s="77"/>
      <c r="M208" s="77"/>
      <c r="N208" s="77"/>
      <c r="O208" s="77"/>
      <c r="P208" s="77"/>
      <c r="Q208" s="77"/>
      <c r="R208" s="77"/>
      <c r="S208" s="77"/>
      <c r="T208" s="77"/>
      <c r="U208" s="77"/>
      <c r="V208" s="77"/>
      <c r="W208" s="77"/>
      <c r="X208" s="77"/>
      <c r="Y208" s="77"/>
      <c r="Z208" s="77"/>
      <c r="AA208" s="77"/>
      <c r="AB208" s="77"/>
    </row>
    <row r="209" ht="15.75" x14ac:dyDescent="0.25">
      <c r="A209" s="77"/>
      <c r="B209" s="135"/>
      <c r="C209" s="77"/>
      <c r="D209" s="77"/>
      <c r="E209" s="77"/>
      <c r="F209" s="77"/>
      <c r="G209" s="77"/>
      <c r="H209" s="77"/>
      <c r="I209" s="77"/>
      <c r="J209" s="77"/>
      <c r="K209" s="77"/>
      <c r="L209" s="77"/>
      <c r="M209" s="77"/>
      <c r="N209" s="77"/>
      <c r="O209" s="77"/>
      <c r="P209" s="77"/>
      <c r="Q209" s="77"/>
      <c r="R209" s="77"/>
      <c r="S209" s="77"/>
      <c r="T209" s="77"/>
      <c r="U209" s="77"/>
      <c r="V209" s="77"/>
      <c r="W209" s="77"/>
      <c r="X209" s="77"/>
      <c r="Y209" s="77"/>
      <c r="Z209" s="77"/>
      <c r="AA209" s="77"/>
      <c r="AB209" s="77"/>
    </row>
    <row r="210" ht="15.75" x14ac:dyDescent="0.25">
      <c r="A210" s="77"/>
      <c r="B210" s="135"/>
      <c r="C210" s="77"/>
      <c r="D210" s="77"/>
      <c r="E210" s="77"/>
      <c r="F210" s="77"/>
      <c r="G210" s="77"/>
      <c r="H210" s="77"/>
      <c r="I210" s="77"/>
      <c r="J210" s="77"/>
      <c r="K210" s="77"/>
      <c r="L210" s="77"/>
      <c r="M210" s="77"/>
      <c r="N210" s="77"/>
      <c r="O210" s="77"/>
      <c r="P210" s="77"/>
      <c r="Q210" s="77"/>
      <c r="R210" s="77"/>
      <c r="S210" s="77"/>
      <c r="T210" s="77"/>
      <c r="U210" s="77"/>
      <c r="V210" s="77"/>
      <c r="W210" s="77"/>
      <c r="X210" s="77"/>
      <c r="Y210" s="77"/>
      <c r="Z210" s="77"/>
      <c r="AA210" s="77"/>
      <c r="AB210" s="77"/>
    </row>
    <row r="211" ht="15.75" x14ac:dyDescent="0.25">
      <c r="A211" s="77"/>
      <c r="B211" s="135"/>
      <c r="C211" s="77"/>
      <c r="D211" s="77"/>
      <c r="E211" s="77"/>
      <c r="F211" s="77"/>
      <c r="G211" s="77"/>
      <c r="H211" s="77"/>
      <c r="I211" s="77"/>
      <c r="J211" s="77"/>
      <c r="K211" s="77"/>
      <c r="L211" s="77"/>
      <c r="M211" s="77"/>
      <c r="N211" s="77"/>
      <c r="O211" s="77"/>
      <c r="P211" s="77"/>
      <c r="Q211" s="77"/>
      <c r="R211" s="77"/>
      <c r="S211" s="77"/>
      <c r="T211" s="77"/>
      <c r="U211" s="77"/>
      <c r="V211" s="77"/>
      <c r="W211" s="77"/>
      <c r="X211" s="77"/>
      <c r="Y211" s="77"/>
      <c r="Z211" s="77"/>
      <c r="AA211" s="77"/>
      <c r="AB211" s="77"/>
    </row>
    <row r="212" ht="15.75" x14ac:dyDescent="0.25">
      <c r="A212" s="77"/>
      <c r="B212" s="135"/>
      <c r="C212" s="77"/>
      <c r="D212" s="77"/>
      <c r="E212" s="77"/>
      <c r="F212" s="77"/>
      <c r="G212" s="77"/>
      <c r="H212" s="77"/>
      <c r="I212" s="77"/>
      <c r="J212" s="77"/>
      <c r="K212" s="77"/>
      <c r="L212" s="77"/>
      <c r="M212" s="77"/>
      <c r="N212" s="77"/>
      <c r="O212" s="77"/>
      <c r="P212" s="77"/>
      <c r="Q212" s="77"/>
      <c r="R212" s="77"/>
      <c r="S212" s="77"/>
      <c r="T212" s="77"/>
      <c r="U212" s="77"/>
      <c r="V212" s="77"/>
      <c r="W212" s="77"/>
      <c r="X212" s="77"/>
      <c r="Y212" s="77"/>
      <c r="Z212" s="77"/>
      <c r="AA212" s="77"/>
      <c r="AB212" s="77"/>
    </row>
    <row r="213" ht="15.75" x14ac:dyDescent="0.25">
      <c r="A213" s="77"/>
      <c r="B213" s="135"/>
      <c r="C213" s="77"/>
      <c r="D213" s="77"/>
      <c r="E213" s="77"/>
      <c r="F213" s="77"/>
      <c r="G213" s="77"/>
      <c r="H213" s="77"/>
      <c r="I213" s="77"/>
      <c r="J213" s="77"/>
      <c r="K213" s="77"/>
      <c r="L213" s="77"/>
      <c r="M213" s="77"/>
      <c r="N213" s="77"/>
      <c r="O213" s="77"/>
      <c r="P213" s="77"/>
      <c r="Q213" s="77"/>
      <c r="R213" s="77"/>
      <c r="S213" s="77"/>
      <c r="T213" s="77"/>
      <c r="U213" s="77"/>
      <c r="V213" s="77"/>
      <c r="W213" s="77"/>
      <c r="X213" s="77"/>
      <c r="Y213" s="77"/>
      <c r="Z213" s="77"/>
      <c r="AA213" s="77"/>
      <c r="AB213" s="77"/>
    </row>
    <row r="214" ht="15.75" x14ac:dyDescent="0.25">
      <c r="A214" s="77"/>
      <c r="B214" s="135"/>
      <c r="C214" s="77"/>
      <c r="D214" s="77"/>
      <c r="E214" s="77"/>
      <c r="F214" s="77"/>
      <c r="G214" s="77"/>
      <c r="H214" s="77"/>
      <c r="I214" s="77"/>
      <c r="J214" s="77"/>
      <c r="K214" s="77"/>
      <c r="L214" s="77"/>
      <c r="M214" s="77"/>
      <c r="N214" s="77"/>
      <c r="O214" s="77"/>
      <c r="P214" s="77"/>
      <c r="Q214" s="77"/>
      <c r="R214" s="77"/>
      <c r="S214" s="77"/>
      <c r="T214" s="77"/>
      <c r="U214" s="77"/>
      <c r="V214" s="77"/>
      <c r="W214" s="77"/>
      <c r="X214" s="77"/>
      <c r="Y214" s="77"/>
      <c r="Z214" s="77"/>
      <c r="AA214" s="77"/>
      <c r="AB214" s="77"/>
    </row>
    <row r="215" ht="15.75" x14ac:dyDescent="0.25">
      <c r="A215" s="77"/>
      <c r="B215" s="135"/>
      <c r="C215" s="77"/>
      <c r="D215" s="77"/>
      <c r="E215" s="77"/>
      <c r="F215" s="77"/>
      <c r="G215" s="77"/>
      <c r="H215" s="77"/>
      <c r="I215" s="77"/>
      <c r="J215" s="77"/>
      <c r="K215" s="77"/>
      <c r="L215" s="77"/>
      <c r="M215" s="77"/>
      <c r="N215" s="77"/>
      <c r="O215" s="77"/>
      <c r="P215" s="77"/>
      <c r="Q215" s="77"/>
      <c r="R215" s="77"/>
      <c r="S215" s="77"/>
      <c r="T215" s="77"/>
      <c r="U215" s="77"/>
      <c r="V215" s="77"/>
      <c r="W215" s="77"/>
      <c r="X215" s="77"/>
      <c r="Y215" s="77"/>
      <c r="Z215" s="77"/>
      <c r="AA215" s="77"/>
      <c r="AB215" s="77"/>
    </row>
    <row r="216" ht="15.75" x14ac:dyDescent="0.25">
      <c r="A216" s="77"/>
      <c r="B216" s="135"/>
      <c r="C216" s="77"/>
      <c r="D216" s="77"/>
      <c r="E216" s="77"/>
      <c r="F216" s="77"/>
      <c r="G216" s="77"/>
      <c r="H216" s="77"/>
      <c r="I216" s="77"/>
      <c r="J216" s="77"/>
      <c r="K216" s="77"/>
      <c r="L216" s="77"/>
      <c r="M216" s="77"/>
      <c r="N216" s="77"/>
      <c r="O216" s="77"/>
      <c r="P216" s="77"/>
      <c r="Q216" s="77"/>
      <c r="R216" s="77"/>
      <c r="S216" s="77"/>
      <c r="T216" s="77"/>
      <c r="U216" s="77"/>
      <c r="V216" s="77"/>
      <c r="W216" s="77"/>
      <c r="X216" s="77"/>
      <c r="Y216" s="77"/>
      <c r="Z216" s="77"/>
      <c r="AA216" s="77"/>
      <c r="AB216" s="77"/>
    </row>
    <row r="217" ht="15.75" x14ac:dyDescent="0.25">
      <c r="A217" s="77"/>
      <c r="B217" s="135"/>
      <c r="C217" s="77"/>
      <c r="D217" s="77"/>
      <c r="E217" s="77"/>
      <c r="F217" s="77"/>
      <c r="G217" s="77"/>
      <c r="H217" s="77"/>
      <c r="I217" s="77"/>
      <c r="J217" s="77"/>
      <c r="K217" s="77"/>
      <c r="L217" s="77"/>
      <c r="M217" s="77"/>
      <c r="N217" s="77"/>
      <c r="O217" s="77"/>
      <c r="P217" s="77"/>
      <c r="Q217" s="77"/>
      <c r="R217" s="77"/>
      <c r="S217" s="77"/>
      <c r="T217" s="77"/>
      <c r="U217" s="77"/>
      <c r="V217" s="77"/>
      <c r="W217" s="77"/>
      <c r="X217" s="77"/>
      <c r="Y217" s="77"/>
      <c r="Z217" s="77"/>
      <c r="AA217" s="77"/>
      <c r="AB217" s="77"/>
    </row>
    <row r="218" ht="15.75" x14ac:dyDescent="0.25">
      <c r="A218" s="77"/>
      <c r="B218" s="135"/>
      <c r="C218" s="77"/>
      <c r="D218" s="77"/>
      <c r="E218" s="77"/>
      <c r="F218" s="77"/>
      <c r="G218" s="77"/>
      <c r="H218" s="77"/>
      <c r="I218" s="77"/>
      <c r="J218" s="77"/>
      <c r="K218" s="77"/>
      <c r="L218" s="77"/>
      <c r="M218" s="77"/>
      <c r="N218" s="77"/>
      <c r="O218" s="77"/>
      <c r="P218" s="77"/>
      <c r="Q218" s="77"/>
      <c r="R218" s="77"/>
      <c r="S218" s="77"/>
      <c r="T218" s="77"/>
      <c r="U218" s="77"/>
      <c r="V218" s="77"/>
      <c r="W218" s="77"/>
      <c r="X218" s="77"/>
      <c r="Y218" s="77"/>
      <c r="Z218" s="77"/>
      <c r="AA218" s="77"/>
      <c r="AB218" s="77"/>
    </row>
    <row r="219" ht="15.75" x14ac:dyDescent="0.25">
      <c r="A219" s="77"/>
      <c r="B219" s="135"/>
      <c r="C219" s="77"/>
      <c r="D219" s="77"/>
      <c r="E219" s="77"/>
      <c r="F219" s="77"/>
      <c r="G219" s="77"/>
      <c r="H219" s="77"/>
      <c r="I219" s="77"/>
      <c r="J219" s="77"/>
      <c r="K219" s="77"/>
      <c r="L219" s="77"/>
      <c r="M219" s="77"/>
      <c r="N219" s="77"/>
      <c r="O219" s="77"/>
      <c r="P219" s="77"/>
      <c r="Q219" s="77"/>
      <c r="R219" s="77"/>
      <c r="S219" s="77"/>
      <c r="T219" s="77"/>
      <c r="U219" s="77"/>
      <c r="V219" s="77"/>
      <c r="W219" s="77"/>
      <c r="X219" s="77"/>
      <c r="Y219" s="77"/>
      <c r="Z219" s="77"/>
      <c r="AA219" s="77"/>
      <c r="AB219" s="77"/>
    </row>
    <row r="220" ht="15.75" x14ac:dyDescent="0.25">
      <c r="A220" s="77"/>
      <c r="B220" s="135"/>
      <c r="C220" s="77"/>
      <c r="D220" s="77"/>
      <c r="E220" s="77"/>
      <c r="F220" s="77"/>
      <c r="G220" s="77"/>
      <c r="H220" s="77"/>
      <c r="I220" s="77"/>
      <c r="J220" s="77"/>
      <c r="K220" s="77"/>
      <c r="L220" s="77"/>
      <c r="M220" s="77"/>
      <c r="N220" s="77"/>
      <c r="O220" s="77"/>
      <c r="P220" s="77"/>
      <c r="Q220" s="77"/>
      <c r="R220" s="77"/>
      <c r="S220" s="77"/>
      <c r="T220" s="77"/>
      <c r="U220" s="77"/>
      <c r="V220" s="77"/>
      <c r="W220" s="77"/>
      <c r="X220" s="77"/>
      <c r="Y220" s="77"/>
      <c r="Z220" s="77"/>
      <c r="AA220" s="77"/>
      <c r="AB220" s="77"/>
    </row>
    <row r="221" ht="15.75" x14ac:dyDescent="0.25">
      <c r="A221" s="77"/>
      <c r="B221" s="135"/>
      <c r="C221" s="77"/>
      <c r="D221" s="77"/>
      <c r="E221" s="77"/>
      <c r="F221" s="77"/>
      <c r="G221" s="77"/>
      <c r="H221" s="77"/>
      <c r="I221" s="77"/>
      <c r="J221" s="77"/>
      <c r="K221" s="77"/>
      <c r="L221" s="77"/>
      <c r="M221" s="77"/>
      <c r="N221" s="77"/>
      <c r="O221" s="77"/>
      <c r="P221" s="77"/>
      <c r="Q221" s="77"/>
      <c r="R221" s="77"/>
      <c r="S221" s="77"/>
      <c r="T221" s="77"/>
      <c r="U221" s="77"/>
      <c r="V221" s="77"/>
      <c r="W221" s="77"/>
      <c r="X221" s="77"/>
      <c r="Y221" s="77"/>
      <c r="Z221" s="77"/>
      <c r="AA221" s="77"/>
      <c r="AB221" s="77"/>
    </row>
    <row r="222" ht="15.75" x14ac:dyDescent="0.25">
      <c r="A222" s="77"/>
      <c r="B222" s="135"/>
      <c r="C222" s="77"/>
      <c r="D222" s="77"/>
      <c r="E222" s="77"/>
      <c r="F222" s="77"/>
      <c r="G222" s="77"/>
      <c r="H222" s="77"/>
      <c r="I222" s="77"/>
      <c r="J222" s="77"/>
      <c r="K222" s="77"/>
      <c r="L222" s="77"/>
      <c r="M222" s="77"/>
      <c r="N222" s="77"/>
      <c r="O222" s="77"/>
      <c r="P222" s="77"/>
      <c r="Q222" s="77"/>
      <c r="R222" s="77"/>
      <c r="S222" s="77"/>
      <c r="T222" s="77"/>
      <c r="U222" s="77"/>
      <c r="V222" s="77"/>
      <c r="W222" s="77"/>
      <c r="X222" s="77"/>
      <c r="Y222" s="77"/>
      <c r="Z222" s="77"/>
      <c r="AA222" s="77"/>
      <c r="AB222" s="77"/>
    </row>
    <row r="223" ht="15.75" x14ac:dyDescent="0.25">
      <c r="A223" s="77"/>
      <c r="B223" s="135"/>
      <c r="C223" s="77"/>
      <c r="D223" s="77"/>
      <c r="E223" s="77"/>
      <c r="F223" s="77"/>
      <c r="G223" s="77"/>
      <c r="H223" s="77"/>
      <c r="I223" s="77"/>
      <c r="J223" s="77"/>
      <c r="K223" s="77"/>
      <c r="L223" s="77"/>
      <c r="M223" s="77"/>
      <c r="N223" s="77"/>
      <c r="O223" s="77"/>
      <c r="P223" s="77"/>
      <c r="Q223" s="77"/>
      <c r="R223" s="77"/>
      <c r="S223" s="77"/>
      <c r="T223" s="77"/>
      <c r="U223" s="77"/>
      <c r="V223" s="77"/>
      <c r="W223" s="77"/>
      <c r="X223" s="77"/>
      <c r="Y223" s="77"/>
      <c r="Z223" s="77"/>
      <c r="AA223" s="77"/>
      <c r="AB223" s="77"/>
    </row>
    <row r="224" ht="15.75" x14ac:dyDescent="0.25">
      <c r="A224" s="77"/>
      <c r="B224" s="135"/>
      <c r="C224" s="77"/>
      <c r="D224" s="77"/>
      <c r="E224" s="77"/>
      <c r="F224" s="77"/>
      <c r="G224" s="77"/>
      <c r="H224" s="77"/>
      <c r="I224" s="77"/>
      <c r="J224" s="77"/>
      <c r="K224" s="77"/>
      <c r="L224" s="77"/>
      <c r="M224" s="77"/>
      <c r="N224" s="77"/>
      <c r="O224" s="77"/>
      <c r="P224" s="77"/>
      <c r="Q224" s="77"/>
      <c r="R224" s="77"/>
      <c r="S224" s="77"/>
      <c r="T224" s="77"/>
      <c r="U224" s="77"/>
      <c r="V224" s="77"/>
      <c r="W224" s="77"/>
      <c r="X224" s="77"/>
      <c r="Y224" s="77"/>
      <c r="Z224" s="77"/>
      <c r="AA224" s="77"/>
      <c r="AB224" s="77"/>
    </row>
    <row r="225" ht="15.75" x14ac:dyDescent="0.25">
      <c r="A225" s="77"/>
      <c r="B225" s="135"/>
      <c r="C225" s="77"/>
      <c r="D225" s="77"/>
      <c r="E225" s="77"/>
      <c r="F225" s="77"/>
      <c r="G225" s="77"/>
      <c r="H225" s="77"/>
      <c r="I225" s="77"/>
      <c r="J225" s="77"/>
      <c r="K225" s="77"/>
      <c r="L225" s="77"/>
      <c r="M225" s="77"/>
      <c r="N225" s="77"/>
      <c r="O225" s="77"/>
      <c r="P225" s="77"/>
      <c r="Q225" s="77"/>
      <c r="R225" s="77"/>
      <c r="S225" s="77"/>
      <c r="T225" s="77"/>
      <c r="U225" s="77"/>
      <c r="V225" s="77"/>
      <c r="W225" s="77"/>
      <c r="X225" s="77"/>
      <c r="Y225" s="77"/>
      <c r="Z225" s="77"/>
      <c r="AA225" s="77"/>
      <c r="AB225" s="77"/>
    </row>
    <row r="226" ht="15.75" x14ac:dyDescent="0.25">
      <c r="A226" s="77"/>
      <c r="B226" s="135"/>
      <c r="C226" s="77"/>
      <c r="D226" s="77"/>
      <c r="E226" s="77"/>
      <c r="F226" s="77"/>
      <c r="G226" s="77"/>
      <c r="H226" s="77"/>
      <c r="I226" s="77"/>
      <c r="J226" s="77"/>
      <c r="K226" s="77"/>
      <c r="L226" s="77"/>
      <c r="M226" s="77"/>
      <c r="N226" s="77"/>
      <c r="O226" s="77"/>
      <c r="P226" s="77"/>
      <c r="Q226" s="77"/>
      <c r="R226" s="77"/>
      <c r="S226" s="77"/>
      <c r="T226" s="77"/>
      <c r="U226" s="77"/>
      <c r="V226" s="77"/>
      <c r="W226" s="77"/>
      <c r="X226" s="77"/>
      <c r="Y226" s="77"/>
      <c r="Z226" s="77"/>
      <c r="AA226" s="77"/>
      <c r="AB226" s="77"/>
    </row>
    <row r="227" ht="15.75" x14ac:dyDescent="0.25">
      <c r="A227" s="77"/>
      <c r="B227" s="135"/>
      <c r="C227" s="77"/>
      <c r="D227" s="77"/>
      <c r="E227" s="77"/>
      <c r="F227" s="77"/>
      <c r="G227" s="77"/>
      <c r="H227" s="77"/>
      <c r="I227" s="77"/>
      <c r="J227" s="77"/>
      <c r="K227" s="77"/>
      <c r="L227" s="77"/>
      <c r="M227" s="77"/>
      <c r="N227" s="77"/>
      <c r="O227" s="77"/>
      <c r="P227" s="77"/>
      <c r="Q227" s="77"/>
      <c r="R227" s="77"/>
      <c r="S227" s="77"/>
      <c r="T227" s="77"/>
      <c r="U227" s="77"/>
      <c r="V227" s="77"/>
      <c r="W227" s="77"/>
      <c r="X227" s="77"/>
      <c r="Y227" s="77"/>
      <c r="Z227" s="77"/>
      <c r="AA227" s="77"/>
      <c r="AB227" s="77"/>
    </row>
    <row r="228" ht="15.75" x14ac:dyDescent="0.25">
      <c r="A228" s="77"/>
      <c r="B228" s="135"/>
      <c r="C228" s="77"/>
      <c r="D228" s="77"/>
      <c r="E228" s="77"/>
      <c r="F228" s="77"/>
      <c r="G228" s="77"/>
      <c r="H228" s="77"/>
      <c r="I228" s="77"/>
      <c r="J228" s="77"/>
      <c r="K228" s="77"/>
      <c r="L228" s="77"/>
      <c r="M228" s="77"/>
      <c r="N228" s="77"/>
      <c r="O228" s="77"/>
      <c r="P228" s="77"/>
      <c r="Q228" s="77"/>
      <c r="R228" s="77"/>
      <c r="S228" s="77"/>
      <c r="T228" s="77"/>
      <c r="U228" s="77"/>
      <c r="V228" s="77"/>
      <c r="W228" s="77"/>
      <c r="X228" s="77"/>
      <c r="Y228" s="77"/>
      <c r="Z228" s="77"/>
      <c r="AA228" s="77"/>
      <c r="AB228" s="77"/>
    </row>
    <row r="229" ht="15.75" x14ac:dyDescent="0.25">
      <c r="A229" s="77"/>
      <c r="B229" s="135"/>
      <c r="C229" s="77"/>
      <c r="D229" s="77"/>
      <c r="E229" s="77"/>
      <c r="F229" s="77"/>
      <c r="G229" s="77"/>
      <c r="H229" s="77"/>
      <c r="I229" s="77"/>
      <c r="J229" s="77"/>
      <c r="K229" s="77"/>
      <c r="L229" s="77"/>
      <c r="M229" s="77"/>
      <c r="N229" s="77"/>
      <c r="O229" s="77"/>
      <c r="P229" s="77"/>
      <c r="Q229" s="77"/>
      <c r="R229" s="77"/>
      <c r="S229" s="77"/>
      <c r="T229" s="77"/>
      <c r="U229" s="77"/>
      <c r="V229" s="77"/>
      <c r="W229" s="77"/>
      <c r="X229" s="77"/>
      <c r="Y229" s="77"/>
      <c r="Z229" s="77"/>
      <c r="AA229" s="77"/>
      <c r="AB229" s="77"/>
    </row>
    <row r="230" ht="15.75" x14ac:dyDescent="0.25">
      <c r="A230" s="77"/>
      <c r="B230" s="135"/>
      <c r="C230" s="77"/>
      <c r="D230" s="77"/>
      <c r="E230" s="77"/>
      <c r="F230" s="77"/>
      <c r="G230" s="77"/>
      <c r="H230" s="77"/>
      <c r="I230" s="77"/>
      <c r="J230" s="77"/>
      <c r="K230" s="77"/>
      <c r="L230" s="77"/>
      <c r="M230" s="77"/>
      <c r="N230" s="77"/>
      <c r="O230" s="77"/>
      <c r="P230" s="77"/>
      <c r="Q230" s="77"/>
      <c r="R230" s="77"/>
      <c r="S230" s="77"/>
      <c r="T230" s="77"/>
      <c r="U230" s="77"/>
      <c r="V230" s="77"/>
      <c r="W230" s="77"/>
      <c r="X230" s="77"/>
      <c r="Y230" s="77"/>
      <c r="Z230" s="77"/>
      <c r="AA230" s="77"/>
      <c r="AB230" s="77"/>
    </row>
    <row r="231" ht="15.75" x14ac:dyDescent="0.25">
      <c r="A231" s="77"/>
      <c r="B231" s="135"/>
      <c r="C231" s="77"/>
      <c r="D231" s="77"/>
      <c r="E231" s="77"/>
      <c r="F231" s="77"/>
      <c r="G231" s="77"/>
      <c r="H231" s="77"/>
      <c r="I231" s="77"/>
      <c r="J231" s="77"/>
      <c r="K231" s="77"/>
      <c r="L231" s="77"/>
      <c r="M231" s="77"/>
      <c r="N231" s="77"/>
      <c r="O231" s="77"/>
      <c r="P231" s="77"/>
      <c r="Q231" s="77"/>
      <c r="R231" s="77"/>
      <c r="S231" s="77"/>
      <c r="T231" s="77"/>
      <c r="U231" s="77"/>
      <c r="V231" s="77"/>
      <c r="W231" s="77"/>
      <c r="X231" s="77"/>
      <c r="Y231" s="77"/>
      <c r="Z231" s="77"/>
      <c r="AA231" s="77"/>
      <c r="AB231" s="77"/>
    </row>
    <row r="232" ht="15.75" x14ac:dyDescent="0.25">
      <c r="A232" s="77"/>
      <c r="B232" s="135"/>
      <c r="C232" s="77"/>
      <c r="D232" s="77"/>
      <c r="E232" s="77"/>
      <c r="F232" s="77"/>
      <c r="G232" s="77"/>
      <c r="H232" s="77"/>
      <c r="I232" s="77"/>
      <c r="J232" s="77"/>
      <c r="K232" s="77"/>
      <c r="L232" s="77"/>
      <c r="M232" s="77"/>
      <c r="N232" s="77"/>
      <c r="O232" s="77"/>
      <c r="P232" s="77"/>
      <c r="Q232" s="77"/>
      <c r="R232" s="77"/>
      <c r="S232" s="77"/>
      <c r="T232" s="77"/>
      <c r="U232" s="77"/>
      <c r="V232" s="77"/>
      <c r="W232" s="77"/>
      <c r="X232" s="77"/>
      <c r="Y232" s="77"/>
      <c r="Z232" s="77"/>
      <c r="AA232" s="77"/>
      <c r="AB232" s="77"/>
    </row>
    <row r="233" ht="15.75" x14ac:dyDescent="0.25">
      <c r="A233" s="77"/>
      <c r="B233" s="135"/>
      <c r="C233" s="77"/>
      <c r="D233" s="77"/>
      <c r="E233" s="77"/>
      <c r="F233" s="77"/>
      <c r="G233" s="77"/>
      <c r="H233" s="77"/>
      <c r="I233" s="77"/>
      <c r="J233" s="77"/>
      <c r="K233" s="77"/>
      <c r="L233" s="77"/>
      <c r="M233" s="77"/>
      <c r="N233" s="77"/>
      <c r="O233" s="77"/>
      <c r="P233" s="77"/>
      <c r="Q233" s="77"/>
      <c r="R233" s="77"/>
      <c r="S233" s="77"/>
      <c r="T233" s="77"/>
      <c r="U233" s="77"/>
      <c r="V233" s="77"/>
      <c r="W233" s="77"/>
      <c r="X233" s="77"/>
      <c r="Y233" s="77"/>
      <c r="Z233" s="77"/>
      <c r="AA233" s="77"/>
    </row>
    <row r="234" ht="15.75" x14ac:dyDescent="0.25">
      <c r="A234" s="77"/>
      <c r="B234" s="135"/>
      <c r="C234" s="77"/>
      <c r="D234" s="77"/>
      <c r="E234" s="77"/>
      <c r="F234" s="77"/>
      <c r="G234" s="77"/>
      <c r="H234" s="77"/>
      <c r="I234" s="77"/>
      <c r="J234" s="77"/>
      <c r="K234" s="77"/>
      <c r="L234" s="77"/>
      <c r="M234" s="77"/>
      <c r="N234" s="77"/>
      <c r="O234" s="77"/>
      <c r="P234" s="77"/>
      <c r="Q234" s="77"/>
      <c r="R234" s="77"/>
      <c r="S234" s="77"/>
      <c r="T234" s="77"/>
      <c r="U234" s="77"/>
      <c r="V234" s="77"/>
      <c r="W234" s="77"/>
      <c r="X234" s="77"/>
      <c r="Y234" s="77"/>
      <c r="Z234" s="77"/>
      <c r="AA234" s="77"/>
    </row>
    <row r="235" ht="15.75" x14ac:dyDescent="0.25">
      <c r="A235" s="77"/>
      <c r="B235" s="135"/>
      <c r="C235" s="77"/>
      <c r="D235" s="77"/>
      <c r="E235" s="77"/>
      <c r="F235" s="77"/>
      <c r="G235" s="77"/>
      <c r="H235" s="77"/>
      <c r="I235" s="77"/>
      <c r="J235" s="77"/>
      <c r="K235" s="77"/>
      <c r="L235" s="77"/>
      <c r="M235" s="77"/>
      <c r="N235" s="77"/>
      <c r="O235" s="77"/>
      <c r="P235" s="77"/>
      <c r="Q235" s="77"/>
      <c r="R235" s="77"/>
      <c r="S235" s="77"/>
      <c r="T235" s="77"/>
      <c r="U235" s="77"/>
      <c r="V235" s="77"/>
      <c r="W235" s="77"/>
      <c r="X235" s="77"/>
      <c r="Y235" s="77"/>
      <c r="Z235" s="77"/>
      <c r="AA235" s="77"/>
    </row>
    <row r="236" ht="15.75" x14ac:dyDescent="0.25">
      <c r="A236" s="77"/>
      <c r="B236" s="135"/>
      <c r="C236" s="77"/>
      <c r="D236" s="77"/>
      <c r="E236" s="77"/>
      <c r="F236" s="77"/>
      <c r="G236" s="77"/>
      <c r="H236" s="77"/>
      <c r="I236" s="77"/>
      <c r="J236" s="77"/>
      <c r="K236" s="77"/>
      <c r="L236" s="77"/>
      <c r="M236" s="77"/>
      <c r="N236" s="77"/>
      <c r="O236" s="77"/>
      <c r="P236" s="77"/>
      <c r="Q236" s="77"/>
      <c r="R236" s="77"/>
      <c r="S236" s="77"/>
      <c r="T236" s="77"/>
      <c r="U236" s="77"/>
      <c r="V236" s="77"/>
      <c r="W236" s="77"/>
      <c r="X236" s="77"/>
      <c r="Y236" s="77"/>
      <c r="Z236" s="77"/>
      <c r="AA236" s="77"/>
    </row>
    <row r="237" ht="15.75" x14ac:dyDescent="0.25">
      <c r="A237" s="77"/>
      <c r="B237" s="135"/>
      <c r="C237" s="77"/>
      <c r="D237" s="77"/>
      <c r="E237" s="77"/>
      <c r="F237" s="77"/>
      <c r="G237" s="77"/>
      <c r="H237" s="77"/>
      <c r="I237" s="77"/>
      <c r="J237" s="77"/>
      <c r="K237" s="77"/>
      <c r="L237" s="77"/>
      <c r="M237" s="77"/>
      <c r="N237" s="77"/>
      <c r="O237" s="77"/>
      <c r="P237" s="77"/>
      <c r="Q237" s="77"/>
      <c r="R237" s="77"/>
      <c r="S237" s="77"/>
      <c r="T237" s="77"/>
      <c r="U237" s="77"/>
      <c r="V237" s="77"/>
      <c r="W237" s="77"/>
      <c r="X237" s="77"/>
      <c r="Y237" s="77"/>
      <c r="Z237" s="77"/>
      <c r="AA237" s="77"/>
    </row>
    <row r="238" ht="15.75" x14ac:dyDescent="0.25">
      <c r="A238" s="77"/>
      <c r="B238" s="135"/>
      <c r="C238" s="77"/>
      <c r="D238" s="77"/>
      <c r="E238" s="77"/>
      <c r="F238" s="77"/>
      <c r="G238" s="77"/>
      <c r="H238" s="77"/>
      <c r="I238" s="77"/>
      <c r="J238" s="77"/>
      <c r="K238" s="77"/>
      <c r="L238" s="77"/>
      <c r="M238" s="77"/>
      <c r="N238" s="77"/>
      <c r="O238" s="77"/>
      <c r="P238" s="77"/>
      <c r="Q238" s="77"/>
      <c r="R238" s="77"/>
      <c r="S238" s="77"/>
      <c r="T238" s="77"/>
      <c r="U238" s="77"/>
      <c r="V238" s="77"/>
      <c r="W238" s="77"/>
      <c r="X238" s="77"/>
      <c r="Y238" s="77"/>
      <c r="Z238" s="77"/>
      <c r="AA238" s="77"/>
    </row>
    <row r="239" ht="15.75" x14ac:dyDescent="0.25">
      <c r="A239" s="77"/>
      <c r="B239" s="135"/>
      <c r="C239" s="77"/>
      <c r="D239" s="77"/>
      <c r="E239" s="77"/>
      <c r="F239" s="77"/>
      <c r="G239" s="77"/>
      <c r="H239" s="77"/>
      <c r="I239" s="77"/>
      <c r="J239" s="77"/>
      <c r="K239" s="77"/>
      <c r="L239" s="77"/>
      <c r="M239" s="77"/>
      <c r="N239" s="77"/>
      <c r="O239" s="77"/>
      <c r="P239" s="77"/>
      <c r="Q239" s="77"/>
      <c r="R239" s="77"/>
      <c r="S239" s="77"/>
      <c r="T239" s="77"/>
      <c r="U239" s="77"/>
      <c r="V239" s="77"/>
      <c r="W239" s="77"/>
      <c r="X239" s="77"/>
      <c r="Y239" s="77"/>
      <c r="Z239" s="77"/>
      <c r="AA239" s="77"/>
    </row>
    <row r="240" ht="15.75" x14ac:dyDescent="0.25">
      <c r="A240" s="77"/>
      <c r="B240" s="135"/>
      <c r="C240" s="77"/>
      <c r="D240" s="77"/>
      <c r="E240" s="77"/>
      <c r="F240" s="77"/>
      <c r="G240" s="77"/>
      <c r="H240" s="77"/>
      <c r="I240" s="77"/>
      <c r="J240" s="77"/>
      <c r="K240" s="77"/>
      <c r="L240" s="77"/>
      <c r="M240" s="77"/>
      <c r="N240" s="77"/>
      <c r="O240" s="77"/>
      <c r="P240" s="77"/>
      <c r="Q240" s="77"/>
      <c r="R240" s="77"/>
      <c r="S240" s="77"/>
      <c r="T240" s="77"/>
      <c r="U240" s="77"/>
      <c r="V240" s="77"/>
      <c r="W240" s="77"/>
      <c r="X240" s="77"/>
      <c r="Y240" s="77"/>
      <c r="Z240" s="77"/>
      <c r="AA240" s="77"/>
    </row>
    <row r="241" ht="15.75" x14ac:dyDescent="0.25">
      <c r="A241" s="77"/>
      <c r="B241" s="135"/>
      <c r="C241" s="77"/>
      <c r="D241" s="77"/>
      <c r="E241" s="77"/>
      <c r="F241" s="77"/>
      <c r="G241" s="77"/>
      <c r="H241" s="77"/>
      <c r="I241" s="77"/>
      <c r="J241" s="77"/>
      <c r="K241" s="77"/>
      <c r="L241" s="77"/>
      <c r="M241" s="77"/>
      <c r="N241" s="77"/>
      <c r="O241" s="77"/>
      <c r="P241" s="77"/>
      <c r="Q241" s="77"/>
      <c r="R241" s="77"/>
      <c r="S241" s="77"/>
      <c r="T241" s="77"/>
      <c r="U241" s="77"/>
      <c r="V241" s="77"/>
      <c r="W241" s="77"/>
      <c r="X241" s="77"/>
      <c r="Y241" s="77"/>
      <c r="Z241" s="77"/>
      <c r="AA241" s="77"/>
    </row>
    <row r="242" ht="15.75" x14ac:dyDescent="0.25">
      <c r="A242" s="77"/>
      <c r="B242" s="135"/>
      <c r="C242" s="77"/>
      <c r="D242" s="77"/>
      <c r="E242" s="77"/>
      <c r="F242" s="77"/>
      <c r="G242" s="77"/>
      <c r="H242" s="77"/>
      <c r="I242" s="77"/>
      <c r="J242" s="77"/>
      <c r="K242" s="77"/>
      <c r="L242" s="77"/>
      <c r="M242" s="77"/>
      <c r="N242" s="77"/>
      <c r="O242" s="77"/>
      <c r="P242" s="77"/>
      <c r="Q242" s="77"/>
      <c r="R242" s="77"/>
      <c r="S242" s="77"/>
      <c r="T242" s="77"/>
      <c r="U242" s="77"/>
      <c r="V242" s="77"/>
      <c r="W242" s="77"/>
      <c r="X242" s="77"/>
      <c r="Y242" s="77"/>
      <c r="Z242" s="77"/>
      <c r="AA242" s="77"/>
    </row>
    <row r="243" ht="15.75" x14ac:dyDescent="0.25">
      <c r="A243" s="77"/>
      <c r="B243" s="135"/>
      <c r="C243" s="77"/>
      <c r="D243" s="77"/>
      <c r="E243" s="77"/>
      <c r="F243" s="77"/>
      <c r="G243" s="77"/>
      <c r="H243" s="77"/>
      <c r="I243" s="77"/>
      <c r="J243" s="77"/>
      <c r="K243" s="77"/>
      <c r="L243" s="77"/>
      <c r="M243" s="77"/>
      <c r="N243" s="77"/>
      <c r="O243" s="77"/>
      <c r="P243" s="77"/>
      <c r="Q243" s="77"/>
      <c r="R243" s="77"/>
      <c r="S243" s="77"/>
      <c r="T243" s="77"/>
      <c r="U243" s="77"/>
      <c r="V243" s="77"/>
      <c r="W243" s="77"/>
      <c r="X243" s="77"/>
      <c r="Y243" s="77"/>
      <c r="Z243" s="77"/>
      <c r="AA243" s="77"/>
    </row>
    <row r="244" ht="15.75" x14ac:dyDescent="0.25">
      <c r="A244" s="77"/>
      <c r="B244" s="135"/>
      <c r="C244" s="77"/>
      <c r="D244" s="77"/>
      <c r="E244" s="77"/>
      <c r="F244" s="77"/>
      <c r="G244" s="77"/>
      <c r="H244" s="77"/>
      <c r="I244" s="77"/>
      <c r="J244" s="77"/>
      <c r="K244" s="77"/>
      <c r="L244" s="77"/>
      <c r="M244" s="77"/>
      <c r="N244" s="77"/>
      <c r="O244" s="77"/>
      <c r="P244" s="77"/>
      <c r="Q244" s="77"/>
      <c r="R244" s="77"/>
      <c r="S244" s="77"/>
      <c r="T244" s="77"/>
      <c r="U244" s="77"/>
      <c r="V244" s="77"/>
      <c r="W244" s="77"/>
      <c r="X244" s="77"/>
      <c r="Y244" s="77"/>
      <c r="Z244" s="77"/>
      <c r="AA244" s="77"/>
    </row>
    <row r="245" ht="15.75" x14ac:dyDescent="0.25">
      <c r="A245" s="77"/>
      <c r="B245" s="135"/>
      <c r="C245" s="77"/>
      <c r="D245" s="77"/>
      <c r="E245" s="77"/>
      <c r="F245" s="77"/>
      <c r="G245" s="77"/>
      <c r="H245" s="77"/>
      <c r="I245" s="77"/>
      <c r="J245" s="77"/>
      <c r="K245" s="77"/>
      <c r="L245" s="77"/>
      <c r="M245" s="77"/>
      <c r="N245" s="77"/>
      <c r="O245" s="77"/>
      <c r="P245" s="77"/>
      <c r="Q245" s="77"/>
      <c r="R245" s="77"/>
      <c r="S245" s="77"/>
      <c r="T245" s="77"/>
      <c r="U245" s="77"/>
      <c r="V245" s="77"/>
      <c r="W245" s="77"/>
      <c r="X245" s="77"/>
      <c r="Y245" s="77"/>
      <c r="Z245" s="77"/>
      <c r="AA245" s="77"/>
    </row>
    <row r="246" ht="15.75" x14ac:dyDescent="0.25">
      <c r="A246" s="77"/>
      <c r="B246" s="135"/>
      <c r="C246" s="77"/>
      <c r="D246" s="77"/>
      <c r="E246" s="77"/>
      <c r="F246" s="77"/>
      <c r="G246" s="77"/>
      <c r="H246" s="77"/>
      <c r="I246" s="77"/>
      <c r="J246" s="77"/>
      <c r="K246" s="77"/>
      <c r="L246" s="77"/>
      <c r="M246" s="77"/>
      <c r="N246" s="77"/>
      <c r="O246" s="77"/>
      <c r="P246" s="77"/>
      <c r="Q246" s="77"/>
      <c r="R246" s="77"/>
      <c r="S246" s="77"/>
      <c r="T246" s="77"/>
      <c r="U246" s="77"/>
      <c r="V246" s="77"/>
      <c r="W246" s="77"/>
      <c r="X246" s="77"/>
      <c r="Y246" s="77"/>
      <c r="Z246" s="77"/>
      <c r="AA246" s="77"/>
    </row>
    <row r="247" ht="15.75" x14ac:dyDescent="0.25">
      <c r="A247" s="77"/>
      <c r="B247" s="135"/>
      <c r="C247" s="77"/>
      <c r="D247" s="77"/>
      <c r="E247" s="77"/>
      <c r="F247" s="77"/>
      <c r="G247" s="77"/>
      <c r="H247" s="77"/>
      <c r="I247" s="77"/>
      <c r="J247" s="77"/>
      <c r="K247" s="77"/>
      <c r="L247" s="77"/>
      <c r="M247" s="77"/>
      <c r="N247" s="77"/>
      <c r="O247" s="77"/>
      <c r="P247" s="77"/>
      <c r="Q247" s="77"/>
      <c r="R247" s="77"/>
      <c r="S247" s="77"/>
      <c r="T247" s="77"/>
      <c r="U247" s="77"/>
      <c r="V247" s="77"/>
      <c r="W247" s="77"/>
      <c r="X247" s="77"/>
      <c r="Y247" s="77"/>
      <c r="Z247" s="77"/>
      <c r="AA247" s="77"/>
    </row>
    <row r="248" ht="15.75" x14ac:dyDescent="0.25">
      <c r="A248" s="77"/>
      <c r="B248" s="135"/>
      <c r="C248" s="77"/>
      <c r="D248" s="77"/>
      <c r="E248" s="77"/>
      <c r="F248" s="77"/>
      <c r="G248" s="77"/>
      <c r="H248" s="77"/>
      <c r="I248" s="77"/>
      <c r="J248" s="77"/>
      <c r="K248" s="77"/>
      <c r="L248" s="77"/>
      <c r="M248" s="77"/>
      <c r="N248" s="77"/>
      <c r="O248" s="77"/>
      <c r="P248" s="77"/>
      <c r="Q248" s="77"/>
      <c r="R248" s="77"/>
      <c r="S248" s="77"/>
      <c r="T248" s="77"/>
      <c r="U248" s="77"/>
      <c r="V248" s="77"/>
      <c r="W248" s="77"/>
      <c r="X248" s="77"/>
      <c r="Y248" s="77"/>
      <c r="Z248" s="77"/>
      <c r="AA248" s="77"/>
    </row>
    <row r="249" ht="15.75" x14ac:dyDescent="0.25">
      <c r="A249" s="77"/>
      <c r="B249" s="135"/>
      <c r="C249" s="77"/>
      <c r="D249" s="77"/>
      <c r="E249" s="77"/>
      <c r="F249" s="77"/>
      <c r="G249" s="77"/>
      <c r="H249" s="77"/>
      <c r="I249" s="77"/>
      <c r="J249" s="77"/>
      <c r="K249" s="77"/>
      <c r="L249" s="77"/>
      <c r="M249" s="77"/>
      <c r="N249" s="77"/>
      <c r="O249" s="77"/>
      <c r="P249" s="77"/>
      <c r="Q249" s="77"/>
      <c r="R249" s="77"/>
      <c r="S249" s="77"/>
      <c r="T249" s="77"/>
      <c r="U249" s="77"/>
      <c r="V249" s="77"/>
      <c r="W249" s="77"/>
      <c r="X249" s="77"/>
      <c r="Y249" s="77"/>
      <c r="Z249" s="77"/>
      <c r="AA249" s="77"/>
    </row>
    <row r="250" ht="15.75" x14ac:dyDescent="0.25">
      <c r="A250" s="77"/>
      <c r="B250" s="135"/>
      <c r="C250" s="77"/>
      <c r="D250" s="77"/>
      <c r="E250" s="77"/>
      <c r="F250" s="77"/>
      <c r="G250" s="77"/>
      <c r="H250" s="77"/>
      <c r="I250" s="77"/>
      <c r="J250" s="77"/>
      <c r="K250" s="77"/>
      <c r="L250" s="77"/>
      <c r="M250" s="77"/>
      <c r="N250" s="77"/>
      <c r="O250" s="77"/>
      <c r="P250" s="77"/>
      <c r="Q250" s="77"/>
      <c r="R250" s="77"/>
      <c r="S250" s="77"/>
      <c r="T250" s="77"/>
      <c r="U250" s="77"/>
      <c r="V250" s="77"/>
      <c r="W250" s="77"/>
      <c r="X250" s="77"/>
      <c r="Y250" s="77"/>
      <c r="Z250" s="77"/>
      <c r="AA250" s="77"/>
    </row>
    <row r="251" ht="15.75" x14ac:dyDescent="0.25">
      <c r="A251" s="77"/>
      <c r="B251" s="135"/>
      <c r="C251" s="77"/>
      <c r="D251" s="77"/>
      <c r="E251" s="77"/>
      <c r="F251" s="77"/>
      <c r="G251" s="77"/>
      <c r="H251" s="77"/>
      <c r="I251" s="77"/>
      <c r="J251" s="77"/>
      <c r="K251" s="77"/>
      <c r="L251" s="77"/>
      <c r="M251" s="77"/>
      <c r="N251" s="77"/>
      <c r="O251" s="77"/>
      <c r="P251" s="77"/>
      <c r="Q251" s="77"/>
      <c r="R251" s="77"/>
      <c r="S251" s="77"/>
      <c r="T251" s="77"/>
      <c r="U251" s="77"/>
      <c r="V251" s="77"/>
      <c r="W251" s="77"/>
      <c r="X251" s="77"/>
      <c r="Y251" s="77"/>
      <c r="Z251" s="77"/>
      <c r="AA251" s="77"/>
    </row>
    <row r="252" ht="15.75" x14ac:dyDescent="0.25">
      <c r="A252" s="77"/>
      <c r="B252" s="135"/>
      <c r="C252" s="77"/>
      <c r="D252" s="77"/>
      <c r="E252" s="77"/>
      <c r="F252" s="77"/>
      <c r="G252" s="77"/>
      <c r="H252" s="77"/>
      <c r="I252" s="77"/>
      <c r="J252" s="77"/>
      <c r="K252" s="77"/>
      <c r="L252" s="77"/>
      <c r="M252" s="77"/>
      <c r="N252" s="77"/>
      <c r="O252" s="77"/>
      <c r="P252" s="77"/>
      <c r="Q252" s="77"/>
      <c r="R252" s="77"/>
      <c r="S252" s="77"/>
      <c r="T252" s="77"/>
      <c r="U252" s="77"/>
      <c r="V252" s="77"/>
      <c r="W252" s="77"/>
      <c r="X252" s="77"/>
      <c r="Y252" s="77"/>
      <c r="Z252" s="77"/>
      <c r="AA252" s="77"/>
    </row>
    <row r="253" ht="15.75" x14ac:dyDescent="0.25">
      <c r="A253" s="77"/>
      <c r="B253" s="135"/>
      <c r="C253" s="77"/>
      <c r="D253" s="77"/>
      <c r="E253" s="77"/>
      <c r="F253" s="77"/>
      <c r="G253" s="77"/>
      <c r="H253" s="77"/>
      <c r="I253" s="77"/>
      <c r="J253" s="77"/>
      <c r="K253" s="77"/>
      <c r="L253" s="77"/>
      <c r="M253" s="77"/>
      <c r="N253" s="77"/>
      <c r="O253" s="77"/>
      <c r="P253" s="77"/>
      <c r="Q253" s="77"/>
      <c r="R253" s="77"/>
      <c r="S253" s="77"/>
      <c r="T253" s="77"/>
      <c r="U253" s="77"/>
      <c r="V253" s="77"/>
      <c r="W253" s="77"/>
      <c r="X253" s="77"/>
      <c r="Y253" s="77"/>
      <c r="Z253" s="77"/>
      <c r="AA253" s="77"/>
    </row>
    <row r="254" ht="15.75" x14ac:dyDescent="0.25">
      <c r="A254" s="77"/>
      <c r="B254" s="135"/>
      <c r="C254" s="77"/>
      <c r="D254" s="77"/>
      <c r="E254" s="77"/>
      <c r="F254" s="77"/>
      <c r="G254" s="77"/>
      <c r="H254" s="77"/>
      <c r="I254" s="77"/>
      <c r="J254" s="77"/>
      <c r="K254" s="77"/>
      <c r="L254" s="77"/>
      <c r="M254" s="77"/>
      <c r="N254" s="77"/>
      <c r="O254" s="77"/>
      <c r="P254" s="77"/>
      <c r="Q254" s="77"/>
      <c r="R254" s="77"/>
      <c r="S254" s="77"/>
      <c r="T254" s="77"/>
      <c r="U254" s="77"/>
      <c r="V254" s="77"/>
      <c r="W254" s="77"/>
      <c r="X254" s="77"/>
      <c r="Y254" s="77"/>
      <c r="Z254" s="77"/>
      <c r="AA254" s="77"/>
    </row>
    <row r="255" ht="15.75" x14ac:dyDescent="0.25">
      <c r="A255" s="77"/>
      <c r="B255" s="135"/>
      <c r="C255" s="77"/>
      <c r="D255" s="77"/>
      <c r="E255" s="77"/>
      <c r="F255" s="77"/>
      <c r="G255" s="77"/>
      <c r="H255" s="77"/>
      <c r="I255" s="77"/>
      <c r="J255" s="77"/>
      <c r="K255" s="77"/>
      <c r="L255" s="77"/>
      <c r="M255" s="77"/>
      <c r="N255" s="77"/>
      <c r="O255" s="77"/>
      <c r="P255" s="77"/>
      <c r="Q255" s="77"/>
      <c r="R255" s="77"/>
      <c r="S255" s="77"/>
      <c r="T255" s="77"/>
      <c r="U255" s="77"/>
      <c r="V255" s="77"/>
      <c r="W255" s="77"/>
      <c r="X255" s="77"/>
      <c r="Y255" s="77"/>
      <c r="Z255" s="77"/>
      <c r="AA255" s="77"/>
    </row>
    <row r="256" ht="15.75" x14ac:dyDescent="0.25">
      <c r="A256" s="77"/>
      <c r="B256" s="135"/>
      <c r="C256" s="77"/>
      <c r="D256" s="77"/>
      <c r="E256" s="77"/>
      <c r="F256" s="77"/>
      <c r="G256" s="77"/>
      <c r="H256" s="77"/>
      <c r="I256" s="77"/>
      <c r="J256" s="77"/>
      <c r="K256" s="77"/>
      <c r="L256" s="77"/>
      <c r="M256" s="77"/>
      <c r="N256" s="77"/>
      <c r="O256" s="77"/>
      <c r="P256" s="77"/>
      <c r="Q256" s="77"/>
      <c r="R256" s="77"/>
      <c r="S256" s="77"/>
      <c r="T256" s="77"/>
      <c r="U256" s="77"/>
      <c r="V256" s="77"/>
      <c r="W256" s="77"/>
      <c r="X256" s="77"/>
      <c r="Y256" s="77"/>
      <c r="Z256" s="77"/>
      <c r="AA256" s="77"/>
    </row>
    <row r="257" ht="15.75" x14ac:dyDescent="0.25">
      <c r="A257" s="77"/>
      <c r="B257" s="135"/>
      <c r="C257" s="77"/>
      <c r="D257" s="77"/>
      <c r="E257" s="77"/>
      <c r="F257" s="77"/>
      <c r="G257" s="77"/>
      <c r="H257" s="77"/>
      <c r="I257" s="77"/>
      <c r="J257" s="77"/>
      <c r="K257" s="77"/>
      <c r="L257" s="77"/>
      <c r="M257" s="77"/>
      <c r="N257" s="77"/>
      <c r="O257" s="77"/>
      <c r="P257" s="77"/>
      <c r="Q257" s="77"/>
      <c r="R257" s="77"/>
      <c r="S257" s="77"/>
      <c r="T257" s="77"/>
      <c r="U257" s="77"/>
      <c r="V257" s="77"/>
      <c r="W257" s="77"/>
      <c r="X257" s="77"/>
      <c r="Y257" s="77"/>
      <c r="Z257" s="77"/>
      <c r="AA257" s="77"/>
    </row>
    <row r="258" ht="15.75" x14ac:dyDescent="0.25">
      <c r="A258" s="77"/>
      <c r="B258" s="135"/>
      <c r="C258" s="77"/>
      <c r="D258" s="77"/>
      <c r="E258" s="77"/>
      <c r="F258" s="77"/>
      <c r="G258" s="77"/>
      <c r="H258" s="77"/>
      <c r="I258" s="77"/>
      <c r="J258" s="77"/>
      <c r="K258" s="77"/>
      <c r="L258" s="77"/>
      <c r="M258" s="77"/>
      <c r="N258" s="77"/>
      <c r="O258" s="77"/>
      <c r="P258" s="77"/>
      <c r="Q258" s="77"/>
      <c r="R258" s="77"/>
      <c r="S258" s="77"/>
      <c r="T258" s="77"/>
      <c r="U258" s="77"/>
      <c r="V258" s="77"/>
      <c r="W258" s="77"/>
      <c r="X258" s="77"/>
      <c r="Y258" s="77"/>
      <c r="Z258" s="77"/>
      <c r="AA258" s="77"/>
    </row>
    <row r="259" ht="15.75" x14ac:dyDescent="0.25">
      <c r="A259" s="77"/>
      <c r="B259" s="135"/>
      <c r="C259" s="77"/>
      <c r="D259" s="77"/>
      <c r="E259" s="77"/>
      <c r="F259" s="77"/>
      <c r="G259" s="77"/>
      <c r="H259" s="77"/>
      <c r="I259" s="77"/>
      <c r="J259" s="77"/>
      <c r="K259" s="77"/>
      <c r="L259" s="77"/>
      <c r="M259" s="77"/>
      <c r="N259" s="77"/>
      <c r="O259" s="77"/>
      <c r="P259" s="77"/>
      <c r="Q259" s="77"/>
      <c r="R259" s="77"/>
      <c r="S259" s="77"/>
      <c r="T259" s="77"/>
      <c r="U259" s="77"/>
      <c r="V259" s="77"/>
      <c r="W259" s="77"/>
      <c r="X259" s="77"/>
      <c r="Y259" s="77"/>
      <c r="Z259" s="77"/>
      <c r="AA259" s="77"/>
    </row>
    <row r="260" ht="15.75" x14ac:dyDescent="0.25">
      <c r="A260" s="77"/>
      <c r="B260" s="135"/>
      <c r="C260" s="77"/>
      <c r="D260" s="77"/>
      <c r="E260" s="77"/>
      <c r="F260" s="77"/>
      <c r="G260" s="77"/>
      <c r="H260" s="77"/>
      <c r="I260" s="77"/>
      <c r="J260" s="77"/>
      <c r="K260" s="77"/>
      <c r="L260" s="77"/>
      <c r="M260" s="77"/>
      <c r="N260" s="77"/>
      <c r="O260" s="77"/>
      <c r="P260" s="77"/>
      <c r="Q260" s="77"/>
      <c r="R260" s="77"/>
      <c r="S260" s="77"/>
      <c r="T260" s="77"/>
      <c r="U260" s="77"/>
      <c r="V260" s="77"/>
      <c r="W260" s="77"/>
      <c r="X260" s="77"/>
      <c r="Y260" s="77"/>
      <c r="Z260" s="77"/>
      <c r="AA260" s="77"/>
    </row>
    <row r="261" ht="15.75" x14ac:dyDescent="0.25">
      <c r="A261" s="77"/>
      <c r="B261" s="135"/>
      <c r="C261" s="77"/>
      <c r="D261" s="77"/>
      <c r="E261" s="77"/>
      <c r="F261" s="77"/>
      <c r="G261" s="77"/>
      <c r="H261" s="77"/>
      <c r="I261" s="77"/>
      <c r="J261" s="77"/>
      <c r="K261" s="77"/>
      <c r="L261" s="77"/>
      <c r="M261" s="77"/>
      <c r="N261" s="77"/>
      <c r="O261" s="77"/>
      <c r="P261" s="77"/>
      <c r="Q261" s="77"/>
      <c r="R261" s="77"/>
      <c r="S261" s="77"/>
      <c r="T261" s="77"/>
      <c r="U261" s="77"/>
      <c r="V261" s="77"/>
      <c r="W261" s="77"/>
      <c r="X261" s="77"/>
      <c r="Y261" s="77"/>
      <c r="Z261" s="77"/>
      <c r="AA261" s="77"/>
    </row>
    <row r="262" ht="15.75" x14ac:dyDescent="0.25">
      <c r="A262" s="77"/>
      <c r="B262" s="135"/>
      <c r="C262" s="77"/>
      <c r="D262" s="77"/>
      <c r="E262" s="77"/>
      <c r="F262" s="77"/>
      <c r="G262" s="77"/>
      <c r="H262" s="77"/>
      <c r="I262" s="77"/>
      <c r="J262" s="77"/>
      <c r="K262" s="77"/>
      <c r="L262" s="77"/>
      <c r="M262" s="77"/>
      <c r="N262" s="77"/>
      <c r="O262" s="77"/>
      <c r="P262" s="77"/>
      <c r="Q262" s="77"/>
      <c r="R262" s="77"/>
      <c r="S262" s="77"/>
      <c r="T262" s="77"/>
      <c r="U262" s="77"/>
      <c r="V262" s="77"/>
      <c r="W262" s="77"/>
      <c r="X262" s="77"/>
      <c r="Y262" s="77"/>
      <c r="Z262" s="77"/>
      <c r="AA262" s="77"/>
    </row>
    <row r="263" ht="15.75" x14ac:dyDescent="0.25">
      <c r="A263" s="77"/>
      <c r="B263" s="135"/>
      <c r="C263" s="77"/>
      <c r="D263" s="77"/>
      <c r="E263" s="77"/>
      <c r="F263" s="77"/>
      <c r="G263" s="77"/>
      <c r="H263" s="77"/>
      <c r="I263" s="77"/>
      <c r="J263" s="77"/>
      <c r="K263" s="77"/>
      <c r="L263" s="77"/>
      <c r="M263" s="77"/>
      <c r="N263" s="77"/>
      <c r="O263" s="77"/>
      <c r="P263" s="77"/>
      <c r="Q263" s="77"/>
      <c r="R263" s="77"/>
      <c r="S263" s="77"/>
      <c r="T263" s="77"/>
      <c r="U263" s="77"/>
      <c r="V263" s="77"/>
      <c r="W263" s="77"/>
      <c r="X263" s="77"/>
      <c r="Y263" s="77"/>
      <c r="Z263" s="77"/>
      <c r="AA263" s="77"/>
    </row>
    <row r="264" ht="15.75" x14ac:dyDescent="0.25">
      <c r="A264" s="77"/>
      <c r="B264" s="135"/>
      <c r="C264" s="77"/>
      <c r="D264" s="77"/>
      <c r="E264" s="77"/>
      <c r="F264" s="77"/>
      <c r="G264" s="77"/>
      <c r="H264" s="77"/>
      <c r="I264" s="77"/>
      <c r="J264" s="77"/>
      <c r="K264" s="77"/>
      <c r="L264" s="77"/>
      <c r="M264" s="77"/>
      <c r="N264" s="77"/>
      <c r="O264" s="77"/>
      <c r="P264" s="77"/>
      <c r="Q264" s="77"/>
      <c r="R264" s="77"/>
      <c r="S264" s="77"/>
      <c r="T264" s="77"/>
      <c r="U264" s="77"/>
      <c r="V264" s="77"/>
      <c r="W264" s="77"/>
      <c r="X264" s="77"/>
      <c r="Y264" s="77"/>
      <c r="Z264" s="77"/>
      <c r="AA264" s="77"/>
    </row>
    <row r="265" ht="15.75" x14ac:dyDescent="0.25">
      <c r="A265" s="77"/>
      <c r="B265" s="135"/>
      <c r="C265" s="77"/>
      <c r="D265" s="77"/>
      <c r="E265" s="77"/>
      <c r="F265" s="77"/>
      <c r="G265" s="77"/>
      <c r="H265" s="77"/>
      <c r="I265" s="77"/>
      <c r="J265" s="77"/>
      <c r="K265" s="77"/>
      <c r="L265" s="77"/>
      <c r="M265" s="77"/>
      <c r="N265" s="77"/>
      <c r="O265" s="77"/>
      <c r="P265" s="77"/>
      <c r="Q265" s="77"/>
      <c r="R265" s="77"/>
      <c r="S265" s="77"/>
      <c r="T265" s="77"/>
      <c r="U265" s="77"/>
      <c r="V265" s="77"/>
      <c r="W265" s="77"/>
      <c r="X265" s="77"/>
      <c r="Y265" s="77"/>
      <c r="Z265" s="77"/>
      <c r="AA265" s="77"/>
    </row>
    <row r="266" ht="15.75" x14ac:dyDescent="0.25">
      <c r="A266" s="77"/>
      <c r="B266" s="135"/>
      <c r="C266" s="77"/>
      <c r="D266" s="77"/>
      <c r="E266" s="77"/>
      <c r="F266" s="77"/>
      <c r="G266" s="77"/>
      <c r="H266" s="77"/>
      <c r="I266" s="77"/>
      <c r="J266" s="77"/>
      <c r="K266" s="77"/>
      <c r="L266" s="77"/>
      <c r="M266" s="77"/>
      <c r="N266" s="77"/>
      <c r="O266" s="77"/>
      <c r="P266" s="77"/>
      <c r="Q266" s="77"/>
      <c r="R266" s="77"/>
      <c r="S266" s="77"/>
      <c r="T266" s="77"/>
      <c r="U266" s="77"/>
      <c r="V266" s="77"/>
      <c r="W266" s="77"/>
      <c r="X266" s="77"/>
      <c r="Y266" s="77"/>
      <c r="Z266" s="77"/>
      <c r="AA266" s="77"/>
    </row>
    <row r="267" ht="15.75" x14ac:dyDescent="0.25">
      <c r="A267" s="77"/>
      <c r="B267" s="135"/>
      <c r="C267" s="77"/>
      <c r="D267" s="77"/>
      <c r="E267" s="77"/>
      <c r="F267" s="77"/>
      <c r="G267" s="77"/>
      <c r="H267" s="77"/>
      <c r="I267" s="77"/>
      <c r="J267" s="77"/>
      <c r="K267" s="77"/>
      <c r="L267" s="77"/>
      <c r="M267" s="77"/>
      <c r="N267" s="77"/>
      <c r="O267" s="77"/>
      <c r="P267" s="77"/>
      <c r="Q267" s="77"/>
      <c r="R267" s="77"/>
      <c r="S267" s="77"/>
      <c r="T267" s="77"/>
      <c r="U267" s="77"/>
      <c r="V267" s="77"/>
      <c r="W267" s="77"/>
      <c r="X267" s="77"/>
      <c r="Y267" s="77"/>
      <c r="Z267" s="77"/>
      <c r="AA267" s="77"/>
    </row>
    <row r="268" ht="15.75" x14ac:dyDescent="0.25">
      <c r="A268" s="77"/>
      <c r="B268" s="135"/>
      <c r="C268" s="77"/>
      <c r="D268" s="77"/>
      <c r="E268" s="77"/>
      <c r="F268" s="77"/>
      <c r="G268" s="77"/>
      <c r="H268" s="77"/>
      <c r="I268" s="77"/>
      <c r="J268" s="77"/>
      <c r="K268" s="77"/>
      <c r="L268" s="77"/>
      <c r="M268" s="77"/>
      <c r="N268" s="77"/>
      <c r="O268" s="77"/>
      <c r="P268" s="77"/>
      <c r="Q268" s="77"/>
      <c r="R268" s="77"/>
      <c r="S268" s="77"/>
      <c r="T268" s="77"/>
      <c r="U268" s="77"/>
      <c r="V268" s="77"/>
      <c r="W268" s="77"/>
      <c r="X268" s="77"/>
      <c r="Y268" s="77"/>
      <c r="Z268" s="77"/>
      <c r="AA268" s="77"/>
    </row>
    <row r="269" ht="15.75" x14ac:dyDescent="0.25">
      <c r="A269" s="77"/>
      <c r="B269" s="135"/>
      <c r="C269" s="77"/>
      <c r="D269" s="77"/>
      <c r="E269" s="77"/>
      <c r="F269" s="77"/>
      <c r="G269" s="77"/>
      <c r="H269" s="77"/>
      <c r="I269" s="77"/>
      <c r="J269" s="77"/>
      <c r="K269" s="77"/>
      <c r="L269" s="77"/>
      <c r="M269" s="77"/>
      <c r="N269" s="77"/>
      <c r="O269" s="77"/>
      <c r="P269" s="77"/>
      <c r="Q269" s="77"/>
      <c r="R269" s="77"/>
      <c r="S269" s="77"/>
      <c r="T269" s="77"/>
      <c r="U269" s="77"/>
      <c r="V269" s="77"/>
      <c r="W269" s="77"/>
      <c r="X269" s="77"/>
      <c r="Y269" s="77"/>
      <c r="Z269" s="77"/>
      <c r="AA269" s="77"/>
    </row>
    <row r="270" ht="15.75" x14ac:dyDescent="0.25">
      <c r="A270" s="77"/>
      <c r="B270" s="135"/>
      <c r="C270" s="77"/>
      <c r="D270" s="77"/>
      <c r="E270" s="77"/>
      <c r="F270" s="77"/>
      <c r="G270" s="77"/>
      <c r="H270" s="77"/>
      <c r="I270" s="77"/>
      <c r="J270" s="77"/>
      <c r="K270" s="77"/>
      <c r="L270" s="77"/>
      <c r="M270" s="77"/>
      <c r="N270" s="77"/>
      <c r="O270" s="77"/>
      <c r="P270" s="77"/>
      <c r="Q270" s="77"/>
      <c r="R270" s="77"/>
      <c r="S270" s="77"/>
      <c r="T270" s="77"/>
      <c r="U270" s="77"/>
      <c r="V270" s="77"/>
      <c r="W270" s="77"/>
      <c r="X270" s="77"/>
      <c r="Y270" s="77"/>
      <c r="Z270" s="77"/>
      <c r="AA270" s="77"/>
    </row>
    <row r="271" ht="15.75" x14ac:dyDescent="0.25">
      <c r="A271" s="77"/>
      <c r="B271" s="135"/>
      <c r="C271" s="77"/>
      <c r="D271" s="77"/>
      <c r="E271" s="77"/>
      <c r="F271" s="77"/>
      <c r="G271" s="77"/>
      <c r="H271" s="77"/>
      <c r="I271" s="77"/>
      <c r="J271" s="77"/>
      <c r="K271" s="77"/>
      <c r="L271" s="77"/>
      <c r="M271" s="77"/>
      <c r="N271" s="77"/>
      <c r="O271" s="77"/>
      <c r="P271" s="77"/>
      <c r="Q271" s="77"/>
      <c r="R271" s="77"/>
      <c r="S271" s="77"/>
      <c r="T271" s="77"/>
      <c r="U271" s="77"/>
      <c r="V271" s="77"/>
      <c r="W271" s="77"/>
      <c r="X271" s="77"/>
      <c r="Y271" s="77"/>
      <c r="Z271" s="77"/>
      <c r="AA271" s="77"/>
    </row>
    <row r="272" ht="15.75" x14ac:dyDescent="0.25">
      <c r="A272" s="77"/>
      <c r="B272" s="135"/>
      <c r="C272" s="77"/>
      <c r="D272" s="77"/>
      <c r="E272" s="77"/>
      <c r="F272" s="77"/>
      <c r="G272" s="77"/>
      <c r="H272" s="77"/>
      <c r="I272" s="77"/>
      <c r="J272" s="77"/>
      <c r="K272" s="77"/>
      <c r="L272" s="77"/>
      <c r="M272" s="77"/>
      <c r="N272" s="77"/>
      <c r="O272" s="77"/>
      <c r="P272" s="77"/>
      <c r="Q272" s="77"/>
      <c r="R272" s="77"/>
      <c r="S272" s="77"/>
      <c r="T272" s="77"/>
      <c r="U272" s="77"/>
      <c r="V272" s="77"/>
      <c r="W272" s="77"/>
      <c r="X272" s="77"/>
      <c r="Y272" s="77"/>
      <c r="Z272" s="77"/>
      <c r="AA272" s="77"/>
    </row>
    <row r="273" ht="15.75" x14ac:dyDescent="0.25">
      <c r="A273" s="77"/>
      <c r="B273" s="135"/>
      <c r="C273" s="77"/>
      <c r="D273" s="77"/>
      <c r="E273" s="77"/>
      <c r="F273" s="77"/>
      <c r="G273" s="77"/>
      <c r="H273" s="77"/>
      <c r="I273" s="77"/>
      <c r="J273" s="77"/>
      <c r="K273" s="77"/>
      <c r="L273" s="77"/>
      <c r="M273" s="77"/>
      <c r="N273" s="77"/>
      <c r="O273" s="77"/>
      <c r="P273" s="77"/>
      <c r="Q273" s="77"/>
      <c r="R273" s="77"/>
      <c r="S273" s="77"/>
      <c r="T273" s="77"/>
      <c r="U273" s="77"/>
      <c r="V273" s="77"/>
      <c r="W273" s="77"/>
      <c r="X273" s="77"/>
      <c r="Y273" s="77"/>
      <c r="Z273" s="77"/>
      <c r="AA273" s="77"/>
    </row>
    <row r="274" ht="15.75" x14ac:dyDescent="0.25">
      <c r="A274" s="77"/>
      <c r="B274" s="135"/>
      <c r="C274" s="77"/>
      <c r="D274" s="77"/>
      <c r="E274" s="77"/>
      <c r="F274" s="77"/>
      <c r="G274" s="77"/>
      <c r="H274" s="77"/>
      <c r="I274" s="77"/>
      <c r="J274" s="77"/>
      <c r="K274" s="77"/>
      <c r="L274" s="77"/>
      <c r="M274" s="77"/>
      <c r="N274" s="77"/>
      <c r="O274" s="77"/>
      <c r="P274" s="77"/>
      <c r="Q274" s="77"/>
      <c r="R274" s="77"/>
      <c r="S274" s="77"/>
      <c r="T274" s="77"/>
      <c r="U274" s="77"/>
      <c r="V274" s="77"/>
      <c r="W274" s="77"/>
      <c r="X274" s="77"/>
      <c r="Y274" s="77"/>
      <c r="Z274" s="77"/>
      <c r="AA274" s="77"/>
    </row>
    <row r="275" ht="15.75" x14ac:dyDescent="0.25">
      <c r="A275" s="77"/>
      <c r="B275" s="135"/>
      <c r="C275" s="77"/>
      <c r="D275" s="77"/>
      <c r="E275" s="77"/>
      <c r="F275" s="77"/>
      <c r="G275" s="77"/>
      <c r="H275" s="77"/>
      <c r="I275" s="77"/>
      <c r="J275" s="77"/>
      <c r="K275" s="77"/>
      <c r="L275" s="77"/>
      <c r="M275" s="77"/>
      <c r="N275" s="77"/>
      <c r="O275" s="77"/>
      <c r="P275" s="77"/>
      <c r="Q275" s="77"/>
      <c r="R275" s="77"/>
      <c r="S275" s="77"/>
      <c r="T275" s="77"/>
      <c r="U275" s="77"/>
      <c r="V275" s="77"/>
      <c r="W275" s="77"/>
      <c r="X275" s="77"/>
      <c r="Y275" s="77"/>
      <c r="Z275" s="77"/>
      <c r="AA275" s="77"/>
    </row>
    <row r="276" ht="15.75" x14ac:dyDescent="0.25">
      <c r="A276" s="77"/>
      <c r="B276" s="135"/>
      <c r="C276" s="77"/>
      <c r="D276" s="77"/>
      <c r="E276" s="77"/>
      <c r="F276" s="77"/>
      <c r="G276" s="77"/>
      <c r="H276" s="77"/>
      <c r="I276" s="77"/>
      <c r="J276" s="77"/>
      <c r="K276" s="77"/>
      <c r="L276" s="77"/>
      <c r="M276" s="77"/>
      <c r="N276" s="77"/>
      <c r="O276" s="77"/>
      <c r="P276" s="77"/>
      <c r="Q276" s="77"/>
      <c r="R276" s="77"/>
      <c r="S276" s="77"/>
      <c r="T276" s="77"/>
      <c r="U276" s="77"/>
      <c r="V276" s="77"/>
      <c r="W276" s="77"/>
      <c r="X276" s="77"/>
      <c r="Y276" s="77"/>
      <c r="Z276" s="77"/>
      <c r="AA276" s="77"/>
    </row>
    <row r="277" ht="15.75" x14ac:dyDescent="0.25">
      <c r="A277" s="77"/>
      <c r="B277" s="135"/>
      <c r="C277" s="77"/>
      <c r="D277" s="77"/>
      <c r="E277" s="77"/>
      <c r="F277" s="77"/>
      <c r="G277" s="77"/>
      <c r="H277" s="77"/>
      <c r="I277" s="77"/>
      <c r="J277" s="77"/>
      <c r="K277" s="77"/>
      <c r="L277" s="77"/>
      <c r="M277" s="77"/>
      <c r="N277" s="77"/>
      <c r="O277" s="77"/>
      <c r="P277" s="77"/>
      <c r="Q277" s="77"/>
      <c r="R277" s="77"/>
      <c r="S277" s="77"/>
      <c r="T277" s="77"/>
      <c r="U277" s="77"/>
      <c r="V277" s="77"/>
      <c r="W277" s="77"/>
      <c r="X277" s="77"/>
      <c r="Y277" s="77"/>
      <c r="Z277" s="77"/>
      <c r="AA277" s="77"/>
    </row>
    <row r="278" ht="15.75" x14ac:dyDescent="0.25">
      <c r="A278" s="77"/>
      <c r="B278" s="135"/>
      <c r="C278" s="77"/>
      <c r="D278" s="77"/>
      <c r="E278" s="77"/>
      <c r="F278" s="77"/>
      <c r="G278" s="77"/>
      <c r="H278" s="77"/>
      <c r="I278" s="77"/>
      <c r="J278" s="77"/>
      <c r="K278" s="77"/>
      <c r="L278" s="77"/>
      <c r="M278" s="77"/>
      <c r="N278" s="77"/>
      <c r="O278" s="77"/>
      <c r="P278" s="77"/>
      <c r="Q278" s="77"/>
      <c r="R278" s="77"/>
      <c r="S278" s="77"/>
      <c r="T278" s="77"/>
      <c r="U278" s="77"/>
      <c r="V278" s="77"/>
      <c r="W278" s="77"/>
      <c r="X278" s="77"/>
      <c r="Y278" s="77"/>
      <c r="Z278" s="77"/>
      <c r="AA278" s="77"/>
    </row>
    <row r="279" ht="15.75" x14ac:dyDescent="0.25">
      <c r="A279" s="77"/>
      <c r="B279" s="135"/>
      <c r="C279" s="77"/>
      <c r="D279" s="77"/>
      <c r="E279" s="77"/>
      <c r="F279" s="77"/>
      <c r="G279" s="77"/>
      <c r="H279" s="77"/>
      <c r="I279" s="77"/>
      <c r="J279" s="77"/>
      <c r="K279" s="77"/>
      <c r="L279" s="77"/>
      <c r="M279" s="77"/>
      <c r="N279" s="77"/>
      <c r="O279" s="77"/>
      <c r="P279" s="77"/>
      <c r="Q279" s="77"/>
      <c r="R279" s="77"/>
      <c r="S279" s="77"/>
      <c r="T279" s="77"/>
      <c r="U279" s="77"/>
      <c r="V279" s="77"/>
      <c r="W279" s="77"/>
      <c r="X279" s="77"/>
      <c r="Y279" s="77"/>
      <c r="Z279" s="77"/>
      <c r="AA279" s="77"/>
    </row>
    <row r="280" ht="15.75" x14ac:dyDescent="0.25">
      <c r="A280" s="77"/>
      <c r="B280" s="135"/>
      <c r="C280" s="77"/>
      <c r="D280" s="77"/>
      <c r="E280" s="77"/>
      <c r="F280" s="77"/>
      <c r="G280" s="77"/>
      <c r="H280" s="77"/>
      <c r="I280" s="77"/>
      <c r="J280" s="77"/>
      <c r="K280" s="77"/>
      <c r="L280" s="77"/>
      <c r="M280" s="77"/>
      <c r="N280" s="77"/>
      <c r="O280" s="77"/>
      <c r="P280" s="77"/>
      <c r="Q280" s="77"/>
      <c r="R280" s="77"/>
      <c r="S280" s="77"/>
      <c r="T280" s="77"/>
      <c r="U280" s="77"/>
      <c r="V280" s="77"/>
      <c r="W280" s="77"/>
      <c r="X280" s="77"/>
      <c r="Y280" s="77"/>
      <c r="Z280" s="77"/>
      <c r="AA280" s="77"/>
    </row>
    <row r="281" ht="15.75" x14ac:dyDescent="0.25">
      <c r="A281" s="77"/>
      <c r="B281" s="135"/>
      <c r="C281" s="77"/>
      <c r="D281" s="77"/>
      <c r="E281" s="77"/>
      <c r="F281" s="77"/>
      <c r="G281" s="77"/>
      <c r="H281" s="77"/>
      <c r="I281" s="77"/>
      <c r="J281" s="77"/>
      <c r="K281" s="77"/>
      <c r="L281" s="77"/>
      <c r="M281" s="77"/>
      <c r="N281" s="77"/>
      <c r="O281" s="77"/>
      <c r="P281" s="77"/>
      <c r="Q281" s="77"/>
      <c r="R281" s="77"/>
      <c r="S281" s="77"/>
      <c r="T281" s="77"/>
      <c r="U281" s="77"/>
      <c r="V281" s="77"/>
      <c r="W281" s="77"/>
      <c r="X281" s="77"/>
      <c r="Y281" s="77"/>
      <c r="Z281" s="77"/>
      <c r="AA281" s="77"/>
    </row>
    <row r="282" ht="15.75" x14ac:dyDescent="0.25">
      <c r="A282" s="77"/>
      <c r="B282" s="135"/>
      <c r="C282" s="77"/>
      <c r="D282" s="77"/>
      <c r="E282" s="77"/>
      <c r="F282" s="77"/>
      <c r="G282" s="77"/>
      <c r="H282" s="77"/>
      <c r="I282" s="77"/>
      <c r="J282" s="77"/>
      <c r="K282" s="77"/>
      <c r="L282" s="77"/>
      <c r="M282" s="77"/>
      <c r="N282" s="77"/>
      <c r="O282" s="77"/>
      <c r="P282" s="77"/>
      <c r="Q282" s="77"/>
      <c r="R282" s="77"/>
      <c r="S282" s="77"/>
      <c r="T282" s="77"/>
      <c r="U282" s="77"/>
      <c r="V282" s="77"/>
      <c r="W282" s="77"/>
      <c r="X282" s="77"/>
      <c r="Y282" s="77"/>
      <c r="Z282" s="77"/>
      <c r="AA282" s="77"/>
    </row>
    <row r="283" ht="15.75" x14ac:dyDescent="0.25">
      <c r="A283" s="77"/>
      <c r="B283" s="135"/>
      <c r="C283" s="77"/>
      <c r="D283" s="77"/>
      <c r="E283" s="77"/>
      <c r="F283" s="77"/>
      <c r="G283" s="77"/>
      <c r="H283" s="77"/>
      <c r="I283" s="77"/>
      <c r="J283" s="77"/>
      <c r="K283" s="77"/>
      <c r="L283" s="77"/>
      <c r="M283" s="77"/>
      <c r="N283" s="77"/>
      <c r="O283" s="77"/>
      <c r="P283" s="77"/>
      <c r="Q283" s="77"/>
      <c r="R283" s="77"/>
      <c r="S283" s="77"/>
      <c r="T283" s="77"/>
      <c r="U283" s="77"/>
      <c r="V283" s="77"/>
      <c r="W283" s="77"/>
      <c r="X283" s="77"/>
      <c r="Y283" s="77"/>
      <c r="Z283" s="77"/>
      <c r="AA283" s="77"/>
    </row>
    <row r="284" ht="15.75" x14ac:dyDescent="0.25">
      <c r="A284" s="77"/>
      <c r="B284" s="135"/>
      <c r="C284" s="77"/>
      <c r="D284" s="77"/>
      <c r="E284" s="77"/>
      <c r="F284" s="77"/>
      <c r="G284" s="77"/>
      <c r="H284" s="77"/>
      <c r="I284" s="77"/>
      <c r="J284" s="77"/>
      <c r="K284" s="77"/>
      <c r="L284" s="77"/>
      <c r="M284" s="77"/>
      <c r="N284" s="77"/>
      <c r="O284" s="77"/>
      <c r="P284" s="77"/>
      <c r="Q284" s="77"/>
      <c r="R284" s="77"/>
      <c r="S284" s="77"/>
      <c r="T284" s="77"/>
      <c r="U284" s="77"/>
      <c r="V284" s="77"/>
      <c r="W284" s="77"/>
      <c r="X284" s="77"/>
      <c r="Y284" s="77"/>
      <c r="Z284" s="77"/>
      <c r="AA284" s="77"/>
    </row>
    <row r="285" ht="15.75" x14ac:dyDescent="0.25">
      <c r="A285" s="77"/>
      <c r="B285" s="135"/>
      <c r="C285" s="77"/>
      <c r="D285" s="77"/>
      <c r="E285" s="77"/>
      <c r="F285" s="77"/>
      <c r="G285" s="77"/>
      <c r="H285" s="77"/>
      <c r="I285" s="77"/>
      <c r="J285" s="77"/>
      <c r="K285" s="77"/>
      <c r="L285" s="77"/>
      <c r="M285" s="77"/>
      <c r="N285" s="77"/>
      <c r="O285" s="77"/>
      <c r="P285" s="77"/>
      <c r="Q285" s="77"/>
      <c r="R285" s="77"/>
      <c r="S285" s="77"/>
      <c r="T285" s="77"/>
      <c r="U285" s="77"/>
      <c r="V285" s="77"/>
      <c r="W285" s="77"/>
      <c r="X285" s="77"/>
      <c r="Y285" s="77"/>
      <c r="Z285" s="77"/>
      <c r="AA285" s="77"/>
    </row>
    <row r="286" ht="15.75" x14ac:dyDescent="0.25">
      <c r="A286" s="77"/>
      <c r="B286" s="135"/>
      <c r="C286" s="77"/>
      <c r="D286" s="77"/>
      <c r="E286" s="77"/>
      <c r="F286" s="77"/>
      <c r="G286" s="77"/>
      <c r="H286" s="77"/>
      <c r="I286" s="77"/>
      <c r="J286" s="77"/>
      <c r="K286" s="77"/>
      <c r="L286" s="77"/>
      <c r="M286" s="77"/>
      <c r="N286" s="77"/>
      <c r="O286" s="77"/>
      <c r="P286" s="77"/>
      <c r="Q286" s="77"/>
      <c r="R286" s="77"/>
      <c r="S286" s="77"/>
      <c r="T286" s="77"/>
      <c r="U286" s="77"/>
      <c r="V286" s="77"/>
      <c r="W286" s="77"/>
      <c r="X286" s="77"/>
      <c r="Y286" s="77"/>
      <c r="Z286" s="77"/>
      <c r="AA286" s="77"/>
    </row>
    <row r="287" ht="15.75" x14ac:dyDescent="0.25">
      <c r="A287" s="77"/>
      <c r="B287" s="135"/>
      <c r="C287" s="77"/>
      <c r="D287" s="77"/>
      <c r="E287" s="77"/>
      <c r="F287" s="77"/>
      <c r="G287" s="77"/>
      <c r="H287" s="77"/>
      <c r="I287" s="77"/>
      <c r="J287" s="77"/>
      <c r="K287" s="77"/>
      <c r="L287" s="77"/>
      <c r="M287" s="77"/>
      <c r="N287" s="77"/>
      <c r="O287" s="77"/>
      <c r="P287" s="77"/>
      <c r="Q287" s="77"/>
      <c r="R287" s="77"/>
      <c r="S287" s="77"/>
      <c r="T287" s="77"/>
      <c r="U287" s="77"/>
      <c r="V287" s="77"/>
      <c r="W287" s="77"/>
      <c r="X287" s="77"/>
      <c r="Y287" s="77"/>
      <c r="Z287" s="77"/>
      <c r="AA287" s="77"/>
    </row>
    <row r="288" ht="15.75" x14ac:dyDescent="0.25">
      <c r="A288" s="77"/>
      <c r="B288" s="135"/>
      <c r="C288" s="77"/>
      <c r="D288" s="77"/>
      <c r="E288" s="77"/>
      <c r="F288" s="77"/>
      <c r="G288" s="77"/>
      <c r="H288" s="77"/>
      <c r="I288" s="77"/>
      <c r="J288" s="77"/>
      <c r="K288" s="77"/>
      <c r="L288" s="77"/>
      <c r="M288" s="77"/>
      <c r="N288" s="77"/>
      <c r="O288" s="77"/>
      <c r="P288" s="77"/>
      <c r="Q288" s="77"/>
      <c r="R288" s="77"/>
      <c r="S288" s="77"/>
      <c r="T288" s="77"/>
      <c r="U288" s="77"/>
      <c r="V288" s="77"/>
      <c r="W288" s="77"/>
      <c r="X288" s="77"/>
      <c r="Y288" s="77"/>
      <c r="Z288" s="77"/>
      <c r="AA288" s="77"/>
    </row>
    <row r="289" ht="15.75" x14ac:dyDescent="0.25">
      <c r="A289" s="77"/>
      <c r="B289" s="135"/>
      <c r="C289" s="77"/>
      <c r="D289" s="77"/>
      <c r="E289" s="77"/>
      <c r="F289" s="77"/>
      <c r="G289" s="77"/>
      <c r="H289" s="77"/>
      <c r="I289" s="77"/>
      <c r="J289" s="77"/>
      <c r="K289" s="77"/>
      <c r="L289" s="77"/>
      <c r="M289" s="77"/>
      <c r="N289" s="77"/>
      <c r="O289" s="77"/>
      <c r="P289" s="77"/>
      <c r="Q289" s="77"/>
      <c r="R289" s="77"/>
      <c r="S289" s="77"/>
      <c r="T289" s="77"/>
      <c r="U289" s="77"/>
      <c r="V289" s="77"/>
      <c r="W289" s="77"/>
      <c r="X289" s="77"/>
      <c r="Y289" s="77"/>
      <c r="Z289" s="77"/>
      <c r="AA289" s="77"/>
    </row>
    <row r="290" ht="15.75" x14ac:dyDescent="0.25">
      <c r="A290" s="77"/>
      <c r="B290" s="135"/>
      <c r="C290" s="77"/>
      <c r="D290" s="77"/>
      <c r="E290" s="77"/>
      <c r="F290" s="77"/>
      <c r="G290" s="77"/>
      <c r="H290" s="77"/>
      <c r="I290" s="77"/>
      <c r="J290" s="77"/>
      <c r="K290" s="77"/>
      <c r="L290" s="77"/>
      <c r="M290" s="77"/>
      <c r="N290" s="77"/>
      <c r="O290" s="77"/>
      <c r="P290" s="77"/>
      <c r="Q290" s="77"/>
      <c r="R290" s="77"/>
      <c r="S290" s="77"/>
      <c r="T290" s="77"/>
      <c r="U290" s="77"/>
      <c r="V290" s="77"/>
      <c r="W290" s="77"/>
      <c r="X290" s="77"/>
      <c r="Y290" s="77"/>
      <c r="Z290" s="77"/>
      <c r="AA290" s="77"/>
    </row>
    <row r="291" ht="15.75" x14ac:dyDescent="0.25">
      <c r="A291" s="77"/>
      <c r="B291" s="135"/>
      <c r="C291" s="77"/>
      <c r="D291" s="77"/>
      <c r="E291" s="77"/>
      <c r="F291" s="77"/>
      <c r="G291" s="77"/>
      <c r="H291" s="77"/>
      <c r="I291" s="77"/>
      <c r="J291" s="77"/>
      <c r="K291" s="77"/>
      <c r="L291" s="77"/>
      <c r="M291" s="77"/>
      <c r="N291" s="77"/>
      <c r="O291" s="77"/>
      <c r="P291" s="77"/>
      <c r="Q291" s="77"/>
      <c r="R291" s="77"/>
      <c r="S291" s="77"/>
      <c r="T291" s="77"/>
      <c r="U291" s="77"/>
      <c r="V291" s="77"/>
      <c r="W291" s="77"/>
      <c r="X291" s="77"/>
      <c r="Y291" s="77"/>
      <c r="Z291" s="77"/>
      <c r="AA291" s="77"/>
    </row>
    <row r="292" ht="15.75" x14ac:dyDescent="0.25">
      <c r="A292" s="77"/>
      <c r="B292" s="135"/>
      <c r="C292" s="77"/>
      <c r="D292" s="77"/>
      <c r="E292" s="77"/>
      <c r="F292" s="77"/>
      <c r="G292" s="77"/>
      <c r="H292" s="77"/>
      <c r="I292" s="77"/>
      <c r="J292" s="77"/>
      <c r="K292" s="77"/>
      <c r="L292" s="77"/>
      <c r="M292" s="77"/>
      <c r="N292" s="77"/>
      <c r="O292" s="77"/>
      <c r="P292" s="77"/>
      <c r="Q292" s="77"/>
      <c r="R292" s="77"/>
      <c r="S292" s="77"/>
      <c r="T292" s="77"/>
      <c r="U292" s="77"/>
      <c r="V292" s="77"/>
      <c r="W292" s="77"/>
      <c r="X292" s="77"/>
      <c r="Y292" s="77"/>
      <c r="Z292" s="77"/>
      <c r="AA292" s="77"/>
    </row>
    <row r="293" ht="15.75" x14ac:dyDescent="0.25">
      <c r="A293" s="77"/>
      <c r="B293" s="135"/>
      <c r="C293" s="77"/>
      <c r="D293" s="77"/>
      <c r="E293" s="77"/>
      <c r="F293" s="77"/>
      <c r="G293" s="77"/>
      <c r="H293" s="77"/>
      <c r="I293" s="77"/>
      <c r="J293" s="77"/>
      <c r="K293" s="77"/>
      <c r="L293" s="77"/>
      <c r="M293" s="77"/>
      <c r="N293" s="77"/>
      <c r="O293" s="77"/>
      <c r="P293" s="77"/>
      <c r="Q293" s="77"/>
      <c r="R293" s="77"/>
      <c r="S293" s="77"/>
      <c r="T293" s="77"/>
      <c r="U293" s="77"/>
      <c r="V293" s="77"/>
      <c r="W293" s="77"/>
      <c r="X293" s="77"/>
      <c r="Y293" s="77"/>
      <c r="Z293" s="77"/>
      <c r="AA293" s="77"/>
    </row>
    <row r="294" ht="15.75" x14ac:dyDescent="0.25">
      <c r="A294" s="77"/>
      <c r="B294" s="135"/>
      <c r="C294" s="77"/>
      <c r="D294" s="77"/>
      <c r="E294" s="77"/>
      <c r="F294" s="77"/>
      <c r="G294" s="77"/>
      <c r="H294" s="77"/>
      <c r="I294" s="77"/>
      <c r="J294" s="77"/>
      <c r="K294" s="77"/>
      <c r="L294" s="77"/>
      <c r="M294" s="77"/>
      <c r="N294" s="77"/>
      <c r="O294" s="77"/>
      <c r="P294" s="77"/>
      <c r="Q294" s="77"/>
      <c r="R294" s="77"/>
      <c r="S294" s="77"/>
      <c r="T294" s="77"/>
      <c r="U294" s="77"/>
      <c r="V294" s="77"/>
      <c r="W294" s="77"/>
      <c r="X294" s="77"/>
      <c r="Y294" s="77"/>
      <c r="Z294" s="77"/>
      <c r="AA294" s="77"/>
    </row>
    <row r="295" ht="15.75" x14ac:dyDescent="0.25">
      <c r="A295" s="77"/>
      <c r="B295" s="135"/>
      <c r="C295" s="77"/>
      <c r="D295" s="77"/>
      <c r="E295" s="77"/>
      <c r="F295" s="77"/>
      <c r="G295" s="77"/>
      <c r="H295" s="77"/>
      <c r="I295" s="77"/>
      <c r="J295" s="77"/>
      <c r="K295" s="77"/>
      <c r="L295" s="77"/>
      <c r="M295" s="77"/>
      <c r="N295" s="77"/>
      <c r="O295" s="77"/>
      <c r="P295" s="77"/>
      <c r="Q295" s="77"/>
      <c r="R295" s="77"/>
      <c r="S295" s="77"/>
      <c r="T295" s="77"/>
      <c r="U295" s="77"/>
      <c r="V295" s="77"/>
      <c r="W295" s="77"/>
      <c r="X295" s="77"/>
      <c r="Y295" s="77"/>
      <c r="Z295" s="77"/>
      <c r="AA295" s="77"/>
    </row>
    <row r="296" ht="15.75" x14ac:dyDescent="0.25">
      <c r="A296" s="77"/>
      <c r="B296" s="135"/>
      <c r="C296" s="77"/>
      <c r="D296" s="77"/>
      <c r="E296" s="77"/>
      <c r="F296" s="77"/>
      <c r="G296" s="77"/>
      <c r="H296" s="77"/>
      <c r="I296" s="77"/>
      <c r="J296" s="77"/>
      <c r="K296" s="77"/>
      <c r="L296" s="77"/>
      <c r="M296" s="77"/>
      <c r="N296" s="77"/>
      <c r="O296" s="77"/>
      <c r="P296" s="77"/>
      <c r="Q296" s="77"/>
      <c r="R296" s="77"/>
      <c r="S296" s="77"/>
      <c r="T296" s="77"/>
      <c r="U296" s="77"/>
      <c r="V296" s="77"/>
      <c r="W296" s="77"/>
      <c r="X296" s="77"/>
      <c r="Y296" s="77"/>
      <c r="Z296" s="77"/>
      <c r="AA296" s="77"/>
    </row>
    <row r="297" ht="15.75" x14ac:dyDescent="0.25">
      <c r="A297" s="77"/>
      <c r="B297" s="135"/>
      <c r="C297" s="77"/>
      <c r="D297" s="77"/>
      <c r="E297" s="77"/>
      <c r="F297" s="77"/>
      <c r="G297" s="77"/>
      <c r="H297" s="77"/>
      <c r="I297" s="77"/>
      <c r="J297" s="77"/>
      <c r="K297" s="77"/>
      <c r="L297" s="77"/>
      <c r="M297" s="77"/>
      <c r="N297" s="77"/>
      <c r="O297" s="77"/>
      <c r="P297" s="77"/>
      <c r="Q297" s="77"/>
      <c r="R297" s="77"/>
      <c r="S297" s="77"/>
      <c r="T297" s="77"/>
      <c r="U297" s="77"/>
      <c r="V297" s="77"/>
      <c r="W297" s="77"/>
      <c r="X297" s="77"/>
      <c r="Y297" s="77"/>
      <c r="Z297" s="77"/>
      <c r="AA297" s="77"/>
    </row>
    <row r="298" ht="15.75" x14ac:dyDescent="0.25">
      <c r="A298" s="77"/>
      <c r="B298" s="135"/>
      <c r="C298" s="77"/>
      <c r="D298" s="77"/>
      <c r="E298" s="77"/>
      <c r="F298" s="77"/>
      <c r="G298" s="77"/>
      <c r="H298" s="77"/>
      <c r="I298" s="77"/>
      <c r="J298" s="77"/>
      <c r="K298" s="77"/>
      <c r="L298" s="77"/>
      <c r="M298" s="77"/>
      <c r="N298" s="77"/>
      <c r="O298" s="77"/>
      <c r="P298" s="77"/>
      <c r="Q298" s="77"/>
      <c r="R298" s="77"/>
      <c r="S298" s="77"/>
      <c r="T298" s="77"/>
      <c r="U298" s="77"/>
      <c r="V298" s="77"/>
      <c r="W298" s="77"/>
      <c r="X298" s="77"/>
      <c r="Y298" s="77"/>
      <c r="Z298" s="77"/>
      <c r="AA298" s="77"/>
    </row>
    <row r="299" ht="15.75" x14ac:dyDescent="0.25">
      <c r="A299" s="77"/>
      <c r="B299" s="135"/>
      <c r="C299" s="77"/>
      <c r="D299" s="77"/>
      <c r="E299" s="77"/>
      <c r="F299" s="77"/>
      <c r="G299" s="77"/>
      <c r="H299" s="77"/>
      <c r="I299" s="77"/>
      <c r="J299" s="77"/>
      <c r="K299" s="77"/>
      <c r="L299" s="77"/>
      <c r="M299" s="77"/>
      <c r="N299" s="77"/>
      <c r="O299" s="77"/>
      <c r="P299" s="77"/>
      <c r="Q299" s="77"/>
      <c r="R299" s="77"/>
      <c r="S299" s="77"/>
      <c r="T299" s="77"/>
      <c r="U299" s="77"/>
      <c r="V299" s="77"/>
      <c r="W299" s="77"/>
      <c r="X299" s="77"/>
      <c r="Y299" s="77"/>
      <c r="Z299" s="77"/>
      <c r="AA299" s="77"/>
    </row>
    <row r="300" ht="15.75" x14ac:dyDescent="0.25">
      <c r="A300" s="77"/>
      <c r="B300" s="135"/>
      <c r="C300" s="77"/>
      <c r="D300" s="77"/>
      <c r="E300" s="77"/>
      <c r="F300" s="77"/>
      <c r="G300" s="77"/>
      <c r="H300" s="77"/>
      <c r="I300" s="77"/>
      <c r="J300" s="77"/>
      <c r="K300" s="77"/>
      <c r="L300" s="77"/>
      <c r="M300" s="77"/>
      <c r="N300" s="77"/>
      <c r="O300" s="77"/>
      <c r="P300" s="77"/>
      <c r="Q300" s="77"/>
      <c r="R300" s="77"/>
      <c r="S300" s="77"/>
      <c r="T300" s="77"/>
      <c r="U300" s="77"/>
      <c r="V300" s="77"/>
      <c r="W300" s="77"/>
      <c r="X300" s="77"/>
      <c r="Y300" s="77"/>
      <c r="Z300" s="77"/>
      <c r="AA300" s="77"/>
    </row>
    <row r="301" ht="15.75" x14ac:dyDescent="0.25">
      <c r="A301" s="77"/>
      <c r="B301" s="135"/>
      <c r="C301" s="77"/>
      <c r="D301" s="77"/>
      <c r="E301" s="77"/>
      <c r="F301" s="77"/>
      <c r="G301" s="77"/>
      <c r="H301" s="77"/>
      <c r="I301" s="77"/>
      <c r="J301" s="77"/>
      <c r="K301" s="77"/>
      <c r="L301" s="77"/>
      <c r="M301" s="77"/>
      <c r="N301" s="77"/>
      <c r="O301" s="77"/>
      <c r="P301" s="77"/>
      <c r="Q301" s="77"/>
      <c r="R301" s="77"/>
      <c r="S301" s="77"/>
      <c r="T301" s="77"/>
      <c r="U301" s="77"/>
      <c r="V301" s="77"/>
      <c r="W301" s="77"/>
      <c r="X301" s="77"/>
      <c r="Y301" s="77"/>
      <c r="Z301" s="77"/>
      <c r="AA301" s="77"/>
    </row>
    <row r="302" ht="15.75" x14ac:dyDescent="0.25">
      <c r="A302" s="77"/>
      <c r="B302" s="135"/>
      <c r="C302" s="77"/>
      <c r="D302" s="77"/>
      <c r="E302" s="77"/>
      <c r="F302" s="77"/>
      <c r="G302" s="77"/>
      <c r="H302" s="77"/>
      <c r="I302" s="77"/>
      <c r="J302" s="77"/>
      <c r="K302" s="77"/>
      <c r="L302" s="77"/>
      <c r="M302" s="77"/>
      <c r="N302" s="77"/>
      <c r="O302" s="77"/>
      <c r="P302" s="77"/>
      <c r="Q302" s="77"/>
      <c r="R302" s="77"/>
      <c r="S302" s="77"/>
      <c r="T302" s="77"/>
      <c r="U302" s="77"/>
      <c r="V302" s="77"/>
      <c r="W302" s="77"/>
      <c r="X302" s="77"/>
      <c r="Y302" s="77"/>
      <c r="Z302" s="77"/>
      <c r="AA302" s="77"/>
    </row>
    <row r="303" ht="15.75" x14ac:dyDescent="0.25">
      <c r="A303" s="77"/>
      <c r="B303" s="135"/>
      <c r="C303" s="77"/>
      <c r="D303" s="77"/>
      <c r="E303" s="77"/>
      <c r="F303" s="77"/>
      <c r="G303" s="77"/>
      <c r="H303" s="77"/>
      <c r="I303" s="77"/>
      <c r="J303" s="77"/>
      <c r="K303" s="77"/>
      <c r="L303" s="77"/>
      <c r="M303" s="77"/>
      <c r="N303" s="77"/>
      <c r="O303" s="77"/>
      <c r="P303" s="77"/>
      <c r="Q303" s="77"/>
      <c r="R303" s="77"/>
      <c r="S303" s="77"/>
      <c r="T303" s="77"/>
      <c r="U303" s="77"/>
      <c r="V303" s="77"/>
      <c r="W303" s="77"/>
      <c r="X303" s="77"/>
      <c r="Y303" s="77"/>
      <c r="Z303" s="77"/>
      <c r="AA303" s="77"/>
    </row>
    <row r="304" ht="15.75" x14ac:dyDescent="0.25">
      <c r="A304" s="77"/>
      <c r="B304" s="135"/>
      <c r="C304" s="77"/>
      <c r="D304" s="77"/>
      <c r="E304" s="77"/>
      <c r="F304" s="77"/>
      <c r="G304" s="77"/>
      <c r="H304" s="77"/>
      <c r="I304" s="77"/>
      <c r="J304" s="77"/>
      <c r="K304" s="77"/>
      <c r="L304" s="77"/>
      <c r="M304" s="77"/>
      <c r="N304" s="77"/>
      <c r="O304" s="77"/>
      <c r="P304" s="77"/>
      <c r="Q304" s="77"/>
      <c r="R304" s="77"/>
      <c r="S304" s="77"/>
      <c r="T304" s="77"/>
      <c r="U304" s="77"/>
      <c r="V304" s="77"/>
      <c r="W304" s="77"/>
      <c r="X304" s="77"/>
      <c r="Y304" s="77"/>
      <c r="Z304" s="77"/>
      <c r="AA304" s="77"/>
    </row>
    <row r="305" ht="15.75" x14ac:dyDescent="0.25">
      <c r="A305" s="77"/>
      <c r="B305" s="135"/>
      <c r="C305" s="77"/>
      <c r="D305" s="77"/>
      <c r="E305" s="77"/>
      <c r="F305" s="77"/>
      <c r="G305" s="77"/>
      <c r="H305" s="77"/>
      <c r="I305" s="77"/>
      <c r="J305" s="77"/>
      <c r="K305" s="77"/>
      <c r="L305" s="77"/>
      <c r="M305" s="77"/>
      <c r="N305" s="77"/>
      <c r="O305" s="77"/>
      <c r="P305" s="77"/>
      <c r="Q305" s="77"/>
      <c r="R305" s="77"/>
      <c r="S305" s="77"/>
      <c r="T305" s="77"/>
      <c r="U305" s="77"/>
      <c r="V305" s="77"/>
      <c r="W305" s="77"/>
      <c r="X305" s="77"/>
      <c r="Y305" s="77"/>
      <c r="Z305" s="77"/>
      <c r="AA305" s="77"/>
    </row>
    <row r="306" ht="15.75" x14ac:dyDescent="0.25">
      <c r="A306" s="77"/>
      <c r="B306" s="135"/>
      <c r="C306" s="77"/>
      <c r="D306" s="77"/>
      <c r="E306" s="77"/>
      <c r="F306" s="77"/>
      <c r="G306" s="77"/>
      <c r="H306" s="77"/>
      <c r="I306" s="77"/>
      <c r="J306" s="77"/>
      <c r="K306" s="77"/>
      <c r="L306" s="77"/>
      <c r="M306" s="77"/>
      <c r="N306" s="77"/>
      <c r="O306" s="77"/>
      <c r="P306" s="77"/>
      <c r="Q306" s="77"/>
      <c r="R306" s="77"/>
      <c r="S306" s="77"/>
      <c r="T306" s="77"/>
      <c r="U306" s="77"/>
      <c r="V306" s="77"/>
      <c r="W306" s="77"/>
      <c r="X306" s="77"/>
      <c r="Y306" s="77"/>
      <c r="Z306" s="77"/>
      <c r="AA306" s="77"/>
    </row>
    <row r="307" ht="15.75" x14ac:dyDescent="0.25">
      <c r="A307" s="77"/>
      <c r="B307" s="135"/>
      <c r="C307" s="77"/>
      <c r="D307" s="77"/>
      <c r="E307" s="77"/>
      <c r="F307" s="77"/>
      <c r="G307" s="77"/>
      <c r="H307" s="77"/>
      <c r="I307" s="77"/>
      <c r="J307" s="77"/>
      <c r="K307" s="77"/>
      <c r="L307" s="77"/>
      <c r="M307" s="77"/>
      <c r="N307" s="77"/>
      <c r="O307" s="77"/>
      <c r="P307" s="77"/>
      <c r="Q307" s="77"/>
      <c r="R307" s="77"/>
      <c r="S307" s="77"/>
      <c r="T307" s="77"/>
      <c r="U307" s="77"/>
      <c r="V307" s="77"/>
      <c r="W307" s="77"/>
      <c r="X307" s="77"/>
      <c r="Y307" s="77"/>
      <c r="Z307" s="77"/>
      <c r="AA307" s="77"/>
    </row>
    <row r="308" ht="15.75" x14ac:dyDescent="0.25">
      <c r="A308" s="77"/>
      <c r="B308" s="135"/>
      <c r="C308" s="77"/>
      <c r="D308" s="77"/>
      <c r="E308" s="77"/>
      <c r="F308" s="77"/>
      <c r="G308" s="77"/>
      <c r="H308" s="77"/>
      <c r="I308" s="77"/>
      <c r="J308" s="77"/>
      <c r="K308" s="77"/>
      <c r="L308" s="77"/>
      <c r="M308" s="77"/>
      <c r="N308" s="77"/>
      <c r="O308" s="77"/>
      <c r="P308" s="77"/>
      <c r="Q308" s="77"/>
      <c r="R308" s="77"/>
      <c r="S308" s="77"/>
      <c r="T308" s="77"/>
      <c r="U308" s="77"/>
      <c r="V308" s="77"/>
      <c r="W308" s="77"/>
      <c r="X308" s="77"/>
      <c r="Y308" s="77"/>
      <c r="Z308" s="77"/>
      <c r="AA308" s="77"/>
    </row>
    <row r="309" ht="15.75" x14ac:dyDescent="0.25">
      <c r="A309" s="77"/>
      <c r="B309" s="135"/>
      <c r="C309" s="77"/>
      <c r="D309" s="77"/>
      <c r="E309" s="77"/>
      <c r="F309" s="77"/>
      <c r="G309" s="77"/>
      <c r="H309" s="77"/>
      <c r="I309" s="77"/>
      <c r="J309" s="77"/>
      <c r="K309" s="77"/>
      <c r="L309" s="77"/>
      <c r="M309" s="77"/>
      <c r="N309" s="77"/>
      <c r="O309" s="77"/>
      <c r="P309" s="77"/>
      <c r="Q309" s="77"/>
      <c r="R309" s="77"/>
      <c r="S309" s="77"/>
      <c r="T309" s="77"/>
      <c r="U309" s="77"/>
      <c r="V309" s="77"/>
      <c r="W309" s="77"/>
      <c r="X309" s="77"/>
      <c r="Y309" s="77"/>
      <c r="Z309" s="77"/>
      <c r="AA309" s="77"/>
    </row>
    <row r="310" ht="15.75" x14ac:dyDescent="0.25">
      <c r="A310" s="77"/>
      <c r="B310" s="135"/>
      <c r="C310" s="77"/>
      <c r="D310" s="77"/>
      <c r="E310" s="77"/>
      <c r="F310" s="77"/>
      <c r="G310" s="77"/>
      <c r="H310" s="77"/>
      <c r="I310" s="77"/>
      <c r="J310" s="77"/>
      <c r="K310" s="77"/>
      <c r="L310" s="77"/>
      <c r="M310" s="77"/>
      <c r="N310" s="77"/>
      <c r="O310" s="77"/>
      <c r="P310" s="77"/>
      <c r="Q310" s="77"/>
      <c r="R310" s="77"/>
      <c r="S310" s="77"/>
      <c r="T310" s="77"/>
      <c r="U310" s="77"/>
      <c r="V310" s="77"/>
      <c r="W310" s="77"/>
      <c r="X310" s="77"/>
      <c r="Y310" s="77"/>
      <c r="Z310" s="77"/>
      <c r="AA310" s="77"/>
    </row>
    <row r="311" ht="15.75" x14ac:dyDescent="0.25">
      <c r="A311" s="77"/>
      <c r="B311" s="135"/>
      <c r="C311" s="77"/>
      <c r="D311" s="77"/>
      <c r="E311" s="77"/>
      <c r="F311" s="77"/>
      <c r="G311" s="77"/>
      <c r="H311" s="77"/>
      <c r="I311" s="77"/>
      <c r="J311" s="77"/>
      <c r="K311" s="77"/>
      <c r="L311" s="77"/>
      <c r="M311" s="77"/>
      <c r="N311" s="77"/>
      <c r="O311" s="77"/>
      <c r="P311" s="77"/>
      <c r="Q311" s="77"/>
      <c r="R311" s="77"/>
      <c r="S311" s="77"/>
      <c r="T311" s="77"/>
      <c r="U311" s="77"/>
      <c r="V311" s="77"/>
      <c r="W311" s="77"/>
      <c r="X311" s="77"/>
      <c r="Y311" s="77"/>
      <c r="Z311" s="77"/>
      <c r="AA311" s="77"/>
    </row>
    <row r="312" ht="15.75" x14ac:dyDescent="0.25">
      <c r="A312" s="77"/>
      <c r="B312" s="135"/>
      <c r="C312" s="77"/>
      <c r="D312" s="77"/>
      <c r="E312" s="77"/>
      <c r="F312" s="77"/>
      <c r="G312" s="77"/>
      <c r="H312" s="77"/>
      <c r="I312" s="77"/>
      <c r="J312" s="77"/>
      <c r="K312" s="77"/>
      <c r="L312" s="77"/>
      <c r="M312" s="77"/>
      <c r="N312" s="77"/>
      <c r="O312" s="77"/>
      <c r="P312" s="77"/>
      <c r="Q312" s="77"/>
      <c r="R312" s="77"/>
      <c r="S312" s="77"/>
      <c r="T312" s="77"/>
      <c r="U312" s="77"/>
      <c r="V312" s="77"/>
      <c r="W312" s="77"/>
      <c r="X312" s="77"/>
      <c r="Y312" s="77"/>
      <c r="Z312" s="77"/>
      <c r="AA312" s="77"/>
    </row>
    <row r="313" ht="15.75" x14ac:dyDescent="0.25">
      <c r="A313" s="77"/>
      <c r="B313" s="135"/>
      <c r="C313" s="77"/>
      <c r="D313" s="77"/>
      <c r="E313" s="77"/>
      <c r="F313" s="77"/>
      <c r="G313" s="77"/>
      <c r="H313" s="77"/>
      <c r="I313" s="77"/>
      <c r="J313" s="77"/>
      <c r="K313" s="77"/>
      <c r="L313" s="77"/>
      <c r="M313" s="77"/>
      <c r="N313" s="77"/>
      <c r="O313" s="77"/>
      <c r="P313" s="77"/>
      <c r="Q313" s="77"/>
      <c r="R313" s="77"/>
      <c r="S313" s="77"/>
      <c r="T313" s="77"/>
      <c r="U313" s="77"/>
      <c r="V313" s="77"/>
      <c r="W313" s="77"/>
      <c r="X313" s="77"/>
      <c r="Y313" s="77"/>
      <c r="Z313" s="77"/>
      <c r="AA313" s="77"/>
    </row>
    <row r="314" ht="15.75" x14ac:dyDescent="0.25">
      <c r="A314" s="77"/>
      <c r="B314" s="135"/>
      <c r="C314" s="77"/>
      <c r="D314" s="77"/>
      <c r="E314" s="77"/>
      <c r="F314" s="77"/>
      <c r="G314" s="77"/>
      <c r="H314" s="77"/>
      <c r="I314" s="77"/>
      <c r="J314" s="77"/>
      <c r="K314" s="77"/>
      <c r="L314" s="77"/>
      <c r="M314" s="77"/>
      <c r="N314" s="77"/>
      <c r="O314" s="77"/>
      <c r="P314" s="77"/>
      <c r="Q314" s="77"/>
      <c r="R314" s="77"/>
      <c r="S314" s="77"/>
      <c r="T314" s="77"/>
      <c r="U314" s="77"/>
      <c r="V314" s="77"/>
      <c r="W314" s="77"/>
      <c r="X314" s="77"/>
      <c r="Y314" s="77"/>
      <c r="Z314" s="77"/>
      <c r="AA314" s="77"/>
    </row>
    <row r="315" ht="15.75" x14ac:dyDescent="0.25">
      <c r="A315" s="77"/>
      <c r="B315" s="135"/>
      <c r="C315" s="77"/>
      <c r="D315" s="77"/>
      <c r="E315" s="77"/>
      <c r="F315" s="77"/>
      <c r="G315" s="77"/>
      <c r="H315" s="77"/>
      <c r="I315" s="77"/>
      <c r="J315" s="77"/>
      <c r="K315" s="77"/>
      <c r="L315" s="77"/>
      <c r="M315" s="77"/>
      <c r="N315" s="77"/>
      <c r="O315" s="77"/>
      <c r="P315" s="77"/>
      <c r="Q315" s="77"/>
      <c r="R315" s="77"/>
      <c r="S315" s="77"/>
      <c r="T315" s="77"/>
      <c r="U315" s="77"/>
      <c r="V315" s="77"/>
      <c r="W315" s="77"/>
      <c r="X315" s="77"/>
      <c r="Y315" s="77"/>
      <c r="Z315" s="77"/>
      <c r="AA315" s="77"/>
    </row>
    <row r="316" ht="15.75" x14ac:dyDescent="0.25">
      <c r="A316" s="77"/>
      <c r="B316" s="135"/>
      <c r="C316" s="77"/>
      <c r="D316" s="77"/>
      <c r="E316" s="77"/>
      <c r="F316" s="77"/>
      <c r="G316" s="77"/>
      <c r="H316" s="77"/>
      <c r="I316" s="77"/>
      <c r="J316" s="77"/>
      <c r="K316" s="77"/>
      <c r="L316" s="77"/>
      <c r="M316" s="77"/>
      <c r="N316" s="77"/>
      <c r="O316" s="77"/>
      <c r="P316" s="77"/>
      <c r="Q316" s="77"/>
      <c r="R316" s="77"/>
      <c r="S316" s="77"/>
      <c r="T316" s="77"/>
      <c r="U316" s="77"/>
      <c r="V316" s="77"/>
      <c r="W316" s="77"/>
      <c r="X316" s="77"/>
      <c r="Y316" s="77"/>
      <c r="Z316" s="77"/>
      <c r="AA316" s="77"/>
    </row>
    <row r="317" ht="15.75" x14ac:dyDescent="0.25">
      <c r="A317" s="77"/>
      <c r="B317" s="135"/>
      <c r="C317" s="77"/>
      <c r="D317" s="77"/>
      <c r="E317" s="77"/>
      <c r="F317" s="77"/>
      <c r="G317" s="77"/>
      <c r="H317" s="77"/>
      <c r="I317" s="77"/>
      <c r="J317" s="77"/>
      <c r="K317" s="77"/>
      <c r="L317" s="77"/>
      <c r="M317" s="77"/>
      <c r="N317" s="77"/>
      <c r="O317" s="77"/>
      <c r="P317" s="77"/>
      <c r="Q317" s="77"/>
      <c r="R317" s="77"/>
      <c r="S317" s="77"/>
      <c r="T317" s="77"/>
      <c r="U317" s="77"/>
      <c r="V317" s="77"/>
      <c r="W317" s="77"/>
      <c r="X317" s="77"/>
      <c r="Y317" s="77"/>
      <c r="Z317" s="77"/>
      <c r="AA317" s="77"/>
    </row>
    <row r="318" ht="15.75" x14ac:dyDescent="0.25">
      <c r="A318" s="77"/>
      <c r="B318" s="135"/>
      <c r="C318" s="77"/>
      <c r="D318" s="77"/>
      <c r="E318" s="77"/>
      <c r="F318" s="77"/>
      <c r="G318" s="77"/>
      <c r="H318" s="77"/>
      <c r="I318" s="77"/>
      <c r="J318" s="77"/>
      <c r="K318" s="77"/>
      <c r="L318" s="77"/>
      <c r="M318" s="77"/>
      <c r="N318" s="77"/>
      <c r="O318" s="77"/>
      <c r="P318" s="77"/>
      <c r="Q318" s="77"/>
      <c r="R318" s="77"/>
      <c r="S318" s="77"/>
      <c r="T318" s="77"/>
      <c r="U318" s="77"/>
      <c r="V318" s="77"/>
      <c r="W318" s="77"/>
      <c r="X318" s="77"/>
      <c r="Y318" s="77"/>
      <c r="Z318" s="77"/>
      <c r="AA318" s="77"/>
    </row>
    <row r="319" ht="15.75" x14ac:dyDescent="0.25">
      <c r="A319" s="77"/>
      <c r="B319" s="135"/>
      <c r="C319" s="77"/>
      <c r="D319" s="77"/>
      <c r="E319" s="77"/>
      <c r="F319" s="77"/>
      <c r="G319" s="77"/>
      <c r="H319" s="77"/>
      <c r="I319" s="77"/>
      <c r="J319" s="77"/>
      <c r="K319" s="77"/>
      <c r="L319" s="77"/>
      <c r="M319" s="77"/>
      <c r="N319" s="77"/>
      <c r="O319" s="77"/>
      <c r="P319" s="77"/>
      <c r="Q319" s="77"/>
      <c r="R319" s="77"/>
      <c r="S319" s="77"/>
      <c r="T319" s="77"/>
      <c r="U319" s="77"/>
      <c r="V319" s="77"/>
      <c r="W319" s="77"/>
      <c r="X319" s="77"/>
      <c r="Y319" s="77"/>
      <c r="Z319" s="77"/>
      <c r="AA319" s="77"/>
    </row>
    <row r="320" ht="15.75" x14ac:dyDescent="0.25">
      <c r="A320" s="77"/>
      <c r="B320" s="135"/>
      <c r="C320" s="77"/>
      <c r="D320" s="77"/>
      <c r="E320" s="77"/>
      <c r="F320" s="77"/>
      <c r="G320" s="77"/>
      <c r="H320" s="77"/>
      <c r="I320" s="77"/>
      <c r="J320" s="77"/>
      <c r="K320" s="77"/>
      <c r="L320" s="77"/>
      <c r="M320" s="77"/>
      <c r="N320" s="77"/>
      <c r="O320" s="77"/>
      <c r="P320" s="77"/>
      <c r="Q320" s="77"/>
      <c r="R320" s="77"/>
      <c r="S320" s="77"/>
      <c r="T320" s="77"/>
      <c r="U320" s="77"/>
      <c r="V320" s="77"/>
      <c r="W320" s="77"/>
      <c r="X320" s="77"/>
      <c r="Y320" s="77"/>
      <c r="Z320" s="77"/>
      <c r="AA320" s="77"/>
    </row>
    <row r="321" ht="15.75" x14ac:dyDescent="0.25">
      <c r="A321" s="77"/>
      <c r="B321" s="135"/>
      <c r="C321" s="77"/>
      <c r="D321" s="77"/>
      <c r="E321" s="77"/>
      <c r="F321" s="77"/>
      <c r="G321" s="77"/>
      <c r="H321" s="77"/>
      <c r="I321" s="77"/>
      <c r="J321" s="77"/>
      <c r="K321" s="77"/>
      <c r="L321" s="77"/>
      <c r="M321" s="77"/>
      <c r="N321" s="77"/>
      <c r="O321" s="77"/>
      <c r="P321" s="77"/>
      <c r="Q321" s="77"/>
      <c r="R321" s="77"/>
      <c r="S321" s="77"/>
      <c r="T321" s="77"/>
      <c r="U321" s="77"/>
      <c r="V321" s="77"/>
      <c r="W321" s="77"/>
      <c r="X321" s="77"/>
      <c r="Y321" s="77"/>
      <c r="Z321" s="77"/>
      <c r="AA321" s="77"/>
    </row>
    <row r="322" ht="15.75" x14ac:dyDescent="0.25">
      <c r="A322" s="77"/>
      <c r="B322" s="135"/>
      <c r="C322" s="77"/>
      <c r="D322" s="77"/>
      <c r="E322" s="77"/>
      <c r="F322" s="77"/>
      <c r="G322" s="77"/>
      <c r="H322" s="77"/>
      <c r="I322" s="77"/>
      <c r="J322" s="77"/>
      <c r="K322" s="77"/>
      <c r="L322" s="77"/>
      <c r="M322" s="77"/>
      <c r="N322" s="77"/>
      <c r="O322" s="77"/>
      <c r="P322" s="77"/>
      <c r="Q322" s="77"/>
      <c r="R322" s="77"/>
      <c r="S322" s="77"/>
      <c r="T322" s="77"/>
      <c r="U322" s="77"/>
      <c r="V322" s="77"/>
      <c r="W322" s="77"/>
      <c r="X322" s="77"/>
      <c r="Y322" s="77"/>
      <c r="Z322" s="77"/>
      <c r="AA322" s="77"/>
    </row>
    <row r="323" ht="15.75" x14ac:dyDescent="0.25">
      <c r="A323" s="77"/>
      <c r="B323" s="135"/>
      <c r="C323" s="77"/>
      <c r="D323" s="77"/>
      <c r="E323" s="77"/>
      <c r="F323" s="77"/>
      <c r="G323" s="77"/>
      <c r="H323" s="77"/>
      <c r="I323" s="77"/>
      <c r="J323" s="77"/>
      <c r="K323" s="77"/>
      <c r="L323" s="77"/>
      <c r="M323" s="77"/>
      <c r="N323" s="77"/>
      <c r="O323" s="77"/>
      <c r="P323" s="77"/>
      <c r="Q323" s="77"/>
      <c r="R323" s="77"/>
      <c r="S323" s="77"/>
      <c r="T323" s="77"/>
      <c r="U323" s="77"/>
      <c r="V323" s="77"/>
      <c r="W323" s="77"/>
      <c r="X323" s="77"/>
      <c r="Y323" s="77"/>
      <c r="Z323" s="77"/>
      <c r="AA323" s="77"/>
    </row>
    <row r="324" ht="15.75" x14ac:dyDescent="0.25">
      <c r="A324" s="77"/>
      <c r="B324" s="135"/>
      <c r="C324" s="77"/>
      <c r="D324" s="77"/>
      <c r="E324" s="77"/>
      <c r="F324" s="77"/>
      <c r="G324" s="77"/>
      <c r="H324" s="77"/>
      <c r="I324" s="77"/>
      <c r="J324" s="77"/>
      <c r="K324" s="77"/>
      <c r="L324" s="77"/>
      <c r="M324" s="77"/>
      <c r="N324" s="77"/>
      <c r="O324" s="77"/>
      <c r="P324" s="77"/>
      <c r="Q324" s="77"/>
      <c r="R324" s="77"/>
      <c r="S324" s="77"/>
      <c r="T324" s="77"/>
      <c r="U324" s="77"/>
      <c r="V324" s="77"/>
      <c r="W324" s="77"/>
      <c r="X324" s="77"/>
      <c r="Y324" s="77"/>
      <c r="Z324" s="77"/>
      <c r="AA324" s="77"/>
    </row>
    <row r="325" ht="15.75" x14ac:dyDescent="0.25">
      <c r="A325" s="77"/>
      <c r="B325" s="135"/>
      <c r="C325" s="77"/>
      <c r="D325" s="77"/>
      <c r="E325" s="77"/>
      <c r="F325" s="77"/>
      <c r="G325" s="77"/>
      <c r="H325" s="77"/>
      <c r="I325" s="77"/>
      <c r="J325" s="77"/>
      <c r="K325" s="77"/>
      <c r="L325" s="77"/>
      <c r="M325" s="77"/>
      <c r="N325" s="77"/>
      <c r="O325" s="77"/>
      <c r="P325" s="77"/>
      <c r="Q325" s="77"/>
      <c r="R325" s="77"/>
      <c r="S325" s="77"/>
      <c r="T325" s="77"/>
      <c r="U325" s="77"/>
      <c r="V325" s="77"/>
      <c r="W325" s="77"/>
      <c r="X325" s="77"/>
      <c r="Y325" s="77"/>
      <c r="Z325" s="77"/>
      <c r="AA325" s="77"/>
    </row>
    <row r="326" ht="15.75" x14ac:dyDescent="0.25">
      <c r="A326" s="77"/>
      <c r="B326" s="135"/>
      <c r="C326" s="77"/>
      <c r="D326" s="77"/>
      <c r="E326" s="77"/>
      <c r="F326" s="77"/>
      <c r="G326" s="77"/>
      <c r="H326" s="77"/>
      <c r="I326" s="77"/>
      <c r="J326" s="77"/>
      <c r="K326" s="77"/>
      <c r="L326" s="77"/>
      <c r="M326" s="77"/>
      <c r="N326" s="77"/>
      <c r="O326" s="77"/>
      <c r="P326" s="77"/>
      <c r="Q326" s="77"/>
      <c r="R326" s="77"/>
      <c r="S326" s="77"/>
      <c r="T326" s="77"/>
      <c r="U326" s="77"/>
      <c r="V326" s="77"/>
      <c r="W326" s="77"/>
      <c r="X326" s="77"/>
      <c r="Y326" s="77"/>
      <c r="Z326" s="77"/>
      <c r="AA326" s="77"/>
    </row>
    <row r="327" ht="15.75" x14ac:dyDescent="0.25">
      <c r="A327" s="77"/>
      <c r="B327" s="135"/>
      <c r="C327" s="77"/>
      <c r="D327" s="77"/>
      <c r="E327" s="77"/>
      <c r="F327" s="77"/>
      <c r="G327" s="77"/>
      <c r="H327" s="77"/>
      <c r="I327" s="77"/>
      <c r="J327" s="77"/>
      <c r="K327" s="77"/>
      <c r="L327" s="77"/>
      <c r="M327" s="77"/>
      <c r="N327" s="77"/>
      <c r="O327" s="77"/>
      <c r="P327" s="77"/>
      <c r="Q327" s="77"/>
      <c r="R327" s="77"/>
      <c r="S327" s="77"/>
      <c r="T327" s="77"/>
      <c r="U327" s="77"/>
      <c r="V327" s="77"/>
      <c r="W327" s="77"/>
      <c r="X327" s="77"/>
      <c r="Y327" s="77"/>
      <c r="Z327" s="77"/>
      <c r="AA327" s="77"/>
    </row>
    <row r="328" ht="15.75" x14ac:dyDescent="0.25">
      <c r="A328" s="77"/>
      <c r="B328" s="135"/>
      <c r="C328" s="77"/>
      <c r="D328" s="77"/>
      <c r="E328" s="77"/>
      <c r="F328" s="77"/>
      <c r="G328" s="77"/>
      <c r="H328" s="77"/>
      <c r="I328" s="77"/>
      <c r="J328" s="77"/>
      <c r="K328" s="77"/>
      <c r="L328" s="77"/>
      <c r="M328" s="77"/>
      <c r="N328" s="77"/>
      <c r="O328" s="77"/>
      <c r="P328" s="77"/>
      <c r="Q328" s="77"/>
      <c r="R328" s="77"/>
      <c r="S328" s="77"/>
      <c r="T328" s="77"/>
      <c r="U328" s="77"/>
      <c r="V328" s="77"/>
      <c r="W328" s="77"/>
      <c r="X328" s="77"/>
      <c r="Y328" s="77"/>
      <c r="Z328" s="77"/>
      <c r="AA328" s="77"/>
    </row>
    <row r="329" ht="15.75" x14ac:dyDescent="0.25">
      <c r="A329" s="77"/>
      <c r="B329" s="135"/>
      <c r="C329" s="77"/>
      <c r="D329" s="77"/>
      <c r="E329" s="77"/>
      <c r="F329" s="77"/>
      <c r="G329" s="77"/>
      <c r="H329" s="77"/>
      <c r="I329" s="77"/>
      <c r="J329" s="77"/>
      <c r="K329" s="77"/>
      <c r="L329" s="77"/>
      <c r="M329" s="77"/>
      <c r="N329" s="77"/>
      <c r="O329" s="77"/>
      <c r="P329" s="77"/>
      <c r="Q329" s="77"/>
      <c r="R329" s="77"/>
      <c r="S329" s="77"/>
      <c r="T329" s="77"/>
      <c r="U329" s="77"/>
      <c r="V329" s="77"/>
      <c r="W329" s="77"/>
      <c r="X329" s="77"/>
      <c r="Y329" s="77"/>
      <c r="Z329" s="77"/>
      <c r="AA329" s="77"/>
    </row>
    <row r="330" ht="15.75" x14ac:dyDescent="0.25">
      <c r="A330" s="77"/>
      <c r="B330" s="135"/>
      <c r="C330" s="77"/>
      <c r="D330" s="77"/>
      <c r="E330" s="77"/>
      <c r="F330" s="77"/>
      <c r="G330" s="77"/>
      <c r="H330" s="77"/>
      <c r="I330" s="77"/>
      <c r="J330" s="77"/>
      <c r="K330" s="77"/>
      <c r="L330" s="77"/>
      <c r="M330" s="77"/>
      <c r="N330" s="77"/>
      <c r="O330" s="77"/>
      <c r="P330" s="77"/>
      <c r="Q330" s="77"/>
      <c r="R330" s="77"/>
      <c r="S330" s="77"/>
      <c r="T330" s="77"/>
      <c r="U330" s="77"/>
      <c r="V330" s="77"/>
      <c r="W330" s="77"/>
      <c r="X330" s="77"/>
      <c r="Y330" s="77"/>
      <c r="Z330" s="77"/>
      <c r="AA330" s="77"/>
    </row>
    <row r="331" ht="15.75" x14ac:dyDescent="0.25">
      <c r="A331" s="77"/>
      <c r="B331" s="135"/>
      <c r="C331" s="77"/>
      <c r="D331" s="77"/>
      <c r="E331" s="77"/>
      <c r="F331" s="77"/>
      <c r="G331" s="77"/>
      <c r="H331" s="77"/>
      <c r="I331" s="77"/>
      <c r="J331" s="77"/>
      <c r="K331" s="77"/>
      <c r="L331" s="77"/>
      <c r="M331" s="77"/>
      <c r="N331" s="77"/>
      <c r="O331" s="77"/>
      <c r="P331" s="77"/>
      <c r="Q331" s="77"/>
      <c r="R331" s="77"/>
      <c r="S331" s="77"/>
      <c r="T331" s="77"/>
      <c r="U331" s="77"/>
      <c r="V331" s="77"/>
      <c r="W331" s="77"/>
      <c r="X331" s="77"/>
      <c r="Y331" s="77"/>
      <c r="Z331" s="77"/>
      <c r="AA331" s="77"/>
    </row>
    <row r="332" ht="15.75" x14ac:dyDescent="0.25">
      <c r="A332" s="77"/>
      <c r="B332" s="135"/>
      <c r="C332" s="77"/>
      <c r="D332" s="77"/>
      <c r="E332" s="77"/>
      <c r="F332" s="77"/>
      <c r="G332" s="77"/>
      <c r="H332" s="77"/>
      <c r="I332" s="77"/>
      <c r="J332" s="77"/>
      <c r="K332" s="77"/>
      <c r="L332" s="77"/>
      <c r="M332" s="77"/>
      <c r="N332" s="77"/>
      <c r="O332" s="77"/>
      <c r="P332" s="77"/>
      <c r="Q332" s="77"/>
      <c r="R332" s="77"/>
      <c r="S332" s="77"/>
      <c r="T332" s="77"/>
      <c r="U332" s="77"/>
      <c r="V332" s="77"/>
      <c r="W332" s="77"/>
      <c r="X332" s="77"/>
      <c r="Y332" s="77"/>
      <c r="Z332" s="77"/>
      <c r="AA332" s="77"/>
    </row>
    <row r="333" ht="15.75" x14ac:dyDescent="0.25">
      <c r="A333" s="77"/>
      <c r="B333" s="135"/>
      <c r="C333" s="77"/>
      <c r="D333" s="77"/>
      <c r="E333" s="77"/>
      <c r="F333" s="77"/>
      <c r="G333" s="77"/>
      <c r="H333" s="77"/>
      <c r="I333" s="77"/>
      <c r="J333" s="77"/>
      <c r="K333" s="77"/>
      <c r="L333" s="77"/>
      <c r="M333" s="77"/>
      <c r="N333" s="77"/>
      <c r="O333" s="77"/>
      <c r="P333" s="77"/>
      <c r="Q333" s="77"/>
      <c r="R333" s="77"/>
      <c r="S333" s="77"/>
      <c r="T333" s="77"/>
      <c r="U333" s="77"/>
      <c r="V333" s="77"/>
      <c r="W333" s="77"/>
      <c r="X333" s="77"/>
      <c r="Y333" s="77"/>
      <c r="Z333" s="77"/>
      <c r="AA333" s="77"/>
    </row>
    <row r="334" ht="15.75" x14ac:dyDescent="0.25">
      <c r="A334" s="77"/>
      <c r="B334" s="135"/>
      <c r="C334" s="77"/>
      <c r="D334" s="77"/>
      <c r="E334" s="77"/>
      <c r="F334" s="77"/>
      <c r="G334" s="77"/>
      <c r="H334" s="77"/>
      <c r="I334" s="77"/>
      <c r="J334" s="77"/>
      <c r="K334" s="77"/>
      <c r="L334" s="77"/>
      <c r="M334" s="77"/>
      <c r="N334" s="77"/>
      <c r="O334" s="77"/>
      <c r="P334" s="77"/>
      <c r="Q334" s="77"/>
      <c r="R334" s="77"/>
      <c r="S334" s="77"/>
      <c r="T334" s="77"/>
      <c r="U334" s="77"/>
      <c r="V334" s="77"/>
      <c r="W334" s="77"/>
      <c r="X334" s="77"/>
      <c r="Y334" s="77"/>
      <c r="Z334" s="77"/>
      <c r="AA334" s="77"/>
    </row>
    <row r="335" ht="15.75" x14ac:dyDescent="0.25">
      <c r="A335" s="77"/>
      <c r="B335" s="135"/>
      <c r="C335" s="77"/>
      <c r="D335" s="77"/>
      <c r="E335" s="77"/>
      <c r="F335" s="77"/>
      <c r="G335" s="77"/>
      <c r="H335" s="77"/>
      <c r="I335" s="77"/>
      <c r="J335" s="77"/>
      <c r="K335" s="77"/>
      <c r="L335" s="77"/>
      <c r="M335" s="77"/>
      <c r="N335" s="77"/>
      <c r="O335" s="77"/>
      <c r="P335" s="77"/>
      <c r="Q335" s="77"/>
      <c r="R335" s="77"/>
      <c r="S335" s="77"/>
      <c r="T335" s="77"/>
      <c r="U335" s="77"/>
      <c r="V335" s="77"/>
      <c r="W335" s="77"/>
      <c r="X335" s="77"/>
      <c r="Y335" s="77"/>
      <c r="Z335" s="77"/>
      <c r="AA335" s="77"/>
    </row>
    <row r="336" ht="15.75" x14ac:dyDescent="0.25">
      <c r="A336" s="77"/>
      <c r="B336" s="135"/>
      <c r="C336" s="77"/>
      <c r="D336" s="77"/>
      <c r="E336" s="77"/>
      <c r="F336" s="77"/>
      <c r="G336" s="77"/>
      <c r="H336" s="77"/>
      <c r="I336" s="77"/>
      <c r="J336" s="77"/>
      <c r="K336" s="77"/>
      <c r="L336" s="77"/>
      <c r="M336" s="77"/>
      <c r="N336" s="77"/>
      <c r="O336" s="77"/>
      <c r="P336" s="77"/>
      <c r="Q336" s="77"/>
      <c r="R336" s="77"/>
      <c r="S336" s="77"/>
      <c r="T336" s="77"/>
      <c r="U336" s="77"/>
      <c r="V336" s="77"/>
      <c r="W336" s="77"/>
      <c r="X336" s="77"/>
      <c r="Y336" s="77"/>
      <c r="Z336" s="77"/>
      <c r="AA336" s="77"/>
    </row>
    <row r="337" ht="15.75" x14ac:dyDescent="0.25">
      <c r="A337" s="77"/>
      <c r="B337" s="135"/>
      <c r="C337" s="77"/>
      <c r="D337" s="77"/>
      <c r="E337" s="77"/>
      <c r="F337" s="77"/>
      <c r="G337" s="77"/>
      <c r="H337" s="77"/>
      <c r="I337" s="77"/>
      <c r="J337" s="77"/>
      <c r="K337" s="77"/>
      <c r="L337" s="77"/>
      <c r="M337" s="77"/>
      <c r="N337" s="77"/>
      <c r="O337" s="77"/>
      <c r="P337" s="77"/>
      <c r="Q337" s="77"/>
      <c r="R337" s="77"/>
      <c r="S337" s="77"/>
      <c r="T337" s="77"/>
      <c r="U337" s="77"/>
      <c r="V337" s="77"/>
      <c r="W337" s="77"/>
      <c r="X337" s="77"/>
      <c r="Y337" s="77"/>
      <c r="Z337" s="77"/>
      <c r="AA337" s="77"/>
    </row>
    <row r="338" ht="15.75" x14ac:dyDescent="0.25">
      <c r="A338" s="77"/>
      <c r="B338" s="135"/>
      <c r="C338" s="77"/>
      <c r="D338" s="77"/>
      <c r="E338" s="77"/>
      <c r="F338" s="77"/>
      <c r="G338" s="77"/>
      <c r="H338" s="77"/>
      <c r="I338" s="77"/>
      <c r="J338" s="77"/>
      <c r="K338" s="77"/>
      <c r="L338" s="77"/>
      <c r="M338" s="77"/>
      <c r="N338" s="77"/>
      <c r="O338" s="77"/>
      <c r="P338" s="77"/>
      <c r="Q338" s="77"/>
      <c r="R338" s="77"/>
      <c r="S338" s="77"/>
      <c r="T338" s="77"/>
      <c r="U338" s="77"/>
      <c r="V338" s="77"/>
      <c r="W338" s="77"/>
      <c r="X338" s="77"/>
      <c r="Y338" s="77"/>
      <c r="Z338" s="77"/>
      <c r="AA338" s="77"/>
    </row>
    <row r="339" ht="15.75" x14ac:dyDescent="0.25">
      <c r="A339" s="77"/>
      <c r="B339" s="135"/>
      <c r="C339" s="77"/>
      <c r="D339" s="77"/>
      <c r="E339" s="77"/>
      <c r="F339" s="77"/>
      <c r="G339" s="77"/>
      <c r="H339" s="77"/>
      <c r="I339" s="77"/>
      <c r="J339" s="77"/>
      <c r="K339" s="77"/>
      <c r="L339" s="77"/>
      <c r="M339" s="77"/>
      <c r="N339" s="77"/>
      <c r="O339" s="77"/>
      <c r="P339" s="77"/>
      <c r="Q339" s="77"/>
      <c r="R339" s="77"/>
      <c r="S339" s="77"/>
      <c r="T339" s="77"/>
      <c r="U339" s="77"/>
      <c r="V339" s="77"/>
      <c r="W339" s="77"/>
      <c r="X339" s="77"/>
      <c r="Y339" s="77"/>
      <c r="Z339" s="77"/>
      <c r="AA339" s="77"/>
    </row>
    <row r="340" ht="15.75" x14ac:dyDescent="0.25">
      <c r="A340" s="77"/>
      <c r="B340" s="135"/>
      <c r="C340" s="77"/>
      <c r="D340" s="77"/>
      <c r="E340" s="77"/>
      <c r="F340" s="77"/>
      <c r="G340" s="77"/>
      <c r="H340" s="77"/>
      <c r="I340" s="77"/>
      <c r="J340" s="77"/>
      <c r="K340" s="77"/>
      <c r="L340" s="77"/>
      <c r="M340" s="77"/>
      <c r="N340" s="77"/>
      <c r="O340" s="77"/>
      <c r="P340" s="77"/>
      <c r="Q340" s="77"/>
      <c r="R340" s="77"/>
      <c r="S340" s="77"/>
      <c r="T340" s="77"/>
      <c r="U340" s="77"/>
      <c r="V340" s="77"/>
      <c r="W340" s="77"/>
      <c r="X340" s="77"/>
      <c r="Y340" s="77"/>
      <c r="Z340" s="77"/>
      <c r="AA340" s="77"/>
    </row>
    <row r="341" ht="15.75" x14ac:dyDescent="0.25">
      <c r="A341" s="77"/>
      <c r="B341" s="135"/>
      <c r="C341" s="77"/>
      <c r="D341" s="77"/>
      <c r="E341" s="77"/>
      <c r="F341" s="77"/>
      <c r="G341" s="77"/>
      <c r="H341" s="77"/>
      <c r="I341" s="77"/>
      <c r="J341" s="77"/>
      <c r="K341" s="77"/>
      <c r="L341" s="77"/>
      <c r="M341" s="77"/>
      <c r="N341" s="77"/>
      <c r="O341" s="77"/>
      <c r="P341" s="77"/>
      <c r="Q341" s="77"/>
      <c r="R341" s="77"/>
      <c r="S341" s="77"/>
      <c r="T341" s="77"/>
      <c r="U341" s="77"/>
      <c r="V341" s="77"/>
      <c r="W341" s="77"/>
      <c r="X341" s="77"/>
      <c r="Y341" s="77"/>
      <c r="Z341" s="77"/>
      <c r="AA341" s="77"/>
    </row>
    <row r="342" ht="15.75" x14ac:dyDescent="0.25">
      <c r="A342" s="77"/>
      <c r="B342" s="135"/>
      <c r="C342" s="77"/>
      <c r="D342" s="77"/>
      <c r="E342" s="77"/>
      <c r="F342" s="77"/>
      <c r="G342" s="77"/>
      <c r="H342" s="77"/>
      <c r="I342" s="77"/>
      <c r="J342" s="77"/>
      <c r="K342" s="77"/>
      <c r="L342" s="77"/>
      <c r="M342" s="77"/>
      <c r="N342" s="77"/>
      <c r="O342" s="77"/>
      <c r="P342" s="77"/>
      <c r="Q342" s="77"/>
      <c r="R342" s="77"/>
      <c r="S342" s="77"/>
      <c r="T342" s="77"/>
      <c r="U342" s="77"/>
      <c r="V342" s="77"/>
      <c r="W342" s="77"/>
      <c r="X342" s="77"/>
      <c r="Y342" s="77"/>
      <c r="Z342" s="77"/>
      <c r="AA342" s="77"/>
    </row>
    <row r="343" ht="15.75" x14ac:dyDescent="0.25">
      <c r="A343" s="77"/>
      <c r="B343" s="135"/>
      <c r="C343" s="77"/>
      <c r="D343" s="77"/>
      <c r="E343" s="77"/>
      <c r="F343" s="77"/>
      <c r="G343" s="77"/>
      <c r="H343" s="77"/>
      <c r="I343" s="77"/>
      <c r="J343" s="77"/>
      <c r="K343" s="77"/>
      <c r="L343" s="77"/>
      <c r="M343" s="77"/>
      <c r="N343" s="77"/>
      <c r="O343" s="77"/>
      <c r="P343" s="77"/>
      <c r="Q343" s="77"/>
      <c r="R343" s="77"/>
      <c r="S343" s="77"/>
      <c r="T343" s="77"/>
      <c r="U343" s="77"/>
      <c r="V343" s="77"/>
      <c r="W343" s="77"/>
      <c r="X343" s="77"/>
      <c r="Y343" s="77"/>
      <c r="Z343" s="77"/>
      <c r="AA343" s="77"/>
    </row>
    <row r="344" ht="15.75" x14ac:dyDescent="0.25">
      <c r="A344" s="77"/>
      <c r="B344" s="135"/>
      <c r="C344" s="77"/>
      <c r="D344" s="77"/>
      <c r="E344" s="77"/>
      <c r="F344" s="77"/>
      <c r="G344" s="77"/>
      <c r="H344" s="77"/>
      <c r="I344" s="77"/>
      <c r="J344" s="77"/>
      <c r="K344" s="77"/>
      <c r="L344" s="77"/>
      <c r="M344" s="77"/>
      <c r="N344" s="77"/>
      <c r="O344" s="77"/>
      <c r="P344" s="77"/>
      <c r="Q344" s="77"/>
      <c r="R344" s="77"/>
      <c r="S344" s="77"/>
      <c r="T344" s="77"/>
      <c r="U344" s="77"/>
      <c r="V344" s="77"/>
      <c r="W344" s="77"/>
      <c r="X344" s="77"/>
      <c r="Y344" s="77"/>
      <c r="Z344" s="77"/>
      <c r="AA344" s="77"/>
    </row>
    <row r="345" ht="15.75" x14ac:dyDescent="0.25">
      <c r="A345" s="77"/>
      <c r="B345" s="135"/>
      <c r="C345" s="77"/>
      <c r="D345" s="77"/>
      <c r="E345" s="77"/>
      <c r="F345" s="77"/>
      <c r="G345" s="77"/>
      <c r="H345" s="77"/>
      <c r="I345" s="77"/>
      <c r="J345" s="77"/>
      <c r="K345" s="77"/>
      <c r="L345" s="77"/>
      <c r="M345" s="77"/>
      <c r="N345" s="77"/>
      <c r="O345" s="77"/>
      <c r="P345" s="77"/>
      <c r="Q345" s="77"/>
      <c r="R345" s="77"/>
      <c r="S345" s="77"/>
      <c r="T345" s="77"/>
      <c r="U345" s="77"/>
      <c r="V345" s="77"/>
      <c r="W345" s="77"/>
      <c r="X345" s="77"/>
      <c r="Y345" s="77"/>
      <c r="Z345" s="77"/>
      <c r="AA345" s="77"/>
    </row>
    <row r="346" ht="15.75" x14ac:dyDescent="0.25">
      <c r="A346" s="77"/>
      <c r="B346" s="135"/>
      <c r="C346" s="77"/>
      <c r="D346" s="77"/>
      <c r="E346" s="77"/>
      <c r="F346" s="77"/>
      <c r="G346" s="77"/>
      <c r="H346" s="77"/>
      <c r="I346" s="77"/>
      <c r="J346" s="77"/>
      <c r="K346" s="77"/>
      <c r="L346" s="77"/>
      <c r="M346" s="77"/>
      <c r="N346" s="77"/>
      <c r="O346" s="77"/>
      <c r="P346" s="77"/>
      <c r="Q346" s="77"/>
      <c r="R346" s="77"/>
      <c r="S346" s="77"/>
      <c r="T346" s="77"/>
      <c r="U346" s="77"/>
      <c r="V346" s="77"/>
      <c r="W346" s="77"/>
      <c r="X346" s="77"/>
      <c r="Y346" s="77"/>
      <c r="Z346" s="77"/>
      <c r="AA346" s="77"/>
    </row>
    <row r="347" ht="15.75" x14ac:dyDescent="0.25">
      <c r="A347" s="77"/>
      <c r="B347" s="135"/>
      <c r="C347" s="77"/>
      <c r="D347" s="77"/>
      <c r="E347" s="77"/>
      <c r="F347" s="77"/>
      <c r="G347" s="77"/>
      <c r="H347" s="77"/>
      <c r="I347" s="77"/>
      <c r="J347" s="77"/>
      <c r="K347" s="77"/>
      <c r="L347" s="77"/>
      <c r="M347" s="77"/>
      <c r="N347" s="77"/>
      <c r="O347" s="77"/>
      <c r="P347" s="77"/>
      <c r="Q347" s="77"/>
      <c r="R347" s="77"/>
      <c r="S347" s="77"/>
      <c r="T347" s="77"/>
      <c r="U347" s="77"/>
      <c r="V347" s="77"/>
      <c r="W347" s="77"/>
      <c r="X347" s="77"/>
      <c r="Y347" s="77"/>
      <c r="Z347" s="77"/>
      <c r="AA347" s="77"/>
    </row>
    <row r="348" ht="15.75" x14ac:dyDescent="0.25">
      <c r="A348" s="77"/>
      <c r="B348" s="135"/>
      <c r="C348" s="77"/>
      <c r="D348" s="77"/>
      <c r="E348" s="77"/>
      <c r="F348" s="77"/>
      <c r="G348" s="77"/>
      <c r="H348" s="77"/>
      <c r="I348" s="77"/>
      <c r="J348" s="77"/>
      <c r="K348" s="77"/>
      <c r="L348" s="77"/>
      <c r="M348" s="77"/>
      <c r="N348" s="77"/>
      <c r="O348" s="77"/>
      <c r="P348" s="77"/>
      <c r="Q348" s="77"/>
      <c r="R348" s="77"/>
      <c r="S348" s="77"/>
      <c r="T348" s="77"/>
      <c r="U348" s="77"/>
      <c r="V348" s="77"/>
      <c r="W348" s="77"/>
      <c r="X348" s="77"/>
      <c r="Y348" s="77"/>
      <c r="Z348" s="77"/>
      <c r="AA348" s="77"/>
    </row>
    <row r="349" ht="15.75" x14ac:dyDescent="0.25">
      <c r="A349" s="77"/>
      <c r="B349" s="135"/>
      <c r="C349" s="77"/>
      <c r="D349" s="77"/>
      <c r="E349" s="77"/>
      <c r="F349" s="77"/>
      <c r="G349" s="77"/>
      <c r="H349" s="77"/>
      <c r="I349" s="77"/>
      <c r="J349" s="77"/>
      <c r="K349" s="77"/>
      <c r="L349" s="77"/>
      <c r="M349" s="77"/>
      <c r="N349" s="77"/>
      <c r="O349" s="77"/>
      <c r="P349" s="77"/>
      <c r="Q349" s="77"/>
      <c r="R349" s="77"/>
      <c r="S349" s="77"/>
      <c r="T349" s="77"/>
      <c r="U349" s="77"/>
      <c r="V349" s="77"/>
      <c r="W349" s="77"/>
      <c r="X349" s="77"/>
      <c r="Y349" s="77"/>
      <c r="Z349" s="77"/>
      <c r="AA349" s="77"/>
    </row>
    <row r="350" ht="15.75" x14ac:dyDescent="0.25">
      <c r="A350" s="77"/>
      <c r="B350" s="135"/>
      <c r="C350" s="77"/>
      <c r="D350" s="77"/>
      <c r="E350" s="77"/>
      <c r="F350" s="77"/>
      <c r="G350" s="77"/>
      <c r="H350" s="77"/>
      <c r="I350" s="77"/>
      <c r="J350" s="77"/>
      <c r="K350" s="77"/>
      <c r="L350" s="77"/>
      <c r="M350" s="77"/>
      <c r="N350" s="77"/>
      <c r="O350" s="77"/>
      <c r="P350" s="77"/>
      <c r="Q350" s="77"/>
      <c r="R350" s="77"/>
      <c r="S350" s="77"/>
      <c r="T350" s="77"/>
      <c r="U350" s="77"/>
      <c r="V350" s="77"/>
      <c r="W350" s="77"/>
      <c r="X350" s="77"/>
      <c r="Y350" s="77"/>
      <c r="Z350" s="77"/>
      <c r="AA350" s="77"/>
    </row>
    <row r="351" ht="15.75" x14ac:dyDescent="0.25">
      <c r="A351" s="77"/>
      <c r="B351" s="135"/>
      <c r="C351" s="77"/>
      <c r="D351" s="77"/>
      <c r="E351" s="77"/>
      <c r="F351" s="77"/>
      <c r="G351" s="77"/>
      <c r="H351" s="77"/>
      <c r="I351" s="77"/>
      <c r="J351" s="77"/>
      <c r="K351" s="77"/>
      <c r="L351" s="77"/>
      <c r="M351" s="77"/>
      <c r="N351" s="77"/>
      <c r="O351" s="77"/>
      <c r="P351" s="77"/>
      <c r="Q351" s="77"/>
      <c r="R351" s="77"/>
      <c r="S351" s="77"/>
      <c r="T351" s="77"/>
      <c r="U351" s="77"/>
      <c r="V351" s="77"/>
      <c r="W351" s="77"/>
      <c r="X351" s="77"/>
      <c r="Y351" s="77"/>
      <c r="Z351" s="77"/>
      <c r="AA351" s="77"/>
    </row>
    <row r="352" ht="15.75" x14ac:dyDescent="0.25">
      <c r="A352" s="77"/>
      <c r="B352" s="135"/>
      <c r="C352" s="77"/>
      <c r="D352" s="77"/>
      <c r="E352" s="77"/>
      <c r="F352" s="77"/>
      <c r="G352" s="77"/>
      <c r="H352" s="77"/>
      <c r="I352" s="77"/>
      <c r="J352" s="77"/>
      <c r="K352" s="77"/>
      <c r="L352" s="77"/>
      <c r="M352" s="77"/>
      <c r="N352" s="77"/>
      <c r="O352" s="77"/>
      <c r="P352" s="77"/>
      <c r="Q352" s="77"/>
      <c r="R352" s="77"/>
      <c r="S352" s="77"/>
      <c r="T352" s="77"/>
      <c r="U352" s="77"/>
      <c r="V352" s="77"/>
      <c r="W352" s="77"/>
      <c r="X352" s="77"/>
      <c r="Y352" s="77"/>
      <c r="Z352" s="77"/>
      <c r="AA352" s="77"/>
    </row>
    <row r="353" ht="15.75" x14ac:dyDescent="0.25">
      <c r="A353" s="77"/>
      <c r="B353" s="135"/>
      <c r="C353" s="77"/>
      <c r="D353" s="77"/>
      <c r="E353" s="77"/>
      <c r="F353" s="77"/>
      <c r="G353" s="77"/>
      <c r="H353" s="77"/>
      <c r="I353" s="77"/>
      <c r="J353" s="77"/>
      <c r="K353" s="77"/>
      <c r="L353" s="77"/>
      <c r="M353" s="77"/>
      <c r="N353" s="77"/>
      <c r="O353" s="77"/>
      <c r="P353" s="77"/>
      <c r="Q353" s="77"/>
      <c r="R353" s="77"/>
      <c r="S353" s="77"/>
      <c r="T353" s="77"/>
      <c r="U353" s="77"/>
      <c r="V353" s="77"/>
      <c r="W353" s="77"/>
      <c r="X353" s="77"/>
      <c r="Y353" s="77"/>
      <c r="Z353" s="77"/>
      <c r="AA353" s="77"/>
    </row>
    <row r="354" ht="15.75" x14ac:dyDescent="0.25">
      <c r="A354" s="77"/>
      <c r="B354" s="135"/>
      <c r="C354" s="77"/>
      <c r="D354" s="77"/>
      <c r="E354" s="77"/>
      <c r="F354" s="77"/>
      <c r="G354" s="77"/>
      <c r="H354" s="77"/>
      <c r="I354" s="77"/>
      <c r="J354" s="77"/>
      <c r="K354" s="77"/>
      <c r="L354" s="77"/>
      <c r="M354" s="77"/>
      <c r="N354" s="77"/>
      <c r="O354" s="77"/>
      <c r="P354" s="77"/>
      <c r="Q354" s="77"/>
      <c r="R354" s="77"/>
      <c r="S354" s="77"/>
      <c r="T354" s="77"/>
      <c r="U354" s="77"/>
      <c r="V354" s="77"/>
      <c r="W354" s="77"/>
      <c r="X354" s="77"/>
      <c r="Y354" s="77"/>
      <c r="Z354" s="77"/>
      <c r="AA354" s="77"/>
    </row>
    <row r="355" ht="15.75" x14ac:dyDescent="0.25">
      <c r="A355" s="77"/>
      <c r="B355" s="135"/>
      <c r="C355" s="77"/>
      <c r="D355" s="77"/>
      <c r="E355" s="77"/>
      <c r="F355" s="77"/>
      <c r="G355" s="77"/>
      <c r="H355" s="77"/>
      <c r="I355" s="77"/>
      <c r="J355" s="77"/>
      <c r="K355" s="77"/>
      <c r="L355" s="77"/>
      <c r="M355" s="77"/>
      <c r="N355" s="77"/>
      <c r="O355" s="77"/>
      <c r="P355" s="77"/>
      <c r="Q355" s="77"/>
      <c r="R355" s="77"/>
      <c r="S355" s="77"/>
      <c r="T355" s="77"/>
      <c r="U355" s="77"/>
      <c r="V355" s="77"/>
      <c r="W355" s="77"/>
      <c r="X355" s="77"/>
      <c r="Y355" s="77"/>
      <c r="Z355" s="77"/>
      <c r="AA355" s="77"/>
    </row>
    <row r="356" ht="15.75" x14ac:dyDescent="0.25">
      <c r="A356" s="77"/>
      <c r="B356" s="135"/>
      <c r="C356" s="77"/>
      <c r="D356" s="77"/>
      <c r="E356" s="77"/>
      <c r="F356" s="77"/>
      <c r="G356" s="77"/>
      <c r="H356" s="77"/>
      <c r="I356" s="77"/>
      <c r="J356" s="77"/>
      <c r="K356" s="77"/>
      <c r="L356" s="77"/>
      <c r="M356" s="77"/>
      <c r="N356" s="77"/>
      <c r="O356" s="77"/>
      <c r="P356" s="77"/>
      <c r="Q356" s="77"/>
      <c r="R356" s="77"/>
      <c r="S356" s="77"/>
      <c r="T356" s="77"/>
      <c r="U356" s="77"/>
      <c r="V356" s="77"/>
      <c r="W356" s="77"/>
      <c r="X356" s="77"/>
      <c r="Y356" s="77"/>
      <c r="Z356" s="77"/>
      <c r="AA356" s="77"/>
    </row>
    <row r="357" ht="15.75" x14ac:dyDescent="0.25">
      <c r="A357" s="77"/>
      <c r="B357" s="135"/>
      <c r="C357" s="77"/>
      <c r="D357" s="77"/>
      <c r="E357" s="77"/>
      <c r="F357" s="77"/>
      <c r="G357" s="77"/>
      <c r="H357" s="77"/>
      <c r="I357" s="77"/>
      <c r="J357" s="77"/>
      <c r="K357" s="77"/>
      <c r="L357" s="77"/>
      <c r="M357" s="77"/>
      <c r="N357" s="77"/>
      <c r="O357" s="77"/>
      <c r="P357" s="77"/>
      <c r="Q357" s="77"/>
      <c r="R357" s="77"/>
      <c r="S357" s="77"/>
      <c r="T357" s="77"/>
      <c r="U357" s="77"/>
      <c r="V357" s="77"/>
      <c r="W357" s="77"/>
      <c r="X357" s="77"/>
      <c r="Y357" s="77"/>
      <c r="Z357" s="77"/>
      <c r="AA357" s="77"/>
    </row>
    <row r="358" ht="15.75" x14ac:dyDescent="0.25">
      <c r="A358" s="77"/>
      <c r="B358" s="135"/>
      <c r="C358" s="77"/>
      <c r="D358" s="77"/>
      <c r="E358" s="77"/>
      <c r="F358" s="77"/>
      <c r="G358" s="77"/>
      <c r="H358" s="77"/>
      <c r="I358" s="77"/>
      <c r="J358" s="77"/>
      <c r="K358" s="77"/>
      <c r="L358" s="77"/>
      <c r="M358" s="77"/>
      <c r="N358" s="77"/>
      <c r="O358" s="77"/>
      <c r="P358" s="77"/>
      <c r="Q358" s="77"/>
      <c r="R358" s="77"/>
      <c r="S358" s="77"/>
      <c r="T358" s="77"/>
      <c r="U358" s="77"/>
      <c r="V358" s="77"/>
      <c r="W358" s="77"/>
      <c r="X358" s="77"/>
      <c r="Y358" s="77"/>
      <c r="Z358" s="77"/>
      <c r="AA358" s="77"/>
    </row>
    <row r="359" ht="15.75" x14ac:dyDescent="0.25">
      <c r="A359" s="77"/>
      <c r="B359" s="135"/>
      <c r="C359" s="77"/>
      <c r="D359" s="77"/>
      <c r="E359" s="77"/>
      <c r="F359" s="77"/>
      <c r="G359" s="77"/>
      <c r="H359" s="77"/>
      <c r="I359" s="77"/>
      <c r="J359" s="77"/>
      <c r="K359" s="77"/>
      <c r="L359" s="77"/>
      <c r="M359" s="77"/>
      <c r="N359" s="77"/>
      <c r="O359" s="77"/>
      <c r="P359" s="77"/>
      <c r="Q359" s="77"/>
      <c r="R359" s="77"/>
      <c r="S359" s="77"/>
      <c r="T359" s="77"/>
      <c r="U359" s="77"/>
      <c r="V359" s="77"/>
      <c r="W359" s="77"/>
      <c r="X359" s="77"/>
      <c r="Y359" s="77"/>
      <c r="Z359" s="77"/>
      <c r="AA359" s="77"/>
    </row>
    <row r="360" ht="15.75" x14ac:dyDescent="0.25">
      <c r="A360" s="77"/>
      <c r="B360" s="135"/>
      <c r="C360" s="77"/>
      <c r="D360" s="77"/>
      <c r="E360" s="77"/>
      <c r="F360" s="77"/>
      <c r="G360" s="77"/>
      <c r="H360" s="77"/>
      <c r="I360" s="77"/>
      <c r="J360" s="77"/>
      <c r="K360" s="77"/>
      <c r="L360" s="77"/>
      <c r="M360" s="77"/>
      <c r="N360" s="77"/>
      <c r="O360" s="77"/>
      <c r="P360" s="77"/>
      <c r="Q360" s="77"/>
      <c r="R360" s="77"/>
      <c r="S360" s="77"/>
      <c r="T360" s="77"/>
      <c r="U360" s="77"/>
      <c r="V360" s="77"/>
      <c r="W360" s="77"/>
      <c r="X360" s="77"/>
      <c r="Y360" s="77"/>
      <c r="Z360" s="77"/>
      <c r="AA360" s="77"/>
    </row>
    <row r="361" ht="15.75" x14ac:dyDescent="0.25">
      <c r="A361" s="77"/>
      <c r="B361" s="135"/>
      <c r="C361" s="77"/>
      <c r="D361" s="77"/>
      <c r="E361" s="77"/>
      <c r="F361" s="77"/>
      <c r="G361" s="77"/>
      <c r="H361" s="77"/>
      <c r="I361" s="77"/>
      <c r="J361" s="77"/>
      <c r="K361" s="77"/>
      <c r="L361" s="77"/>
      <c r="M361" s="77"/>
      <c r="N361" s="77"/>
      <c r="O361" s="77"/>
      <c r="P361" s="77"/>
      <c r="Q361" s="77"/>
      <c r="R361" s="77"/>
      <c r="S361" s="77"/>
      <c r="T361" s="77"/>
      <c r="U361" s="77"/>
      <c r="V361" s="77"/>
      <c r="W361" s="77"/>
      <c r="X361" s="77"/>
      <c r="Y361" s="77"/>
      <c r="Z361" s="77"/>
      <c r="AA361" s="77"/>
    </row>
    <row r="362" ht="15.75" x14ac:dyDescent="0.25">
      <c r="A362" s="77"/>
      <c r="B362" s="135"/>
      <c r="C362" s="77"/>
      <c r="D362" s="77"/>
      <c r="E362" s="77"/>
      <c r="F362" s="77"/>
      <c r="G362" s="77"/>
      <c r="H362" s="77"/>
      <c r="I362" s="77"/>
      <c r="J362" s="77"/>
      <c r="K362" s="77"/>
      <c r="L362" s="77"/>
      <c r="M362" s="77"/>
      <c r="N362" s="77"/>
      <c r="O362" s="77"/>
      <c r="P362" s="77"/>
      <c r="Q362" s="77"/>
      <c r="R362" s="77"/>
      <c r="S362" s="77"/>
      <c r="T362" s="77"/>
      <c r="U362" s="77"/>
      <c r="V362" s="77"/>
      <c r="W362" s="77"/>
      <c r="X362" s="77"/>
      <c r="Y362" s="77"/>
      <c r="Z362" s="77"/>
      <c r="AA362" s="77"/>
    </row>
    <row r="363" ht="15.75" x14ac:dyDescent="0.25">
      <c r="A363" s="77"/>
      <c r="B363" s="135"/>
      <c r="C363" s="77"/>
      <c r="D363" s="77"/>
      <c r="E363" s="77"/>
      <c r="F363" s="77"/>
      <c r="G363" s="77"/>
      <c r="H363" s="77"/>
      <c r="I363" s="77"/>
      <c r="J363" s="77"/>
      <c r="K363" s="77"/>
      <c r="L363" s="77"/>
      <c r="M363" s="77"/>
      <c r="N363" s="77"/>
      <c r="O363" s="77"/>
      <c r="P363" s="77"/>
      <c r="Q363" s="77"/>
      <c r="R363" s="77"/>
      <c r="S363" s="77"/>
      <c r="T363" s="77"/>
      <c r="U363" s="77"/>
      <c r="V363" s="77"/>
      <c r="W363" s="77"/>
      <c r="X363" s="77"/>
      <c r="Y363" s="77"/>
      <c r="Z363" s="77"/>
      <c r="AA363" s="77"/>
    </row>
    <row r="364" ht="15.75" x14ac:dyDescent="0.25">
      <c r="A364" s="77"/>
      <c r="B364" s="135"/>
      <c r="C364" s="77"/>
      <c r="D364" s="77"/>
      <c r="E364" s="77"/>
      <c r="F364" s="77"/>
      <c r="G364" s="77"/>
      <c r="H364" s="77"/>
      <c r="I364" s="77"/>
      <c r="J364" s="77"/>
      <c r="K364" s="77"/>
      <c r="L364" s="77"/>
      <c r="M364" s="77"/>
      <c r="N364" s="77"/>
      <c r="O364" s="77"/>
      <c r="P364" s="77"/>
      <c r="Q364" s="77"/>
      <c r="R364" s="77"/>
      <c r="S364" s="77"/>
      <c r="T364" s="77"/>
      <c r="U364" s="77"/>
      <c r="V364" s="77"/>
      <c r="W364" s="77"/>
      <c r="X364" s="77"/>
      <c r="Y364" s="77"/>
      <c r="Z364" s="77"/>
      <c r="AA364" s="77"/>
    </row>
    <row r="365" ht="15.75" x14ac:dyDescent="0.25">
      <c r="A365" s="77"/>
      <c r="B365" s="135"/>
      <c r="C365" s="77"/>
      <c r="D365" s="77"/>
      <c r="E365" s="77"/>
      <c r="F365" s="77"/>
      <c r="G365" s="77"/>
      <c r="H365" s="77"/>
      <c r="I365" s="77"/>
      <c r="J365" s="77"/>
      <c r="K365" s="77"/>
      <c r="L365" s="77"/>
      <c r="M365" s="77"/>
      <c r="N365" s="77"/>
      <c r="O365" s="77"/>
      <c r="P365" s="77"/>
      <c r="Q365" s="77"/>
      <c r="R365" s="77"/>
      <c r="S365" s="77"/>
      <c r="T365" s="77"/>
      <c r="U365" s="77"/>
      <c r="V365" s="77"/>
      <c r="W365" s="77"/>
      <c r="X365" s="77"/>
      <c r="Y365" s="77"/>
      <c r="Z365" s="77"/>
      <c r="AA365" s="77"/>
    </row>
    <row r="366" ht="15.75" x14ac:dyDescent="0.25">
      <c r="A366" s="77"/>
      <c r="B366" s="135"/>
      <c r="C366" s="77"/>
      <c r="D366" s="77"/>
      <c r="E366" s="77"/>
      <c r="F366" s="77"/>
      <c r="G366" s="77"/>
      <c r="H366" s="77"/>
      <c r="I366" s="77"/>
      <c r="J366" s="77"/>
      <c r="K366" s="77"/>
      <c r="L366" s="77"/>
      <c r="M366" s="77"/>
      <c r="N366" s="77"/>
      <c r="O366" s="77"/>
      <c r="P366" s="77"/>
      <c r="Q366" s="77"/>
      <c r="R366" s="77"/>
      <c r="S366" s="77"/>
      <c r="T366" s="77"/>
      <c r="U366" s="77"/>
      <c r="V366" s="77"/>
      <c r="W366" s="77"/>
      <c r="X366" s="77"/>
      <c r="Y366" s="77"/>
      <c r="Z366" s="77"/>
      <c r="AA366" s="77"/>
    </row>
    <row r="367" ht="15.75" x14ac:dyDescent="0.25">
      <c r="A367" s="77"/>
      <c r="B367" s="135"/>
      <c r="C367" s="77"/>
      <c r="D367" s="77"/>
      <c r="E367" s="77"/>
      <c r="F367" s="77"/>
      <c r="G367" s="77"/>
      <c r="H367" s="77"/>
      <c r="I367" s="77"/>
      <c r="J367" s="77"/>
      <c r="K367" s="77"/>
      <c r="L367" s="77"/>
      <c r="M367" s="77"/>
      <c r="N367" s="77"/>
      <c r="O367" s="77"/>
      <c r="P367" s="77"/>
      <c r="Q367" s="77"/>
      <c r="R367" s="77"/>
      <c r="S367" s="77"/>
      <c r="T367" s="77"/>
      <c r="U367" s="77"/>
      <c r="V367" s="77"/>
      <c r="W367" s="77"/>
      <c r="X367" s="77"/>
      <c r="Y367" s="77"/>
      <c r="Z367" s="77"/>
      <c r="AA367" s="77"/>
    </row>
    <row r="368" ht="15.75" x14ac:dyDescent="0.25">
      <c r="A368" s="77"/>
      <c r="B368" s="135"/>
      <c r="C368" s="77"/>
      <c r="D368" s="77"/>
      <c r="E368" s="77"/>
      <c r="F368" s="77"/>
      <c r="G368" s="77"/>
      <c r="H368" s="77"/>
      <c r="I368" s="77"/>
      <c r="J368" s="77"/>
      <c r="K368" s="77"/>
      <c r="L368" s="77"/>
      <c r="M368" s="77"/>
      <c r="N368" s="77"/>
      <c r="O368" s="77"/>
      <c r="P368" s="77"/>
      <c r="Q368" s="77"/>
      <c r="R368" s="77"/>
      <c r="S368" s="77"/>
      <c r="T368" s="77"/>
      <c r="U368" s="77"/>
      <c r="V368" s="77"/>
      <c r="W368" s="77"/>
      <c r="X368" s="77"/>
      <c r="Y368" s="77"/>
      <c r="Z368" s="77"/>
      <c r="AA368" s="77"/>
    </row>
    <row r="369" ht="15.75" x14ac:dyDescent="0.25">
      <c r="A369" s="77"/>
      <c r="B369" s="135"/>
      <c r="C369" s="77"/>
      <c r="D369" s="77"/>
      <c r="E369" s="77"/>
      <c r="F369" s="77"/>
      <c r="G369" s="77"/>
      <c r="H369" s="77"/>
      <c r="I369" s="77"/>
      <c r="J369" s="77"/>
      <c r="K369" s="77"/>
      <c r="L369" s="77"/>
      <c r="M369" s="77"/>
      <c r="N369" s="77"/>
      <c r="O369" s="77"/>
      <c r="P369" s="77"/>
      <c r="Q369" s="77"/>
      <c r="R369" s="77"/>
      <c r="S369" s="77"/>
      <c r="T369" s="77"/>
      <c r="U369" s="77"/>
      <c r="V369" s="77"/>
      <c r="W369" s="77"/>
      <c r="X369" s="77"/>
      <c r="Y369" s="77"/>
      <c r="Z369" s="77"/>
      <c r="AA369" s="77"/>
    </row>
    <row r="370" ht="15.75" x14ac:dyDescent="0.25">
      <c r="A370" s="77"/>
      <c r="B370" s="135"/>
      <c r="C370" s="77"/>
      <c r="D370" s="77"/>
      <c r="E370" s="77"/>
      <c r="F370" s="77"/>
      <c r="G370" s="77"/>
      <c r="H370" s="77"/>
      <c r="I370" s="77"/>
      <c r="J370" s="77"/>
      <c r="K370" s="77"/>
      <c r="L370" s="77"/>
      <c r="M370" s="77"/>
      <c r="N370" s="77"/>
      <c r="O370" s="77"/>
      <c r="P370" s="77"/>
      <c r="Q370" s="77"/>
      <c r="R370" s="77"/>
      <c r="S370" s="77"/>
      <c r="T370" s="77"/>
      <c r="U370" s="77"/>
      <c r="V370" s="77"/>
      <c r="W370" s="77"/>
      <c r="X370" s="77"/>
      <c r="Y370" s="77"/>
      <c r="Z370" s="77"/>
      <c r="AA370" s="77"/>
    </row>
    <row r="371" ht="15.75" x14ac:dyDescent="0.25">
      <c r="A371" s="77"/>
      <c r="B371" s="135"/>
      <c r="C371" s="77"/>
      <c r="D371" s="77"/>
      <c r="E371" s="77"/>
      <c r="F371" s="77"/>
      <c r="G371" s="77"/>
      <c r="H371" s="77"/>
      <c r="I371" s="77"/>
      <c r="J371" s="77"/>
      <c r="K371" s="77"/>
      <c r="L371" s="77"/>
      <c r="M371" s="77"/>
      <c r="N371" s="77"/>
      <c r="O371" s="77"/>
      <c r="P371" s="77"/>
      <c r="Q371" s="77"/>
      <c r="R371" s="77"/>
      <c r="S371" s="77"/>
      <c r="T371" s="77"/>
      <c r="U371" s="77"/>
      <c r="V371" s="77"/>
      <c r="W371" s="77"/>
      <c r="X371" s="77"/>
      <c r="Y371" s="77"/>
      <c r="Z371" s="77"/>
      <c r="AA371" s="77"/>
    </row>
    <row r="372" ht="15.75" x14ac:dyDescent="0.25">
      <c r="A372" s="77"/>
      <c r="B372" s="135"/>
      <c r="C372" s="77"/>
      <c r="D372" s="77"/>
      <c r="E372" s="77"/>
      <c r="F372" s="77"/>
      <c r="G372" s="77"/>
      <c r="H372" s="77"/>
      <c r="I372" s="77"/>
      <c r="J372" s="77"/>
      <c r="K372" s="77"/>
      <c r="L372" s="77"/>
      <c r="M372" s="77"/>
      <c r="N372" s="77"/>
      <c r="O372" s="77"/>
      <c r="P372" s="77"/>
      <c r="Q372" s="77"/>
      <c r="R372" s="77"/>
      <c r="S372" s="77"/>
      <c r="T372" s="77"/>
      <c r="U372" s="77"/>
      <c r="V372" s="77"/>
      <c r="W372" s="77"/>
      <c r="X372" s="77"/>
      <c r="Y372" s="77"/>
      <c r="Z372" s="77"/>
      <c r="AA372" s="77"/>
    </row>
    <row r="373" ht="15.75" x14ac:dyDescent="0.25">
      <c r="A373" s="77"/>
      <c r="B373" s="135"/>
      <c r="C373" s="77"/>
      <c r="D373" s="77"/>
      <c r="E373" s="77"/>
      <c r="F373" s="77"/>
      <c r="G373" s="77"/>
      <c r="H373" s="77"/>
      <c r="I373" s="77"/>
      <c r="J373" s="77"/>
      <c r="K373" s="77"/>
      <c r="L373" s="77"/>
      <c r="M373" s="77"/>
      <c r="N373" s="77"/>
      <c r="O373" s="77"/>
      <c r="P373" s="77"/>
      <c r="Q373" s="77"/>
      <c r="R373" s="77"/>
      <c r="S373" s="77"/>
      <c r="T373" s="77"/>
      <c r="U373" s="77"/>
      <c r="V373" s="77"/>
      <c r="W373" s="77"/>
      <c r="X373" s="77"/>
      <c r="Y373" s="77"/>
      <c r="Z373" s="77"/>
      <c r="AA373" s="77"/>
    </row>
    <row r="374" ht="15.75" x14ac:dyDescent="0.25">
      <c r="A374" s="77"/>
      <c r="B374" s="135"/>
      <c r="C374" s="77"/>
      <c r="D374" s="77"/>
      <c r="E374" s="77"/>
      <c r="F374" s="77"/>
      <c r="G374" s="77"/>
      <c r="H374" s="77"/>
      <c r="I374" s="77"/>
      <c r="J374" s="77"/>
      <c r="K374" s="77"/>
      <c r="L374" s="77"/>
      <c r="M374" s="77"/>
      <c r="N374" s="77"/>
      <c r="O374" s="77"/>
      <c r="P374" s="77"/>
      <c r="Q374" s="77"/>
      <c r="R374" s="77"/>
      <c r="S374" s="77"/>
      <c r="T374" s="77"/>
      <c r="U374" s="77"/>
      <c r="V374" s="77"/>
      <c r="W374" s="77"/>
      <c r="X374" s="77"/>
      <c r="Y374" s="77"/>
      <c r="Z374" s="77"/>
      <c r="AA374" s="77"/>
    </row>
    <row r="375" ht="15.75" x14ac:dyDescent="0.25">
      <c r="A375" s="77"/>
      <c r="B375" s="135"/>
      <c r="C375" s="77"/>
      <c r="D375" s="77"/>
      <c r="E375" s="77"/>
      <c r="F375" s="77"/>
      <c r="G375" s="77"/>
      <c r="H375" s="77"/>
      <c r="I375" s="77"/>
      <c r="J375" s="77"/>
      <c r="K375" s="77"/>
      <c r="L375" s="77"/>
      <c r="M375" s="77"/>
      <c r="N375" s="77"/>
      <c r="O375" s="77"/>
      <c r="P375" s="77"/>
      <c r="Q375" s="77"/>
      <c r="R375" s="77"/>
      <c r="S375" s="77"/>
      <c r="T375" s="77"/>
      <c r="U375" s="77"/>
      <c r="V375" s="77"/>
      <c r="W375" s="77"/>
      <c r="X375" s="77"/>
      <c r="Y375" s="77"/>
      <c r="Z375" s="77"/>
      <c r="AA375" s="77"/>
    </row>
    <row r="376" ht="15.75" x14ac:dyDescent="0.25">
      <c r="A376" s="77"/>
      <c r="B376" s="135"/>
      <c r="C376" s="77"/>
      <c r="D376" s="77"/>
      <c r="E376" s="77"/>
      <c r="F376" s="77"/>
      <c r="G376" s="77"/>
      <c r="H376" s="77"/>
      <c r="I376" s="77"/>
      <c r="J376" s="77"/>
      <c r="K376" s="77"/>
      <c r="L376" s="77"/>
      <c r="M376" s="77"/>
      <c r="N376" s="77"/>
      <c r="O376" s="77"/>
      <c r="P376" s="77"/>
      <c r="Q376" s="77"/>
      <c r="R376" s="77"/>
      <c r="S376" s="77"/>
      <c r="T376" s="77"/>
      <c r="U376" s="77"/>
      <c r="V376" s="77"/>
      <c r="W376" s="77"/>
      <c r="X376" s="77"/>
      <c r="Y376" s="77"/>
      <c r="Z376" s="77"/>
      <c r="AA376" s="77"/>
    </row>
    <row r="377" ht="15.75" x14ac:dyDescent="0.25">
      <c r="A377" s="77"/>
      <c r="B377" s="135"/>
      <c r="C377" s="77"/>
      <c r="D377" s="77"/>
      <c r="E377" s="77"/>
      <c r="F377" s="77"/>
      <c r="G377" s="77"/>
      <c r="H377" s="77"/>
      <c r="I377" s="77"/>
      <c r="J377" s="77"/>
      <c r="K377" s="77"/>
      <c r="L377" s="77"/>
      <c r="M377" s="77"/>
      <c r="N377" s="77"/>
      <c r="O377" s="77"/>
      <c r="P377" s="77"/>
      <c r="Q377" s="77"/>
      <c r="R377" s="77"/>
      <c r="S377" s="77"/>
      <c r="T377" s="77"/>
      <c r="U377" s="77"/>
      <c r="V377" s="77"/>
      <c r="W377" s="77"/>
      <c r="X377" s="77"/>
      <c r="Y377" s="77"/>
      <c r="Z377" s="77"/>
      <c r="AA377" s="77"/>
    </row>
    <row r="378" ht="15.75" x14ac:dyDescent="0.25">
      <c r="A378" s="77"/>
      <c r="B378" s="135"/>
      <c r="C378" s="77"/>
      <c r="D378" s="77"/>
      <c r="E378" s="77"/>
      <c r="F378" s="77"/>
      <c r="G378" s="77"/>
      <c r="H378" s="77"/>
      <c r="I378" s="77"/>
      <c r="J378" s="77"/>
      <c r="K378" s="77"/>
      <c r="L378" s="77"/>
      <c r="M378" s="77"/>
      <c r="N378" s="77"/>
      <c r="O378" s="77"/>
      <c r="P378" s="77"/>
      <c r="Q378" s="77"/>
      <c r="R378" s="77"/>
      <c r="S378" s="77"/>
      <c r="T378" s="77"/>
      <c r="U378" s="77"/>
      <c r="V378" s="77"/>
      <c r="W378" s="77"/>
      <c r="X378" s="77"/>
      <c r="Y378" s="77"/>
      <c r="Z378" s="77"/>
      <c r="AA378" s="77"/>
    </row>
    <row r="379" ht="15.75" x14ac:dyDescent="0.25">
      <c r="A379" s="77"/>
      <c r="B379" s="135"/>
      <c r="C379" s="77"/>
      <c r="D379" s="77"/>
      <c r="E379" s="77"/>
      <c r="F379" s="77"/>
      <c r="G379" s="77"/>
      <c r="H379" s="77"/>
      <c r="I379" s="77"/>
      <c r="J379" s="77"/>
      <c r="K379" s="77"/>
      <c r="L379" s="77"/>
      <c r="M379" s="77"/>
      <c r="N379" s="77"/>
      <c r="O379" s="77"/>
      <c r="P379" s="77"/>
      <c r="Q379" s="77"/>
      <c r="R379" s="77"/>
      <c r="S379" s="77"/>
      <c r="T379" s="77"/>
      <c r="U379" s="77"/>
      <c r="V379" s="77"/>
      <c r="W379" s="77"/>
      <c r="X379" s="77"/>
      <c r="Y379" s="77"/>
      <c r="Z379" s="77"/>
      <c r="AA379" s="77"/>
    </row>
    <row r="380" ht="15.75" x14ac:dyDescent="0.25">
      <c r="A380" s="77"/>
      <c r="B380" s="135"/>
      <c r="C380" s="77"/>
      <c r="D380" s="77"/>
      <c r="E380" s="77"/>
      <c r="F380" s="77"/>
      <c r="G380" s="77"/>
      <c r="H380" s="77"/>
      <c r="I380" s="77"/>
      <c r="J380" s="77"/>
      <c r="K380" s="77"/>
      <c r="L380" s="77"/>
      <c r="M380" s="77"/>
      <c r="N380" s="77"/>
      <c r="O380" s="77"/>
      <c r="P380" s="77"/>
      <c r="Q380" s="77"/>
      <c r="R380" s="77"/>
      <c r="S380" s="77"/>
      <c r="T380" s="77"/>
      <c r="U380" s="77"/>
      <c r="V380" s="77"/>
      <c r="W380" s="77"/>
      <c r="X380" s="77"/>
      <c r="Y380" s="77"/>
      <c r="Z380" s="77"/>
      <c r="AA380" s="77"/>
    </row>
    <row r="381" ht="15.75" x14ac:dyDescent="0.25">
      <c r="A381" s="77"/>
      <c r="B381" s="135"/>
      <c r="C381" s="77"/>
      <c r="D381" s="77"/>
      <c r="E381" s="77"/>
      <c r="F381" s="77"/>
      <c r="G381" s="77"/>
      <c r="H381" s="77"/>
      <c r="I381" s="77"/>
      <c r="J381" s="77"/>
      <c r="K381" s="77"/>
      <c r="L381" s="77"/>
      <c r="M381" s="77"/>
      <c r="N381" s="77"/>
      <c r="O381" s="77"/>
      <c r="P381" s="77"/>
      <c r="Q381" s="77"/>
      <c r="R381" s="77"/>
      <c r="S381" s="77"/>
      <c r="T381" s="77"/>
      <c r="U381" s="77"/>
      <c r="V381" s="77"/>
      <c r="W381" s="77"/>
      <c r="X381" s="77"/>
      <c r="Y381" s="77"/>
      <c r="Z381" s="77"/>
      <c r="AA381" s="77"/>
    </row>
    <row r="382" ht="15.75" x14ac:dyDescent="0.25">
      <c r="A382" s="77"/>
      <c r="B382" s="135"/>
      <c r="C382" s="77"/>
      <c r="D382" s="77"/>
      <c r="E382" s="77"/>
      <c r="F382" s="77"/>
      <c r="G382" s="77"/>
      <c r="H382" s="77"/>
      <c r="I382" s="77"/>
      <c r="J382" s="77"/>
      <c r="K382" s="77"/>
      <c r="L382" s="77"/>
      <c r="M382" s="77"/>
      <c r="N382" s="77"/>
      <c r="O382" s="77"/>
      <c r="P382" s="77"/>
      <c r="Q382" s="77"/>
      <c r="R382" s="77"/>
      <c r="S382" s="77"/>
      <c r="T382" s="77"/>
      <c r="U382" s="77"/>
      <c r="V382" s="77"/>
      <c r="W382" s="77"/>
      <c r="X382" s="77"/>
      <c r="Y382" s="77"/>
      <c r="Z382" s="77"/>
      <c r="AA382" s="77"/>
    </row>
    <row r="383" ht="15.75" x14ac:dyDescent="0.25">
      <c r="A383" s="77"/>
      <c r="B383" s="135"/>
      <c r="C383" s="77"/>
      <c r="D383" s="77"/>
      <c r="E383" s="77"/>
      <c r="F383" s="77"/>
      <c r="G383" s="77"/>
      <c r="H383" s="77"/>
      <c r="I383" s="77"/>
      <c r="J383" s="77"/>
      <c r="K383" s="77"/>
      <c r="L383" s="77"/>
      <c r="M383" s="77"/>
      <c r="N383" s="77"/>
      <c r="O383" s="77"/>
      <c r="P383" s="77"/>
      <c r="Q383" s="77"/>
      <c r="R383" s="77"/>
      <c r="S383" s="77"/>
      <c r="T383" s="77"/>
      <c r="U383" s="77"/>
      <c r="V383" s="77"/>
      <c r="W383" s="77"/>
      <c r="X383" s="77"/>
      <c r="Y383" s="77"/>
      <c r="Z383" s="77"/>
      <c r="AA383" s="77"/>
    </row>
    <row r="384" ht="15.75" x14ac:dyDescent="0.25">
      <c r="A384" s="77"/>
      <c r="B384" s="135"/>
      <c r="C384" s="77"/>
      <c r="D384" s="77"/>
      <c r="E384" s="77"/>
      <c r="F384" s="77"/>
      <c r="G384" s="77"/>
      <c r="H384" s="77"/>
      <c r="I384" s="77"/>
      <c r="J384" s="77"/>
      <c r="K384" s="77"/>
      <c r="L384" s="77"/>
      <c r="M384" s="77"/>
      <c r="N384" s="77"/>
      <c r="O384" s="77"/>
      <c r="P384" s="77"/>
      <c r="Q384" s="77"/>
      <c r="R384" s="77"/>
      <c r="S384" s="77"/>
      <c r="T384" s="77"/>
      <c r="U384" s="77"/>
      <c r="V384" s="77"/>
      <c r="W384" s="77"/>
      <c r="X384" s="77"/>
      <c r="Y384" s="77"/>
      <c r="Z384" s="77"/>
      <c r="AA384" s="77"/>
    </row>
    <row r="385" ht="15.75" x14ac:dyDescent="0.25">
      <c r="A385" s="77"/>
      <c r="B385" s="135"/>
      <c r="C385" s="77"/>
      <c r="D385" s="77"/>
      <c r="E385" s="77"/>
      <c r="F385" s="77"/>
      <c r="G385" s="77"/>
      <c r="H385" s="77"/>
      <c r="I385" s="77"/>
      <c r="J385" s="77"/>
      <c r="K385" s="77"/>
      <c r="L385" s="77"/>
      <c r="M385" s="77"/>
      <c r="N385" s="77"/>
      <c r="O385" s="77"/>
      <c r="P385" s="77"/>
      <c r="Q385" s="77"/>
      <c r="R385" s="77"/>
      <c r="S385" s="77"/>
      <c r="T385" s="77"/>
      <c r="U385" s="77"/>
      <c r="V385" s="77"/>
      <c r="W385" s="77"/>
      <c r="X385" s="77"/>
      <c r="Y385" s="77"/>
      <c r="Z385" s="77"/>
      <c r="AA385" s="77"/>
    </row>
    <row r="386" ht="15.75" x14ac:dyDescent="0.25">
      <c r="A386" s="77"/>
      <c r="B386" s="135"/>
      <c r="C386" s="77"/>
      <c r="D386" s="77"/>
      <c r="E386" s="77"/>
      <c r="F386" s="77"/>
      <c r="G386" s="77"/>
      <c r="H386" s="77"/>
      <c r="I386" s="77"/>
      <c r="J386" s="77"/>
      <c r="K386" s="77"/>
      <c r="L386" s="77"/>
      <c r="M386" s="77"/>
      <c r="N386" s="77"/>
      <c r="O386" s="77"/>
      <c r="P386" s="77"/>
      <c r="Q386" s="77"/>
      <c r="R386" s="77"/>
      <c r="S386" s="77"/>
      <c r="T386" s="77"/>
      <c r="U386" s="77"/>
      <c r="V386" s="77"/>
      <c r="W386" s="77"/>
      <c r="X386" s="77"/>
      <c r="Y386" s="77"/>
      <c r="Z386" s="77"/>
      <c r="AA386" s="77"/>
    </row>
    <row r="387" ht="15.75" x14ac:dyDescent="0.25">
      <c r="A387" s="77"/>
      <c r="B387" s="135"/>
      <c r="C387" s="77"/>
      <c r="D387" s="77"/>
      <c r="E387" s="77"/>
      <c r="F387" s="77"/>
      <c r="G387" s="77"/>
      <c r="H387" s="77"/>
      <c r="I387" s="77"/>
      <c r="J387" s="77"/>
      <c r="K387" s="77"/>
      <c r="L387" s="77"/>
      <c r="M387" s="77"/>
      <c r="N387" s="77"/>
      <c r="O387" s="77"/>
      <c r="P387" s="77"/>
      <c r="Q387" s="77"/>
      <c r="R387" s="77"/>
      <c r="S387" s="77"/>
      <c r="T387" s="77"/>
      <c r="U387" s="77"/>
      <c r="V387" s="77"/>
      <c r="W387" s="77"/>
      <c r="X387" s="77"/>
      <c r="Y387" s="77"/>
      <c r="Z387" s="77"/>
      <c r="AA387" s="77"/>
    </row>
    <row r="388" ht="15.75" x14ac:dyDescent="0.25">
      <c r="A388" s="77"/>
      <c r="B388" s="135"/>
      <c r="C388" s="77"/>
      <c r="D388" s="77"/>
      <c r="E388" s="77"/>
      <c r="F388" s="77"/>
      <c r="G388" s="77"/>
      <c r="H388" s="77"/>
      <c r="I388" s="77"/>
      <c r="J388" s="77"/>
      <c r="K388" s="77"/>
      <c r="L388" s="77"/>
      <c r="M388" s="77"/>
      <c r="N388" s="77"/>
      <c r="O388" s="77"/>
      <c r="P388" s="77"/>
      <c r="Q388" s="77"/>
      <c r="R388" s="77"/>
      <c r="S388" s="77"/>
      <c r="T388" s="77"/>
      <c r="U388" s="77"/>
      <c r="V388" s="77"/>
      <c r="W388" s="77"/>
      <c r="X388" s="77"/>
      <c r="Y388" s="77"/>
      <c r="Z388" s="77"/>
      <c r="AA388" s="77"/>
    </row>
    <row r="389" ht="15.75" x14ac:dyDescent="0.25">
      <c r="A389" s="77"/>
      <c r="B389" s="135"/>
      <c r="C389" s="77"/>
      <c r="D389" s="77"/>
      <c r="E389" s="77"/>
      <c r="F389" s="77"/>
      <c r="G389" s="77"/>
      <c r="H389" s="77"/>
      <c r="I389" s="77"/>
      <c r="J389" s="77"/>
      <c r="K389" s="77"/>
      <c r="L389" s="77"/>
      <c r="M389" s="77"/>
      <c r="N389" s="77"/>
      <c r="O389" s="77"/>
      <c r="P389" s="77"/>
      <c r="Q389" s="77"/>
      <c r="R389" s="77"/>
      <c r="S389" s="77"/>
      <c r="T389" s="77"/>
      <c r="U389" s="77"/>
      <c r="V389" s="77"/>
      <c r="W389" s="77"/>
      <c r="X389" s="77"/>
      <c r="Y389" s="77"/>
      <c r="Z389" s="77"/>
      <c r="AA389" s="77"/>
    </row>
    <row r="390" ht="15.75" x14ac:dyDescent="0.25">
      <c r="A390" s="77"/>
      <c r="B390" s="135"/>
      <c r="C390" s="77"/>
      <c r="D390" s="77"/>
      <c r="E390" s="77"/>
      <c r="F390" s="77"/>
      <c r="G390" s="77"/>
      <c r="H390" s="77"/>
      <c r="I390" s="77"/>
      <c r="J390" s="77"/>
      <c r="K390" s="77"/>
      <c r="L390" s="77"/>
      <c r="M390" s="77"/>
      <c r="N390" s="77"/>
      <c r="O390" s="77"/>
      <c r="P390" s="77"/>
      <c r="Q390" s="77"/>
      <c r="R390" s="77"/>
      <c r="S390" s="77"/>
      <c r="T390" s="77"/>
      <c r="U390" s="77"/>
      <c r="V390" s="77"/>
      <c r="W390" s="77"/>
      <c r="X390" s="77"/>
      <c r="Y390" s="77"/>
      <c r="Z390" s="77"/>
      <c r="AA390" s="77"/>
    </row>
    <row r="391" ht="15.75" x14ac:dyDescent="0.25">
      <c r="A391" s="77"/>
      <c r="B391" s="135"/>
      <c r="C391" s="77"/>
      <c r="D391" s="77"/>
      <c r="E391" s="77"/>
      <c r="F391" s="77"/>
      <c r="G391" s="77"/>
      <c r="H391" s="77"/>
      <c r="I391" s="77"/>
      <c r="J391" s="77"/>
      <c r="K391" s="77"/>
      <c r="L391" s="77"/>
      <c r="M391" s="77"/>
      <c r="N391" s="77"/>
      <c r="O391" s="77"/>
      <c r="P391" s="77"/>
      <c r="Q391" s="77"/>
      <c r="R391" s="77"/>
      <c r="S391" s="77"/>
      <c r="T391" s="77"/>
      <c r="U391" s="77"/>
      <c r="V391" s="77"/>
      <c r="W391" s="77"/>
      <c r="X391" s="77"/>
      <c r="Y391" s="77"/>
      <c r="Z391" s="77"/>
      <c r="AA391" s="77"/>
    </row>
    <row r="392" ht="15.75" x14ac:dyDescent="0.25">
      <c r="A392" s="77"/>
      <c r="B392" s="135"/>
      <c r="C392" s="77"/>
      <c r="D392" s="77"/>
      <c r="E392" s="77"/>
      <c r="F392" s="77"/>
      <c r="G392" s="77"/>
      <c r="H392" s="77"/>
      <c r="I392" s="77"/>
      <c r="J392" s="77"/>
      <c r="K392" s="77"/>
      <c r="L392" s="77"/>
      <c r="M392" s="77"/>
      <c r="N392" s="77"/>
      <c r="O392" s="77"/>
      <c r="P392" s="77"/>
      <c r="Q392" s="77"/>
      <c r="R392" s="77"/>
      <c r="S392" s="77"/>
      <c r="T392" s="77"/>
      <c r="U392" s="77"/>
      <c r="V392" s="77"/>
      <c r="W392" s="77"/>
      <c r="X392" s="77"/>
      <c r="Y392" s="77"/>
      <c r="Z392" s="77"/>
      <c r="AA392" s="77"/>
    </row>
    <row r="393" ht="15.75" x14ac:dyDescent="0.25">
      <c r="A393" s="77"/>
      <c r="B393" s="135"/>
      <c r="C393" s="77"/>
      <c r="D393" s="77"/>
      <c r="E393" s="77"/>
      <c r="F393" s="77"/>
      <c r="G393" s="77"/>
      <c r="H393" s="77"/>
      <c r="I393" s="77"/>
      <c r="J393" s="77"/>
      <c r="K393" s="77"/>
      <c r="L393" s="77"/>
      <c r="M393" s="77"/>
      <c r="N393" s="77"/>
      <c r="O393" s="77"/>
      <c r="P393" s="77"/>
      <c r="Q393" s="77"/>
      <c r="R393" s="77"/>
      <c r="S393" s="77"/>
      <c r="T393" s="77"/>
      <c r="U393" s="77"/>
      <c r="V393" s="77"/>
      <c r="W393" s="77"/>
      <c r="X393" s="77"/>
      <c r="Y393" s="77"/>
      <c r="Z393" s="77"/>
      <c r="AA393" s="77"/>
    </row>
    <row r="394" ht="15.75" x14ac:dyDescent="0.25">
      <c r="A394" s="77"/>
      <c r="B394" s="135"/>
      <c r="C394" s="77"/>
      <c r="D394" s="77"/>
      <c r="E394" s="77"/>
      <c r="F394" s="77"/>
      <c r="G394" s="77"/>
      <c r="H394" s="77"/>
      <c r="I394" s="77"/>
      <c r="J394" s="77"/>
      <c r="K394" s="77"/>
      <c r="L394" s="77"/>
      <c r="M394" s="77"/>
      <c r="N394" s="77"/>
      <c r="O394" s="77"/>
      <c r="P394" s="77"/>
      <c r="Q394" s="77"/>
      <c r="R394" s="77"/>
      <c r="S394" s="77"/>
      <c r="T394" s="77"/>
      <c r="U394" s="77"/>
      <c r="V394" s="77"/>
      <c r="W394" s="77"/>
      <c r="X394" s="77"/>
      <c r="Y394" s="77"/>
      <c r="Z394" s="77"/>
      <c r="AA394" s="77"/>
    </row>
    <row r="395" ht="15.75" x14ac:dyDescent="0.25">
      <c r="A395" s="77"/>
      <c r="B395" s="135"/>
      <c r="C395" s="77"/>
      <c r="D395" s="77"/>
      <c r="E395" s="77"/>
      <c r="F395" s="77"/>
      <c r="G395" s="77"/>
      <c r="H395" s="77"/>
      <c r="I395" s="77"/>
      <c r="J395" s="77"/>
      <c r="K395" s="77"/>
      <c r="L395" s="77"/>
      <c r="M395" s="77"/>
      <c r="N395" s="77"/>
      <c r="O395" s="77"/>
      <c r="P395" s="77"/>
      <c r="Q395" s="77"/>
      <c r="R395" s="77"/>
      <c r="S395" s="77"/>
      <c r="T395" s="77"/>
      <c r="U395" s="77"/>
      <c r="V395" s="77"/>
      <c r="W395" s="77"/>
      <c r="X395" s="77"/>
      <c r="Y395" s="77"/>
      <c r="Z395" s="77"/>
      <c r="AA395" s="77"/>
    </row>
    <row r="396" ht="15.75" x14ac:dyDescent="0.25">
      <c r="A396" s="77"/>
      <c r="B396" s="135"/>
      <c r="C396" s="77"/>
      <c r="D396" s="77"/>
      <c r="E396" s="77"/>
      <c r="F396" s="77"/>
      <c r="G396" s="77"/>
      <c r="H396" s="77"/>
      <c r="I396" s="77"/>
      <c r="J396" s="77"/>
      <c r="K396" s="77"/>
      <c r="L396" s="77"/>
      <c r="M396" s="77"/>
      <c r="N396" s="77"/>
      <c r="O396" s="77"/>
      <c r="P396" s="77"/>
      <c r="Q396" s="77"/>
      <c r="R396" s="77"/>
      <c r="S396" s="77"/>
      <c r="T396" s="77"/>
      <c r="U396" s="77"/>
      <c r="V396" s="77"/>
      <c r="W396" s="77"/>
      <c r="X396" s="77"/>
      <c r="Y396" s="77"/>
      <c r="Z396" s="77"/>
      <c r="AA396" s="77"/>
    </row>
    <row r="397" ht="15.75" x14ac:dyDescent="0.25">
      <c r="A397" s="77"/>
      <c r="B397" s="135"/>
      <c r="C397" s="77"/>
      <c r="D397" s="77"/>
      <c r="E397" s="77"/>
      <c r="F397" s="77"/>
      <c r="G397" s="77"/>
      <c r="H397" s="77"/>
      <c r="I397" s="77"/>
      <c r="J397" s="77"/>
      <c r="K397" s="77"/>
      <c r="L397" s="77"/>
      <c r="M397" s="77"/>
      <c r="N397" s="77"/>
      <c r="O397" s="77"/>
      <c r="P397" s="77"/>
      <c r="Q397" s="77"/>
      <c r="R397" s="77"/>
      <c r="S397" s="77"/>
      <c r="T397" s="77"/>
      <c r="U397" s="77"/>
      <c r="V397" s="77"/>
      <c r="W397" s="77"/>
      <c r="X397" s="77"/>
      <c r="Y397" s="77"/>
      <c r="Z397" s="77"/>
      <c r="AA397" s="77"/>
    </row>
    <row r="398" ht="15.75" x14ac:dyDescent="0.25">
      <c r="A398" s="77"/>
      <c r="B398" s="135"/>
      <c r="C398" s="77"/>
      <c r="D398" s="77"/>
      <c r="E398" s="77"/>
      <c r="F398" s="77"/>
      <c r="G398" s="77"/>
      <c r="H398" s="77"/>
      <c r="I398" s="77"/>
      <c r="J398" s="77"/>
      <c r="K398" s="77"/>
      <c r="L398" s="77"/>
      <c r="M398" s="77"/>
      <c r="N398" s="77"/>
      <c r="O398" s="77"/>
      <c r="P398" s="77"/>
      <c r="Q398" s="77"/>
      <c r="R398" s="77"/>
      <c r="S398" s="77"/>
      <c r="T398" s="77"/>
      <c r="U398" s="77"/>
      <c r="V398" s="77"/>
      <c r="W398" s="77"/>
      <c r="X398" s="77"/>
      <c r="Y398" s="77"/>
      <c r="Z398" s="77"/>
      <c r="AA398" s="77"/>
    </row>
    <row r="399" ht="15.75" x14ac:dyDescent="0.25">
      <c r="A399" s="77"/>
      <c r="B399" s="135"/>
      <c r="C399" s="77"/>
      <c r="D399" s="77"/>
      <c r="E399" s="77"/>
      <c r="F399" s="77"/>
      <c r="G399" s="77"/>
      <c r="H399" s="77"/>
      <c r="I399" s="77"/>
      <c r="J399" s="77"/>
      <c r="K399" s="77"/>
      <c r="L399" s="77"/>
      <c r="M399" s="77"/>
      <c r="N399" s="77"/>
      <c r="O399" s="77"/>
      <c r="P399" s="77"/>
      <c r="Q399" s="77"/>
      <c r="R399" s="77"/>
      <c r="S399" s="77"/>
      <c r="T399" s="77"/>
      <c r="U399" s="77"/>
      <c r="V399" s="77"/>
      <c r="W399" s="77"/>
      <c r="X399" s="77"/>
      <c r="Y399" s="77"/>
      <c r="Z399" s="77"/>
      <c r="AA399" s="77"/>
    </row>
    <row r="400" ht="15.75" x14ac:dyDescent="0.25">
      <c r="A400" s="77"/>
      <c r="B400" s="135"/>
      <c r="C400" s="77"/>
      <c r="D400" s="77"/>
      <c r="E400" s="77"/>
      <c r="F400" s="77"/>
      <c r="G400" s="77"/>
      <c r="H400" s="77"/>
      <c r="I400" s="77"/>
      <c r="J400" s="77"/>
      <c r="K400" s="77"/>
      <c r="L400" s="77"/>
      <c r="M400" s="77"/>
      <c r="N400" s="77"/>
      <c r="O400" s="77"/>
      <c r="P400" s="77"/>
      <c r="Q400" s="77"/>
      <c r="R400" s="77"/>
      <c r="S400" s="77"/>
      <c r="T400" s="77"/>
      <c r="U400" s="77"/>
      <c r="V400" s="77"/>
      <c r="W400" s="77"/>
      <c r="X400" s="77"/>
      <c r="Y400" s="77"/>
      <c r="Z400" s="77"/>
      <c r="AA400" s="77"/>
    </row>
    <row r="401" ht="15.75" x14ac:dyDescent="0.25">
      <c r="A401" s="77"/>
      <c r="B401" s="135"/>
      <c r="C401" s="77"/>
      <c r="D401" s="77"/>
      <c r="E401" s="77"/>
      <c r="F401" s="77"/>
      <c r="G401" s="77"/>
      <c r="H401" s="77"/>
      <c r="I401" s="77"/>
      <c r="J401" s="77"/>
      <c r="K401" s="77"/>
      <c r="L401" s="77"/>
      <c r="M401" s="77"/>
      <c r="N401" s="77"/>
      <c r="O401" s="77"/>
      <c r="P401" s="77"/>
      <c r="Q401" s="77"/>
      <c r="R401" s="77"/>
      <c r="S401" s="77"/>
      <c r="T401" s="77"/>
      <c r="U401" s="77"/>
      <c r="V401" s="77"/>
      <c r="W401" s="77"/>
      <c r="X401" s="77"/>
      <c r="Y401" s="77"/>
      <c r="Z401" s="77"/>
      <c r="AA401" s="77"/>
    </row>
    <row r="402" ht="15.75" x14ac:dyDescent="0.25">
      <c r="A402" s="77"/>
      <c r="B402" s="135"/>
      <c r="C402" s="77"/>
      <c r="D402" s="77"/>
      <c r="E402" s="77"/>
      <c r="F402" s="77"/>
      <c r="G402" s="77"/>
      <c r="H402" s="77"/>
      <c r="I402" s="77"/>
      <c r="J402" s="77"/>
      <c r="K402" s="77"/>
      <c r="L402" s="77"/>
      <c r="M402" s="77"/>
      <c r="N402" s="77"/>
      <c r="O402" s="77"/>
      <c r="P402" s="77"/>
      <c r="Q402" s="77"/>
      <c r="R402" s="77"/>
      <c r="S402" s="77"/>
      <c r="T402" s="77"/>
      <c r="U402" s="77"/>
      <c r="V402" s="77"/>
      <c r="W402" s="77"/>
      <c r="X402" s="77"/>
      <c r="Y402" s="77"/>
      <c r="Z402" s="77"/>
      <c r="AA402" s="77"/>
    </row>
    <row r="403" ht="15.75" x14ac:dyDescent="0.25">
      <c r="A403" s="77"/>
      <c r="B403" s="135"/>
      <c r="C403" s="77"/>
      <c r="D403" s="77"/>
      <c r="E403" s="77"/>
      <c r="F403" s="77"/>
      <c r="G403" s="77"/>
      <c r="H403" s="77"/>
      <c r="I403" s="77"/>
      <c r="J403" s="77"/>
      <c r="K403" s="77"/>
      <c r="L403" s="77"/>
      <c r="M403" s="77"/>
      <c r="N403" s="77"/>
      <c r="O403" s="77"/>
      <c r="P403" s="77"/>
      <c r="Q403" s="77"/>
      <c r="R403" s="77"/>
      <c r="S403" s="77"/>
      <c r="T403" s="77"/>
      <c r="U403" s="77"/>
      <c r="V403" s="77"/>
      <c r="W403" s="77"/>
      <c r="X403" s="77"/>
      <c r="Y403" s="77"/>
      <c r="Z403" s="77"/>
      <c r="AA403" s="77"/>
    </row>
    <row r="404" ht="15.75" x14ac:dyDescent="0.25">
      <c r="A404" s="77"/>
      <c r="B404" s="135"/>
      <c r="C404" s="77"/>
      <c r="D404" s="77"/>
      <c r="E404" s="77"/>
      <c r="F404" s="77"/>
      <c r="G404" s="77"/>
      <c r="H404" s="77"/>
      <c r="I404" s="77"/>
      <c r="J404" s="77"/>
      <c r="K404" s="77"/>
      <c r="L404" s="77"/>
      <c r="M404" s="77"/>
      <c r="N404" s="77"/>
      <c r="O404" s="77"/>
      <c r="P404" s="77"/>
      <c r="Q404" s="77"/>
      <c r="R404" s="77"/>
      <c r="S404" s="77"/>
      <c r="T404" s="77"/>
      <c r="U404" s="77"/>
      <c r="V404" s="77"/>
      <c r="W404" s="77"/>
      <c r="X404" s="77"/>
      <c r="Y404" s="77"/>
      <c r="Z404" s="77"/>
      <c r="AA404" s="77"/>
    </row>
    <row r="405" ht="15.75" x14ac:dyDescent="0.25">
      <c r="A405" s="77"/>
      <c r="B405" s="135"/>
      <c r="C405" s="77"/>
      <c r="D405" s="77"/>
      <c r="E405" s="77"/>
      <c r="F405" s="77"/>
      <c r="G405" s="77"/>
      <c r="H405" s="77"/>
      <c r="I405" s="77"/>
      <c r="J405" s="77"/>
      <c r="K405" s="77"/>
      <c r="L405" s="77"/>
      <c r="M405" s="77"/>
      <c r="N405" s="77"/>
      <c r="O405" s="77"/>
      <c r="P405" s="77"/>
      <c r="Q405" s="77"/>
      <c r="R405" s="77"/>
      <c r="S405" s="77"/>
      <c r="T405" s="77"/>
      <c r="U405" s="77"/>
      <c r="V405" s="77"/>
      <c r="W405" s="77"/>
      <c r="X405" s="77"/>
      <c r="Y405" s="77"/>
      <c r="Z405" s="77"/>
      <c r="AA405" s="77"/>
    </row>
    <row r="406" ht="15.75" x14ac:dyDescent="0.25">
      <c r="A406" s="77"/>
      <c r="B406" s="135"/>
      <c r="C406" s="77"/>
      <c r="D406" s="77"/>
      <c r="E406" s="77"/>
      <c r="F406" s="77"/>
      <c r="G406" s="77"/>
      <c r="H406" s="77"/>
      <c r="I406" s="77"/>
      <c r="J406" s="77"/>
      <c r="K406" s="77"/>
      <c r="L406" s="77"/>
      <c r="M406" s="77"/>
      <c r="N406" s="77"/>
      <c r="O406" s="77"/>
      <c r="P406" s="77"/>
      <c r="Q406" s="77"/>
      <c r="R406" s="77"/>
      <c r="S406" s="77"/>
      <c r="T406" s="77"/>
      <c r="U406" s="77"/>
      <c r="V406" s="77"/>
      <c r="W406" s="77"/>
      <c r="X406" s="77"/>
      <c r="Y406" s="77"/>
      <c r="Z406" s="77"/>
      <c r="AA406" s="77"/>
    </row>
    <row r="407" ht="15.75" x14ac:dyDescent="0.25">
      <c r="A407" s="77"/>
      <c r="B407" s="135"/>
      <c r="C407" s="77"/>
      <c r="D407" s="77"/>
      <c r="E407" s="77"/>
      <c r="F407" s="77"/>
      <c r="G407" s="77"/>
      <c r="H407" s="77"/>
      <c r="I407" s="77"/>
      <c r="J407" s="77"/>
      <c r="K407" s="77"/>
      <c r="L407" s="77"/>
      <c r="M407" s="77"/>
      <c r="N407" s="77"/>
      <c r="O407" s="77"/>
      <c r="P407" s="77"/>
      <c r="Q407" s="77"/>
      <c r="R407" s="77"/>
      <c r="S407" s="77"/>
      <c r="T407" s="77"/>
      <c r="U407" s="77"/>
      <c r="V407" s="77"/>
      <c r="W407" s="77"/>
      <c r="X407" s="77"/>
      <c r="Y407" s="77"/>
      <c r="Z407" s="77"/>
      <c r="AA407" s="77"/>
    </row>
    <row r="408" ht="15.75" x14ac:dyDescent="0.25">
      <c r="A408" s="77"/>
      <c r="B408" s="135"/>
      <c r="C408" s="77"/>
      <c r="D408" s="77"/>
      <c r="E408" s="77"/>
      <c r="F408" s="77"/>
      <c r="G408" s="77"/>
      <c r="H408" s="77"/>
      <c r="I408" s="77"/>
      <c r="J408" s="77"/>
      <c r="K408" s="77"/>
      <c r="L408" s="77"/>
      <c r="M408" s="77"/>
      <c r="N408" s="77"/>
      <c r="O408" s="77"/>
      <c r="P408" s="77"/>
      <c r="Q408" s="77"/>
      <c r="R408" s="77"/>
      <c r="S408" s="77"/>
      <c r="T408" s="77"/>
      <c r="U408" s="77"/>
      <c r="V408" s="77"/>
      <c r="W408" s="77"/>
      <c r="X408" s="77"/>
      <c r="Y408" s="77"/>
      <c r="Z408" s="77"/>
      <c r="AA408" s="77"/>
    </row>
    <row r="409" ht="15.75" x14ac:dyDescent="0.25">
      <c r="A409" s="77"/>
      <c r="B409" s="135"/>
      <c r="C409" s="77"/>
      <c r="D409" s="77"/>
      <c r="E409" s="77"/>
      <c r="F409" s="77"/>
      <c r="G409" s="77"/>
      <c r="H409" s="77"/>
      <c r="I409" s="77"/>
      <c r="J409" s="77"/>
      <c r="K409" s="77"/>
      <c r="L409" s="77"/>
      <c r="M409" s="77"/>
      <c r="N409" s="77"/>
      <c r="O409" s="77"/>
      <c r="P409" s="77"/>
      <c r="Q409" s="77"/>
      <c r="R409" s="77"/>
      <c r="S409" s="77"/>
      <c r="T409" s="77"/>
      <c r="U409" s="77"/>
      <c r="V409" s="77"/>
      <c r="W409" s="77"/>
      <c r="X409" s="77"/>
      <c r="Y409" s="77"/>
      <c r="Z409" s="77"/>
      <c r="AA409" s="77"/>
    </row>
    <row r="410" ht="15.75" x14ac:dyDescent="0.25">
      <c r="A410" s="77"/>
      <c r="B410" s="135"/>
      <c r="C410" s="77"/>
      <c r="D410" s="77"/>
      <c r="E410" s="77"/>
      <c r="F410" s="77"/>
      <c r="G410" s="77"/>
      <c r="H410" s="77"/>
      <c r="I410" s="77"/>
      <c r="J410" s="77"/>
      <c r="K410" s="77"/>
      <c r="L410" s="77"/>
      <c r="M410" s="77"/>
      <c r="N410" s="77"/>
      <c r="O410" s="77"/>
      <c r="P410" s="77"/>
      <c r="Q410" s="77"/>
      <c r="R410" s="77"/>
      <c r="S410" s="77"/>
      <c r="T410" s="77"/>
      <c r="U410" s="77"/>
      <c r="V410" s="77"/>
      <c r="W410" s="77"/>
      <c r="X410" s="77"/>
      <c r="Y410" s="77"/>
      <c r="Z410" s="77"/>
      <c r="AA410" s="77"/>
    </row>
    <row r="411" ht="15.75" x14ac:dyDescent="0.25">
      <c r="A411" s="77"/>
      <c r="B411" s="135"/>
      <c r="C411" s="77"/>
      <c r="D411" s="77"/>
      <c r="E411" s="77"/>
      <c r="F411" s="77"/>
      <c r="G411" s="77"/>
      <c r="H411" s="77"/>
      <c r="I411" s="77"/>
      <c r="J411" s="77"/>
      <c r="K411" s="77"/>
      <c r="L411" s="77"/>
      <c r="M411" s="77"/>
      <c r="N411" s="77"/>
      <c r="O411" s="77"/>
      <c r="P411" s="77"/>
      <c r="Q411" s="77"/>
      <c r="R411" s="77"/>
      <c r="S411" s="77"/>
      <c r="T411" s="77"/>
      <c r="U411" s="77"/>
      <c r="V411" s="77"/>
      <c r="W411" s="77"/>
      <c r="X411" s="77"/>
      <c r="Y411" s="77"/>
      <c r="Z411" s="77"/>
      <c r="AA411" s="77"/>
    </row>
    <row r="412" ht="15.75" x14ac:dyDescent="0.25">
      <c r="A412" s="77"/>
      <c r="B412" s="135"/>
      <c r="C412" s="77"/>
      <c r="D412" s="77"/>
      <c r="E412" s="77"/>
      <c r="F412" s="77"/>
      <c r="G412" s="77"/>
      <c r="H412" s="77"/>
      <c r="I412" s="77"/>
      <c r="J412" s="77"/>
      <c r="K412" s="77"/>
      <c r="L412" s="77"/>
      <c r="M412" s="77"/>
      <c r="N412" s="77"/>
      <c r="O412" s="77"/>
      <c r="P412" s="77"/>
      <c r="Q412" s="77"/>
      <c r="R412" s="77"/>
      <c r="S412" s="77"/>
      <c r="T412" s="77"/>
      <c r="U412" s="77"/>
      <c r="V412" s="77"/>
      <c r="W412" s="77"/>
      <c r="X412" s="77"/>
      <c r="Y412" s="77"/>
      <c r="Z412" s="77"/>
      <c r="AA412" s="77"/>
    </row>
    <row r="413" ht="15.75" x14ac:dyDescent="0.25">
      <c r="A413" s="77"/>
      <c r="B413" s="135"/>
      <c r="C413" s="77"/>
      <c r="D413" s="77"/>
      <c r="E413" s="77"/>
      <c r="F413" s="77"/>
      <c r="G413" s="77"/>
      <c r="H413" s="77"/>
      <c r="I413" s="77"/>
      <c r="J413" s="77"/>
      <c r="K413" s="77"/>
      <c r="L413" s="77"/>
      <c r="M413" s="77"/>
      <c r="N413" s="77"/>
      <c r="O413" s="77"/>
      <c r="P413" s="77"/>
      <c r="Q413" s="77"/>
      <c r="R413" s="77"/>
      <c r="S413" s="77"/>
      <c r="T413" s="77"/>
      <c r="U413" s="77"/>
      <c r="V413" s="77"/>
      <c r="W413" s="77"/>
      <c r="X413" s="77"/>
      <c r="Y413" s="77"/>
      <c r="Z413" s="77"/>
      <c r="AA413" s="77"/>
    </row>
    <row r="414" ht="15.75" x14ac:dyDescent="0.25">
      <c r="A414" s="77"/>
      <c r="B414" s="135"/>
      <c r="C414" s="77"/>
      <c r="D414" s="77"/>
      <c r="E414" s="77"/>
      <c r="F414" s="77"/>
      <c r="G414" s="77"/>
      <c r="H414" s="77"/>
      <c r="I414" s="77"/>
      <c r="J414" s="77"/>
      <c r="K414" s="77"/>
      <c r="L414" s="77"/>
      <c r="M414" s="77"/>
      <c r="N414" s="77"/>
      <c r="O414" s="77"/>
      <c r="P414" s="77"/>
      <c r="Q414" s="77"/>
      <c r="R414" s="77"/>
      <c r="S414" s="77"/>
      <c r="T414" s="77"/>
      <c r="U414" s="77"/>
      <c r="V414" s="77"/>
      <c r="W414" s="77"/>
      <c r="X414" s="77"/>
      <c r="Y414" s="77"/>
      <c r="Z414" s="77"/>
      <c r="AA414" s="77"/>
    </row>
    <row r="415" ht="15.75" x14ac:dyDescent="0.25">
      <c r="A415" s="77"/>
      <c r="B415" s="135"/>
      <c r="C415" s="77"/>
      <c r="D415" s="77"/>
      <c r="E415" s="77"/>
      <c r="F415" s="77"/>
      <c r="G415" s="77"/>
      <c r="H415" s="77"/>
      <c r="I415" s="77"/>
      <c r="J415" s="77"/>
      <c r="K415" s="77"/>
      <c r="L415" s="77"/>
      <c r="M415" s="77"/>
      <c r="N415" s="77"/>
      <c r="O415" s="77"/>
      <c r="P415" s="77"/>
      <c r="Q415" s="77"/>
      <c r="R415" s="77"/>
      <c r="S415" s="77"/>
      <c r="T415" s="77"/>
      <c r="U415" s="77"/>
      <c r="V415" s="77"/>
      <c r="W415" s="77"/>
      <c r="X415" s="77"/>
      <c r="Y415" s="77"/>
      <c r="Z415" s="77"/>
      <c r="AA415" s="77"/>
    </row>
    <row r="416" ht="15.75" x14ac:dyDescent="0.25">
      <c r="A416" s="77"/>
      <c r="B416" s="135"/>
      <c r="C416" s="77"/>
      <c r="D416" s="77"/>
      <c r="E416" s="77"/>
      <c r="F416" s="77"/>
      <c r="G416" s="77"/>
      <c r="H416" s="77"/>
      <c r="I416" s="77"/>
      <c r="J416" s="77"/>
      <c r="K416" s="77"/>
      <c r="L416" s="77"/>
      <c r="M416" s="77"/>
      <c r="N416" s="77"/>
      <c r="O416" s="77"/>
      <c r="P416" s="77"/>
      <c r="Q416" s="77"/>
      <c r="R416" s="77"/>
      <c r="S416" s="77"/>
      <c r="T416" s="77"/>
      <c r="U416" s="77"/>
      <c r="V416" s="77"/>
      <c r="W416" s="77"/>
      <c r="X416" s="77"/>
      <c r="Y416" s="77"/>
      <c r="Z416" s="77"/>
      <c r="AA416" s="77"/>
    </row>
    <row r="417" ht="15.75" x14ac:dyDescent="0.25">
      <c r="A417" s="77"/>
      <c r="B417" s="135"/>
      <c r="C417" s="77"/>
      <c r="D417" s="77"/>
      <c r="E417" s="77"/>
      <c r="F417" s="77"/>
      <c r="G417" s="77"/>
      <c r="H417" s="77"/>
      <c r="I417" s="77"/>
      <c r="J417" s="77"/>
      <c r="K417" s="77"/>
      <c r="L417" s="77"/>
      <c r="M417" s="77"/>
      <c r="N417" s="77"/>
      <c r="O417" s="77"/>
      <c r="P417" s="77"/>
      <c r="Q417" s="77"/>
      <c r="R417" s="77"/>
      <c r="S417" s="77"/>
      <c r="T417" s="77"/>
      <c r="U417" s="77"/>
      <c r="V417" s="77"/>
      <c r="W417" s="77"/>
      <c r="X417" s="77"/>
      <c r="Y417" s="77"/>
      <c r="Z417" s="77"/>
      <c r="AA417" s="77"/>
    </row>
    <row r="418" ht="15.75" x14ac:dyDescent="0.25">
      <c r="A418" s="77"/>
      <c r="B418" s="135"/>
      <c r="C418" s="77"/>
      <c r="D418" s="77"/>
      <c r="E418" s="77"/>
      <c r="F418" s="77"/>
      <c r="G418" s="77"/>
      <c r="H418" s="77"/>
      <c r="I418" s="77"/>
      <c r="J418" s="77"/>
      <c r="K418" s="77"/>
      <c r="L418" s="77"/>
      <c r="M418" s="77"/>
      <c r="N418" s="77"/>
      <c r="O418" s="77"/>
      <c r="P418" s="77"/>
      <c r="Q418" s="77"/>
      <c r="R418" s="77"/>
      <c r="S418" s="77"/>
      <c r="T418" s="77"/>
      <c r="U418" s="77"/>
      <c r="V418" s="77"/>
      <c r="W418" s="77"/>
      <c r="X418" s="77"/>
      <c r="Y418" s="77"/>
      <c r="Z418" s="77"/>
      <c r="AA418" s="77"/>
    </row>
    <row r="419" ht="15.75" x14ac:dyDescent="0.25">
      <c r="A419" s="77"/>
      <c r="B419" s="135"/>
      <c r="C419" s="77"/>
      <c r="D419" s="77"/>
      <c r="E419" s="77"/>
      <c r="F419" s="77"/>
      <c r="G419" s="77"/>
      <c r="H419" s="77"/>
      <c r="I419" s="77"/>
      <c r="J419" s="77"/>
      <c r="K419" s="77"/>
      <c r="L419" s="77"/>
      <c r="M419" s="77"/>
      <c r="N419" s="77"/>
      <c r="O419" s="77"/>
      <c r="P419" s="77"/>
      <c r="Q419" s="77"/>
      <c r="R419" s="77"/>
      <c r="S419" s="77"/>
      <c r="T419" s="77"/>
      <c r="U419" s="77"/>
      <c r="V419" s="77"/>
      <c r="W419" s="77"/>
      <c r="X419" s="77"/>
      <c r="Y419" s="77"/>
      <c r="Z419" s="77"/>
      <c r="AA419" s="77"/>
    </row>
    <row r="420" ht="15.75" x14ac:dyDescent="0.25">
      <c r="A420" s="77"/>
      <c r="B420" s="135"/>
      <c r="C420" s="77"/>
      <c r="D420" s="77"/>
      <c r="E420" s="77"/>
      <c r="F420" s="77"/>
      <c r="G420" s="77"/>
      <c r="H420" s="77"/>
      <c r="I420" s="77"/>
      <c r="J420" s="77"/>
      <c r="K420" s="77"/>
      <c r="L420" s="77"/>
      <c r="M420" s="77"/>
      <c r="N420" s="77"/>
      <c r="O420" s="77"/>
      <c r="P420" s="77"/>
      <c r="Q420" s="77"/>
      <c r="R420" s="77"/>
      <c r="S420" s="77"/>
      <c r="T420" s="77"/>
      <c r="U420" s="77"/>
      <c r="V420" s="77"/>
      <c r="W420" s="77"/>
      <c r="X420" s="77"/>
      <c r="Y420" s="77"/>
      <c r="Z420" s="77"/>
      <c r="AA420" s="77"/>
    </row>
    <row r="421" ht="15.75" x14ac:dyDescent="0.25">
      <c r="A421" s="77"/>
      <c r="B421" s="135"/>
      <c r="C421" s="77"/>
      <c r="D421" s="77"/>
      <c r="E421" s="77"/>
      <c r="F421" s="77"/>
      <c r="G421" s="77"/>
      <c r="H421" s="77"/>
      <c r="I421" s="77"/>
      <c r="J421" s="77"/>
      <c r="K421" s="77"/>
      <c r="L421" s="77"/>
      <c r="M421" s="77"/>
      <c r="N421" s="77"/>
      <c r="O421" s="77"/>
      <c r="P421" s="77"/>
      <c r="Q421" s="77"/>
      <c r="R421" s="77"/>
      <c r="S421" s="77"/>
      <c r="T421" s="77"/>
      <c r="U421" s="77"/>
      <c r="V421" s="77"/>
      <c r="W421" s="77"/>
      <c r="X421" s="77"/>
      <c r="Y421" s="77"/>
      <c r="Z421" s="77"/>
      <c r="AA421" s="77"/>
    </row>
    <row r="422" ht="15.75" x14ac:dyDescent="0.25">
      <c r="A422" s="77"/>
      <c r="B422" s="135"/>
      <c r="C422" s="77"/>
      <c r="D422" s="77"/>
      <c r="E422" s="77"/>
      <c r="F422" s="77"/>
      <c r="G422" s="77"/>
      <c r="H422" s="77"/>
      <c r="I422" s="77"/>
      <c r="J422" s="77"/>
      <c r="K422" s="77"/>
      <c r="L422" s="77"/>
      <c r="M422" s="77"/>
      <c r="N422" s="77"/>
      <c r="O422" s="77"/>
      <c r="P422" s="77"/>
      <c r="Q422" s="77"/>
      <c r="R422" s="77"/>
      <c r="S422" s="77"/>
      <c r="T422" s="77"/>
      <c r="U422" s="77"/>
      <c r="V422" s="77"/>
      <c r="W422" s="77"/>
      <c r="X422" s="77"/>
      <c r="Y422" s="77"/>
      <c r="Z422" s="77"/>
      <c r="AA422" s="77"/>
    </row>
    <row r="423" ht="15.75" x14ac:dyDescent="0.25">
      <c r="A423" s="77"/>
      <c r="B423" s="135"/>
      <c r="C423" s="77"/>
      <c r="D423" s="77"/>
      <c r="E423" s="77"/>
      <c r="F423" s="77"/>
      <c r="G423" s="77"/>
      <c r="H423" s="77"/>
      <c r="I423" s="77"/>
      <c r="J423" s="77"/>
      <c r="K423" s="77"/>
      <c r="L423" s="77"/>
      <c r="M423" s="77"/>
      <c r="N423" s="77"/>
      <c r="O423" s="77"/>
      <c r="P423" s="77"/>
      <c r="Q423" s="77"/>
      <c r="R423" s="77"/>
      <c r="S423" s="77"/>
      <c r="T423" s="77"/>
      <c r="U423" s="77"/>
      <c r="V423" s="77"/>
      <c r="W423" s="77"/>
      <c r="X423" s="77"/>
      <c r="Y423" s="77"/>
      <c r="Z423" s="77"/>
      <c r="AA423" s="77"/>
    </row>
    <row r="424" ht="15.75" x14ac:dyDescent="0.25">
      <c r="A424" s="77"/>
      <c r="B424" s="135"/>
      <c r="C424" s="77"/>
      <c r="D424" s="77"/>
      <c r="E424" s="77"/>
      <c r="F424" s="77"/>
      <c r="G424" s="77"/>
      <c r="H424" s="77"/>
      <c r="I424" s="77"/>
      <c r="J424" s="77"/>
      <c r="K424" s="77"/>
      <c r="L424" s="77"/>
      <c r="M424" s="77"/>
      <c r="N424" s="77"/>
      <c r="O424" s="77"/>
      <c r="P424" s="77"/>
      <c r="Q424" s="77"/>
      <c r="R424" s="77"/>
      <c r="S424" s="77"/>
      <c r="T424" s="77"/>
      <c r="U424" s="77"/>
      <c r="V424" s="77"/>
      <c r="W424" s="77"/>
      <c r="X424" s="77"/>
      <c r="Y424" s="77"/>
      <c r="Z424" s="77"/>
      <c r="AA424" s="77"/>
    </row>
    <row r="425" ht="15.75" x14ac:dyDescent="0.25">
      <c r="A425" s="77"/>
      <c r="B425" s="135"/>
      <c r="C425" s="77"/>
      <c r="D425" s="77"/>
      <c r="E425" s="77"/>
      <c r="F425" s="77"/>
      <c r="G425" s="77"/>
      <c r="H425" s="77"/>
      <c r="I425" s="77"/>
      <c r="J425" s="77"/>
      <c r="K425" s="77"/>
      <c r="L425" s="77"/>
      <c r="M425" s="77"/>
      <c r="N425" s="77"/>
      <c r="O425" s="77"/>
      <c r="P425" s="77"/>
      <c r="Q425" s="77"/>
      <c r="R425" s="77"/>
      <c r="S425" s="77"/>
      <c r="T425" s="77"/>
      <c r="U425" s="77"/>
      <c r="V425" s="77"/>
      <c r="W425" s="77"/>
      <c r="X425" s="77"/>
      <c r="Y425" s="77"/>
      <c r="Z425" s="77"/>
      <c r="AA425" s="77"/>
    </row>
    <row r="426" ht="15.75" x14ac:dyDescent="0.25">
      <c r="A426" s="77"/>
      <c r="B426" s="135"/>
      <c r="C426" s="77"/>
      <c r="D426" s="77"/>
      <c r="E426" s="77"/>
      <c r="F426" s="77"/>
      <c r="G426" s="77"/>
      <c r="H426" s="77"/>
      <c r="I426" s="77"/>
      <c r="J426" s="77"/>
      <c r="K426" s="77"/>
      <c r="L426" s="77"/>
      <c r="M426" s="77"/>
      <c r="N426" s="77"/>
      <c r="O426" s="77"/>
      <c r="P426" s="77"/>
      <c r="Q426" s="77"/>
      <c r="R426" s="77"/>
      <c r="S426" s="77"/>
      <c r="T426" s="77"/>
      <c r="U426" s="77"/>
      <c r="V426" s="77"/>
      <c r="W426" s="77"/>
      <c r="X426" s="77"/>
      <c r="Y426" s="77"/>
      <c r="Z426" s="77"/>
      <c r="AA426" s="77"/>
    </row>
    <row r="427" ht="15.75" x14ac:dyDescent="0.25">
      <c r="A427" s="77"/>
      <c r="B427" s="135"/>
      <c r="C427" s="77"/>
      <c r="D427" s="77"/>
      <c r="E427" s="77"/>
      <c r="F427" s="77"/>
      <c r="G427" s="77"/>
      <c r="H427" s="77"/>
      <c r="I427" s="77"/>
      <c r="J427" s="77"/>
      <c r="K427" s="77"/>
      <c r="L427" s="77"/>
      <c r="M427" s="77"/>
      <c r="N427" s="77"/>
      <c r="O427" s="77"/>
      <c r="P427" s="77"/>
      <c r="Q427" s="77"/>
      <c r="R427" s="77"/>
      <c r="S427" s="77"/>
      <c r="T427" s="77"/>
      <c r="U427" s="77"/>
      <c r="V427" s="77"/>
      <c r="W427" s="77"/>
      <c r="X427" s="77"/>
      <c r="Y427" s="77"/>
      <c r="Z427" s="77"/>
      <c r="AA427" s="77"/>
    </row>
    <row r="428" ht="15.75" x14ac:dyDescent="0.25">
      <c r="A428" s="77"/>
      <c r="B428" s="135"/>
      <c r="C428" s="77"/>
      <c r="D428" s="77"/>
      <c r="E428" s="77"/>
      <c r="F428" s="77"/>
      <c r="G428" s="77"/>
      <c r="H428" s="77"/>
      <c r="I428" s="77"/>
      <c r="J428" s="77"/>
      <c r="K428" s="77"/>
      <c r="L428" s="77"/>
      <c r="M428" s="77"/>
      <c r="N428" s="77"/>
      <c r="O428" s="77"/>
      <c r="P428" s="77"/>
      <c r="Q428" s="77"/>
      <c r="R428" s="77"/>
      <c r="S428" s="77"/>
      <c r="T428" s="77"/>
      <c r="U428" s="77"/>
      <c r="V428" s="77"/>
      <c r="W428" s="77"/>
      <c r="X428" s="77"/>
      <c r="Y428" s="77"/>
      <c r="Z428" s="77"/>
      <c r="AA428" s="77"/>
    </row>
    <row r="429" ht="15.75" x14ac:dyDescent="0.25">
      <c r="A429" s="77"/>
      <c r="B429" s="135"/>
      <c r="C429" s="77"/>
      <c r="D429" s="77"/>
      <c r="E429" s="77"/>
      <c r="F429" s="77"/>
      <c r="G429" s="77"/>
      <c r="H429" s="77"/>
      <c r="I429" s="77"/>
      <c r="J429" s="77"/>
      <c r="K429" s="77"/>
      <c r="L429" s="77"/>
      <c r="M429" s="77"/>
      <c r="N429" s="77"/>
      <c r="O429" s="77"/>
      <c r="P429" s="77"/>
      <c r="Q429" s="77"/>
      <c r="R429" s="77"/>
      <c r="S429" s="77"/>
      <c r="T429" s="77"/>
      <c r="U429" s="77"/>
      <c r="V429" s="77"/>
      <c r="W429" s="77"/>
      <c r="X429" s="77"/>
      <c r="Y429" s="77"/>
      <c r="Z429" s="77"/>
      <c r="AA429" s="77"/>
    </row>
    <row r="430" ht="15.75" x14ac:dyDescent="0.25">
      <c r="A430" s="77"/>
      <c r="B430" s="135"/>
      <c r="C430" s="77"/>
      <c r="D430" s="77"/>
      <c r="E430" s="77"/>
      <c r="F430" s="77"/>
      <c r="G430" s="77"/>
      <c r="H430" s="77"/>
      <c r="I430" s="77"/>
      <c r="J430" s="77"/>
      <c r="K430" s="77"/>
      <c r="L430" s="77"/>
      <c r="M430" s="77"/>
      <c r="N430" s="77"/>
      <c r="O430" s="77"/>
      <c r="P430" s="77"/>
      <c r="Q430" s="77"/>
      <c r="R430" s="77"/>
      <c r="S430" s="77"/>
      <c r="T430" s="77"/>
      <c r="U430" s="77"/>
      <c r="V430" s="77"/>
      <c r="W430" s="77"/>
      <c r="X430" s="77"/>
      <c r="Y430" s="77"/>
      <c r="Z430" s="77"/>
      <c r="AA430" s="77"/>
    </row>
    <row r="431" ht="15.75" x14ac:dyDescent="0.25">
      <c r="A431" s="77"/>
      <c r="B431" s="135"/>
      <c r="C431" s="77"/>
      <c r="D431" s="77"/>
      <c r="E431" s="77"/>
      <c r="F431" s="77"/>
      <c r="G431" s="77"/>
      <c r="H431" s="77"/>
      <c r="I431" s="77"/>
      <c r="J431" s="77"/>
      <c r="K431" s="77"/>
      <c r="L431" s="77"/>
      <c r="M431" s="77"/>
      <c r="N431" s="77"/>
      <c r="O431" s="77"/>
      <c r="P431" s="77"/>
      <c r="Q431" s="77"/>
      <c r="R431" s="77"/>
      <c r="S431" s="77"/>
      <c r="T431" s="77"/>
      <c r="U431" s="77"/>
      <c r="V431" s="77"/>
      <c r="W431" s="77"/>
      <c r="X431" s="77"/>
      <c r="Y431" s="77"/>
      <c r="Z431" s="77"/>
      <c r="AA431" s="77"/>
    </row>
    <row r="432" ht="15.75" x14ac:dyDescent="0.25">
      <c r="A432" s="77"/>
      <c r="B432" s="135"/>
      <c r="C432" s="77"/>
      <c r="D432" s="77"/>
      <c r="E432" s="77"/>
      <c r="F432" s="77"/>
      <c r="G432" s="77"/>
      <c r="H432" s="77"/>
      <c r="I432" s="77"/>
      <c r="J432" s="77"/>
      <c r="K432" s="77"/>
      <c r="L432" s="77"/>
      <c r="M432" s="77"/>
      <c r="N432" s="77"/>
      <c r="O432" s="77"/>
      <c r="P432" s="77"/>
      <c r="Q432" s="77"/>
      <c r="R432" s="77"/>
      <c r="S432" s="77"/>
      <c r="T432" s="77"/>
      <c r="U432" s="77"/>
      <c r="V432" s="77"/>
      <c r="W432" s="77"/>
      <c r="X432" s="77"/>
      <c r="Y432" s="77"/>
      <c r="Z432" s="77"/>
      <c r="AA432" s="77"/>
    </row>
    <row r="433" ht="15.75" x14ac:dyDescent="0.25">
      <c r="A433" s="77"/>
      <c r="B433" s="135"/>
      <c r="C433" s="77"/>
      <c r="D433" s="77"/>
      <c r="E433" s="77"/>
      <c r="F433" s="77"/>
      <c r="G433" s="77"/>
      <c r="H433" s="77"/>
      <c r="I433" s="77"/>
      <c r="J433" s="77"/>
      <c r="K433" s="77"/>
      <c r="L433" s="77"/>
      <c r="M433" s="77"/>
      <c r="N433" s="77"/>
      <c r="O433" s="77"/>
      <c r="P433" s="77"/>
      <c r="Q433" s="77"/>
      <c r="R433" s="77"/>
      <c r="S433" s="77"/>
      <c r="T433" s="77"/>
      <c r="U433" s="77"/>
      <c r="V433" s="77"/>
      <c r="W433" s="77"/>
      <c r="X433" s="77"/>
      <c r="Y433" s="77"/>
      <c r="Z433" s="77"/>
      <c r="AA433" s="77"/>
    </row>
    <row r="434" ht="15.75" x14ac:dyDescent="0.25">
      <c r="A434" s="77"/>
      <c r="B434" s="135"/>
      <c r="C434" s="77"/>
      <c r="D434" s="77"/>
      <c r="E434" s="77"/>
      <c r="F434" s="77"/>
      <c r="G434" s="77"/>
      <c r="H434" s="77"/>
      <c r="I434" s="77"/>
      <c r="J434" s="77"/>
      <c r="K434" s="77"/>
      <c r="L434" s="77"/>
      <c r="M434" s="77"/>
      <c r="N434" s="77"/>
      <c r="O434" s="77"/>
      <c r="P434" s="77"/>
      <c r="Q434" s="77"/>
      <c r="R434" s="77"/>
      <c r="S434" s="77"/>
      <c r="T434" s="77"/>
      <c r="U434" s="77"/>
      <c r="V434" s="77"/>
      <c r="W434" s="77"/>
      <c r="X434" s="77"/>
      <c r="Y434" s="77"/>
      <c r="Z434" s="77"/>
      <c r="AA434" s="77"/>
    </row>
    <row r="435" ht="15.75" x14ac:dyDescent="0.25">
      <c r="A435" s="77"/>
      <c r="B435" s="135"/>
      <c r="C435" s="77"/>
      <c r="D435" s="77"/>
      <c r="E435" s="77"/>
      <c r="F435" s="77"/>
      <c r="G435" s="77"/>
      <c r="H435" s="77"/>
      <c r="I435" s="77"/>
      <c r="J435" s="77"/>
      <c r="K435" s="77"/>
      <c r="L435" s="77"/>
      <c r="M435" s="77"/>
      <c r="N435" s="77"/>
      <c r="O435" s="77"/>
      <c r="P435" s="77"/>
      <c r="Q435" s="77"/>
      <c r="R435" s="77"/>
      <c r="S435" s="77"/>
      <c r="T435" s="77"/>
      <c r="U435" s="77"/>
      <c r="V435" s="77"/>
      <c r="W435" s="77"/>
      <c r="X435" s="77"/>
      <c r="Y435" s="77"/>
      <c r="Z435" s="77"/>
      <c r="AA435" s="77"/>
    </row>
    <row r="436" ht="15.75" x14ac:dyDescent="0.25">
      <c r="A436" s="77"/>
      <c r="B436" s="135"/>
      <c r="C436" s="77"/>
      <c r="D436" s="77"/>
      <c r="E436" s="77"/>
      <c r="F436" s="77"/>
      <c r="G436" s="77"/>
      <c r="H436" s="77"/>
      <c r="I436" s="77"/>
      <c r="J436" s="77"/>
      <c r="K436" s="77"/>
      <c r="L436" s="77"/>
      <c r="M436" s="77"/>
      <c r="N436" s="77"/>
      <c r="O436" s="77"/>
      <c r="P436" s="77"/>
      <c r="Q436" s="77"/>
      <c r="R436" s="77"/>
      <c r="S436" s="77"/>
      <c r="T436" s="77"/>
      <c r="U436" s="77"/>
      <c r="V436" s="77"/>
      <c r="W436" s="77"/>
      <c r="X436" s="77"/>
      <c r="Y436" s="77"/>
      <c r="Z436" s="77"/>
      <c r="AA436" s="77"/>
    </row>
    <row r="437" ht="15.75" x14ac:dyDescent="0.25">
      <c r="A437" s="77"/>
      <c r="B437" s="135"/>
      <c r="C437" s="77"/>
      <c r="D437" s="77"/>
      <c r="E437" s="77"/>
      <c r="F437" s="77"/>
      <c r="G437" s="77"/>
      <c r="H437" s="77"/>
      <c r="I437" s="77"/>
      <c r="J437" s="77"/>
      <c r="K437" s="77"/>
      <c r="L437" s="77"/>
      <c r="M437" s="77"/>
      <c r="N437" s="77"/>
      <c r="O437" s="77"/>
      <c r="P437" s="77"/>
      <c r="Q437" s="77"/>
      <c r="R437" s="77"/>
      <c r="S437" s="77"/>
      <c r="T437" s="77"/>
      <c r="U437" s="77"/>
      <c r="V437" s="77"/>
      <c r="W437" s="77"/>
      <c r="X437" s="77"/>
      <c r="Y437" s="77"/>
      <c r="Z437" s="77"/>
      <c r="AA437" s="77"/>
    </row>
    <row r="438" ht="15.75" x14ac:dyDescent="0.25">
      <c r="A438" s="77"/>
      <c r="B438" s="135"/>
      <c r="C438" s="77"/>
      <c r="D438" s="77"/>
      <c r="E438" s="77"/>
      <c r="F438" s="77"/>
      <c r="G438" s="77"/>
      <c r="H438" s="77"/>
      <c r="I438" s="77"/>
      <c r="J438" s="77"/>
      <c r="K438" s="77"/>
      <c r="L438" s="77"/>
      <c r="M438" s="77"/>
      <c r="N438" s="77"/>
      <c r="O438" s="77"/>
      <c r="P438" s="77"/>
      <c r="Q438" s="77"/>
      <c r="R438" s="77"/>
      <c r="S438" s="77"/>
      <c r="T438" s="77"/>
      <c r="U438" s="77"/>
      <c r="V438" s="77"/>
      <c r="W438" s="77"/>
      <c r="X438" s="77"/>
      <c r="Y438" s="77"/>
      <c r="Z438" s="77"/>
      <c r="AA438" s="77"/>
    </row>
    <row r="439" ht="15.75" x14ac:dyDescent="0.25">
      <c r="A439" s="77"/>
      <c r="B439" s="135"/>
      <c r="C439" s="77"/>
      <c r="D439" s="77"/>
      <c r="E439" s="77"/>
      <c r="F439" s="77"/>
      <c r="G439" s="77"/>
      <c r="H439" s="77"/>
      <c r="I439" s="77"/>
      <c r="J439" s="77"/>
      <c r="K439" s="77"/>
      <c r="L439" s="77"/>
      <c r="M439" s="77"/>
      <c r="N439" s="77"/>
      <c r="O439" s="77"/>
      <c r="P439" s="77"/>
      <c r="Q439" s="77"/>
      <c r="R439" s="77"/>
      <c r="S439" s="77"/>
      <c r="T439" s="77"/>
      <c r="U439" s="77"/>
      <c r="V439" s="77"/>
      <c r="W439" s="77"/>
      <c r="X439" s="77"/>
      <c r="Y439" s="77"/>
      <c r="Z439" s="77"/>
      <c r="AA439" s="77"/>
    </row>
    <row r="440" ht="15.75" x14ac:dyDescent="0.25">
      <c r="A440" s="77"/>
      <c r="B440" s="135"/>
      <c r="C440" s="77"/>
      <c r="D440" s="77"/>
      <c r="E440" s="77"/>
      <c r="F440" s="77"/>
      <c r="G440" s="77"/>
      <c r="H440" s="77"/>
      <c r="I440" s="77"/>
      <c r="J440" s="77"/>
      <c r="K440" s="77"/>
      <c r="L440" s="77"/>
      <c r="M440" s="77"/>
      <c r="N440" s="77"/>
      <c r="O440" s="77"/>
      <c r="P440" s="77"/>
      <c r="Q440" s="77"/>
      <c r="R440" s="77"/>
      <c r="S440" s="77"/>
      <c r="T440" s="77"/>
      <c r="U440" s="77"/>
      <c r="V440" s="77"/>
      <c r="W440" s="77"/>
      <c r="X440" s="77"/>
      <c r="Y440" s="77"/>
      <c r="Z440" s="77"/>
      <c r="AA440" s="77"/>
    </row>
    <row r="441" ht="15.75" x14ac:dyDescent="0.25">
      <c r="A441" s="77"/>
      <c r="B441" s="135"/>
      <c r="C441" s="77"/>
      <c r="D441" s="77"/>
      <c r="E441" s="77"/>
      <c r="F441" s="77"/>
      <c r="G441" s="77"/>
      <c r="H441" s="77"/>
      <c r="I441" s="77"/>
      <c r="J441" s="77"/>
      <c r="K441" s="77"/>
      <c r="L441" s="77"/>
      <c r="M441" s="77"/>
      <c r="N441" s="77"/>
      <c r="O441" s="77"/>
      <c r="P441" s="77"/>
      <c r="Q441" s="77"/>
      <c r="R441" s="77"/>
      <c r="S441" s="77"/>
      <c r="T441" s="77"/>
      <c r="U441" s="77"/>
      <c r="V441" s="77"/>
      <c r="W441" s="77"/>
      <c r="X441" s="77"/>
      <c r="Y441" s="77"/>
      <c r="Z441" s="77"/>
      <c r="AA441" s="77"/>
    </row>
    <row r="442" ht="15.75" x14ac:dyDescent="0.25">
      <c r="A442" s="77"/>
      <c r="B442" s="135"/>
      <c r="C442" s="77"/>
      <c r="D442" s="77"/>
      <c r="E442" s="77"/>
      <c r="F442" s="77"/>
      <c r="G442" s="77"/>
      <c r="H442" s="77"/>
      <c r="I442" s="77"/>
      <c r="J442" s="77"/>
      <c r="K442" s="77"/>
      <c r="L442" s="77"/>
      <c r="M442" s="77"/>
      <c r="N442" s="77"/>
      <c r="O442" s="77"/>
      <c r="P442" s="77"/>
      <c r="Q442" s="77"/>
      <c r="R442" s="77"/>
      <c r="S442" s="77"/>
      <c r="T442" s="77"/>
      <c r="U442" s="77"/>
      <c r="V442" s="77"/>
      <c r="W442" s="77"/>
      <c r="X442" s="77"/>
      <c r="Y442" s="77"/>
      <c r="Z442" s="77"/>
      <c r="AA442" s="77"/>
    </row>
    <row r="443" ht="15.75" x14ac:dyDescent="0.25">
      <c r="A443" s="77"/>
      <c r="B443" s="135"/>
      <c r="C443" s="77"/>
      <c r="D443" s="77"/>
      <c r="E443" s="77"/>
      <c r="F443" s="77"/>
      <c r="G443" s="77"/>
      <c r="H443" s="77"/>
      <c r="I443" s="77"/>
      <c r="J443" s="77"/>
      <c r="K443" s="77"/>
      <c r="L443" s="77"/>
      <c r="M443" s="77"/>
      <c r="N443" s="77"/>
      <c r="O443" s="77"/>
      <c r="P443" s="77"/>
      <c r="Q443" s="77"/>
      <c r="R443" s="77"/>
      <c r="S443" s="77"/>
      <c r="T443" s="77"/>
      <c r="U443" s="77"/>
      <c r="V443" s="77"/>
      <c r="W443" s="77"/>
      <c r="X443" s="77"/>
      <c r="Y443" s="77"/>
      <c r="Z443" s="77"/>
      <c r="AA443" s="77"/>
    </row>
    <row r="444" ht="15.75" x14ac:dyDescent="0.25">
      <c r="A444" s="77"/>
      <c r="B444" s="135"/>
      <c r="C444" s="77"/>
      <c r="D444" s="77"/>
      <c r="E444" s="77"/>
      <c r="F444" s="77"/>
      <c r="G444" s="77"/>
      <c r="H444" s="77"/>
      <c r="I444" s="77"/>
      <c r="J444" s="77"/>
      <c r="K444" s="77"/>
      <c r="L444" s="77"/>
      <c r="M444" s="77"/>
      <c r="N444" s="77"/>
      <c r="O444" s="77"/>
      <c r="P444" s="77"/>
      <c r="Q444" s="77"/>
      <c r="R444" s="77"/>
      <c r="S444" s="77"/>
      <c r="T444" s="77"/>
      <c r="U444" s="77"/>
      <c r="V444" s="77"/>
      <c r="W444" s="77"/>
      <c r="X444" s="77"/>
      <c r="Y444" s="77"/>
      <c r="Z444" s="77"/>
      <c r="AA444" s="77"/>
    </row>
    <row r="445" ht="15.75" x14ac:dyDescent="0.25">
      <c r="A445" s="77"/>
      <c r="B445" s="135"/>
      <c r="C445" s="77"/>
      <c r="D445" s="77"/>
      <c r="E445" s="77"/>
      <c r="F445" s="77"/>
      <c r="G445" s="77"/>
      <c r="H445" s="77"/>
      <c r="I445" s="77"/>
      <c r="J445" s="77"/>
      <c r="K445" s="77"/>
      <c r="L445" s="77"/>
      <c r="M445" s="77"/>
      <c r="N445" s="77"/>
      <c r="O445" s="77"/>
      <c r="P445" s="77"/>
      <c r="Q445" s="77"/>
      <c r="R445" s="77"/>
      <c r="S445" s="77"/>
      <c r="T445" s="77"/>
      <c r="U445" s="77"/>
      <c r="V445" s="77"/>
      <c r="W445" s="77"/>
      <c r="X445" s="77"/>
      <c r="Y445" s="77"/>
      <c r="Z445" s="77"/>
      <c r="AA445" s="77"/>
    </row>
    <row r="446" ht="15.75" x14ac:dyDescent="0.25">
      <c r="A446" s="77"/>
      <c r="B446" s="135"/>
      <c r="C446" s="77"/>
      <c r="D446" s="77"/>
      <c r="E446" s="77"/>
      <c r="F446" s="77"/>
      <c r="G446" s="77"/>
      <c r="H446" s="77"/>
      <c r="I446" s="77"/>
      <c r="J446" s="77"/>
      <c r="K446" s="77"/>
      <c r="L446" s="77"/>
      <c r="M446" s="77"/>
      <c r="N446" s="77"/>
      <c r="O446" s="77"/>
      <c r="P446" s="77"/>
      <c r="Q446" s="77"/>
      <c r="R446" s="77"/>
      <c r="S446" s="77"/>
      <c r="T446" s="77"/>
      <c r="U446" s="77"/>
      <c r="V446" s="77"/>
      <c r="W446" s="77"/>
      <c r="X446" s="77"/>
      <c r="Y446" s="77"/>
      <c r="Z446" s="77"/>
      <c r="AA446" s="77"/>
    </row>
    <row r="447" ht="15.75" x14ac:dyDescent="0.25">
      <c r="A447" s="77"/>
      <c r="B447" s="135"/>
      <c r="C447" s="77"/>
      <c r="D447" s="77"/>
      <c r="E447" s="77"/>
      <c r="F447" s="77"/>
      <c r="G447" s="77"/>
      <c r="H447" s="77"/>
      <c r="I447" s="77"/>
      <c r="J447" s="77"/>
      <c r="K447" s="77"/>
      <c r="L447" s="77"/>
      <c r="M447" s="77"/>
      <c r="N447" s="77"/>
      <c r="O447" s="77"/>
      <c r="P447" s="77"/>
      <c r="Q447" s="77"/>
      <c r="R447" s="77"/>
      <c r="S447" s="77"/>
      <c r="T447" s="77"/>
      <c r="U447" s="77"/>
      <c r="V447" s="77"/>
      <c r="W447" s="77"/>
      <c r="X447" s="77"/>
      <c r="Y447" s="77"/>
      <c r="Z447" s="77"/>
      <c r="AA447" s="77"/>
    </row>
    <row r="448" ht="15.75" x14ac:dyDescent="0.25">
      <c r="A448" s="77"/>
      <c r="B448" s="135"/>
      <c r="C448" s="77"/>
      <c r="D448" s="77"/>
      <c r="E448" s="77"/>
      <c r="F448" s="77"/>
      <c r="G448" s="77"/>
      <c r="H448" s="77"/>
      <c r="I448" s="77"/>
      <c r="J448" s="77"/>
      <c r="K448" s="77"/>
      <c r="L448" s="77"/>
      <c r="M448" s="77"/>
      <c r="N448" s="77"/>
      <c r="O448" s="77"/>
      <c r="P448" s="77"/>
      <c r="Q448" s="77"/>
      <c r="R448" s="77"/>
      <c r="S448" s="77"/>
      <c r="T448" s="77"/>
      <c r="U448" s="77"/>
      <c r="V448" s="77"/>
      <c r="W448" s="77"/>
      <c r="X448" s="77"/>
      <c r="Y448" s="77"/>
      <c r="Z448" s="77"/>
      <c r="AA448" s="77"/>
    </row>
    <row r="449" ht="15.75" x14ac:dyDescent="0.25">
      <c r="A449" s="77"/>
      <c r="B449" s="135"/>
      <c r="C449" s="77"/>
      <c r="D449" s="77"/>
      <c r="E449" s="77"/>
      <c r="F449" s="77"/>
      <c r="G449" s="77"/>
      <c r="H449" s="77"/>
      <c r="I449" s="77"/>
      <c r="J449" s="77"/>
      <c r="K449" s="77"/>
      <c r="L449" s="77"/>
      <c r="M449" s="77"/>
      <c r="N449" s="77"/>
      <c r="O449" s="77"/>
      <c r="P449" s="77"/>
      <c r="Q449" s="77"/>
      <c r="R449" s="77"/>
      <c r="S449" s="77"/>
      <c r="T449" s="77"/>
      <c r="U449" s="77"/>
      <c r="V449" s="77"/>
      <c r="W449" s="77"/>
      <c r="X449" s="77"/>
      <c r="Y449" s="77"/>
      <c r="Z449" s="77"/>
      <c r="AA449" s="77"/>
    </row>
    <row r="450" ht="15.75" x14ac:dyDescent="0.25">
      <c r="A450" s="77"/>
      <c r="B450" s="135"/>
      <c r="C450" s="77"/>
      <c r="D450" s="77"/>
      <c r="E450" s="77"/>
      <c r="F450" s="77"/>
      <c r="G450" s="77"/>
      <c r="H450" s="77"/>
      <c r="I450" s="77"/>
      <c r="J450" s="77"/>
      <c r="K450" s="77"/>
      <c r="L450" s="77"/>
      <c r="M450" s="77"/>
      <c r="N450" s="77"/>
      <c r="O450" s="77"/>
      <c r="P450" s="77"/>
      <c r="Q450" s="77"/>
      <c r="R450" s="77"/>
      <c r="S450" s="77"/>
      <c r="T450" s="77"/>
      <c r="U450" s="77"/>
      <c r="V450" s="77"/>
      <c r="W450" s="77"/>
      <c r="X450" s="77"/>
      <c r="Y450" s="77"/>
      <c r="Z450" s="77"/>
      <c r="AA450" s="77"/>
    </row>
    <row r="451" ht="15.75" x14ac:dyDescent="0.25">
      <c r="A451" s="77"/>
      <c r="B451" s="135"/>
      <c r="C451" s="77"/>
      <c r="D451" s="77"/>
      <c r="E451" s="77"/>
      <c r="F451" s="77"/>
      <c r="G451" s="77"/>
      <c r="H451" s="77"/>
      <c r="I451" s="77"/>
      <c r="J451" s="77"/>
      <c r="K451" s="77"/>
      <c r="L451" s="77"/>
      <c r="M451" s="77"/>
      <c r="N451" s="77"/>
      <c r="O451" s="77"/>
      <c r="P451" s="77"/>
      <c r="Q451" s="77"/>
      <c r="R451" s="77"/>
      <c r="S451" s="77"/>
      <c r="T451" s="77"/>
      <c r="U451" s="77"/>
      <c r="V451" s="77"/>
      <c r="W451" s="77"/>
      <c r="X451" s="77"/>
      <c r="Y451" s="77"/>
      <c r="Z451" s="77"/>
      <c r="AA451" s="77"/>
    </row>
    <row r="452" ht="15.75" x14ac:dyDescent="0.25">
      <c r="A452" s="77"/>
      <c r="B452" s="135"/>
      <c r="C452" s="77"/>
      <c r="D452" s="77"/>
      <c r="E452" s="77"/>
      <c r="F452" s="77"/>
      <c r="G452" s="77"/>
      <c r="H452" s="77"/>
      <c r="I452" s="77"/>
      <c r="J452" s="77"/>
      <c r="K452" s="77"/>
      <c r="L452" s="77"/>
      <c r="M452" s="77"/>
      <c r="N452" s="77"/>
      <c r="O452" s="77"/>
      <c r="P452" s="77"/>
      <c r="Q452" s="77"/>
      <c r="R452" s="77"/>
      <c r="S452" s="77"/>
      <c r="T452" s="77"/>
      <c r="U452" s="77"/>
      <c r="V452" s="77"/>
      <c r="W452" s="77"/>
      <c r="X452" s="77"/>
      <c r="Y452" s="77"/>
      <c r="Z452" s="77"/>
      <c r="AA452" s="77"/>
    </row>
    <row r="453" ht="15.75" x14ac:dyDescent="0.25">
      <c r="A453" s="77"/>
      <c r="B453" s="135"/>
      <c r="C453" s="77"/>
      <c r="D453" s="77"/>
      <c r="E453" s="77"/>
      <c r="F453" s="77"/>
      <c r="G453" s="77"/>
      <c r="H453" s="77"/>
      <c r="I453" s="77"/>
      <c r="J453" s="77"/>
      <c r="K453" s="77"/>
      <c r="L453" s="77"/>
      <c r="M453" s="77"/>
      <c r="N453" s="77"/>
      <c r="O453" s="77"/>
      <c r="P453" s="77"/>
      <c r="Q453" s="77"/>
      <c r="R453" s="77"/>
      <c r="S453" s="77"/>
      <c r="T453" s="77"/>
      <c r="U453" s="77"/>
      <c r="V453" s="77"/>
      <c r="W453" s="77"/>
      <c r="X453" s="77"/>
      <c r="Y453" s="77"/>
      <c r="Z453" s="77"/>
      <c r="AA453" s="77"/>
    </row>
    <row r="454" ht="15.75" x14ac:dyDescent="0.25">
      <c r="A454" s="77"/>
      <c r="B454" s="135"/>
      <c r="C454" s="77"/>
      <c r="D454" s="77"/>
      <c r="E454" s="77"/>
      <c r="F454" s="77"/>
      <c r="G454" s="77"/>
      <c r="H454" s="77"/>
      <c r="I454" s="77"/>
      <c r="J454" s="77"/>
      <c r="K454" s="77"/>
      <c r="L454" s="77"/>
      <c r="M454" s="77"/>
      <c r="N454" s="77"/>
      <c r="O454" s="77"/>
      <c r="P454" s="77"/>
      <c r="Q454" s="77"/>
      <c r="R454" s="77"/>
      <c r="S454" s="77"/>
      <c r="T454" s="77"/>
      <c r="U454" s="77"/>
      <c r="V454" s="77"/>
      <c r="W454" s="77"/>
      <c r="X454" s="77"/>
      <c r="Y454" s="77"/>
      <c r="Z454" s="77"/>
      <c r="AA454" s="77"/>
    </row>
    <row r="455" ht="15.75" x14ac:dyDescent="0.25">
      <c r="A455" s="77"/>
      <c r="B455" s="135"/>
      <c r="C455" s="77"/>
      <c r="D455" s="77"/>
      <c r="E455" s="77"/>
      <c r="F455" s="77"/>
      <c r="G455" s="77"/>
      <c r="H455" s="77"/>
      <c r="I455" s="77"/>
      <c r="J455" s="77"/>
      <c r="K455" s="77"/>
      <c r="L455" s="77"/>
      <c r="M455" s="77"/>
      <c r="N455" s="77"/>
      <c r="O455" s="77"/>
      <c r="P455" s="77"/>
      <c r="Q455" s="77"/>
      <c r="R455" s="77"/>
      <c r="S455" s="77"/>
      <c r="T455" s="77"/>
      <c r="U455" s="77"/>
      <c r="V455" s="77"/>
      <c r="W455" s="77"/>
      <c r="X455" s="77"/>
      <c r="Y455" s="77"/>
      <c r="Z455" s="77"/>
      <c r="AA455" s="77"/>
    </row>
    <row r="456" ht="15.75" x14ac:dyDescent="0.25">
      <c r="A456" s="77"/>
      <c r="B456" s="135"/>
      <c r="C456" s="77"/>
      <c r="D456" s="77"/>
      <c r="E456" s="77"/>
      <c r="F456" s="77"/>
      <c r="G456" s="77"/>
      <c r="H456" s="77"/>
      <c r="I456" s="77"/>
      <c r="J456" s="77"/>
      <c r="K456" s="77"/>
      <c r="L456" s="77"/>
      <c r="M456" s="77"/>
      <c r="N456" s="77"/>
      <c r="O456" s="77"/>
      <c r="P456" s="77"/>
      <c r="Q456" s="77"/>
      <c r="R456" s="77"/>
      <c r="S456" s="77"/>
      <c r="T456" s="77"/>
      <c r="U456" s="77"/>
      <c r="V456" s="77"/>
      <c r="W456" s="77"/>
      <c r="X456" s="77"/>
      <c r="Y456" s="77"/>
      <c r="Z456" s="77"/>
      <c r="AA456" s="77"/>
    </row>
    <row r="457" ht="15.75" x14ac:dyDescent="0.25">
      <c r="A457" s="77"/>
      <c r="B457" s="135"/>
      <c r="C457" s="77"/>
      <c r="D457" s="77"/>
      <c r="E457" s="77"/>
      <c r="F457" s="77"/>
      <c r="G457" s="77"/>
      <c r="H457" s="77"/>
      <c r="I457" s="77"/>
      <c r="J457" s="77"/>
      <c r="K457" s="77"/>
      <c r="L457" s="77"/>
      <c r="M457" s="77"/>
      <c r="N457" s="77"/>
      <c r="O457" s="77"/>
      <c r="P457" s="77"/>
      <c r="Q457" s="77"/>
      <c r="R457" s="77"/>
      <c r="S457" s="77"/>
      <c r="T457" s="77"/>
      <c r="U457" s="77"/>
      <c r="V457" s="77"/>
      <c r="W457" s="77"/>
      <c r="X457" s="77"/>
      <c r="Y457" s="77"/>
      <c r="Z457" s="77"/>
      <c r="AA457" s="77"/>
    </row>
    <row r="458" ht="15.75" x14ac:dyDescent="0.25">
      <c r="A458" s="77"/>
      <c r="B458" s="135"/>
      <c r="C458" s="77"/>
      <c r="D458" s="77"/>
      <c r="E458" s="77"/>
      <c r="F458" s="77"/>
      <c r="G458" s="77"/>
      <c r="H458" s="77"/>
      <c r="I458" s="77"/>
      <c r="J458" s="77"/>
      <c r="K458" s="77"/>
      <c r="L458" s="77"/>
      <c r="M458" s="77"/>
      <c r="N458" s="77"/>
      <c r="O458" s="77"/>
      <c r="P458" s="77"/>
      <c r="Q458" s="77"/>
      <c r="R458" s="77"/>
      <c r="S458" s="77"/>
      <c r="T458" s="77"/>
      <c r="U458" s="77"/>
      <c r="V458" s="77"/>
      <c r="W458" s="77"/>
      <c r="X458" s="77"/>
      <c r="Y458" s="77"/>
      <c r="Z458" s="77"/>
      <c r="AA458" s="77"/>
    </row>
    <row r="459" ht="15.75" x14ac:dyDescent="0.25">
      <c r="A459" s="77"/>
      <c r="B459" s="135"/>
      <c r="C459" s="77"/>
      <c r="D459" s="77"/>
      <c r="E459" s="77"/>
      <c r="F459" s="77"/>
      <c r="G459" s="77"/>
      <c r="H459" s="77"/>
      <c r="I459" s="77"/>
      <c r="J459" s="77"/>
      <c r="K459" s="77"/>
      <c r="L459" s="77"/>
      <c r="M459" s="77"/>
      <c r="N459" s="77"/>
      <c r="O459" s="77"/>
      <c r="P459" s="77"/>
      <c r="Q459" s="77"/>
      <c r="R459" s="77"/>
      <c r="S459" s="77"/>
      <c r="T459" s="77"/>
      <c r="U459" s="77"/>
      <c r="V459" s="77"/>
      <c r="W459" s="77"/>
      <c r="X459" s="77"/>
      <c r="Y459" s="77"/>
      <c r="Z459" s="77"/>
      <c r="AA459" s="77"/>
    </row>
    <row r="460" ht="15.75" x14ac:dyDescent="0.25">
      <c r="A460" s="77"/>
      <c r="B460" s="135"/>
      <c r="C460" s="77"/>
      <c r="D460" s="77"/>
      <c r="E460" s="77"/>
      <c r="F460" s="77"/>
      <c r="G460" s="77"/>
      <c r="H460" s="77"/>
      <c r="I460" s="77"/>
      <c r="J460" s="77"/>
      <c r="K460" s="77"/>
      <c r="L460" s="77"/>
      <c r="M460" s="77"/>
      <c r="N460" s="77"/>
      <c r="O460" s="77"/>
      <c r="P460" s="77"/>
      <c r="Q460" s="77"/>
      <c r="R460" s="77"/>
      <c r="S460" s="77"/>
      <c r="T460" s="77"/>
      <c r="U460" s="77"/>
      <c r="V460" s="77"/>
      <c r="W460" s="77"/>
      <c r="X460" s="77"/>
      <c r="Y460" s="77"/>
      <c r="Z460" s="77"/>
      <c r="AA460" s="77"/>
    </row>
    <row r="461" ht="15.75" x14ac:dyDescent="0.25">
      <c r="A461" s="77"/>
      <c r="B461" s="135"/>
      <c r="C461" s="77"/>
      <c r="D461" s="77"/>
      <c r="E461" s="77"/>
      <c r="F461" s="77"/>
      <c r="G461" s="77"/>
      <c r="H461" s="77"/>
      <c r="I461" s="77"/>
      <c r="J461" s="77"/>
      <c r="K461" s="77"/>
      <c r="L461" s="77"/>
      <c r="M461" s="77"/>
      <c r="N461" s="77"/>
      <c r="O461" s="77"/>
      <c r="P461" s="77"/>
      <c r="Q461" s="77"/>
      <c r="R461" s="77"/>
      <c r="S461" s="77"/>
      <c r="T461" s="77"/>
      <c r="U461" s="77"/>
      <c r="V461" s="77"/>
      <c r="W461" s="77"/>
      <c r="X461" s="77"/>
      <c r="Y461" s="77"/>
      <c r="Z461" s="77"/>
      <c r="AA461" s="77"/>
    </row>
    <row r="462" ht="15.75" x14ac:dyDescent="0.25">
      <c r="A462" s="77"/>
      <c r="B462" s="135"/>
      <c r="C462" s="77"/>
      <c r="D462" s="77"/>
      <c r="E462" s="77"/>
      <c r="F462" s="77"/>
      <c r="G462" s="77"/>
      <c r="H462" s="77"/>
      <c r="I462" s="77"/>
      <c r="J462" s="77"/>
      <c r="K462" s="77"/>
      <c r="L462" s="77"/>
      <c r="M462" s="77"/>
      <c r="N462" s="77"/>
      <c r="O462" s="77"/>
      <c r="P462" s="77"/>
      <c r="Q462" s="77"/>
      <c r="R462" s="77"/>
      <c r="S462" s="77"/>
      <c r="T462" s="77"/>
      <c r="U462" s="77"/>
      <c r="V462" s="77"/>
      <c r="W462" s="77"/>
      <c r="X462" s="77"/>
      <c r="Y462" s="77"/>
      <c r="Z462" s="77"/>
      <c r="AA462" s="77"/>
    </row>
    <row r="463" ht="15.75" x14ac:dyDescent="0.25">
      <c r="A463" s="77"/>
      <c r="B463" s="135"/>
      <c r="C463" s="77"/>
      <c r="D463" s="77"/>
      <c r="E463" s="77"/>
      <c r="F463" s="77"/>
      <c r="G463" s="77"/>
      <c r="H463" s="77"/>
      <c r="I463" s="77"/>
      <c r="J463" s="77"/>
      <c r="K463" s="77"/>
      <c r="L463" s="77"/>
      <c r="M463" s="77"/>
      <c r="N463" s="77"/>
      <c r="O463" s="77"/>
      <c r="P463" s="77"/>
      <c r="Q463" s="77"/>
      <c r="R463" s="77"/>
      <c r="S463" s="77"/>
      <c r="T463" s="77"/>
      <c r="U463" s="77"/>
      <c r="V463" s="77"/>
      <c r="W463" s="77"/>
      <c r="X463" s="77"/>
      <c r="Y463" s="77"/>
      <c r="Z463" s="77"/>
      <c r="AA463" s="77"/>
    </row>
    <row r="464" ht="15.75" x14ac:dyDescent="0.25">
      <c r="A464" s="77"/>
      <c r="B464" s="135"/>
      <c r="C464" s="77"/>
      <c r="D464" s="77"/>
      <c r="E464" s="77"/>
      <c r="F464" s="77"/>
      <c r="G464" s="77"/>
      <c r="H464" s="77"/>
      <c r="I464" s="77"/>
      <c r="J464" s="77"/>
      <c r="K464" s="77"/>
      <c r="L464" s="77"/>
      <c r="M464" s="77"/>
      <c r="N464" s="77"/>
      <c r="O464" s="77"/>
      <c r="P464" s="77"/>
      <c r="Q464" s="77"/>
      <c r="R464" s="77"/>
      <c r="S464" s="77"/>
      <c r="T464" s="77"/>
      <c r="U464" s="77"/>
      <c r="V464" s="77"/>
      <c r="W464" s="77"/>
      <c r="X464" s="77"/>
      <c r="Y464" s="77"/>
      <c r="Z464" s="77"/>
      <c r="AA464" s="77"/>
    </row>
    <row r="465" ht="15.75" x14ac:dyDescent="0.25">
      <c r="A465" s="77"/>
      <c r="B465" s="135"/>
      <c r="C465" s="77"/>
      <c r="D465" s="77"/>
      <c r="E465" s="77"/>
      <c r="F465" s="77"/>
      <c r="G465" s="77"/>
      <c r="H465" s="77"/>
      <c r="I465" s="77"/>
      <c r="J465" s="77"/>
      <c r="K465" s="77"/>
      <c r="L465" s="77"/>
      <c r="M465" s="77"/>
      <c r="N465" s="77"/>
      <c r="O465" s="77"/>
      <c r="P465" s="77"/>
      <c r="Q465" s="77"/>
      <c r="R465" s="77"/>
      <c r="S465" s="77"/>
      <c r="T465" s="77"/>
      <c r="U465" s="77"/>
      <c r="V465" s="77"/>
      <c r="W465" s="77"/>
      <c r="X465" s="77"/>
      <c r="Y465" s="77"/>
      <c r="Z465" s="77"/>
      <c r="AA465" s="77"/>
    </row>
    <row r="466" ht="15.75" x14ac:dyDescent="0.25">
      <c r="A466" s="77"/>
      <c r="B466" s="135"/>
      <c r="C466" s="77"/>
      <c r="D466" s="77"/>
      <c r="E466" s="77"/>
      <c r="F466" s="77"/>
      <c r="G466" s="77"/>
      <c r="H466" s="77"/>
      <c r="I466" s="77"/>
      <c r="J466" s="77"/>
      <c r="K466" s="77"/>
      <c r="L466" s="77"/>
      <c r="M466" s="77"/>
      <c r="N466" s="77"/>
      <c r="O466" s="77"/>
      <c r="P466" s="77"/>
      <c r="Q466" s="77"/>
      <c r="R466" s="77"/>
      <c r="S466" s="77"/>
      <c r="T466" s="77"/>
      <c r="U466" s="77"/>
      <c r="V466" s="77"/>
      <c r="W466" s="77"/>
      <c r="X466" s="77"/>
      <c r="Y466" s="77"/>
      <c r="Z466" s="77"/>
      <c r="AA466" s="77"/>
    </row>
    <row r="467" ht="15.75" x14ac:dyDescent="0.25">
      <c r="A467" s="77"/>
      <c r="B467" s="135"/>
      <c r="C467" s="77"/>
      <c r="D467" s="77"/>
      <c r="E467" s="77"/>
      <c r="F467" s="77"/>
      <c r="G467" s="77"/>
      <c r="H467" s="77"/>
      <c r="I467" s="77"/>
      <c r="J467" s="77"/>
      <c r="K467" s="77"/>
      <c r="L467" s="77"/>
      <c r="M467" s="77"/>
      <c r="N467" s="77"/>
      <c r="O467" s="77"/>
      <c r="P467" s="77"/>
      <c r="Q467" s="77"/>
      <c r="R467" s="77"/>
      <c r="S467" s="77"/>
      <c r="T467" s="77"/>
      <c r="U467" s="77"/>
      <c r="V467" s="77"/>
      <c r="W467" s="77"/>
      <c r="X467" s="77"/>
      <c r="Y467" s="77"/>
      <c r="Z467" s="77"/>
      <c r="AA467" s="77"/>
    </row>
    <row r="468" ht="15.75" x14ac:dyDescent="0.25">
      <c r="A468" s="77"/>
      <c r="B468" s="135"/>
      <c r="C468" s="77"/>
      <c r="D468" s="77"/>
      <c r="E468" s="77"/>
      <c r="F468" s="77"/>
      <c r="G468" s="77"/>
      <c r="H468" s="77"/>
      <c r="I468" s="77"/>
      <c r="J468" s="77"/>
      <c r="K468" s="77"/>
      <c r="L468" s="77"/>
      <c r="M468" s="77"/>
      <c r="N468" s="77"/>
      <c r="O468" s="77"/>
      <c r="P468" s="77"/>
      <c r="Q468" s="77"/>
      <c r="R468" s="77"/>
      <c r="S468" s="77"/>
      <c r="T468" s="77"/>
      <c r="U468" s="77"/>
      <c r="V468" s="77"/>
      <c r="W468" s="77"/>
      <c r="X468" s="77"/>
      <c r="Y468" s="77"/>
      <c r="Z468" s="77"/>
      <c r="AA468" s="77"/>
    </row>
    <row r="469" ht="15.75" x14ac:dyDescent="0.25">
      <c r="A469" s="77"/>
      <c r="B469" s="135"/>
      <c r="C469" s="77"/>
      <c r="D469" s="77"/>
      <c r="E469" s="77"/>
      <c r="F469" s="77"/>
      <c r="G469" s="77"/>
      <c r="H469" s="77"/>
      <c r="I469" s="77"/>
      <c r="J469" s="77"/>
      <c r="K469" s="77"/>
      <c r="L469" s="77"/>
      <c r="M469" s="77"/>
      <c r="N469" s="77"/>
      <c r="O469" s="77"/>
      <c r="P469" s="77"/>
      <c r="Q469" s="77"/>
      <c r="R469" s="77"/>
      <c r="S469" s="77"/>
      <c r="T469" s="77"/>
      <c r="U469" s="77"/>
      <c r="V469" s="77"/>
      <c r="W469" s="77"/>
      <c r="X469" s="77"/>
      <c r="Y469" s="77"/>
      <c r="Z469" s="77"/>
      <c r="AA469" s="77"/>
    </row>
    <row r="470" ht="15.75" x14ac:dyDescent="0.25">
      <c r="A470" s="77"/>
      <c r="B470" s="135"/>
      <c r="C470" s="77"/>
      <c r="D470" s="77"/>
      <c r="E470" s="77"/>
      <c r="F470" s="77"/>
      <c r="G470" s="77"/>
      <c r="H470" s="77"/>
      <c r="I470" s="77"/>
      <c r="J470" s="77"/>
      <c r="K470" s="77"/>
      <c r="L470" s="77"/>
      <c r="M470" s="77"/>
      <c r="N470" s="77"/>
      <c r="O470" s="77"/>
      <c r="P470" s="77"/>
      <c r="Q470" s="77"/>
      <c r="R470" s="77"/>
      <c r="S470" s="77"/>
      <c r="T470" s="77"/>
      <c r="U470" s="77"/>
      <c r="V470" s="77"/>
      <c r="W470" s="77"/>
      <c r="X470" s="77"/>
      <c r="Y470" s="77"/>
      <c r="Z470" s="77"/>
      <c r="AA470" s="77"/>
    </row>
    <row r="471" ht="15.75" x14ac:dyDescent="0.25">
      <c r="A471" s="77"/>
      <c r="B471" s="135"/>
      <c r="C471" s="77"/>
      <c r="D471" s="77"/>
      <c r="E471" s="77"/>
      <c r="F471" s="77"/>
      <c r="G471" s="77"/>
      <c r="H471" s="77"/>
      <c r="I471" s="77"/>
      <c r="J471" s="77"/>
      <c r="K471" s="77"/>
      <c r="L471" s="77"/>
      <c r="M471" s="77"/>
      <c r="N471" s="77"/>
      <c r="O471" s="77"/>
      <c r="P471" s="77"/>
      <c r="Q471" s="77"/>
      <c r="R471" s="77"/>
      <c r="S471" s="77"/>
      <c r="T471" s="77"/>
      <c r="U471" s="77"/>
      <c r="V471" s="77"/>
      <c r="W471" s="77"/>
      <c r="X471" s="77"/>
      <c r="Y471" s="77"/>
      <c r="Z471" s="77"/>
      <c r="AA471" s="77"/>
    </row>
    <row r="472" ht="15.75" x14ac:dyDescent="0.25">
      <c r="A472" s="77"/>
      <c r="B472" s="135"/>
      <c r="C472" s="77"/>
      <c r="D472" s="77"/>
      <c r="E472" s="77"/>
      <c r="F472" s="77"/>
      <c r="G472" s="77"/>
      <c r="H472" s="77"/>
      <c r="I472" s="77"/>
      <c r="J472" s="77"/>
      <c r="K472" s="77"/>
      <c r="L472" s="77"/>
      <c r="M472" s="77"/>
      <c r="N472" s="77"/>
      <c r="O472" s="77"/>
      <c r="P472" s="77"/>
      <c r="Q472" s="77"/>
      <c r="R472" s="77"/>
      <c r="S472" s="77"/>
      <c r="T472" s="77"/>
      <c r="U472" s="77"/>
      <c r="V472" s="77"/>
      <c r="W472" s="77"/>
      <c r="X472" s="77"/>
      <c r="Y472" s="77"/>
      <c r="Z472" s="77"/>
      <c r="AA472" s="77"/>
    </row>
    <row r="473" ht="15.75" x14ac:dyDescent="0.25">
      <c r="A473" s="77"/>
      <c r="B473" s="135"/>
      <c r="C473" s="77"/>
      <c r="D473" s="77"/>
      <c r="E473" s="77"/>
      <c r="F473" s="77"/>
      <c r="G473" s="77"/>
      <c r="H473" s="77"/>
      <c r="I473" s="77"/>
      <c r="J473" s="77"/>
      <c r="K473" s="77"/>
      <c r="L473" s="77"/>
      <c r="M473" s="77"/>
      <c r="N473" s="77"/>
      <c r="O473" s="77"/>
      <c r="P473" s="77"/>
      <c r="Q473" s="77"/>
      <c r="R473" s="77"/>
      <c r="S473" s="77"/>
      <c r="T473" s="77"/>
      <c r="U473" s="77"/>
      <c r="V473" s="77"/>
      <c r="W473" s="77"/>
      <c r="X473" s="77"/>
      <c r="Y473" s="77"/>
      <c r="Z473" s="77"/>
      <c r="AA473" s="77"/>
    </row>
    <row r="474" ht="15.75" x14ac:dyDescent="0.25">
      <c r="A474" s="77"/>
      <c r="B474" s="135"/>
      <c r="C474" s="77"/>
      <c r="D474" s="77"/>
      <c r="E474" s="77"/>
      <c r="F474" s="77"/>
      <c r="G474" s="77"/>
      <c r="H474" s="77"/>
      <c r="I474" s="77"/>
      <c r="J474" s="77"/>
      <c r="K474" s="77"/>
      <c r="L474" s="77"/>
      <c r="M474" s="77"/>
      <c r="N474" s="77"/>
      <c r="O474" s="77"/>
      <c r="P474" s="77"/>
      <c r="Q474" s="77"/>
      <c r="R474" s="77"/>
      <c r="S474" s="77"/>
      <c r="T474" s="77"/>
      <c r="U474" s="77"/>
      <c r="V474" s="77"/>
      <c r="W474" s="77"/>
      <c r="X474" s="77"/>
      <c r="Y474" s="77"/>
      <c r="Z474" s="77"/>
      <c r="AA474" s="77"/>
    </row>
    <row r="475" ht="15.75" x14ac:dyDescent="0.25">
      <c r="A475" s="77"/>
      <c r="B475" s="135"/>
      <c r="C475" s="77"/>
      <c r="D475" s="77"/>
      <c r="E475" s="77"/>
      <c r="F475" s="77"/>
      <c r="G475" s="77"/>
      <c r="H475" s="77"/>
      <c r="I475" s="77"/>
      <c r="J475" s="77"/>
      <c r="K475" s="77"/>
      <c r="L475" s="77"/>
      <c r="M475" s="77"/>
      <c r="N475" s="77"/>
      <c r="O475" s="77"/>
      <c r="P475" s="77"/>
      <c r="Q475" s="77"/>
      <c r="R475" s="77"/>
      <c r="S475" s="77"/>
      <c r="T475" s="77"/>
      <c r="U475" s="77"/>
      <c r="V475" s="77"/>
      <c r="W475" s="77"/>
      <c r="X475" s="77"/>
      <c r="Y475" s="77"/>
      <c r="Z475" s="77"/>
      <c r="AA475" s="77"/>
    </row>
    <row r="476" ht="15.75" x14ac:dyDescent="0.25">
      <c r="A476" s="77"/>
      <c r="B476" s="135"/>
      <c r="C476" s="77"/>
      <c r="D476" s="77"/>
      <c r="E476" s="77"/>
      <c r="F476" s="77"/>
      <c r="G476" s="77"/>
      <c r="H476" s="77"/>
      <c r="I476" s="77"/>
      <c r="J476" s="77"/>
      <c r="K476" s="77"/>
      <c r="L476" s="77"/>
      <c r="M476" s="77"/>
      <c r="N476" s="77"/>
      <c r="O476" s="77"/>
      <c r="P476" s="77"/>
      <c r="Q476" s="77"/>
      <c r="R476" s="77"/>
      <c r="S476" s="77"/>
      <c r="T476" s="77"/>
      <c r="U476" s="77"/>
      <c r="V476" s="77"/>
      <c r="W476" s="77"/>
      <c r="X476" s="77"/>
      <c r="Y476" s="77"/>
      <c r="Z476" s="77"/>
      <c r="AA476" s="77"/>
    </row>
    <row r="477" ht="15.75" x14ac:dyDescent="0.25">
      <c r="A477" s="77"/>
      <c r="B477" s="135"/>
      <c r="C477" s="77"/>
      <c r="D477" s="77"/>
      <c r="E477" s="77"/>
      <c r="F477" s="77"/>
      <c r="G477" s="77"/>
      <c r="H477" s="77"/>
      <c r="I477" s="77"/>
      <c r="J477" s="77"/>
      <c r="K477" s="77"/>
      <c r="L477" s="77"/>
      <c r="M477" s="77"/>
      <c r="N477" s="77"/>
      <c r="O477" s="77"/>
      <c r="P477" s="77"/>
      <c r="Q477" s="77"/>
      <c r="R477" s="77"/>
      <c r="S477" s="77"/>
      <c r="T477" s="77"/>
      <c r="U477" s="77"/>
      <c r="V477" s="77"/>
      <c r="W477" s="77"/>
      <c r="X477" s="77"/>
      <c r="Y477" s="77"/>
      <c r="Z477" s="77"/>
      <c r="AA477" s="77"/>
    </row>
    <row r="478" ht="15.75" x14ac:dyDescent="0.25">
      <c r="A478" s="77"/>
      <c r="B478" s="135"/>
      <c r="C478" s="77"/>
      <c r="D478" s="77"/>
      <c r="E478" s="77"/>
      <c r="F478" s="77"/>
      <c r="G478" s="77"/>
      <c r="H478" s="77"/>
      <c r="I478" s="77"/>
      <c r="J478" s="77"/>
      <c r="K478" s="77"/>
      <c r="L478" s="77"/>
      <c r="M478" s="77"/>
      <c r="N478" s="77"/>
      <c r="O478" s="77"/>
      <c r="P478" s="77"/>
      <c r="Q478" s="77"/>
      <c r="R478" s="77"/>
      <c r="S478" s="77"/>
      <c r="T478" s="77"/>
      <c r="U478" s="77"/>
      <c r="V478" s="77"/>
      <c r="W478" s="77"/>
      <c r="X478" s="77"/>
      <c r="Y478" s="77"/>
      <c r="Z478" s="77"/>
      <c r="AA478" s="77"/>
    </row>
    <row r="479" ht="15.75" x14ac:dyDescent="0.25">
      <c r="A479" s="77"/>
      <c r="B479" s="135"/>
      <c r="C479" s="77"/>
      <c r="D479" s="77"/>
      <c r="E479" s="77"/>
      <c r="F479" s="77"/>
      <c r="G479" s="77"/>
      <c r="H479" s="77"/>
      <c r="I479" s="77"/>
      <c r="J479" s="77"/>
      <c r="K479" s="77"/>
      <c r="L479" s="77"/>
      <c r="M479" s="77"/>
      <c r="N479" s="77"/>
      <c r="O479" s="77"/>
      <c r="P479" s="77"/>
      <c r="Q479" s="77"/>
      <c r="R479" s="77"/>
      <c r="S479" s="77"/>
      <c r="T479" s="77"/>
      <c r="U479" s="77"/>
      <c r="V479" s="77"/>
      <c r="W479" s="77"/>
      <c r="X479" s="77"/>
      <c r="Y479" s="77"/>
      <c r="Z479" s="77"/>
      <c r="AA479" s="77"/>
    </row>
    <row r="480" ht="15.75" x14ac:dyDescent="0.25">
      <c r="A480" s="77"/>
      <c r="B480" s="135"/>
      <c r="C480" s="77"/>
      <c r="D480" s="77"/>
      <c r="E480" s="77"/>
      <c r="F480" s="77"/>
      <c r="G480" s="77"/>
      <c r="H480" s="77"/>
      <c r="I480" s="77"/>
      <c r="J480" s="77"/>
      <c r="K480" s="77"/>
      <c r="L480" s="77"/>
      <c r="M480" s="77"/>
      <c r="N480" s="77"/>
      <c r="O480" s="77"/>
      <c r="P480" s="77"/>
      <c r="Q480" s="77"/>
      <c r="R480" s="77"/>
      <c r="S480" s="77"/>
      <c r="T480" s="77"/>
      <c r="U480" s="77"/>
      <c r="V480" s="77"/>
      <c r="W480" s="77"/>
      <c r="X480" s="77"/>
      <c r="Y480" s="77"/>
      <c r="Z480" s="77"/>
      <c r="AA480" s="77"/>
    </row>
    <row r="481" ht="15.75" x14ac:dyDescent="0.25">
      <c r="A481" s="77"/>
      <c r="B481" s="135"/>
      <c r="C481" s="77"/>
      <c r="D481" s="77"/>
      <c r="E481" s="77"/>
      <c r="F481" s="77"/>
      <c r="G481" s="77"/>
      <c r="H481" s="77"/>
      <c r="I481" s="77"/>
      <c r="J481" s="77"/>
      <c r="K481" s="77"/>
      <c r="L481" s="77"/>
      <c r="M481" s="77"/>
      <c r="N481" s="77"/>
      <c r="O481" s="77"/>
      <c r="P481" s="77"/>
      <c r="Q481" s="77"/>
      <c r="R481" s="77"/>
      <c r="S481" s="77"/>
      <c r="T481" s="77"/>
      <c r="U481" s="77"/>
      <c r="V481" s="77"/>
      <c r="W481" s="77"/>
      <c r="X481" s="77"/>
      <c r="Y481" s="77"/>
      <c r="Z481" s="77"/>
      <c r="AA481" s="77"/>
    </row>
    <row r="482" ht="15.75" x14ac:dyDescent="0.25">
      <c r="A482" s="77"/>
      <c r="B482" s="135"/>
      <c r="C482" s="77"/>
      <c r="D482" s="77"/>
      <c r="E482" s="77"/>
      <c r="F482" s="77"/>
      <c r="G482" s="77"/>
      <c r="H482" s="77"/>
      <c r="I482" s="77"/>
      <c r="J482" s="77"/>
      <c r="K482" s="77"/>
      <c r="L482" s="77"/>
      <c r="M482" s="77"/>
      <c r="N482" s="77"/>
      <c r="O482" s="77"/>
      <c r="P482" s="77"/>
      <c r="Q482" s="77"/>
      <c r="R482" s="77"/>
      <c r="S482" s="77"/>
      <c r="T482" s="77"/>
      <c r="U482" s="77"/>
      <c r="V482" s="77"/>
      <c r="W482" s="77"/>
      <c r="X482" s="77"/>
      <c r="Y482" s="77"/>
      <c r="Z482" s="77"/>
      <c r="AA482" s="77"/>
    </row>
    <row r="483" ht="15.75" x14ac:dyDescent="0.25">
      <c r="A483" s="77"/>
      <c r="B483" s="135"/>
      <c r="C483" s="77"/>
      <c r="D483" s="77"/>
      <c r="E483" s="77"/>
      <c r="F483" s="77"/>
      <c r="G483" s="77"/>
      <c r="H483" s="77"/>
      <c r="I483" s="77"/>
      <c r="J483" s="77"/>
      <c r="K483" s="77"/>
      <c r="L483" s="77"/>
      <c r="M483" s="77"/>
      <c r="N483" s="77"/>
      <c r="O483" s="77"/>
      <c r="P483" s="77"/>
      <c r="Q483" s="77"/>
      <c r="R483" s="77"/>
      <c r="S483" s="77"/>
      <c r="T483" s="77"/>
      <c r="U483" s="77"/>
      <c r="V483" s="77"/>
      <c r="W483" s="77"/>
      <c r="X483" s="77"/>
      <c r="Y483" s="77"/>
      <c r="Z483" s="77"/>
      <c r="AA483" s="77"/>
    </row>
    <row r="484" ht="15.75" x14ac:dyDescent="0.25">
      <c r="A484" s="77"/>
      <c r="B484" s="135"/>
      <c r="C484" s="77"/>
      <c r="D484" s="77"/>
      <c r="E484" s="77"/>
      <c r="F484" s="77"/>
      <c r="G484" s="77"/>
      <c r="H484" s="77"/>
      <c r="I484" s="77"/>
      <c r="J484" s="77"/>
      <c r="K484" s="77"/>
      <c r="L484" s="77"/>
      <c r="M484" s="77"/>
      <c r="N484" s="77"/>
      <c r="O484" s="77"/>
      <c r="P484" s="77"/>
      <c r="Q484" s="77"/>
      <c r="R484" s="77"/>
      <c r="S484" s="77"/>
      <c r="T484" s="77"/>
      <c r="U484" s="77"/>
      <c r="V484" s="77"/>
      <c r="W484" s="77"/>
      <c r="X484" s="77"/>
      <c r="Y484" s="77"/>
      <c r="Z484" s="77"/>
      <c r="AA484" s="77"/>
    </row>
    <row r="485" ht="15.75" x14ac:dyDescent="0.25">
      <c r="A485" s="77"/>
      <c r="B485" s="135"/>
      <c r="C485" s="77"/>
      <c r="D485" s="77"/>
      <c r="E485" s="77"/>
      <c r="F485" s="77"/>
      <c r="G485" s="77"/>
      <c r="H485" s="77"/>
      <c r="I485" s="77"/>
      <c r="J485" s="77"/>
      <c r="K485" s="77"/>
      <c r="L485" s="77"/>
      <c r="M485" s="77"/>
      <c r="N485" s="77"/>
      <c r="O485" s="77"/>
      <c r="P485" s="77"/>
      <c r="Q485" s="77"/>
      <c r="R485" s="77"/>
      <c r="S485" s="77"/>
      <c r="T485" s="77"/>
      <c r="U485" s="77"/>
      <c r="V485" s="77"/>
      <c r="W485" s="77"/>
      <c r="X485" s="77"/>
      <c r="Y485" s="77"/>
      <c r="Z485" s="77"/>
      <c r="AA485" s="77"/>
    </row>
    <row r="486" ht="15.75" x14ac:dyDescent="0.25">
      <c r="A486" s="77"/>
      <c r="B486" s="135"/>
      <c r="C486" s="77"/>
      <c r="D486" s="77"/>
      <c r="E486" s="77"/>
      <c r="F486" s="77"/>
      <c r="G486" s="77"/>
      <c r="H486" s="77"/>
      <c r="I486" s="77"/>
      <c r="J486" s="77"/>
      <c r="K486" s="77"/>
      <c r="L486" s="77"/>
      <c r="M486" s="77"/>
      <c r="N486" s="77"/>
      <c r="O486" s="77"/>
      <c r="P486" s="77"/>
      <c r="Q486" s="77"/>
      <c r="R486" s="77"/>
      <c r="S486" s="77"/>
      <c r="T486" s="77"/>
      <c r="U486" s="77"/>
      <c r="V486" s="77"/>
      <c r="W486" s="77"/>
      <c r="X486" s="77"/>
      <c r="Y486" s="77"/>
      <c r="Z486" s="77"/>
      <c r="AA486" s="77"/>
    </row>
    <row r="487" ht="15.75" x14ac:dyDescent="0.25">
      <c r="A487" s="77"/>
      <c r="B487" s="135"/>
      <c r="C487" s="77"/>
      <c r="D487" s="77"/>
      <c r="E487" s="77"/>
      <c r="F487" s="77"/>
      <c r="G487" s="77"/>
      <c r="H487" s="77"/>
      <c r="I487" s="77"/>
      <c r="J487" s="77"/>
      <c r="K487" s="77"/>
      <c r="L487" s="77"/>
      <c r="M487" s="77"/>
      <c r="N487" s="77"/>
      <c r="O487" s="77"/>
      <c r="P487" s="77"/>
      <c r="Q487" s="77"/>
      <c r="R487" s="77"/>
      <c r="S487" s="77"/>
      <c r="T487" s="77"/>
      <c r="U487" s="77"/>
      <c r="V487" s="77"/>
      <c r="W487" s="77"/>
      <c r="X487" s="77"/>
      <c r="Y487" s="77"/>
      <c r="Z487" s="77"/>
      <c r="AA487" s="77"/>
    </row>
    <row r="488" ht="15.75" x14ac:dyDescent="0.25">
      <c r="A488" s="77"/>
      <c r="B488" s="135"/>
      <c r="C488" s="77"/>
      <c r="D488" s="77"/>
      <c r="E488" s="77"/>
      <c r="F488" s="77"/>
      <c r="G488" s="77"/>
      <c r="H488" s="77"/>
      <c r="I488" s="77"/>
      <c r="J488" s="77"/>
      <c r="K488" s="77"/>
      <c r="L488" s="77"/>
      <c r="M488" s="77"/>
      <c r="N488" s="77"/>
      <c r="O488" s="77"/>
      <c r="P488" s="77"/>
      <c r="Q488" s="77"/>
      <c r="R488" s="77"/>
      <c r="S488" s="77"/>
      <c r="T488" s="77"/>
      <c r="U488" s="77"/>
      <c r="V488" s="77"/>
      <c r="W488" s="77"/>
      <c r="X488" s="77"/>
      <c r="Y488" s="77"/>
      <c r="Z488" s="77"/>
      <c r="AA488" s="77"/>
    </row>
  </sheetData>
  <mergeCells count="2">
    <mergeCell ref="H1:M1"/>
    <mergeCell ref="N1:P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F635"/>
  <sheetViews>
    <sheetView showGridLines="false" showRowColHeaders="false" zoomScale="90" zoomScaleNormal="90" workbookViewId="0">
      <pane xSplit="3" ySplit="5" topLeftCell="D6" activePane="bottomRight" state="frozen"/>
      <selection pane="topRight" activeCell="D1" sqref="D1"/>
      <selection pane="bottomLeft" activeCell="A6" sqref="A6"/>
      <selection pane="bottomRight"/>
    </sheetView>
  </sheetViews>
  <sheetFormatPr defaultColWidth="9" defaultRowHeight="12.75" x14ac:dyDescent="0.2"/>
  <cols>
    <col min="1" max="1" width="7.125" style="36" customWidth="true"/>
    <col min="2" max="2" width="9" style="36"/>
    <col min="3" max="3" width="5" style="36" customWidth="true"/>
    <col min="4" max="21" width="3.875" style="36" customWidth="true"/>
    <col min="22" max="22" width="3.875" style="172" customWidth="true"/>
    <col min="23" max="23" width="3.875" style="90" customWidth="true"/>
    <col min="24" max="25" width="3.875" style="90" hidden="true" customWidth="true"/>
    <col min="26" max="26" width="3.875" style="90" customWidth="true"/>
    <col min="27" max="27" width="3.875" style="172" customWidth="true"/>
    <col min="28" max="28" width="3.875" style="90" customWidth="true"/>
    <col min="29" max="30" width="3.875" style="90" hidden="true" customWidth="true"/>
    <col min="31" max="31" width="3.875" style="90" customWidth="true"/>
    <col min="32" max="32" width="3.875" style="172" customWidth="true"/>
    <col min="33" max="33" width="3.875" style="90" customWidth="true"/>
    <col min="34" max="35" width="3.875" style="90" hidden="true" customWidth="true"/>
    <col min="36" max="36" width="3.875" style="90" customWidth="true"/>
    <col min="37" max="37" width="3.875" style="172" customWidth="true"/>
    <col min="38" max="38" width="3.875" style="90" customWidth="true"/>
    <col min="39" max="40" width="3.875" style="90" hidden="true" customWidth="true"/>
    <col min="41" max="41" width="3.875" style="90" customWidth="true"/>
    <col min="42" max="42" width="3.875" style="172" customWidth="true"/>
    <col min="43" max="43" width="3.875" style="90" customWidth="true"/>
    <col min="44" max="45" width="3.875" style="90" hidden="true" customWidth="true"/>
    <col min="46" max="46" width="3.875" style="90" customWidth="true"/>
    <col min="47" max="47" width="3.875" style="172" customWidth="true"/>
    <col min="48" max="48" width="3.875" style="90" customWidth="true"/>
    <col min="49" max="50" width="3.875" style="90" hidden="true" customWidth="true"/>
    <col min="51" max="51" width="3.875" style="90" customWidth="true"/>
    <col min="52" max="52" width="3.875" style="112" customWidth="true"/>
    <col min="53" max="69" width="3.875" style="78" customWidth="true"/>
    <col min="70" max="70" width="9" style="36" customWidth="true"/>
    <col min="71" max="136" width="3.875" style="36" hidden="true" customWidth="true"/>
    <col min="137" max="137" width="9" style="36" customWidth="true"/>
    <col min="138" max="16384" width="9" style="36"/>
  </cols>
  <sheetData>
    <row r="1" ht="18" x14ac:dyDescent="0.25">
      <c r="A1" s="50" t="s">
        <v>60</v>
      </c>
      <c r="B1" s="51"/>
      <c r="C1" s="51"/>
      <c r="D1" s="51"/>
      <c r="E1" s="51"/>
      <c r="F1" s="51"/>
      <c r="G1" s="51"/>
      <c r="H1" s="51"/>
      <c r="I1" s="5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c r="AK1" s="51"/>
      <c r="AL1" s="51"/>
      <c r="AM1" s="51"/>
      <c r="AN1" s="51"/>
      <c r="AO1" s="51"/>
      <c r="AP1" s="51"/>
      <c r="AQ1" s="51"/>
      <c r="AR1" s="51"/>
      <c r="AS1" s="51"/>
      <c r="AT1" s="51"/>
      <c r="AU1" s="51"/>
      <c r="AV1" s="51"/>
      <c r="AW1" s="51"/>
      <c r="AX1" s="51"/>
      <c r="AY1" s="51"/>
      <c r="AZ1" s="51"/>
      <c r="BA1" s="51"/>
      <c r="BB1" s="51"/>
      <c r="BC1" s="51"/>
      <c r="BD1" s="51"/>
      <c r="BE1" s="51"/>
      <c r="BF1" s="51"/>
      <c r="BG1" s="51"/>
      <c r="BH1" s="51"/>
      <c r="BI1" s="51"/>
      <c r="BJ1" s="51"/>
      <c r="BK1" s="51"/>
      <c r="BL1" s="51"/>
      <c r="BM1" s="51"/>
      <c r="BN1" s="51"/>
      <c r="BO1" s="51"/>
      <c r="BP1" s="51"/>
      <c r="BQ1" s="51"/>
      <c r="BR1" s="51"/>
      <c r="BS1" s="51"/>
    </row>
    <row r="2" ht="15.75" x14ac:dyDescent="0.25">
      <c r="A2" s="52" t="s">
        <v>38</v>
      </c>
      <c r="B2" s="52"/>
      <c r="C2" s="52"/>
      <c r="D2" s="318" t="s">
        <v>13</v>
      </c>
      <c r="E2" s="51"/>
      <c r="F2" s="51"/>
      <c r="G2" s="95"/>
      <c r="H2" s="51"/>
      <c r="I2" s="51"/>
      <c r="J2" s="95"/>
      <c r="K2" s="53"/>
      <c r="L2" s="53"/>
      <c r="M2" s="95"/>
      <c r="N2" s="53"/>
      <c r="O2" s="53"/>
      <c r="P2" s="95"/>
      <c r="Q2" s="53"/>
      <c r="R2" s="53"/>
      <c r="S2" s="95"/>
      <c r="T2" s="53"/>
      <c r="U2" s="53"/>
      <c r="V2" s="319" t="s">
        <v>14</v>
      </c>
      <c r="W2" s="48"/>
      <c r="X2" s="53"/>
      <c r="Y2" s="53"/>
      <c r="Z2" s="53"/>
      <c r="AA2" s="94"/>
      <c r="AB2" s="53"/>
      <c r="AC2" s="53"/>
      <c r="AD2" s="53"/>
      <c r="AE2" s="53"/>
      <c r="AF2" s="94"/>
      <c r="AG2" s="53"/>
      <c r="AH2" s="53"/>
      <c r="AI2" s="53"/>
      <c r="AJ2" s="53"/>
      <c r="AK2" s="94"/>
      <c r="AL2" s="53"/>
      <c r="AM2" s="53"/>
      <c r="AN2" s="53"/>
      <c r="AO2" s="53"/>
      <c r="AP2" s="94"/>
      <c r="AQ2" s="53"/>
      <c r="AR2" s="53"/>
      <c r="AS2" s="53"/>
      <c r="AT2" s="53"/>
      <c r="AU2" s="94"/>
      <c r="AV2" s="53"/>
      <c r="AW2" s="53"/>
      <c r="AX2" s="53"/>
      <c r="AY2" s="53"/>
      <c r="AZ2" s="320" t="s">
        <v>15</v>
      </c>
      <c r="BA2" s="48"/>
      <c r="BB2" s="55"/>
      <c r="BC2" s="55"/>
      <c r="BD2" s="54"/>
      <c r="BE2" s="54"/>
      <c r="BF2" s="54"/>
      <c r="BG2" s="54"/>
      <c r="BH2" s="54"/>
      <c r="BI2" s="54"/>
      <c r="BJ2" s="54"/>
      <c r="BK2" s="54"/>
      <c r="BL2" s="54"/>
      <c r="BM2" s="54"/>
      <c r="BN2" s="54"/>
      <c r="BO2" s="54"/>
      <c r="BP2" s="54"/>
      <c r="BQ2" s="54"/>
    </row>
    <row r="3" ht="14.25" x14ac:dyDescent="0.2">
      <c r="A3" s="56"/>
      <c r="B3" s="51"/>
      <c r="C3" s="51"/>
      <c r="D3" s="57" t="s">
        <v>7</v>
      </c>
      <c r="E3" s="57"/>
      <c r="F3" s="57"/>
      <c r="G3" s="57" t="s">
        <v>1</v>
      </c>
      <c r="I3" s="57"/>
      <c r="J3" s="57" t="s">
        <v>2</v>
      </c>
      <c r="L3" s="57"/>
      <c r="M3" s="57" t="s">
        <v>16</v>
      </c>
      <c r="O3" s="57"/>
      <c r="P3" s="57" t="s">
        <v>17</v>
      </c>
      <c r="Q3" s="57"/>
      <c r="R3" s="57"/>
      <c r="S3" s="57" t="s">
        <v>18</v>
      </c>
      <c r="U3" s="57"/>
      <c r="V3" s="57" t="s">
        <v>7</v>
      </c>
      <c r="W3" s="48"/>
      <c r="X3" s="57"/>
      <c r="Y3" s="57"/>
      <c r="Z3" s="57"/>
      <c r="AA3" s="57" t="s">
        <v>1</v>
      </c>
      <c r="AB3" s="57"/>
      <c r="AC3" s="57"/>
      <c r="AD3" s="57"/>
      <c r="AE3" s="57"/>
      <c r="AF3" s="57" t="s">
        <v>2</v>
      </c>
      <c r="AG3" s="48"/>
      <c r="AH3" s="57"/>
      <c r="AI3" s="57"/>
      <c r="AJ3" s="57"/>
      <c r="AK3" s="57" t="s">
        <v>16</v>
      </c>
      <c r="AL3" s="57"/>
      <c r="AM3" s="57"/>
      <c r="AN3" s="57"/>
      <c r="AO3" s="57"/>
      <c r="AP3" s="57" t="s">
        <v>17</v>
      </c>
      <c r="AQ3" s="57"/>
      <c r="AR3" s="57"/>
      <c r="AS3" s="57"/>
      <c r="AT3" s="57"/>
      <c r="AU3" s="57" t="s">
        <v>18</v>
      </c>
      <c r="AV3" s="57"/>
      <c r="AW3" s="57"/>
      <c r="AX3" s="57"/>
      <c r="AY3" s="57"/>
      <c r="AZ3" s="57" t="s">
        <v>7</v>
      </c>
      <c r="BA3" s="48"/>
      <c r="BB3" s="57"/>
      <c r="BC3" s="57" t="s">
        <v>1</v>
      </c>
      <c r="BD3" s="48"/>
      <c r="BE3" s="57"/>
      <c r="BF3" s="57" t="s">
        <v>2</v>
      </c>
      <c r="BG3" s="57"/>
      <c r="BH3" s="57"/>
      <c r="BI3" s="57" t="s">
        <v>16</v>
      </c>
      <c r="BJ3" s="48"/>
      <c r="BK3" s="57"/>
      <c r="BL3" s="57" t="s">
        <v>17</v>
      </c>
      <c r="BM3" s="48"/>
      <c r="BN3" s="57"/>
      <c r="BO3" s="57" t="s">
        <v>18</v>
      </c>
      <c r="BP3" s="48"/>
      <c r="BQ3" s="57"/>
      <c r="BS3" s="57" t="s">
        <v>7</v>
      </c>
      <c r="BU3" s="57"/>
      <c r="BV3" s="57" t="s">
        <v>1</v>
      </c>
      <c r="BX3" s="57"/>
      <c r="BY3" s="57" t="s">
        <v>2</v>
      </c>
      <c r="CA3" s="57"/>
      <c r="CB3" s="57" t="s">
        <v>16</v>
      </c>
      <c r="CD3" s="57"/>
      <c r="CE3" s="57" t="s">
        <v>17</v>
      </c>
      <c r="CG3" s="57"/>
      <c r="CH3" s="57" t="s">
        <v>18</v>
      </c>
      <c r="CJ3" s="57"/>
      <c r="CK3" s="57" t="s">
        <v>7</v>
      </c>
      <c r="CM3" s="57"/>
      <c r="CN3" s="48"/>
      <c r="CO3" s="48"/>
      <c r="CP3" s="57" t="s">
        <v>1</v>
      </c>
      <c r="CR3" s="48"/>
      <c r="CS3" s="57"/>
      <c r="CT3" s="48"/>
      <c r="CU3" s="57" t="s">
        <v>2</v>
      </c>
      <c r="CW3" s="57"/>
      <c r="CX3" s="48"/>
      <c r="CY3" s="48"/>
      <c r="CZ3" s="57" t="s">
        <v>16</v>
      </c>
      <c r="DB3" s="48"/>
      <c r="DC3" s="57"/>
      <c r="DD3" s="48"/>
      <c r="DE3" s="57" t="s">
        <v>17</v>
      </c>
      <c r="DG3" s="48"/>
      <c r="DH3" s="48"/>
      <c r="DI3" s="48"/>
      <c r="DJ3" s="57" t="s">
        <v>18</v>
      </c>
      <c r="DL3" s="48"/>
      <c r="DM3" s="48"/>
      <c r="DN3" s="48"/>
      <c r="DO3" s="57" t="s">
        <v>7</v>
      </c>
      <c r="DP3" s="57"/>
      <c r="DQ3" s="57"/>
      <c r="DR3" s="57" t="s">
        <v>1</v>
      </c>
      <c r="DS3" s="57"/>
      <c r="DT3" s="57"/>
      <c r="DU3" s="57" t="s">
        <v>2</v>
      </c>
      <c r="DV3" s="57"/>
      <c r="DW3" s="57"/>
      <c r="DX3" s="57" t="s">
        <v>16</v>
      </c>
      <c r="DY3" s="57"/>
      <c r="DZ3" s="57"/>
      <c r="EA3" s="57" t="s">
        <v>17</v>
      </c>
      <c r="EB3" s="57"/>
      <c r="EC3" s="57"/>
      <c r="ED3" s="57"/>
      <c r="EE3" s="57" t="s">
        <v>18</v>
      </c>
      <c r="EF3" s="57"/>
    </row>
    <row r="4" s="87" customFormat="true" ht="160.5" customHeight="true" x14ac:dyDescent="0.2">
      <c r="A4" s="58" t="s">
        <v>5</v>
      </c>
      <c r="B4" s="58" t="s">
        <v>6</v>
      </c>
      <c r="C4" s="58" t="s">
        <v>4</v>
      </c>
      <c r="D4" s="451" t="s">
        <v>25</v>
      </c>
      <c r="E4" s="452" t="s">
        <v>19</v>
      </c>
      <c r="F4" s="453" t="s">
        <v>316</v>
      </c>
      <c r="G4" s="451" t="s">
        <v>25</v>
      </c>
      <c r="H4" s="452" t="s">
        <v>19</v>
      </c>
      <c r="I4" s="453" t="s">
        <v>316</v>
      </c>
      <c r="J4" s="451" t="s">
        <v>25</v>
      </c>
      <c r="K4" s="452" t="s">
        <v>19</v>
      </c>
      <c r="L4" s="453" t="s">
        <v>316</v>
      </c>
      <c r="M4" s="451" t="s">
        <v>25</v>
      </c>
      <c r="N4" s="452" t="s">
        <v>19</v>
      </c>
      <c r="O4" s="453" t="s">
        <v>316</v>
      </c>
      <c r="P4" s="451" t="s">
        <v>25</v>
      </c>
      <c r="Q4" s="452" t="s">
        <v>19</v>
      </c>
      <c r="R4" s="453" t="s">
        <v>316</v>
      </c>
      <c r="S4" s="451" t="s">
        <v>25</v>
      </c>
      <c r="T4" s="452" t="s">
        <v>19</v>
      </c>
      <c r="U4" s="454" t="s">
        <v>316</v>
      </c>
      <c r="V4" s="455" t="s">
        <v>25</v>
      </c>
      <c r="W4" s="456" t="s">
        <v>19</v>
      </c>
      <c r="X4" s="457" t="s">
        <v>21</v>
      </c>
      <c r="Y4" s="457" t="s">
        <v>30</v>
      </c>
      <c r="Z4" s="458" t="s">
        <v>317</v>
      </c>
      <c r="AA4" s="455" t="s">
        <v>25</v>
      </c>
      <c r="AB4" s="456" t="s">
        <v>19</v>
      </c>
      <c r="AC4" s="457" t="s">
        <v>21</v>
      </c>
      <c r="AD4" s="457" t="s">
        <v>30</v>
      </c>
      <c r="AE4" s="458" t="s">
        <v>317</v>
      </c>
      <c r="AF4" s="455" t="s">
        <v>25</v>
      </c>
      <c r="AG4" s="456" t="s">
        <v>19</v>
      </c>
      <c r="AH4" s="457" t="s">
        <v>21</v>
      </c>
      <c r="AI4" s="457" t="s">
        <v>30</v>
      </c>
      <c r="AJ4" s="458" t="s">
        <v>317</v>
      </c>
      <c r="AK4" s="455" t="s">
        <v>25</v>
      </c>
      <c r="AL4" s="456" t="s">
        <v>19</v>
      </c>
      <c r="AM4" s="457" t="s">
        <v>21</v>
      </c>
      <c r="AN4" s="457" t="s">
        <v>30</v>
      </c>
      <c r="AO4" s="458" t="s">
        <v>317</v>
      </c>
      <c r="AP4" s="455" t="s">
        <v>25</v>
      </c>
      <c r="AQ4" s="456" t="s">
        <v>19</v>
      </c>
      <c r="AR4" s="457" t="s">
        <v>21</v>
      </c>
      <c r="AS4" s="457" t="s">
        <v>30</v>
      </c>
      <c r="AT4" s="458" t="s">
        <v>317</v>
      </c>
      <c r="AU4" s="455" t="s">
        <v>25</v>
      </c>
      <c r="AV4" s="456" t="s">
        <v>19</v>
      </c>
      <c r="AW4" s="457" t="s">
        <v>21</v>
      </c>
      <c r="AX4" s="457" t="s">
        <v>30</v>
      </c>
      <c r="AY4" s="459" t="s">
        <v>317</v>
      </c>
      <c r="AZ4" s="460" t="s">
        <v>144</v>
      </c>
      <c r="BA4" s="461" t="s">
        <v>143</v>
      </c>
      <c r="BB4" s="462" t="s">
        <v>318</v>
      </c>
      <c r="BC4" s="460" t="s">
        <v>144</v>
      </c>
      <c r="BD4" s="461" t="s">
        <v>143</v>
      </c>
      <c r="BE4" s="462" t="s">
        <v>318</v>
      </c>
      <c r="BF4" s="460" t="s">
        <v>144</v>
      </c>
      <c r="BG4" s="461" t="s">
        <v>143</v>
      </c>
      <c r="BH4" s="462" t="s">
        <v>318</v>
      </c>
      <c r="BI4" s="460" t="s">
        <v>144</v>
      </c>
      <c r="BJ4" s="461" t="s">
        <v>143</v>
      </c>
      <c r="BK4" s="462" t="s">
        <v>318</v>
      </c>
      <c r="BL4" s="460" t="s">
        <v>144</v>
      </c>
      <c r="BM4" s="461" t="s">
        <v>143</v>
      </c>
      <c r="BN4" s="462" t="s">
        <v>318</v>
      </c>
      <c r="BO4" s="460" t="s">
        <v>144</v>
      </c>
      <c r="BP4" s="461" t="s">
        <v>143</v>
      </c>
      <c r="BQ4" s="462" t="s">
        <v>318</v>
      </c>
      <c r="BS4" s="165" t="s">
        <v>25</v>
      </c>
      <c r="BT4" s="167" t="s">
        <v>19</v>
      </c>
      <c r="BU4" s="101" t="s">
        <v>39</v>
      </c>
      <c r="BV4" s="165" t="s">
        <v>25</v>
      </c>
      <c r="BW4" s="167" t="s">
        <v>19</v>
      </c>
      <c r="BX4" s="168" t="s">
        <v>117</v>
      </c>
      <c r="BY4" s="165" t="s">
        <v>25</v>
      </c>
      <c r="BZ4" s="167" t="s">
        <v>19</v>
      </c>
      <c r="CA4" s="88" t="s">
        <v>39</v>
      </c>
      <c r="CB4" s="165" t="s">
        <v>25</v>
      </c>
      <c r="CC4" s="167" t="s">
        <v>19</v>
      </c>
      <c r="CD4" s="101" t="s">
        <v>39</v>
      </c>
      <c r="CE4" s="165" t="s">
        <v>25</v>
      </c>
      <c r="CF4" s="167" t="s">
        <v>19</v>
      </c>
      <c r="CG4" s="168" t="s">
        <v>39</v>
      </c>
      <c r="CH4" s="165" t="s">
        <v>25</v>
      </c>
      <c r="CI4" s="167" t="s">
        <v>19</v>
      </c>
      <c r="CJ4" s="88" t="s">
        <v>39</v>
      </c>
      <c r="CK4" s="170" t="s">
        <v>25</v>
      </c>
      <c r="CL4" s="169" t="s">
        <v>19</v>
      </c>
      <c r="CM4" s="104" t="s">
        <v>54</v>
      </c>
      <c r="CN4" s="104" t="s">
        <v>59</v>
      </c>
      <c r="CO4" s="171" t="s">
        <v>124</v>
      </c>
      <c r="CP4" s="170" t="s">
        <v>25</v>
      </c>
      <c r="CQ4" s="169" t="s">
        <v>19</v>
      </c>
      <c r="CR4" s="89" t="s">
        <v>54</v>
      </c>
      <c r="CS4" s="89" t="s">
        <v>59</v>
      </c>
      <c r="CT4" s="104" t="s">
        <v>124</v>
      </c>
      <c r="CU4" s="170" t="s">
        <v>25</v>
      </c>
      <c r="CV4" s="169" t="s">
        <v>19</v>
      </c>
      <c r="CW4" s="104" t="s">
        <v>54</v>
      </c>
      <c r="CX4" s="104" t="s">
        <v>59</v>
      </c>
      <c r="CY4" s="171" t="s">
        <v>124</v>
      </c>
      <c r="CZ4" s="170" t="s">
        <v>25</v>
      </c>
      <c r="DA4" s="169" t="s">
        <v>19</v>
      </c>
      <c r="DB4" s="89" t="s">
        <v>54</v>
      </c>
      <c r="DC4" s="89" t="s">
        <v>59</v>
      </c>
      <c r="DD4" s="104" t="s">
        <v>124</v>
      </c>
      <c r="DE4" s="170" t="s">
        <v>25</v>
      </c>
      <c r="DF4" s="169" t="s">
        <v>19</v>
      </c>
      <c r="DG4" s="104" t="s">
        <v>54</v>
      </c>
      <c r="DH4" s="104" t="s">
        <v>59</v>
      </c>
      <c r="DI4" s="171" t="s">
        <v>124</v>
      </c>
      <c r="DJ4" s="170" t="s">
        <v>25</v>
      </c>
      <c r="DK4" s="169" t="s">
        <v>19</v>
      </c>
      <c r="DL4" s="89" t="s">
        <v>54</v>
      </c>
      <c r="DM4" s="89" t="s">
        <v>59</v>
      </c>
      <c r="DN4" s="104" t="s">
        <v>124</v>
      </c>
      <c r="DO4" s="86" t="s">
        <v>130</v>
      </c>
      <c r="DP4" s="103" t="s">
        <v>131</v>
      </c>
      <c r="DQ4" s="103" t="s">
        <v>132</v>
      </c>
      <c r="DR4" s="86" t="s">
        <v>130</v>
      </c>
      <c r="DS4" s="103" t="s">
        <v>131</v>
      </c>
      <c r="DT4" s="103" t="s">
        <v>132</v>
      </c>
      <c r="DU4" s="86" t="s">
        <v>130</v>
      </c>
      <c r="DV4" s="103" t="s">
        <v>131</v>
      </c>
      <c r="DW4" s="103" t="s">
        <v>132</v>
      </c>
      <c r="DX4" s="86" t="s">
        <v>130</v>
      </c>
      <c r="DY4" s="103" t="s">
        <v>131</v>
      </c>
      <c r="DZ4" s="103" t="s">
        <v>132</v>
      </c>
      <c r="EA4" s="86" t="s">
        <v>130</v>
      </c>
      <c r="EB4" s="103" t="s">
        <v>131</v>
      </c>
      <c r="EC4" s="103" t="s">
        <v>132</v>
      </c>
      <c r="ED4" s="86" t="s">
        <v>130</v>
      </c>
      <c r="EE4" s="103" t="s">
        <v>131</v>
      </c>
      <c r="EF4" s="103" t="s">
        <v>132</v>
      </c>
    </row>
    <row r="5" ht="50.25" hidden="true" x14ac:dyDescent="0.2">
      <c r="A5" s="58" t="s">
        <v>40</v>
      </c>
      <c r="B5" s="58" t="s">
        <v>41</v>
      </c>
      <c r="C5" s="58" t="s">
        <v>42</v>
      </c>
      <c r="D5" s="321" t="s">
        <v>154</v>
      </c>
      <c r="E5" s="322" t="s">
        <v>43</v>
      </c>
      <c r="F5" s="323" t="s">
        <v>66</v>
      </c>
      <c r="G5" s="177" t="s">
        <v>155</v>
      </c>
      <c r="H5" s="177" t="s">
        <v>44</v>
      </c>
      <c r="I5" s="177" t="s">
        <v>67</v>
      </c>
      <c r="J5" s="96" t="s">
        <v>156</v>
      </c>
      <c r="K5" s="177" t="s">
        <v>45</v>
      </c>
      <c r="L5" s="177" t="s">
        <v>68</v>
      </c>
      <c r="M5" s="96" t="s">
        <v>157</v>
      </c>
      <c r="N5" s="177" t="s">
        <v>96</v>
      </c>
      <c r="O5" s="177" t="s">
        <v>97</v>
      </c>
      <c r="P5" s="96" t="s">
        <v>158</v>
      </c>
      <c r="Q5" s="177" t="s">
        <v>98</v>
      </c>
      <c r="R5" s="177" t="s">
        <v>99</v>
      </c>
      <c r="S5" s="96" t="s">
        <v>159</v>
      </c>
      <c r="T5" s="177" t="s">
        <v>100</v>
      </c>
      <c r="U5" s="177" t="s">
        <v>101</v>
      </c>
      <c r="V5" s="324" t="s">
        <v>148</v>
      </c>
      <c r="W5" s="325" t="s">
        <v>46</v>
      </c>
      <c r="X5" s="325" t="s">
        <v>69</v>
      </c>
      <c r="Y5" s="325" t="s">
        <v>70</v>
      </c>
      <c r="Z5" s="325" t="s">
        <v>123</v>
      </c>
      <c r="AA5" s="180" t="s">
        <v>149</v>
      </c>
      <c r="AB5" s="159" t="s">
        <v>47</v>
      </c>
      <c r="AC5" s="159" t="s">
        <v>71</v>
      </c>
      <c r="AD5" s="159" t="s">
        <v>72</v>
      </c>
      <c r="AE5" s="159" t="s">
        <v>125</v>
      </c>
      <c r="AF5" s="180" t="s">
        <v>150</v>
      </c>
      <c r="AG5" s="159" t="s">
        <v>48</v>
      </c>
      <c r="AH5" s="159" t="s">
        <v>73</v>
      </c>
      <c r="AI5" s="159" t="s">
        <v>74</v>
      </c>
      <c r="AJ5" s="159" t="s">
        <v>126</v>
      </c>
      <c r="AK5" s="180" t="s">
        <v>151</v>
      </c>
      <c r="AL5" s="159" t="s">
        <v>75</v>
      </c>
      <c r="AM5" s="159" t="s">
        <v>76</v>
      </c>
      <c r="AN5" s="159" t="s">
        <v>77</v>
      </c>
      <c r="AO5" s="159" t="s">
        <v>127</v>
      </c>
      <c r="AP5" s="180" t="s">
        <v>152</v>
      </c>
      <c r="AQ5" s="159" t="s">
        <v>78</v>
      </c>
      <c r="AR5" s="159" t="s">
        <v>79</v>
      </c>
      <c r="AS5" s="159" t="s">
        <v>80</v>
      </c>
      <c r="AT5" s="159" t="s">
        <v>128</v>
      </c>
      <c r="AU5" s="180" t="s">
        <v>153</v>
      </c>
      <c r="AV5" s="159" t="s">
        <v>81</v>
      </c>
      <c r="AW5" s="159" t="s">
        <v>82</v>
      </c>
      <c r="AX5" s="159" t="s">
        <v>83</v>
      </c>
      <c r="AY5" s="181" t="s">
        <v>129</v>
      </c>
      <c r="AZ5" s="183" t="s">
        <v>84</v>
      </c>
      <c r="BA5" s="91" t="s">
        <v>133</v>
      </c>
      <c r="BB5" s="162" t="s">
        <v>85</v>
      </c>
      <c r="BC5" s="123" t="s">
        <v>95</v>
      </c>
      <c r="BD5" s="163" t="s">
        <v>134</v>
      </c>
      <c r="BE5" s="124" t="s">
        <v>94</v>
      </c>
      <c r="BF5" s="123" t="s">
        <v>93</v>
      </c>
      <c r="BG5" s="163" t="s">
        <v>135</v>
      </c>
      <c r="BH5" s="124" t="s">
        <v>92</v>
      </c>
      <c r="BI5" s="123" t="s">
        <v>91</v>
      </c>
      <c r="BJ5" s="163" t="s">
        <v>136</v>
      </c>
      <c r="BK5" s="124" t="s">
        <v>90</v>
      </c>
      <c r="BL5" s="163" t="s">
        <v>89</v>
      </c>
      <c r="BM5" s="163" t="s">
        <v>137</v>
      </c>
      <c r="BN5" s="124" t="s">
        <v>88</v>
      </c>
      <c r="BO5" s="163" t="s">
        <v>87</v>
      </c>
      <c r="BP5" s="163" t="s">
        <v>138</v>
      </c>
      <c r="BQ5" s="124" t="s">
        <v>86</v>
      </c>
    </row>
    <row r="6" x14ac:dyDescent="0.2">
      <c r="A6" s="59" t="str">
        <f>'Water Data'!B1</f>
        <v>EMIS08</v>
      </c>
      <c r="B6" s="59" t="str">
        <f>+'Water Data'!A3</f>
        <v>EMIS</v>
      </c>
      <c r="C6" s="59">
        <f>'Water Data'!C3</f>
        <v>2008</v>
      </c>
      <c r="D6" s="252" t="e">
        <f>+IF(AND(ISNUMBER('Water Data'!C5),BS6="Yes"),100-'Water Data'!C5,IF(AND(ISNUMBER('Water Data'!C5),BS6="No",ISNUMBER('Water Data'!C5)),CONCATENATE("[",ROUND(100-'Water Data'!C5,0),"]"),NA()))</f>
        <v>#N/A</v>
      </c>
      <c r="E6" s="252">
        <f>+IF(AND(ISNUMBER('Water Data'!C7),BT6="Yes"),'Water Data'!C7,IF(AND(ISNUMBER('Water Data'!C7),BT6="No",ISNUMBER('Water Data'!C7)),CONCATENATE("[",ROUND('Water Data'!C7,0),"]"),NA()))</f>
        <v>90.7</v>
      </c>
      <c r="F6" s="252">
        <f>+IF(AND(ISNUMBER('Water Data'!C10),BU6="Yes"),'Water Data'!C10,IF(AND(ISNUMBER('Water Data'!C10),BU6="No",ISNUMBER('Water Data'!C10)),CONCATENATE("[",ROUND('Water Data'!C10,0),"]"),NA()))</f>
        <v>58.9</v>
      </c>
      <c r="G6" s="252" t="e">
        <f>+IF(AND(ISNUMBER('Water Data'!D5),BV6="Yes"),100-'Water Data'!D5,IF(AND(ISNUMBER('Water Data'!D5),BV6="No",ISNUMBER('Water Data'!D5)),CONCATENATE("[",ROUND(100-'Water Data'!D5,0),"]"),NA()))</f>
        <v>#N/A</v>
      </c>
      <c r="H6" s="252" t="e">
        <f>+IF(AND(ISNUMBER('Water Data'!D7),BW6="Yes"),'Water Data'!D7,IF(AND(ISNUMBER('Water Data'!D7),BW6="No",ISNUMBER('Water Data'!D7)),CONCATENATE("[",ROUND('Water Data'!D7,0),"]"),NA()))</f>
        <v>#N/A</v>
      </c>
      <c r="I6" s="252" t="e">
        <f>+IF(AND(ISNUMBER('Water Data'!D10),BX6="Yes"),'Water Data'!D10,IF(AND(ISNUMBER('Water Data'!D10),BX6="No",ISNUMBER('Water Data'!D10)),CONCATENATE("[",ROUND('Water Data'!D10,0),"]"),NA()))</f>
        <v>#N/A</v>
      </c>
      <c r="J6" s="252" t="e">
        <f>+IF(AND(ISNUMBER('Water Data'!E5),BY6="Yes"),100-'Water Data'!E5,IF(AND(ISNUMBER('Water Data'!E5),BY6="No",ISNUMBER('Water Data'!E5)),CONCATENATE("[",ROUND(100-'Water Data'!E5,0),"]"),NA()))</f>
        <v>#N/A</v>
      </c>
      <c r="K6" s="252" t="e">
        <f>+IF(AND(ISNUMBER('Water Data'!E7),BZ6="Yes"),'Water Data'!E7,IF(AND(ISNUMBER('Water Data'!E7),BZ6="No",ISNUMBER('Water Data'!E7)),CONCATENATE("[",ROUND('Water Data'!E7,0),"]"),NA()))</f>
        <v>#N/A</v>
      </c>
      <c r="L6" s="252" t="e">
        <f>+IF(AND(ISNUMBER('Water Data'!E10),CA6="Yes"),'Water Data'!E10,IF(AND(ISNUMBER('Water Data'!E10),CA6="No",ISNUMBER('Water Data'!E10)),CONCATENATE("[",ROUND('Water Data'!E10,0),"]"),NA()))</f>
        <v>#N/A</v>
      </c>
      <c r="M6" s="252" t="e">
        <f>+IF(AND(ISNUMBER('Water Data'!F5),CB6="Yes"),100-'Water Data'!F5,IF(AND(ISNUMBER('Water Data'!F5),CB6="No",ISNUMBER('Water Data'!F5)),CONCATENATE("[",ROUND(100-'Water Data'!F5,0),"]"),NA()))</f>
        <v>#N/A</v>
      </c>
      <c r="N6" s="252" t="e">
        <f>+IF(AND(ISNUMBER('Water Data'!F7),CC6="Yes"),'Water Data'!F7,IF(AND(ISNUMBER('Water Data'!F7),CC6="No",ISNUMBER('Water Data'!F7)),CONCATENATE("[",ROUND('Water Data'!F7,0),"]"),NA()))</f>
        <v>#N/A</v>
      </c>
      <c r="O6" s="252" t="e">
        <f>+IF(AND(ISNUMBER('Water Data'!F10),CD6="Yes"),'Water Data'!F10,IF(AND(ISNUMBER('Water Data'!F10),CD6="No",ISNUMBER('Water Data'!F10)),CONCATENATE("[",ROUND('Water Data'!F10,0),"]"),NA()))</f>
        <v>#N/A</v>
      </c>
      <c r="P6" s="252" t="e">
        <f>+IF(AND(ISNUMBER('Water Data'!G5),CE6="Yes"),100-'Water Data'!G5,IF(AND(ISNUMBER('Water Data'!G5),CE6="No",ISNUMBER('Water Data'!G5)),CONCATENATE("[",ROUND(100-'Water Data'!G5,0),"]"),NA()))</f>
        <v>#N/A</v>
      </c>
      <c r="Q6" s="252" t="e">
        <f>+IF(AND(ISNUMBER('Water Data'!G7),CF6="Yes"),'Water Data'!G7,IF(AND(ISNUMBER('Water Data'!G7),CF6="No",ISNUMBER('Water Data'!G7)),CONCATENATE("[",ROUND('Water Data'!G7,0),"]"),NA()))</f>
        <v>#N/A</v>
      </c>
      <c r="R6" s="252" t="e">
        <f>+IF(AND(ISNUMBER('Water Data'!G10),CG6="Yes"),'Water Data'!G10,IF(AND(ISNUMBER('Water Data'!G10),CG6="No",ISNUMBER('Water Data'!G10)),CONCATENATE("[",ROUND('Water Data'!G10,0),"]"),NA()))</f>
        <v>#N/A</v>
      </c>
      <c r="S6" s="252" t="e">
        <f>+IF(AND(ISNUMBER('Water Data'!H5),CH6="Yes"),100-'Water Data'!H5,IF(AND(ISNUMBER('Water Data'!H5),CH6="No",ISNUMBER('Water Data'!H5)),CONCATENATE("[",ROUND(100-'Water Data'!H5,0),"]"),NA()))</f>
        <v>#N/A</v>
      </c>
      <c r="T6" s="252" t="e">
        <f>+IF(AND(ISNUMBER('Water Data'!H7),CI6="Yes"),'Water Data'!H7,IF(AND(ISNUMBER('Water Data'!H7),CI6="No",ISNUMBER('Water Data'!H7)),CONCATENATE("[",ROUND('Water Data'!H7,0),"]"),NA()))</f>
        <v>#N/A</v>
      </c>
      <c r="U6" s="252" t="e">
        <f>+IF(AND(ISNUMBER('Water Data'!H10),CJ6="Yes"),'Water Data'!H10,IF(AND(ISNUMBER('Water Data'!H10),CJ6="No",ISNUMBER('Water Data'!H10)),CONCATENATE("[",ROUND('Water Data'!H10,0),"]"),NA()))</f>
        <v>#N/A</v>
      </c>
      <c r="V6" s="253" t="e">
        <f>+IF(AND(ISNUMBER('Sanitation Data'!C5),CK6="Yes"),100-'Sanitation Data'!C5,IF(AND(ISNUMBER('Sanitation Data'!C5),CK6="No",ISNUMBER('Sanitation Data'!C5)),CONCATENATE("[",ROUND(100-'Sanitation Data'!C5,0),"]"),NA()))</f>
        <v>#N/A</v>
      </c>
      <c r="W6" s="253" t="e">
        <f>+IF(AND(ISNUMBER('Sanitation Data'!C7),CL6="Yes"),'Sanitation Data'!C7,IF(AND(ISNUMBER('Sanitation Data'!C7),CL6="No",ISNUMBER('Sanitation Data'!C7)),CONCATENATE("[",ROUND('Sanitation Data'!C7,0),"]"),NA()))</f>
        <v>#N/A</v>
      </c>
      <c r="X6" s="253" t="e">
        <f>+IF(AND(ISNUMBER('Sanitation Data'!C11),CM6="Yes"),'Sanitation Data'!C11,IF(AND(ISNUMBER('Sanitation Data'!C11),CM6="No",ISNUMBER('Sanitation Data'!C11)),CONCATENATE("[",ROUND('Sanitation Data'!C11,0),"]"),NA()))</f>
        <v>#N/A</v>
      </c>
      <c r="Y6" s="253" t="e">
        <f>+IF(AND(ISNUMBER('Sanitation Data'!C12),CN6="Yes"),'Sanitation Data'!C12,IF(AND(ISNUMBER('Sanitation Data'!C12),CN6="No",ISNUMBER('Sanitation Data'!C12)),CONCATENATE("[",ROUND('Sanitation Data'!C12,0),"]"),NA()))</f>
        <v>#N/A</v>
      </c>
      <c r="Z6" s="253" t="e">
        <f>+IF(AND(ISNUMBER('Sanitation Data'!C13),CO6="Yes"),'Sanitation Data'!C13,IF(AND(ISNUMBER('Sanitation Data'!C13),CO6="No",ISNUMBER('Sanitation Data'!C13)),CONCATENATE("[",ROUND('Sanitation Data'!C13,0),"]"),NA()))</f>
        <v>#N/A</v>
      </c>
      <c r="AA6" s="253" t="e">
        <f>+IF(AND(ISNUMBER('Sanitation Data'!D5),CP6="Yes"),100-'Sanitation Data'!D5,IF(AND(ISNUMBER('Sanitation Data'!D5),CP6="No",ISNUMBER('Sanitation Data'!D5)),CONCATENATE("[",ROUND(100-'Sanitation Data'!D5,0),"]"),NA()))</f>
        <v>#N/A</v>
      </c>
      <c r="AB6" s="253" t="e">
        <f>+IF(AND(ISNUMBER('Sanitation Data'!D7),CQ6="Yes"),'Sanitation Data'!D7,IF(AND(ISNUMBER('Sanitation Data'!D7),CQ6="No",ISNUMBER('Sanitation Data'!D7)),CONCATENATE("[",ROUND('Sanitation Data'!D7,0),"]"),NA()))</f>
        <v>#N/A</v>
      </c>
      <c r="AC6" s="253" t="e">
        <f>+IF(AND(ISNUMBER('Sanitation Data'!D11),CR6="Yes"),'Sanitation Data'!D11,IF(AND(ISNUMBER('Sanitation Data'!D11),CR6="No",ISNUMBER('Sanitation Data'!D11)),CONCATENATE("[",ROUND('Sanitation Data'!D11,0),"]"),NA()))</f>
        <v>#N/A</v>
      </c>
      <c r="AD6" s="253" t="e">
        <f>+IF(AND(ISNUMBER('Sanitation Data'!D12),CS6="Yes"),'Sanitation Data'!D12,IF(AND(ISNUMBER('Sanitation Data'!D12),CS6="No",ISNUMBER('Sanitation Data'!D12)),CONCATENATE("[",ROUND('Sanitation Data'!D12,0),"]"),NA()))</f>
        <v>#N/A</v>
      </c>
      <c r="AE6" s="253" t="e">
        <f>+IF(AND(ISNUMBER('Sanitation Data'!D13),CT6="Yes"),'Sanitation Data'!D13,IF(AND(ISNUMBER('Sanitation Data'!D13),CT6="No",ISNUMBER('Sanitation Data'!D13)),CONCATENATE("[",ROUND('Sanitation Data'!D13,0),"]"),NA()))</f>
        <v>#N/A</v>
      </c>
      <c r="AF6" s="253" t="e">
        <f>+IF(AND(ISNUMBER('Sanitation Data'!E5),CU6="Yes"),100-'Sanitation Data'!E5,IF(AND(ISNUMBER('Sanitation Data'!E5),CU6="No",ISNUMBER('Sanitation Data'!E5)),CONCATENATE("[",ROUND(100-'Sanitation Data'!E5,0),"]"),NA()))</f>
        <v>#N/A</v>
      </c>
      <c r="AG6" s="253" t="e">
        <f>+IF(AND(ISNUMBER('Sanitation Data'!E7),CV6="Yes"),'Sanitation Data'!E7,IF(AND(ISNUMBER('Sanitation Data'!E7),CV6="No",ISNUMBER('Sanitation Data'!E7)),CONCATENATE("[",ROUND('Sanitation Data'!E7,0),"]"),NA()))</f>
        <v>#N/A</v>
      </c>
      <c r="AH6" s="253" t="e">
        <f>+IF(AND(ISNUMBER('Sanitation Data'!E11),CW6="Yes"),'Sanitation Data'!E11,IF(AND(ISNUMBER('Sanitation Data'!E11),CW6="No",ISNUMBER('Sanitation Data'!E11)),CONCATENATE("[",ROUND('Sanitation Data'!E11,0),"]"),NA()))</f>
        <v>#N/A</v>
      </c>
      <c r="AI6" s="253" t="e">
        <f>+IF(AND(ISNUMBER('Sanitation Data'!E12),CX6="Yes"),'Sanitation Data'!E12,IF(AND(ISNUMBER('Sanitation Data'!E12),CX6="No",ISNUMBER('Sanitation Data'!E12)),CONCATENATE("[",ROUND('Sanitation Data'!E12,0),"]"),NA()))</f>
        <v>#N/A</v>
      </c>
      <c r="AJ6" s="253" t="e">
        <f>+IF(AND(ISNUMBER('Sanitation Data'!E13),CY6="Yes"),'Sanitation Data'!E13,IF(AND(ISNUMBER('Sanitation Data'!E13),CY6="No",ISNUMBER('Sanitation Data'!E13)),CONCATENATE("[",ROUND('Sanitation Data'!E13,0),"]"),NA()))</f>
        <v>#N/A</v>
      </c>
      <c r="AK6" s="253" t="e">
        <f>+IF(AND(ISNUMBER('Sanitation Data'!F5),CZ6="Yes"),100-'Sanitation Data'!F5,IF(AND(ISNUMBER('Sanitation Data'!F5),CZ6="No",ISNUMBER('Sanitation Data'!F5)),CONCATENATE("[",ROUND(100-'Sanitation Data'!F5,0),"]"),NA()))</f>
        <v>#N/A</v>
      </c>
      <c r="AL6" s="253" t="e">
        <f>+IF(AND(ISNUMBER('Sanitation Data'!F7),DA6="Yes"),'Sanitation Data'!F7,IF(AND(ISNUMBER('Sanitation Data'!F7),DA6="No",ISNUMBER('Sanitation Data'!F7)),CONCATENATE("[",ROUND('Sanitation Data'!F7,0),"]"),NA()))</f>
        <v>#N/A</v>
      </c>
      <c r="AM6" s="253" t="e">
        <f>+IF(AND(ISNUMBER('Sanitation Data'!F11),DB6="Yes"),'Sanitation Data'!F11,IF(AND(ISNUMBER('Sanitation Data'!F11),DB6="No",ISNUMBER('Sanitation Data'!F11)),CONCATENATE("[",ROUND('Sanitation Data'!F11,0),"]"),NA()))</f>
        <v>#N/A</v>
      </c>
      <c r="AN6" s="253" t="e">
        <f>+IF(AND(ISNUMBER('Sanitation Data'!F12),DC6="Yes"),'Sanitation Data'!F12,IF(AND(ISNUMBER('Sanitation Data'!F12),DC6="No",ISNUMBER('Sanitation Data'!F12)),CONCATENATE("[",ROUND('Sanitation Data'!F12,0),"]"),NA()))</f>
        <v>#N/A</v>
      </c>
      <c r="AO6" s="253" t="e">
        <f>+IF(AND(ISNUMBER('Sanitation Data'!F13),DD6="Yes"),'Sanitation Data'!F13,IF(AND(ISNUMBER('Sanitation Data'!F13),DD6="No",ISNUMBER('Sanitation Data'!F13)),CONCATENATE("[",ROUND('Sanitation Data'!F13,0),"]"),NA()))</f>
        <v>#N/A</v>
      </c>
      <c r="AP6" s="253" t="e">
        <f>+IF(AND(ISNUMBER('Sanitation Data'!G5),DE6="Yes"),100-'Sanitation Data'!G5,IF(AND(ISNUMBER('Sanitation Data'!G5),DE6="No",ISNUMBER('Sanitation Data'!G5)),CONCATENATE("[",ROUND(100-'Sanitation Data'!G5,0),"]"),NA()))</f>
        <v>#N/A</v>
      </c>
      <c r="AQ6" s="253" t="e">
        <f>+IF(AND(ISNUMBER('Sanitation Data'!G7),DF6="Yes"),'Sanitation Data'!G7,IF(AND(ISNUMBER('Sanitation Data'!G7),DF6="No",ISNUMBER('Sanitation Data'!G7)),CONCATENATE("[",ROUND('Sanitation Data'!G7,0),"]"),NA()))</f>
        <v>#N/A</v>
      </c>
      <c r="AR6" s="253" t="e">
        <f>+IF(AND(ISNUMBER('Sanitation Data'!G11),DG6="Yes"),'Sanitation Data'!G11,IF(AND(ISNUMBER('Sanitation Data'!G11),DG6="No",ISNUMBER('Sanitation Data'!G11)),CONCATENATE("[",ROUND('Sanitation Data'!G11,0),"]"),NA()))</f>
        <v>#N/A</v>
      </c>
      <c r="AS6" s="253" t="e">
        <f>+IF(AND(ISNUMBER('Sanitation Data'!G12),DH6="Yes"),'Sanitation Data'!G12,IF(AND(ISNUMBER('Sanitation Data'!G12),DH6="No",ISNUMBER('Sanitation Data'!G12)),CONCATENATE("[",ROUND('Sanitation Data'!G12,0),"]"),NA()))</f>
        <v>#N/A</v>
      </c>
      <c r="AT6" s="253" t="e">
        <f>+IF(AND(ISNUMBER('Sanitation Data'!G13),DI6="Yes"),'Sanitation Data'!G13,IF(AND(ISNUMBER('Sanitation Data'!G13),DI6="No",ISNUMBER('Sanitation Data'!G13)),CONCATENATE("[",ROUND('Sanitation Data'!G13,0),"]"),NA()))</f>
        <v>#N/A</v>
      </c>
      <c r="AU6" s="253" t="e">
        <f>+IF(AND(ISNUMBER('Sanitation Data'!H5),DJ6="Yes"),100-'Sanitation Data'!H5,IF(AND(ISNUMBER('Sanitation Data'!H5),DJ6="No",ISNUMBER('Sanitation Data'!H5)),CONCATENATE("[",ROUND(100-'Sanitation Data'!H5,0),"]"),NA()))</f>
        <v>#N/A</v>
      </c>
      <c r="AV6" s="253" t="e">
        <f>+IF(AND(ISNUMBER('Sanitation Data'!H7),DK6="Yes"),'Sanitation Data'!H7,IF(AND(ISNUMBER('Sanitation Data'!H7),DK6="No",ISNUMBER('Sanitation Data'!H7)),CONCATENATE("[",ROUND('Sanitation Data'!H7,0),"]"),NA()))</f>
        <v>#N/A</v>
      </c>
      <c r="AW6" s="253" t="e">
        <f>+IF(AND(ISNUMBER('Sanitation Data'!H11),DL6="Yes"),'Sanitation Data'!H11,IF(AND(ISNUMBER('Sanitation Data'!H11),DL6="No",ISNUMBER('Sanitation Data'!H11)),CONCATENATE("[",ROUND('Sanitation Data'!H11,0),"]"),NA()))</f>
        <v>#N/A</v>
      </c>
      <c r="AX6" s="253" t="e">
        <f>+IF(AND(ISNUMBER('Sanitation Data'!H12),DM6="Yes"),'Sanitation Data'!H12,IF(AND(ISNUMBER('Sanitation Data'!H12),DM6="No",ISNUMBER('Sanitation Data'!H12)),CONCATENATE("[",ROUND('Sanitation Data'!H12,0),"]"),NA()))</f>
        <v>#N/A</v>
      </c>
      <c r="AY6" s="253" t="e">
        <f>+IF(AND(ISNUMBER('Sanitation Data'!H13),DN6="Yes"),'Sanitation Data'!H13,IF(AND(ISNUMBER('Sanitation Data'!H13),DN6="No",ISNUMBER('Sanitation Data'!H13)),CONCATENATE("[",ROUND('Sanitation Data'!H13,0),"]"),NA()))</f>
        <v>#N/A</v>
      </c>
      <c r="AZ6" s="254" t="e">
        <f>+IF(AND(ISNUMBER('Hygiene Data'!C6),DO6="Yes"),'Hygiene Data'!C6,IF(AND(ISNUMBER('Hygiene Data'!C6),DO6="No",ISNUMBER('Hygiene Data'!C6)),CONCATENATE("[",ROUND('Hygiene Data'!C6,0),"]"),NA()))</f>
        <v>#N/A</v>
      </c>
      <c r="BA6" s="254" t="e">
        <f>+IF(AND(ISNUMBER('Hygiene Data'!C8),DP6="Yes"),'Hygiene Data'!C8,IF(AND(ISNUMBER('Hygiene Data'!C8),DP6="No",ISNUMBER('Hygiene Data'!C8)),CONCATENATE("[",ROUND('Hygiene Data'!C8,0),"]"),NA()))</f>
        <v>#N/A</v>
      </c>
      <c r="BB6" s="254" t="e">
        <f>+IF(AND(ISNUMBER('Hygiene Data'!C10),DQ6="Yes"),'Hygiene Data'!C10,IF(AND(ISNUMBER('Hygiene Data'!C10),DQ6="No",ISNUMBER('Hygiene Data'!C10)),CONCATENATE("[",ROUND('Hygiene Data'!C10,0),"]"),NA()))</f>
        <v>#N/A</v>
      </c>
      <c r="BC6" s="254" t="e">
        <f>+IF(AND(ISNUMBER('Hygiene Data'!D6),DR6="Yes"),'Hygiene Data'!D6,IF(AND(ISNUMBER('Hygiene Data'!D6),DR6="No",ISNUMBER('Hygiene Data'!D6)),CONCATENATE("[",ROUND('Hygiene Data'!D6,0),"]"),NA()))</f>
        <v>#N/A</v>
      </c>
      <c r="BD6" s="254" t="e">
        <f>+IF(AND(ISNUMBER('Hygiene Data'!D8),DS6="Yes"),'Hygiene Data'!D8,IF(AND(ISNUMBER('Hygiene Data'!D8),DS6="No",ISNUMBER('Hygiene Data'!D8)),CONCATENATE("[",ROUND('Hygiene Data'!D8,0),"]"),NA()))</f>
        <v>#N/A</v>
      </c>
      <c r="BE6" s="254" t="e">
        <f>+IF(AND(ISNUMBER('Hygiene Data'!D10),DT6="Yes"),'Hygiene Data'!D10,IF(AND(ISNUMBER('Hygiene Data'!D10),DT6="No",ISNUMBER('Hygiene Data'!D10)),CONCATENATE("[",ROUND('Hygiene Data'!D10,0),"]"),NA()))</f>
        <v>#N/A</v>
      </c>
      <c r="BF6" s="254" t="e">
        <f>+IF(AND(ISNUMBER('Hygiene Data'!E6),DU6="Yes"),'Hygiene Data'!E6,IF(AND(ISNUMBER('Hygiene Data'!E6),DU6="No",ISNUMBER('Hygiene Data'!E6)),CONCATENATE("[",ROUND('Hygiene Data'!E6,0),"]"),NA()))</f>
        <v>#N/A</v>
      </c>
      <c r="BG6" s="254" t="e">
        <f>+IF(AND(ISNUMBER('Hygiene Data'!E8),DV6="Yes"),'Hygiene Data'!E8,IF(AND(ISNUMBER('Hygiene Data'!E8),DV6="No",ISNUMBER('Hygiene Data'!E8)),CONCATENATE("[",ROUND('Hygiene Data'!E8,0),"]"),NA()))</f>
        <v>#N/A</v>
      </c>
      <c r="BH6" s="254" t="e">
        <f>+IF(AND(ISNUMBER('Hygiene Data'!E10),DW6="Yes"),'Hygiene Data'!E10,IF(AND(ISNUMBER('Hygiene Data'!E10),DW6="No",ISNUMBER('Hygiene Data'!E10)),CONCATENATE("[",ROUND('Hygiene Data'!E10,0),"]"),NA()))</f>
        <v>#N/A</v>
      </c>
      <c r="BI6" s="254" t="e">
        <f>+IF(AND(ISNUMBER('Hygiene Data'!F6),DX6="Yes"),'Hygiene Data'!F6,IF(AND(ISNUMBER('Hygiene Data'!F6),DX6="No",ISNUMBER('Hygiene Data'!F6)),CONCATENATE("[",ROUND('Hygiene Data'!F6,0),"]"),NA()))</f>
        <v>#N/A</v>
      </c>
      <c r="BJ6" s="254" t="e">
        <f>+IF(AND(ISNUMBER('Hygiene Data'!F8),DY6="Yes"),'Hygiene Data'!F8,IF(AND(ISNUMBER('Hygiene Data'!F8),DY6="No",ISNUMBER('Hygiene Data'!F8)),CONCATENATE("[",ROUND('Hygiene Data'!F8,0),"]"),NA()))</f>
        <v>#N/A</v>
      </c>
      <c r="BK6" s="254" t="e">
        <f>+IF(AND(ISNUMBER('Hygiene Data'!F10),DZ6="Yes"),'Hygiene Data'!F10,IF(AND(ISNUMBER('Hygiene Data'!F10),DZ6="No",ISNUMBER('Hygiene Data'!F10)),CONCATENATE("[",ROUND('Hygiene Data'!F10,0),"]"),NA()))</f>
        <v>#N/A</v>
      </c>
      <c r="BL6" s="254" t="e">
        <f>+IF(AND(ISNUMBER('Hygiene Data'!G6),EA6="Yes"),'Hygiene Data'!G6,IF(AND(ISNUMBER('Hygiene Data'!G6),EA6="No",ISNUMBER('Hygiene Data'!G6)),CONCATENATE("[",ROUND('Hygiene Data'!G6,0),"]"),NA()))</f>
        <v>#N/A</v>
      </c>
      <c r="BM6" s="254" t="e">
        <f>+IF(AND(ISNUMBER('Hygiene Data'!G8),EB6="Yes"),'Hygiene Data'!G8,IF(AND(ISNUMBER('Hygiene Data'!G8),EB6="No",ISNUMBER('Hygiene Data'!G8)),CONCATENATE("[",ROUND('Hygiene Data'!G8,0),"]"),NA()))</f>
        <v>#N/A</v>
      </c>
      <c r="BN6" s="254" t="e">
        <f>+IF(AND(ISNUMBER('Hygiene Data'!G10),EC6="Yes"),'Hygiene Data'!G10,IF(AND(ISNUMBER('Hygiene Data'!G10),EC6="No",ISNUMBER('Hygiene Data'!G10)),CONCATENATE("[",ROUND('Hygiene Data'!G10,0),"]"),NA()))</f>
        <v>#N/A</v>
      </c>
      <c r="BO6" s="254" t="e">
        <f>+IF(AND(ISNUMBER('Hygiene Data'!H6),ED6="Yes"),'Hygiene Data'!H6,IF(AND(ISNUMBER('Hygiene Data'!H6),ED6="No",ISNUMBER('Hygiene Data'!H6)),CONCATENATE("[",ROUND('Hygiene Data'!H6,0),"]"),NA()))</f>
        <v>#N/A</v>
      </c>
      <c r="BP6" s="254" t="e">
        <f>+IF(AND(ISNUMBER('Hygiene Data'!H8),EE6="Yes"),'Hygiene Data'!H8,IF(AND(ISNUMBER('Hygiene Data'!H8),EE6="No",ISNUMBER('Hygiene Data'!H8)),CONCATENATE("[",ROUND('Hygiene Data'!H8,0),"]"),NA()))</f>
        <v>#N/A</v>
      </c>
      <c r="BQ6" s="254" t="e">
        <f>+IF(AND(ISNUMBER('Hygiene Data'!H10),EF6="Yes"),'Hygiene Data'!H10,IF(AND(ISNUMBER('Hygiene Data'!H10),EF6="No",ISNUMBER('Hygiene Data'!H10)),CONCATENATE("[",ROUND('Hygiene Data'!H10,0),"]"),NA()))</f>
        <v>#N/A</v>
      </c>
      <c r="BS6" s="36">
        <f>+'Water Data'!C28</f>
        <v>0</v>
      </c>
      <c r="BT6" s="36" t="str">
        <f>+'Water Data'!C29</f>
        <v>Yes</v>
      </c>
      <c r="BU6" s="36" t="str">
        <f>+'Water Data'!C30</f>
        <v>Yes</v>
      </c>
      <c r="BV6" s="36">
        <f>+'Water Data'!D28</f>
        <v>0</v>
      </c>
      <c r="BW6" s="36">
        <f>+'Water Data'!D29</f>
        <v>0</v>
      </c>
      <c r="BX6" s="36">
        <f>+'Water Data'!D30</f>
        <v>0</v>
      </c>
      <c r="BY6" s="36">
        <f>+'Water Data'!E28</f>
        <v>0</v>
      </c>
      <c r="BZ6" s="36">
        <f>+'Water Data'!E29</f>
        <v>0</v>
      </c>
      <c r="CA6" s="36">
        <f>+'Water Data'!E30</f>
        <v>0</v>
      </c>
      <c r="CB6" s="36">
        <f>+'Water Data'!F28</f>
        <v>0</v>
      </c>
      <c r="CC6" s="36">
        <f>+'Water Data'!F29</f>
        <v>0</v>
      </c>
      <c r="CD6" s="36">
        <f>+'Water Data'!F30</f>
        <v>0</v>
      </c>
      <c r="CE6" s="36">
        <f>+'Water Data'!G28</f>
        <v>0</v>
      </c>
      <c r="CF6" s="36">
        <f>+'Water Data'!G29</f>
        <v>0</v>
      </c>
      <c r="CG6" s="36">
        <f>+'Water Data'!G30</f>
        <v>0</v>
      </c>
      <c r="CH6" s="36">
        <f>+'Water Data'!H28</f>
        <v>0</v>
      </c>
      <c r="CI6" s="36">
        <f>+'Water Data'!H29</f>
        <v>0</v>
      </c>
      <c r="CJ6" s="36">
        <f>+'Water Data'!H30</f>
        <v>0</v>
      </c>
      <c r="CK6" s="36">
        <f>+'Sanitation Data'!C29</f>
        <v>0</v>
      </c>
      <c r="CL6" s="36">
        <f>+'Sanitation Data'!C30</f>
        <v>0</v>
      </c>
      <c r="CM6" s="36">
        <f>+'Sanitation Data'!C31</f>
        <v>0</v>
      </c>
      <c r="CN6" s="36">
        <f>+'Sanitation Data'!C32</f>
        <v>0</v>
      </c>
      <c r="CO6" s="36">
        <f>+'Sanitation Data'!C33</f>
        <v>0</v>
      </c>
      <c r="CP6" s="36">
        <f>+'Sanitation Data'!D29</f>
        <v>0</v>
      </c>
      <c r="CQ6" s="36">
        <f>+'Sanitation Data'!D30</f>
        <v>0</v>
      </c>
      <c r="CR6" s="36">
        <f>+'Sanitation Data'!D31</f>
        <v>0</v>
      </c>
      <c r="CS6" s="36">
        <f>+'Sanitation Data'!D32</f>
        <v>0</v>
      </c>
      <c r="CT6" s="36">
        <f>+'Sanitation Data'!D33</f>
        <v>0</v>
      </c>
      <c r="CU6" s="36">
        <f>+'Sanitation Data'!E29</f>
        <v>0</v>
      </c>
      <c r="CV6" s="36">
        <f>+'Sanitation Data'!E30</f>
        <v>0</v>
      </c>
      <c r="CW6" s="36">
        <f>+'Sanitation Data'!E31</f>
        <v>0</v>
      </c>
      <c r="CX6" s="36">
        <f>+'Sanitation Data'!E32</f>
        <v>0</v>
      </c>
      <c r="CY6" s="36">
        <f>+'Sanitation Data'!E33</f>
        <v>0</v>
      </c>
      <c r="CZ6" s="36">
        <f>+'Sanitation Data'!F29</f>
        <v>0</v>
      </c>
      <c r="DA6" s="36">
        <f>+'Sanitation Data'!F30</f>
        <v>0</v>
      </c>
      <c r="DB6" s="36">
        <f>+'Sanitation Data'!F31</f>
        <v>0</v>
      </c>
      <c r="DC6" s="36">
        <f>+'Sanitation Data'!F32</f>
        <v>0</v>
      </c>
      <c r="DD6" s="36">
        <f>+'Sanitation Data'!F33</f>
        <v>0</v>
      </c>
      <c r="DE6" s="36">
        <f>+'Sanitation Data'!G29</f>
        <v>0</v>
      </c>
      <c r="DF6" s="36">
        <f>+'Sanitation Data'!G30</f>
        <v>0</v>
      </c>
      <c r="DG6" s="36">
        <f>+'Sanitation Data'!G31</f>
        <v>0</v>
      </c>
      <c r="DH6" s="36">
        <f>+'Sanitation Data'!G32</f>
        <v>0</v>
      </c>
      <c r="DI6" s="36">
        <f>+'Sanitation Data'!G33</f>
        <v>0</v>
      </c>
      <c r="DJ6" s="36">
        <f>+'Sanitation Data'!H29</f>
        <v>0</v>
      </c>
      <c r="DK6" s="36">
        <f>+'Sanitation Data'!H30</f>
        <v>0</v>
      </c>
      <c r="DL6" s="36">
        <f>+'Sanitation Data'!H31</f>
        <v>0</v>
      </c>
      <c r="DM6" s="36">
        <f>+'Sanitation Data'!H32</f>
        <v>0</v>
      </c>
      <c r="DN6" s="36">
        <f>+'Sanitation Data'!H33</f>
        <v>0</v>
      </c>
      <c r="DO6" s="36">
        <f>+'Hygiene Data'!C12</f>
        <v>0</v>
      </c>
      <c r="DP6" s="36">
        <f>+'Hygiene Data'!C13</f>
        <v>0</v>
      </c>
      <c r="DQ6" s="36">
        <f>+'Hygiene Data'!C14</f>
        <v>0</v>
      </c>
      <c r="DR6" s="36">
        <f>+'Hygiene Data'!D12</f>
        <v>0</v>
      </c>
      <c r="DS6" s="36">
        <f>+'Hygiene Data'!D13</f>
        <v>0</v>
      </c>
      <c r="DT6" s="36">
        <f>+'Hygiene Data'!D14</f>
        <v>0</v>
      </c>
      <c r="DU6" s="36">
        <f>+'Hygiene Data'!E12</f>
        <v>0</v>
      </c>
      <c r="DV6" s="36">
        <f>+'Hygiene Data'!E13</f>
        <v>0</v>
      </c>
      <c r="DW6" s="36">
        <f>+'Hygiene Data'!E14</f>
        <v>0</v>
      </c>
      <c r="DX6" s="36">
        <f>+'Hygiene Data'!F12</f>
        <v>0</v>
      </c>
      <c r="DY6" s="36">
        <f>+'Hygiene Data'!F13</f>
        <v>0</v>
      </c>
      <c r="DZ6" s="36">
        <f>+'Hygiene Data'!F14</f>
        <v>0</v>
      </c>
      <c r="EA6" s="36">
        <f>+'Hygiene Data'!G12</f>
        <v>0</v>
      </c>
      <c r="EB6" s="36">
        <f>+'Hygiene Data'!G13</f>
        <v>0</v>
      </c>
      <c r="EC6" s="36">
        <f>+'Hygiene Data'!G14</f>
        <v>0</v>
      </c>
      <c r="ED6" s="36">
        <f>+'Hygiene Data'!H12</f>
        <v>0</v>
      </c>
      <c r="EE6" s="36">
        <f>+'Hygiene Data'!H13</f>
        <v>0</v>
      </c>
      <c r="EF6" s="36">
        <f>+'Hygiene Data'!H14</f>
        <v>0</v>
      </c>
    </row>
    <row r="7" x14ac:dyDescent="0.2">
      <c r="A7" s="59" t="str">
        <f ca="true">+IF(OFFSET('Water Data'!$B$1,0,10*ROW('Water Data'!B1))="","",OFFSET('Water Data'!$B$1,0,10*ROW('Water Data'!B1)))</f>
        <v>EMIS09</v>
      </c>
      <c r="B7" s="59" t="str">
        <f ca="true">+IF(OFFSET('Water Data'!$A$3,0,10*ROW('Water Data'!A1))="","",OFFSET('Water Data'!$A$3,0,10*ROW('Water Data'!A1)))</f>
        <v>EMIS</v>
      </c>
      <c r="C7" s="59">
        <f ca="true">+IF(OFFSET('Water Data'!$C$3,0,10*ROW('Water Data'!C1))="","",OFFSET('Water Data'!$C$3,0,10*ROW('Water Data'!C1)))</f>
        <v>2009</v>
      </c>
      <c r="D7" s="252" t="e">
        <f ca="true">+IF(AND(ISNUMBER(OFFSET('Water Data'!$C$5,0,10*ROW('Water Data'!C1))),BS7="Yes"),100-OFFSET('Water Data'!$C$5,0,10*ROW('Water Data'!C1)),IF(AND(ISNUMBER(OFFSET('Water Data'!$C$5,0,10*ROW('Water Data'!C1))),BS7="No",ISNUMBER(OFFSET('Water Data'!$C$5,0,10*ROW('Water Data'!C1)))),CONCATENATE("[",ROUND(100-OFFSET('Water Data'!$C$5,0,10*ROW('Water Data'!C1)),0),"]"),IF(AND(ISNUMBER(OFFSET('Water Data'!$C$5,0,10*ROW('Water Data'!C1))),BS7="",ISNUMBER(OFFSET('Water Data'!$C$5,0,10*ROW('Water Data'!C1)))),100-OFFSET('Water Data'!$C$5,0,10*ROW('Water Data'!C1)),NA())))</f>
        <v>#N/A</v>
      </c>
      <c r="E7" s="252">
        <f ca="true">+IF(AND(ISNUMBER(OFFSET('Water Data'!$C$7,0,10*ROW('Water Data'!D1))),BT7="Yes"),OFFSET('Water Data'!$C$7,0,10*ROW('Water Data'!C1)),IF(AND(ISNUMBER(OFFSET('Water Data'!$C$7,0,10*ROW('Water Data'!C1))),BT7="No",ISNUMBER(OFFSET('Water Data'!$C$7,0,10*ROW('Water Data'!C1)))),CONCATENATE("[",ROUND(OFFSET('Water Data'!$C$7,0,10*ROW('Water Data'!C1)),0),"]"),IF(AND(ISNUMBER(OFFSET('Water Data'!$C$7,0,10*ROW('Water Data'!C1))),BT7="",ISNUMBER(OFFSET('Water Data'!$C$7,0,10*ROW('Water Data'!C1)))),OFFSET('Water Data'!$C$7,0,10*ROW('Water Data'!C1)),NA())))</f>
        <v>83.5</v>
      </c>
      <c r="F7" s="252">
        <f ca="true">+IF(AND(ISNUMBER(OFFSET('Water Data'!$C$10,0,10*ROW('Water Data'!C1))),BU7="Yes"),OFFSET('Water Data'!$C$10,0,10*ROW('Water Data'!C1)),IF(AND(ISNUMBER(OFFSET('Water Data'!$C$10,0,10*ROW('Water Data'!C1))),BU7="No",ISNUMBER(OFFSET('Water Data'!$C$10,0,10*ROW('Water Data'!C1)))),CONCATENATE("[",ROUND(OFFSET('Water Data'!$C$10,0,10*ROW('Water Data'!C1)),0),"]"),IF(AND(ISNUMBER(OFFSET('Water Data'!$C$10,0,10*ROW('Water Data'!C1))),BU7="",ISNUMBER(OFFSET('Water Data'!$C$10,0,10*ROW('Water Data'!C1)))),OFFSET('Water Data'!$C$10,0,10*ROW('Water Data'!C1)),NA())))</f>
        <v>46.4</v>
      </c>
      <c r="G7" s="252" t="e">
        <f ca="true">+IF(AND(ISNUMBER(OFFSET('Water Data'!$D$5,0,10*ROW('Water Data'!D1))),BV7="Yes"),100-OFFSET('Water Data'!$D$5,0,10*ROW('Water Data'!D1)),IF(AND(ISNUMBER(OFFSET('Water Data'!$D$5,0,10*ROW('Water Data'!D1))),BV7="No",ISNUMBER(OFFSET('Water Data'!$D$5,0,10*ROW('Water Data'!D1)))),CONCATENATE("[",ROUND(100-OFFSET('Water Data'!$D$5,0,10*ROW('Water Data'!D1)),0),"]"),IF(AND(ISNUMBER(OFFSET('Water Data'!$D$5,0,10*ROW('Water Data'!D1))),BV7="",ISNUMBER(OFFSET('Water Data'!$D$5,0,10*ROW('Water Data'!D1)))),100-OFFSET('Water Data'!$D$5,0,10*ROW('Water Data'!D1)),NA())))</f>
        <v>#N/A</v>
      </c>
      <c r="H7" s="252" t="e">
        <f ca="true">+IF(AND(ISNUMBER(OFFSET('Water Data'!$D$7,0,10*ROW('Water Data'!D1))),BW7="Yes"),OFFSET('Water Data'!$D$7,0,10*ROW('Water Data'!D1)),IF(AND(ISNUMBER(OFFSET('Water Data'!$D$7,0,10*ROW('Water Data'!D1))),BW7="No",ISNUMBER(OFFSET('Water Data'!$D$7,0,10*ROW('Water Data'!D1)))),CONCATENATE("[",ROUND(OFFSET('Water Data'!$C$7,0,10*ROW('Water Data'!D1)),0),"]"),IF(AND(ISNUMBER(OFFSET('Water Data'!$D$7,0,10*ROW('Water Data'!D1))),BW7="",ISNUMBER(OFFSET('Water Data'!$D$7,0,10*ROW('Water Data'!D1)))),OFFSET('Water Data'!$D$7,0,10*ROW('Water Data'!D1)),NA())))</f>
        <v>#N/A</v>
      </c>
      <c r="I7" s="252" t="e">
        <f ca="true">+IF(AND(ISNUMBER(OFFSET('Water Data'!$D$10,0,10*ROW('Water Data'!D1))),BX7="Yes"),OFFSET('Water Data'!$D$10,0,10*ROW('Water Data'!D1)),IF(AND(ISNUMBER(OFFSET('Water Data'!$D$10,0,10*ROW('Water Data'!D1))),BX7="No",ISNUMBER(OFFSET('Water Data'!$D$10,0,10*ROW('Water Data'!D1)))),CONCATENATE("[",ROUND(OFFSET('Water Data'!$D$10,0,10*ROW('Water Data'!D1)),0),"]"),IF(AND(ISNUMBER(OFFSET('Water Data'!$D$10,0,10*ROW('Water Data'!D1))),BX7="",ISNUMBER(OFFSET('Water Data'!$D$10,0,10*ROW('Water Data'!D1)))),OFFSET('Water Data'!$D$10,0,10*ROW('Water Data'!D1)),NA())))</f>
        <v>#N/A</v>
      </c>
      <c r="J7" s="252" t="e">
        <f ca="true">+IF(AND(ISNUMBER(OFFSET('Water Data'!$E$5,0,10*ROW('Water Data'!E1))),BY7="Yes"),100-OFFSET('Water Data'!$E$5,0,10*ROW('Water Data'!E1)),IF(AND(ISNUMBER(OFFSET('Water Data'!$E$5,0,10*ROW('Water Data'!E1))),BY7="No",ISNUMBER(OFFSET('Water Data'!$E$5,0,10*ROW('Water Data'!E1)))),CONCATENATE("[",ROUND(100-OFFSET('Water Data'!$E$5,0,10*ROW('Water Data'!E1)),0),"]"),IF(AND(ISNUMBER(OFFSET('Water Data'!$E$5,0,10*ROW('Water Data'!E1))),BY7="",ISNUMBER(OFFSET('Water Data'!$E$5,0,10*ROW('Water Data'!E1)))),100-OFFSET('Water Data'!$E$5,0,10*ROW('Water Data'!E1)),NA())))</f>
        <v>#N/A</v>
      </c>
      <c r="K7" s="252" t="e">
        <f ca="true">+IF(AND(ISNUMBER(OFFSET('Water Data'!$E$7,0,10*ROW('Water Data'!E1))),BZ7="Yes"),OFFSET('Water Data'!$E$7,0,10*ROW('Water Data'!E1)),IF(AND(ISNUMBER(OFFSET('Water Data'!$E$7,0,10*ROW('Water Data'!E1))),BZ7="No",ISNUMBER(OFFSET('Water Data'!$E$7,0,10*ROW('Water Data'!E1)))),CONCATENATE("[",ROUND(OFFSET('Water Data'!$E$7,0,10*ROW('Water Data'!E1)),0),"]"),IF(AND(ISNUMBER(OFFSET('Water Data'!$E$7,0,10*ROW('Water Data'!E1))),BZ7="",ISNUMBER(OFFSET('Water Data'!$E$7,0,10*ROW('Water Data'!E1)))),OFFSET('Water Data'!$E$7,0,10*ROW('Water Data'!E1)),NA())))</f>
        <v>#N/A</v>
      </c>
      <c r="L7" s="252" t="e">
        <f ca="true">+IF(AND(ISNUMBER(OFFSET('Water Data'!$E$10,0,10*ROW('Water Data'!E1))),CA7="Yes"),OFFSET('Water Data'!$E$10,0,10*ROW('Water Data'!E1)),IF(AND(ISNUMBER(OFFSET('Water Data'!$E$10,0,10*ROW('Water Data'!E1))),CA7="No",ISNUMBER(OFFSET('Water Data'!$E$10,0,10*ROW('Water Data'!E1)))),CONCATENATE("[",ROUND(OFFSET('Water Data'!$E$10,0,10*ROW('Water Data'!E1)),0),"]"),IF(AND(ISNUMBER(OFFSET('Water Data'!$E$10,0,10*ROW('Water Data'!E1))),CA7="",ISNUMBER(OFFSET('Water Data'!$E$10,0,10*ROW('Water Data'!E1)))),OFFSET('Water Data'!$E$10,0,10*ROW('Water Data'!E1)),NA())))</f>
        <v>#N/A</v>
      </c>
      <c r="M7" s="252" t="e">
        <f ca="true">+IF(AND(ISNUMBER(OFFSET('Water Data'!$F$5,0,10*ROW('Water Data'!F1))),CB7="Yes"),100-OFFSET('Water Data'!$F$5,0,10*ROW('Water Data'!F1)),IF(AND(ISNUMBER(OFFSET('Water Data'!$F$5,0,10*ROW('Water Data'!F1))),CB7="No",ISNUMBER(OFFSET('Water Data'!$F$5,0,10*ROW('Water Data'!F1)))),CONCATENATE("[",ROUND(100-OFFSET('Water Data'!$F$5,0,10*ROW('Water Data'!F1)),0),"]"),IF(AND(ISNUMBER(OFFSET('Water Data'!$F$5,0,10*ROW('Water Data'!F1))),CB7="",ISNUMBER(OFFSET('Water Data'!$F$5,0,10*ROW('Water Data'!F1)))),100-OFFSET('Water Data'!$F$5,0,10*ROW('Water Data'!F1)),NA())))</f>
        <v>#N/A</v>
      </c>
      <c r="N7" s="252" t="e">
        <f ca="true">+IF(AND(ISNUMBER(OFFSET('Water Data'!$F$7,0,10*ROW('Water Data'!F1))),CC7="Yes"),OFFSET('Water Data'!$F$7,0,10*ROW('Water Data'!F1)),IF(AND(ISNUMBER(OFFSET('Water Data'!$F$7,0,10*ROW('Water Data'!F1))),CC7="No",ISNUMBER(OFFSET('Water Data'!$F$7,0,10*ROW('Water Data'!F1)))),CONCATENATE("[",ROUND(OFFSET('Water Data'!$F$7,0,10*ROW('Water Data'!F1)),0),"]"),IF(AND(ISNUMBER(OFFSET('Water Data'!$F$7,0,10*ROW('Water Data'!F1))),CC7="",ISNUMBER(OFFSET('Water Data'!$F$7,0,10*ROW('Water Data'!F1)))),OFFSET('Water Data'!$F$7,0,10*ROW('Water Data'!F1)),NA())))</f>
        <v>#N/A</v>
      </c>
      <c r="O7" s="252" t="e">
        <f ca="true">+IF(AND(ISNUMBER(OFFSET('Water Data'!$F$10,0,10*ROW('Water Data'!F1))),CD7="Yes"),OFFSET('Water Data'!$F$10,0,10*ROW('Water Data'!F1)),IF(AND(ISNUMBER(OFFSET('Water Data'!$F$10,0,10*ROW('Water Data'!F1))),CD7="No",ISNUMBER(OFFSET('Water Data'!$F$10,0,10*ROW('Water Data'!F1)))),CONCATENATE("[",ROUND(OFFSET('Water Data'!$F$10,0,10*ROW('Water Data'!F1)),0),"]"),IF(AND(ISNUMBER(OFFSET('Water Data'!$F$10,0,10*ROW('Water Data'!F1))),CD7="",ISNUMBER(OFFSET('Water Data'!$F$10,0,10*ROW('Water Data'!F1)))),OFFSET('Water Data'!$F$10,0,10*ROW('Water Data'!F1)),NA())))</f>
        <v>#N/A</v>
      </c>
      <c r="P7" s="252" t="e">
        <f ca="true">+IF(AND(ISNUMBER(OFFSET('Water Data'!$G$5,0,10*ROW('Water Data'!G1))),CE7="Yes"),100-OFFSET('Water Data'!$G$5,0,10*ROW('Water Data'!G1)),IF(AND(ISNUMBER(OFFSET('Water Data'!$G$5,0,10*ROW('Water Data'!G1))),CE7="No",ISNUMBER(OFFSET('Water Data'!$G$5,0,10*ROW('Water Data'!G1)))),CONCATENATE("[",ROUND(100-OFFSET('Water Data'!$G$5,0,10*ROW('Water Data'!G1)),0),"]"),IF(AND(ISNUMBER(OFFSET('Water Data'!$G$5,0,10*ROW('Water Data'!G1))),CE7="",ISNUMBER(OFFSET('Water Data'!$G$5,0,10*ROW('Water Data'!G1)))),100-OFFSET('Water Data'!$G$5,0,10*ROW('Water Data'!G1)),NA())))</f>
        <v>#N/A</v>
      </c>
      <c r="Q7" s="252" t="e">
        <f ca="true">+IF(AND(ISNUMBER(OFFSET('Water Data'!$G$7,0,10*ROW('Water Data'!G1))),CF7="Yes"),OFFSET('Water Data'!$G$7,0,10*ROW('Water Data'!G1)),IF(AND(ISNUMBER(OFFSET('Water Data'!$G$7,0,10*ROW('Water Data'!G1))),CF7="No",ISNUMBER(OFFSET('Water Data'!$G$7,0,10*ROW('Water Data'!G1)))),CONCATENATE("[",ROUND(OFFSET('Water Data'!$G$7,0,10*ROW('Water Data'!G1)),0),"]"),IF(AND(ISNUMBER(OFFSET('Water Data'!$G$7,0,10*ROW('Water Data'!G1))),CF7="",ISNUMBER(OFFSET('Water Data'!$G$7,0,10*ROW('Water Data'!G1)))),OFFSET('Water Data'!$G$7,0,10*ROW('Water Data'!G1)),NA())))</f>
        <v>#N/A</v>
      </c>
      <c r="R7" s="252" t="e">
        <f ca="true">+IF(AND(ISNUMBER(OFFSET('Water Data'!$G$10,0,10*ROW('Water Data'!G1))),CG7="Yes"),OFFSET('Water Data'!$G$10,0,10*ROW('Water Data'!G1)),IF(AND(ISNUMBER(OFFSET('Water Data'!$G$10,0,10*ROW('Water Data'!G1))),CG7="No",ISNUMBER(OFFSET('Water Data'!$G$10,0,10*ROW('Water Data'!G1)))),CONCATENATE("[",ROUND(OFFSET('Water Data'!$G$10,0,10*ROW('Water Data'!G1)),0),"]"),IF(AND(ISNUMBER(OFFSET('Water Data'!$G$10,0,10*ROW('Water Data'!G1))),CG7="",ISNUMBER(OFFSET('Water Data'!$G$10,0,10*ROW('Water Data'!G1)))),OFFSET('Water Data'!$G$10,0,10*ROW('Water Data'!G1)),NA())))</f>
        <v>#N/A</v>
      </c>
      <c r="S7" s="252" t="e">
        <f ca="true">+IF(AND(ISNUMBER(OFFSET('Water Data'!$H$5,0,10*ROW('Water Data'!H1))),CH7="Yes"),100-OFFSET('Water Data'!$H$5,0,10*ROW('Water Data'!H1)),IF(AND(ISNUMBER(OFFSET('Water Data'!$H$5,0,10*ROW('Water Data'!H1))),CH7="No",ISNUMBER(OFFSET('Water Data'!$H$5,0,10*ROW('Water Data'!H1)))),CONCATENATE("[",ROUND(100-OFFSET('Water Data'!$H$5,0,10*ROW('Water Data'!H1)),0),"]"),IF(AND(ISNUMBER(OFFSET('Water Data'!$H$5,0,10*ROW('Water Data'!H1))),CH7="",ISNUMBER(OFFSET('Water Data'!$H$5,0,10*ROW('Water Data'!H1)))),100-OFFSET('Water Data'!$H$5,0,10*ROW('Water Data'!H1)),NA())))</f>
        <v>#N/A</v>
      </c>
      <c r="T7" s="252" t="e">
        <f ca="true">+IF(AND(ISNUMBER(OFFSET('Water Data'!$H$7,0,10*ROW('Water Data'!H1))),CI7="Yes"),OFFSET('Water Data'!$H$7,0,10*ROW('Water Data'!H1)),IF(AND(ISNUMBER(OFFSET('Water Data'!$H$7,0,10*ROW('Water Data'!H1))),CI7="No",ISNUMBER(OFFSET('Water Data'!$H$7,0,10*ROW('Water Data'!H1)))),CONCATENATE("[",ROUND(OFFSET('Water Data'!$H$7,0,10*ROW('Water Data'!H1)),0),"]"),IF(AND(ISNUMBER(OFFSET('Water Data'!$H$7,0,10*ROW('Water Data'!H1))),CI7="",ISNUMBER(OFFSET('Water Data'!$H$7,0,10*ROW('Water Data'!H1)))),OFFSET('Water Data'!$H$7,0,10*ROW('Water Data'!H1)),NA())))</f>
        <v>#N/A</v>
      </c>
      <c r="U7" s="252" t="e">
        <f ca="true">+IF(AND(ISNUMBER(OFFSET('Water Data'!$H$10,0,10*ROW('Water Data'!H1))),CJ7="Yes"),OFFSET('Water Data'!$H$10,0,10*ROW('Water Data'!H1)),IF(AND(ISNUMBER(OFFSET('Water Data'!$H$10,0,10*ROW('Water Data'!H1))),CJ7="No",ISNUMBER(OFFSET('Water Data'!$H$10,0,10*ROW('Water Data'!H1)))),CONCATENATE("[",ROUND(OFFSET('Water Data'!$H$10,0,10*ROW('Water Data'!H1)),0),"]"),IF(AND(ISNUMBER(OFFSET('Water Data'!$H$10,0,10*ROW('Water Data'!H1))),CJ7="",ISNUMBER(OFFSET('Water Data'!$H$10,0,10*ROW('Water Data'!H1)))),OFFSET('Water Data'!$H$10,0,10*ROW('Water Data'!H1)),NA())))</f>
        <v>#N/A</v>
      </c>
      <c r="V7" s="253" t="e">
        <f ca="true">+IF(AND(ISNUMBER(OFFSET('Sanitation Data'!$C$5,0,10*ROW('Sanitation Data'!C1))),CK7="Yes"),100-OFFSET('Sanitation Data'!$C$5,0,10*ROW('Sanitation Data'!C1)),IF(AND(ISNUMBER(OFFSET('Sanitation Data'!$C$5,0,10*ROW('Sanitation Data'!C1))),CK7="No",ISNUMBER(OFFSET('Sanitation Data'!$C$5,0,10*ROW('Sanitation Data'!C1)))),CONCATENATE("[",ROUND(100-OFFSET('Sanitation Data'!$C$5,0,10*ROW('Sanitation Data'!C1)),0),"]"),IF(AND(ISNUMBER(OFFSET('Sanitation Data'!$C$5,0,10*ROW('Sanitation Data'!C1))),CK7="",ISNUMBER(OFFSET('Sanitation Data'!$C$5,0,10*ROW('Sanitation Data'!C1)))),100-OFFSET('Sanitation Data'!$C$5,0,10*ROW('Sanitation Data'!C1)),NA())))</f>
        <v>#N/A</v>
      </c>
      <c r="W7" s="253" t="e">
        <f ca="true">+IF(AND(ISNUMBER(OFFSET('Sanitation Data'!$C$7,0,10*ROW('Sanitation Data'!C1))),CL7="Yes"),OFFSET('Sanitation Data'!$C$7,0,10*ROW('Sanitation Data'!C1)),IF(AND(ISNUMBER(OFFSET('Sanitation Data'!$C$7,0,10*ROW('Sanitation Data'!C1))),CL7="No",ISNUMBER(OFFSET('Sanitation Data'!$C$7,0,10*ROW('Sanitation Data'!C1)))),CONCATENATE("[",ROUND(OFFSET('Sanitation Data'!$C$7,0,10*ROW('Sanitation Data'!C1)),0),"]"),IF(AND(ISNUMBER(OFFSET('Sanitation Data'!$C$7,0,10*ROW('Sanitation Data'!C1))),CL7="",ISNUMBER(OFFSET('Sanitation Data'!$C$7,0,10*ROW('Sanitation Data'!C1)))),OFFSET('Sanitation Data'!$C$7,0,10*ROW('Sanitation Data'!C1)),NA())))</f>
        <v>#N/A</v>
      </c>
      <c r="X7" s="253" t="e">
        <f ca="true">+IF(AND(ISNUMBER(OFFSET('Sanitation Data'!$C$11,0,10*ROW('Sanitation Data'!C1))),CM7="Yes"),OFFSET('Sanitation Data'!$C$11,0,10*ROW('Sanitation Data'!C1)),IF(AND(ISNUMBER(OFFSET('Sanitation Data'!$C$11,0,10*ROW('Sanitation Data'!C1))),CM7="No",ISNUMBER(OFFSET('Sanitation Data'!$C$11,0,10*ROW('Sanitation Data'!C1)))),CONCATENATE("[",ROUND(OFFSET('Sanitation Data'!$C$11,0,10*ROW('Sanitation Data'!C1)),0),"]"),IF(AND(ISNUMBER(OFFSET('Sanitation Data'!$C$11,0,10*ROW('Sanitation Data'!C1))),CM7="",ISNUMBER(OFFSET('Sanitation Data'!$C$11,0,10*ROW('Sanitation Data'!C1)))),OFFSET('Sanitation Data'!$C$11,0,10*ROW('Sanitation Data'!C1)),NA())))</f>
        <v>#N/A</v>
      </c>
      <c r="Y7" s="253" t="e">
        <f ca="true">+IF(AND(ISNUMBER(OFFSET('Sanitation Data'!$C$12,0,10*ROW('Sanitation Data'!C1))),CN7="Yes"),OFFSET('Sanitation Data'!$C$12,0,10*ROW('Sanitation Data'!C1)),IF(AND(ISNUMBER(OFFSET('Sanitation Data'!$C$12,0,10*ROW('Sanitation Data'!C1))),CN7="No",ISNUMBER(OFFSET('Sanitation Data'!$C$12,0,10*ROW('Sanitation Data'!C1)))),CONCATENATE("[",ROUND(OFFSET('Sanitation Data'!$C$12,0,10*ROW('Sanitation Data'!C1)),0),"]"),IF(AND(ISNUMBER(OFFSET('Sanitation Data'!$C$12,0,10*ROW('Sanitation Data'!C1))),CN7="",ISNUMBER(OFFSET('Sanitation Data'!$C$12,0,10*ROW('Sanitation Data'!C1)))),OFFSET('Sanitation Data'!$C$12,0,10*ROW('Sanitation Data'!C1)),NA())))</f>
        <v>#N/A</v>
      </c>
      <c r="Z7" s="253" t="e">
        <f ca="true">+IF(AND(ISNUMBER(OFFSET('Sanitation Data'!$C$13,0,10*ROW('Sanitation Data'!C1))),CO7="Yes"),OFFSET('Sanitation Data'!$C$13,0,10*ROW('Sanitation Data'!C1)),IF(AND(ISNUMBER(OFFSET('Sanitation Data'!$C$13,0,10*ROW('Sanitation Data'!C1))),CO7="No",ISNUMBER(OFFSET('Sanitation Data'!$C$13,0,10*ROW('Sanitation Data'!C1)))),CONCATENATE("[",ROUND(OFFSET('Sanitation Data'!$C$13,0,10*ROW('Sanitation Data'!C1)),0),"]"),IF(AND(ISNUMBER(OFFSET('Sanitation Data'!$C$13,0,10*ROW('Sanitation Data'!C1))),CO7="",ISNUMBER(OFFSET('Sanitation Data'!$C$13,0,10*ROW('Sanitation Data'!C1)))),OFFSET('Sanitation Data'!$C$13,0,10*ROW('Sanitation Data'!C1)),NA())))</f>
        <v>#N/A</v>
      </c>
      <c r="AA7" s="253" t="e">
        <f ca="true">+IF(AND(ISNUMBER(OFFSET('Sanitation Data'!$D$5,0,10*ROW('Sanitation Data'!D1))),CP7="Yes"),100-OFFSET('Sanitation Data'!$D$5,0,10*ROW('Sanitation Data'!D1)),IF(AND(ISNUMBER(OFFSET('Sanitation Data'!$D$5,0,10*ROW('Sanitation Data'!D1))),CP7="No",ISNUMBER(OFFSET('Sanitation Data'!$D$5,0,10*ROW('Sanitation Data'!D1)))),CONCATENATE("[",ROUND(100-OFFSET('Sanitation Data'!$D$5,0,10*ROW('Sanitation Data'!D1)),0),"]"),IF(AND(ISNUMBER(OFFSET('Sanitation Data'!$D$5,0,10*ROW('Sanitation Data'!D1))),CP7="",ISNUMBER(OFFSET('Sanitation Data'!$D$5,0,10*ROW('Sanitation Data'!D1)))),100-OFFSET('Sanitation Data'!$D$5,0,10*ROW('Sanitation Data'!D1)),NA())))</f>
        <v>#N/A</v>
      </c>
      <c r="AB7" s="253" t="e">
        <f ca="true">+IF(AND(ISNUMBER(OFFSET('Sanitation Data'!$D$7,0,10*ROW('Sanitation Data'!D1))),CQ7="Yes"),OFFSET('Sanitation Data'!$D$7,0,10*ROW('Sanitation Data'!G1)),IF(AND(ISNUMBER(OFFSET('Sanitation Data'!$D$7,0,10*ROW('Sanitation Data'!D1))),CQ7="No",ISNUMBER(OFFSET('Sanitation Data'!$D$7,0,10*ROW('Sanitation Data'!D1)))),CONCATENATE("[",ROUND(OFFSET('Sanitation Data'!$D$7,0,10*ROW('Sanitation Data'!D1)),0),"]"),IF(AND(ISNUMBER(OFFSET('Sanitation Data'!$D$7,0,10*ROW('Sanitation Data'!D1))),CQ7="",ISNUMBER(OFFSET('Sanitation Data'!$D$7,0,10*ROW('Sanitation Data'!D1)))),OFFSET('Sanitation Data'!$D$7,0,10*ROW('Sanitation Data'!D1)),NA())))</f>
        <v>#N/A</v>
      </c>
      <c r="AC7" s="253" t="e">
        <f ca="true">+IF(AND(ISNUMBER(OFFSET('Sanitation Data'!$D$11,0,10*ROW('Sanitation Data'!D1))),CR7="Yes"),OFFSET('Sanitation Data'!$D$11,0,10*ROW('Sanitation Data'!D1)),IF(AND(ISNUMBER(OFFSET('Sanitation Data'!$D$11,0,10*ROW('Sanitation Data'!D1))),CR7="No",ISNUMBER(OFFSET('Sanitation Data'!$D$11,0,10*ROW('Sanitation Data'!D1)))),CONCATENATE("[",ROUND(OFFSET('Sanitation Data'!$D$11,0,10*ROW('Sanitation Data'!D1)),0),"]"),IF(AND(ISNUMBER(OFFSET('Sanitation Data'!$D$11,0,10*ROW('Sanitation Data'!D1))),CR7="",ISNUMBER(OFFSET('Sanitation Data'!$D$11,0,10*ROW('Sanitation Data'!D1)))),OFFSET('Sanitation Data'!$D$11,0,10*ROW('Sanitation Data'!D1)),NA())))</f>
        <v>#N/A</v>
      </c>
      <c r="AD7" s="253" t="e">
        <f ca="true">+IF(AND(ISNUMBER(OFFSET('Sanitation Data'!$D$12,0,10*ROW('Sanitation Data'!D1))),CS7="Yes"),OFFSET('Sanitation Data'!$D$12,0,10*ROW('Sanitation Data'!D1)),IF(AND(ISNUMBER(OFFSET('Sanitation Data'!$D$12,0,10*ROW('Sanitation Data'!D1))),CS7="No",ISNUMBER(OFFSET('Sanitation Data'!$D$12,0,10*ROW('Sanitation Data'!D1)))),CONCATENATE("[",ROUND(OFFSET('Sanitation Data'!$D$12,0,10*ROW('Sanitation Data'!D1)),0),"]"),IF(AND(ISNUMBER(OFFSET('Sanitation Data'!$D$12,0,10*ROW('Sanitation Data'!D1))),CS7="",ISNUMBER(OFFSET('Sanitation Data'!$D$12,0,10*ROW('Sanitation Data'!D1)))),OFFSET('Sanitation Data'!$D$12,0,10*ROW('Sanitation Data'!D1)),NA())))</f>
        <v>#N/A</v>
      </c>
      <c r="AE7" s="253" t="e">
        <f ca="true">+IF(AND(ISNUMBER(OFFSET('Sanitation Data'!$D$13,0,10*ROW('Sanitation Data'!D1))),CT7="Yes"),OFFSET('Sanitation Data'!$D$13,0,10*ROW('Sanitation Data'!D1)),IF(AND(ISNUMBER(OFFSET('Sanitation Data'!$D$13,0,10*ROW('Sanitation Data'!D1))),CT7="No",ISNUMBER(OFFSET('Sanitation Data'!$D$13,0,10*ROW('Sanitation Data'!D1)))),CONCATENATE("[",ROUND(OFFSET('Sanitation Data'!$D$13,0,10*ROW('Sanitation Data'!D1)),0),"]"),IF(AND(ISNUMBER(OFFSET('Sanitation Data'!$D$13,0,10*ROW('Sanitation Data'!D1))),CT7="",ISNUMBER(OFFSET('Sanitation Data'!$D$13,0,10*ROW('Sanitation Data'!D1)))),OFFSET('Sanitation Data'!$D$13,0,10*ROW('Sanitation Data'!D1)),NA())))</f>
        <v>#N/A</v>
      </c>
      <c r="AF7" s="253" t="e">
        <f ca="true">+IF(AND(ISNUMBER(OFFSET('Sanitation Data'!$E$5,0,10*ROW('Sanitation Data'!E1))),CU7="Yes"),100-OFFSET('Sanitation Data'!$E$5,0,10*ROW('Sanitation Data'!E1)),IF(AND(ISNUMBER(OFFSET('Sanitation Data'!$E$5,0,10*ROW('Sanitation Data'!E1))),CU7="No",ISNUMBER(OFFSET('Sanitation Data'!$E$5,0,10*ROW('Sanitation Data'!E1)))),CONCATENATE("[",ROUND(100-OFFSET('Sanitation Data'!$E$5,0,10*ROW('Sanitation Data'!E1)),0),"]"),IF(AND(ISNUMBER(OFFSET('Sanitation Data'!$E$5,0,10*ROW('Sanitation Data'!E1))),CU7="",ISNUMBER(OFFSET('Sanitation Data'!$E$5,0,10*ROW('Sanitation Data'!E1)))),100-OFFSET('Sanitation Data'!$E$5,0,10*ROW('Sanitation Data'!E1)),NA())))</f>
        <v>#N/A</v>
      </c>
      <c r="AG7" s="253" t="e">
        <f ca="true">+IF(AND(ISNUMBER(OFFSET('Sanitation Data'!$E$7,0,10*ROW('Sanitation Data'!E1))),CV7="Yes"),OFFSET('Sanitation Data'!$E$7,0,10*ROW('Sanitation Data'!E1)),IF(AND(ISNUMBER(OFFSET('Sanitation Data'!$E$7,0,10*ROW('Sanitation Data'!E1))),CV7="No",ISNUMBER(OFFSET('Sanitation Data'!$E$7,0,10*ROW('Sanitation Data'!E1)))),CONCATENATE("[",ROUND(OFFSET('Sanitation Data'!$E$7,0,10*ROW('Sanitation Data'!E1)),0),"]"),IF(AND(ISNUMBER(OFFSET('Sanitation Data'!$E$7,0,10*ROW('Sanitation Data'!E1))),CV7="",ISNUMBER(OFFSET('Sanitation Data'!$E$7,0,10*ROW('Sanitation Data'!E1)))),OFFSET('Sanitation Data'!$E$7,0,10*ROW('Sanitation Data'!E1)),NA())))</f>
        <v>#N/A</v>
      </c>
      <c r="AH7" s="253" t="e">
        <f ca="true">+IF(AND(ISNUMBER(OFFSET('Sanitation Data'!$E$11,0,10*ROW('Sanitation Data'!E1))),CW7="Yes"),OFFSET('Sanitation Data'!$E$11,0,10*ROW('Sanitation Data'!E1)),IF(AND(ISNUMBER(OFFSET('Sanitation Data'!$E$11,0,10*ROW('Sanitation Data'!E1))),CW7="No",ISNUMBER(OFFSET('Sanitation Data'!$E$11,0,10*ROW('Sanitation Data'!E1)))),CONCATENATE("[",ROUND(OFFSET('Sanitation Data'!$E$11,0,10*ROW('Sanitation Data'!E1)),0),"]"),IF(AND(ISNUMBER(OFFSET('Sanitation Data'!$E$11,0,10*ROW('Sanitation Data'!E1))),CW7="",ISNUMBER(OFFSET('Sanitation Data'!$E$11,0,10*ROW('Sanitation Data'!E1)))),OFFSET('Sanitation Data'!$E$11,0,10*ROW('Sanitation Data'!E1)),NA())))</f>
        <v>#N/A</v>
      </c>
      <c r="AI7" s="253" t="e">
        <f ca="true">+IF(AND(ISNUMBER(OFFSET('Sanitation Data'!$E$12,0,10*ROW('Sanitation Data'!E1))),CX7="Yes"),OFFSET('Sanitation Data'!$E$12,0,10*ROW('Sanitation Data'!E1)),IF(AND(ISNUMBER(OFFSET('Sanitation Data'!$E$12,0,10*ROW('Sanitation Data'!E1))),CX7="No",ISNUMBER(OFFSET('Sanitation Data'!$E$12,0,10*ROW('Sanitation Data'!E1)))),CONCATENATE("[",ROUND(OFFSET('Sanitation Data'!$E$12,0,10*ROW('Sanitation Data'!E1)),0),"]"),IF(AND(ISNUMBER(OFFSET('Sanitation Data'!$E$12,0,10*ROW('Sanitation Data'!E1))),CX7="",ISNUMBER(OFFSET('Sanitation Data'!$E$12,0,10*ROW('Sanitation Data'!E1)))),OFFSET('Sanitation Data'!$E$12,0,10*ROW('Sanitation Data'!E1)),NA())))</f>
        <v>#N/A</v>
      </c>
      <c r="AJ7" s="253" t="e">
        <f ca="true">+IF(AND(ISNUMBER(OFFSET('Sanitation Data'!$E$13,0,10*ROW('Sanitation Data'!E1))),CY7="Yes"),OFFSET('Sanitation Data'!$E$13,0,10*ROW('Sanitation Data'!E1)),IF(AND(ISNUMBER(OFFSET('Sanitation Data'!$E$13,0,10*ROW('Sanitation Data'!E1))),CY7="No",ISNUMBER(OFFSET('Sanitation Data'!$E$13,0,10*ROW('Sanitation Data'!E1)))),CONCATENATE("[",ROUND(OFFSET('Sanitation Data'!$E$13,0,10*ROW('Sanitation Data'!E1)),0),"]"),IF(AND(ISNUMBER(OFFSET('Sanitation Data'!$E$13,0,10*ROW('Sanitation Data'!E1))),CY7="",ISNUMBER(OFFSET('Sanitation Data'!$E$13,0,10*ROW('Sanitation Data'!E1)))),OFFSET('Sanitation Data'!$E$13,0,10*ROW('Sanitation Data'!E1)),NA())))</f>
        <v>#N/A</v>
      </c>
      <c r="AK7" s="253" t="e">
        <f ca="true">+IF(AND(ISNUMBER(OFFSET('Sanitation Data'!$F$5,0,10*ROW('Sanitation Data'!F1))),CZ7="Yes"),100-OFFSET('Sanitation Data'!$F$5,0,10*ROW('Sanitation Data'!F1)),IF(AND(ISNUMBER(OFFSET('Sanitation Data'!$F$5,0,10*ROW('Sanitation Data'!F1))),CZ7="No",ISNUMBER(OFFSET('Sanitation Data'!$F$5,0,10*ROW('Sanitation Data'!F1)))),CONCATENATE("[",ROUND(100-OFFSET('Sanitation Data'!$F$5,0,10*ROW('Sanitation Data'!F1)),0),"]"),IF(AND(ISNUMBER(OFFSET('Sanitation Data'!$F$5,0,10*ROW('Sanitation Data'!F1))),CZ7="",ISNUMBER(OFFSET('Sanitation Data'!$F$5,0,10*ROW('Sanitation Data'!F1)))),100-OFFSET('Sanitation Data'!$F$5,0,10*ROW('Sanitation Data'!F1)),NA())))</f>
        <v>#N/A</v>
      </c>
      <c r="AL7" s="253" t="e">
        <f ca="true">+IF(AND(ISNUMBER(OFFSET('Sanitation Data'!$F$7,0,10*ROW('Sanitation Data'!F1))),DA7="Yes"),OFFSET('Sanitation Data'!$F$7,0,10*ROW('Sanitation Data'!F1)),IF(AND(ISNUMBER(OFFSET('Sanitation Data'!$F$7,0,10*ROW('Sanitation Data'!F1))),DA7="No",ISNUMBER(OFFSET('Sanitation Data'!$F$7,0,10*ROW('Sanitation Data'!F1)))),CONCATENATE("[",ROUND(OFFSET('Sanitation Data'!$F$7,0,10*ROW('Sanitation Data'!F1)),0),"]"),IF(AND(ISNUMBER(OFFSET('Sanitation Data'!$F$7,0,10*ROW('Sanitation Data'!F1))),DA7="",ISNUMBER(OFFSET('Sanitation Data'!$F$7,0,10*ROW('Sanitation Data'!F1)))),OFFSET('Sanitation Data'!$F$7,0,10*ROW('Sanitation Data'!F1)),NA())))</f>
        <v>#N/A</v>
      </c>
      <c r="AM7" s="253" t="e">
        <f ca="true">+IF(AND(ISNUMBER(OFFSET('Sanitation Data'!$F$11,0,10*ROW('Sanitation Data'!F1))),DB7="Yes"),OFFSET('Sanitation Data'!$F$11,0,10*ROW('Sanitation Data'!F1)),IF(AND(ISNUMBER(OFFSET('Sanitation Data'!$F$11,0,10*ROW('Sanitation Data'!F1))),DB7="No",ISNUMBER(OFFSET('Sanitation Data'!$F$11,0,10*ROW('Sanitation Data'!F1)))),CONCATENATE("[",ROUND(OFFSET('Sanitation Data'!$F$11,0,10*ROW('Sanitation Data'!F1)),0),"]"),IF(AND(ISNUMBER(OFFSET('Sanitation Data'!$F$11,0,10*ROW('Sanitation Data'!F1))),DB7="",ISNUMBER(OFFSET('Sanitation Data'!$F$11,0,10*ROW('Sanitation Data'!F1)))),OFFSET('Sanitation Data'!$F$11,0,10*ROW('Sanitation Data'!F1)),NA())))</f>
        <v>#N/A</v>
      </c>
      <c r="AN7" s="253" t="e">
        <f ca="true">+IF(AND(ISNUMBER(OFFSET('Sanitation Data'!$F$12,0,10*ROW('Sanitation Data'!F1))),DC7="Yes"),OFFSET('Sanitation Data'!$F$12,0,10*ROW('Sanitation Data'!F1)),IF(AND(ISNUMBER(OFFSET('Sanitation Data'!$F$12,0,10*ROW('Sanitation Data'!F1))),DC7="No",ISNUMBER(OFFSET('Sanitation Data'!$F$12,0,10*ROW('Sanitation Data'!F1)))),CONCATENATE("[",ROUND(OFFSET('Sanitation Data'!$F$12,0,10*ROW('Sanitation Data'!F1)),0),"]"),IF(AND(ISNUMBER(OFFSET('Sanitation Data'!$F$12,0,10*ROW('Sanitation Data'!F1))),DC7="",ISNUMBER(OFFSET('Sanitation Data'!$F$12,0,10*ROW('Sanitation Data'!F1)))),OFFSET('Sanitation Data'!$F$12,0,10*ROW('Sanitation Data'!F1)),NA())))</f>
        <v>#N/A</v>
      </c>
      <c r="AO7" s="253" t="e">
        <f ca="true">+IF(AND(ISNUMBER(OFFSET('Sanitation Data'!$F$13,0,10*ROW('Sanitation Data'!F1))),DD7="Yes"),OFFSET('Sanitation Data'!$F$13,0,10*ROW('Sanitation Data'!F1)),IF(AND(ISNUMBER(OFFSET('Sanitation Data'!$F$13,0,10*ROW('Sanitation Data'!F1))),DD7="No",ISNUMBER(OFFSET('Sanitation Data'!$F$13,0,10*ROW('Sanitation Data'!F1)))),CONCATENATE("[",ROUND(OFFSET('Sanitation Data'!$F$13,0,10*ROW('Sanitation Data'!F1)),0),"]"),IF(AND(ISNUMBER(OFFSET('Sanitation Data'!$F$13,0,10*ROW('Sanitation Data'!F1))),DD7="",ISNUMBER(OFFSET('Sanitation Data'!$F$13,0,10*ROW('Sanitation Data'!F1)))),OFFSET('Sanitation Data'!$F$13,0,10*ROW('Sanitation Data'!F1)),NA())))</f>
        <v>#N/A</v>
      </c>
      <c r="AP7" s="253" t="e">
        <f ca="true">+IF(AND(ISNUMBER(OFFSET('Sanitation Data'!$G$5,0,10*ROW('Sanitation Data'!G1))),DE7="Yes"),100-OFFSET('Sanitation Data'!$G$5,0,10*ROW('Sanitation Data'!G1)),IF(AND(ISNUMBER(OFFSET('Sanitation Data'!$G$5,0,10*ROW('Sanitation Data'!G1))),DE7="No",ISNUMBER(OFFSET('Sanitation Data'!$G$5,0,10*ROW('Sanitation Data'!G1)))),CONCATENATE("[",ROUND(100-OFFSET('Sanitation Data'!$G$5,0,10*ROW('Sanitation Data'!G1)),0),"]"),IF(AND(ISNUMBER(OFFSET('Sanitation Data'!$G$5,0,10*ROW('Sanitation Data'!G1))),DE7="",ISNUMBER(OFFSET('Sanitation Data'!$G$5,0,10*ROW('Sanitation Data'!G1)))),100-OFFSET('Sanitation Data'!$G$5,0,10*ROW('Sanitation Data'!G1)),NA())))</f>
        <v>#N/A</v>
      </c>
      <c r="AQ7" s="253" t="e">
        <f ca="true">+IF(AND(ISNUMBER(OFFSET('Sanitation Data'!$G$7,0,10*ROW('Sanitation Data'!G1))),DF7="Yes"),OFFSET('Sanitation Data'!$G$7,0,10*ROW('Sanitation Data'!G1)),IF(AND(ISNUMBER(OFFSET('Sanitation Data'!$G$7,0,10*ROW('Sanitation Data'!G1))),DF7="No",ISNUMBER(OFFSET('Sanitation Data'!$G$7,0,10*ROW('Sanitation Data'!G1)))),CONCATENATE("[",ROUND(OFFSET('Sanitation Data'!$G$7,0,10*ROW('Sanitation Data'!G1)),0),"]"),IF(AND(ISNUMBER(OFFSET('Sanitation Data'!$G$7,0,10*ROW('Sanitation Data'!G1))),DF7="",ISNUMBER(OFFSET('Sanitation Data'!$G$7,0,10*ROW('Sanitation Data'!G1)))),OFFSET('Sanitation Data'!$G$7,0,10*ROW('Sanitation Data'!G1)),NA())))</f>
        <v>#N/A</v>
      </c>
      <c r="AR7" s="253" t="e">
        <f ca="true">+IF(AND(ISNUMBER(OFFSET('Sanitation Data'!$G$11,0,10*ROW('Sanitation Data'!G1))),DG7="Yes"),OFFSET('Sanitation Data'!$G$11,0,10*ROW('Sanitation Data'!G1)),IF(AND(ISNUMBER(OFFSET('Sanitation Data'!$G$11,0,10*ROW('Sanitation Data'!G1))),DG7="No",ISNUMBER(OFFSET('Sanitation Data'!$G$11,0,10*ROW('Sanitation Data'!G1)))),CONCATENATE("[",ROUND(OFFSET('Sanitation Data'!$G$11,0,10*ROW('Sanitation Data'!G1)),0),"]"),IF(AND(ISNUMBER(OFFSET('Sanitation Data'!$G$11,0,10*ROW('Sanitation Data'!G1))),DG7="",ISNUMBER(OFFSET('Sanitation Data'!$G$11,0,10*ROW('Sanitation Data'!G1)))),OFFSET('Sanitation Data'!$G$11,0,10*ROW('Sanitation Data'!G1)),NA())))</f>
        <v>#N/A</v>
      </c>
      <c r="AS7" s="253" t="e">
        <f ca="true">+IF(AND(ISNUMBER(OFFSET('Sanitation Data'!$G$12,0,10*ROW('Sanitation Data'!G1))),DH7="Yes"),OFFSET('Sanitation Data'!$G$12,0,10*ROW('Sanitation Data'!G1)),IF(AND(ISNUMBER(OFFSET('Sanitation Data'!$G$12,0,10*ROW('Sanitation Data'!G1))),DH7="No",ISNUMBER(OFFSET('Sanitation Data'!$G$12,0,10*ROW('Sanitation Data'!G1)))),CONCATENATE("[",ROUND(OFFSET('Sanitation Data'!$G$12,0,10*ROW('Sanitation Data'!G1)),0),"]"),IF(AND(ISNUMBER(OFFSET('Sanitation Data'!$G$12,0,10*ROW('Sanitation Data'!G1))),DH7="",ISNUMBER(OFFSET('Sanitation Data'!$G$12,0,10*ROW('Sanitation Data'!G1)))),OFFSET('Sanitation Data'!$G$12,0,10*ROW('Sanitation Data'!G1)),NA())))</f>
        <v>#N/A</v>
      </c>
      <c r="AT7" s="253" t="e">
        <f ca="true">+IF(AND(ISNUMBER(OFFSET('Sanitation Data'!$G$13,0,10*ROW('Sanitation Data'!G1))),DI7="Yes"),OFFSET('Sanitation Data'!$G$13,0,10*ROW('Sanitation Data'!G1)),IF(AND(ISNUMBER(OFFSET('Sanitation Data'!$G$13,0,10*ROW('Sanitation Data'!G1))),DI7="No",ISNUMBER(OFFSET('Sanitation Data'!$G$13,0,10*ROW('Sanitation Data'!G1)))),CONCATENATE("[",ROUND(OFFSET('Sanitation Data'!$G$13,0,10*ROW('Sanitation Data'!G1)),0),"]"),IF(AND(ISNUMBER(OFFSET('Sanitation Data'!$G$13,0,10*ROW('Sanitation Data'!G1))),DI7="",ISNUMBER(OFFSET('Sanitation Data'!$G$13,0,10*ROW('Sanitation Data'!G1)))),OFFSET('Sanitation Data'!$G$13,0,10*ROW('Sanitation Data'!G1)),NA())))</f>
        <v>#N/A</v>
      </c>
      <c r="AU7" s="253" t="e">
        <f ca="true">+IF(AND(ISNUMBER(OFFSET('Sanitation Data'!$H$5,0,10*ROW('Sanitation Data'!H1))),DJ7="Yes"),100-OFFSET('Sanitation Data'!$H$5,0,10*ROW('Sanitation Data'!H1)),IF(AND(ISNUMBER(OFFSET('Sanitation Data'!$H$5,0,10*ROW('Sanitation Data'!H1))),DJ7="No",ISNUMBER(OFFSET('Sanitation Data'!$H$5,0,10*ROW('Sanitation Data'!H1)))),CONCATENATE("[",ROUND(100-OFFSET('Sanitation Data'!$H$5,0,10*ROW('Sanitation Data'!H1)),0),"]"),IF(AND(ISNUMBER(OFFSET('Sanitation Data'!$H$5,0,10*ROW('Sanitation Data'!H1))),DJ7="",ISNUMBER(OFFSET('Sanitation Data'!$H$5,0,10*ROW('Sanitation Data'!H1)))),100-OFFSET('Sanitation Data'!$H$5,0,10*ROW('Sanitation Data'!H1)),NA())))</f>
        <v>#N/A</v>
      </c>
      <c r="AV7" s="253" t="e">
        <f ca="true">+IF(AND(ISNUMBER(OFFSET('Sanitation Data'!$H$7,0,10*ROW('Sanitation Data'!H1))),DK7="Yes"),OFFSET('Sanitation Data'!$H$7,0,10*ROW('Sanitation Data'!H1)),IF(AND(ISNUMBER(OFFSET('Sanitation Data'!$H$7,0,10*ROW('Sanitation Data'!H1))),DK7="No",ISNUMBER(OFFSET('Sanitation Data'!$H$7,0,10*ROW('Sanitation Data'!H1)))),CONCATENATE("[",ROUND(OFFSET('Sanitation Data'!$H$7,0,10*ROW('Sanitation Data'!H1)),0),"]"),IF(AND(ISNUMBER(OFFSET('Sanitation Data'!$H$7,0,10*ROW('Sanitation Data'!H1))),DK7="",ISNUMBER(OFFSET('Sanitation Data'!$H$7,0,10*ROW('Sanitation Data'!H1)))),OFFSET('Sanitation Data'!$H$7,0,10*ROW('Sanitation Data'!H1)),NA())))</f>
        <v>#N/A</v>
      </c>
      <c r="AW7" s="253" t="e">
        <f ca="true">+IF(AND(ISNUMBER(OFFSET('Sanitation Data'!$H$11,0,10*ROW('Sanitation Data'!H1))),DL7="Yes"),OFFSET('Sanitation Data'!$H$11,0,10*ROW('Sanitation Data'!H1)),IF(AND(ISNUMBER(OFFSET('Sanitation Data'!$H$11,0,10*ROW('Sanitation Data'!H1))),DL7="No",ISNUMBER(OFFSET('Sanitation Data'!$H$11,0,10*ROW('Sanitation Data'!H1)))),CONCATENATE("[",ROUND(OFFSET('Sanitation Data'!$H$11,0,10*ROW('Sanitation Data'!H1)),0),"]"),IF(AND(ISNUMBER(OFFSET('Sanitation Data'!$H$11,0,10*ROW('Sanitation Data'!H1))),DL7="",ISNUMBER(OFFSET('Sanitation Data'!$H$11,0,10*ROW('Sanitation Data'!H1)))),OFFSET('Sanitation Data'!$H$11,0,10*ROW('Sanitation Data'!H1)),NA())))</f>
        <v>#N/A</v>
      </c>
      <c r="AX7" s="253" t="e">
        <f ca="true">+IF(AND(ISNUMBER(OFFSET('Sanitation Data'!$H$12,0,10*ROW('Sanitation Data'!H1))),DM7="Yes"),OFFSET('Sanitation Data'!$H$12,0,10*ROW('Sanitation Data'!H1)),IF(AND(ISNUMBER(OFFSET('Sanitation Data'!$H$12,0,10*ROW('Sanitation Data'!H1))),DM7="No",ISNUMBER(OFFSET('Sanitation Data'!$H$12,0,10*ROW('Sanitation Data'!H1)))),CONCATENATE("[",ROUND(OFFSET('Sanitation Data'!$H$12,0,10*ROW('Sanitation Data'!H1)),0),"]"),IF(AND(ISNUMBER(OFFSET('Sanitation Data'!$H$12,0,10*ROW('Sanitation Data'!H1))),DM7="",ISNUMBER(OFFSET('Sanitation Data'!$H$12,0,10*ROW('Sanitation Data'!H1)))),OFFSET('Sanitation Data'!$H$12,0,10*ROW('Sanitation Data'!H1)),NA())))</f>
        <v>#N/A</v>
      </c>
      <c r="AY7" s="253" t="e">
        <f ca="true">+IF(AND(ISNUMBER(OFFSET('Sanitation Data'!$H$13,0,10*ROW('Sanitation Data'!H1))),DN7="Yes"),OFFSET('Sanitation Data'!$H$13,0,10*ROW('Sanitation Data'!H1)),IF(AND(ISNUMBER(OFFSET('Sanitation Data'!$H$13,0,10*ROW('Sanitation Data'!H1))),DN7="No",ISNUMBER(OFFSET('Sanitation Data'!$H$13,0,10*ROW('Sanitation Data'!H1)))),CONCATENATE("[",ROUND(OFFSET('Sanitation Data'!$H$13,0,10*ROW('Sanitation Data'!H1)),0),"]"),IF(AND(ISNUMBER(OFFSET('Sanitation Data'!$H$13,0,10*ROW('Sanitation Data'!H1))),DN7="",ISNUMBER(OFFSET('Sanitation Data'!$H$13,0,10*ROW('Sanitation Data'!H1)))),OFFSET('Sanitation Data'!$H$13,0,10*ROW('Sanitation Data'!H1)),NA())))</f>
        <v>#N/A</v>
      </c>
      <c r="AZ7" s="254" t="e">
        <f ca="true">+IF(AND(ISNUMBER(OFFSET('Hygiene Data'!$C$6,0,10*ROW('Hygiene Data'!C1))),DO7="Yes"),OFFSET('Hygiene Data'!$C$6,0,10*ROW('Hygiene Data'!C1)),IF(AND(ISNUMBER(OFFSET('Hygiene Data'!$C$6,0,10*ROW('Hygiene Data'!C1))),DO7="No",ISNUMBER(OFFSET('Hygiene Data'!$C$6,0,10*ROW('Hygiene Data'!C1)))),CONCATENATE("[",ROUND(OFFSET('Hygiene Data'!$C$6,0,10*ROW('Hygiene Data'!C1)),0),"]"),IF(AND(ISNUMBER(OFFSET('Hygiene Data'!$C$6,0,10*ROW('Hygiene Data'!C1))),DO7="",ISNUMBER(OFFSET('Hygiene Data'!$C$6,0,10*ROW('Hygiene Data'!C1)))),OFFSET('Hygiene Data'!$C$6,0,10*ROW('Hygiene Data'!C1)),NA())))</f>
        <v>#N/A</v>
      </c>
      <c r="BA7" s="254" t="e">
        <f ca="true">+IF(AND(ISNUMBER(OFFSET('Hygiene Data'!$C$8,0,10*ROW('Hygiene Data'!C1))),DP7="Yes"),OFFSET('Hygiene Data'!$C$8,0,10*ROW('Hygiene Data'!C1)),IF(AND(ISNUMBER(OFFSET('Hygiene Data'!$C$8,0,10*ROW('Hygiene Data'!C1))),DP7="No",ISNUMBER(OFFSET('Hygiene Data'!$C$8,0,10*ROW('Hygiene Data'!C1)))),CONCATENATE("[",ROUND(OFFSET('Hygiene Data'!$C$8,0,10*ROW('Hygiene Data'!C1)),0),"]"),IF(AND(ISNUMBER(OFFSET('Hygiene Data'!$C$8,0,10*ROW('Hygiene Data'!C1))),DP7="",ISNUMBER(OFFSET('Hygiene Data'!$C$8,0,10*ROW('Hygiene Data'!C1)))),OFFSET('Hygiene Data'!$C$8,0,10*ROW('Hygiene Data'!C1)),NA())))</f>
        <v>#N/A</v>
      </c>
      <c r="BB7" s="254" t="e">
        <f ca="true">+IF(AND(ISNUMBER(OFFSET('Hygiene Data'!$C$10,0,10*ROW('Hygiene Data'!C1))),DQ7="Yes"),OFFSET('Hygiene Data'!$C$10,0,10*ROW('Hygiene Data'!C1)),IF(AND(ISNUMBER(OFFSET('Hygiene Data'!$C$10,0,10*ROW('Hygiene Data'!C1))),DQ7="No",ISNUMBER(OFFSET('Hygiene Data'!$C$10,0,10*ROW('Hygiene Data'!C1)))),CONCATENATE("[",ROUND(OFFSET('Hygiene Data'!$C$10,0,10*ROW('Hygiene Data'!C1)),0),"]"),IF(AND(ISNUMBER(OFFSET('Hygiene Data'!$C$10,0,10*ROW('Hygiene Data'!C1))),DQ7="",ISNUMBER(OFFSET('Hygiene Data'!$C$10,0,10*ROW('Hygiene Data'!C1)))),OFFSET('Hygiene Data'!$C$10,0,10*ROW('Hygiene Data'!C1)),NA())))</f>
        <v>#N/A</v>
      </c>
      <c r="BC7" s="254" t="e">
        <f ca="true">+IF(AND(ISNUMBER(OFFSET('Hygiene Data'!$D$6,0,10*ROW('Hygiene Data'!D1))),DR7="Yes"),OFFSET('Hygiene Data'!$D$6,0,10*ROW('Hygiene Data'!D1)),IF(AND(ISNUMBER(OFFSET('Hygiene Data'!$D$6,0,10*ROW('Hygiene Data'!D1))),DR7="No",ISNUMBER(OFFSET('Hygiene Data'!$D$6,0,10*ROW('Hygiene Data'!D1)))),CONCATENATE("[",ROUND(OFFSET('Hygiene Data'!$D$6,0,10*ROW('Hygiene Data'!D1)),0),"]"),IF(AND(ISNUMBER(OFFSET('Hygiene Data'!$D$6,0,10*ROW('Hygiene Data'!D1))),DR7="",ISNUMBER(OFFSET('Hygiene Data'!$D$6,0,10*ROW('Hygiene Data'!D1)))),OFFSET('Hygiene Data'!$D$6,0,10*ROW('Hygiene Data'!D1)),NA())))</f>
        <v>#N/A</v>
      </c>
      <c r="BD7" s="254" t="e">
        <f ca="true">+IF(AND(ISNUMBER(OFFSET('Hygiene Data'!$D$8,0,10*ROW('Hygiene Data'!D1))),DS7="Yes"),OFFSET('Hygiene Data'!$D$8,0,10*ROW('Hygiene Data'!D1)),IF(AND(ISNUMBER(OFFSET('Hygiene Data'!$D$8,0,10*ROW('Hygiene Data'!D1))),DS7="No",ISNUMBER(OFFSET('Hygiene Data'!$D$8,0,10*ROW('Hygiene Data'!D1)))),CONCATENATE("[",ROUND(OFFSET('Hygiene Data'!$D$8,0,10*ROW('Hygiene Data'!D1)),0),"]"),IF(AND(ISNUMBER(OFFSET('Hygiene Data'!$D$8,0,10*ROW('Hygiene Data'!D1))),DS7="",ISNUMBER(OFFSET('Hygiene Data'!$D$8,0,10*ROW('Hygiene Data'!D1)))),OFFSET('Hygiene Data'!$D$8,0,10*ROW('Hygiene Data'!D1)),NA())))</f>
        <v>#N/A</v>
      </c>
      <c r="BE7" s="254" t="e">
        <f ca="true">+IF(AND(ISNUMBER(OFFSET('Hygiene Data'!$D$10,0,10*ROW('Hygiene Data'!D1))),DT7="Yes"),OFFSET('Hygiene Data'!$D$10,0,10*ROW('Hygiene Data'!D1)),IF(AND(ISNUMBER(OFFSET('Hygiene Data'!$D$10,0,10*ROW('Hygiene Data'!D1))),DT7="No",ISNUMBER(OFFSET('Hygiene Data'!$D$10,0,10*ROW('Hygiene Data'!D1)))),CONCATENATE("[",ROUND(OFFSET('Hygiene Data'!$D$10,0,10*ROW('Hygiene Data'!D1)),0),"]"),IF(AND(ISNUMBER(OFFSET('Hygiene Data'!$D$10,0,10*ROW('Hygiene Data'!D1))),DT7="",ISNUMBER(OFFSET('Hygiene Data'!$D$10,0,10*ROW('Hygiene Data'!D1)))),OFFSET('Hygiene Data'!$D$10,0,10*ROW('Hygiene Data'!D1)),NA())))</f>
        <v>#N/A</v>
      </c>
      <c r="BF7" s="254" t="e">
        <f ca="true">+IF(AND(ISNUMBER(OFFSET('Hygiene Data'!$E$6,0,10*ROW('Hygiene Data'!E1))),DU7="Yes"),OFFSET('Hygiene Data'!$E$6,0,10*ROW('Hygiene Data'!E1)),IF(AND(ISNUMBER(OFFSET('Hygiene Data'!$E$6,0,10*ROW('Hygiene Data'!E1))),DU7="No",ISNUMBER(OFFSET('Hygiene Data'!$E$6,0,10*ROW('Hygiene Data'!E1)))),CONCATENATE("[",ROUND(OFFSET('Hygiene Data'!$E$6,0,10*ROW('Hygiene Data'!E1)),0),"]"),IF(AND(ISNUMBER(OFFSET('Hygiene Data'!$E$6,0,10*ROW('Hygiene Data'!E1))),DU7="",ISNUMBER(OFFSET('Hygiene Data'!$E$6,0,10*ROW('Hygiene Data'!E1)))),OFFSET('Hygiene Data'!$E$6,0,10*ROW('Hygiene Data'!E1)),NA())))</f>
        <v>#N/A</v>
      </c>
      <c r="BG7" s="254" t="e">
        <f ca="true">+IF(AND(ISNUMBER(OFFSET('Hygiene Data'!$E$8,0,10*ROW('Hygiene Data'!E1))),DV7="Yes"),OFFSET('Hygiene Data'!$E$8,0,10*ROW('Hygiene Data'!E1)),IF(AND(ISNUMBER(OFFSET('Hygiene Data'!$E$8,0,10*ROW('Hygiene Data'!E1))),DV7="No",ISNUMBER(OFFSET('Hygiene Data'!$E$8,0,10*ROW('Hygiene Data'!E1)))),CONCATENATE("[",ROUND(OFFSET('Hygiene Data'!$E$8,0,10*ROW('Hygiene Data'!E1)),0),"]"),IF(AND(ISNUMBER(OFFSET('Hygiene Data'!$E$8,0,10*ROW('Hygiene Data'!E1))),DV7="",ISNUMBER(OFFSET('Hygiene Data'!$E$8,0,10*ROW('Hygiene Data'!E1)))),OFFSET('Hygiene Data'!$E$8,0,10*ROW('Hygiene Data'!E1)),NA())))</f>
        <v>#N/A</v>
      </c>
      <c r="BH7" s="254" t="e">
        <f ca="true">+IF(AND(ISNUMBER(OFFSET('Hygiene Data'!$E$10,0,10*ROW('Hygiene Data'!E1))),DW7="Yes"),OFFSET('Hygiene Data'!$E$10,0,10*ROW('Hygiene Data'!E1)),IF(AND(ISNUMBER(OFFSET('Hygiene Data'!$E$10,0,10*ROW('Hygiene Data'!E1))),DW7="No",ISNUMBER(OFFSET('Hygiene Data'!$E$10,0,10*ROW('Hygiene Data'!E1)))),CONCATENATE("[",ROUND(OFFSET('Hygiene Data'!$E$10,0,10*ROW('Hygiene Data'!E1)),0),"]"),IF(AND(ISNUMBER(OFFSET('Hygiene Data'!$E$10,0,10*ROW('Hygiene Data'!E1))),DW7="",ISNUMBER(OFFSET('Hygiene Data'!$E$10,0,10*ROW('Hygiene Data'!E1)))),OFFSET('Hygiene Data'!$E$10,0,10*ROW('Hygiene Data'!E1)),NA())))</f>
        <v>#N/A</v>
      </c>
      <c r="BI7" s="254" t="e">
        <f ca="true">+IF(AND(ISNUMBER(OFFSET('Hygiene Data'!$F$6,0,10*ROW('Hygiene Data'!F1))),DX7="Yes"),OFFSET('Hygiene Data'!$F$6,0,10*ROW('Hygiene Data'!F1)),IF(AND(ISNUMBER(OFFSET('Hygiene Data'!$F$6,0,10*ROW('Hygiene Data'!F1))),DX7="No",ISNUMBER(OFFSET('Hygiene Data'!$F$6,0,10*ROW('Hygiene Data'!F1)))),CONCATENATE("[",ROUND(OFFSET('Hygiene Data'!$F$6,0,10*ROW('Hygiene Data'!F1)),0),"]"),IF(AND(ISNUMBER(OFFSET('Hygiene Data'!$F$6,0,10*ROW('Hygiene Data'!F1))),DX7="",ISNUMBER(OFFSET('Hygiene Data'!$F$6,0,10*ROW('Hygiene Data'!F1)))),OFFSET('Hygiene Data'!$F$6,0,10*ROW('Hygiene Data'!F1)),NA())))</f>
        <v>#N/A</v>
      </c>
      <c r="BJ7" s="254" t="e">
        <f ca="true">+IF(AND(ISNUMBER(OFFSET('Hygiene Data'!$F$8,0,10*ROW('Hygiene Data'!F1))),DY7="Yes"),OFFSET('Hygiene Data'!$F$8,0,10*ROW('Hygiene Data'!F1)),IF(AND(ISNUMBER(OFFSET('Hygiene Data'!$F$8,0,10*ROW('Hygiene Data'!F1))),DY7="No",ISNUMBER(OFFSET('Hygiene Data'!$F$8,0,10*ROW('Hygiene Data'!F1)))),CONCATENATE("[",ROUND(OFFSET('Hygiene Data'!$F$8,0,10*ROW('Hygiene Data'!F1)),0),"]"),IF(AND(ISNUMBER(OFFSET('Hygiene Data'!$F$8,0,10*ROW('Hygiene Data'!F1))),DY7="",ISNUMBER(OFFSET('Hygiene Data'!$F$8,0,10*ROW('Hygiene Data'!F1)))),OFFSET('Hygiene Data'!$F$8,0,10*ROW('Hygiene Data'!F1)),NA())))</f>
        <v>#N/A</v>
      </c>
      <c r="BK7" s="254" t="e">
        <f ca="true">+IF(AND(ISNUMBER(OFFSET('Hygiene Data'!$F$10,0,10*ROW('Hygiene Data'!F1))),DZ7="Yes"),OFFSET('Hygiene Data'!$F$10,0,10*ROW('Hygiene Data'!F1)),IF(AND(ISNUMBER(OFFSET('Hygiene Data'!$F$10,0,10*ROW('Hygiene Data'!F1))),DZ7="No",ISNUMBER(OFFSET('Hygiene Data'!$F$10,0,10*ROW('Hygiene Data'!F1)))),CONCATENATE("[",ROUND(OFFSET('Hygiene Data'!$F$10,0,10*ROW('Hygiene Data'!F1)),0),"]"),IF(AND(ISNUMBER(OFFSET('Hygiene Data'!$F$10,0,10*ROW('Hygiene Data'!F1))),DZ7="",ISNUMBER(OFFSET('Hygiene Data'!$F$10,0,10*ROW('Hygiene Data'!F1)))),OFFSET('Hygiene Data'!$F$10,0,10*ROW('Hygiene Data'!F1)),NA())))</f>
        <v>#N/A</v>
      </c>
      <c r="BL7" s="254" t="e">
        <f ca="true">+IF(AND(ISNUMBER(OFFSET('Hygiene Data'!$G$6,0,10*ROW('Hygiene Data'!G1))),EA7="Yes"),OFFSET('Hygiene Data'!$G$6,0,10*ROW('Hygiene Data'!G1)),IF(AND(ISNUMBER(OFFSET('Hygiene Data'!$G$6,0,10*ROW('Hygiene Data'!G1))),EA7="No",ISNUMBER(OFFSET('Hygiene Data'!$G$6,0,10*ROW('Hygiene Data'!G1)))),CONCATENATE("[",ROUND(OFFSET('Hygiene Data'!$G$6,0,10*ROW('Hygiene Data'!G1)),0),"]"),IF(AND(ISNUMBER(OFFSET('Hygiene Data'!$G$6,0,10*ROW('Hygiene Data'!G1))),EA7="",ISNUMBER(OFFSET('Hygiene Data'!$G$6,0,10*ROW('Hygiene Data'!G1)))),OFFSET('Hygiene Data'!$G$6,0,10*ROW('Hygiene Data'!G1)),NA())))</f>
        <v>#N/A</v>
      </c>
      <c r="BM7" s="254" t="e">
        <f ca="true">+IF(AND(ISNUMBER(OFFSET('Hygiene Data'!$G$8,0,10*ROW('Hygiene Data'!G1))),EB7="Yes"),OFFSET('Hygiene Data'!$G$8,0,10*ROW('Hygiene Data'!G1)),IF(AND(ISNUMBER(OFFSET('Hygiene Data'!$G$8,0,10*ROW('Hygiene Data'!G1))),EB7="No",ISNUMBER(OFFSET('Hygiene Data'!$G$8,0,10*ROW('Hygiene Data'!G1)))),CONCATENATE("[",ROUND(OFFSET('Hygiene Data'!$G$8,0,10*ROW('Hygiene Data'!G1)),0),"]"),IF(AND(ISNUMBER(OFFSET('Hygiene Data'!$G$8,0,10*ROW('Hygiene Data'!G1))),EB7="",ISNUMBER(OFFSET('Hygiene Data'!$G$8,0,10*ROW('Hygiene Data'!G1)))),OFFSET('Hygiene Data'!$G$8,0,10*ROW('Hygiene Data'!G1)),NA())))</f>
        <v>#N/A</v>
      </c>
      <c r="BN7" s="254" t="e">
        <f ca="true">+IF(AND(ISNUMBER(OFFSET('Hygiene Data'!$G$10,0,10*ROW('Hygiene Data'!G1))),EC7="Yes"),OFFSET('Hygiene Data'!$G$10,0,10*ROW('Hygiene Data'!G1)),IF(AND(ISNUMBER(OFFSET('Hygiene Data'!$G$10,0,10*ROW('Hygiene Data'!G1))),EC7="No",ISNUMBER(OFFSET('Hygiene Data'!$G$10,0,10*ROW('Hygiene Data'!G1)))),CONCATENATE("[",ROUND(OFFSET('Hygiene Data'!$G$10,0,10*ROW('Hygiene Data'!G1)),0),"]"),IF(AND(ISNUMBER(OFFSET('Hygiene Data'!$G$10,0,10*ROW('Hygiene Data'!G1))),EC7="",ISNUMBER(OFFSET('Hygiene Data'!$G$10,0,10*ROW('Hygiene Data'!G1)))),OFFSET('Hygiene Data'!$G$10,0,10*ROW('Hygiene Data'!G1)),NA())))</f>
        <v>#N/A</v>
      </c>
      <c r="BO7" s="254" t="e">
        <f ca="true">+IF(AND(ISNUMBER(OFFSET('Hygiene Data'!$H$6,0,10*ROW('Hygiene Data'!H1))),ED7="Yes"),OFFSET('Hygiene Data'!$H$6,0,10*ROW('Hygiene Data'!H1)),IF(AND(ISNUMBER(OFFSET('Hygiene Data'!$H$6,0,10*ROW('Hygiene Data'!H1))),ED7="No",ISNUMBER(OFFSET('Hygiene Data'!$H$6,0,10*ROW('Hygiene Data'!H1)))),CONCATENATE("[",ROUND(OFFSET('Hygiene Data'!$H$6,0,10*ROW('Hygiene Data'!H1)),0),"]"),IF(AND(ISNUMBER(OFFSET('Hygiene Data'!$H$6,0,10*ROW('Hygiene Data'!H1))),ED7="",ISNUMBER(OFFSET('Hygiene Data'!$H$6,0,10*ROW('Hygiene Data'!H1)))),OFFSET('Hygiene Data'!$H$6,0,10*ROW('Hygiene Data'!H1)),NA())))</f>
        <v>#N/A</v>
      </c>
      <c r="BP7" s="254" t="e">
        <f ca="true">+IF(AND(ISNUMBER(OFFSET('Hygiene Data'!$H$8,0,10*ROW('Hygiene Data'!H1))),EE7="Yes"),OFFSET('Hygiene Data'!$H$8,0,10*ROW('Hygiene Data'!H1)),IF(AND(ISNUMBER(OFFSET('Hygiene Data'!$H$8,0,10*ROW('Hygiene Data'!H1))),EE7="No",ISNUMBER(OFFSET('Hygiene Data'!$H$8,0,10*ROW('Hygiene Data'!H1)))),CONCATENATE("[",ROUND(OFFSET('Hygiene Data'!$H$8,0,10*ROW('Hygiene Data'!H1)),0),"]"),IF(AND(ISNUMBER(OFFSET('Hygiene Data'!$H$8,0,10*ROW('Hygiene Data'!H1))),EE7="",ISNUMBER(OFFSET('Hygiene Data'!$H$8,0,10*ROW('Hygiene Data'!H1)))),OFFSET('Hygiene Data'!$H$8,0,10*ROW('Hygiene Data'!H1)),NA())))</f>
        <v>#N/A</v>
      </c>
      <c r="BQ7" s="254" t="e">
        <f ca="true">+IF(AND(ISNUMBER(OFFSET('Hygiene Data'!$H$10,0,10*ROW('Hygiene Data'!H1))),EF7="Yes"),OFFSET('Hygiene Data'!$H$10,0,10*ROW('Hygiene Data'!H1)),IF(AND(ISNUMBER(OFFSET('Hygiene Data'!$H$10,0,10*ROW('Hygiene Data'!H1))),EF7="No",ISNUMBER(OFFSET('Hygiene Data'!$H$10,0,10*ROW('Hygiene Data'!H1)))),CONCATENATE("[",ROUND(OFFSET('Hygiene Data'!$H$10,0,10*ROW('Hygiene Data'!H1)),0),"]"),IF(AND(ISNUMBER(OFFSET('Hygiene Data'!$H$10,0,10*ROW('Hygiene Data'!H1))),EF7="",ISNUMBER(OFFSET('Hygiene Data'!$H$10,0,10*ROW('Hygiene Data'!H1)))),OFFSET('Hygiene Data'!$H$10,0,10*ROW('Hygiene Data'!H1)),NA())))</f>
        <v>#N/A</v>
      </c>
      <c r="BS7" s="36" t="str">
        <f ca="true">+IF(OFFSET('Water Data'!$C$28,0,10*ROW('Water Data'!C1))="","",OFFSET('Water Data'!$C$28,0,10*ROW('Water Data'!C1)))</f>
        <v/>
      </c>
      <c r="BT7" s="36" t="str">
        <f ca="true">+IF(OFFSET('Water Data'!$C$29,0,10*ROW('Water Data'!C1))="","",OFFSET('Water Data'!$C$29,0,10*ROW('Water Data'!C1)))</f>
        <v>Yes</v>
      </c>
      <c r="BU7" s="36" t="str">
        <f ca="true">+IF(OFFSET('Water Data'!$C$30,0,10*ROW('Water Data'!C1))="","",OFFSET('Water Data'!$C$30,0,10*ROW('Water Data'!C1)))</f>
        <v>Yes</v>
      </c>
      <c r="BV7" s="36" t="str">
        <f ca="true">+IF(OFFSET('Water Data'!$D$28,0,10*ROW('Water Data'!D1))="","",OFFSET('Water Data'!$D$28,0,10*ROW('Water Data'!D1)))</f>
        <v/>
      </c>
      <c r="BW7" s="36" t="str">
        <f ca="true">+IF(OFFSET('Water Data'!$D$29,0,10*ROW('Water Data'!D1))="","",OFFSET('Water Data'!$D$29,0,10*ROW('Water Data'!D1)))</f>
        <v/>
      </c>
      <c r="BX7" s="36" t="str">
        <f ca="true">+IF(OFFSET('Water Data'!$D$30,0,10*ROW('Water Data'!D1))="","",OFFSET('Water Data'!$D$30,0,10*ROW('Water Data'!D1)))</f>
        <v/>
      </c>
      <c r="BY7" s="36" t="str">
        <f ca="true">+IF(OFFSET('Water Data'!$E$28,0,10*ROW('Water Data'!E1))="","",OFFSET('Water Data'!$E$28,0,10*ROW('Water Data'!E1)))</f>
        <v/>
      </c>
      <c r="BZ7" s="36" t="str">
        <f ca="true">+IF(OFFSET('Water Data'!$E$29,0,10*ROW('Water Data'!E1))="","",OFFSET('Water Data'!$E$29,0,10*ROW('Water Data'!E1)))</f>
        <v/>
      </c>
      <c r="CA7" s="36" t="str">
        <f ca="true">+IF(OFFSET('Water Data'!$E$30,0,10*ROW('Water Data'!E1))="","",OFFSET('Water Data'!$E$30,0,10*ROW('Water Data'!E1)))</f>
        <v/>
      </c>
      <c r="CB7" s="36" t="str">
        <f ca="true">+IF(OFFSET('Water Data'!$F$28,0,10*ROW('Water Data'!F1))="","",OFFSET('Water Data'!$F$28,0,10*ROW('Water Data'!F1)))</f>
        <v/>
      </c>
      <c r="CC7" s="36" t="str">
        <f ca="true">+IF(OFFSET('Water Data'!$F$29,0,10*ROW('Water Data'!F1))="","",OFFSET('Water Data'!$F$29,0,10*ROW('Water Data'!F1)))</f>
        <v/>
      </c>
      <c r="CD7" s="36" t="str">
        <f ca="true">+IF(OFFSET('Water Data'!$F$30,0,10*ROW('Water Data'!F1))="","",OFFSET('Water Data'!$F$30,0,10*ROW('Water Data'!F1)))</f>
        <v/>
      </c>
      <c r="CE7" s="36" t="str">
        <f ca="true">+IF(OFFSET('Water Data'!$G$28,0,10*ROW('Water Data'!G1))="","",OFFSET('Water Data'!$G$28,0,10*ROW('Water Data'!G1)))</f>
        <v/>
      </c>
      <c r="CF7" s="36" t="str">
        <f ca="true">+IF(OFFSET('Water Data'!$G$29,0,10*ROW('Water Data'!G1))="","",OFFSET('Water Data'!$G$29,0,10*ROW('Water Data'!G1)))</f>
        <v/>
      </c>
      <c r="CG7" s="36" t="str">
        <f ca="true">+IF(OFFSET('Water Data'!$G$30,0,10*ROW('Water Data'!G1))="","",OFFSET('Water Data'!$G$30,0,10*ROW('Water Data'!G1)))</f>
        <v/>
      </c>
      <c r="CH7" s="36" t="str">
        <f ca="true">+IF(OFFSET('Water Data'!$H$28,0,10*ROW('Water Data'!H1))="","",OFFSET('Water Data'!$H$28,0,10*ROW('Water Data'!H1)))</f>
        <v/>
      </c>
      <c r="CI7" s="36" t="str">
        <f ca="true">+IF(OFFSET('Water Data'!$H$29,0,10*ROW('Water Data'!H1))="","",OFFSET('Water Data'!$H$29,0,10*ROW('Water Data'!H1)))</f>
        <v/>
      </c>
      <c r="CJ7" s="36" t="str">
        <f ca="true">+IF(OFFSET('Water Data'!$H$30,0,10*ROW('Water Data'!H1))="","",OFFSET('Water Data'!$H$30,0,10*ROW('Water Data'!H1)))</f>
        <v/>
      </c>
      <c r="CK7" s="36" t="str">
        <f ca="true">+IF(OFFSET('Sanitation Data'!$C$29,0,10*ROW('Sanitation Data'!C1))="","",OFFSET('Sanitation Data'!$C$29,0,10*ROW('Sanitation Data'!C1)))</f>
        <v/>
      </c>
      <c r="CL7" s="36" t="str">
        <f ca="true">+IF(OFFSET('Sanitation Data'!$C$30,0,10*ROW('Sanitation Data'!C1))="","",OFFSET('Sanitation Data'!$C$30,0,10*ROW('Sanitation Data'!C1)))</f>
        <v/>
      </c>
      <c r="CM7" s="36" t="str">
        <f ca="true">+IF(OFFSET('Sanitation Data'!$C$31,0,10*ROW('Sanitation Data'!C1))="","",OFFSET('Sanitation Data'!$C$31,0,10*ROW('Sanitation Data'!C1)))</f>
        <v/>
      </c>
      <c r="CN7" s="36" t="str">
        <f ca="true">+IF(OFFSET('Sanitation Data'!$C$32,0,10*ROW('Sanitation Data'!C1))="","",OFFSET('Sanitation Data'!$C$32,0,10*ROW('Sanitation Data'!C1)))</f>
        <v/>
      </c>
      <c r="CO7" s="36" t="str">
        <f ca="true">+IF(OFFSET('Sanitation Data'!$C$33,0,10*ROW('Sanitation Data'!C1))="","",OFFSET('Sanitation Data'!$C$33,0,10*ROW('Sanitation Data'!C1)))</f>
        <v/>
      </c>
      <c r="CP7" s="36" t="str">
        <f ca="true">+IF(OFFSET('Sanitation Data'!$D$29,0,10*ROW('Sanitation Data'!D1))="","",OFFSET('Sanitation Data'!$D$29,0,10*ROW('Sanitation Data'!D1)))</f>
        <v/>
      </c>
      <c r="CQ7" s="36" t="str">
        <f ca="true">+IF(OFFSET('Sanitation Data'!$D$30,0,10*ROW('Sanitation Data'!D1))="","",OFFSET('Sanitation Data'!$D$30,0,10*ROW('Sanitation Data'!D1)))</f>
        <v/>
      </c>
      <c r="CR7" s="36" t="str">
        <f ca="true">+IF(OFFSET('Sanitation Data'!$D$31,0,10*ROW('Sanitation Data'!D1))="","",OFFSET('Sanitation Data'!$D$31,0,10*ROW('Sanitation Data'!D1)))</f>
        <v/>
      </c>
      <c r="CS7" s="36" t="str">
        <f ca="true">+IF(OFFSET('Sanitation Data'!$D$32,0,10*ROW('Sanitation Data'!D1))="","",OFFSET('Sanitation Data'!$D$32,0,10*ROW('Sanitation Data'!D1)))</f>
        <v/>
      </c>
      <c r="CT7" s="36" t="str">
        <f ca="true">+IF(OFFSET('Sanitation Data'!$D$33,0,10*ROW('Sanitation Data'!D1))="","",OFFSET('Sanitation Data'!$D$33,0,10*ROW('Sanitation Data'!D1)))</f>
        <v/>
      </c>
      <c r="CU7" s="36" t="str">
        <f ca="true">+IF(OFFSET('Sanitation Data'!$E$29,0,10*ROW('Sanitation Data'!E1))="","",OFFSET('Sanitation Data'!$E$29,0,10*ROW('Sanitation Data'!E1)))</f>
        <v/>
      </c>
      <c r="CV7" s="36" t="str">
        <f ca="true">+IF(OFFSET('Sanitation Data'!$E$30,0,10*ROW('Sanitation Data'!E1))="","",OFFSET('Sanitation Data'!$E$30,0,10*ROW('Sanitation Data'!E1)))</f>
        <v/>
      </c>
      <c r="CW7" s="36" t="str">
        <f ca="true">+IF(OFFSET('Sanitation Data'!$E$31,0,10*ROW('Sanitation Data'!E1))="","",OFFSET('Sanitation Data'!$E$31,0,10*ROW('Sanitation Data'!E1)))</f>
        <v/>
      </c>
      <c r="CX7" s="36" t="str">
        <f ca="true">+IF(OFFSET('Sanitation Data'!$E$32,0,10*ROW('Sanitation Data'!E1))="","",OFFSET('Sanitation Data'!$E$32,0,10*ROW('Sanitation Data'!E1)))</f>
        <v/>
      </c>
      <c r="CY7" s="36" t="str">
        <f ca="true">+IF(OFFSET('Sanitation Data'!$E$33,0,10*ROW('Sanitation Data'!E1))="","",OFFSET('Sanitation Data'!$E$33,0,10*ROW('Sanitation Data'!E1)))</f>
        <v/>
      </c>
      <c r="CZ7" s="36" t="str">
        <f ca="true">+IF(OFFSET('Sanitation Data'!$F$29,0,10*ROW('Sanitation Data'!F1))="","",OFFSET('Sanitation Data'!$F$29,0,10*ROW('Sanitation Data'!F1)))</f>
        <v/>
      </c>
      <c r="DA7" s="36" t="str">
        <f ca="true">+IF(OFFSET('Sanitation Data'!$F$30,0,10*ROW('Sanitation Data'!F1))="","",OFFSET('Sanitation Data'!$F$30,0,10*ROW('Sanitation Data'!F1)))</f>
        <v/>
      </c>
      <c r="DB7" s="36" t="str">
        <f ca="true">+IF(OFFSET('Sanitation Data'!$F$31,0,10*ROW('Sanitation Data'!F1))="","",OFFSET('Sanitation Data'!$F$31,0,10*ROW('Sanitation Data'!F1)))</f>
        <v/>
      </c>
      <c r="DC7" s="36" t="str">
        <f ca="true">+IF(OFFSET('Sanitation Data'!$F$32,0,10*ROW('Sanitation Data'!F1))="","",OFFSET('Sanitation Data'!$F$32,0,10*ROW('Sanitation Data'!F1)))</f>
        <v/>
      </c>
      <c r="DD7" s="36" t="str">
        <f ca="true">+IF(OFFSET('Sanitation Data'!$F$33,0,10*ROW('Sanitation Data'!F1))="","",OFFSET('Sanitation Data'!$F$33,0,10*ROW('Sanitation Data'!F1)))</f>
        <v/>
      </c>
      <c r="DE7" s="36" t="str">
        <f ca="true">+IF(OFFSET('Sanitation Data'!$G$29,0,10*ROW('Sanitation Data'!G1))="","",OFFSET('Sanitation Data'!$G$29,0,10*ROW('Sanitation Data'!G1)))</f>
        <v/>
      </c>
      <c r="DF7" s="36" t="str">
        <f ca="true">+IF(OFFSET('Sanitation Data'!$G$30,0,10*ROW('Sanitation Data'!G1))="","",OFFSET('Sanitation Data'!$G$30,0,10*ROW('Sanitation Data'!G1)))</f>
        <v/>
      </c>
      <c r="DG7" s="36" t="str">
        <f ca="true">+IF(OFFSET('Sanitation Data'!$G$31,0,10*ROW('Sanitation Data'!G1))="","",OFFSET('Sanitation Data'!$G$31,0,10*ROW('Sanitation Data'!G1)))</f>
        <v/>
      </c>
      <c r="DH7" s="36" t="str">
        <f ca="true">+IF(OFFSET('Sanitation Data'!$G$32,0,10*ROW('Sanitation Data'!G1))="","",OFFSET('Sanitation Data'!$G$32,0,10*ROW('Sanitation Data'!G1)))</f>
        <v/>
      </c>
      <c r="DI7" s="36" t="str">
        <f ca="true">+IF(OFFSET('Sanitation Data'!$G$33,0,10*ROW('Sanitation Data'!G1))="","",OFFSET('Sanitation Data'!$G$33,0,10*ROW('Sanitation Data'!G1)))</f>
        <v/>
      </c>
      <c r="DJ7" s="36" t="str">
        <f ca="true">+IF(OFFSET('Sanitation Data'!$H$29,0,10*ROW('Sanitation Data'!H1))="","",OFFSET('Sanitation Data'!$H$29,0,10*ROW('Sanitation Data'!H1)))</f>
        <v/>
      </c>
      <c r="DK7" s="36" t="str">
        <f ca="true">+IF(OFFSET('Sanitation Data'!$H$30,0,10*ROW('Sanitation Data'!H1))="","",OFFSET('Sanitation Data'!$H$30,0,10*ROW('Sanitation Data'!H1)))</f>
        <v/>
      </c>
      <c r="DL7" s="36" t="str">
        <f ca="true">+IF(OFFSET('Sanitation Data'!$H$31,0,10*ROW('Sanitation Data'!H1))="","",OFFSET('Sanitation Data'!$H$31,0,10*ROW('Sanitation Data'!H1)))</f>
        <v/>
      </c>
      <c r="DM7" s="36" t="str">
        <f ca="true">+IF(OFFSET('Sanitation Data'!$H$32,0,10*ROW('Sanitation Data'!H1))="","",OFFSET('Sanitation Data'!$H$32,0,10*ROW('Sanitation Data'!H1)))</f>
        <v/>
      </c>
      <c r="DN7" s="36" t="str">
        <f ca="true">+IF(OFFSET('Sanitation Data'!$H$33,0,10*ROW('Sanitation Data'!H1))="","",OFFSET('Sanitation Data'!$H$33,0,10*ROW('Sanitation Data'!H1)))</f>
        <v/>
      </c>
      <c r="DO7" s="36" t="str">
        <f ca="true">+IF(OFFSET('Hygiene Data'!$C$12,0,10*ROW('Hygiene Data'!C1))="","",OFFSET('Hygiene Data'!$C$12,0,10*ROW('Hygiene Data'!C1)))</f>
        <v/>
      </c>
      <c r="DP7" s="36" t="str">
        <f ca="true">+IF(OFFSET('Hygiene Data'!$C$13,0,10*ROW('Hygiene Data'!C1))="","",OFFSET('Hygiene Data'!$C$13,0,10*ROW('Hygiene Data'!C1)))</f>
        <v/>
      </c>
      <c r="DQ7" s="36" t="str">
        <f ca="true">+IF(OFFSET('Hygiene Data'!$C$14,0,10*ROW('Hygiene Data'!C1))="","",OFFSET('Hygiene Data'!$C$14,0,10*ROW('Hygiene Data'!C1)))</f>
        <v/>
      </c>
      <c r="DR7" s="36" t="str">
        <f ca="true">+IF(OFFSET('Hygiene Data'!$D$12,0,10*ROW('Hygiene Data'!D1))="","",OFFSET('Hygiene Data'!$D$12,0,10*ROW('Hygiene Data'!D1)))</f>
        <v/>
      </c>
      <c r="DS7" s="36" t="str">
        <f ca="true">+IF(OFFSET('Hygiene Data'!$D$13,0,10*ROW('Hygiene Data'!D1))="","",OFFSET('Hygiene Data'!$D$13,0,10*ROW('Hygiene Data'!D1)))</f>
        <v/>
      </c>
      <c r="DT7" s="36" t="str">
        <f ca="true">+IF(OFFSET('Hygiene Data'!$D$14,0,10*ROW('Hygiene Data'!D1))="","",OFFSET('Hygiene Data'!$D$14,0,10*ROW('Hygiene Data'!D1)))</f>
        <v/>
      </c>
      <c r="DU7" s="36" t="str">
        <f ca="true">+IF(OFFSET('Hygiene Data'!$E$12,0,10*ROW('Hygiene Data'!E1))="","",OFFSET('Hygiene Data'!$E$12,0,10*ROW('Hygiene Data'!E1)))</f>
        <v/>
      </c>
      <c r="DV7" s="36" t="str">
        <f ca="true">+IF(OFFSET('Hygiene Data'!$E$13,0,10*ROW('Hygiene Data'!E1))="","",OFFSET('Hygiene Data'!$E$13,0,10*ROW('Hygiene Data'!E1)))</f>
        <v/>
      </c>
      <c r="DW7" s="36" t="str">
        <f ca="true">+IF(OFFSET('Hygiene Data'!$E$14,0,10*ROW('Hygiene Data'!E1))="","",OFFSET('Hygiene Data'!$E$14,0,10*ROW('Hygiene Data'!E1)))</f>
        <v/>
      </c>
      <c r="DX7" s="36" t="str">
        <f ca="true">+IF(OFFSET('Hygiene Data'!$F$12,0,10*ROW('Hygiene Data'!F1))="","",OFFSET('Hygiene Data'!$F$12,0,10*ROW('Hygiene Data'!F1)))</f>
        <v/>
      </c>
      <c r="DY7" s="36" t="str">
        <f ca="true">+IF(OFFSET('Hygiene Data'!$F$13,0,10*ROW('Hygiene Data'!F1))="","",OFFSET('Hygiene Data'!$F$13,0,10*ROW('Hygiene Data'!F1)))</f>
        <v/>
      </c>
      <c r="DZ7" s="36" t="str">
        <f ca="true">+IF(OFFSET('Hygiene Data'!$F$14,0,10*ROW('Hygiene Data'!F1))="","",OFFSET('Hygiene Data'!$F$14,0,10*ROW('Hygiene Data'!F1)))</f>
        <v/>
      </c>
      <c r="EA7" s="36" t="str">
        <f ca="true">+IF(OFFSET('Hygiene Data'!$G$12,0,10*ROW('Hygiene Data'!G1))="","",OFFSET('Hygiene Data'!$G$12,0,10*ROW('Hygiene Data'!G1)))</f>
        <v/>
      </c>
      <c r="EB7" s="36" t="str">
        <f ca="true">+IF(OFFSET('Hygiene Data'!$G$13,0,10*ROW('Hygiene Data'!G1))="","",OFFSET('Hygiene Data'!$G$13,0,10*ROW('Hygiene Data'!G1)))</f>
        <v/>
      </c>
      <c r="EC7" s="36" t="str">
        <f ca="true">+IF(OFFSET('Hygiene Data'!$G$14,0,10*ROW('Hygiene Data'!G1))="","",OFFSET('Hygiene Data'!$G$14,0,10*ROW('Hygiene Data'!G1)))</f>
        <v/>
      </c>
      <c r="ED7" s="36" t="str">
        <f ca="true">+IF(OFFSET('Hygiene Data'!$H$12,0,10*ROW('Hygiene Data'!H1))="","",OFFSET('Hygiene Data'!$H$12,0,10*ROW('Hygiene Data'!H1)))</f>
        <v/>
      </c>
      <c r="EE7" s="36" t="str">
        <f ca="true">+IF(OFFSET('Hygiene Data'!$H$13,0,10*ROW('Hygiene Data'!H1))="","",OFFSET('Hygiene Data'!$H$13,0,10*ROW('Hygiene Data'!H1)))</f>
        <v/>
      </c>
      <c r="EF7" s="36" t="str">
        <f ca="true">+IF(OFFSET('Hygiene Data'!$H$14,0,10*ROW('Hygiene Data'!H1))="","",OFFSET('Hygiene Data'!$H$14,0,10*ROW('Hygiene Data'!H1)))</f>
        <v/>
      </c>
    </row>
    <row r="8" x14ac:dyDescent="0.2">
      <c r="A8" s="59" t="str">
        <f ca="true">+IF(OFFSET('Water Data'!$B$1,0,10*ROW('Water Data'!B2))="","",OFFSET('Water Data'!$B$1,0,10*ROW('Water Data'!B2)))</f>
        <v>SUR10</v>
      </c>
      <c r="B8" s="59" t="str">
        <f ca="true">+IF(OFFSET('Water Data'!$A$3,0,10*ROW('Water Data'!A2))="","",OFFSET('Water Data'!$A$3,0,10*ROW('Water Data'!A2)))</f>
        <v>Survey</v>
      </c>
      <c r="C8" s="59">
        <f ca="true">+IF(OFFSET('Water Data'!$C$3,0,10*ROW('Water Data'!C2))="","",OFFSET('Water Data'!$C$3,0,10*ROW('Water Data'!C2)))</f>
        <v>2010</v>
      </c>
      <c r="D8" s="252">
        <f ca="true">+IF(AND(ISNUMBER(OFFSET('Water Data'!$C$5,0,10*ROW('Water Data'!C2))),BS8="Yes"),100-OFFSET('Water Data'!$C$5,0,10*ROW('Water Data'!C2)),IF(AND(ISNUMBER(OFFSET('Water Data'!$C$5,0,10*ROW('Water Data'!C2))),BS8="No",ISNUMBER(OFFSET('Water Data'!$C$5,0,10*ROW('Water Data'!C2)))),CONCATENATE("[",ROUND(100-OFFSET('Water Data'!$C$5,0,10*ROW('Water Data'!C2)),0),"]"),IF(AND(ISNUMBER(OFFSET('Water Data'!$C$5,0,10*ROW('Water Data'!C2))),BS8="",ISNUMBER(OFFSET('Water Data'!$C$5,0,10*ROW('Water Data'!C2)))),100-OFFSET('Water Data'!$C$5,0,10*ROW('Water Data'!C2)),NA())))</f>
        <v>94</v>
      </c>
      <c r="E8" s="252" t="str">
        <f ca="true">+IF(AND(ISNUMBER(OFFSET('Water Data'!$C$7,0,10*ROW('Water Data'!D2))),BT8="Yes"),OFFSET('Water Data'!$C$7,0,10*ROW('Water Data'!C2)),IF(AND(ISNUMBER(OFFSET('Water Data'!$C$7,0,10*ROW('Water Data'!C2))),BT8="No",ISNUMBER(OFFSET('Water Data'!$C$7,0,10*ROW('Water Data'!C2)))),CONCATENATE("[",ROUND(OFFSET('Water Data'!$C$7,0,10*ROW('Water Data'!C2)),0),"]"),IF(AND(ISNUMBER(OFFSET('Water Data'!$C$7,0,10*ROW('Water Data'!C2))),BT8="",ISNUMBER(OFFSET('Water Data'!$C$7,0,10*ROW('Water Data'!C2)))),OFFSET('Water Data'!$C$7,0,10*ROW('Water Data'!C2)),NA())))</f>
        <v>[62]</v>
      </c>
      <c r="F8" s="252" t="e">
        <f ca="true">+IF(AND(ISNUMBER(OFFSET('Water Data'!$C$10,0,10*ROW('Water Data'!C2))),BU8="Yes"),OFFSET('Water Data'!$C$10,0,10*ROW('Water Data'!C2)),IF(AND(ISNUMBER(OFFSET('Water Data'!$C$10,0,10*ROW('Water Data'!C2))),BU8="No",ISNUMBER(OFFSET('Water Data'!$C$10,0,10*ROW('Water Data'!C2)))),CONCATENATE("[",ROUND(OFFSET('Water Data'!$C$10,0,10*ROW('Water Data'!C2)),0),"]"),IF(AND(ISNUMBER(OFFSET('Water Data'!$C$10,0,10*ROW('Water Data'!C2))),BU8="",ISNUMBER(OFFSET('Water Data'!$C$10,0,10*ROW('Water Data'!C2)))),OFFSET('Water Data'!$C$10,0,10*ROW('Water Data'!C2)),NA())))</f>
        <v>#N/A</v>
      </c>
      <c r="G8" s="252">
        <f ca="true">+IF(AND(ISNUMBER(OFFSET('Water Data'!$D$5,0,10*ROW('Water Data'!D2))),BV8="Yes"),100-OFFSET('Water Data'!$D$5,0,10*ROW('Water Data'!D2)),IF(AND(ISNUMBER(OFFSET('Water Data'!$D$5,0,10*ROW('Water Data'!D2))),BV8="No",ISNUMBER(OFFSET('Water Data'!$D$5,0,10*ROW('Water Data'!D2)))),CONCATENATE("[",ROUND(100-OFFSET('Water Data'!$D$5,0,10*ROW('Water Data'!D2)),0),"]"),IF(AND(ISNUMBER(OFFSET('Water Data'!$D$5,0,10*ROW('Water Data'!D2))),BV8="",ISNUMBER(OFFSET('Water Data'!$D$5,0,10*ROW('Water Data'!D2)))),100-OFFSET('Water Data'!$D$5,0,10*ROW('Water Data'!D2)),NA())))</f>
        <v>98.734177215189874</v>
      </c>
      <c r="H8" s="252" t="e">
        <f ca="true">+IF(AND(ISNUMBER(OFFSET('Water Data'!$D$7,0,10*ROW('Water Data'!D2))),BW8="Yes"),OFFSET('Water Data'!$D$7,0,10*ROW('Water Data'!D2)),IF(AND(ISNUMBER(OFFSET('Water Data'!$D$7,0,10*ROW('Water Data'!D2))),BW8="No",ISNUMBER(OFFSET('Water Data'!$D$7,0,10*ROW('Water Data'!D2)))),CONCATENATE("[",ROUND(OFFSET('Water Data'!$C$7,0,10*ROW('Water Data'!D2)),0),"]"),IF(AND(ISNUMBER(OFFSET('Water Data'!$D$7,0,10*ROW('Water Data'!D2))),BW8="",ISNUMBER(OFFSET('Water Data'!$D$7,0,10*ROW('Water Data'!D2)))),OFFSET('Water Data'!$D$7,0,10*ROW('Water Data'!D2)),NA())))</f>
        <v>#N/A</v>
      </c>
      <c r="I8" s="252" t="e">
        <f ca="true">+IF(AND(ISNUMBER(OFFSET('Water Data'!$D$10,0,10*ROW('Water Data'!D2))),BX8="Yes"),OFFSET('Water Data'!$D$10,0,10*ROW('Water Data'!D2)),IF(AND(ISNUMBER(OFFSET('Water Data'!$D$10,0,10*ROW('Water Data'!D2))),BX8="No",ISNUMBER(OFFSET('Water Data'!$D$10,0,10*ROW('Water Data'!D2)))),CONCATENATE("[",ROUND(OFFSET('Water Data'!$D$10,0,10*ROW('Water Data'!D2)),0),"]"),IF(AND(ISNUMBER(OFFSET('Water Data'!$D$10,0,10*ROW('Water Data'!D2))),BX8="",ISNUMBER(OFFSET('Water Data'!$D$10,0,10*ROW('Water Data'!D2)))),OFFSET('Water Data'!$D$10,0,10*ROW('Water Data'!D2)),NA())))</f>
        <v>#N/A</v>
      </c>
      <c r="J8" s="252">
        <f ca="true">+IF(AND(ISNUMBER(OFFSET('Water Data'!$E$5,0,10*ROW('Water Data'!E2))),BY8="Yes"),100-OFFSET('Water Data'!$E$5,0,10*ROW('Water Data'!E2)),IF(AND(ISNUMBER(OFFSET('Water Data'!$E$5,0,10*ROW('Water Data'!E2))),BY8="No",ISNUMBER(OFFSET('Water Data'!$E$5,0,10*ROW('Water Data'!E2)))),CONCATENATE("[",ROUND(100-OFFSET('Water Data'!$E$5,0,10*ROW('Water Data'!E2)),0),"]"),IF(AND(ISNUMBER(OFFSET('Water Data'!$E$5,0,10*ROW('Water Data'!E2))),BY8="",ISNUMBER(OFFSET('Water Data'!$E$5,0,10*ROW('Water Data'!E2)))),100-OFFSET('Water Data'!$E$5,0,10*ROW('Water Data'!E2)),NA())))</f>
        <v>91.404011461318049</v>
      </c>
      <c r="K8" s="252" t="e">
        <f ca="true">+IF(AND(ISNUMBER(OFFSET('Water Data'!$E$7,0,10*ROW('Water Data'!E2))),BZ8="Yes"),OFFSET('Water Data'!$E$7,0,10*ROW('Water Data'!E2)),IF(AND(ISNUMBER(OFFSET('Water Data'!$E$7,0,10*ROW('Water Data'!E2))),BZ8="No",ISNUMBER(OFFSET('Water Data'!$E$7,0,10*ROW('Water Data'!E2)))),CONCATENATE("[",ROUND(OFFSET('Water Data'!$E$7,0,10*ROW('Water Data'!E2)),0),"]"),IF(AND(ISNUMBER(OFFSET('Water Data'!$E$7,0,10*ROW('Water Data'!E2))),BZ8="",ISNUMBER(OFFSET('Water Data'!$E$7,0,10*ROW('Water Data'!E2)))),OFFSET('Water Data'!$E$7,0,10*ROW('Water Data'!E2)),NA())))</f>
        <v>#N/A</v>
      </c>
      <c r="L8" s="252" t="e">
        <f ca="true">+IF(AND(ISNUMBER(OFFSET('Water Data'!$E$10,0,10*ROW('Water Data'!E2))),CA8="Yes"),OFFSET('Water Data'!$E$10,0,10*ROW('Water Data'!E2)),IF(AND(ISNUMBER(OFFSET('Water Data'!$E$10,0,10*ROW('Water Data'!E2))),CA8="No",ISNUMBER(OFFSET('Water Data'!$E$10,0,10*ROW('Water Data'!E2)))),CONCATENATE("[",ROUND(OFFSET('Water Data'!$E$10,0,10*ROW('Water Data'!E2)),0),"]"),IF(AND(ISNUMBER(OFFSET('Water Data'!$E$10,0,10*ROW('Water Data'!E2))),CA8="",ISNUMBER(OFFSET('Water Data'!$E$10,0,10*ROW('Water Data'!E2)))),OFFSET('Water Data'!$E$10,0,10*ROW('Water Data'!E2)),NA())))</f>
        <v>#N/A</v>
      </c>
      <c r="M8" s="252" t="e">
        <f ca="true">+IF(AND(ISNUMBER(OFFSET('Water Data'!$F$5,0,10*ROW('Water Data'!F2))),CB8="Yes"),100-OFFSET('Water Data'!$F$5,0,10*ROW('Water Data'!F2)),IF(AND(ISNUMBER(OFFSET('Water Data'!$F$5,0,10*ROW('Water Data'!F2))),CB8="No",ISNUMBER(OFFSET('Water Data'!$F$5,0,10*ROW('Water Data'!F2)))),CONCATENATE("[",ROUND(100-OFFSET('Water Data'!$F$5,0,10*ROW('Water Data'!F2)),0),"]"),IF(AND(ISNUMBER(OFFSET('Water Data'!$F$5,0,10*ROW('Water Data'!F2))),CB8="",ISNUMBER(OFFSET('Water Data'!$F$5,0,10*ROW('Water Data'!F2)))),100-OFFSET('Water Data'!$F$5,0,10*ROW('Water Data'!F2)),NA())))</f>
        <v>#N/A</v>
      </c>
      <c r="N8" s="252" t="e">
        <f ca="true">+IF(AND(ISNUMBER(OFFSET('Water Data'!$F$7,0,10*ROW('Water Data'!F2))),CC8="Yes"),OFFSET('Water Data'!$F$7,0,10*ROW('Water Data'!F2)),IF(AND(ISNUMBER(OFFSET('Water Data'!$F$7,0,10*ROW('Water Data'!F2))),CC8="No",ISNUMBER(OFFSET('Water Data'!$F$7,0,10*ROW('Water Data'!F2)))),CONCATENATE("[",ROUND(OFFSET('Water Data'!$F$7,0,10*ROW('Water Data'!F2)),0),"]"),IF(AND(ISNUMBER(OFFSET('Water Data'!$F$7,0,10*ROW('Water Data'!F2))),CC8="",ISNUMBER(OFFSET('Water Data'!$F$7,0,10*ROW('Water Data'!F2)))),OFFSET('Water Data'!$F$7,0,10*ROW('Water Data'!F2)),NA())))</f>
        <v>#N/A</v>
      </c>
      <c r="O8" s="252" t="e">
        <f ca="true">+IF(AND(ISNUMBER(OFFSET('Water Data'!$F$10,0,10*ROW('Water Data'!F2))),CD8="Yes"),OFFSET('Water Data'!$F$10,0,10*ROW('Water Data'!F2)),IF(AND(ISNUMBER(OFFSET('Water Data'!$F$10,0,10*ROW('Water Data'!F2))),CD8="No",ISNUMBER(OFFSET('Water Data'!$F$10,0,10*ROW('Water Data'!F2)))),CONCATENATE("[",ROUND(OFFSET('Water Data'!$F$10,0,10*ROW('Water Data'!F2)),0),"]"),IF(AND(ISNUMBER(OFFSET('Water Data'!$F$10,0,10*ROW('Water Data'!F2))),CD8="",ISNUMBER(OFFSET('Water Data'!$F$10,0,10*ROW('Water Data'!F2)))),OFFSET('Water Data'!$F$10,0,10*ROW('Water Data'!F2)),NA())))</f>
        <v>#N/A</v>
      </c>
      <c r="P8" s="252">
        <f ca="true">+IF(AND(ISNUMBER(OFFSET('Water Data'!$G$5,0,10*ROW('Water Data'!G2))),CE8="Yes"),100-OFFSET('Water Data'!$G$5,0,10*ROW('Water Data'!G2)),IF(AND(ISNUMBER(OFFSET('Water Data'!$G$5,0,10*ROW('Water Data'!G2))),CE8="No",ISNUMBER(OFFSET('Water Data'!$G$5,0,10*ROW('Water Data'!G2)))),CONCATENATE("[",ROUND(100-OFFSET('Water Data'!$G$5,0,10*ROW('Water Data'!G2)),0),"]"),IF(AND(ISNUMBER(OFFSET('Water Data'!$G$5,0,10*ROW('Water Data'!G2))),CE8="",ISNUMBER(OFFSET('Water Data'!$G$5,0,10*ROW('Water Data'!G2)))),100-OFFSET('Water Data'!$G$5,0,10*ROW('Water Data'!G2)),NA())))</f>
        <v>91.884057971014499</v>
      </c>
      <c r="Q8" s="252" t="e">
        <f ca="true">+IF(AND(ISNUMBER(OFFSET('Water Data'!$G$7,0,10*ROW('Water Data'!G2))),CF8="Yes"),OFFSET('Water Data'!$G$7,0,10*ROW('Water Data'!G2)),IF(AND(ISNUMBER(OFFSET('Water Data'!$G$7,0,10*ROW('Water Data'!G2))),CF8="No",ISNUMBER(OFFSET('Water Data'!$G$7,0,10*ROW('Water Data'!G2)))),CONCATENATE("[",ROUND(OFFSET('Water Data'!$G$7,0,10*ROW('Water Data'!G2)),0),"]"),IF(AND(ISNUMBER(OFFSET('Water Data'!$G$7,0,10*ROW('Water Data'!G2))),CF8="",ISNUMBER(OFFSET('Water Data'!$G$7,0,10*ROW('Water Data'!G2)))),OFFSET('Water Data'!$G$7,0,10*ROW('Water Data'!G2)),NA())))</f>
        <v>#N/A</v>
      </c>
      <c r="R8" s="252" t="e">
        <f ca="true">+IF(AND(ISNUMBER(OFFSET('Water Data'!$G$10,0,10*ROW('Water Data'!G2))),CG8="Yes"),OFFSET('Water Data'!$G$10,0,10*ROW('Water Data'!G2)),IF(AND(ISNUMBER(OFFSET('Water Data'!$G$10,0,10*ROW('Water Data'!G2))),CG8="No",ISNUMBER(OFFSET('Water Data'!$G$10,0,10*ROW('Water Data'!G2)))),CONCATENATE("[",ROUND(OFFSET('Water Data'!$G$10,0,10*ROW('Water Data'!G2)),0),"]"),IF(AND(ISNUMBER(OFFSET('Water Data'!$G$10,0,10*ROW('Water Data'!G2))),CG8="",ISNUMBER(OFFSET('Water Data'!$G$10,0,10*ROW('Water Data'!G2)))),OFFSET('Water Data'!$G$10,0,10*ROW('Water Data'!G2)),NA())))</f>
        <v>#N/A</v>
      </c>
      <c r="S8" s="252">
        <f ca="true">+IF(AND(ISNUMBER(OFFSET('Water Data'!$H$5,0,10*ROW('Water Data'!H2))),CH8="Yes"),100-OFFSET('Water Data'!$H$5,0,10*ROW('Water Data'!H2)),IF(AND(ISNUMBER(OFFSET('Water Data'!$H$5,0,10*ROW('Water Data'!H2))),CH8="No",ISNUMBER(OFFSET('Water Data'!$H$5,0,10*ROW('Water Data'!H2)))),CONCATENATE("[",ROUND(100-OFFSET('Water Data'!$H$5,0,10*ROW('Water Data'!H2)),0),"]"),IF(AND(ISNUMBER(OFFSET('Water Data'!$H$5,0,10*ROW('Water Data'!H2))),CH8="",ISNUMBER(OFFSET('Water Data'!$H$5,0,10*ROW('Water Data'!H2)))),100-OFFSET('Water Data'!$H$5,0,10*ROW('Water Data'!H2)),NA())))</f>
        <v>97.53086419753086</v>
      </c>
      <c r="T8" s="252" t="e">
        <f ca="true">+IF(AND(ISNUMBER(OFFSET('Water Data'!$H$7,0,10*ROW('Water Data'!H2))),CI8="Yes"),OFFSET('Water Data'!$H$7,0,10*ROW('Water Data'!H2)),IF(AND(ISNUMBER(OFFSET('Water Data'!$H$7,0,10*ROW('Water Data'!H2))),CI8="No",ISNUMBER(OFFSET('Water Data'!$H$7,0,10*ROW('Water Data'!H2)))),CONCATENATE("[",ROUND(OFFSET('Water Data'!$H$7,0,10*ROW('Water Data'!H2)),0),"]"),IF(AND(ISNUMBER(OFFSET('Water Data'!$H$7,0,10*ROW('Water Data'!H2))),CI8="",ISNUMBER(OFFSET('Water Data'!$H$7,0,10*ROW('Water Data'!H2)))),OFFSET('Water Data'!$H$7,0,10*ROW('Water Data'!H2)),NA())))</f>
        <v>#N/A</v>
      </c>
      <c r="U8" s="252" t="e">
        <f ca="true">+IF(AND(ISNUMBER(OFFSET('Water Data'!$H$10,0,10*ROW('Water Data'!H2))),CJ8="Yes"),OFFSET('Water Data'!$H$10,0,10*ROW('Water Data'!H2)),IF(AND(ISNUMBER(OFFSET('Water Data'!$H$10,0,10*ROW('Water Data'!H2))),CJ8="No",ISNUMBER(OFFSET('Water Data'!$H$10,0,10*ROW('Water Data'!H2)))),CONCATENATE("[",ROUND(OFFSET('Water Data'!$H$10,0,10*ROW('Water Data'!H2)),0),"]"),IF(AND(ISNUMBER(OFFSET('Water Data'!$H$10,0,10*ROW('Water Data'!H2))),CJ8="",ISNUMBER(OFFSET('Water Data'!$H$10,0,10*ROW('Water Data'!H2)))),OFFSET('Water Data'!$H$10,0,10*ROW('Water Data'!H2)),NA())))</f>
        <v>#N/A</v>
      </c>
      <c r="V8" s="253">
        <f ca="true">+IF(AND(ISNUMBER(OFFSET('Sanitation Data'!$C$5,0,10*ROW('Sanitation Data'!C2))),CK8="Yes"),100-OFFSET('Sanitation Data'!$C$5,0,10*ROW('Sanitation Data'!C2)),IF(AND(ISNUMBER(OFFSET('Sanitation Data'!$C$5,0,10*ROW('Sanitation Data'!C2))),CK8="No",ISNUMBER(OFFSET('Sanitation Data'!$C$5,0,10*ROW('Sanitation Data'!C2)))),CONCATENATE("[",ROUND(100-OFFSET('Sanitation Data'!$C$5,0,10*ROW('Sanitation Data'!C2)),0),"]"),IF(AND(ISNUMBER(OFFSET('Sanitation Data'!$C$5,0,10*ROW('Sanitation Data'!C2))),CK8="",ISNUMBER(OFFSET('Sanitation Data'!$C$5,0,10*ROW('Sanitation Data'!C2)))),100-OFFSET('Sanitation Data'!$C$5,0,10*ROW('Sanitation Data'!C2)),NA())))</f>
        <v>97</v>
      </c>
      <c r="W8" s="253" t="str">
        <f ca="true">+IF(AND(ISNUMBER(OFFSET('Sanitation Data'!$C$7,0,10*ROW('Sanitation Data'!C2))),CL8="Yes"),OFFSET('Sanitation Data'!$C$7,0,10*ROW('Sanitation Data'!C2)),IF(AND(ISNUMBER(OFFSET('Sanitation Data'!$C$7,0,10*ROW('Sanitation Data'!C2))),CL8="No",ISNUMBER(OFFSET('Sanitation Data'!$C$7,0,10*ROW('Sanitation Data'!C2)))),CONCATENATE("[",ROUND(OFFSET('Sanitation Data'!$C$7,0,10*ROW('Sanitation Data'!C2)),0),"]"),IF(AND(ISNUMBER(OFFSET('Sanitation Data'!$C$7,0,10*ROW('Sanitation Data'!C2))),CL8="",ISNUMBER(OFFSET('Sanitation Data'!$C$7,0,10*ROW('Sanitation Data'!C2)))),OFFSET('Sanitation Data'!$C$7,0,10*ROW('Sanitation Data'!C2)),NA())))</f>
        <v>[70]</v>
      </c>
      <c r="X8" s="253" t="e">
        <f ca="true">+IF(AND(ISNUMBER(OFFSET('Sanitation Data'!$C$11,0,10*ROW('Sanitation Data'!C2))),CM8="Yes"),OFFSET('Sanitation Data'!$C$11,0,10*ROW('Sanitation Data'!C2)),IF(AND(ISNUMBER(OFFSET('Sanitation Data'!$C$11,0,10*ROW('Sanitation Data'!C2))),CM8="No",ISNUMBER(OFFSET('Sanitation Data'!$C$11,0,10*ROW('Sanitation Data'!C2)))),CONCATENATE("[",ROUND(OFFSET('Sanitation Data'!$C$11,0,10*ROW('Sanitation Data'!C2)),0),"]"),IF(AND(ISNUMBER(OFFSET('Sanitation Data'!$C$11,0,10*ROW('Sanitation Data'!C2))),CM8="",ISNUMBER(OFFSET('Sanitation Data'!$C$11,0,10*ROW('Sanitation Data'!C2)))),OFFSET('Sanitation Data'!$C$11,0,10*ROW('Sanitation Data'!C2)),NA())))</f>
        <v>#N/A</v>
      </c>
      <c r="Y8" s="253" t="e">
        <f ca="true">+IF(AND(ISNUMBER(OFFSET('Sanitation Data'!$C$12,0,10*ROW('Sanitation Data'!C2))),CN8="Yes"),OFFSET('Sanitation Data'!$C$12,0,10*ROW('Sanitation Data'!C2)),IF(AND(ISNUMBER(OFFSET('Sanitation Data'!$C$12,0,10*ROW('Sanitation Data'!C2))),CN8="No",ISNUMBER(OFFSET('Sanitation Data'!$C$12,0,10*ROW('Sanitation Data'!C2)))),CONCATENATE("[",ROUND(OFFSET('Sanitation Data'!$C$12,0,10*ROW('Sanitation Data'!C2)),0),"]"),IF(AND(ISNUMBER(OFFSET('Sanitation Data'!$C$12,0,10*ROW('Sanitation Data'!C2))),CN8="",ISNUMBER(OFFSET('Sanitation Data'!$C$12,0,10*ROW('Sanitation Data'!C2)))),OFFSET('Sanitation Data'!$C$12,0,10*ROW('Sanitation Data'!C2)),NA())))</f>
        <v>#N/A</v>
      </c>
      <c r="Z8" s="253" t="str">
        <f ca="true">+IF(AND(ISNUMBER(OFFSET('Sanitation Data'!$C$13,0,10*ROW('Sanitation Data'!C2))),CO8="Yes"),OFFSET('Sanitation Data'!$C$13,0,10*ROW('Sanitation Data'!C2)),IF(AND(ISNUMBER(OFFSET('Sanitation Data'!$C$13,0,10*ROW('Sanitation Data'!C2))),CO8="No",ISNUMBER(OFFSET('Sanitation Data'!$C$13,0,10*ROW('Sanitation Data'!C2)))),CONCATENATE("[",ROUND(OFFSET('Sanitation Data'!$C$13,0,10*ROW('Sanitation Data'!C2)),0),"]"),IF(AND(ISNUMBER(OFFSET('Sanitation Data'!$C$13,0,10*ROW('Sanitation Data'!C2))),CO8="",ISNUMBER(OFFSET('Sanitation Data'!$C$13,0,10*ROW('Sanitation Data'!C2)))),OFFSET('Sanitation Data'!$C$13,0,10*ROW('Sanitation Data'!C2)),NA())))</f>
        <v>[52]</v>
      </c>
      <c r="AA8" s="253">
        <f ca="true">+IF(AND(ISNUMBER(OFFSET('Sanitation Data'!$D$5,0,10*ROW('Sanitation Data'!D2))),CP8="Yes"),100-OFFSET('Sanitation Data'!$D$5,0,10*ROW('Sanitation Data'!D2)),IF(AND(ISNUMBER(OFFSET('Sanitation Data'!$D$5,0,10*ROW('Sanitation Data'!D2))),CP8="No",ISNUMBER(OFFSET('Sanitation Data'!$D$5,0,10*ROW('Sanitation Data'!D2)))),CONCATENATE("[",ROUND(100-OFFSET('Sanitation Data'!$D$5,0,10*ROW('Sanitation Data'!D2)),0),"]"),IF(AND(ISNUMBER(OFFSET('Sanitation Data'!$D$5,0,10*ROW('Sanitation Data'!D2))),CP8="",ISNUMBER(OFFSET('Sanitation Data'!$D$5,0,10*ROW('Sanitation Data'!D2)))),100-OFFSET('Sanitation Data'!$D$5,0,10*ROW('Sanitation Data'!D2)),NA())))</f>
        <v>100</v>
      </c>
      <c r="AB8" s="253" t="e">
        <f ca="true">+IF(AND(ISNUMBER(OFFSET('Sanitation Data'!$D$7,0,10*ROW('Sanitation Data'!D2))),CQ8="Yes"),OFFSET('Sanitation Data'!$D$7,0,10*ROW('Sanitation Data'!G2)),IF(AND(ISNUMBER(OFFSET('Sanitation Data'!$D$7,0,10*ROW('Sanitation Data'!D2))),CQ8="No",ISNUMBER(OFFSET('Sanitation Data'!$D$7,0,10*ROW('Sanitation Data'!D2)))),CONCATENATE("[",ROUND(OFFSET('Sanitation Data'!$D$7,0,10*ROW('Sanitation Data'!D2)),0),"]"),IF(AND(ISNUMBER(OFFSET('Sanitation Data'!$D$7,0,10*ROW('Sanitation Data'!D2))),CQ8="",ISNUMBER(OFFSET('Sanitation Data'!$D$7,0,10*ROW('Sanitation Data'!D2)))),OFFSET('Sanitation Data'!$D$7,0,10*ROW('Sanitation Data'!D2)),NA())))</f>
        <v>#N/A</v>
      </c>
      <c r="AC8" s="253" t="e">
        <f ca="true">+IF(AND(ISNUMBER(OFFSET('Sanitation Data'!$D$11,0,10*ROW('Sanitation Data'!D2))),CR8="Yes"),OFFSET('Sanitation Data'!$D$11,0,10*ROW('Sanitation Data'!D2)),IF(AND(ISNUMBER(OFFSET('Sanitation Data'!$D$11,0,10*ROW('Sanitation Data'!D2))),CR8="No",ISNUMBER(OFFSET('Sanitation Data'!$D$11,0,10*ROW('Sanitation Data'!D2)))),CONCATENATE("[",ROUND(OFFSET('Sanitation Data'!$D$11,0,10*ROW('Sanitation Data'!D2)),0),"]"),IF(AND(ISNUMBER(OFFSET('Sanitation Data'!$D$11,0,10*ROW('Sanitation Data'!D2))),CR8="",ISNUMBER(OFFSET('Sanitation Data'!$D$11,0,10*ROW('Sanitation Data'!D2)))),OFFSET('Sanitation Data'!$D$11,0,10*ROW('Sanitation Data'!D2)),NA())))</f>
        <v>#N/A</v>
      </c>
      <c r="AD8" s="253" t="e">
        <f ca="true">+IF(AND(ISNUMBER(OFFSET('Sanitation Data'!$D$12,0,10*ROW('Sanitation Data'!D2))),CS8="Yes"),OFFSET('Sanitation Data'!$D$12,0,10*ROW('Sanitation Data'!D2)),IF(AND(ISNUMBER(OFFSET('Sanitation Data'!$D$12,0,10*ROW('Sanitation Data'!D2))),CS8="No",ISNUMBER(OFFSET('Sanitation Data'!$D$12,0,10*ROW('Sanitation Data'!D2)))),CONCATENATE("[",ROUND(OFFSET('Sanitation Data'!$D$12,0,10*ROW('Sanitation Data'!D2)),0),"]"),IF(AND(ISNUMBER(OFFSET('Sanitation Data'!$D$12,0,10*ROW('Sanitation Data'!D2))),CS8="",ISNUMBER(OFFSET('Sanitation Data'!$D$12,0,10*ROW('Sanitation Data'!D2)))),OFFSET('Sanitation Data'!$D$12,0,10*ROW('Sanitation Data'!D2)),NA())))</f>
        <v>#N/A</v>
      </c>
      <c r="AE8" s="253" t="e">
        <f ca="true">+IF(AND(ISNUMBER(OFFSET('Sanitation Data'!$D$13,0,10*ROW('Sanitation Data'!D2))),CT8="Yes"),OFFSET('Sanitation Data'!$D$13,0,10*ROW('Sanitation Data'!D2)),IF(AND(ISNUMBER(OFFSET('Sanitation Data'!$D$13,0,10*ROW('Sanitation Data'!D2))),CT8="No",ISNUMBER(OFFSET('Sanitation Data'!$D$13,0,10*ROW('Sanitation Data'!D2)))),CONCATENATE("[",ROUND(OFFSET('Sanitation Data'!$D$13,0,10*ROW('Sanitation Data'!D2)),0),"]"),IF(AND(ISNUMBER(OFFSET('Sanitation Data'!$D$13,0,10*ROW('Sanitation Data'!D2))),CT8="",ISNUMBER(OFFSET('Sanitation Data'!$D$13,0,10*ROW('Sanitation Data'!D2)))),OFFSET('Sanitation Data'!$D$13,0,10*ROW('Sanitation Data'!D2)),NA())))</f>
        <v>#N/A</v>
      </c>
      <c r="AF8" s="253">
        <f ca="true">+IF(AND(ISNUMBER(OFFSET('Sanitation Data'!$E$5,0,10*ROW('Sanitation Data'!E2))),CU8="Yes"),100-OFFSET('Sanitation Data'!$E$5,0,10*ROW('Sanitation Data'!E2)),IF(AND(ISNUMBER(OFFSET('Sanitation Data'!$E$5,0,10*ROW('Sanitation Data'!E2))),CU8="No",ISNUMBER(OFFSET('Sanitation Data'!$E$5,0,10*ROW('Sanitation Data'!E2)))),CONCATENATE("[",ROUND(100-OFFSET('Sanitation Data'!$E$5,0,10*ROW('Sanitation Data'!E2)),0),"]"),IF(AND(ISNUMBER(OFFSET('Sanitation Data'!$E$5,0,10*ROW('Sanitation Data'!E2))),CU8="",ISNUMBER(OFFSET('Sanitation Data'!$E$5,0,10*ROW('Sanitation Data'!E2)))),100-OFFSET('Sanitation Data'!$E$5,0,10*ROW('Sanitation Data'!E2)),NA())))</f>
        <v>95.128939828080235</v>
      </c>
      <c r="AG8" s="253" t="e">
        <f ca="true">+IF(AND(ISNUMBER(OFFSET('Sanitation Data'!$E$7,0,10*ROW('Sanitation Data'!E2))),CV8="Yes"),OFFSET('Sanitation Data'!$E$7,0,10*ROW('Sanitation Data'!E2)),IF(AND(ISNUMBER(OFFSET('Sanitation Data'!$E$7,0,10*ROW('Sanitation Data'!E2))),CV8="No",ISNUMBER(OFFSET('Sanitation Data'!$E$7,0,10*ROW('Sanitation Data'!E2)))),CONCATENATE("[",ROUND(OFFSET('Sanitation Data'!$E$7,0,10*ROW('Sanitation Data'!E2)),0),"]"),IF(AND(ISNUMBER(OFFSET('Sanitation Data'!$E$7,0,10*ROW('Sanitation Data'!E2))),CV8="",ISNUMBER(OFFSET('Sanitation Data'!$E$7,0,10*ROW('Sanitation Data'!E2)))),OFFSET('Sanitation Data'!$E$7,0,10*ROW('Sanitation Data'!E2)),NA())))</f>
        <v>#N/A</v>
      </c>
      <c r="AH8" s="253" t="e">
        <f ca="true">+IF(AND(ISNUMBER(OFFSET('Sanitation Data'!$E$11,0,10*ROW('Sanitation Data'!E2))),CW8="Yes"),OFFSET('Sanitation Data'!$E$11,0,10*ROW('Sanitation Data'!E2)),IF(AND(ISNUMBER(OFFSET('Sanitation Data'!$E$11,0,10*ROW('Sanitation Data'!E2))),CW8="No",ISNUMBER(OFFSET('Sanitation Data'!$E$11,0,10*ROW('Sanitation Data'!E2)))),CONCATENATE("[",ROUND(OFFSET('Sanitation Data'!$E$11,0,10*ROW('Sanitation Data'!E2)),0),"]"),IF(AND(ISNUMBER(OFFSET('Sanitation Data'!$E$11,0,10*ROW('Sanitation Data'!E2))),CW8="",ISNUMBER(OFFSET('Sanitation Data'!$E$11,0,10*ROW('Sanitation Data'!E2)))),OFFSET('Sanitation Data'!$E$11,0,10*ROW('Sanitation Data'!E2)),NA())))</f>
        <v>#N/A</v>
      </c>
      <c r="AI8" s="253" t="e">
        <f ca="true">+IF(AND(ISNUMBER(OFFSET('Sanitation Data'!$E$12,0,10*ROW('Sanitation Data'!E2))),CX8="Yes"),OFFSET('Sanitation Data'!$E$12,0,10*ROW('Sanitation Data'!E2)),IF(AND(ISNUMBER(OFFSET('Sanitation Data'!$E$12,0,10*ROW('Sanitation Data'!E2))),CX8="No",ISNUMBER(OFFSET('Sanitation Data'!$E$12,0,10*ROW('Sanitation Data'!E2)))),CONCATENATE("[",ROUND(OFFSET('Sanitation Data'!$E$12,0,10*ROW('Sanitation Data'!E2)),0),"]"),IF(AND(ISNUMBER(OFFSET('Sanitation Data'!$E$12,0,10*ROW('Sanitation Data'!E2))),CX8="",ISNUMBER(OFFSET('Sanitation Data'!$E$12,0,10*ROW('Sanitation Data'!E2)))),OFFSET('Sanitation Data'!$E$12,0,10*ROW('Sanitation Data'!E2)),NA())))</f>
        <v>#N/A</v>
      </c>
      <c r="AJ8" s="253" t="e">
        <f ca="true">+IF(AND(ISNUMBER(OFFSET('Sanitation Data'!$E$13,0,10*ROW('Sanitation Data'!E2))),CY8="Yes"),OFFSET('Sanitation Data'!$E$13,0,10*ROW('Sanitation Data'!E2)),IF(AND(ISNUMBER(OFFSET('Sanitation Data'!$E$13,0,10*ROW('Sanitation Data'!E2))),CY8="No",ISNUMBER(OFFSET('Sanitation Data'!$E$13,0,10*ROW('Sanitation Data'!E2)))),CONCATENATE("[",ROUND(OFFSET('Sanitation Data'!$E$13,0,10*ROW('Sanitation Data'!E2)),0),"]"),IF(AND(ISNUMBER(OFFSET('Sanitation Data'!$E$13,0,10*ROW('Sanitation Data'!E2))),CY8="",ISNUMBER(OFFSET('Sanitation Data'!$E$13,0,10*ROW('Sanitation Data'!E2)))),OFFSET('Sanitation Data'!$E$13,0,10*ROW('Sanitation Data'!E2)),NA())))</f>
        <v>#N/A</v>
      </c>
      <c r="AK8" s="253" t="e">
        <f ca="true">+IF(AND(ISNUMBER(OFFSET('Sanitation Data'!$F$5,0,10*ROW('Sanitation Data'!F2))),CZ8="Yes"),100-OFFSET('Sanitation Data'!$F$5,0,10*ROW('Sanitation Data'!F2)),IF(AND(ISNUMBER(OFFSET('Sanitation Data'!$F$5,0,10*ROW('Sanitation Data'!F2))),CZ8="No",ISNUMBER(OFFSET('Sanitation Data'!$F$5,0,10*ROW('Sanitation Data'!F2)))),CONCATENATE("[",ROUND(100-OFFSET('Sanitation Data'!$F$5,0,10*ROW('Sanitation Data'!F2)),0),"]"),IF(AND(ISNUMBER(OFFSET('Sanitation Data'!$F$5,0,10*ROW('Sanitation Data'!F2))),CZ8="",ISNUMBER(OFFSET('Sanitation Data'!$F$5,0,10*ROW('Sanitation Data'!F2)))),100-OFFSET('Sanitation Data'!$F$5,0,10*ROW('Sanitation Data'!F2)),NA())))</f>
        <v>#N/A</v>
      </c>
      <c r="AL8" s="253" t="e">
        <f ca="true">+IF(AND(ISNUMBER(OFFSET('Sanitation Data'!$F$7,0,10*ROW('Sanitation Data'!F2))),DA8="Yes"),OFFSET('Sanitation Data'!$F$7,0,10*ROW('Sanitation Data'!F2)),IF(AND(ISNUMBER(OFFSET('Sanitation Data'!$F$7,0,10*ROW('Sanitation Data'!F2))),DA8="No",ISNUMBER(OFFSET('Sanitation Data'!$F$7,0,10*ROW('Sanitation Data'!F2)))),CONCATENATE("[",ROUND(OFFSET('Sanitation Data'!$F$7,0,10*ROW('Sanitation Data'!F2)),0),"]"),IF(AND(ISNUMBER(OFFSET('Sanitation Data'!$F$7,0,10*ROW('Sanitation Data'!F2))),DA8="",ISNUMBER(OFFSET('Sanitation Data'!$F$7,0,10*ROW('Sanitation Data'!F2)))),OFFSET('Sanitation Data'!$F$7,0,10*ROW('Sanitation Data'!F2)),NA())))</f>
        <v>#N/A</v>
      </c>
      <c r="AM8" s="253" t="e">
        <f ca="true">+IF(AND(ISNUMBER(OFFSET('Sanitation Data'!$F$11,0,10*ROW('Sanitation Data'!F2))),DB8="Yes"),OFFSET('Sanitation Data'!$F$11,0,10*ROW('Sanitation Data'!F2)),IF(AND(ISNUMBER(OFFSET('Sanitation Data'!$F$11,0,10*ROW('Sanitation Data'!F2))),DB8="No",ISNUMBER(OFFSET('Sanitation Data'!$F$11,0,10*ROW('Sanitation Data'!F2)))),CONCATENATE("[",ROUND(OFFSET('Sanitation Data'!$F$11,0,10*ROW('Sanitation Data'!F2)),0),"]"),IF(AND(ISNUMBER(OFFSET('Sanitation Data'!$F$11,0,10*ROW('Sanitation Data'!F2))),DB8="",ISNUMBER(OFFSET('Sanitation Data'!$F$11,0,10*ROW('Sanitation Data'!F2)))),OFFSET('Sanitation Data'!$F$11,0,10*ROW('Sanitation Data'!F2)),NA())))</f>
        <v>#N/A</v>
      </c>
      <c r="AN8" s="253" t="e">
        <f ca="true">+IF(AND(ISNUMBER(OFFSET('Sanitation Data'!$F$12,0,10*ROW('Sanitation Data'!F2))),DC8="Yes"),OFFSET('Sanitation Data'!$F$12,0,10*ROW('Sanitation Data'!F2)),IF(AND(ISNUMBER(OFFSET('Sanitation Data'!$F$12,0,10*ROW('Sanitation Data'!F2))),DC8="No",ISNUMBER(OFFSET('Sanitation Data'!$F$12,0,10*ROW('Sanitation Data'!F2)))),CONCATENATE("[",ROUND(OFFSET('Sanitation Data'!$F$12,0,10*ROW('Sanitation Data'!F2)),0),"]"),IF(AND(ISNUMBER(OFFSET('Sanitation Data'!$F$12,0,10*ROW('Sanitation Data'!F2))),DC8="",ISNUMBER(OFFSET('Sanitation Data'!$F$12,0,10*ROW('Sanitation Data'!F2)))),OFFSET('Sanitation Data'!$F$12,0,10*ROW('Sanitation Data'!F2)),NA())))</f>
        <v>#N/A</v>
      </c>
      <c r="AO8" s="253" t="e">
        <f ca="true">+IF(AND(ISNUMBER(OFFSET('Sanitation Data'!$F$13,0,10*ROW('Sanitation Data'!F2))),DD8="Yes"),OFFSET('Sanitation Data'!$F$13,0,10*ROW('Sanitation Data'!F2)),IF(AND(ISNUMBER(OFFSET('Sanitation Data'!$F$13,0,10*ROW('Sanitation Data'!F2))),DD8="No",ISNUMBER(OFFSET('Sanitation Data'!$F$13,0,10*ROW('Sanitation Data'!F2)))),CONCATENATE("[",ROUND(OFFSET('Sanitation Data'!$F$13,0,10*ROW('Sanitation Data'!F2)),0),"]"),IF(AND(ISNUMBER(OFFSET('Sanitation Data'!$F$13,0,10*ROW('Sanitation Data'!F2))),DD8="",ISNUMBER(OFFSET('Sanitation Data'!$F$13,0,10*ROW('Sanitation Data'!F2)))),OFFSET('Sanitation Data'!$F$13,0,10*ROW('Sanitation Data'!F2)),NA())))</f>
        <v>#N/A</v>
      </c>
      <c r="AP8" s="253">
        <f ca="true">+IF(AND(ISNUMBER(OFFSET('Sanitation Data'!$G$5,0,10*ROW('Sanitation Data'!G2))),DE8="Yes"),100-OFFSET('Sanitation Data'!$G$5,0,10*ROW('Sanitation Data'!G2)),IF(AND(ISNUMBER(OFFSET('Sanitation Data'!$G$5,0,10*ROW('Sanitation Data'!G2))),DE8="No",ISNUMBER(OFFSET('Sanitation Data'!$G$5,0,10*ROW('Sanitation Data'!G2)))),CONCATENATE("[",ROUND(100-OFFSET('Sanitation Data'!$G$5,0,10*ROW('Sanitation Data'!G2)),0),"]"),IF(AND(ISNUMBER(OFFSET('Sanitation Data'!$G$5,0,10*ROW('Sanitation Data'!G2))),DE8="",ISNUMBER(OFFSET('Sanitation Data'!$G$5,0,10*ROW('Sanitation Data'!G2)))),100-OFFSET('Sanitation Data'!$G$5,0,10*ROW('Sanitation Data'!G2)),NA())))</f>
        <v>95.072463768115938</v>
      </c>
      <c r="AQ8" s="253" t="e">
        <f ca="true">+IF(AND(ISNUMBER(OFFSET('Sanitation Data'!$G$7,0,10*ROW('Sanitation Data'!G2))),DF8="Yes"),OFFSET('Sanitation Data'!$G$7,0,10*ROW('Sanitation Data'!G2)),IF(AND(ISNUMBER(OFFSET('Sanitation Data'!$G$7,0,10*ROW('Sanitation Data'!G2))),DF8="No",ISNUMBER(OFFSET('Sanitation Data'!$G$7,0,10*ROW('Sanitation Data'!G2)))),CONCATENATE("[",ROUND(OFFSET('Sanitation Data'!$G$7,0,10*ROW('Sanitation Data'!G2)),0),"]"),IF(AND(ISNUMBER(OFFSET('Sanitation Data'!$G$7,0,10*ROW('Sanitation Data'!G2))),DF8="",ISNUMBER(OFFSET('Sanitation Data'!$G$7,0,10*ROW('Sanitation Data'!G2)))),OFFSET('Sanitation Data'!$G$7,0,10*ROW('Sanitation Data'!G2)),NA())))</f>
        <v>#N/A</v>
      </c>
      <c r="AR8" s="253" t="e">
        <f ca="true">+IF(AND(ISNUMBER(OFFSET('Sanitation Data'!$G$11,0,10*ROW('Sanitation Data'!G2))),DG8="Yes"),OFFSET('Sanitation Data'!$G$11,0,10*ROW('Sanitation Data'!G2)),IF(AND(ISNUMBER(OFFSET('Sanitation Data'!$G$11,0,10*ROW('Sanitation Data'!G2))),DG8="No",ISNUMBER(OFFSET('Sanitation Data'!$G$11,0,10*ROW('Sanitation Data'!G2)))),CONCATENATE("[",ROUND(OFFSET('Sanitation Data'!$G$11,0,10*ROW('Sanitation Data'!G2)),0),"]"),IF(AND(ISNUMBER(OFFSET('Sanitation Data'!$G$11,0,10*ROW('Sanitation Data'!G2))),DG8="",ISNUMBER(OFFSET('Sanitation Data'!$G$11,0,10*ROW('Sanitation Data'!G2)))),OFFSET('Sanitation Data'!$G$11,0,10*ROW('Sanitation Data'!G2)),NA())))</f>
        <v>#N/A</v>
      </c>
      <c r="AS8" s="253" t="e">
        <f ca="true">+IF(AND(ISNUMBER(OFFSET('Sanitation Data'!$G$12,0,10*ROW('Sanitation Data'!G2))),DH8="Yes"),OFFSET('Sanitation Data'!$G$12,0,10*ROW('Sanitation Data'!G2)),IF(AND(ISNUMBER(OFFSET('Sanitation Data'!$G$12,0,10*ROW('Sanitation Data'!G2))),DH8="No",ISNUMBER(OFFSET('Sanitation Data'!$G$12,0,10*ROW('Sanitation Data'!G2)))),CONCATENATE("[",ROUND(OFFSET('Sanitation Data'!$G$12,0,10*ROW('Sanitation Data'!G2)),0),"]"),IF(AND(ISNUMBER(OFFSET('Sanitation Data'!$G$12,0,10*ROW('Sanitation Data'!G2))),DH8="",ISNUMBER(OFFSET('Sanitation Data'!$G$12,0,10*ROW('Sanitation Data'!G2)))),OFFSET('Sanitation Data'!$G$12,0,10*ROW('Sanitation Data'!G2)),NA())))</f>
        <v>#N/A</v>
      </c>
      <c r="AT8" s="253" t="e">
        <f ca="true">+IF(AND(ISNUMBER(OFFSET('Sanitation Data'!$G$13,0,10*ROW('Sanitation Data'!G2))),DI8="Yes"),OFFSET('Sanitation Data'!$G$13,0,10*ROW('Sanitation Data'!G2)),IF(AND(ISNUMBER(OFFSET('Sanitation Data'!$G$13,0,10*ROW('Sanitation Data'!G2))),DI8="No",ISNUMBER(OFFSET('Sanitation Data'!$G$13,0,10*ROW('Sanitation Data'!G2)))),CONCATENATE("[",ROUND(OFFSET('Sanitation Data'!$G$13,0,10*ROW('Sanitation Data'!G2)),0),"]"),IF(AND(ISNUMBER(OFFSET('Sanitation Data'!$G$13,0,10*ROW('Sanitation Data'!G2))),DI8="",ISNUMBER(OFFSET('Sanitation Data'!$G$13,0,10*ROW('Sanitation Data'!G2)))),OFFSET('Sanitation Data'!$G$13,0,10*ROW('Sanitation Data'!G2)),NA())))</f>
        <v>#N/A</v>
      </c>
      <c r="AU8" s="253">
        <f ca="true">+IF(AND(ISNUMBER(OFFSET('Sanitation Data'!$H$5,0,10*ROW('Sanitation Data'!H2))),DJ8="Yes"),100-OFFSET('Sanitation Data'!$H$5,0,10*ROW('Sanitation Data'!H2)),IF(AND(ISNUMBER(OFFSET('Sanitation Data'!$H$5,0,10*ROW('Sanitation Data'!H2))),DJ8="No",ISNUMBER(OFFSET('Sanitation Data'!$H$5,0,10*ROW('Sanitation Data'!H2)))),CONCATENATE("[",ROUND(100-OFFSET('Sanitation Data'!$H$5,0,10*ROW('Sanitation Data'!H2)),0),"]"),IF(AND(ISNUMBER(OFFSET('Sanitation Data'!$H$5,0,10*ROW('Sanitation Data'!H2))),DJ8="",ISNUMBER(OFFSET('Sanitation Data'!$H$5,0,10*ROW('Sanitation Data'!H2)))),100-OFFSET('Sanitation Data'!$H$5,0,10*ROW('Sanitation Data'!H2)),NA())))</f>
        <v>100</v>
      </c>
      <c r="AV8" s="253" t="e">
        <f ca="true">+IF(AND(ISNUMBER(OFFSET('Sanitation Data'!$H$7,0,10*ROW('Sanitation Data'!H2))),DK8="Yes"),OFFSET('Sanitation Data'!$H$7,0,10*ROW('Sanitation Data'!H2)),IF(AND(ISNUMBER(OFFSET('Sanitation Data'!$H$7,0,10*ROW('Sanitation Data'!H2))),DK8="No",ISNUMBER(OFFSET('Sanitation Data'!$H$7,0,10*ROW('Sanitation Data'!H2)))),CONCATENATE("[",ROUND(OFFSET('Sanitation Data'!$H$7,0,10*ROW('Sanitation Data'!H2)),0),"]"),IF(AND(ISNUMBER(OFFSET('Sanitation Data'!$H$7,0,10*ROW('Sanitation Data'!H2))),DK8="",ISNUMBER(OFFSET('Sanitation Data'!$H$7,0,10*ROW('Sanitation Data'!H2)))),OFFSET('Sanitation Data'!$H$7,0,10*ROW('Sanitation Data'!H2)),NA())))</f>
        <v>#N/A</v>
      </c>
      <c r="AW8" s="253" t="e">
        <f ca="true">+IF(AND(ISNUMBER(OFFSET('Sanitation Data'!$H$11,0,10*ROW('Sanitation Data'!H2))),DL8="Yes"),OFFSET('Sanitation Data'!$H$11,0,10*ROW('Sanitation Data'!H2)),IF(AND(ISNUMBER(OFFSET('Sanitation Data'!$H$11,0,10*ROW('Sanitation Data'!H2))),DL8="No",ISNUMBER(OFFSET('Sanitation Data'!$H$11,0,10*ROW('Sanitation Data'!H2)))),CONCATENATE("[",ROUND(OFFSET('Sanitation Data'!$H$11,0,10*ROW('Sanitation Data'!H2)),0),"]"),IF(AND(ISNUMBER(OFFSET('Sanitation Data'!$H$11,0,10*ROW('Sanitation Data'!H2))),DL8="",ISNUMBER(OFFSET('Sanitation Data'!$H$11,0,10*ROW('Sanitation Data'!H2)))),OFFSET('Sanitation Data'!$H$11,0,10*ROW('Sanitation Data'!H2)),NA())))</f>
        <v>#N/A</v>
      </c>
      <c r="AX8" s="253" t="e">
        <f ca="true">+IF(AND(ISNUMBER(OFFSET('Sanitation Data'!$H$12,0,10*ROW('Sanitation Data'!H2))),DM8="Yes"),OFFSET('Sanitation Data'!$H$12,0,10*ROW('Sanitation Data'!H2)),IF(AND(ISNUMBER(OFFSET('Sanitation Data'!$H$12,0,10*ROW('Sanitation Data'!H2))),DM8="No",ISNUMBER(OFFSET('Sanitation Data'!$H$12,0,10*ROW('Sanitation Data'!H2)))),CONCATENATE("[",ROUND(OFFSET('Sanitation Data'!$H$12,0,10*ROW('Sanitation Data'!H2)),0),"]"),IF(AND(ISNUMBER(OFFSET('Sanitation Data'!$H$12,0,10*ROW('Sanitation Data'!H2))),DM8="",ISNUMBER(OFFSET('Sanitation Data'!$H$12,0,10*ROW('Sanitation Data'!H2)))),OFFSET('Sanitation Data'!$H$12,0,10*ROW('Sanitation Data'!H2)),NA())))</f>
        <v>#N/A</v>
      </c>
      <c r="AY8" s="253" t="e">
        <f ca="true">+IF(AND(ISNUMBER(OFFSET('Sanitation Data'!$H$13,0,10*ROW('Sanitation Data'!H2))),DN8="Yes"),OFFSET('Sanitation Data'!$H$13,0,10*ROW('Sanitation Data'!H2)),IF(AND(ISNUMBER(OFFSET('Sanitation Data'!$H$13,0,10*ROW('Sanitation Data'!H2))),DN8="No",ISNUMBER(OFFSET('Sanitation Data'!$H$13,0,10*ROW('Sanitation Data'!H2)))),CONCATENATE("[",ROUND(OFFSET('Sanitation Data'!$H$13,0,10*ROW('Sanitation Data'!H2)),0),"]"),IF(AND(ISNUMBER(OFFSET('Sanitation Data'!$H$13,0,10*ROW('Sanitation Data'!H2))),DN8="",ISNUMBER(OFFSET('Sanitation Data'!$H$13,0,10*ROW('Sanitation Data'!H2)))),OFFSET('Sanitation Data'!$H$13,0,10*ROW('Sanitation Data'!H2)),NA())))</f>
        <v>#N/A</v>
      </c>
      <c r="AZ8" s="254" t="e">
        <f ca="true">+IF(AND(ISNUMBER(OFFSET('Hygiene Data'!$C$6,0,10*ROW('Hygiene Data'!C2))),DO8="Yes"),OFFSET('Hygiene Data'!$C$6,0,10*ROW('Hygiene Data'!C2)),IF(AND(ISNUMBER(OFFSET('Hygiene Data'!$C$6,0,10*ROW('Hygiene Data'!C2))),DO8="No",ISNUMBER(OFFSET('Hygiene Data'!$C$6,0,10*ROW('Hygiene Data'!C2)))),CONCATENATE("[",ROUND(OFFSET('Hygiene Data'!$C$6,0,10*ROW('Hygiene Data'!C2)),0),"]"),IF(AND(ISNUMBER(OFFSET('Hygiene Data'!$C$6,0,10*ROW('Hygiene Data'!C2))),DO8="",ISNUMBER(OFFSET('Hygiene Data'!$C$6,0,10*ROW('Hygiene Data'!C2)))),OFFSET('Hygiene Data'!$C$6,0,10*ROW('Hygiene Data'!C2)),NA())))</f>
        <v>#N/A</v>
      </c>
      <c r="BA8" s="254" t="str">
        <f ca="true">+IF(AND(ISNUMBER(OFFSET('Hygiene Data'!$C$8,0,10*ROW('Hygiene Data'!C2))),DP8="Yes"),OFFSET('Hygiene Data'!$C$8,0,10*ROW('Hygiene Data'!C2)),IF(AND(ISNUMBER(OFFSET('Hygiene Data'!$C$8,0,10*ROW('Hygiene Data'!C2))),DP8="No",ISNUMBER(OFFSET('Hygiene Data'!$C$8,0,10*ROW('Hygiene Data'!C2)))),CONCATENATE("[",ROUND(OFFSET('Hygiene Data'!$C$8,0,10*ROW('Hygiene Data'!C2)),0),"]"),IF(AND(ISNUMBER(OFFSET('Hygiene Data'!$C$8,0,10*ROW('Hygiene Data'!C2))),DP8="",ISNUMBER(OFFSET('Hygiene Data'!$C$8,0,10*ROW('Hygiene Data'!C2)))),OFFSET('Hygiene Data'!$C$8,0,10*ROW('Hygiene Data'!C2)),NA())))</f>
        <v>[66]</v>
      </c>
      <c r="BB8" s="254" t="e">
        <f ca="true">+IF(AND(ISNUMBER(OFFSET('Hygiene Data'!$C$10,0,10*ROW('Hygiene Data'!C2))),DQ8="Yes"),OFFSET('Hygiene Data'!$C$10,0,10*ROW('Hygiene Data'!C2)),IF(AND(ISNUMBER(OFFSET('Hygiene Data'!$C$10,0,10*ROW('Hygiene Data'!C2))),DQ8="No",ISNUMBER(OFFSET('Hygiene Data'!$C$10,0,10*ROW('Hygiene Data'!C2)))),CONCATENATE("[",ROUND(OFFSET('Hygiene Data'!$C$10,0,10*ROW('Hygiene Data'!C2)),0),"]"),IF(AND(ISNUMBER(OFFSET('Hygiene Data'!$C$10,0,10*ROW('Hygiene Data'!C2))),DQ8="",ISNUMBER(OFFSET('Hygiene Data'!$C$10,0,10*ROW('Hygiene Data'!C2)))),OFFSET('Hygiene Data'!$C$10,0,10*ROW('Hygiene Data'!C2)),NA())))</f>
        <v>#N/A</v>
      </c>
      <c r="BC8" s="254" t="e">
        <f ca="true">+IF(AND(ISNUMBER(OFFSET('Hygiene Data'!$D$6,0,10*ROW('Hygiene Data'!D2))),DR8="Yes"),OFFSET('Hygiene Data'!$D$6,0,10*ROW('Hygiene Data'!D2)),IF(AND(ISNUMBER(OFFSET('Hygiene Data'!$D$6,0,10*ROW('Hygiene Data'!D2))),DR8="No",ISNUMBER(OFFSET('Hygiene Data'!$D$6,0,10*ROW('Hygiene Data'!D2)))),CONCATENATE("[",ROUND(OFFSET('Hygiene Data'!$D$6,0,10*ROW('Hygiene Data'!D2)),0),"]"),IF(AND(ISNUMBER(OFFSET('Hygiene Data'!$D$6,0,10*ROW('Hygiene Data'!D2))),DR8="",ISNUMBER(OFFSET('Hygiene Data'!$D$6,0,10*ROW('Hygiene Data'!D2)))),OFFSET('Hygiene Data'!$D$6,0,10*ROW('Hygiene Data'!D2)),NA())))</f>
        <v>#N/A</v>
      </c>
      <c r="BD8" s="254" t="e">
        <f ca="true">+IF(AND(ISNUMBER(OFFSET('Hygiene Data'!$D$8,0,10*ROW('Hygiene Data'!D2))),DS8="Yes"),OFFSET('Hygiene Data'!$D$8,0,10*ROW('Hygiene Data'!D2)),IF(AND(ISNUMBER(OFFSET('Hygiene Data'!$D$8,0,10*ROW('Hygiene Data'!D2))),DS8="No",ISNUMBER(OFFSET('Hygiene Data'!$D$8,0,10*ROW('Hygiene Data'!D2)))),CONCATENATE("[",ROUND(OFFSET('Hygiene Data'!$D$8,0,10*ROW('Hygiene Data'!D2)),0),"]"),IF(AND(ISNUMBER(OFFSET('Hygiene Data'!$D$8,0,10*ROW('Hygiene Data'!D2))),DS8="",ISNUMBER(OFFSET('Hygiene Data'!$D$8,0,10*ROW('Hygiene Data'!D2)))),OFFSET('Hygiene Data'!$D$8,0,10*ROW('Hygiene Data'!D2)),NA())))</f>
        <v>#N/A</v>
      </c>
      <c r="BE8" s="254" t="e">
        <f ca="true">+IF(AND(ISNUMBER(OFFSET('Hygiene Data'!$D$10,0,10*ROW('Hygiene Data'!D2))),DT8="Yes"),OFFSET('Hygiene Data'!$D$10,0,10*ROW('Hygiene Data'!D2)),IF(AND(ISNUMBER(OFFSET('Hygiene Data'!$D$10,0,10*ROW('Hygiene Data'!D2))),DT8="No",ISNUMBER(OFFSET('Hygiene Data'!$D$10,0,10*ROW('Hygiene Data'!D2)))),CONCATENATE("[",ROUND(OFFSET('Hygiene Data'!$D$10,0,10*ROW('Hygiene Data'!D2)),0),"]"),IF(AND(ISNUMBER(OFFSET('Hygiene Data'!$D$10,0,10*ROW('Hygiene Data'!D2))),DT8="",ISNUMBER(OFFSET('Hygiene Data'!$D$10,0,10*ROW('Hygiene Data'!D2)))),OFFSET('Hygiene Data'!$D$10,0,10*ROW('Hygiene Data'!D2)),NA())))</f>
        <v>#N/A</v>
      </c>
      <c r="BF8" s="254" t="e">
        <f ca="true">+IF(AND(ISNUMBER(OFFSET('Hygiene Data'!$E$6,0,10*ROW('Hygiene Data'!E2))),DU8="Yes"),OFFSET('Hygiene Data'!$E$6,0,10*ROW('Hygiene Data'!E2)),IF(AND(ISNUMBER(OFFSET('Hygiene Data'!$E$6,0,10*ROW('Hygiene Data'!E2))),DU8="No",ISNUMBER(OFFSET('Hygiene Data'!$E$6,0,10*ROW('Hygiene Data'!E2)))),CONCATENATE("[",ROUND(OFFSET('Hygiene Data'!$E$6,0,10*ROW('Hygiene Data'!E2)),0),"]"),IF(AND(ISNUMBER(OFFSET('Hygiene Data'!$E$6,0,10*ROW('Hygiene Data'!E2))),DU8="",ISNUMBER(OFFSET('Hygiene Data'!$E$6,0,10*ROW('Hygiene Data'!E2)))),OFFSET('Hygiene Data'!$E$6,0,10*ROW('Hygiene Data'!E2)),NA())))</f>
        <v>#N/A</v>
      </c>
      <c r="BG8" s="254" t="e">
        <f ca="true">+IF(AND(ISNUMBER(OFFSET('Hygiene Data'!$E$8,0,10*ROW('Hygiene Data'!E2))),DV8="Yes"),OFFSET('Hygiene Data'!$E$8,0,10*ROW('Hygiene Data'!E2)),IF(AND(ISNUMBER(OFFSET('Hygiene Data'!$E$8,0,10*ROW('Hygiene Data'!E2))),DV8="No",ISNUMBER(OFFSET('Hygiene Data'!$E$8,0,10*ROW('Hygiene Data'!E2)))),CONCATENATE("[",ROUND(OFFSET('Hygiene Data'!$E$8,0,10*ROW('Hygiene Data'!E2)),0),"]"),IF(AND(ISNUMBER(OFFSET('Hygiene Data'!$E$8,0,10*ROW('Hygiene Data'!E2))),DV8="",ISNUMBER(OFFSET('Hygiene Data'!$E$8,0,10*ROW('Hygiene Data'!E2)))),OFFSET('Hygiene Data'!$E$8,0,10*ROW('Hygiene Data'!E2)),NA())))</f>
        <v>#N/A</v>
      </c>
      <c r="BH8" s="254" t="e">
        <f ca="true">+IF(AND(ISNUMBER(OFFSET('Hygiene Data'!$E$10,0,10*ROW('Hygiene Data'!E2))),DW8="Yes"),OFFSET('Hygiene Data'!$E$10,0,10*ROW('Hygiene Data'!E2)),IF(AND(ISNUMBER(OFFSET('Hygiene Data'!$E$10,0,10*ROW('Hygiene Data'!E2))),DW8="No",ISNUMBER(OFFSET('Hygiene Data'!$E$10,0,10*ROW('Hygiene Data'!E2)))),CONCATENATE("[",ROUND(OFFSET('Hygiene Data'!$E$10,0,10*ROW('Hygiene Data'!E2)),0),"]"),IF(AND(ISNUMBER(OFFSET('Hygiene Data'!$E$10,0,10*ROW('Hygiene Data'!E2))),DW8="",ISNUMBER(OFFSET('Hygiene Data'!$E$10,0,10*ROW('Hygiene Data'!E2)))),OFFSET('Hygiene Data'!$E$10,0,10*ROW('Hygiene Data'!E2)),NA())))</f>
        <v>#N/A</v>
      </c>
      <c r="BI8" s="254" t="e">
        <f ca="true">+IF(AND(ISNUMBER(OFFSET('Hygiene Data'!$F$6,0,10*ROW('Hygiene Data'!F2))),DX8="Yes"),OFFSET('Hygiene Data'!$F$6,0,10*ROW('Hygiene Data'!F2)),IF(AND(ISNUMBER(OFFSET('Hygiene Data'!$F$6,0,10*ROW('Hygiene Data'!F2))),DX8="No",ISNUMBER(OFFSET('Hygiene Data'!$F$6,0,10*ROW('Hygiene Data'!F2)))),CONCATENATE("[",ROUND(OFFSET('Hygiene Data'!$F$6,0,10*ROW('Hygiene Data'!F2)),0),"]"),IF(AND(ISNUMBER(OFFSET('Hygiene Data'!$F$6,0,10*ROW('Hygiene Data'!F2))),DX8="",ISNUMBER(OFFSET('Hygiene Data'!$F$6,0,10*ROW('Hygiene Data'!F2)))),OFFSET('Hygiene Data'!$F$6,0,10*ROW('Hygiene Data'!F2)),NA())))</f>
        <v>#N/A</v>
      </c>
      <c r="BJ8" s="254" t="e">
        <f ca="true">+IF(AND(ISNUMBER(OFFSET('Hygiene Data'!$F$8,0,10*ROW('Hygiene Data'!F2))),DY8="Yes"),OFFSET('Hygiene Data'!$F$8,0,10*ROW('Hygiene Data'!F2)),IF(AND(ISNUMBER(OFFSET('Hygiene Data'!$F$8,0,10*ROW('Hygiene Data'!F2))),DY8="No",ISNUMBER(OFFSET('Hygiene Data'!$F$8,0,10*ROW('Hygiene Data'!F2)))),CONCATENATE("[",ROUND(OFFSET('Hygiene Data'!$F$8,0,10*ROW('Hygiene Data'!F2)),0),"]"),IF(AND(ISNUMBER(OFFSET('Hygiene Data'!$F$8,0,10*ROW('Hygiene Data'!F2))),DY8="",ISNUMBER(OFFSET('Hygiene Data'!$F$8,0,10*ROW('Hygiene Data'!F2)))),OFFSET('Hygiene Data'!$F$8,0,10*ROW('Hygiene Data'!F2)),NA())))</f>
        <v>#N/A</v>
      </c>
      <c r="BK8" s="254" t="e">
        <f ca="true">+IF(AND(ISNUMBER(OFFSET('Hygiene Data'!$F$10,0,10*ROW('Hygiene Data'!F2))),DZ8="Yes"),OFFSET('Hygiene Data'!$F$10,0,10*ROW('Hygiene Data'!F2)),IF(AND(ISNUMBER(OFFSET('Hygiene Data'!$F$10,0,10*ROW('Hygiene Data'!F2))),DZ8="No",ISNUMBER(OFFSET('Hygiene Data'!$F$10,0,10*ROW('Hygiene Data'!F2)))),CONCATENATE("[",ROUND(OFFSET('Hygiene Data'!$F$10,0,10*ROW('Hygiene Data'!F2)),0),"]"),IF(AND(ISNUMBER(OFFSET('Hygiene Data'!$F$10,0,10*ROW('Hygiene Data'!F2))),DZ8="",ISNUMBER(OFFSET('Hygiene Data'!$F$10,0,10*ROW('Hygiene Data'!F2)))),OFFSET('Hygiene Data'!$F$10,0,10*ROW('Hygiene Data'!F2)),NA())))</f>
        <v>#N/A</v>
      </c>
      <c r="BL8" s="254" t="e">
        <f ca="true">+IF(AND(ISNUMBER(OFFSET('Hygiene Data'!$G$6,0,10*ROW('Hygiene Data'!G2))),EA8="Yes"),OFFSET('Hygiene Data'!$G$6,0,10*ROW('Hygiene Data'!G2)),IF(AND(ISNUMBER(OFFSET('Hygiene Data'!$G$6,0,10*ROW('Hygiene Data'!G2))),EA8="No",ISNUMBER(OFFSET('Hygiene Data'!$G$6,0,10*ROW('Hygiene Data'!G2)))),CONCATENATE("[",ROUND(OFFSET('Hygiene Data'!$G$6,0,10*ROW('Hygiene Data'!G2)),0),"]"),IF(AND(ISNUMBER(OFFSET('Hygiene Data'!$G$6,0,10*ROW('Hygiene Data'!G2))),EA8="",ISNUMBER(OFFSET('Hygiene Data'!$G$6,0,10*ROW('Hygiene Data'!G2)))),OFFSET('Hygiene Data'!$G$6,0,10*ROW('Hygiene Data'!G2)),NA())))</f>
        <v>#N/A</v>
      </c>
      <c r="BM8" s="254" t="e">
        <f ca="true">+IF(AND(ISNUMBER(OFFSET('Hygiene Data'!$G$8,0,10*ROW('Hygiene Data'!G2))),EB8="Yes"),OFFSET('Hygiene Data'!$G$8,0,10*ROW('Hygiene Data'!G2)),IF(AND(ISNUMBER(OFFSET('Hygiene Data'!$G$8,0,10*ROW('Hygiene Data'!G2))),EB8="No",ISNUMBER(OFFSET('Hygiene Data'!$G$8,0,10*ROW('Hygiene Data'!G2)))),CONCATENATE("[",ROUND(OFFSET('Hygiene Data'!$G$8,0,10*ROW('Hygiene Data'!G2)),0),"]"),IF(AND(ISNUMBER(OFFSET('Hygiene Data'!$G$8,0,10*ROW('Hygiene Data'!G2))),EB8="",ISNUMBER(OFFSET('Hygiene Data'!$G$8,0,10*ROW('Hygiene Data'!G2)))),OFFSET('Hygiene Data'!$G$8,0,10*ROW('Hygiene Data'!G2)),NA())))</f>
        <v>#N/A</v>
      </c>
      <c r="BN8" s="254" t="e">
        <f ca="true">+IF(AND(ISNUMBER(OFFSET('Hygiene Data'!$G$10,0,10*ROW('Hygiene Data'!G2))),EC8="Yes"),OFFSET('Hygiene Data'!$G$10,0,10*ROW('Hygiene Data'!G2)),IF(AND(ISNUMBER(OFFSET('Hygiene Data'!$G$10,0,10*ROW('Hygiene Data'!G2))),EC8="No",ISNUMBER(OFFSET('Hygiene Data'!$G$10,0,10*ROW('Hygiene Data'!G2)))),CONCATENATE("[",ROUND(OFFSET('Hygiene Data'!$G$10,0,10*ROW('Hygiene Data'!G2)),0),"]"),IF(AND(ISNUMBER(OFFSET('Hygiene Data'!$G$10,0,10*ROW('Hygiene Data'!G2))),EC8="",ISNUMBER(OFFSET('Hygiene Data'!$G$10,0,10*ROW('Hygiene Data'!G2)))),OFFSET('Hygiene Data'!$G$10,0,10*ROW('Hygiene Data'!G2)),NA())))</f>
        <v>#N/A</v>
      </c>
      <c r="BO8" s="254" t="e">
        <f ca="true">+IF(AND(ISNUMBER(OFFSET('Hygiene Data'!$H$6,0,10*ROW('Hygiene Data'!H2))),ED8="Yes"),OFFSET('Hygiene Data'!$H$6,0,10*ROW('Hygiene Data'!H2)),IF(AND(ISNUMBER(OFFSET('Hygiene Data'!$H$6,0,10*ROW('Hygiene Data'!H2))),ED8="No",ISNUMBER(OFFSET('Hygiene Data'!$H$6,0,10*ROW('Hygiene Data'!H2)))),CONCATENATE("[",ROUND(OFFSET('Hygiene Data'!$H$6,0,10*ROW('Hygiene Data'!H2)),0),"]"),IF(AND(ISNUMBER(OFFSET('Hygiene Data'!$H$6,0,10*ROW('Hygiene Data'!H2))),ED8="",ISNUMBER(OFFSET('Hygiene Data'!$H$6,0,10*ROW('Hygiene Data'!H2)))),OFFSET('Hygiene Data'!$H$6,0,10*ROW('Hygiene Data'!H2)),NA())))</f>
        <v>#N/A</v>
      </c>
      <c r="BP8" s="254" t="e">
        <f ca="true">+IF(AND(ISNUMBER(OFFSET('Hygiene Data'!$H$8,0,10*ROW('Hygiene Data'!H2))),EE8="Yes"),OFFSET('Hygiene Data'!$H$8,0,10*ROW('Hygiene Data'!H2)),IF(AND(ISNUMBER(OFFSET('Hygiene Data'!$H$8,0,10*ROW('Hygiene Data'!H2))),EE8="No",ISNUMBER(OFFSET('Hygiene Data'!$H$8,0,10*ROW('Hygiene Data'!H2)))),CONCATENATE("[",ROUND(OFFSET('Hygiene Data'!$H$8,0,10*ROW('Hygiene Data'!H2)),0),"]"),IF(AND(ISNUMBER(OFFSET('Hygiene Data'!$H$8,0,10*ROW('Hygiene Data'!H2))),EE8="",ISNUMBER(OFFSET('Hygiene Data'!$H$8,0,10*ROW('Hygiene Data'!H2)))),OFFSET('Hygiene Data'!$H$8,0,10*ROW('Hygiene Data'!H2)),NA())))</f>
        <v>#N/A</v>
      </c>
      <c r="BQ8" s="254" t="e">
        <f ca="true">+IF(AND(ISNUMBER(OFFSET('Hygiene Data'!$H$10,0,10*ROW('Hygiene Data'!H2))),EF8="Yes"),OFFSET('Hygiene Data'!$H$10,0,10*ROW('Hygiene Data'!H2)),IF(AND(ISNUMBER(OFFSET('Hygiene Data'!$H$10,0,10*ROW('Hygiene Data'!H2))),EF8="No",ISNUMBER(OFFSET('Hygiene Data'!$H$10,0,10*ROW('Hygiene Data'!H2)))),CONCATENATE("[",ROUND(OFFSET('Hygiene Data'!$H$10,0,10*ROW('Hygiene Data'!H2)),0),"]"),IF(AND(ISNUMBER(OFFSET('Hygiene Data'!$H$10,0,10*ROW('Hygiene Data'!H2))),EF8="",ISNUMBER(OFFSET('Hygiene Data'!$H$10,0,10*ROW('Hygiene Data'!H2)))),OFFSET('Hygiene Data'!$H$10,0,10*ROW('Hygiene Data'!H2)),NA())))</f>
        <v>#N/A</v>
      </c>
      <c r="BS8" s="36" t="str">
        <f ca="true">+IF(OFFSET('Water Data'!$C$28,0,10*ROW('Water Data'!C2))="","",OFFSET('Water Data'!$C$28,0,10*ROW('Water Data'!C2)))</f>
        <v>Yes</v>
      </c>
      <c r="BT8" s="36" t="str">
        <f ca="true">+IF(OFFSET('Water Data'!$C$29,0,10*ROW('Water Data'!C2))="","",OFFSET('Water Data'!$C$29,0,10*ROW('Water Data'!C2)))</f>
        <v>No</v>
      </c>
      <c r="BU8" s="36" t="str">
        <f ca="true">+IF(OFFSET('Water Data'!$C$30,0,10*ROW('Water Data'!C2))="","",OFFSET('Water Data'!$C$30,0,10*ROW('Water Data'!C2)))</f>
        <v/>
      </c>
      <c r="BV8" s="36" t="str">
        <f ca="true">+IF(OFFSET('Water Data'!$D$28,0,10*ROW('Water Data'!D2))="","",OFFSET('Water Data'!$D$28,0,10*ROW('Water Data'!D2)))</f>
        <v>Yes</v>
      </c>
      <c r="BW8" s="36" t="str">
        <f ca="true">+IF(OFFSET('Water Data'!$D$29,0,10*ROW('Water Data'!D2))="","",OFFSET('Water Data'!$D$29,0,10*ROW('Water Data'!D2)))</f>
        <v/>
      </c>
      <c r="BX8" s="36" t="str">
        <f ca="true">+IF(OFFSET('Water Data'!$D$30,0,10*ROW('Water Data'!D2))="","",OFFSET('Water Data'!$D$30,0,10*ROW('Water Data'!D2)))</f>
        <v/>
      </c>
      <c r="BY8" s="36" t="str">
        <f ca="true">+IF(OFFSET('Water Data'!$E$28,0,10*ROW('Water Data'!E2))="","",OFFSET('Water Data'!$E$28,0,10*ROW('Water Data'!E2)))</f>
        <v>Yes</v>
      </c>
      <c r="BZ8" s="36" t="str">
        <f ca="true">+IF(OFFSET('Water Data'!$E$29,0,10*ROW('Water Data'!E2))="","",OFFSET('Water Data'!$E$29,0,10*ROW('Water Data'!E2)))</f>
        <v/>
      </c>
      <c r="CA8" s="36" t="str">
        <f ca="true">+IF(OFFSET('Water Data'!$E$30,0,10*ROW('Water Data'!E2))="","",OFFSET('Water Data'!$E$30,0,10*ROW('Water Data'!E2)))</f>
        <v/>
      </c>
      <c r="CB8" s="36" t="str">
        <f ca="true">+IF(OFFSET('Water Data'!$F$28,0,10*ROW('Water Data'!F2))="","",OFFSET('Water Data'!$F$28,0,10*ROW('Water Data'!F2)))</f>
        <v/>
      </c>
      <c r="CC8" s="36" t="str">
        <f ca="true">+IF(OFFSET('Water Data'!$F$29,0,10*ROW('Water Data'!F2))="","",OFFSET('Water Data'!$F$29,0,10*ROW('Water Data'!F2)))</f>
        <v/>
      </c>
      <c r="CD8" s="36" t="str">
        <f ca="true">+IF(OFFSET('Water Data'!$F$30,0,10*ROW('Water Data'!F2))="","",OFFSET('Water Data'!$F$30,0,10*ROW('Water Data'!F2)))</f>
        <v/>
      </c>
      <c r="CE8" s="36" t="str">
        <f ca="true">+IF(OFFSET('Water Data'!$G$28,0,10*ROW('Water Data'!G2))="","",OFFSET('Water Data'!$G$28,0,10*ROW('Water Data'!G2)))</f>
        <v>Yes</v>
      </c>
      <c r="CF8" s="36" t="str">
        <f ca="true">+IF(OFFSET('Water Data'!$G$29,0,10*ROW('Water Data'!G2))="","",OFFSET('Water Data'!$G$29,0,10*ROW('Water Data'!G2)))</f>
        <v/>
      </c>
      <c r="CG8" s="36" t="str">
        <f ca="true">+IF(OFFSET('Water Data'!$G$30,0,10*ROW('Water Data'!G2))="","",OFFSET('Water Data'!$G$30,0,10*ROW('Water Data'!G2)))</f>
        <v/>
      </c>
      <c r="CH8" s="36" t="str">
        <f ca="true">+IF(OFFSET('Water Data'!$H$28,0,10*ROW('Water Data'!H2))="","",OFFSET('Water Data'!$H$28,0,10*ROW('Water Data'!H2)))</f>
        <v>Yes</v>
      </c>
      <c r="CI8" s="36" t="str">
        <f ca="true">+IF(OFFSET('Water Data'!$H$29,0,10*ROW('Water Data'!H2))="","",OFFSET('Water Data'!$H$29,0,10*ROW('Water Data'!H2)))</f>
        <v/>
      </c>
      <c r="CJ8" s="36" t="str">
        <f ca="true">+IF(OFFSET('Water Data'!$H$30,0,10*ROW('Water Data'!H2))="","",OFFSET('Water Data'!$H$30,0,10*ROW('Water Data'!H2)))</f>
        <v/>
      </c>
      <c r="CK8" s="36" t="str">
        <f ca="true">+IF(OFFSET('Sanitation Data'!$C$29,0,10*ROW('Sanitation Data'!C2))="","",OFFSET('Sanitation Data'!$C$29,0,10*ROW('Sanitation Data'!C2)))</f>
        <v>Yes</v>
      </c>
      <c r="CL8" s="36" t="str">
        <f ca="true">+IF(OFFSET('Sanitation Data'!$C$30,0,10*ROW('Sanitation Data'!C2))="","",OFFSET('Sanitation Data'!$C$30,0,10*ROW('Sanitation Data'!C2)))</f>
        <v>No</v>
      </c>
      <c r="CM8" s="36" t="str">
        <f ca="true">+IF(OFFSET('Sanitation Data'!$C$31,0,10*ROW('Sanitation Data'!C2))="","",OFFSET('Sanitation Data'!$C$31,0,10*ROW('Sanitation Data'!C2)))</f>
        <v/>
      </c>
      <c r="CN8" s="36" t="str">
        <f ca="true">+IF(OFFSET('Sanitation Data'!$C$32,0,10*ROW('Sanitation Data'!C2))="","",OFFSET('Sanitation Data'!$C$32,0,10*ROW('Sanitation Data'!C2)))</f>
        <v/>
      </c>
      <c r="CO8" s="36" t="str">
        <f ca="true">+IF(OFFSET('Sanitation Data'!$C$33,0,10*ROW('Sanitation Data'!C2))="","",OFFSET('Sanitation Data'!$C$33,0,10*ROW('Sanitation Data'!C2)))</f>
        <v>No</v>
      </c>
      <c r="CP8" s="36" t="str">
        <f ca="true">+IF(OFFSET('Sanitation Data'!$D$29,0,10*ROW('Sanitation Data'!D2))="","",OFFSET('Sanitation Data'!$D$29,0,10*ROW('Sanitation Data'!D2)))</f>
        <v>Yes</v>
      </c>
      <c r="CQ8" s="36" t="str">
        <f ca="true">+IF(OFFSET('Sanitation Data'!$D$30,0,10*ROW('Sanitation Data'!D2))="","",OFFSET('Sanitation Data'!$D$30,0,10*ROW('Sanitation Data'!D2)))</f>
        <v/>
      </c>
      <c r="CR8" s="36" t="str">
        <f ca="true">+IF(OFFSET('Sanitation Data'!$D$31,0,10*ROW('Sanitation Data'!D2))="","",OFFSET('Sanitation Data'!$D$31,0,10*ROW('Sanitation Data'!D2)))</f>
        <v/>
      </c>
      <c r="CS8" s="36" t="str">
        <f ca="true">+IF(OFFSET('Sanitation Data'!$D$32,0,10*ROW('Sanitation Data'!D2))="","",OFFSET('Sanitation Data'!$D$32,0,10*ROW('Sanitation Data'!D2)))</f>
        <v/>
      </c>
      <c r="CT8" s="36" t="str">
        <f ca="true">+IF(OFFSET('Sanitation Data'!$D$33,0,10*ROW('Sanitation Data'!D2))="","",OFFSET('Sanitation Data'!$D$33,0,10*ROW('Sanitation Data'!D2)))</f>
        <v/>
      </c>
      <c r="CU8" s="36" t="str">
        <f ca="true">+IF(OFFSET('Sanitation Data'!$E$29,0,10*ROW('Sanitation Data'!E2))="","",OFFSET('Sanitation Data'!$E$29,0,10*ROW('Sanitation Data'!E2)))</f>
        <v>Yes</v>
      </c>
      <c r="CV8" s="36" t="str">
        <f ca="true">+IF(OFFSET('Sanitation Data'!$E$30,0,10*ROW('Sanitation Data'!E2))="","",OFFSET('Sanitation Data'!$E$30,0,10*ROW('Sanitation Data'!E2)))</f>
        <v/>
      </c>
      <c r="CW8" s="36" t="str">
        <f ca="true">+IF(OFFSET('Sanitation Data'!$E$31,0,10*ROW('Sanitation Data'!E2))="","",OFFSET('Sanitation Data'!$E$31,0,10*ROW('Sanitation Data'!E2)))</f>
        <v/>
      </c>
      <c r="CX8" s="36" t="str">
        <f ca="true">+IF(OFFSET('Sanitation Data'!$E$32,0,10*ROW('Sanitation Data'!E2))="","",OFFSET('Sanitation Data'!$E$32,0,10*ROW('Sanitation Data'!E2)))</f>
        <v/>
      </c>
      <c r="CY8" s="36" t="str">
        <f ca="true">+IF(OFFSET('Sanitation Data'!$E$33,0,10*ROW('Sanitation Data'!E2))="","",OFFSET('Sanitation Data'!$E$33,0,10*ROW('Sanitation Data'!E2)))</f>
        <v/>
      </c>
      <c r="CZ8" s="36" t="str">
        <f ca="true">+IF(OFFSET('Sanitation Data'!$F$29,0,10*ROW('Sanitation Data'!F2))="","",OFFSET('Sanitation Data'!$F$29,0,10*ROW('Sanitation Data'!F2)))</f>
        <v/>
      </c>
      <c r="DA8" s="36" t="str">
        <f ca="true">+IF(OFFSET('Sanitation Data'!$F$30,0,10*ROW('Sanitation Data'!F2))="","",OFFSET('Sanitation Data'!$F$30,0,10*ROW('Sanitation Data'!F2)))</f>
        <v/>
      </c>
      <c r="DB8" s="36" t="str">
        <f ca="true">+IF(OFFSET('Sanitation Data'!$F$31,0,10*ROW('Sanitation Data'!F2))="","",OFFSET('Sanitation Data'!$F$31,0,10*ROW('Sanitation Data'!F2)))</f>
        <v/>
      </c>
      <c r="DC8" s="36" t="str">
        <f ca="true">+IF(OFFSET('Sanitation Data'!$F$32,0,10*ROW('Sanitation Data'!F2))="","",OFFSET('Sanitation Data'!$F$32,0,10*ROW('Sanitation Data'!F2)))</f>
        <v/>
      </c>
      <c r="DD8" s="36" t="str">
        <f ca="true">+IF(OFFSET('Sanitation Data'!$F$33,0,10*ROW('Sanitation Data'!F2))="","",OFFSET('Sanitation Data'!$F$33,0,10*ROW('Sanitation Data'!F2)))</f>
        <v/>
      </c>
      <c r="DE8" s="36" t="str">
        <f ca="true">+IF(OFFSET('Sanitation Data'!$G$29,0,10*ROW('Sanitation Data'!G2))="","",OFFSET('Sanitation Data'!$G$29,0,10*ROW('Sanitation Data'!G2)))</f>
        <v>Yes</v>
      </c>
      <c r="DF8" s="36" t="str">
        <f ca="true">+IF(OFFSET('Sanitation Data'!$G$30,0,10*ROW('Sanitation Data'!G2))="","",OFFSET('Sanitation Data'!$G$30,0,10*ROW('Sanitation Data'!G2)))</f>
        <v/>
      </c>
      <c r="DG8" s="36" t="str">
        <f ca="true">+IF(OFFSET('Sanitation Data'!$G$31,0,10*ROW('Sanitation Data'!G2))="","",OFFSET('Sanitation Data'!$G$31,0,10*ROW('Sanitation Data'!G2)))</f>
        <v/>
      </c>
      <c r="DH8" s="36" t="str">
        <f ca="true">+IF(OFFSET('Sanitation Data'!$G$32,0,10*ROW('Sanitation Data'!G2))="","",OFFSET('Sanitation Data'!$G$32,0,10*ROW('Sanitation Data'!G2)))</f>
        <v/>
      </c>
      <c r="DI8" s="36" t="str">
        <f ca="true">+IF(OFFSET('Sanitation Data'!$G$33,0,10*ROW('Sanitation Data'!G2))="","",OFFSET('Sanitation Data'!$G$33,0,10*ROW('Sanitation Data'!G2)))</f>
        <v/>
      </c>
      <c r="DJ8" s="36" t="str">
        <f ca="true">+IF(OFFSET('Sanitation Data'!$H$29,0,10*ROW('Sanitation Data'!H2))="","",OFFSET('Sanitation Data'!$H$29,0,10*ROW('Sanitation Data'!H2)))</f>
        <v>Yes</v>
      </c>
      <c r="DK8" s="36" t="str">
        <f ca="true">+IF(OFFSET('Sanitation Data'!$H$30,0,10*ROW('Sanitation Data'!H2))="","",OFFSET('Sanitation Data'!$H$30,0,10*ROW('Sanitation Data'!H2)))</f>
        <v/>
      </c>
      <c r="DL8" s="36" t="str">
        <f ca="true">+IF(OFFSET('Sanitation Data'!$H$31,0,10*ROW('Sanitation Data'!H2))="","",OFFSET('Sanitation Data'!$H$31,0,10*ROW('Sanitation Data'!H2)))</f>
        <v/>
      </c>
      <c r="DM8" s="36" t="str">
        <f ca="true">+IF(OFFSET('Sanitation Data'!$H$32,0,10*ROW('Sanitation Data'!H2))="","",OFFSET('Sanitation Data'!$H$32,0,10*ROW('Sanitation Data'!H2)))</f>
        <v/>
      </c>
      <c r="DN8" s="36" t="str">
        <f ca="true">+IF(OFFSET('Sanitation Data'!$H$33,0,10*ROW('Sanitation Data'!H2))="","",OFFSET('Sanitation Data'!$H$33,0,10*ROW('Sanitation Data'!H2)))</f>
        <v/>
      </c>
      <c r="DO8" s="36" t="str">
        <f ca="true">+IF(OFFSET('Hygiene Data'!$C$12,0,10*ROW('Hygiene Data'!C2))="","",OFFSET('Hygiene Data'!$C$12,0,10*ROW('Hygiene Data'!C2)))</f>
        <v/>
      </c>
      <c r="DP8" s="36" t="str">
        <f ca="true">+IF(OFFSET('Hygiene Data'!$C$13,0,10*ROW('Hygiene Data'!C2))="","",OFFSET('Hygiene Data'!$C$13,0,10*ROW('Hygiene Data'!C2)))</f>
        <v>No</v>
      </c>
      <c r="DQ8" s="36" t="str">
        <f ca="true">+IF(OFFSET('Hygiene Data'!$C$14,0,10*ROW('Hygiene Data'!C2))="","",OFFSET('Hygiene Data'!$C$14,0,10*ROW('Hygiene Data'!C2)))</f>
        <v/>
      </c>
      <c r="DR8" s="36" t="str">
        <f ca="true">+IF(OFFSET('Hygiene Data'!$D$12,0,10*ROW('Hygiene Data'!D2))="","",OFFSET('Hygiene Data'!$D$12,0,10*ROW('Hygiene Data'!D2)))</f>
        <v/>
      </c>
      <c r="DS8" s="36" t="str">
        <f ca="true">+IF(OFFSET('Hygiene Data'!$D$13,0,10*ROW('Hygiene Data'!D2))="","",OFFSET('Hygiene Data'!$D$13,0,10*ROW('Hygiene Data'!D2)))</f>
        <v/>
      </c>
      <c r="DT8" s="36" t="str">
        <f ca="true">+IF(OFFSET('Hygiene Data'!$D$14,0,10*ROW('Hygiene Data'!D2))="","",OFFSET('Hygiene Data'!$D$14,0,10*ROW('Hygiene Data'!D2)))</f>
        <v/>
      </c>
      <c r="DU8" s="36" t="str">
        <f ca="true">+IF(OFFSET('Hygiene Data'!$E$12,0,10*ROW('Hygiene Data'!E2))="","",OFFSET('Hygiene Data'!$E$12,0,10*ROW('Hygiene Data'!E2)))</f>
        <v/>
      </c>
      <c r="DV8" s="36" t="str">
        <f ca="true">+IF(OFFSET('Hygiene Data'!$E$13,0,10*ROW('Hygiene Data'!E2))="","",OFFSET('Hygiene Data'!$E$13,0,10*ROW('Hygiene Data'!E2)))</f>
        <v/>
      </c>
      <c r="DW8" s="36" t="str">
        <f ca="true">+IF(OFFSET('Hygiene Data'!$E$14,0,10*ROW('Hygiene Data'!E2))="","",OFFSET('Hygiene Data'!$E$14,0,10*ROW('Hygiene Data'!E2)))</f>
        <v/>
      </c>
      <c r="DX8" s="36" t="str">
        <f ca="true">+IF(OFFSET('Hygiene Data'!$F$12,0,10*ROW('Hygiene Data'!F2))="","",OFFSET('Hygiene Data'!$F$12,0,10*ROW('Hygiene Data'!F2)))</f>
        <v/>
      </c>
      <c r="DY8" s="36" t="str">
        <f ca="true">+IF(OFFSET('Hygiene Data'!$F$13,0,10*ROW('Hygiene Data'!F2))="","",OFFSET('Hygiene Data'!$F$13,0,10*ROW('Hygiene Data'!F2)))</f>
        <v/>
      </c>
      <c r="DZ8" s="36" t="str">
        <f ca="true">+IF(OFFSET('Hygiene Data'!$F$14,0,10*ROW('Hygiene Data'!F2))="","",OFFSET('Hygiene Data'!$F$14,0,10*ROW('Hygiene Data'!F2)))</f>
        <v/>
      </c>
      <c r="EA8" s="36" t="str">
        <f ca="true">+IF(OFFSET('Hygiene Data'!$G$12,0,10*ROW('Hygiene Data'!G2))="","",OFFSET('Hygiene Data'!$G$12,0,10*ROW('Hygiene Data'!G2)))</f>
        <v/>
      </c>
      <c r="EB8" s="36" t="str">
        <f ca="true">+IF(OFFSET('Hygiene Data'!$G$13,0,10*ROW('Hygiene Data'!G2))="","",OFFSET('Hygiene Data'!$G$13,0,10*ROW('Hygiene Data'!G2)))</f>
        <v/>
      </c>
      <c r="EC8" s="36" t="str">
        <f ca="true">+IF(OFFSET('Hygiene Data'!$G$14,0,10*ROW('Hygiene Data'!G2))="","",OFFSET('Hygiene Data'!$G$14,0,10*ROW('Hygiene Data'!G2)))</f>
        <v/>
      </c>
      <c r="ED8" s="36" t="str">
        <f ca="true">+IF(OFFSET('Hygiene Data'!$H$12,0,10*ROW('Hygiene Data'!H2))="","",OFFSET('Hygiene Data'!$H$12,0,10*ROW('Hygiene Data'!H2)))</f>
        <v/>
      </c>
      <c r="EE8" s="36" t="str">
        <f ca="true">+IF(OFFSET('Hygiene Data'!$H$13,0,10*ROW('Hygiene Data'!H2))="","",OFFSET('Hygiene Data'!$H$13,0,10*ROW('Hygiene Data'!H2)))</f>
        <v/>
      </c>
      <c r="EF8" s="36" t="str">
        <f ca="true">+IF(OFFSET('Hygiene Data'!$H$14,0,10*ROW('Hygiene Data'!H2))="","",OFFSET('Hygiene Data'!$H$14,0,10*ROW('Hygiene Data'!H2)))</f>
        <v/>
      </c>
    </row>
    <row r="9" x14ac:dyDescent="0.2">
      <c r="A9" s="59" t="str">
        <f ca="true">+IF(OFFSET('Water Data'!$B$1,0,10*ROW('Water Data'!B3))="","",OFFSET('Water Data'!$B$1,0,10*ROW('Water Data'!B3)))</f>
        <v>EMIS11</v>
      </c>
      <c r="B9" s="59" t="str">
        <f ca="true">+IF(OFFSET('Water Data'!$A$3,0,10*ROW('Water Data'!A3))="","",OFFSET('Water Data'!$A$3,0,10*ROW('Water Data'!A3)))</f>
        <v>EMIS</v>
      </c>
      <c r="C9" s="59">
        <f ca="true">+IF(OFFSET('Water Data'!$C$3,0,10*ROW('Water Data'!C3))="","",OFFSET('Water Data'!$C$3,0,10*ROW('Water Data'!C3)))</f>
        <v>2011</v>
      </c>
      <c r="D9" s="252" t="e">
        <f ca="true">+IF(AND(ISNUMBER(OFFSET('Water Data'!$C$5,0,10*ROW('Water Data'!C3))),BS9="Yes"),100-OFFSET('Water Data'!$C$5,0,10*ROW('Water Data'!C3)),IF(AND(ISNUMBER(OFFSET('Water Data'!$C$5,0,10*ROW('Water Data'!C3))),BS9="No",ISNUMBER(OFFSET('Water Data'!$C$5,0,10*ROW('Water Data'!C3)))),CONCATENATE("[",ROUND(100-OFFSET('Water Data'!$C$5,0,10*ROW('Water Data'!C3)),0),"]"),IF(AND(ISNUMBER(OFFSET('Water Data'!$C$5,0,10*ROW('Water Data'!C3))),BS9="",ISNUMBER(OFFSET('Water Data'!$C$5,0,10*ROW('Water Data'!C3)))),100-OFFSET('Water Data'!$C$5,0,10*ROW('Water Data'!C3)),NA())))</f>
        <v>#N/A</v>
      </c>
      <c r="E9" s="252">
        <f ca="true">+IF(AND(ISNUMBER(OFFSET('Water Data'!$C$7,0,10*ROW('Water Data'!D3))),BT9="Yes"),OFFSET('Water Data'!$C$7,0,10*ROW('Water Data'!C3)),IF(AND(ISNUMBER(OFFSET('Water Data'!$C$7,0,10*ROW('Water Data'!C3))),BT9="No",ISNUMBER(OFFSET('Water Data'!$C$7,0,10*ROW('Water Data'!C3)))),CONCATENATE("[",ROUND(OFFSET('Water Data'!$C$7,0,10*ROW('Water Data'!C3)),0),"]"),IF(AND(ISNUMBER(OFFSET('Water Data'!$C$7,0,10*ROW('Water Data'!C3))),BT9="",ISNUMBER(OFFSET('Water Data'!$C$7,0,10*ROW('Water Data'!C3)))),OFFSET('Water Data'!$C$7,0,10*ROW('Water Data'!C3)),NA())))</f>
        <v>88.9</v>
      </c>
      <c r="F9" s="252" t="e">
        <f ca="true">+IF(AND(ISNUMBER(OFFSET('Water Data'!$C$10,0,10*ROW('Water Data'!C3))),BU9="Yes"),OFFSET('Water Data'!$C$10,0,10*ROW('Water Data'!C3)),IF(AND(ISNUMBER(OFFSET('Water Data'!$C$10,0,10*ROW('Water Data'!C3))),BU9="No",ISNUMBER(OFFSET('Water Data'!$C$10,0,10*ROW('Water Data'!C3)))),CONCATENATE("[",ROUND(OFFSET('Water Data'!$C$10,0,10*ROW('Water Data'!C3)),0),"]"),IF(AND(ISNUMBER(OFFSET('Water Data'!$C$10,0,10*ROW('Water Data'!C3))),BU9="",ISNUMBER(OFFSET('Water Data'!$C$10,0,10*ROW('Water Data'!C3)))),OFFSET('Water Data'!$C$10,0,10*ROW('Water Data'!C3)),NA())))</f>
        <v>#N/A</v>
      </c>
      <c r="G9" s="252" t="e">
        <f ca="true">+IF(AND(ISNUMBER(OFFSET('Water Data'!$D$5,0,10*ROW('Water Data'!D3))),BV9="Yes"),100-OFFSET('Water Data'!$D$5,0,10*ROW('Water Data'!D3)),IF(AND(ISNUMBER(OFFSET('Water Data'!$D$5,0,10*ROW('Water Data'!D3))),BV9="No",ISNUMBER(OFFSET('Water Data'!$D$5,0,10*ROW('Water Data'!D3)))),CONCATENATE("[",ROUND(100-OFFSET('Water Data'!$D$5,0,10*ROW('Water Data'!D3)),0),"]"),IF(AND(ISNUMBER(OFFSET('Water Data'!$D$5,0,10*ROW('Water Data'!D3))),BV9="",ISNUMBER(OFFSET('Water Data'!$D$5,0,10*ROW('Water Data'!D3)))),100-OFFSET('Water Data'!$D$5,0,10*ROW('Water Data'!D3)),NA())))</f>
        <v>#N/A</v>
      </c>
      <c r="H9" s="252" t="e">
        <f ca="true">+IF(AND(ISNUMBER(OFFSET('Water Data'!$D$7,0,10*ROW('Water Data'!D3))),BW9="Yes"),OFFSET('Water Data'!$D$7,0,10*ROW('Water Data'!D3)),IF(AND(ISNUMBER(OFFSET('Water Data'!$D$7,0,10*ROW('Water Data'!D3))),BW9="No",ISNUMBER(OFFSET('Water Data'!$D$7,0,10*ROW('Water Data'!D3)))),CONCATENATE("[",ROUND(OFFSET('Water Data'!$C$7,0,10*ROW('Water Data'!D3)),0),"]"),IF(AND(ISNUMBER(OFFSET('Water Data'!$D$7,0,10*ROW('Water Data'!D3))),BW9="",ISNUMBER(OFFSET('Water Data'!$D$7,0,10*ROW('Water Data'!D3)))),OFFSET('Water Data'!$D$7,0,10*ROW('Water Data'!D3)),NA())))</f>
        <v>#N/A</v>
      </c>
      <c r="I9" s="252" t="e">
        <f ca="true">+IF(AND(ISNUMBER(OFFSET('Water Data'!$D$10,0,10*ROW('Water Data'!D3))),BX9="Yes"),OFFSET('Water Data'!$D$10,0,10*ROW('Water Data'!D3)),IF(AND(ISNUMBER(OFFSET('Water Data'!$D$10,0,10*ROW('Water Data'!D3))),BX9="No",ISNUMBER(OFFSET('Water Data'!$D$10,0,10*ROW('Water Data'!D3)))),CONCATENATE("[",ROUND(OFFSET('Water Data'!$D$10,0,10*ROW('Water Data'!D3)),0),"]"),IF(AND(ISNUMBER(OFFSET('Water Data'!$D$10,0,10*ROW('Water Data'!D3))),BX9="",ISNUMBER(OFFSET('Water Data'!$D$10,0,10*ROW('Water Data'!D3)))),OFFSET('Water Data'!$D$10,0,10*ROW('Water Data'!D3)),NA())))</f>
        <v>#N/A</v>
      </c>
      <c r="J9" s="252" t="e">
        <f ca="true">+IF(AND(ISNUMBER(OFFSET('Water Data'!$E$5,0,10*ROW('Water Data'!E3))),BY9="Yes"),100-OFFSET('Water Data'!$E$5,0,10*ROW('Water Data'!E3)),IF(AND(ISNUMBER(OFFSET('Water Data'!$E$5,0,10*ROW('Water Data'!E3))),BY9="No",ISNUMBER(OFFSET('Water Data'!$E$5,0,10*ROW('Water Data'!E3)))),CONCATENATE("[",ROUND(100-OFFSET('Water Data'!$E$5,0,10*ROW('Water Data'!E3)),0),"]"),IF(AND(ISNUMBER(OFFSET('Water Data'!$E$5,0,10*ROW('Water Data'!E3))),BY9="",ISNUMBER(OFFSET('Water Data'!$E$5,0,10*ROW('Water Data'!E3)))),100-OFFSET('Water Data'!$E$5,0,10*ROW('Water Data'!E3)),NA())))</f>
        <v>#N/A</v>
      </c>
      <c r="K9" s="252" t="e">
        <f ca="true">+IF(AND(ISNUMBER(OFFSET('Water Data'!$E$7,0,10*ROW('Water Data'!E3))),BZ9="Yes"),OFFSET('Water Data'!$E$7,0,10*ROW('Water Data'!E3)),IF(AND(ISNUMBER(OFFSET('Water Data'!$E$7,0,10*ROW('Water Data'!E3))),BZ9="No",ISNUMBER(OFFSET('Water Data'!$E$7,0,10*ROW('Water Data'!E3)))),CONCATENATE("[",ROUND(OFFSET('Water Data'!$E$7,0,10*ROW('Water Data'!E3)),0),"]"),IF(AND(ISNUMBER(OFFSET('Water Data'!$E$7,0,10*ROW('Water Data'!E3))),BZ9="",ISNUMBER(OFFSET('Water Data'!$E$7,0,10*ROW('Water Data'!E3)))),OFFSET('Water Data'!$E$7,0,10*ROW('Water Data'!E3)),NA())))</f>
        <v>#N/A</v>
      </c>
      <c r="L9" s="252" t="e">
        <f ca="true">+IF(AND(ISNUMBER(OFFSET('Water Data'!$E$10,0,10*ROW('Water Data'!E3))),CA9="Yes"),OFFSET('Water Data'!$E$10,0,10*ROW('Water Data'!E3)),IF(AND(ISNUMBER(OFFSET('Water Data'!$E$10,0,10*ROW('Water Data'!E3))),CA9="No",ISNUMBER(OFFSET('Water Data'!$E$10,0,10*ROW('Water Data'!E3)))),CONCATENATE("[",ROUND(OFFSET('Water Data'!$E$10,0,10*ROW('Water Data'!E3)),0),"]"),IF(AND(ISNUMBER(OFFSET('Water Data'!$E$10,0,10*ROW('Water Data'!E3))),CA9="",ISNUMBER(OFFSET('Water Data'!$E$10,0,10*ROW('Water Data'!E3)))),OFFSET('Water Data'!$E$10,0,10*ROW('Water Data'!E3)),NA())))</f>
        <v>#N/A</v>
      </c>
      <c r="M9" s="252" t="e">
        <f ca="true">+IF(AND(ISNUMBER(OFFSET('Water Data'!$F$5,0,10*ROW('Water Data'!F3))),CB9="Yes"),100-OFFSET('Water Data'!$F$5,0,10*ROW('Water Data'!F3)),IF(AND(ISNUMBER(OFFSET('Water Data'!$F$5,0,10*ROW('Water Data'!F3))),CB9="No",ISNUMBER(OFFSET('Water Data'!$F$5,0,10*ROW('Water Data'!F3)))),CONCATENATE("[",ROUND(100-OFFSET('Water Data'!$F$5,0,10*ROW('Water Data'!F3)),0),"]"),IF(AND(ISNUMBER(OFFSET('Water Data'!$F$5,0,10*ROW('Water Data'!F3))),CB9="",ISNUMBER(OFFSET('Water Data'!$F$5,0,10*ROW('Water Data'!F3)))),100-OFFSET('Water Data'!$F$5,0,10*ROW('Water Data'!F3)),NA())))</f>
        <v>#N/A</v>
      </c>
      <c r="N9" s="252" t="e">
        <f ca="true">+IF(AND(ISNUMBER(OFFSET('Water Data'!$F$7,0,10*ROW('Water Data'!F3))),CC9="Yes"),OFFSET('Water Data'!$F$7,0,10*ROW('Water Data'!F3)),IF(AND(ISNUMBER(OFFSET('Water Data'!$F$7,0,10*ROW('Water Data'!F3))),CC9="No",ISNUMBER(OFFSET('Water Data'!$F$7,0,10*ROW('Water Data'!F3)))),CONCATENATE("[",ROUND(OFFSET('Water Data'!$F$7,0,10*ROW('Water Data'!F3)),0),"]"),IF(AND(ISNUMBER(OFFSET('Water Data'!$F$7,0,10*ROW('Water Data'!F3))),CC9="",ISNUMBER(OFFSET('Water Data'!$F$7,0,10*ROW('Water Data'!F3)))),OFFSET('Water Data'!$F$7,0,10*ROW('Water Data'!F3)),NA())))</f>
        <v>#N/A</v>
      </c>
      <c r="O9" s="252" t="e">
        <f ca="true">+IF(AND(ISNUMBER(OFFSET('Water Data'!$F$10,0,10*ROW('Water Data'!F3))),CD9="Yes"),OFFSET('Water Data'!$F$10,0,10*ROW('Water Data'!F3)),IF(AND(ISNUMBER(OFFSET('Water Data'!$F$10,0,10*ROW('Water Data'!F3))),CD9="No",ISNUMBER(OFFSET('Water Data'!$F$10,0,10*ROW('Water Data'!F3)))),CONCATENATE("[",ROUND(OFFSET('Water Data'!$F$10,0,10*ROW('Water Data'!F3)),0),"]"),IF(AND(ISNUMBER(OFFSET('Water Data'!$F$10,0,10*ROW('Water Data'!F3))),CD9="",ISNUMBER(OFFSET('Water Data'!$F$10,0,10*ROW('Water Data'!F3)))),OFFSET('Water Data'!$F$10,0,10*ROW('Water Data'!F3)),NA())))</f>
        <v>#N/A</v>
      </c>
      <c r="P9" s="252" t="e">
        <f ca="true">+IF(AND(ISNUMBER(OFFSET('Water Data'!$G$5,0,10*ROW('Water Data'!G3))),CE9="Yes"),100-OFFSET('Water Data'!$G$5,0,10*ROW('Water Data'!G3)),IF(AND(ISNUMBER(OFFSET('Water Data'!$G$5,0,10*ROW('Water Data'!G3))),CE9="No",ISNUMBER(OFFSET('Water Data'!$G$5,0,10*ROW('Water Data'!G3)))),CONCATENATE("[",ROUND(100-OFFSET('Water Data'!$G$5,0,10*ROW('Water Data'!G3)),0),"]"),IF(AND(ISNUMBER(OFFSET('Water Data'!$G$5,0,10*ROW('Water Data'!G3))),CE9="",ISNUMBER(OFFSET('Water Data'!$G$5,0,10*ROW('Water Data'!G3)))),100-OFFSET('Water Data'!$G$5,0,10*ROW('Water Data'!G3)),NA())))</f>
        <v>#N/A</v>
      </c>
      <c r="Q9" s="252" t="e">
        <f ca="true">+IF(AND(ISNUMBER(OFFSET('Water Data'!$G$7,0,10*ROW('Water Data'!G3))),CF9="Yes"),OFFSET('Water Data'!$G$7,0,10*ROW('Water Data'!G3)),IF(AND(ISNUMBER(OFFSET('Water Data'!$G$7,0,10*ROW('Water Data'!G3))),CF9="No",ISNUMBER(OFFSET('Water Data'!$G$7,0,10*ROW('Water Data'!G3)))),CONCATENATE("[",ROUND(OFFSET('Water Data'!$G$7,0,10*ROW('Water Data'!G3)),0),"]"),IF(AND(ISNUMBER(OFFSET('Water Data'!$G$7,0,10*ROW('Water Data'!G3))),CF9="",ISNUMBER(OFFSET('Water Data'!$G$7,0,10*ROW('Water Data'!G3)))),OFFSET('Water Data'!$G$7,0,10*ROW('Water Data'!G3)),NA())))</f>
        <v>#N/A</v>
      </c>
      <c r="R9" s="252" t="e">
        <f ca="true">+IF(AND(ISNUMBER(OFFSET('Water Data'!$G$10,0,10*ROW('Water Data'!G3))),CG9="Yes"),OFFSET('Water Data'!$G$10,0,10*ROW('Water Data'!G3)),IF(AND(ISNUMBER(OFFSET('Water Data'!$G$10,0,10*ROW('Water Data'!G3))),CG9="No",ISNUMBER(OFFSET('Water Data'!$G$10,0,10*ROW('Water Data'!G3)))),CONCATENATE("[",ROUND(OFFSET('Water Data'!$G$10,0,10*ROW('Water Data'!G3)),0),"]"),IF(AND(ISNUMBER(OFFSET('Water Data'!$G$10,0,10*ROW('Water Data'!G3))),CG9="",ISNUMBER(OFFSET('Water Data'!$G$10,0,10*ROW('Water Data'!G3)))),OFFSET('Water Data'!$G$10,0,10*ROW('Water Data'!G3)),NA())))</f>
        <v>#N/A</v>
      </c>
      <c r="S9" s="252" t="e">
        <f ca="true">+IF(AND(ISNUMBER(OFFSET('Water Data'!$H$5,0,10*ROW('Water Data'!H3))),CH9="Yes"),100-OFFSET('Water Data'!$H$5,0,10*ROW('Water Data'!H3)),IF(AND(ISNUMBER(OFFSET('Water Data'!$H$5,0,10*ROW('Water Data'!H3))),CH9="No",ISNUMBER(OFFSET('Water Data'!$H$5,0,10*ROW('Water Data'!H3)))),CONCATENATE("[",ROUND(100-OFFSET('Water Data'!$H$5,0,10*ROW('Water Data'!H3)),0),"]"),IF(AND(ISNUMBER(OFFSET('Water Data'!$H$5,0,10*ROW('Water Data'!H3))),CH9="",ISNUMBER(OFFSET('Water Data'!$H$5,0,10*ROW('Water Data'!H3)))),100-OFFSET('Water Data'!$H$5,0,10*ROW('Water Data'!H3)),NA())))</f>
        <v>#N/A</v>
      </c>
      <c r="T9" s="252" t="e">
        <f ca="true">+IF(AND(ISNUMBER(OFFSET('Water Data'!$H$7,0,10*ROW('Water Data'!H3))),CI9="Yes"),OFFSET('Water Data'!$H$7,0,10*ROW('Water Data'!H3)),IF(AND(ISNUMBER(OFFSET('Water Data'!$H$7,0,10*ROW('Water Data'!H3))),CI9="No",ISNUMBER(OFFSET('Water Data'!$H$7,0,10*ROW('Water Data'!H3)))),CONCATENATE("[",ROUND(OFFSET('Water Data'!$H$7,0,10*ROW('Water Data'!H3)),0),"]"),IF(AND(ISNUMBER(OFFSET('Water Data'!$H$7,0,10*ROW('Water Data'!H3))),CI9="",ISNUMBER(OFFSET('Water Data'!$H$7,0,10*ROW('Water Data'!H3)))),OFFSET('Water Data'!$H$7,0,10*ROW('Water Data'!H3)),NA())))</f>
        <v>#N/A</v>
      </c>
      <c r="U9" s="252" t="e">
        <f ca="true">+IF(AND(ISNUMBER(OFFSET('Water Data'!$H$10,0,10*ROW('Water Data'!H3))),CJ9="Yes"),OFFSET('Water Data'!$H$10,0,10*ROW('Water Data'!H3)),IF(AND(ISNUMBER(OFFSET('Water Data'!$H$10,0,10*ROW('Water Data'!H3))),CJ9="No",ISNUMBER(OFFSET('Water Data'!$H$10,0,10*ROW('Water Data'!H3)))),CONCATENATE("[",ROUND(OFFSET('Water Data'!$H$10,0,10*ROW('Water Data'!H3)),0),"]"),IF(AND(ISNUMBER(OFFSET('Water Data'!$H$10,0,10*ROW('Water Data'!H3))),CJ9="",ISNUMBER(OFFSET('Water Data'!$H$10,0,10*ROW('Water Data'!H3)))),OFFSET('Water Data'!$H$10,0,10*ROW('Water Data'!H3)),NA())))</f>
        <v>#N/A</v>
      </c>
      <c r="V9" s="253" t="e">
        <f ca="true">+IF(AND(ISNUMBER(OFFSET('Sanitation Data'!$C$5,0,10*ROW('Sanitation Data'!C3))),CK9="Yes"),100-OFFSET('Sanitation Data'!$C$5,0,10*ROW('Sanitation Data'!C3)),IF(AND(ISNUMBER(OFFSET('Sanitation Data'!$C$5,0,10*ROW('Sanitation Data'!C3))),CK9="No",ISNUMBER(OFFSET('Sanitation Data'!$C$5,0,10*ROW('Sanitation Data'!C3)))),CONCATENATE("[",ROUND(100-OFFSET('Sanitation Data'!$C$5,0,10*ROW('Sanitation Data'!C3)),0),"]"),IF(AND(ISNUMBER(OFFSET('Sanitation Data'!$C$5,0,10*ROW('Sanitation Data'!C3))),CK9="",ISNUMBER(OFFSET('Sanitation Data'!$C$5,0,10*ROW('Sanitation Data'!C3)))),100-OFFSET('Sanitation Data'!$C$5,0,10*ROW('Sanitation Data'!C3)),NA())))</f>
        <v>#N/A</v>
      </c>
      <c r="W9" s="253" t="e">
        <f ca="true">+IF(AND(ISNUMBER(OFFSET('Sanitation Data'!$C$7,0,10*ROW('Sanitation Data'!C3))),CL9="Yes"),OFFSET('Sanitation Data'!$C$7,0,10*ROW('Sanitation Data'!C3)),IF(AND(ISNUMBER(OFFSET('Sanitation Data'!$C$7,0,10*ROW('Sanitation Data'!C3))),CL9="No",ISNUMBER(OFFSET('Sanitation Data'!$C$7,0,10*ROW('Sanitation Data'!C3)))),CONCATENATE("[",ROUND(OFFSET('Sanitation Data'!$C$7,0,10*ROW('Sanitation Data'!C3)),0),"]"),IF(AND(ISNUMBER(OFFSET('Sanitation Data'!$C$7,0,10*ROW('Sanitation Data'!C3))),CL9="",ISNUMBER(OFFSET('Sanitation Data'!$C$7,0,10*ROW('Sanitation Data'!C3)))),OFFSET('Sanitation Data'!$C$7,0,10*ROW('Sanitation Data'!C3)),NA())))</f>
        <v>#N/A</v>
      </c>
      <c r="X9" s="253" t="e">
        <f ca="true">+IF(AND(ISNUMBER(OFFSET('Sanitation Data'!$C$11,0,10*ROW('Sanitation Data'!C3))),CM9="Yes"),OFFSET('Sanitation Data'!$C$11,0,10*ROW('Sanitation Data'!C3)),IF(AND(ISNUMBER(OFFSET('Sanitation Data'!$C$11,0,10*ROW('Sanitation Data'!C3))),CM9="No",ISNUMBER(OFFSET('Sanitation Data'!$C$11,0,10*ROW('Sanitation Data'!C3)))),CONCATENATE("[",ROUND(OFFSET('Sanitation Data'!$C$11,0,10*ROW('Sanitation Data'!C3)),0),"]"),IF(AND(ISNUMBER(OFFSET('Sanitation Data'!$C$11,0,10*ROW('Sanitation Data'!C3))),CM9="",ISNUMBER(OFFSET('Sanitation Data'!$C$11,0,10*ROW('Sanitation Data'!C3)))),OFFSET('Sanitation Data'!$C$11,0,10*ROW('Sanitation Data'!C3)),NA())))</f>
        <v>#N/A</v>
      </c>
      <c r="Y9" s="253" t="e">
        <f ca="true">+IF(AND(ISNUMBER(OFFSET('Sanitation Data'!$C$12,0,10*ROW('Sanitation Data'!C3))),CN9="Yes"),OFFSET('Sanitation Data'!$C$12,0,10*ROW('Sanitation Data'!C3)),IF(AND(ISNUMBER(OFFSET('Sanitation Data'!$C$12,0,10*ROW('Sanitation Data'!C3))),CN9="No",ISNUMBER(OFFSET('Sanitation Data'!$C$12,0,10*ROW('Sanitation Data'!C3)))),CONCATENATE("[",ROUND(OFFSET('Sanitation Data'!$C$12,0,10*ROW('Sanitation Data'!C3)),0),"]"),IF(AND(ISNUMBER(OFFSET('Sanitation Data'!$C$12,0,10*ROW('Sanitation Data'!C3))),CN9="",ISNUMBER(OFFSET('Sanitation Data'!$C$12,0,10*ROW('Sanitation Data'!C3)))),OFFSET('Sanitation Data'!$C$12,0,10*ROW('Sanitation Data'!C3)),NA())))</f>
        <v>#N/A</v>
      </c>
      <c r="Z9" s="253" t="e">
        <f ca="true">+IF(AND(ISNUMBER(OFFSET('Sanitation Data'!$C$13,0,10*ROW('Sanitation Data'!C3))),CO9="Yes"),OFFSET('Sanitation Data'!$C$13,0,10*ROW('Sanitation Data'!C3)),IF(AND(ISNUMBER(OFFSET('Sanitation Data'!$C$13,0,10*ROW('Sanitation Data'!C3))),CO9="No",ISNUMBER(OFFSET('Sanitation Data'!$C$13,0,10*ROW('Sanitation Data'!C3)))),CONCATENATE("[",ROUND(OFFSET('Sanitation Data'!$C$13,0,10*ROW('Sanitation Data'!C3)),0),"]"),IF(AND(ISNUMBER(OFFSET('Sanitation Data'!$C$13,0,10*ROW('Sanitation Data'!C3))),CO9="",ISNUMBER(OFFSET('Sanitation Data'!$C$13,0,10*ROW('Sanitation Data'!C3)))),OFFSET('Sanitation Data'!$C$13,0,10*ROW('Sanitation Data'!C3)),NA())))</f>
        <v>#N/A</v>
      </c>
      <c r="AA9" s="253" t="e">
        <f ca="true">+IF(AND(ISNUMBER(OFFSET('Sanitation Data'!$D$5,0,10*ROW('Sanitation Data'!D3))),CP9="Yes"),100-OFFSET('Sanitation Data'!$D$5,0,10*ROW('Sanitation Data'!D3)),IF(AND(ISNUMBER(OFFSET('Sanitation Data'!$D$5,0,10*ROW('Sanitation Data'!D3))),CP9="No",ISNUMBER(OFFSET('Sanitation Data'!$D$5,0,10*ROW('Sanitation Data'!D3)))),CONCATENATE("[",ROUND(100-OFFSET('Sanitation Data'!$D$5,0,10*ROW('Sanitation Data'!D3)),0),"]"),IF(AND(ISNUMBER(OFFSET('Sanitation Data'!$D$5,0,10*ROW('Sanitation Data'!D3))),CP9="",ISNUMBER(OFFSET('Sanitation Data'!$D$5,0,10*ROW('Sanitation Data'!D3)))),100-OFFSET('Sanitation Data'!$D$5,0,10*ROW('Sanitation Data'!D3)),NA())))</f>
        <v>#N/A</v>
      </c>
      <c r="AB9" s="253" t="e">
        <f ca="true">+IF(AND(ISNUMBER(OFFSET('Sanitation Data'!$D$7,0,10*ROW('Sanitation Data'!D3))),CQ9="Yes"),OFFSET('Sanitation Data'!$D$7,0,10*ROW('Sanitation Data'!G3)),IF(AND(ISNUMBER(OFFSET('Sanitation Data'!$D$7,0,10*ROW('Sanitation Data'!D3))),CQ9="No",ISNUMBER(OFFSET('Sanitation Data'!$D$7,0,10*ROW('Sanitation Data'!D3)))),CONCATENATE("[",ROUND(OFFSET('Sanitation Data'!$D$7,0,10*ROW('Sanitation Data'!D3)),0),"]"),IF(AND(ISNUMBER(OFFSET('Sanitation Data'!$D$7,0,10*ROW('Sanitation Data'!D3))),CQ9="",ISNUMBER(OFFSET('Sanitation Data'!$D$7,0,10*ROW('Sanitation Data'!D3)))),OFFSET('Sanitation Data'!$D$7,0,10*ROW('Sanitation Data'!D3)),NA())))</f>
        <v>#N/A</v>
      </c>
      <c r="AC9" s="253" t="e">
        <f ca="true">+IF(AND(ISNUMBER(OFFSET('Sanitation Data'!$D$11,0,10*ROW('Sanitation Data'!D3))),CR9="Yes"),OFFSET('Sanitation Data'!$D$11,0,10*ROW('Sanitation Data'!D3)),IF(AND(ISNUMBER(OFFSET('Sanitation Data'!$D$11,0,10*ROW('Sanitation Data'!D3))),CR9="No",ISNUMBER(OFFSET('Sanitation Data'!$D$11,0,10*ROW('Sanitation Data'!D3)))),CONCATENATE("[",ROUND(OFFSET('Sanitation Data'!$D$11,0,10*ROW('Sanitation Data'!D3)),0),"]"),IF(AND(ISNUMBER(OFFSET('Sanitation Data'!$D$11,0,10*ROW('Sanitation Data'!D3))),CR9="",ISNUMBER(OFFSET('Sanitation Data'!$D$11,0,10*ROW('Sanitation Data'!D3)))),OFFSET('Sanitation Data'!$D$11,0,10*ROW('Sanitation Data'!D3)),NA())))</f>
        <v>#N/A</v>
      </c>
      <c r="AD9" s="253" t="e">
        <f ca="true">+IF(AND(ISNUMBER(OFFSET('Sanitation Data'!$D$12,0,10*ROW('Sanitation Data'!D3))),CS9="Yes"),OFFSET('Sanitation Data'!$D$12,0,10*ROW('Sanitation Data'!D3)),IF(AND(ISNUMBER(OFFSET('Sanitation Data'!$D$12,0,10*ROW('Sanitation Data'!D3))),CS9="No",ISNUMBER(OFFSET('Sanitation Data'!$D$12,0,10*ROW('Sanitation Data'!D3)))),CONCATENATE("[",ROUND(OFFSET('Sanitation Data'!$D$12,0,10*ROW('Sanitation Data'!D3)),0),"]"),IF(AND(ISNUMBER(OFFSET('Sanitation Data'!$D$12,0,10*ROW('Sanitation Data'!D3))),CS9="",ISNUMBER(OFFSET('Sanitation Data'!$D$12,0,10*ROW('Sanitation Data'!D3)))),OFFSET('Sanitation Data'!$D$12,0,10*ROW('Sanitation Data'!D3)),NA())))</f>
        <v>#N/A</v>
      </c>
      <c r="AE9" s="253" t="e">
        <f ca="true">+IF(AND(ISNUMBER(OFFSET('Sanitation Data'!$D$13,0,10*ROW('Sanitation Data'!D3))),CT9="Yes"),OFFSET('Sanitation Data'!$D$13,0,10*ROW('Sanitation Data'!D3)),IF(AND(ISNUMBER(OFFSET('Sanitation Data'!$D$13,0,10*ROW('Sanitation Data'!D3))),CT9="No",ISNUMBER(OFFSET('Sanitation Data'!$D$13,0,10*ROW('Sanitation Data'!D3)))),CONCATENATE("[",ROUND(OFFSET('Sanitation Data'!$D$13,0,10*ROW('Sanitation Data'!D3)),0),"]"),IF(AND(ISNUMBER(OFFSET('Sanitation Data'!$D$13,0,10*ROW('Sanitation Data'!D3))),CT9="",ISNUMBER(OFFSET('Sanitation Data'!$D$13,0,10*ROW('Sanitation Data'!D3)))),OFFSET('Sanitation Data'!$D$13,0,10*ROW('Sanitation Data'!D3)),NA())))</f>
        <v>#N/A</v>
      </c>
      <c r="AF9" s="253" t="e">
        <f ca="true">+IF(AND(ISNUMBER(OFFSET('Sanitation Data'!$E$5,0,10*ROW('Sanitation Data'!E3))),CU9="Yes"),100-OFFSET('Sanitation Data'!$E$5,0,10*ROW('Sanitation Data'!E3)),IF(AND(ISNUMBER(OFFSET('Sanitation Data'!$E$5,0,10*ROW('Sanitation Data'!E3))),CU9="No",ISNUMBER(OFFSET('Sanitation Data'!$E$5,0,10*ROW('Sanitation Data'!E3)))),CONCATENATE("[",ROUND(100-OFFSET('Sanitation Data'!$E$5,0,10*ROW('Sanitation Data'!E3)),0),"]"),IF(AND(ISNUMBER(OFFSET('Sanitation Data'!$E$5,0,10*ROW('Sanitation Data'!E3))),CU9="",ISNUMBER(OFFSET('Sanitation Data'!$E$5,0,10*ROW('Sanitation Data'!E3)))),100-OFFSET('Sanitation Data'!$E$5,0,10*ROW('Sanitation Data'!E3)),NA())))</f>
        <v>#N/A</v>
      </c>
      <c r="AG9" s="253" t="e">
        <f ca="true">+IF(AND(ISNUMBER(OFFSET('Sanitation Data'!$E$7,0,10*ROW('Sanitation Data'!E3))),CV9="Yes"),OFFSET('Sanitation Data'!$E$7,0,10*ROW('Sanitation Data'!E3)),IF(AND(ISNUMBER(OFFSET('Sanitation Data'!$E$7,0,10*ROW('Sanitation Data'!E3))),CV9="No",ISNUMBER(OFFSET('Sanitation Data'!$E$7,0,10*ROW('Sanitation Data'!E3)))),CONCATENATE("[",ROUND(OFFSET('Sanitation Data'!$E$7,0,10*ROW('Sanitation Data'!E3)),0),"]"),IF(AND(ISNUMBER(OFFSET('Sanitation Data'!$E$7,0,10*ROW('Sanitation Data'!E3))),CV9="",ISNUMBER(OFFSET('Sanitation Data'!$E$7,0,10*ROW('Sanitation Data'!E3)))),OFFSET('Sanitation Data'!$E$7,0,10*ROW('Sanitation Data'!E3)),NA())))</f>
        <v>#N/A</v>
      </c>
      <c r="AH9" s="253" t="e">
        <f ca="true">+IF(AND(ISNUMBER(OFFSET('Sanitation Data'!$E$11,0,10*ROW('Sanitation Data'!E3))),CW9="Yes"),OFFSET('Sanitation Data'!$E$11,0,10*ROW('Sanitation Data'!E3)),IF(AND(ISNUMBER(OFFSET('Sanitation Data'!$E$11,0,10*ROW('Sanitation Data'!E3))),CW9="No",ISNUMBER(OFFSET('Sanitation Data'!$E$11,0,10*ROW('Sanitation Data'!E3)))),CONCATENATE("[",ROUND(OFFSET('Sanitation Data'!$E$11,0,10*ROW('Sanitation Data'!E3)),0),"]"),IF(AND(ISNUMBER(OFFSET('Sanitation Data'!$E$11,0,10*ROW('Sanitation Data'!E3))),CW9="",ISNUMBER(OFFSET('Sanitation Data'!$E$11,0,10*ROW('Sanitation Data'!E3)))),OFFSET('Sanitation Data'!$E$11,0,10*ROW('Sanitation Data'!E3)),NA())))</f>
        <v>#N/A</v>
      </c>
      <c r="AI9" s="253" t="e">
        <f ca="true">+IF(AND(ISNUMBER(OFFSET('Sanitation Data'!$E$12,0,10*ROW('Sanitation Data'!E3))),CX9="Yes"),OFFSET('Sanitation Data'!$E$12,0,10*ROW('Sanitation Data'!E3)),IF(AND(ISNUMBER(OFFSET('Sanitation Data'!$E$12,0,10*ROW('Sanitation Data'!E3))),CX9="No",ISNUMBER(OFFSET('Sanitation Data'!$E$12,0,10*ROW('Sanitation Data'!E3)))),CONCATENATE("[",ROUND(OFFSET('Sanitation Data'!$E$12,0,10*ROW('Sanitation Data'!E3)),0),"]"),IF(AND(ISNUMBER(OFFSET('Sanitation Data'!$E$12,0,10*ROW('Sanitation Data'!E3))),CX9="",ISNUMBER(OFFSET('Sanitation Data'!$E$12,0,10*ROW('Sanitation Data'!E3)))),OFFSET('Sanitation Data'!$E$12,0,10*ROW('Sanitation Data'!E3)),NA())))</f>
        <v>#N/A</v>
      </c>
      <c r="AJ9" s="253" t="e">
        <f ca="true">+IF(AND(ISNUMBER(OFFSET('Sanitation Data'!$E$13,0,10*ROW('Sanitation Data'!E3))),CY9="Yes"),OFFSET('Sanitation Data'!$E$13,0,10*ROW('Sanitation Data'!E3)),IF(AND(ISNUMBER(OFFSET('Sanitation Data'!$E$13,0,10*ROW('Sanitation Data'!E3))),CY9="No",ISNUMBER(OFFSET('Sanitation Data'!$E$13,0,10*ROW('Sanitation Data'!E3)))),CONCATENATE("[",ROUND(OFFSET('Sanitation Data'!$E$13,0,10*ROW('Sanitation Data'!E3)),0),"]"),IF(AND(ISNUMBER(OFFSET('Sanitation Data'!$E$13,0,10*ROW('Sanitation Data'!E3))),CY9="",ISNUMBER(OFFSET('Sanitation Data'!$E$13,0,10*ROW('Sanitation Data'!E3)))),OFFSET('Sanitation Data'!$E$13,0,10*ROW('Sanitation Data'!E3)),NA())))</f>
        <v>#N/A</v>
      </c>
      <c r="AK9" s="253" t="e">
        <f ca="true">+IF(AND(ISNUMBER(OFFSET('Sanitation Data'!$F$5,0,10*ROW('Sanitation Data'!F3))),CZ9="Yes"),100-OFFSET('Sanitation Data'!$F$5,0,10*ROW('Sanitation Data'!F3)),IF(AND(ISNUMBER(OFFSET('Sanitation Data'!$F$5,0,10*ROW('Sanitation Data'!F3))),CZ9="No",ISNUMBER(OFFSET('Sanitation Data'!$F$5,0,10*ROW('Sanitation Data'!F3)))),CONCATENATE("[",ROUND(100-OFFSET('Sanitation Data'!$F$5,0,10*ROW('Sanitation Data'!F3)),0),"]"),IF(AND(ISNUMBER(OFFSET('Sanitation Data'!$F$5,0,10*ROW('Sanitation Data'!F3))),CZ9="",ISNUMBER(OFFSET('Sanitation Data'!$F$5,0,10*ROW('Sanitation Data'!F3)))),100-OFFSET('Sanitation Data'!$F$5,0,10*ROW('Sanitation Data'!F3)),NA())))</f>
        <v>#N/A</v>
      </c>
      <c r="AL9" s="253" t="e">
        <f ca="true">+IF(AND(ISNUMBER(OFFSET('Sanitation Data'!$F$7,0,10*ROW('Sanitation Data'!F3))),DA9="Yes"),OFFSET('Sanitation Data'!$F$7,0,10*ROW('Sanitation Data'!F3)),IF(AND(ISNUMBER(OFFSET('Sanitation Data'!$F$7,0,10*ROW('Sanitation Data'!F3))),DA9="No",ISNUMBER(OFFSET('Sanitation Data'!$F$7,0,10*ROW('Sanitation Data'!F3)))),CONCATENATE("[",ROUND(OFFSET('Sanitation Data'!$F$7,0,10*ROW('Sanitation Data'!F3)),0),"]"),IF(AND(ISNUMBER(OFFSET('Sanitation Data'!$F$7,0,10*ROW('Sanitation Data'!F3))),DA9="",ISNUMBER(OFFSET('Sanitation Data'!$F$7,0,10*ROW('Sanitation Data'!F3)))),OFFSET('Sanitation Data'!$F$7,0,10*ROW('Sanitation Data'!F3)),NA())))</f>
        <v>#N/A</v>
      </c>
      <c r="AM9" s="253" t="e">
        <f ca="true">+IF(AND(ISNUMBER(OFFSET('Sanitation Data'!$F$11,0,10*ROW('Sanitation Data'!F3))),DB9="Yes"),OFFSET('Sanitation Data'!$F$11,0,10*ROW('Sanitation Data'!F3)),IF(AND(ISNUMBER(OFFSET('Sanitation Data'!$F$11,0,10*ROW('Sanitation Data'!F3))),DB9="No",ISNUMBER(OFFSET('Sanitation Data'!$F$11,0,10*ROW('Sanitation Data'!F3)))),CONCATENATE("[",ROUND(OFFSET('Sanitation Data'!$F$11,0,10*ROW('Sanitation Data'!F3)),0),"]"),IF(AND(ISNUMBER(OFFSET('Sanitation Data'!$F$11,0,10*ROW('Sanitation Data'!F3))),DB9="",ISNUMBER(OFFSET('Sanitation Data'!$F$11,0,10*ROW('Sanitation Data'!F3)))),OFFSET('Sanitation Data'!$F$11,0,10*ROW('Sanitation Data'!F3)),NA())))</f>
        <v>#N/A</v>
      </c>
      <c r="AN9" s="253" t="e">
        <f ca="true">+IF(AND(ISNUMBER(OFFSET('Sanitation Data'!$F$12,0,10*ROW('Sanitation Data'!F3))),DC9="Yes"),OFFSET('Sanitation Data'!$F$12,0,10*ROW('Sanitation Data'!F3)),IF(AND(ISNUMBER(OFFSET('Sanitation Data'!$F$12,0,10*ROW('Sanitation Data'!F3))),DC9="No",ISNUMBER(OFFSET('Sanitation Data'!$F$12,0,10*ROW('Sanitation Data'!F3)))),CONCATENATE("[",ROUND(OFFSET('Sanitation Data'!$F$12,0,10*ROW('Sanitation Data'!F3)),0),"]"),IF(AND(ISNUMBER(OFFSET('Sanitation Data'!$F$12,0,10*ROW('Sanitation Data'!F3))),DC9="",ISNUMBER(OFFSET('Sanitation Data'!$F$12,0,10*ROW('Sanitation Data'!F3)))),OFFSET('Sanitation Data'!$F$12,0,10*ROW('Sanitation Data'!F3)),NA())))</f>
        <v>#N/A</v>
      </c>
      <c r="AO9" s="253" t="e">
        <f ca="true">+IF(AND(ISNUMBER(OFFSET('Sanitation Data'!$F$13,0,10*ROW('Sanitation Data'!F3))),DD9="Yes"),OFFSET('Sanitation Data'!$F$13,0,10*ROW('Sanitation Data'!F3)),IF(AND(ISNUMBER(OFFSET('Sanitation Data'!$F$13,0,10*ROW('Sanitation Data'!F3))),DD9="No",ISNUMBER(OFFSET('Sanitation Data'!$F$13,0,10*ROW('Sanitation Data'!F3)))),CONCATENATE("[",ROUND(OFFSET('Sanitation Data'!$F$13,0,10*ROW('Sanitation Data'!F3)),0),"]"),IF(AND(ISNUMBER(OFFSET('Sanitation Data'!$F$13,0,10*ROW('Sanitation Data'!F3))),DD9="",ISNUMBER(OFFSET('Sanitation Data'!$F$13,0,10*ROW('Sanitation Data'!F3)))),OFFSET('Sanitation Data'!$F$13,0,10*ROW('Sanitation Data'!F3)),NA())))</f>
        <v>#N/A</v>
      </c>
      <c r="AP9" s="253" t="e">
        <f ca="true">+IF(AND(ISNUMBER(OFFSET('Sanitation Data'!$G$5,0,10*ROW('Sanitation Data'!G3))),DE9="Yes"),100-OFFSET('Sanitation Data'!$G$5,0,10*ROW('Sanitation Data'!G3)),IF(AND(ISNUMBER(OFFSET('Sanitation Data'!$G$5,0,10*ROW('Sanitation Data'!G3))),DE9="No",ISNUMBER(OFFSET('Sanitation Data'!$G$5,0,10*ROW('Sanitation Data'!G3)))),CONCATENATE("[",ROUND(100-OFFSET('Sanitation Data'!$G$5,0,10*ROW('Sanitation Data'!G3)),0),"]"),IF(AND(ISNUMBER(OFFSET('Sanitation Data'!$G$5,0,10*ROW('Sanitation Data'!G3))),DE9="",ISNUMBER(OFFSET('Sanitation Data'!$G$5,0,10*ROW('Sanitation Data'!G3)))),100-OFFSET('Sanitation Data'!$G$5,0,10*ROW('Sanitation Data'!G3)),NA())))</f>
        <v>#N/A</v>
      </c>
      <c r="AQ9" s="253" t="e">
        <f ca="true">+IF(AND(ISNUMBER(OFFSET('Sanitation Data'!$G$7,0,10*ROW('Sanitation Data'!G3))),DF9="Yes"),OFFSET('Sanitation Data'!$G$7,0,10*ROW('Sanitation Data'!G3)),IF(AND(ISNUMBER(OFFSET('Sanitation Data'!$G$7,0,10*ROW('Sanitation Data'!G3))),DF9="No",ISNUMBER(OFFSET('Sanitation Data'!$G$7,0,10*ROW('Sanitation Data'!G3)))),CONCATENATE("[",ROUND(OFFSET('Sanitation Data'!$G$7,0,10*ROW('Sanitation Data'!G3)),0),"]"),IF(AND(ISNUMBER(OFFSET('Sanitation Data'!$G$7,0,10*ROW('Sanitation Data'!G3))),DF9="",ISNUMBER(OFFSET('Sanitation Data'!$G$7,0,10*ROW('Sanitation Data'!G3)))),OFFSET('Sanitation Data'!$G$7,0,10*ROW('Sanitation Data'!G3)),NA())))</f>
        <v>#N/A</v>
      </c>
      <c r="AR9" s="253" t="e">
        <f ca="true">+IF(AND(ISNUMBER(OFFSET('Sanitation Data'!$G$11,0,10*ROW('Sanitation Data'!G3))),DG9="Yes"),OFFSET('Sanitation Data'!$G$11,0,10*ROW('Sanitation Data'!G3)),IF(AND(ISNUMBER(OFFSET('Sanitation Data'!$G$11,0,10*ROW('Sanitation Data'!G3))),DG9="No",ISNUMBER(OFFSET('Sanitation Data'!$G$11,0,10*ROW('Sanitation Data'!G3)))),CONCATENATE("[",ROUND(OFFSET('Sanitation Data'!$G$11,0,10*ROW('Sanitation Data'!G3)),0),"]"),IF(AND(ISNUMBER(OFFSET('Sanitation Data'!$G$11,0,10*ROW('Sanitation Data'!G3))),DG9="",ISNUMBER(OFFSET('Sanitation Data'!$G$11,0,10*ROW('Sanitation Data'!G3)))),OFFSET('Sanitation Data'!$G$11,0,10*ROW('Sanitation Data'!G3)),NA())))</f>
        <v>#N/A</v>
      </c>
      <c r="AS9" s="253" t="e">
        <f ca="true">+IF(AND(ISNUMBER(OFFSET('Sanitation Data'!$G$12,0,10*ROW('Sanitation Data'!G3))),DH9="Yes"),OFFSET('Sanitation Data'!$G$12,0,10*ROW('Sanitation Data'!G3)),IF(AND(ISNUMBER(OFFSET('Sanitation Data'!$G$12,0,10*ROW('Sanitation Data'!G3))),DH9="No",ISNUMBER(OFFSET('Sanitation Data'!$G$12,0,10*ROW('Sanitation Data'!G3)))),CONCATENATE("[",ROUND(OFFSET('Sanitation Data'!$G$12,0,10*ROW('Sanitation Data'!G3)),0),"]"),IF(AND(ISNUMBER(OFFSET('Sanitation Data'!$G$12,0,10*ROW('Sanitation Data'!G3))),DH9="",ISNUMBER(OFFSET('Sanitation Data'!$G$12,0,10*ROW('Sanitation Data'!G3)))),OFFSET('Sanitation Data'!$G$12,0,10*ROW('Sanitation Data'!G3)),NA())))</f>
        <v>#N/A</v>
      </c>
      <c r="AT9" s="253" t="e">
        <f ca="true">+IF(AND(ISNUMBER(OFFSET('Sanitation Data'!$G$13,0,10*ROW('Sanitation Data'!G3))),DI9="Yes"),OFFSET('Sanitation Data'!$G$13,0,10*ROW('Sanitation Data'!G3)),IF(AND(ISNUMBER(OFFSET('Sanitation Data'!$G$13,0,10*ROW('Sanitation Data'!G3))),DI9="No",ISNUMBER(OFFSET('Sanitation Data'!$G$13,0,10*ROW('Sanitation Data'!G3)))),CONCATENATE("[",ROUND(OFFSET('Sanitation Data'!$G$13,0,10*ROW('Sanitation Data'!G3)),0),"]"),IF(AND(ISNUMBER(OFFSET('Sanitation Data'!$G$13,0,10*ROW('Sanitation Data'!G3))),DI9="",ISNUMBER(OFFSET('Sanitation Data'!$G$13,0,10*ROW('Sanitation Data'!G3)))),OFFSET('Sanitation Data'!$G$13,0,10*ROW('Sanitation Data'!G3)),NA())))</f>
        <v>#N/A</v>
      </c>
      <c r="AU9" s="253" t="e">
        <f ca="true">+IF(AND(ISNUMBER(OFFSET('Sanitation Data'!$H$5,0,10*ROW('Sanitation Data'!H3))),DJ9="Yes"),100-OFFSET('Sanitation Data'!$H$5,0,10*ROW('Sanitation Data'!H3)),IF(AND(ISNUMBER(OFFSET('Sanitation Data'!$H$5,0,10*ROW('Sanitation Data'!H3))),DJ9="No",ISNUMBER(OFFSET('Sanitation Data'!$H$5,0,10*ROW('Sanitation Data'!H3)))),CONCATENATE("[",ROUND(100-OFFSET('Sanitation Data'!$H$5,0,10*ROW('Sanitation Data'!H3)),0),"]"),IF(AND(ISNUMBER(OFFSET('Sanitation Data'!$H$5,0,10*ROW('Sanitation Data'!H3))),DJ9="",ISNUMBER(OFFSET('Sanitation Data'!$H$5,0,10*ROW('Sanitation Data'!H3)))),100-OFFSET('Sanitation Data'!$H$5,0,10*ROW('Sanitation Data'!H3)),NA())))</f>
        <v>#N/A</v>
      </c>
      <c r="AV9" s="253" t="e">
        <f ca="true">+IF(AND(ISNUMBER(OFFSET('Sanitation Data'!$H$7,0,10*ROW('Sanitation Data'!H3))),DK9="Yes"),OFFSET('Sanitation Data'!$H$7,0,10*ROW('Sanitation Data'!H3)),IF(AND(ISNUMBER(OFFSET('Sanitation Data'!$H$7,0,10*ROW('Sanitation Data'!H3))),DK9="No",ISNUMBER(OFFSET('Sanitation Data'!$H$7,0,10*ROW('Sanitation Data'!H3)))),CONCATENATE("[",ROUND(OFFSET('Sanitation Data'!$H$7,0,10*ROW('Sanitation Data'!H3)),0),"]"),IF(AND(ISNUMBER(OFFSET('Sanitation Data'!$H$7,0,10*ROW('Sanitation Data'!H3))),DK9="",ISNUMBER(OFFSET('Sanitation Data'!$H$7,0,10*ROW('Sanitation Data'!H3)))),OFFSET('Sanitation Data'!$H$7,0,10*ROW('Sanitation Data'!H3)),NA())))</f>
        <v>#N/A</v>
      </c>
      <c r="AW9" s="253" t="e">
        <f ca="true">+IF(AND(ISNUMBER(OFFSET('Sanitation Data'!$H$11,0,10*ROW('Sanitation Data'!H3))),DL9="Yes"),OFFSET('Sanitation Data'!$H$11,0,10*ROW('Sanitation Data'!H3)),IF(AND(ISNUMBER(OFFSET('Sanitation Data'!$H$11,0,10*ROW('Sanitation Data'!H3))),DL9="No",ISNUMBER(OFFSET('Sanitation Data'!$H$11,0,10*ROW('Sanitation Data'!H3)))),CONCATENATE("[",ROUND(OFFSET('Sanitation Data'!$H$11,0,10*ROW('Sanitation Data'!H3)),0),"]"),IF(AND(ISNUMBER(OFFSET('Sanitation Data'!$H$11,0,10*ROW('Sanitation Data'!H3))),DL9="",ISNUMBER(OFFSET('Sanitation Data'!$H$11,0,10*ROW('Sanitation Data'!H3)))),OFFSET('Sanitation Data'!$H$11,0,10*ROW('Sanitation Data'!H3)),NA())))</f>
        <v>#N/A</v>
      </c>
      <c r="AX9" s="253" t="e">
        <f ca="true">+IF(AND(ISNUMBER(OFFSET('Sanitation Data'!$H$12,0,10*ROW('Sanitation Data'!H3))),DM9="Yes"),OFFSET('Sanitation Data'!$H$12,0,10*ROW('Sanitation Data'!H3)),IF(AND(ISNUMBER(OFFSET('Sanitation Data'!$H$12,0,10*ROW('Sanitation Data'!H3))),DM9="No",ISNUMBER(OFFSET('Sanitation Data'!$H$12,0,10*ROW('Sanitation Data'!H3)))),CONCATENATE("[",ROUND(OFFSET('Sanitation Data'!$H$12,0,10*ROW('Sanitation Data'!H3)),0),"]"),IF(AND(ISNUMBER(OFFSET('Sanitation Data'!$H$12,0,10*ROW('Sanitation Data'!H3))),DM9="",ISNUMBER(OFFSET('Sanitation Data'!$H$12,0,10*ROW('Sanitation Data'!H3)))),OFFSET('Sanitation Data'!$H$12,0,10*ROW('Sanitation Data'!H3)),NA())))</f>
        <v>#N/A</v>
      </c>
      <c r="AY9" s="253" t="e">
        <f ca="true">+IF(AND(ISNUMBER(OFFSET('Sanitation Data'!$H$13,0,10*ROW('Sanitation Data'!H3))),DN9="Yes"),OFFSET('Sanitation Data'!$H$13,0,10*ROW('Sanitation Data'!H3)),IF(AND(ISNUMBER(OFFSET('Sanitation Data'!$H$13,0,10*ROW('Sanitation Data'!H3))),DN9="No",ISNUMBER(OFFSET('Sanitation Data'!$H$13,0,10*ROW('Sanitation Data'!H3)))),CONCATENATE("[",ROUND(OFFSET('Sanitation Data'!$H$13,0,10*ROW('Sanitation Data'!H3)),0),"]"),IF(AND(ISNUMBER(OFFSET('Sanitation Data'!$H$13,0,10*ROW('Sanitation Data'!H3))),DN9="",ISNUMBER(OFFSET('Sanitation Data'!$H$13,0,10*ROW('Sanitation Data'!H3)))),OFFSET('Sanitation Data'!$H$13,0,10*ROW('Sanitation Data'!H3)),NA())))</f>
        <v>#N/A</v>
      </c>
      <c r="AZ9" s="254" t="e">
        <f ca="true">+IF(AND(ISNUMBER(OFFSET('Hygiene Data'!$C$6,0,10*ROW('Hygiene Data'!C3))),DO9="Yes"),OFFSET('Hygiene Data'!$C$6,0,10*ROW('Hygiene Data'!C3)),IF(AND(ISNUMBER(OFFSET('Hygiene Data'!$C$6,0,10*ROW('Hygiene Data'!C3))),DO9="No",ISNUMBER(OFFSET('Hygiene Data'!$C$6,0,10*ROW('Hygiene Data'!C3)))),CONCATENATE("[",ROUND(OFFSET('Hygiene Data'!$C$6,0,10*ROW('Hygiene Data'!C3)),0),"]"),IF(AND(ISNUMBER(OFFSET('Hygiene Data'!$C$6,0,10*ROW('Hygiene Data'!C3))),DO9="",ISNUMBER(OFFSET('Hygiene Data'!$C$6,0,10*ROW('Hygiene Data'!C3)))),OFFSET('Hygiene Data'!$C$6,0,10*ROW('Hygiene Data'!C3)),NA())))</f>
        <v>#N/A</v>
      </c>
      <c r="BA9" s="254" t="e">
        <f ca="true">+IF(AND(ISNUMBER(OFFSET('Hygiene Data'!$C$8,0,10*ROW('Hygiene Data'!C3))),DP9="Yes"),OFFSET('Hygiene Data'!$C$8,0,10*ROW('Hygiene Data'!C3)),IF(AND(ISNUMBER(OFFSET('Hygiene Data'!$C$8,0,10*ROW('Hygiene Data'!C3))),DP9="No",ISNUMBER(OFFSET('Hygiene Data'!$C$8,0,10*ROW('Hygiene Data'!C3)))),CONCATENATE("[",ROUND(OFFSET('Hygiene Data'!$C$8,0,10*ROW('Hygiene Data'!C3)),0),"]"),IF(AND(ISNUMBER(OFFSET('Hygiene Data'!$C$8,0,10*ROW('Hygiene Data'!C3))),DP9="",ISNUMBER(OFFSET('Hygiene Data'!$C$8,0,10*ROW('Hygiene Data'!C3)))),OFFSET('Hygiene Data'!$C$8,0,10*ROW('Hygiene Data'!C3)),NA())))</f>
        <v>#N/A</v>
      </c>
      <c r="BB9" s="254" t="e">
        <f ca="true">+IF(AND(ISNUMBER(OFFSET('Hygiene Data'!$C$10,0,10*ROW('Hygiene Data'!C3))),DQ9="Yes"),OFFSET('Hygiene Data'!$C$10,0,10*ROW('Hygiene Data'!C3)),IF(AND(ISNUMBER(OFFSET('Hygiene Data'!$C$10,0,10*ROW('Hygiene Data'!C3))),DQ9="No",ISNUMBER(OFFSET('Hygiene Data'!$C$10,0,10*ROW('Hygiene Data'!C3)))),CONCATENATE("[",ROUND(OFFSET('Hygiene Data'!$C$10,0,10*ROW('Hygiene Data'!C3)),0),"]"),IF(AND(ISNUMBER(OFFSET('Hygiene Data'!$C$10,0,10*ROW('Hygiene Data'!C3))),DQ9="",ISNUMBER(OFFSET('Hygiene Data'!$C$10,0,10*ROW('Hygiene Data'!C3)))),OFFSET('Hygiene Data'!$C$10,0,10*ROW('Hygiene Data'!C3)),NA())))</f>
        <v>#N/A</v>
      </c>
      <c r="BC9" s="254" t="e">
        <f ca="true">+IF(AND(ISNUMBER(OFFSET('Hygiene Data'!$D$6,0,10*ROW('Hygiene Data'!D3))),DR9="Yes"),OFFSET('Hygiene Data'!$D$6,0,10*ROW('Hygiene Data'!D3)),IF(AND(ISNUMBER(OFFSET('Hygiene Data'!$D$6,0,10*ROW('Hygiene Data'!D3))),DR9="No",ISNUMBER(OFFSET('Hygiene Data'!$D$6,0,10*ROW('Hygiene Data'!D3)))),CONCATENATE("[",ROUND(OFFSET('Hygiene Data'!$D$6,0,10*ROW('Hygiene Data'!D3)),0),"]"),IF(AND(ISNUMBER(OFFSET('Hygiene Data'!$D$6,0,10*ROW('Hygiene Data'!D3))),DR9="",ISNUMBER(OFFSET('Hygiene Data'!$D$6,0,10*ROW('Hygiene Data'!D3)))),OFFSET('Hygiene Data'!$D$6,0,10*ROW('Hygiene Data'!D3)),NA())))</f>
        <v>#N/A</v>
      </c>
      <c r="BD9" s="254" t="e">
        <f ca="true">+IF(AND(ISNUMBER(OFFSET('Hygiene Data'!$D$8,0,10*ROW('Hygiene Data'!D3))),DS9="Yes"),OFFSET('Hygiene Data'!$D$8,0,10*ROW('Hygiene Data'!D3)),IF(AND(ISNUMBER(OFFSET('Hygiene Data'!$D$8,0,10*ROW('Hygiene Data'!D3))),DS9="No",ISNUMBER(OFFSET('Hygiene Data'!$D$8,0,10*ROW('Hygiene Data'!D3)))),CONCATENATE("[",ROUND(OFFSET('Hygiene Data'!$D$8,0,10*ROW('Hygiene Data'!D3)),0),"]"),IF(AND(ISNUMBER(OFFSET('Hygiene Data'!$D$8,0,10*ROW('Hygiene Data'!D3))),DS9="",ISNUMBER(OFFSET('Hygiene Data'!$D$8,0,10*ROW('Hygiene Data'!D3)))),OFFSET('Hygiene Data'!$D$8,0,10*ROW('Hygiene Data'!D3)),NA())))</f>
        <v>#N/A</v>
      </c>
      <c r="BE9" s="254" t="e">
        <f ca="true">+IF(AND(ISNUMBER(OFFSET('Hygiene Data'!$D$10,0,10*ROW('Hygiene Data'!D3))),DT9="Yes"),OFFSET('Hygiene Data'!$D$10,0,10*ROW('Hygiene Data'!D3)),IF(AND(ISNUMBER(OFFSET('Hygiene Data'!$D$10,0,10*ROW('Hygiene Data'!D3))),DT9="No",ISNUMBER(OFFSET('Hygiene Data'!$D$10,0,10*ROW('Hygiene Data'!D3)))),CONCATENATE("[",ROUND(OFFSET('Hygiene Data'!$D$10,0,10*ROW('Hygiene Data'!D3)),0),"]"),IF(AND(ISNUMBER(OFFSET('Hygiene Data'!$D$10,0,10*ROW('Hygiene Data'!D3))),DT9="",ISNUMBER(OFFSET('Hygiene Data'!$D$10,0,10*ROW('Hygiene Data'!D3)))),OFFSET('Hygiene Data'!$D$10,0,10*ROW('Hygiene Data'!D3)),NA())))</f>
        <v>#N/A</v>
      </c>
      <c r="BF9" s="254" t="e">
        <f ca="true">+IF(AND(ISNUMBER(OFFSET('Hygiene Data'!$E$6,0,10*ROW('Hygiene Data'!E3))),DU9="Yes"),OFFSET('Hygiene Data'!$E$6,0,10*ROW('Hygiene Data'!E3)),IF(AND(ISNUMBER(OFFSET('Hygiene Data'!$E$6,0,10*ROW('Hygiene Data'!E3))),DU9="No",ISNUMBER(OFFSET('Hygiene Data'!$E$6,0,10*ROW('Hygiene Data'!E3)))),CONCATENATE("[",ROUND(OFFSET('Hygiene Data'!$E$6,0,10*ROW('Hygiene Data'!E3)),0),"]"),IF(AND(ISNUMBER(OFFSET('Hygiene Data'!$E$6,0,10*ROW('Hygiene Data'!E3))),DU9="",ISNUMBER(OFFSET('Hygiene Data'!$E$6,0,10*ROW('Hygiene Data'!E3)))),OFFSET('Hygiene Data'!$E$6,0,10*ROW('Hygiene Data'!E3)),NA())))</f>
        <v>#N/A</v>
      </c>
      <c r="BG9" s="254" t="e">
        <f ca="true">+IF(AND(ISNUMBER(OFFSET('Hygiene Data'!$E$8,0,10*ROW('Hygiene Data'!E3))),DV9="Yes"),OFFSET('Hygiene Data'!$E$8,0,10*ROW('Hygiene Data'!E3)),IF(AND(ISNUMBER(OFFSET('Hygiene Data'!$E$8,0,10*ROW('Hygiene Data'!E3))),DV9="No",ISNUMBER(OFFSET('Hygiene Data'!$E$8,0,10*ROW('Hygiene Data'!E3)))),CONCATENATE("[",ROUND(OFFSET('Hygiene Data'!$E$8,0,10*ROW('Hygiene Data'!E3)),0),"]"),IF(AND(ISNUMBER(OFFSET('Hygiene Data'!$E$8,0,10*ROW('Hygiene Data'!E3))),DV9="",ISNUMBER(OFFSET('Hygiene Data'!$E$8,0,10*ROW('Hygiene Data'!E3)))),OFFSET('Hygiene Data'!$E$8,0,10*ROW('Hygiene Data'!E3)),NA())))</f>
        <v>#N/A</v>
      </c>
      <c r="BH9" s="254" t="e">
        <f ca="true">+IF(AND(ISNUMBER(OFFSET('Hygiene Data'!$E$10,0,10*ROW('Hygiene Data'!E3))),DW9="Yes"),OFFSET('Hygiene Data'!$E$10,0,10*ROW('Hygiene Data'!E3)),IF(AND(ISNUMBER(OFFSET('Hygiene Data'!$E$10,0,10*ROW('Hygiene Data'!E3))),DW9="No",ISNUMBER(OFFSET('Hygiene Data'!$E$10,0,10*ROW('Hygiene Data'!E3)))),CONCATENATE("[",ROUND(OFFSET('Hygiene Data'!$E$10,0,10*ROW('Hygiene Data'!E3)),0),"]"),IF(AND(ISNUMBER(OFFSET('Hygiene Data'!$E$10,0,10*ROW('Hygiene Data'!E3))),DW9="",ISNUMBER(OFFSET('Hygiene Data'!$E$10,0,10*ROW('Hygiene Data'!E3)))),OFFSET('Hygiene Data'!$E$10,0,10*ROW('Hygiene Data'!E3)),NA())))</f>
        <v>#N/A</v>
      </c>
      <c r="BI9" s="254" t="e">
        <f ca="true">+IF(AND(ISNUMBER(OFFSET('Hygiene Data'!$F$6,0,10*ROW('Hygiene Data'!F3))),DX9="Yes"),OFFSET('Hygiene Data'!$F$6,0,10*ROW('Hygiene Data'!F3)),IF(AND(ISNUMBER(OFFSET('Hygiene Data'!$F$6,0,10*ROW('Hygiene Data'!F3))),DX9="No",ISNUMBER(OFFSET('Hygiene Data'!$F$6,0,10*ROW('Hygiene Data'!F3)))),CONCATENATE("[",ROUND(OFFSET('Hygiene Data'!$F$6,0,10*ROW('Hygiene Data'!F3)),0),"]"),IF(AND(ISNUMBER(OFFSET('Hygiene Data'!$F$6,0,10*ROW('Hygiene Data'!F3))),DX9="",ISNUMBER(OFFSET('Hygiene Data'!$F$6,0,10*ROW('Hygiene Data'!F3)))),OFFSET('Hygiene Data'!$F$6,0,10*ROW('Hygiene Data'!F3)),NA())))</f>
        <v>#N/A</v>
      </c>
      <c r="BJ9" s="254" t="e">
        <f ca="true">+IF(AND(ISNUMBER(OFFSET('Hygiene Data'!$F$8,0,10*ROW('Hygiene Data'!F3))),DY9="Yes"),OFFSET('Hygiene Data'!$F$8,0,10*ROW('Hygiene Data'!F3)),IF(AND(ISNUMBER(OFFSET('Hygiene Data'!$F$8,0,10*ROW('Hygiene Data'!F3))),DY9="No",ISNUMBER(OFFSET('Hygiene Data'!$F$8,0,10*ROW('Hygiene Data'!F3)))),CONCATENATE("[",ROUND(OFFSET('Hygiene Data'!$F$8,0,10*ROW('Hygiene Data'!F3)),0),"]"),IF(AND(ISNUMBER(OFFSET('Hygiene Data'!$F$8,0,10*ROW('Hygiene Data'!F3))),DY9="",ISNUMBER(OFFSET('Hygiene Data'!$F$8,0,10*ROW('Hygiene Data'!F3)))),OFFSET('Hygiene Data'!$F$8,0,10*ROW('Hygiene Data'!F3)),NA())))</f>
        <v>#N/A</v>
      </c>
      <c r="BK9" s="254" t="e">
        <f ca="true">+IF(AND(ISNUMBER(OFFSET('Hygiene Data'!$F$10,0,10*ROW('Hygiene Data'!F3))),DZ9="Yes"),OFFSET('Hygiene Data'!$F$10,0,10*ROW('Hygiene Data'!F3)),IF(AND(ISNUMBER(OFFSET('Hygiene Data'!$F$10,0,10*ROW('Hygiene Data'!F3))),DZ9="No",ISNUMBER(OFFSET('Hygiene Data'!$F$10,0,10*ROW('Hygiene Data'!F3)))),CONCATENATE("[",ROUND(OFFSET('Hygiene Data'!$F$10,0,10*ROW('Hygiene Data'!F3)),0),"]"),IF(AND(ISNUMBER(OFFSET('Hygiene Data'!$F$10,0,10*ROW('Hygiene Data'!F3))),DZ9="",ISNUMBER(OFFSET('Hygiene Data'!$F$10,0,10*ROW('Hygiene Data'!F3)))),OFFSET('Hygiene Data'!$F$10,0,10*ROW('Hygiene Data'!F3)),NA())))</f>
        <v>#N/A</v>
      </c>
      <c r="BL9" s="254" t="e">
        <f ca="true">+IF(AND(ISNUMBER(OFFSET('Hygiene Data'!$G$6,0,10*ROW('Hygiene Data'!G3))),EA9="Yes"),OFFSET('Hygiene Data'!$G$6,0,10*ROW('Hygiene Data'!G3)),IF(AND(ISNUMBER(OFFSET('Hygiene Data'!$G$6,0,10*ROW('Hygiene Data'!G3))),EA9="No",ISNUMBER(OFFSET('Hygiene Data'!$G$6,0,10*ROW('Hygiene Data'!G3)))),CONCATENATE("[",ROUND(OFFSET('Hygiene Data'!$G$6,0,10*ROW('Hygiene Data'!G3)),0),"]"),IF(AND(ISNUMBER(OFFSET('Hygiene Data'!$G$6,0,10*ROW('Hygiene Data'!G3))),EA9="",ISNUMBER(OFFSET('Hygiene Data'!$G$6,0,10*ROW('Hygiene Data'!G3)))),OFFSET('Hygiene Data'!$G$6,0,10*ROW('Hygiene Data'!G3)),NA())))</f>
        <v>#N/A</v>
      </c>
      <c r="BM9" s="254" t="e">
        <f ca="true">+IF(AND(ISNUMBER(OFFSET('Hygiene Data'!$G$8,0,10*ROW('Hygiene Data'!G3))),EB9="Yes"),OFFSET('Hygiene Data'!$G$8,0,10*ROW('Hygiene Data'!G3)),IF(AND(ISNUMBER(OFFSET('Hygiene Data'!$G$8,0,10*ROW('Hygiene Data'!G3))),EB9="No",ISNUMBER(OFFSET('Hygiene Data'!$G$8,0,10*ROW('Hygiene Data'!G3)))),CONCATENATE("[",ROUND(OFFSET('Hygiene Data'!$G$8,0,10*ROW('Hygiene Data'!G3)),0),"]"),IF(AND(ISNUMBER(OFFSET('Hygiene Data'!$G$8,0,10*ROW('Hygiene Data'!G3))),EB9="",ISNUMBER(OFFSET('Hygiene Data'!$G$8,0,10*ROW('Hygiene Data'!G3)))),OFFSET('Hygiene Data'!$G$8,0,10*ROW('Hygiene Data'!G3)),NA())))</f>
        <v>#N/A</v>
      </c>
      <c r="BN9" s="254" t="e">
        <f ca="true">+IF(AND(ISNUMBER(OFFSET('Hygiene Data'!$G$10,0,10*ROW('Hygiene Data'!G3))),EC9="Yes"),OFFSET('Hygiene Data'!$G$10,0,10*ROW('Hygiene Data'!G3)),IF(AND(ISNUMBER(OFFSET('Hygiene Data'!$G$10,0,10*ROW('Hygiene Data'!G3))),EC9="No",ISNUMBER(OFFSET('Hygiene Data'!$G$10,0,10*ROW('Hygiene Data'!G3)))),CONCATENATE("[",ROUND(OFFSET('Hygiene Data'!$G$10,0,10*ROW('Hygiene Data'!G3)),0),"]"),IF(AND(ISNUMBER(OFFSET('Hygiene Data'!$G$10,0,10*ROW('Hygiene Data'!G3))),EC9="",ISNUMBER(OFFSET('Hygiene Data'!$G$10,0,10*ROW('Hygiene Data'!G3)))),OFFSET('Hygiene Data'!$G$10,0,10*ROW('Hygiene Data'!G3)),NA())))</f>
        <v>#N/A</v>
      </c>
      <c r="BO9" s="254" t="e">
        <f ca="true">+IF(AND(ISNUMBER(OFFSET('Hygiene Data'!$H$6,0,10*ROW('Hygiene Data'!H3))),ED9="Yes"),OFFSET('Hygiene Data'!$H$6,0,10*ROW('Hygiene Data'!H3)),IF(AND(ISNUMBER(OFFSET('Hygiene Data'!$H$6,0,10*ROW('Hygiene Data'!H3))),ED9="No",ISNUMBER(OFFSET('Hygiene Data'!$H$6,0,10*ROW('Hygiene Data'!H3)))),CONCATENATE("[",ROUND(OFFSET('Hygiene Data'!$H$6,0,10*ROW('Hygiene Data'!H3)),0),"]"),IF(AND(ISNUMBER(OFFSET('Hygiene Data'!$H$6,0,10*ROW('Hygiene Data'!H3))),ED9="",ISNUMBER(OFFSET('Hygiene Data'!$H$6,0,10*ROW('Hygiene Data'!H3)))),OFFSET('Hygiene Data'!$H$6,0,10*ROW('Hygiene Data'!H3)),NA())))</f>
        <v>#N/A</v>
      </c>
      <c r="BP9" s="254" t="e">
        <f ca="true">+IF(AND(ISNUMBER(OFFSET('Hygiene Data'!$H$8,0,10*ROW('Hygiene Data'!H3))),EE9="Yes"),OFFSET('Hygiene Data'!$H$8,0,10*ROW('Hygiene Data'!H3)),IF(AND(ISNUMBER(OFFSET('Hygiene Data'!$H$8,0,10*ROW('Hygiene Data'!H3))),EE9="No",ISNUMBER(OFFSET('Hygiene Data'!$H$8,0,10*ROW('Hygiene Data'!H3)))),CONCATENATE("[",ROUND(OFFSET('Hygiene Data'!$H$8,0,10*ROW('Hygiene Data'!H3)),0),"]"),IF(AND(ISNUMBER(OFFSET('Hygiene Data'!$H$8,0,10*ROW('Hygiene Data'!H3))),EE9="",ISNUMBER(OFFSET('Hygiene Data'!$H$8,0,10*ROW('Hygiene Data'!H3)))),OFFSET('Hygiene Data'!$H$8,0,10*ROW('Hygiene Data'!H3)),NA())))</f>
        <v>#N/A</v>
      </c>
      <c r="BQ9" s="254" t="e">
        <f ca="true">+IF(AND(ISNUMBER(OFFSET('Hygiene Data'!$H$10,0,10*ROW('Hygiene Data'!H3))),EF9="Yes"),OFFSET('Hygiene Data'!$H$10,0,10*ROW('Hygiene Data'!H3)),IF(AND(ISNUMBER(OFFSET('Hygiene Data'!$H$10,0,10*ROW('Hygiene Data'!H3))),EF9="No",ISNUMBER(OFFSET('Hygiene Data'!$H$10,0,10*ROW('Hygiene Data'!H3)))),CONCATENATE("[",ROUND(OFFSET('Hygiene Data'!$H$10,0,10*ROW('Hygiene Data'!H3)),0),"]"),IF(AND(ISNUMBER(OFFSET('Hygiene Data'!$H$10,0,10*ROW('Hygiene Data'!H3))),EF9="",ISNUMBER(OFFSET('Hygiene Data'!$H$10,0,10*ROW('Hygiene Data'!H3)))),OFFSET('Hygiene Data'!$H$10,0,10*ROW('Hygiene Data'!H3)),NA())))</f>
        <v>#N/A</v>
      </c>
      <c r="BS9" s="36" t="str">
        <f ca="true">+IF(OFFSET('Water Data'!$C$28,0,10*ROW('Water Data'!C3))="","",OFFSET('Water Data'!$C$28,0,10*ROW('Water Data'!C3)))</f>
        <v/>
      </c>
      <c r="BT9" s="36" t="str">
        <f ca="true">+IF(OFFSET('Water Data'!$C$29,0,10*ROW('Water Data'!C3))="","",OFFSET('Water Data'!$C$29,0,10*ROW('Water Data'!C3)))</f>
        <v>Yes</v>
      </c>
      <c r="BU9" s="36" t="str">
        <f ca="true">+IF(OFFSET('Water Data'!$C$30,0,10*ROW('Water Data'!C3))="","",OFFSET('Water Data'!$C$30,0,10*ROW('Water Data'!C3)))</f>
        <v>Yes</v>
      </c>
      <c r="BV9" s="36" t="str">
        <f ca="true">+IF(OFFSET('Water Data'!$D$28,0,10*ROW('Water Data'!D3))="","",OFFSET('Water Data'!$D$28,0,10*ROW('Water Data'!D3)))</f>
        <v/>
      </c>
      <c r="BW9" s="36" t="str">
        <f ca="true">+IF(OFFSET('Water Data'!$D$29,0,10*ROW('Water Data'!D3))="","",OFFSET('Water Data'!$D$29,0,10*ROW('Water Data'!D3)))</f>
        <v/>
      </c>
      <c r="BX9" s="36" t="str">
        <f ca="true">+IF(OFFSET('Water Data'!$D$30,0,10*ROW('Water Data'!D3))="","",OFFSET('Water Data'!$D$30,0,10*ROW('Water Data'!D3)))</f>
        <v/>
      </c>
      <c r="BY9" s="36" t="str">
        <f ca="true">+IF(OFFSET('Water Data'!$E$28,0,10*ROW('Water Data'!E3))="","",OFFSET('Water Data'!$E$28,0,10*ROW('Water Data'!E3)))</f>
        <v/>
      </c>
      <c r="BZ9" s="36" t="str">
        <f ca="true">+IF(OFFSET('Water Data'!$E$29,0,10*ROW('Water Data'!E3))="","",OFFSET('Water Data'!$E$29,0,10*ROW('Water Data'!E3)))</f>
        <v/>
      </c>
      <c r="CA9" s="36" t="str">
        <f ca="true">+IF(OFFSET('Water Data'!$E$30,0,10*ROW('Water Data'!E3))="","",OFFSET('Water Data'!$E$30,0,10*ROW('Water Data'!E3)))</f>
        <v/>
      </c>
      <c r="CB9" s="36" t="str">
        <f ca="true">+IF(OFFSET('Water Data'!$F$28,0,10*ROW('Water Data'!F3))="","",OFFSET('Water Data'!$F$28,0,10*ROW('Water Data'!F3)))</f>
        <v/>
      </c>
      <c r="CC9" s="36" t="str">
        <f ca="true">+IF(OFFSET('Water Data'!$F$29,0,10*ROW('Water Data'!F3))="","",OFFSET('Water Data'!$F$29,0,10*ROW('Water Data'!F3)))</f>
        <v/>
      </c>
      <c r="CD9" s="36" t="str">
        <f ca="true">+IF(OFFSET('Water Data'!$F$30,0,10*ROW('Water Data'!F3))="","",OFFSET('Water Data'!$F$30,0,10*ROW('Water Data'!F3)))</f>
        <v/>
      </c>
      <c r="CE9" s="36" t="str">
        <f ca="true">+IF(OFFSET('Water Data'!$G$28,0,10*ROW('Water Data'!G3))="","",OFFSET('Water Data'!$G$28,0,10*ROW('Water Data'!G3)))</f>
        <v/>
      </c>
      <c r="CF9" s="36" t="str">
        <f ca="true">+IF(OFFSET('Water Data'!$G$29,0,10*ROW('Water Data'!G3))="","",OFFSET('Water Data'!$G$29,0,10*ROW('Water Data'!G3)))</f>
        <v/>
      </c>
      <c r="CG9" s="36" t="str">
        <f ca="true">+IF(OFFSET('Water Data'!$G$30,0,10*ROW('Water Data'!G3))="","",OFFSET('Water Data'!$G$30,0,10*ROW('Water Data'!G3)))</f>
        <v/>
      </c>
      <c r="CH9" s="36" t="str">
        <f ca="true">+IF(OFFSET('Water Data'!$H$28,0,10*ROW('Water Data'!H3))="","",OFFSET('Water Data'!$H$28,0,10*ROW('Water Data'!H3)))</f>
        <v/>
      </c>
      <c r="CI9" s="36" t="str">
        <f ca="true">+IF(OFFSET('Water Data'!$H$29,0,10*ROW('Water Data'!H3))="","",OFFSET('Water Data'!$H$29,0,10*ROW('Water Data'!H3)))</f>
        <v/>
      </c>
      <c r="CJ9" s="36" t="str">
        <f ca="true">+IF(OFFSET('Water Data'!$H$30,0,10*ROW('Water Data'!H3))="","",OFFSET('Water Data'!$H$30,0,10*ROW('Water Data'!H3)))</f>
        <v/>
      </c>
      <c r="CK9" s="36" t="str">
        <f ca="true">+IF(OFFSET('Sanitation Data'!$C$29,0,10*ROW('Sanitation Data'!C3))="","",OFFSET('Sanitation Data'!$C$29,0,10*ROW('Sanitation Data'!C3)))</f>
        <v/>
      </c>
      <c r="CL9" s="36" t="str">
        <f ca="true">+IF(OFFSET('Sanitation Data'!$C$30,0,10*ROW('Sanitation Data'!C3))="","",OFFSET('Sanitation Data'!$C$30,0,10*ROW('Sanitation Data'!C3)))</f>
        <v/>
      </c>
      <c r="CM9" s="36" t="str">
        <f ca="true">+IF(OFFSET('Sanitation Data'!$C$31,0,10*ROW('Sanitation Data'!C3))="","",OFFSET('Sanitation Data'!$C$31,0,10*ROW('Sanitation Data'!C3)))</f>
        <v/>
      </c>
      <c r="CN9" s="36" t="str">
        <f ca="true">+IF(OFFSET('Sanitation Data'!$C$32,0,10*ROW('Sanitation Data'!C3))="","",OFFSET('Sanitation Data'!$C$32,0,10*ROW('Sanitation Data'!C3)))</f>
        <v/>
      </c>
      <c r="CO9" s="36" t="str">
        <f ca="true">+IF(OFFSET('Sanitation Data'!$C$33,0,10*ROW('Sanitation Data'!C3))="","",OFFSET('Sanitation Data'!$C$33,0,10*ROW('Sanitation Data'!C3)))</f>
        <v/>
      </c>
      <c r="CP9" s="36" t="str">
        <f ca="true">+IF(OFFSET('Sanitation Data'!$D$29,0,10*ROW('Sanitation Data'!D3))="","",OFFSET('Sanitation Data'!$D$29,0,10*ROW('Sanitation Data'!D3)))</f>
        <v/>
      </c>
      <c r="CQ9" s="36" t="str">
        <f ca="true">+IF(OFFSET('Sanitation Data'!$D$30,0,10*ROW('Sanitation Data'!D3))="","",OFFSET('Sanitation Data'!$D$30,0,10*ROW('Sanitation Data'!D3)))</f>
        <v/>
      </c>
      <c r="CR9" s="36" t="str">
        <f ca="true">+IF(OFFSET('Sanitation Data'!$D$31,0,10*ROW('Sanitation Data'!D3))="","",OFFSET('Sanitation Data'!$D$31,0,10*ROW('Sanitation Data'!D3)))</f>
        <v/>
      </c>
      <c r="CS9" s="36" t="str">
        <f ca="true">+IF(OFFSET('Sanitation Data'!$D$32,0,10*ROW('Sanitation Data'!D3))="","",OFFSET('Sanitation Data'!$D$32,0,10*ROW('Sanitation Data'!D3)))</f>
        <v/>
      </c>
      <c r="CT9" s="36" t="str">
        <f ca="true">+IF(OFFSET('Sanitation Data'!$D$33,0,10*ROW('Sanitation Data'!D3))="","",OFFSET('Sanitation Data'!$D$33,0,10*ROW('Sanitation Data'!D3)))</f>
        <v/>
      </c>
      <c r="CU9" s="36" t="str">
        <f ca="true">+IF(OFFSET('Sanitation Data'!$E$29,0,10*ROW('Sanitation Data'!E3))="","",OFFSET('Sanitation Data'!$E$29,0,10*ROW('Sanitation Data'!E3)))</f>
        <v/>
      </c>
      <c r="CV9" s="36" t="str">
        <f ca="true">+IF(OFFSET('Sanitation Data'!$E$30,0,10*ROW('Sanitation Data'!E3))="","",OFFSET('Sanitation Data'!$E$30,0,10*ROW('Sanitation Data'!E3)))</f>
        <v/>
      </c>
      <c r="CW9" s="36" t="str">
        <f ca="true">+IF(OFFSET('Sanitation Data'!$E$31,0,10*ROW('Sanitation Data'!E3))="","",OFFSET('Sanitation Data'!$E$31,0,10*ROW('Sanitation Data'!E3)))</f>
        <v/>
      </c>
      <c r="CX9" s="36" t="str">
        <f ca="true">+IF(OFFSET('Sanitation Data'!$E$32,0,10*ROW('Sanitation Data'!E3))="","",OFFSET('Sanitation Data'!$E$32,0,10*ROW('Sanitation Data'!E3)))</f>
        <v/>
      </c>
      <c r="CY9" s="36" t="str">
        <f ca="true">+IF(OFFSET('Sanitation Data'!$E$33,0,10*ROW('Sanitation Data'!E3))="","",OFFSET('Sanitation Data'!$E$33,0,10*ROW('Sanitation Data'!E3)))</f>
        <v/>
      </c>
      <c r="CZ9" s="36" t="str">
        <f ca="true">+IF(OFFSET('Sanitation Data'!$F$29,0,10*ROW('Sanitation Data'!F3))="","",OFFSET('Sanitation Data'!$F$29,0,10*ROW('Sanitation Data'!F3)))</f>
        <v/>
      </c>
      <c r="DA9" s="36" t="str">
        <f ca="true">+IF(OFFSET('Sanitation Data'!$F$30,0,10*ROW('Sanitation Data'!F3))="","",OFFSET('Sanitation Data'!$F$30,0,10*ROW('Sanitation Data'!F3)))</f>
        <v/>
      </c>
      <c r="DB9" s="36" t="str">
        <f ca="true">+IF(OFFSET('Sanitation Data'!$F$31,0,10*ROW('Sanitation Data'!F3))="","",OFFSET('Sanitation Data'!$F$31,0,10*ROW('Sanitation Data'!F3)))</f>
        <v/>
      </c>
      <c r="DC9" s="36" t="str">
        <f ca="true">+IF(OFFSET('Sanitation Data'!$F$32,0,10*ROW('Sanitation Data'!F3))="","",OFFSET('Sanitation Data'!$F$32,0,10*ROW('Sanitation Data'!F3)))</f>
        <v/>
      </c>
      <c r="DD9" s="36" t="str">
        <f ca="true">+IF(OFFSET('Sanitation Data'!$F$33,0,10*ROW('Sanitation Data'!F3))="","",OFFSET('Sanitation Data'!$F$33,0,10*ROW('Sanitation Data'!F3)))</f>
        <v/>
      </c>
      <c r="DE9" s="36" t="str">
        <f ca="true">+IF(OFFSET('Sanitation Data'!$G$29,0,10*ROW('Sanitation Data'!G3))="","",OFFSET('Sanitation Data'!$G$29,0,10*ROW('Sanitation Data'!G3)))</f>
        <v/>
      </c>
      <c r="DF9" s="36" t="str">
        <f ca="true">+IF(OFFSET('Sanitation Data'!$G$30,0,10*ROW('Sanitation Data'!G3))="","",OFFSET('Sanitation Data'!$G$30,0,10*ROW('Sanitation Data'!G3)))</f>
        <v/>
      </c>
      <c r="DG9" s="36" t="str">
        <f ca="true">+IF(OFFSET('Sanitation Data'!$G$31,0,10*ROW('Sanitation Data'!G3))="","",OFFSET('Sanitation Data'!$G$31,0,10*ROW('Sanitation Data'!G3)))</f>
        <v/>
      </c>
      <c r="DH9" s="36" t="str">
        <f ca="true">+IF(OFFSET('Sanitation Data'!$G$32,0,10*ROW('Sanitation Data'!G3))="","",OFFSET('Sanitation Data'!$G$32,0,10*ROW('Sanitation Data'!G3)))</f>
        <v/>
      </c>
      <c r="DI9" s="36" t="str">
        <f ca="true">+IF(OFFSET('Sanitation Data'!$G$33,0,10*ROW('Sanitation Data'!G3))="","",OFFSET('Sanitation Data'!$G$33,0,10*ROW('Sanitation Data'!G3)))</f>
        <v/>
      </c>
      <c r="DJ9" s="36" t="str">
        <f ca="true">+IF(OFFSET('Sanitation Data'!$H$29,0,10*ROW('Sanitation Data'!H3))="","",OFFSET('Sanitation Data'!$H$29,0,10*ROW('Sanitation Data'!H3)))</f>
        <v/>
      </c>
      <c r="DK9" s="36" t="str">
        <f ca="true">+IF(OFFSET('Sanitation Data'!$H$30,0,10*ROW('Sanitation Data'!H3))="","",OFFSET('Sanitation Data'!$H$30,0,10*ROW('Sanitation Data'!H3)))</f>
        <v/>
      </c>
      <c r="DL9" s="36" t="str">
        <f ca="true">+IF(OFFSET('Sanitation Data'!$H$31,0,10*ROW('Sanitation Data'!H3))="","",OFFSET('Sanitation Data'!$H$31,0,10*ROW('Sanitation Data'!H3)))</f>
        <v/>
      </c>
      <c r="DM9" s="36" t="str">
        <f ca="true">+IF(OFFSET('Sanitation Data'!$H$32,0,10*ROW('Sanitation Data'!H3))="","",OFFSET('Sanitation Data'!$H$32,0,10*ROW('Sanitation Data'!H3)))</f>
        <v/>
      </c>
      <c r="DN9" s="36" t="str">
        <f ca="true">+IF(OFFSET('Sanitation Data'!$H$33,0,10*ROW('Sanitation Data'!H3))="","",OFFSET('Sanitation Data'!$H$33,0,10*ROW('Sanitation Data'!H3)))</f>
        <v/>
      </c>
      <c r="DO9" s="36" t="str">
        <f ca="true">+IF(OFFSET('Hygiene Data'!$C$12,0,10*ROW('Hygiene Data'!C3))="","",OFFSET('Hygiene Data'!$C$12,0,10*ROW('Hygiene Data'!C3)))</f>
        <v/>
      </c>
      <c r="DP9" s="36" t="str">
        <f ca="true">+IF(OFFSET('Hygiene Data'!$C$13,0,10*ROW('Hygiene Data'!C3))="","",OFFSET('Hygiene Data'!$C$13,0,10*ROW('Hygiene Data'!C3)))</f>
        <v/>
      </c>
      <c r="DQ9" s="36" t="str">
        <f ca="true">+IF(OFFSET('Hygiene Data'!$C$14,0,10*ROW('Hygiene Data'!C3))="","",OFFSET('Hygiene Data'!$C$14,0,10*ROW('Hygiene Data'!C3)))</f>
        <v/>
      </c>
      <c r="DR9" s="36" t="str">
        <f ca="true">+IF(OFFSET('Hygiene Data'!$D$12,0,10*ROW('Hygiene Data'!D3))="","",OFFSET('Hygiene Data'!$D$12,0,10*ROW('Hygiene Data'!D3)))</f>
        <v/>
      </c>
      <c r="DS9" s="36" t="str">
        <f ca="true">+IF(OFFSET('Hygiene Data'!$D$13,0,10*ROW('Hygiene Data'!D3))="","",OFFSET('Hygiene Data'!$D$13,0,10*ROW('Hygiene Data'!D3)))</f>
        <v/>
      </c>
      <c r="DT9" s="36" t="str">
        <f ca="true">+IF(OFFSET('Hygiene Data'!$D$14,0,10*ROW('Hygiene Data'!D3))="","",OFFSET('Hygiene Data'!$D$14,0,10*ROW('Hygiene Data'!D3)))</f>
        <v/>
      </c>
      <c r="DU9" s="36" t="str">
        <f ca="true">+IF(OFFSET('Hygiene Data'!$E$12,0,10*ROW('Hygiene Data'!E3))="","",OFFSET('Hygiene Data'!$E$12,0,10*ROW('Hygiene Data'!E3)))</f>
        <v/>
      </c>
      <c r="DV9" s="36" t="str">
        <f ca="true">+IF(OFFSET('Hygiene Data'!$E$13,0,10*ROW('Hygiene Data'!E3))="","",OFFSET('Hygiene Data'!$E$13,0,10*ROW('Hygiene Data'!E3)))</f>
        <v/>
      </c>
      <c r="DW9" s="36" t="str">
        <f ca="true">+IF(OFFSET('Hygiene Data'!$E$14,0,10*ROW('Hygiene Data'!E3))="","",OFFSET('Hygiene Data'!$E$14,0,10*ROW('Hygiene Data'!E3)))</f>
        <v/>
      </c>
      <c r="DX9" s="36" t="str">
        <f ca="true">+IF(OFFSET('Hygiene Data'!$F$12,0,10*ROW('Hygiene Data'!F3))="","",OFFSET('Hygiene Data'!$F$12,0,10*ROW('Hygiene Data'!F3)))</f>
        <v/>
      </c>
      <c r="DY9" s="36" t="str">
        <f ca="true">+IF(OFFSET('Hygiene Data'!$F$13,0,10*ROW('Hygiene Data'!F3))="","",OFFSET('Hygiene Data'!$F$13,0,10*ROW('Hygiene Data'!F3)))</f>
        <v/>
      </c>
      <c r="DZ9" s="36" t="str">
        <f ca="true">+IF(OFFSET('Hygiene Data'!$F$14,0,10*ROW('Hygiene Data'!F3))="","",OFFSET('Hygiene Data'!$F$14,0,10*ROW('Hygiene Data'!F3)))</f>
        <v/>
      </c>
      <c r="EA9" s="36" t="str">
        <f ca="true">+IF(OFFSET('Hygiene Data'!$G$12,0,10*ROW('Hygiene Data'!G3))="","",OFFSET('Hygiene Data'!$G$12,0,10*ROW('Hygiene Data'!G3)))</f>
        <v/>
      </c>
      <c r="EB9" s="36" t="str">
        <f ca="true">+IF(OFFSET('Hygiene Data'!$G$13,0,10*ROW('Hygiene Data'!G3))="","",OFFSET('Hygiene Data'!$G$13,0,10*ROW('Hygiene Data'!G3)))</f>
        <v/>
      </c>
      <c r="EC9" s="36" t="str">
        <f ca="true">+IF(OFFSET('Hygiene Data'!$G$14,0,10*ROW('Hygiene Data'!G3))="","",OFFSET('Hygiene Data'!$G$14,0,10*ROW('Hygiene Data'!G3)))</f>
        <v/>
      </c>
      <c r="ED9" s="36" t="str">
        <f ca="true">+IF(OFFSET('Hygiene Data'!$H$12,0,10*ROW('Hygiene Data'!H3))="","",OFFSET('Hygiene Data'!$H$12,0,10*ROW('Hygiene Data'!H3)))</f>
        <v/>
      </c>
      <c r="EE9" s="36" t="str">
        <f ca="true">+IF(OFFSET('Hygiene Data'!$H$13,0,10*ROW('Hygiene Data'!H3))="","",OFFSET('Hygiene Data'!$H$13,0,10*ROW('Hygiene Data'!H3)))</f>
        <v/>
      </c>
      <c r="EF9" s="36" t="str">
        <f ca="true">+IF(OFFSET('Hygiene Data'!$H$14,0,10*ROW('Hygiene Data'!H3))="","",OFFSET('Hygiene Data'!$H$14,0,10*ROW('Hygiene Data'!H3)))</f>
        <v/>
      </c>
    </row>
    <row r="10" x14ac:dyDescent="0.2">
      <c r="A10" s="59" t="str">
        <f ca="true">+IF(OFFSET('Water Data'!$B$1,0,10*ROW('Water Data'!B4))="","",OFFSET('Water Data'!$B$1,0,10*ROW('Water Data'!B4)))</f>
        <v>EMIS12</v>
      </c>
      <c r="B10" s="59" t="str">
        <f ca="true">+IF(OFFSET('Water Data'!$A$3,0,10*ROW('Water Data'!A4))="","",OFFSET('Water Data'!$A$3,0,10*ROW('Water Data'!A4)))</f>
        <v>EMIS</v>
      </c>
      <c r="C10" s="59">
        <f ca="true">+IF(OFFSET('Water Data'!$C$3,0,10*ROW('Water Data'!C4))="","",OFFSET('Water Data'!$C$3,0,10*ROW('Water Data'!C4)))</f>
        <v>2012</v>
      </c>
      <c r="D10" s="252" t="e">
        <f ca="true">+IF(AND(ISNUMBER(OFFSET('Water Data'!$C$5,0,10*ROW('Water Data'!C4))),BS10="Yes"),100-OFFSET('Water Data'!$C$5,0,10*ROW('Water Data'!C4)),IF(AND(ISNUMBER(OFFSET('Water Data'!$C$5,0,10*ROW('Water Data'!C4))),BS10="No",ISNUMBER(OFFSET('Water Data'!$C$5,0,10*ROW('Water Data'!C4)))),CONCATENATE("[",ROUND(100-OFFSET('Water Data'!$C$5,0,10*ROW('Water Data'!C4)),0),"]"),IF(AND(ISNUMBER(OFFSET('Water Data'!$C$5,0,10*ROW('Water Data'!C4))),BS10="",ISNUMBER(OFFSET('Water Data'!$C$5,0,10*ROW('Water Data'!C4)))),100-OFFSET('Water Data'!$C$5,0,10*ROW('Water Data'!C4)),NA())))</f>
        <v>#N/A</v>
      </c>
      <c r="E10" s="252">
        <f ca="true">+IF(AND(ISNUMBER(OFFSET('Water Data'!$C$7,0,10*ROW('Water Data'!D4))),BT10="Yes"),OFFSET('Water Data'!$C$7,0,10*ROW('Water Data'!C4)),IF(AND(ISNUMBER(OFFSET('Water Data'!$C$7,0,10*ROW('Water Data'!C4))),BT10="No",ISNUMBER(OFFSET('Water Data'!$C$7,0,10*ROW('Water Data'!C4)))),CONCATENATE("[",ROUND(OFFSET('Water Data'!$C$7,0,10*ROW('Water Data'!C4)),0),"]"),IF(AND(ISNUMBER(OFFSET('Water Data'!$C$7,0,10*ROW('Water Data'!C4))),BT10="",ISNUMBER(OFFSET('Water Data'!$C$7,0,10*ROW('Water Data'!C4)))),OFFSET('Water Data'!$C$7,0,10*ROW('Water Data'!C4)),NA())))</f>
        <v>89.6</v>
      </c>
      <c r="F10" s="252" t="e">
        <f ca="true">+IF(AND(ISNUMBER(OFFSET('Water Data'!$C$10,0,10*ROW('Water Data'!C4))),BU10="Yes"),OFFSET('Water Data'!$C$10,0,10*ROW('Water Data'!C4)),IF(AND(ISNUMBER(OFFSET('Water Data'!$C$10,0,10*ROW('Water Data'!C4))),BU10="No",ISNUMBER(OFFSET('Water Data'!$C$10,0,10*ROW('Water Data'!C4)))),CONCATENATE("[",ROUND(OFFSET('Water Data'!$C$10,0,10*ROW('Water Data'!C4)),0),"]"),IF(AND(ISNUMBER(OFFSET('Water Data'!$C$10,0,10*ROW('Water Data'!C4))),BU10="",ISNUMBER(OFFSET('Water Data'!$C$10,0,10*ROW('Water Data'!C4)))),OFFSET('Water Data'!$C$10,0,10*ROW('Water Data'!C4)),NA())))</f>
        <v>#N/A</v>
      </c>
      <c r="G10" s="252" t="e">
        <f ca="true">+IF(AND(ISNUMBER(OFFSET('Water Data'!$D$5,0,10*ROW('Water Data'!D4))),BV10="Yes"),100-OFFSET('Water Data'!$D$5,0,10*ROW('Water Data'!D4)),IF(AND(ISNUMBER(OFFSET('Water Data'!$D$5,0,10*ROW('Water Data'!D4))),BV10="No",ISNUMBER(OFFSET('Water Data'!$D$5,0,10*ROW('Water Data'!D4)))),CONCATENATE("[",ROUND(100-OFFSET('Water Data'!$D$5,0,10*ROW('Water Data'!D4)),0),"]"),IF(AND(ISNUMBER(OFFSET('Water Data'!$D$5,0,10*ROW('Water Data'!D4))),BV10="",ISNUMBER(OFFSET('Water Data'!$D$5,0,10*ROW('Water Data'!D4)))),100-OFFSET('Water Data'!$D$5,0,10*ROW('Water Data'!D4)),NA())))</f>
        <v>#N/A</v>
      </c>
      <c r="H10" s="252" t="e">
        <f ca="true">+IF(AND(ISNUMBER(OFFSET('Water Data'!$D$7,0,10*ROW('Water Data'!D4))),BW10="Yes"),OFFSET('Water Data'!$D$7,0,10*ROW('Water Data'!D4)),IF(AND(ISNUMBER(OFFSET('Water Data'!$D$7,0,10*ROW('Water Data'!D4))),BW10="No",ISNUMBER(OFFSET('Water Data'!$D$7,0,10*ROW('Water Data'!D4)))),CONCATENATE("[",ROUND(OFFSET('Water Data'!$C$7,0,10*ROW('Water Data'!D4)),0),"]"),IF(AND(ISNUMBER(OFFSET('Water Data'!$D$7,0,10*ROW('Water Data'!D4))),BW10="",ISNUMBER(OFFSET('Water Data'!$D$7,0,10*ROW('Water Data'!D4)))),OFFSET('Water Data'!$D$7,0,10*ROW('Water Data'!D4)),NA())))</f>
        <v>#N/A</v>
      </c>
      <c r="I10" s="252" t="e">
        <f ca="true">+IF(AND(ISNUMBER(OFFSET('Water Data'!$D$10,0,10*ROW('Water Data'!D4))),BX10="Yes"),OFFSET('Water Data'!$D$10,0,10*ROW('Water Data'!D4)),IF(AND(ISNUMBER(OFFSET('Water Data'!$D$10,0,10*ROW('Water Data'!D4))),BX10="No",ISNUMBER(OFFSET('Water Data'!$D$10,0,10*ROW('Water Data'!D4)))),CONCATENATE("[",ROUND(OFFSET('Water Data'!$D$10,0,10*ROW('Water Data'!D4)),0),"]"),IF(AND(ISNUMBER(OFFSET('Water Data'!$D$10,0,10*ROW('Water Data'!D4))),BX10="",ISNUMBER(OFFSET('Water Data'!$D$10,0,10*ROW('Water Data'!D4)))),OFFSET('Water Data'!$D$10,0,10*ROW('Water Data'!D4)),NA())))</f>
        <v>#N/A</v>
      </c>
      <c r="J10" s="252" t="e">
        <f ca="true">+IF(AND(ISNUMBER(OFFSET('Water Data'!$E$5,0,10*ROW('Water Data'!E4))),BY10="Yes"),100-OFFSET('Water Data'!$E$5,0,10*ROW('Water Data'!E4)),IF(AND(ISNUMBER(OFFSET('Water Data'!$E$5,0,10*ROW('Water Data'!E4))),BY10="No",ISNUMBER(OFFSET('Water Data'!$E$5,0,10*ROW('Water Data'!E4)))),CONCATENATE("[",ROUND(100-OFFSET('Water Data'!$E$5,0,10*ROW('Water Data'!E4)),0),"]"),IF(AND(ISNUMBER(OFFSET('Water Data'!$E$5,0,10*ROW('Water Data'!E4))),BY10="",ISNUMBER(OFFSET('Water Data'!$E$5,0,10*ROW('Water Data'!E4)))),100-OFFSET('Water Data'!$E$5,0,10*ROW('Water Data'!E4)),NA())))</f>
        <v>#N/A</v>
      </c>
      <c r="K10" s="252" t="e">
        <f ca="true">+IF(AND(ISNUMBER(OFFSET('Water Data'!$E$7,0,10*ROW('Water Data'!E4))),BZ10="Yes"),OFFSET('Water Data'!$E$7,0,10*ROW('Water Data'!E4)),IF(AND(ISNUMBER(OFFSET('Water Data'!$E$7,0,10*ROW('Water Data'!E4))),BZ10="No",ISNUMBER(OFFSET('Water Data'!$E$7,0,10*ROW('Water Data'!E4)))),CONCATENATE("[",ROUND(OFFSET('Water Data'!$E$7,0,10*ROW('Water Data'!E4)),0),"]"),IF(AND(ISNUMBER(OFFSET('Water Data'!$E$7,0,10*ROW('Water Data'!E4))),BZ10="",ISNUMBER(OFFSET('Water Data'!$E$7,0,10*ROW('Water Data'!E4)))),OFFSET('Water Data'!$E$7,0,10*ROW('Water Data'!E4)),NA())))</f>
        <v>#N/A</v>
      </c>
      <c r="L10" s="252" t="e">
        <f ca="true">+IF(AND(ISNUMBER(OFFSET('Water Data'!$E$10,0,10*ROW('Water Data'!E4))),CA10="Yes"),OFFSET('Water Data'!$E$10,0,10*ROW('Water Data'!E4)),IF(AND(ISNUMBER(OFFSET('Water Data'!$E$10,0,10*ROW('Water Data'!E4))),CA10="No",ISNUMBER(OFFSET('Water Data'!$E$10,0,10*ROW('Water Data'!E4)))),CONCATENATE("[",ROUND(OFFSET('Water Data'!$E$10,0,10*ROW('Water Data'!E4)),0),"]"),IF(AND(ISNUMBER(OFFSET('Water Data'!$E$10,0,10*ROW('Water Data'!E4))),CA10="",ISNUMBER(OFFSET('Water Data'!$E$10,0,10*ROW('Water Data'!E4)))),OFFSET('Water Data'!$E$10,0,10*ROW('Water Data'!E4)),NA())))</f>
        <v>#N/A</v>
      </c>
      <c r="M10" s="252" t="e">
        <f ca="true">+IF(AND(ISNUMBER(OFFSET('Water Data'!$F$5,0,10*ROW('Water Data'!F4))),CB10="Yes"),100-OFFSET('Water Data'!$F$5,0,10*ROW('Water Data'!F4)),IF(AND(ISNUMBER(OFFSET('Water Data'!$F$5,0,10*ROW('Water Data'!F4))),CB10="No",ISNUMBER(OFFSET('Water Data'!$F$5,0,10*ROW('Water Data'!F4)))),CONCATENATE("[",ROUND(100-OFFSET('Water Data'!$F$5,0,10*ROW('Water Data'!F4)),0),"]"),IF(AND(ISNUMBER(OFFSET('Water Data'!$F$5,0,10*ROW('Water Data'!F4))),CB10="",ISNUMBER(OFFSET('Water Data'!$F$5,0,10*ROW('Water Data'!F4)))),100-OFFSET('Water Data'!$F$5,0,10*ROW('Water Data'!F4)),NA())))</f>
        <v>#N/A</v>
      </c>
      <c r="N10" s="252" t="e">
        <f ca="true">+IF(AND(ISNUMBER(OFFSET('Water Data'!$F$7,0,10*ROW('Water Data'!F4))),CC10="Yes"),OFFSET('Water Data'!$F$7,0,10*ROW('Water Data'!F4)),IF(AND(ISNUMBER(OFFSET('Water Data'!$F$7,0,10*ROW('Water Data'!F4))),CC10="No",ISNUMBER(OFFSET('Water Data'!$F$7,0,10*ROW('Water Data'!F4)))),CONCATENATE("[",ROUND(OFFSET('Water Data'!$F$7,0,10*ROW('Water Data'!F4)),0),"]"),IF(AND(ISNUMBER(OFFSET('Water Data'!$F$7,0,10*ROW('Water Data'!F4))),CC10="",ISNUMBER(OFFSET('Water Data'!$F$7,0,10*ROW('Water Data'!F4)))),OFFSET('Water Data'!$F$7,0,10*ROW('Water Data'!F4)),NA())))</f>
        <v>#N/A</v>
      </c>
      <c r="O10" s="252" t="e">
        <f ca="true">+IF(AND(ISNUMBER(OFFSET('Water Data'!$F$10,0,10*ROW('Water Data'!F4))),CD10="Yes"),OFFSET('Water Data'!$F$10,0,10*ROW('Water Data'!F4)),IF(AND(ISNUMBER(OFFSET('Water Data'!$F$10,0,10*ROW('Water Data'!F4))),CD10="No",ISNUMBER(OFFSET('Water Data'!$F$10,0,10*ROW('Water Data'!F4)))),CONCATENATE("[",ROUND(OFFSET('Water Data'!$F$10,0,10*ROW('Water Data'!F4)),0),"]"),IF(AND(ISNUMBER(OFFSET('Water Data'!$F$10,0,10*ROW('Water Data'!F4))),CD10="",ISNUMBER(OFFSET('Water Data'!$F$10,0,10*ROW('Water Data'!F4)))),OFFSET('Water Data'!$F$10,0,10*ROW('Water Data'!F4)),NA())))</f>
        <v>#N/A</v>
      </c>
      <c r="P10" s="252" t="e">
        <f ca="true">+IF(AND(ISNUMBER(OFFSET('Water Data'!$G$5,0,10*ROW('Water Data'!G4))),CE10="Yes"),100-OFFSET('Water Data'!$G$5,0,10*ROW('Water Data'!G4)),IF(AND(ISNUMBER(OFFSET('Water Data'!$G$5,0,10*ROW('Water Data'!G4))),CE10="No",ISNUMBER(OFFSET('Water Data'!$G$5,0,10*ROW('Water Data'!G4)))),CONCATENATE("[",ROUND(100-OFFSET('Water Data'!$G$5,0,10*ROW('Water Data'!G4)),0),"]"),IF(AND(ISNUMBER(OFFSET('Water Data'!$G$5,0,10*ROW('Water Data'!G4))),CE10="",ISNUMBER(OFFSET('Water Data'!$G$5,0,10*ROW('Water Data'!G4)))),100-OFFSET('Water Data'!$G$5,0,10*ROW('Water Data'!G4)),NA())))</f>
        <v>#N/A</v>
      </c>
      <c r="Q10" s="252" t="e">
        <f ca="true">+IF(AND(ISNUMBER(OFFSET('Water Data'!$G$7,0,10*ROW('Water Data'!G4))),CF10="Yes"),OFFSET('Water Data'!$G$7,0,10*ROW('Water Data'!G4)),IF(AND(ISNUMBER(OFFSET('Water Data'!$G$7,0,10*ROW('Water Data'!G4))),CF10="No",ISNUMBER(OFFSET('Water Data'!$G$7,0,10*ROW('Water Data'!G4)))),CONCATENATE("[",ROUND(OFFSET('Water Data'!$G$7,0,10*ROW('Water Data'!G4)),0),"]"),IF(AND(ISNUMBER(OFFSET('Water Data'!$G$7,0,10*ROW('Water Data'!G4))),CF10="",ISNUMBER(OFFSET('Water Data'!$G$7,0,10*ROW('Water Data'!G4)))),OFFSET('Water Data'!$G$7,0,10*ROW('Water Data'!G4)),NA())))</f>
        <v>#N/A</v>
      </c>
      <c r="R10" s="252" t="e">
        <f ca="true">+IF(AND(ISNUMBER(OFFSET('Water Data'!$G$10,0,10*ROW('Water Data'!G4))),CG10="Yes"),OFFSET('Water Data'!$G$10,0,10*ROW('Water Data'!G4)),IF(AND(ISNUMBER(OFFSET('Water Data'!$G$10,0,10*ROW('Water Data'!G4))),CG10="No",ISNUMBER(OFFSET('Water Data'!$G$10,0,10*ROW('Water Data'!G4)))),CONCATENATE("[",ROUND(OFFSET('Water Data'!$G$10,0,10*ROW('Water Data'!G4)),0),"]"),IF(AND(ISNUMBER(OFFSET('Water Data'!$G$10,0,10*ROW('Water Data'!G4))),CG10="",ISNUMBER(OFFSET('Water Data'!$G$10,0,10*ROW('Water Data'!G4)))),OFFSET('Water Data'!$G$10,0,10*ROW('Water Data'!G4)),NA())))</f>
        <v>#N/A</v>
      </c>
      <c r="S10" s="252" t="e">
        <f ca="true">+IF(AND(ISNUMBER(OFFSET('Water Data'!$H$5,0,10*ROW('Water Data'!H4))),CH10="Yes"),100-OFFSET('Water Data'!$H$5,0,10*ROW('Water Data'!H4)),IF(AND(ISNUMBER(OFFSET('Water Data'!$H$5,0,10*ROW('Water Data'!H4))),CH10="No",ISNUMBER(OFFSET('Water Data'!$H$5,0,10*ROW('Water Data'!H4)))),CONCATENATE("[",ROUND(100-OFFSET('Water Data'!$H$5,0,10*ROW('Water Data'!H4)),0),"]"),IF(AND(ISNUMBER(OFFSET('Water Data'!$H$5,0,10*ROW('Water Data'!H4))),CH10="",ISNUMBER(OFFSET('Water Data'!$H$5,0,10*ROW('Water Data'!H4)))),100-OFFSET('Water Data'!$H$5,0,10*ROW('Water Data'!H4)),NA())))</f>
        <v>#N/A</v>
      </c>
      <c r="T10" s="252" t="e">
        <f ca="true">+IF(AND(ISNUMBER(OFFSET('Water Data'!$H$7,0,10*ROW('Water Data'!H4))),CI10="Yes"),OFFSET('Water Data'!$H$7,0,10*ROW('Water Data'!H4)),IF(AND(ISNUMBER(OFFSET('Water Data'!$H$7,0,10*ROW('Water Data'!H4))),CI10="No",ISNUMBER(OFFSET('Water Data'!$H$7,0,10*ROW('Water Data'!H4)))),CONCATENATE("[",ROUND(OFFSET('Water Data'!$H$7,0,10*ROW('Water Data'!H4)),0),"]"),IF(AND(ISNUMBER(OFFSET('Water Data'!$H$7,0,10*ROW('Water Data'!H4))),CI10="",ISNUMBER(OFFSET('Water Data'!$H$7,0,10*ROW('Water Data'!H4)))),OFFSET('Water Data'!$H$7,0,10*ROW('Water Data'!H4)),NA())))</f>
        <v>#N/A</v>
      </c>
      <c r="U10" s="252" t="e">
        <f ca="true">+IF(AND(ISNUMBER(OFFSET('Water Data'!$H$10,0,10*ROW('Water Data'!H4))),CJ10="Yes"),OFFSET('Water Data'!$H$10,0,10*ROW('Water Data'!H4)),IF(AND(ISNUMBER(OFFSET('Water Data'!$H$10,0,10*ROW('Water Data'!H4))),CJ10="No",ISNUMBER(OFFSET('Water Data'!$H$10,0,10*ROW('Water Data'!H4)))),CONCATENATE("[",ROUND(OFFSET('Water Data'!$H$10,0,10*ROW('Water Data'!H4)),0),"]"),IF(AND(ISNUMBER(OFFSET('Water Data'!$H$10,0,10*ROW('Water Data'!H4))),CJ10="",ISNUMBER(OFFSET('Water Data'!$H$10,0,10*ROW('Water Data'!H4)))),OFFSET('Water Data'!$H$10,0,10*ROW('Water Data'!H4)),NA())))</f>
        <v>#N/A</v>
      </c>
      <c r="V10" s="253" t="e">
        <f ca="true">+IF(AND(ISNUMBER(OFFSET('Sanitation Data'!$C$5,0,10*ROW('Sanitation Data'!C4))),CK10="Yes"),100-OFFSET('Sanitation Data'!$C$5,0,10*ROW('Sanitation Data'!C4)),IF(AND(ISNUMBER(OFFSET('Sanitation Data'!$C$5,0,10*ROW('Sanitation Data'!C4))),CK10="No",ISNUMBER(OFFSET('Sanitation Data'!$C$5,0,10*ROW('Sanitation Data'!C4)))),CONCATENATE("[",ROUND(100-OFFSET('Sanitation Data'!$C$5,0,10*ROW('Sanitation Data'!C4)),0),"]"),IF(AND(ISNUMBER(OFFSET('Sanitation Data'!$C$5,0,10*ROW('Sanitation Data'!C4))),CK10="",ISNUMBER(OFFSET('Sanitation Data'!$C$5,0,10*ROW('Sanitation Data'!C4)))),100-OFFSET('Sanitation Data'!$C$5,0,10*ROW('Sanitation Data'!C4)),NA())))</f>
        <v>#N/A</v>
      </c>
      <c r="W10" s="253" t="e">
        <f ca="true">+IF(AND(ISNUMBER(OFFSET('Sanitation Data'!$C$7,0,10*ROW('Sanitation Data'!C4))),CL10="Yes"),OFFSET('Sanitation Data'!$C$7,0,10*ROW('Sanitation Data'!C4)),IF(AND(ISNUMBER(OFFSET('Sanitation Data'!$C$7,0,10*ROW('Sanitation Data'!C4))),CL10="No",ISNUMBER(OFFSET('Sanitation Data'!$C$7,0,10*ROW('Sanitation Data'!C4)))),CONCATENATE("[",ROUND(OFFSET('Sanitation Data'!$C$7,0,10*ROW('Sanitation Data'!C4)),0),"]"),IF(AND(ISNUMBER(OFFSET('Sanitation Data'!$C$7,0,10*ROW('Sanitation Data'!C4))),CL10="",ISNUMBER(OFFSET('Sanitation Data'!$C$7,0,10*ROW('Sanitation Data'!C4)))),OFFSET('Sanitation Data'!$C$7,0,10*ROW('Sanitation Data'!C4)),NA())))</f>
        <v>#N/A</v>
      </c>
      <c r="X10" s="253" t="e">
        <f ca="true">+IF(AND(ISNUMBER(OFFSET('Sanitation Data'!$C$11,0,10*ROW('Sanitation Data'!C4))),CM10="Yes"),OFFSET('Sanitation Data'!$C$11,0,10*ROW('Sanitation Data'!C4)),IF(AND(ISNUMBER(OFFSET('Sanitation Data'!$C$11,0,10*ROW('Sanitation Data'!C4))),CM10="No",ISNUMBER(OFFSET('Sanitation Data'!$C$11,0,10*ROW('Sanitation Data'!C4)))),CONCATENATE("[",ROUND(OFFSET('Sanitation Data'!$C$11,0,10*ROW('Sanitation Data'!C4)),0),"]"),IF(AND(ISNUMBER(OFFSET('Sanitation Data'!$C$11,0,10*ROW('Sanitation Data'!C4))),CM10="",ISNUMBER(OFFSET('Sanitation Data'!$C$11,0,10*ROW('Sanitation Data'!C4)))),OFFSET('Sanitation Data'!$C$11,0,10*ROW('Sanitation Data'!C4)),NA())))</f>
        <v>#N/A</v>
      </c>
      <c r="Y10" s="253" t="e">
        <f ca="true">+IF(AND(ISNUMBER(OFFSET('Sanitation Data'!$C$12,0,10*ROW('Sanitation Data'!C4))),CN10="Yes"),OFFSET('Sanitation Data'!$C$12,0,10*ROW('Sanitation Data'!C4)),IF(AND(ISNUMBER(OFFSET('Sanitation Data'!$C$12,0,10*ROW('Sanitation Data'!C4))),CN10="No",ISNUMBER(OFFSET('Sanitation Data'!$C$12,0,10*ROW('Sanitation Data'!C4)))),CONCATENATE("[",ROUND(OFFSET('Sanitation Data'!$C$12,0,10*ROW('Sanitation Data'!C4)),0),"]"),IF(AND(ISNUMBER(OFFSET('Sanitation Data'!$C$12,0,10*ROW('Sanitation Data'!C4))),CN10="",ISNUMBER(OFFSET('Sanitation Data'!$C$12,0,10*ROW('Sanitation Data'!C4)))),OFFSET('Sanitation Data'!$C$12,0,10*ROW('Sanitation Data'!C4)),NA())))</f>
        <v>#N/A</v>
      </c>
      <c r="Z10" s="253" t="e">
        <f ca="true">+IF(AND(ISNUMBER(OFFSET('Sanitation Data'!$C$13,0,10*ROW('Sanitation Data'!C4))),CO10="Yes"),OFFSET('Sanitation Data'!$C$13,0,10*ROW('Sanitation Data'!C4)),IF(AND(ISNUMBER(OFFSET('Sanitation Data'!$C$13,0,10*ROW('Sanitation Data'!C4))),CO10="No",ISNUMBER(OFFSET('Sanitation Data'!$C$13,0,10*ROW('Sanitation Data'!C4)))),CONCATENATE("[",ROUND(OFFSET('Sanitation Data'!$C$13,0,10*ROW('Sanitation Data'!C4)),0),"]"),IF(AND(ISNUMBER(OFFSET('Sanitation Data'!$C$13,0,10*ROW('Sanitation Data'!C4))),CO10="",ISNUMBER(OFFSET('Sanitation Data'!$C$13,0,10*ROW('Sanitation Data'!C4)))),OFFSET('Sanitation Data'!$C$13,0,10*ROW('Sanitation Data'!C4)),NA())))</f>
        <v>#N/A</v>
      </c>
      <c r="AA10" s="253" t="e">
        <f ca="true">+IF(AND(ISNUMBER(OFFSET('Sanitation Data'!$D$5,0,10*ROW('Sanitation Data'!D4))),CP10="Yes"),100-OFFSET('Sanitation Data'!$D$5,0,10*ROW('Sanitation Data'!D4)),IF(AND(ISNUMBER(OFFSET('Sanitation Data'!$D$5,0,10*ROW('Sanitation Data'!D4))),CP10="No",ISNUMBER(OFFSET('Sanitation Data'!$D$5,0,10*ROW('Sanitation Data'!D4)))),CONCATENATE("[",ROUND(100-OFFSET('Sanitation Data'!$D$5,0,10*ROW('Sanitation Data'!D4)),0),"]"),IF(AND(ISNUMBER(OFFSET('Sanitation Data'!$D$5,0,10*ROW('Sanitation Data'!D4))),CP10="",ISNUMBER(OFFSET('Sanitation Data'!$D$5,0,10*ROW('Sanitation Data'!D4)))),100-OFFSET('Sanitation Data'!$D$5,0,10*ROW('Sanitation Data'!D4)),NA())))</f>
        <v>#N/A</v>
      </c>
      <c r="AB10" s="253" t="e">
        <f ca="true">+IF(AND(ISNUMBER(OFFSET('Sanitation Data'!$D$7,0,10*ROW('Sanitation Data'!D4))),CQ10="Yes"),OFFSET('Sanitation Data'!$D$7,0,10*ROW('Sanitation Data'!G4)),IF(AND(ISNUMBER(OFFSET('Sanitation Data'!$D$7,0,10*ROW('Sanitation Data'!D4))),CQ10="No",ISNUMBER(OFFSET('Sanitation Data'!$D$7,0,10*ROW('Sanitation Data'!D4)))),CONCATENATE("[",ROUND(OFFSET('Sanitation Data'!$D$7,0,10*ROW('Sanitation Data'!D4)),0),"]"),IF(AND(ISNUMBER(OFFSET('Sanitation Data'!$D$7,0,10*ROW('Sanitation Data'!D4))),CQ10="",ISNUMBER(OFFSET('Sanitation Data'!$D$7,0,10*ROW('Sanitation Data'!D4)))),OFFSET('Sanitation Data'!$D$7,0,10*ROW('Sanitation Data'!D4)),NA())))</f>
        <v>#N/A</v>
      </c>
      <c r="AC10" s="253" t="e">
        <f ca="true">+IF(AND(ISNUMBER(OFFSET('Sanitation Data'!$D$11,0,10*ROW('Sanitation Data'!D4))),CR10="Yes"),OFFSET('Sanitation Data'!$D$11,0,10*ROW('Sanitation Data'!D4)),IF(AND(ISNUMBER(OFFSET('Sanitation Data'!$D$11,0,10*ROW('Sanitation Data'!D4))),CR10="No",ISNUMBER(OFFSET('Sanitation Data'!$D$11,0,10*ROW('Sanitation Data'!D4)))),CONCATENATE("[",ROUND(OFFSET('Sanitation Data'!$D$11,0,10*ROW('Sanitation Data'!D4)),0),"]"),IF(AND(ISNUMBER(OFFSET('Sanitation Data'!$D$11,0,10*ROW('Sanitation Data'!D4))),CR10="",ISNUMBER(OFFSET('Sanitation Data'!$D$11,0,10*ROW('Sanitation Data'!D4)))),OFFSET('Sanitation Data'!$D$11,0,10*ROW('Sanitation Data'!D4)),NA())))</f>
        <v>#N/A</v>
      </c>
      <c r="AD10" s="253" t="e">
        <f ca="true">+IF(AND(ISNUMBER(OFFSET('Sanitation Data'!$D$12,0,10*ROW('Sanitation Data'!D4))),CS10="Yes"),OFFSET('Sanitation Data'!$D$12,0,10*ROW('Sanitation Data'!D4)),IF(AND(ISNUMBER(OFFSET('Sanitation Data'!$D$12,0,10*ROW('Sanitation Data'!D4))),CS10="No",ISNUMBER(OFFSET('Sanitation Data'!$D$12,0,10*ROW('Sanitation Data'!D4)))),CONCATENATE("[",ROUND(OFFSET('Sanitation Data'!$D$12,0,10*ROW('Sanitation Data'!D4)),0),"]"),IF(AND(ISNUMBER(OFFSET('Sanitation Data'!$D$12,0,10*ROW('Sanitation Data'!D4))),CS10="",ISNUMBER(OFFSET('Sanitation Data'!$D$12,0,10*ROW('Sanitation Data'!D4)))),OFFSET('Sanitation Data'!$D$12,0,10*ROW('Sanitation Data'!D4)),NA())))</f>
        <v>#N/A</v>
      </c>
      <c r="AE10" s="253" t="e">
        <f ca="true">+IF(AND(ISNUMBER(OFFSET('Sanitation Data'!$D$13,0,10*ROW('Sanitation Data'!D4))),CT10="Yes"),OFFSET('Sanitation Data'!$D$13,0,10*ROW('Sanitation Data'!D4)),IF(AND(ISNUMBER(OFFSET('Sanitation Data'!$D$13,0,10*ROW('Sanitation Data'!D4))),CT10="No",ISNUMBER(OFFSET('Sanitation Data'!$D$13,0,10*ROW('Sanitation Data'!D4)))),CONCATENATE("[",ROUND(OFFSET('Sanitation Data'!$D$13,0,10*ROW('Sanitation Data'!D4)),0),"]"),IF(AND(ISNUMBER(OFFSET('Sanitation Data'!$D$13,0,10*ROW('Sanitation Data'!D4))),CT10="",ISNUMBER(OFFSET('Sanitation Data'!$D$13,0,10*ROW('Sanitation Data'!D4)))),OFFSET('Sanitation Data'!$D$13,0,10*ROW('Sanitation Data'!D4)),NA())))</f>
        <v>#N/A</v>
      </c>
      <c r="AF10" s="253" t="e">
        <f ca="true">+IF(AND(ISNUMBER(OFFSET('Sanitation Data'!$E$5,0,10*ROW('Sanitation Data'!E4))),CU10="Yes"),100-OFFSET('Sanitation Data'!$E$5,0,10*ROW('Sanitation Data'!E4)),IF(AND(ISNUMBER(OFFSET('Sanitation Data'!$E$5,0,10*ROW('Sanitation Data'!E4))),CU10="No",ISNUMBER(OFFSET('Sanitation Data'!$E$5,0,10*ROW('Sanitation Data'!E4)))),CONCATENATE("[",ROUND(100-OFFSET('Sanitation Data'!$E$5,0,10*ROW('Sanitation Data'!E4)),0),"]"),IF(AND(ISNUMBER(OFFSET('Sanitation Data'!$E$5,0,10*ROW('Sanitation Data'!E4))),CU10="",ISNUMBER(OFFSET('Sanitation Data'!$E$5,0,10*ROW('Sanitation Data'!E4)))),100-OFFSET('Sanitation Data'!$E$5,0,10*ROW('Sanitation Data'!E4)),NA())))</f>
        <v>#N/A</v>
      </c>
      <c r="AG10" s="253" t="e">
        <f ca="true">+IF(AND(ISNUMBER(OFFSET('Sanitation Data'!$E$7,0,10*ROW('Sanitation Data'!E4))),CV10="Yes"),OFFSET('Sanitation Data'!$E$7,0,10*ROW('Sanitation Data'!E4)),IF(AND(ISNUMBER(OFFSET('Sanitation Data'!$E$7,0,10*ROW('Sanitation Data'!E4))),CV10="No",ISNUMBER(OFFSET('Sanitation Data'!$E$7,0,10*ROW('Sanitation Data'!E4)))),CONCATENATE("[",ROUND(OFFSET('Sanitation Data'!$E$7,0,10*ROW('Sanitation Data'!E4)),0),"]"),IF(AND(ISNUMBER(OFFSET('Sanitation Data'!$E$7,0,10*ROW('Sanitation Data'!E4))),CV10="",ISNUMBER(OFFSET('Sanitation Data'!$E$7,0,10*ROW('Sanitation Data'!E4)))),OFFSET('Sanitation Data'!$E$7,0,10*ROW('Sanitation Data'!E4)),NA())))</f>
        <v>#N/A</v>
      </c>
      <c r="AH10" s="253" t="e">
        <f ca="true">+IF(AND(ISNUMBER(OFFSET('Sanitation Data'!$E$11,0,10*ROW('Sanitation Data'!E4))),CW10="Yes"),OFFSET('Sanitation Data'!$E$11,0,10*ROW('Sanitation Data'!E4)),IF(AND(ISNUMBER(OFFSET('Sanitation Data'!$E$11,0,10*ROW('Sanitation Data'!E4))),CW10="No",ISNUMBER(OFFSET('Sanitation Data'!$E$11,0,10*ROW('Sanitation Data'!E4)))),CONCATENATE("[",ROUND(OFFSET('Sanitation Data'!$E$11,0,10*ROW('Sanitation Data'!E4)),0),"]"),IF(AND(ISNUMBER(OFFSET('Sanitation Data'!$E$11,0,10*ROW('Sanitation Data'!E4))),CW10="",ISNUMBER(OFFSET('Sanitation Data'!$E$11,0,10*ROW('Sanitation Data'!E4)))),OFFSET('Sanitation Data'!$E$11,0,10*ROW('Sanitation Data'!E4)),NA())))</f>
        <v>#N/A</v>
      </c>
      <c r="AI10" s="253" t="e">
        <f ca="true">+IF(AND(ISNUMBER(OFFSET('Sanitation Data'!$E$12,0,10*ROW('Sanitation Data'!E4))),CX10="Yes"),OFFSET('Sanitation Data'!$E$12,0,10*ROW('Sanitation Data'!E4)),IF(AND(ISNUMBER(OFFSET('Sanitation Data'!$E$12,0,10*ROW('Sanitation Data'!E4))),CX10="No",ISNUMBER(OFFSET('Sanitation Data'!$E$12,0,10*ROW('Sanitation Data'!E4)))),CONCATENATE("[",ROUND(OFFSET('Sanitation Data'!$E$12,0,10*ROW('Sanitation Data'!E4)),0),"]"),IF(AND(ISNUMBER(OFFSET('Sanitation Data'!$E$12,0,10*ROW('Sanitation Data'!E4))),CX10="",ISNUMBER(OFFSET('Sanitation Data'!$E$12,0,10*ROW('Sanitation Data'!E4)))),OFFSET('Sanitation Data'!$E$12,0,10*ROW('Sanitation Data'!E4)),NA())))</f>
        <v>#N/A</v>
      </c>
      <c r="AJ10" s="253" t="e">
        <f ca="true">+IF(AND(ISNUMBER(OFFSET('Sanitation Data'!$E$13,0,10*ROW('Sanitation Data'!E4))),CY10="Yes"),OFFSET('Sanitation Data'!$E$13,0,10*ROW('Sanitation Data'!E4)),IF(AND(ISNUMBER(OFFSET('Sanitation Data'!$E$13,0,10*ROW('Sanitation Data'!E4))),CY10="No",ISNUMBER(OFFSET('Sanitation Data'!$E$13,0,10*ROW('Sanitation Data'!E4)))),CONCATENATE("[",ROUND(OFFSET('Sanitation Data'!$E$13,0,10*ROW('Sanitation Data'!E4)),0),"]"),IF(AND(ISNUMBER(OFFSET('Sanitation Data'!$E$13,0,10*ROW('Sanitation Data'!E4))),CY10="",ISNUMBER(OFFSET('Sanitation Data'!$E$13,0,10*ROW('Sanitation Data'!E4)))),OFFSET('Sanitation Data'!$E$13,0,10*ROW('Sanitation Data'!E4)),NA())))</f>
        <v>#N/A</v>
      </c>
      <c r="AK10" s="253" t="e">
        <f ca="true">+IF(AND(ISNUMBER(OFFSET('Sanitation Data'!$F$5,0,10*ROW('Sanitation Data'!F4))),CZ10="Yes"),100-OFFSET('Sanitation Data'!$F$5,0,10*ROW('Sanitation Data'!F4)),IF(AND(ISNUMBER(OFFSET('Sanitation Data'!$F$5,0,10*ROW('Sanitation Data'!F4))),CZ10="No",ISNUMBER(OFFSET('Sanitation Data'!$F$5,0,10*ROW('Sanitation Data'!F4)))),CONCATENATE("[",ROUND(100-OFFSET('Sanitation Data'!$F$5,0,10*ROW('Sanitation Data'!F4)),0),"]"),IF(AND(ISNUMBER(OFFSET('Sanitation Data'!$F$5,0,10*ROW('Sanitation Data'!F4))),CZ10="",ISNUMBER(OFFSET('Sanitation Data'!$F$5,0,10*ROW('Sanitation Data'!F4)))),100-OFFSET('Sanitation Data'!$F$5,0,10*ROW('Sanitation Data'!F4)),NA())))</f>
        <v>#N/A</v>
      </c>
      <c r="AL10" s="253" t="e">
        <f ca="true">+IF(AND(ISNUMBER(OFFSET('Sanitation Data'!$F$7,0,10*ROW('Sanitation Data'!F4))),DA10="Yes"),OFFSET('Sanitation Data'!$F$7,0,10*ROW('Sanitation Data'!F4)),IF(AND(ISNUMBER(OFFSET('Sanitation Data'!$F$7,0,10*ROW('Sanitation Data'!F4))),DA10="No",ISNUMBER(OFFSET('Sanitation Data'!$F$7,0,10*ROW('Sanitation Data'!F4)))),CONCATENATE("[",ROUND(OFFSET('Sanitation Data'!$F$7,0,10*ROW('Sanitation Data'!F4)),0),"]"),IF(AND(ISNUMBER(OFFSET('Sanitation Data'!$F$7,0,10*ROW('Sanitation Data'!F4))),DA10="",ISNUMBER(OFFSET('Sanitation Data'!$F$7,0,10*ROW('Sanitation Data'!F4)))),OFFSET('Sanitation Data'!$F$7,0,10*ROW('Sanitation Data'!F4)),NA())))</f>
        <v>#N/A</v>
      </c>
      <c r="AM10" s="253" t="e">
        <f ca="true">+IF(AND(ISNUMBER(OFFSET('Sanitation Data'!$F$11,0,10*ROW('Sanitation Data'!F4))),DB10="Yes"),OFFSET('Sanitation Data'!$F$11,0,10*ROW('Sanitation Data'!F4)),IF(AND(ISNUMBER(OFFSET('Sanitation Data'!$F$11,0,10*ROW('Sanitation Data'!F4))),DB10="No",ISNUMBER(OFFSET('Sanitation Data'!$F$11,0,10*ROW('Sanitation Data'!F4)))),CONCATENATE("[",ROUND(OFFSET('Sanitation Data'!$F$11,0,10*ROW('Sanitation Data'!F4)),0),"]"),IF(AND(ISNUMBER(OFFSET('Sanitation Data'!$F$11,0,10*ROW('Sanitation Data'!F4))),DB10="",ISNUMBER(OFFSET('Sanitation Data'!$F$11,0,10*ROW('Sanitation Data'!F4)))),OFFSET('Sanitation Data'!$F$11,0,10*ROW('Sanitation Data'!F4)),NA())))</f>
        <v>#N/A</v>
      </c>
      <c r="AN10" s="253" t="e">
        <f ca="true">+IF(AND(ISNUMBER(OFFSET('Sanitation Data'!$F$12,0,10*ROW('Sanitation Data'!F4))),DC10="Yes"),OFFSET('Sanitation Data'!$F$12,0,10*ROW('Sanitation Data'!F4)),IF(AND(ISNUMBER(OFFSET('Sanitation Data'!$F$12,0,10*ROW('Sanitation Data'!F4))),DC10="No",ISNUMBER(OFFSET('Sanitation Data'!$F$12,0,10*ROW('Sanitation Data'!F4)))),CONCATENATE("[",ROUND(OFFSET('Sanitation Data'!$F$12,0,10*ROW('Sanitation Data'!F4)),0),"]"),IF(AND(ISNUMBER(OFFSET('Sanitation Data'!$F$12,0,10*ROW('Sanitation Data'!F4))),DC10="",ISNUMBER(OFFSET('Sanitation Data'!$F$12,0,10*ROW('Sanitation Data'!F4)))),OFFSET('Sanitation Data'!$F$12,0,10*ROW('Sanitation Data'!F4)),NA())))</f>
        <v>#N/A</v>
      </c>
      <c r="AO10" s="253" t="e">
        <f ca="true">+IF(AND(ISNUMBER(OFFSET('Sanitation Data'!$F$13,0,10*ROW('Sanitation Data'!F4))),DD10="Yes"),OFFSET('Sanitation Data'!$F$13,0,10*ROW('Sanitation Data'!F4)),IF(AND(ISNUMBER(OFFSET('Sanitation Data'!$F$13,0,10*ROW('Sanitation Data'!F4))),DD10="No",ISNUMBER(OFFSET('Sanitation Data'!$F$13,0,10*ROW('Sanitation Data'!F4)))),CONCATENATE("[",ROUND(OFFSET('Sanitation Data'!$F$13,0,10*ROW('Sanitation Data'!F4)),0),"]"),IF(AND(ISNUMBER(OFFSET('Sanitation Data'!$F$13,0,10*ROW('Sanitation Data'!F4))),DD10="",ISNUMBER(OFFSET('Sanitation Data'!$F$13,0,10*ROW('Sanitation Data'!F4)))),OFFSET('Sanitation Data'!$F$13,0,10*ROW('Sanitation Data'!F4)),NA())))</f>
        <v>#N/A</v>
      </c>
      <c r="AP10" s="253" t="e">
        <f ca="true">+IF(AND(ISNUMBER(OFFSET('Sanitation Data'!$G$5,0,10*ROW('Sanitation Data'!G4))),DE10="Yes"),100-OFFSET('Sanitation Data'!$G$5,0,10*ROW('Sanitation Data'!G4)),IF(AND(ISNUMBER(OFFSET('Sanitation Data'!$G$5,0,10*ROW('Sanitation Data'!G4))),DE10="No",ISNUMBER(OFFSET('Sanitation Data'!$G$5,0,10*ROW('Sanitation Data'!G4)))),CONCATENATE("[",ROUND(100-OFFSET('Sanitation Data'!$G$5,0,10*ROW('Sanitation Data'!G4)),0),"]"),IF(AND(ISNUMBER(OFFSET('Sanitation Data'!$G$5,0,10*ROW('Sanitation Data'!G4))),DE10="",ISNUMBER(OFFSET('Sanitation Data'!$G$5,0,10*ROW('Sanitation Data'!G4)))),100-OFFSET('Sanitation Data'!$G$5,0,10*ROW('Sanitation Data'!G4)),NA())))</f>
        <v>#N/A</v>
      </c>
      <c r="AQ10" s="253" t="e">
        <f ca="true">+IF(AND(ISNUMBER(OFFSET('Sanitation Data'!$G$7,0,10*ROW('Sanitation Data'!G4))),DF10="Yes"),OFFSET('Sanitation Data'!$G$7,0,10*ROW('Sanitation Data'!G4)),IF(AND(ISNUMBER(OFFSET('Sanitation Data'!$G$7,0,10*ROW('Sanitation Data'!G4))),DF10="No",ISNUMBER(OFFSET('Sanitation Data'!$G$7,0,10*ROW('Sanitation Data'!G4)))),CONCATENATE("[",ROUND(OFFSET('Sanitation Data'!$G$7,0,10*ROW('Sanitation Data'!G4)),0),"]"),IF(AND(ISNUMBER(OFFSET('Sanitation Data'!$G$7,0,10*ROW('Sanitation Data'!G4))),DF10="",ISNUMBER(OFFSET('Sanitation Data'!$G$7,0,10*ROW('Sanitation Data'!G4)))),OFFSET('Sanitation Data'!$G$7,0,10*ROW('Sanitation Data'!G4)),NA())))</f>
        <v>#N/A</v>
      </c>
      <c r="AR10" s="253" t="e">
        <f ca="true">+IF(AND(ISNUMBER(OFFSET('Sanitation Data'!$G$11,0,10*ROW('Sanitation Data'!G4))),DG10="Yes"),OFFSET('Sanitation Data'!$G$11,0,10*ROW('Sanitation Data'!G4)),IF(AND(ISNUMBER(OFFSET('Sanitation Data'!$G$11,0,10*ROW('Sanitation Data'!G4))),DG10="No",ISNUMBER(OFFSET('Sanitation Data'!$G$11,0,10*ROW('Sanitation Data'!G4)))),CONCATENATE("[",ROUND(OFFSET('Sanitation Data'!$G$11,0,10*ROW('Sanitation Data'!G4)),0),"]"),IF(AND(ISNUMBER(OFFSET('Sanitation Data'!$G$11,0,10*ROW('Sanitation Data'!G4))),DG10="",ISNUMBER(OFFSET('Sanitation Data'!$G$11,0,10*ROW('Sanitation Data'!G4)))),OFFSET('Sanitation Data'!$G$11,0,10*ROW('Sanitation Data'!G4)),NA())))</f>
        <v>#N/A</v>
      </c>
      <c r="AS10" s="253" t="e">
        <f ca="true">+IF(AND(ISNUMBER(OFFSET('Sanitation Data'!$G$12,0,10*ROW('Sanitation Data'!G4))),DH10="Yes"),OFFSET('Sanitation Data'!$G$12,0,10*ROW('Sanitation Data'!G4)),IF(AND(ISNUMBER(OFFSET('Sanitation Data'!$G$12,0,10*ROW('Sanitation Data'!G4))),DH10="No",ISNUMBER(OFFSET('Sanitation Data'!$G$12,0,10*ROW('Sanitation Data'!G4)))),CONCATENATE("[",ROUND(OFFSET('Sanitation Data'!$G$12,0,10*ROW('Sanitation Data'!G4)),0),"]"),IF(AND(ISNUMBER(OFFSET('Sanitation Data'!$G$12,0,10*ROW('Sanitation Data'!G4))),DH10="",ISNUMBER(OFFSET('Sanitation Data'!$G$12,0,10*ROW('Sanitation Data'!G4)))),OFFSET('Sanitation Data'!$G$12,0,10*ROW('Sanitation Data'!G4)),NA())))</f>
        <v>#N/A</v>
      </c>
      <c r="AT10" s="253" t="e">
        <f ca="true">+IF(AND(ISNUMBER(OFFSET('Sanitation Data'!$G$13,0,10*ROW('Sanitation Data'!G4))),DI10="Yes"),OFFSET('Sanitation Data'!$G$13,0,10*ROW('Sanitation Data'!G4)),IF(AND(ISNUMBER(OFFSET('Sanitation Data'!$G$13,0,10*ROW('Sanitation Data'!G4))),DI10="No",ISNUMBER(OFFSET('Sanitation Data'!$G$13,0,10*ROW('Sanitation Data'!G4)))),CONCATENATE("[",ROUND(OFFSET('Sanitation Data'!$G$13,0,10*ROW('Sanitation Data'!G4)),0),"]"),IF(AND(ISNUMBER(OFFSET('Sanitation Data'!$G$13,0,10*ROW('Sanitation Data'!G4))),DI10="",ISNUMBER(OFFSET('Sanitation Data'!$G$13,0,10*ROW('Sanitation Data'!G4)))),OFFSET('Sanitation Data'!$G$13,0,10*ROW('Sanitation Data'!G4)),NA())))</f>
        <v>#N/A</v>
      </c>
      <c r="AU10" s="253" t="e">
        <f ca="true">+IF(AND(ISNUMBER(OFFSET('Sanitation Data'!$H$5,0,10*ROW('Sanitation Data'!H4))),DJ10="Yes"),100-OFFSET('Sanitation Data'!$H$5,0,10*ROW('Sanitation Data'!H4)),IF(AND(ISNUMBER(OFFSET('Sanitation Data'!$H$5,0,10*ROW('Sanitation Data'!H4))),DJ10="No",ISNUMBER(OFFSET('Sanitation Data'!$H$5,0,10*ROW('Sanitation Data'!H4)))),CONCATENATE("[",ROUND(100-OFFSET('Sanitation Data'!$H$5,0,10*ROW('Sanitation Data'!H4)),0),"]"),IF(AND(ISNUMBER(OFFSET('Sanitation Data'!$H$5,0,10*ROW('Sanitation Data'!H4))),DJ10="",ISNUMBER(OFFSET('Sanitation Data'!$H$5,0,10*ROW('Sanitation Data'!H4)))),100-OFFSET('Sanitation Data'!$H$5,0,10*ROW('Sanitation Data'!H4)),NA())))</f>
        <v>#N/A</v>
      </c>
      <c r="AV10" s="253" t="e">
        <f ca="true">+IF(AND(ISNUMBER(OFFSET('Sanitation Data'!$H$7,0,10*ROW('Sanitation Data'!H4))),DK10="Yes"),OFFSET('Sanitation Data'!$H$7,0,10*ROW('Sanitation Data'!H4)),IF(AND(ISNUMBER(OFFSET('Sanitation Data'!$H$7,0,10*ROW('Sanitation Data'!H4))),DK10="No",ISNUMBER(OFFSET('Sanitation Data'!$H$7,0,10*ROW('Sanitation Data'!H4)))),CONCATENATE("[",ROUND(OFFSET('Sanitation Data'!$H$7,0,10*ROW('Sanitation Data'!H4)),0),"]"),IF(AND(ISNUMBER(OFFSET('Sanitation Data'!$H$7,0,10*ROW('Sanitation Data'!H4))),DK10="",ISNUMBER(OFFSET('Sanitation Data'!$H$7,0,10*ROW('Sanitation Data'!H4)))),OFFSET('Sanitation Data'!$H$7,0,10*ROW('Sanitation Data'!H4)),NA())))</f>
        <v>#N/A</v>
      </c>
      <c r="AW10" s="253" t="e">
        <f ca="true">+IF(AND(ISNUMBER(OFFSET('Sanitation Data'!$H$11,0,10*ROW('Sanitation Data'!H4))),DL10="Yes"),OFFSET('Sanitation Data'!$H$11,0,10*ROW('Sanitation Data'!H4)),IF(AND(ISNUMBER(OFFSET('Sanitation Data'!$H$11,0,10*ROW('Sanitation Data'!H4))),DL10="No",ISNUMBER(OFFSET('Sanitation Data'!$H$11,0,10*ROW('Sanitation Data'!H4)))),CONCATENATE("[",ROUND(OFFSET('Sanitation Data'!$H$11,0,10*ROW('Sanitation Data'!H4)),0),"]"),IF(AND(ISNUMBER(OFFSET('Sanitation Data'!$H$11,0,10*ROW('Sanitation Data'!H4))),DL10="",ISNUMBER(OFFSET('Sanitation Data'!$H$11,0,10*ROW('Sanitation Data'!H4)))),OFFSET('Sanitation Data'!$H$11,0,10*ROW('Sanitation Data'!H4)),NA())))</f>
        <v>#N/A</v>
      </c>
      <c r="AX10" s="253" t="e">
        <f ca="true">+IF(AND(ISNUMBER(OFFSET('Sanitation Data'!$H$12,0,10*ROW('Sanitation Data'!H4))),DM10="Yes"),OFFSET('Sanitation Data'!$H$12,0,10*ROW('Sanitation Data'!H4)),IF(AND(ISNUMBER(OFFSET('Sanitation Data'!$H$12,0,10*ROW('Sanitation Data'!H4))),DM10="No",ISNUMBER(OFFSET('Sanitation Data'!$H$12,0,10*ROW('Sanitation Data'!H4)))),CONCATENATE("[",ROUND(OFFSET('Sanitation Data'!$H$12,0,10*ROW('Sanitation Data'!H4)),0),"]"),IF(AND(ISNUMBER(OFFSET('Sanitation Data'!$H$12,0,10*ROW('Sanitation Data'!H4))),DM10="",ISNUMBER(OFFSET('Sanitation Data'!$H$12,0,10*ROW('Sanitation Data'!H4)))),OFFSET('Sanitation Data'!$H$12,0,10*ROW('Sanitation Data'!H4)),NA())))</f>
        <v>#N/A</v>
      </c>
      <c r="AY10" s="253" t="e">
        <f ca="true">+IF(AND(ISNUMBER(OFFSET('Sanitation Data'!$H$13,0,10*ROW('Sanitation Data'!H4))),DN10="Yes"),OFFSET('Sanitation Data'!$H$13,0,10*ROW('Sanitation Data'!H4)),IF(AND(ISNUMBER(OFFSET('Sanitation Data'!$H$13,0,10*ROW('Sanitation Data'!H4))),DN10="No",ISNUMBER(OFFSET('Sanitation Data'!$H$13,0,10*ROW('Sanitation Data'!H4)))),CONCATENATE("[",ROUND(OFFSET('Sanitation Data'!$H$13,0,10*ROW('Sanitation Data'!H4)),0),"]"),IF(AND(ISNUMBER(OFFSET('Sanitation Data'!$H$13,0,10*ROW('Sanitation Data'!H4))),DN10="",ISNUMBER(OFFSET('Sanitation Data'!$H$13,0,10*ROW('Sanitation Data'!H4)))),OFFSET('Sanitation Data'!$H$13,0,10*ROW('Sanitation Data'!H4)),NA())))</f>
        <v>#N/A</v>
      </c>
      <c r="AZ10" s="254" t="e">
        <f ca="true">+IF(AND(ISNUMBER(OFFSET('Hygiene Data'!$C$6,0,10*ROW('Hygiene Data'!C4))),DO10="Yes"),OFFSET('Hygiene Data'!$C$6,0,10*ROW('Hygiene Data'!C4)),IF(AND(ISNUMBER(OFFSET('Hygiene Data'!$C$6,0,10*ROW('Hygiene Data'!C4))),DO10="No",ISNUMBER(OFFSET('Hygiene Data'!$C$6,0,10*ROW('Hygiene Data'!C4)))),CONCATENATE("[",ROUND(OFFSET('Hygiene Data'!$C$6,0,10*ROW('Hygiene Data'!C4)),0),"]"),IF(AND(ISNUMBER(OFFSET('Hygiene Data'!$C$6,0,10*ROW('Hygiene Data'!C4))),DO10="",ISNUMBER(OFFSET('Hygiene Data'!$C$6,0,10*ROW('Hygiene Data'!C4)))),OFFSET('Hygiene Data'!$C$6,0,10*ROW('Hygiene Data'!C4)),NA())))</f>
        <v>#N/A</v>
      </c>
      <c r="BA10" s="254" t="e">
        <f ca="true">+IF(AND(ISNUMBER(OFFSET('Hygiene Data'!$C$8,0,10*ROW('Hygiene Data'!C4))),DP10="Yes"),OFFSET('Hygiene Data'!$C$8,0,10*ROW('Hygiene Data'!C4)),IF(AND(ISNUMBER(OFFSET('Hygiene Data'!$C$8,0,10*ROW('Hygiene Data'!C4))),DP10="No",ISNUMBER(OFFSET('Hygiene Data'!$C$8,0,10*ROW('Hygiene Data'!C4)))),CONCATENATE("[",ROUND(OFFSET('Hygiene Data'!$C$8,0,10*ROW('Hygiene Data'!C4)),0),"]"),IF(AND(ISNUMBER(OFFSET('Hygiene Data'!$C$8,0,10*ROW('Hygiene Data'!C4))),DP10="",ISNUMBER(OFFSET('Hygiene Data'!$C$8,0,10*ROW('Hygiene Data'!C4)))),OFFSET('Hygiene Data'!$C$8,0,10*ROW('Hygiene Data'!C4)),NA())))</f>
        <v>#N/A</v>
      </c>
      <c r="BB10" s="254" t="e">
        <f ca="true">+IF(AND(ISNUMBER(OFFSET('Hygiene Data'!$C$10,0,10*ROW('Hygiene Data'!C4))),DQ10="Yes"),OFFSET('Hygiene Data'!$C$10,0,10*ROW('Hygiene Data'!C4)),IF(AND(ISNUMBER(OFFSET('Hygiene Data'!$C$10,0,10*ROW('Hygiene Data'!C4))),DQ10="No",ISNUMBER(OFFSET('Hygiene Data'!$C$10,0,10*ROW('Hygiene Data'!C4)))),CONCATENATE("[",ROUND(OFFSET('Hygiene Data'!$C$10,0,10*ROW('Hygiene Data'!C4)),0),"]"),IF(AND(ISNUMBER(OFFSET('Hygiene Data'!$C$10,0,10*ROW('Hygiene Data'!C4))),DQ10="",ISNUMBER(OFFSET('Hygiene Data'!$C$10,0,10*ROW('Hygiene Data'!C4)))),OFFSET('Hygiene Data'!$C$10,0,10*ROW('Hygiene Data'!C4)),NA())))</f>
        <v>#N/A</v>
      </c>
      <c r="BC10" s="254" t="e">
        <f ca="true">+IF(AND(ISNUMBER(OFFSET('Hygiene Data'!$D$6,0,10*ROW('Hygiene Data'!D4))),DR10="Yes"),OFFSET('Hygiene Data'!$D$6,0,10*ROW('Hygiene Data'!D4)),IF(AND(ISNUMBER(OFFSET('Hygiene Data'!$D$6,0,10*ROW('Hygiene Data'!D4))),DR10="No",ISNUMBER(OFFSET('Hygiene Data'!$D$6,0,10*ROW('Hygiene Data'!D4)))),CONCATENATE("[",ROUND(OFFSET('Hygiene Data'!$D$6,0,10*ROW('Hygiene Data'!D4)),0),"]"),IF(AND(ISNUMBER(OFFSET('Hygiene Data'!$D$6,0,10*ROW('Hygiene Data'!D4))),DR10="",ISNUMBER(OFFSET('Hygiene Data'!$D$6,0,10*ROW('Hygiene Data'!D4)))),OFFSET('Hygiene Data'!$D$6,0,10*ROW('Hygiene Data'!D4)),NA())))</f>
        <v>#N/A</v>
      </c>
      <c r="BD10" s="254" t="e">
        <f ca="true">+IF(AND(ISNUMBER(OFFSET('Hygiene Data'!$D$8,0,10*ROW('Hygiene Data'!D4))),DS10="Yes"),OFFSET('Hygiene Data'!$D$8,0,10*ROW('Hygiene Data'!D4)),IF(AND(ISNUMBER(OFFSET('Hygiene Data'!$D$8,0,10*ROW('Hygiene Data'!D4))),DS10="No",ISNUMBER(OFFSET('Hygiene Data'!$D$8,0,10*ROW('Hygiene Data'!D4)))),CONCATENATE("[",ROUND(OFFSET('Hygiene Data'!$D$8,0,10*ROW('Hygiene Data'!D4)),0),"]"),IF(AND(ISNUMBER(OFFSET('Hygiene Data'!$D$8,0,10*ROW('Hygiene Data'!D4))),DS10="",ISNUMBER(OFFSET('Hygiene Data'!$D$8,0,10*ROW('Hygiene Data'!D4)))),OFFSET('Hygiene Data'!$D$8,0,10*ROW('Hygiene Data'!D4)),NA())))</f>
        <v>#N/A</v>
      </c>
      <c r="BE10" s="254" t="e">
        <f ca="true">+IF(AND(ISNUMBER(OFFSET('Hygiene Data'!$D$10,0,10*ROW('Hygiene Data'!D4))),DT10="Yes"),OFFSET('Hygiene Data'!$D$10,0,10*ROW('Hygiene Data'!D4)),IF(AND(ISNUMBER(OFFSET('Hygiene Data'!$D$10,0,10*ROW('Hygiene Data'!D4))),DT10="No",ISNUMBER(OFFSET('Hygiene Data'!$D$10,0,10*ROW('Hygiene Data'!D4)))),CONCATENATE("[",ROUND(OFFSET('Hygiene Data'!$D$10,0,10*ROW('Hygiene Data'!D4)),0),"]"),IF(AND(ISNUMBER(OFFSET('Hygiene Data'!$D$10,0,10*ROW('Hygiene Data'!D4))),DT10="",ISNUMBER(OFFSET('Hygiene Data'!$D$10,0,10*ROW('Hygiene Data'!D4)))),OFFSET('Hygiene Data'!$D$10,0,10*ROW('Hygiene Data'!D4)),NA())))</f>
        <v>#N/A</v>
      </c>
      <c r="BF10" s="254" t="e">
        <f ca="true">+IF(AND(ISNUMBER(OFFSET('Hygiene Data'!$E$6,0,10*ROW('Hygiene Data'!E4))),DU10="Yes"),OFFSET('Hygiene Data'!$E$6,0,10*ROW('Hygiene Data'!E4)),IF(AND(ISNUMBER(OFFSET('Hygiene Data'!$E$6,0,10*ROW('Hygiene Data'!E4))),DU10="No",ISNUMBER(OFFSET('Hygiene Data'!$E$6,0,10*ROW('Hygiene Data'!E4)))),CONCATENATE("[",ROUND(OFFSET('Hygiene Data'!$E$6,0,10*ROW('Hygiene Data'!E4)),0),"]"),IF(AND(ISNUMBER(OFFSET('Hygiene Data'!$E$6,0,10*ROW('Hygiene Data'!E4))),DU10="",ISNUMBER(OFFSET('Hygiene Data'!$E$6,0,10*ROW('Hygiene Data'!E4)))),OFFSET('Hygiene Data'!$E$6,0,10*ROW('Hygiene Data'!E4)),NA())))</f>
        <v>#N/A</v>
      </c>
      <c r="BG10" s="254" t="e">
        <f ca="true">+IF(AND(ISNUMBER(OFFSET('Hygiene Data'!$E$8,0,10*ROW('Hygiene Data'!E4))),DV10="Yes"),OFFSET('Hygiene Data'!$E$8,0,10*ROW('Hygiene Data'!E4)),IF(AND(ISNUMBER(OFFSET('Hygiene Data'!$E$8,0,10*ROW('Hygiene Data'!E4))),DV10="No",ISNUMBER(OFFSET('Hygiene Data'!$E$8,0,10*ROW('Hygiene Data'!E4)))),CONCATENATE("[",ROUND(OFFSET('Hygiene Data'!$E$8,0,10*ROW('Hygiene Data'!E4)),0),"]"),IF(AND(ISNUMBER(OFFSET('Hygiene Data'!$E$8,0,10*ROW('Hygiene Data'!E4))),DV10="",ISNUMBER(OFFSET('Hygiene Data'!$E$8,0,10*ROW('Hygiene Data'!E4)))),OFFSET('Hygiene Data'!$E$8,0,10*ROW('Hygiene Data'!E4)),NA())))</f>
        <v>#N/A</v>
      </c>
      <c r="BH10" s="254" t="e">
        <f ca="true">+IF(AND(ISNUMBER(OFFSET('Hygiene Data'!$E$10,0,10*ROW('Hygiene Data'!E4))),DW10="Yes"),OFFSET('Hygiene Data'!$E$10,0,10*ROW('Hygiene Data'!E4)),IF(AND(ISNUMBER(OFFSET('Hygiene Data'!$E$10,0,10*ROW('Hygiene Data'!E4))),DW10="No",ISNUMBER(OFFSET('Hygiene Data'!$E$10,0,10*ROW('Hygiene Data'!E4)))),CONCATENATE("[",ROUND(OFFSET('Hygiene Data'!$E$10,0,10*ROW('Hygiene Data'!E4)),0),"]"),IF(AND(ISNUMBER(OFFSET('Hygiene Data'!$E$10,0,10*ROW('Hygiene Data'!E4))),DW10="",ISNUMBER(OFFSET('Hygiene Data'!$E$10,0,10*ROW('Hygiene Data'!E4)))),OFFSET('Hygiene Data'!$E$10,0,10*ROW('Hygiene Data'!E4)),NA())))</f>
        <v>#N/A</v>
      </c>
      <c r="BI10" s="254" t="e">
        <f ca="true">+IF(AND(ISNUMBER(OFFSET('Hygiene Data'!$F$6,0,10*ROW('Hygiene Data'!F4))),DX10="Yes"),OFFSET('Hygiene Data'!$F$6,0,10*ROW('Hygiene Data'!F4)),IF(AND(ISNUMBER(OFFSET('Hygiene Data'!$F$6,0,10*ROW('Hygiene Data'!F4))),DX10="No",ISNUMBER(OFFSET('Hygiene Data'!$F$6,0,10*ROW('Hygiene Data'!F4)))),CONCATENATE("[",ROUND(OFFSET('Hygiene Data'!$F$6,0,10*ROW('Hygiene Data'!F4)),0),"]"),IF(AND(ISNUMBER(OFFSET('Hygiene Data'!$F$6,0,10*ROW('Hygiene Data'!F4))),DX10="",ISNUMBER(OFFSET('Hygiene Data'!$F$6,0,10*ROW('Hygiene Data'!F4)))),OFFSET('Hygiene Data'!$F$6,0,10*ROW('Hygiene Data'!F4)),NA())))</f>
        <v>#N/A</v>
      </c>
      <c r="BJ10" s="254" t="e">
        <f ca="true">+IF(AND(ISNUMBER(OFFSET('Hygiene Data'!$F$8,0,10*ROW('Hygiene Data'!F4))),DY10="Yes"),OFFSET('Hygiene Data'!$F$8,0,10*ROW('Hygiene Data'!F4)),IF(AND(ISNUMBER(OFFSET('Hygiene Data'!$F$8,0,10*ROW('Hygiene Data'!F4))),DY10="No",ISNUMBER(OFFSET('Hygiene Data'!$F$8,0,10*ROW('Hygiene Data'!F4)))),CONCATENATE("[",ROUND(OFFSET('Hygiene Data'!$F$8,0,10*ROW('Hygiene Data'!F4)),0),"]"),IF(AND(ISNUMBER(OFFSET('Hygiene Data'!$F$8,0,10*ROW('Hygiene Data'!F4))),DY10="",ISNUMBER(OFFSET('Hygiene Data'!$F$8,0,10*ROW('Hygiene Data'!F4)))),OFFSET('Hygiene Data'!$F$8,0,10*ROW('Hygiene Data'!F4)),NA())))</f>
        <v>#N/A</v>
      </c>
      <c r="BK10" s="254" t="e">
        <f ca="true">+IF(AND(ISNUMBER(OFFSET('Hygiene Data'!$F$10,0,10*ROW('Hygiene Data'!F4))),DZ10="Yes"),OFFSET('Hygiene Data'!$F$10,0,10*ROW('Hygiene Data'!F4)),IF(AND(ISNUMBER(OFFSET('Hygiene Data'!$F$10,0,10*ROW('Hygiene Data'!F4))),DZ10="No",ISNUMBER(OFFSET('Hygiene Data'!$F$10,0,10*ROW('Hygiene Data'!F4)))),CONCATENATE("[",ROUND(OFFSET('Hygiene Data'!$F$10,0,10*ROW('Hygiene Data'!F4)),0),"]"),IF(AND(ISNUMBER(OFFSET('Hygiene Data'!$F$10,0,10*ROW('Hygiene Data'!F4))),DZ10="",ISNUMBER(OFFSET('Hygiene Data'!$F$10,0,10*ROW('Hygiene Data'!F4)))),OFFSET('Hygiene Data'!$F$10,0,10*ROW('Hygiene Data'!F4)),NA())))</f>
        <v>#N/A</v>
      </c>
      <c r="BL10" s="254" t="e">
        <f ca="true">+IF(AND(ISNUMBER(OFFSET('Hygiene Data'!$G$6,0,10*ROW('Hygiene Data'!G4))),EA10="Yes"),OFFSET('Hygiene Data'!$G$6,0,10*ROW('Hygiene Data'!G4)),IF(AND(ISNUMBER(OFFSET('Hygiene Data'!$G$6,0,10*ROW('Hygiene Data'!G4))),EA10="No",ISNUMBER(OFFSET('Hygiene Data'!$G$6,0,10*ROW('Hygiene Data'!G4)))),CONCATENATE("[",ROUND(OFFSET('Hygiene Data'!$G$6,0,10*ROW('Hygiene Data'!G4)),0),"]"),IF(AND(ISNUMBER(OFFSET('Hygiene Data'!$G$6,0,10*ROW('Hygiene Data'!G4))),EA10="",ISNUMBER(OFFSET('Hygiene Data'!$G$6,0,10*ROW('Hygiene Data'!G4)))),OFFSET('Hygiene Data'!$G$6,0,10*ROW('Hygiene Data'!G4)),NA())))</f>
        <v>#N/A</v>
      </c>
      <c r="BM10" s="254" t="e">
        <f ca="true">+IF(AND(ISNUMBER(OFFSET('Hygiene Data'!$G$8,0,10*ROW('Hygiene Data'!G4))),EB10="Yes"),OFFSET('Hygiene Data'!$G$8,0,10*ROW('Hygiene Data'!G4)),IF(AND(ISNUMBER(OFFSET('Hygiene Data'!$G$8,0,10*ROW('Hygiene Data'!G4))),EB10="No",ISNUMBER(OFFSET('Hygiene Data'!$G$8,0,10*ROW('Hygiene Data'!G4)))),CONCATENATE("[",ROUND(OFFSET('Hygiene Data'!$G$8,0,10*ROW('Hygiene Data'!G4)),0),"]"),IF(AND(ISNUMBER(OFFSET('Hygiene Data'!$G$8,0,10*ROW('Hygiene Data'!G4))),EB10="",ISNUMBER(OFFSET('Hygiene Data'!$G$8,0,10*ROW('Hygiene Data'!G4)))),OFFSET('Hygiene Data'!$G$8,0,10*ROW('Hygiene Data'!G4)),NA())))</f>
        <v>#N/A</v>
      </c>
      <c r="BN10" s="254" t="e">
        <f ca="true">+IF(AND(ISNUMBER(OFFSET('Hygiene Data'!$G$10,0,10*ROW('Hygiene Data'!G4))),EC10="Yes"),OFFSET('Hygiene Data'!$G$10,0,10*ROW('Hygiene Data'!G4)),IF(AND(ISNUMBER(OFFSET('Hygiene Data'!$G$10,0,10*ROW('Hygiene Data'!G4))),EC10="No",ISNUMBER(OFFSET('Hygiene Data'!$G$10,0,10*ROW('Hygiene Data'!G4)))),CONCATENATE("[",ROUND(OFFSET('Hygiene Data'!$G$10,0,10*ROW('Hygiene Data'!G4)),0),"]"),IF(AND(ISNUMBER(OFFSET('Hygiene Data'!$G$10,0,10*ROW('Hygiene Data'!G4))),EC10="",ISNUMBER(OFFSET('Hygiene Data'!$G$10,0,10*ROW('Hygiene Data'!G4)))),OFFSET('Hygiene Data'!$G$10,0,10*ROW('Hygiene Data'!G4)),NA())))</f>
        <v>#N/A</v>
      </c>
      <c r="BO10" s="254" t="e">
        <f ca="true">+IF(AND(ISNUMBER(OFFSET('Hygiene Data'!$H$6,0,10*ROW('Hygiene Data'!H4))),ED10="Yes"),OFFSET('Hygiene Data'!$H$6,0,10*ROW('Hygiene Data'!H4)),IF(AND(ISNUMBER(OFFSET('Hygiene Data'!$H$6,0,10*ROW('Hygiene Data'!H4))),ED10="No",ISNUMBER(OFFSET('Hygiene Data'!$H$6,0,10*ROW('Hygiene Data'!H4)))),CONCATENATE("[",ROUND(OFFSET('Hygiene Data'!$H$6,0,10*ROW('Hygiene Data'!H4)),0),"]"),IF(AND(ISNUMBER(OFFSET('Hygiene Data'!$H$6,0,10*ROW('Hygiene Data'!H4))),ED10="",ISNUMBER(OFFSET('Hygiene Data'!$H$6,0,10*ROW('Hygiene Data'!H4)))),OFFSET('Hygiene Data'!$H$6,0,10*ROW('Hygiene Data'!H4)),NA())))</f>
        <v>#N/A</v>
      </c>
      <c r="BP10" s="254" t="e">
        <f ca="true">+IF(AND(ISNUMBER(OFFSET('Hygiene Data'!$H$8,0,10*ROW('Hygiene Data'!H4))),EE10="Yes"),OFFSET('Hygiene Data'!$H$8,0,10*ROW('Hygiene Data'!H4)),IF(AND(ISNUMBER(OFFSET('Hygiene Data'!$H$8,0,10*ROW('Hygiene Data'!H4))),EE10="No",ISNUMBER(OFFSET('Hygiene Data'!$H$8,0,10*ROW('Hygiene Data'!H4)))),CONCATENATE("[",ROUND(OFFSET('Hygiene Data'!$H$8,0,10*ROW('Hygiene Data'!H4)),0),"]"),IF(AND(ISNUMBER(OFFSET('Hygiene Data'!$H$8,0,10*ROW('Hygiene Data'!H4))),EE10="",ISNUMBER(OFFSET('Hygiene Data'!$H$8,0,10*ROW('Hygiene Data'!H4)))),OFFSET('Hygiene Data'!$H$8,0,10*ROW('Hygiene Data'!H4)),NA())))</f>
        <v>#N/A</v>
      </c>
      <c r="BQ10" s="254" t="e">
        <f ca="true">+IF(AND(ISNUMBER(OFFSET('Hygiene Data'!$H$10,0,10*ROW('Hygiene Data'!H4))),EF10="Yes"),OFFSET('Hygiene Data'!$H$10,0,10*ROW('Hygiene Data'!H4)),IF(AND(ISNUMBER(OFFSET('Hygiene Data'!$H$10,0,10*ROW('Hygiene Data'!H4))),EF10="No",ISNUMBER(OFFSET('Hygiene Data'!$H$10,0,10*ROW('Hygiene Data'!H4)))),CONCATENATE("[",ROUND(OFFSET('Hygiene Data'!$H$10,0,10*ROW('Hygiene Data'!H4)),0),"]"),IF(AND(ISNUMBER(OFFSET('Hygiene Data'!$H$10,0,10*ROW('Hygiene Data'!H4))),EF10="",ISNUMBER(OFFSET('Hygiene Data'!$H$10,0,10*ROW('Hygiene Data'!H4)))),OFFSET('Hygiene Data'!$H$10,0,10*ROW('Hygiene Data'!H4)),NA())))</f>
        <v>#N/A</v>
      </c>
      <c r="BS10" s="36" t="str">
        <f ca="true">+IF(OFFSET('Water Data'!$C$28,0,10*ROW('Water Data'!C4))="","",OFFSET('Water Data'!$C$28,0,10*ROW('Water Data'!C4)))</f>
        <v/>
      </c>
      <c r="BT10" s="36" t="str">
        <f ca="true">+IF(OFFSET('Water Data'!$C$29,0,10*ROW('Water Data'!C4))="","",OFFSET('Water Data'!$C$29,0,10*ROW('Water Data'!C4)))</f>
        <v>Yes</v>
      </c>
      <c r="BU10" s="36" t="str">
        <f ca="true">+IF(OFFSET('Water Data'!$C$30,0,10*ROW('Water Data'!C4))="","",OFFSET('Water Data'!$C$30,0,10*ROW('Water Data'!C4)))</f>
        <v>Yes</v>
      </c>
      <c r="BV10" s="36" t="str">
        <f ca="true">+IF(OFFSET('Water Data'!$D$28,0,10*ROW('Water Data'!D4))="","",OFFSET('Water Data'!$D$28,0,10*ROW('Water Data'!D4)))</f>
        <v/>
      </c>
      <c r="BW10" s="36" t="str">
        <f ca="true">+IF(OFFSET('Water Data'!$D$29,0,10*ROW('Water Data'!D4))="","",OFFSET('Water Data'!$D$29,0,10*ROW('Water Data'!D4)))</f>
        <v/>
      </c>
      <c r="BX10" s="36" t="str">
        <f ca="true">+IF(OFFSET('Water Data'!$D$30,0,10*ROW('Water Data'!D4))="","",OFFSET('Water Data'!$D$30,0,10*ROW('Water Data'!D4)))</f>
        <v/>
      </c>
      <c r="BY10" s="36" t="str">
        <f ca="true">+IF(OFFSET('Water Data'!$E$28,0,10*ROW('Water Data'!E4))="","",OFFSET('Water Data'!$E$28,0,10*ROW('Water Data'!E4)))</f>
        <v/>
      </c>
      <c r="BZ10" s="36" t="str">
        <f ca="true">+IF(OFFSET('Water Data'!$E$29,0,10*ROW('Water Data'!E4))="","",OFFSET('Water Data'!$E$29,0,10*ROW('Water Data'!E4)))</f>
        <v/>
      </c>
      <c r="CA10" s="36" t="str">
        <f ca="true">+IF(OFFSET('Water Data'!$E$30,0,10*ROW('Water Data'!E4))="","",OFFSET('Water Data'!$E$30,0,10*ROW('Water Data'!E4)))</f>
        <v/>
      </c>
      <c r="CB10" s="36" t="str">
        <f ca="true">+IF(OFFSET('Water Data'!$F$28,0,10*ROW('Water Data'!F4))="","",OFFSET('Water Data'!$F$28,0,10*ROW('Water Data'!F4)))</f>
        <v/>
      </c>
      <c r="CC10" s="36" t="str">
        <f ca="true">+IF(OFFSET('Water Data'!$F$29,0,10*ROW('Water Data'!F4))="","",OFFSET('Water Data'!$F$29,0,10*ROW('Water Data'!F4)))</f>
        <v/>
      </c>
      <c r="CD10" s="36" t="str">
        <f ca="true">+IF(OFFSET('Water Data'!$F$30,0,10*ROW('Water Data'!F4))="","",OFFSET('Water Data'!$F$30,0,10*ROW('Water Data'!F4)))</f>
        <v/>
      </c>
      <c r="CE10" s="36" t="str">
        <f ca="true">+IF(OFFSET('Water Data'!$G$28,0,10*ROW('Water Data'!G4))="","",OFFSET('Water Data'!$G$28,0,10*ROW('Water Data'!G4)))</f>
        <v/>
      </c>
      <c r="CF10" s="36" t="str">
        <f ca="true">+IF(OFFSET('Water Data'!$G$29,0,10*ROW('Water Data'!G4))="","",OFFSET('Water Data'!$G$29,0,10*ROW('Water Data'!G4)))</f>
        <v/>
      </c>
      <c r="CG10" s="36" t="str">
        <f ca="true">+IF(OFFSET('Water Data'!$G$30,0,10*ROW('Water Data'!G4))="","",OFFSET('Water Data'!$G$30,0,10*ROW('Water Data'!G4)))</f>
        <v/>
      </c>
      <c r="CH10" s="36" t="str">
        <f ca="true">+IF(OFFSET('Water Data'!$H$28,0,10*ROW('Water Data'!H4))="","",OFFSET('Water Data'!$H$28,0,10*ROW('Water Data'!H4)))</f>
        <v/>
      </c>
      <c r="CI10" s="36" t="str">
        <f ca="true">+IF(OFFSET('Water Data'!$H$29,0,10*ROW('Water Data'!H4))="","",OFFSET('Water Data'!$H$29,0,10*ROW('Water Data'!H4)))</f>
        <v/>
      </c>
      <c r="CJ10" s="36" t="str">
        <f ca="true">+IF(OFFSET('Water Data'!$H$30,0,10*ROW('Water Data'!H4))="","",OFFSET('Water Data'!$H$30,0,10*ROW('Water Data'!H4)))</f>
        <v/>
      </c>
      <c r="CK10" s="36" t="str">
        <f ca="true">+IF(OFFSET('Sanitation Data'!$C$29,0,10*ROW('Sanitation Data'!C4))="","",OFFSET('Sanitation Data'!$C$29,0,10*ROW('Sanitation Data'!C4)))</f>
        <v/>
      </c>
      <c r="CL10" s="36" t="str">
        <f ca="true">+IF(OFFSET('Sanitation Data'!$C$30,0,10*ROW('Sanitation Data'!C4))="","",OFFSET('Sanitation Data'!$C$30,0,10*ROW('Sanitation Data'!C4)))</f>
        <v/>
      </c>
      <c r="CM10" s="36" t="str">
        <f ca="true">+IF(OFFSET('Sanitation Data'!$C$31,0,10*ROW('Sanitation Data'!C4))="","",OFFSET('Sanitation Data'!$C$31,0,10*ROW('Sanitation Data'!C4)))</f>
        <v/>
      </c>
      <c r="CN10" s="36" t="str">
        <f ca="true">+IF(OFFSET('Sanitation Data'!$C$32,0,10*ROW('Sanitation Data'!C4))="","",OFFSET('Sanitation Data'!$C$32,0,10*ROW('Sanitation Data'!C4)))</f>
        <v/>
      </c>
      <c r="CO10" s="36" t="str">
        <f ca="true">+IF(OFFSET('Sanitation Data'!$C$33,0,10*ROW('Sanitation Data'!C4))="","",OFFSET('Sanitation Data'!$C$33,0,10*ROW('Sanitation Data'!C4)))</f>
        <v/>
      </c>
      <c r="CP10" s="36" t="str">
        <f ca="true">+IF(OFFSET('Sanitation Data'!$D$29,0,10*ROW('Sanitation Data'!D4))="","",OFFSET('Sanitation Data'!$D$29,0,10*ROW('Sanitation Data'!D4)))</f>
        <v/>
      </c>
      <c r="CQ10" s="36" t="str">
        <f ca="true">+IF(OFFSET('Sanitation Data'!$D$30,0,10*ROW('Sanitation Data'!D4))="","",OFFSET('Sanitation Data'!$D$30,0,10*ROW('Sanitation Data'!D4)))</f>
        <v/>
      </c>
      <c r="CR10" s="36" t="str">
        <f ca="true">+IF(OFFSET('Sanitation Data'!$D$31,0,10*ROW('Sanitation Data'!D4))="","",OFFSET('Sanitation Data'!$D$31,0,10*ROW('Sanitation Data'!D4)))</f>
        <v/>
      </c>
      <c r="CS10" s="36" t="str">
        <f ca="true">+IF(OFFSET('Sanitation Data'!$D$32,0,10*ROW('Sanitation Data'!D4))="","",OFFSET('Sanitation Data'!$D$32,0,10*ROW('Sanitation Data'!D4)))</f>
        <v/>
      </c>
      <c r="CT10" s="36" t="str">
        <f ca="true">+IF(OFFSET('Sanitation Data'!$D$33,0,10*ROW('Sanitation Data'!D4))="","",OFFSET('Sanitation Data'!$D$33,0,10*ROW('Sanitation Data'!D4)))</f>
        <v/>
      </c>
      <c r="CU10" s="36" t="str">
        <f ca="true">+IF(OFFSET('Sanitation Data'!$E$29,0,10*ROW('Sanitation Data'!E4))="","",OFFSET('Sanitation Data'!$E$29,0,10*ROW('Sanitation Data'!E4)))</f>
        <v/>
      </c>
      <c r="CV10" s="36" t="str">
        <f ca="true">+IF(OFFSET('Sanitation Data'!$E$30,0,10*ROW('Sanitation Data'!E4))="","",OFFSET('Sanitation Data'!$E$30,0,10*ROW('Sanitation Data'!E4)))</f>
        <v/>
      </c>
      <c r="CW10" s="36" t="str">
        <f ca="true">+IF(OFFSET('Sanitation Data'!$E$31,0,10*ROW('Sanitation Data'!E4))="","",OFFSET('Sanitation Data'!$E$31,0,10*ROW('Sanitation Data'!E4)))</f>
        <v/>
      </c>
      <c r="CX10" s="36" t="str">
        <f ca="true">+IF(OFFSET('Sanitation Data'!$E$32,0,10*ROW('Sanitation Data'!E4))="","",OFFSET('Sanitation Data'!$E$32,0,10*ROW('Sanitation Data'!E4)))</f>
        <v/>
      </c>
      <c r="CY10" s="36" t="str">
        <f ca="true">+IF(OFFSET('Sanitation Data'!$E$33,0,10*ROW('Sanitation Data'!E4))="","",OFFSET('Sanitation Data'!$E$33,0,10*ROW('Sanitation Data'!E4)))</f>
        <v/>
      </c>
      <c r="CZ10" s="36" t="str">
        <f ca="true">+IF(OFFSET('Sanitation Data'!$F$29,0,10*ROW('Sanitation Data'!F4))="","",OFFSET('Sanitation Data'!$F$29,0,10*ROW('Sanitation Data'!F4)))</f>
        <v/>
      </c>
      <c r="DA10" s="36" t="str">
        <f ca="true">+IF(OFFSET('Sanitation Data'!$F$30,0,10*ROW('Sanitation Data'!F4))="","",OFFSET('Sanitation Data'!$F$30,0,10*ROW('Sanitation Data'!F4)))</f>
        <v/>
      </c>
      <c r="DB10" s="36" t="str">
        <f ca="true">+IF(OFFSET('Sanitation Data'!$F$31,0,10*ROW('Sanitation Data'!F4))="","",OFFSET('Sanitation Data'!$F$31,0,10*ROW('Sanitation Data'!F4)))</f>
        <v/>
      </c>
      <c r="DC10" s="36" t="str">
        <f ca="true">+IF(OFFSET('Sanitation Data'!$F$32,0,10*ROW('Sanitation Data'!F4))="","",OFFSET('Sanitation Data'!$F$32,0,10*ROW('Sanitation Data'!F4)))</f>
        <v/>
      </c>
      <c r="DD10" s="36" t="str">
        <f ca="true">+IF(OFFSET('Sanitation Data'!$F$33,0,10*ROW('Sanitation Data'!F4))="","",OFFSET('Sanitation Data'!$F$33,0,10*ROW('Sanitation Data'!F4)))</f>
        <v/>
      </c>
      <c r="DE10" s="36" t="str">
        <f ca="true">+IF(OFFSET('Sanitation Data'!$G$29,0,10*ROW('Sanitation Data'!G4))="","",OFFSET('Sanitation Data'!$G$29,0,10*ROW('Sanitation Data'!G4)))</f>
        <v/>
      </c>
      <c r="DF10" s="36" t="str">
        <f ca="true">+IF(OFFSET('Sanitation Data'!$G$30,0,10*ROW('Sanitation Data'!G4))="","",OFFSET('Sanitation Data'!$G$30,0,10*ROW('Sanitation Data'!G4)))</f>
        <v/>
      </c>
      <c r="DG10" s="36" t="str">
        <f ca="true">+IF(OFFSET('Sanitation Data'!$G$31,0,10*ROW('Sanitation Data'!G4))="","",OFFSET('Sanitation Data'!$G$31,0,10*ROW('Sanitation Data'!G4)))</f>
        <v/>
      </c>
      <c r="DH10" s="36" t="str">
        <f ca="true">+IF(OFFSET('Sanitation Data'!$G$32,0,10*ROW('Sanitation Data'!G4))="","",OFFSET('Sanitation Data'!$G$32,0,10*ROW('Sanitation Data'!G4)))</f>
        <v/>
      </c>
      <c r="DI10" s="36" t="str">
        <f ca="true">+IF(OFFSET('Sanitation Data'!$G$33,0,10*ROW('Sanitation Data'!G4))="","",OFFSET('Sanitation Data'!$G$33,0,10*ROW('Sanitation Data'!G4)))</f>
        <v/>
      </c>
      <c r="DJ10" s="36" t="str">
        <f ca="true">+IF(OFFSET('Sanitation Data'!$H$29,0,10*ROW('Sanitation Data'!H4))="","",OFFSET('Sanitation Data'!$H$29,0,10*ROW('Sanitation Data'!H4)))</f>
        <v/>
      </c>
      <c r="DK10" s="36" t="str">
        <f ca="true">+IF(OFFSET('Sanitation Data'!$H$30,0,10*ROW('Sanitation Data'!H4))="","",OFFSET('Sanitation Data'!$H$30,0,10*ROW('Sanitation Data'!H4)))</f>
        <v/>
      </c>
      <c r="DL10" s="36" t="str">
        <f ca="true">+IF(OFFSET('Sanitation Data'!$H$31,0,10*ROW('Sanitation Data'!H4))="","",OFFSET('Sanitation Data'!$H$31,0,10*ROW('Sanitation Data'!H4)))</f>
        <v/>
      </c>
      <c r="DM10" s="36" t="str">
        <f ca="true">+IF(OFFSET('Sanitation Data'!$H$32,0,10*ROW('Sanitation Data'!H4))="","",OFFSET('Sanitation Data'!$H$32,0,10*ROW('Sanitation Data'!H4)))</f>
        <v/>
      </c>
      <c r="DN10" s="36" t="str">
        <f ca="true">+IF(OFFSET('Sanitation Data'!$H$33,0,10*ROW('Sanitation Data'!H4))="","",OFFSET('Sanitation Data'!$H$33,0,10*ROW('Sanitation Data'!H4)))</f>
        <v/>
      </c>
      <c r="DO10" s="36" t="str">
        <f ca="true">+IF(OFFSET('Hygiene Data'!$C$12,0,10*ROW('Hygiene Data'!C4))="","",OFFSET('Hygiene Data'!$C$12,0,10*ROW('Hygiene Data'!C4)))</f>
        <v/>
      </c>
      <c r="DP10" s="36" t="str">
        <f ca="true">+IF(OFFSET('Hygiene Data'!$C$13,0,10*ROW('Hygiene Data'!C4))="","",OFFSET('Hygiene Data'!$C$13,0,10*ROW('Hygiene Data'!C4)))</f>
        <v/>
      </c>
      <c r="DQ10" s="36" t="str">
        <f ca="true">+IF(OFFSET('Hygiene Data'!$C$14,0,10*ROW('Hygiene Data'!C4))="","",OFFSET('Hygiene Data'!$C$14,0,10*ROW('Hygiene Data'!C4)))</f>
        <v/>
      </c>
      <c r="DR10" s="36" t="str">
        <f ca="true">+IF(OFFSET('Hygiene Data'!$D$12,0,10*ROW('Hygiene Data'!D4))="","",OFFSET('Hygiene Data'!$D$12,0,10*ROW('Hygiene Data'!D4)))</f>
        <v/>
      </c>
      <c r="DS10" s="36" t="str">
        <f ca="true">+IF(OFFSET('Hygiene Data'!$D$13,0,10*ROW('Hygiene Data'!D4))="","",OFFSET('Hygiene Data'!$D$13,0,10*ROW('Hygiene Data'!D4)))</f>
        <v/>
      </c>
      <c r="DT10" s="36" t="str">
        <f ca="true">+IF(OFFSET('Hygiene Data'!$D$14,0,10*ROW('Hygiene Data'!D4))="","",OFFSET('Hygiene Data'!$D$14,0,10*ROW('Hygiene Data'!D4)))</f>
        <v/>
      </c>
      <c r="DU10" s="36" t="str">
        <f ca="true">+IF(OFFSET('Hygiene Data'!$E$12,0,10*ROW('Hygiene Data'!E4))="","",OFFSET('Hygiene Data'!$E$12,0,10*ROW('Hygiene Data'!E4)))</f>
        <v/>
      </c>
      <c r="DV10" s="36" t="str">
        <f ca="true">+IF(OFFSET('Hygiene Data'!$E$13,0,10*ROW('Hygiene Data'!E4))="","",OFFSET('Hygiene Data'!$E$13,0,10*ROW('Hygiene Data'!E4)))</f>
        <v/>
      </c>
      <c r="DW10" s="36" t="str">
        <f ca="true">+IF(OFFSET('Hygiene Data'!$E$14,0,10*ROW('Hygiene Data'!E4))="","",OFFSET('Hygiene Data'!$E$14,0,10*ROW('Hygiene Data'!E4)))</f>
        <v/>
      </c>
      <c r="DX10" s="36" t="str">
        <f ca="true">+IF(OFFSET('Hygiene Data'!$F$12,0,10*ROW('Hygiene Data'!F4))="","",OFFSET('Hygiene Data'!$F$12,0,10*ROW('Hygiene Data'!F4)))</f>
        <v/>
      </c>
      <c r="DY10" s="36" t="str">
        <f ca="true">+IF(OFFSET('Hygiene Data'!$F$13,0,10*ROW('Hygiene Data'!F4))="","",OFFSET('Hygiene Data'!$F$13,0,10*ROW('Hygiene Data'!F4)))</f>
        <v/>
      </c>
      <c r="DZ10" s="36" t="str">
        <f ca="true">+IF(OFFSET('Hygiene Data'!$F$14,0,10*ROW('Hygiene Data'!F4))="","",OFFSET('Hygiene Data'!$F$14,0,10*ROW('Hygiene Data'!F4)))</f>
        <v/>
      </c>
      <c r="EA10" s="36" t="str">
        <f ca="true">+IF(OFFSET('Hygiene Data'!$G$12,0,10*ROW('Hygiene Data'!G4))="","",OFFSET('Hygiene Data'!$G$12,0,10*ROW('Hygiene Data'!G4)))</f>
        <v/>
      </c>
      <c r="EB10" s="36" t="str">
        <f ca="true">+IF(OFFSET('Hygiene Data'!$G$13,0,10*ROW('Hygiene Data'!G4))="","",OFFSET('Hygiene Data'!$G$13,0,10*ROW('Hygiene Data'!G4)))</f>
        <v/>
      </c>
      <c r="EC10" s="36" t="str">
        <f ca="true">+IF(OFFSET('Hygiene Data'!$G$14,0,10*ROW('Hygiene Data'!G4))="","",OFFSET('Hygiene Data'!$G$14,0,10*ROW('Hygiene Data'!G4)))</f>
        <v/>
      </c>
      <c r="ED10" s="36" t="str">
        <f ca="true">+IF(OFFSET('Hygiene Data'!$H$12,0,10*ROW('Hygiene Data'!H4))="","",OFFSET('Hygiene Data'!$H$12,0,10*ROW('Hygiene Data'!H4)))</f>
        <v/>
      </c>
      <c r="EE10" s="36" t="str">
        <f ca="true">+IF(OFFSET('Hygiene Data'!$H$13,0,10*ROW('Hygiene Data'!H4))="","",OFFSET('Hygiene Data'!$H$13,0,10*ROW('Hygiene Data'!H4)))</f>
        <v/>
      </c>
      <c r="EF10" s="36" t="str">
        <f ca="true">+IF(OFFSET('Hygiene Data'!$H$14,0,10*ROW('Hygiene Data'!H4))="","",OFFSET('Hygiene Data'!$H$14,0,10*ROW('Hygiene Data'!H4)))</f>
        <v/>
      </c>
    </row>
    <row r="11" x14ac:dyDescent="0.2">
      <c r="A11" s="59" t="str">
        <f ca="true">+IF(OFFSET('Water Data'!$B$1,0,10*ROW('Water Data'!B5))="","",OFFSET('Water Data'!$B$1,0,10*ROW('Water Data'!B5)))</f>
        <v>EMIS13</v>
      </c>
      <c r="B11" s="59" t="str">
        <f ca="true">+IF(OFFSET('Water Data'!$A$3,0,10*ROW('Water Data'!A5))="","",OFFSET('Water Data'!$A$3,0,10*ROW('Water Data'!A5)))</f>
        <v>EMIS</v>
      </c>
      <c r="C11" s="59">
        <f ca="true">+IF(OFFSET('Water Data'!$C$3,0,10*ROW('Water Data'!C5))="","",OFFSET('Water Data'!$C$3,0,10*ROW('Water Data'!C5)))</f>
        <v>2013</v>
      </c>
      <c r="D11" s="252" t="e">
        <f ca="true">+IF(AND(ISNUMBER(OFFSET('Water Data'!$C$5,0,10*ROW('Water Data'!C5))),BS11="Yes"),100-OFFSET('Water Data'!$C$5,0,10*ROW('Water Data'!C5)),IF(AND(ISNUMBER(OFFSET('Water Data'!$C$5,0,10*ROW('Water Data'!C5))),BS11="No",ISNUMBER(OFFSET('Water Data'!$C$5,0,10*ROW('Water Data'!C5)))),CONCATENATE("[",ROUND(100-OFFSET('Water Data'!$C$5,0,10*ROW('Water Data'!C5)),0),"]"),IF(AND(ISNUMBER(OFFSET('Water Data'!$C$5,0,10*ROW('Water Data'!C5))),BS11="",ISNUMBER(OFFSET('Water Data'!$C$5,0,10*ROW('Water Data'!C5)))),100-OFFSET('Water Data'!$C$5,0,10*ROW('Water Data'!C5)),NA())))</f>
        <v>#N/A</v>
      </c>
      <c r="E11" s="252">
        <f ca="true">+IF(AND(ISNUMBER(OFFSET('Water Data'!$C$7,0,10*ROW('Water Data'!D5))),BT11="Yes"),OFFSET('Water Data'!$C$7,0,10*ROW('Water Data'!C5)),IF(AND(ISNUMBER(OFFSET('Water Data'!$C$7,0,10*ROW('Water Data'!C5))),BT11="No",ISNUMBER(OFFSET('Water Data'!$C$7,0,10*ROW('Water Data'!C5)))),CONCATENATE("[",ROUND(OFFSET('Water Data'!$C$7,0,10*ROW('Water Data'!C5)),0),"]"),IF(AND(ISNUMBER(OFFSET('Water Data'!$C$7,0,10*ROW('Water Data'!C5))),BT11="",ISNUMBER(OFFSET('Water Data'!$C$7,0,10*ROW('Water Data'!C5)))),OFFSET('Water Data'!$C$7,0,10*ROW('Water Data'!C5)),NA())))</f>
        <v>89.9</v>
      </c>
      <c r="F11" s="252" t="e">
        <f ca="true">+IF(AND(ISNUMBER(OFFSET('Water Data'!$C$10,0,10*ROW('Water Data'!C5))),BU11="Yes"),OFFSET('Water Data'!$C$10,0,10*ROW('Water Data'!C5)),IF(AND(ISNUMBER(OFFSET('Water Data'!$C$10,0,10*ROW('Water Data'!C5))),BU11="No",ISNUMBER(OFFSET('Water Data'!$C$10,0,10*ROW('Water Data'!C5)))),CONCATENATE("[",ROUND(OFFSET('Water Data'!$C$10,0,10*ROW('Water Data'!C5)),0),"]"),IF(AND(ISNUMBER(OFFSET('Water Data'!$C$10,0,10*ROW('Water Data'!C5))),BU11="",ISNUMBER(OFFSET('Water Data'!$C$10,0,10*ROW('Water Data'!C5)))),OFFSET('Water Data'!$C$10,0,10*ROW('Water Data'!C5)),NA())))</f>
        <v>#N/A</v>
      </c>
      <c r="G11" s="252" t="e">
        <f ca="true">+IF(AND(ISNUMBER(OFFSET('Water Data'!$D$5,0,10*ROW('Water Data'!D5))),BV11="Yes"),100-OFFSET('Water Data'!$D$5,0,10*ROW('Water Data'!D5)),IF(AND(ISNUMBER(OFFSET('Water Data'!$D$5,0,10*ROW('Water Data'!D5))),BV11="No",ISNUMBER(OFFSET('Water Data'!$D$5,0,10*ROW('Water Data'!D5)))),CONCATENATE("[",ROUND(100-OFFSET('Water Data'!$D$5,0,10*ROW('Water Data'!D5)),0),"]"),IF(AND(ISNUMBER(OFFSET('Water Data'!$D$5,0,10*ROW('Water Data'!D5))),BV11="",ISNUMBER(OFFSET('Water Data'!$D$5,0,10*ROW('Water Data'!D5)))),100-OFFSET('Water Data'!$D$5,0,10*ROW('Water Data'!D5)),NA())))</f>
        <v>#N/A</v>
      </c>
      <c r="H11" s="252" t="e">
        <f ca="true">+IF(AND(ISNUMBER(OFFSET('Water Data'!$D$7,0,10*ROW('Water Data'!D5))),BW11="Yes"),OFFSET('Water Data'!$D$7,0,10*ROW('Water Data'!D5)),IF(AND(ISNUMBER(OFFSET('Water Data'!$D$7,0,10*ROW('Water Data'!D5))),BW11="No",ISNUMBER(OFFSET('Water Data'!$D$7,0,10*ROW('Water Data'!D5)))),CONCATENATE("[",ROUND(OFFSET('Water Data'!$C$7,0,10*ROW('Water Data'!D5)),0),"]"),IF(AND(ISNUMBER(OFFSET('Water Data'!$D$7,0,10*ROW('Water Data'!D5))),BW11="",ISNUMBER(OFFSET('Water Data'!$D$7,0,10*ROW('Water Data'!D5)))),OFFSET('Water Data'!$D$7,0,10*ROW('Water Data'!D5)),NA())))</f>
        <v>#N/A</v>
      </c>
      <c r="I11" s="252" t="e">
        <f ca="true">+IF(AND(ISNUMBER(OFFSET('Water Data'!$D$10,0,10*ROW('Water Data'!D5))),BX11="Yes"),OFFSET('Water Data'!$D$10,0,10*ROW('Water Data'!D5)),IF(AND(ISNUMBER(OFFSET('Water Data'!$D$10,0,10*ROW('Water Data'!D5))),BX11="No",ISNUMBER(OFFSET('Water Data'!$D$10,0,10*ROW('Water Data'!D5)))),CONCATENATE("[",ROUND(OFFSET('Water Data'!$D$10,0,10*ROW('Water Data'!D5)),0),"]"),IF(AND(ISNUMBER(OFFSET('Water Data'!$D$10,0,10*ROW('Water Data'!D5))),BX11="",ISNUMBER(OFFSET('Water Data'!$D$10,0,10*ROW('Water Data'!D5)))),OFFSET('Water Data'!$D$10,0,10*ROW('Water Data'!D5)),NA())))</f>
        <v>#N/A</v>
      </c>
      <c r="J11" s="252" t="e">
        <f ca="true">+IF(AND(ISNUMBER(OFFSET('Water Data'!$E$5,0,10*ROW('Water Data'!E5))),BY11="Yes"),100-OFFSET('Water Data'!$E$5,0,10*ROW('Water Data'!E5)),IF(AND(ISNUMBER(OFFSET('Water Data'!$E$5,0,10*ROW('Water Data'!E5))),BY11="No",ISNUMBER(OFFSET('Water Data'!$E$5,0,10*ROW('Water Data'!E5)))),CONCATENATE("[",ROUND(100-OFFSET('Water Data'!$E$5,0,10*ROW('Water Data'!E5)),0),"]"),IF(AND(ISNUMBER(OFFSET('Water Data'!$E$5,0,10*ROW('Water Data'!E5))),BY11="",ISNUMBER(OFFSET('Water Data'!$E$5,0,10*ROW('Water Data'!E5)))),100-OFFSET('Water Data'!$E$5,0,10*ROW('Water Data'!E5)),NA())))</f>
        <v>#N/A</v>
      </c>
      <c r="K11" s="252" t="e">
        <f ca="true">+IF(AND(ISNUMBER(OFFSET('Water Data'!$E$7,0,10*ROW('Water Data'!E5))),BZ11="Yes"),OFFSET('Water Data'!$E$7,0,10*ROW('Water Data'!E5)),IF(AND(ISNUMBER(OFFSET('Water Data'!$E$7,0,10*ROW('Water Data'!E5))),BZ11="No",ISNUMBER(OFFSET('Water Data'!$E$7,0,10*ROW('Water Data'!E5)))),CONCATENATE("[",ROUND(OFFSET('Water Data'!$E$7,0,10*ROW('Water Data'!E5)),0),"]"),IF(AND(ISNUMBER(OFFSET('Water Data'!$E$7,0,10*ROW('Water Data'!E5))),BZ11="",ISNUMBER(OFFSET('Water Data'!$E$7,0,10*ROW('Water Data'!E5)))),OFFSET('Water Data'!$E$7,0,10*ROW('Water Data'!E5)),NA())))</f>
        <v>#N/A</v>
      </c>
      <c r="L11" s="252" t="e">
        <f ca="true">+IF(AND(ISNUMBER(OFFSET('Water Data'!$E$10,0,10*ROW('Water Data'!E5))),CA11="Yes"),OFFSET('Water Data'!$E$10,0,10*ROW('Water Data'!E5)),IF(AND(ISNUMBER(OFFSET('Water Data'!$E$10,0,10*ROW('Water Data'!E5))),CA11="No",ISNUMBER(OFFSET('Water Data'!$E$10,0,10*ROW('Water Data'!E5)))),CONCATENATE("[",ROUND(OFFSET('Water Data'!$E$10,0,10*ROW('Water Data'!E5)),0),"]"),IF(AND(ISNUMBER(OFFSET('Water Data'!$E$10,0,10*ROW('Water Data'!E5))),CA11="",ISNUMBER(OFFSET('Water Data'!$E$10,0,10*ROW('Water Data'!E5)))),OFFSET('Water Data'!$E$10,0,10*ROW('Water Data'!E5)),NA())))</f>
        <v>#N/A</v>
      </c>
      <c r="M11" s="252" t="e">
        <f ca="true">+IF(AND(ISNUMBER(OFFSET('Water Data'!$F$5,0,10*ROW('Water Data'!F5))),CB11="Yes"),100-OFFSET('Water Data'!$F$5,0,10*ROW('Water Data'!F5)),IF(AND(ISNUMBER(OFFSET('Water Data'!$F$5,0,10*ROW('Water Data'!F5))),CB11="No",ISNUMBER(OFFSET('Water Data'!$F$5,0,10*ROW('Water Data'!F5)))),CONCATENATE("[",ROUND(100-OFFSET('Water Data'!$F$5,0,10*ROW('Water Data'!F5)),0),"]"),IF(AND(ISNUMBER(OFFSET('Water Data'!$F$5,0,10*ROW('Water Data'!F5))),CB11="",ISNUMBER(OFFSET('Water Data'!$F$5,0,10*ROW('Water Data'!F5)))),100-OFFSET('Water Data'!$F$5,0,10*ROW('Water Data'!F5)),NA())))</f>
        <v>#N/A</v>
      </c>
      <c r="N11" s="252" t="e">
        <f ca="true">+IF(AND(ISNUMBER(OFFSET('Water Data'!$F$7,0,10*ROW('Water Data'!F5))),CC11="Yes"),OFFSET('Water Data'!$F$7,0,10*ROW('Water Data'!F5)),IF(AND(ISNUMBER(OFFSET('Water Data'!$F$7,0,10*ROW('Water Data'!F5))),CC11="No",ISNUMBER(OFFSET('Water Data'!$F$7,0,10*ROW('Water Data'!F5)))),CONCATENATE("[",ROUND(OFFSET('Water Data'!$F$7,0,10*ROW('Water Data'!F5)),0),"]"),IF(AND(ISNUMBER(OFFSET('Water Data'!$F$7,0,10*ROW('Water Data'!F5))),CC11="",ISNUMBER(OFFSET('Water Data'!$F$7,0,10*ROW('Water Data'!F5)))),OFFSET('Water Data'!$F$7,0,10*ROW('Water Data'!F5)),NA())))</f>
        <v>#N/A</v>
      </c>
      <c r="O11" s="252" t="e">
        <f ca="true">+IF(AND(ISNUMBER(OFFSET('Water Data'!$F$10,0,10*ROW('Water Data'!F5))),CD11="Yes"),OFFSET('Water Data'!$F$10,0,10*ROW('Water Data'!F5)),IF(AND(ISNUMBER(OFFSET('Water Data'!$F$10,0,10*ROW('Water Data'!F5))),CD11="No",ISNUMBER(OFFSET('Water Data'!$F$10,0,10*ROW('Water Data'!F5)))),CONCATENATE("[",ROUND(OFFSET('Water Data'!$F$10,0,10*ROW('Water Data'!F5)),0),"]"),IF(AND(ISNUMBER(OFFSET('Water Data'!$F$10,0,10*ROW('Water Data'!F5))),CD11="",ISNUMBER(OFFSET('Water Data'!$F$10,0,10*ROW('Water Data'!F5)))),OFFSET('Water Data'!$F$10,0,10*ROW('Water Data'!F5)),NA())))</f>
        <v>#N/A</v>
      </c>
      <c r="P11" s="252" t="e">
        <f ca="true">+IF(AND(ISNUMBER(OFFSET('Water Data'!$G$5,0,10*ROW('Water Data'!G5))),CE11="Yes"),100-OFFSET('Water Data'!$G$5,0,10*ROW('Water Data'!G5)),IF(AND(ISNUMBER(OFFSET('Water Data'!$G$5,0,10*ROW('Water Data'!G5))),CE11="No",ISNUMBER(OFFSET('Water Data'!$G$5,0,10*ROW('Water Data'!G5)))),CONCATENATE("[",ROUND(100-OFFSET('Water Data'!$G$5,0,10*ROW('Water Data'!G5)),0),"]"),IF(AND(ISNUMBER(OFFSET('Water Data'!$G$5,0,10*ROW('Water Data'!G5))),CE11="",ISNUMBER(OFFSET('Water Data'!$G$5,0,10*ROW('Water Data'!G5)))),100-OFFSET('Water Data'!$G$5,0,10*ROW('Water Data'!G5)),NA())))</f>
        <v>#N/A</v>
      </c>
      <c r="Q11" s="252" t="e">
        <f ca="true">+IF(AND(ISNUMBER(OFFSET('Water Data'!$G$7,0,10*ROW('Water Data'!G5))),CF11="Yes"),OFFSET('Water Data'!$G$7,0,10*ROW('Water Data'!G5)),IF(AND(ISNUMBER(OFFSET('Water Data'!$G$7,0,10*ROW('Water Data'!G5))),CF11="No",ISNUMBER(OFFSET('Water Data'!$G$7,0,10*ROW('Water Data'!G5)))),CONCATENATE("[",ROUND(OFFSET('Water Data'!$G$7,0,10*ROW('Water Data'!G5)),0),"]"),IF(AND(ISNUMBER(OFFSET('Water Data'!$G$7,0,10*ROW('Water Data'!G5))),CF11="",ISNUMBER(OFFSET('Water Data'!$G$7,0,10*ROW('Water Data'!G5)))),OFFSET('Water Data'!$G$7,0,10*ROW('Water Data'!G5)),NA())))</f>
        <v>#N/A</v>
      </c>
      <c r="R11" s="252" t="e">
        <f ca="true">+IF(AND(ISNUMBER(OFFSET('Water Data'!$G$10,0,10*ROW('Water Data'!G5))),CG11="Yes"),OFFSET('Water Data'!$G$10,0,10*ROW('Water Data'!G5)),IF(AND(ISNUMBER(OFFSET('Water Data'!$G$10,0,10*ROW('Water Data'!G5))),CG11="No",ISNUMBER(OFFSET('Water Data'!$G$10,0,10*ROW('Water Data'!G5)))),CONCATENATE("[",ROUND(OFFSET('Water Data'!$G$10,0,10*ROW('Water Data'!G5)),0),"]"),IF(AND(ISNUMBER(OFFSET('Water Data'!$G$10,0,10*ROW('Water Data'!G5))),CG11="",ISNUMBER(OFFSET('Water Data'!$G$10,0,10*ROW('Water Data'!G5)))),OFFSET('Water Data'!$G$10,0,10*ROW('Water Data'!G5)),NA())))</f>
        <v>#N/A</v>
      </c>
      <c r="S11" s="252" t="e">
        <f ca="true">+IF(AND(ISNUMBER(OFFSET('Water Data'!$H$5,0,10*ROW('Water Data'!H5))),CH11="Yes"),100-OFFSET('Water Data'!$H$5,0,10*ROW('Water Data'!H5)),IF(AND(ISNUMBER(OFFSET('Water Data'!$H$5,0,10*ROW('Water Data'!H5))),CH11="No",ISNUMBER(OFFSET('Water Data'!$H$5,0,10*ROW('Water Data'!H5)))),CONCATENATE("[",ROUND(100-OFFSET('Water Data'!$H$5,0,10*ROW('Water Data'!H5)),0),"]"),IF(AND(ISNUMBER(OFFSET('Water Data'!$H$5,0,10*ROW('Water Data'!H5))),CH11="",ISNUMBER(OFFSET('Water Data'!$H$5,0,10*ROW('Water Data'!H5)))),100-OFFSET('Water Data'!$H$5,0,10*ROW('Water Data'!H5)),NA())))</f>
        <v>#N/A</v>
      </c>
      <c r="T11" s="252" t="e">
        <f ca="true">+IF(AND(ISNUMBER(OFFSET('Water Data'!$H$7,0,10*ROW('Water Data'!H5))),CI11="Yes"),OFFSET('Water Data'!$H$7,0,10*ROW('Water Data'!H5)),IF(AND(ISNUMBER(OFFSET('Water Data'!$H$7,0,10*ROW('Water Data'!H5))),CI11="No",ISNUMBER(OFFSET('Water Data'!$H$7,0,10*ROW('Water Data'!H5)))),CONCATENATE("[",ROUND(OFFSET('Water Data'!$H$7,0,10*ROW('Water Data'!H5)),0),"]"),IF(AND(ISNUMBER(OFFSET('Water Data'!$H$7,0,10*ROW('Water Data'!H5))),CI11="",ISNUMBER(OFFSET('Water Data'!$H$7,0,10*ROW('Water Data'!H5)))),OFFSET('Water Data'!$H$7,0,10*ROW('Water Data'!H5)),NA())))</f>
        <v>#N/A</v>
      </c>
      <c r="U11" s="252" t="e">
        <f ca="true">+IF(AND(ISNUMBER(OFFSET('Water Data'!$H$10,0,10*ROW('Water Data'!H5))),CJ11="Yes"),OFFSET('Water Data'!$H$10,0,10*ROW('Water Data'!H5)),IF(AND(ISNUMBER(OFFSET('Water Data'!$H$10,0,10*ROW('Water Data'!H5))),CJ11="No",ISNUMBER(OFFSET('Water Data'!$H$10,0,10*ROW('Water Data'!H5)))),CONCATENATE("[",ROUND(OFFSET('Water Data'!$H$10,0,10*ROW('Water Data'!H5)),0),"]"),IF(AND(ISNUMBER(OFFSET('Water Data'!$H$10,0,10*ROW('Water Data'!H5))),CJ11="",ISNUMBER(OFFSET('Water Data'!$H$10,0,10*ROW('Water Data'!H5)))),OFFSET('Water Data'!$H$10,0,10*ROW('Water Data'!H5)),NA())))</f>
        <v>#N/A</v>
      </c>
      <c r="V11" s="253" t="e">
        <f ca="true">+IF(AND(ISNUMBER(OFFSET('Sanitation Data'!$C$5,0,10*ROW('Sanitation Data'!C5))),CK11="Yes"),100-OFFSET('Sanitation Data'!$C$5,0,10*ROW('Sanitation Data'!C5)),IF(AND(ISNUMBER(OFFSET('Sanitation Data'!$C$5,0,10*ROW('Sanitation Data'!C5))),CK11="No",ISNUMBER(OFFSET('Sanitation Data'!$C$5,0,10*ROW('Sanitation Data'!C5)))),CONCATENATE("[",ROUND(100-OFFSET('Sanitation Data'!$C$5,0,10*ROW('Sanitation Data'!C5)),0),"]"),IF(AND(ISNUMBER(OFFSET('Sanitation Data'!$C$5,0,10*ROW('Sanitation Data'!C5))),CK11="",ISNUMBER(OFFSET('Sanitation Data'!$C$5,0,10*ROW('Sanitation Data'!C5)))),100-OFFSET('Sanitation Data'!$C$5,0,10*ROW('Sanitation Data'!C5)),NA())))</f>
        <v>#N/A</v>
      </c>
      <c r="W11" s="253" t="e">
        <f ca="true">+IF(AND(ISNUMBER(OFFSET('Sanitation Data'!$C$7,0,10*ROW('Sanitation Data'!C5))),CL11="Yes"),OFFSET('Sanitation Data'!$C$7,0,10*ROW('Sanitation Data'!C5)),IF(AND(ISNUMBER(OFFSET('Sanitation Data'!$C$7,0,10*ROW('Sanitation Data'!C5))),CL11="No",ISNUMBER(OFFSET('Sanitation Data'!$C$7,0,10*ROW('Sanitation Data'!C5)))),CONCATENATE("[",ROUND(OFFSET('Sanitation Data'!$C$7,0,10*ROW('Sanitation Data'!C5)),0),"]"),IF(AND(ISNUMBER(OFFSET('Sanitation Data'!$C$7,0,10*ROW('Sanitation Data'!C5))),CL11="",ISNUMBER(OFFSET('Sanitation Data'!$C$7,0,10*ROW('Sanitation Data'!C5)))),OFFSET('Sanitation Data'!$C$7,0,10*ROW('Sanitation Data'!C5)),NA())))</f>
        <v>#N/A</v>
      </c>
      <c r="X11" s="253" t="e">
        <f ca="true">+IF(AND(ISNUMBER(OFFSET('Sanitation Data'!$C$11,0,10*ROW('Sanitation Data'!C5))),CM11="Yes"),OFFSET('Sanitation Data'!$C$11,0,10*ROW('Sanitation Data'!C5)),IF(AND(ISNUMBER(OFFSET('Sanitation Data'!$C$11,0,10*ROW('Sanitation Data'!C5))),CM11="No",ISNUMBER(OFFSET('Sanitation Data'!$C$11,0,10*ROW('Sanitation Data'!C5)))),CONCATENATE("[",ROUND(OFFSET('Sanitation Data'!$C$11,0,10*ROW('Sanitation Data'!C5)),0),"]"),IF(AND(ISNUMBER(OFFSET('Sanitation Data'!$C$11,0,10*ROW('Sanitation Data'!C5))),CM11="",ISNUMBER(OFFSET('Sanitation Data'!$C$11,0,10*ROW('Sanitation Data'!C5)))),OFFSET('Sanitation Data'!$C$11,0,10*ROW('Sanitation Data'!C5)),NA())))</f>
        <v>#N/A</v>
      </c>
      <c r="Y11" s="253" t="e">
        <f ca="true">+IF(AND(ISNUMBER(OFFSET('Sanitation Data'!$C$12,0,10*ROW('Sanitation Data'!C5))),CN11="Yes"),OFFSET('Sanitation Data'!$C$12,0,10*ROW('Sanitation Data'!C5)),IF(AND(ISNUMBER(OFFSET('Sanitation Data'!$C$12,0,10*ROW('Sanitation Data'!C5))),CN11="No",ISNUMBER(OFFSET('Sanitation Data'!$C$12,0,10*ROW('Sanitation Data'!C5)))),CONCATENATE("[",ROUND(OFFSET('Sanitation Data'!$C$12,0,10*ROW('Sanitation Data'!C5)),0),"]"),IF(AND(ISNUMBER(OFFSET('Sanitation Data'!$C$12,0,10*ROW('Sanitation Data'!C5))),CN11="",ISNUMBER(OFFSET('Sanitation Data'!$C$12,0,10*ROW('Sanitation Data'!C5)))),OFFSET('Sanitation Data'!$C$12,0,10*ROW('Sanitation Data'!C5)),NA())))</f>
        <v>#N/A</v>
      </c>
      <c r="Z11" s="253" t="e">
        <f ca="true">+IF(AND(ISNUMBER(OFFSET('Sanitation Data'!$C$13,0,10*ROW('Sanitation Data'!C5))),CO11="Yes"),OFFSET('Sanitation Data'!$C$13,0,10*ROW('Sanitation Data'!C5)),IF(AND(ISNUMBER(OFFSET('Sanitation Data'!$C$13,0,10*ROW('Sanitation Data'!C5))),CO11="No",ISNUMBER(OFFSET('Sanitation Data'!$C$13,0,10*ROW('Sanitation Data'!C5)))),CONCATENATE("[",ROUND(OFFSET('Sanitation Data'!$C$13,0,10*ROW('Sanitation Data'!C5)),0),"]"),IF(AND(ISNUMBER(OFFSET('Sanitation Data'!$C$13,0,10*ROW('Sanitation Data'!C5))),CO11="",ISNUMBER(OFFSET('Sanitation Data'!$C$13,0,10*ROW('Sanitation Data'!C5)))),OFFSET('Sanitation Data'!$C$13,0,10*ROW('Sanitation Data'!C5)),NA())))</f>
        <v>#N/A</v>
      </c>
      <c r="AA11" s="253" t="e">
        <f ca="true">+IF(AND(ISNUMBER(OFFSET('Sanitation Data'!$D$5,0,10*ROW('Sanitation Data'!D5))),CP11="Yes"),100-OFFSET('Sanitation Data'!$D$5,0,10*ROW('Sanitation Data'!D5)),IF(AND(ISNUMBER(OFFSET('Sanitation Data'!$D$5,0,10*ROW('Sanitation Data'!D5))),CP11="No",ISNUMBER(OFFSET('Sanitation Data'!$D$5,0,10*ROW('Sanitation Data'!D5)))),CONCATENATE("[",ROUND(100-OFFSET('Sanitation Data'!$D$5,0,10*ROW('Sanitation Data'!D5)),0),"]"),IF(AND(ISNUMBER(OFFSET('Sanitation Data'!$D$5,0,10*ROW('Sanitation Data'!D5))),CP11="",ISNUMBER(OFFSET('Sanitation Data'!$D$5,0,10*ROW('Sanitation Data'!D5)))),100-OFFSET('Sanitation Data'!$D$5,0,10*ROW('Sanitation Data'!D5)),NA())))</f>
        <v>#N/A</v>
      </c>
      <c r="AB11" s="253" t="e">
        <f ca="true">+IF(AND(ISNUMBER(OFFSET('Sanitation Data'!$D$7,0,10*ROW('Sanitation Data'!D5))),CQ11="Yes"),OFFSET('Sanitation Data'!$D$7,0,10*ROW('Sanitation Data'!G5)),IF(AND(ISNUMBER(OFFSET('Sanitation Data'!$D$7,0,10*ROW('Sanitation Data'!D5))),CQ11="No",ISNUMBER(OFFSET('Sanitation Data'!$D$7,0,10*ROW('Sanitation Data'!D5)))),CONCATENATE("[",ROUND(OFFSET('Sanitation Data'!$D$7,0,10*ROW('Sanitation Data'!D5)),0),"]"),IF(AND(ISNUMBER(OFFSET('Sanitation Data'!$D$7,0,10*ROW('Sanitation Data'!D5))),CQ11="",ISNUMBER(OFFSET('Sanitation Data'!$D$7,0,10*ROW('Sanitation Data'!D5)))),OFFSET('Sanitation Data'!$D$7,0,10*ROW('Sanitation Data'!D5)),NA())))</f>
        <v>#N/A</v>
      </c>
      <c r="AC11" s="253" t="e">
        <f ca="true">+IF(AND(ISNUMBER(OFFSET('Sanitation Data'!$D$11,0,10*ROW('Sanitation Data'!D5))),CR11="Yes"),OFFSET('Sanitation Data'!$D$11,0,10*ROW('Sanitation Data'!D5)),IF(AND(ISNUMBER(OFFSET('Sanitation Data'!$D$11,0,10*ROW('Sanitation Data'!D5))),CR11="No",ISNUMBER(OFFSET('Sanitation Data'!$D$11,0,10*ROW('Sanitation Data'!D5)))),CONCATENATE("[",ROUND(OFFSET('Sanitation Data'!$D$11,0,10*ROW('Sanitation Data'!D5)),0),"]"),IF(AND(ISNUMBER(OFFSET('Sanitation Data'!$D$11,0,10*ROW('Sanitation Data'!D5))),CR11="",ISNUMBER(OFFSET('Sanitation Data'!$D$11,0,10*ROW('Sanitation Data'!D5)))),OFFSET('Sanitation Data'!$D$11,0,10*ROW('Sanitation Data'!D5)),NA())))</f>
        <v>#N/A</v>
      </c>
      <c r="AD11" s="253" t="e">
        <f ca="true">+IF(AND(ISNUMBER(OFFSET('Sanitation Data'!$D$12,0,10*ROW('Sanitation Data'!D5))),CS11="Yes"),OFFSET('Sanitation Data'!$D$12,0,10*ROW('Sanitation Data'!D5)),IF(AND(ISNUMBER(OFFSET('Sanitation Data'!$D$12,0,10*ROW('Sanitation Data'!D5))),CS11="No",ISNUMBER(OFFSET('Sanitation Data'!$D$12,0,10*ROW('Sanitation Data'!D5)))),CONCATENATE("[",ROUND(OFFSET('Sanitation Data'!$D$12,0,10*ROW('Sanitation Data'!D5)),0),"]"),IF(AND(ISNUMBER(OFFSET('Sanitation Data'!$D$12,0,10*ROW('Sanitation Data'!D5))),CS11="",ISNUMBER(OFFSET('Sanitation Data'!$D$12,0,10*ROW('Sanitation Data'!D5)))),OFFSET('Sanitation Data'!$D$12,0,10*ROW('Sanitation Data'!D5)),NA())))</f>
        <v>#N/A</v>
      </c>
      <c r="AE11" s="253" t="e">
        <f ca="true">+IF(AND(ISNUMBER(OFFSET('Sanitation Data'!$D$13,0,10*ROW('Sanitation Data'!D5))),CT11="Yes"),OFFSET('Sanitation Data'!$D$13,0,10*ROW('Sanitation Data'!D5)),IF(AND(ISNUMBER(OFFSET('Sanitation Data'!$D$13,0,10*ROW('Sanitation Data'!D5))),CT11="No",ISNUMBER(OFFSET('Sanitation Data'!$D$13,0,10*ROW('Sanitation Data'!D5)))),CONCATENATE("[",ROUND(OFFSET('Sanitation Data'!$D$13,0,10*ROW('Sanitation Data'!D5)),0),"]"),IF(AND(ISNUMBER(OFFSET('Sanitation Data'!$D$13,0,10*ROW('Sanitation Data'!D5))),CT11="",ISNUMBER(OFFSET('Sanitation Data'!$D$13,0,10*ROW('Sanitation Data'!D5)))),OFFSET('Sanitation Data'!$D$13,0,10*ROW('Sanitation Data'!D5)),NA())))</f>
        <v>#N/A</v>
      </c>
      <c r="AF11" s="253" t="e">
        <f ca="true">+IF(AND(ISNUMBER(OFFSET('Sanitation Data'!$E$5,0,10*ROW('Sanitation Data'!E5))),CU11="Yes"),100-OFFSET('Sanitation Data'!$E$5,0,10*ROW('Sanitation Data'!E5)),IF(AND(ISNUMBER(OFFSET('Sanitation Data'!$E$5,0,10*ROW('Sanitation Data'!E5))),CU11="No",ISNUMBER(OFFSET('Sanitation Data'!$E$5,0,10*ROW('Sanitation Data'!E5)))),CONCATENATE("[",ROUND(100-OFFSET('Sanitation Data'!$E$5,0,10*ROW('Sanitation Data'!E5)),0),"]"),IF(AND(ISNUMBER(OFFSET('Sanitation Data'!$E$5,0,10*ROW('Sanitation Data'!E5))),CU11="",ISNUMBER(OFFSET('Sanitation Data'!$E$5,0,10*ROW('Sanitation Data'!E5)))),100-OFFSET('Sanitation Data'!$E$5,0,10*ROW('Sanitation Data'!E5)),NA())))</f>
        <v>#N/A</v>
      </c>
      <c r="AG11" s="253" t="e">
        <f ca="true">+IF(AND(ISNUMBER(OFFSET('Sanitation Data'!$E$7,0,10*ROW('Sanitation Data'!E5))),CV11="Yes"),OFFSET('Sanitation Data'!$E$7,0,10*ROW('Sanitation Data'!E5)),IF(AND(ISNUMBER(OFFSET('Sanitation Data'!$E$7,0,10*ROW('Sanitation Data'!E5))),CV11="No",ISNUMBER(OFFSET('Sanitation Data'!$E$7,0,10*ROW('Sanitation Data'!E5)))),CONCATENATE("[",ROUND(OFFSET('Sanitation Data'!$E$7,0,10*ROW('Sanitation Data'!E5)),0),"]"),IF(AND(ISNUMBER(OFFSET('Sanitation Data'!$E$7,0,10*ROW('Sanitation Data'!E5))),CV11="",ISNUMBER(OFFSET('Sanitation Data'!$E$7,0,10*ROW('Sanitation Data'!E5)))),OFFSET('Sanitation Data'!$E$7,0,10*ROW('Sanitation Data'!E5)),NA())))</f>
        <v>#N/A</v>
      </c>
      <c r="AH11" s="253" t="e">
        <f ca="true">+IF(AND(ISNUMBER(OFFSET('Sanitation Data'!$E$11,0,10*ROW('Sanitation Data'!E5))),CW11="Yes"),OFFSET('Sanitation Data'!$E$11,0,10*ROW('Sanitation Data'!E5)),IF(AND(ISNUMBER(OFFSET('Sanitation Data'!$E$11,0,10*ROW('Sanitation Data'!E5))),CW11="No",ISNUMBER(OFFSET('Sanitation Data'!$E$11,0,10*ROW('Sanitation Data'!E5)))),CONCATENATE("[",ROUND(OFFSET('Sanitation Data'!$E$11,0,10*ROW('Sanitation Data'!E5)),0),"]"),IF(AND(ISNUMBER(OFFSET('Sanitation Data'!$E$11,0,10*ROW('Sanitation Data'!E5))),CW11="",ISNUMBER(OFFSET('Sanitation Data'!$E$11,0,10*ROW('Sanitation Data'!E5)))),OFFSET('Sanitation Data'!$E$11,0,10*ROW('Sanitation Data'!E5)),NA())))</f>
        <v>#N/A</v>
      </c>
      <c r="AI11" s="253" t="e">
        <f ca="true">+IF(AND(ISNUMBER(OFFSET('Sanitation Data'!$E$12,0,10*ROW('Sanitation Data'!E5))),CX11="Yes"),OFFSET('Sanitation Data'!$E$12,0,10*ROW('Sanitation Data'!E5)),IF(AND(ISNUMBER(OFFSET('Sanitation Data'!$E$12,0,10*ROW('Sanitation Data'!E5))),CX11="No",ISNUMBER(OFFSET('Sanitation Data'!$E$12,0,10*ROW('Sanitation Data'!E5)))),CONCATENATE("[",ROUND(OFFSET('Sanitation Data'!$E$12,0,10*ROW('Sanitation Data'!E5)),0),"]"),IF(AND(ISNUMBER(OFFSET('Sanitation Data'!$E$12,0,10*ROW('Sanitation Data'!E5))),CX11="",ISNUMBER(OFFSET('Sanitation Data'!$E$12,0,10*ROW('Sanitation Data'!E5)))),OFFSET('Sanitation Data'!$E$12,0,10*ROW('Sanitation Data'!E5)),NA())))</f>
        <v>#N/A</v>
      </c>
      <c r="AJ11" s="253" t="e">
        <f ca="true">+IF(AND(ISNUMBER(OFFSET('Sanitation Data'!$E$13,0,10*ROW('Sanitation Data'!E5))),CY11="Yes"),OFFSET('Sanitation Data'!$E$13,0,10*ROW('Sanitation Data'!E5)),IF(AND(ISNUMBER(OFFSET('Sanitation Data'!$E$13,0,10*ROW('Sanitation Data'!E5))),CY11="No",ISNUMBER(OFFSET('Sanitation Data'!$E$13,0,10*ROW('Sanitation Data'!E5)))),CONCATENATE("[",ROUND(OFFSET('Sanitation Data'!$E$13,0,10*ROW('Sanitation Data'!E5)),0),"]"),IF(AND(ISNUMBER(OFFSET('Sanitation Data'!$E$13,0,10*ROW('Sanitation Data'!E5))),CY11="",ISNUMBER(OFFSET('Sanitation Data'!$E$13,0,10*ROW('Sanitation Data'!E5)))),OFFSET('Sanitation Data'!$E$13,0,10*ROW('Sanitation Data'!E5)),NA())))</f>
        <v>#N/A</v>
      </c>
      <c r="AK11" s="253" t="e">
        <f ca="true">+IF(AND(ISNUMBER(OFFSET('Sanitation Data'!$F$5,0,10*ROW('Sanitation Data'!F5))),CZ11="Yes"),100-OFFSET('Sanitation Data'!$F$5,0,10*ROW('Sanitation Data'!F5)),IF(AND(ISNUMBER(OFFSET('Sanitation Data'!$F$5,0,10*ROW('Sanitation Data'!F5))),CZ11="No",ISNUMBER(OFFSET('Sanitation Data'!$F$5,0,10*ROW('Sanitation Data'!F5)))),CONCATENATE("[",ROUND(100-OFFSET('Sanitation Data'!$F$5,0,10*ROW('Sanitation Data'!F5)),0),"]"),IF(AND(ISNUMBER(OFFSET('Sanitation Data'!$F$5,0,10*ROW('Sanitation Data'!F5))),CZ11="",ISNUMBER(OFFSET('Sanitation Data'!$F$5,0,10*ROW('Sanitation Data'!F5)))),100-OFFSET('Sanitation Data'!$F$5,0,10*ROW('Sanitation Data'!F5)),NA())))</f>
        <v>#N/A</v>
      </c>
      <c r="AL11" s="253" t="e">
        <f ca="true">+IF(AND(ISNUMBER(OFFSET('Sanitation Data'!$F$7,0,10*ROW('Sanitation Data'!F5))),DA11="Yes"),OFFSET('Sanitation Data'!$F$7,0,10*ROW('Sanitation Data'!F5)),IF(AND(ISNUMBER(OFFSET('Sanitation Data'!$F$7,0,10*ROW('Sanitation Data'!F5))),DA11="No",ISNUMBER(OFFSET('Sanitation Data'!$F$7,0,10*ROW('Sanitation Data'!F5)))),CONCATENATE("[",ROUND(OFFSET('Sanitation Data'!$F$7,0,10*ROW('Sanitation Data'!F5)),0),"]"),IF(AND(ISNUMBER(OFFSET('Sanitation Data'!$F$7,0,10*ROW('Sanitation Data'!F5))),DA11="",ISNUMBER(OFFSET('Sanitation Data'!$F$7,0,10*ROW('Sanitation Data'!F5)))),OFFSET('Sanitation Data'!$F$7,0,10*ROW('Sanitation Data'!F5)),NA())))</f>
        <v>#N/A</v>
      </c>
      <c r="AM11" s="253" t="e">
        <f ca="true">+IF(AND(ISNUMBER(OFFSET('Sanitation Data'!$F$11,0,10*ROW('Sanitation Data'!F5))),DB11="Yes"),OFFSET('Sanitation Data'!$F$11,0,10*ROW('Sanitation Data'!F5)),IF(AND(ISNUMBER(OFFSET('Sanitation Data'!$F$11,0,10*ROW('Sanitation Data'!F5))),DB11="No",ISNUMBER(OFFSET('Sanitation Data'!$F$11,0,10*ROW('Sanitation Data'!F5)))),CONCATENATE("[",ROUND(OFFSET('Sanitation Data'!$F$11,0,10*ROW('Sanitation Data'!F5)),0),"]"),IF(AND(ISNUMBER(OFFSET('Sanitation Data'!$F$11,0,10*ROW('Sanitation Data'!F5))),DB11="",ISNUMBER(OFFSET('Sanitation Data'!$F$11,0,10*ROW('Sanitation Data'!F5)))),OFFSET('Sanitation Data'!$F$11,0,10*ROW('Sanitation Data'!F5)),NA())))</f>
        <v>#N/A</v>
      </c>
      <c r="AN11" s="253" t="e">
        <f ca="true">+IF(AND(ISNUMBER(OFFSET('Sanitation Data'!$F$12,0,10*ROW('Sanitation Data'!F5))),DC11="Yes"),OFFSET('Sanitation Data'!$F$12,0,10*ROW('Sanitation Data'!F5)),IF(AND(ISNUMBER(OFFSET('Sanitation Data'!$F$12,0,10*ROW('Sanitation Data'!F5))),DC11="No",ISNUMBER(OFFSET('Sanitation Data'!$F$12,0,10*ROW('Sanitation Data'!F5)))),CONCATENATE("[",ROUND(OFFSET('Sanitation Data'!$F$12,0,10*ROW('Sanitation Data'!F5)),0),"]"),IF(AND(ISNUMBER(OFFSET('Sanitation Data'!$F$12,0,10*ROW('Sanitation Data'!F5))),DC11="",ISNUMBER(OFFSET('Sanitation Data'!$F$12,0,10*ROW('Sanitation Data'!F5)))),OFFSET('Sanitation Data'!$F$12,0,10*ROW('Sanitation Data'!F5)),NA())))</f>
        <v>#N/A</v>
      </c>
      <c r="AO11" s="253" t="e">
        <f ca="true">+IF(AND(ISNUMBER(OFFSET('Sanitation Data'!$F$13,0,10*ROW('Sanitation Data'!F5))),DD11="Yes"),OFFSET('Sanitation Data'!$F$13,0,10*ROW('Sanitation Data'!F5)),IF(AND(ISNUMBER(OFFSET('Sanitation Data'!$F$13,0,10*ROW('Sanitation Data'!F5))),DD11="No",ISNUMBER(OFFSET('Sanitation Data'!$F$13,0,10*ROW('Sanitation Data'!F5)))),CONCATENATE("[",ROUND(OFFSET('Sanitation Data'!$F$13,0,10*ROW('Sanitation Data'!F5)),0),"]"),IF(AND(ISNUMBER(OFFSET('Sanitation Data'!$F$13,0,10*ROW('Sanitation Data'!F5))),DD11="",ISNUMBER(OFFSET('Sanitation Data'!$F$13,0,10*ROW('Sanitation Data'!F5)))),OFFSET('Sanitation Data'!$F$13,0,10*ROW('Sanitation Data'!F5)),NA())))</f>
        <v>#N/A</v>
      </c>
      <c r="AP11" s="253" t="e">
        <f ca="true">+IF(AND(ISNUMBER(OFFSET('Sanitation Data'!$G$5,0,10*ROW('Sanitation Data'!G5))),DE11="Yes"),100-OFFSET('Sanitation Data'!$G$5,0,10*ROW('Sanitation Data'!G5)),IF(AND(ISNUMBER(OFFSET('Sanitation Data'!$G$5,0,10*ROW('Sanitation Data'!G5))),DE11="No",ISNUMBER(OFFSET('Sanitation Data'!$G$5,0,10*ROW('Sanitation Data'!G5)))),CONCATENATE("[",ROUND(100-OFFSET('Sanitation Data'!$G$5,0,10*ROW('Sanitation Data'!G5)),0),"]"),IF(AND(ISNUMBER(OFFSET('Sanitation Data'!$G$5,0,10*ROW('Sanitation Data'!G5))),DE11="",ISNUMBER(OFFSET('Sanitation Data'!$G$5,0,10*ROW('Sanitation Data'!G5)))),100-OFFSET('Sanitation Data'!$G$5,0,10*ROW('Sanitation Data'!G5)),NA())))</f>
        <v>#N/A</v>
      </c>
      <c r="AQ11" s="253" t="e">
        <f ca="true">+IF(AND(ISNUMBER(OFFSET('Sanitation Data'!$G$7,0,10*ROW('Sanitation Data'!G5))),DF11="Yes"),OFFSET('Sanitation Data'!$G$7,0,10*ROW('Sanitation Data'!G5)),IF(AND(ISNUMBER(OFFSET('Sanitation Data'!$G$7,0,10*ROW('Sanitation Data'!G5))),DF11="No",ISNUMBER(OFFSET('Sanitation Data'!$G$7,0,10*ROW('Sanitation Data'!G5)))),CONCATENATE("[",ROUND(OFFSET('Sanitation Data'!$G$7,0,10*ROW('Sanitation Data'!G5)),0),"]"),IF(AND(ISNUMBER(OFFSET('Sanitation Data'!$G$7,0,10*ROW('Sanitation Data'!G5))),DF11="",ISNUMBER(OFFSET('Sanitation Data'!$G$7,0,10*ROW('Sanitation Data'!G5)))),OFFSET('Sanitation Data'!$G$7,0,10*ROW('Sanitation Data'!G5)),NA())))</f>
        <v>#N/A</v>
      </c>
      <c r="AR11" s="253" t="e">
        <f ca="true">+IF(AND(ISNUMBER(OFFSET('Sanitation Data'!$G$11,0,10*ROW('Sanitation Data'!G5))),DG11="Yes"),OFFSET('Sanitation Data'!$G$11,0,10*ROW('Sanitation Data'!G5)),IF(AND(ISNUMBER(OFFSET('Sanitation Data'!$G$11,0,10*ROW('Sanitation Data'!G5))),DG11="No",ISNUMBER(OFFSET('Sanitation Data'!$G$11,0,10*ROW('Sanitation Data'!G5)))),CONCATENATE("[",ROUND(OFFSET('Sanitation Data'!$G$11,0,10*ROW('Sanitation Data'!G5)),0),"]"),IF(AND(ISNUMBER(OFFSET('Sanitation Data'!$G$11,0,10*ROW('Sanitation Data'!G5))),DG11="",ISNUMBER(OFFSET('Sanitation Data'!$G$11,0,10*ROW('Sanitation Data'!G5)))),OFFSET('Sanitation Data'!$G$11,0,10*ROW('Sanitation Data'!G5)),NA())))</f>
        <v>#N/A</v>
      </c>
      <c r="AS11" s="253" t="e">
        <f ca="true">+IF(AND(ISNUMBER(OFFSET('Sanitation Data'!$G$12,0,10*ROW('Sanitation Data'!G5))),DH11="Yes"),OFFSET('Sanitation Data'!$G$12,0,10*ROW('Sanitation Data'!G5)),IF(AND(ISNUMBER(OFFSET('Sanitation Data'!$G$12,0,10*ROW('Sanitation Data'!G5))),DH11="No",ISNUMBER(OFFSET('Sanitation Data'!$G$12,0,10*ROW('Sanitation Data'!G5)))),CONCATENATE("[",ROUND(OFFSET('Sanitation Data'!$G$12,0,10*ROW('Sanitation Data'!G5)),0),"]"),IF(AND(ISNUMBER(OFFSET('Sanitation Data'!$G$12,0,10*ROW('Sanitation Data'!G5))),DH11="",ISNUMBER(OFFSET('Sanitation Data'!$G$12,0,10*ROW('Sanitation Data'!G5)))),OFFSET('Sanitation Data'!$G$12,0,10*ROW('Sanitation Data'!G5)),NA())))</f>
        <v>#N/A</v>
      </c>
      <c r="AT11" s="253" t="e">
        <f ca="true">+IF(AND(ISNUMBER(OFFSET('Sanitation Data'!$G$13,0,10*ROW('Sanitation Data'!G5))),DI11="Yes"),OFFSET('Sanitation Data'!$G$13,0,10*ROW('Sanitation Data'!G5)),IF(AND(ISNUMBER(OFFSET('Sanitation Data'!$G$13,0,10*ROW('Sanitation Data'!G5))),DI11="No",ISNUMBER(OFFSET('Sanitation Data'!$G$13,0,10*ROW('Sanitation Data'!G5)))),CONCATENATE("[",ROUND(OFFSET('Sanitation Data'!$G$13,0,10*ROW('Sanitation Data'!G5)),0),"]"),IF(AND(ISNUMBER(OFFSET('Sanitation Data'!$G$13,0,10*ROW('Sanitation Data'!G5))),DI11="",ISNUMBER(OFFSET('Sanitation Data'!$G$13,0,10*ROW('Sanitation Data'!G5)))),OFFSET('Sanitation Data'!$G$13,0,10*ROW('Sanitation Data'!G5)),NA())))</f>
        <v>#N/A</v>
      </c>
      <c r="AU11" s="253" t="e">
        <f ca="true">+IF(AND(ISNUMBER(OFFSET('Sanitation Data'!$H$5,0,10*ROW('Sanitation Data'!H5))),DJ11="Yes"),100-OFFSET('Sanitation Data'!$H$5,0,10*ROW('Sanitation Data'!H5)),IF(AND(ISNUMBER(OFFSET('Sanitation Data'!$H$5,0,10*ROW('Sanitation Data'!H5))),DJ11="No",ISNUMBER(OFFSET('Sanitation Data'!$H$5,0,10*ROW('Sanitation Data'!H5)))),CONCATENATE("[",ROUND(100-OFFSET('Sanitation Data'!$H$5,0,10*ROW('Sanitation Data'!H5)),0),"]"),IF(AND(ISNUMBER(OFFSET('Sanitation Data'!$H$5,0,10*ROW('Sanitation Data'!H5))),DJ11="",ISNUMBER(OFFSET('Sanitation Data'!$H$5,0,10*ROW('Sanitation Data'!H5)))),100-OFFSET('Sanitation Data'!$H$5,0,10*ROW('Sanitation Data'!H5)),NA())))</f>
        <v>#N/A</v>
      </c>
      <c r="AV11" s="253" t="e">
        <f ca="true">+IF(AND(ISNUMBER(OFFSET('Sanitation Data'!$H$7,0,10*ROW('Sanitation Data'!H5))),DK11="Yes"),OFFSET('Sanitation Data'!$H$7,0,10*ROW('Sanitation Data'!H5)),IF(AND(ISNUMBER(OFFSET('Sanitation Data'!$H$7,0,10*ROW('Sanitation Data'!H5))),DK11="No",ISNUMBER(OFFSET('Sanitation Data'!$H$7,0,10*ROW('Sanitation Data'!H5)))),CONCATENATE("[",ROUND(OFFSET('Sanitation Data'!$H$7,0,10*ROW('Sanitation Data'!H5)),0),"]"),IF(AND(ISNUMBER(OFFSET('Sanitation Data'!$H$7,0,10*ROW('Sanitation Data'!H5))),DK11="",ISNUMBER(OFFSET('Sanitation Data'!$H$7,0,10*ROW('Sanitation Data'!H5)))),OFFSET('Sanitation Data'!$H$7,0,10*ROW('Sanitation Data'!H5)),NA())))</f>
        <v>#N/A</v>
      </c>
      <c r="AW11" s="253" t="e">
        <f ca="true">+IF(AND(ISNUMBER(OFFSET('Sanitation Data'!$H$11,0,10*ROW('Sanitation Data'!H5))),DL11="Yes"),OFFSET('Sanitation Data'!$H$11,0,10*ROW('Sanitation Data'!H5)),IF(AND(ISNUMBER(OFFSET('Sanitation Data'!$H$11,0,10*ROW('Sanitation Data'!H5))),DL11="No",ISNUMBER(OFFSET('Sanitation Data'!$H$11,0,10*ROW('Sanitation Data'!H5)))),CONCATENATE("[",ROUND(OFFSET('Sanitation Data'!$H$11,0,10*ROW('Sanitation Data'!H5)),0),"]"),IF(AND(ISNUMBER(OFFSET('Sanitation Data'!$H$11,0,10*ROW('Sanitation Data'!H5))),DL11="",ISNUMBER(OFFSET('Sanitation Data'!$H$11,0,10*ROW('Sanitation Data'!H5)))),OFFSET('Sanitation Data'!$H$11,0,10*ROW('Sanitation Data'!H5)),NA())))</f>
        <v>#N/A</v>
      </c>
      <c r="AX11" s="253" t="e">
        <f ca="true">+IF(AND(ISNUMBER(OFFSET('Sanitation Data'!$H$12,0,10*ROW('Sanitation Data'!H5))),DM11="Yes"),OFFSET('Sanitation Data'!$H$12,0,10*ROW('Sanitation Data'!H5)),IF(AND(ISNUMBER(OFFSET('Sanitation Data'!$H$12,0,10*ROW('Sanitation Data'!H5))),DM11="No",ISNUMBER(OFFSET('Sanitation Data'!$H$12,0,10*ROW('Sanitation Data'!H5)))),CONCATENATE("[",ROUND(OFFSET('Sanitation Data'!$H$12,0,10*ROW('Sanitation Data'!H5)),0),"]"),IF(AND(ISNUMBER(OFFSET('Sanitation Data'!$H$12,0,10*ROW('Sanitation Data'!H5))),DM11="",ISNUMBER(OFFSET('Sanitation Data'!$H$12,0,10*ROW('Sanitation Data'!H5)))),OFFSET('Sanitation Data'!$H$12,0,10*ROW('Sanitation Data'!H5)),NA())))</f>
        <v>#N/A</v>
      </c>
      <c r="AY11" s="253" t="e">
        <f ca="true">+IF(AND(ISNUMBER(OFFSET('Sanitation Data'!$H$13,0,10*ROW('Sanitation Data'!H5))),DN11="Yes"),OFFSET('Sanitation Data'!$H$13,0,10*ROW('Sanitation Data'!H5)),IF(AND(ISNUMBER(OFFSET('Sanitation Data'!$H$13,0,10*ROW('Sanitation Data'!H5))),DN11="No",ISNUMBER(OFFSET('Sanitation Data'!$H$13,0,10*ROW('Sanitation Data'!H5)))),CONCATENATE("[",ROUND(OFFSET('Sanitation Data'!$H$13,0,10*ROW('Sanitation Data'!H5)),0),"]"),IF(AND(ISNUMBER(OFFSET('Sanitation Data'!$H$13,0,10*ROW('Sanitation Data'!H5))),DN11="",ISNUMBER(OFFSET('Sanitation Data'!$H$13,0,10*ROW('Sanitation Data'!H5)))),OFFSET('Sanitation Data'!$H$13,0,10*ROW('Sanitation Data'!H5)),NA())))</f>
        <v>#N/A</v>
      </c>
      <c r="AZ11" s="254" t="e">
        <f ca="true">+IF(AND(ISNUMBER(OFFSET('Hygiene Data'!$C$6,0,10*ROW('Hygiene Data'!C5))),DO11="Yes"),OFFSET('Hygiene Data'!$C$6,0,10*ROW('Hygiene Data'!C5)),IF(AND(ISNUMBER(OFFSET('Hygiene Data'!$C$6,0,10*ROW('Hygiene Data'!C5))),DO11="No",ISNUMBER(OFFSET('Hygiene Data'!$C$6,0,10*ROW('Hygiene Data'!C5)))),CONCATENATE("[",ROUND(OFFSET('Hygiene Data'!$C$6,0,10*ROW('Hygiene Data'!C5)),0),"]"),IF(AND(ISNUMBER(OFFSET('Hygiene Data'!$C$6,0,10*ROW('Hygiene Data'!C5))),DO11="",ISNUMBER(OFFSET('Hygiene Data'!$C$6,0,10*ROW('Hygiene Data'!C5)))),OFFSET('Hygiene Data'!$C$6,0,10*ROW('Hygiene Data'!C5)),NA())))</f>
        <v>#N/A</v>
      </c>
      <c r="BA11" s="254" t="e">
        <f ca="true">+IF(AND(ISNUMBER(OFFSET('Hygiene Data'!$C$8,0,10*ROW('Hygiene Data'!C5))),DP11="Yes"),OFFSET('Hygiene Data'!$C$8,0,10*ROW('Hygiene Data'!C5)),IF(AND(ISNUMBER(OFFSET('Hygiene Data'!$C$8,0,10*ROW('Hygiene Data'!C5))),DP11="No",ISNUMBER(OFFSET('Hygiene Data'!$C$8,0,10*ROW('Hygiene Data'!C5)))),CONCATENATE("[",ROUND(OFFSET('Hygiene Data'!$C$8,0,10*ROW('Hygiene Data'!C5)),0),"]"),IF(AND(ISNUMBER(OFFSET('Hygiene Data'!$C$8,0,10*ROW('Hygiene Data'!C5))),DP11="",ISNUMBER(OFFSET('Hygiene Data'!$C$8,0,10*ROW('Hygiene Data'!C5)))),OFFSET('Hygiene Data'!$C$8,0,10*ROW('Hygiene Data'!C5)),NA())))</f>
        <v>#N/A</v>
      </c>
      <c r="BB11" s="254" t="e">
        <f ca="true">+IF(AND(ISNUMBER(OFFSET('Hygiene Data'!$C$10,0,10*ROW('Hygiene Data'!C5))),DQ11="Yes"),OFFSET('Hygiene Data'!$C$10,0,10*ROW('Hygiene Data'!C5)),IF(AND(ISNUMBER(OFFSET('Hygiene Data'!$C$10,0,10*ROW('Hygiene Data'!C5))),DQ11="No",ISNUMBER(OFFSET('Hygiene Data'!$C$10,0,10*ROW('Hygiene Data'!C5)))),CONCATENATE("[",ROUND(OFFSET('Hygiene Data'!$C$10,0,10*ROW('Hygiene Data'!C5)),0),"]"),IF(AND(ISNUMBER(OFFSET('Hygiene Data'!$C$10,0,10*ROW('Hygiene Data'!C5))),DQ11="",ISNUMBER(OFFSET('Hygiene Data'!$C$10,0,10*ROW('Hygiene Data'!C5)))),OFFSET('Hygiene Data'!$C$10,0,10*ROW('Hygiene Data'!C5)),NA())))</f>
        <v>#N/A</v>
      </c>
      <c r="BC11" s="254" t="e">
        <f ca="true">+IF(AND(ISNUMBER(OFFSET('Hygiene Data'!$D$6,0,10*ROW('Hygiene Data'!D5))),DR11="Yes"),OFFSET('Hygiene Data'!$D$6,0,10*ROW('Hygiene Data'!D5)),IF(AND(ISNUMBER(OFFSET('Hygiene Data'!$D$6,0,10*ROW('Hygiene Data'!D5))),DR11="No",ISNUMBER(OFFSET('Hygiene Data'!$D$6,0,10*ROW('Hygiene Data'!D5)))),CONCATENATE("[",ROUND(OFFSET('Hygiene Data'!$D$6,0,10*ROW('Hygiene Data'!D5)),0),"]"),IF(AND(ISNUMBER(OFFSET('Hygiene Data'!$D$6,0,10*ROW('Hygiene Data'!D5))),DR11="",ISNUMBER(OFFSET('Hygiene Data'!$D$6,0,10*ROW('Hygiene Data'!D5)))),OFFSET('Hygiene Data'!$D$6,0,10*ROW('Hygiene Data'!D5)),NA())))</f>
        <v>#N/A</v>
      </c>
      <c r="BD11" s="254" t="e">
        <f ca="true">+IF(AND(ISNUMBER(OFFSET('Hygiene Data'!$D$8,0,10*ROW('Hygiene Data'!D5))),DS11="Yes"),OFFSET('Hygiene Data'!$D$8,0,10*ROW('Hygiene Data'!D5)),IF(AND(ISNUMBER(OFFSET('Hygiene Data'!$D$8,0,10*ROW('Hygiene Data'!D5))),DS11="No",ISNUMBER(OFFSET('Hygiene Data'!$D$8,0,10*ROW('Hygiene Data'!D5)))),CONCATENATE("[",ROUND(OFFSET('Hygiene Data'!$D$8,0,10*ROW('Hygiene Data'!D5)),0),"]"),IF(AND(ISNUMBER(OFFSET('Hygiene Data'!$D$8,0,10*ROW('Hygiene Data'!D5))),DS11="",ISNUMBER(OFFSET('Hygiene Data'!$D$8,0,10*ROW('Hygiene Data'!D5)))),OFFSET('Hygiene Data'!$D$8,0,10*ROW('Hygiene Data'!D5)),NA())))</f>
        <v>#N/A</v>
      </c>
      <c r="BE11" s="254" t="e">
        <f ca="true">+IF(AND(ISNUMBER(OFFSET('Hygiene Data'!$D$10,0,10*ROW('Hygiene Data'!D5))),DT11="Yes"),OFFSET('Hygiene Data'!$D$10,0,10*ROW('Hygiene Data'!D5)),IF(AND(ISNUMBER(OFFSET('Hygiene Data'!$D$10,0,10*ROW('Hygiene Data'!D5))),DT11="No",ISNUMBER(OFFSET('Hygiene Data'!$D$10,0,10*ROW('Hygiene Data'!D5)))),CONCATENATE("[",ROUND(OFFSET('Hygiene Data'!$D$10,0,10*ROW('Hygiene Data'!D5)),0),"]"),IF(AND(ISNUMBER(OFFSET('Hygiene Data'!$D$10,0,10*ROW('Hygiene Data'!D5))),DT11="",ISNUMBER(OFFSET('Hygiene Data'!$D$10,0,10*ROW('Hygiene Data'!D5)))),OFFSET('Hygiene Data'!$D$10,0,10*ROW('Hygiene Data'!D5)),NA())))</f>
        <v>#N/A</v>
      </c>
      <c r="BF11" s="254" t="e">
        <f ca="true">+IF(AND(ISNUMBER(OFFSET('Hygiene Data'!$E$6,0,10*ROW('Hygiene Data'!E5))),DU11="Yes"),OFFSET('Hygiene Data'!$E$6,0,10*ROW('Hygiene Data'!E5)),IF(AND(ISNUMBER(OFFSET('Hygiene Data'!$E$6,0,10*ROW('Hygiene Data'!E5))),DU11="No",ISNUMBER(OFFSET('Hygiene Data'!$E$6,0,10*ROW('Hygiene Data'!E5)))),CONCATENATE("[",ROUND(OFFSET('Hygiene Data'!$E$6,0,10*ROW('Hygiene Data'!E5)),0),"]"),IF(AND(ISNUMBER(OFFSET('Hygiene Data'!$E$6,0,10*ROW('Hygiene Data'!E5))),DU11="",ISNUMBER(OFFSET('Hygiene Data'!$E$6,0,10*ROW('Hygiene Data'!E5)))),OFFSET('Hygiene Data'!$E$6,0,10*ROW('Hygiene Data'!E5)),NA())))</f>
        <v>#N/A</v>
      </c>
      <c r="BG11" s="254" t="e">
        <f ca="true">+IF(AND(ISNUMBER(OFFSET('Hygiene Data'!$E$8,0,10*ROW('Hygiene Data'!E5))),DV11="Yes"),OFFSET('Hygiene Data'!$E$8,0,10*ROW('Hygiene Data'!E5)),IF(AND(ISNUMBER(OFFSET('Hygiene Data'!$E$8,0,10*ROW('Hygiene Data'!E5))),DV11="No",ISNUMBER(OFFSET('Hygiene Data'!$E$8,0,10*ROW('Hygiene Data'!E5)))),CONCATENATE("[",ROUND(OFFSET('Hygiene Data'!$E$8,0,10*ROW('Hygiene Data'!E5)),0),"]"),IF(AND(ISNUMBER(OFFSET('Hygiene Data'!$E$8,0,10*ROW('Hygiene Data'!E5))),DV11="",ISNUMBER(OFFSET('Hygiene Data'!$E$8,0,10*ROW('Hygiene Data'!E5)))),OFFSET('Hygiene Data'!$E$8,0,10*ROW('Hygiene Data'!E5)),NA())))</f>
        <v>#N/A</v>
      </c>
      <c r="BH11" s="254" t="e">
        <f ca="true">+IF(AND(ISNUMBER(OFFSET('Hygiene Data'!$E$10,0,10*ROW('Hygiene Data'!E5))),DW11="Yes"),OFFSET('Hygiene Data'!$E$10,0,10*ROW('Hygiene Data'!E5)),IF(AND(ISNUMBER(OFFSET('Hygiene Data'!$E$10,0,10*ROW('Hygiene Data'!E5))),DW11="No",ISNUMBER(OFFSET('Hygiene Data'!$E$10,0,10*ROW('Hygiene Data'!E5)))),CONCATENATE("[",ROUND(OFFSET('Hygiene Data'!$E$10,0,10*ROW('Hygiene Data'!E5)),0),"]"),IF(AND(ISNUMBER(OFFSET('Hygiene Data'!$E$10,0,10*ROW('Hygiene Data'!E5))),DW11="",ISNUMBER(OFFSET('Hygiene Data'!$E$10,0,10*ROW('Hygiene Data'!E5)))),OFFSET('Hygiene Data'!$E$10,0,10*ROW('Hygiene Data'!E5)),NA())))</f>
        <v>#N/A</v>
      </c>
      <c r="BI11" s="254" t="e">
        <f ca="true">+IF(AND(ISNUMBER(OFFSET('Hygiene Data'!$F$6,0,10*ROW('Hygiene Data'!F5))),DX11="Yes"),OFFSET('Hygiene Data'!$F$6,0,10*ROW('Hygiene Data'!F5)),IF(AND(ISNUMBER(OFFSET('Hygiene Data'!$F$6,0,10*ROW('Hygiene Data'!F5))),DX11="No",ISNUMBER(OFFSET('Hygiene Data'!$F$6,0,10*ROW('Hygiene Data'!F5)))),CONCATENATE("[",ROUND(OFFSET('Hygiene Data'!$F$6,0,10*ROW('Hygiene Data'!F5)),0),"]"),IF(AND(ISNUMBER(OFFSET('Hygiene Data'!$F$6,0,10*ROW('Hygiene Data'!F5))),DX11="",ISNUMBER(OFFSET('Hygiene Data'!$F$6,0,10*ROW('Hygiene Data'!F5)))),OFFSET('Hygiene Data'!$F$6,0,10*ROW('Hygiene Data'!F5)),NA())))</f>
        <v>#N/A</v>
      </c>
      <c r="BJ11" s="254" t="e">
        <f ca="true">+IF(AND(ISNUMBER(OFFSET('Hygiene Data'!$F$8,0,10*ROW('Hygiene Data'!F5))),DY11="Yes"),OFFSET('Hygiene Data'!$F$8,0,10*ROW('Hygiene Data'!F5)),IF(AND(ISNUMBER(OFFSET('Hygiene Data'!$F$8,0,10*ROW('Hygiene Data'!F5))),DY11="No",ISNUMBER(OFFSET('Hygiene Data'!$F$8,0,10*ROW('Hygiene Data'!F5)))),CONCATENATE("[",ROUND(OFFSET('Hygiene Data'!$F$8,0,10*ROW('Hygiene Data'!F5)),0),"]"),IF(AND(ISNUMBER(OFFSET('Hygiene Data'!$F$8,0,10*ROW('Hygiene Data'!F5))),DY11="",ISNUMBER(OFFSET('Hygiene Data'!$F$8,0,10*ROW('Hygiene Data'!F5)))),OFFSET('Hygiene Data'!$F$8,0,10*ROW('Hygiene Data'!F5)),NA())))</f>
        <v>#N/A</v>
      </c>
      <c r="BK11" s="254" t="e">
        <f ca="true">+IF(AND(ISNUMBER(OFFSET('Hygiene Data'!$F$10,0,10*ROW('Hygiene Data'!F5))),DZ11="Yes"),OFFSET('Hygiene Data'!$F$10,0,10*ROW('Hygiene Data'!F5)),IF(AND(ISNUMBER(OFFSET('Hygiene Data'!$F$10,0,10*ROW('Hygiene Data'!F5))),DZ11="No",ISNUMBER(OFFSET('Hygiene Data'!$F$10,0,10*ROW('Hygiene Data'!F5)))),CONCATENATE("[",ROUND(OFFSET('Hygiene Data'!$F$10,0,10*ROW('Hygiene Data'!F5)),0),"]"),IF(AND(ISNUMBER(OFFSET('Hygiene Data'!$F$10,0,10*ROW('Hygiene Data'!F5))),DZ11="",ISNUMBER(OFFSET('Hygiene Data'!$F$10,0,10*ROW('Hygiene Data'!F5)))),OFFSET('Hygiene Data'!$F$10,0,10*ROW('Hygiene Data'!F5)),NA())))</f>
        <v>#N/A</v>
      </c>
      <c r="BL11" s="254" t="e">
        <f ca="true">+IF(AND(ISNUMBER(OFFSET('Hygiene Data'!$G$6,0,10*ROW('Hygiene Data'!G5))),EA11="Yes"),OFFSET('Hygiene Data'!$G$6,0,10*ROW('Hygiene Data'!G5)),IF(AND(ISNUMBER(OFFSET('Hygiene Data'!$G$6,0,10*ROW('Hygiene Data'!G5))),EA11="No",ISNUMBER(OFFSET('Hygiene Data'!$G$6,0,10*ROW('Hygiene Data'!G5)))),CONCATENATE("[",ROUND(OFFSET('Hygiene Data'!$G$6,0,10*ROW('Hygiene Data'!G5)),0),"]"),IF(AND(ISNUMBER(OFFSET('Hygiene Data'!$G$6,0,10*ROW('Hygiene Data'!G5))),EA11="",ISNUMBER(OFFSET('Hygiene Data'!$G$6,0,10*ROW('Hygiene Data'!G5)))),OFFSET('Hygiene Data'!$G$6,0,10*ROW('Hygiene Data'!G5)),NA())))</f>
        <v>#N/A</v>
      </c>
      <c r="BM11" s="254" t="e">
        <f ca="true">+IF(AND(ISNUMBER(OFFSET('Hygiene Data'!$G$8,0,10*ROW('Hygiene Data'!G5))),EB11="Yes"),OFFSET('Hygiene Data'!$G$8,0,10*ROW('Hygiene Data'!G5)),IF(AND(ISNUMBER(OFFSET('Hygiene Data'!$G$8,0,10*ROW('Hygiene Data'!G5))),EB11="No",ISNUMBER(OFFSET('Hygiene Data'!$G$8,0,10*ROW('Hygiene Data'!G5)))),CONCATENATE("[",ROUND(OFFSET('Hygiene Data'!$G$8,0,10*ROW('Hygiene Data'!G5)),0),"]"),IF(AND(ISNUMBER(OFFSET('Hygiene Data'!$G$8,0,10*ROW('Hygiene Data'!G5))),EB11="",ISNUMBER(OFFSET('Hygiene Data'!$G$8,0,10*ROW('Hygiene Data'!G5)))),OFFSET('Hygiene Data'!$G$8,0,10*ROW('Hygiene Data'!G5)),NA())))</f>
        <v>#N/A</v>
      </c>
      <c r="BN11" s="254" t="e">
        <f ca="true">+IF(AND(ISNUMBER(OFFSET('Hygiene Data'!$G$10,0,10*ROW('Hygiene Data'!G5))),EC11="Yes"),OFFSET('Hygiene Data'!$G$10,0,10*ROW('Hygiene Data'!G5)),IF(AND(ISNUMBER(OFFSET('Hygiene Data'!$G$10,0,10*ROW('Hygiene Data'!G5))),EC11="No",ISNUMBER(OFFSET('Hygiene Data'!$G$10,0,10*ROW('Hygiene Data'!G5)))),CONCATENATE("[",ROUND(OFFSET('Hygiene Data'!$G$10,0,10*ROW('Hygiene Data'!G5)),0),"]"),IF(AND(ISNUMBER(OFFSET('Hygiene Data'!$G$10,0,10*ROW('Hygiene Data'!G5))),EC11="",ISNUMBER(OFFSET('Hygiene Data'!$G$10,0,10*ROW('Hygiene Data'!G5)))),OFFSET('Hygiene Data'!$G$10,0,10*ROW('Hygiene Data'!G5)),NA())))</f>
        <v>#N/A</v>
      </c>
      <c r="BO11" s="254" t="e">
        <f ca="true">+IF(AND(ISNUMBER(OFFSET('Hygiene Data'!$H$6,0,10*ROW('Hygiene Data'!H5))),ED11="Yes"),OFFSET('Hygiene Data'!$H$6,0,10*ROW('Hygiene Data'!H5)),IF(AND(ISNUMBER(OFFSET('Hygiene Data'!$H$6,0,10*ROW('Hygiene Data'!H5))),ED11="No",ISNUMBER(OFFSET('Hygiene Data'!$H$6,0,10*ROW('Hygiene Data'!H5)))),CONCATENATE("[",ROUND(OFFSET('Hygiene Data'!$H$6,0,10*ROW('Hygiene Data'!H5)),0),"]"),IF(AND(ISNUMBER(OFFSET('Hygiene Data'!$H$6,0,10*ROW('Hygiene Data'!H5))),ED11="",ISNUMBER(OFFSET('Hygiene Data'!$H$6,0,10*ROW('Hygiene Data'!H5)))),OFFSET('Hygiene Data'!$H$6,0,10*ROW('Hygiene Data'!H5)),NA())))</f>
        <v>#N/A</v>
      </c>
      <c r="BP11" s="254" t="e">
        <f ca="true">+IF(AND(ISNUMBER(OFFSET('Hygiene Data'!$H$8,0,10*ROW('Hygiene Data'!H5))),EE11="Yes"),OFFSET('Hygiene Data'!$H$8,0,10*ROW('Hygiene Data'!H5)),IF(AND(ISNUMBER(OFFSET('Hygiene Data'!$H$8,0,10*ROW('Hygiene Data'!H5))),EE11="No",ISNUMBER(OFFSET('Hygiene Data'!$H$8,0,10*ROW('Hygiene Data'!H5)))),CONCATENATE("[",ROUND(OFFSET('Hygiene Data'!$H$8,0,10*ROW('Hygiene Data'!H5)),0),"]"),IF(AND(ISNUMBER(OFFSET('Hygiene Data'!$H$8,0,10*ROW('Hygiene Data'!H5))),EE11="",ISNUMBER(OFFSET('Hygiene Data'!$H$8,0,10*ROW('Hygiene Data'!H5)))),OFFSET('Hygiene Data'!$H$8,0,10*ROW('Hygiene Data'!H5)),NA())))</f>
        <v>#N/A</v>
      </c>
      <c r="BQ11" s="254" t="e">
        <f ca="true">+IF(AND(ISNUMBER(OFFSET('Hygiene Data'!$H$10,0,10*ROW('Hygiene Data'!H5))),EF11="Yes"),OFFSET('Hygiene Data'!$H$10,0,10*ROW('Hygiene Data'!H5)),IF(AND(ISNUMBER(OFFSET('Hygiene Data'!$H$10,0,10*ROW('Hygiene Data'!H5))),EF11="No",ISNUMBER(OFFSET('Hygiene Data'!$H$10,0,10*ROW('Hygiene Data'!H5)))),CONCATENATE("[",ROUND(OFFSET('Hygiene Data'!$H$10,0,10*ROW('Hygiene Data'!H5)),0),"]"),IF(AND(ISNUMBER(OFFSET('Hygiene Data'!$H$10,0,10*ROW('Hygiene Data'!H5))),EF11="",ISNUMBER(OFFSET('Hygiene Data'!$H$10,0,10*ROW('Hygiene Data'!H5)))),OFFSET('Hygiene Data'!$H$10,0,10*ROW('Hygiene Data'!H5)),NA())))</f>
        <v>#N/A</v>
      </c>
      <c r="BS11" s="36" t="str">
        <f ca="true">+IF(OFFSET('Water Data'!$C$28,0,10*ROW('Water Data'!C5))="","",OFFSET('Water Data'!$C$28,0,10*ROW('Water Data'!C5)))</f>
        <v/>
      </c>
      <c r="BT11" s="36" t="str">
        <f ca="true">+IF(OFFSET('Water Data'!$C$29,0,10*ROW('Water Data'!C5))="","",OFFSET('Water Data'!$C$29,0,10*ROW('Water Data'!C5)))</f>
        <v>Yes</v>
      </c>
      <c r="BU11" s="36" t="str">
        <f ca="true">+IF(OFFSET('Water Data'!$C$30,0,10*ROW('Water Data'!C5))="","",OFFSET('Water Data'!$C$30,0,10*ROW('Water Data'!C5)))</f>
        <v>Yes</v>
      </c>
      <c r="BV11" s="36" t="str">
        <f ca="true">+IF(OFFSET('Water Data'!$D$28,0,10*ROW('Water Data'!D5))="","",OFFSET('Water Data'!$D$28,0,10*ROW('Water Data'!D5)))</f>
        <v/>
      </c>
      <c r="BW11" s="36" t="str">
        <f ca="true">+IF(OFFSET('Water Data'!$D$29,0,10*ROW('Water Data'!D5))="","",OFFSET('Water Data'!$D$29,0,10*ROW('Water Data'!D5)))</f>
        <v/>
      </c>
      <c r="BX11" s="36" t="str">
        <f ca="true">+IF(OFFSET('Water Data'!$D$30,0,10*ROW('Water Data'!D5))="","",OFFSET('Water Data'!$D$30,0,10*ROW('Water Data'!D5)))</f>
        <v/>
      </c>
      <c r="BY11" s="36" t="str">
        <f ca="true">+IF(OFFSET('Water Data'!$E$28,0,10*ROW('Water Data'!E5))="","",OFFSET('Water Data'!$E$28,0,10*ROW('Water Data'!E5)))</f>
        <v/>
      </c>
      <c r="BZ11" s="36" t="str">
        <f ca="true">+IF(OFFSET('Water Data'!$E$29,0,10*ROW('Water Data'!E5))="","",OFFSET('Water Data'!$E$29,0,10*ROW('Water Data'!E5)))</f>
        <v/>
      </c>
      <c r="CA11" s="36" t="str">
        <f ca="true">+IF(OFFSET('Water Data'!$E$30,0,10*ROW('Water Data'!E5))="","",OFFSET('Water Data'!$E$30,0,10*ROW('Water Data'!E5)))</f>
        <v/>
      </c>
      <c r="CB11" s="36" t="str">
        <f ca="true">+IF(OFFSET('Water Data'!$F$28,0,10*ROW('Water Data'!F5))="","",OFFSET('Water Data'!$F$28,0,10*ROW('Water Data'!F5)))</f>
        <v/>
      </c>
      <c r="CC11" s="36" t="str">
        <f ca="true">+IF(OFFSET('Water Data'!$F$29,0,10*ROW('Water Data'!F5))="","",OFFSET('Water Data'!$F$29,0,10*ROW('Water Data'!F5)))</f>
        <v/>
      </c>
      <c r="CD11" s="36" t="str">
        <f ca="true">+IF(OFFSET('Water Data'!$F$30,0,10*ROW('Water Data'!F5))="","",OFFSET('Water Data'!$F$30,0,10*ROW('Water Data'!F5)))</f>
        <v/>
      </c>
      <c r="CE11" s="36" t="str">
        <f ca="true">+IF(OFFSET('Water Data'!$G$28,0,10*ROW('Water Data'!G5))="","",OFFSET('Water Data'!$G$28,0,10*ROW('Water Data'!G5)))</f>
        <v/>
      </c>
      <c r="CF11" s="36" t="str">
        <f ca="true">+IF(OFFSET('Water Data'!$G$29,0,10*ROW('Water Data'!G5))="","",OFFSET('Water Data'!$G$29,0,10*ROW('Water Data'!G5)))</f>
        <v/>
      </c>
      <c r="CG11" s="36" t="str">
        <f ca="true">+IF(OFFSET('Water Data'!$G$30,0,10*ROW('Water Data'!G5))="","",OFFSET('Water Data'!$G$30,0,10*ROW('Water Data'!G5)))</f>
        <v/>
      </c>
      <c r="CH11" s="36" t="str">
        <f ca="true">+IF(OFFSET('Water Data'!$H$28,0,10*ROW('Water Data'!H5))="","",OFFSET('Water Data'!$H$28,0,10*ROW('Water Data'!H5)))</f>
        <v/>
      </c>
      <c r="CI11" s="36" t="str">
        <f ca="true">+IF(OFFSET('Water Data'!$H$29,0,10*ROW('Water Data'!H5))="","",OFFSET('Water Data'!$H$29,0,10*ROW('Water Data'!H5)))</f>
        <v/>
      </c>
      <c r="CJ11" s="36" t="str">
        <f ca="true">+IF(OFFSET('Water Data'!$H$30,0,10*ROW('Water Data'!H5))="","",OFFSET('Water Data'!$H$30,0,10*ROW('Water Data'!H5)))</f>
        <v/>
      </c>
      <c r="CK11" s="36" t="str">
        <f ca="true">+IF(OFFSET('Sanitation Data'!$C$29,0,10*ROW('Sanitation Data'!C5))="","",OFFSET('Sanitation Data'!$C$29,0,10*ROW('Sanitation Data'!C5)))</f>
        <v/>
      </c>
      <c r="CL11" s="36" t="str">
        <f ca="true">+IF(OFFSET('Sanitation Data'!$C$30,0,10*ROW('Sanitation Data'!C5))="","",OFFSET('Sanitation Data'!$C$30,0,10*ROW('Sanitation Data'!C5)))</f>
        <v/>
      </c>
      <c r="CM11" s="36" t="str">
        <f ca="true">+IF(OFFSET('Sanitation Data'!$C$31,0,10*ROW('Sanitation Data'!C5))="","",OFFSET('Sanitation Data'!$C$31,0,10*ROW('Sanitation Data'!C5)))</f>
        <v/>
      </c>
      <c r="CN11" s="36" t="str">
        <f ca="true">+IF(OFFSET('Sanitation Data'!$C$32,0,10*ROW('Sanitation Data'!C5))="","",OFFSET('Sanitation Data'!$C$32,0,10*ROW('Sanitation Data'!C5)))</f>
        <v/>
      </c>
      <c r="CO11" s="36" t="str">
        <f ca="true">+IF(OFFSET('Sanitation Data'!$C$33,0,10*ROW('Sanitation Data'!C5))="","",OFFSET('Sanitation Data'!$C$33,0,10*ROW('Sanitation Data'!C5)))</f>
        <v/>
      </c>
      <c r="CP11" s="36" t="str">
        <f ca="true">+IF(OFFSET('Sanitation Data'!$D$29,0,10*ROW('Sanitation Data'!D5))="","",OFFSET('Sanitation Data'!$D$29,0,10*ROW('Sanitation Data'!D5)))</f>
        <v/>
      </c>
      <c r="CQ11" s="36" t="str">
        <f ca="true">+IF(OFFSET('Sanitation Data'!$D$30,0,10*ROW('Sanitation Data'!D5))="","",OFFSET('Sanitation Data'!$D$30,0,10*ROW('Sanitation Data'!D5)))</f>
        <v/>
      </c>
      <c r="CR11" s="36" t="str">
        <f ca="true">+IF(OFFSET('Sanitation Data'!$D$31,0,10*ROW('Sanitation Data'!D5))="","",OFFSET('Sanitation Data'!$D$31,0,10*ROW('Sanitation Data'!D5)))</f>
        <v/>
      </c>
      <c r="CS11" s="36" t="str">
        <f ca="true">+IF(OFFSET('Sanitation Data'!$D$32,0,10*ROW('Sanitation Data'!D5))="","",OFFSET('Sanitation Data'!$D$32,0,10*ROW('Sanitation Data'!D5)))</f>
        <v/>
      </c>
      <c r="CT11" s="36" t="str">
        <f ca="true">+IF(OFFSET('Sanitation Data'!$D$33,0,10*ROW('Sanitation Data'!D5))="","",OFFSET('Sanitation Data'!$D$33,0,10*ROW('Sanitation Data'!D5)))</f>
        <v/>
      </c>
      <c r="CU11" s="36" t="str">
        <f ca="true">+IF(OFFSET('Sanitation Data'!$E$29,0,10*ROW('Sanitation Data'!E5))="","",OFFSET('Sanitation Data'!$E$29,0,10*ROW('Sanitation Data'!E5)))</f>
        <v/>
      </c>
      <c r="CV11" s="36" t="str">
        <f ca="true">+IF(OFFSET('Sanitation Data'!$E$30,0,10*ROW('Sanitation Data'!E5))="","",OFFSET('Sanitation Data'!$E$30,0,10*ROW('Sanitation Data'!E5)))</f>
        <v/>
      </c>
      <c r="CW11" s="36" t="str">
        <f ca="true">+IF(OFFSET('Sanitation Data'!$E$31,0,10*ROW('Sanitation Data'!E5))="","",OFFSET('Sanitation Data'!$E$31,0,10*ROW('Sanitation Data'!E5)))</f>
        <v/>
      </c>
      <c r="CX11" s="36" t="str">
        <f ca="true">+IF(OFFSET('Sanitation Data'!$E$32,0,10*ROW('Sanitation Data'!E5))="","",OFFSET('Sanitation Data'!$E$32,0,10*ROW('Sanitation Data'!E5)))</f>
        <v/>
      </c>
      <c r="CY11" s="36" t="str">
        <f ca="true">+IF(OFFSET('Sanitation Data'!$E$33,0,10*ROW('Sanitation Data'!E5))="","",OFFSET('Sanitation Data'!$E$33,0,10*ROW('Sanitation Data'!E5)))</f>
        <v/>
      </c>
      <c r="CZ11" s="36" t="str">
        <f ca="true">+IF(OFFSET('Sanitation Data'!$F$29,0,10*ROW('Sanitation Data'!F5))="","",OFFSET('Sanitation Data'!$F$29,0,10*ROW('Sanitation Data'!F5)))</f>
        <v/>
      </c>
      <c r="DA11" s="36" t="str">
        <f ca="true">+IF(OFFSET('Sanitation Data'!$F$30,0,10*ROW('Sanitation Data'!F5))="","",OFFSET('Sanitation Data'!$F$30,0,10*ROW('Sanitation Data'!F5)))</f>
        <v/>
      </c>
      <c r="DB11" s="36" t="str">
        <f ca="true">+IF(OFFSET('Sanitation Data'!$F$31,0,10*ROW('Sanitation Data'!F5))="","",OFFSET('Sanitation Data'!$F$31,0,10*ROW('Sanitation Data'!F5)))</f>
        <v/>
      </c>
      <c r="DC11" s="36" t="str">
        <f ca="true">+IF(OFFSET('Sanitation Data'!$F$32,0,10*ROW('Sanitation Data'!F5))="","",OFFSET('Sanitation Data'!$F$32,0,10*ROW('Sanitation Data'!F5)))</f>
        <v/>
      </c>
      <c r="DD11" s="36" t="str">
        <f ca="true">+IF(OFFSET('Sanitation Data'!$F$33,0,10*ROW('Sanitation Data'!F5))="","",OFFSET('Sanitation Data'!$F$33,0,10*ROW('Sanitation Data'!F5)))</f>
        <v/>
      </c>
      <c r="DE11" s="36" t="str">
        <f ca="true">+IF(OFFSET('Sanitation Data'!$G$29,0,10*ROW('Sanitation Data'!G5))="","",OFFSET('Sanitation Data'!$G$29,0,10*ROW('Sanitation Data'!G5)))</f>
        <v/>
      </c>
      <c r="DF11" s="36" t="str">
        <f ca="true">+IF(OFFSET('Sanitation Data'!$G$30,0,10*ROW('Sanitation Data'!G5))="","",OFFSET('Sanitation Data'!$G$30,0,10*ROW('Sanitation Data'!G5)))</f>
        <v/>
      </c>
      <c r="DG11" s="36" t="str">
        <f ca="true">+IF(OFFSET('Sanitation Data'!$G$31,0,10*ROW('Sanitation Data'!G5))="","",OFFSET('Sanitation Data'!$G$31,0,10*ROW('Sanitation Data'!G5)))</f>
        <v/>
      </c>
      <c r="DH11" s="36" t="str">
        <f ca="true">+IF(OFFSET('Sanitation Data'!$G$32,0,10*ROW('Sanitation Data'!G5))="","",OFFSET('Sanitation Data'!$G$32,0,10*ROW('Sanitation Data'!G5)))</f>
        <v/>
      </c>
      <c r="DI11" s="36" t="str">
        <f ca="true">+IF(OFFSET('Sanitation Data'!$G$33,0,10*ROW('Sanitation Data'!G5))="","",OFFSET('Sanitation Data'!$G$33,0,10*ROW('Sanitation Data'!G5)))</f>
        <v/>
      </c>
      <c r="DJ11" s="36" t="str">
        <f ca="true">+IF(OFFSET('Sanitation Data'!$H$29,0,10*ROW('Sanitation Data'!H5))="","",OFFSET('Sanitation Data'!$H$29,0,10*ROW('Sanitation Data'!H5)))</f>
        <v/>
      </c>
      <c r="DK11" s="36" t="str">
        <f ca="true">+IF(OFFSET('Sanitation Data'!$H$30,0,10*ROW('Sanitation Data'!H5))="","",OFFSET('Sanitation Data'!$H$30,0,10*ROW('Sanitation Data'!H5)))</f>
        <v/>
      </c>
      <c r="DL11" s="36" t="str">
        <f ca="true">+IF(OFFSET('Sanitation Data'!$H$31,0,10*ROW('Sanitation Data'!H5))="","",OFFSET('Sanitation Data'!$H$31,0,10*ROW('Sanitation Data'!H5)))</f>
        <v/>
      </c>
      <c r="DM11" s="36" t="str">
        <f ca="true">+IF(OFFSET('Sanitation Data'!$H$32,0,10*ROW('Sanitation Data'!H5))="","",OFFSET('Sanitation Data'!$H$32,0,10*ROW('Sanitation Data'!H5)))</f>
        <v/>
      </c>
      <c r="DN11" s="36" t="str">
        <f ca="true">+IF(OFFSET('Sanitation Data'!$H$33,0,10*ROW('Sanitation Data'!H5))="","",OFFSET('Sanitation Data'!$H$33,0,10*ROW('Sanitation Data'!H5)))</f>
        <v/>
      </c>
      <c r="DO11" s="36" t="str">
        <f ca="true">+IF(OFFSET('Hygiene Data'!$C$12,0,10*ROW('Hygiene Data'!C5))="","",OFFSET('Hygiene Data'!$C$12,0,10*ROW('Hygiene Data'!C5)))</f>
        <v/>
      </c>
      <c r="DP11" s="36" t="str">
        <f ca="true">+IF(OFFSET('Hygiene Data'!$C$13,0,10*ROW('Hygiene Data'!C5))="","",OFFSET('Hygiene Data'!$C$13,0,10*ROW('Hygiene Data'!C5)))</f>
        <v/>
      </c>
      <c r="DQ11" s="36" t="str">
        <f ca="true">+IF(OFFSET('Hygiene Data'!$C$14,0,10*ROW('Hygiene Data'!C5))="","",OFFSET('Hygiene Data'!$C$14,0,10*ROW('Hygiene Data'!C5)))</f>
        <v/>
      </c>
      <c r="DR11" s="36" t="str">
        <f ca="true">+IF(OFFSET('Hygiene Data'!$D$12,0,10*ROW('Hygiene Data'!D5))="","",OFFSET('Hygiene Data'!$D$12,0,10*ROW('Hygiene Data'!D5)))</f>
        <v/>
      </c>
      <c r="DS11" s="36" t="str">
        <f ca="true">+IF(OFFSET('Hygiene Data'!$D$13,0,10*ROW('Hygiene Data'!D5))="","",OFFSET('Hygiene Data'!$D$13,0,10*ROW('Hygiene Data'!D5)))</f>
        <v/>
      </c>
      <c r="DT11" s="36" t="str">
        <f ca="true">+IF(OFFSET('Hygiene Data'!$D$14,0,10*ROW('Hygiene Data'!D5))="","",OFFSET('Hygiene Data'!$D$14,0,10*ROW('Hygiene Data'!D5)))</f>
        <v/>
      </c>
      <c r="DU11" s="36" t="str">
        <f ca="true">+IF(OFFSET('Hygiene Data'!$E$12,0,10*ROW('Hygiene Data'!E5))="","",OFFSET('Hygiene Data'!$E$12,0,10*ROW('Hygiene Data'!E5)))</f>
        <v/>
      </c>
      <c r="DV11" s="36" t="str">
        <f ca="true">+IF(OFFSET('Hygiene Data'!$E$13,0,10*ROW('Hygiene Data'!E5))="","",OFFSET('Hygiene Data'!$E$13,0,10*ROW('Hygiene Data'!E5)))</f>
        <v/>
      </c>
      <c r="DW11" s="36" t="str">
        <f ca="true">+IF(OFFSET('Hygiene Data'!$E$14,0,10*ROW('Hygiene Data'!E5))="","",OFFSET('Hygiene Data'!$E$14,0,10*ROW('Hygiene Data'!E5)))</f>
        <v/>
      </c>
      <c r="DX11" s="36" t="str">
        <f ca="true">+IF(OFFSET('Hygiene Data'!$F$12,0,10*ROW('Hygiene Data'!F5))="","",OFFSET('Hygiene Data'!$F$12,0,10*ROW('Hygiene Data'!F5)))</f>
        <v/>
      </c>
      <c r="DY11" s="36" t="str">
        <f ca="true">+IF(OFFSET('Hygiene Data'!$F$13,0,10*ROW('Hygiene Data'!F5))="","",OFFSET('Hygiene Data'!$F$13,0,10*ROW('Hygiene Data'!F5)))</f>
        <v/>
      </c>
      <c r="DZ11" s="36" t="str">
        <f ca="true">+IF(OFFSET('Hygiene Data'!$F$14,0,10*ROW('Hygiene Data'!F5))="","",OFFSET('Hygiene Data'!$F$14,0,10*ROW('Hygiene Data'!F5)))</f>
        <v/>
      </c>
      <c r="EA11" s="36" t="str">
        <f ca="true">+IF(OFFSET('Hygiene Data'!$G$12,0,10*ROW('Hygiene Data'!G5))="","",OFFSET('Hygiene Data'!$G$12,0,10*ROW('Hygiene Data'!G5)))</f>
        <v/>
      </c>
      <c r="EB11" s="36" t="str">
        <f ca="true">+IF(OFFSET('Hygiene Data'!$G$13,0,10*ROW('Hygiene Data'!G5))="","",OFFSET('Hygiene Data'!$G$13,0,10*ROW('Hygiene Data'!G5)))</f>
        <v/>
      </c>
      <c r="EC11" s="36" t="str">
        <f ca="true">+IF(OFFSET('Hygiene Data'!$G$14,0,10*ROW('Hygiene Data'!G5))="","",OFFSET('Hygiene Data'!$G$14,0,10*ROW('Hygiene Data'!G5)))</f>
        <v/>
      </c>
      <c r="ED11" s="36" t="str">
        <f ca="true">+IF(OFFSET('Hygiene Data'!$H$12,0,10*ROW('Hygiene Data'!H5))="","",OFFSET('Hygiene Data'!$H$12,0,10*ROW('Hygiene Data'!H5)))</f>
        <v/>
      </c>
      <c r="EE11" s="36" t="str">
        <f ca="true">+IF(OFFSET('Hygiene Data'!$H$13,0,10*ROW('Hygiene Data'!H5))="","",OFFSET('Hygiene Data'!$H$13,0,10*ROW('Hygiene Data'!H5)))</f>
        <v/>
      </c>
      <c r="EF11" s="36" t="str">
        <f ca="true">+IF(OFFSET('Hygiene Data'!$H$14,0,10*ROW('Hygiene Data'!H5))="","",OFFSET('Hygiene Data'!$H$14,0,10*ROW('Hygiene Data'!H5)))</f>
        <v/>
      </c>
    </row>
    <row r="12" x14ac:dyDescent="0.2">
      <c r="A12" s="59" t="str">
        <f ca="true">+IF(OFFSET('Water Data'!$B$1,0,10*ROW('Water Data'!B6))="","",OFFSET('Water Data'!$B$1,0,10*ROW('Water Data'!B6)))</f>
        <v>SUR13</v>
      </c>
      <c r="B12" s="59" t="str">
        <f ca="true">+IF(OFFSET('Water Data'!$A$3,0,10*ROW('Water Data'!A6))="","",OFFSET('Water Data'!$A$3,0,10*ROW('Water Data'!A6)))</f>
        <v>Survey</v>
      </c>
      <c r="C12" s="59">
        <f ca="true">+IF(OFFSET('Water Data'!$C$3,0,10*ROW('Water Data'!C6))="","",OFFSET('Water Data'!$C$3,0,10*ROW('Water Data'!C6)))</f>
        <v>2013</v>
      </c>
      <c r="D12" s="252" t="e">
        <f ca="true">+IF(AND(ISNUMBER(OFFSET('Water Data'!$C$5,0,10*ROW('Water Data'!C6))),BS12="Yes"),100-OFFSET('Water Data'!$C$5,0,10*ROW('Water Data'!C6)),IF(AND(ISNUMBER(OFFSET('Water Data'!$C$5,0,10*ROW('Water Data'!C6))),BS12="No",ISNUMBER(OFFSET('Water Data'!$C$5,0,10*ROW('Water Data'!C6)))),CONCATENATE("[",ROUND(100-OFFSET('Water Data'!$C$5,0,10*ROW('Water Data'!C6)),0),"]"),IF(AND(ISNUMBER(OFFSET('Water Data'!$C$5,0,10*ROW('Water Data'!C6))),BS12="",ISNUMBER(OFFSET('Water Data'!$C$5,0,10*ROW('Water Data'!C6)))),100-OFFSET('Water Data'!$C$5,0,10*ROW('Water Data'!C6)),NA())))</f>
        <v>#N/A</v>
      </c>
      <c r="E12" s="252" t="str">
        <f ca="true">+IF(AND(ISNUMBER(OFFSET('Water Data'!$C$7,0,10*ROW('Water Data'!D6))),BT12="Yes"),OFFSET('Water Data'!$C$7,0,10*ROW('Water Data'!C6)),IF(AND(ISNUMBER(OFFSET('Water Data'!$C$7,0,10*ROW('Water Data'!C6))),BT12="No",ISNUMBER(OFFSET('Water Data'!$C$7,0,10*ROW('Water Data'!C6)))),CONCATENATE("[",ROUND(OFFSET('Water Data'!$C$7,0,10*ROW('Water Data'!C6)),0),"]"),IF(AND(ISNUMBER(OFFSET('Water Data'!$C$7,0,10*ROW('Water Data'!C6))),BT12="",ISNUMBER(OFFSET('Water Data'!$C$7,0,10*ROW('Water Data'!C6)))),OFFSET('Water Data'!$C$7,0,10*ROW('Water Data'!C6)),NA())))</f>
        <v>[91]</v>
      </c>
      <c r="F12" s="252" t="str">
        <f ca="true">+IF(AND(ISNUMBER(OFFSET('Water Data'!$C$10,0,10*ROW('Water Data'!C6))),BU12="Yes"),OFFSET('Water Data'!$C$10,0,10*ROW('Water Data'!C6)),IF(AND(ISNUMBER(OFFSET('Water Data'!$C$10,0,10*ROW('Water Data'!C6))),BU12="No",ISNUMBER(OFFSET('Water Data'!$C$10,0,10*ROW('Water Data'!C6)))),CONCATENATE("[",ROUND(OFFSET('Water Data'!$C$10,0,10*ROW('Water Data'!C6)),0),"]"),IF(AND(ISNUMBER(OFFSET('Water Data'!$C$10,0,10*ROW('Water Data'!C6))),BU12="",ISNUMBER(OFFSET('Water Data'!$C$10,0,10*ROW('Water Data'!C6)))),OFFSET('Water Data'!$C$10,0,10*ROW('Water Data'!C6)),NA())))</f>
        <v>[78]</v>
      </c>
      <c r="G12" s="252" t="e">
        <f ca="true">+IF(AND(ISNUMBER(OFFSET('Water Data'!$D$5,0,10*ROW('Water Data'!D6))),BV12="Yes"),100-OFFSET('Water Data'!$D$5,0,10*ROW('Water Data'!D6)),IF(AND(ISNUMBER(OFFSET('Water Data'!$D$5,0,10*ROW('Water Data'!D6))),BV12="No",ISNUMBER(OFFSET('Water Data'!$D$5,0,10*ROW('Water Data'!D6)))),CONCATENATE("[",ROUND(100-OFFSET('Water Data'!$D$5,0,10*ROW('Water Data'!D6)),0),"]"),IF(AND(ISNUMBER(OFFSET('Water Data'!$D$5,0,10*ROW('Water Data'!D6))),BV12="",ISNUMBER(OFFSET('Water Data'!$D$5,0,10*ROW('Water Data'!D6)))),100-OFFSET('Water Data'!$D$5,0,10*ROW('Water Data'!D6)),NA())))</f>
        <v>#N/A</v>
      </c>
      <c r="H12" s="252" t="e">
        <f ca="true">+IF(AND(ISNUMBER(OFFSET('Water Data'!$D$7,0,10*ROW('Water Data'!D6))),BW12="Yes"),OFFSET('Water Data'!$D$7,0,10*ROW('Water Data'!D6)),IF(AND(ISNUMBER(OFFSET('Water Data'!$D$7,0,10*ROW('Water Data'!D6))),BW12="No",ISNUMBER(OFFSET('Water Data'!$D$7,0,10*ROW('Water Data'!D6)))),CONCATENATE("[",ROUND(OFFSET('Water Data'!$C$7,0,10*ROW('Water Data'!D6)),0),"]"),IF(AND(ISNUMBER(OFFSET('Water Data'!$D$7,0,10*ROW('Water Data'!D6))),BW12="",ISNUMBER(OFFSET('Water Data'!$D$7,0,10*ROW('Water Data'!D6)))),OFFSET('Water Data'!$D$7,0,10*ROW('Water Data'!D6)),NA())))</f>
        <v>#N/A</v>
      </c>
      <c r="I12" s="252" t="e">
        <f ca="true">+IF(AND(ISNUMBER(OFFSET('Water Data'!$D$10,0,10*ROW('Water Data'!D6))),BX12="Yes"),OFFSET('Water Data'!$D$10,0,10*ROW('Water Data'!D6)),IF(AND(ISNUMBER(OFFSET('Water Data'!$D$10,0,10*ROW('Water Data'!D6))),BX12="No",ISNUMBER(OFFSET('Water Data'!$D$10,0,10*ROW('Water Data'!D6)))),CONCATENATE("[",ROUND(OFFSET('Water Data'!$D$10,0,10*ROW('Water Data'!D6)),0),"]"),IF(AND(ISNUMBER(OFFSET('Water Data'!$D$10,0,10*ROW('Water Data'!D6))),BX12="",ISNUMBER(OFFSET('Water Data'!$D$10,0,10*ROW('Water Data'!D6)))),OFFSET('Water Data'!$D$10,0,10*ROW('Water Data'!D6)),NA())))</f>
        <v>#N/A</v>
      </c>
      <c r="J12" s="252" t="e">
        <f ca="true">+IF(AND(ISNUMBER(OFFSET('Water Data'!$E$5,0,10*ROW('Water Data'!E6))),BY12="Yes"),100-OFFSET('Water Data'!$E$5,0,10*ROW('Water Data'!E6)),IF(AND(ISNUMBER(OFFSET('Water Data'!$E$5,0,10*ROW('Water Data'!E6))),BY12="No",ISNUMBER(OFFSET('Water Data'!$E$5,0,10*ROW('Water Data'!E6)))),CONCATENATE("[",ROUND(100-OFFSET('Water Data'!$E$5,0,10*ROW('Water Data'!E6)),0),"]"),IF(AND(ISNUMBER(OFFSET('Water Data'!$E$5,0,10*ROW('Water Data'!E6))),BY12="",ISNUMBER(OFFSET('Water Data'!$E$5,0,10*ROW('Water Data'!E6)))),100-OFFSET('Water Data'!$E$5,0,10*ROW('Water Data'!E6)),NA())))</f>
        <v>#N/A</v>
      </c>
      <c r="K12" s="252" t="e">
        <f ca="true">+IF(AND(ISNUMBER(OFFSET('Water Data'!$E$7,0,10*ROW('Water Data'!E6))),BZ12="Yes"),OFFSET('Water Data'!$E$7,0,10*ROW('Water Data'!E6)),IF(AND(ISNUMBER(OFFSET('Water Data'!$E$7,0,10*ROW('Water Data'!E6))),BZ12="No",ISNUMBER(OFFSET('Water Data'!$E$7,0,10*ROW('Water Data'!E6)))),CONCATENATE("[",ROUND(OFFSET('Water Data'!$E$7,0,10*ROW('Water Data'!E6)),0),"]"),IF(AND(ISNUMBER(OFFSET('Water Data'!$E$7,0,10*ROW('Water Data'!E6))),BZ12="",ISNUMBER(OFFSET('Water Data'!$E$7,0,10*ROW('Water Data'!E6)))),OFFSET('Water Data'!$E$7,0,10*ROW('Water Data'!E6)),NA())))</f>
        <v>#N/A</v>
      </c>
      <c r="L12" s="252" t="e">
        <f ca="true">+IF(AND(ISNUMBER(OFFSET('Water Data'!$E$10,0,10*ROW('Water Data'!E6))),CA12="Yes"),OFFSET('Water Data'!$E$10,0,10*ROW('Water Data'!E6)),IF(AND(ISNUMBER(OFFSET('Water Data'!$E$10,0,10*ROW('Water Data'!E6))),CA12="No",ISNUMBER(OFFSET('Water Data'!$E$10,0,10*ROW('Water Data'!E6)))),CONCATENATE("[",ROUND(OFFSET('Water Data'!$E$10,0,10*ROW('Water Data'!E6)),0),"]"),IF(AND(ISNUMBER(OFFSET('Water Data'!$E$10,0,10*ROW('Water Data'!E6))),CA12="",ISNUMBER(OFFSET('Water Data'!$E$10,0,10*ROW('Water Data'!E6)))),OFFSET('Water Data'!$E$10,0,10*ROW('Water Data'!E6)),NA())))</f>
        <v>#N/A</v>
      </c>
      <c r="M12" s="252" t="e">
        <f ca="true">+IF(AND(ISNUMBER(OFFSET('Water Data'!$F$5,0,10*ROW('Water Data'!F6))),CB12="Yes"),100-OFFSET('Water Data'!$F$5,0,10*ROW('Water Data'!F6)),IF(AND(ISNUMBER(OFFSET('Water Data'!$F$5,0,10*ROW('Water Data'!F6))),CB12="No",ISNUMBER(OFFSET('Water Data'!$F$5,0,10*ROW('Water Data'!F6)))),CONCATENATE("[",ROUND(100-OFFSET('Water Data'!$F$5,0,10*ROW('Water Data'!F6)),0),"]"),IF(AND(ISNUMBER(OFFSET('Water Data'!$F$5,0,10*ROW('Water Data'!F6))),CB12="",ISNUMBER(OFFSET('Water Data'!$F$5,0,10*ROW('Water Data'!F6)))),100-OFFSET('Water Data'!$F$5,0,10*ROW('Water Data'!F6)),NA())))</f>
        <v>#N/A</v>
      </c>
      <c r="N12" s="252" t="e">
        <f ca="true">+IF(AND(ISNUMBER(OFFSET('Water Data'!$F$7,0,10*ROW('Water Data'!F6))),CC12="Yes"),OFFSET('Water Data'!$F$7,0,10*ROW('Water Data'!F6)),IF(AND(ISNUMBER(OFFSET('Water Data'!$F$7,0,10*ROW('Water Data'!F6))),CC12="No",ISNUMBER(OFFSET('Water Data'!$F$7,0,10*ROW('Water Data'!F6)))),CONCATENATE("[",ROUND(OFFSET('Water Data'!$F$7,0,10*ROW('Water Data'!F6)),0),"]"),IF(AND(ISNUMBER(OFFSET('Water Data'!$F$7,0,10*ROW('Water Data'!F6))),CC12="",ISNUMBER(OFFSET('Water Data'!$F$7,0,10*ROW('Water Data'!F6)))),OFFSET('Water Data'!$F$7,0,10*ROW('Water Data'!F6)),NA())))</f>
        <v>#N/A</v>
      </c>
      <c r="O12" s="252" t="e">
        <f ca="true">+IF(AND(ISNUMBER(OFFSET('Water Data'!$F$10,0,10*ROW('Water Data'!F6))),CD12="Yes"),OFFSET('Water Data'!$F$10,0,10*ROW('Water Data'!F6)),IF(AND(ISNUMBER(OFFSET('Water Data'!$F$10,0,10*ROW('Water Data'!F6))),CD12="No",ISNUMBER(OFFSET('Water Data'!$F$10,0,10*ROW('Water Data'!F6)))),CONCATENATE("[",ROUND(OFFSET('Water Data'!$F$10,0,10*ROW('Water Data'!F6)),0),"]"),IF(AND(ISNUMBER(OFFSET('Water Data'!$F$10,0,10*ROW('Water Data'!F6))),CD12="",ISNUMBER(OFFSET('Water Data'!$F$10,0,10*ROW('Water Data'!F6)))),OFFSET('Water Data'!$F$10,0,10*ROW('Water Data'!F6)),NA())))</f>
        <v>#N/A</v>
      </c>
      <c r="P12" s="252" t="e">
        <f ca="true">+IF(AND(ISNUMBER(OFFSET('Water Data'!$G$5,0,10*ROW('Water Data'!G6))),CE12="Yes"),100-OFFSET('Water Data'!$G$5,0,10*ROW('Water Data'!G6)),IF(AND(ISNUMBER(OFFSET('Water Data'!$G$5,0,10*ROW('Water Data'!G6))),CE12="No",ISNUMBER(OFFSET('Water Data'!$G$5,0,10*ROW('Water Data'!G6)))),CONCATENATE("[",ROUND(100-OFFSET('Water Data'!$G$5,0,10*ROW('Water Data'!G6)),0),"]"),IF(AND(ISNUMBER(OFFSET('Water Data'!$G$5,0,10*ROW('Water Data'!G6))),CE12="",ISNUMBER(OFFSET('Water Data'!$G$5,0,10*ROW('Water Data'!G6)))),100-OFFSET('Water Data'!$G$5,0,10*ROW('Water Data'!G6)),NA())))</f>
        <v>#N/A</v>
      </c>
      <c r="Q12" s="252" t="str">
        <f ca="true">+IF(AND(ISNUMBER(OFFSET('Water Data'!$G$7,0,10*ROW('Water Data'!G6))),CF12="Yes"),OFFSET('Water Data'!$G$7,0,10*ROW('Water Data'!G6)),IF(AND(ISNUMBER(OFFSET('Water Data'!$G$7,0,10*ROW('Water Data'!G6))),CF12="No",ISNUMBER(OFFSET('Water Data'!$G$7,0,10*ROW('Water Data'!G6)))),CONCATENATE("[",ROUND(OFFSET('Water Data'!$G$7,0,10*ROW('Water Data'!G6)),0),"]"),IF(AND(ISNUMBER(OFFSET('Water Data'!$G$7,0,10*ROW('Water Data'!G6))),CF12="",ISNUMBER(OFFSET('Water Data'!$G$7,0,10*ROW('Water Data'!G6)))),OFFSET('Water Data'!$G$7,0,10*ROW('Water Data'!G6)),NA())))</f>
        <v>[89]</v>
      </c>
      <c r="R12" s="252" t="e">
        <f ca="true">+IF(AND(ISNUMBER(OFFSET('Water Data'!$G$10,0,10*ROW('Water Data'!G6))),CG12="Yes"),OFFSET('Water Data'!$G$10,0,10*ROW('Water Data'!G6)),IF(AND(ISNUMBER(OFFSET('Water Data'!$G$10,0,10*ROW('Water Data'!G6))),CG12="No",ISNUMBER(OFFSET('Water Data'!$G$10,0,10*ROW('Water Data'!G6)))),CONCATENATE("[",ROUND(OFFSET('Water Data'!$G$10,0,10*ROW('Water Data'!G6)),0),"]"),IF(AND(ISNUMBER(OFFSET('Water Data'!$G$10,0,10*ROW('Water Data'!G6))),CG12="",ISNUMBER(OFFSET('Water Data'!$G$10,0,10*ROW('Water Data'!G6)))),OFFSET('Water Data'!$G$10,0,10*ROW('Water Data'!G6)),NA())))</f>
        <v>#N/A</v>
      </c>
      <c r="S12" s="252" t="e">
        <f ca="true">+IF(AND(ISNUMBER(OFFSET('Water Data'!$H$5,0,10*ROW('Water Data'!H6))),CH12="Yes"),100-OFFSET('Water Data'!$H$5,0,10*ROW('Water Data'!H6)),IF(AND(ISNUMBER(OFFSET('Water Data'!$H$5,0,10*ROW('Water Data'!H6))),CH12="No",ISNUMBER(OFFSET('Water Data'!$H$5,0,10*ROW('Water Data'!H6)))),CONCATENATE("[",ROUND(100-OFFSET('Water Data'!$H$5,0,10*ROW('Water Data'!H6)),0),"]"),IF(AND(ISNUMBER(OFFSET('Water Data'!$H$5,0,10*ROW('Water Data'!H6))),CH12="",ISNUMBER(OFFSET('Water Data'!$H$5,0,10*ROW('Water Data'!H6)))),100-OFFSET('Water Data'!$H$5,0,10*ROW('Water Data'!H6)),NA())))</f>
        <v>#N/A</v>
      </c>
      <c r="T12" s="252" t="str">
        <f ca="true">+IF(AND(ISNUMBER(OFFSET('Water Data'!$H$7,0,10*ROW('Water Data'!H6))),CI12="Yes"),OFFSET('Water Data'!$H$7,0,10*ROW('Water Data'!H6)),IF(AND(ISNUMBER(OFFSET('Water Data'!$H$7,0,10*ROW('Water Data'!H6))),CI12="No",ISNUMBER(OFFSET('Water Data'!$H$7,0,10*ROW('Water Data'!H6)))),CONCATENATE("[",ROUND(OFFSET('Water Data'!$H$7,0,10*ROW('Water Data'!H6)),0),"]"),IF(AND(ISNUMBER(OFFSET('Water Data'!$H$7,0,10*ROW('Water Data'!H6))),CI12="",ISNUMBER(OFFSET('Water Data'!$H$7,0,10*ROW('Water Data'!H6)))),OFFSET('Water Data'!$H$7,0,10*ROW('Water Data'!H6)),NA())))</f>
        <v>[93]</v>
      </c>
      <c r="U12" s="252" t="e">
        <f ca="true">+IF(AND(ISNUMBER(OFFSET('Water Data'!$H$10,0,10*ROW('Water Data'!H6))),CJ12="Yes"),OFFSET('Water Data'!$H$10,0,10*ROW('Water Data'!H6)),IF(AND(ISNUMBER(OFFSET('Water Data'!$H$10,0,10*ROW('Water Data'!H6))),CJ12="No",ISNUMBER(OFFSET('Water Data'!$H$10,0,10*ROW('Water Data'!H6)))),CONCATENATE("[",ROUND(OFFSET('Water Data'!$H$10,0,10*ROW('Water Data'!H6)),0),"]"),IF(AND(ISNUMBER(OFFSET('Water Data'!$H$10,0,10*ROW('Water Data'!H6))),CJ12="",ISNUMBER(OFFSET('Water Data'!$H$10,0,10*ROW('Water Data'!H6)))),OFFSET('Water Data'!$H$10,0,10*ROW('Water Data'!H6)),NA())))</f>
        <v>#N/A</v>
      </c>
      <c r="V12" s="253" t="str">
        <f ca="true">+IF(AND(ISNUMBER(OFFSET('Sanitation Data'!$C$5,0,10*ROW('Sanitation Data'!C6))),CK12="Yes"),100-OFFSET('Sanitation Data'!$C$5,0,10*ROW('Sanitation Data'!C6)),IF(AND(ISNUMBER(OFFSET('Sanitation Data'!$C$5,0,10*ROW('Sanitation Data'!C6))),CK12="No",ISNUMBER(OFFSET('Sanitation Data'!$C$5,0,10*ROW('Sanitation Data'!C6)))),CONCATENATE("[",ROUND(100-OFFSET('Sanitation Data'!$C$5,0,10*ROW('Sanitation Data'!C6)),0),"]"),IF(AND(ISNUMBER(OFFSET('Sanitation Data'!$C$5,0,10*ROW('Sanitation Data'!C6))),CK12="",ISNUMBER(OFFSET('Sanitation Data'!$C$5,0,10*ROW('Sanitation Data'!C6)))),100-OFFSET('Sanitation Data'!$C$5,0,10*ROW('Sanitation Data'!C6)),NA())))</f>
        <v>[100]</v>
      </c>
      <c r="W12" s="253" t="str">
        <f ca="true">+IF(AND(ISNUMBER(OFFSET('Sanitation Data'!$C$7,0,10*ROW('Sanitation Data'!C6))),CL12="Yes"),OFFSET('Sanitation Data'!$C$7,0,10*ROW('Sanitation Data'!C6)),IF(AND(ISNUMBER(OFFSET('Sanitation Data'!$C$7,0,10*ROW('Sanitation Data'!C6))),CL12="No",ISNUMBER(OFFSET('Sanitation Data'!$C$7,0,10*ROW('Sanitation Data'!C6)))),CONCATENATE("[",ROUND(OFFSET('Sanitation Data'!$C$7,0,10*ROW('Sanitation Data'!C6)),0),"]"),IF(AND(ISNUMBER(OFFSET('Sanitation Data'!$C$7,0,10*ROW('Sanitation Data'!C6))),CL12="",ISNUMBER(OFFSET('Sanitation Data'!$C$7,0,10*ROW('Sanitation Data'!C6)))),OFFSET('Sanitation Data'!$C$7,0,10*ROW('Sanitation Data'!C6)),NA())))</f>
        <v>[90]</v>
      </c>
      <c r="X12" s="253" t="e">
        <f ca="true">+IF(AND(ISNUMBER(OFFSET('Sanitation Data'!$C$11,0,10*ROW('Sanitation Data'!C6))),CM12="Yes"),OFFSET('Sanitation Data'!$C$11,0,10*ROW('Sanitation Data'!C6)),IF(AND(ISNUMBER(OFFSET('Sanitation Data'!$C$11,0,10*ROW('Sanitation Data'!C6))),CM12="No",ISNUMBER(OFFSET('Sanitation Data'!$C$11,0,10*ROW('Sanitation Data'!C6)))),CONCATENATE("[",ROUND(OFFSET('Sanitation Data'!$C$11,0,10*ROW('Sanitation Data'!C6)),0),"]"),IF(AND(ISNUMBER(OFFSET('Sanitation Data'!$C$11,0,10*ROW('Sanitation Data'!C6))),CM12="",ISNUMBER(OFFSET('Sanitation Data'!$C$11,0,10*ROW('Sanitation Data'!C6)))),OFFSET('Sanitation Data'!$C$11,0,10*ROW('Sanitation Data'!C6)),NA())))</f>
        <v>#N/A</v>
      </c>
      <c r="Y12" s="253" t="e">
        <f ca="true">+IF(AND(ISNUMBER(OFFSET('Sanitation Data'!$C$12,0,10*ROW('Sanitation Data'!C6))),CN12="Yes"),OFFSET('Sanitation Data'!$C$12,0,10*ROW('Sanitation Data'!C6)),IF(AND(ISNUMBER(OFFSET('Sanitation Data'!$C$12,0,10*ROW('Sanitation Data'!C6))),CN12="No",ISNUMBER(OFFSET('Sanitation Data'!$C$12,0,10*ROW('Sanitation Data'!C6)))),CONCATENATE("[",ROUND(OFFSET('Sanitation Data'!$C$12,0,10*ROW('Sanitation Data'!C6)),0),"]"),IF(AND(ISNUMBER(OFFSET('Sanitation Data'!$C$12,0,10*ROW('Sanitation Data'!C6))),CN12="",ISNUMBER(OFFSET('Sanitation Data'!$C$12,0,10*ROW('Sanitation Data'!C6)))),OFFSET('Sanitation Data'!$C$12,0,10*ROW('Sanitation Data'!C6)),NA())))</f>
        <v>#N/A</v>
      </c>
      <c r="Z12" s="253" t="str">
        <f ca="true">+IF(AND(ISNUMBER(OFFSET('Sanitation Data'!$C$13,0,10*ROW('Sanitation Data'!C6))),CO12="Yes"),OFFSET('Sanitation Data'!$C$13,0,10*ROW('Sanitation Data'!C6)),IF(AND(ISNUMBER(OFFSET('Sanitation Data'!$C$13,0,10*ROW('Sanitation Data'!C6))),CO12="No",ISNUMBER(OFFSET('Sanitation Data'!$C$13,0,10*ROW('Sanitation Data'!C6)))),CONCATENATE("[",ROUND(OFFSET('Sanitation Data'!$C$13,0,10*ROW('Sanitation Data'!C6)),0),"]"),IF(AND(ISNUMBER(OFFSET('Sanitation Data'!$C$13,0,10*ROW('Sanitation Data'!C6))),CO12="",ISNUMBER(OFFSET('Sanitation Data'!$C$13,0,10*ROW('Sanitation Data'!C6)))),OFFSET('Sanitation Data'!$C$13,0,10*ROW('Sanitation Data'!C6)),NA())))</f>
        <v>[58]</v>
      </c>
      <c r="AA12" s="253" t="e">
        <f ca="true">+IF(AND(ISNUMBER(OFFSET('Sanitation Data'!$D$5,0,10*ROW('Sanitation Data'!D6))),CP12="Yes"),100-OFFSET('Sanitation Data'!$D$5,0,10*ROW('Sanitation Data'!D6)),IF(AND(ISNUMBER(OFFSET('Sanitation Data'!$D$5,0,10*ROW('Sanitation Data'!D6))),CP12="No",ISNUMBER(OFFSET('Sanitation Data'!$D$5,0,10*ROW('Sanitation Data'!D6)))),CONCATENATE("[",ROUND(100-OFFSET('Sanitation Data'!$D$5,0,10*ROW('Sanitation Data'!D6)),0),"]"),IF(AND(ISNUMBER(OFFSET('Sanitation Data'!$D$5,0,10*ROW('Sanitation Data'!D6))),CP12="",ISNUMBER(OFFSET('Sanitation Data'!$D$5,0,10*ROW('Sanitation Data'!D6)))),100-OFFSET('Sanitation Data'!$D$5,0,10*ROW('Sanitation Data'!D6)),NA())))</f>
        <v>#N/A</v>
      </c>
      <c r="AB12" s="253" t="e">
        <f ca="true">+IF(AND(ISNUMBER(OFFSET('Sanitation Data'!$D$7,0,10*ROW('Sanitation Data'!D6))),CQ12="Yes"),OFFSET('Sanitation Data'!$D$7,0,10*ROW('Sanitation Data'!G6)),IF(AND(ISNUMBER(OFFSET('Sanitation Data'!$D$7,0,10*ROW('Sanitation Data'!D6))),CQ12="No",ISNUMBER(OFFSET('Sanitation Data'!$D$7,0,10*ROW('Sanitation Data'!D6)))),CONCATENATE("[",ROUND(OFFSET('Sanitation Data'!$D$7,0,10*ROW('Sanitation Data'!D6)),0),"]"),IF(AND(ISNUMBER(OFFSET('Sanitation Data'!$D$7,0,10*ROW('Sanitation Data'!D6))),CQ12="",ISNUMBER(OFFSET('Sanitation Data'!$D$7,0,10*ROW('Sanitation Data'!D6)))),OFFSET('Sanitation Data'!$D$7,0,10*ROW('Sanitation Data'!D6)),NA())))</f>
        <v>#N/A</v>
      </c>
      <c r="AC12" s="253" t="e">
        <f ca="true">+IF(AND(ISNUMBER(OFFSET('Sanitation Data'!$D$11,0,10*ROW('Sanitation Data'!D6))),CR12="Yes"),OFFSET('Sanitation Data'!$D$11,0,10*ROW('Sanitation Data'!D6)),IF(AND(ISNUMBER(OFFSET('Sanitation Data'!$D$11,0,10*ROW('Sanitation Data'!D6))),CR12="No",ISNUMBER(OFFSET('Sanitation Data'!$D$11,0,10*ROW('Sanitation Data'!D6)))),CONCATENATE("[",ROUND(OFFSET('Sanitation Data'!$D$11,0,10*ROW('Sanitation Data'!D6)),0),"]"),IF(AND(ISNUMBER(OFFSET('Sanitation Data'!$D$11,0,10*ROW('Sanitation Data'!D6))),CR12="",ISNUMBER(OFFSET('Sanitation Data'!$D$11,0,10*ROW('Sanitation Data'!D6)))),OFFSET('Sanitation Data'!$D$11,0,10*ROW('Sanitation Data'!D6)),NA())))</f>
        <v>#N/A</v>
      </c>
      <c r="AD12" s="253" t="e">
        <f ca="true">+IF(AND(ISNUMBER(OFFSET('Sanitation Data'!$D$12,0,10*ROW('Sanitation Data'!D6))),CS12="Yes"),OFFSET('Sanitation Data'!$D$12,0,10*ROW('Sanitation Data'!D6)),IF(AND(ISNUMBER(OFFSET('Sanitation Data'!$D$12,0,10*ROW('Sanitation Data'!D6))),CS12="No",ISNUMBER(OFFSET('Sanitation Data'!$D$12,0,10*ROW('Sanitation Data'!D6)))),CONCATENATE("[",ROUND(OFFSET('Sanitation Data'!$D$12,0,10*ROW('Sanitation Data'!D6)),0),"]"),IF(AND(ISNUMBER(OFFSET('Sanitation Data'!$D$12,0,10*ROW('Sanitation Data'!D6))),CS12="",ISNUMBER(OFFSET('Sanitation Data'!$D$12,0,10*ROW('Sanitation Data'!D6)))),OFFSET('Sanitation Data'!$D$12,0,10*ROW('Sanitation Data'!D6)),NA())))</f>
        <v>#N/A</v>
      </c>
      <c r="AE12" s="253" t="e">
        <f ca="true">+IF(AND(ISNUMBER(OFFSET('Sanitation Data'!$D$13,0,10*ROW('Sanitation Data'!D6))),CT12="Yes"),OFFSET('Sanitation Data'!$D$13,0,10*ROW('Sanitation Data'!D6)),IF(AND(ISNUMBER(OFFSET('Sanitation Data'!$D$13,0,10*ROW('Sanitation Data'!D6))),CT12="No",ISNUMBER(OFFSET('Sanitation Data'!$D$13,0,10*ROW('Sanitation Data'!D6)))),CONCATENATE("[",ROUND(OFFSET('Sanitation Data'!$D$13,0,10*ROW('Sanitation Data'!D6)),0),"]"),IF(AND(ISNUMBER(OFFSET('Sanitation Data'!$D$13,0,10*ROW('Sanitation Data'!D6))),CT12="",ISNUMBER(OFFSET('Sanitation Data'!$D$13,0,10*ROW('Sanitation Data'!D6)))),OFFSET('Sanitation Data'!$D$13,0,10*ROW('Sanitation Data'!D6)),NA())))</f>
        <v>#N/A</v>
      </c>
      <c r="AF12" s="253" t="e">
        <f ca="true">+IF(AND(ISNUMBER(OFFSET('Sanitation Data'!$E$5,0,10*ROW('Sanitation Data'!E6))),CU12="Yes"),100-OFFSET('Sanitation Data'!$E$5,0,10*ROW('Sanitation Data'!E6)),IF(AND(ISNUMBER(OFFSET('Sanitation Data'!$E$5,0,10*ROW('Sanitation Data'!E6))),CU12="No",ISNUMBER(OFFSET('Sanitation Data'!$E$5,0,10*ROW('Sanitation Data'!E6)))),CONCATENATE("[",ROUND(100-OFFSET('Sanitation Data'!$E$5,0,10*ROW('Sanitation Data'!E6)),0),"]"),IF(AND(ISNUMBER(OFFSET('Sanitation Data'!$E$5,0,10*ROW('Sanitation Data'!E6))),CU12="",ISNUMBER(OFFSET('Sanitation Data'!$E$5,0,10*ROW('Sanitation Data'!E6)))),100-OFFSET('Sanitation Data'!$E$5,0,10*ROW('Sanitation Data'!E6)),NA())))</f>
        <v>#N/A</v>
      </c>
      <c r="AG12" s="253" t="e">
        <f ca="true">+IF(AND(ISNUMBER(OFFSET('Sanitation Data'!$E$7,0,10*ROW('Sanitation Data'!E6))),CV12="Yes"),OFFSET('Sanitation Data'!$E$7,0,10*ROW('Sanitation Data'!E6)),IF(AND(ISNUMBER(OFFSET('Sanitation Data'!$E$7,0,10*ROW('Sanitation Data'!E6))),CV12="No",ISNUMBER(OFFSET('Sanitation Data'!$E$7,0,10*ROW('Sanitation Data'!E6)))),CONCATENATE("[",ROUND(OFFSET('Sanitation Data'!$E$7,0,10*ROW('Sanitation Data'!E6)),0),"]"),IF(AND(ISNUMBER(OFFSET('Sanitation Data'!$E$7,0,10*ROW('Sanitation Data'!E6))),CV12="",ISNUMBER(OFFSET('Sanitation Data'!$E$7,0,10*ROW('Sanitation Data'!E6)))),OFFSET('Sanitation Data'!$E$7,0,10*ROW('Sanitation Data'!E6)),NA())))</f>
        <v>#N/A</v>
      </c>
      <c r="AH12" s="253" t="e">
        <f ca="true">+IF(AND(ISNUMBER(OFFSET('Sanitation Data'!$E$11,0,10*ROW('Sanitation Data'!E6))),CW12="Yes"),OFFSET('Sanitation Data'!$E$11,0,10*ROW('Sanitation Data'!E6)),IF(AND(ISNUMBER(OFFSET('Sanitation Data'!$E$11,0,10*ROW('Sanitation Data'!E6))),CW12="No",ISNUMBER(OFFSET('Sanitation Data'!$E$11,0,10*ROW('Sanitation Data'!E6)))),CONCATENATE("[",ROUND(OFFSET('Sanitation Data'!$E$11,0,10*ROW('Sanitation Data'!E6)),0),"]"),IF(AND(ISNUMBER(OFFSET('Sanitation Data'!$E$11,0,10*ROW('Sanitation Data'!E6))),CW12="",ISNUMBER(OFFSET('Sanitation Data'!$E$11,0,10*ROW('Sanitation Data'!E6)))),OFFSET('Sanitation Data'!$E$11,0,10*ROW('Sanitation Data'!E6)),NA())))</f>
        <v>#N/A</v>
      </c>
      <c r="AI12" s="253" t="e">
        <f ca="true">+IF(AND(ISNUMBER(OFFSET('Sanitation Data'!$E$12,0,10*ROW('Sanitation Data'!E6))),CX12="Yes"),OFFSET('Sanitation Data'!$E$12,0,10*ROW('Sanitation Data'!E6)),IF(AND(ISNUMBER(OFFSET('Sanitation Data'!$E$12,0,10*ROW('Sanitation Data'!E6))),CX12="No",ISNUMBER(OFFSET('Sanitation Data'!$E$12,0,10*ROW('Sanitation Data'!E6)))),CONCATENATE("[",ROUND(OFFSET('Sanitation Data'!$E$12,0,10*ROW('Sanitation Data'!E6)),0),"]"),IF(AND(ISNUMBER(OFFSET('Sanitation Data'!$E$12,0,10*ROW('Sanitation Data'!E6))),CX12="",ISNUMBER(OFFSET('Sanitation Data'!$E$12,0,10*ROW('Sanitation Data'!E6)))),OFFSET('Sanitation Data'!$E$12,0,10*ROW('Sanitation Data'!E6)),NA())))</f>
        <v>#N/A</v>
      </c>
      <c r="AJ12" s="253" t="e">
        <f ca="true">+IF(AND(ISNUMBER(OFFSET('Sanitation Data'!$E$13,0,10*ROW('Sanitation Data'!E6))),CY12="Yes"),OFFSET('Sanitation Data'!$E$13,0,10*ROW('Sanitation Data'!E6)),IF(AND(ISNUMBER(OFFSET('Sanitation Data'!$E$13,0,10*ROW('Sanitation Data'!E6))),CY12="No",ISNUMBER(OFFSET('Sanitation Data'!$E$13,0,10*ROW('Sanitation Data'!E6)))),CONCATENATE("[",ROUND(OFFSET('Sanitation Data'!$E$13,0,10*ROW('Sanitation Data'!E6)),0),"]"),IF(AND(ISNUMBER(OFFSET('Sanitation Data'!$E$13,0,10*ROW('Sanitation Data'!E6))),CY12="",ISNUMBER(OFFSET('Sanitation Data'!$E$13,0,10*ROW('Sanitation Data'!E6)))),OFFSET('Sanitation Data'!$E$13,0,10*ROW('Sanitation Data'!E6)),NA())))</f>
        <v>#N/A</v>
      </c>
      <c r="AK12" s="253" t="e">
        <f ca="true">+IF(AND(ISNUMBER(OFFSET('Sanitation Data'!$F$5,0,10*ROW('Sanitation Data'!F6))),CZ12="Yes"),100-OFFSET('Sanitation Data'!$F$5,0,10*ROW('Sanitation Data'!F6)),IF(AND(ISNUMBER(OFFSET('Sanitation Data'!$F$5,0,10*ROW('Sanitation Data'!F6))),CZ12="No",ISNUMBER(OFFSET('Sanitation Data'!$F$5,0,10*ROW('Sanitation Data'!F6)))),CONCATENATE("[",ROUND(100-OFFSET('Sanitation Data'!$F$5,0,10*ROW('Sanitation Data'!F6)),0),"]"),IF(AND(ISNUMBER(OFFSET('Sanitation Data'!$F$5,0,10*ROW('Sanitation Data'!F6))),CZ12="",ISNUMBER(OFFSET('Sanitation Data'!$F$5,0,10*ROW('Sanitation Data'!F6)))),100-OFFSET('Sanitation Data'!$F$5,0,10*ROW('Sanitation Data'!F6)),NA())))</f>
        <v>#N/A</v>
      </c>
      <c r="AL12" s="253" t="e">
        <f ca="true">+IF(AND(ISNUMBER(OFFSET('Sanitation Data'!$F$7,0,10*ROW('Sanitation Data'!F6))),DA12="Yes"),OFFSET('Sanitation Data'!$F$7,0,10*ROW('Sanitation Data'!F6)),IF(AND(ISNUMBER(OFFSET('Sanitation Data'!$F$7,0,10*ROW('Sanitation Data'!F6))),DA12="No",ISNUMBER(OFFSET('Sanitation Data'!$F$7,0,10*ROW('Sanitation Data'!F6)))),CONCATENATE("[",ROUND(OFFSET('Sanitation Data'!$F$7,0,10*ROW('Sanitation Data'!F6)),0),"]"),IF(AND(ISNUMBER(OFFSET('Sanitation Data'!$F$7,0,10*ROW('Sanitation Data'!F6))),DA12="",ISNUMBER(OFFSET('Sanitation Data'!$F$7,0,10*ROW('Sanitation Data'!F6)))),OFFSET('Sanitation Data'!$F$7,0,10*ROW('Sanitation Data'!F6)),NA())))</f>
        <v>#N/A</v>
      </c>
      <c r="AM12" s="253" t="e">
        <f ca="true">+IF(AND(ISNUMBER(OFFSET('Sanitation Data'!$F$11,0,10*ROW('Sanitation Data'!F6))),DB12="Yes"),OFFSET('Sanitation Data'!$F$11,0,10*ROW('Sanitation Data'!F6)),IF(AND(ISNUMBER(OFFSET('Sanitation Data'!$F$11,0,10*ROW('Sanitation Data'!F6))),DB12="No",ISNUMBER(OFFSET('Sanitation Data'!$F$11,0,10*ROW('Sanitation Data'!F6)))),CONCATENATE("[",ROUND(OFFSET('Sanitation Data'!$F$11,0,10*ROW('Sanitation Data'!F6)),0),"]"),IF(AND(ISNUMBER(OFFSET('Sanitation Data'!$F$11,0,10*ROW('Sanitation Data'!F6))),DB12="",ISNUMBER(OFFSET('Sanitation Data'!$F$11,0,10*ROW('Sanitation Data'!F6)))),OFFSET('Sanitation Data'!$F$11,0,10*ROW('Sanitation Data'!F6)),NA())))</f>
        <v>#N/A</v>
      </c>
      <c r="AN12" s="253" t="e">
        <f ca="true">+IF(AND(ISNUMBER(OFFSET('Sanitation Data'!$F$12,0,10*ROW('Sanitation Data'!F6))),DC12="Yes"),OFFSET('Sanitation Data'!$F$12,0,10*ROW('Sanitation Data'!F6)),IF(AND(ISNUMBER(OFFSET('Sanitation Data'!$F$12,0,10*ROW('Sanitation Data'!F6))),DC12="No",ISNUMBER(OFFSET('Sanitation Data'!$F$12,0,10*ROW('Sanitation Data'!F6)))),CONCATENATE("[",ROUND(OFFSET('Sanitation Data'!$F$12,0,10*ROW('Sanitation Data'!F6)),0),"]"),IF(AND(ISNUMBER(OFFSET('Sanitation Data'!$F$12,0,10*ROW('Sanitation Data'!F6))),DC12="",ISNUMBER(OFFSET('Sanitation Data'!$F$12,0,10*ROW('Sanitation Data'!F6)))),OFFSET('Sanitation Data'!$F$12,0,10*ROW('Sanitation Data'!F6)),NA())))</f>
        <v>#N/A</v>
      </c>
      <c r="AO12" s="253" t="e">
        <f ca="true">+IF(AND(ISNUMBER(OFFSET('Sanitation Data'!$F$13,0,10*ROW('Sanitation Data'!F6))),DD12="Yes"),OFFSET('Sanitation Data'!$F$13,0,10*ROW('Sanitation Data'!F6)),IF(AND(ISNUMBER(OFFSET('Sanitation Data'!$F$13,0,10*ROW('Sanitation Data'!F6))),DD12="No",ISNUMBER(OFFSET('Sanitation Data'!$F$13,0,10*ROW('Sanitation Data'!F6)))),CONCATENATE("[",ROUND(OFFSET('Sanitation Data'!$F$13,0,10*ROW('Sanitation Data'!F6)),0),"]"),IF(AND(ISNUMBER(OFFSET('Sanitation Data'!$F$13,0,10*ROW('Sanitation Data'!F6))),DD12="",ISNUMBER(OFFSET('Sanitation Data'!$F$13,0,10*ROW('Sanitation Data'!F6)))),OFFSET('Sanitation Data'!$F$13,0,10*ROW('Sanitation Data'!F6)),NA())))</f>
        <v>#N/A</v>
      </c>
      <c r="AP12" s="253" t="str">
        <f ca="true">+IF(AND(ISNUMBER(OFFSET('Sanitation Data'!$G$5,0,10*ROW('Sanitation Data'!G6))),DE12="Yes"),100-OFFSET('Sanitation Data'!$G$5,0,10*ROW('Sanitation Data'!G6)),IF(AND(ISNUMBER(OFFSET('Sanitation Data'!$G$5,0,10*ROW('Sanitation Data'!G6))),DE12="No",ISNUMBER(OFFSET('Sanitation Data'!$G$5,0,10*ROW('Sanitation Data'!G6)))),CONCATENATE("[",ROUND(100-OFFSET('Sanitation Data'!$G$5,0,10*ROW('Sanitation Data'!G6)),0),"]"),IF(AND(ISNUMBER(OFFSET('Sanitation Data'!$G$5,0,10*ROW('Sanitation Data'!G6))),DE12="",ISNUMBER(OFFSET('Sanitation Data'!$G$5,0,10*ROW('Sanitation Data'!G6)))),100-OFFSET('Sanitation Data'!$G$5,0,10*ROW('Sanitation Data'!G6)),NA())))</f>
        <v>[100]</v>
      </c>
      <c r="AQ12" s="253" t="str">
        <f ca="true">+IF(AND(ISNUMBER(OFFSET('Sanitation Data'!$G$7,0,10*ROW('Sanitation Data'!G6))),DF12="Yes"),OFFSET('Sanitation Data'!$G$7,0,10*ROW('Sanitation Data'!G6)),IF(AND(ISNUMBER(OFFSET('Sanitation Data'!$G$7,0,10*ROW('Sanitation Data'!G6))),DF12="No",ISNUMBER(OFFSET('Sanitation Data'!$G$7,0,10*ROW('Sanitation Data'!G6)))),CONCATENATE("[",ROUND(OFFSET('Sanitation Data'!$G$7,0,10*ROW('Sanitation Data'!G6)),0),"]"),IF(AND(ISNUMBER(OFFSET('Sanitation Data'!$G$7,0,10*ROW('Sanitation Data'!G6))),DF12="",ISNUMBER(OFFSET('Sanitation Data'!$G$7,0,10*ROW('Sanitation Data'!G6)))),OFFSET('Sanitation Data'!$G$7,0,10*ROW('Sanitation Data'!G6)),NA())))</f>
        <v>[91]</v>
      </c>
      <c r="AR12" s="253" t="e">
        <f ca="true">+IF(AND(ISNUMBER(OFFSET('Sanitation Data'!$G$11,0,10*ROW('Sanitation Data'!G6))),DG12="Yes"),OFFSET('Sanitation Data'!$G$11,0,10*ROW('Sanitation Data'!G6)),IF(AND(ISNUMBER(OFFSET('Sanitation Data'!$G$11,0,10*ROW('Sanitation Data'!G6))),DG12="No",ISNUMBER(OFFSET('Sanitation Data'!$G$11,0,10*ROW('Sanitation Data'!G6)))),CONCATENATE("[",ROUND(OFFSET('Sanitation Data'!$G$11,0,10*ROW('Sanitation Data'!G6)),0),"]"),IF(AND(ISNUMBER(OFFSET('Sanitation Data'!$G$11,0,10*ROW('Sanitation Data'!G6))),DG12="",ISNUMBER(OFFSET('Sanitation Data'!$G$11,0,10*ROW('Sanitation Data'!G6)))),OFFSET('Sanitation Data'!$G$11,0,10*ROW('Sanitation Data'!G6)),NA())))</f>
        <v>#N/A</v>
      </c>
      <c r="AS12" s="253" t="e">
        <f ca="true">+IF(AND(ISNUMBER(OFFSET('Sanitation Data'!$G$12,0,10*ROW('Sanitation Data'!G6))),DH12="Yes"),OFFSET('Sanitation Data'!$G$12,0,10*ROW('Sanitation Data'!G6)),IF(AND(ISNUMBER(OFFSET('Sanitation Data'!$G$12,0,10*ROW('Sanitation Data'!G6))),DH12="No",ISNUMBER(OFFSET('Sanitation Data'!$G$12,0,10*ROW('Sanitation Data'!G6)))),CONCATENATE("[",ROUND(OFFSET('Sanitation Data'!$G$12,0,10*ROW('Sanitation Data'!G6)),0),"]"),IF(AND(ISNUMBER(OFFSET('Sanitation Data'!$G$12,0,10*ROW('Sanitation Data'!G6))),DH12="",ISNUMBER(OFFSET('Sanitation Data'!$G$12,0,10*ROW('Sanitation Data'!G6)))),OFFSET('Sanitation Data'!$G$12,0,10*ROW('Sanitation Data'!G6)),NA())))</f>
        <v>#N/A</v>
      </c>
      <c r="AT12" s="253" t="e">
        <f ca="true">+IF(AND(ISNUMBER(OFFSET('Sanitation Data'!$G$13,0,10*ROW('Sanitation Data'!G6))),DI12="Yes"),OFFSET('Sanitation Data'!$G$13,0,10*ROW('Sanitation Data'!G6)),IF(AND(ISNUMBER(OFFSET('Sanitation Data'!$G$13,0,10*ROW('Sanitation Data'!G6))),DI12="No",ISNUMBER(OFFSET('Sanitation Data'!$G$13,0,10*ROW('Sanitation Data'!G6)))),CONCATENATE("[",ROUND(OFFSET('Sanitation Data'!$G$13,0,10*ROW('Sanitation Data'!G6)),0),"]"),IF(AND(ISNUMBER(OFFSET('Sanitation Data'!$G$13,0,10*ROW('Sanitation Data'!G6))),DI12="",ISNUMBER(OFFSET('Sanitation Data'!$G$13,0,10*ROW('Sanitation Data'!G6)))),OFFSET('Sanitation Data'!$G$13,0,10*ROW('Sanitation Data'!G6)),NA())))</f>
        <v>#N/A</v>
      </c>
      <c r="AU12" s="253" t="str">
        <f ca="true">+IF(AND(ISNUMBER(OFFSET('Sanitation Data'!$H$5,0,10*ROW('Sanitation Data'!H6))),DJ12="Yes"),100-OFFSET('Sanitation Data'!$H$5,0,10*ROW('Sanitation Data'!H6)),IF(AND(ISNUMBER(OFFSET('Sanitation Data'!$H$5,0,10*ROW('Sanitation Data'!H6))),DJ12="No",ISNUMBER(OFFSET('Sanitation Data'!$H$5,0,10*ROW('Sanitation Data'!H6)))),CONCATENATE("[",ROUND(100-OFFSET('Sanitation Data'!$H$5,0,10*ROW('Sanitation Data'!H6)),0),"]"),IF(AND(ISNUMBER(OFFSET('Sanitation Data'!$H$5,0,10*ROW('Sanitation Data'!H6))),DJ12="",ISNUMBER(OFFSET('Sanitation Data'!$H$5,0,10*ROW('Sanitation Data'!H6)))),100-OFFSET('Sanitation Data'!$H$5,0,10*ROW('Sanitation Data'!H6)),NA())))</f>
        <v>[99]</v>
      </c>
      <c r="AV12" s="253" t="str">
        <f ca="true">+IF(AND(ISNUMBER(OFFSET('Sanitation Data'!$H$7,0,10*ROW('Sanitation Data'!H6))),DK12="Yes"),OFFSET('Sanitation Data'!$H$7,0,10*ROW('Sanitation Data'!H6)),IF(AND(ISNUMBER(OFFSET('Sanitation Data'!$H$7,0,10*ROW('Sanitation Data'!H6))),DK12="No",ISNUMBER(OFFSET('Sanitation Data'!$H$7,0,10*ROW('Sanitation Data'!H6)))),CONCATENATE("[",ROUND(OFFSET('Sanitation Data'!$H$7,0,10*ROW('Sanitation Data'!H6)),0),"]"),IF(AND(ISNUMBER(OFFSET('Sanitation Data'!$H$7,0,10*ROW('Sanitation Data'!H6))),DK12="",ISNUMBER(OFFSET('Sanitation Data'!$H$7,0,10*ROW('Sanitation Data'!H6)))),OFFSET('Sanitation Data'!$H$7,0,10*ROW('Sanitation Data'!H6)),NA())))</f>
        <v>[88]</v>
      </c>
      <c r="AW12" s="253" t="e">
        <f ca="true">+IF(AND(ISNUMBER(OFFSET('Sanitation Data'!$H$11,0,10*ROW('Sanitation Data'!H6))),DL12="Yes"),OFFSET('Sanitation Data'!$H$11,0,10*ROW('Sanitation Data'!H6)),IF(AND(ISNUMBER(OFFSET('Sanitation Data'!$H$11,0,10*ROW('Sanitation Data'!H6))),DL12="No",ISNUMBER(OFFSET('Sanitation Data'!$H$11,0,10*ROW('Sanitation Data'!H6)))),CONCATENATE("[",ROUND(OFFSET('Sanitation Data'!$H$11,0,10*ROW('Sanitation Data'!H6)),0),"]"),IF(AND(ISNUMBER(OFFSET('Sanitation Data'!$H$11,0,10*ROW('Sanitation Data'!H6))),DL12="",ISNUMBER(OFFSET('Sanitation Data'!$H$11,0,10*ROW('Sanitation Data'!H6)))),OFFSET('Sanitation Data'!$H$11,0,10*ROW('Sanitation Data'!H6)),NA())))</f>
        <v>#N/A</v>
      </c>
      <c r="AX12" s="253" t="e">
        <f ca="true">+IF(AND(ISNUMBER(OFFSET('Sanitation Data'!$H$12,0,10*ROW('Sanitation Data'!H6))),DM12="Yes"),OFFSET('Sanitation Data'!$H$12,0,10*ROW('Sanitation Data'!H6)),IF(AND(ISNUMBER(OFFSET('Sanitation Data'!$H$12,0,10*ROW('Sanitation Data'!H6))),DM12="No",ISNUMBER(OFFSET('Sanitation Data'!$H$12,0,10*ROW('Sanitation Data'!H6)))),CONCATENATE("[",ROUND(OFFSET('Sanitation Data'!$H$12,0,10*ROW('Sanitation Data'!H6)),0),"]"),IF(AND(ISNUMBER(OFFSET('Sanitation Data'!$H$12,0,10*ROW('Sanitation Data'!H6))),DM12="",ISNUMBER(OFFSET('Sanitation Data'!$H$12,0,10*ROW('Sanitation Data'!H6)))),OFFSET('Sanitation Data'!$H$12,0,10*ROW('Sanitation Data'!H6)),NA())))</f>
        <v>#N/A</v>
      </c>
      <c r="AY12" s="253" t="e">
        <f ca="true">+IF(AND(ISNUMBER(OFFSET('Sanitation Data'!$H$13,0,10*ROW('Sanitation Data'!H6))),DN12="Yes"),OFFSET('Sanitation Data'!$H$13,0,10*ROW('Sanitation Data'!H6)),IF(AND(ISNUMBER(OFFSET('Sanitation Data'!$H$13,0,10*ROW('Sanitation Data'!H6))),DN12="No",ISNUMBER(OFFSET('Sanitation Data'!$H$13,0,10*ROW('Sanitation Data'!H6)))),CONCATENATE("[",ROUND(OFFSET('Sanitation Data'!$H$13,0,10*ROW('Sanitation Data'!H6)),0),"]"),IF(AND(ISNUMBER(OFFSET('Sanitation Data'!$H$13,0,10*ROW('Sanitation Data'!H6))),DN12="",ISNUMBER(OFFSET('Sanitation Data'!$H$13,0,10*ROW('Sanitation Data'!H6)))),OFFSET('Sanitation Data'!$H$13,0,10*ROW('Sanitation Data'!H6)),NA())))</f>
        <v>#N/A</v>
      </c>
      <c r="AZ12" s="254" t="e">
        <f ca="true">+IF(AND(ISNUMBER(OFFSET('Hygiene Data'!$C$6,0,10*ROW('Hygiene Data'!C6))),DO12="Yes"),OFFSET('Hygiene Data'!$C$6,0,10*ROW('Hygiene Data'!C6)),IF(AND(ISNUMBER(OFFSET('Hygiene Data'!$C$6,0,10*ROW('Hygiene Data'!C6))),DO12="No",ISNUMBER(OFFSET('Hygiene Data'!$C$6,0,10*ROW('Hygiene Data'!C6)))),CONCATENATE("[",ROUND(OFFSET('Hygiene Data'!$C$6,0,10*ROW('Hygiene Data'!C6)),0),"]"),IF(AND(ISNUMBER(OFFSET('Hygiene Data'!$C$6,0,10*ROW('Hygiene Data'!C6))),DO12="",ISNUMBER(OFFSET('Hygiene Data'!$C$6,0,10*ROW('Hygiene Data'!C6)))),OFFSET('Hygiene Data'!$C$6,0,10*ROW('Hygiene Data'!C6)),NA())))</f>
        <v>#N/A</v>
      </c>
      <c r="BA12" s="254" t="e">
        <f ca="true">+IF(AND(ISNUMBER(OFFSET('Hygiene Data'!$C$8,0,10*ROW('Hygiene Data'!C6))),DP12="Yes"),OFFSET('Hygiene Data'!$C$8,0,10*ROW('Hygiene Data'!C6)),IF(AND(ISNUMBER(OFFSET('Hygiene Data'!$C$8,0,10*ROW('Hygiene Data'!C6))),DP12="No",ISNUMBER(OFFSET('Hygiene Data'!$C$8,0,10*ROW('Hygiene Data'!C6)))),CONCATENATE("[",ROUND(OFFSET('Hygiene Data'!$C$8,0,10*ROW('Hygiene Data'!C6)),0),"]"),IF(AND(ISNUMBER(OFFSET('Hygiene Data'!$C$8,0,10*ROW('Hygiene Data'!C6))),DP12="",ISNUMBER(OFFSET('Hygiene Data'!$C$8,0,10*ROW('Hygiene Data'!C6)))),OFFSET('Hygiene Data'!$C$8,0,10*ROW('Hygiene Data'!C6)),NA())))</f>
        <v>#N/A</v>
      </c>
      <c r="BB12" s="254" t="str">
        <f ca="true">+IF(AND(ISNUMBER(OFFSET('Hygiene Data'!$C$10,0,10*ROW('Hygiene Data'!C6))),DQ12="Yes"),OFFSET('Hygiene Data'!$C$10,0,10*ROW('Hygiene Data'!C6)),IF(AND(ISNUMBER(OFFSET('Hygiene Data'!$C$10,0,10*ROW('Hygiene Data'!C6))),DQ12="No",ISNUMBER(OFFSET('Hygiene Data'!$C$10,0,10*ROW('Hygiene Data'!C6)))),CONCATENATE("[",ROUND(OFFSET('Hygiene Data'!$C$10,0,10*ROW('Hygiene Data'!C6)),0),"]"),IF(AND(ISNUMBER(OFFSET('Hygiene Data'!$C$10,0,10*ROW('Hygiene Data'!C6))),DQ12="",ISNUMBER(OFFSET('Hygiene Data'!$C$10,0,10*ROW('Hygiene Data'!C6)))),OFFSET('Hygiene Data'!$C$10,0,10*ROW('Hygiene Data'!C6)),NA())))</f>
        <v>[55]</v>
      </c>
      <c r="BC12" s="254" t="e">
        <f ca="true">+IF(AND(ISNUMBER(OFFSET('Hygiene Data'!$D$6,0,10*ROW('Hygiene Data'!D6))),DR12="Yes"),OFFSET('Hygiene Data'!$D$6,0,10*ROW('Hygiene Data'!D6)),IF(AND(ISNUMBER(OFFSET('Hygiene Data'!$D$6,0,10*ROW('Hygiene Data'!D6))),DR12="No",ISNUMBER(OFFSET('Hygiene Data'!$D$6,0,10*ROW('Hygiene Data'!D6)))),CONCATENATE("[",ROUND(OFFSET('Hygiene Data'!$D$6,0,10*ROW('Hygiene Data'!D6)),0),"]"),IF(AND(ISNUMBER(OFFSET('Hygiene Data'!$D$6,0,10*ROW('Hygiene Data'!D6))),DR12="",ISNUMBER(OFFSET('Hygiene Data'!$D$6,0,10*ROW('Hygiene Data'!D6)))),OFFSET('Hygiene Data'!$D$6,0,10*ROW('Hygiene Data'!D6)),NA())))</f>
        <v>#N/A</v>
      </c>
      <c r="BD12" s="254" t="e">
        <f ca="true">+IF(AND(ISNUMBER(OFFSET('Hygiene Data'!$D$8,0,10*ROW('Hygiene Data'!D6))),DS12="Yes"),OFFSET('Hygiene Data'!$D$8,0,10*ROW('Hygiene Data'!D6)),IF(AND(ISNUMBER(OFFSET('Hygiene Data'!$D$8,0,10*ROW('Hygiene Data'!D6))),DS12="No",ISNUMBER(OFFSET('Hygiene Data'!$D$8,0,10*ROW('Hygiene Data'!D6)))),CONCATENATE("[",ROUND(OFFSET('Hygiene Data'!$D$8,0,10*ROW('Hygiene Data'!D6)),0),"]"),IF(AND(ISNUMBER(OFFSET('Hygiene Data'!$D$8,0,10*ROW('Hygiene Data'!D6))),DS12="",ISNUMBER(OFFSET('Hygiene Data'!$D$8,0,10*ROW('Hygiene Data'!D6)))),OFFSET('Hygiene Data'!$D$8,0,10*ROW('Hygiene Data'!D6)),NA())))</f>
        <v>#N/A</v>
      </c>
      <c r="BE12" s="254" t="e">
        <f ca="true">+IF(AND(ISNUMBER(OFFSET('Hygiene Data'!$D$10,0,10*ROW('Hygiene Data'!D6))),DT12="Yes"),OFFSET('Hygiene Data'!$D$10,0,10*ROW('Hygiene Data'!D6)),IF(AND(ISNUMBER(OFFSET('Hygiene Data'!$D$10,0,10*ROW('Hygiene Data'!D6))),DT12="No",ISNUMBER(OFFSET('Hygiene Data'!$D$10,0,10*ROW('Hygiene Data'!D6)))),CONCATENATE("[",ROUND(OFFSET('Hygiene Data'!$D$10,0,10*ROW('Hygiene Data'!D6)),0),"]"),IF(AND(ISNUMBER(OFFSET('Hygiene Data'!$D$10,0,10*ROW('Hygiene Data'!D6))),DT12="",ISNUMBER(OFFSET('Hygiene Data'!$D$10,0,10*ROW('Hygiene Data'!D6)))),OFFSET('Hygiene Data'!$D$10,0,10*ROW('Hygiene Data'!D6)),NA())))</f>
        <v>#N/A</v>
      </c>
      <c r="BF12" s="254" t="e">
        <f ca="true">+IF(AND(ISNUMBER(OFFSET('Hygiene Data'!$E$6,0,10*ROW('Hygiene Data'!E6))),DU12="Yes"),OFFSET('Hygiene Data'!$E$6,0,10*ROW('Hygiene Data'!E6)),IF(AND(ISNUMBER(OFFSET('Hygiene Data'!$E$6,0,10*ROW('Hygiene Data'!E6))),DU12="No",ISNUMBER(OFFSET('Hygiene Data'!$E$6,0,10*ROW('Hygiene Data'!E6)))),CONCATENATE("[",ROUND(OFFSET('Hygiene Data'!$E$6,0,10*ROW('Hygiene Data'!E6)),0),"]"),IF(AND(ISNUMBER(OFFSET('Hygiene Data'!$E$6,0,10*ROW('Hygiene Data'!E6))),DU12="",ISNUMBER(OFFSET('Hygiene Data'!$E$6,0,10*ROW('Hygiene Data'!E6)))),OFFSET('Hygiene Data'!$E$6,0,10*ROW('Hygiene Data'!E6)),NA())))</f>
        <v>#N/A</v>
      </c>
      <c r="BG12" s="254" t="e">
        <f ca="true">+IF(AND(ISNUMBER(OFFSET('Hygiene Data'!$E$8,0,10*ROW('Hygiene Data'!E6))),DV12="Yes"),OFFSET('Hygiene Data'!$E$8,0,10*ROW('Hygiene Data'!E6)),IF(AND(ISNUMBER(OFFSET('Hygiene Data'!$E$8,0,10*ROW('Hygiene Data'!E6))),DV12="No",ISNUMBER(OFFSET('Hygiene Data'!$E$8,0,10*ROW('Hygiene Data'!E6)))),CONCATENATE("[",ROUND(OFFSET('Hygiene Data'!$E$8,0,10*ROW('Hygiene Data'!E6)),0),"]"),IF(AND(ISNUMBER(OFFSET('Hygiene Data'!$E$8,0,10*ROW('Hygiene Data'!E6))),DV12="",ISNUMBER(OFFSET('Hygiene Data'!$E$8,0,10*ROW('Hygiene Data'!E6)))),OFFSET('Hygiene Data'!$E$8,0,10*ROW('Hygiene Data'!E6)),NA())))</f>
        <v>#N/A</v>
      </c>
      <c r="BH12" s="254" t="e">
        <f ca="true">+IF(AND(ISNUMBER(OFFSET('Hygiene Data'!$E$10,0,10*ROW('Hygiene Data'!E6))),DW12="Yes"),OFFSET('Hygiene Data'!$E$10,0,10*ROW('Hygiene Data'!E6)),IF(AND(ISNUMBER(OFFSET('Hygiene Data'!$E$10,0,10*ROW('Hygiene Data'!E6))),DW12="No",ISNUMBER(OFFSET('Hygiene Data'!$E$10,0,10*ROW('Hygiene Data'!E6)))),CONCATENATE("[",ROUND(OFFSET('Hygiene Data'!$E$10,0,10*ROW('Hygiene Data'!E6)),0),"]"),IF(AND(ISNUMBER(OFFSET('Hygiene Data'!$E$10,0,10*ROW('Hygiene Data'!E6))),DW12="",ISNUMBER(OFFSET('Hygiene Data'!$E$10,0,10*ROW('Hygiene Data'!E6)))),OFFSET('Hygiene Data'!$E$10,0,10*ROW('Hygiene Data'!E6)),NA())))</f>
        <v>#N/A</v>
      </c>
      <c r="BI12" s="254" t="e">
        <f ca="true">+IF(AND(ISNUMBER(OFFSET('Hygiene Data'!$F$6,0,10*ROW('Hygiene Data'!F6))),DX12="Yes"),OFFSET('Hygiene Data'!$F$6,0,10*ROW('Hygiene Data'!F6)),IF(AND(ISNUMBER(OFFSET('Hygiene Data'!$F$6,0,10*ROW('Hygiene Data'!F6))),DX12="No",ISNUMBER(OFFSET('Hygiene Data'!$F$6,0,10*ROW('Hygiene Data'!F6)))),CONCATENATE("[",ROUND(OFFSET('Hygiene Data'!$F$6,0,10*ROW('Hygiene Data'!F6)),0),"]"),IF(AND(ISNUMBER(OFFSET('Hygiene Data'!$F$6,0,10*ROW('Hygiene Data'!F6))),DX12="",ISNUMBER(OFFSET('Hygiene Data'!$F$6,0,10*ROW('Hygiene Data'!F6)))),OFFSET('Hygiene Data'!$F$6,0,10*ROW('Hygiene Data'!F6)),NA())))</f>
        <v>#N/A</v>
      </c>
      <c r="BJ12" s="254" t="e">
        <f ca="true">+IF(AND(ISNUMBER(OFFSET('Hygiene Data'!$F$8,0,10*ROW('Hygiene Data'!F6))),DY12="Yes"),OFFSET('Hygiene Data'!$F$8,0,10*ROW('Hygiene Data'!F6)),IF(AND(ISNUMBER(OFFSET('Hygiene Data'!$F$8,0,10*ROW('Hygiene Data'!F6))),DY12="No",ISNUMBER(OFFSET('Hygiene Data'!$F$8,0,10*ROW('Hygiene Data'!F6)))),CONCATENATE("[",ROUND(OFFSET('Hygiene Data'!$F$8,0,10*ROW('Hygiene Data'!F6)),0),"]"),IF(AND(ISNUMBER(OFFSET('Hygiene Data'!$F$8,0,10*ROW('Hygiene Data'!F6))),DY12="",ISNUMBER(OFFSET('Hygiene Data'!$F$8,0,10*ROW('Hygiene Data'!F6)))),OFFSET('Hygiene Data'!$F$8,0,10*ROW('Hygiene Data'!F6)),NA())))</f>
        <v>#N/A</v>
      </c>
      <c r="BK12" s="254" t="e">
        <f ca="true">+IF(AND(ISNUMBER(OFFSET('Hygiene Data'!$F$10,0,10*ROW('Hygiene Data'!F6))),DZ12="Yes"),OFFSET('Hygiene Data'!$F$10,0,10*ROW('Hygiene Data'!F6)),IF(AND(ISNUMBER(OFFSET('Hygiene Data'!$F$10,0,10*ROW('Hygiene Data'!F6))),DZ12="No",ISNUMBER(OFFSET('Hygiene Data'!$F$10,0,10*ROW('Hygiene Data'!F6)))),CONCATENATE("[",ROUND(OFFSET('Hygiene Data'!$F$10,0,10*ROW('Hygiene Data'!F6)),0),"]"),IF(AND(ISNUMBER(OFFSET('Hygiene Data'!$F$10,0,10*ROW('Hygiene Data'!F6))),DZ12="",ISNUMBER(OFFSET('Hygiene Data'!$F$10,0,10*ROW('Hygiene Data'!F6)))),OFFSET('Hygiene Data'!$F$10,0,10*ROW('Hygiene Data'!F6)),NA())))</f>
        <v>#N/A</v>
      </c>
      <c r="BL12" s="254" t="e">
        <f ca="true">+IF(AND(ISNUMBER(OFFSET('Hygiene Data'!$G$6,0,10*ROW('Hygiene Data'!G6))),EA12="Yes"),OFFSET('Hygiene Data'!$G$6,0,10*ROW('Hygiene Data'!G6)),IF(AND(ISNUMBER(OFFSET('Hygiene Data'!$G$6,0,10*ROW('Hygiene Data'!G6))),EA12="No",ISNUMBER(OFFSET('Hygiene Data'!$G$6,0,10*ROW('Hygiene Data'!G6)))),CONCATENATE("[",ROUND(OFFSET('Hygiene Data'!$G$6,0,10*ROW('Hygiene Data'!G6)),0),"]"),IF(AND(ISNUMBER(OFFSET('Hygiene Data'!$G$6,0,10*ROW('Hygiene Data'!G6))),EA12="",ISNUMBER(OFFSET('Hygiene Data'!$G$6,0,10*ROW('Hygiene Data'!G6)))),OFFSET('Hygiene Data'!$G$6,0,10*ROW('Hygiene Data'!G6)),NA())))</f>
        <v>#N/A</v>
      </c>
      <c r="BM12" s="254" t="e">
        <f ca="true">+IF(AND(ISNUMBER(OFFSET('Hygiene Data'!$G$8,0,10*ROW('Hygiene Data'!G6))),EB12="Yes"),OFFSET('Hygiene Data'!$G$8,0,10*ROW('Hygiene Data'!G6)),IF(AND(ISNUMBER(OFFSET('Hygiene Data'!$G$8,0,10*ROW('Hygiene Data'!G6))),EB12="No",ISNUMBER(OFFSET('Hygiene Data'!$G$8,0,10*ROW('Hygiene Data'!G6)))),CONCATENATE("[",ROUND(OFFSET('Hygiene Data'!$G$8,0,10*ROW('Hygiene Data'!G6)),0),"]"),IF(AND(ISNUMBER(OFFSET('Hygiene Data'!$G$8,0,10*ROW('Hygiene Data'!G6))),EB12="",ISNUMBER(OFFSET('Hygiene Data'!$G$8,0,10*ROW('Hygiene Data'!G6)))),OFFSET('Hygiene Data'!$G$8,0,10*ROW('Hygiene Data'!G6)),NA())))</f>
        <v>#N/A</v>
      </c>
      <c r="BN12" s="254" t="e">
        <f ca="true">+IF(AND(ISNUMBER(OFFSET('Hygiene Data'!$G$10,0,10*ROW('Hygiene Data'!G6))),EC12="Yes"),OFFSET('Hygiene Data'!$G$10,0,10*ROW('Hygiene Data'!G6)),IF(AND(ISNUMBER(OFFSET('Hygiene Data'!$G$10,0,10*ROW('Hygiene Data'!G6))),EC12="No",ISNUMBER(OFFSET('Hygiene Data'!$G$10,0,10*ROW('Hygiene Data'!G6)))),CONCATENATE("[",ROUND(OFFSET('Hygiene Data'!$G$10,0,10*ROW('Hygiene Data'!G6)),0),"]"),IF(AND(ISNUMBER(OFFSET('Hygiene Data'!$G$10,0,10*ROW('Hygiene Data'!G6))),EC12="",ISNUMBER(OFFSET('Hygiene Data'!$G$10,0,10*ROW('Hygiene Data'!G6)))),OFFSET('Hygiene Data'!$G$10,0,10*ROW('Hygiene Data'!G6)),NA())))</f>
        <v>#N/A</v>
      </c>
      <c r="BO12" s="254" t="e">
        <f ca="true">+IF(AND(ISNUMBER(OFFSET('Hygiene Data'!$H$6,0,10*ROW('Hygiene Data'!H6))),ED12="Yes"),OFFSET('Hygiene Data'!$H$6,0,10*ROW('Hygiene Data'!H6)),IF(AND(ISNUMBER(OFFSET('Hygiene Data'!$H$6,0,10*ROW('Hygiene Data'!H6))),ED12="No",ISNUMBER(OFFSET('Hygiene Data'!$H$6,0,10*ROW('Hygiene Data'!H6)))),CONCATENATE("[",ROUND(OFFSET('Hygiene Data'!$H$6,0,10*ROW('Hygiene Data'!H6)),0),"]"),IF(AND(ISNUMBER(OFFSET('Hygiene Data'!$H$6,0,10*ROW('Hygiene Data'!H6))),ED12="",ISNUMBER(OFFSET('Hygiene Data'!$H$6,0,10*ROW('Hygiene Data'!H6)))),OFFSET('Hygiene Data'!$H$6,0,10*ROW('Hygiene Data'!H6)),NA())))</f>
        <v>#N/A</v>
      </c>
      <c r="BP12" s="254" t="e">
        <f ca="true">+IF(AND(ISNUMBER(OFFSET('Hygiene Data'!$H$8,0,10*ROW('Hygiene Data'!H6))),EE12="Yes"),OFFSET('Hygiene Data'!$H$8,0,10*ROW('Hygiene Data'!H6)),IF(AND(ISNUMBER(OFFSET('Hygiene Data'!$H$8,0,10*ROW('Hygiene Data'!H6))),EE12="No",ISNUMBER(OFFSET('Hygiene Data'!$H$8,0,10*ROW('Hygiene Data'!H6)))),CONCATENATE("[",ROUND(OFFSET('Hygiene Data'!$H$8,0,10*ROW('Hygiene Data'!H6)),0),"]"),IF(AND(ISNUMBER(OFFSET('Hygiene Data'!$H$8,0,10*ROW('Hygiene Data'!H6))),EE12="",ISNUMBER(OFFSET('Hygiene Data'!$H$8,0,10*ROW('Hygiene Data'!H6)))),OFFSET('Hygiene Data'!$H$8,0,10*ROW('Hygiene Data'!H6)),NA())))</f>
        <v>#N/A</v>
      </c>
      <c r="BQ12" s="254" t="e">
        <f ca="true">+IF(AND(ISNUMBER(OFFSET('Hygiene Data'!$H$10,0,10*ROW('Hygiene Data'!H6))),EF12="Yes"),OFFSET('Hygiene Data'!$H$10,0,10*ROW('Hygiene Data'!H6)),IF(AND(ISNUMBER(OFFSET('Hygiene Data'!$H$10,0,10*ROW('Hygiene Data'!H6))),EF12="No",ISNUMBER(OFFSET('Hygiene Data'!$H$10,0,10*ROW('Hygiene Data'!H6)))),CONCATENATE("[",ROUND(OFFSET('Hygiene Data'!$H$10,0,10*ROW('Hygiene Data'!H6)),0),"]"),IF(AND(ISNUMBER(OFFSET('Hygiene Data'!$H$10,0,10*ROW('Hygiene Data'!H6))),EF12="",ISNUMBER(OFFSET('Hygiene Data'!$H$10,0,10*ROW('Hygiene Data'!H6)))),OFFSET('Hygiene Data'!$H$10,0,10*ROW('Hygiene Data'!H6)),NA())))</f>
        <v>#N/A</v>
      </c>
      <c r="BS12" s="36" t="str">
        <f ca="true">+IF(OFFSET('Water Data'!$C$28,0,10*ROW('Water Data'!C6))="","",OFFSET('Water Data'!$C$28,0,10*ROW('Water Data'!C6)))</f>
        <v/>
      </c>
      <c r="BT12" s="36" t="str">
        <f ca="true">+IF(OFFSET('Water Data'!$C$29,0,10*ROW('Water Data'!C6))="","",OFFSET('Water Data'!$C$29,0,10*ROW('Water Data'!C6)))</f>
        <v>No</v>
      </c>
      <c r="BU12" s="36" t="str">
        <f ca="true">+IF(OFFSET('Water Data'!$C$30,0,10*ROW('Water Data'!C6))="","",OFFSET('Water Data'!$C$30,0,10*ROW('Water Data'!C6)))</f>
        <v>No</v>
      </c>
      <c r="BV12" s="36" t="str">
        <f ca="true">+IF(OFFSET('Water Data'!$D$28,0,10*ROW('Water Data'!D6))="","",OFFSET('Water Data'!$D$28,0,10*ROW('Water Data'!D6)))</f>
        <v/>
      </c>
      <c r="BW12" s="36" t="str">
        <f ca="true">+IF(OFFSET('Water Data'!$D$29,0,10*ROW('Water Data'!D6))="","",OFFSET('Water Data'!$D$29,0,10*ROW('Water Data'!D6)))</f>
        <v/>
      </c>
      <c r="BX12" s="36" t="str">
        <f ca="true">+IF(OFFSET('Water Data'!$D$30,0,10*ROW('Water Data'!D6))="","",OFFSET('Water Data'!$D$30,0,10*ROW('Water Data'!D6)))</f>
        <v/>
      </c>
      <c r="BY12" s="36" t="str">
        <f ca="true">+IF(OFFSET('Water Data'!$E$28,0,10*ROW('Water Data'!E6))="","",OFFSET('Water Data'!$E$28,0,10*ROW('Water Data'!E6)))</f>
        <v/>
      </c>
      <c r="BZ12" s="36" t="str">
        <f ca="true">+IF(OFFSET('Water Data'!$E$29,0,10*ROW('Water Data'!E6))="","",OFFSET('Water Data'!$E$29,0,10*ROW('Water Data'!E6)))</f>
        <v/>
      </c>
      <c r="CA12" s="36" t="str">
        <f ca="true">+IF(OFFSET('Water Data'!$E$30,0,10*ROW('Water Data'!E6))="","",OFFSET('Water Data'!$E$30,0,10*ROW('Water Data'!E6)))</f>
        <v/>
      </c>
      <c r="CB12" s="36" t="str">
        <f ca="true">+IF(OFFSET('Water Data'!$F$28,0,10*ROW('Water Data'!F6))="","",OFFSET('Water Data'!$F$28,0,10*ROW('Water Data'!F6)))</f>
        <v/>
      </c>
      <c r="CC12" s="36" t="str">
        <f ca="true">+IF(OFFSET('Water Data'!$F$29,0,10*ROW('Water Data'!F6))="","",OFFSET('Water Data'!$F$29,0,10*ROW('Water Data'!F6)))</f>
        <v/>
      </c>
      <c r="CD12" s="36" t="str">
        <f ca="true">+IF(OFFSET('Water Data'!$F$30,0,10*ROW('Water Data'!F6))="","",OFFSET('Water Data'!$F$30,0,10*ROW('Water Data'!F6)))</f>
        <v/>
      </c>
      <c r="CE12" s="36" t="str">
        <f ca="true">+IF(OFFSET('Water Data'!$G$28,0,10*ROW('Water Data'!G6))="","",OFFSET('Water Data'!$G$28,0,10*ROW('Water Data'!G6)))</f>
        <v/>
      </c>
      <c r="CF12" s="36" t="str">
        <f ca="true">+IF(OFFSET('Water Data'!$G$29,0,10*ROW('Water Data'!G6))="","",OFFSET('Water Data'!$G$29,0,10*ROW('Water Data'!G6)))</f>
        <v>No</v>
      </c>
      <c r="CG12" s="36" t="str">
        <f ca="true">+IF(OFFSET('Water Data'!$G$30,0,10*ROW('Water Data'!G6))="","",OFFSET('Water Data'!$G$30,0,10*ROW('Water Data'!G6)))</f>
        <v/>
      </c>
      <c r="CH12" s="36" t="str">
        <f ca="true">+IF(OFFSET('Water Data'!$H$28,0,10*ROW('Water Data'!H6))="","",OFFSET('Water Data'!$H$28,0,10*ROW('Water Data'!H6)))</f>
        <v/>
      </c>
      <c r="CI12" s="36" t="str">
        <f ca="true">+IF(OFFSET('Water Data'!$H$29,0,10*ROW('Water Data'!H6))="","",OFFSET('Water Data'!$H$29,0,10*ROW('Water Data'!H6)))</f>
        <v>No</v>
      </c>
      <c r="CJ12" s="36" t="str">
        <f ca="true">+IF(OFFSET('Water Data'!$H$30,0,10*ROW('Water Data'!H6))="","",OFFSET('Water Data'!$H$30,0,10*ROW('Water Data'!H6)))</f>
        <v/>
      </c>
      <c r="CK12" s="36" t="str">
        <f ca="true">+IF(OFFSET('Sanitation Data'!$C$29,0,10*ROW('Sanitation Data'!C6))="","",OFFSET('Sanitation Data'!$C$29,0,10*ROW('Sanitation Data'!C6)))</f>
        <v>No</v>
      </c>
      <c r="CL12" s="36" t="str">
        <f ca="true">+IF(OFFSET('Sanitation Data'!$C$30,0,10*ROW('Sanitation Data'!C6))="","",OFFSET('Sanitation Data'!$C$30,0,10*ROW('Sanitation Data'!C6)))</f>
        <v>No</v>
      </c>
      <c r="CM12" s="36" t="str">
        <f ca="true">+IF(OFFSET('Sanitation Data'!$C$31,0,10*ROW('Sanitation Data'!C6))="","",OFFSET('Sanitation Data'!$C$31,0,10*ROW('Sanitation Data'!C6)))</f>
        <v/>
      </c>
      <c r="CN12" s="36" t="str">
        <f ca="true">+IF(OFFSET('Sanitation Data'!$C$32,0,10*ROW('Sanitation Data'!C6))="","",OFFSET('Sanitation Data'!$C$32,0,10*ROW('Sanitation Data'!C6)))</f>
        <v/>
      </c>
      <c r="CO12" s="36" t="str">
        <f ca="true">+IF(OFFSET('Sanitation Data'!$C$33,0,10*ROW('Sanitation Data'!C6))="","",OFFSET('Sanitation Data'!$C$33,0,10*ROW('Sanitation Data'!C6)))</f>
        <v>No</v>
      </c>
      <c r="CP12" s="36" t="str">
        <f ca="true">+IF(OFFSET('Sanitation Data'!$D$29,0,10*ROW('Sanitation Data'!D6))="","",OFFSET('Sanitation Data'!$D$29,0,10*ROW('Sanitation Data'!D6)))</f>
        <v/>
      </c>
      <c r="CQ12" s="36" t="str">
        <f ca="true">+IF(OFFSET('Sanitation Data'!$D$30,0,10*ROW('Sanitation Data'!D6))="","",OFFSET('Sanitation Data'!$D$30,0,10*ROW('Sanitation Data'!D6)))</f>
        <v/>
      </c>
      <c r="CR12" s="36" t="str">
        <f ca="true">+IF(OFFSET('Sanitation Data'!$D$31,0,10*ROW('Sanitation Data'!D6))="","",OFFSET('Sanitation Data'!$D$31,0,10*ROW('Sanitation Data'!D6)))</f>
        <v/>
      </c>
      <c r="CS12" s="36" t="str">
        <f ca="true">+IF(OFFSET('Sanitation Data'!$D$32,0,10*ROW('Sanitation Data'!D6))="","",OFFSET('Sanitation Data'!$D$32,0,10*ROW('Sanitation Data'!D6)))</f>
        <v/>
      </c>
      <c r="CT12" s="36" t="str">
        <f ca="true">+IF(OFFSET('Sanitation Data'!$D$33,0,10*ROW('Sanitation Data'!D6))="","",OFFSET('Sanitation Data'!$D$33,0,10*ROW('Sanitation Data'!D6)))</f>
        <v/>
      </c>
      <c r="CU12" s="36" t="str">
        <f ca="true">+IF(OFFSET('Sanitation Data'!$E$29,0,10*ROW('Sanitation Data'!E6))="","",OFFSET('Sanitation Data'!$E$29,0,10*ROW('Sanitation Data'!E6)))</f>
        <v/>
      </c>
      <c r="CV12" s="36" t="str">
        <f ca="true">+IF(OFFSET('Sanitation Data'!$E$30,0,10*ROW('Sanitation Data'!E6))="","",OFFSET('Sanitation Data'!$E$30,0,10*ROW('Sanitation Data'!E6)))</f>
        <v/>
      </c>
      <c r="CW12" s="36" t="str">
        <f ca="true">+IF(OFFSET('Sanitation Data'!$E$31,0,10*ROW('Sanitation Data'!E6))="","",OFFSET('Sanitation Data'!$E$31,0,10*ROW('Sanitation Data'!E6)))</f>
        <v/>
      </c>
      <c r="CX12" s="36" t="str">
        <f ca="true">+IF(OFFSET('Sanitation Data'!$E$32,0,10*ROW('Sanitation Data'!E6))="","",OFFSET('Sanitation Data'!$E$32,0,10*ROW('Sanitation Data'!E6)))</f>
        <v/>
      </c>
      <c r="CY12" s="36" t="str">
        <f ca="true">+IF(OFFSET('Sanitation Data'!$E$33,0,10*ROW('Sanitation Data'!E6))="","",OFFSET('Sanitation Data'!$E$33,0,10*ROW('Sanitation Data'!E6)))</f>
        <v/>
      </c>
      <c r="CZ12" s="36" t="str">
        <f ca="true">+IF(OFFSET('Sanitation Data'!$F$29,0,10*ROW('Sanitation Data'!F6))="","",OFFSET('Sanitation Data'!$F$29,0,10*ROW('Sanitation Data'!F6)))</f>
        <v/>
      </c>
      <c r="DA12" s="36" t="str">
        <f ca="true">+IF(OFFSET('Sanitation Data'!$F$30,0,10*ROW('Sanitation Data'!F6))="","",OFFSET('Sanitation Data'!$F$30,0,10*ROW('Sanitation Data'!F6)))</f>
        <v/>
      </c>
      <c r="DB12" s="36" t="str">
        <f ca="true">+IF(OFFSET('Sanitation Data'!$F$31,0,10*ROW('Sanitation Data'!F6))="","",OFFSET('Sanitation Data'!$F$31,0,10*ROW('Sanitation Data'!F6)))</f>
        <v/>
      </c>
      <c r="DC12" s="36" t="str">
        <f ca="true">+IF(OFFSET('Sanitation Data'!$F$32,0,10*ROW('Sanitation Data'!F6))="","",OFFSET('Sanitation Data'!$F$32,0,10*ROW('Sanitation Data'!F6)))</f>
        <v/>
      </c>
      <c r="DD12" s="36" t="str">
        <f ca="true">+IF(OFFSET('Sanitation Data'!$F$33,0,10*ROW('Sanitation Data'!F6))="","",OFFSET('Sanitation Data'!$F$33,0,10*ROW('Sanitation Data'!F6)))</f>
        <v/>
      </c>
      <c r="DE12" s="36" t="str">
        <f ca="true">+IF(OFFSET('Sanitation Data'!$G$29,0,10*ROW('Sanitation Data'!G6))="","",OFFSET('Sanitation Data'!$G$29,0,10*ROW('Sanitation Data'!G6)))</f>
        <v>No</v>
      </c>
      <c r="DF12" s="36" t="str">
        <f ca="true">+IF(OFFSET('Sanitation Data'!$G$30,0,10*ROW('Sanitation Data'!G6))="","",OFFSET('Sanitation Data'!$G$30,0,10*ROW('Sanitation Data'!G6)))</f>
        <v>No</v>
      </c>
      <c r="DG12" s="36" t="str">
        <f ca="true">+IF(OFFSET('Sanitation Data'!$G$31,0,10*ROW('Sanitation Data'!G6))="","",OFFSET('Sanitation Data'!$G$31,0,10*ROW('Sanitation Data'!G6)))</f>
        <v/>
      </c>
      <c r="DH12" s="36" t="str">
        <f ca="true">+IF(OFFSET('Sanitation Data'!$G$32,0,10*ROW('Sanitation Data'!G6))="","",OFFSET('Sanitation Data'!$G$32,0,10*ROW('Sanitation Data'!G6)))</f>
        <v/>
      </c>
      <c r="DI12" s="36" t="str">
        <f ca="true">+IF(OFFSET('Sanitation Data'!$G$33,0,10*ROW('Sanitation Data'!G6))="","",OFFSET('Sanitation Data'!$G$33,0,10*ROW('Sanitation Data'!G6)))</f>
        <v/>
      </c>
      <c r="DJ12" s="36" t="str">
        <f ca="true">+IF(OFFSET('Sanitation Data'!$H$29,0,10*ROW('Sanitation Data'!H6))="","",OFFSET('Sanitation Data'!$H$29,0,10*ROW('Sanitation Data'!H6)))</f>
        <v>No</v>
      </c>
      <c r="DK12" s="36" t="str">
        <f ca="true">+IF(OFFSET('Sanitation Data'!$H$30,0,10*ROW('Sanitation Data'!H6))="","",OFFSET('Sanitation Data'!$H$30,0,10*ROW('Sanitation Data'!H6)))</f>
        <v>No</v>
      </c>
      <c r="DL12" s="36" t="str">
        <f ca="true">+IF(OFFSET('Sanitation Data'!$H$31,0,10*ROW('Sanitation Data'!H6))="","",OFFSET('Sanitation Data'!$H$31,0,10*ROW('Sanitation Data'!H6)))</f>
        <v/>
      </c>
      <c r="DM12" s="36" t="str">
        <f ca="true">+IF(OFFSET('Sanitation Data'!$H$32,0,10*ROW('Sanitation Data'!H6))="","",OFFSET('Sanitation Data'!$H$32,0,10*ROW('Sanitation Data'!H6)))</f>
        <v/>
      </c>
      <c r="DN12" s="36" t="str">
        <f ca="true">+IF(OFFSET('Sanitation Data'!$H$33,0,10*ROW('Sanitation Data'!H6))="","",OFFSET('Sanitation Data'!$H$33,0,10*ROW('Sanitation Data'!H6)))</f>
        <v/>
      </c>
      <c r="DO12" s="36" t="str">
        <f ca="true">+IF(OFFSET('Hygiene Data'!$C$12,0,10*ROW('Hygiene Data'!C6))="","",OFFSET('Hygiene Data'!$C$12,0,10*ROW('Hygiene Data'!C6)))</f>
        <v/>
      </c>
      <c r="DP12" s="36" t="str">
        <f ca="true">+IF(OFFSET('Hygiene Data'!$C$13,0,10*ROW('Hygiene Data'!C6))="","",OFFSET('Hygiene Data'!$C$13,0,10*ROW('Hygiene Data'!C6)))</f>
        <v/>
      </c>
      <c r="DQ12" s="36" t="str">
        <f ca="true">+IF(OFFSET('Hygiene Data'!$C$14,0,10*ROW('Hygiene Data'!C6))="","",OFFSET('Hygiene Data'!$C$14,0,10*ROW('Hygiene Data'!C6)))</f>
        <v>No</v>
      </c>
      <c r="DR12" s="36" t="str">
        <f ca="true">+IF(OFFSET('Hygiene Data'!$D$12,0,10*ROW('Hygiene Data'!D6))="","",OFFSET('Hygiene Data'!$D$12,0,10*ROW('Hygiene Data'!D6)))</f>
        <v/>
      </c>
      <c r="DS12" s="36" t="str">
        <f ca="true">+IF(OFFSET('Hygiene Data'!$D$13,0,10*ROW('Hygiene Data'!D6))="","",OFFSET('Hygiene Data'!$D$13,0,10*ROW('Hygiene Data'!D6)))</f>
        <v/>
      </c>
      <c r="DT12" s="36" t="str">
        <f ca="true">+IF(OFFSET('Hygiene Data'!$D$14,0,10*ROW('Hygiene Data'!D6))="","",OFFSET('Hygiene Data'!$D$14,0,10*ROW('Hygiene Data'!D6)))</f>
        <v/>
      </c>
      <c r="DU12" s="36" t="str">
        <f ca="true">+IF(OFFSET('Hygiene Data'!$E$12,0,10*ROW('Hygiene Data'!E6))="","",OFFSET('Hygiene Data'!$E$12,0,10*ROW('Hygiene Data'!E6)))</f>
        <v/>
      </c>
      <c r="DV12" s="36" t="str">
        <f ca="true">+IF(OFFSET('Hygiene Data'!$E$13,0,10*ROW('Hygiene Data'!E6))="","",OFFSET('Hygiene Data'!$E$13,0,10*ROW('Hygiene Data'!E6)))</f>
        <v/>
      </c>
      <c r="DW12" s="36" t="str">
        <f ca="true">+IF(OFFSET('Hygiene Data'!$E$14,0,10*ROW('Hygiene Data'!E6))="","",OFFSET('Hygiene Data'!$E$14,0,10*ROW('Hygiene Data'!E6)))</f>
        <v/>
      </c>
      <c r="DX12" s="36" t="str">
        <f ca="true">+IF(OFFSET('Hygiene Data'!$F$12,0,10*ROW('Hygiene Data'!F6))="","",OFFSET('Hygiene Data'!$F$12,0,10*ROW('Hygiene Data'!F6)))</f>
        <v/>
      </c>
      <c r="DY12" s="36" t="str">
        <f ca="true">+IF(OFFSET('Hygiene Data'!$F$13,0,10*ROW('Hygiene Data'!F6))="","",OFFSET('Hygiene Data'!$F$13,0,10*ROW('Hygiene Data'!F6)))</f>
        <v/>
      </c>
      <c r="DZ12" s="36" t="str">
        <f ca="true">+IF(OFFSET('Hygiene Data'!$F$14,0,10*ROW('Hygiene Data'!F6))="","",OFFSET('Hygiene Data'!$F$14,0,10*ROW('Hygiene Data'!F6)))</f>
        <v/>
      </c>
      <c r="EA12" s="36" t="str">
        <f ca="true">+IF(OFFSET('Hygiene Data'!$G$12,0,10*ROW('Hygiene Data'!G6))="","",OFFSET('Hygiene Data'!$G$12,0,10*ROW('Hygiene Data'!G6)))</f>
        <v/>
      </c>
      <c r="EB12" s="36" t="str">
        <f ca="true">+IF(OFFSET('Hygiene Data'!$G$13,0,10*ROW('Hygiene Data'!G6))="","",OFFSET('Hygiene Data'!$G$13,0,10*ROW('Hygiene Data'!G6)))</f>
        <v/>
      </c>
      <c r="EC12" s="36" t="str">
        <f ca="true">+IF(OFFSET('Hygiene Data'!$G$14,0,10*ROW('Hygiene Data'!G6))="","",OFFSET('Hygiene Data'!$G$14,0,10*ROW('Hygiene Data'!G6)))</f>
        <v/>
      </c>
      <c r="ED12" s="36" t="str">
        <f ca="true">+IF(OFFSET('Hygiene Data'!$H$12,0,10*ROW('Hygiene Data'!H6))="","",OFFSET('Hygiene Data'!$H$12,0,10*ROW('Hygiene Data'!H6)))</f>
        <v/>
      </c>
      <c r="EE12" s="36" t="str">
        <f ca="true">+IF(OFFSET('Hygiene Data'!$H$13,0,10*ROW('Hygiene Data'!H6))="","",OFFSET('Hygiene Data'!$H$13,0,10*ROW('Hygiene Data'!H6)))</f>
        <v/>
      </c>
      <c r="EF12" s="36" t="str">
        <f ca="true">+IF(OFFSET('Hygiene Data'!$H$14,0,10*ROW('Hygiene Data'!H6))="","",OFFSET('Hygiene Data'!$H$14,0,10*ROW('Hygiene Data'!H6)))</f>
        <v/>
      </c>
    </row>
    <row r="13" x14ac:dyDescent="0.2">
      <c r="A13" s="59" t="str">
        <f ca="true">+IF(OFFSET('Water Data'!$B$1,0,10*ROW('Water Data'!B7))="","",OFFSET('Water Data'!$B$1,0,10*ROW('Water Data'!B7)))</f>
        <v>EMIS14</v>
      </c>
      <c r="B13" s="59" t="str">
        <f ca="true">+IF(OFFSET('Water Data'!$A$3,0,10*ROW('Water Data'!A7))="","",OFFSET('Water Data'!$A$3,0,10*ROW('Water Data'!A7)))</f>
        <v>EMIS</v>
      </c>
      <c r="C13" s="59">
        <f ca="true">+IF(OFFSET('Water Data'!$C$3,0,10*ROW('Water Data'!C7))="","",OFFSET('Water Data'!$C$3,0,10*ROW('Water Data'!C7)))</f>
        <v>2014</v>
      </c>
      <c r="D13" s="252">
        <f ca="true">+IF(AND(ISNUMBER(OFFSET('Water Data'!$C$5,0,10*ROW('Water Data'!C7))),BS13="Yes"),100-OFFSET('Water Data'!$C$5,0,10*ROW('Water Data'!C7)),IF(AND(ISNUMBER(OFFSET('Water Data'!$C$5,0,10*ROW('Water Data'!C7))),BS13="No",ISNUMBER(OFFSET('Water Data'!$C$5,0,10*ROW('Water Data'!C7)))),CONCATENATE("[",ROUND(100-OFFSET('Water Data'!$C$5,0,10*ROW('Water Data'!C7)),0),"]"),IF(AND(ISNUMBER(OFFSET('Water Data'!$C$5,0,10*ROW('Water Data'!C7))),BS13="",ISNUMBER(OFFSET('Water Data'!$C$5,0,10*ROW('Water Data'!C7)))),100-OFFSET('Water Data'!$C$5,0,10*ROW('Water Data'!C7)),NA())))</f>
        <v>100</v>
      </c>
      <c r="E13" s="252">
        <f ca="true">+IF(AND(ISNUMBER(OFFSET('Water Data'!$C$7,0,10*ROW('Water Data'!D7))),BT13="Yes"),OFFSET('Water Data'!$C$7,0,10*ROW('Water Data'!C7)),IF(AND(ISNUMBER(OFFSET('Water Data'!$C$7,0,10*ROW('Water Data'!C7))),BT13="No",ISNUMBER(OFFSET('Water Data'!$C$7,0,10*ROW('Water Data'!C7)))),CONCATENATE("[",ROUND(OFFSET('Water Data'!$C$7,0,10*ROW('Water Data'!C7)),0),"]"),IF(AND(ISNUMBER(OFFSET('Water Data'!$C$7,0,10*ROW('Water Data'!C7))),BT13="",ISNUMBER(OFFSET('Water Data'!$C$7,0,10*ROW('Water Data'!C7)))),OFFSET('Water Data'!$C$7,0,10*ROW('Water Data'!C7)),NA())))</f>
        <v>90</v>
      </c>
      <c r="F13" s="252">
        <f ca="true">+IF(AND(ISNUMBER(OFFSET('Water Data'!$C$10,0,10*ROW('Water Data'!C7))),BU13="Yes"),OFFSET('Water Data'!$C$10,0,10*ROW('Water Data'!C7)),IF(AND(ISNUMBER(OFFSET('Water Data'!$C$10,0,10*ROW('Water Data'!C7))),BU13="No",ISNUMBER(OFFSET('Water Data'!$C$10,0,10*ROW('Water Data'!C7)))),CONCATENATE("[",ROUND(OFFSET('Water Data'!$C$10,0,10*ROW('Water Data'!C7)),0),"]"),IF(AND(ISNUMBER(OFFSET('Water Data'!$C$10,0,10*ROW('Water Data'!C7))),BU13="",ISNUMBER(OFFSET('Water Data'!$C$10,0,10*ROW('Water Data'!C7)))),OFFSET('Water Data'!$C$10,0,10*ROW('Water Data'!C7)),NA())))</f>
        <v>58.5</v>
      </c>
      <c r="G13" s="252" t="e">
        <f ca="true">+IF(AND(ISNUMBER(OFFSET('Water Data'!$D$5,0,10*ROW('Water Data'!D7))),BV13="Yes"),100-OFFSET('Water Data'!$D$5,0,10*ROW('Water Data'!D7)),IF(AND(ISNUMBER(OFFSET('Water Data'!$D$5,0,10*ROW('Water Data'!D7))),BV13="No",ISNUMBER(OFFSET('Water Data'!$D$5,0,10*ROW('Water Data'!D7)))),CONCATENATE("[",ROUND(100-OFFSET('Water Data'!$D$5,0,10*ROW('Water Data'!D7)),0),"]"),IF(AND(ISNUMBER(OFFSET('Water Data'!$D$5,0,10*ROW('Water Data'!D7))),BV13="",ISNUMBER(OFFSET('Water Data'!$D$5,0,10*ROW('Water Data'!D7)))),100-OFFSET('Water Data'!$D$5,0,10*ROW('Water Data'!D7)),NA())))</f>
        <v>#N/A</v>
      </c>
      <c r="H13" s="252" t="e">
        <f ca="true">+IF(AND(ISNUMBER(OFFSET('Water Data'!$D$7,0,10*ROW('Water Data'!D7))),BW13="Yes"),OFFSET('Water Data'!$D$7,0,10*ROW('Water Data'!D7)),IF(AND(ISNUMBER(OFFSET('Water Data'!$D$7,0,10*ROW('Water Data'!D7))),BW13="No",ISNUMBER(OFFSET('Water Data'!$D$7,0,10*ROW('Water Data'!D7)))),CONCATENATE("[",ROUND(OFFSET('Water Data'!$C$7,0,10*ROW('Water Data'!D7)),0),"]"),IF(AND(ISNUMBER(OFFSET('Water Data'!$D$7,0,10*ROW('Water Data'!D7))),BW13="",ISNUMBER(OFFSET('Water Data'!$D$7,0,10*ROW('Water Data'!D7)))),OFFSET('Water Data'!$D$7,0,10*ROW('Water Data'!D7)),NA())))</f>
        <v>#N/A</v>
      </c>
      <c r="I13" s="252" t="e">
        <f ca="true">+IF(AND(ISNUMBER(OFFSET('Water Data'!$D$10,0,10*ROW('Water Data'!D7))),BX13="Yes"),OFFSET('Water Data'!$D$10,0,10*ROW('Water Data'!D7)),IF(AND(ISNUMBER(OFFSET('Water Data'!$D$10,0,10*ROW('Water Data'!D7))),BX13="No",ISNUMBER(OFFSET('Water Data'!$D$10,0,10*ROW('Water Data'!D7)))),CONCATENATE("[",ROUND(OFFSET('Water Data'!$D$10,0,10*ROW('Water Data'!D7)),0),"]"),IF(AND(ISNUMBER(OFFSET('Water Data'!$D$10,0,10*ROW('Water Data'!D7))),BX13="",ISNUMBER(OFFSET('Water Data'!$D$10,0,10*ROW('Water Data'!D7)))),OFFSET('Water Data'!$D$10,0,10*ROW('Water Data'!D7)),NA())))</f>
        <v>#N/A</v>
      </c>
      <c r="J13" s="252" t="e">
        <f ca="true">+IF(AND(ISNUMBER(OFFSET('Water Data'!$E$5,0,10*ROW('Water Data'!E7))),BY13="Yes"),100-OFFSET('Water Data'!$E$5,0,10*ROW('Water Data'!E7)),IF(AND(ISNUMBER(OFFSET('Water Data'!$E$5,0,10*ROW('Water Data'!E7))),BY13="No",ISNUMBER(OFFSET('Water Data'!$E$5,0,10*ROW('Water Data'!E7)))),CONCATENATE("[",ROUND(100-OFFSET('Water Data'!$E$5,0,10*ROW('Water Data'!E7)),0),"]"),IF(AND(ISNUMBER(OFFSET('Water Data'!$E$5,0,10*ROW('Water Data'!E7))),BY13="",ISNUMBER(OFFSET('Water Data'!$E$5,0,10*ROW('Water Data'!E7)))),100-OFFSET('Water Data'!$E$5,0,10*ROW('Water Data'!E7)),NA())))</f>
        <v>#N/A</v>
      </c>
      <c r="K13" s="252" t="e">
        <f ca="true">+IF(AND(ISNUMBER(OFFSET('Water Data'!$E$7,0,10*ROW('Water Data'!E7))),BZ13="Yes"),OFFSET('Water Data'!$E$7,0,10*ROW('Water Data'!E7)),IF(AND(ISNUMBER(OFFSET('Water Data'!$E$7,0,10*ROW('Water Data'!E7))),BZ13="No",ISNUMBER(OFFSET('Water Data'!$E$7,0,10*ROW('Water Data'!E7)))),CONCATENATE("[",ROUND(OFFSET('Water Data'!$E$7,0,10*ROW('Water Data'!E7)),0),"]"),IF(AND(ISNUMBER(OFFSET('Water Data'!$E$7,0,10*ROW('Water Data'!E7))),BZ13="",ISNUMBER(OFFSET('Water Data'!$E$7,0,10*ROW('Water Data'!E7)))),OFFSET('Water Data'!$E$7,0,10*ROW('Water Data'!E7)),NA())))</f>
        <v>#N/A</v>
      </c>
      <c r="L13" s="252" t="e">
        <f ca="true">+IF(AND(ISNUMBER(OFFSET('Water Data'!$E$10,0,10*ROW('Water Data'!E7))),CA13="Yes"),OFFSET('Water Data'!$E$10,0,10*ROW('Water Data'!E7)),IF(AND(ISNUMBER(OFFSET('Water Data'!$E$10,0,10*ROW('Water Data'!E7))),CA13="No",ISNUMBER(OFFSET('Water Data'!$E$10,0,10*ROW('Water Data'!E7)))),CONCATENATE("[",ROUND(OFFSET('Water Data'!$E$10,0,10*ROW('Water Data'!E7)),0),"]"),IF(AND(ISNUMBER(OFFSET('Water Data'!$E$10,0,10*ROW('Water Data'!E7))),CA13="",ISNUMBER(OFFSET('Water Data'!$E$10,0,10*ROW('Water Data'!E7)))),OFFSET('Water Data'!$E$10,0,10*ROW('Water Data'!E7)),NA())))</f>
        <v>#N/A</v>
      </c>
      <c r="M13" s="252" t="e">
        <f ca="true">+IF(AND(ISNUMBER(OFFSET('Water Data'!$F$5,0,10*ROW('Water Data'!F7))),CB13="Yes"),100-OFFSET('Water Data'!$F$5,0,10*ROW('Water Data'!F7)),IF(AND(ISNUMBER(OFFSET('Water Data'!$F$5,0,10*ROW('Water Data'!F7))),CB13="No",ISNUMBER(OFFSET('Water Data'!$F$5,0,10*ROW('Water Data'!F7)))),CONCATENATE("[",ROUND(100-OFFSET('Water Data'!$F$5,0,10*ROW('Water Data'!F7)),0),"]"),IF(AND(ISNUMBER(OFFSET('Water Data'!$F$5,0,10*ROW('Water Data'!F7))),CB13="",ISNUMBER(OFFSET('Water Data'!$F$5,0,10*ROW('Water Data'!F7)))),100-OFFSET('Water Data'!$F$5,0,10*ROW('Water Data'!F7)),NA())))</f>
        <v>#N/A</v>
      </c>
      <c r="N13" s="252" t="e">
        <f ca="true">+IF(AND(ISNUMBER(OFFSET('Water Data'!$F$7,0,10*ROW('Water Data'!F7))),CC13="Yes"),OFFSET('Water Data'!$F$7,0,10*ROW('Water Data'!F7)),IF(AND(ISNUMBER(OFFSET('Water Data'!$F$7,0,10*ROW('Water Data'!F7))),CC13="No",ISNUMBER(OFFSET('Water Data'!$F$7,0,10*ROW('Water Data'!F7)))),CONCATENATE("[",ROUND(OFFSET('Water Data'!$F$7,0,10*ROW('Water Data'!F7)),0),"]"),IF(AND(ISNUMBER(OFFSET('Water Data'!$F$7,0,10*ROW('Water Data'!F7))),CC13="",ISNUMBER(OFFSET('Water Data'!$F$7,0,10*ROW('Water Data'!F7)))),OFFSET('Water Data'!$F$7,0,10*ROW('Water Data'!F7)),NA())))</f>
        <v>#N/A</v>
      </c>
      <c r="O13" s="252" t="e">
        <f ca="true">+IF(AND(ISNUMBER(OFFSET('Water Data'!$F$10,0,10*ROW('Water Data'!F7))),CD13="Yes"),OFFSET('Water Data'!$F$10,0,10*ROW('Water Data'!F7)),IF(AND(ISNUMBER(OFFSET('Water Data'!$F$10,0,10*ROW('Water Data'!F7))),CD13="No",ISNUMBER(OFFSET('Water Data'!$F$10,0,10*ROW('Water Data'!F7)))),CONCATENATE("[",ROUND(OFFSET('Water Data'!$F$10,0,10*ROW('Water Data'!F7)),0),"]"),IF(AND(ISNUMBER(OFFSET('Water Data'!$F$10,0,10*ROW('Water Data'!F7))),CD13="",ISNUMBER(OFFSET('Water Data'!$F$10,0,10*ROW('Water Data'!F7)))),OFFSET('Water Data'!$F$10,0,10*ROW('Water Data'!F7)),NA())))</f>
        <v>#N/A</v>
      </c>
      <c r="P13" s="252" t="e">
        <f ca="true">+IF(AND(ISNUMBER(OFFSET('Water Data'!$G$5,0,10*ROW('Water Data'!G7))),CE13="Yes"),100-OFFSET('Water Data'!$G$5,0,10*ROW('Water Data'!G7)),IF(AND(ISNUMBER(OFFSET('Water Data'!$G$5,0,10*ROW('Water Data'!G7))),CE13="No",ISNUMBER(OFFSET('Water Data'!$G$5,0,10*ROW('Water Data'!G7)))),CONCATENATE("[",ROUND(100-OFFSET('Water Data'!$G$5,0,10*ROW('Water Data'!G7)),0),"]"),IF(AND(ISNUMBER(OFFSET('Water Data'!$G$5,0,10*ROW('Water Data'!G7))),CE13="",ISNUMBER(OFFSET('Water Data'!$G$5,0,10*ROW('Water Data'!G7)))),100-OFFSET('Water Data'!$G$5,0,10*ROW('Water Data'!G7)),NA())))</f>
        <v>#N/A</v>
      </c>
      <c r="Q13" s="252" t="e">
        <f ca="true">+IF(AND(ISNUMBER(OFFSET('Water Data'!$G$7,0,10*ROW('Water Data'!G7))),CF13="Yes"),OFFSET('Water Data'!$G$7,0,10*ROW('Water Data'!G7)),IF(AND(ISNUMBER(OFFSET('Water Data'!$G$7,0,10*ROW('Water Data'!G7))),CF13="No",ISNUMBER(OFFSET('Water Data'!$G$7,0,10*ROW('Water Data'!G7)))),CONCATENATE("[",ROUND(OFFSET('Water Data'!$G$7,0,10*ROW('Water Data'!G7)),0),"]"),IF(AND(ISNUMBER(OFFSET('Water Data'!$G$7,0,10*ROW('Water Data'!G7))),CF13="",ISNUMBER(OFFSET('Water Data'!$G$7,0,10*ROW('Water Data'!G7)))),OFFSET('Water Data'!$G$7,0,10*ROW('Water Data'!G7)),NA())))</f>
        <v>#N/A</v>
      </c>
      <c r="R13" s="252" t="e">
        <f ca="true">+IF(AND(ISNUMBER(OFFSET('Water Data'!$G$10,0,10*ROW('Water Data'!G7))),CG13="Yes"),OFFSET('Water Data'!$G$10,0,10*ROW('Water Data'!G7)),IF(AND(ISNUMBER(OFFSET('Water Data'!$G$10,0,10*ROW('Water Data'!G7))),CG13="No",ISNUMBER(OFFSET('Water Data'!$G$10,0,10*ROW('Water Data'!G7)))),CONCATENATE("[",ROUND(OFFSET('Water Data'!$G$10,0,10*ROW('Water Data'!G7)),0),"]"),IF(AND(ISNUMBER(OFFSET('Water Data'!$G$10,0,10*ROW('Water Data'!G7))),CG13="",ISNUMBER(OFFSET('Water Data'!$G$10,0,10*ROW('Water Data'!G7)))),OFFSET('Water Data'!$G$10,0,10*ROW('Water Data'!G7)),NA())))</f>
        <v>#N/A</v>
      </c>
      <c r="S13" s="252" t="e">
        <f ca="true">+IF(AND(ISNUMBER(OFFSET('Water Data'!$H$5,0,10*ROW('Water Data'!H7))),CH13="Yes"),100-OFFSET('Water Data'!$H$5,0,10*ROW('Water Data'!H7)),IF(AND(ISNUMBER(OFFSET('Water Data'!$H$5,0,10*ROW('Water Data'!H7))),CH13="No",ISNUMBER(OFFSET('Water Data'!$H$5,0,10*ROW('Water Data'!H7)))),CONCATENATE("[",ROUND(100-OFFSET('Water Data'!$H$5,0,10*ROW('Water Data'!H7)),0),"]"),IF(AND(ISNUMBER(OFFSET('Water Data'!$H$5,0,10*ROW('Water Data'!H7))),CH13="",ISNUMBER(OFFSET('Water Data'!$H$5,0,10*ROW('Water Data'!H7)))),100-OFFSET('Water Data'!$H$5,0,10*ROW('Water Data'!H7)),NA())))</f>
        <v>#N/A</v>
      </c>
      <c r="T13" s="252" t="e">
        <f ca="true">+IF(AND(ISNUMBER(OFFSET('Water Data'!$H$7,0,10*ROW('Water Data'!H7))),CI13="Yes"),OFFSET('Water Data'!$H$7,0,10*ROW('Water Data'!H7)),IF(AND(ISNUMBER(OFFSET('Water Data'!$H$7,0,10*ROW('Water Data'!H7))),CI13="No",ISNUMBER(OFFSET('Water Data'!$H$7,0,10*ROW('Water Data'!H7)))),CONCATENATE("[",ROUND(OFFSET('Water Data'!$H$7,0,10*ROW('Water Data'!H7)),0),"]"),IF(AND(ISNUMBER(OFFSET('Water Data'!$H$7,0,10*ROW('Water Data'!H7))),CI13="",ISNUMBER(OFFSET('Water Data'!$H$7,0,10*ROW('Water Data'!H7)))),OFFSET('Water Data'!$H$7,0,10*ROW('Water Data'!H7)),NA())))</f>
        <v>#N/A</v>
      </c>
      <c r="U13" s="252" t="e">
        <f ca="true">+IF(AND(ISNUMBER(OFFSET('Water Data'!$H$10,0,10*ROW('Water Data'!H7))),CJ13="Yes"),OFFSET('Water Data'!$H$10,0,10*ROW('Water Data'!H7)),IF(AND(ISNUMBER(OFFSET('Water Data'!$H$10,0,10*ROW('Water Data'!H7))),CJ13="No",ISNUMBER(OFFSET('Water Data'!$H$10,0,10*ROW('Water Data'!H7)))),CONCATENATE("[",ROUND(OFFSET('Water Data'!$H$10,0,10*ROW('Water Data'!H7)),0),"]"),IF(AND(ISNUMBER(OFFSET('Water Data'!$H$10,0,10*ROW('Water Data'!H7))),CJ13="",ISNUMBER(OFFSET('Water Data'!$H$10,0,10*ROW('Water Data'!H7)))),OFFSET('Water Data'!$H$10,0,10*ROW('Water Data'!H7)),NA())))</f>
        <v>#N/A</v>
      </c>
      <c r="V13" s="253">
        <f ca="true">+IF(AND(ISNUMBER(OFFSET('Sanitation Data'!$C$5,0,10*ROW('Sanitation Data'!C7))),CK13="Yes"),100-OFFSET('Sanitation Data'!$C$5,0,10*ROW('Sanitation Data'!C7)),IF(AND(ISNUMBER(OFFSET('Sanitation Data'!$C$5,0,10*ROW('Sanitation Data'!C7))),CK13="No",ISNUMBER(OFFSET('Sanitation Data'!$C$5,0,10*ROW('Sanitation Data'!C7)))),CONCATENATE("[",ROUND(100-OFFSET('Sanitation Data'!$C$5,0,10*ROW('Sanitation Data'!C7)),0),"]"),IF(AND(ISNUMBER(OFFSET('Sanitation Data'!$C$5,0,10*ROW('Sanitation Data'!C7))),CK13="",ISNUMBER(OFFSET('Sanitation Data'!$C$5,0,10*ROW('Sanitation Data'!C7)))),100-OFFSET('Sanitation Data'!$C$5,0,10*ROW('Sanitation Data'!C7)),NA())))</f>
        <v>100</v>
      </c>
      <c r="W13" s="253">
        <f ca="true">+IF(AND(ISNUMBER(OFFSET('Sanitation Data'!$C$7,0,10*ROW('Sanitation Data'!C7))),CL13="Yes"),OFFSET('Sanitation Data'!$C$7,0,10*ROW('Sanitation Data'!C7)),IF(AND(ISNUMBER(OFFSET('Sanitation Data'!$C$7,0,10*ROW('Sanitation Data'!C7))),CL13="No",ISNUMBER(OFFSET('Sanitation Data'!$C$7,0,10*ROW('Sanitation Data'!C7)))),CONCATENATE("[",ROUND(OFFSET('Sanitation Data'!$C$7,0,10*ROW('Sanitation Data'!C7)),0),"]"),IF(AND(ISNUMBER(OFFSET('Sanitation Data'!$C$7,0,10*ROW('Sanitation Data'!C7))),CL13="",ISNUMBER(OFFSET('Sanitation Data'!$C$7,0,10*ROW('Sanitation Data'!C7)))),OFFSET('Sanitation Data'!$C$7,0,10*ROW('Sanitation Data'!C7)),NA())))</f>
        <v>87.5</v>
      </c>
      <c r="X13" s="253">
        <f ca="true">+IF(AND(ISNUMBER(OFFSET('Sanitation Data'!$C$11,0,10*ROW('Sanitation Data'!C7))),CM13="Yes"),OFFSET('Sanitation Data'!$C$11,0,10*ROW('Sanitation Data'!C7)),IF(AND(ISNUMBER(OFFSET('Sanitation Data'!$C$11,0,10*ROW('Sanitation Data'!C7))),CM13="No",ISNUMBER(OFFSET('Sanitation Data'!$C$11,0,10*ROW('Sanitation Data'!C7)))),CONCATENATE("[",ROUND(OFFSET('Sanitation Data'!$C$11,0,10*ROW('Sanitation Data'!C7)),0),"]"),IF(AND(ISNUMBER(OFFSET('Sanitation Data'!$C$11,0,10*ROW('Sanitation Data'!C7))),CM13="",ISNUMBER(OFFSET('Sanitation Data'!$C$11,0,10*ROW('Sanitation Data'!C7)))),OFFSET('Sanitation Data'!$C$11,0,10*ROW('Sanitation Data'!C7)),NA())))</f>
        <v>63</v>
      </c>
      <c r="Y13" s="253" t="e">
        <f ca="true">+IF(AND(ISNUMBER(OFFSET('Sanitation Data'!$C$12,0,10*ROW('Sanitation Data'!C7))),CN13="Yes"),OFFSET('Sanitation Data'!$C$12,0,10*ROW('Sanitation Data'!C7)),IF(AND(ISNUMBER(OFFSET('Sanitation Data'!$C$12,0,10*ROW('Sanitation Data'!C7))),CN13="No",ISNUMBER(OFFSET('Sanitation Data'!$C$12,0,10*ROW('Sanitation Data'!C7)))),CONCATENATE("[",ROUND(OFFSET('Sanitation Data'!$C$12,0,10*ROW('Sanitation Data'!C7)),0),"]"),IF(AND(ISNUMBER(OFFSET('Sanitation Data'!$C$12,0,10*ROW('Sanitation Data'!C7))),CN13="",ISNUMBER(OFFSET('Sanitation Data'!$C$12,0,10*ROW('Sanitation Data'!C7)))),OFFSET('Sanitation Data'!$C$12,0,10*ROW('Sanitation Data'!C7)),NA())))</f>
        <v>#N/A</v>
      </c>
      <c r="Z13" s="253">
        <f ca="true">+IF(AND(ISNUMBER(OFFSET('Sanitation Data'!$C$13,0,10*ROW('Sanitation Data'!C7))),CO13="Yes"),OFFSET('Sanitation Data'!$C$13,0,10*ROW('Sanitation Data'!C7)),IF(AND(ISNUMBER(OFFSET('Sanitation Data'!$C$13,0,10*ROW('Sanitation Data'!C7))),CO13="No",ISNUMBER(OFFSET('Sanitation Data'!$C$13,0,10*ROW('Sanitation Data'!C7)))),CONCATENATE("[",ROUND(OFFSET('Sanitation Data'!$C$13,0,10*ROW('Sanitation Data'!C7)),0),"]"),IF(AND(ISNUMBER(OFFSET('Sanitation Data'!$C$13,0,10*ROW('Sanitation Data'!C7))),CO13="",ISNUMBER(OFFSET('Sanitation Data'!$C$13,0,10*ROW('Sanitation Data'!C7)))),OFFSET('Sanitation Data'!$C$13,0,10*ROW('Sanitation Data'!C7)),NA())))</f>
        <v>63</v>
      </c>
      <c r="AA13" s="253" t="e">
        <f ca="true">+IF(AND(ISNUMBER(OFFSET('Sanitation Data'!$D$5,0,10*ROW('Sanitation Data'!D7))),CP13="Yes"),100-OFFSET('Sanitation Data'!$D$5,0,10*ROW('Sanitation Data'!D7)),IF(AND(ISNUMBER(OFFSET('Sanitation Data'!$D$5,0,10*ROW('Sanitation Data'!D7))),CP13="No",ISNUMBER(OFFSET('Sanitation Data'!$D$5,0,10*ROW('Sanitation Data'!D7)))),CONCATENATE("[",ROUND(100-OFFSET('Sanitation Data'!$D$5,0,10*ROW('Sanitation Data'!D7)),0),"]"),IF(AND(ISNUMBER(OFFSET('Sanitation Data'!$D$5,0,10*ROW('Sanitation Data'!D7))),CP13="",ISNUMBER(OFFSET('Sanitation Data'!$D$5,0,10*ROW('Sanitation Data'!D7)))),100-OFFSET('Sanitation Data'!$D$5,0,10*ROW('Sanitation Data'!D7)),NA())))</f>
        <v>#N/A</v>
      </c>
      <c r="AB13" s="253" t="e">
        <f ca="true">+IF(AND(ISNUMBER(OFFSET('Sanitation Data'!$D$7,0,10*ROW('Sanitation Data'!D7))),CQ13="Yes"),OFFSET('Sanitation Data'!$D$7,0,10*ROW('Sanitation Data'!G7)),IF(AND(ISNUMBER(OFFSET('Sanitation Data'!$D$7,0,10*ROW('Sanitation Data'!D7))),CQ13="No",ISNUMBER(OFFSET('Sanitation Data'!$D$7,0,10*ROW('Sanitation Data'!D7)))),CONCATENATE("[",ROUND(OFFSET('Sanitation Data'!$D$7,0,10*ROW('Sanitation Data'!D7)),0),"]"),IF(AND(ISNUMBER(OFFSET('Sanitation Data'!$D$7,0,10*ROW('Sanitation Data'!D7))),CQ13="",ISNUMBER(OFFSET('Sanitation Data'!$D$7,0,10*ROW('Sanitation Data'!D7)))),OFFSET('Sanitation Data'!$D$7,0,10*ROW('Sanitation Data'!D7)),NA())))</f>
        <v>#N/A</v>
      </c>
      <c r="AC13" s="253" t="e">
        <f ca="true">+IF(AND(ISNUMBER(OFFSET('Sanitation Data'!$D$11,0,10*ROW('Sanitation Data'!D7))),CR13="Yes"),OFFSET('Sanitation Data'!$D$11,0,10*ROW('Sanitation Data'!D7)),IF(AND(ISNUMBER(OFFSET('Sanitation Data'!$D$11,0,10*ROW('Sanitation Data'!D7))),CR13="No",ISNUMBER(OFFSET('Sanitation Data'!$D$11,0,10*ROW('Sanitation Data'!D7)))),CONCATENATE("[",ROUND(OFFSET('Sanitation Data'!$D$11,0,10*ROW('Sanitation Data'!D7)),0),"]"),IF(AND(ISNUMBER(OFFSET('Sanitation Data'!$D$11,0,10*ROW('Sanitation Data'!D7))),CR13="",ISNUMBER(OFFSET('Sanitation Data'!$D$11,0,10*ROW('Sanitation Data'!D7)))),OFFSET('Sanitation Data'!$D$11,0,10*ROW('Sanitation Data'!D7)),NA())))</f>
        <v>#N/A</v>
      </c>
      <c r="AD13" s="253" t="e">
        <f ca="true">+IF(AND(ISNUMBER(OFFSET('Sanitation Data'!$D$12,0,10*ROW('Sanitation Data'!D7))),CS13="Yes"),OFFSET('Sanitation Data'!$D$12,0,10*ROW('Sanitation Data'!D7)),IF(AND(ISNUMBER(OFFSET('Sanitation Data'!$D$12,0,10*ROW('Sanitation Data'!D7))),CS13="No",ISNUMBER(OFFSET('Sanitation Data'!$D$12,0,10*ROW('Sanitation Data'!D7)))),CONCATENATE("[",ROUND(OFFSET('Sanitation Data'!$D$12,0,10*ROW('Sanitation Data'!D7)),0),"]"),IF(AND(ISNUMBER(OFFSET('Sanitation Data'!$D$12,0,10*ROW('Sanitation Data'!D7))),CS13="",ISNUMBER(OFFSET('Sanitation Data'!$D$12,0,10*ROW('Sanitation Data'!D7)))),OFFSET('Sanitation Data'!$D$12,0,10*ROW('Sanitation Data'!D7)),NA())))</f>
        <v>#N/A</v>
      </c>
      <c r="AE13" s="253" t="e">
        <f ca="true">+IF(AND(ISNUMBER(OFFSET('Sanitation Data'!$D$13,0,10*ROW('Sanitation Data'!D7))),CT13="Yes"),OFFSET('Sanitation Data'!$D$13,0,10*ROW('Sanitation Data'!D7)),IF(AND(ISNUMBER(OFFSET('Sanitation Data'!$D$13,0,10*ROW('Sanitation Data'!D7))),CT13="No",ISNUMBER(OFFSET('Sanitation Data'!$D$13,0,10*ROW('Sanitation Data'!D7)))),CONCATENATE("[",ROUND(OFFSET('Sanitation Data'!$D$13,0,10*ROW('Sanitation Data'!D7)),0),"]"),IF(AND(ISNUMBER(OFFSET('Sanitation Data'!$D$13,0,10*ROW('Sanitation Data'!D7))),CT13="",ISNUMBER(OFFSET('Sanitation Data'!$D$13,0,10*ROW('Sanitation Data'!D7)))),OFFSET('Sanitation Data'!$D$13,0,10*ROW('Sanitation Data'!D7)),NA())))</f>
        <v>#N/A</v>
      </c>
      <c r="AF13" s="253" t="e">
        <f ca="true">+IF(AND(ISNUMBER(OFFSET('Sanitation Data'!$E$5,0,10*ROW('Sanitation Data'!E7))),CU13="Yes"),100-OFFSET('Sanitation Data'!$E$5,0,10*ROW('Sanitation Data'!E7)),IF(AND(ISNUMBER(OFFSET('Sanitation Data'!$E$5,0,10*ROW('Sanitation Data'!E7))),CU13="No",ISNUMBER(OFFSET('Sanitation Data'!$E$5,0,10*ROW('Sanitation Data'!E7)))),CONCATENATE("[",ROUND(100-OFFSET('Sanitation Data'!$E$5,0,10*ROW('Sanitation Data'!E7)),0),"]"),IF(AND(ISNUMBER(OFFSET('Sanitation Data'!$E$5,0,10*ROW('Sanitation Data'!E7))),CU13="",ISNUMBER(OFFSET('Sanitation Data'!$E$5,0,10*ROW('Sanitation Data'!E7)))),100-OFFSET('Sanitation Data'!$E$5,0,10*ROW('Sanitation Data'!E7)),NA())))</f>
        <v>#N/A</v>
      </c>
      <c r="AG13" s="253" t="e">
        <f ca="true">+IF(AND(ISNUMBER(OFFSET('Sanitation Data'!$E$7,0,10*ROW('Sanitation Data'!E7))),CV13="Yes"),OFFSET('Sanitation Data'!$E$7,0,10*ROW('Sanitation Data'!E7)),IF(AND(ISNUMBER(OFFSET('Sanitation Data'!$E$7,0,10*ROW('Sanitation Data'!E7))),CV13="No",ISNUMBER(OFFSET('Sanitation Data'!$E$7,0,10*ROW('Sanitation Data'!E7)))),CONCATENATE("[",ROUND(OFFSET('Sanitation Data'!$E$7,0,10*ROW('Sanitation Data'!E7)),0),"]"),IF(AND(ISNUMBER(OFFSET('Sanitation Data'!$E$7,0,10*ROW('Sanitation Data'!E7))),CV13="",ISNUMBER(OFFSET('Sanitation Data'!$E$7,0,10*ROW('Sanitation Data'!E7)))),OFFSET('Sanitation Data'!$E$7,0,10*ROW('Sanitation Data'!E7)),NA())))</f>
        <v>#N/A</v>
      </c>
      <c r="AH13" s="253" t="e">
        <f ca="true">+IF(AND(ISNUMBER(OFFSET('Sanitation Data'!$E$11,0,10*ROW('Sanitation Data'!E7))),CW13="Yes"),OFFSET('Sanitation Data'!$E$11,0,10*ROW('Sanitation Data'!E7)),IF(AND(ISNUMBER(OFFSET('Sanitation Data'!$E$11,0,10*ROW('Sanitation Data'!E7))),CW13="No",ISNUMBER(OFFSET('Sanitation Data'!$E$11,0,10*ROW('Sanitation Data'!E7)))),CONCATENATE("[",ROUND(OFFSET('Sanitation Data'!$E$11,0,10*ROW('Sanitation Data'!E7)),0),"]"),IF(AND(ISNUMBER(OFFSET('Sanitation Data'!$E$11,0,10*ROW('Sanitation Data'!E7))),CW13="",ISNUMBER(OFFSET('Sanitation Data'!$E$11,0,10*ROW('Sanitation Data'!E7)))),OFFSET('Sanitation Data'!$E$11,0,10*ROW('Sanitation Data'!E7)),NA())))</f>
        <v>#N/A</v>
      </c>
      <c r="AI13" s="253" t="e">
        <f ca="true">+IF(AND(ISNUMBER(OFFSET('Sanitation Data'!$E$12,0,10*ROW('Sanitation Data'!E7))),CX13="Yes"),OFFSET('Sanitation Data'!$E$12,0,10*ROW('Sanitation Data'!E7)),IF(AND(ISNUMBER(OFFSET('Sanitation Data'!$E$12,0,10*ROW('Sanitation Data'!E7))),CX13="No",ISNUMBER(OFFSET('Sanitation Data'!$E$12,0,10*ROW('Sanitation Data'!E7)))),CONCATENATE("[",ROUND(OFFSET('Sanitation Data'!$E$12,0,10*ROW('Sanitation Data'!E7)),0),"]"),IF(AND(ISNUMBER(OFFSET('Sanitation Data'!$E$12,0,10*ROW('Sanitation Data'!E7))),CX13="",ISNUMBER(OFFSET('Sanitation Data'!$E$12,0,10*ROW('Sanitation Data'!E7)))),OFFSET('Sanitation Data'!$E$12,0,10*ROW('Sanitation Data'!E7)),NA())))</f>
        <v>#N/A</v>
      </c>
      <c r="AJ13" s="253" t="e">
        <f ca="true">+IF(AND(ISNUMBER(OFFSET('Sanitation Data'!$E$13,0,10*ROW('Sanitation Data'!E7))),CY13="Yes"),OFFSET('Sanitation Data'!$E$13,0,10*ROW('Sanitation Data'!E7)),IF(AND(ISNUMBER(OFFSET('Sanitation Data'!$E$13,0,10*ROW('Sanitation Data'!E7))),CY13="No",ISNUMBER(OFFSET('Sanitation Data'!$E$13,0,10*ROW('Sanitation Data'!E7)))),CONCATENATE("[",ROUND(OFFSET('Sanitation Data'!$E$13,0,10*ROW('Sanitation Data'!E7)),0),"]"),IF(AND(ISNUMBER(OFFSET('Sanitation Data'!$E$13,0,10*ROW('Sanitation Data'!E7))),CY13="",ISNUMBER(OFFSET('Sanitation Data'!$E$13,0,10*ROW('Sanitation Data'!E7)))),OFFSET('Sanitation Data'!$E$13,0,10*ROW('Sanitation Data'!E7)),NA())))</f>
        <v>#N/A</v>
      </c>
      <c r="AK13" s="253" t="e">
        <f ca="true">+IF(AND(ISNUMBER(OFFSET('Sanitation Data'!$F$5,0,10*ROW('Sanitation Data'!F7))),CZ13="Yes"),100-OFFSET('Sanitation Data'!$F$5,0,10*ROW('Sanitation Data'!F7)),IF(AND(ISNUMBER(OFFSET('Sanitation Data'!$F$5,0,10*ROW('Sanitation Data'!F7))),CZ13="No",ISNUMBER(OFFSET('Sanitation Data'!$F$5,0,10*ROW('Sanitation Data'!F7)))),CONCATENATE("[",ROUND(100-OFFSET('Sanitation Data'!$F$5,0,10*ROW('Sanitation Data'!F7)),0),"]"),IF(AND(ISNUMBER(OFFSET('Sanitation Data'!$F$5,0,10*ROW('Sanitation Data'!F7))),CZ13="",ISNUMBER(OFFSET('Sanitation Data'!$F$5,0,10*ROW('Sanitation Data'!F7)))),100-OFFSET('Sanitation Data'!$F$5,0,10*ROW('Sanitation Data'!F7)),NA())))</f>
        <v>#N/A</v>
      </c>
      <c r="AL13" s="253" t="e">
        <f ca="true">+IF(AND(ISNUMBER(OFFSET('Sanitation Data'!$F$7,0,10*ROW('Sanitation Data'!F7))),DA13="Yes"),OFFSET('Sanitation Data'!$F$7,0,10*ROW('Sanitation Data'!F7)),IF(AND(ISNUMBER(OFFSET('Sanitation Data'!$F$7,0,10*ROW('Sanitation Data'!F7))),DA13="No",ISNUMBER(OFFSET('Sanitation Data'!$F$7,0,10*ROW('Sanitation Data'!F7)))),CONCATENATE("[",ROUND(OFFSET('Sanitation Data'!$F$7,0,10*ROW('Sanitation Data'!F7)),0),"]"),IF(AND(ISNUMBER(OFFSET('Sanitation Data'!$F$7,0,10*ROW('Sanitation Data'!F7))),DA13="",ISNUMBER(OFFSET('Sanitation Data'!$F$7,0,10*ROW('Sanitation Data'!F7)))),OFFSET('Sanitation Data'!$F$7,0,10*ROW('Sanitation Data'!F7)),NA())))</f>
        <v>#N/A</v>
      </c>
      <c r="AM13" s="253" t="e">
        <f ca="true">+IF(AND(ISNUMBER(OFFSET('Sanitation Data'!$F$11,0,10*ROW('Sanitation Data'!F7))),DB13="Yes"),OFFSET('Sanitation Data'!$F$11,0,10*ROW('Sanitation Data'!F7)),IF(AND(ISNUMBER(OFFSET('Sanitation Data'!$F$11,0,10*ROW('Sanitation Data'!F7))),DB13="No",ISNUMBER(OFFSET('Sanitation Data'!$F$11,0,10*ROW('Sanitation Data'!F7)))),CONCATENATE("[",ROUND(OFFSET('Sanitation Data'!$F$11,0,10*ROW('Sanitation Data'!F7)),0),"]"),IF(AND(ISNUMBER(OFFSET('Sanitation Data'!$F$11,0,10*ROW('Sanitation Data'!F7))),DB13="",ISNUMBER(OFFSET('Sanitation Data'!$F$11,0,10*ROW('Sanitation Data'!F7)))),OFFSET('Sanitation Data'!$F$11,0,10*ROW('Sanitation Data'!F7)),NA())))</f>
        <v>#N/A</v>
      </c>
      <c r="AN13" s="253" t="e">
        <f ca="true">+IF(AND(ISNUMBER(OFFSET('Sanitation Data'!$F$12,0,10*ROW('Sanitation Data'!F7))),DC13="Yes"),OFFSET('Sanitation Data'!$F$12,0,10*ROW('Sanitation Data'!F7)),IF(AND(ISNUMBER(OFFSET('Sanitation Data'!$F$12,0,10*ROW('Sanitation Data'!F7))),DC13="No",ISNUMBER(OFFSET('Sanitation Data'!$F$12,0,10*ROW('Sanitation Data'!F7)))),CONCATENATE("[",ROUND(OFFSET('Sanitation Data'!$F$12,0,10*ROW('Sanitation Data'!F7)),0),"]"),IF(AND(ISNUMBER(OFFSET('Sanitation Data'!$F$12,0,10*ROW('Sanitation Data'!F7))),DC13="",ISNUMBER(OFFSET('Sanitation Data'!$F$12,0,10*ROW('Sanitation Data'!F7)))),OFFSET('Sanitation Data'!$F$12,0,10*ROW('Sanitation Data'!F7)),NA())))</f>
        <v>#N/A</v>
      </c>
      <c r="AO13" s="253" t="e">
        <f ca="true">+IF(AND(ISNUMBER(OFFSET('Sanitation Data'!$F$13,0,10*ROW('Sanitation Data'!F7))),DD13="Yes"),OFFSET('Sanitation Data'!$F$13,0,10*ROW('Sanitation Data'!F7)),IF(AND(ISNUMBER(OFFSET('Sanitation Data'!$F$13,0,10*ROW('Sanitation Data'!F7))),DD13="No",ISNUMBER(OFFSET('Sanitation Data'!$F$13,0,10*ROW('Sanitation Data'!F7)))),CONCATENATE("[",ROUND(OFFSET('Sanitation Data'!$F$13,0,10*ROW('Sanitation Data'!F7)),0),"]"),IF(AND(ISNUMBER(OFFSET('Sanitation Data'!$F$13,0,10*ROW('Sanitation Data'!F7))),DD13="",ISNUMBER(OFFSET('Sanitation Data'!$F$13,0,10*ROW('Sanitation Data'!F7)))),OFFSET('Sanitation Data'!$F$13,0,10*ROW('Sanitation Data'!F7)),NA())))</f>
        <v>#N/A</v>
      </c>
      <c r="AP13" s="253" t="e">
        <f ca="true">+IF(AND(ISNUMBER(OFFSET('Sanitation Data'!$G$5,0,10*ROW('Sanitation Data'!G7))),DE13="Yes"),100-OFFSET('Sanitation Data'!$G$5,0,10*ROW('Sanitation Data'!G7)),IF(AND(ISNUMBER(OFFSET('Sanitation Data'!$G$5,0,10*ROW('Sanitation Data'!G7))),DE13="No",ISNUMBER(OFFSET('Sanitation Data'!$G$5,0,10*ROW('Sanitation Data'!G7)))),CONCATENATE("[",ROUND(100-OFFSET('Sanitation Data'!$G$5,0,10*ROW('Sanitation Data'!G7)),0),"]"),IF(AND(ISNUMBER(OFFSET('Sanitation Data'!$G$5,0,10*ROW('Sanitation Data'!G7))),DE13="",ISNUMBER(OFFSET('Sanitation Data'!$G$5,0,10*ROW('Sanitation Data'!G7)))),100-OFFSET('Sanitation Data'!$G$5,0,10*ROW('Sanitation Data'!G7)),NA())))</f>
        <v>#N/A</v>
      </c>
      <c r="AQ13" s="253" t="e">
        <f ca="true">+IF(AND(ISNUMBER(OFFSET('Sanitation Data'!$G$7,0,10*ROW('Sanitation Data'!G7))),DF13="Yes"),OFFSET('Sanitation Data'!$G$7,0,10*ROW('Sanitation Data'!G7)),IF(AND(ISNUMBER(OFFSET('Sanitation Data'!$G$7,0,10*ROW('Sanitation Data'!G7))),DF13="No",ISNUMBER(OFFSET('Sanitation Data'!$G$7,0,10*ROW('Sanitation Data'!G7)))),CONCATENATE("[",ROUND(OFFSET('Sanitation Data'!$G$7,0,10*ROW('Sanitation Data'!G7)),0),"]"),IF(AND(ISNUMBER(OFFSET('Sanitation Data'!$G$7,0,10*ROW('Sanitation Data'!G7))),DF13="",ISNUMBER(OFFSET('Sanitation Data'!$G$7,0,10*ROW('Sanitation Data'!G7)))),OFFSET('Sanitation Data'!$G$7,0,10*ROW('Sanitation Data'!G7)),NA())))</f>
        <v>#N/A</v>
      </c>
      <c r="AR13" s="253" t="e">
        <f ca="true">+IF(AND(ISNUMBER(OFFSET('Sanitation Data'!$G$11,0,10*ROW('Sanitation Data'!G7))),DG13="Yes"),OFFSET('Sanitation Data'!$G$11,0,10*ROW('Sanitation Data'!G7)),IF(AND(ISNUMBER(OFFSET('Sanitation Data'!$G$11,0,10*ROW('Sanitation Data'!G7))),DG13="No",ISNUMBER(OFFSET('Sanitation Data'!$G$11,0,10*ROW('Sanitation Data'!G7)))),CONCATENATE("[",ROUND(OFFSET('Sanitation Data'!$G$11,0,10*ROW('Sanitation Data'!G7)),0),"]"),IF(AND(ISNUMBER(OFFSET('Sanitation Data'!$G$11,0,10*ROW('Sanitation Data'!G7))),DG13="",ISNUMBER(OFFSET('Sanitation Data'!$G$11,0,10*ROW('Sanitation Data'!G7)))),OFFSET('Sanitation Data'!$G$11,0,10*ROW('Sanitation Data'!G7)),NA())))</f>
        <v>#N/A</v>
      </c>
      <c r="AS13" s="253" t="e">
        <f ca="true">+IF(AND(ISNUMBER(OFFSET('Sanitation Data'!$G$12,0,10*ROW('Sanitation Data'!G7))),DH13="Yes"),OFFSET('Sanitation Data'!$G$12,0,10*ROW('Sanitation Data'!G7)),IF(AND(ISNUMBER(OFFSET('Sanitation Data'!$G$12,0,10*ROW('Sanitation Data'!G7))),DH13="No",ISNUMBER(OFFSET('Sanitation Data'!$G$12,0,10*ROW('Sanitation Data'!G7)))),CONCATENATE("[",ROUND(OFFSET('Sanitation Data'!$G$12,0,10*ROW('Sanitation Data'!G7)),0),"]"),IF(AND(ISNUMBER(OFFSET('Sanitation Data'!$G$12,0,10*ROW('Sanitation Data'!G7))),DH13="",ISNUMBER(OFFSET('Sanitation Data'!$G$12,0,10*ROW('Sanitation Data'!G7)))),OFFSET('Sanitation Data'!$G$12,0,10*ROW('Sanitation Data'!G7)),NA())))</f>
        <v>#N/A</v>
      </c>
      <c r="AT13" s="253" t="e">
        <f ca="true">+IF(AND(ISNUMBER(OFFSET('Sanitation Data'!$G$13,0,10*ROW('Sanitation Data'!G7))),DI13="Yes"),OFFSET('Sanitation Data'!$G$13,0,10*ROW('Sanitation Data'!G7)),IF(AND(ISNUMBER(OFFSET('Sanitation Data'!$G$13,0,10*ROW('Sanitation Data'!G7))),DI13="No",ISNUMBER(OFFSET('Sanitation Data'!$G$13,0,10*ROW('Sanitation Data'!G7)))),CONCATENATE("[",ROUND(OFFSET('Sanitation Data'!$G$13,0,10*ROW('Sanitation Data'!G7)),0),"]"),IF(AND(ISNUMBER(OFFSET('Sanitation Data'!$G$13,0,10*ROW('Sanitation Data'!G7))),DI13="",ISNUMBER(OFFSET('Sanitation Data'!$G$13,0,10*ROW('Sanitation Data'!G7)))),OFFSET('Sanitation Data'!$G$13,0,10*ROW('Sanitation Data'!G7)),NA())))</f>
        <v>#N/A</v>
      </c>
      <c r="AU13" s="253" t="e">
        <f ca="true">+IF(AND(ISNUMBER(OFFSET('Sanitation Data'!$H$5,0,10*ROW('Sanitation Data'!H7))),DJ13="Yes"),100-OFFSET('Sanitation Data'!$H$5,0,10*ROW('Sanitation Data'!H7)),IF(AND(ISNUMBER(OFFSET('Sanitation Data'!$H$5,0,10*ROW('Sanitation Data'!H7))),DJ13="No",ISNUMBER(OFFSET('Sanitation Data'!$H$5,0,10*ROW('Sanitation Data'!H7)))),CONCATENATE("[",ROUND(100-OFFSET('Sanitation Data'!$H$5,0,10*ROW('Sanitation Data'!H7)),0),"]"),IF(AND(ISNUMBER(OFFSET('Sanitation Data'!$H$5,0,10*ROW('Sanitation Data'!H7))),DJ13="",ISNUMBER(OFFSET('Sanitation Data'!$H$5,0,10*ROW('Sanitation Data'!H7)))),100-OFFSET('Sanitation Data'!$H$5,0,10*ROW('Sanitation Data'!H7)),NA())))</f>
        <v>#N/A</v>
      </c>
      <c r="AV13" s="253" t="e">
        <f ca="true">+IF(AND(ISNUMBER(OFFSET('Sanitation Data'!$H$7,0,10*ROW('Sanitation Data'!H7))),DK13="Yes"),OFFSET('Sanitation Data'!$H$7,0,10*ROW('Sanitation Data'!H7)),IF(AND(ISNUMBER(OFFSET('Sanitation Data'!$H$7,0,10*ROW('Sanitation Data'!H7))),DK13="No",ISNUMBER(OFFSET('Sanitation Data'!$H$7,0,10*ROW('Sanitation Data'!H7)))),CONCATENATE("[",ROUND(OFFSET('Sanitation Data'!$H$7,0,10*ROW('Sanitation Data'!H7)),0),"]"),IF(AND(ISNUMBER(OFFSET('Sanitation Data'!$H$7,0,10*ROW('Sanitation Data'!H7))),DK13="",ISNUMBER(OFFSET('Sanitation Data'!$H$7,0,10*ROW('Sanitation Data'!H7)))),OFFSET('Sanitation Data'!$H$7,0,10*ROW('Sanitation Data'!H7)),NA())))</f>
        <v>#N/A</v>
      </c>
      <c r="AW13" s="253" t="e">
        <f ca="true">+IF(AND(ISNUMBER(OFFSET('Sanitation Data'!$H$11,0,10*ROW('Sanitation Data'!H7))),DL13="Yes"),OFFSET('Sanitation Data'!$H$11,0,10*ROW('Sanitation Data'!H7)),IF(AND(ISNUMBER(OFFSET('Sanitation Data'!$H$11,0,10*ROW('Sanitation Data'!H7))),DL13="No",ISNUMBER(OFFSET('Sanitation Data'!$H$11,0,10*ROW('Sanitation Data'!H7)))),CONCATENATE("[",ROUND(OFFSET('Sanitation Data'!$H$11,0,10*ROW('Sanitation Data'!H7)),0),"]"),IF(AND(ISNUMBER(OFFSET('Sanitation Data'!$H$11,0,10*ROW('Sanitation Data'!H7))),DL13="",ISNUMBER(OFFSET('Sanitation Data'!$H$11,0,10*ROW('Sanitation Data'!H7)))),OFFSET('Sanitation Data'!$H$11,0,10*ROW('Sanitation Data'!H7)),NA())))</f>
        <v>#N/A</v>
      </c>
      <c r="AX13" s="253" t="e">
        <f ca="true">+IF(AND(ISNUMBER(OFFSET('Sanitation Data'!$H$12,0,10*ROW('Sanitation Data'!H7))),DM13="Yes"),OFFSET('Sanitation Data'!$H$12,0,10*ROW('Sanitation Data'!H7)),IF(AND(ISNUMBER(OFFSET('Sanitation Data'!$H$12,0,10*ROW('Sanitation Data'!H7))),DM13="No",ISNUMBER(OFFSET('Sanitation Data'!$H$12,0,10*ROW('Sanitation Data'!H7)))),CONCATENATE("[",ROUND(OFFSET('Sanitation Data'!$H$12,0,10*ROW('Sanitation Data'!H7)),0),"]"),IF(AND(ISNUMBER(OFFSET('Sanitation Data'!$H$12,0,10*ROW('Sanitation Data'!H7))),DM13="",ISNUMBER(OFFSET('Sanitation Data'!$H$12,0,10*ROW('Sanitation Data'!H7)))),OFFSET('Sanitation Data'!$H$12,0,10*ROW('Sanitation Data'!H7)),NA())))</f>
        <v>#N/A</v>
      </c>
      <c r="AY13" s="253" t="e">
        <f ca="true">+IF(AND(ISNUMBER(OFFSET('Sanitation Data'!$H$13,0,10*ROW('Sanitation Data'!H7))),DN13="Yes"),OFFSET('Sanitation Data'!$H$13,0,10*ROW('Sanitation Data'!H7)),IF(AND(ISNUMBER(OFFSET('Sanitation Data'!$H$13,0,10*ROW('Sanitation Data'!H7))),DN13="No",ISNUMBER(OFFSET('Sanitation Data'!$H$13,0,10*ROW('Sanitation Data'!H7)))),CONCATENATE("[",ROUND(OFFSET('Sanitation Data'!$H$13,0,10*ROW('Sanitation Data'!H7)),0),"]"),IF(AND(ISNUMBER(OFFSET('Sanitation Data'!$H$13,0,10*ROW('Sanitation Data'!H7))),DN13="",ISNUMBER(OFFSET('Sanitation Data'!$H$13,0,10*ROW('Sanitation Data'!H7)))),OFFSET('Sanitation Data'!$H$13,0,10*ROW('Sanitation Data'!H7)),NA())))</f>
        <v>#N/A</v>
      </c>
      <c r="AZ13" s="254" t="str">
        <f ca="true">+IF(AND(ISNUMBER(OFFSET('Hygiene Data'!$C$6,0,10*ROW('Hygiene Data'!C7))),DO13="Yes"),OFFSET('Hygiene Data'!$C$6,0,10*ROW('Hygiene Data'!C7)),IF(AND(ISNUMBER(OFFSET('Hygiene Data'!$C$6,0,10*ROW('Hygiene Data'!C7))),DO13="No",ISNUMBER(OFFSET('Hygiene Data'!$C$6,0,10*ROW('Hygiene Data'!C7)))),CONCATENATE("[",ROUND(OFFSET('Hygiene Data'!$C$6,0,10*ROW('Hygiene Data'!C7)),0),"]"),IF(AND(ISNUMBER(OFFSET('Hygiene Data'!$C$6,0,10*ROW('Hygiene Data'!C7))),DO13="",ISNUMBER(OFFSET('Hygiene Data'!$C$6,0,10*ROW('Hygiene Data'!C7)))),OFFSET('Hygiene Data'!$C$6,0,10*ROW('Hygiene Data'!C7)),NA())))</f>
        <v>[99]</v>
      </c>
      <c r="BA13" s="254" t="str">
        <f ca="true">+IF(AND(ISNUMBER(OFFSET('Hygiene Data'!$C$8,0,10*ROW('Hygiene Data'!C7))),DP13="Yes"),OFFSET('Hygiene Data'!$C$8,0,10*ROW('Hygiene Data'!C7)),IF(AND(ISNUMBER(OFFSET('Hygiene Data'!$C$8,0,10*ROW('Hygiene Data'!C7))),DP13="No",ISNUMBER(OFFSET('Hygiene Data'!$C$8,0,10*ROW('Hygiene Data'!C7)))),CONCATENATE("[",ROUND(OFFSET('Hygiene Data'!$C$8,0,10*ROW('Hygiene Data'!C7)),0),"]"),IF(AND(ISNUMBER(OFFSET('Hygiene Data'!$C$8,0,10*ROW('Hygiene Data'!C7))),DP13="",ISNUMBER(OFFSET('Hygiene Data'!$C$8,0,10*ROW('Hygiene Data'!C7)))),OFFSET('Hygiene Data'!$C$8,0,10*ROW('Hygiene Data'!C7)),NA())))</f>
        <v>[64]</v>
      </c>
      <c r="BB13" s="254" t="e">
        <f ca="true">+IF(AND(ISNUMBER(OFFSET('Hygiene Data'!$C$10,0,10*ROW('Hygiene Data'!C7))),DQ13="Yes"),OFFSET('Hygiene Data'!$C$10,0,10*ROW('Hygiene Data'!C7)),IF(AND(ISNUMBER(OFFSET('Hygiene Data'!$C$10,0,10*ROW('Hygiene Data'!C7))),DQ13="No",ISNUMBER(OFFSET('Hygiene Data'!$C$10,0,10*ROW('Hygiene Data'!C7)))),CONCATENATE("[",ROUND(OFFSET('Hygiene Data'!$C$10,0,10*ROW('Hygiene Data'!C7)),0),"]"),IF(AND(ISNUMBER(OFFSET('Hygiene Data'!$C$10,0,10*ROW('Hygiene Data'!C7))),DQ13="",ISNUMBER(OFFSET('Hygiene Data'!$C$10,0,10*ROW('Hygiene Data'!C7)))),OFFSET('Hygiene Data'!$C$10,0,10*ROW('Hygiene Data'!C7)),NA())))</f>
        <v>#N/A</v>
      </c>
      <c r="BC13" s="254" t="e">
        <f ca="true">+IF(AND(ISNUMBER(OFFSET('Hygiene Data'!$D$6,0,10*ROW('Hygiene Data'!D7))),DR13="Yes"),OFFSET('Hygiene Data'!$D$6,0,10*ROW('Hygiene Data'!D7)),IF(AND(ISNUMBER(OFFSET('Hygiene Data'!$D$6,0,10*ROW('Hygiene Data'!D7))),DR13="No",ISNUMBER(OFFSET('Hygiene Data'!$D$6,0,10*ROW('Hygiene Data'!D7)))),CONCATENATE("[",ROUND(OFFSET('Hygiene Data'!$D$6,0,10*ROW('Hygiene Data'!D7)),0),"]"),IF(AND(ISNUMBER(OFFSET('Hygiene Data'!$D$6,0,10*ROW('Hygiene Data'!D7))),DR13="",ISNUMBER(OFFSET('Hygiene Data'!$D$6,0,10*ROW('Hygiene Data'!D7)))),OFFSET('Hygiene Data'!$D$6,0,10*ROW('Hygiene Data'!D7)),NA())))</f>
        <v>#N/A</v>
      </c>
      <c r="BD13" s="254" t="e">
        <f ca="true">+IF(AND(ISNUMBER(OFFSET('Hygiene Data'!$D$8,0,10*ROW('Hygiene Data'!D7))),DS13="Yes"),OFFSET('Hygiene Data'!$D$8,0,10*ROW('Hygiene Data'!D7)),IF(AND(ISNUMBER(OFFSET('Hygiene Data'!$D$8,0,10*ROW('Hygiene Data'!D7))),DS13="No",ISNUMBER(OFFSET('Hygiene Data'!$D$8,0,10*ROW('Hygiene Data'!D7)))),CONCATENATE("[",ROUND(OFFSET('Hygiene Data'!$D$8,0,10*ROW('Hygiene Data'!D7)),0),"]"),IF(AND(ISNUMBER(OFFSET('Hygiene Data'!$D$8,0,10*ROW('Hygiene Data'!D7))),DS13="",ISNUMBER(OFFSET('Hygiene Data'!$D$8,0,10*ROW('Hygiene Data'!D7)))),OFFSET('Hygiene Data'!$D$8,0,10*ROW('Hygiene Data'!D7)),NA())))</f>
        <v>#N/A</v>
      </c>
      <c r="BE13" s="254" t="e">
        <f ca="true">+IF(AND(ISNUMBER(OFFSET('Hygiene Data'!$D$10,0,10*ROW('Hygiene Data'!D7))),DT13="Yes"),OFFSET('Hygiene Data'!$D$10,0,10*ROW('Hygiene Data'!D7)),IF(AND(ISNUMBER(OFFSET('Hygiene Data'!$D$10,0,10*ROW('Hygiene Data'!D7))),DT13="No",ISNUMBER(OFFSET('Hygiene Data'!$D$10,0,10*ROW('Hygiene Data'!D7)))),CONCATENATE("[",ROUND(OFFSET('Hygiene Data'!$D$10,0,10*ROW('Hygiene Data'!D7)),0),"]"),IF(AND(ISNUMBER(OFFSET('Hygiene Data'!$D$10,0,10*ROW('Hygiene Data'!D7))),DT13="",ISNUMBER(OFFSET('Hygiene Data'!$D$10,0,10*ROW('Hygiene Data'!D7)))),OFFSET('Hygiene Data'!$D$10,0,10*ROW('Hygiene Data'!D7)),NA())))</f>
        <v>#N/A</v>
      </c>
      <c r="BF13" s="254" t="e">
        <f ca="true">+IF(AND(ISNUMBER(OFFSET('Hygiene Data'!$E$6,0,10*ROW('Hygiene Data'!E7))),DU13="Yes"),OFFSET('Hygiene Data'!$E$6,0,10*ROW('Hygiene Data'!E7)),IF(AND(ISNUMBER(OFFSET('Hygiene Data'!$E$6,0,10*ROW('Hygiene Data'!E7))),DU13="No",ISNUMBER(OFFSET('Hygiene Data'!$E$6,0,10*ROW('Hygiene Data'!E7)))),CONCATENATE("[",ROUND(OFFSET('Hygiene Data'!$E$6,0,10*ROW('Hygiene Data'!E7)),0),"]"),IF(AND(ISNUMBER(OFFSET('Hygiene Data'!$E$6,0,10*ROW('Hygiene Data'!E7))),DU13="",ISNUMBER(OFFSET('Hygiene Data'!$E$6,0,10*ROW('Hygiene Data'!E7)))),OFFSET('Hygiene Data'!$E$6,0,10*ROW('Hygiene Data'!E7)),NA())))</f>
        <v>#N/A</v>
      </c>
      <c r="BG13" s="254" t="e">
        <f ca="true">+IF(AND(ISNUMBER(OFFSET('Hygiene Data'!$E$8,0,10*ROW('Hygiene Data'!E7))),DV13="Yes"),OFFSET('Hygiene Data'!$E$8,0,10*ROW('Hygiene Data'!E7)),IF(AND(ISNUMBER(OFFSET('Hygiene Data'!$E$8,0,10*ROW('Hygiene Data'!E7))),DV13="No",ISNUMBER(OFFSET('Hygiene Data'!$E$8,0,10*ROW('Hygiene Data'!E7)))),CONCATENATE("[",ROUND(OFFSET('Hygiene Data'!$E$8,0,10*ROW('Hygiene Data'!E7)),0),"]"),IF(AND(ISNUMBER(OFFSET('Hygiene Data'!$E$8,0,10*ROW('Hygiene Data'!E7))),DV13="",ISNUMBER(OFFSET('Hygiene Data'!$E$8,0,10*ROW('Hygiene Data'!E7)))),OFFSET('Hygiene Data'!$E$8,0,10*ROW('Hygiene Data'!E7)),NA())))</f>
        <v>#N/A</v>
      </c>
      <c r="BH13" s="254" t="e">
        <f ca="true">+IF(AND(ISNUMBER(OFFSET('Hygiene Data'!$E$10,0,10*ROW('Hygiene Data'!E7))),DW13="Yes"),OFFSET('Hygiene Data'!$E$10,0,10*ROW('Hygiene Data'!E7)),IF(AND(ISNUMBER(OFFSET('Hygiene Data'!$E$10,0,10*ROW('Hygiene Data'!E7))),DW13="No",ISNUMBER(OFFSET('Hygiene Data'!$E$10,0,10*ROW('Hygiene Data'!E7)))),CONCATENATE("[",ROUND(OFFSET('Hygiene Data'!$E$10,0,10*ROW('Hygiene Data'!E7)),0),"]"),IF(AND(ISNUMBER(OFFSET('Hygiene Data'!$E$10,0,10*ROW('Hygiene Data'!E7))),DW13="",ISNUMBER(OFFSET('Hygiene Data'!$E$10,0,10*ROW('Hygiene Data'!E7)))),OFFSET('Hygiene Data'!$E$10,0,10*ROW('Hygiene Data'!E7)),NA())))</f>
        <v>#N/A</v>
      </c>
      <c r="BI13" s="254" t="e">
        <f ca="true">+IF(AND(ISNUMBER(OFFSET('Hygiene Data'!$F$6,0,10*ROW('Hygiene Data'!F7))),DX13="Yes"),OFFSET('Hygiene Data'!$F$6,0,10*ROW('Hygiene Data'!F7)),IF(AND(ISNUMBER(OFFSET('Hygiene Data'!$F$6,0,10*ROW('Hygiene Data'!F7))),DX13="No",ISNUMBER(OFFSET('Hygiene Data'!$F$6,0,10*ROW('Hygiene Data'!F7)))),CONCATENATE("[",ROUND(OFFSET('Hygiene Data'!$F$6,0,10*ROW('Hygiene Data'!F7)),0),"]"),IF(AND(ISNUMBER(OFFSET('Hygiene Data'!$F$6,0,10*ROW('Hygiene Data'!F7))),DX13="",ISNUMBER(OFFSET('Hygiene Data'!$F$6,0,10*ROW('Hygiene Data'!F7)))),OFFSET('Hygiene Data'!$F$6,0,10*ROW('Hygiene Data'!F7)),NA())))</f>
        <v>#N/A</v>
      </c>
      <c r="BJ13" s="254" t="e">
        <f ca="true">+IF(AND(ISNUMBER(OFFSET('Hygiene Data'!$F$8,0,10*ROW('Hygiene Data'!F7))),DY13="Yes"),OFFSET('Hygiene Data'!$F$8,0,10*ROW('Hygiene Data'!F7)),IF(AND(ISNUMBER(OFFSET('Hygiene Data'!$F$8,0,10*ROW('Hygiene Data'!F7))),DY13="No",ISNUMBER(OFFSET('Hygiene Data'!$F$8,0,10*ROW('Hygiene Data'!F7)))),CONCATENATE("[",ROUND(OFFSET('Hygiene Data'!$F$8,0,10*ROW('Hygiene Data'!F7)),0),"]"),IF(AND(ISNUMBER(OFFSET('Hygiene Data'!$F$8,0,10*ROW('Hygiene Data'!F7))),DY13="",ISNUMBER(OFFSET('Hygiene Data'!$F$8,0,10*ROW('Hygiene Data'!F7)))),OFFSET('Hygiene Data'!$F$8,0,10*ROW('Hygiene Data'!F7)),NA())))</f>
        <v>#N/A</v>
      </c>
      <c r="BK13" s="254" t="e">
        <f ca="true">+IF(AND(ISNUMBER(OFFSET('Hygiene Data'!$F$10,0,10*ROW('Hygiene Data'!F7))),DZ13="Yes"),OFFSET('Hygiene Data'!$F$10,0,10*ROW('Hygiene Data'!F7)),IF(AND(ISNUMBER(OFFSET('Hygiene Data'!$F$10,0,10*ROW('Hygiene Data'!F7))),DZ13="No",ISNUMBER(OFFSET('Hygiene Data'!$F$10,0,10*ROW('Hygiene Data'!F7)))),CONCATENATE("[",ROUND(OFFSET('Hygiene Data'!$F$10,0,10*ROW('Hygiene Data'!F7)),0),"]"),IF(AND(ISNUMBER(OFFSET('Hygiene Data'!$F$10,0,10*ROW('Hygiene Data'!F7))),DZ13="",ISNUMBER(OFFSET('Hygiene Data'!$F$10,0,10*ROW('Hygiene Data'!F7)))),OFFSET('Hygiene Data'!$F$10,0,10*ROW('Hygiene Data'!F7)),NA())))</f>
        <v>#N/A</v>
      </c>
      <c r="BL13" s="254" t="e">
        <f ca="true">+IF(AND(ISNUMBER(OFFSET('Hygiene Data'!$G$6,0,10*ROW('Hygiene Data'!G7))),EA13="Yes"),OFFSET('Hygiene Data'!$G$6,0,10*ROW('Hygiene Data'!G7)),IF(AND(ISNUMBER(OFFSET('Hygiene Data'!$G$6,0,10*ROW('Hygiene Data'!G7))),EA13="No",ISNUMBER(OFFSET('Hygiene Data'!$G$6,0,10*ROW('Hygiene Data'!G7)))),CONCATENATE("[",ROUND(OFFSET('Hygiene Data'!$G$6,0,10*ROW('Hygiene Data'!G7)),0),"]"),IF(AND(ISNUMBER(OFFSET('Hygiene Data'!$G$6,0,10*ROW('Hygiene Data'!G7))),EA13="",ISNUMBER(OFFSET('Hygiene Data'!$G$6,0,10*ROW('Hygiene Data'!G7)))),OFFSET('Hygiene Data'!$G$6,0,10*ROW('Hygiene Data'!G7)),NA())))</f>
        <v>#N/A</v>
      </c>
      <c r="BM13" s="254" t="e">
        <f ca="true">+IF(AND(ISNUMBER(OFFSET('Hygiene Data'!$G$8,0,10*ROW('Hygiene Data'!G7))),EB13="Yes"),OFFSET('Hygiene Data'!$G$8,0,10*ROW('Hygiene Data'!G7)),IF(AND(ISNUMBER(OFFSET('Hygiene Data'!$G$8,0,10*ROW('Hygiene Data'!G7))),EB13="No",ISNUMBER(OFFSET('Hygiene Data'!$G$8,0,10*ROW('Hygiene Data'!G7)))),CONCATENATE("[",ROUND(OFFSET('Hygiene Data'!$G$8,0,10*ROW('Hygiene Data'!G7)),0),"]"),IF(AND(ISNUMBER(OFFSET('Hygiene Data'!$G$8,0,10*ROW('Hygiene Data'!G7))),EB13="",ISNUMBER(OFFSET('Hygiene Data'!$G$8,0,10*ROW('Hygiene Data'!G7)))),OFFSET('Hygiene Data'!$G$8,0,10*ROW('Hygiene Data'!G7)),NA())))</f>
        <v>#N/A</v>
      </c>
      <c r="BN13" s="254" t="e">
        <f ca="true">+IF(AND(ISNUMBER(OFFSET('Hygiene Data'!$G$10,0,10*ROW('Hygiene Data'!G7))),EC13="Yes"),OFFSET('Hygiene Data'!$G$10,0,10*ROW('Hygiene Data'!G7)),IF(AND(ISNUMBER(OFFSET('Hygiene Data'!$G$10,0,10*ROW('Hygiene Data'!G7))),EC13="No",ISNUMBER(OFFSET('Hygiene Data'!$G$10,0,10*ROW('Hygiene Data'!G7)))),CONCATENATE("[",ROUND(OFFSET('Hygiene Data'!$G$10,0,10*ROW('Hygiene Data'!G7)),0),"]"),IF(AND(ISNUMBER(OFFSET('Hygiene Data'!$G$10,0,10*ROW('Hygiene Data'!G7))),EC13="",ISNUMBER(OFFSET('Hygiene Data'!$G$10,0,10*ROW('Hygiene Data'!G7)))),OFFSET('Hygiene Data'!$G$10,0,10*ROW('Hygiene Data'!G7)),NA())))</f>
        <v>#N/A</v>
      </c>
      <c r="BO13" s="254" t="e">
        <f ca="true">+IF(AND(ISNUMBER(OFFSET('Hygiene Data'!$H$6,0,10*ROW('Hygiene Data'!H7))),ED13="Yes"),OFFSET('Hygiene Data'!$H$6,0,10*ROW('Hygiene Data'!H7)),IF(AND(ISNUMBER(OFFSET('Hygiene Data'!$H$6,0,10*ROW('Hygiene Data'!H7))),ED13="No",ISNUMBER(OFFSET('Hygiene Data'!$H$6,0,10*ROW('Hygiene Data'!H7)))),CONCATENATE("[",ROUND(OFFSET('Hygiene Data'!$H$6,0,10*ROW('Hygiene Data'!H7)),0),"]"),IF(AND(ISNUMBER(OFFSET('Hygiene Data'!$H$6,0,10*ROW('Hygiene Data'!H7))),ED13="",ISNUMBER(OFFSET('Hygiene Data'!$H$6,0,10*ROW('Hygiene Data'!H7)))),OFFSET('Hygiene Data'!$H$6,0,10*ROW('Hygiene Data'!H7)),NA())))</f>
        <v>#N/A</v>
      </c>
      <c r="BP13" s="254" t="e">
        <f ca="true">+IF(AND(ISNUMBER(OFFSET('Hygiene Data'!$H$8,0,10*ROW('Hygiene Data'!H7))),EE13="Yes"),OFFSET('Hygiene Data'!$H$8,0,10*ROW('Hygiene Data'!H7)),IF(AND(ISNUMBER(OFFSET('Hygiene Data'!$H$8,0,10*ROW('Hygiene Data'!H7))),EE13="No",ISNUMBER(OFFSET('Hygiene Data'!$H$8,0,10*ROW('Hygiene Data'!H7)))),CONCATENATE("[",ROUND(OFFSET('Hygiene Data'!$H$8,0,10*ROW('Hygiene Data'!H7)),0),"]"),IF(AND(ISNUMBER(OFFSET('Hygiene Data'!$H$8,0,10*ROW('Hygiene Data'!H7))),EE13="",ISNUMBER(OFFSET('Hygiene Data'!$H$8,0,10*ROW('Hygiene Data'!H7)))),OFFSET('Hygiene Data'!$H$8,0,10*ROW('Hygiene Data'!H7)),NA())))</f>
        <v>#N/A</v>
      </c>
      <c r="BQ13" s="254" t="e">
        <f ca="true">+IF(AND(ISNUMBER(OFFSET('Hygiene Data'!$H$10,0,10*ROW('Hygiene Data'!H7))),EF13="Yes"),OFFSET('Hygiene Data'!$H$10,0,10*ROW('Hygiene Data'!H7)),IF(AND(ISNUMBER(OFFSET('Hygiene Data'!$H$10,0,10*ROW('Hygiene Data'!H7))),EF13="No",ISNUMBER(OFFSET('Hygiene Data'!$H$10,0,10*ROW('Hygiene Data'!H7)))),CONCATENATE("[",ROUND(OFFSET('Hygiene Data'!$H$10,0,10*ROW('Hygiene Data'!H7)),0),"]"),IF(AND(ISNUMBER(OFFSET('Hygiene Data'!$H$10,0,10*ROW('Hygiene Data'!H7))),EF13="",ISNUMBER(OFFSET('Hygiene Data'!$H$10,0,10*ROW('Hygiene Data'!H7)))),OFFSET('Hygiene Data'!$H$10,0,10*ROW('Hygiene Data'!H7)),NA())))</f>
        <v>#N/A</v>
      </c>
      <c r="BS13" s="36" t="str">
        <f ca="true">+IF(OFFSET('Water Data'!$C$28,0,10*ROW('Water Data'!C7))="","",OFFSET('Water Data'!$C$28,0,10*ROW('Water Data'!C7)))</f>
        <v>Yes</v>
      </c>
      <c r="BT13" s="36" t="str">
        <f ca="true">+IF(OFFSET('Water Data'!$C$29,0,10*ROW('Water Data'!C7))="","",OFFSET('Water Data'!$C$29,0,10*ROW('Water Data'!C7)))</f>
        <v>Yes</v>
      </c>
      <c r="BU13" s="36" t="str">
        <f ca="true">+IF(OFFSET('Water Data'!$C$30,0,10*ROW('Water Data'!C7))="","",OFFSET('Water Data'!$C$30,0,10*ROW('Water Data'!C7)))</f>
        <v>Yes</v>
      </c>
      <c r="BV13" s="36" t="str">
        <f ca="true">+IF(OFFSET('Water Data'!$D$28,0,10*ROW('Water Data'!D7))="","",OFFSET('Water Data'!$D$28,0,10*ROW('Water Data'!D7)))</f>
        <v/>
      </c>
      <c r="BW13" s="36" t="str">
        <f ca="true">+IF(OFFSET('Water Data'!$D$29,0,10*ROW('Water Data'!D7))="","",OFFSET('Water Data'!$D$29,0,10*ROW('Water Data'!D7)))</f>
        <v/>
      </c>
      <c r="BX13" s="36" t="str">
        <f ca="true">+IF(OFFSET('Water Data'!$D$30,0,10*ROW('Water Data'!D7))="","",OFFSET('Water Data'!$D$30,0,10*ROW('Water Data'!D7)))</f>
        <v/>
      </c>
      <c r="BY13" s="36" t="str">
        <f ca="true">+IF(OFFSET('Water Data'!$E$28,0,10*ROW('Water Data'!E7))="","",OFFSET('Water Data'!$E$28,0,10*ROW('Water Data'!E7)))</f>
        <v/>
      </c>
      <c r="BZ13" s="36" t="str">
        <f ca="true">+IF(OFFSET('Water Data'!$E$29,0,10*ROW('Water Data'!E7))="","",OFFSET('Water Data'!$E$29,0,10*ROW('Water Data'!E7)))</f>
        <v/>
      </c>
      <c r="CA13" s="36" t="str">
        <f ca="true">+IF(OFFSET('Water Data'!$E$30,0,10*ROW('Water Data'!E7))="","",OFFSET('Water Data'!$E$30,0,10*ROW('Water Data'!E7)))</f>
        <v/>
      </c>
      <c r="CB13" s="36" t="str">
        <f ca="true">+IF(OFFSET('Water Data'!$F$28,0,10*ROW('Water Data'!F7))="","",OFFSET('Water Data'!$F$28,0,10*ROW('Water Data'!F7)))</f>
        <v/>
      </c>
      <c r="CC13" s="36" t="str">
        <f ca="true">+IF(OFFSET('Water Data'!$F$29,0,10*ROW('Water Data'!F7))="","",OFFSET('Water Data'!$F$29,0,10*ROW('Water Data'!F7)))</f>
        <v/>
      </c>
      <c r="CD13" s="36" t="str">
        <f ca="true">+IF(OFFSET('Water Data'!$F$30,0,10*ROW('Water Data'!F7))="","",OFFSET('Water Data'!$F$30,0,10*ROW('Water Data'!F7)))</f>
        <v/>
      </c>
      <c r="CE13" s="36" t="str">
        <f ca="true">+IF(OFFSET('Water Data'!$G$28,0,10*ROW('Water Data'!G7))="","",OFFSET('Water Data'!$G$28,0,10*ROW('Water Data'!G7)))</f>
        <v/>
      </c>
      <c r="CF13" s="36" t="str">
        <f ca="true">+IF(OFFSET('Water Data'!$G$29,0,10*ROW('Water Data'!G7))="","",OFFSET('Water Data'!$G$29,0,10*ROW('Water Data'!G7)))</f>
        <v/>
      </c>
      <c r="CG13" s="36" t="str">
        <f ca="true">+IF(OFFSET('Water Data'!$G$30,0,10*ROW('Water Data'!G7))="","",OFFSET('Water Data'!$G$30,0,10*ROW('Water Data'!G7)))</f>
        <v/>
      </c>
      <c r="CH13" s="36" t="str">
        <f ca="true">+IF(OFFSET('Water Data'!$H$28,0,10*ROW('Water Data'!H7))="","",OFFSET('Water Data'!$H$28,0,10*ROW('Water Data'!H7)))</f>
        <v/>
      </c>
      <c r="CI13" s="36" t="str">
        <f ca="true">+IF(OFFSET('Water Data'!$H$29,0,10*ROW('Water Data'!H7))="","",OFFSET('Water Data'!$H$29,0,10*ROW('Water Data'!H7)))</f>
        <v/>
      </c>
      <c r="CJ13" s="36" t="str">
        <f ca="true">+IF(OFFSET('Water Data'!$H$30,0,10*ROW('Water Data'!H7))="","",OFFSET('Water Data'!$H$30,0,10*ROW('Water Data'!H7)))</f>
        <v/>
      </c>
      <c r="CK13" s="36" t="str">
        <f ca="true">+IF(OFFSET('Sanitation Data'!$C$29,0,10*ROW('Sanitation Data'!C7))="","",OFFSET('Sanitation Data'!$C$29,0,10*ROW('Sanitation Data'!C7)))</f>
        <v>Yes</v>
      </c>
      <c r="CL13" s="36" t="str">
        <f ca="true">+IF(OFFSET('Sanitation Data'!$C$30,0,10*ROW('Sanitation Data'!C7))="","",OFFSET('Sanitation Data'!$C$30,0,10*ROW('Sanitation Data'!C7)))</f>
        <v>Yes</v>
      </c>
      <c r="CM13" s="36" t="str">
        <f ca="true">+IF(OFFSET('Sanitation Data'!$C$31,0,10*ROW('Sanitation Data'!C7))="","",OFFSET('Sanitation Data'!$C$31,0,10*ROW('Sanitation Data'!C7)))</f>
        <v>Yes</v>
      </c>
      <c r="CN13" s="36" t="str">
        <f ca="true">+IF(OFFSET('Sanitation Data'!$C$32,0,10*ROW('Sanitation Data'!C7))="","",OFFSET('Sanitation Data'!$C$32,0,10*ROW('Sanitation Data'!C7)))</f>
        <v/>
      </c>
      <c r="CO13" s="36" t="str">
        <f ca="true">+IF(OFFSET('Sanitation Data'!$C$33,0,10*ROW('Sanitation Data'!C7))="","",OFFSET('Sanitation Data'!$C$33,0,10*ROW('Sanitation Data'!C7)))</f>
        <v>Yes</v>
      </c>
      <c r="CP13" s="36" t="str">
        <f ca="true">+IF(OFFSET('Sanitation Data'!$D$29,0,10*ROW('Sanitation Data'!D7))="","",OFFSET('Sanitation Data'!$D$29,0,10*ROW('Sanitation Data'!D7)))</f>
        <v/>
      </c>
      <c r="CQ13" s="36" t="str">
        <f ca="true">+IF(OFFSET('Sanitation Data'!$D$30,0,10*ROW('Sanitation Data'!D7))="","",OFFSET('Sanitation Data'!$D$30,0,10*ROW('Sanitation Data'!D7)))</f>
        <v/>
      </c>
      <c r="CR13" s="36" t="str">
        <f ca="true">+IF(OFFSET('Sanitation Data'!$D$31,0,10*ROW('Sanitation Data'!D7))="","",OFFSET('Sanitation Data'!$D$31,0,10*ROW('Sanitation Data'!D7)))</f>
        <v/>
      </c>
      <c r="CS13" s="36" t="str">
        <f ca="true">+IF(OFFSET('Sanitation Data'!$D$32,0,10*ROW('Sanitation Data'!D7))="","",OFFSET('Sanitation Data'!$D$32,0,10*ROW('Sanitation Data'!D7)))</f>
        <v/>
      </c>
      <c r="CT13" s="36" t="str">
        <f ca="true">+IF(OFFSET('Sanitation Data'!$D$33,0,10*ROW('Sanitation Data'!D7))="","",OFFSET('Sanitation Data'!$D$33,0,10*ROW('Sanitation Data'!D7)))</f>
        <v/>
      </c>
      <c r="CU13" s="36" t="str">
        <f ca="true">+IF(OFFSET('Sanitation Data'!$E$29,0,10*ROW('Sanitation Data'!E7))="","",OFFSET('Sanitation Data'!$E$29,0,10*ROW('Sanitation Data'!E7)))</f>
        <v/>
      </c>
      <c r="CV13" s="36" t="str">
        <f ca="true">+IF(OFFSET('Sanitation Data'!$E$30,0,10*ROW('Sanitation Data'!E7))="","",OFFSET('Sanitation Data'!$E$30,0,10*ROW('Sanitation Data'!E7)))</f>
        <v/>
      </c>
      <c r="CW13" s="36" t="str">
        <f ca="true">+IF(OFFSET('Sanitation Data'!$E$31,0,10*ROW('Sanitation Data'!E7))="","",OFFSET('Sanitation Data'!$E$31,0,10*ROW('Sanitation Data'!E7)))</f>
        <v/>
      </c>
      <c r="CX13" s="36" t="str">
        <f ca="true">+IF(OFFSET('Sanitation Data'!$E$32,0,10*ROW('Sanitation Data'!E7))="","",OFFSET('Sanitation Data'!$E$32,0,10*ROW('Sanitation Data'!E7)))</f>
        <v/>
      </c>
      <c r="CY13" s="36" t="str">
        <f ca="true">+IF(OFFSET('Sanitation Data'!$E$33,0,10*ROW('Sanitation Data'!E7))="","",OFFSET('Sanitation Data'!$E$33,0,10*ROW('Sanitation Data'!E7)))</f>
        <v/>
      </c>
      <c r="CZ13" s="36" t="str">
        <f ca="true">+IF(OFFSET('Sanitation Data'!$F$29,0,10*ROW('Sanitation Data'!F7))="","",OFFSET('Sanitation Data'!$F$29,0,10*ROW('Sanitation Data'!F7)))</f>
        <v/>
      </c>
      <c r="DA13" s="36" t="str">
        <f ca="true">+IF(OFFSET('Sanitation Data'!$F$30,0,10*ROW('Sanitation Data'!F7))="","",OFFSET('Sanitation Data'!$F$30,0,10*ROW('Sanitation Data'!F7)))</f>
        <v/>
      </c>
      <c r="DB13" s="36" t="str">
        <f ca="true">+IF(OFFSET('Sanitation Data'!$F$31,0,10*ROW('Sanitation Data'!F7))="","",OFFSET('Sanitation Data'!$F$31,0,10*ROW('Sanitation Data'!F7)))</f>
        <v/>
      </c>
      <c r="DC13" s="36" t="str">
        <f ca="true">+IF(OFFSET('Sanitation Data'!$F$32,0,10*ROW('Sanitation Data'!F7))="","",OFFSET('Sanitation Data'!$F$32,0,10*ROW('Sanitation Data'!F7)))</f>
        <v/>
      </c>
      <c r="DD13" s="36" t="str">
        <f ca="true">+IF(OFFSET('Sanitation Data'!$F$33,0,10*ROW('Sanitation Data'!F7))="","",OFFSET('Sanitation Data'!$F$33,0,10*ROW('Sanitation Data'!F7)))</f>
        <v/>
      </c>
      <c r="DE13" s="36" t="str">
        <f ca="true">+IF(OFFSET('Sanitation Data'!$G$29,0,10*ROW('Sanitation Data'!G7))="","",OFFSET('Sanitation Data'!$G$29,0,10*ROW('Sanitation Data'!G7)))</f>
        <v/>
      </c>
      <c r="DF13" s="36" t="str">
        <f ca="true">+IF(OFFSET('Sanitation Data'!$G$30,0,10*ROW('Sanitation Data'!G7))="","",OFFSET('Sanitation Data'!$G$30,0,10*ROW('Sanitation Data'!G7)))</f>
        <v/>
      </c>
      <c r="DG13" s="36" t="str">
        <f ca="true">+IF(OFFSET('Sanitation Data'!$G$31,0,10*ROW('Sanitation Data'!G7))="","",OFFSET('Sanitation Data'!$G$31,0,10*ROW('Sanitation Data'!G7)))</f>
        <v/>
      </c>
      <c r="DH13" s="36" t="str">
        <f ca="true">+IF(OFFSET('Sanitation Data'!$G$32,0,10*ROW('Sanitation Data'!G7))="","",OFFSET('Sanitation Data'!$G$32,0,10*ROW('Sanitation Data'!G7)))</f>
        <v/>
      </c>
      <c r="DI13" s="36" t="str">
        <f ca="true">+IF(OFFSET('Sanitation Data'!$G$33,0,10*ROW('Sanitation Data'!G7))="","",OFFSET('Sanitation Data'!$G$33,0,10*ROW('Sanitation Data'!G7)))</f>
        <v/>
      </c>
      <c r="DJ13" s="36" t="str">
        <f ca="true">+IF(OFFSET('Sanitation Data'!$H$29,0,10*ROW('Sanitation Data'!H7))="","",OFFSET('Sanitation Data'!$H$29,0,10*ROW('Sanitation Data'!H7)))</f>
        <v/>
      </c>
      <c r="DK13" s="36" t="str">
        <f ca="true">+IF(OFFSET('Sanitation Data'!$H$30,0,10*ROW('Sanitation Data'!H7))="","",OFFSET('Sanitation Data'!$H$30,0,10*ROW('Sanitation Data'!H7)))</f>
        <v/>
      </c>
      <c r="DL13" s="36" t="str">
        <f ca="true">+IF(OFFSET('Sanitation Data'!$H$31,0,10*ROW('Sanitation Data'!H7))="","",OFFSET('Sanitation Data'!$H$31,0,10*ROW('Sanitation Data'!H7)))</f>
        <v/>
      </c>
      <c r="DM13" s="36" t="str">
        <f ca="true">+IF(OFFSET('Sanitation Data'!$H$32,0,10*ROW('Sanitation Data'!H7))="","",OFFSET('Sanitation Data'!$H$32,0,10*ROW('Sanitation Data'!H7)))</f>
        <v/>
      </c>
      <c r="DN13" s="36" t="str">
        <f ca="true">+IF(OFFSET('Sanitation Data'!$H$33,0,10*ROW('Sanitation Data'!H7))="","",OFFSET('Sanitation Data'!$H$33,0,10*ROW('Sanitation Data'!H7)))</f>
        <v/>
      </c>
      <c r="DO13" s="36" t="str">
        <f ca="true">+IF(OFFSET('Hygiene Data'!$C$12,0,10*ROW('Hygiene Data'!C7))="","",OFFSET('Hygiene Data'!$C$12,0,10*ROW('Hygiene Data'!C7)))</f>
        <v>No</v>
      </c>
      <c r="DP13" s="36" t="str">
        <f ca="true">+IF(OFFSET('Hygiene Data'!$C$13,0,10*ROW('Hygiene Data'!C7))="","",OFFSET('Hygiene Data'!$C$13,0,10*ROW('Hygiene Data'!C7)))</f>
        <v>No</v>
      </c>
      <c r="DQ13" s="36" t="str">
        <f ca="true">+IF(OFFSET('Hygiene Data'!$C$14,0,10*ROW('Hygiene Data'!C7))="","",OFFSET('Hygiene Data'!$C$14,0,10*ROW('Hygiene Data'!C7)))</f>
        <v/>
      </c>
      <c r="DR13" s="36" t="str">
        <f ca="true">+IF(OFFSET('Hygiene Data'!$D$12,0,10*ROW('Hygiene Data'!D7))="","",OFFSET('Hygiene Data'!$D$12,0,10*ROW('Hygiene Data'!D7)))</f>
        <v/>
      </c>
      <c r="DS13" s="36" t="str">
        <f ca="true">+IF(OFFSET('Hygiene Data'!$D$13,0,10*ROW('Hygiene Data'!D7))="","",OFFSET('Hygiene Data'!$D$13,0,10*ROW('Hygiene Data'!D7)))</f>
        <v/>
      </c>
      <c r="DT13" s="36" t="str">
        <f ca="true">+IF(OFFSET('Hygiene Data'!$D$14,0,10*ROW('Hygiene Data'!D7))="","",OFFSET('Hygiene Data'!$D$14,0,10*ROW('Hygiene Data'!D7)))</f>
        <v/>
      </c>
      <c r="DU13" s="36" t="str">
        <f ca="true">+IF(OFFSET('Hygiene Data'!$E$12,0,10*ROW('Hygiene Data'!E7))="","",OFFSET('Hygiene Data'!$E$12,0,10*ROW('Hygiene Data'!E7)))</f>
        <v/>
      </c>
      <c r="DV13" s="36" t="str">
        <f ca="true">+IF(OFFSET('Hygiene Data'!$E$13,0,10*ROW('Hygiene Data'!E7))="","",OFFSET('Hygiene Data'!$E$13,0,10*ROW('Hygiene Data'!E7)))</f>
        <v/>
      </c>
      <c r="DW13" s="36" t="str">
        <f ca="true">+IF(OFFSET('Hygiene Data'!$E$14,0,10*ROW('Hygiene Data'!E7))="","",OFFSET('Hygiene Data'!$E$14,0,10*ROW('Hygiene Data'!E7)))</f>
        <v/>
      </c>
      <c r="DX13" s="36" t="str">
        <f ca="true">+IF(OFFSET('Hygiene Data'!$F$12,0,10*ROW('Hygiene Data'!F7))="","",OFFSET('Hygiene Data'!$F$12,0,10*ROW('Hygiene Data'!F7)))</f>
        <v/>
      </c>
      <c r="DY13" s="36" t="str">
        <f ca="true">+IF(OFFSET('Hygiene Data'!$F$13,0,10*ROW('Hygiene Data'!F7))="","",OFFSET('Hygiene Data'!$F$13,0,10*ROW('Hygiene Data'!F7)))</f>
        <v/>
      </c>
      <c r="DZ13" s="36" t="str">
        <f ca="true">+IF(OFFSET('Hygiene Data'!$F$14,0,10*ROW('Hygiene Data'!F7))="","",OFFSET('Hygiene Data'!$F$14,0,10*ROW('Hygiene Data'!F7)))</f>
        <v/>
      </c>
      <c r="EA13" s="36" t="str">
        <f ca="true">+IF(OFFSET('Hygiene Data'!$G$12,0,10*ROW('Hygiene Data'!G7))="","",OFFSET('Hygiene Data'!$G$12,0,10*ROW('Hygiene Data'!G7)))</f>
        <v/>
      </c>
      <c r="EB13" s="36" t="str">
        <f ca="true">+IF(OFFSET('Hygiene Data'!$G$13,0,10*ROW('Hygiene Data'!G7))="","",OFFSET('Hygiene Data'!$G$13,0,10*ROW('Hygiene Data'!G7)))</f>
        <v/>
      </c>
      <c r="EC13" s="36" t="str">
        <f ca="true">+IF(OFFSET('Hygiene Data'!$G$14,0,10*ROW('Hygiene Data'!G7))="","",OFFSET('Hygiene Data'!$G$14,0,10*ROW('Hygiene Data'!G7)))</f>
        <v/>
      </c>
      <c r="ED13" s="36" t="str">
        <f ca="true">+IF(OFFSET('Hygiene Data'!$H$12,0,10*ROW('Hygiene Data'!H7))="","",OFFSET('Hygiene Data'!$H$12,0,10*ROW('Hygiene Data'!H7)))</f>
        <v/>
      </c>
      <c r="EE13" s="36" t="str">
        <f ca="true">+IF(OFFSET('Hygiene Data'!$H$13,0,10*ROW('Hygiene Data'!H7))="","",OFFSET('Hygiene Data'!$H$13,0,10*ROW('Hygiene Data'!H7)))</f>
        <v/>
      </c>
      <c r="EF13" s="36" t="str">
        <f ca="true">+IF(OFFSET('Hygiene Data'!$H$14,0,10*ROW('Hygiene Data'!H7))="","",OFFSET('Hygiene Data'!$H$14,0,10*ROW('Hygiene Data'!H7)))</f>
        <v/>
      </c>
    </row>
    <row r="14" x14ac:dyDescent="0.2">
      <c r="A14" s="59" t="str">
        <f ca="true">+IF(OFFSET('Water Data'!$B$1,0,10*ROW('Water Data'!B8))="","",OFFSET('Water Data'!$B$1,0,10*ROW('Water Data'!B8)))</f>
        <v>SUR14</v>
      </c>
      <c r="B14" s="59" t="str">
        <f ca="true">+IF(OFFSET('Water Data'!$A$3,0,10*ROW('Water Data'!A8))="","",OFFSET('Water Data'!$A$3,0,10*ROW('Water Data'!A8)))</f>
        <v>Survey</v>
      </c>
      <c r="C14" s="59">
        <f ca="true">+IF(OFFSET('Water Data'!$C$3,0,10*ROW('Water Data'!C8))="","",OFFSET('Water Data'!$C$3,0,10*ROW('Water Data'!C8)))</f>
        <v>2014</v>
      </c>
      <c r="D14" s="252" t="str">
        <f ca="true">+IF(AND(ISNUMBER(OFFSET('Water Data'!$C$5,0,10*ROW('Water Data'!C8))),BS14="Yes"),100-OFFSET('Water Data'!$C$5,0,10*ROW('Water Data'!C8)),IF(AND(ISNUMBER(OFFSET('Water Data'!$C$5,0,10*ROW('Water Data'!C8))),BS14="No",ISNUMBER(OFFSET('Water Data'!$C$5,0,10*ROW('Water Data'!C8)))),CONCATENATE("[",ROUND(100-OFFSET('Water Data'!$C$5,0,10*ROW('Water Data'!C8)),0),"]"),IF(AND(ISNUMBER(OFFSET('Water Data'!$C$5,0,10*ROW('Water Data'!C8))),BS14="",ISNUMBER(OFFSET('Water Data'!$C$5,0,10*ROW('Water Data'!C8)))),100-OFFSET('Water Data'!$C$5,0,10*ROW('Water Data'!C8)),NA())))</f>
        <v>[100]</v>
      </c>
      <c r="E14" s="252" t="e">
        <f ca="true">+IF(AND(ISNUMBER(OFFSET('Water Data'!$C$7,0,10*ROW('Water Data'!D8))),BT14="Yes"),OFFSET('Water Data'!$C$7,0,10*ROW('Water Data'!C8)),IF(AND(ISNUMBER(OFFSET('Water Data'!$C$7,0,10*ROW('Water Data'!C8))),BT14="No",ISNUMBER(OFFSET('Water Data'!$C$7,0,10*ROW('Water Data'!C8)))),CONCATENATE("[",ROUND(OFFSET('Water Data'!$C$7,0,10*ROW('Water Data'!C8)),0),"]"),IF(AND(ISNUMBER(OFFSET('Water Data'!$C$7,0,10*ROW('Water Data'!C8))),BT14="",ISNUMBER(OFFSET('Water Data'!$C$7,0,10*ROW('Water Data'!C8)))),OFFSET('Water Data'!$C$7,0,10*ROW('Water Data'!C8)),NA())))</f>
        <v>#N/A</v>
      </c>
      <c r="F14" s="252" t="str">
        <f ca="true">+IF(AND(ISNUMBER(OFFSET('Water Data'!$C$10,0,10*ROW('Water Data'!C8))),BU14="Yes"),OFFSET('Water Data'!$C$10,0,10*ROW('Water Data'!C8)),IF(AND(ISNUMBER(OFFSET('Water Data'!$C$10,0,10*ROW('Water Data'!C8))),BU14="No",ISNUMBER(OFFSET('Water Data'!$C$10,0,10*ROW('Water Data'!C8)))),CONCATENATE("[",ROUND(OFFSET('Water Data'!$C$10,0,10*ROW('Water Data'!C8)),0),"]"),IF(AND(ISNUMBER(OFFSET('Water Data'!$C$10,0,10*ROW('Water Data'!C8))),BU14="",ISNUMBER(OFFSET('Water Data'!$C$10,0,10*ROW('Water Data'!C8)))),OFFSET('Water Data'!$C$10,0,10*ROW('Water Data'!C8)),NA())))</f>
        <v>[66]</v>
      </c>
      <c r="G14" s="252" t="e">
        <f ca="true">+IF(AND(ISNUMBER(OFFSET('Water Data'!$D$5,0,10*ROW('Water Data'!D8))),BV14="Yes"),100-OFFSET('Water Data'!$D$5,0,10*ROW('Water Data'!D8)),IF(AND(ISNUMBER(OFFSET('Water Data'!$D$5,0,10*ROW('Water Data'!D8))),BV14="No",ISNUMBER(OFFSET('Water Data'!$D$5,0,10*ROW('Water Data'!D8)))),CONCATENATE("[",ROUND(100-OFFSET('Water Data'!$D$5,0,10*ROW('Water Data'!D8)),0),"]"),IF(AND(ISNUMBER(OFFSET('Water Data'!$D$5,0,10*ROW('Water Data'!D8))),BV14="",ISNUMBER(OFFSET('Water Data'!$D$5,0,10*ROW('Water Data'!D8)))),100-OFFSET('Water Data'!$D$5,0,10*ROW('Water Data'!D8)),NA())))</f>
        <v>#N/A</v>
      </c>
      <c r="H14" s="252" t="e">
        <f ca="true">+IF(AND(ISNUMBER(OFFSET('Water Data'!$D$7,0,10*ROW('Water Data'!D8))),BW14="Yes"),OFFSET('Water Data'!$D$7,0,10*ROW('Water Data'!D8)),IF(AND(ISNUMBER(OFFSET('Water Data'!$D$7,0,10*ROW('Water Data'!D8))),BW14="No",ISNUMBER(OFFSET('Water Data'!$D$7,0,10*ROW('Water Data'!D8)))),CONCATENATE("[",ROUND(OFFSET('Water Data'!$C$7,0,10*ROW('Water Data'!D8)),0),"]"),IF(AND(ISNUMBER(OFFSET('Water Data'!$D$7,0,10*ROW('Water Data'!D8))),BW14="",ISNUMBER(OFFSET('Water Data'!$D$7,0,10*ROW('Water Data'!D8)))),OFFSET('Water Data'!$D$7,0,10*ROW('Water Data'!D8)),NA())))</f>
        <v>#N/A</v>
      </c>
      <c r="I14" s="252" t="e">
        <f ca="true">+IF(AND(ISNUMBER(OFFSET('Water Data'!$D$10,0,10*ROW('Water Data'!D8))),BX14="Yes"),OFFSET('Water Data'!$D$10,0,10*ROW('Water Data'!D8)),IF(AND(ISNUMBER(OFFSET('Water Data'!$D$10,0,10*ROW('Water Data'!D8))),BX14="No",ISNUMBER(OFFSET('Water Data'!$D$10,0,10*ROW('Water Data'!D8)))),CONCATENATE("[",ROUND(OFFSET('Water Data'!$D$10,0,10*ROW('Water Data'!D8)),0),"]"),IF(AND(ISNUMBER(OFFSET('Water Data'!$D$10,0,10*ROW('Water Data'!D8))),BX14="",ISNUMBER(OFFSET('Water Data'!$D$10,0,10*ROW('Water Data'!D8)))),OFFSET('Water Data'!$D$10,0,10*ROW('Water Data'!D8)),NA())))</f>
        <v>#N/A</v>
      </c>
      <c r="J14" s="252" t="e">
        <f ca="true">+IF(AND(ISNUMBER(OFFSET('Water Data'!$E$5,0,10*ROW('Water Data'!E8))),BY14="Yes"),100-OFFSET('Water Data'!$E$5,0,10*ROW('Water Data'!E8)),IF(AND(ISNUMBER(OFFSET('Water Data'!$E$5,0,10*ROW('Water Data'!E8))),BY14="No",ISNUMBER(OFFSET('Water Data'!$E$5,0,10*ROW('Water Data'!E8)))),CONCATENATE("[",ROUND(100-OFFSET('Water Data'!$E$5,0,10*ROW('Water Data'!E8)),0),"]"),IF(AND(ISNUMBER(OFFSET('Water Data'!$E$5,0,10*ROW('Water Data'!E8))),BY14="",ISNUMBER(OFFSET('Water Data'!$E$5,0,10*ROW('Water Data'!E8)))),100-OFFSET('Water Data'!$E$5,0,10*ROW('Water Data'!E8)),NA())))</f>
        <v>#N/A</v>
      </c>
      <c r="K14" s="252" t="e">
        <f ca="true">+IF(AND(ISNUMBER(OFFSET('Water Data'!$E$7,0,10*ROW('Water Data'!E8))),BZ14="Yes"),OFFSET('Water Data'!$E$7,0,10*ROW('Water Data'!E8)),IF(AND(ISNUMBER(OFFSET('Water Data'!$E$7,0,10*ROW('Water Data'!E8))),BZ14="No",ISNUMBER(OFFSET('Water Data'!$E$7,0,10*ROW('Water Data'!E8)))),CONCATENATE("[",ROUND(OFFSET('Water Data'!$E$7,0,10*ROW('Water Data'!E8)),0),"]"),IF(AND(ISNUMBER(OFFSET('Water Data'!$E$7,0,10*ROW('Water Data'!E8))),BZ14="",ISNUMBER(OFFSET('Water Data'!$E$7,0,10*ROW('Water Data'!E8)))),OFFSET('Water Data'!$E$7,0,10*ROW('Water Data'!E8)),NA())))</f>
        <v>#N/A</v>
      </c>
      <c r="L14" s="252" t="e">
        <f ca="true">+IF(AND(ISNUMBER(OFFSET('Water Data'!$E$10,0,10*ROW('Water Data'!E8))),CA14="Yes"),OFFSET('Water Data'!$E$10,0,10*ROW('Water Data'!E8)),IF(AND(ISNUMBER(OFFSET('Water Data'!$E$10,0,10*ROW('Water Data'!E8))),CA14="No",ISNUMBER(OFFSET('Water Data'!$E$10,0,10*ROW('Water Data'!E8)))),CONCATENATE("[",ROUND(OFFSET('Water Data'!$E$10,0,10*ROW('Water Data'!E8)),0),"]"),IF(AND(ISNUMBER(OFFSET('Water Data'!$E$10,0,10*ROW('Water Data'!E8))),CA14="",ISNUMBER(OFFSET('Water Data'!$E$10,0,10*ROW('Water Data'!E8)))),OFFSET('Water Data'!$E$10,0,10*ROW('Water Data'!E8)),NA())))</f>
        <v>#N/A</v>
      </c>
      <c r="M14" s="252" t="e">
        <f ca="true">+IF(AND(ISNUMBER(OFFSET('Water Data'!$F$5,0,10*ROW('Water Data'!F8))),CB14="Yes"),100-OFFSET('Water Data'!$F$5,0,10*ROW('Water Data'!F8)),IF(AND(ISNUMBER(OFFSET('Water Data'!$F$5,0,10*ROW('Water Data'!F8))),CB14="No",ISNUMBER(OFFSET('Water Data'!$F$5,0,10*ROW('Water Data'!F8)))),CONCATENATE("[",ROUND(100-OFFSET('Water Data'!$F$5,0,10*ROW('Water Data'!F8)),0),"]"),IF(AND(ISNUMBER(OFFSET('Water Data'!$F$5,0,10*ROW('Water Data'!F8))),CB14="",ISNUMBER(OFFSET('Water Data'!$F$5,0,10*ROW('Water Data'!F8)))),100-OFFSET('Water Data'!$F$5,0,10*ROW('Water Data'!F8)),NA())))</f>
        <v>#N/A</v>
      </c>
      <c r="N14" s="252" t="e">
        <f ca="true">+IF(AND(ISNUMBER(OFFSET('Water Data'!$F$7,0,10*ROW('Water Data'!F8))),CC14="Yes"),OFFSET('Water Data'!$F$7,0,10*ROW('Water Data'!F8)),IF(AND(ISNUMBER(OFFSET('Water Data'!$F$7,0,10*ROW('Water Data'!F8))),CC14="No",ISNUMBER(OFFSET('Water Data'!$F$7,0,10*ROW('Water Data'!F8)))),CONCATENATE("[",ROUND(OFFSET('Water Data'!$F$7,0,10*ROW('Water Data'!F8)),0),"]"),IF(AND(ISNUMBER(OFFSET('Water Data'!$F$7,0,10*ROW('Water Data'!F8))),CC14="",ISNUMBER(OFFSET('Water Data'!$F$7,0,10*ROW('Water Data'!F8)))),OFFSET('Water Data'!$F$7,0,10*ROW('Water Data'!F8)),NA())))</f>
        <v>#N/A</v>
      </c>
      <c r="O14" s="252" t="e">
        <f ca="true">+IF(AND(ISNUMBER(OFFSET('Water Data'!$F$10,0,10*ROW('Water Data'!F8))),CD14="Yes"),OFFSET('Water Data'!$F$10,0,10*ROW('Water Data'!F8)),IF(AND(ISNUMBER(OFFSET('Water Data'!$F$10,0,10*ROW('Water Data'!F8))),CD14="No",ISNUMBER(OFFSET('Water Data'!$F$10,0,10*ROW('Water Data'!F8)))),CONCATENATE("[",ROUND(OFFSET('Water Data'!$F$10,0,10*ROW('Water Data'!F8)),0),"]"),IF(AND(ISNUMBER(OFFSET('Water Data'!$F$10,0,10*ROW('Water Data'!F8))),CD14="",ISNUMBER(OFFSET('Water Data'!$F$10,0,10*ROW('Water Data'!F8)))),OFFSET('Water Data'!$F$10,0,10*ROW('Water Data'!F8)),NA())))</f>
        <v>#N/A</v>
      </c>
      <c r="P14" s="252" t="e">
        <f ca="true">+IF(AND(ISNUMBER(OFFSET('Water Data'!$G$5,0,10*ROW('Water Data'!G8))),CE14="Yes"),100-OFFSET('Water Data'!$G$5,0,10*ROW('Water Data'!G8)),IF(AND(ISNUMBER(OFFSET('Water Data'!$G$5,0,10*ROW('Water Data'!G8))),CE14="No",ISNUMBER(OFFSET('Water Data'!$G$5,0,10*ROW('Water Data'!G8)))),CONCATENATE("[",ROUND(100-OFFSET('Water Data'!$G$5,0,10*ROW('Water Data'!G8)),0),"]"),IF(AND(ISNUMBER(OFFSET('Water Data'!$G$5,0,10*ROW('Water Data'!G8))),CE14="",ISNUMBER(OFFSET('Water Data'!$G$5,0,10*ROW('Water Data'!G8)))),100-OFFSET('Water Data'!$G$5,0,10*ROW('Water Data'!G8)),NA())))</f>
        <v>#N/A</v>
      </c>
      <c r="Q14" s="252" t="e">
        <f ca="true">+IF(AND(ISNUMBER(OFFSET('Water Data'!$G$7,0,10*ROW('Water Data'!G8))),CF14="Yes"),OFFSET('Water Data'!$G$7,0,10*ROW('Water Data'!G8)),IF(AND(ISNUMBER(OFFSET('Water Data'!$G$7,0,10*ROW('Water Data'!G8))),CF14="No",ISNUMBER(OFFSET('Water Data'!$G$7,0,10*ROW('Water Data'!G8)))),CONCATENATE("[",ROUND(OFFSET('Water Data'!$G$7,0,10*ROW('Water Data'!G8)),0),"]"),IF(AND(ISNUMBER(OFFSET('Water Data'!$G$7,0,10*ROW('Water Data'!G8))),CF14="",ISNUMBER(OFFSET('Water Data'!$G$7,0,10*ROW('Water Data'!G8)))),OFFSET('Water Data'!$G$7,0,10*ROW('Water Data'!G8)),NA())))</f>
        <v>#N/A</v>
      </c>
      <c r="R14" s="252" t="e">
        <f ca="true">+IF(AND(ISNUMBER(OFFSET('Water Data'!$G$10,0,10*ROW('Water Data'!G8))),CG14="Yes"),OFFSET('Water Data'!$G$10,0,10*ROW('Water Data'!G8)),IF(AND(ISNUMBER(OFFSET('Water Data'!$G$10,0,10*ROW('Water Data'!G8))),CG14="No",ISNUMBER(OFFSET('Water Data'!$G$10,0,10*ROW('Water Data'!G8)))),CONCATENATE("[",ROUND(OFFSET('Water Data'!$G$10,0,10*ROW('Water Data'!G8)),0),"]"),IF(AND(ISNUMBER(OFFSET('Water Data'!$G$10,0,10*ROW('Water Data'!G8))),CG14="",ISNUMBER(OFFSET('Water Data'!$G$10,0,10*ROW('Water Data'!G8)))),OFFSET('Water Data'!$G$10,0,10*ROW('Water Data'!G8)),NA())))</f>
        <v>#N/A</v>
      </c>
      <c r="S14" s="252" t="e">
        <f ca="true">+IF(AND(ISNUMBER(OFFSET('Water Data'!$H$5,0,10*ROW('Water Data'!H8))),CH14="Yes"),100-OFFSET('Water Data'!$H$5,0,10*ROW('Water Data'!H8)),IF(AND(ISNUMBER(OFFSET('Water Data'!$H$5,0,10*ROW('Water Data'!H8))),CH14="No",ISNUMBER(OFFSET('Water Data'!$H$5,0,10*ROW('Water Data'!H8)))),CONCATENATE("[",ROUND(100-OFFSET('Water Data'!$H$5,0,10*ROW('Water Data'!H8)),0),"]"),IF(AND(ISNUMBER(OFFSET('Water Data'!$H$5,0,10*ROW('Water Data'!H8))),CH14="",ISNUMBER(OFFSET('Water Data'!$H$5,0,10*ROW('Water Data'!H8)))),100-OFFSET('Water Data'!$H$5,0,10*ROW('Water Data'!H8)),NA())))</f>
        <v>#N/A</v>
      </c>
      <c r="T14" s="252" t="e">
        <f ca="true">+IF(AND(ISNUMBER(OFFSET('Water Data'!$H$7,0,10*ROW('Water Data'!H8))),CI14="Yes"),OFFSET('Water Data'!$H$7,0,10*ROW('Water Data'!H8)),IF(AND(ISNUMBER(OFFSET('Water Data'!$H$7,0,10*ROW('Water Data'!H8))),CI14="No",ISNUMBER(OFFSET('Water Data'!$H$7,0,10*ROW('Water Data'!H8)))),CONCATENATE("[",ROUND(OFFSET('Water Data'!$H$7,0,10*ROW('Water Data'!H8)),0),"]"),IF(AND(ISNUMBER(OFFSET('Water Data'!$H$7,0,10*ROW('Water Data'!H8))),CI14="",ISNUMBER(OFFSET('Water Data'!$H$7,0,10*ROW('Water Data'!H8)))),OFFSET('Water Data'!$H$7,0,10*ROW('Water Data'!H8)),NA())))</f>
        <v>#N/A</v>
      </c>
      <c r="U14" s="252" t="e">
        <f ca="true">+IF(AND(ISNUMBER(OFFSET('Water Data'!$H$10,0,10*ROW('Water Data'!H8))),CJ14="Yes"),OFFSET('Water Data'!$H$10,0,10*ROW('Water Data'!H8)),IF(AND(ISNUMBER(OFFSET('Water Data'!$H$10,0,10*ROW('Water Data'!H8))),CJ14="No",ISNUMBER(OFFSET('Water Data'!$H$10,0,10*ROW('Water Data'!H8)))),CONCATENATE("[",ROUND(OFFSET('Water Data'!$H$10,0,10*ROW('Water Data'!H8)),0),"]"),IF(AND(ISNUMBER(OFFSET('Water Data'!$H$10,0,10*ROW('Water Data'!H8))),CJ14="",ISNUMBER(OFFSET('Water Data'!$H$10,0,10*ROW('Water Data'!H8)))),OFFSET('Water Data'!$H$10,0,10*ROW('Water Data'!H8)),NA())))</f>
        <v>#N/A</v>
      </c>
      <c r="V14" s="253" t="str">
        <f ca="true">+IF(AND(ISNUMBER(OFFSET('Sanitation Data'!$C$5,0,10*ROW('Sanitation Data'!C8))),CK14="Yes"),100-OFFSET('Sanitation Data'!$C$5,0,10*ROW('Sanitation Data'!C8)),IF(AND(ISNUMBER(OFFSET('Sanitation Data'!$C$5,0,10*ROW('Sanitation Data'!C8))),CK14="No",ISNUMBER(OFFSET('Sanitation Data'!$C$5,0,10*ROW('Sanitation Data'!C8)))),CONCATENATE("[",ROUND(100-OFFSET('Sanitation Data'!$C$5,0,10*ROW('Sanitation Data'!C8)),0),"]"),IF(AND(ISNUMBER(OFFSET('Sanitation Data'!$C$5,0,10*ROW('Sanitation Data'!C8))),CK14="",ISNUMBER(OFFSET('Sanitation Data'!$C$5,0,10*ROW('Sanitation Data'!C8)))),100-OFFSET('Sanitation Data'!$C$5,0,10*ROW('Sanitation Data'!C8)),NA())))</f>
        <v>[100]</v>
      </c>
      <c r="W14" s="253" t="str">
        <f ca="true">+IF(AND(ISNUMBER(OFFSET('Sanitation Data'!$C$7,0,10*ROW('Sanitation Data'!C8))),CL14="Yes"),OFFSET('Sanitation Data'!$C$7,0,10*ROW('Sanitation Data'!C8)),IF(AND(ISNUMBER(OFFSET('Sanitation Data'!$C$7,0,10*ROW('Sanitation Data'!C8))),CL14="No",ISNUMBER(OFFSET('Sanitation Data'!$C$7,0,10*ROW('Sanitation Data'!C8)))),CONCATENATE("[",ROUND(OFFSET('Sanitation Data'!$C$7,0,10*ROW('Sanitation Data'!C8)),0),"]"),IF(AND(ISNUMBER(OFFSET('Sanitation Data'!$C$7,0,10*ROW('Sanitation Data'!C8))),CL14="",ISNUMBER(OFFSET('Sanitation Data'!$C$7,0,10*ROW('Sanitation Data'!C8)))),OFFSET('Sanitation Data'!$C$7,0,10*ROW('Sanitation Data'!C8)),NA())))</f>
        <v>[97]</v>
      </c>
      <c r="X14" s="253" t="e">
        <f ca="true">+IF(AND(ISNUMBER(OFFSET('Sanitation Data'!$C$11,0,10*ROW('Sanitation Data'!C8))),CM14="Yes"),OFFSET('Sanitation Data'!$C$11,0,10*ROW('Sanitation Data'!C8)),IF(AND(ISNUMBER(OFFSET('Sanitation Data'!$C$11,0,10*ROW('Sanitation Data'!C8))),CM14="No",ISNUMBER(OFFSET('Sanitation Data'!$C$11,0,10*ROW('Sanitation Data'!C8)))),CONCATENATE("[",ROUND(OFFSET('Sanitation Data'!$C$11,0,10*ROW('Sanitation Data'!C8)),0),"]"),IF(AND(ISNUMBER(OFFSET('Sanitation Data'!$C$11,0,10*ROW('Sanitation Data'!C8))),CM14="",ISNUMBER(OFFSET('Sanitation Data'!$C$11,0,10*ROW('Sanitation Data'!C8)))),OFFSET('Sanitation Data'!$C$11,0,10*ROW('Sanitation Data'!C8)),NA())))</f>
        <v>#N/A</v>
      </c>
      <c r="Y14" s="253" t="e">
        <f ca="true">+IF(AND(ISNUMBER(OFFSET('Sanitation Data'!$C$12,0,10*ROW('Sanitation Data'!C8))),CN14="Yes"),OFFSET('Sanitation Data'!$C$12,0,10*ROW('Sanitation Data'!C8)),IF(AND(ISNUMBER(OFFSET('Sanitation Data'!$C$12,0,10*ROW('Sanitation Data'!C8))),CN14="No",ISNUMBER(OFFSET('Sanitation Data'!$C$12,0,10*ROW('Sanitation Data'!C8)))),CONCATENATE("[",ROUND(OFFSET('Sanitation Data'!$C$12,0,10*ROW('Sanitation Data'!C8)),0),"]"),IF(AND(ISNUMBER(OFFSET('Sanitation Data'!$C$12,0,10*ROW('Sanitation Data'!C8))),CN14="",ISNUMBER(OFFSET('Sanitation Data'!$C$12,0,10*ROW('Sanitation Data'!C8)))),OFFSET('Sanitation Data'!$C$12,0,10*ROW('Sanitation Data'!C8)),NA())))</f>
        <v>#N/A</v>
      </c>
      <c r="Z14" s="253" t="str">
        <f ca="true">+IF(AND(ISNUMBER(OFFSET('Sanitation Data'!$C$13,0,10*ROW('Sanitation Data'!C8))),CO14="Yes"),OFFSET('Sanitation Data'!$C$13,0,10*ROW('Sanitation Data'!C8)),IF(AND(ISNUMBER(OFFSET('Sanitation Data'!$C$13,0,10*ROW('Sanitation Data'!C8))),CO14="No",ISNUMBER(OFFSET('Sanitation Data'!$C$13,0,10*ROW('Sanitation Data'!C8)))),CONCATENATE("[",ROUND(OFFSET('Sanitation Data'!$C$13,0,10*ROW('Sanitation Data'!C8)),0),"]"),IF(AND(ISNUMBER(OFFSET('Sanitation Data'!$C$13,0,10*ROW('Sanitation Data'!C8))),CO14="",ISNUMBER(OFFSET('Sanitation Data'!$C$13,0,10*ROW('Sanitation Data'!C8)))),OFFSET('Sanitation Data'!$C$13,0,10*ROW('Sanitation Data'!C8)),NA())))</f>
        <v>[67]</v>
      </c>
      <c r="AA14" s="253" t="e">
        <f ca="true">+IF(AND(ISNUMBER(OFFSET('Sanitation Data'!$D$5,0,10*ROW('Sanitation Data'!D8))),CP14="Yes"),100-OFFSET('Sanitation Data'!$D$5,0,10*ROW('Sanitation Data'!D8)),IF(AND(ISNUMBER(OFFSET('Sanitation Data'!$D$5,0,10*ROW('Sanitation Data'!D8))),CP14="No",ISNUMBER(OFFSET('Sanitation Data'!$D$5,0,10*ROW('Sanitation Data'!D8)))),CONCATENATE("[",ROUND(100-OFFSET('Sanitation Data'!$D$5,0,10*ROW('Sanitation Data'!D8)),0),"]"),IF(AND(ISNUMBER(OFFSET('Sanitation Data'!$D$5,0,10*ROW('Sanitation Data'!D8))),CP14="",ISNUMBER(OFFSET('Sanitation Data'!$D$5,0,10*ROW('Sanitation Data'!D8)))),100-OFFSET('Sanitation Data'!$D$5,0,10*ROW('Sanitation Data'!D8)),NA())))</f>
        <v>#N/A</v>
      </c>
      <c r="AB14" s="253" t="e">
        <f ca="true">+IF(AND(ISNUMBER(OFFSET('Sanitation Data'!$D$7,0,10*ROW('Sanitation Data'!D8))),CQ14="Yes"),OFFSET('Sanitation Data'!$D$7,0,10*ROW('Sanitation Data'!G8)),IF(AND(ISNUMBER(OFFSET('Sanitation Data'!$D$7,0,10*ROW('Sanitation Data'!D8))),CQ14="No",ISNUMBER(OFFSET('Sanitation Data'!$D$7,0,10*ROW('Sanitation Data'!D8)))),CONCATENATE("[",ROUND(OFFSET('Sanitation Data'!$D$7,0,10*ROW('Sanitation Data'!D8)),0),"]"),IF(AND(ISNUMBER(OFFSET('Sanitation Data'!$D$7,0,10*ROW('Sanitation Data'!D8))),CQ14="",ISNUMBER(OFFSET('Sanitation Data'!$D$7,0,10*ROW('Sanitation Data'!D8)))),OFFSET('Sanitation Data'!$D$7,0,10*ROW('Sanitation Data'!D8)),NA())))</f>
        <v>#N/A</v>
      </c>
      <c r="AC14" s="253" t="e">
        <f ca="true">+IF(AND(ISNUMBER(OFFSET('Sanitation Data'!$D$11,0,10*ROW('Sanitation Data'!D8))),CR14="Yes"),OFFSET('Sanitation Data'!$D$11,0,10*ROW('Sanitation Data'!D8)),IF(AND(ISNUMBER(OFFSET('Sanitation Data'!$D$11,0,10*ROW('Sanitation Data'!D8))),CR14="No",ISNUMBER(OFFSET('Sanitation Data'!$D$11,0,10*ROW('Sanitation Data'!D8)))),CONCATENATE("[",ROUND(OFFSET('Sanitation Data'!$D$11,0,10*ROW('Sanitation Data'!D8)),0),"]"),IF(AND(ISNUMBER(OFFSET('Sanitation Data'!$D$11,0,10*ROW('Sanitation Data'!D8))),CR14="",ISNUMBER(OFFSET('Sanitation Data'!$D$11,0,10*ROW('Sanitation Data'!D8)))),OFFSET('Sanitation Data'!$D$11,0,10*ROW('Sanitation Data'!D8)),NA())))</f>
        <v>#N/A</v>
      </c>
      <c r="AD14" s="253" t="e">
        <f ca="true">+IF(AND(ISNUMBER(OFFSET('Sanitation Data'!$D$12,0,10*ROW('Sanitation Data'!D8))),CS14="Yes"),OFFSET('Sanitation Data'!$D$12,0,10*ROW('Sanitation Data'!D8)),IF(AND(ISNUMBER(OFFSET('Sanitation Data'!$D$12,0,10*ROW('Sanitation Data'!D8))),CS14="No",ISNUMBER(OFFSET('Sanitation Data'!$D$12,0,10*ROW('Sanitation Data'!D8)))),CONCATENATE("[",ROUND(OFFSET('Sanitation Data'!$D$12,0,10*ROW('Sanitation Data'!D8)),0),"]"),IF(AND(ISNUMBER(OFFSET('Sanitation Data'!$D$12,0,10*ROW('Sanitation Data'!D8))),CS14="",ISNUMBER(OFFSET('Sanitation Data'!$D$12,0,10*ROW('Sanitation Data'!D8)))),OFFSET('Sanitation Data'!$D$12,0,10*ROW('Sanitation Data'!D8)),NA())))</f>
        <v>#N/A</v>
      </c>
      <c r="AE14" s="253" t="e">
        <f ca="true">+IF(AND(ISNUMBER(OFFSET('Sanitation Data'!$D$13,0,10*ROW('Sanitation Data'!D8))),CT14="Yes"),OFFSET('Sanitation Data'!$D$13,0,10*ROW('Sanitation Data'!D8)),IF(AND(ISNUMBER(OFFSET('Sanitation Data'!$D$13,0,10*ROW('Sanitation Data'!D8))),CT14="No",ISNUMBER(OFFSET('Sanitation Data'!$D$13,0,10*ROW('Sanitation Data'!D8)))),CONCATENATE("[",ROUND(OFFSET('Sanitation Data'!$D$13,0,10*ROW('Sanitation Data'!D8)),0),"]"),IF(AND(ISNUMBER(OFFSET('Sanitation Data'!$D$13,0,10*ROW('Sanitation Data'!D8))),CT14="",ISNUMBER(OFFSET('Sanitation Data'!$D$13,0,10*ROW('Sanitation Data'!D8)))),OFFSET('Sanitation Data'!$D$13,0,10*ROW('Sanitation Data'!D8)),NA())))</f>
        <v>#N/A</v>
      </c>
      <c r="AF14" s="253" t="e">
        <f ca="true">+IF(AND(ISNUMBER(OFFSET('Sanitation Data'!$E$5,0,10*ROW('Sanitation Data'!E8))),CU14="Yes"),100-OFFSET('Sanitation Data'!$E$5,0,10*ROW('Sanitation Data'!E8)),IF(AND(ISNUMBER(OFFSET('Sanitation Data'!$E$5,0,10*ROW('Sanitation Data'!E8))),CU14="No",ISNUMBER(OFFSET('Sanitation Data'!$E$5,0,10*ROW('Sanitation Data'!E8)))),CONCATENATE("[",ROUND(100-OFFSET('Sanitation Data'!$E$5,0,10*ROW('Sanitation Data'!E8)),0),"]"),IF(AND(ISNUMBER(OFFSET('Sanitation Data'!$E$5,0,10*ROW('Sanitation Data'!E8))),CU14="",ISNUMBER(OFFSET('Sanitation Data'!$E$5,0,10*ROW('Sanitation Data'!E8)))),100-OFFSET('Sanitation Data'!$E$5,0,10*ROW('Sanitation Data'!E8)),NA())))</f>
        <v>#N/A</v>
      </c>
      <c r="AG14" s="253" t="e">
        <f ca="true">+IF(AND(ISNUMBER(OFFSET('Sanitation Data'!$E$7,0,10*ROW('Sanitation Data'!E8))),CV14="Yes"),OFFSET('Sanitation Data'!$E$7,0,10*ROW('Sanitation Data'!E8)),IF(AND(ISNUMBER(OFFSET('Sanitation Data'!$E$7,0,10*ROW('Sanitation Data'!E8))),CV14="No",ISNUMBER(OFFSET('Sanitation Data'!$E$7,0,10*ROW('Sanitation Data'!E8)))),CONCATENATE("[",ROUND(OFFSET('Sanitation Data'!$E$7,0,10*ROW('Sanitation Data'!E8)),0),"]"),IF(AND(ISNUMBER(OFFSET('Sanitation Data'!$E$7,0,10*ROW('Sanitation Data'!E8))),CV14="",ISNUMBER(OFFSET('Sanitation Data'!$E$7,0,10*ROW('Sanitation Data'!E8)))),OFFSET('Sanitation Data'!$E$7,0,10*ROW('Sanitation Data'!E8)),NA())))</f>
        <v>#N/A</v>
      </c>
      <c r="AH14" s="253" t="e">
        <f ca="true">+IF(AND(ISNUMBER(OFFSET('Sanitation Data'!$E$11,0,10*ROW('Sanitation Data'!E8))),CW14="Yes"),OFFSET('Sanitation Data'!$E$11,0,10*ROW('Sanitation Data'!E8)),IF(AND(ISNUMBER(OFFSET('Sanitation Data'!$E$11,0,10*ROW('Sanitation Data'!E8))),CW14="No",ISNUMBER(OFFSET('Sanitation Data'!$E$11,0,10*ROW('Sanitation Data'!E8)))),CONCATENATE("[",ROUND(OFFSET('Sanitation Data'!$E$11,0,10*ROW('Sanitation Data'!E8)),0),"]"),IF(AND(ISNUMBER(OFFSET('Sanitation Data'!$E$11,0,10*ROW('Sanitation Data'!E8))),CW14="",ISNUMBER(OFFSET('Sanitation Data'!$E$11,0,10*ROW('Sanitation Data'!E8)))),OFFSET('Sanitation Data'!$E$11,0,10*ROW('Sanitation Data'!E8)),NA())))</f>
        <v>#N/A</v>
      </c>
      <c r="AI14" s="253" t="e">
        <f ca="true">+IF(AND(ISNUMBER(OFFSET('Sanitation Data'!$E$12,0,10*ROW('Sanitation Data'!E8))),CX14="Yes"),OFFSET('Sanitation Data'!$E$12,0,10*ROW('Sanitation Data'!E8)),IF(AND(ISNUMBER(OFFSET('Sanitation Data'!$E$12,0,10*ROW('Sanitation Data'!E8))),CX14="No",ISNUMBER(OFFSET('Sanitation Data'!$E$12,0,10*ROW('Sanitation Data'!E8)))),CONCATENATE("[",ROUND(OFFSET('Sanitation Data'!$E$12,0,10*ROW('Sanitation Data'!E8)),0),"]"),IF(AND(ISNUMBER(OFFSET('Sanitation Data'!$E$12,0,10*ROW('Sanitation Data'!E8))),CX14="",ISNUMBER(OFFSET('Sanitation Data'!$E$12,0,10*ROW('Sanitation Data'!E8)))),OFFSET('Sanitation Data'!$E$12,0,10*ROW('Sanitation Data'!E8)),NA())))</f>
        <v>#N/A</v>
      </c>
      <c r="AJ14" s="253" t="e">
        <f ca="true">+IF(AND(ISNUMBER(OFFSET('Sanitation Data'!$E$13,0,10*ROW('Sanitation Data'!E8))),CY14="Yes"),OFFSET('Sanitation Data'!$E$13,0,10*ROW('Sanitation Data'!E8)),IF(AND(ISNUMBER(OFFSET('Sanitation Data'!$E$13,0,10*ROW('Sanitation Data'!E8))),CY14="No",ISNUMBER(OFFSET('Sanitation Data'!$E$13,0,10*ROW('Sanitation Data'!E8)))),CONCATENATE("[",ROUND(OFFSET('Sanitation Data'!$E$13,0,10*ROW('Sanitation Data'!E8)),0),"]"),IF(AND(ISNUMBER(OFFSET('Sanitation Data'!$E$13,0,10*ROW('Sanitation Data'!E8))),CY14="",ISNUMBER(OFFSET('Sanitation Data'!$E$13,0,10*ROW('Sanitation Data'!E8)))),OFFSET('Sanitation Data'!$E$13,0,10*ROW('Sanitation Data'!E8)),NA())))</f>
        <v>#N/A</v>
      </c>
      <c r="AK14" s="253" t="e">
        <f ca="true">+IF(AND(ISNUMBER(OFFSET('Sanitation Data'!$F$5,0,10*ROW('Sanitation Data'!F8))),CZ14="Yes"),100-OFFSET('Sanitation Data'!$F$5,0,10*ROW('Sanitation Data'!F8)),IF(AND(ISNUMBER(OFFSET('Sanitation Data'!$F$5,0,10*ROW('Sanitation Data'!F8))),CZ14="No",ISNUMBER(OFFSET('Sanitation Data'!$F$5,0,10*ROW('Sanitation Data'!F8)))),CONCATENATE("[",ROUND(100-OFFSET('Sanitation Data'!$F$5,0,10*ROW('Sanitation Data'!F8)),0),"]"),IF(AND(ISNUMBER(OFFSET('Sanitation Data'!$F$5,0,10*ROW('Sanitation Data'!F8))),CZ14="",ISNUMBER(OFFSET('Sanitation Data'!$F$5,0,10*ROW('Sanitation Data'!F8)))),100-OFFSET('Sanitation Data'!$F$5,0,10*ROW('Sanitation Data'!F8)),NA())))</f>
        <v>#N/A</v>
      </c>
      <c r="AL14" s="253" t="e">
        <f ca="true">+IF(AND(ISNUMBER(OFFSET('Sanitation Data'!$F$7,0,10*ROW('Sanitation Data'!F8))),DA14="Yes"),OFFSET('Sanitation Data'!$F$7,0,10*ROW('Sanitation Data'!F8)),IF(AND(ISNUMBER(OFFSET('Sanitation Data'!$F$7,0,10*ROW('Sanitation Data'!F8))),DA14="No",ISNUMBER(OFFSET('Sanitation Data'!$F$7,0,10*ROW('Sanitation Data'!F8)))),CONCATENATE("[",ROUND(OFFSET('Sanitation Data'!$F$7,0,10*ROW('Sanitation Data'!F8)),0),"]"),IF(AND(ISNUMBER(OFFSET('Sanitation Data'!$F$7,0,10*ROW('Sanitation Data'!F8))),DA14="",ISNUMBER(OFFSET('Sanitation Data'!$F$7,0,10*ROW('Sanitation Data'!F8)))),OFFSET('Sanitation Data'!$F$7,0,10*ROW('Sanitation Data'!F8)),NA())))</f>
        <v>#N/A</v>
      </c>
      <c r="AM14" s="253" t="e">
        <f ca="true">+IF(AND(ISNUMBER(OFFSET('Sanitation Data'!$F$11,0,10*ROW('Sanitation Data'!F8))),DB14="Yes"),OFFSET('Sanitation Data'!$F$11,0,10*ROW('Sanitation Data'!F8)),IF(AND(ISNUMBER(OFFSET('Sanitation Data'!$F$11,0,10*ROW('Sanitation Data'!F8))),DB14="No",ISNUMBER(OFFSET('Sanitation Data'!$F$11,0,10*ROW('Sanitation Data'!F8)))),CONCATENATE("[",ROUND(OFFSET('Sanitation Data'!$F$11,0,10*ROW('Sanitation Data'!F8)),0),"]"),IF(AND(ISNUMBER(OFFSET('Sanitation Data'!$F$11,0,10*ROW('Sanitation Data'!F8))),DB14="",ISNUMBER(OFFSET('Sanitation Data'!$F$11,0,10*ROW('Sanitation Data'!F8)))),OFFSET('Sanitation Data'!$F$11,0,10*ROW('Sanitation Data'!F8)),NA())))</f>
        <v>#N/A</v>
      </c>
      <c r="AN14" s="253" t="e">
        <f ca="true">+IF(AND(ISNUMBER(OFFSET('Sanitation Data'!$F$12,0,10*ROW('Sanitation Data'!F8))),DC14="Yes"),OFFSET('Sanitation Data'!$F$12,0,10*ROW('Sanitation Data'!F8)),IF(AND(ISNUMBER(OFFSET('Sanitation Data'!$F$12,0,10*ROW('Sanitation Data'!F8))),DC14="No",ISNUMBER(OFFSET('Sanitation Data'!$F$12,0,10*ROW('Sanitation Data'!F8)))),CONCATENATE("[",ROUND(OFFSET('Sanitation Data'!$F$12,0,10*ROW('Sanitation Data'!F8)),0),"]"),IF(AND(ISNUMBER(OFFSET('Sanitation Data'!$F$12,0,10*ROW('Sanitation Data'!F8))),DC14="",ISNUMBER(OFFSET('Sanitation Data'!$F$12,0,10*ROW('Sanitation Data'!F8)))),OFFSET('Sanitation Data'!$F$12,0,10*ROW('Sanitation Data'!F8)),NA())))</f>
        <v>#N/A</v>
      </c>
      <c r="AO14" s="253" t="e">
        <f ca="true">+IF(AND(ISNUMBER(OFFSET('Sanitation Data'!$F$13,0,10*ROW('Sanitation Data'!F8))),DD14="Yes"),OFFSET('Sanitation Data'!$F$13,0,10*ROW('Sanitation Data'!F8)),IF(AND(ISNUMBER(OFFSET('Sanitation Data'!$F$13,0,10*ROW('Sanitation Data'!F8))),DD14="No",ISNUMBER(OFFSET('Sanitation Data'!$F$13,0,10*ROW('Sanitation Data'!F8)))),CONCATENATE("[",ROUND(OFFSET('Sanitation Data'!$F$13,0,10*ROW('Sanitation Data'!F8)),0),"]"),IF(AND(ISNUMBER(OFFSET('Sanitation Data'!$F$13,0,10*ROW('Sanitation Data'!F8))),DD14="",ISNUMBER(OFFSET('Sanitation Data'!$F$13,0,10*ROW('Sanitation Data'!F8)))),OFFSET('Sanitation Data'!$F$13,0,10*ROW('Sanitation Data'!F8)),NA())))</f>
        <v>#N/A</v>
      </c>
      <c r="AP14" s="253" t="e">
        <f ca="true">+IF(AND(ISNUMBER(OFFSET('Sanitation Data'!$G$5,0,10*ROW('Sanitation Data'!G8))),DE14="Yes"),100-OFFSET('Sanitation Data'!$G$5,0,10*ROW('Sanitation Data'!G8)),IF(AND(ISNUMBER(OFFSET('Sanitation Data'!$G$5,0,10*ROW('Sanitation Data'!G8))),DE14="No",ISNUMBER(OFFSET('Sanitation Data'!$G$5,0,10*ROW('Sanitation Data'!G8)))),CONCATENATE("[",ROUND(100-OFFSET('Sanitation Data'!$G$5,0,10*ROW('Sanitation Data'!G8)),0),"]"),IF(AND(ISNUMBER(OFFSET('Sanitation Data'!$G$5,0,10*ROW('Sanitation Data'!G8))),DE14="",ISNUMBER(OFFSET('Sanitation Data'!$G$5,0,10*ROW('Sanitation Data'!G8)))),100-OFFSET('Sanitation Data'!$G$5,0,10*ROW('Sanitation Data'!G8)),NA())))</f>
        <v>#N/A</v>
      </c>
      <c r="AQ14" s="253" t="e">
        <f ca="true">+IF(AND(ISNUMBER(OFFSET('Sanitation Data'!$G$7,0,10*ROW('Sanitation Data'!G8))),DF14="Yes"),OFFSET('Sanitation Data'!$G$7,0,10*ROW('Sanitation Data'!G8)),IF(AND(ISNUMBER(OFFSET('Sanitation Data'!$G$7,0,10*ROW('Sanitation Data'!G8))),DF14="No",ISNUMBER(OFFSET('Sanitation Data'!$G$7,0,10*ROW('Sanitation Data'!G8)))),CONCATENATE("[",ROUND(OFFSET('Sanitation Data'!$G$7,0,10*ROW('Sanitation Data'!G8)),0),"]"),IF(AND(ISNUMBER(OFFSET('Sanitation Data'!$G$7,0,10*ROW('Sanitation Data'!G8))),DF14="",ISNUMBER(OFFSET('Sanitation Data'!$G$7,0,10*ROW('Sanitation Data'!G8)))),OFFSET('Sanitation Data'!$G$7,0,10*ROW('Sanitation Data'!G8)),NA())))</f>
        <v>#N/A</v>
      </c>
      <c r="AR14" s="253" t="e">
        <f ca="true">+IF(AND(ISNUMBER(OFFSET('Sanitation Data'!$G$11,0,10*ROW('Sanitation Data'!G8))),DG14="Yes"),OFFSET('Sanitation Data'!$G$11,0,10*ROW('Sanitation Data'!G8)),IF(AND(ISNUMBER(OFFSET('Sanitation Data'!$G$11,0,10*ROW('Sanitation Data'!G8))),DG14="No",ISNUMBER(OFFSET('Sanitation Data'!$G$11,0,10*ROW('Sanitation Data'!G8)))),CONCATENATE("[",ROUND(OFFSET('Sanitation Data'!$G$11,0,10*ROW('Sanitation Data'!G8)),0),"]"),IF(AND(ISNUMBER(OFFSET('Sanitation Data'!$G$11,0,10*ROW('Sanitation Data'!G8))),DG14="",ISNUMBER(OFFSET('Sanitation Data'!$G$11,0,10*ROW('Sanitation Data'!G8)))),OFFSET('Sanitation Data'!$G$11,0,10*ROW('Sanitation Data'!G8)),NA())))</f>
        <v>#N/A</v>
      </c>
      <c r="AS14" s="253" t="e">
        <f ca="true">+IF(AND(ISNUMBER(OFFSET('Sanitation Data'!$G$12,0,10*ROW('Sanitation Data'!G8))),DH14="Yes"),OFFSET('Sanitation Data'!$G$12,0,10*ROW('Sanitation Data'!G8)),IF(AND(ISNUMBER(OFFSET('Sanitation Data'!$G$12,0,10*ROW('Sanitation Data'!G8))),DH14="No",ISNUMBER(OFFSET('Sanitation Data'!$G$12,0,10*ROW('Sanitation Data'!G8)))),CONCATENATE("[",ROUND(OFFSET('Sanitation Data'!$G$12,0,10*ROW('Sanitation Data'!G8)),0),"]"),IF(AND(ISNUMBER(OFFSET('Sanitation Data'!$G$12,0,10*ROW('Sanitation Data'!G8))),DH14="",ISNUMBER(OFFSET('Sanitation Data'!$G$12,0,10*ROW('Sanitation Data'!G8)))),OFFSET('Sanitation Data'!$G$12,0,10*ROW('Sanitation Data'!G8)),NA())))</f>
        <v>#N/A</v>
      </c>
      <c r="AT14" s="253" t="e">
        <f ca="true">+IF(AND(ISNUMBER(OFFSET('Sanitation Data'!$G$13,0,10*ROW('Sanitation Data'!G8))),DI14="Yes"),OFFSET('Sanitation Data'!$G$13,0,10*ROW('Sanitation Data'!G8)),IF(AND(ISNUMBER(OFFSET('Sanitation Data'!$G$13,0,10*ROW('Sanitation Data'!G8))),DI14="No",ISNUMBER(OFFSET('Sanitation Data'!$G$13,0,10*ROW('Sanitation Data'!G8)))),CONCATENATE("[",ROUND(OFFSET('Sanitation Data'!$G$13,0,10*ROW('Sanitation Data'!G8)),0),"]"),IF(AND(ISNUMBER(OFFSET('Sanitation Data'!$G$13,0,10*ROW('Sanitation Data'!G8))),DI14="",ISNUMBER(OFFSET('Sanitation Data'!$G$13,0,10*ROW('Sanitation Data'!G8)))),OFFSET('Sanitation Data'!$G$13,0,10*ROW('Sanitation Data'!G8)),NA())))</f>
        <v>#N/A</v>
      </c>
      <c r="AU14" s="253" t="e">
        <f ca="true">+IF(AND(ISNUMBER(OFFSET('Sanitation Data'!$H$5,0,10*ROW('Sanitation Data'!H8))),DJ14="Yes"),100-OFFSET('Sanitation Data'!$H$5,0,10*ROW('Sanitation Data'!H8)),IF(AND(ISNUMBER(OFFSET('Sanitation Data'!$H$5,0,10*ROW('Sanitation Data'!H8))),DJ14="No",ISNUMBER(OFFSET('Sanitation Data'!$H$5,0,10*ROW('Sanitation Data'!H8)))),CONCATENATE("[",ROUND(100-OFFSET('Sanitation Data'!$H$5,0,10*ROW('Sanitation Data'!H8)),0),"]"),IF(AND(ISNUMBER(OFFSET('Sanitation Data'!$H$5,0,10*ROW('Sanitation Data'!H8))),DJ14="",ISNUMBER(OFFSET('Sanitation Data'!$H$5,0,10*ROW('Sanitation Data'!H8)))),100-OFFSET('Sanitation Data'!$H$5,0,10*ROW('Sanitation Data'!H8)),NA())))</f>
        <v>#N/A</v>
      </c>
      <c r="AV14" s="253" t="e">
        <f ca="true">+IF(AND(ISNUMBER(OFFSET('Sanitation Data'!$H$7,0,10*ROW('Sanitation Data'!H8))),DK14="Yes"),OFFSET('Sanitation Data'!$H$7,0,10*ROW('Sanitation Data'!H8)),IF(AND(ISNUMBER(OFFSET('Sanitation Data'!$H$7,0,10*ROW('Sanitation Data'!H8))),DK14="No",ISNUMBER(OFFSET('Sanitation Data'!$H$7,0,10*ROW('Sanitation Data'!H8)))),CONCATENATE("[",ROUND(OFFSET('Sanitation Data'!$H$7,0,10*ROW('Sanitation Data'!H8)),0),"]"),IF(AND(ISNUMBER(OFFSET('Sanitation Data'!$H$7,0,10*ROW('Sanitation Data'!H8))),DK14="",ISNUMBER(OFFSET('Sanitation Data'!$H$7,0,10*ROW('Sanitation Data'!H8)))),OFFSET('Sanitation Data'!$H$7,0,10*ROW('Sanitation Data'!H8)),NA())))</f>
        <v>#N/A</v>
      </c>
      <c r="AW14" s="253" t="e">
        <f ca="true">+IF(AND(ISNUMBER(OFFSET('Sanitation Data'!$H$11,0,10*ROW('Sanitation Data'!H8))),DL14="Yes"),OFFSET('Sanitation Data'!$H$11,0,10*ROW('Sanitation Data'!H8)),IF(AND(ISNUMBER(OFFSET('Sanitation Data'!$H$11,0,10*ROW('Sanitation Data'!H8))),DL14="No",ISNUMBER(OFFSET('Sanitation Data'!$H$11,0,10*ROW('Sanitation Data'!H8)))),CONCATENATE("[",ROUND(OFFSET('Sanitation Data'!$H$11,0,10*ROW('Sanitation Data'!H8)),0),"]"),IF(AND(ISNUMBER(OFFSET('Sanitation Data'!$H$11,0,10*ROW('Sanitation Data'!H8))),DL14="",ISNUMBER(OFFSET('Sanitation Data'!$H$11,0,10*ROW('Sanitation Data'!H8)))),OFFSET('Sanitation Data'!$H$11,0,10*ROW('Sanitation Data'!H8)),NA())))</f>
        <v>#N/A</v>
      </c>
      <c r="AX14" s="253" t="e">
        <f ca="true">+IF(AND(ISNUMBER(OFFSET('Sanitation Data'!$H$12,0,10*ROW('Sanitation Data'!H8))),DM14="Yes"),OFFSET('Sanitation Data'!$H$12,0,10*ROW('Sanitation Data'!H8)),IF(AND(ISNUMBER(OFFSET('Sanitation Data'!$H$12,0,10*ROW('Sanitation Data'!H8))),DM14="No",ISNUMBER(OFFSET('Sanitation Data'!$H$12,0,10*ROW('Sanitation Data'!H8)))),CONCATENATE("[",ROUND(OFFSET('Sanitation Data'!$H$12,0,10*ROW('Sanitation Data'!H8)),0),"]"),IF(AND(ISNUMBER(OFFSET('Sanitation Data'!$H$12,0,10*ROW('Sanitation Data'!H8))),DM14="",ISNUMBER(OFFSET('Sanitation Data'!$H$12,0,10*ROW('Sanitation Data'!H8)))),OFFSET('Sanitation Data'!$H$12,0,10*ROW('Sanitation Data'!H8)),NA())))</f>
        <v>#N/A</v>
      </c>
      <c r="AY14" s="253" t="e">
        <f ca="true">+IF(AND(ISNUMBER(OFFSET('Sanitation Data'!$H$13,0,10*ROW('Sanitation Data'!H8))),DN14="Yes"),OFFSET('Sanitation Data'!$H$13,0,10*ROW('Sanitation Data'!H8)),IF(AND(ISNUMBER(OFFSET('Sanitation Data'!$H$13,0,10*ROW('Sanitation Data'!H8))),DN14="No",ISNUMBER(OFFSET('Sanitation Data'!$H$13,0,10*ROW('Sanitation Data'!H8)))),CONCATENATE("[",ROUND(OFFSET('Sanitation Data'!$H$13,0,10*ROW('Sanitation Data'!H8)),0),"]"),IF(AND(ISNUMBER(OFFSET('Sanitation Data'!$H$13,0,10*ROW('Sanitation Data'!H8))),DN14="",ISNUMBER(OFFSET('Sanitation Data'!$H$13,0,10*ROW('Sanitation Data'!H8)))),OFFSET('Sanitation Data'!$H$13,0,10*ROW('Sanitation Data'!H8)),NA())))</f>
        <v>#N/A</v>
      </c>
      <c r="AZ14" s="254" t="str">
        <f ca="true">+IF(AND(ISNUMBER(OFFSET('Hygiene Data'!$C$6,0,10*ROW('Hygiene Data'!C8))),DO14="Yes"),OFFSET('Hygiene Data'!$C$6,0,10*ROW('Hygiene Data'!C8)),IF(AND(ISNUMBER(OFFSET('Hygiene Data'!$C$6,0,10*ROW('Hygiene Data'!C8))),DO14="No",ISNUMBER(OFFSET('Hygiene Data'!$C$6,0,10*ROW('Hygiene Data'!C8)))),CONCATENATE("[",ROUND(OFFSET('Hygiene Data'!$C$6,0,10*ROW('Hygiene Data'!C8)),0),"]"),IF(AND(ISNUMBER(OFFSET('Hygiene Data'!$C$6,0,10*ROW('Hygiene Data'!C8))),DO14="",ISNUMBER(OFFSET('Hygiene Data'!$C$6,0,10*ROW('Hygiene Data'!C8)))),OFFSET('Hygiene Data'!$C$6,0,10*ROW('Hygiene Data'!C8)),NA())))</f>
        <v>[59]</v>
      </c>
      <c r="BA14" s="254" t="e">
        <f ca="true">+IF(AND(ISNUMBER(OFFSET('Hygiene Data'!$C$8,0,10*ROW('Hygiene Data'!C8))),DP14="Yes"),OFFSET('Hygiene Data'!$C$8,0,10*ROW('Hygiene Data'!C8)),IF(AND(ISNUMBER(OFFSET('Hygiene Data'!$C$8,0,10*ROW('Hygiene Data'!C8))),DP14="No",ISNUMBER(OFFSET('Hygiene Data'!$C$8,0,10*ROW('Hygiene Data'!C8)))),CONCATENATE("[",ROUND(OFFSET('Hygiene Data'!$C$8,0,10*ROW('Hygiene Data'!C8)),0),"]"),IF(AND(ISNUMBER(OFFSET('Hygiene Data'!$C$8,0,10*ROW('Hygiene Data'!C8))),DP14="",ISNUMBER(OFFSET('Hygiene Data'!$C$8,0,10*ROW('Hygiene Data'!C8)))),OFFSET('Hygiene Data'!$C$8,0,10*ROW('Hygiene Data'!C8)),NA())))</f>
        <v>#N/A</v>
      </c>
      <c r="BB14" s="254" t="str">
        <f ca="true">+IF(AND(ISNUMBER(OFFSET('Hygiene Data'!$C$10,0,10*ROW('Hygiene Data'!C8))),DQ14="Yes"),OFFSET('Hygiene Data'!$C$10,0,10*ROW('Hygiene Data'!C8)),IF(AND(ISNUMBER(OFFSET('Hygiene Data'!$C$10,0,10*ROW('Hygiene Data'!C8))),DQ14="No",ISNUMBER(OFFSET('Hygiene Data'!$C$10,0,10*ROW('Hygiene Data'!C8)))),CONCATENATE("[",ROUND(OFFSET('Hygiene Data'!$C$10,0,10*ROW('Hygiene Data'!C8)),0),"]"),IF(AND(ISNUMBER(OFFSET('Hygiene Data'!$C$10,0,10*ROW('Hygiene Data'!C8))),DQ14="",ISNUMBER(OFFSET('Hygiene Data'!$C$10,0,10*ROW('Hygiene Data'!C8)))),OFFSET('Hygiene Data'!$C$10,0,10*ROW('Hygiene Data'!C8)),NA())))</f>
        <v>[49]</v>
      </c>
      <c r="BC14" s="254" t="e">
        <f ca="true">+IF(AND(ISNUMBER(OFFSET('Hygiene Data'!$D$6,0,10*ROW('Hygiene Data'!D8))),DR14="Yes"),OFFSET('Hygiene Data'!$D$6,0,10*ROW('Hygiene Data'!D8)),IF(AND(ISNUMBER(OFFSET('Hygiene Data'!$D$6,0,10*ROW('Hygiene Data'!D8))),DR14="No",ISNUMBER(OFFSET('Hygiene Data'!$D$6,0,10*ROW('Hygiene Data'!D8)))),CONCATENATE("[",ROUND(OFFSET('Hygiene Data'!$D$6,0,10*ROW('Hygiene Data'!D8)),0),"]"),IF(AND(ISNUMBER(OFFSET('Hygiene Data'!$D$6,0,10*ROW('Hygiene Data'!D8))),DR14="",ISNUMBER(OFFSET('Hygiene Data'!$D$6,0,10*ROW('Hygiene Data'!D8)))),OFFSET('Hygiene Data'!$D$6,0,10*ROW('Hygiene Data'!D8)),NA())))</f>
        <v>#N/A</v>
      </c>
      <c r="BD14" s="254" t="e">
        <f ca="true">+IF(AND(ISNUMBER(OFFSET('Hygiene Data'!$D$8,0,10*ROW('Hygiene Data'!D8))),DS14="Yes"),OFFSET('Hygiene Data'!$D$8,0,10*ROW('Hygiene Data'!D8)),IF(AND(ISNUMBER(OFFSET('Hygiene Data'!$D$8,0,10*ROW('Hygiene Data'!D8))),DS14="No",ISNUMBER(OFFSET('Hygiene Data'!$D$8,0,10*ROW('Hygiene Data'!D8)))),CONCATENATE("[",ROUND(OFFSET('Hygiene Data'!$D$8,0,10*ROW('Hygiene Data'!D8)),0),"]"),IF(AND(ISNUMBER(OFFSET('Hygiene Data'!$D$8,0,10*ROW('Hygiene Data'!D8))),DS14="",ISNUMBER(OFFSET('Hygiene Data'!$D$8,0,10*ROW('Hygiene Data'!D8)))),OFFSET('Hygiene Data'!$D$8,0,10*ROW('Hygiene Data'!D8)),NA())))</f>
        <v>#N/A</v>
      </c>
      <c r="BE14" s="254" t="e">
        <f ca="true">+IF(AND(ISNUMBER(OFFSET('Hygiene Data'!$D$10,0,10*ROW('Hygiene Data'!D8))),DT14="Yes"),OFFSET('Hygiene Data'!$D$10,0,10*ROW('Hygiene Data'!D8)),IF(AND(ISNUMBER(OFFSET('Hygiene Data'!$D$10,0,10*ROW('Hygiene Data'!D8))),DT14="No",ISNUMBER(OFFSET('Hygiene Data'!$D$10,0,10*ROW('Hygiene Data'!D8)))),CONCATENATE("[",ROUND(OFFSET('Hygiene Data'!$D$10,0,10*ROW('Hygiene Data'!D8)),0),"]"),IF(AND(ISNUMBER(OFFSET('Hygiene Data'!$D$10,0,10*ROW('Hygiene Data'!D8))),DT14="",ISNUMBER(OFFSET('Hygiene Data'!$D$10,0,10*ROW('Hygiene Data'!D8)))),OFFSET('Hygiene Data'!$D$10,0,10*ROW('Hygiene Data'!D8)),NA())))</f>
        <v>#N/A</v>
      </c>
      <c r="BF14" s="254" t="e">
        <f ca="true">+IF(AND(ISNUMBER(OFFSET('Hygiene Data'!$E$6,0,10*ROW('Hygiene Data'!E8))),DU14="Yes"),OFFSET('Hygiene Data'!$E$6,0,10*ROW('Hygiene Data'!E8)),IF(AND(ISNUMBER(OFFSET('Hygiene Data'!$E$6,0,10*ROW('Hygiene Data'!E8))),DU14="No",ISNUMBER(OFFSET('Hygiene Data'!$E$6,0,10*ROW('Hygiene Data'!E8)))),CONCATENATE("[",ROUND(OFFSET('Hygiene Data'!$E$6,0,10*ROW('Hygiene Data'!E8)),0),"]"),IF(AND(ISNUMBER(OFFSET('Hygiene Data'!$E$6,0,10*ROW('Hygiene Data'!E8))),DU14="",ISNUMBER(OFFSET('Hygiene Data'!$E$6,0,10*ROW('Hygiene Data'!E8)))),OFFSET('Hygiene Data'!$E$6,0,10*ROW('Hygiene Data'!E8)),NA())))</f>
        <v>#N/A</v>
      </c>
      <c r="BG14" s="254" t="e">
        <f ca="true">+IF(AND(ISNUMBER(OFFSET('Hygiene Data'!$E$8,0,10*ROW('Hygiene Data'!E8))),DV14="Yes"),OFFSET('Hygiene Data'!$E$8,0,10*ROW('Hygiene Data'!E8)),IF(AND(ISNUMBER(OFFSET('Hygiene Data'!$E$8,0,10*ROW('Hygiene Data'!E8))),DV14="No",ISNUMBER(OFFSET('Hygiene Data'!$E$8,0,10*ROW('Hygiene Data'!E8)))),CONCATENATE("[",ROUND(OFFSET('Hygiene Data'!$E$8,0,10*ROW('Hygiene Data'!E8)),0),"]"),IF(AND(ISNUMBER(OFFSET('Hygiene Data'!$E$8,0,10*ROW('Hygiene Data'!E8))),DV14="",ISNUMBER(OFFSET('Hygiene Data'!$E$8,0,10*ROW('Hygiene Data'!E8)))),OFFSET('Hygiene Data'!$E$8,0,10*ROW('Hygiene Data'!E8)),NA())))</f>
        <v>#N/A</v>
      </c>
      <c r="BH14" s="254" t="e">
        <f ca="true">+IF(AND(ISNUMBER(OFFSET('Hygiene Data'!$E$10,0,10*ROW('Hygiene Data'!E8))),DW14="Yes"),OFFSET('Hygiene Data'!$E$10,0,10*ROW('Hygiene Data'!E8)),IF(AND(ISNUMBER(OFFSET('Hygiene Data'!$E$10,0,10*ROW('Hygiene Data'!E8))),DW14="No",ISNUMBER(OFFSET('Hygiene Data'!$E$10,0,10*ROW('Hygiene Data'!E8)))),CONCATENATE("[",ROUND(OFFSET('Hygiene Data'!$E$10,0,10*ROW('Hygiene Data'!E8)),0),"]"),IF(AND(ISNUMBER(OFFSET('Hygiene Data'!$E$10,0,10*ROW('Hygiene Data'!E8))),DW14="",ISNUMBER(OFFSET('Hygiene Data'!$E$10,0,10*ROW('Hygiene Data'!E8)))),OFFSET('Hygiene Data'!$E$10,0,10*ROW('Hygiene Data'!E8)),NA())))</f>
        <v>#N/A</v>
      </c>
      <c r="BI14" s="254" t="e">
        <f ca="true">+IF(AND(ISNUMBER(OFFSET('Hygiene Data'!$F$6,0,10*ROW('Hygiene Data'!F8))),DX14="Yes"),OFFSET('Hygiene Data'!$F$6,0,10*ROW('Hygiene Data'!F8)),IF(AND(ISNUMBER(OFFSET('Hygiene Data'!$F$6,0,10*ROW('Hygiene Data'!F8))),DX14="No",ISNUMBER(OFFSET('Hygiene Data'!$F$6,0,10*ROW('Hygiene Data'!F8)))),CONCATENATE("[",ROUND(OFFSET('Hygiene Data'!$F$6,0,10*ROW('Hygiene Data'!F8)),0),"]"),IF(AND(ISNUMBER(OFFSET('Hygiene Data'!$F$6,0,10*ROW('Hygiene Data'!F8))),DX14="",ISNUMBER(OFFSET('Hygiene Data'!$F$6,0,10*ROW('Hygiene Data'!F8)))),OFFSET('Hygiene Data'!$F$6,0,10*ROW('Hygiene Data'!F8)),NA())))</f>
        <v>#N/A</v>
      </c>
      <c r="BJ14" s="254" t="e">
        <f ca="true">+IF(AND(ISNUMBER(OFFSET('Hygiene Data'!$F$8,0,10*ROW('Hygiene Data'!F8))),DY14="Yes"),OFFSET('Hygiene Data'!$F$8,0,10*ROW('Hygiene Data'!F8)),IF(AND(ISNUMBER(OFFSET('Hygiene Data'!$F$8,0,10*ROW('Hygiene Data'!F8))),DY14="No",ISNUMBER(OFFSET('Hygiene Data'!$F$8,0,10*ROW('Hygiene Data'!F8)))),CONCATENATE("[",ROUND(OFFSET('Hygiene Data'!$F$8,0,10*ROW('Hygiene Data'!F8)),0),"]"),IF(AND(ISNUMBER(OFFSET('Hygiene Data'!$F$8,0,10*ROW('Hygiene Data'!F8))),DY14="",ISNUMBER(OFFSET('Hygiene Data'!$F$8,0,10*ROW('Hygiene Data'!F8)))),OFFSET('Hygiene Data'!$F$8,0,10*ROW('Hygiene Data'!F8)),NA())))</f>
        <v>#N/A</v>
      </c>
      <c r="BK14" s="254" t="e">
        <f ca="true">+IF(AND(ISNUMBER(OFFSET('Hygiene Data'!$F$10,0,10*ROW('Hygiene Data'!F8))),DZ14="Yes"),OFFSET('Hygiene Data'!$F$10,0,10*ROW('Hygiene Data'!F8)),IF(AND(ISNUMBER(OFFSET('Hygiene Data'!$F$10,0,10*ROW('Hygiene Data'!F8))),DZ14="No",ISNUMBER(OFFSET('Hygiene Data'!$F$10,0,10*ROW('Hygiene Data'!F8)))),CONCATENATE("[",ROUND(OFFSET('Hygiene Data'!$F$10,0,10*ROW('Hygiene Data'!F8)),0),"]"),IF(AND(ISNUMBER(OFFSET('Hygiene Data'!$F$10,0,10*ROW('Hygiene Data'!F8))),DZ14="",ISNUMBER(OFFSET('Hygiene Data'!$F$10,0,10*ROW('Hygiene Data'!F8)))),OFFSET('Hygiene Data'!$F$10,0,10*ROW('Hygiene Data'!F8)),NA())))</f>
        <v>#N/A</v>
      </c>
      <c r="BL14" s="254" t="e">
        <f ca="true">+IF(AND(ISNUMBER(OFFSET('Hygiene Data'!$G$6,0,10*ROW('Hygiene Data'!G8))),EA14="Yes"),OFFSET('Hygiene Data'!$G$6,0,10*ROW('Hygiene Data'!G8)),IF(AND(ISNUMBER(OFFSET('Hygiene Data'!$G$6,0,10*ROW('Hygiene Data'!G8))),EA14="No",ISNUMBER(OFFSET('Hygiene Data'!$G$6,0,10*ROW('Hygiene Data'!G8)))),CONCATENATE("[",ROUND(OFFSET('Hygiene Data'!$G$6,0,10*ROW('Hygiene Data'!G8)),0),"]"),IF(AND(ISNUMBER(OFFSET('Hygiene Data'!$G$6,0,10*ROW('Hygiene Data'!G8))),EA14="",ISNUMBER(OFFSET('Hygiene Data'!$G$6,0,10*ROW('Hygiene Data'!G8)))),OFFSET('Hygiene Data'!$G$6,0,10*ROW('Hygiene Data'!G8)),NA())))</f>
        <v>#N/A</v>
      </c>
      <c r="BM14" s="254" t="e">
        <f ca="true">+IF(AND(ISNUMBER(OFFSET('Hygiene Data'!$G$8,0,10*ROW('Hygiene Data'!G8))),EB14="Yes"),OFFSET('Hygiene Data'!$G$8,0,10*ROW('Hygiene Data'!G8)),IF(AND(ISNUMBER(OFFSET('Hygiene Data'!$G$8,0,10*ROW('Hygiene Data'!G8))),EB14="No",ISNUMBER(OFFSET('Hygiene Data'!$G$8,0,10*ROW('Hygiene Data'!G8)))),CONCATENATE("[",ROUND(OFFSET('Hygiene Data'!$G$8,0,10*ROW('Hygiene Data'!G8)),0),"]"),IF(AND(ISNUMBER(OFFSET('Hygiene Data'!$G$8,0,10*ROW('Hygiene Data'!G8))),EB14="",ISNUMBER(OFFSET('Hygiene Data'!$G$8,0,10*ROW('Hygiene Data'!G8)))),OFFSET('Hygiene Data'!$G$8,0,10*ROW('Hygiene Data'!G8)),NA())))</f>
        <v>#N/A</v>
      </c>
      <c r="BN14" s="254" t="e">
        <f ca="true">+IF(AND(ISNUMBER(OFFSET('Hygiene Data'!$G$10,0,10*ROW('Hygiene Data'!G8))),EC14="Yes"),OFFSET('Hygiene Data'!$G$10,0,10*ROW('Hygiene Data'!G8)),IF(AND(ISNUMBER(OFFSET('Hygiene Data'!$G$10,0,10*ROW('Hygiene Data'!G8))),EC14="No",ISNUMBER(OFFSET('Hygiene Data'!$G$10,0,10*ROW('Hygiene Data'!G8)))),CONCATENATE("[",ROUND(OFFSET('Hygiene Data'!$G$10,0,10*ROW('Hygiene Data'!G8)),0),"]"),IF(AND(ISNUMBER(OFFSET('Hygiene Data'!$G$10,0,10*ROW('Hygiene Data'!G8))),EC14="",ISNUMBER(OFFSET('Hygiene Data'!$G$10,0,10*ROW('Hygiene Data'!G8)))),OFFSET('Hygiene Data'!$G$10,0,10*ROW('Hygiene Data'!G8)),NA())))</f>
        <v>#N/A</v>
      </c>
      <c r="BO14" s="254" t="e">
        <f ca="true">+IF(AND(ISNUMBER(OFFSET('Hygiene Data'!$H$6,0,10*ROW('Hygiene Data'!H8))),ED14="Yes"),OFFSET('Hygiene Data'!$H$6,0,10*ROW('Hygiene Data'!H8)),IF(AND(ISNUMBER(OFFSET('Hygiene Data'!$H$6,0,10*ROW('Hygiene Data'!H8))),ED14="No",ISNUMBER(OFFSET('Hygiene Data'!$H$6,0,10*ROW('Hygiene Data'!H8)))),CONCATENATE("[",ROUND(OFFSET('Hygiene Data'!$H$6,0,10*ROW('Hygiene Data'!H8)),0),"]"),IF(AND(ISNUMBER(OFFSET('Hygiene Data'!$H$6,0,10*ROW('Hygiene Data'!H8))),ED14="",ISNUMBER(OFFSET('Hygiene Data'!$H$6,0,10*ROW('Hygiene Data'!H8)))),OFFSET('Hygiene Data'!$H$6,0,10*ROW('Hygiene Data'!H8)),NA())))</f>
        <v>#N/A</v>
      </c>
      <c r="BP14" s="254" t="e">
        <f ca="true">+IF(AND(ISNUMBER(OFFSET('Hygiene Data'!$H$8,0,10*ROW('Hygiene Data'!H8))),EE14="Yes"),OFFSET('Hygiene Data'!$H$8,0,10*ROW('Hygiene Data'!H8)),IF(AND(ISNUMBER(OFFSET('Hygiene Data'!$H$8,0,10*ROW('Hygiene Data'!H8))),EE14="No",ISNUMBER(OFFSET('Hygiene Data'!$H$8,0,10*ROW('Hygiene Data'!H8)))),CONCATENATE("[",ROUND(OFFSET('Hygiene Data'!$H$8,0,10*ROW('Hygiene Data'!H8)),0),"]"),IF(AND(ISNUMBER(OFFSET('Hygiene Data'!$H$8,0,10*ROW('Hygiene Data'!H8))),EE14="",ISNUMBER(OFFSET('Hygiene Data'!$H$8,0,10*ROW('Hygiene Data'!H8)))),OFFSET('Hygiene Data'!$H$8,0,10*ROW('Hygiene Data'!H8)),NA())))</f>
        <v>#N/A</v>
      </c>
      <c r="BQ14" s="254" t="e">
        <f ca="true">+IF(AND(ISNUMBER(OFFSET('Hygiene Data'!$H$10,0,10*ROW('Hygiene Data'!H8))),EF14="Yes"),OFFSET('Hygiene Data'!$H$10,0,10*ROW('Hygiene Data'!H8)),IF(AND(ISNUMBER(OFFSET('Hygiene Data'!$H$10,0,10*ROW('Hygiene Data'!H8))),EF14="No",ISNUMBER(OFFSET('Hygiene Data'!$H$10,0,10*ROW('Hygiene Data'!H8)))),CONCATENATE("[",ROUND(OFFSET('Hygiene Data'!$H$10,0,10*ROW('Hygiene Data'!H8)),0),"]"),IF(AND(ISNUMBER(OFFSET('Hygiene Data'!$H$10,0,10*ROW('Hygiene Data'!H8))),EF14="",ISNUMBER(OFFSET('Hygiene Data'!$H$10,0,10*ROW('Hygiene Data'!H8)))),OFFSET('Hygiene Data'!$H$10,0,10*ROW('Hygiene Data'!H8)),NA())))</f>
        <v>#N/A</v>
      </c>
      <c r="BS14" s="36" t="str">
        <f ca="true">+IF(OFFSET('Water Data'!$C$28,0,10*ROW('Water Data'!C8))="","",OFFSET('Water Data'!$C$28,0,10*ROW('Water Data'!C8)))</f>
        <v>No</v>
      </c>
      <c r="BT14" s="36" t="str">
        <f ca="true">+IF(OFFSET('Water Data'!$C$29,0,10*ROW('Water Data'!C8))="","",OFFSET('Water Data'!$C$29,0,10*ROW('Water Data'!C8)))</f>
        <v/>
      </c>
      <c r="BU14" s="36" t="str">
        <f ca="true">+IF(OFFSET('Water Data'!$C$30,0,10*ROW('Water Data'!C8))="","",OFFSET('Water Data'!$C$30,0,10*ROW('Water Data'!C8)))</f>
        <v>No</v>
      </c>
      <c r="BV14" s="36" t="str">
        <f ca="true">+IF(OFFSET('Water Data'!$D$28,0,10*ROW('Water Data'!D8))="","",OFFSET('Water Data'!$D$28,0,10*ROW('Water Data'!D8)))</f>
        <v/>
      </c>
      <c r="BW14" s="36" t="str">
        <f ca="true">+IF(OFFSET('Water Data'!$D$29,0,10*ROW('Water Data'!D8))="","",OFFSET('Water Data'!$D$29,0,10*ROW('Water Data'!D8)))</f>
        <v/>
      </c>
      <c r="BX14" s="36" t="str">
        <f ca="true">+IF(OFFSET('Water Data'!$D$30,0,10*ROW('Water Data'!D8))="","",OFFSET('Water Data'!$D$30,0,10*ROW('Water Data'!D8)))</f>
        <v/>
      </c>
      <c r="BY14" s="36" t="str">
        <f ca="true">+IF(OFFSET('Water Data'!$E$28,0,10*ROW('Water Data'!E8))="","",OFFSET('Water Data'!$E$28,0,10*ROW('Water Data'!E8)))</f>
        <v/>
      </c>
      <c r="BZ14" s="36" t="str">
        <f ca="true">+IF(OFFSET('Water Data'!$E$29,0,10*ROW('Water Data'!E8))="","",OFFSET('Water Data'!$E$29,0,10*ROW('Water Data'!E8)))</f>
        <v/>
      </c>
      <c r="CA14" s="36" t="str">
        <f ca="true">+IF(OFFSET('Water Data'!$E$30,0,10*ROW('Water Data'!E8))="","",OFFSET('Water Data'!$E$30,0,10*ROW('Water Data'!E8)))</f>
        <v/>
      </c>
      <c r="CB14" s="36" t="str">
        <f ca="true">+IF(OFFSET('Water Data'!$F$28,0,10*ROW('Water Data'!F8))="","",OFFSET('Water Data'!$F$28,0,10*ROW('Water Data'!F8)))</f>
        <v/>
      </c>
      <c r="CC14" s="36" t="str">
        <f ca="true">+IF(OFFSET('Water Data'!$F$29,0,10*ROW('Water Data'!F8))="","",OFFSET('Water Data'!$F$29,0,10*ROW('Water Data'!F8)))</f>
        <v/>
      </c>
      <c r="CD14" s="36" t="str">
        <f ca="true">+IF(OFFSET('Water Data'!$F$30,0,10*ROW('Water Data'!F8))="","",OFFSET('Water Data'!$F$30,0,10*ROW('Water Data'!F8)))</f>
        <v/>
      </c>
      <c r="CE14" s="36" t="str">
        <f ca="true">+IF(OFFSET('Water Data'!$G$28,0,10*ROW('Water Data'!G8))="","",OFFSET('Water Data'!$G$28,0,10*ROW('Water Data'!G8)))</f>
        <v/>
      </c>
      <c r="CF14" s="36" t="str">
        <f ca="true">+IF(OFFSET('Water Data'!$G$29,0,10*ROW('Water Data'!G8))="","",OFFSET('Water Data'!$G$29,0,10*ROW('Water Data'!G8)))</f>
        <v/>
      </c>
      <c r="CG14" s="36" t="str">
        <f ca="true">+IF(OFFSET('Water Data'!$G$30,0,10*ROW('Water Data'!G8))="","",OFFSET('Water Data'!$G$30,0,10*ROW('Water Data'!G8)))</f>
        <v/>
      </c>
      <c r="CH14" s="36" t="str">
        <f ca="true">+IF(OFFSET('Water Data'!$H$28,0,10*ROW('Water Data'!H8))="","",OFFSET('Water Data'!$H$28,0,10*ROW('Water Data'!H8)))</f>
        <v/>
      </c>
      <c r="CI14" s="36" t="str">
        <f ca="true">+IF(OFFSET('Water Data'!$H$29,0,10*ROW('Water Data'!H8))="","",OFFSET('Water Data'!$H$29,0,10*ROW('Water Data'!H8)))</f>
        <v/>
      </c>
      <c r="CJ14" s="36" t="str">
        <f ca="true">+IF(OFFSET('Water Data'!$H$30,0,10*ROW('Water Data'!H8))="","",OFFSET('Water Data'!$H$30,0,10*ROW('Water Data'!H8)))</f>
        <v/>
      </c>
      <c r="CK14" s="36" t="str">
        <f ca="true">+IF(OFFSET('Sanitation Data'!$C$29,0,10*ROW('Sanitation Data'!C8))="","",OFFSET('Sanitation Data'!$C$29,0,10*ROW('Sanitation Data'!C8)))</f>
        <v>No</v>
      </c>
      <c r="CL14" s="36" t="str">
        <f ca="true">+IF(OFFSET('Sanitation Data'!$C$30,0,10*ROW('Sanitation Data'!C8))="","",OFFSET('Sanitation Data'!$C$30,0,10*ROW('Sanitation Data'!C8)))</f>
        <v>No</v>
      </c>
      <c r="CM14" s="36" t="str">
        <f ca="true">+IF(OFFSET('Sanitation Data'!$C$31,0,10*ROW('Sanitation Data'!C8))="","",OFFSET('Sanitation Data'!$C$31,0,10*ROW('Sanitation Data'!C8)))</f>
        <v/>
      </c>
      <c r="CN14" s="36" t="str">
        <f ca="true">+IF(OFFSET('Sanitation Data'!$C$32,0,10*ROW('Sanitation Data'!C8))="","",OFFSET('Sanitation Data'!$C$32,0,10*ROW('Sanitation Data'!C8)))</f>
        <v/>
      </c>
      <c r="CO14" s="36" t="str">
        <f ca="true">+IF(OFFSET('Sanitation Data'!$C$33,0,10*ROW('Sanitation Data'!C8))="","",OFFSET('Sanitation Data'!$C$33,0,10*ROW('Sanitation Data'!C8)))</f>
        <v>No</v>
      </c>
      <c r="CP14" s="36" t="str">
        <f ca="true">+IF(OFFSET('Sanitation Data'!$D$29,0,10*ROW('Sanitation Data'!D8))="","",OFFSET('Sanitation Data'!$D$29,0,10*ROW('Sanitation Data'!D8)))</f>
        <v/>
      </c>
      <c r="CQ14" s="36" t="str">
        <f ca="true">+IF(OFFSET('Sanitation Data'!$D$30,0,10*ROW('Sanitation Data'!D8))="","",OFFSET('Sanitation Data'!$D$30,0,10*ROW('Sanitation Data'!D8)))</f>
        <v/>
      </c>
      <c r="CR14" s="36" t="str">
        <f ca="true">+IF(OFFSET('Sanitation Data'!$D$31,0,10*ROW('Sanitation Data'!D8))="","",OFFSET('Sanitation Data'!$D$31,0,10*ROW('Sanitation Data'!D8)))</f>
        <v/>
      </c>
      <c r="CS14" s="36" t="str">
        <f ca="true">+IF(OFFSET('Sanitation Data'!$D$32,0,10*ROW('Sanitation Data'!D8))="","",OFFSET('Sanitation Data'!$D$32,0,10*ROW('Sanitation Data'!D8)))</f>
        <v/>
      </c>
      <c r="CT14" s="36" t="str">
        <f ca="true">+IF(OFFSET('Sanitation Data'!$D$33,0,10*ROW('Sanitation Data'!D8))="","",OFFSET('Sanitation Data'!$D$33,0,10*ROW('Sanitation Data'!D8)))</f>
        <v/>
      </c>
      <c r="CU14" s="36" t="str">
        <f ca="true">+IF(OFFSET('Sanitation Data'!$E$29,0,10*ROW('Sanitation Data'!E8))="","",OFFSET('Sanitation Data'!$E$29,0,10*ROW('Sanitation Data'!E8)))</f>
        <v/>
      </c>
      <c r="CV14" s="36" t="str">
        <f ca="true">+IF(OFFSET('Sanitation Data'!$E$30,0,10*ROW('Sanitation Data'!E8))="","",OFFSET('Sanitation Data'!$E$30,0,10*ROW('Sanitation Data'!E8)))</f>
        <v/>
      </c>
      <c r="CW14" s="36" t="str">
        <f ca="true">+IF(OFFSET('Sanitation Data'!$E$31,0,10*ROW('Sanitation Data'!E8))="","",OFFSET('Sanitation Data'!$E$31,0,10*ROW('Sanitation Data'!E8)))</f>
        <v/>
      </c>
      <c r="CX14" s="36" t="str">
        <f ca="true">+IF(OFFSET('Sanitation Data'!$E$32,0,10*ROW('Sanitation Data'!E8))="","",OFFSET('Sanitation Data'!$E$32,0,10*ROW('Sanitation Data'!E8)))</f>
        <v/>
      </c>
      <c r="CY14" s="36" t="str">
        <f ca="true">+IF(OFFSET('Sanitation Data'!$E$33,0,10*ROW('Sanitation Data'!E8))="","",OFFSET('Sanitation Data'!$E$33,0,10*ROW('Sanitation Data'!E8)))</f>
        <v/>
      </c>
      <c r="CZ14" s="36" t="str">
        <f ca="true">+IF(OFFSET('Sanitation Data'!$F$29,0,10*ROW('Sanitation Data'!F8))="","",OFFSET('Sanitation Data'!$F$29,0,10*ROW('Sanitation Data'!F8)))</f>
        <v/>
      </c>
      <c r="DA14" s="36" t="str">
        <f ca="true">+IF(OFFSET('Sanitation Data'!$F$30,0,10*ROW('Sanitation Data'!F8))="","",OFFSET('Sanitation Data'!$F$30,0,10*ROW('Sanitation Data'!F8)))</f>
        <v/>
      </c>
      <c r="DB14" s="36" t="str">
        <f ca="true">+IF(OFFSET('Sanitation Data'!$F$31,0,10*ROW('Sanitation Data'!F8))="","",OFFSET('Sanitation Data'!$F$31,0,10*ROW('Sanitation Data'!F8)))</f>
        <v/>
      </c>
      <c r="DC14" s="36" t="str">
        <f ca="true">+IF(OFFSET('Sanitation Data'!$F$32,0,10*ROW('Sanitation Data'!F8))="","",OFFSET('Sanitation Data'!$F$32,0,10*ROW('Sanitation Data'!F8)))</f>
        <v/>
      </c>
      <c r="DD14" s="36" t="str">
        <f ca="true">+IF(OFFSET('Sanitation Data'!$F$33,0,10*ROW('Sanitation Data'!F8))="","",OFFSET('Sanitation Data'!$F$33,0,10*ROW('Sanitation Data'!F8)))</f>
        <v/>
      </c>
      <c r="DE14" s="36" t="str">
        <f ca="true">+IF(OFFSET('Sanitation Data'!$G$29,0,10*ROW('Sanitation Data'!G8))="","",OFFSET('Sanitation Data'!$G$29,0,10*ROW('Sanitation Data'!G8)))</f>
        <v/>
      </c>
      <c r="DF14" s="36" t="str">
        <f ca="true">+IF(OFFSET('Sanitation Data'!$G$30,0,10*ROW('Sanitation Data'!G8))="","",OFFSET('Sanitation Data'!$G$30,0,10*ROW('Sanitation Data'!G8)))</f>
        <v/>
      </c>
      <c r="DG14" s="36" t="str">
        <f ca="true">+IF(OFFSET('Sanitation Data'!$G$31,0,10*ROW('Sanitation Data'!G8))="","",OFFSET('Sanitation Data'!$G$31,0,10*ROW('Sanitation Data'!G8)))</f>
        <v/>
      </c>
      <c r="DH14" s="36" t="str">
        <f ca="true">+IF(OFFSET('Sanitation Data'!$G$32,0,10*ROW('Sanitation Data'!G8))="","",OFFSET('Sanitation Data'!$G$32,0,10*ROW('Sanitation Data'!G8)))</f>
        <v/>
      </c>
      <c r="DI14" s="36" t="str">
        <f ca="true">+IF(OFFSET('Sanitation Data'!$G$33,0,10*ROW('Sanitation Data'!G8))="","",OFFSET('Sanitation Data'!$G$33,0,10*ROW('Sanitation Data'!G8)))</f>
        <v/>
      </c>
      <c r="DJ14" s="36" t="str">
        <f ca="true">+IF(OFFSET('Sanitation Data'!$H$29,0,10*ROW('Sanitation Data'!H8))="","",OFFSET('Sanitation Data'!$H$29,0,10*ROW('Sanitation Data'!H8)))</f>
        <v/>
      </c>
      <c r="DK14" s="36" t="str">
        <f ca="true">+IF(OFFSET('Sanitation Data'!$H$30,0,10*ROW('Sanitation Data'!H8))="","",OFFSET('Sanitation Data'!$H$30,0,10*ROW('Sanitation Data'!H8)))</f>
        <v/>
      </c>
      <c r="DL14" s="36" t="str">
        <f ca="true">+IF(OFFSET('Sanitation Data'!$H$31,0,10*ROW('Sanitation Data'!H8))="","",OFFSET('Sanitation Data'!$H$31,0,10*ROW('Sanitation Data'!H8)))</f>
        <v/>
      </c>
      <c r="DM14" s="36" t="str">
        <f ca="true">+IF(OFFSET('Sanitation Data'!$H$32,0,10*ROW('Sanitation Data'!H8))="","",OFFSET('Sanitation Data'!$H$32,0,10*ROW('Sanitation Data'!H8)))</f>
        <v/>
      </c>
      <c r="DN14" s="36" t="str">
        <f ca="true">+IF(OFFSET('Sanitation Data'!$H$33,0,10*ROW('Sanitation Data'!H8))="","",OFFSET('Sanitation Data'!$H$33,0,10*ROW('Sanitation Data'!H8)))</f>
        <v/>
      </c>
      <c r="DO14" s="36" t="str">
        <f ca="true">+IF(OFFSET('Hygiene Data'!$C$12,0,10*ROW('Hygiene Data'!C8))="","",OFFSET('Hygiene Data'!$C$12,0,10*ROW('Hygiene Data'!C8)))</f>
        <v>No</v>
      </c>
      <c r="DP14" s="36" t="str">
        <f ca="true">+IF(OFFSET('Hygiene Data'!$C$13,0,10*ROW('Hygiene Data'!C8))="","",OFFSET('Hygiene Data'!$C$13,0,10*ROW('Hygiene Data'!C8)))</f>
        <v/>
      </c>
      <c r="DQ14" s="36" t="str">
        <f ca="true">+IF(OFFSET('Hygiene Data'!$C$14,0,10*ROW('Hygiene Data'!C8))="","",OFFSET('Hygiene Data'!$C$14,0,10*ROW('Hygiene Data'!C8)))</f>
        <v>No</v>
      </c>
      <c r="DR14" s="36" t="str">
        <f ca="true">+IF(OFFSET('Hygiene Data'!$D$12,0,10*ROW('Hygiene Data'!D8))="","",OFFSET('Hygiene Data'!$D$12,0,10*ROW('Hygiene Data'!D8)))</f>
        <v/>
      </c>
      <c r="DS14" s="36" t="str">
        <f ca="true">+IF(OFFSET('Hygiene Data'!$D$13,0,10*ROW('Hygiene Data'!D8))="","",OFFSET('Hygiene Data'!$D$13,0,10*ROW('Hygiene Data'!D8)))</f>
        <v/>
      </c>
      <c r="DT14" s="36" t="str">
        <f ca="true">+IF(OFFSET('Hygiene Data'!$D$14,0,10*ROW('Hygiene Data'!D8))="","",OFFSET('Hygiene Data'!$D$14,0,10*ROW('Hygiene Data'!D8)))</f>
        <v/>
      </c>
      <c r="DU14" s="36" t="str">
        <f ca="true">+IF(OFFSET('Hygiene Data'!$E$12,0,10*ROW('Hygiene Data'!E8))="","",OFFSET('Hygiene Data'!$E$12,0,10*ROW('Hygiene Data'!E8)))</f>
        <v/>
      </c>
      <c r="DV14" s="36" t="str">
        <f ca="true">+IF(OFFSET('Hygiene Data'!$E$13,0,10*ROW('Hygiene Data'!E8))="","",OFFSET('Hygiene Data'!$E$13,0,10*ROW('Hygiene Data'!E8)))</f>
        <v/>
      </c>
      <c r="DW14" s="36" t="str">
        <f ca="true">+IF(OFFSET('Hygiene Data'!$E$14,0,10*ROW('Hygiene Data'!E8))="","",OFFSET('Hygiene Data'!$E$14,0,10*ROW('Hygiene Data'!E8)))</f>
        <v/>
      </c>
      <c r="DX14" s="36" t="str">
        <f ca="true">+IF(OFFSET('Hygiene Data'!$F$12,0,10*ROW('Hygiene Data'!F8))="","",OFFSET('Hygiene Data'!$F$12,0,10*ROW('Hygiene Data'!F8)))</f>
        <v/>
      </c>
      <c r="DY14" s="36" t="str">
        <f ca="true">+IF(OFFSET('Hygiene Data'!$F$13,0,10*ROW('Hygiene Data'!F8))="","",OFFSET('Hygiene Data'!$F$13,0,10*ROW('Hygiene Data'!F8)))</f>
        <v/>
      </c>
      <c r="DZ14" s="36" t="str">
        <f ca="true">+IF(OFFSET('Hygiene Data'!$F$14,0,10*ROW('Hygiene Data'!F8))="","",OFFSET('Hygiene Data'!$F$14,0,10*ROW('Hygiene Data'!F8)))</f>
        <v/>
      </c>
      <c r="EA14" s="36" t="str">
        <f ca="true">+IF(OFFSET('Hygiene Data'!$G$12,0,10*ROW('Hygiene Data'!G8))="","",OFFSET('Hygiene Data'!$G$12,0,10*ROW('Hygiene Data'!G8)))</f>
        <v/>
      </c>
      <c r="EB14" s="36" t="str">
        <f ca="true">+IF(OFFSET('Hygiene Data'!$G$13,0,10*ROW('Hygiene Data'!G8))="","",OFFSET('Hygiene Data'!$G$13,0,10*ROW('Hygiene Data'!G8)))</f>
        <v/>
      </c>
      <c r="EC14" s="36" t="str">
        <f ca="true">+IF(OFFSET('Hygiene Data'!$G$14,0,10*ROW('Hygiene Data'!G8))="","",OFFSET('Hygiene Data'!$G$14,0,10*ROW('Hygiene Data'!G8)))</f>
        <v/>
      </c>
      <c r="ED14" s="36" t="str">
        <f ca="true">+IF(OFFSET('Hygiene Data'!$H$12,0,10*ROW('Hygiene Data'!H8))="","",OFFSET('Hygiene Data'!$H$12,0,10*ROW('Hygiene Data'!H8)))</f>
        <v/>
      </c>
      <c r="EE14" s="36" t="str">
        <f ca="true">+IF(OFFSET('Hygiene Data'!$H$13,0,10*ROW('Hygiene Data'!H8))="","",OFFSET('Hygiene Data'!$H$13,0,10*ROW('Hygiene Data'!H8)))</f>
        <v/>
      </c>
      <c r="EF14" s="36" t="str">
        <f ca="true">+IF(OFFSET('Hygiene Data'!$H$14,0,10*ROW('Hygiene Data'!H8))="","",OFFSET('Hygiene Data'!$H$14,0,10*ROW('Hygiene Data'!H8)))</f>
        <v/>
      </c>
    </row>
    <row r="15" x14ac:dyDescent="0.2">
      <c r="A15" s="59" t="str">
        <f ca="true">+IF(OFFSET('Water Data'!$B$1,0,10*ROW('Water Data'!B9))="","",OFFSET('Water Data'!$B$1,0,10*ROW('Water Data'!B9)))</f>
        <v>EMIS15</v>
      </c>
      <c r="B15" s="59" t="str">
        <f ca="true">+IF(OFFSET('Water Data'!$A$3,0,10*ROW('Water Data'!A9))="","",OFFSET('Water Data'!$A$3,0,10*ROW('Water Data'!A9)))</f>
        <v>EMIS</v>
      </c>
      <c r="C15" s="59">
        <f ca="true">+IF(OFFSET('Water Data'!$C$3,0,10*ROW('Water Data'!C9))="","",OFFSET('Water Data'!$C$3,0,10*ROW('Water Data'!C9)))</f>
        <v>2015</v>
      </c>
      <c r="D15" s="252">
        <f ca="true">+IF(AND(ISNUMBER(OFFSET('Water Data'!$C$5,0,10*ROW('Water Data'!C9))),BS15="Yes"),100-OFFSET('Water Data'!$C$5,0,10*ROW('Water Data'!C9)),IF(AND(ISNUMBER(OFFSET('Water Data'!$C$5,0,10*ROW('Water Data'!C9))),BS15="No",ISNUMBER(OFFSET('Water Data'!$C$5,0,10*ROW('Water Data'!C9)))),CONCATENATE("[",ROUND(100-OFFSET('Water Data'!$C$5,0,10*ROW('Water Data'!C9)),0),"]"),IF(AND(ISNUMBER(OFFSET('Water Data'!$C$5,0,10*ROW('Water Data'!C9))),BS15="",ISNUMBER(OFFSET('Water Data'!$C$5,0,10*ROW('Water Data'!C9)))),100-OFFSET('Water Data'!$C$5,0,10*ROW('Water Data'!C9)),NA())))</f>
        <v>100</v>
      </c>
      <c r="E15" s="252">
        <f ca="true">+IF(AND(ISNUMBER(OFFSET('Water Data'!$C$7,0,10*ROW('Water Data'!D9))),BT15="Yes"),OFFSET('Water Data'!$C$7,0,10*ROW('Water Data'!C9)),IF(AND(ISNUMBER(OFFSET('Water Data'!$C$7,0,10*ROW('Water Data'!C9))),BT15="No",ISNUMBER(OFFSET('Water Data'!$C$7,0,10*ROW('Water Data'!C9)))),CONCATENATE("[",ROUND(OFFSET('Water Data'!$C$7,0,10*ROW('Water Data'!C9)),0),"]"),IF(AND(ISNUMBER(OFFSET('Water Data'!$C$7,0,10*ROW('Water Data'!C9))),BT15="",ISNUMBER(OFFSET('Water Data'!$C$7,0,10*ROW('Water Data'!C9)))),OFFSET('Water Data'!$C$7,0,10*ROW('Water Data'!C9)),NA())))</f>
        <v>92</v>
      </c>
      <c r="F15" s="252" t="str">
        <f ca="true">+IF(AND(ISNUMBER(OFFSET('Water Data'!$C$10,0,10*ROW('Water Data'!C9))),BU15="Yes"),OFFSET('Water Data'!$C$10,0,10*ROW('Water Data'!C9)),IF(AND(ISNUMBER(OFFSET('Water Data'!$C$10,0,10*ROW('Water Data'!C9))),BU15="No",ISNUMBER(OFFSET('Water Data'!$C$10,0,10*ROW('Water Data'!C9)))),CONCATENATE("[",ROUND(OFFSET('Water Data'!$C$10,0,10*ROW('Water Data'!C9)),0),"]"),IF(AND(ISNUMBER(OFFSET('Water Data'!$C$10,0,10*ROW('Water Data'!C9))),BU15="",ISNUMBER(OFFSET('Water Data'!$C$10,0,10*ROW('Water Data'!C9)))),OFFSET('Water Data'!$C$10,0,10*ROW('Water Data'!C9)),NA())))</f>
        <v>[78]</v>
      </c>
      <c r="G15" s="252" t="e">
        <f ca="true">+IF(AND(ISNUMBER(OFFSET('Water Data'!$D$5,0,10*ROW('Water Data'!D9))),BV15="Yes"),100-OFFSET('Water Data'!$D$5,0,10*ROW('Water Data'!D9)),IF(AND(ISNUMBER(OFFSET('Water Data'!$D$5,0,10*ROW('Water Data'!D9))),BV15="No",ISNUMBER(OFFSET('Water Data'!$D$5,0,10*ROW('Water Data'!D9)))),CONCATENATE("[",ROUND(100-OFFSET('Water Data'!$D$5,0,10*ROW('Water Data'!D9)),0),"]"),IF(AND(ISNUMBER(OFFSET('Water Data'!$D$5,0,10*ROW('Water Data'!D9))),BV15="",ISNUMBER(OFFSET('Water Data'!$D$5,0,10*ROW('Water Data'!D9)))),100-OFFSET('Water Data'!$D$5,0,10*ROW('Water Data'!D9)),NA())))</f>
        <v>#N/A</v>
      </c>
      <c r="H15" s="252" t="e">
        <f ca="true">+IF(AND(ISNUMBER(OFFSET('Water Data'!$D$7,0,10*ROW('Water Data'!D9))),BW15="Yes"),OFFSET('Water Data'!$D$7,0,10*ROW('Water Data'!D9)),IF(AND(ISNUMBER(OFFSET('Water Data'!$D$7,0,10*ROW('Water Data'!D9))),BW15="No",ISNUMBER(OFFSET('Water Data'!$D$7,0,10*ROW('Water Data'!D9)))),CONCATENATE("[",ROUND(OFFSET('Water Data'!$C$7,0,10*ROW('Water Data'!D9)),0),"]"),IF(AND(ISNUMBER(OFFSET('Water Data'!$D$7,0,10*ROW('Water Data'!D9))),BW15="",ISNUMBER(OFFSET('Water Data'!$D$7,0,10*ROW('Water Data'!D9)))),OFFSET('Water Data'!$D$7,0,10*ROW('Water Data'!D9)),NA())))</f>
        <v>#N/A</v>
      </c>
      <c r="I15" s="252" t="e">
        <f ca="true">+IF(AND(ISNUMBER(OFFSET('Water Data'!$D$10,0,10*ROW('Water Data'!D9))),BX15="Yes"),OFFSET('Water Data'!$D$10,0,10*ROW('Water Data'!D9)),IF(AND(ISNUMBER(OFFSET('Water Data'!$D$10,0,10*ROW('Water Data'!D9))),BX15="No",ISNUMBER(OFFSET('Water Data'!$D$10,0,10*ROW('Water Data'!D9)))),CONCATENATE("[",ROUND(OFFSET('Water Data'!$D$10,0,10*ROW('Water Data'!D9)),0),"]"),IF(AND(ISNUMBER(OFFSET('Water Data'!$D$10,0,10*ROW('Water Data'!D9))),BX15="",ISNUMBER(OFFSET('Water Data'!$D$10,0,10*ROW('Water Data'!D9)))),OFFSET('Water Data'!$D$10,0,10*ROW('Water Data'!D9)),NA())))</f>
        <v>#N/A</v>
      </c>
      <c r="J15" s="252" t="e">
        <f ca="true">+IF(AND(ISNUMBER(OFFSET('Water Data'!$E$5,0,10*ROW('Water Data'!E9))),BY15="Yes"),100-OFFSET('Water Data'!$E$5,0,10*ROW('Water Data'!E9)),IF(AND(ISNUMBER(OFFSET('Water Data'!$E$5,0,10*ROW('Water Data'!E9))),BY15="No",ISNUMBER(OFFSET('Water Data'!$E$5,0,10*ROW('Water Data'!E9)))),CONCATENATE("[",ROUND(100-OFFSET('Water Data'!$E$5,0,10*ROW('Water Data'!E9)),0),"]"),IF(AND(ISNUMBER(OFFSET('Water Data'!$E$5,0,10*ROW('Water Data'!E9))),BY15="",ISNUMBER(OFFSET('Water Data'!$E$5,0,10*ROW('Water Data'!E9)))),100-OFFSET('Water Data'!$E$5,0,10*ROW('Water Data'!E9)),NA())))</f>
        <v>#N/A</v>
      </c>
      <c r="K15" s="252" t="e">
        <f ca="true">+IF(AND(ISNUMBER(OFFSET('Water Data'!$E$7,0,10*ROW('Water Data'!E9))),BZ15="Yes"),OFFSET('Water Data'!$E$7,0,10*ROW('Water Data'!E9)),IF(AND(ISNUMBER(OFFSET('Water Data'!$E$7,0,10*ROW('Water Data'!E9))),BZ15="No",ISNUMBER(OFFSET('Water Data'!$E$7,0,10*ROW('Water Data'!E9)))),CONCATENATE("[",ROUND(OFFSET('Water Data'!$E$7,0,10*ROW('Water Data'!E9)),0),"]"),IF(AND(ISNUMBER(OFFSET('Water Data'!$E$7,0,10*ROW('Water Data'!E9))),BZ15="",ISNUMBER(OFFSET('Water Data'!$E$7,0,10*ROW('Water Data'!E9)))),OFFSET('Water Data'!$E$7,0,10*ROW('Water Data'!E9)),NA())))</f>
        <v>#N/A</v>
      </c>
      <c r="L15" s="252" t="e">
        <f ca="true">+IF(AND(ISNUMBER(OFFSET('Water Data'!$E$10,0,10*ROW('Water Data'!E9))),CA15="Yes"),OFFSET('Water Data'!$E$10,0,10*ROW('Water Data'!E9)),IF(AND(ISNUMBER(OFFSET('Water Data'!$E$10,0,10*ROW('Water Data'!E9))),CA15="No",ISNUMBER(OFFSET('Water Data'!$E$10,0,10*ROW('Water Data'!E9)))),CONCATENATE("[",ROUND(OFFSET('Water Data'!$E$10,0,10*ROW('Water Data'!E9)),0),"]"),IF(AND(ISNUMBER(OFFSET('Water Data'!$E$10,0,10*ROW('Water Data'!E9))),CA15="",ISNUMBER(OFFSET('Water Data'!$E$10,0,10*ROW('Water Data'!E9)))),OFFSET('Water Data'!$E$10,0,10*ROW('Water Data'!E9)),NA())))</f>
        <v>#N/A</v>
      </c>
      <c r="M15" s="252" t="e">
        <f ca="true">+IF(AND(ISNUMBER(OFFSET('Water Data'!$F$5,0,10*ROW('Water Data'!F9))),CB15="Yes"),100-OFFSET('Water Data'!$F$5,0,10*ROW('Water Data'!F9)),IF(AND(ISNUMBER(OFFSET('Water Data'!$F$5,0,10*ROW('Water Data'!F9))),CB15="No",ISNUMBER(OFFSET('Water Data'!$F$5,0,10*ROW('Water Data'!F9)))),CONCATENATE("[",ROUND(100-OFFSET('Water Data'!$F$5,0,10*ROW('Water Data'!F9)),0),"]"),IF(AND(ISNUMBER(OFFSET('Water Data'!$F$5,0,10*ROW('Water Data'!F9))),CB15="",ISNUMBER(OFFSET('Water Data'!$F$5,0,10*ROW('Water Data'!F9)))),100-OFFSET('Water Data'!$F$5,0,10*ROW('Water Data'!F9)),NA())))</f>
        <v>#N/A</v>
      </c>
      <c r="N15" s="252" t="e">
        <f ca="true">+IF(AND(ISNUMBER(OFFSET('Water Data'!$F$7,0,10*ROW('Water Data'!F9))),CC15="Yes"),OFFSET('Water Data'!$F$7,0,10*ROW('Water Data'!F9)),IF(AND(ISNUMBER(OFFSET('Water Data'!$F$7,0,10*ROW('Water Data'!F9))),CC15="No",ISNUMBER(OFFSET('Water Data'!$F$7,0,10*ROW('Water Data'!F9)))),CONCATENATE("[",ROUND(OFFSET('Water Data'!$F$7,0,10*ROW('Water Data'!F9)),0),"]"),IF(AND(ISNUMBER(OFFSET('Water Data'!$F$7,0,10*ROW('Water Data'!F9))),CC15="",ISNUMBER(OFFSET('Water Data'!$F$7,0,10*ROW('Water Data'!F9)))),OFFSET('Water Data'!$F$7,0,10*ROW('Water Data'!F9)),NA())))</f>
        <v>#N/A</v>
      </c>
      <c r="O15" s="252" t="e">
        <f ca="true">+IF(AND(ISNUMBER(OFFSET('Water Data'!$F$10,0,10*ROW('Water Data'!F9))),CD15="Yes"),OFFSET('Water Data'!$F$10,0,10*ROW('Water Data'!F9)),IF(AND(ISNUMBER(OFFSET('Water Data'!$F$10,0,10*ROW('Water Data'!F9))),CD15="No",ISNUMBER(OFFSET('Water Data'!$F$10,0,10*ROW('Water Data'!F9)))),CONCATENATE("[",ROUND(OFFSET('Water Data'!$F$10,0,10*ROW('Water Data'!F9)),0),"]"),IF(AND(ISNUMBER(OFFSET('Water Data'!$F$10,0,10*ROW('Water Data'!F9))),CD15="",ISNUMBER(OFFSET('Water Data'!$F$10,0,10*ROW('Water Data'!F9)))),OFFSET('Water Data'!$F$10,0,10*ROW('Water Data'!F9)),NA())))</f>
        <v>#N/A</v>
      </c>
      <c r="P15" s="252" t="e">
        <f ca="true">+IF(AND(ISNUMBER(OFFSET('Water Data'!$G$5,0,10*ROW('Water Data'!G9))),CE15="Yes"),100-OFFSET('Water Data'!$G$5,0,10*ROW('Water Data'!G9)),IF(AND(ISNUMBER(OFFSET('Water Data'!$G$5,0,10*ROW('Water Data'!G9))),CE15="No",ISNUMBER(OFFSET('Water Data'!$G$5,0,10*ROW('Water Data'!G9)))),CONCATENATE("[",ROUND(100-OFFSET('Water Data'!$G$5,0,10*ROW('Water Data'!G9)),0),"]"),IF(AND(ISNUMBER(OFFSET('Water Data'!$G$5,0,10*ROW('Water Data'!G9))),CE15="",ISNUMBER(OFFSET('Water Data'!$G$5,0,10*ROW('Water Data'!G9)))),100-OFFSET('Water Data'!$G$5,0,10*ROW('Water Data'!G9)),NA())))</f>
        <v>#N/A</v>
      </c>
      <c r="Q15" s="252" t="e">
        <f ca="true">+IF(AND(ISNUMBER(OFFSET('Water Data'!$G$7,0,10*ROW('Water Data'!G9))),CF15="Yes"),OFFSET('Water Data'!$G$7,0,10*ROW('Water Data'!G9)),IF(AND(ISNUMBER(OFFSET('Water Data'!$G$7,0,10*ROW('Water Data'!G9))),CF15="No",ISNUMBER(OFFSET('Water Data'!$G$7,0,10*ROW('Water Data'!G9)))),CONCATENATE("[",ROUND(OFFSET('Water Data'!$G$7,0,10*ROW('Water Data'!G9)),0),"]"),IF(AND(ISNUMBER(OFFSET('Water Data'!$G$7,0,10*ROW('Water Data'!G9))),CF15="",ISNUMBER(OFFSET('Water Data'!$G$7,0,10*ROW('Water Data'!G9)))),OFFSET('Water Data'!$G$7,0,10*ROW('Water Data'!G9)),NA())))</f>
        <v>#N/A</v>
      </c>
      <c r="R15" s="252" t="e">
        <f ca="true">+IF(AND(ISNUMBER(OFFSET('Water Data'!$G$10,0,10*ROW('Water Data'!G9))),CG15="Yes"),OFFSET('Water Data'!$G$10,0,10*ROW('Water Data'!G9)),IF(AND(ISNUMBER(OFFSET('Water Data'!$G$10,0,10*ROW('Water Data'!G9))),CG15="No",ISNUMBER(OFFSET('Water Data'!$G$10,0,10*ROW('Water Data'!G9)))),CONCATENATE("[",ROUND(OFFSET('Water Data'!$G$10,0,10*ROW('Water Data'!G9)),0),"]"),IF(AND(ISNUMBER(OFFSET('Water Data'!$G$10,0,10*ROW('Water Data'!G9))),CG15="",ISNUMBER(OFFSET('Water Data'!$G$10,0,10*ROW('Water Data'!G9)))),OFFSET('Water Data'!$G$10,0,10*ROW('Water Data'!G9)),NA())))</f>
        <v>#N/A</v>
      </c>
      <c r="S15" s="252" t="e">
        <f ca="true">+IF(AND(ISNUMBER(OFFSET('Water Data'!$H$5,0,10*ROW('Water Data'!H9))),CH15="Yes"),100-OFFSET('Water Data'!$H$5,0,10*ROW('Water Data'!H9)),IF(AND(ISNUMBER(OFFSET('Water Data'!$H$5,0,10*ROW('Water Data'!H9))),CH15="No",ISNUMBER(OFFSET('Water Data'!$H$5,0,10*ROW('Water Data'!H9)))),CONCATENATE("[",ROUND(100-OFFSET('Water Data'!$H$5,0,10*ROW('Water Data'!H9)),0),"]"),IF(AND(ISNUMBER(OFFSET('Water Data'!$H$5,0,10*ROW('Water Data'!H9))),CH15="",ISNUMBER(OFFSET('Water Data'!$H$5,0,10*ROW('Water Data'!H9)))),100-OFFSET('Water Data'!$H$5,0,10*ROW('Water Data'!H9)),NA())))</f>
        <v>#N/A</v>
      </c>
      <c r="T15" s="252" t="e">
        <f ca="true">+IF(AND(ISNUMBER(OFFSET('Water Data'!$H$7,0,10*ROW('Water Data'!H9))),CI15="Yes"),OFFSET('Water Data'!$H$7,0,10*ROW('Water Data'!H9)),IF(AND(ISNUMBER(OFFSET('Water Data'!$H$7,0,10*ROW('Water Data'!H9))),CI15="No",ISNUMBER(OFFSET('Water Data'!$H$7,0,10*ROW('Water Data'!H9)))),CONCATENATE("[",ROUND(OFFSET('Water Data'!$H$7,0,10*ROW('Water Data'!H9)),0),"]"),IF(AND(ISNUMBER(OFFSET('Water Data'!$H$7,0,10*ROW('Water Data'!H9))),CI15="",ISNUMBER(OFFSET('Water Data'!$H$7,0,10*ROW('Water Data'!H9)))),OFFSET('Water Data'!$H$7,0,10*ROW('Water Data'!H9)),NA())))</f>
        <v>#N/A</v>
      </c>
      <c r="U15" s="252" t="e">
        <f ca="true">+IF(AND(ISNUMBER(OFFSET('Water Data'!$H$10,0,10*ROW('Water Data'!H9))),CJ15="Yes"),OFFSET('Water Data'!$H$10,0,10*ROW('Water Data'!H9)),IF(AND(ISNUMBER(OFFSET('Water Data'!$H$10,0,10*ROW('Water Data'!H9))),CJ15="No",ISNUMBER(OFFSET('Water Data'!$H$10,0,10*ROW('Water Data'!H9)))),CONCATENATE("[",ROUND(OFFSET('Water Data'!$H$10,0,10*ROW('Water Data'!H9)),0),"]"),IF(AND(ISNUMBER(OFFSET('Water Data'!$H$10,0,10*ROW('Water Data'!H9))),CJ15="",ISNUMBER(OFFSET('Water Data'!$H$10,0,10*ROW('Water Data'!H9)))),OFFSET('Water Data'!$H$10,0,10*ROW('Water Data'!H9)),NA())))</f>
        <v>#N/A</v>
      </c>
      <c r="V15" s="253">
        <f ca="true">+IF(AND(ISNUMBER(OFFSET('Sanitation Data'!$C$5,0,10*ROW('Sanitation Data'!C9))),CK15="Yes"),100-OFFSET('Sanitation Data'!$C$5,0,10*ROW('Sanitation Data'!C9)),IF(AND(ISNUMBER(OFFSET('Sanitation Data'!$C$5,0,10*ROW('Sanitation Data'!C9))),CK15="No",ISNUMBER(OFFSET('Sanitation Data'!$C$5,0,10*ROW('Sanitation Data'!C9)))),CONCATENATE("[",ROUND(100-OFFSET('Sanitation Data'!$C$5,0,10*ROW('Sanitation Data'!C9)),0),"]"),IF(AND(ISNUMBER(OFFSET('Sanitation Data'!$C$5,0,10*ROW('Sanitation Data'!C9))),CK15="",ISNUMBER(OFFSET('Sanitation Data'!$C$5,0,10*ROW('Sanitation Data'!C9)))),100-OFFSET('Sanitation Data'!$C$5,0,10*ROW('Sanitation Data'!C9)),NA())))</f>
        <v>100</v>
      </c>
      <c r="W15" s="253">
        <f ca="true">+IF(AND(ISNUMBER(OFFSET('Sanitation Data'!$C$7,0,10*ROW('Sanitation Data'!C9))),CL15="Yes"),OFFSET('Sanitation Data'!$C$7,0,10*ROW('Sanitation Data'!C9)),IF(AND(ISNUMBER(OFFSET('Sanitation Data'!$C$7,0,10*ROW('Sanitation Data'!C9))),CL15="No",ISNUMBER(OFFSET('Sanitation Data'!$C$7,0,10*ROW('Sanitation Data'!C9)))),CONCATENATE("[",ROUND(OFFSET('Sanitation Data'!$C$7,0,10*ROW('Sanitation Data'!C9)),0),"]"),IF(AND(ISNUMBER(OFFSET('Sanitation Data'!$C$7,0,10*ROW('Sanitation Data'!C9))),CL15="",ISNUMBER(OFFSET('Sanitation Data'!$C$7,0,10*ROW('Sanitation Data'!C9)))),OFFSET('Sanitation Data'!$C$7,0,10*ROW('Sanitation Data'!C9)),NA())))</f>
        <v>90.5</v>
      </c>
      <c r="X15" s="253">
        <f ca="true">+IF(AND(ISNUMBER(OFFSET('Sanitation Data'!$C$11,0,10*ROW('Sanitation Data'!C9))),CM15="Yes"),OFFSET('Sanitation Data'!$C$11,0,10*ROW('Sanitation Data'!C9)),IF(AND(ISNUMBER(OFFSET('Sanitation Data'!$C$11,0,10*ROW('Sanitation Data'!C9))),CM15="No",ISNUMBER(OFFSET('Sanitation Data'!$C$11,0,10*ROW('Sanitation Data'!C9)))),CONCATENATE("[",ROUND(OFFSET('Sanitation Data'!$C$11,0,10*ROW('Sanitation Data'!C9)),0),"]"),IF(AND(ISNUMBER(OFFSET('Sanitation Data'!$C$11,0,10*ROW('Sanitation Data'!C9))),CM15="",ISNUMBER(OFFSET('Sanitation Data'!$C$11,0,10*ROW('Sanitation Data'!C9)))),OFFSET('Sanitation Data'!$C$11,0,10*ROW('Sanitation Data'!C9)),NA())))</f>
        <v>84.165000000000006</v>
      </c>
      <c r="Y15" s="253" t="e">
        <f ca="true">+IF(AND(ISNUMBER(OFFSET('Sanitation Data'!$C$12,0,10*ROW('Sanitation Data'!C9))),CN15="Yes"),OFFSET('Sanitation Data'!$C$12,0,10*ROW('Sanitation Data'!C9)),IF(AND(ISNUMBER(OFFSET('Sanitation Data'!$C$12,0,10*ROW('Sanitation Data'!C9))),CN15="No",ISNUMBER(OFFSET('Sanitation Data'!$C$12,0,10*ROW('Sanitation Data'!C9)))),CONCATENATE("[",ROUND(OFFSET('Sanitation Data'!$C$12,0,10*ROW('Sanitation Data'!C9)),0),"]"),IF(AND(ISNUMBER(OFFSET('Sanitation Data'!$C$12,0,10*ROW('Sanitation Data'!C9))),CN15="",ISNUMBER(OFFSET('Sanitation Data'!$C$12,0,10*ROW('Sanitation Data'!C9)))),OFFSET('Sanitation Data'!$C$12,0,10*ROW('Sanitation Data'!C9)),NA())))</f>
        <v>#N/A</v>
      </c>
      <c r="Z15" s="253">
        <f ca="true">+IF(AND(ISNUMBER(OFFSET('Sanitation Data'!$C$13,0,10*ROW('Sanitation Data'!C9))),CO15="Yes"),OFFSET('Sanitation Data'!$C$13,0,10*ROW('Sanitation Data'!C9)),IF(AND(ISNUMBER(OFFSET('Sanitation Data'!$C$13,0,10*ROW('Sanitation Data'!C9))),CO15="No",ISNUMBER(OFFSET('Sanitation Data'!$C$13,0,10*ROW('Sanitation Data'!C9)))),CONCATENATE("[",ROUND(OFFSET('Sanitation Data'!$C$13,0,10*ROW('Sanitation Data'!C9)),0),"]"),IF(AND(ISNUMBER(OFFSET('Sanitation Data'!$C$13,0,10*ROW('Sanitation Data'!C9))),CO15="",ISNUMBER(OFFSET('Sanitation Data'!$C$13,0,10*ROW('Sanitation Data'!C9)))),OFFSET('Sanitation Data'!$C$13,0,10*ROW('Sanitation Data'!C9)),NA())))</f>
        <v>84.165000000000006</v>
      </c>
      <c r="AA15" s="253" t="e">
        <f ca="true">+IF(AND(ISNUMBER(OFFSET('Sanitation Data'!$D$5,0,10*ROW('Sanitation Data'!D9))),CP15="Yes"),100-OFFSET('Sanitation Data'!$D$5,0,10*ROW('Sanitation Data'!D9)),IF(AND(ISNUMBER(OFFSET('Sanitation Data'!$D$5,0,10*ROW('Sanitation Data'!D9))),CP15="No",ISNUMBER(OFFSET('Sanitation Data'!$D$5,0,10*ROW('Sanitation Data'!D9)))),CONCATENATE("[",ROUND(100-OFFSET('Sanitation Data'!$D$5,0,10*ROW('Sanitation Data'!D9)),0),"]"),IF(AND(ISNUMBER(OFFSET('Sanitation Data'!$D$5,0,10*ROW('Sanitation Data'!D9))),CP15="",ISNUMBER(OFFSET('Sanitation Data'!$D$5,0,10*ROW('Sanitation Data'!D9)))),100-OFFSET('Sanitation Data'!$D$5,0,10*ROW('Sanitation Data'!D9)),NA())))</f>
        <v>#N/A</v>
      </c>
      <c r="AB15" s="253" t="e">
        <f ca="true">+IF(AND(ISNUMBER(OFFSET('Sanitation Data'!$D$7,0,10*ROW('Sanitation Data'!D9))),CQ15="Yes"),OFFSET('Sanitation Data'!$D$7,0,10*ROW('Sanitation Data'!G9)),IF(AND(ISNUMBER(OFFSET('Sanitation Data'!$D$7,0,10*ROW('Sanitation Data'!D9))),CQ15="No",ISNUMBER(OFFSET('Sanitation Data'!$D$7,0,10*ROW('Sanitation Data'!D9)))),CONCATENATE("[",ROUND(OFFSET('Sanitation Data'!$D$7,0,10*ROW('Sanitation Data'!D9)),0),"]"),IF(AND(ISNUMBER(OFFSET('Sanitation Data'!$D$7,0,10*ROW('Sanitation Data'!D9))),CQ15="",ISNUMBER(OFFSET('Sanitation Data'!$D$7,0,10*ROW('Sanitation Data'!D9)))),OFFSET('Sanitation Data'!$D$7,0,10*ROW('Sanitation Data'!D9)),NA())))</f>
        <v>#N/A</v>
      </c>
      <c r="AC15" s="253" t="e">
        <f ca="true">+IF(AND(ISNUMBER(OFFSET('Sanitation Data'!$D$11,0,10*ROW('Sanitation Data'!D9))),CR15="Yes"),OFFSET('Sanitation Data'!$D$11,0,10*ROW('Sanitation Data'!D9)),IF(AND(ISNUMBER(OFFSET('Sanitation Data'!$D$11,0,10*ROW('Sanitation Data'!D9))),CR15="No",ISNUMBER(OFFSET('Sanitation Data'!$D$11,0,10*ROW('Sanitation Data'!D9)))),CONCATENATE("[",ROUND(OFFSET('Sanitation Data'!$D$11,0,10*ROW('Sanitation Data'!D9)),0),"]"),IF(AND(ISNUMBER(OFFSET('Sanitation Data'!$D$11,0,10*ROW('Sanitation Data'!D9))),CR15="",ISNUMBER(OFFSET('Sanitation Data'!$D$11,0,10*ROW('Sanitation Data'!D9)))),OFFSET('Sanitation Data'!$D$11,0,10*ROW('Sanitation Data'!D9)),NA())))</f>
        <v>#N/A</v>
      </c>
      <c r="AD15" s="253" t="e">
        <f ca="true">+IF(AND(ISNUMBER(OFFSET('Sanitation Data'!$D$12,0,10*ROW('Sanitation Data'!D9))),CS15="Yes"),OFFSET('Sanitation Data'!$D$12,0,10*ROW('Sanitation Data'!D9)),IF(AND(ISNUMBER(OFFSET('Sanitation Data'!$D$12,0,10*ROW('Sanitation Data'!D9))),CS15="No",ISNUMBER(OFFSET('Sanitation Data'!$D$12,0,10*ROW('Sanitation Data'!D9)))),CONCATENATE("[",ROUND(OFFSET('Sanitation Data'!$D$12,0,10*ROW('Sanitation Data'!D9)),0),"]"),IF(AND(ISNUMBER(OFFSET('Sanitation Data'!$D$12,0,10*ROW('Sanitation Data'!D9))),CS15="",ISNUMBER(OFFSET('Sanitation Data'!$D$12,0,10*ROW('Sanitation Data'!D9)))),OFFSET('Sanitation Data'!$D$12,0,10*ROW('Sanitation Data'!D9)),NA())))</f>
        <v>#N/A</v>
      </c>
      <c r="AE15" s="253" t="e">
        <f ca="true">+IF(AND(ISNUMBER(OFFSET('Sanitation Data'!$D$13,0,10*ROW('Sanitation Data'!D9))),CT15="Yes"),OFFSET('Sanitation Data'!$D$13,0,10*ROW('Sanitation Data'!D9)),IF(AND(ISNUMBER(OFFSET('Sanitation Data'!$D$13,0,10*ROW('Sanitation Data'!D9))),CT15="No",ISNUMBER(OFFSET('Sanitation Data'!$D$13,0,10*ROW('Sanitation Data'!D9)))),CONCATENATE("[",ROUND(OFFSET('Sanitation Data'!$D$13,0,10*ROW('Sanitation Data'!D9)),0),"]"),IF(AND(ISNUMBER(OFFSET('Sanitation Data'!$D$13,0,10*ROW('Sanitation Data'!D9))),CT15="",ISNUMBER(OFFSET('Sanitation Data'!$D$13,0,10*ROW('Sanitation Data'!D9)))),OFFSET('Sanitation Data'!$D$13,0,10*ROW('Sanitation Data'!D9)),NA())))</f>
        <v>#N/A</v>
      </c>
      <c r="AF15" s="253" t="e">
        <f ca="true">+IF(AND(ISNUMBER(OFFSET('Sanitation Data'!$E$5,0,10*ROW('Sanitation Data'!E9))),CU15="Yes"),100-OFFSET('Sanitation Data'!$E$5,0,10*ROW('Sanitation Data'!E9)),IF(AND(ISNUMBER(OFFSET('Sanitation Data'!$E$5,0,10*ROW('Sanitation Data'!E9))),CU15="No",ISNUMBER(OFFSET('Sanitation Data'!$E$5,0,10*ROW('Sanitation Data'!E9)))),CONCATENATE("[",ROUND(100-OFFSET('Sanitation Data'!$E$5,0,10*ROW('Sanitation Data'!E9)),0),"]"),IF(AND(ISNUMBER(OFFSET('Sanitation Data'!$E$5,0,10*ROW('Sanitation Data'!E9))),CU15="",ISNUMBER(OFFSET('Sanitation Data'!$E$5,0,10*ROW('Sanitation Data'!E9)))),100-OFFSET('Sanitation Data'!$E$5,0,10*ROW('Sanitation Data'!E9)),NA())))</f>
        <v>#N/A</v>
      </c>
      <c r="AG15" s="253" t="e">
        <f ca="true">+IF(AND(ISNUMBER(OFFSET('Sanitation Data'!$E$7,0,10*ROW('Sanitation Data'!E9))),CV15="Yes"),OFFSET('Sanitation Data'!$E$7,0,10*ROW('Sanitation Data'!E9)),IF(AND(ISNUMBER(OFFSET('Sanitation Data'!$E$7,0,10*ROW('Sanitation Data'!E9))),CV15="No",ISNUMBER(OFFSET('Sanitation Data'!$E$7,0,10*ROW('Sanitation Data'!E9)))),CONCATENATE("[",ROUND(OFFSET('Sanitation Data'!$E$7,0,10*ROW('Sanitation Data'!E9)),0),"]"),IF(AND(ISNUMBER(OFFSET('Sanitation Data'!$E$7,0,10*ROW('Sanitation Data'!E9))),CV15="",ISNUMBER(OFFSET('Sanitation Data'!$E$7,0,10*ROW('Sanitation Data'!E9)))),OFFSET('Sanitation Data'!$E$7,0,10*ROW('Sanitation Data'!E9)),NA())))</f>
        <v>#N/A</v>
      </c>
      <c r="AH15" s="253" t="e">
        <f ca="true">+IF(AND(ISNUMBER(OFFSET('Sanitation Data'!$E$11,0,10*ROW('Sanitation Data'!E9))),CW15="Yes"),OFFSET('Sanitation Data'!$E$11,0,10*ROW('Sanitation Data'!E9)),IF(AND(ISNUMBER(OFFSET('Sanitation Data'!$E$11,0,10*ROW('Sanitation Data'!E9))),CW15="No",ISNUMBER(OFFSET('Sanitation Data'!$E$11,0,10*ROW('Sanitation Data'!E9)))),CONCATENATE("[",ROUND(OFFSET('Sanitation Data'!$E$11,0,10*ROW('Sanitation Data'!E9)),0),"]"),IF(AND(ISNUMBER(OFFSET('Sanitation Data'!$E$11,0,10*ROW('Sanitation Data'!E9))),CW15="",ISNUMBER(OFFSET('Sanitation Data'!$E$11,0,10*ROW('Sanitation Data'!E9)))),OFFSET('Sanitation Data'!$E$11,0,10*ROW('Sanitation Data'!E9)),NA())))</f>
        <v>#N/A</v>
      </c>
      <c r="AI15" s="253" t="e">
        <f ca="true">+IF(AND(ISNUMBER(OFFSET('Sanitation Data'!$E$12,0,10*ROW('Sanitation Data'!E9))),CX15="Yes"),OFFSET('Sanitation Data'!$E$12,0,10*ROW('Sanitation Data'!E9)),IF(AND(ISNUMBER(OFFSET('Sanitation Data'!$E$12,0,10*ROW('Sanitation Data'!E9))),CX15="No",ISNUMBER(OFFSET('Sanitation Data'!$E$12,0,10*ROW('Sanitation Data'!E9)))),CONCATENATE("[",ROUND(OFFSET('Sanitation Data'!$E$12,0,10*ROW('Sanitation Data'!E9)),0),"]"),IF(AND(ISNUMBER(OFFSET('Sanitation Data'!$E$12,0,10*ROW('Sanitation Data'!E9))),CX15="",ISNUMBER(OFFSET('Sanitation Data'!$E$12,0,10*ROW('Sanitation Data'!E9)))),OFFSET('Sanitation Data'!$E$12,0,10*ROW('Sanitation Data'!E9)),NA())))</f>
        <v>#N/A</v>
      </c>
      <c r="AJ15" s="253" t="e">
        <f ca="true">+IF(AND(ISNUMBER(OFFSET('Sanitation Data'!$E$13,0,10*ROW('Sanitation Data'!E9))),CY15="Yes"),OFFSET('Sanitation Data'!$E$13,0,10*ROW('Sanitation Data'!E9)),IF(AND(ISNUMBER(OFFSET('Sanitation Data'!$E$13,0,10*ROW('Sanitation Data'!E9))),CY15="No",ISNUMBER(OFFSET('Sanitation Data'!$E$13,0,10*ROW('Sanitation Data'!E9)))),CONCATENATE("[",ROUND(OFFSET('Sanitation Data'!$E$13,0,10*ROW('Sanitation Data'!E9)),0),"]"),IF(AND(ISNUMBER(OFFSET('Sanitation Data'!$E$13,0,10*ROW('Sanitation Data'!E9))),CY15="",ISNUMBER(OFFSET('Sanitation Data'!$E$13,0,10*ROW('Sanitation Data'!E9)))),OFFSET('Sanitation Data'!$E$13,0,10*ROW('Sanitation Data'!E9)),NA())))</f>
        <v>#N/A</v>
      </c>
      <c r="AK15" s="253" t="e">
        <f ca="true">+IF(AND(ISNUMBER(OFFSET('Sanitation Data'!$F$5,0,10*ROW('Sanitation Data'!F9))),CZ15="Yes"),100-OFFSET('Sanitation Data'!$F$5,0,10*ROW('Sanitation Data'!F9)),IF(AND(ISNUMBER(OFFSET('Sanitation Data'!$F$5,0,10*ROW('Sanitation Data'!F9))),CZ15="No",ISNUMBER(OFFSET('Sanitation Data'!$F$5,0,10*ROW('Sanitation Data'!F9)))),CONCATENATE("[",ROUND(100-OFFSET('Sanitation Data'!$F$5,0,10*ROW('Sanitation Data'!F9)),0),"]"),IF(AND(ISNUMBER(OFFSET('Sanitation Data'!$F$5,0,10*ROW('Sanitation Data'!F9))),CZ15="",ISNUMBER(OFFSET('Sanitation Data'!$F$5,0,10*ROW('Sanitation Data'!F9)))),100-OFFSET('Sanitation Data'!$F$5,0,10*ROW('Sanitation Data'!F9)),NA())))</f>
        <v>#N/A</v>
      </c>
      <c r="AL15" s="253" t="e">
        <f ca="true">+IF(AND(ISNUMBER(OFFSET('Sanitation Data'!$F$7,0,10*ROW('Sanitation Data'!F9))),DA15="Yes"),OFFSET('Sanitation Data'!$F$7,0,10*ROW('Sanitation Data'!F9)),IF(AND(ISNUMBER(OFFSET('Sanitation Data'!$F$7,0,10*ROW('Sanitation Data'!F9))),DA15="No",ISNUMBER(OFFSET('Sanitation Data'!$F$7,0,10*ROW('Sanitation Data'!F9)))),CONCATENATE("[",ROUND(OFFSET('Sanitation Data'!$F$7,0,10*ROW('Sanitation Data'!F9)),0),"]"),IF(AND(ISNUMBER(OFFSET('Sanitation Data'!$F$7,0,10*ROW('Sanitation Data'!F9))),DA15="",ISNUMBER(OFFSET('Sanitation Data'!$F$7,0,10*ROW('Sanitation Data'!F9)))),OFFSET('Sanitation Data'!$F$7,0,10*ROW('Sanitation Data'!F9)),NA())))</f>
        <v>#N/A</v>
      </c>
      <c r="AM15" s="253" t="e">
        <f ca="true">+IF(AND(ISNUMBER(OFFSET('Sanitation Data'!$F$11,0,10*ROW('Sanitation Data'!F9))),DB15="Yes"),OFFSET('Sanitation Data'!$F$11,0,10*ROW('Sanitation Data'!F9)),IF(AND(ISNUMBER(OFFSET('Sanitation Data'!$F$11,0,10*ROW('Sanitation Data'!F9))),DB15="No",ISNUMBER(OFFSET('Sanitation Data'!$F$11,0,10*ROW('Sanitation Data'!F9)))),CONCATENATE("[",ROUND(OFFSET('Sanitation Data'!$F$11,0,10*ROW('Sanitation Data'!F9)),0),"]"),IF(AND(ISNUMBER(OFFSET('Sanitation Data'!$F$11,0,10*ROW('Sanitation Data'!F9))),DB15="",ISNUMBER(OFFSET('Sanitation Data'!$F$11,0,10*ROW('Sanitation Data'!F9)))),OFFSET('Sanitation Data'!$F$11,0,10*ROW('Sanitation Data'!F9)),NA())))</f>
        <v>#N/A</v>
      </c>
      <c r="AN15" s="253" t="e">
        <f ca="true">+IF(AND(ISNUMBER(OFFSET('Sanitation Data'!$F$12,0,10*ROW('Sanitation Data'!F9))),DC15="Yes"),OFFSET('Sanitation Data'!$F$12,0,10*ROW('Sanitation Data'!F9)),IF(AND(ISNUMBER(OFFSET('Sanitation Data'!$F$12,0,10*ROW('Sanitation Data'!F9))),DC15="No",ISNUMBER(OFFSET('Sanitation Data'!$F$12,0,10*ROW('Sanitation Data'!F9)))),CONCATENATE("[",ROUND(OFFSET('Sanitation Data'!$F$12,0,10*ROW('Sanitation Data'!F9)),0),"]"),IF(AND(ISNUMBER(OFFSET('Sanitation Data'!$F$12,0,10*ROW('Sanitation Data'!F9))),DC15="",ISNUMBER(OFFSET('Sanitation Data'!$F$12,0,10*ROW('Sanitation Data'!F9)))),OFFSET('Sanitation Data'!$F$12,0,10*ROW('Sanitation Data'!F9)),NA())))</f>
        <v>#N/A</v>
      </c>
      <c r="AO15" s="253" t="e">
        <f ca="true">+IF(AND(ISNUMBER(OFFSET('Sanitation Data'!$F$13,0,10*ROW('Sanitation Data'!F9))),DD15="Yes"),OFFSET('Sanitation Data'!$F$13,0,10*ROW('Sanitation Data'!F9)),IF(AND(ISNUMBER(OFFSET('Sanitation Data'!$F$13,0,10*ROW('Sanitation Data'!F9))),DD15="No",ISNUMBER(OFFSET('Sanitation Data'!$F$13,0,10*ROW('Sanitation Data'!F9)))),CONCATENATE("[",ROUND(OFFSET('Sanitation Data'!$F$13,0,10*ROW('Sanitation Data'!F9)),0),"]"),IF(AND(ISNUMBER(OFFSET('Sanitation Data'!$F$13,0,10*ROW('Sanitation Data'!F9))),DD15="",ISNUMBER(OFFSET('Sanitation Data'!$F$13,0,10*ROW('Sanitation Data'!F9)))),OFFSET('Sanitation Data'!$F$13,0,10*ROW('Sanitation Data'!F9)),NA())))</f>
        <v>#N/A</v>
      </c>
      <c r="AP15" s="253" t="e">
        <f ca="true">+IF(AND(ISNUMBER(OFFSET('Sanitation Data'!$G$5,0,10*ROW('Sanitation Data'!G9))),DE15="Yes"),100-OFFSET('Sanitation Data'!$G$5,0,10*ROW('Sanitation Data'!G9)),IF(AND(ISNUMBER(OFFSET('Sanitation Data'!$G$5,0,10*ROW('Sanitation Data'!G9))),DE15="No",ISNUMBER(OFFSET('Sanitation Data'!$G$5,0,10*ROW('Sanitation Data'!G9)))),CONCATENATE("[",ROUND(100-OFFSET('Sanitation Data'!$G$5,0,10*ROW('Sanitation Data'!G9)),0),"]"),IF(AND(ISNUMBER(OFFSET('Sanitation Data'!$G$5,0,10*ROW('Sanitation Data'!G9))),DE15="",ISNUMBER(OFFSET('Sanitation Data'!$G$5,0,10*ROW('Sanitation Data'!G9)))),100-OFFSET('Sanitation Data'!$G$5,0,10*ROW('Sanitation Data'!G9)),NA())))</f>
        <v>#N/A</v>
      </c>
      <c r="AQ15" s="253" t="e">
        <f ca="true">+IF(AND(ISNUMBER(OFFSET('Sanitation Data'!$G$7,0,10*ROW('Sanitation Data'!G9))),DF15="Yes"),OFFSET('Sanitation Data'!$G$7,0,10*ROW('Sanitation Data'!G9)),IF(AND(ISNUMBER(OFFSET('Sanitation Data'!$G$7,0,10*ROW('Sanitation Data'!G9))),DF15="No",ISNUMBER(OFFSET('Sanitation Data'!$G$7,0,10*ROW('Sanitation Data'!G9)))),CONCATENATE("[",ROUND(OFFSET('Sanitation Data'!$G$7,0,10*ROW('Sanitation Data'!G9)),0),"]"),IF(AND(ISNUMBER(OFFSET('Sanitation Data'!$G$7,0,10*ROW('Sanitation Data'!G9))),DF15="",ISNUMBER(OFFSET('Sanitation Data'!$G$7,0,10*ROW('Sanitation Data'!G9)))),OFFSET('Sanitation Data'!$G$7,0,10*ROW('Sanitation Data'!G9)),NA())))</f>
        <v>#N/A</v>
      </c>
      <c r="AR15" s="253" t="e">
        <f ca="true">+IF(AND(ISNUMBER(OFFSET('Sanitation Data'!$G$11,0,10*ROW('Sanitation Data'!G9))),DG15="Yes"),OFFSET('Sanitation Data'!$G$11,0,10*ROW('Sanitation Data'!G9)),IF(AND(ISNUMBER(OFFSET('Sanitation Data'!$G$11,0,10*ROW('Sanitation Data'!G9))),DG15="No",ISNUMBER(OFFSET('Sanitation Data'!$G$11,0,10*ROW('Sanitation Data'!G9)))),CONCATENATE("[",ROUND(OFFSET('Sanitation Data'!$G$11,0,10*ROW('Sanitation Data'!G9)),0),"]"),IF(AND(ISNUMBER(OFFSET('Sanitation Data'!$G$11,0,10*ROW('Sanitation Data'!G9))),DG15="",ISNUMBER(OFFSET('Sanitation Data'!$G$11,0,10*ROW('Sanitation Data'!G9)))),OFFSET('Sanitation Data'!$G$11,0,10*ROW('Sanitation Data'!G9)),NA())))</f>
        <v>#N/A</v>
      </c>
      <c r="AS15" s="253" t="e">
        <f ca="true">+IF(AND(ISNUMBER(OFFSET('Sanitation Data'!$G$12,0,10*ROW('Sanitation Data'!G9))),DH15="Yes"),OFFSET('Sanitation Data'!$G$12,0,10*ROW('Sanitation Data'!G9)),IF(AND(ISNUMBER(OFFSET('Sanitation Data'!$G$12,0,10*ROW('Sanitation Data'!G9))),DH15="No",ISNUMBER(OFFSET('Sanitation Data'!$G$12,0,10*ROW('Sanitation Data'!G9)))),CONCATENATE("[",ROUND(OFFSET('Sanitation Data'!$G$12,0,10*ROW('Sanitation Data'!G9)),0),"]"),IF(AND(ISNUMBER(OFFSET('Sanitation Data'!$G$12,0,10*ROW('Sanitation Data'!G9))),DH15="",ISNUMBER(OFFSET('Sanitation Data'!$G$12,0,10*ROW('Sanitation Data'!G9)))),OFFSET('Sanitation Data'!$G$12,0,10*ROW('Sanitation Data'!G9)),NA())))</f>
        <v>#N/A</v>
      </c>
      <c r="AT15" s="253" t="e">
        <f ca="true">+IF(AND(ISNUMBER(OFFSET('Sanitation Data'!$G$13,0,10*ROW('Sanitation Data'!G9))),DI15="Yes"),OFFSET('Sanitation Data'!$G$13,0,10*ROW('Sanitation Data'!G9)),IF(AND(ISNUMBER(OFFSET('Sanitation Data'!$G$13,0,10*ROW('Sanitation Data'!G9))),DI15="No",ISNUMBER(OFFSET('Sanitation Data'!$G$13,0,10*ROW('Sanitation Data'!G9)))),CONCATENATE("[",ROUND(OFFSET('Sanitation Data'!$G$13,0,10*ROW('Sanitation Data'!G9)),0),"]"),IF(AND(ISNUMBER(OFFSET('Sanitation Data'!$G$13,0,10*ROW('Sanitation Data'!G9))),DI15="",ISNUMBER(OFFSET('Sanitation Data'!$G$13,0,10*ROW('Sanitation Data'!G9)))),OFFSET('Sanitation Data'!$G$13,0,10*ROW('Sanitation Data'!G9)),NA())))</f>
        <v>#N/A</v>
      </c>
      <c r="AU15" s="253" t="e">
        <f ca="true">+IF(AND(ISNUMBER(OFFSET('Sanitation Data'!$H$5,0,10*ROW('Sanitation Data'!H9))),DJ15="Yes"),100-OFFSET('Sanitation Data'!$H$5,0,10*ROW('Sanitation Data'!H9)),IF(AND(ISNUMBER(OFFSET('Sanitation Data'!$H$5,0,10*ROW('Sanitation Data'!H9))),DJ15="No",ISNUMBER(OFFSET('Sanitation Data'!$H$5,0,10*ROW('Sanitation Data'!H9)))),CONCATENATE("[",ROUND(100-OFFSET('Sanitation Data'!$H$5,0,10*ROW('Sanitation Data'!H9)),0),"]"),IF(AND(ISNUMBER(OFFSET('Sanitation Data'!$H$5,0,10*ROW('Sanitation Data'!H9))),DJ15="",ISNUMBER(OFFSET('Sanitation Data'!$H$5,0,10*ROW('Sanitation Data'!H9)))),100-OFFSET('Sanitation Data'!$H$5,0,10*ROW('Sanitation Data'!H9)),NA())))</f>
        <v>#N/A</v>
      </c>
      <c r="AV15" s="253" t="e">
        <f ca="true">+IF(AND(ISNUMBER(OFFSET('Sanitation Data'!$H$7,0,10*ROW('Sanitation Data'!H9))),DK15="Yes"),OFFSET('Sanitation Data'!$H$7,0,10*ROW('Sanitation Data'!H9)),IF(AND(ISNUMBER(OFFSET('Sanitation Data'!$H$7,0,10*ROW('Sanitation Data'!H9))),DK15="No",ISNUMBER(OFFSET('Sanitation Data'!$H$7,0,10*ROW('Sanitation Data'!H9)))),CONCATENATE("[",ROUND(OFFSET('Sanitation Data'!$H$7,0,10*ROW('Sanitation Data'!H9)),0),"]"),IF(AND(ISNUMBER(OFFSET('Sanitation Data'!$H$7,0,10*ROW('Sanitation Data'!H9))),DK15="",ISNUMBER(OFFSET('Sanitation Data'!$H$7,0,10*ROW('Sanitation Data'!H9)))),OFFSET('Sanitation Data'!$H$7,0,10*ROW('Sanitation Data'!H9)),NA())))</f>
        <v>#N/A</v>
      </c>
      <c r="AW15" s="253" t="e">
        <f ca="true">+IF(AND(ISNUMBER(OFFSET('Sanitation Data'!$H$11,0,10*ROW('Sanitation Data'!H9))),DL15="Yes"),OFFSET('Sanitation Data'!$H$11,0,10*ROW('Sanitation Data'!H9)),IF(AND(ISNUMBER(OFFSET('Sanitation Data'!$H$11,0,10*ROW('Sanitation Data'!H9))),DL15="No",ISNUMBER(OFFSET('Sanitation Data'!$H$11,0,10*ROW('Sanitation Data'!H9)))),CONCATENATE("[",ROUND(OFFSET('Sanitation Data'!$H$11,0,10*ROW('Sanitation Data'!H9)),0),"]"),IF(AND(ISNUMBER(OFFSET('Sanitation Data'!$H$11,0,10*ROW('Sanitation Data'!H9))),DL15="",ISNUMBER(OFFSET('Sanitation Data'!$H$11,0,10*ROW('Sanitation Data'!H9)))),OFFSET('Sanitation Data'!$H$11,0,10*ROW('Sanitation Data'!H9)),NA())))</f>
        <v>#N/A</v>
      </c>
      <c r="AX15" s="253" t="e">
        <f ca="true">+IF(AND(ISNUMBER(OFFSET('Sanitation Data'!$H$12,0,10*ROW('Sanitation Data'!H9))),DM15="Yes"),OFFSET('Sanitation Data'!$H$12,0,10*ROW('Sanitation Data'!H9)),IF(AND(ISNUMBER(OFFSET('Sanitation Data'!$H$12,0,10*ROW('Sanitation Data'!H9))),DM15="No",ISNUMBER(OFFSET('Sanitation Data'!$H$12,0,10*ROW('Sanitation Data'!H9)))),CONCATENATE("[",ROUND(OFFSET('Sanitation Data'!$H$12,0,10*ROW('Sanitation Data'!H9)),0),"]"),IF(AND(ISNUMBER(OFFSET('Sanitation Data'!$H$12,0,10*ROW('Sanitation Data'!H9))),DM15="",ISNUMBER(OFFSET('Sanitation Data'!$H$12,0,10*ROW('Sanitation Data'!H9)))),OFFSET('Sanitation Data'!$H$12,0,10*ROW('Sanitation Data'!H9)),NA())))</f>
        <v>#N/A</v>
      </c>
      <c r="AY15" s="253" t="e">
        <f ca="true">+IF(AND(ISNUMBER(OFFSET('Sanitation Data'!$H$13,0,10*ROW('Sanitation Data'!H9))),DN15="Yes"),OFFSET('Sanitation Data'!$H$13,0,10*ROW('Sanitation Data'!H9)),IF(AND(ISNUMBER(OFFSET('Sanitation Data'!$H$13,0,10*ROW('Sanitation Data'!H9))),DN15="No",ISNUMBER(OFFSET('Sanitation Data'!$H$13,0,10*ROW('Sanitation Data'!H9)))),CONCATENATE("[",ROUND(OFFSET('Sanitation Data'!$H$13,0,10*ROW('Sanitation Data'!H9)),0),"]"),IF(AND(ISNUMBER(OFFSET('Sanitation Data'!$H$13,0,10*ROW('Sanitation Data'!H9))),DN15="",ISNUMBER(OFFSET('Sanitation Data'!$H$13,0,10*ROW('Sanitation Data'!H9)))),OFFSET('Sanitation Data'!$H$13,0,10*ROW('Sanitation Data'!H9)),NA())))</f>
        <v>#N/A</v>
      </c>
      <c r="AZ15" s="254" t="e">
        <f ca="true">+IF(AND(ISNUMBER(OFFSET('Hygiene Data'!$C$6,0,10*ROW('Hygiene Data'!C9))),DO15="Yes"),OFFSET('Hygiene Data'!$C$6,0,10*ROW('Hygiene Data'!C9)),IF(AND(ISNUMBER(OFFSET('Hygiene Data'!$C$6,0,10*ROW('Hygiene Data'!C9))),DO15="No",ISNUMBER(OFFSET('Hygiene Data'!$C$6,0,10*ROW('Hygiene Data'!C9)))),CONCATENATE("[",ROUND(OFFSET('Hygiene Data'!$C$6,0,10*ROW('Hygiene Data'!C9)),0),"]"),IF(AND(ISNUMBER(OFFSET('Hygiene Data'!$C$6,0,10*ROW('Hygiene Data'!C9))),DO15="",ISNUMBER(OFFSET('Hygiene Data'!$C$6,0,10*ROW('Hygiene Data'!C9)))),OFFSET('Hygiene Data'!$C$6,0,10*ROW('Hygiene Data'!C9)),NA())))</f>
        <v>#N/A</v>
      </c>
      <c r="BA15" s="254" t="e">
        <f ca="true">+IF(AND(ISNUMBER(OFFSET('Hygiene Data'!$C$8,0,10*ROW('Hygiene Data'!C9))),DP15="Yes"),OFFSET('Hygiene Data'!$C$8,0,10*ROW('Hygiene Data'!C9)),IF(AND(ISNUMBER(OFFSET('Hygiene Data'!$C$8,0,10*ROW('Hygiene Data'!C9))),DP15="No",ISNUMBER(OFFSET('Hygiene Data'!$C$8,0,10*ROW('Hygiene Data'!C9)))),CONCATENATE("[",ROUND(OFFSET('Hygiene Data'!$C$8,0,10*ROW('Hygiene Data'!C9)),0),"]"),IF(AND(ISNUMBER(OFFSET('Hygiene Data'!$C$8,0,10*ROW('Hygiene Data'!C9))),DP15="",ISNUMBER(OFFSET('Hygiene Data'!$C$8,0,10*ROW('Hygiene Data'!C9)))),OFFSET('Hygiene Data'!$C$8,0,10*ROW('Hygiene Data'!C9)),NA())))</f>
        <v>#N/A</v>
      </c>
      <c r="BB15" s="254" t="e">
        <f ca="true">+IF(AND(ISNUMBER(OFFSET('Hygiene Data'!$C$10,0,10*ROW('Hygiene Data'!C9))),DQ15="Yes"),OFFSET('Hygiene Data'!$C$10,0,10*ROW('Hygiene Data'!C9)),IF(AND(ISNUMBER(OFFSET('Hygiene Data'!$C$10,0,10*ROW('Hygiene Data'!C9))),DQ15="No",ISNUMBER(OFFSET('Hygiene Data'!$C$10,0,10*ROW('Hygiene Data'!C9)))),CONCATENATE("[",ROUND(OFFSET('Hygiene Data'!$C$10,0,10*ROW('Hygiene Data'!C9)),0),"]"),IF(AND(ISNUMBER(OFFSET('Hygiene Data'!$C$10,0,10*ROW('Hygiene Data'!C9))),DQ15="",ISNUMBER(OFFSET('Hygiene Data'!$C$10,0,10*ROW('Hygiene Data'!C9)))),OFFSET('Hygiene Data'!$C$10,0,10*ROW('Hygiene Data'!C9)),NA())))</f>
        <v>#N/A</v>
      </c>
      <c r="BC15" s="254" t="e">
        <f ca="true">+IF(AND(ISNUMBER(OFFSET('Hygiene Data'!$D$6,0,10*ROW('Hygiene Data'!D9))),DR15="Yes"),OFFSET('Hygiene Data'!$D$6,0,10*ROW('Hygiene Data'!D9)),IF(AND(ISNUMBER(OFFSET('Hygiene Data'!$D$6,0,10*ROW('Hygiene Data'!D9))),DR15="No",ISNUMBER(OFFSET('Hygiene Data'!$D$6,0,10*ROW('Hygiene Data'!D9)))),CONCATENATE("[",ROUND(OFFSET('Hygiene Data'!$D$6,0,10*ROW('Hygiene Data'!D9)),0),"]"),IF(AND(ISNUMBER(OFFSET('Hygiene Data'!$D$6,0,10*ROW('Hygiene Data'!D9))),DR15="",ISNUMBER(OFFSET('Hygiene Data'!$D$6,0,10*ROW('Hygiene Data'!D9)))),OFFSET('Hygiene Data'!$D$6,0,10*ROW('Hygiene Data'!D9)),NA())))</f>
        <v>#N/A</v>
      </c>
      <c r="BD15" s="254" t="e">
        <f ca="true">+IF(AND(ISNUMBER(OFFSET('Hygiene Data'!$D$8,0,10*ROW('Hygiene Data'!D9))),DS15="Yes"),OFFSET('Hygiene Data'!$D$8,0,10*ROW('Hygiene Data'!D9)),IF(AND(ISNUMBER(OFFSET('Hygiene Data'!$D$8,0,10*ROW('Hygiene Data'!D9))),DS15="No",ISNUMBER(OFFSET('Hygiene Data'!$D$8,0,10*ROW('Hygiene Data'!D9)))),CONCATENATE("[",ROUND(OFFSET('Hygiene Data'!$D$8,0,10*ROW('Hygiene Data'!D9)),0),"]"),IF(AND(ISNUMBER(OFFSET('Hygiene Data'!$D$8,0,10*ROW('Hygiene Data'!D9))),DS15="",ISNUMBER(OFFSET('Hygiene Data'!$D$8,0,10*ROW('Hygiene Data'!D9)))),OFFSET('Hygiene Data'!$D$8,0,10*ROW('Hygiene Data'!D9)),NA())))</f>
        <v>#N/A</v>
      </c>
      <c r="BE15" s="254" t="e">
        <f ca="true">+IF(AND(ISNUMBER(OFFSET('Hygiene Data'!$D$10,0,10*ROW('Hygiene Data'!D9))),DT15="Yes"),OFFSET('Hygiene Data'!$D$10,0,10*ROW('Hygiene Data'!D9)),IF(AND(ISNUMBER(OFFSET('Hygiene Data'!$D$10,0,10*ROW('Hygiene Data'!D9))),DT15="No",ISNUMBER(OFFSET('Hygiene Data'!$D$10,0,10*ROW('Hygiene Data'!D9)))),CONCATENATE("[",ROUND(OFFSET('Hygiene Data'!$D$10,0,10*ROW('Hygiene Data'!D9)),0),"]"),IF(AND(ISNUMBER(OFFSET('Hygiene Data'!$D$10,0,10*ROW('Hygiene Data'!D9))),DT15="",ISNUMBER(OFFSET('Hygiene Data'!$D$10,0,10*ROW('Hygiene Data'!D9)))),OFFSET('Hygiene Data'!$D$10,0,10*ROW('Hygiene Data'!D9)),NA())))</f>
        <v>#N/A</v>
      </c>
      <c r="BF15" s="254" t="e">
        <f ca="true">+IF(AND(ISNUMBER(OFFSET('Hygiene Data'!$E$6,0,10*ROW('Hygiene Data'!E9))),DU15="Yes"),OFFSET('Hygiene Data'!$E$6,0,10*ROW('Hygiene Data'!E9)),IF(AND(ISNUMBER(OFFSET('Hygiene Data'!$E$6,0,10*ROW('Hygiene Data'!E9))),DU15="No",ISNUMBER(OFFSET('Hygiene Data'!$E$6,0,10*ROW('Hygiene Data'!E9)))),CONCATENATE("[",ROUND(OFFSET('Hygiene Data'!$E$6,0,10*ROW('Hygiene Data'!E9)),0),"]"),IF(AND(ISNUMBER(OFFSET('Hygiene Data'!$E$6,0,10*ROW('Hygiene Data'!E9))),DU15="",ISNUMBER(OFFSET('Hygiene Data'!$E$6,0,10*ROW('Hygiene Data'!E9)))),OFFSET('Hygiene Data'!$E$6,0,10*ROW('Hygiene Data'!E9)),NA())))</f>
        <v>#N/A</v>
      </c>
      <c r="BG15" s="254" t="e">
        <f ca="true">+IF(AND(ISNUMBER(OFFSET('Hygiene Data'!$E$8,0,10*ROW('Hygiene Data'!E9))),DV15="Yes"),OFFSET('Hygiene Data'!$E$8,0,10*ROW('Hygiene Data'!E9)),IF(AND(ISNUMBER(OFFSET('Hygiene Data'!$E$8,0,10*ROW('Hygiene Data'!E9))),DV15="No",ISNUMBER(OFFSET('Hygiene Data'!$E$8,0,10*ROW('Hygiene Data'!E9)))),CONCATENATE("[",ROUND(OFFSET('Hygiene Data'!$E$8,0,10*ROW('Hygiene Data'!E9)),0),"]"),IF(AND(ISNUMBER(OFFSET('Hygiene Data'!$E$8,0,10*ROW('Hygiene Data'!E9))),DV15="",ISNUMBER(OFFSET('Hygiene Data'!$E$8,0,10*ROW('Hygiene Data'!E9)))),OFFSET('Hygiene Data'!$E$8,0,10*ROW('Hygiene Data'!E9)),NA())))</f>
        <v>#N/A</v>
      </c>
      <c r="BH15" s="254" t="e">
        <f ca="true">+IF(AND(ISNUMBER(OFFSET('Hygiene Data'!$E$10,0,10*ROW('Hygiene Data'!E9))),DW15="Yes"),OFFSET('Hygiene Data'!$E$10,0,10*ROW('Hygiene Data'!E9)),IF(AND(ISNUMBER(OFFSET('Hygiene Data'!$E$10,0,10*ROW('Hygiene Data'!E9))),DW15="No",ISNUMBER(OFFSET('Hygiene Data'!$E$10,0,10*ROW('Hygiene Data'!E9)))),CONCATENATE("[",ROUND(OFFSET('Hygiene Data'!$E$10,0,10*ROW('Hygiene Data'!E9)),0),"]"),IF(AND(ISNUMBER(OFFSET('Hygiene Data'!$E$10,0,10*ROW('Hygiene Data'!E9))),DW15="",ISNUMBER(OFFSET('Hygiene Data'!$E$10,0,10*ROW('Hygiene Data'!E9)))),OFFSET('Hygiene Data'!$E$10,0,10*ROW('Hygiene Data'!E9)),NA())))</f>
        <v>#N/A</v>
      </c>
      <c r="BI15" s="254" t="e">
        <f ca="true">+IF(AND(ISNUMBER(OFFSET('Hygiene Data'!$F$6,0,10*ROW('Hygiene Data'!F9))),DX15="Yes"),OFFSET('Hygiene Data'!$F$6,0,10*ROW('Hygiene Data'!F9)),IF(AND(ISNUMBER(OFFSET('Hygiene Data'!$F$6,0,10*ROW('Hygiene Data'!F9))),DX15="No",ISNUMBER(OFFSET('Hygiene Data'!$F$6,0,10*ROW('Hygiene Data'!F9)))),CONCATENATE("[",ROUND(OFFSET('Hygiene Data'!$F$6,0,10*ROW('Hygiene Data'!F9)),0),"]"),IF(AND(ISNUMBER(OFFSET('Hygiene Data'!$F$6,0,10*ROW('Hygiene Data'!F9))),DX15="",ISNUMBER(OFFSET('Hygiene Data'!$F$6,0,10*ROW('Hygiene Data'!F9)))),OFFSET('Hygiene Data'!$F$6,0,10*ROW('Hygiene Data'!F9)),NA())))</f>
        <v>#N/A</v>
      </c>
      <c r="BJ15" s="254" t="e">
        <f ca="true">+IF(AND(ISNUMBER(OFFSET('Hygiene Data'!$F$8,0,10*ROW('Hygiene Data'!F9))),DY15="Yes"),OFFSET('Hygiene Data'!$F$8,0,10*ROW('Hygiene Data'!F9)),IF(AND(ISNUMBER(OFFSET('Hygiene Data'!$F$8,0,10*ROW('Hygiene Data'!F9))),DY15="No",ISNUMBER(OFFSET('Hygiene Data'!$F$8,0,10*ROW('Hygiene Data'!F9)))),CONCATENATE("[",ROUND(OFFSET('Hygiene Data'!$F$8,0,10*ROW('Hygiene Data'!F9)),0),"]"),IF(AND(ISNUMBER(OFFSET('Hygiene Data'!$F$8,0,10*ROW('Hygiene Data'!F9))),DY15="",ISNUMBER(OFFSET('Hygiene Data'!$F$8,0,10*ROW('Hygiene Data'!F9)))),OFFSET('Hygiene Data'!$F$8,0,10*ROW('Hygiene Data'!F9)),NA())))</f>
        <v>#N/A</v>
      </c>
      <c r="BK15" s="254" t="e">
        <f ca="true">+IF(AND(ISNUMBER(OFFSET('Hygiene Data'!$F$10,0,10*ROW('Hygiene Data'!F9))),DZ15="Yes"),OFFSET('Hygiene Data'!$F$10,0,10*ROW('Hygiene Data'!F9)),IF(AND(ISNUMBER(OFFSET('Hygiene Data'!$F$10,0,10*ROW('Hygiene Data'!F9))),DZ15="No",ISNUMBER(OFFSET('Hygiene Data'!$F$10,0,10*ROW('Hygiene Data'!F9)))),CONCATENATE("[",ROUND(OFFSET('Hygiene Data'!$F$10,0,10*ROW('Hygiene Data'!F9)),0),"]"),IF(AND(ISNUMBER(OFFSET('Hygiene Data'!$F$10,0,10*ROW('Hygiene Data'!F9))),DZ15="",ISNUMBER(OFFSET('Hygiene Data'!$F$10,0,10*ROW('Hygiene Data'!F9)))),OFFSET('Hygiene Data'!$F$10,0,10*ROW('Hygiene Data'!F9)),NA())))</f>
        <v>#N/A</v>
      </c>
      <c r="BL15" s="254" t="e">
        <f ca="true">+IF(AND(ISNUMBER(OFFSET('Hygiene Data'!$G$6,0,10*ROW('Hygiene Data'!G9))),EA15="Yes"),OFFSET('Hygiene Data'!$G$6,0,10*ROW('Hygiene Data'!G9)),IF(AND(ISNUMBER(OFFSET('Hygiene Data'!$G$6,0,10*ROW('Hygiene Data'!G9))),EA15="No",ISNUMBER(OFFSET('Hygiene Data'!$G$6,0,10*ROW('Hygiene Data'!G9)))),CONCATENATE("[",ROUND(OFFSET('Hygiene Data'!$G$6,0,10*ROW('Hygiene Data'!G9)),0),"]"),IF(AND(ISNUMBER(OFFSET('Hygiene Data'!$G$6,0,10*ROW('Hygiene Data'!G9))),EA15="",ISNUMBER(OFFSET('Hygiene Data'!$G$6,0,10*ROW('Hygiene Data'!G9)))),OFFSET('Hygiene Data'!$G$6,0,10*ROW('Hygiene Data'!G9)),NA())))</f>
        <v>#N/A</v>
      </c>
      <c r="BM15" s="254" t="e">
        <f ca="true">+IF(AND(ISNUMBER(OFFSET('Hygiene Data'!$G$8,0,10*ROW('Hygiene Data'!G9))),EB15="Yes"),OFFSET('Hygiene Data'!$G$8,0,10*ROW('Hygiene Data'!G9)),IF(AND(ISNUMBER(OFFSET('Hygiene Data'!$G$8,0,10*ROW('Hygiene Data'!G9))),EB15="No",ISNUMBER(OFFSET('Hygiene Data'!$G$8,0,10*ROW('Hygiene Data'!G9)))),CONCATENATE("[",ROUND(OFFSET('Hygiene Data'!$G$8,0,10*ROW('Hygiene Data'!G9)),0),"]"),IF(AND(ISNUMBER(OFFSET('Hygiene Data'!$G$8,0,10*ROW('Hygiene Data'!G9))),EB15="",ISNUMBER(OFFSET('Hygiene Data'!$G$8,0,10*ROW('Hygiene Data'!G9)))),OFFSET('Hygiene Data'!$G$8,0,10*ROW('Hygiene Data'!G9)),NA())))</f>
        <v>#N/A</v>
      </c>
      <c r="BN15" s="254" t="e">
        <f ca="true">+IF(AND(ISNUMBER(OFFSET('Hygiene Data'!$G$10,0,10*ROW('Hygiene Data'!G9))),EC15="Yes"),OFFSET('Hygiene Data'!$G$10,0,10*ROW('Hygiene Data'!G9)),IF(AND(ISNUMBER(OFFSET('Hygiene Data'!$G$10,0,10*ROW('Hygiene Data'!G9))),EC15="No",ISNUMBER(OFFSET('Hygiene Data'!$G$10,0,10*ROW('Hygiene Data'!G9)))),CONCATENATE("[",ROUND(OFFSET('Hygiene Data'!$G$10,0,10*ROW('Hygiene Data'!G9)),0),"]"),IF(AND(ISNUMBER(OFFSET('Hygiene Data'!$G$10,0,10*ROW('Hygiene Data'!G9))),EC15="",ISNUMBER(OFFSET('Hygiene Data'!$G$10,0,10*ROW('Hygiene Data'!G9)))),OFFSET('Hygiene Data'!$G$10,0,10*ROW('Hygiene Data'!G9)),NA())))</f>
        <v>#N/A</v>
      </c>
      <c r="BO15" s="254" t="e">
        <f ca="true">+IF(AND(ISNUMBER(OFFSET('Hygiene Data'!$H$6,0,10*ROW('Hygiene Data'!H9))),ED15="Yes"),OFFSET('Hygiene Data'!$H$6,0,10*ROW('Hygiene Data'!H9)),IF(AND(ISNUMBER(OFFSET('Hygiene Data'!$H$6,0,10*ROW('Hygiene Data'!H9))),ED15="No",ISNUMBER(OFFSET('Hygiene Data'!$H$6,0,10*ROW('Hygiene Data'!H9)))),CONCATENATE("[",ROUND(OFFSET('Hygiene Data'!$H$6,0,10*ROW('Hygiene Data'!H9)),0),"]"),IF(AND(ISNUMBER(OFFSET('Hygiene Data'!$H$6,0,10*ROW('Hygiene Data'!H9))),ED15="",ISNUMBER(OFFSET('Hygiene Data'!$H$6,0,10*ROW('Hygiene Data'!H9)))),OFFSET('Hygiene Data'!$H$6,0,10*ROW('Hygiene Data'!H9)),NA())))</f>
        <v>#N/A</v>
      </c>
      <c r="BP15" s="254" t="e">
        <f ca="true">+IF(AND(ISNUMBER(OFFSET('Hygiene Data'!$H$8,0,10*ROW('Hygiene Data'!H9))),EE15="Yes"),OFFSET('Hygiene Data'!$H$8,0,10*ROW('Hygiene Data'!H9)),IF(AND(ISNUMBER(OFFSET('Hygiene Data'!$H$8,0,10*ROW('Hygiene Data'!H9))),EE15="No",ISNUMBER(OFFSET('Hygiene Data'!$H$8,0,10*ROW('Hygiene Data'!H9)))),CONCATENATE("[",ROUND(OFFSET('Hygiene Data'!$H$8,0,10*ROW('Hygiene Data'!H9)),0),"]"),IF(AND(ISNUMBER(OFFSET('Hygiene Data'!$H$8,0,10*ROW('Hygiene Data'!H9))),EE15="",ISNUMBER(OFFSET('Hygiene Data'!$H$8,0,10*ROW('Hygiene Data'!H9)))),OFFSET('Hygiene Data'!$H$8,0,10*ROW('Hygiene Data'!H9)),NA())))</f>
        <v>#N/A</v>
      </c>
      <c r="BQ15" s="254" t="e">
        <f ca="true">+IF(AND(ISNUMBER(OFFSET('Hygiene Data'!$H$10,0,10*ROW('Hygiene Data'!H9))),EF15="Yes"),OFFSET('Hygiene Data'!$H$10,0,10*ROW('Hygiene Data'!H9)),IF(AND(ISNUMBER(OFFSET('Hygiene Data'!$H$10,0,10*ROW('Hygiene Data'!H9))),EF15="No",ISNUMBER(OFFSET('Hygiene Data'!$H$10,0,10*ROW('Hygiene Data'!H9)))),CONCATENATE("[",ROUND(OFFSET('Hygiene Data'!$H$10,0,10*ROW('Hygiene Data'!H9)),0),"]"),IF(AND(ISNUMBER(OFFSET('Hygiene Data'!$H$10,0,10*ROW('Hygiene Data'!H9))),EF15="",ISNUMBER(OFFSET('Hygiene Data'!$H$10,0,10*ROW('Hygiene Data'!H9)))),OFFSET('Hygiene Data'!$H$10,0,10*ROW('Hygiene Data'!H9)),NA())))</f>
        <v>#N/A</v>
      </c>
      <c r="BS15" s="36" t="str">
        <f ca="true">+IF(OFFSET('Water Data'!$C$28,0,10*ROW('Water Data'!C9))="","",OFFSET('Water Data'!$C$28,0,10*ROW('Water Data'!C9)))</f>
        <v>Yes</v>
      </c>
      <c r="BT15" s="36" t="str">
        <f ca="true">+IF(OFFSET('Water Data'!$C$29,0,10*ROW('Water Data'!C9))="","",OFFSET('Water Data'!$C$29,0,10*ROW('Water Data'!C9)))</f>
        <v>Yes</v>
      </c>
      <c r="BU15" s="36" t="str">
        <f ca="true">+IF(OFFSET('Water Data'!$C$30,0,10*ROW('Water Data'!C9))="","",OFFSET('Water Data'!$C$30,0,10*ROW('Water Data'!C9)))</f>
        <v>No</v>
      </c>
      <c r="BV15" s="36" t="str">
        <f ca="true">+IF(OFFSET('Water Data'!$D$28,0,10*ROW('Water Data'!D9))="","",OFFSET('Water Data'!$D$28,0,10*ROW('Water Data'!D9)))</f>
        <v/>
      </c>
      <c r="BW15" s="36" t="str">
        <f ca="true">+IF(OFFSET('Water Data'!$D$29,0,10*ROW('Water Data'!D9))="","",OFFSET('Water Data'!$D$29,0,10*ROW('Water Data'!D9)))</f>
        <v/>
      </c>
      <c r="BX15" s="36" t="str">
        <f ca="true">+IF(OFFSET('Water Data'!$D$30,0,10*ROW('Water Data'!D9))="","",OFFSET('Water Data'!$D$30,0,10*ROW('Water Data'!D9)))</f>
        <v/>
      </c>
      <c r="BY15" s="36" t="str">
        <f ca="true">+IF(OFFSET('Water Data'!$E$28,0,10*ROW('Water Data'!E9))="","",OFFSET('Water Data'!$E$28,0,10*ROW('Water Data'!E9)))</f>
        <v/>
      </c>
      <c r="BZ15" s="36" t="str">
        <f ca="true">+IF(OFFSET('Water Data'!$E$29,0,10*ROW('Water Data'!E9))="","",OFFSET('Water Data'!$E$29,0,10*ROW('Water Data'!E9)))</f>
        <v/>
      </c>
      <c r="CA15" s="36" t="str">
        <f ca="true">+IF(OFFSET('Water Data'!$E$30,0,10*ROW('Water Data'!E9))="","",OFFSET('Water Data'!$E$30,0,10*ROW('Water Data'!E9)))</f>
        <v/>
      </c>
      <c r="CB15" s="36" t="str">
        <f ca="true">+IF(OFFSET('Water Data'!$F$28,0,10*ROW('Water Data'!F9))="","",OFFSET('Water Data'!$F$28,0,10*ROW('Water Data'!F9)))</f>
        <v/>
      </c>
      <c r="CC15" s="36" t="str">
        <f ca="true">+IF(OFFSET('Water Data'!$F$29,0,10*ROW('Water Data'!F9))="","",OFFSET('Water Data'!$F$29,0,10*ROW('Water Data'!F9)))</f>
        <v/>
      </c>
      <c r="CD15" s="36" t="str">
        <f ca="true">+IF(OFFSET('Water Data'!$F$30,0,10*ROW('Water Data'!F9))="","",OFFSET('Water Data'!$F$30,0,10*ROW('Water Data'!F9)))</f>
        <v/>
      </c>
      <c r="CE15" s="36" t="str">
        <f ca="true">+IF(OFFSET('Water Data'!$G$28,0,10*ROW('Water Data'!G9))="","",OFFSET('Water Data'!$G$28,0,10*ROW('Water Data'!G9)))</f>
        <v/>
      </c>
      <c r="CF15" s="36" t="str">
        <f ca="true">+IF(OFFSET('Water Data'!$G$29,0,10*ROW('Water Data'!G9))="","",OFFSET('Water Data'!$G$29,0,10*ROW('Water Data'!G9)))</f>
        <v/>
      </c>
      <c r="CG15" s="36" t="str">
        <f ca="true">+IF(OFFSET('Water Data'!$G$30,0,10*ROW('Water Data'!G9))="","",OFFSET('Water Data'!$G$30,0,10*ROW('Water Data'!G9)))</f>
        <v/>
      </c>
      <c r="CH15" s="36" t="str">
        <f ca="true">+IF(OFFSET('Water Data'!$H$28,0,10*ROW('Water Data'!H9))="","",OFFSET('Water Data'!$H$28,0,10*ROW('Water Data'!H9)))</f>
        <v/>
      </c>
      <c r="CI15" s="36" t="str">
        <f ca="true">+IF(OFFSET('Water Data'!$H$29,0,10*ROW('Water Data'!H9))="","",OFFSET('Water Data'!$H$29,0,10*ROW('Water Data'!H9)))</f>
        <v/>
      </c>
      <c r="CJ15" s="36" t="str">
        <f ca="true">+IF(OFFSET('Water Data'!$H$30,0,10*ROW('Water Data'!H9))="","",OFFSET('Water Data'!$H$30,0,10*ROW('Water Data'!H9)))</f>
        <v/>
      </c>
      <c r="CK15" s="36" t="str">
        <f ca="true">+IF(OFFSET('Sanitation Data'!$C$29,0,10*ROW('Sanitation Data'!C9))="","",OFFSET('Sanitation Data'!$C$29,0,10*ROW('Sanitation Data'!C9)))</f>
        <v>Yes</v>
      </c>
      <c r="CL15" s="36" t="str">
        <f ca="true">+IF(OFFSET('Sanitation Data'!$C$30,0,10*ROW('Sanitation Data'!C9))="","",OFFSET('Sanitation Data'!$C$30,0,10*ROW('Sanitation Data'!C9)))</f>
        <v>Yes</v>
      </c>
      <c r="CM15" s="36" t="str">
        <f ca="true">+IF(OFFSET('Sanitation Data'!$C$31,0,10*ROW('Sanitation Data'!C9))="","",OFFSET('Sanitation Data'!$C$31,0,10*ROW('Sanitation Data'!C9)))</f>
        <v>Yes</v>
      </c>
      <c r="CN15" s="36" t="str">
        <f ca="true">+IF(OFFSET('Sanitation Data'!$C$32,0,10*ROW('Sanitation Data'!C9))="","",OFFSET('Sanitation Data'!$C$32,0,10*ROW('Sanitation Data'!C9)))</f>
        <v/>
      </c>
      <c r="CO15" s="36" t="str">
        <f ca="true">+IF(OFFSET('Sanitation Data'!$C$33,0,10*ROW('Sanitation Data'!C9))="","",OFFSET('Sanitation Data'!$C$33,0,10*ROW('Sanitation Data'!C9)))</f>
        <v>Yes</v>
      </c>
      <c r="CP15" s="36" t="str">
        <f ca="true">+IF(OFFSET('Sanitation Data'!$D$29,0,10*ROW('Sanitation Data'!D9))="","",OFFSET('Sanitation Data'!$D$29,0,10*ROW('Sanitation Data'!D9)))</f>
        <v/>
      </c>
      <c r="CQ15" s="36" t="str">
        <f ca="true">+IF(OFFSET('Sanitation Data'!$D$30,0,10*ROW('Sanitation Data'!D9))="","",OFFSET('Sanitation Data'!$D$30,0,10*ROW('Sanitation Data'!D9)))</f>
        <v/>
      </c>
      <c r="CR15" s="36" t="str">
        <f ca="true">+IF(OFFSET('Sanitation Data'!$D$31,0,10*ROW('Sanitation Data'!D9))="","",OFFSET('Sanitation Data'!$D$31,0,10*ROW('Sanitation Data'!D9)))</f>
        <v/>
      </c>
      <c r="CS15" s="36" t="str">
        <f ca="true">+IF(OFFSET('Sanitation Data'!$D$32,0,10*ROW('Sanitation Data'!D9))="","",OFFSET('Sanitation Data'!$D$32,0,10*ROW('Sanitation Data'!D9)))</f>
        <v/>
      </c>
      <c r="CT15" s="36" t="str">
        <f ca="true">+IF(OFFSET('Sanitation Data'!$D$33,0,10*ROW('Sanitation Data'!D9))="","",OFFSET('Sanitation Data'!$D$33,0,10*ROW('Sanitation Data'!D9)))</f>
        <v/>
      </c>
      <c r="CU15" s="36" t="str">
        <f ca="true">+IF(OFFSET('Sanitation Data'!$E$29,0,10*ROW('Sanitation Data'!E9))="","",OFFSET('Sanitation Data'!$E$29,0,10*ROW('Sanitation Data'!E9)))</f>
        <v/>
      </c>
      <c r="CV15" s="36" t="str">
        <f ca="true">+IF(OFFSET('Sanitation Data'!$E$30,0,10*ROW('Sanitation Data'!E9))="","",OFFSET('Sanitation Data'!$E$30,0,10*ROW('Sanitation Data'!E9)))</f>
        <v/>
      </c>
      <c r="CW15" s="36" t="str">
        <f ca="true">+IF(OFFSET('Sanitation Data'!$E$31,0,10*ROW('Sanitation Data'!E9))="","",OFFSET('Sanitation Data'!$E$31,0,10*ROW('Sanitation Data'!E9)))</f>
        <v/>
      </c>
      <c r="CX15" s="36" t="str">
        <f ca="true">+IF(OFFSET('Sanitation Data'!$E$32,0,10*ROW('Sanitation Data'!E9))="","",OFFSET('Sanitation Data'!$E$32,0,10*ROW('Sanitation Data'!E9)))</f>
        <v/>
      </c>
      <c r="CY15" s="36" t="str">
        <f ca="true">+IF(OFFSET('Sanitation Data'!$E$33,0,10*ROW('Sanitation Data'!E9))="","",OFFSET('Sanitation Data'!$E$33,0,10*ROW('Sanitation Data'!E9)))</f>
        <v/>
      </c>
      <c r="CZ15" s="36" t="str">
        <f ca="true">+IF(OFFSET('Sanitation Data'!$F$29,0,10*ROW('Sanitation Data'!F9))="","",OFFSET('Sanitation Data'!$F$29,0,10*ROW('Sanitation Data'!F9)))</f>
        <v/>
      </c>
      <c r="DA15" s="36" t="str">
        <f ca="true">+IF(OFFSET('Sanitation Data'!$F$30,0,10*ROW('Sanitation Data'!F9))="","",OFFSET('Sanitation Data'!$F$30,0,10*ROW('Sanitation Data'!F9)))</f>
        <v/>
      </c>
      <c r="DB15" s="36" t="str">
        <f ca="true">+IF(OFFSET('Sanitation Data'!$F$31,0,10*ROW('Sanitation Data'!F9))="","",OFFSET('Sanitation Data'!$F$31,0,10*ROW('Sanitation Data'!F9)))</f>
        <v/>
      </c>
      <c r="DC15" s="36" t="str">
        <f ca="true">+IF(OFFSET('Sanitation Data'!$F$32,0,10*ROW('Sanitation Data'!F9))="","",OFFSET('Sanitation Data'!$F$32,0,10*ROW('Sanitation Data'!F9)))</f>
        <v/>
      </c>
      <c r="DD15" s="36" t="str">
        <f ca="true">+IF(OFFSET('Sanitation Data'!$F$33,0,10*ROW('Sanitation Data'!F9))="","",OFFSET('Sanitation Data'!$F$33,0,10*ROW('Sanitation Data'!F9)))</f>
        <v/>
      </c>
      <c r="DE15" s="36" t="str">
        <f ca="true">+IF(OFFSET('Sanitation Data'!$G$29,0,10*ROW('Sanitation Data'!G9))="","",OFFSET('Sanitation Data'!$G$29,0,10*ROW('Sanitation Data'!G9)))</f>
        <v/>
      </c>
      <c r="DF15" s="36" t="str">
        <f ca="true">+IF(OFFSET('Sanitation Data'!$G$30,0,10*ROW('Sanitation Data'!G9))="","",OFFSET('Sanitation Data'!$G$30,0,10*ROW('Sanitation Data'!G9)))</f>
        <v/>
      </c>
      <c r="DG15" s="36" t="str">
        <f ca="true">+IF(OFFSET('Sanitation Data'!$G$31,0,10*ROW('Sanitation Data'!G9))="","",OFFSET('Sanitation Data'!$G$31,0,10*ROW('Sanitation Data'!G9)))</f>
        <v/>
      </c>
      <c r="DH15" s="36" t="str">
        <f ca="true">+IF(OFFSET('Sanitation Data'!$G$32,0,10*ROW('Sanitation Data'!G9))="","",OFFSET('Sanitation Data'!$G$32,0,10*ROW('Sanitation Data'!G9)))</f>
        <v/>
      </c>
      <c r="DI15" s="36" t="str">
        <f ca="true">+IF(OFFSET('Sanitation Data'!$G$33,0,10*ROW('Sanitation Data'!G9))="","",OFFSET('Sanitation Data'!$G$33,0,10*ROW('Sanitation Data'!G9)))</f>
        <v/>
      </c>
      <c r="DJ15" s="36" t="str">
        <f ca="true">+IF(OFFSET('Sanitation Data'!$H$29,0,10*ROW('Sanitation Data'!H9))="","",OFFSET('Sanitation Data'!$H$29,0,10*ROW('Sanitation Data'!H9)))</f>
        <v/>
      </c>
      <c r="DK15" s="36" t="str">
        <f ca="true">+IF(OFFSET('Sanitation Data'!$H$30,0,10*ROW('Sanitation Data'!H9))="","",OFFSET('Sanitation Data'!$H$30,0,10*ROW('Sanitation Data'!H9)))</f>
        <v/>
      </c>
      <c r="DL15" s="36" t="str">
        <f ca="true">+IF(OFFSET('Sanitation Data'!$H$31,0,10*ROW('Sanitation Data'!H9))="","",OFFSET('Sanitation Data'!$H$31,0,10*ROW('Sanitation Data'!H9)))</f>
        <v/>
      </c>
      <c r="DM15" s="36" t="str">
        <f ca="true">+IF(OFFSET('Sanitation Data'!$H$32,0,10*ROW('Sanitation Data'!H9))="","",OFFSET('Sanitation Data'!$H$32,0,10*ROW('Sanitation Data'!H9)))</f>
        <v/>
      </c>
      <c r="DN15" s="36" t="str">
        <f ca="true">+IF(OFFSET('Sanitation Data'!$H$33,0,10*ROW('Sanitation Data'!H9))="","",OFFSET('Sanitation Data'!$H$33,0,10*ROW('Sanitation Data'!H9)))</f>
        <v/>
      </c>
      <c r="DO15" s="36" t="str">
        <f ca="true">+IF(OFFSET('Hygiene Data'!$C$12,0,10*ROW('Hygiene Data'!C9))="","",OFFSET('Hygiene Data'!$C$12,0,10*ROW('Hygiene Data'!C9)))</f>
        <v/>
      </c>
      <c r="DP15" s="36" t="str">
        <f ca="true">+IF(OFFSET('Hygiene Data'!$C$13,0,10*ROW('Hygiene Data'!C9))="","",OFFSET('Hygiene Data'!$C$13,0,10*ROW('Hygiene Data'!C9)))</f>
        <v/>
      </c>
      <c r="DQ15" s="36" t="str">
        <f ca="true">+IF(OFFSET('Hygiene Data'!$C$14,0,10*ROW('Hygiene Data'!C9))="","",OFFSET('Hygiene Data'!$C$14,0,10*ROW('Hygiene Data'!C9)))</f>
        <v/>
      </c>
      <c r="DR15" s="36" t="str">
        <f ca="true">+IF(OFFSET('Hygiene Data'!$D$12,0,10*ROW('Hygiene Data'!D9))="","",OFFSET('Hygiene Data'!$D$12,0,10*ROW('Hygiene Data'!D9)))</f>
        <v/>
      </c>
      <c r="DS15" s="36" t="str">
        <f ca="true">+IF(OFFSET('Hygiene Data'!$D$13,0,10*ROW('Hygiene Data'!D9))="","",OFFSET('Hygiene Data'!$D$13,0,10*ROW('Hygiene Data'!D9)))</f>
        <v/>
      </c>
      <c r="DT15" s="36" t="str">
        <f ca="true">+IF(OFFSET('Hygiene Data'!$D$14,0,10*ROW('Hygiene Data'!D9))="","",OFFSET('Hygiene Data'!$D$14,0,10*ROW('Hygiene Data'!D9)))</f>
        <v/>
      </c>
      <c r="DU15" s="36" t="str">
        <f ca="true">+IF(OFFSET('Hygiene Data'!$E$12,0,10*ROW('Hygiene Data'!E9))="","",OFFSET('Hygiene Data'!$E$12,0,10*ROW('Hygiene Data'!E9)))</f>
        <v/>
      </c>
      <c r="DV15" s="36" t="str">
        <f ca="true">+IF(OFFSET('Hygiene Data'!$E$13,0,10*ROW('Hygiene Data'!E9))="","",OFFSET('Hygiene Data'!$E$13,0,10*ROW('Hygiene Data'!E9)))</f>
        <v/>
      </c>
      <c r="DW15" s="36" t="str">
        <f ca="true">+IF(OFFSET('Hygiene Data'!$E$14,0,10*ROW('Hygiene Data'!E9))="","",OFFSET('Hygiene Data'!$E$14,0,10*ROW('Hygiene Data'!E9)))</f>
        <v/>
      </c>
      <c r="DX15" s="36" t="str">
        <f ca="true">+IF(OFFSET('Hygiene Data'!$F$12,0,10*ROW('Hygiene Data'!F9))="","",OFFSET('Hygiene Data'!$F$12,0,10*ROW('Hygiene Data'!F9)))</f>
        <v/>
      </c>
      <c r="DY15" s="36" t="str">
        <f ca="true">+IF(OFFSET('Hygiene Data'!$F$13,0,10*ROW('Hygiene Data'!F9))="","",OFFSET('Hygiene Data'!$F$13,0,10*ROW('Hygiene Data'!F9)))</f>
        <v/>
      </c>
      <c r="DZ15" s="36" t="str">
        <f ca="true">+IF(OFFSET('Hygiene Data'!$F$14,0,10*ROW('Hygiene Data'!F9))="","",OFFSET('Hygiene Data'!$F$14,0,10*ROW('Hygiene Data'!F9)))</f>
        <v/>
      </c>
      <c r="EA15" s="36" t="str">
        <f ca="true">+IF(OFFSET('Hygiene Data'!$G$12,0,10*ROW('Hygiene Data'!G9))="","",OFFSET('Hygiene Data'!$G$12,0,10*ROW('Hygiene Data'!G9)))</f>
        <v/>
      </c>
      <c r="EB15" s="36" t="str">
        <f ca="true">+IF(OFFSET('Hygiene Data'!$G$13,0,10*ROW('Hygiene Data'!G9))="","",OFFSET('Hygiene Data'!$G$13,0,10*ROW('Hygiene Data'!G9)))</f>
        <v/>
      </c>
      <c r="EC15" s="36" t="str">
        <f ca="true">+IF(OFFSET('Hygiene Data'!$G$14,0,10*ROW('Hygiene Data'!G9))="","",OFFSET('Hygiene Data'!$G$14,0,10*ROW('Hygiene Data'!G9)))</f>
        <v/>
      </c>
      <c r="ED15" s="36" t="str">
        <f ca="true">+IF(OFFSET('Hygiene Data'!$H$12,0,10*ROW('Hygiene Data'!H9))="","",OFFSET('Hygiene Data'!$H$12,0,10*ROW('Hygiene Data'!H9)))</f>
        <v/>
      </c>
      <c r="EE15" s="36" t="str">
        <f ca="true">+IF(OFFSET('Hygiene Data'!$H$13,0,10*ROW('Hygiene Data'!H9))="","",OFFSET('Hygiene Data'!$H$13,0,10*ROW('Hygiene Data'!H9)))</f>
        <v/>
      </c>
      <c r="EF15" s="36" t="str">
        <f ca="true">+IF(OFFSET('Hygiene Data'!$H$14,0,10*ROW('Hygiene Data'!H9))="","",OFFSET('Hygiene Data'!$H$14,0,10*ROW('Hygiene Data'!H9)))</f>
        <v/>
      </c>
    </row>
    <row r="16" x14ac:dyDescent="0.2">
      <c r="A16" s="59" t="str">
        <f ca="true">+IF(OFFSET('Water Data'!$B$1,0,10*ROW('Water Data'!B10))="","",OFFSET('Water Data'!$B$1,0,10*ROW('Water Data'!B10)))</f>
        <v>UIS15</v>
      </c>
      <c r="B16" s="59" t="str">
        <f ca="true">+IF(OFFSET('Water Data'!$A$3,0,10*ROW('Water Data'!A10))="","",OFFSET('Water Data'!$A$3,0,10*ROW('Water Data'!A10)))</f>
        <v>Other</v>
      </c>
      <c r="C16" s="59">
        <f ca="true">+IF(OFFSET('Water Data'!$C$3,0,10*ROW('Water Data'!C10))="","",OFFSET('Water Data'!$C$3,0,10*ROW('Water Data'!C10)))</f>
        <v>2015</v>
      </c>
      <c r="D16" s="252" t="e">
        <f ca="true">+IF(AND(ISNUMBER(OFFSET('Water Data'!$C$5,0,10*ROW('Water Data'!C10))),BS16="Yes"),100-OFFSET('Water Data'!$C$5,0,10*ROW('Water Data'!C10)),IF(AND(ISNUMBER(OFFSET('Water Data'!$C$5,0,10*ROW('Water Data'!C10))),BS16="No",ISNUMBER(OFFSET('Water Data'!$C$5,0,10*ROW('Water Data'!C10)))),CONCATENATE("[",ROUND(100-OFFSET('Water Data'!$C$5,0,10*ROW('Water Data'!C10)),0),"]"),IF(AND(ISNUMBER(OFFSET('Water Data'!$C$5,0,10*ROW('Water Data'!C10))),BS16="",ISNUMBER(OFFSET('Water Data'!$C$5,0,10*ROW('Water Data'!C10)))),100-OFFSET('Water Data'!$C$5,0,10*ROW('Water Data'!C10)),NA())))</f>
        <v>#N/A</v>
      </c>
      <c r="E16" s="252" t="e">
        <f ca="true">+IF(AND(ISNUMBER(OFFSET('Water Data'!$C$7,0,10*ROW('Water Data'!D10))),BT16="Yes"),OFFSET('Water Data'!$C$7,0,10*ROW('Water Data'!C10)),IF(AND(ISNUMBER(OFFSET('Water Data'!$C$7,0,10*ROW('Water Data'!C10))),BT16="No",ISNUMBER(OFFSET('Water Data'!$C$7,0,10*ROW('Water Data'!C10)))),CONCATENATE("[",ROUND(OFFSET('Water Data'!$C$7,0,10*ROW('Water Data'!C10)),0),"]"),IF(AND(ISNUMBER(OFFSET('Water Data'!$C$7,0,10*ROW('Water Data'!C10))),BT16="",ISNUMBER(OFFSET('Water Data'!$C$7,0,10*ROW('Water Data'!C10)))),OFFSET('Water Data'!$C$7,0,10*ROW('Water Data'!C10)),NA())))</f>
        <v>#N/A</v>
      </c>
      <c r="F16" s="252" t="e">
        <f ca="true">+IF(AND(ISNUMBER(OFFSET('Water Data'!$C$10,0,10*ROW('Water Data'!C10))),BU16="Yes"),OFFSET('Water Data'!$C$10,0,10*ROW('Water Data'!C10)),IF(AND(ISNUMBER(OFFSET('Water Data'!$C$10,0,10*ROW('Water Data'!C10))),BU16="No",ISNUMBER(OFFSET('Water Data'!$C$10,0,10*ROW('Water Data'!C10)))),CONCATENATE("[",ROUND(OFFSET('Water Data'!$C$10,0,10*ROW('Water Data'!C10)),0),"]"),IF(AND(ISNUMBER(OFFSET('Water Data'!$C$10,0,10*ROW('Water Data'!C10))),BU16="",ISNUMBER(OFFSET('Water Data'!$C$10,0,10*ROW('Water Data'!C10)))),OFFSET('Water Data'!$C$10,0,10*ROW('Water Data'!C10)),NA())))</f>
        <v>#N/A</v>
      </c>
      <c r="G16" s="252" t="e">
        <f ca="true">+IF(AND(ISNUMBER(OFFSET('Water Data'!$D$5,0,10*ROW('Water Data'!D10))),BV16="Yes"),100-OFFSET('Water Data'!$D$5,0,10*ROW('Water Data'!D10)),IF(AND(ISNUMBER(OFFSET('Water Data'!$D$5,0,10*ROW('Water Data'!D10))),BV16="No",ISNUMBER(OFFSET('Water Data'!$D$5,0,10*ROW('Water Data'!D10)))),CONCATENATE("[",ROUND(100-OFFSET('Water Data'!$D$5,0,10*ROW('Water Data'!D10)),0),"]"),IF(AND(ISNUMBER(OFFSET('Water Data'!$D$5,0,10*ROW('Water Data'!D10))),BV16="",ISNUMBER(OFFSET('Water Data'!$D$5,0,10*ROW('Water Data'!D10)))),100-OFFSET('Water Data'!$D$5,0,10*ROW('Water Data'!D10)),NA())))</f>
        <v>#N/A</v>
      </c>
      <c r="H16" s="252" t="e">
        <f ca="true">+IF(AND(ISNUMBER(OFFSET('Water Data'!$D$7,0,10*ROW('Water Data'!D10))),BW16="Yes"),OFFSET('Water Data'!$D$7,0,10*ROW('Water Data'!D10)),IF(AND(ISNUMBER(OFFSET('Water Data'!$D$7,0,10*ROW('Water Data'!D10))),BW16="No",ISNUMBER(OFFSET('Water Data'!$D$7,0,10*ROW('Water Data'!D10)))),CONCATENATE("[",ROUND(OFFSET('Water Data'!$C$7,0,10*ROW('Water Data'!D10)),0),"]"),IF(AND(ISNUMBER(OFFSET('Water Data'!$D$7,0,10*ROW('Water Data'!D10))),BW16="",ISNUMBER(OFFSET('Water Data'!$D$7,0,10*ROW('Water Data'!D10)))),OFFSET('Water Data'!$D$7,0,10*ROW('Water Data'!D10)),NA())))</f>
        <v>#N/A</v>
      </c>
      <c r="I16" s="252" t="e">
        <f ca="true">+IF(AND(ISNUMBER(OFFSET('Water Data'!$D$10,0,10*ROW('Water Data'!D10))),BX16="Yes"),OFFSET('Water Data'!$D$10,0,10*ROW('Water Data'!D10)),IF(AND(ISNUMBER(OFFSET('Water Data'!$D$10,0,10*ROW('Water Data'!D10))),BX16="No",ISNUMBER(OFFSET('Water Data'!$D$10,0,10*ROW('Water Data'!D10)))),CONCATENATE("[",ROUND(OFFSET('Water Data'!$D$10,0,10*ROW('Water Data'!D10)),0),"]"),IF(AND(ISNUMBER(OFFSET('Water Data'!$D$10,0,10*ROW('Water Data'!D10))),BX16="",ISNUMBER(OFFSET('Water Data'!$D$10,0,10*ROW('Water Data'!D10)))),OFFSET('Water Data'!$D$10,0,10*ROW('Water Data'!D10)),NA())))</f>
        <v>#N/A</v>
      </c>
      <c r="J16" s="252" t="e">
        <f ca="true">+IF(AND(ISNUMBER(OFFSET('Water Data'!$E$5,0,10*ROW('Water Data'!E10))),BY16="Yes"),100-OFFSET('Water Data'!$E$5,0,10*ROW('Water Data'!E10)),IF(AND(ISNUMBER(OFFSET('Water Data'!$E$5,0,10*ROW('Water Data'!E10))),BY16="No",ISNUMBER(OFFSET('Water Data'!$E$5,0,10*ROW('Water Data'!E10)))),CONCATENATE("[",ROUND(100-OFFSET('Water Data'!$E$5,0,10*ROW('Water Data'!E10)),0),"]"),IF(AND(ISNUMBER(OFFSET('Water Data'!$E$5,0,10*ROW('Water Data'!E10))),BY16="",ISNUMBER(OFFSET('Water Data'!$E$5,0,10*ROW('Water Data'!E10)))),100-OFFSET('Water Data'!$E$5,0,10*ROW('Water Data'!E10)),NA())))</f>
        <v>#N/A</v>
      </c>
      <c r="K16" s="252" t="e">
        <f ca="true">+IF(AND(ISNUMBER(OFFSET('Water Data'!$E$7,0,10*ROW('Water Data'!E10))),BZ16="Yes"),OFFSET('Water Data'!$E$7,0,10*ROW('Water Data'!E10)),IF(AND(ISNUMBER(OFFSET('Water Data'!$E$7,0,10*ROW('Water Data'!E10))),BZ16="No",ISNUMBER(OFFSET('Water Data'!$E$7,0,10*ROW('Water Data'!E10)))),CONCATENATE("[",ROUND(OFFSET('Water Data'!$E$7,0,10*ROW('Water Data'!E10)),0),"]"),IF(AND(ISNUMBER(OFFSET('Water Data'!$E$7,0,10*ROW('Water Data'!E10))),BZ16="",ISNUMBER(OFFSET('Water Data'!$E$7,0,10*ROW('Water Data'!E10)))),OFFSET('Water Data'!$E$7,0,10*ROW('Water Data'!E10)),NA())))</f>
        <v>#N/A</v>
      </c>
      <c r="L16" s="252" t="e">
        <f ca="true">+IF(AND(ISNUMBER(OFFSET('Water Data'!$E$10,0,10*ROW('Water Data'!E10))),CA16="Yes"),OFFSET('Water Data'!$E$10,0,10*ROW('Water Data'!E10)),IF(AND(ISNUMBER(OFFSET('Water Data'!$E$10,0,10*ROW('Water Data'!E10))),CA16="No",ISNUMBER(OFFSET('Water Data'!$E$10,0,10*ROW('Water Data'!E10)))),CONCATENATE("[",ROUND(OFFSET('Water Data'!$E$10,0,10*ROW('Water Data'!E10)),0),"]"),IF(AND(ISNUMBER(OFFSET('Water Data'!$E$10,0,10*ROW('Water Data'!E10))),CA16="",ISNUMBER(OFFSET('Water Data'!$E$10,0,10*ROW('Water Data'!E10)))),OFFSET('Water Data'!$E$10,0,10*ROW('Water Data'!E10)),NA())))</f>
        <v>#N/A</v>
      </c>
      <c r="M16" s="252" t="e">
        <f ca="true">+IF(AND(ISNUMBER(OFFSET('Water Data'!$F$5,0,10*ROW('Water Data'!F10))),CB16="Yes"),100-OFFSET('Water Data'!$F$5,0,10*ROW('Water Data'!F10)),IF(AND(ISNUMBER(OFFSET('Water Data'!$F$5,0,10*ROW('Water Data'!F10))),CB16="No",ISNUMBER(OFFSET('Water Data'!$F$5,0,10*ROW('Water Data'!F10)))),CONCATENATE("[",ROUND(100-OFFSET('Water Data'!$F$5,0,10*ROW('Water Data'!F10)),0),"]"),IF(AND(ISNUMBER(OFFSET('Water Data'!$F$5,0,10*ROW('Water Data'!F10))),CB16="",ISNUMBER(OFFSET('Water Data'!$F$5,0,10*ROW('Water Data'!F10)))),100-OFFSET('Water Data'!$F$5,0,10*ROW('Water Data'!F10)),NA())))</f>
        <v>#N/A</v>
      </c>
      <c r="N16" s="252" t="e">
        <f ca="true">+IF(AND(ISNUMBER(OFFSET('Water Data'!$F$7,0,10*ROW('Water Data'!F10))),CC16="Yes"),OFFSET('Water Data'!$F$7,0,10*ROW('Water Data'!F10)),IF(AND(ISNUMBER(OFFSET('Water Data'!$F$7,0,10*ROW('Water Data'!F10))),CC16="No",ISNUMBER(OFFSET('Water Data'!$F$7,0,10*ROW('Water Data'!F10)))),CONCATENATE("[",ROUND(OFFSET('Water Data'!$F$7,0,10*ROW('Water Data'!F10)),0),"]"),IF(AND(ISNUMBER(OFFSET('Water Data'!$F$7,0,10*ROW('Water Data'!F10))),CC16="",ISNUMBER(OFFSET('Water Data'!$F$7,0,10*ROW('Water Data'!F10)))),OFFSET('Water Data'!$F$7,0,10*ROW('Water Data'!F10)),NA())))</f>
        <v>#N/A</v>
      </c>
      <c r="O16" s="252" t="e">
        <f ca="true">+IF(AND(ISNUMBER(OFFSET('Water Data'!$F$10,0,10*ROW('Water Data'!F10))),CD16="Yes"),OFFSET('Water Data'!$F$10,0,10*ROW('Water Data'!F10)),IF(AND(ISNUMBER(OFFSET('Water Data'!$F$10,0,10*ROW('Water Data'!F10))),CD16="No",ISNUMBER(OFFSET('Water Data'!$F$10,0,10*ROW('Water Data'!F10)))),CONCATENATE("[",ROUND(OFFSET('Water Data'!$F$10,0,10*ROW('Water Data'!F10)),0),"]"),IF(AND(ISNUMBER(OFFSET('Water Data'!$F$10,0,10*ROW('Water Data'!F10))),CD16="",ISNUMBER(OFFSET('Water Data'!$F$10,0,10*ROW('Water Data'!F10)))),OFFSET('Water Data'!$F$10,0,10*ROW('Water Data'!F10)),NA())))</f>
        <v>#N/A</v>
      </c>
      <c r="P16" s="252" t="e">
        <f ca="true">+IF(AND(ISNUMBER(OFFSET('Water Data'!$G$5,0,10*ROW('Water Data'!G10))),CE16="Yes"),100-OFFSET('Water Data'!$G$5,0,10*ROW('Water Data'!G10)),IF(AND(ISNUMBER(OFFSET('Water Data'!$G$5,0,10*ROW('Water Data'!G10))),CE16="No",ISNUMBER(OFFSET('Water Data'!$G$5,0,10*ROW('Water Data'!G10)))),CONCATENATE("[",ROUND(100-OFFSET('Water Data'!$G$5,0,10*ROW('Water Data'!G10)),0),"]"),IF(AND(ISNUMBER(OFFSET('Water Data'!$G$5,0,10*ROW('Water Data'!G10))),CE16="",ISNUMBER(OFFSET('Water Data'!$G$5,0,10*ROW('Water Data'!G10)))),100-OFFSET('Water Data'!$G$5,0,10*ROW('Water Data'!G10)),NA())))</f>
        <v>#N/A</v>
      </c>
      <c r="Q16" s="252" t="e">
        <f ca="true">+IF(AND(ISNUMBER(OFFSET('Water Data'!$G$7,0,10*ROW('Water Data'!G10))),CF16="Yes"),OFFSET('Water Data'!$G$7,0,10*ROW('Water Data'!G10)),IF(AND(ISNUMBER(OFFSET('Water Data'!$G$7,0,10*ROW('Water Data'!G10))),CF16="No",ISNUMBER(OFFSET('Water Data'!$G$7,0,10*ROW('Water Data'!G10)))),CONCATENATE("[",ROUND(OFFSET('Water Data'!$G$7,0,10*ROW('Water Data'!G10)),0),"]"),IF(AND(ISNUMBER(OFFSET('Water Data'!$G$7,0,10*ROW('Water Data'!G10))),CF16="",ISNUMBER(OFFSET('Water Data'!$G$7,0,10*ROW('Water Data'!G10)))),OFFSET('Water Data'!$G$7,0,10*ROW('Water Data'!G10)),NA())))</f>
        <v>#N/A</v>
      </c>
      <c r="R16" s="252" t="e">
        <f ca="true">+IF(AND(ISNUMBER(OFFSET('Water Data'!$G$10,0,10*ROW('Water Data'!G10))),CG16="Yes"),OFFSET('Water Data'!$G$10,0,10*ROW('Water Data'!G10)),IF(AND(ISNUMBER(OFFSET('Water Data'!$G$10,0,10*ROW('Water Data'!G10))),CG16="No",ISNUMBER(OFFSET('Water Data'!$G$10,0,10*ROW('Water Data'!G10)))),CONCATENATE("[",ROUND(OFFSET('Water Data'!$G$10,0,10*ROW('Water Data'!G10)),0),"]"),IF(AND(ISNUMBER(OFFSET('Water Data'!$G$10,0,10*ROW('Water Data'!G10))),CG16="",ISNUMBER(OFFSET('Water Data'!$G$10,0,10*ROW('Water Data'!G10)))),OFFSET('Water Data'!$G$10,0,10*ROW('Water Data'!G10)),NA())))</f>
        <v>#N/A</v>
      </c>
      <c r="S16" s="252" t="e">
        <f ca="true">+IF(AND(ISNUMBER(OFFSET('Water Data'!$H$5,0,10*ROW('Water Data'!H10))),CH16="Yes"),100-OFFSET('Water Data'!$H$5,0,10*ROW('Water Data'!H10)),IF(AND(ISNUMBER(OFFSET('Water Data'!$H$5,0,10*ROW('Water Data'!H10))),CH16="No",ISNUMBER(OFFSET('Water Data'!$H$5,0,10*ROW('Water Data'!H10)))),CONCATENATE("[",ROUND(100-OFFSET('Water Data'!$H$5,0,10*ROW('Water Data'!H10)),0),"]"),IF(AND(ISNUMBER(OFFSET('Water Data'!$H$5,0,10*ROW('Water Data'!H10))),CH16="",ISNUMBER(OFFSET('Water Data'!$H$5,0,10*ROW('Water Data'!H10)))),100-OFFSET('Water Data'!$H$5,0,10*ROW('Water Data'!H10)),NA())))</f>
        <v>#N/A</v>
      </c>
      <c r="T16" s="252" t="e">
        <f ca="true">+IF(AND(ISNUMBER(OFFSET('Water Data'!$H$7,0,10*ROW('Water Data'!H10))),CI16="Yes"),OFFSET('Water Data'!$H$7,0,10*ROW('Water Data'!H10)),IF(AND(ISNUMBER(OFFSET('Water Data'!$H$7,0,10*ROW('Water Data'!H10))),CI16="No",ISNUMBER(OFFSET('Water Data'!$H$7,0,10*ROW('Water Data'!H10)))),CONCATENATE("[",ROUND(OFFSET('Water Data'!$H$7,0,10*ROW('Water Data'!H10)),0),"]"),IF(AND(ISNUMBER(OFFSET('Water Data'!$H$7,0,10*ROW('Water Data'!H10))),CI16="",ISNUMBER(OFFSET('Water Data'!$H$7,0,10*ROW('Water Data'!H10)))),OFFSET('Water Data'!$H$7,0,10*ROW('Water Data'!H10)),NA())))</f>
        <v>#N/A</v>
      </c>
      <c r="U16" s="252" t="e">
        <f ca="true">+IF(AND(ISNUMBER(OFFSET('Water Data'!$H$10,0,10*ROW('Water Data'!H10))),CJ16="Yes"),OFFSET('Water Data'!$H$10,0,10*ROW('Water Data'!H10)),IF(AND(ISNUMBER(OFFSET('Water Data'!$H$10,0,10*ROW('Water Data'!H10))),CJ16="No",ISNUMBER(OFFSET('Water Data'!$H$10,0,10*ROW('Water Data'!H10)))),CONCATENATE("[",ROUND(OFFSET('Water Data'!$H$10,0,10*ROW('Water Data'!H10)),0),"]"),IF(AND(ISNUMBER(OFFSET('Water Data'!$H$10,0,10*ROW('Water Data'!H10))),CJ16="",ISNUMBER(OFFSET('Water Data'!$H$10,0,10*ROW('Water Data'!H10)))),OFFSET('Water Data'!$H$10,0,10*ROW('Water Data'!H10)),NA())))</f>
        <v>#N/A</v>
      </c>
      <c r="V16" s="253" t="e">
        <f ca="true">+IF(AND(ISNUMBER(OFFSET('Sanitation Data'!$C$5,0,10*ROW('Sanitation Data'!C10))),CK16="Yes"),100-OFFSET('Sanitation Data'!$C$5,0,10*ROW('Sanitation Data'!C10)),IF(AND(ISNUMBER(OFFSET('Sanitation Data'!$C$5,0,10*ROW('Sanitation Data'!C10))),CK16="No",ISNUMBER(OFFSET('Sanitation Data'!$C$5,0,10*ROW('Sanitation Data'!C10)))),CONCATENATE("[",ROUND(100-OFFSET('Sanitation Data'!$C$5,0,10*ROW('Sanitation Data'!C10)),0),"]"),IF(AND(ISNUMBER(OFFSET('Sanitation Data'!$C$5,0,10*ROW('Sanitation Data'!C10))),CK16="",ISNUMBER(OFFSET('Sanitation Data'!$C$5,0,10*ROW('Sanitation Data'!C10)))),100-OFFSET('Sanitation Data'!$C$5,0,10*ROW('Sanitation Data'!C10)),NA())))</f>
        <v>#N/A</v>
      </c>
      <c r="W16" s="253" t="e">
        <f ca="true">+IF(AND(ISNUMBER(OFFSET('Sanitation Data'!$C$7,0,10*ROW('Sanitation Data'!C10))),CL16="Yes"),OFFSET('Sanitation Data'!$C$7,0,10*ROW('Sanitation Data'!C10)),IF(AND(ISNUMBER(OFFSET('Sanitation Data'!$C$7,0,10*ROW('Sanitation Data'!C10))),CL16="No",ISNUMBER(OFFSET('Sanitation Data'!$C$7,0,10*ROW('Sanitation Data'!C10)))),CONCATENATE("[",ROUND(OFFSET('Sanitation Data'!$C$7,0,10*ROW('Sanitation Data'!C10)),0),"]"),IF(AND(ISNUMBER(OFFSET('Sanitation Data'!$C$7,0,10*ROW('Sanitation Data'!C10))),CL16="",ISNUMBER(OFFSET('Sanitation Data'!$C$7,0,10*ROW('Sanitation Data'!C10)))),OFFSET('Sanitation Data'!$C$7,0,10*ROW('Sanitation Data'!C10)),NA())))</f>
        <v>#N/A</v>
      </c>
      <c r="X16" s="253" t="e">
        <f ca="true">+IF(AND(ISNUMBER(OFFSET('Sanitation Data'!$C$11,0,10*ROW('Sanitation Data'!C10))),CM16="Yes"),OFFSET('Sanitation Data'!$C$11,0,10*ROW('Sanitation Data'!C10)),IF(AND(ISNUMBER(OFFSET('Sanitation Data'!$C$11,0,10*ROW('Sanitation Data'!C10))),CM16="No",ISNUMBER(OFFSET('Sanitation Data'!$C$11,0,10*ROW('Sanitation Data'!C10)))),CONCATENATE("[",ROUND(OFFSET('Sanitation Data'!$C$11,0,10*ROW('Sanitation Data'!C10)),0),"]"),IF(AND(ISNUMBER(OFFSET('Sanitation Data'!$C$11,0,10*ROW('Sanitation Data'!C10))),CM16="",ISNUMBER(OFFSET('Sanitation Data'!$C$11,0,10*ROW('Sanitation Data'!C10)))),OFFSET('Sanitation Data'!$C$11,0,10*ROW('Sanitation Data'!C10)),NA())))</f>
        <v>#N/A</v>
      </c>
      <c r="Y16" s="253" t="e">
        <f ca="true">+IF(AND(ISNUMBER(OFFSET('Sanitation Data'!$C$12,0,10*ROW('Sanitation Data'!C10))),CN16="Yes"),OFFSET('Sanitation Data'!$C$12,0,10*ROW('Sanitation Data'!C10)),IF(AND(ISNUMBER(OFFSET('Sanitation Data'!$C$12,0,10*ROW('Sanitation Data'!C10))),CN16="No",ISNUMBER(OFFSET('Sanitation Data'!$C$12,0,10*ROW('Sanitation Data'!C10)))),CONCATENATE("[",ROUND(OFFSET('Sanitation Data'!$C$12,0,10*ROW('Sanitation Data'!C10)),0),"]"),IF(AND(ISNUMBER(OFFSET('Sanitation Data'!$C$12,0,10*ROW('Sanitation Data'!C10))),CN16="",ISNUMBER(OFFSET('Sanitation Data'!$C$12,0,10*ROW('Sanitation Data'!C10)))),OFFSET('Sanitation Data'!$C$12,0,10*ROW('Sanitation Data'!C10)),NA())))</f>
        <v>#N/A</v>
      </c>
      <c r="Z16" s="253" t="e">
        <f ca="true">+IF(AND(ISNUMBER(OFFSET('Sanitation Data'!$C$13,0,10*ROW('Sanitation Data'!C10))),CO16="Yes"),OFFSET('Sanitation Data'!$C$13,0,10*ROW('Sanitation Data'!C10)),IF(AND(ISNUMBER(OFFSET('Sanitation Data'!$C$13,0,10*ROW('Sanitation Data'!C10))),CO16="No",ISNUMBER(OFFSET('Sanitation Data'!$C$13,0,10*ROW('Sanitation Data'!C10)))),CONCATENATE("[",ROUND(OFFSET('Sanitation Data'!$C$13,0,10*ROW('Sanitation Data'!C10)),0),"]"),IF(AND(ISNUMBER(OFFSET('Sanitation Data'!$C$13,0,10*ROW('Sanitation Data'!C10))),CO16="",ISNUMBER(OFFSET('Sanitation Data'!$C$13,0,10*ROW('Sanitation Data'!C10)))),OFFSET('Sanitation Data'!$C$13,0,10*ROW('Sanitation Data'!C10)),NA())))</f>
        <v>#N/A</v>
      </c>
      <c r="AA16" s="253" t="e">
        <f ca="true">+IF(AND(ISNUMBER(OFFSET('Sanitation Data'!$D$5,0,10*ROW('Sanitation Data'!D10))),CP16="Yes"),100-OFFSET('Sanitation Data'!$D$5,0,10*ROW('Sanitation Data'!D10)),IF(AND(ISNUMBER(OFFSET('Sanitation Data'!$D$5,0,10*ROW('Sanitation Data'!D10))),CP16="No",ISNUMBER(OFFSET('Sanitation Data'!$D$5,0,10*ROW('Sanitation Data'!D10)))),CONCATENATE("[",ROUND(100-OFFSET('Sanitation Data'!$D$5,0,10*ROW('Sanitation Data'!D10)),0),"]"),IF(AND(ISNUMBER(OFFSET('Sanitation Data'!$D$5,0,10*ROW('Sanitation Data'!D10))),CP16="",ISNUMBER(OFFSET('Sanitation Data'!$D$5,0,10*ROW('Sanitation Data'!D10)))),100-OFFSET('Sanitation Data'!$D$5,0,10*ROW('Sanitation Data'!D10)),NA())))</f>
        <v>#N/A</v>
      </c>
      <c r="AB16" s="253" t="e">
        <f ca="true">+IF(AND(ISNUMBER(OFFSET('Sanitation Data'!$D$7,0,10*ROW('Sanitation Data'!D10))),CQ16="Yes"),OFFSET('Sanitation Data'!$D$7,0,10*ROW('Sanitation Data'!G10)),IF(AND(ISNUMBER(OFFSET('Sanitation Data'!$D$7,0,10*ROW('Sanitation Data'!D10))),CQ16="No",ISNUMBER(OFFSET('Sanitation Data'!$D$7,0,10*ROW('Sanitation Data'!D10)))),CONCATENATE("[",ROUND(OFFSET('Sanitation Data'!$D$7,0,10*ROW('Sanitation Data'!D10)),0),"]"),IF(AND(ISNUMBER(OFFSET('Sanitation Data'!$D$7,0,10*ROW('Sanitation Data'!D10))),CQ16="",ISNUMBER(OFFSET('Sanitation Data'!$D$7,0,10*ROW('Sanitation Data'!D10)))),OFFSET('Sanitation Data'!$D$7,0,10*ROW('Sanitation Data'!D10)),NA())))</f>
        <v>#N/A</v>
      </c>
      <c r="AC16" s="253" t="e">
        <f ca="true">+IF(AND(ISNUMBER(OFFSET('Sanitation Data'!$D$11,0,10*ROW('Sanitation Data'!D10))),CR16="Yes"),OFFSET('Sanitation Data'!$D$11,0,10*ROW('Sanitation Data'!D10)),IF(AND(ISNUMBER(OFFSET('Sanitation Data'!$D$11,0,10*ROW('Sanitation Data'!D10))),CR16="No",ISNUMBER(OFFSET('Sanitation Data'!$D$11,0,10*ROW('Sanitation Data'!D10)))),CONCATENATE("[",ROUND(OFFSET('Sanitation Data'!$D$11,0,10*ROW('Sanitation Data'!D10)),0),"]"),IF(AND(ISNUMBER(OFFSET('Sanitation Data'!$D$11,0,10*ROW('Sanitation Data'!D10))),CR16="",ISNUMBER(OFFSET('Sanitation Data'!$D$11,0,10*ROW('Sanitation Data'!D10)))),OFFSET('Sanitation Data'!$D$11,0,10*ROW('Sanitation Data'!D10)),NA())))</f>
        <v>#N/A</v>
      </c>
      <c r="AD16" s="253" t="e">
        <f ca="true">+IF(AND(ISNUMBER(OFFSET('Sanitation Data'!$D$12,0,10*ROW('Sanitation Data'!D10))),CS16="Yes"),OFFSET('Sanitation Data'!$D$12,0,10*ROW('Sanitation Data'!D10)),IF(AND(ISNUMBER(OFFSET('Sanitation Data'!$D$12,0,10*ROW('Sanitation Data'!D10))),CS16="No",ISNUMBER(OFFSET('Sanitation Data'!$D$12,0,10*ROW('Sanitation Data'!D10)))),CONCATENATE("[",ROUND(OFFSET('Sanitation Data'!$D$12,0,10*ROW('Sanitation Data'!D10)),0),"]"),IF(AND(ISNUMBER(OFFSET('Sanitation Data'!$D$12,0,10*ROW('Sanitation Data'!D10))),CS16="",ISNUMBER(OFFSET('Sanitation Data'!$D$12,0,10*ROW('Sanitation Data'!D10)))),OFFSET('Sanitation Data'!$D$12,0,10*ROW('Sanitation Data'!D10)),NA())))</f>
        <v>#N/A</v>
      </c>
      <c r="AE16" s="253" t="e">
        <f ca="true">+IF(AND(ISNUMBER(OFFSET('Sanitation Data'!$D$13,0,10*ROW('Sanitation Data'!D10))),CT16="Yes"),OFFSET('Sanitation Data'!$D$13,0,10*ROW('Sanitation Data'!D10)),IF(AND(ISNUMBER(OFFSET('Sanitation Data'!$D$13,0,10*ROW('Sanitation Data'!D10))),CT16="No",ISNUMBER(OFFSET('Sanitation Data'!$D$13,0,10*ROW('Sanitation Data'!D10)))),CONCATENATE("[",ROUND(OFFSET('Sanitation Data'!$D$13,0,10*ROW('Sanitation Data'!D10)),0),"]"),IF(AND(ISNUMBER(OFFSET('Sanitation Data'!$D$13,0,10*ROW('Sanitation Data'!D10))),CT16="",ISNUMBER(OFFSET('Sanitation Data'!$D$13,0,10*ROW('Sanitation Data'!D10)))),OFFSET('Sanitation Data'!$D$13,0,10*ROW('Sanitation Data'!D10)),NA())))</f>
        <v>#N/A</v>
      </c>
      <c r="AF16" s="253" t="e">
        <f ca="true">+IF(AND(ISNUMBER(OFFSET('Sanitation Data'!$E$5,0,10*ROW('Sanitation Data'!E10))),CU16="Yes"),100-OFFSET('Sanitation Data'!$E$5,0,10*ROW('Sanitation Data'!E10)),IF(AND(ISNUMBER(OFFSET('Sanitation Data'!$E$5,0,10*ROW('Sanitation Data'!E10))),CU16="No",ISNUMBER(OFFSET('Sanitation Data'!$E$5,0,10*ROW('Sanitation Data'!E10)))),CONCATENATE("[",ROUND(100-OFFSET('Sanitation Data'!$E$5,0,10*ROW('Sanitation Data'!E10)),0),"]"),IF(AND(ISNUMBER(OFFSET('Sanitation Data'!$E$5,0,10*ROW('Sanitation Data'!E10))),CU16="",ISNUMBER(OFFSET('Sanitation Data'!$E$5,0,10*ROW('Sanitation Data'!E10)))),100-OFFSET('Sanitation Data'!$E$5,0,10*ROW('Sanitation Data'!E10)),NA())))</f>
        <v>#N/A</v>
      </c>
      <c r="AG16" s="253" t="e">
        <f ca="true">+IF(AND(ISNUMBER(OFFSET('Sanitation Data'!$E$7,0,10*ROW('Sanitation Data'!E10))),CV16="Yes"),OFFSET('Sanitation Data'!$E$7,0,10*ROW('Sanitation Data'!E10)),IF(AND(ISNUMBER(OFFSET('Sanitation Data'!$E$7,0,10*ROW('Sanitation Data'!E10))),CV16="No",ISNUMBER(OFFSET('Sanitation Data'!$E$7,0,10*ROW('Sanitation Data'!E10)))),CONCATENATE("[",ROUND(OFFSET('Sanitation Data'!$E$7,0,10*ROW('Sanitation Data'!E10)),0),"]"),IF(AND(ISNUMBER(OFFSET('Sanitation Data'!$E$7,0,10*ROW('Sanitation Data'!E10))),CV16="",ISNUMBER(OFFSET('Sanitation Data'!$E$7,0,10*ROW('Sanitation Data'!E10)))),OFFSET('Sanitation Data'!$E$7,0,10*ROW('Sanitation Data'!E10)),NA())))</f>
        <v>#N/A</v>
      </c>
      <c r="AH16" s="253" t="e">
        <f ca="true">+IF(AND(ISNUMBER(OFFSET('Sanitation Data'!$E$11,0,10*ROW('Sanitation Data'!E10))),CW16="Yes"),OFFSET('Sanitation Data'!$E$11,0,10*ROW('Sanitation Data'!E10)),IF(AND(ISNUMBER(OFFSET('Sanitation Data'!$E$11,0,10*ROW('Sanitation Data'!E10))),CW16="No",ISNUMBER(OFFSET('Sanitation Data'!$E$11,0,10*ROW('Sanitation Data'!E10)))),CONCATENATE("[",ROUND(OFFSET('Sanitation Data'!$E$11,0,10*ROW('Sanitation Data'!E10)),0),"]"),IF(AND(ISNUMBER(OFFSET('Sanitation Data'!$E$11,0,10*ROW('Sanitation Data'!E10))),CW16="",ISNUMBER(OFFSET('Sanitation Data'!$E$11,0,10*ROW('Sanitation Data'!E10)))),OFFSET('Sanitation Data'!$E$11,0,10*ROW('Sanitation Data'!E10)),NA())))</f>
        <v>#N/A</v>
      </c>
      <c r="AI16" s="253" t="e">
        <f ca="true">+IF(AND(ISNUMBER(OFFSET('Sanitation Data'!$E$12,0,10*ROW('Sanitation Data'!E10))),CX16="Yes"),OFFSET('Sanitation Data'!$E$12,0,10*ROW('Sanitation Data'!E10)),IF(AND(ISNUMBER(OFFSET('Sanitation Data'!$E$12,0,10*ROW('Sanitation Data'!E10))),CX16="No",ISNUMBER(OFFSET('Sanitation Data'!$E$12,0,10*ROW('Sanitation Data'!E10)))),CONCATENATE("[",ROUND(OFFSET('Sanitation Data'!$E$12,0,10*ROW('Sanitation Data'!E10)),0),"]"),IF(AND(ISNUMBER(OFFSET('Sanitation Data'!$E$12,0,10*ROW('Sanitation Data'!E10))),CX16="",ISNUMBER(OFFSET('Sanitation Data'!$E$12,0,10*ROW('Sanitation Data'!E10)))),OFFSET('Sanitation Data'!$E$12,0,10*ROW('Sanitation Data'!E10)),NA())))</f>
        <v>#N/A</v>
      </c>
      <c r="AJ16" s="253" t="e">
        <f ca="true">+IF(AND(ISNUMBER(OFFSET('Sanitation Data'!$E$13,0,10*ROW('Sanitation Data'!E10))),CY16="Yes"),OFFSET('Sanitation Data'!$E$13,0,10*ROW('Sanitation Data'!E10)),IF(AND(ISNUMBER(OFFSET('Sanitation Data'!$E$13,0,10*ROW('Sanitation Data'!E10))),CY16="No",ISNUMBER(OFFSET('Sanitation Data'!$E$13,0,10*ROW('Sanitation Data'!E10)))),CONCATENATE("[",ROUND(OFFSET('Sanitation Data'!$E$13,0,10*ROW('Sanitation Data'!E10)),0),"]"),IF(AND(ISNUMBER(OFFSET('Sanitation Data'!$E$13,0,10*ROW('Sanitation Data'!E10))),CY16="",ISNUMBER(OFFSET('Sanitation Data'!$E$13,0,10*ROW('Sanitation Data'!E10)))),OFFSET('Sanitation Data'!$E$13,0,10*ROW('Sanitation Data'!E10)),NA())))</f>
        <v>#N/A</v>
      </c>
      <c r="AK16" s="253" t="e">
        <f ca="true">+IF(AND(ISNUMBER(OFFSET('Sanitation Data'!$F$5,0,10*ROW('Sanitation Data'!F10))),CZ16="Yes"),100-OFFSET('Sanitation Data'!$F$5,0,10*ROW('Sanitation Data'!F10)),IF(AND(ISNUMBER(OFFSET('Sanitation Data'!$F$5,0,10*ROW('Sanitation Data'!F10))),CZ16="No",ISNUMBER(OFFSET('Sanitation Data'!$F$5,0,10*ROW('Sanitation Data'!F10)))),CONCATENATE("[",ROUND(100-OFFSET('Sanitation Data'!$F$5,0,10*ROW('Sanitation Data'!F10)),0),"]"),IF(AND(ISNUMBER(OFFSET('Sanitation Data'!$F$5,0,10*ROW('Sanitation Data'!F10))),CZ16="",ISNUMBER(OFFSET('Sanitation Data'!$F$5,0,10*ROW('Sanitation Data'!F10)))),100-OFFSET('Sanitation Data'!$F$5,0,10*ROW('Sanitation Data'!F10)),NA())))</f>
        <v>#N/A</v>
      </c>
      <c r="AL16" s="253" t="e">
        <f ca="true">+IF(AND(ISNUMBER(OFFSET('Sanitation Data'!$F$7,0,10*ROW('Sanitation Data'!F10))),DA16="Yes"),OFFSET('Sanitation Data'!$F$7,0,10*ROW('Sanitation Data'!F10)),IF(AND(ISNUMBER(OFFSET('Sanitation Data'!$F$7,0,10*ROW('Sanitation Data'!F10))),DA16="No",ISNUMBER(OFFSET('Sanitation Data'!$F$7,0,10*ROW('Sanitation Data'!F10)))),CONCATENATE("[",ROUND(OFFSET('Sanitation Data'!$F$7,0,10*ROW('Sanitation Data'!F10)),0),"]"),IF(AND(ISNUMBER(OFFSET('Sanitation Data'!$F$7,0,10*ROW('Sanitation Data'!F10))),DA16="",ISNUMBER(OFFSET('Sanitation Data'!$F$7,0,10*ROW('Sanitation Data'!F10)))),OFFSET('Sanitation Data'!$F$7,0,10*ROW('Sanitation Data'!F10)),NA())))</f>
        <v>#N/A</v>
      </c>
      <c r="AM16" s="253" t="e">
        <f ca="true">+IF(AND(ISNUMBER(OFFSET('Sanitation Data'!$F$11,0,10*ROW('Sanitation Data'!F10))),DB16="Yes"),OFFSET('Sanitation Data'!$F$11,0,10*ROW('Sanitation Data'!F10)),IF(AND(ISNUMBER(OFFSET('Sanitation Data'!$F$11,0,10*ROW('Sanitation Data'!F10))),DB16="No",ISNUMBER(OFFSET('Sanitation Data'!$F$11,0,10*ROW('Sanitation Data'!F10)))),CONCATENATE("[",ROUND(OFFSET('Sanitation Data'!$F$11,0,10*ROW('Sanitation Data'!F10)),0),"]"),IF(AND(ISNUMBER(OFFSET('Sanitation Data'!$F$11,0,10*ROW('Sanitation Data'!F10))),DB16="",ISNUMBER(OFFSET('Sanitation Data'!$F$11,0,10*ROW('Sanitation Data'!F10)))),OFFSET('Sanitation Data'!$F$11,0,10*ROW('Sanitation Data'!F10)),NA())))</f>
        <v>#N/A</v>
      </c>
      <c r="AN16" s="253" t="e">
        <f ca="true">+IF(AND(ISNUMBER(OFFSET('Sanitation Data'!$F$12,0,10*ROW('Sanitation Data'!F10))),DC16="Yes"),OFFSET('Sanitation Data'!$F$12,0,10*ROW('Sanitation Data'!F10)),IF(AND(ISNUMBER(OFFSET('Sanitation Data'!$F$12,0,10*ROW('Sanitation Data'!F10))),DC16="No",ISNUMBER(OFFSET('Sanitation Data'!$F$12,0,10*ROW('Sanitation Data'!F10)))),CONCATENATE("[",ROUND(OFFSET('Sanitation Data'!$F$12,0,10*ROW('Sanitation Data'!F10)),0),"]"),IF(AND(ISNUMBER(OFFSET('Sanitation Data'!$F$12,0,10*ROW('Sanitation Data'!F10))),DC16="",ISNUMBER(OFFSET('Sanitation Data'!$F$12,0,10*ROW('Sanitation Data'!F10)))),OFFSET('Sanitation Data'!$F$12,0,10*ROW('Sanitation Data'!F10)),NA())))</f>
        <v>#N/A</v>
      </c>
      <c r="AO16" s="253" t="e">
        <f ca="true">+IF(AND(ISNUMBER(OFFSET('Sanitation Data'!$F$13,0,10*ROW('Sanitation Data'!F10))),DD16="Yes"),OFFSET('Sanitation Data'!$F$13,0,10*ROW('Sanitation Data'!F10)),IF(AND(ISNUMBER(OFFSET('Sanitation Data'!$F$13,0,10*ROW('Sanitation Data'!F10))),DD16="No",ISNUMBER(OFFSET('Sanitation Data'!$F$13,0,10*ROW('Sanitation Data'!F10)))),CONCATENATE("[",ROUND(OFFSET('Sanitation Data'!$F$13,0,10*ROW('Sanitation Data'!F10)),0),"]"),IF(AND(ISNUMBER(OFFSET('Sanitation Data'!$F$13,0,10*ROW('Sanitation Data'!F10))),DD16="",ISNUMBER(OFFSET('Sanitation Data'!$F$13,0,10*ROW('Sanitation Data'!F10)))),OFFSET('Sanitation Data'!$F$13,0,10*ROW('Sanitation Data'!F10)),NA())))</f>
        <v>#N/A</v>
      </c>
      <c r="AP16" s="253" t="e">
        <f ca="true">+IF(AND(ISNUMBER(OFFSET('Sanitation Data'!$G$5,0,10*ROW('Sanitation Data'!G10))),DE16="Yes"),100-OFFSET('Sanitation Data'!$G$5,0,10*ROW('Sanitation Data'!G10)),IF(AND(ISNUMBER(OFFSET('Sanitation Data'!$G$5,0,10*ROW('Sanitation Data'!G10))),DE16="No",ISNUMBER(OFFSET('Sanitation Data'!$G$5,0,10*ROW('Sanitation Data'!G10)))),CONCATENATE("[",ROUND(100-OFFSET('Sanitation Data'!$G$5,0,10*ROW('Sanitation Data'!G10)),0),"]"),IF(AND(ISNUMBER(OFFSET('Sanitation Data'!$G$5,0,10*ROW('Sanitation Data'!G10))),DE16="",ISNUMBER(OFFSET('Sanitation Data'!$G$5,0,10*ROW('Sanitation Data'!G10)))),100-OFFSET('Sanitation Data'!$G$5,0,10*ROW('Sanitation Data'!G10)),NA())))</f>
        <v>#N/A</v>
      </c>
      <c r="AQ16" s="253" t="e">
        <f ca="true">+IF(AND(ISNUMBER(OFFSET('Sanitation Data'!$G$7,0,10*ROW('Sanitation Data'!G10))),DF16="Yes"),OFFSET('Sanitation Data'!$G$7,0,10*ROW('Sanitation Data'!G10)),IF(AND(ISNUMBER(OFFSET('Sanitation Data'!$G$7,0,10*ROW('Sanitation Data'!G10))),DF16="No",ISNUMBER(OFFSET('Sanitation Data'!$G$7,0,10*ROW('Sanitation Data'!G10)))),CONCATENATE("[",ROUND(OFFSET('Sanitation Data'!$G$7,0,10*ROW('Sanitation Data'!G10)),0),"]"),IF(AND(ISNUMBER(OFFSET('Sanitation Data'!$G$7,0,10*ROW('Sanitation Data'!G10))),DF16="",ISNUMBER(OFFSET('Sanitation Data'!$G$7,0,10*ROW('Sanitation Data'!G10)))),OFFSET('Sanitation Data'!$G$7,0,10*ROW('Sanitation Data'!G10)),NA())))</f>
        <v>#N/A</v>
      </c>
      <c r="AR16" s="253" t="e">
        <f ca="true">+IF(AND(ISNUMBER(OFFSET('Sanitation Data'!$G$11,0,10*ROW('Sanitation Data'!G10))),DG16="Yes"),OFFSET('Sanitation Data'!$G$11,0,10*ROW('Sanitation Data'!G10)),IF(AND(ISNUMBER(OFFSET('Sanitation Data'!$G$11,0,10*ROW('Sanitation Data'!G10))),DG16="No",ISNUMBER(OFFSET('Sanitation Data'!$G$11,0,10*ROW('Sanitation Data'!G10)))),CONCATENATE("[",ROUND(OFFSET('Sanitation Data'!$G$11,0,10*ROW('Sanitation Data'!G10)),0),"]"),IF(AND(ISNUMBER(OFFSET('Sanitation Data'!$G$11,0,10*ROW('Sanitation Data'!G10))),DG16="",ISNUMBER(OFFSET('Sanitation Data'!$G$11,0,10*ROW('Sanitation Data'!G10)))),OFFSET('Sanitation Data'!$G$11,0,10*ROW('Sanitation Data'!G10)),NA())))</f>
        <v>#N/A</v>
      </c>
      <c r="AS16" s="253" t="e">
        <f ca="true">+IF(AND(ISNUMBER(OFFSET('Sanitation Data'!$G$12,0,10*ROW('Sanitation Data'!G10))),DH16="Yes"),OFFSET('Sanitation Data'!$G$12,0,10*ROW('Sanitation Data'!G10)),IF(AND(ISNUMBER(OFFSET('Sanitation Data'!$G$12,0,10*ROW('Sanitation Data'!G10))),DH16="No",ISNUMBER(OFFSET('Sanitation Data'!$G$12,0,10*ROW('Sanitation Data'!G10)))),CONCATENATE("[",ROUND(OFFSET('Sanitation Data'!$G$12,0,10*ROW('Sanitation Data'!G10)),0),"]"),IF(AND(ISNUMBER(OFFSET('Sanitation Data'!$G$12,0,10*ROW('Sanitation Data'!G10))),DH16="",ISNUMBER(OFFSET('Sanitation Data'!$G$12,0,10*ROW('Sanitation Data'!G10)))),OFFSET('Sanitation Data'!$G$12,0,10*ROW('Sanitation Data'!G10)),NA())))</f>
        <v>#N/A</v>
      </c>
      <c r="AT16" s="253" t="e">
        <f ca="true">+IF(AND(ISNUMBER(OFFSET('Sanitation Data'!$G$13,0,10*ROW('Sanitation Data'!G10))),DI16="Yes"),OFFSET('Sanitation Data'!$G$13,0,10*ROW('Sanitation Data'!G10)),IF(AND(ISNUMBER(OFFSET('Sanitation Data'!$G$13,0,10*ROW('Sanitation Data'!G10))),DI16="No",ISNUMBER(OFFSET('Sanitation Data'!$G$13,0,10*ROW('Sanitation Data'!G10)))),CONCATENATE("[",ROUND(OFFSET('Sanitation Data'!$G$13,0,10*ROW('Sanitation Data'!G10)),0),"]"),IF(AND(ISNUMBER(OFFSET('Sanitation Data'!$G$13,0,10*ROW('Sanitation Data'!G10))),DI16="",ISNUMBER(OFFSET('Sanitation Data'!$G$13,0,10*ROW('Sanitation Data'!G10)))),OFFSET('Sanitation Data'!$G$13,0,10*ROW('Sanitation Data'!G10)),NA())))</f>
        <v>#N/A</v>
      </c>
      <c r="AU16" s="253" t="e">
        <f ca="true">+IF(AND(ISNUMBER(OFFSET('Sanitation Data'!$H$5,0,10*ROW('Sanitation Data'!H10))),DJ16="Yes"),100-OFFSET('Sanitation Data'!$H$5,0,10*ROW('Sanitation Data'!H10)),IF(AND(ISNUMBER(OFFSET('Sanitation Data'!$H$5,0,10*ROW('Sanitation Data'!H10))),DJ16="No",ISNUMBER(OFFSET('Sanitation Data'!$H$5,0,10*ROW('Sanitation Data'!H10)))),CONCATENATE("[",ROUND(100-OFFSET('Sanitation Data'!$H$5,0,10*ROW('Sanitation Data'!H10)),0),"]"),IF(AND(ISNUMBER(OFFSET('Sanitation Data'!$H$5,0,10*ROW('Sanitation Data'!H10))),DJ16="",ISNUMBER(OFFSET('Sanitation Data'!$H$5,0,10*ROW('Sanitation Data'!H10)))),100-OFFSET('Sanitation Data'!$H$5,0,10*ROW('Sanitation Data'!H10)),NA())))</f>
        <v>#N/A</v>
      </c>
      <c r="AV16" s="253" t="e">
        <f ca="true">+IF(AND(ISNUMBER(OFFSET('Sanitation Data'!$H$7,0,10*ROW('Sanitation Data'!H10))),DK16="Yes"),OFFSET('Sanitation Data'!$H$7,0,10*ROW('Sanitation Data'!H10)),IF(AND(ISNUMBER(OFFSET('Sanitation Data'!$H$7,0,10*ROW('Sanitation Data'!H10))),DK16="No",ISNUMBER(OFFSET('Sanitation Data'!$H$7,0,10*ROW('Sanitation Data'!H10)))),CONCATENATE("[",ROUND(OFFSET('Sanitation Data'!$H$7,0,10*ROW('Sanitation Data'!H10)),0),"]"),IF(AND(ISNUMBER(OFFSET('Sanitation Data'!$H$7,0,10*ROW('Sanitation Data'!H10))),DK16="",ISNUMBER(OFFSET('Sanitation Data'!$H$7,0,10*ROW('Sanitation Data'!H10)))),OFFSET('Sanitation Data'!$H$7,0,10*ROW('Sanitation Data'!H10)),NA())))</f>
        <v>#N/A</v>
      </c>
      <c r="AW16" s="253" t="e">
        <f ca="true">+IF(AND(ISNUMBER(OFFSET('Sanitation Data'!$H$11,0,10*ROW('Sanitation Data'!H10))),DL16="Yes"),OFFSET('Sanitation Data'!$H$11,0,10*ROW('Sanitation Data'!H10)),IF(AND(ISNUMBER(OFFSET('Sanitation Data'!$H$11,0,10*ROW('Sanitation Data'!H10))),DL16="No",ISNUMBER(OFFSET('Sanitation Data'!$H$11,0,10*ROW('Sanitation Data'!H10)))),CONCATENATE("[",ROUND(OFFSET('Sanitation Data'!$H$11,0,10*ROW('Sanitation Data'!H10)),0),"]"),IF(AND(ISNUMBER(OFFSET('Sanitation Data'!$H$11,0,10*ROW('Sanitation Data'!H10))),DL16="",ISNUMBER(OFFSET('Sanitation Data'!$H$11,0,10*ROW('Sanitation Data'!H10)))),OFFSET('Sanitation Data'!$H$11,0,10*ROW('Sanitation Data'!H10)),NA())))</f>
        <v>#N/A</v>
      </c>
      <c r="AX16" s="253" t="e">
        <f ca="true">+IF(AND(ISNUMBER(OFFSET('Sanitation Data'!$H$12,0,10*ROW('Sanitation Data'!H10))),DM16="Yes"),OFFSET('Sanitation Data'!$H$12,0,10*ROW('Sanitation Data'!H10)),IF(AND(ISNUMBER(OFFSET('Sanitation Data'!$H$12,0,10*ROW('Sanitation Data'!H10))),DM16="No",ISNUMBER(OFFSET('Sanitation Data'!$H$12,0,10*ROW('Sanitation Data'!H10)))),CONCATENATE("[",ROUND(OFFSET('Sanitation Data'!$H$12,0,10*ROW('Sanitation Data'!H10)),0),"]"),IF(AND(ISNUMBER(OFFSET('Sanitation Data'!$H$12,0,10*ROW('Sanitation Data'!H10))),DM16="",ISNUMBER(OFFSET('Sanitation Data'!$H$12,0,10*ROW('Sanitation Data'!H10)))),OFFSET('Sanitation Data'!$H$12,0,10*ROW('Sanitation Data'!H10)),NA())))</f>
        <v>#N/A</v>
      </c>
      <c r="AY16" s="253" t="e">
        <f ca="true">+IF(AND(ISNUMBER(OFFSET('Sanitation Data'!$H$13,0,10*ROW('Sanitation Data'!H10))),DN16="Yes"),OFFSET('Sanitation Data'!$H$13,0,10*ROW('Sanitation Data'!H10)),IF(AND(ISNUMBER(OFFSET('Sanitation Data'!$H$13,0,10*ROW('Sanitation Data'!H10))),DN16="No",ISNUMBER(OFFSET('Sanitation Data'!$H$13,0,10*ROW('Sanitation Data'!H10)))),CONCATENATE("[",ROUND(OFFSET('Sanitation Data'!$H$13,0,10*ROW('Sanitation Data'!H10)),0),"]"),IF(AND(ISNUMBER(OFFSET('Sanitation Data'!$H$13,0,10*ROW('Sanitation Data'!H10))),DN16="",ISNUMBER(OFFSET('Sanitation Data'!$H$13,0,10*ROW('Sanitation Data'!H10)))),OFFSET('Sanitation Data'!$H$13,0,10*ROW('Sanitation Data'!H10)),NA())))</f>
        <v>#N/A</v>
      </c>
      <c r="AZ16" s="254">
        <f ca="true">+IF(AND(ISNUMBER(OFFSET('Hygiene Data'!$C$6,0,10*ROW('Hygiene Data'!C10))),DO16="Yes"),OFFSET('Hygiene Data'!$C$6,0,10*ROW('Hygiene Data'!C10)),IF(AND(ISNUMBER(OFFSET('Hygiene Data'!$C$6,0,10*ROW('Hygiene Data'!C10))),DO16="No",ISNUMBER(OFFSET('Hygiene Data'!$C$6,0,10*ROW('Hygiene Data'!C10)))),CONCATENATE("[",ROUND(OFFSET('Hygiene Data'!$C$6,0,10*ROW('Hygiene Data'!C10)),0),"]"),IF(AND(ISNUMBER(OFFSET('Hygiene Data'!$C$6,0,10*ROW('Hygiene Data'!C10))),DO16="",ISNUMBER(OFFSET('Hygiene Data'!$C$6,0,10*ROW('Hygiene Data'!C10)))),OFFSET('Hygiene Data'!$C$6,0,10*ROW('Hygiene Data'!C10)),NA())))</f>
        <v>85.23</v>
      </c>
      <c r="BA16" s="254" t="e">
        <f ca="true">+IF(AND(ISNUMBER(OFFSET('Hygiene Data'!$C$8,0,10*ROW('Hygiene Data'!C10))),DP16="Yes"),OFFSET('Hygiene Data'!$C$8,0,10*ROW('Hygiene Data'!C10)),IF(AND(ISNUMBER(OFFSET('Hygiene Data'!$C$8,0,10*ROW('Hygiene Data'!C10))),DP16="No",ISNUMBER(OFFSET('Hygiene Data'!$C$8,0,10*ROW('Hygiene Data'!C10)))),CONCATENATE("[",ROUND(OFFSET('Hygiene Data'!$C$8,0,10*ROW('Hygiene Data'!C10)),0),"]"),IF(AND(ISNUMBER(OFFSET('Hygiene Data'!$C$8,0,10*ROW('Hygiene Data'!C10))),DP16="",ISNUMBER(OFFSET('Hygiene Data'!$C$8,0,10*ROW('Hygiene Data'!C10)))),OFFSET('Hygiene Data'!$C$8,0,10*ROW('Hygiene Data'!C10)),NA())))</f>
        <v>#N/A</v>
      </c>
      <c r="BB16" s="254" t="e">
        <f ca="true">+IF(AND(ISNUMBER(OFFSET('Hygiene Data'!$C$10,0,10*ROW('Hygiene Data'!C10))),DQ16="Yes"),OFFSET('Hygiene Data'!$C$10,0,10*ROW('Hygiene Data'!C10)),IF(AND(ISNUMBER(OFFSET('Hygiene Data'!$C$10,0,10*ROW('Hygiene Data'!C10))),DQ16="No",ISNUMBER(OFFSET('Hygiene Data'!$C$10,0,10*ROW('Hygiene Data'!C10)))),CONCATENATE("[",ROUND(OFFSET('Hygiene Data'!$C$10,0,10*ROW('Hygiene Data'!C10)),0),"]"),IF(AND(ISNUMBER(OFFSET('Hygiene Data'!$C$10,0,10*ROW('Hygiene Data'!C10))),DQ16="",ISNUMBER(OFFSET('Hygiene Data'!$C$10,0,10*ROW('Hygiene Data'!C10)))),OFFSET('Hygiene Data'!$C$10,0,10*ROW('Hygiene Data'!C10)),NA())))</f>
        <v>#N/A</v>
      </c>
      <c r="BC16" s="254" t="e">
        <f ca="true">+IF(AND(ISNUMBER(OFFSET('Hygiene Data'!$D$6,0,10*ROW('Hygiene Data'!D10))),DR16="Yes"),OFFSET('Hygiene Data'!$D$6,0,10*ROW('Hygiene Data'!D10)),IF(AND(ISNUMBER(OFFSET('Hygiene Data'!$D$6,0,10*ROW('Hygiene Data'!D10))),DR16="No",ISNUMBER(OFFSET('Hygiene Data'!$D$6,0,10*ROW('Hygiene Data'!D10)))),CONCATENATE("[",ROUND(OFFSET('Hygiene Data'!$D$6,0,10*ROW('Hygiene Data'!D10)),0),"]"),IF(AND(ISNUMBER(OFFSET('Hygiene Data'!$D$6,0,10*ROW('Hygiene Data'!D10))),DR16="",ISNUMBER(OFFSET('Hygiene Data'!$D$6,0,10*ROW('Hygiene Data'!D10)))),OFFSET('Hygiene Data'!$D$6,0,10*ROW('Hygiene Data'!D10)),NA())))</f>
        <v>#N/A</v>
      </c>
      <c r="BD16" s="254" t="e">
        <f ca="true">+IF(AND(ISNUMBER(OFFSET('Hygiene Data'!$D$8,0,10*ROW('Hygiene Data'!D10))),DS16="Yes"),OFFSET('Hygiene Data'!$D$8,0,10*ROW('Hygiene Data'!D10)),IF(AND(ISNUMBER(OFFSET('Hygiene Data'!$D$8,0,10*ROW('Hygiene Data'!D10))),DS16="No",ISNUMBER(OFFSET('Hygiene Data'!$D$8,0,10*ROW('Hygiene Data'!D10)))),CONCATENATE("[",ROUND(OFFSET('Hygiene Data'!$D$8,0,10*ROW('Hygiene Data'!D10)),0),"]"),IF(AND(ISNUMBER(OFFSET('Hygiene Data'!$D$8,0,10*ROW('Hygiene Data'!D10))),DS16="",ISNUMBER(OFFSET('Hygiene Data'!$D$8,0,10*ROW('Hygiene Data'!D10)))),OFFSET('Hygiene Data'!$D$8,0,10*ROW('Hygiene Data'!D10)),NA())))</f>
        <v>#N/A</v>
      </c>
      <c r="BE16" s="254" t="e">
        <f ca="true">+IF(AND(ISNUMBER(OFFSET('Hygiene Data'!$D$10,0,10*ROW('Hygiene Data'!D10))),DT16="Yes"),OFFSET('Hygiene Data'!$D$10,0,10*ROW('Hygiene Data'!D10)),IF(AND(ISNUMBER(OFFSET('Hygiene Data'!$D$10,0,10*ROW('Hygiene Data'!D10))),DT16="No",ISNUMBER(OFFSET('Hygiene Data'!$D$10,0,10*ROW('Hygiene Data'!D10)))),CONCATENATE("[",ROUND(OFFSET('Hygiene Data'!$D$10,0,10*ROW('Hygiene Data'!D10)),0),"]"),IF(AND(ISNUMBER(OFFSET('Hygiene Data'!$D$10,0,10*ROW('Hygiene Data'!D10))),DT16="",ISNUMBER(OFFSET('Hygiene Data'!$D$10,0,10*ROW('Hygiene Data'!D10)))),OFFSET('Hygiene Data'!$D$10,0,10*ROW('Hygiene Data'!D10)),NA())))</f>
        <v>#N/A</v>
      </c>
      <c r="BF16" s="254" t="e">
        <f ca="true">+IF(AND(ISNUMBER(OFFSET('Hygiene Data'!$E$6,0,10*ROW('Hygiene Data'!E10))),DU16="Yes"),OFFSET('Hygiene Data'!$E$6,0,10*ROW('Hygiene Data'!E10)),IF(AND(ISNUMBER(OFFSET('Hygiene Data'!$E$6,0,10*ROW('Hygiene Data'!E10))),DU16="No",ISNUMBER(OFFSET('Hygiene Data'!$E$6,0,10*ROW('Hygiene Data'!E10)))),CONCATENATE("[",ROUND(OFFSET('Hygiene Data'!$E$6,0,10*ROW('Hygiene Data'!E10)),0),"]"),IF(AND(ISNUMBER(OFFSET('Hygiene Data'!$E$6,0,10*ROW('Hygiene Data'!E10))),DU16="",ISNUMBER(OFFSET('Hygiene Data'!$E$6,0,10*ROW('Hygiene Data'!E10)))),OFFSET('Hygiene Data'!$E$6,0,10*ROW('Hygiene Data'!E10)),NA())))</f>
        <v>#N/A</v>
      </c>
      <c r="BG16" s="254" t="e">
        <f ca="true">+IF(AND(ISNUMBER(OFFSET('Hygiene Data'!$E$8,0,10*ROW('Hygiene Data'!E10))),DV16="Yes"),OFFSET('Hygiene Data'!$E$8,0,10*ROW('Hygiene Data'!E10)),IF(AND(ISNUMBER(OFFSET('Hygiene Data'!$E$8,0,10*ROW('Hygiene Data'!E10))),DV16="No",ISNUMBER(OFFSET('Hygiene Data'!$E$8,0,10*ROW('Hygiene Data'!E10)))),CONCATENATE("[",ROUND(OFFSET('Hygiene Data'!$E$8,0,10*ROW('Hygiene Data'!E10)),0),"]"),IF(AND(ISNUMBER(OFFSET('Hygiene Data'!$E$8,0,10*ROW('Hygiene Data'!E10))),DV16="",ISNUMBER(OFFSET('Hygiene Data'!$E$8,0,10*ROW('Hygiene Data'!E10)))),OFFSET('Hygiene Data'!$E$8,0,10*ROW('Hygiene Data'!E10)),NA())))</f>
        <v>#N/A</v>
      </c>
      <c r="BH16" s="254" t="e">
        <f ca="true">+IF(AND(ISNUMBER(OFFSET('Hygiene Data'!$E$10,0,10*ROW('Hygiene Data'!E10))),DW16="Yes"),OFFSET('Hygiene Data'!$E$10,0,10*ROW('Hygiene Data'!E10)),IF(AND(ISNUMBER(OFFSET('Hygiene Data'!$E$10,0,10*ROW('Hygiene Data'!E10))),DW16="No",ISNUMBER(OFFSET('Hygiene Data'!$E$10,0,10*ROW('Hygiene Data'!E10)))),CONCATENATE("[",ROUND(OFFSET('Hygiene Data'!$E$10,0,10*ROW('Hygiene Data'!E10)),0),"]"),IF(AND(ISNUMBER(OFFSET('Hygiene Data'!$E$10,0,10*ROW('Hygiene Data'!E10))),DW16="",ISNUMBER(OFFSET('Hygiene Data'!$E$10,0,10*ROW('Hygiene Data'!E10)))),OFFSET('Hygiene Data'!$E$10,0,10*ROW('Hygiene Data'!E10)),NA())))</f>
        <v>#N/A</v>
      </c>
      <c r="BI16" s="254" t="e">
        <f ca="true">+IF(AND(ISNUMBER(OFFSET('Hygiene Data'!$F$6,0,10*ROW('Hygiene Data'!F10))),DX16="Yes"),OFFSET('Hygiene Data'!$F$6,0,10*ROW('Hygiene Data'!F10)),IF(AND(ISNUMBER(OFFSET('Hygiene Data'!$F$6,0,10*ROW('Hygiene Data'!F10))),DX16="No",ISNUMBER(OFFSET('Hygiene Data'!$F$6,0,10*ROW('Hygiene Data'!F10)))),CONCATENATE("[",ROUND(OFFSET('Hygiene Data'!$F$6,0,10*ROW('Hygiene Data'!F10)),0),"]"),IF(AND(ISNUMBER(OFFSET('Hygiene Data'!$F$6,0,10*ROW('Hygiene Data'!F10))),DX16="",ISNUMBER(OFFSET('Hygiene Data'!$F$6,0,10*ROW('Hygiene Data'!F10)))),OFFSET('Hygiene Data'!$F$6,0,10*ROW('Hygiene Data'!F10)),NA())))</f>
        <v>#N/A</v>
      </c>
      <c r="BJ16" s="254" t="e">
        <f ca="true">+IF(AND(ISNUMBER(OFFSET('Hygiene Data'!$F$8,0,10*ROW('Hygiene Data'!F10))),DY16="Yes"),OFFSET('Hygiene Data'!$F$8,0,10*ROW('Hygiene Data'!F10)),IF(AND(ISNUMBER(OFFSET('Hygiene Data'!$F$8,0,10*ROW('Hygiene Data'!F10))),DY16="No",ISNUMBER(OFFSET('Hygiene Data'!$F$8,0,10*ROW('Hygiene Data'!F10)))),CONCATENATE("[",ROUND(OFFSET('Hygiene Data'!$F$8,0,10*ROW('Hygiene Data'!F10)),0),"]"),IF(AND(ISNUMBER(OFFSET('Hygiene Data'!$F$8,0,10*ROW('Hygiene Data'!F10))),DY16="",ISNUMBER(OFFSET('Hygiene Data'!$F$8,0,10*ROW('Hygiene Data'!F10)))),OFFSET('Hygiene Data'!$F$8,0,10*ROW('Hygiene Data'!F10)),NA())))</f>
        <v>#N/A</v>
      </c>
      <c r="BK16" s="254" t="e">
        <f ca="true">+IF(AND(ISNUMBER(OFFSET('Hygiene Data'!$F$10,0,10*ROW('Hygiene Data'!F10))),DZ16="Yes"),OFFSET('Hygiene Data'!$F$10,0,10*ROW('Hygiene Data'!F10)),IF(AND(ISNUMBER(OFFSET('Hygiene Data'!$F$10,0,10*ROW('Hygiene Data'!F10))),DZ16="No",ISNUMBER(OFFSET('Hygiene Data'!$F$10,0,10*ROW('Hygiene Data'!F10)))),CONCATENATE("[",ROUND(OFFSET('Hygiene Data'!$F$10,0,10*ROW('Hygiene Data'!F10)),0),"]"),IF(AND(ISNUMBER(OFFSET('Hygiene Data'!$F$10,0,10*ROW('Hygiene Data'!F10))),DZ16="",ISNUMBER(OFFSET('Hygiene Data'!$F$10,0,10*ROW('Hygiene Data'!F10)))),OFFSET('Hygiene Data'!$F$10,0,10*ROW('Hygiene Data'!F10)),NA())))</f>
        <v>#N/A</v>
      </c>
      <c r="BL16" s="254">
        <f ca="true">+IF(AND(ISNUMBER(OFFSET('Hygiene Data'!$G$6,0,10*ROW('Hygiene Data'!G10))),EA16="Yes"),OFFSET('Hygiene Data'!$G$6,0,10*ROW('Hygiene Data'!G10)),IF(AND(ISNUMBER(OFFSET('Hygiene Data'!$G$6,0,10*ROW('Hygiene Data'!G10))),EA16="No",ISNUMBER(OFFSET('Hygiene Data'!$G$6,0,10*ROW('Hygiene Data'!G10)))),CONCATENATE("[",ROUND(OFFSET('Hygiene Data'!$G$6,0,10*ROW('Hygiene Data'!G10)),0),"]"),IF(AND(ISNUMBER(OFFSET('Hygiene Data'!$G$6,0,10*ROW('Hygiene Data'!G10))),EA16="",ISNUMBER(OFFSET('Hygiene Data'!$G$6,0,10*ROW('Hygiene Data'!G10)))),OFFSET('Hygiene Data'!$G$6,0,10*ROW('Hygiene Data'!G10)),NA())))</f>
        <v>84.59</v>
      </c>
      <c r="BM16" s="254" t="e">
        <f ca="true">+IF(AND(ISNUMBER(OFFSET('Hygiene Data'!$G$8,0,10*ROW('Hygiene Data'!G10))),EB16="Yes"),OFFSET('Hygiene Data'!$G$8,0,10*ROW('Hygiene Data'!G10)),IF(AND(ISNUMBER(OFFSET('Hygiene Data'!$G$8,0,10*ROW('Hygiene Data'!G10))),EB16="No",ISNUMBER(OFFSET('Hygiene Data'!$G$8,0,10*ROW('Hygiene Data'!G10)))),CONCATENATE("[",ROUND(OFFSET('Hygiene Data'!$G$8,0,10*ROW('Hygiene Data'!G10)),0),"]"),IF(AND(ISNUMBER(OFFSET('Hygiene Data'!$G$8,0,10*ROW('Hygiene Data'!G10))),EB16="",ISNUMBER(OFFSET('Hygiene Data'!$G$8,0,10*ROW('Hygiene Data'!G10)))),OFFSET('Hygiene Data'!$G$8,0,10*ROW('Hygiene Data'!G10)),NA())))</f>
        <v>#N/A</v>
      </c>
      <c r="BN16" s="254" t="e">
        <f ca="true">+IF(AND(ISNUMBER(OFFSET('Hygiene Data'!$G$10,0,10*ROW('Hygiene Data'!G10))),EC16="Yes"),OFFSET('Hygiene Data'!$G$10,0,10*ROW('Hygiene Data'!G10)),IF(AND(ISNUMBER(OFFSET('Hygiene Data'!$G$10,0,10*ROW('Hygiene Data'!G10))),EC16="No",ISNUMBER(OFFSET('Hygiene Data'!$G$10,0,10*ROW('Hygiene Data'!G10)))),CONCATENATE("[",ROUND(OFFSET('Hygiene Data'!$G$10,0,10*ROW('Hygiene Data'!G10)),0),"]"),IF(AND(ISNUMBER(OFFSET('Hygiene Data'!$G$10,0,10*ROW('Hygiene Data'!G10))),EC16="",ISNUMBER(OFFSET('Hygiene Data'!$G$10,0,10*ROW('Hygiene Data'!G10)))),OFFSET('Hygiene Data'!$G$10,0,10*ROW('Hygiene Data'!G10)),NA())))</f>
        <v>#N/A</v>
      </c>
      <c r="BO16" s="254">
        <f ca="true">+IF(AND(ISNUMBER(OFFSET('Hygiene Data'!$H$6,0,10*ROW('Hygiene Data'!H10))),ED16="Yes"),OFFSET('Hygiene Data'!$H$6,0,10*ROW('Hygiene Data'!H10)),IF(AND(ISNUMBER(OFFSET('Hygiene Data'!$H$6,0,10*ROW('Hygiene Data'!H10))),ED16="No",ISNUMBER(OFFSET('Hygiene Data'!$H$6,0,10*ROW('Hygiene Data'!H10)))),CONCATENATE("[",ROUND(OFFSET('Hygiene Data'!$H$6,0,10*ROW('Hygiene Data'!H10)),0),"]"),IF(AND(ISNUMBER(OFFSET('Hygiene Data'!$H$6,0,10*ROW('Hygiene Data'!H10))),ED16="",ISNUMBER(OFFSET('Hygiene Data'!$H$6,0,10*ROW('Hygiene Data'!H10)))),OFFSET('Hygiene Data'!$H$6,0,10*ROW('Hygiene Data'!H10)),NA())))</f>
        <v>86.02</v>
      </c>
      <c r="BP16" s="254" t="e">
        <f ca="true">+IF(AND(ISNUMBER(OFFSET('Hygiene Data'!$H$8,0,10*ROW('Hygiene Data'!H10))),EE16="Yes"),OFFSET('Hygiene Data'!$H$8,0,10*ROW('Hygiene Data'!H10)),IF(AND(ISNUMBER(OFFSET('Hygiene Data'!$H$8,0,10*ROW('Hygiene Data'!H10))),EE16="No",ISNUMBER(OFFSET('Hygiene Data'!$H$8,0,10*ROW('Hygiene Data'!H10)))),CONCATENATE("[",ROUND(OFFSET('Hygiene Data'!$H$8,0,10*ROW('Hygiene Data'!H10)),0),"]"),IF(AND(ISNUMBER(OFFSET('Hygiene Data'!$H$8,0,10*ROW('Hygiene Data'!H10))),EE16="",ISNUMBER(OFFSET('Hygiene Data'!$H$8,0,10*ROW('Hygiene Data'!H10)))),OFFSET('Hygiene Data'!$H$8,0,10*ROW('Hygiene Data'!H10)),NA())))</f>
        <v>#N/A</v>
      </c>
      <c r="BQ16" s="254" t="e">
        <f ca="true">+IF(AND(ISNUMBER(OFFSET('Hygiene Data'!$H$10,0,10*ROW('Hygiene Data'!H10))),EF16="Yes"),OFFSET('Hygiene Data'!$H$10,0,10*ROW('Hygiene Data'!H10)),IF(AND(ISNUMBER(OFFSET('Hygiene Data'!$H$10,0,10*ROW('Hygiene Data'!H10))),EF16="No",ISNUMBER(OFFSET('Hygiene Data'!$H$10,0,10*ROW('Hygiene Data'!H10)))),CONCATENATE("[",ROUND(OFFSET('Hygiene Data'!$H$10,0,10*ROW('Hygiene Data'!H10)),0),"]"),IF(AND(ISNUMBER(OFFSET('Hygiene Data'!$H$10,0,10*ROW('Hygiene Data'!H10))),EF16="",ISNUMBER(OFFSET('Hygiene Data'!$H$10,0,10*ROW('Hygiene Data'!H10)))),OFFSET('Hygiene Data'!$H$10,0,10*ROW('Hygiene Data'!H10)),NA())))</f>
        <v>#N/A</v>
      </c>
      <c r="BS16" s="36" t="str">
        <f ca="true">+IF(OFFSET('Water Data'!$C$28,0,10*ROW('Water Data'!C10))="","",OFFSET('Water Data'!$C$28,0,10*ROW('Water Data'!C10)))</f>
        <v/>
      </c>
      <c r="BT16" s="36" t="str">
        <f ca="true">+IF(OFFSET('Water Data'!$C$29,0,10*ROW('Water Data'!C10))="","",OFFSET('Water Data'!$C$29,0,10*ROW('Water Data'!C10)))</f>
        <v/>
      </c>
      <c r="BU16" s="36" t="str">
        <f ca="true">+IF(OFFSET('Water Data'!$C$30,0,10*ROW('Water Data'!C10))="","",OFFSET('Water Data'!$C$30,0,10*ROW('Water Data'!C10)))</f>
        <v/>
      </c>
      <c r="BV16" s="36" t="str">
        <f ca="true">+IF(OFFSET('Water Data'!$D$28,0,10*ROW('Water Data'!D10))="","",OFFSET('Water Data'!$D$28,0,10*ROW('Water Data'!D10)))</f>
        <v/>
      </c>
      <c r="BW16" s="36" t="str">
        <f ca="true">+IF(OFFSET('Water Data'!$D$29,0,10*ROW('Water Data'!D10))="","",OFFSET('Water Data'!$D$29,0,10*ROW('Water Data'!D10)))</f>
        <v/>
      </c>
      <c r="BX16" s="36" t="str">
        <f ca="true">+IF(OFFSET('Water Data'!$D$30,0,10*ROW('Water Data'!D10))="","",OFFSET('Water Data'!$D$30,0,10*ROW('Water Data'!D10)))</f>
        <v/>
      </c>
      <c r="BY16" s="36" t="str">
        <f ca="true">+IF(OFFSET('Water Data'!$E$28,0,10*ROW('Water Data'!E10))="","",OFFSET('Water Data'!$E$28,0,10*ROW('Water Data'!E10)))</f>
        <v/>
      </c>
      <c r="BZ16" s="36" t="str">
        <f ca="true">+IF(OFFSET('Water Data'!$E$29,0,10*ROW('Water Data'!E10))="","",OFFSET('Water Data'!$E$29,0,10*ROW('Water Data'!E10)))</f>
        <v/>
      </c>
      <c r="CA16" s="36" t="str">
        <f ca="true">+IF(OFFSET('Water Data'!$E$30,0,10*ROW('Water Data'!E10))="","",OFFSET('Water Data'!$E$30,0,10*ROW('Water Data'!E10)))</f>
        <v/>
      </c>
      <c r="CB16" s="36" t="str">
        <f ca="true">+IF(OFFSET('Water Data'!$F$28,0,10*ROW('Water Data'!F10))="","",OFFSET('Water Data'!$F$28,0,10*ROW('Water Data'!F10)))</f>
        <v/>
      </c>
      <c r="CC16" s="36" t="str">
        <f ca="true">+IF(OFFSET('Water Data'!$F$29,0,10*ROW('Water Data'!F10))="","",OFFSET('Water Data'!$F$29,0,10*ROW('Water Data'!F10)))</f>
        <v/>
      </c>
      <c r="CD16" s="36" t="str">
        <f ca="true">+IF(OFFSET('Water Data'!$F$30,0,10*ROW('Water Data'!F10))="","",OFFSET('Water Data'!$F$30,0,10*ROW('Water Data'!F10)))</f>
        <v/>
      </c>
      <c r="CE16" s="36" t="str">
        <f ca="true">+IF(OFFSET('Water Data'!$G$28,0,10*ROW('Water Data'!G10))="","",OFFSET('Water Data'!$G$28,0,10*ROW('Water Data'!G10)))</f>
        <v/>
      </c>
      <c r="CF16" s="36" t="str">
        <f ca="true">+IF(OFFSET('Water Data'!$G$29,0,10*ROW('Water Data'!G10))="","",OFFSET('Water Data'!$G$29,0,10*ROW('Water Data'!G10)))</f>
        <v/>
      </c>
      <c r="CG16" s="36" t="str">
        <f ca="true">+IF(OFFSET('Water Data'!$G$30,0,10*ROW('Water Data'!G10))="","",OFFSET('Water Data'!$G$30,0,10*ROW('Water Data'!G10)))</f>
        <v/>
      </c>
      <c r="CH16" s="36" t="str">
        <f ca="true">+IF(OFFSET('Water Data'!$H$28,0,10*ROW('Water Data'!H10))="","",OFFSET('Water Data'!$H$28,0,10*ROW('Water Data'!H10)))</f>
        <v/>
      </c>
      <c r="CI16" s="36" t="str">
        <f ca="true">+IF(OFFSET('Water Data'!$H$29,0,10*ROW('Water Data'!H10))="","",OFFSET('Water Data'!$H$29,0,10*ROW('Water Data'!H10)))</f>
        <v/>
      </c>
      <c r="CJ16" s="36" t="str">
        <f ca="true">+IF(OFFSET('Water Data'!$H$30,0,10*ROW('Water Data'!H10))="","",OFFSET('Water Data'!$H$30,0,10*ROW('Water Data'!H10)))</f>
        <v/>
      </c>
      <c r="CK16" s="36" t="str">
        <f ca="true">+IF(OFFSET('Sanitation Data'!$C$29,0,10*ROW('Sanitation Data'!C10))="","",OFFSET('Sanitation Data'!$C$29,0,10*ROW('Sanitation Data'!C10)))</f>
        <v/>
      </c>
      <c r="CL16" s="36" t="str">
        <f ca="true">+IF(OFFSET('Sanitation Data'!$C$30,0,10*ROW('Sanitation Data'!C10))="","",OFFSET('Sanitation Data'!$C$30,0,10*ROW('Sanitation Data'!C10)))</f>
        <v/>
      </c>
      <c r="CM16" s="36" t="str">
        <f ca="true">+IF(OFFSET('Sanitation Data'!$C$31,0,10*ROW('Sanitation Data'!C10))="","",OFFSET('Sanitation Data'!$C$31,0,10*ROW('Sanitation Data'!C10)))</f>
        <v/>
      </c>
      <c r="CN16" s="36" t="str">
        <f ca="true">+IF(OFFSET('Sanitation Data'!$C$32,0,10*ROW('Sanitation Data'!C10))="","",OFFSET('Sanitation Data'!$C$32,0,10*ROW('Sanitation Data'!C10)))</f>
        <v/>
      </c>
      <c r="CO16" s="36" t="str">
        <f ca="true">+IF(OFFSET('Sanitation Data'!$C$33,0,10*ROW('Sanitation Data'!C10))="","",OFFSET('Sanitation Data'!$C$33,0,10*ROW('Sanitation Data'!C10)))</f>
        <v/>
      </c>
      <c r="CP16" s="36" t="str">
        <f ca="true">+IF(OFFSET('Sanitation Data'!$D$29,0,10*ROW('Sanitation Data'!D10))="","",OFFSET('Sanitation Data'!$D$29,0,10*ROW('Sanitation Data'!D10)))</f>
        <v/>
      </c>
      <c r="CQ16" s="36" t="str">
        <f ca="true">+IF(OFFSET('Sanitation Data'!$D$30,0,10*ROW('Sanitation Data'!D10))="","",OFFSET('Sanitation Data'!$D$30,0,10*ROW('Sanitation Data'!D10)))</f>
        <v/>
      </c>
      <c r="CR16" s="36" t="str">
        <f ca="true">+IF(OFFSET('Sanitation Data'!$D$31,0,10*ROW('Sanitation Data'!D10))="","",OFFSET('Sanitation Data'!$D$31,0,10*ROW('Sanitation Data'!D10)))</f>
        <v/>
      </c>
      <c r="CS16" s="36" t="str">
        <f ca="true">+IF(OFFSET('Sanitation Data'!$D$32,0,10*ROW('Sanitation Data'!D10))="","",OFFSET('Sanitation Data'!$D$32,0,10*ROW('Sanitation Data'!D10)))</f>
        <v/>
      </c>
      <c r="CT16" s="36" t="str">
        <f ca="true">+IF(OFFSET('Sanitation Data'!$D$33,0,10*ROW('Sanitation Data'!D10))="","",OFFSET('Sanitation Data'!$D$33,0,10*ROW('Sanitation Data'!D10)))</f>
        <v/>
      </c>
      <c r="CU16" s="36" t="str">
        <f ca="true">+IF(OFFSET('Sanitation Data'!$E$29,0,10*ROW('Sanitation Data'!E10))="","",OFFSET('Sanitation Data'!$E$29,0,10*ROW('Sanitation Data'!E10)))</f>
        <v/>
      </c>
      <c r="CV16" s="36" t="str">
        <f ca="true">+IF(OFFSET('Sanitation Data'!$E$30,0,10*ROW('Sanitation Data'!E10))="","",OFFSET('Sanitation Data'!$E$30,0,10*ROW('Sanitation Data'!E10)))</f>
        <v/>
      </c>
      <c r="CW16" s="36" t="str">
        <f ca="true">+IF(OFFSET('Sanitation Data'!$E$31,0,10*ROW('Sanitation Data'!E10))="","",OFFSET('Sanitation Data'!$E$31,0,10*ROW('Sanitation Data'!E10)))</f>
        <v/>
      </c>
      <c r="CX16" s="36" t="str">
        <f ca="true">+IF(OFFSET('Sanitation Data'!$E$32,0,10*ROW('Sanitation Data'!E10))="","",OFFSET('Sanitation Data'!$E$32,0,10*ROW('Sanitation Data'!E10)))</f>
        <v/>
      </c>
      <c r="CY16" s="36" t="str">
        <f ca="true">+IF(OFFSET('Sanitation Data'!$E$33,0,10*ROW('Sanitation Data'!E10))="","",OFFSET('Sanitation Data'!$E$33,0,10*ROW('Sanitation Data'!E10)))</f>
        <v/>
      </c>
      <c r="CZ16" s="36" t="str">
        <f ca="true">+IF(OFFSET('Sanitation Data'!$F$29,0,10*ROW('Sanitation Data'!F10))="","",OFFSET('Sanitation Data'!$F$29,0,10*ROW('Sanitation Data'!F10)))</f>
        <v/>
      </c>
      <c r="DA16" s="36" t="str">
        <f ca="true">+IF(OFFSET('Sanitation Data'!$F$30,0,10*ROW('Sanitation Data'!F10))="","",OFFSET('Sanitation Data'!$F$30,0,10*ROW('Sanitation Data'!F10)))</f>
        <v/>
      </c>
      <c r="DB16" s="36" t="str">
        <f ca="true">+IF(OFFSET('Sanitation Data'!$F$31,0,10*ROW('Sanitation Data'!F10))="","",OFFSET('Sanitation Data'!$F$31,0,10*ROW('Sanitation Data'!F10)))</f>
        <v/>
      </c>
      <c r="DC16" s="36" t="str">
        <f ca="true">+IF(OFFSET('Sanitation Data'!$F$32,0,10*ROW('Sanitation Data'!F10))="","",OFFSET('Sanitation Data'!$F$32,0,10*ROW('Sanitation Data'!F10)))</f>
        <v/>
      </c>
      <c r="DD16" s="36" t="str">
        <f ca="true">+IF(OFFSET('Sanitation Data'!$F$33,0,10*ROW('Sanitation Data'!F10))="","",OFFSET('Sanitation Data'!$F$33,0,10*ROW('Sanitation Data'!F10)))</f>
        <v/>
      </c>
      <c r="DE16" s="36" t="str">
        <f ca="true">+IF(OFFSET('Sanitation Data'!$G$29,0,10*ROW('Sanitation Data'!G10))="","",OFFSET('Sanitation Data'!$G$29,0,10*ROW('Sanitation Data'!G10)))</f>
        <v/>
      </c>
      <c r="DF16" s="36" t="str">
        <f ca="true">+IF(OFFSET('Sanitation Data'!$G$30,0,10*ROW('Sanitation Data'!G10))="","",OFFSET('Sanitation Data'!$G$30,0,10*ROW('Sanitation Data'!G10)))</f>
        <v/>
      </c>
      <c r="DG16" s="36" t="str">
        <f ca="true">+IF(OFFSET('Sanitation Data'!$G$31,0,10*ROW('Sanitation Data'!G10))="","",OFFSET('Sanitation Data'!$G$31,0,10*ROW('Sanitation Data'!G10)))</f>
        <v/>
      </c>
      <c r="DH16" s="36" t="str">
        <f ca="true">+IF(OFFSET('Sanitation Data'!$G$32,0,10*ROW('Sanitation Data'!G10))="","",OFFSET('Sanitation Data'!$G$32,0,10*ROW('Sanitation Data'!G10)))</f>
        <v/>
      </c>
      <c r="DI16" s="36" t="str">
        <f ca="true">+IF(OFFSET('Sanitation Data'!$G$33,0,10*ROW('Sanitation Data'!G10))="","",OFFSET('Sanitation Data'!$G$33,0,10*ROW('Sanitation Data'!G10)))</f>
        <v/>
      </c>
      <c r="DJ16" s="36" t="str">
        <f ca="true">+IF(OFFSET('Sanitation Data'!$H$29,0,10*ROW('Sanitation Data'!H10))="","",OFFSET('Sanitation Data'!$H$29,0,10*ROW('Sanitation Data'!H10)))</f>
        <v/>
      </c>
      <c r="DK16" s="36" t="str">
        <f ca="true">+IF(OFFSET('Sanitation Data'!$H$30,0,10*ROW('Sanitation Data'!H10))="","",OFFSET('Sanitation Data'!$H$30,0,10*ROW('Sanitation Data'!H10)))</f>
        <v/>
      </c>
      <c r="DL16" s="36" t="str">
        <f ca="true">+IF(OFFSET('Sanitation Data'!$H$31,0,10*ROW('Sanitation Data'!H10))="","",OFFSET('Sanitation Data'!$H$31,0,10*ROW('Sanitation Data'!H10)))</f>
        <v/>
      </c>
      <c r="DM16" s="36" t="str">
        <f ca="true">+IF(OFFSET('Sanitation Data'!$H$32,0,10*ROW('Sanitation Data'!H10))="","",OFFSET('Sanitation Data'!$H$32,0,10*ROW('Sanitation Data'!H10)))</f>
        <v/>
      </c>
      <c r="DN16" s="36" t="str">
        <f ca="true">+IF(OFFSET('Sanitation Data'!$H$33,0,10*ROW('Sanitation Data'!H10))="","",OFFSET('Sanitation Data'!$H$33,0,10*ROW('Sanitation Data'!H10)))</f>
        <v/>
      </c>
      <c r="DO16" s="36" t="str">
        <f ca="true">+IF(OFFSET('Hygiene Data'!$C$12,0,10*ROW('Hygiene Data'!C10))="","",OFFSET('Hygiene Data'!$C$12,0,10*ROW('Hygiene Data'!C10)))</f>
        <v/>
      </c>
      <c r="DP16" s="36" t="str">
        <f ca="true">+IF(OFFSET('Hygiene Data'!$C$13,0,10*ROW('Hygiene Data'!C10))="","",OFFSET('Hygiene Data'!$C$13,0,10*ROW('Hygiene Data'!C10)))</f>
        <v/>
      </c>
      <c r="DQ16" s="36" t="str">
        <f ca="true">+IF(OFFSET('Hygiene Data'!$C$14,0,10*ROW('Hygiene Data'!C10))="","",OFFSET('Hygiene Data'!$C$14,0,10*ROW('Hygiene Data'!C10)))</f>
        <v>Yes</v>
      </c>
      <c r="DR16" s="36" t="str">
        <f ca="true">+IF(OFFSET('Hygiene Data'!$D$12,0,10*ROW('Hygiene Data'!D10))="","",OFFSET('Hygiene Data'!$D$12,0,10*ROW('Hygiene Data'!D10)))</f>
        <v/>
      </c>
      <c r="DS16" s="36" t="str">
        <f ca="true">+IF(OFFSET('Hygiene Data'!$D$13,0,10*ROW('Hygiene Data'!D10))="","",OFFSET('Hygiene Data'!$D$13,0,10*ROW('Hygiene Data'!D10)))</f>
        <v/>
      </c>
      <c r="DT16" s="36" t="str">
        <f ca="true">+IF(OFFSET('Hygiene Data'!$D$14,0,10*ROW('Hygiene Data'!D10))="","",OFFSET('Hygiene Data'!$D$14,0,10*ROW('Hygiene Data'!D10)))</f>
        <v/>
      </c>
      <c r="DU16" s="36" t="str">
        <f ca="true">+IF(OFFSET('Hygiene Data'!$E$12,0,10*ROW('Hygiene Data'!E10))="","",OFFSET('Hygiene Data'!$E$12,0,10*ROW('Hygiene Data'!E10)))</f>
        <v/>
      </c>
      <c r="DV16" s="36" t="str">
        <f ca="true">+IF(OFFSET('Hygiene Data'!$E$13,0,10*ROW('Hygiene Data'!E10))="","",OFFSET('Hygiene Data'!$E$13,0,10*ROW('Hygiene Data'!E10)))</f>
        <v/>
      </c>
      <c r="DW16" s="36" t="str">
        <f ca="true">+IF(OFFSET('Hygiene Data'!$E$14,0,10*ROW('Hygiene Data'!E10))="","",OFFSET('Hygiene Data'!$E$14,0,10*ROW('Hygiene Data'!E10)))</f>
        <v/>
      </c>
      <c r="DX16" s="36" t="str">
        <f ca="true">+IF(OFFSET('Hygiene Data'!$F$12,0,10*ROW('Hygiene Data'!F10))="","",OFFSET('Hygiene Data'!$F$12,0,10*ROW('Hygiene Data'!F10)))</f>
        <v/>
      </c>
      <c r="DY16" s="36" t="str">
        <f ca="true">+IF(OFFSET('Hygiene Data'!$F$13,0,10*ROW('Hygiene Data'!F10))="","",OFFSET('Hygiene Data'!$F$13,0,10*ROW('Hygiene Data'!F10)))</f>
        <v/>
      </c>
      <c r="DZ16" s="36" t="str">
        <f ca="true">+IF(OFFSET('Hygiene Data'!$F$14,0,10*ROW('Hygiene Data'!F10))="","",OFFSET('Hygiene Data'!$F$14,0,10*ROW('Hygiene Data'!F10)))</f>
        <v/>
      </c>
      <c r="EA16" s="36" t="str">
        <f ca="true">+IF(OFFSET('Hygiene Data'!$G$12,0,10*ROW('Hygiene Data'!G10))="","",OFFSET('Hygiene Data'!$G$12,0,10*ROW('Hygiene Data'!G10)))</f>
        <v/>
      </c>
      <c r="EB16" s="36" t="str">
        <f ca="true">+IF(OFFSET('Hygiene Data'!$G$13,0,10*ROW('Hygiene Data'!G10))="","",OFFSET('Hygiene Data'!$G$13,0,10*ROW('Hygiene Data'!G10)))</f>
        <v/>
      </c>
      <c r="EC16" s="36" t="str">
        <f ca="true">+IF(OFFSET('Hygiene Data'!$G$14,0,10*ROW('Hygiene Data'!G10))="","",OFFSET('Hygiene Data'!$G$14,0,10*ROW('Hygiene Data'!G10)))</f>
        <v>Yes</v>
      </c>
      <c r="ED16" s="36" t="str">
        <f ca="true">+IF(OFFSET('Hygiene Data'!$H$12,0,10*ROW('Hygiene Data'!H10))="","",OFFSET('Hygiene Data'!$H$12,0,10*ROW('Hygiene Data'!H10)))</f>
        <v/>
      </c>
      <c r="EE16" s="36" t="str">
        <f ca="true">+IF(OFFSET('Hygiene Data'!$H$13,0,10*ROW('Hygiene Data'!H10))="","",OFFSET('Hygiene Data'!$H$13,0,10*ROW('Hygiene Data'!H10)))</f>
        <v/>
      </c>
      <c r="EF16" s="36" t="str">
        <f ca="true">+IF(OFFSET('Hygiene Data'!$H$14,0,10*ROW('Hygiene Data'!H10))="","",OFFSET('Hygiene Data'!$H$14,0,10*ROW('Hygiene Data'!H10)))</f>
        <v>Yes</v>
      </c>
    </row>
    <row r="17" x14ac:dyDescent="0.2">
      <c r="A17" s="59" t="str">
        <f ca="true">+IF(OFFSET('Water Data'!$B$1,0,10*ROW('Water Data'!B11))="","",OFFSET('Water Data'!$B$1,0,10*ROW('Water Data'!B11)))</f>
        <v>EMIS16</v>
      </c>
      <c r="B17" s="59" t="str">
        <f ca="true">+IF(OFFSET('Water Data'!$A$3,0,10*ROW('Water Data'!A11))="","",OFFSET('Water Data'!$A$3,0,10*ROW('Water Data'!A11)))</f>
        <v>EMIS</v>
      </c>
      <c r="C17" s="59">
        <f ca="true">+IF(OFFSET('Water Data'!$C$3,0,10*ROW('Water Data'!C11))="","",OFFSET('Water Data'!$C$3,0,10*ROW('Water Data'!C11)))</f>
        <v>2016</v>
      </c>
      <c r="D17" s="252">
        <f ca="true">+IF(AND(ISNUMBER(OFFSET('Water Data'!$C$5,0,10*ROW('Water Data'!C11))),BS17="Yes"),100-OFFSET('Water Data'!$C$5,0,10*ROW('Water Data'!C11)),IF(AND(ISNUMBER(OFFSET('Water Data'!$C$5,0,10*ROW('Water Data'!C11))),BS17="No",ISNUMBER(OFFSET('Water Data'!$C$5,0,10*ROW('Water Data'!C11)))),CONCATENATE("[",ROUND(100-OFFSET('Water Data'!$C$5,0,10*ROW('Water Data'!C11)),0),"]"),IF(AND(ISNUMBER(OFFSET('Water Data'!$C$5,0,10*ROW('Water Data'!C11))),BS17="",ISNUMBER(OFFSET('Water Data'!$C$5,0,10*ROW('Water Data'!C11)))),100-OFFSET('Water Data'!$C$5,0,10*ROW('Water Data'!C11)),NA())))</f>
        <v>100</v>
      </c>
      <c r="E17" s="252">
        <f ca="true">+IF(AND(ISNUMBER(OFFSET('Water Data'!$C$7,0,10*ROW('Water Data'!D11))),BT17="Yes"),OFFSET('Water Data'!$C$7,0,10*ROW('Water Data'!C11)),IF(AND(ISNUMBER(OFFSET('Water Data'!$C$7,0,10*ROW('Water Data'!C11))),BT17="No",ISNUMBER(OFFSET('Water Data'!$C$7,0,10*ROW('Water Data'!C11)))),CONCATENATE("[",ROUND(OFFSET('Water Data'!$C$7,0,10*ROW('Water Data'!C11)),0),"]"),IF(AND(ISNUMBER(OFFSET('Water Data'!$C$7,0,10*ROW('Water Data'!C11))),BT17="",ISNUMBER(OFFSET('Water Data'!$C$7,0,10*ROW('Water Data'!C11)))),OFFSET('Water Data'!$C$7,0,10*ROW('Water Data'!C11)),NA())))</f>
        <v>89.984825493171471</v>
      </c>
      <c r="F17" s="252">
        <f ca="true">+IF(AND(ISNUMBER(OFFSET('Water Data'!$C$10,0,10*ROW('Water Data'!C11))),BU17="Yes"),OFFSET('Water Data'!$C$10,0,10*ROW('Water Data'!C11)),IF(AND(ISNUMBER(OFFSET('Water Data'!$C$10,0,10*ROW('Water Data'!C11))),BU17="No",ISNUMBER(OFFSET('Water Data'!$C$10,0,10*ROW('Water Data'!C11)))),CONCATENATE("[",ROUND(OFFSET('Water Data'!$C$10,0,10*ROW('Water Data'!C11)),0),"]"),IF(AND(ISNUMBER(OFFSET('Water Data'!$C$10,0,10*ROW('Water Data'!C11))),BU17="",ISNUMBER(OFFSET('Water Data'!$C$10,0,10*ROW('Water Data'!C11)))),OFFSET('Water Data'!$C$10,0,10*ROW('Water Data'!C11)),NA())))</f>
        <v>59.8</v>
      </c>
      <c r="G17" s="252" t="e">
        <f ca="true">+IF(AND(ISNUMBER(OFFSET('Water Data'!$D$5,0,10*ROW('Water Data'!D11))),BV17="Yes"),100-OFFSET('Water Data'!$D$5,0,10*ROW('Water Data'!D11)),IF(AND(ISNUMBER(OFFSET('Water Data'!$D$5,0,10*ROW('Water Data'!D11))),BV17="No",ISNUMBER(OFFSET('Water Data'!$D$5,0,10*ROW('Water Data'!D11)))),CONCATENATE("[",ROUND(100-OFFSET('Water Data'!$D$5,0,10*ROW('Water Data'!D11)),0),"]"),IF(AND(ISNUMBER(OFFSET('Water Data'!$D$5,0,10*ROW('Water Data'!D11))),BV17="",ISNUMBER(OFFSET('Water Data'!$D$5,0,10*ROW('Water Data'!D11)))),100-OFFSET('Water Data'!$D$5,0,10*ROW('Water Data'!D11)),NA())))</f>
        <v>#N/A</v>
      </c>
      <c r="H17" s="252" t="e">
        <f ca="true">+IF(AND(ISNUMBER(OFFSET('Water Data'!$D$7,0,10*ROW('Water Data'!D11))),BW17="Yes"),OFFSET('Water Data'!$D$7,0,10*ROW('Water Data'!D11)),IF(AND(ISNUMBER(OFFSET('Water Data'!$D$7,0,10*ROW('Water Data'!D11))),BW17="No",ISNUMBER(OFFSET('Water Data'!$D$7,0,10*ROW('Water Data'!D11)))),CONCATENATE("[",ROUND(OFFSET('Water Data'!$C$7,0,10*ROW('Water Data'!D11)),0),"]"),IF(AND(ISNUMBER(OFFSET('Water Data'!$D$7,0,10*ROW('Water Data'!D11))),BW17="",ISNUMBER(OFFSET('Water Data'!$D$7,0,10*ROW('Water Data'!D11)))),OFFSET('Water Data'!$D$7,0,10*ROW('Water Data'!D11)),NA())))</f>
        <v>#N/A</v>
      </c>
      <c r="I17" s="252" t="e">
        <f ca="true">+IF(AND(ISNUMBER(OFFSET('Water Data'!$D$10,0,10*ROW('Water Data'!D11))),BX17="Yes"),OFFSET('Water Data'!$D$10,0,10*ROW('Water Data'!D11)),IF(AND(ISNUMBER(OFFSET('Water Data'!$D$10,0,10*ROW('Water Data'!D11))),BX17="No",ISNUMBER(OFFSET('Water Data'!$D$10,0,10*ROW('Water Data'!D11)))),CONCATENATE("[",ROUND(OFFSET('Water Data'!$D$10,0,10*ROW('Water Data'!D11)),0),"]"),IF(AND(ISNUMBER(OFFSET('Water Data'!$D$10,0,10*ROW('Water Data'!D11))),BX17="",ISNUMBER(OFFSET('Water Data'!$D$10,0,10*ROW('Water Data'!D11)))),OFFSET('Water Data'!$D$10,0,10*ROW('Water Data'!D11)),NA())))</f>
        <v>#N/A</v>
      </c>
      <c r="J17" s="252" t="e">
        <f ca="true">+IF(AND(ISNUMBER(OFFSET('Water Data'!$E$5,0,10*ROW('Water Data'!E11))),BY17="Yes"),100-OFFSET('Water Data'!$E$5,0,10*ROW('Water Data'!E11)),IF(AND(ISNUMBER(OFFSET('Water Data'!$E$5,0,10*ROW('Water Data'!E11))),BY17="No",ISNUMBER(OFFSET('Water Data'!$E$5,0,10*ROW('Water Data'!E11)))),CONCATENATE("[",ROUND(100-OFFSET('Water Data'!$E$5,0,10*ROW('Water Data'!E11)),0),"]"),IF(AND(ISNUMBER(OFFSET('Water Data'!$E$5,0,10*ROW('Water Data'!E11))),BY17="",ISNUMBER(OFFSET('Water Data'!$E$5,0,10*ROW('Water Data'!E11)))),100-OFFSET('Water Data'!$E$5,0,10*ROW('Water Data'!E11)),NA())))</f>
        <v>#N/A</v>
      </c>
      <c r="K17" s="252" t="e">
        <f ca="true">+IF(AND(ISNUMBER(OFFSET('Water Data'!$E$7,0,10*ROW('Water Data'!E11))),BZ17="Yes"),OFFSET('Water Data'!$E$7,0,10*ROW('Water Data'!E11)),IF(AND(ISNUMBER(OFFSET('Water Data'!$E$7,0,10*ROW('Water Data'!E11))),BZ17="No",ISNUMBER(OFFSET('Water Data'!$E$7,0,10*ROW('Water Data'!E11)))),CONCATENATE("[",ROUND(OFFSET('Water Data'!$E$7,0,10*ROW('Water Data'!E11)),0),"]"),IF(AND(ISNUMBER(OFFSET('Water Data'!$E$7,0,10*ROW('Water Data'!E11))),BZ17="",ISNUMBER(OFFSET('Water Data'!$E$7,0,10*ROW('Water Data'!E11)))),OFFSET('Water Data'!$E$7,0,10*ROW('Water Data'!E11)),NA())))</f>
        <v>#N/A</v>
      </c>
      <c r="L17" s="252" t="e">
        <f ca="true">+IF(AND(ISNUMBER(OFFSET('Water Data'!$E$10,0,10*ROW('Water Data'!E11))),CA17="Yes"),OFFSET('Water Data'!$E$10,0,10*ROW('Water Data'!E11)),IF(AND(ISNUMBER(OFFSET('Water Data'!$E$10,0,10*ROW('Water Data'!E11))),CA17="No",ISNUMBER(OFFSET('Water Data'!$E$10,0,10*ROW('Water Data'!E11)))),CONCATENATE("[",ROUND(OFFSET('Water Data'!$E$10,0,10*ROW('Water Data'!E11)),0),"]"),IF(AND(ISNUMBER(OFFSET('Water Data'!$E$10,0,10*ROW('Water Data'!E11))),CA17="",ISNUMBER(OFFSET('Water Data'!$E$10,0,10*ROW('Water Data'!E11)))),OFFSET('Water Data'!$E$10,0,10*ROW('Water Data'!E11)),NA())))</f>
        <v>#N/A</v>
      </c>
      <c r="M17" s="252" t="e">
        <f ca="true">+IF(AND(ISNUMBER(OFFSET('Water Data'!$F$5,0,10*ROW('Water Data'!F11))),CB17="Yes"),100-OFFSET('Water Data'!$F$5,0,10*ROW('Water Data'!F11)),IF(AND(ISNUMBER(OFFSET('Water Data'!$F$5,0,10*ROW('Water Data'!F11))),CB17="No",ISNUMBER(OFFSET('Water Data'!$F$5,0,10*ROW('Water Data'!F11)))),CONCATENATE("[",ROUND(100-OFFSET('Water Data'!$F$5,0,10*ROW('Water Data'!F11)),0),"]"),IF(AND(ISNUMBER(OFFSET('Water Data'!$F$5,0,10*ROW('Water Data'!F11))),CB17="",ISNUMBER(OFFSET('Water Data'!$F$5,0,10*ROW('Water Data'!F11)))),100-OFFSET('Water Data'!$F$5,0,10*ROW('Water Data'!F11)),NA())))</f>
        <v>#N/A</v>
      </c>
      <c r="N17" s="252" t="e">
        <f ca="true">+IF(AND(ISNUMBER(OFFSET('Water Data'!$F$7,0,10*ROW('Water Data'!F11))),CC17="Yes"),OFFSET('Water Data'!$F$7,0,10*ROW('Water Data'!F11)),IF(AND(ISNUMBER(OFFSET('Water Data'!$F$7,0,10*ROW('Water Data'!F11))),CC17="No",ISNUMBER(OFFSET('Water Data'!$F$7,0,10*ROW('Water Data'!F11)))),CONCATENATE("[",ROUND(OFFSET('Water Data'!$F$7,0,10*ROW('Water Data'!F11)),0),"]"),IF(AND(ISNUMBER(OFFSET('Water Data'!$F$7,0,10*ROW('Water Data'!F11))),CC17="",ISNUMBER(OFFSET('Water Data'!$F$7,0,10*ROW('Water Data'!F11)))),OFFSET('Water Data'!$F$7,0,10*ROW('Water Data'!F11)),NA())))</f>
        <v>#N/A</v>
      </c>
      <c r="O17" s="252" t="e">
        <f ca="true">+IF(AND(ISNUMBER(OFFSET('Water Data'!$F$10,0,10*ROW('Water Data'!F11))),CD17="Yes"),OFFSET('Water Data'!$F$10,0,10*ROW('Water Data'!F11)),IF(AND(ISNUMBER(OFFSET('Water Data'!$F$10,0,10*ROW('Water Data'!F11))),CD17="No",ISNUMBER(OFFSET('Water Data'!$F$10,0,10*ROW('Water Data'!F11)))),CONCATENATE("[",ROUND(OFFSET('Water Data'!$F$10,0,10*ROW('Water Data'!F11)),0),"]"),IF(AND(ISNUMBER(OFFSET('Water Data'!$F$10,0,10*ROW('Water Data'!F11))),CD17="",ISNUMBER(OFFSET('Water Data'!$F$10,0,10*ROW('Water Data'!F11)))),OFFSET('Water Data'!$F$10,0,10*ROW('Water Data'!F11)),NA())))</f>
        <v>#N/A</v>
      </c>
      <c r="P17" s="252">
        <f ca="true">+IF(AND(ISNUMBER(OFFSET('Water Data'!$G$5,0,10*ROW('Water Data'!G11))),CE17="Yes"),100-OFFSET('Water Data'!$G$5,0,10*ROW('Water Data'!G11)),IF(AND(ISNUMBER(OFFSET('Water Data'!$G$5,0,10*ROW('Water Data'!G11))),CE17="No",ISNUMBER(OFFSET('Water Data'!$G$5,0,10*ROW('Water Data'!G11)))),CONCATENATE("[",ROUND(100-OFFSET('Water Data'!$G$5,0,10*ROW('Water Data'!G11)),0),"]"),IF(AND(ISNUMBER(OFFSET('Water Data'!$G$5,0,10*ROW('Water Data'!G11))),CE17="",ISNUMBER(OFFSET('Water Data'!$G$5,0,10*ROW('Water Data'!G11)))),100-OFFSET('Water Data'!$G$5,0,10*ROW('Water Data'!G11)),NA())))</f>
        <v>100</v>
      </c>
      <c r="Q17" s="252">
        <f ca="true">+IF(AND(ISNUMBER(OFFSET('Water Data'!$G$7,0,10*ROW('Water Data'!G11))),CF17="Yes"),OFFSET('Water Data'!$G$7,0,10*ROW('Water Data'!G11)),IF(AND(ISNUMBER(OFFSET('Water Data'!$G$7,0,10*ROW('Water Data'!G11))),CF17="No",ISNUMBER(OFFSET('Water Data'!$G$7,0,10*ROW('Water Data'!G11)))),CONCATENATE("[",ROUND(OFFSET('Water Data'!$G$7,0,10*ROW('Water Data'!G11)),0),"]"),IF(AND(ISNUMBER(OFFSET('Water Data'!$G$7,0,10*ROW('Water Data'!G11))),CF17="",ISNUMBER(OFFSET('Water Data'!$G$7,0,10*ROW('Water Data'!G11)))),OFFSET('Water Data'!$G$7,0,10*ROW('Water Data'!G11)),NA())))</f>
        <v>88.962472406181007</v>
      </c>
      <c r="R17" s="252">
        <f ca="true">+IF(AND(ISNUMBER(OFFSET('Water Data'!$G$10,0,10*ROW('Water Data'!G11))),CG17="Yes"),OFFSET('Water Data'!$G$10,0,10*ROW('Water Data'!G11)),IF(AND(ISNUMBER(OFFSET('Water Data'!$G$10,0,10*ROW('Water Data'!G11))),CG17="No",ISNUMBER(OFFSET('Water Data'!$G$10,0,10*ROW('Water Data'!G11)))),CONCATENATE("[",ROUND(OFFSET('Water Data'!$G$10,0,10*ROW('Water Data'!G11)),0),"]"),IF(AND(ISNUMBER(OFFSET('Water Data'!$G$10,0,10*ROW('Water Data'!G11))),CG17="",ISNUMBER(OFFSET('Water Data'!$G$10,0,10*ROW('Water Data'!G11)))),OFFSET('Water Data'!$G$10,0,10*ROW('Water Data'!G11)),NA())))</f>
        <v>58.290728476821194</v>
      </c>
      <c r="S17" s="252">
        <f ca="true">+IF(AND(ISNUMBER(OFFSET('Water Data'!$H$5,0,10*ROW('Water Data'!H11))),CH17="Yes"),100-OFFSET('Water Data'!$H$5,0,10*ROW('Water Data'!H11)),IF(AND(ISNUMBER(OFFSET('Water Data'!$H$5,0,10*ROW('Water Data'!H11))),CH17="No",ISNUMBER(OFFSET('Water Data'!$H$5,0,10*ROW('Water Data'!H11)))),CONCATENATE("[",ROUND(100-OFFSET('Water Data'!$H$5,0,10*ROW('Water Data'!H11)),0),"]"),IF(AND(ISNUMBER(OFFSET('Water Data'!$H$5,0,10*ROW('Water Data'!H11))),CH17="",ISNUMBER(OFFSET('Water Data'!$H$5,0,10*ROW('Water Data'!H11)))),100-OFFSET('Water Data'!$H$5,0,10*ROW('Water Data'!H11)),NA())))</f>
        <v>100</v>
      </c>
      <c r="T17" s="252">
        <f ca="true">+IF(AND(ISNUMBER(OFFSET('Water Data'!$H$7,0,10*ROW('Water Data'!H11))),CI17="Yes"),OFFSET('Water Data'!$H$7,0,10*ROW('Water Data'!H11)),IF(AND(ISNUMBER(OFFSET('Water Data'!$H$7,0,10*ROW('Water Data'!H11))),CI17="No",ISNUMBER(OFFSET('Water Data'!$H$7,0,10*ROW('Water Data'!H11)))),CONCATENATE("[",ROUND(OFFSET('Water Data'!$H$7,0,10*ROW('Water Data'!H11)),0),"]"),IF(AND(ISNUMBER(OFFSET('Water Data'!$H$7,0,10*ROW('Water Data'!H11))),CI17="",ISNUMBER(OFFSET('Water Data'!$H$7,0,10*ROW('Water Data'!H11)))),OFFSET('Water Data'!$H$7,0,10*ROW('Water Data'!H11)),NA())))</f>
        <v>92.233009708737868</v>
      </c>
      <c r="U17" s="252">
        <f ca="true">+IF(AND(ISNUMBER(OFFSET('Water Data'!$H$10,0,10*ROW('Water Data'!H11))),CJ17="Yes"),OFFSET('Water Data'!$H$10,0,10*ROW('Water Data'!H11)),IF(AND(ISNUMBER(OFFSET('Water Data'!$H$10,0,10*ROW('Water Data'!H11))),CJ17="No",ISNUMBER(OFFSET('Water Data'!$H$10,0,10*ROW('Water Data'!H11)))),CONCATENATE("[",ROUND(OFFSET('Water Data'!$H$10,0,10*ROW('Water Data'!H11)),0),"]"),IF(AND(ISNUMBER(OFFSET('Water Data'!$H$10,0,10*ROW('Water Data'!H11))),CJ17="",ISNUMBER(OFFSET('Water Data'!$H$10,0,10*ROW('Water Data'!H11)))),OFFSET('Water Data'!$H$10,0,10*ROW('Water Data'!H11)),NA())))</f>
        <v>63.088349514563113</v>
      </c>
      <c r="V17" s="253">
        <f ca="true">+IF(AND(ISNUMBER(OFFSET('Sanitation Data'!$C$5,0,10*ROW('Sanitation Data'!C11))),CK17="Yes"),100-OFFSET('Sanitation Data'!$C$5,0,10*ROW('Sanitation Data'!C11)),IF(AND(ISNUMBER(OFFSET('Sanitation Data'!$C$5,0,10*ROW('Sanitation Data'!C11))),CK17="No",ISNUMBER(OFFSET('Sanitation Data'!$C$5,0,10*ROW('Sanitation Data'!C11)))),CONCATENATE("[",ROUND(100-OFFSET('Sanitation Data'!$C$5,0,10*ROW('Sanitation Data'!C11)),0),"]"),IF(AND(ISNUMBER(OFFSET('Sanitation Data'!$C$5,0,10*ROW('Sanitation Data'!C11))),CK17="",ISNUMBER(OFFSET('Sanitation Data'!$C$5,0,10*ROW('Sanitation Data'!C11)))),100-OFFSET('Sanitation Data'!$C$5,0,10*ROW('Sanitation Data'!C11)),NA())))</f>
        <v>99.241274658573602</v>
      </c>
      <c r="W17" s="253">
        <f ca="true">+IF(AND(ISNUMBER(OFFSET('Sanitation Data'!$C$7,0,10*ROW('Sanitation Data'!C11))),CL17="Yes"),OFFSET('Sanitation Data'!$C$7,0,10*ROW('Sanitation Data'!C11)),IF(AND(ISNUMBER(OFFSET('Sanitation Data'!$C$7,0,10*ROW('Sanitation Data'!C11))),CL17="No",ISNUMBER(OFFSET('Sanitation Data'!$C$7,0,10*ROW('Sanitation Data'!C11)))),CONCATENATE("[",ROUND(OFFSET('Sanitation Data'!$C$7,0,10*ROW('Sanitation Data'!C11)),0),"]"),IF(AND(ISNUMBER(OFFSET('Sanitation Data'!$C$7,0,10*ROW('Sanitation Data'!C11))),CL17="",ISNUMBER(OFFSET('Sanitation Data'!$C$7,0,10*ROW('Sanitation Data'!C11)))),OFFSET('Sanitation Data'!$C$7,0,10*ROW('Sanitation Data'!C11)),NA())))</f>
        <v>91.5781487101669</v>
      </c>
      <c r="X17" s="253">
        <f ca="true">+IF(AND(ISNUMBER(OFFSET('Sanitation Data'!$C$11,0,10*ROW('Sanitation Data'!C11))),CM17="Yes"),OFFSET('Sanitation Data'!$C$11,0,10*ROW('Sanitation Data'!C11)),IF(AND(ISNUMBER(OFFSET('Sanitation Data'!$C$11,0,10*ROW('Sanitation Data'!C11))),CM17="No",ISNUMBER(OFFSET('Sanitation Data'!$C$11,0,10*ROW('Sanitation Data'!C11)))),CONCATENATE("[",ROUND(OFFSET('Sanitation Data'!$C$11,0,10*ROW('Sanitation Data'!C11)),0),"]"),IF(AND(ISNUMBER(OFFSET('Sanitation Data'!$C$11,0,10*ROW('Sanitation Data'!C11))),CM17="",ISNUMBER(OFFSET('Sanitation Data'!$C$11,0,10*ROW('Sanitation Data'!C11)))),OFFSET('Sanitation Data'!$C$11,0,10*ROW('Sanitation Data'!C11)),NA())))</f>
        <v>82.39757207890743</v>
      </c>
      <c r="Y17" s="253" t="e">
        <f ca="true">+IF(AND(ISNUMBER(OFFSET('Sanitation Data'!$C$12,0,10*ROW('Sanitation Data'!C11))),CN17="Yes"),OFFSET('Sanitation Data'!$C$12,0,10*ROW('Sanitation Data'!C11)),IF(AND(ISNUMBER(OFFSET('Sanitation Data'!$C$12,0,10*ROW('Sanitation Data'!C11))),CN17="No",ISNUMBER(OFFSET('Sanitation Data'!$C$12,0,10*ROW('Sanitation Data'!C11)))),CONCATENATE("[",ROUND(OFFSET('Sanitation Data'!$C$12,0,10*ROW('Sanitation Data'!C11)),0),"]"),IF(AND(ISNUMBER(OFFSET('Sanitation Data'!$C$12,0,10*ROW('Sanitation Data'!C11))),CN17="",ISNUMBER(OFFSET('Sanitation Data'!$C$12,0,10*ROW('Sanitation Data'!C11)))),OFFSET('Sanitation Data'!$C$12,0,10*ROW('Sanitation Data'!C11)),NA())))</f>
        <v>#N/A</v>
      </c>
      <c r="Z17" s="253">
        <f ca="true">+IF(AND(ISNUMBER(OFFSET('Sanitation Data'!$C$13,0,10*ROW('Sanitation Data'!C11))),CO17="Yes"),OFFSET('Sanitation Data'!$C$13,0,10*ROW('Sanitation Data'!C11)),IF(AND(ISNUMBER(OFFSET('Sanitation Data'!$C$13,0,10*ROW('Sanitation Data'!C11))),CO17="No",ISNUMBER(OFFSET('Sanitation Data'!$C$13,0,10*ROW('Sanitation Data'!C11)))),CONCATENATE("[",ROUND(OFFSET('Sanitation Data'!$C$13,0,10*ROW('Sanitation Data'!C11)),0),"]"),IF(AND(ISNUMBER(OFFSET('Sanitation Data'!$C$13,0,10*ROW('Sanitation Data'!C11))),CO17="",ISNUMBER(OFFSET('Sanitation Data'!$C$13,0,10*ROW('Sanitation Data'!C11)))),OFFSET('Sanitation Data'!$C$13,0,10*ROW('Sanitation Data'!C11)),NA())))</f>
        <v>81.031866464339913</v>
      </c>
      <c r="AA17" s="253" t="e">
        <f ca="true">+IF(AND(ISNUMBER(OFFSET('Sanitation Data'!$D$5,0,10*ROW('Sanitation Data'!D11))),CP17="Yes"),100-OFFSET('Sanitation Data'!$D$5,0,10*ROW('Sanitation Data'!D11)),IF(AND(ISNUMBER(OFFSET('Sanitation Data'!$D$5,0,10*ROW('Sanitation Data'!D11))),CP17="No",ISNUMBER(OFFSET('Sanitation Data'!$D$5,0,10*ROW('Sanitation Data'!D11)))),CONCATENATE("[",ROUND(100-OFFSET('Sanitation Data'!$D$5,0,10*ROW('Sanitation Data'!D11)),0),"]"),IF(AND(ISNUMBER(OFFSET('Sanitation Data'!$D$5,0,10*ROW('Sanitation Data'!D11))),CP17="",ISNUMBER(OFFSET('Sanitation Data'!$D$5,0,10*ROW('Sanitation Data'!D11)))),100-OFFSET('Sanitation Data'!$D$5,0,10*ROW('Sanitation Data'!D11)),NA())))</f>
        <v>#N/A</v>
      </c>
      <c r="AB17" s="253" t="e">
        <f ca="true">+IF(AND(ISNUMBER(OFFSET('Sanitation Data'!$D$7,0,10*ROW('Sanitation Data'!D11))),CQ17="Yes"),OFFSET('Sanitation Data'!$D$7,0,10*ROW('Sanitation Data'!G11)),IF(AND(ISNUMBER(OFFSET('Sanitation Data'!$D$7,0,10*ROW('Sanitation Data'!D11))),CQ17="No",ISNUMBER(OFFSET('Sanitation Data'!$D$7,0,10*ROW('Sanitation Data'!D11)))),CONCATENATE("[",ROUND(OFFSET('Sanitation Data'!$D$7,0,10*ROW('Sanitation Data'!D11)),0),"]"),IF(AND(ISNUMBER(OFFSET('Sanitation Data'!$D$7,0,10*ROW('Sanitation Data'!D11))),CQ17="",ISNUMBER(OFFSET('Sanitation Data'!$D$7,0,10*ROW('Sanitation Data'!D11)))),OFFSET('Sanitation Data'!$D$7,0,10*ROW('Sanitation Data'!D11)),NA())))</f>
        <v>#N/A</v>
      </c>
      <c r="AC17" s="253" t="e">
        <f ca="true">+IF(AND(ISNUMBER(OFFSET('Sanitation Data'!$D$11,0,10*ROW('Sanitation Data'!D11))),CR17="Yes"),OFFSET('Sanitation Data'!$D$11,0,10*ROW('Sanitation Data'!D11)),IF(AND(ISNUMBER(OFFSET('Sanitation Data'!$D$11,0,10*ROW('Sanitation Data'!D11))),CR17="No",ISNUMBER(OFFSET('Sanitation Data'!$D$11,0,10*ROW('Sanitation Data'!D11)))),CONCATENATE("[",ROUND(OFFSET('Sanitation Data'!$D$11,0,10*ROW('Sanitation Data'!D11)),0),"]"),IF(AND(ISNUMBER(OFFSET('Sanitation Data'!$D$11,0,10*ROW('Sanitation Data'!D11))),CR17="",ISNUMBER(OFFSET('Sanitation Data'!$D$11,0,10*ROW('Sanitation Data'!D11)))),OFFSET('Sanitation Data'!$D$11,0,10*ROW('Sanitation Data'!D11)),NA())))</f>
        <v>#N/A</v>
      </c>
      <c r="AD17" s="253" t="e">
        <f ca="true">+IF(AND(ISNUMBER(OFFSET('Sanitation Data'!$D$12,0,10*ROW('Sanitation Data'!D11))),CS17="Yes"),OFFSET('Sanitation Data'!$D$12,0,10*ROW('Sanitation Data'!D11)),IF(AND(ISNUMBER(OFFSET('Sanitation Data'!$D$12,0,10*ROW('Sanitation Data'!D11))),CS17="No",ISNUMBER(OFFSET('Sanitation Data'!$D$12,0,10*ROW('Sanitation Data'!D11)))),CONCATENATE("[",ROUND(OFFSET('Sanitation Data'!$D$12,0,10*ROW('Sanitation Data'!D11)),0),"]"),IF(AND(ISNUMBER(OFFSET('Sanitation Data'!$D$12,0,10*ROW('Sanitation Data'!D11))),CS17="",ISNUMBER(OFFSET('Sanitation Data'!$D$12,0,10*ROW('Sanitation Data'!D11)))),OFFSET('Sanitation Data'!$D$12,0,10*ROW('Sanitation Data'!D11)),NA())))</f>
        <v>#N/A</v>
      </c>
      <c r="AE17" s="253" t="e">
        <f ca="true">+IF(AND(ISNUMBER(OFFSET('Sanitation Data'!$D$13,0,10*ROW('Sanitation Data'!D11))),CT17="Yes"),OFFSET('Sanitation Data'!$D$13,0,10*ROW('Sanitation Data'!D11)),IF(AND(ISNUMBER(OFFSET('Sanitation Data'!$D$13,0,10*ROW('Sanitation Data'!D11))),CT17="No",ISNUMBER(OFFSET('Sanitation Data'!$D$13,0,10*ROW('Sanitation Data'!D11)))),CONCATENATE("[",ROUND(OFFSET('Sanitation Data'!$D$13,0,10*ROW('Sanitation Data'!D11)),0),"]"),IF(AND(ISNUMBER(OFFSET('Sanitation Data'!$D$13,0,10*ROW('Sanitation Data'!D11))),CT17="",ISNUMBER(OFFSET('Sanitation Data'!$D$13,0,10*ROW('Sanitation Data'!D11)))),OFFSET('Sanitation Data'!$D$13,0,10*ROW('Sanitation Data'!D11)),NA())))</f>
        <v>#N/A</v>
      </c>
      <c r="AF17" s="253" t="e">
        <f ca="true">+IF(AND(ISNUMBER(OFFSET('Sanitation Data'!$E$5,0,10*ROW('Sanitation Data'!E11))),CU17="Yes"),100-OFFSET('Sanitation Data'!$E$5,0,10*ROW('Sanitation Data'!E11)),IF(AND(ISNUMBER(OFFSET('Sanitation Data'!$E$5,0,10*ROW('Sanitation Data'!E11))),CU17="No",ISNUMBER(OFFSET('Sanitation Data'!$E$5,0,10*ROW('Sanitation Data'!E11)))),CONCATENATE("[",ROUND(100-OFFSET('Sanitation Data'!$E$5,0,10*ROW('Sanitation Data'!E11)),0),"]"),IF(AND(ISNUMBER(OFFSET('Sanitation Data'!$E$5,0,10*ROW('Sanitation Data'!E11))),CU17="",ISNUMBER(OFFSET('Sanitation Data'!$E$5,0,10*ROW('Sanitation Data'!E11)))),100-OFFSET('Sanitation Data'!$E$5,0,10*ROW('Sanitation Data'!E11)),NA())))</f>
        <v>#N/A</v>
      </c>
      <c r="AG17" s="253" t="e">
        <f ca="true">+IF(AND(ISNUMBER(OFFSET('Sanitation Data'!$E$7,0,10*ROW('Sanitation Data'!E11))),CV17="Yes"),OFFSET('Sanitation Data'!$E$7,0,10*ROW('Sanitation Data'!E11)),IF(AND(ISNUMBER(OFFSET('Sanitation Data'!$E$7,0,10*ROW('Sanitation Data'!E11))),CV17="No",ISNUMBER(OFFSET('Sanitation Data'!$E$7,0,10*ROW('Sanitation Data'!E11)))),CONCATENATE("[",ROUND(OFFSET('Sanitation Data'!$E$7,0,10*ROW('Sanitation Data'!E11)),0),"]"),IF(AND(ISNUMBER(OFFSET('Sanitation Data'!$E$7,0,10*ROW('Sanitation Data'!E11))),CV17="",ISNUMBER(OFFSET('Sanitation Data'!$E$7,0,10*ROW('Sanitation Data'!E11)))),OFFSET('Sanitation Data'!$E$7,0,10*ROW('Sanitation Data'!E11)),NA())))</f>
        <v>#N/A</v>
      </c>
      <c r="AH17" s="253" t="e">
        <f ca="true">+IF(AND(ISNUMBER(OFFSET('Sanitation Data'!$E$11,0,10*ROW('Sanitation Data'!E11))),CW17="Yes"),OFFSET('Sanitation Data'!$E$11,0,10*ROW('Sanitation Data'!E11)),IF(AND(ISNUMBER(OFFSET('Sanitation Data'!$E$11,0,10*ROW('Sanitation Data'!E11))),CW17="No",ISNUMBER(OFFSET('Sanitation Data'!$E$11,0,10*ROW('Sanitation Data'!E11)))),CONCATENATE("[",ROUND(OFFSET('Sanitation Data'!$E$11,0,10*ROW('Sanitation Data'!E11)),0),"]"),IF(AND(ISNUMBER(OFFSET('Sanitation Data'!$E$11,0,10*ROW('Sanitation Data'!E11))),CW17="",ISNUMBER(OFFSET('Sanitation Data'!$E$11,0,10*ROW('Sanitation Data'!E11)))),OFFSET('Sanitation Data'!$E$11,0,10*ROW('Sanitation Data'!E11)),NA())))</f>
        <v>#N/A</v>
      </c>
      <c r="AI17" s="253" t="e">
        <f ca="true">+IF(AND(ISNUMBER(OFFSET('Sanitation Data'!$E$12,0,10*ROW('Sanitation Data'!E11))),CX17="Yes"),OFFSET('Sanitation Data'!$E$12,0,10*ROW('Sanitation Data'!E11)),IF(AND(ISNUMBER(OFFSET('Sanitation Data'!$E$12,0,10*ROW('Sanitation Data'!E11))),CX17="No",ISNUMBER(OFFSET('Sanitation Data'!$E$12,0,10*ROW('Sanitation Data'!E11)))),CONCATENATE("[",ROUND(OFFSET('Sanitation Data'!$E$12,0,10*ROW('Sanitation Data'!E11)),0),"]"),IF(AND(ISNUMBER(OFFSET('Sanitation Data'!$E$12,0,10*ROW('Sanitation Data'!E11))),CX17="",ISNUMBER(OFFSET('Sanitation Data'!$E$12,0,10*ROW('Sanitation Data'!E11)))),OFFSET('Sanitation Data'!$E$12,0,10*ROW('Sanitation Data'!E11)),NA())))</f>
        <v>#N/A</v>
      </c>
      <c r="AJ17" s="253" t="e">
        <f ca="true">+IF(AND(ISNUMBER(OFFSET('Sanitation Data'!$E$13,0,10*ROW('Sanitation Data'!E11))),CY17="Yes"),OFFSET('Sanitation Data'!$E$13,0,10*ROW('Sanitation Data'!E11)),IF(AND(ISNUMBER(OFFSET('Sanitation Data'!$E$13,0,10*ROW('Sanitation Data'!E11))),CY17="No",ISNUMBER(OFFSET('Sanitation Data'!$E$13,0,10*ROW('Sanitation Data'!E11)))),CONCATENATE("[",ROUND(OFFSET('Sanitation Data'!$E$13,0,10*ROW('Sanitation Data'!E11)),0),"]"),IF(AND(ISNUMBER(OFFSET('Sanitation Data'!$E$13,0,10*ROW('Sanitation Data'!E11))),CY17="",ISNUMBER(OFFSET('Sanitation Data'!$E$13,0,10*ROW('Sanitation Data'!E11)))),OFFSET('Sanitation Data'!$E$13,0,10*ROW('Sanitation Data'!E11)),NA())))</f>
        <v>#N/A</v>
      </c>
      <c r="AK17" s="253" t="e">
        <f ca="true">+IF(AND(ISNUMBER(OFFSET('Sanitation Data'!$F$5,0,10*ROW('Sanitation Data'!F11))),CZ17="Yes"),100-OFFSET('Sanitation Data'!$F$5,0,10*ROW('Sanitation Data'!F11)),IF(AND(ISNUMBER(OFFSET('Sanitation Data'!$F$5,0,10*ROW('Sanitation Data'!F11))),CZ17="No",ISNUMBER(OFFSET('Sanitation Data'!$F$5,0,10*ROW('Sanitation Data'!F11)))),CONCATENATE("[",ROUND(100-OFFSET('Sanitation Data'!$F$5,0,10*ROW('Sanitation Data'!F11)),0),"]"),IF(AND(ISNUMBER(OFFSET('Sanitation Data'!$F$5,0,10*ROW('Sanitation Data'!F11))),CZ17="",ISNUMBER(OFFSET('Sanitation Data'!$F$5,0,10*ROW('Sanitation Data'!F11)))),100-OFFSET('Sanitation Data'!$F$5,0,10*ROW('Sanitation Data'!F11)),NA())))</f>
        <v>#N/A</v>
      </c>
      <c r="AL17" s="253" t="e">
        <f ca="true">+IF(AND(ISNUMBER(OFFSET('Sanitation Data'!$F$7,0,10*ROW('Sanitation Data'!F11))),DA17="Yes"),OFFSET('Sanitation Data'!$F$7,0,10*ROW('Sanitation Data'!F11)),IF(AND(ISNUMBER(OFFSET('Sanitation Data'!$F$7,0,10*ROW('Sanitation Data'!F11))),DA17="No",ISNUMBER(OFFSET('Sanitation Data'!$F$7,0,10*ROW('Sanitation Data'!F11)))),CONCATENATE("[",ROUND(OFFSET('Sanitation Data'!$F$7,0,10*ROW('Sanitation Data'!F11)),0),"]"),IF(AND(ISNUMBER(OFFSET('Sanitation Data'!$F$7,0,10*ROW('Sanitation Data'!F11))),DA17="",ISNUMBER(OFFSET('Sanitation Data'!$F$7,0,10*ROW('Sanitation Data'!F11)))),OFFSET('Sanitation Data'!$F$7,0,10*ROW('Sanitation Data'!F11)),NA())))</f>
        <v>#N/A</v>
      </c>
      <c r="AM17" s="253" t="e">
        <f ca="true">+IF(AND(ISNUMBER(OFFSET('Sanitation Data'!$F$11,0,10*ROW('Sanitation Data'!F11))),DB17="Yes"),OFFSET('Sanitation Data'!$F$11,0,10*ROW('Sanitation Data'!F11)),IF(AND(ISNUMBER(OFFSET('Sanitation Data'!$F$11,0,10*ROW('Sanitation Data'!F11))),DB17="No",ISNUMBER(OFFSET('Sanitation Data'!$F$11,0,10*ROW('Sanitation Data'!F11)))),CONCATENATE("[",ROUND(OFFSET('Sanitation Data'!$F$11,0,10*ROW('Sanitation Data'!F11)),0),"]"),IF(AND(ISNUMBER(OFFSET('Sanitation Data'!$F$11,0,10*ROW('Sanitation Data'!F11))),DB17="",ISNUMBER(OFFSET('Sanitation Data'!$F$11,0,10*ROW('Sanitation Data'!F11)))),OFFSET('Sanitation Data'!$F$11,0,10*ROW('Sanitation Data'!F11)),NA())))</f>
        <v>#N/A</v>
      </c>
      <c r="AN17" s="253" t="e">
        <f ca="true">+IF(AND(ISNUMBER(OFFSET('Sanitation Data'!$F$12,0,10*ROW('Sanitation Data'!F11))),DC17="Yes"),OFFSET('Sanitation Data'!$F$12,0,10*ROW('Sanitation Data'!F11)),IF(AND(ISNUMBER(OFFSET('Sanitation Data'!$F$12,0,10*ROW('Sanitation Data'!F11))),DC17="No",ISNUMBER(OFFSET('Sanitation Data'!$F$12,0,10*ROW('Sanitation Data'!F11)))),CONCATENATE("[",ROUND(OFFSET('Sanitation Data'!$F$12,0,10*ROW('Sanitation Data'!F11)),0),"]"),IF(AND(ISNUMBER(OFFSET('Sanitation Data'!$F$12,0,10*ROW('Sanitation Data'!F11))),DC17="",ISNUMBER(OFFSET('Sanitation Data'!$F$12,0,10*ROW('Sanitation Data'!F11)))),OFFSET('Sanitation Data'!$F$12,0,10*ROW('Sanitation Data'!F11)),NA())))</f>
        <v>#N/A</v>
      </c>
      <c r="AO17" s="253" t="e">
        <f ca="true">+IF(AND(ISNUMBER(OFFSET('Sanitation Data'!$F$13,0,10*ROW('Sanitation Data'!F11))),DD17="Yes"),OFFSET('Sanitation Data'!$F$13,0,10*ROW('Sanitation Data'!F11)),IF(AND(ISNUMBER(OFFSET('Sanitation Data'!$F$13,0,10*ROW('Sanitation Data'!F11))),DD17="No",ISNUMBER(OFFSET('Sanitation Data'!$F$13,0,10*ROW('Sanitation Data'!F11)))),CONCATENATE("[",ROUND(OFFSET('Sanitation Data'!$F$13,0,10*ROW('Sanitation Data'!F11)),0),"]"),IF(AND(ISNUMBER(OFFSET('Sanitation Data'!$F$13,0,10*ROW('Sanitation Data'!F11))),DD17="",ISNUMBER(OFFSET('Sanitation Data'!$F$13,0,10*ROW('Sanitation Data'!F11)))),OFFSET('Sanitation Data'!$F$13,0,10*ROW('Sanitation Data'!F11)),NA())))</f>
        <v>#N/A</v>
      </c>
      <c r="AP17" s="253">
        <f ca="true">+IF(AND(ISNUMBER(OFFSET('Sanitation Data'!$G$5,0,10*ROW('Sanitation Data'!G11))),DE17="Yes"),100-OFFSET('Sanitation Data'!$G$5,0,10*ROW('Sanitation Data'!G11)),IF(AND(ISNUMBER(OFFSET('Sanitation Data'!$G$5,0,10*ROW('Sanitation Data'!G11))),DE17="No",ISNUMBER(OFFSET('Sanitation Data'!$G$5,0,10*ROW('Sanitation Data'!G11)))),CONCATENATE("[",ROUND(100-OFFSET('Sanitation Data'!$G$5,0,10*ROW('Sanitation Data'!G11)),0),"]"),IF(AND(ISNUMBER(OFFSET('Sanitation Data'!$G$5,0,10*ROW('Sanitation Data'!G11))),DE17="",ISNUMBER(OFFSET('Sanitation Data'!$G$5,0,10*ROW('Sanitation Data'!G11)))),100-OFFSET('Sanitation Data'!$G$5,0,10*ROW('Sanitation Data'!G11)),NA())))</f>
        <v>99.116997792494487</v>
      </c>
      <c r="AQ17" s="253">
        <f ca="true">+IF(AND(ISNUMBER(OFFSET('Sanitation Data'!$G$7,0,10*ROW('Sanitation Data'!G11))),DF17="Yes"),OFFSET('Sanitation Data'!$G$7,0,10*ROW('Sanitation Data'!G11)),IF(AND(ISNUMBER(OFFSET('Sanitation Data'!$G$7,0,10*ROW('Sanitation Data'!G11))),DF17="No",ISNUMBER(OFFSET('Sanitation Data'!$G$7,0,10*ROW('Sanitation Data'!G11)))),CONCATENATE("[",ROUND(OFFSET('Sanitation Data'!$G$7,0,10*ROW('Sanitation Data'!G11)),0),"]"),IF(AND(ISNUMBER(OFFSET('Sanitation Data'!$G$7,0,10*ROW('Sanitation Data'!G11))),DF17="",ISNUMBER(OFFSET('Sanitation Data'!$G$7,0,10*ROW('Sanitation Data'!G11)))),OFFSET('Sanitation Data'!$G$7,0,10*ROW('Sanitation Data'!G11)),NA())))</f>
        <v>89.072847682119203</v>
      </c>
      <c r="AR17" s="253">
        <f ca="true">+IF(AND(ISNUMBER(OFFSET('Sanitation Data'!$G$11,0,10*ROW('Sanitation Data'!G11))),DG17="Yes"),OFFSET('Sanitation Data'!$G$11,0,10*ROW('Sanitation Data'!G11)),IF(AND(ISNUMBER(OFFSET('Sanitation Data'!$G$11,0,10*ROW('Sanitation Data'!G11))),DG17="No",ISNUMBER(OFFSET('Sanitation Data'!$G$11,0,10*ROW('Sanitation Data'!G11)))),CONCATENATE("[",ROUND(OFFSET('Sanitation Data'!$G$11,0,10*ROW('Sanitation Data'!G11)),0),"]"),IF(AND(ISNUMBER(OFFSET('Sanitation Data'!$G$11,0,10*ROW('Sanitation Data'!G11))),DG17="",ISNUMBER(OFFSET('Sanitation Data'!$G$11,0,10*ROW('Sanitation Data'!G11)))),OFFSET('Sanitation Data'!$G$11,0,10*ROW('Sanitation Data'!G11)),NA())))</f>
        <v>77.262693156732894</v>
      </c>
      <c r="AS17" s="253" t="e">
        <f ca="true">+IF(AND(ISNUMBER(OFFSET('Sanitation Data'!$G$12,0,10*ROW('Sanitation Data'!G11))),DH17="Yes"),OFFSET('Sanitation Data'!$G$12,0,10*ROW('Sanitation Data'!G11)),IF(AND(ISNUMBER(OFFSET('Sanitation Data'!$G$12,0,10*ROW('Sanitation Data'!G11))),DH17="No",ISNUMBER(OFFSET('Sanitation Data'!$G$12,0,10*ROW('Sanitation Data'!G11)))),CONCATENATE("[",ROUND(OFFSET('Sanitation Data'!$G$12,0,10*ROW('Sanitation Data'!G11)),0),"]"),IF(AND(ISNUMBER(OFFSET('Sanitation Data'!$G$12,0,10*ROW('Sanitation Data'!G11))),DH17="",ISNUMBER(OFFSET('Sanitation Data'!$G$12,0,10*ROW('Sanitation Data'!G11)))),OFFSET('Sanitation Data'!$G$12,0,10*ROW('Sanitation Data'!G11)),NA())))</f>
        <v>#N/A</v>
      </c>
      <c r="AT17" s="253">
        <f ca="true">+IF(AND(ISNUMBER(OFFSET('Sanitation Data'!$G$13,0,10*ROW('Sanitation Data'!G11))),DI17="Yes"),OFFSET('Sanitation Data'!$G$13,0,10*ROW('Sanitation Data'!G11)),IF(AND(ISNUMBER(OFFSET('Sanitation Data'!$G$13,0,10*ROW('Sanitation Data'!G11))),DI17="No",ISNUMBER(OFFSET('Sanitation Data'!$G$13,0,10*ROW('Sanitation Data'!G11)))),CONCATENATE("[",ROUND(OFFSET('Sanitation Data'!$G$13,0,10*ROW('Sanitation Data'!G11)),0),"]"),IF(AND(ISNUMBER(OFFSET('Sanitation Data'!$G$13,0,10*ROW('Sanitation Data'!G11))),DI17="",ISNUMBER(OFFSET('Sanitation Data'!$G$13,0,10*ROW('Sanitation Data'!G11)))),OFFSET('Sanitation Data'!$G$13,0,10*ROW('Sanitation Data'!G11)),NA())))</f>
        <v>75.496688741721854</v>
      </c>
      <c r="AU17" s="253">
        <f ca="true">+IF(AND(ISNUMBER(OFFSET('Sanitation Data'!$H$5,0,10*ROW('Sanitation Data'!H11))),DJ17="Yes"),100-OFFSET('Sanitation Data'!$H$5,0,10*ROW('Sanitation Data'!H11)),IF(AND(ISNUMBER(OFFSET('Sanitation Data'!$H$5,0,10*ROW('Sanitation Data'!H11))),DJ17="No",ISNUMBER(OFFSET('Sanitation Data'!$H$5,0,10*ROW('Sanitation Data'!H11)))),CONCATENATE("[",ROUND(100-OFFSET('Sanitation Data'!$H$5,0,10*ROW('Sanitation Data'!H11)),0),"]"),IF(AND(ISNUMBER(OFFSET('Sanitation Data'!$H$5,0,10*ROW('Sanitation Data'!H11))),DJ17="",ISNUMBER(OFFSET('Sanitation Data'!$H$5,0,10*ROW('Sanitation Data'!H11)))),100-OFFSET('Sanitation Data'!$H$5,0,10*ROW('Sanitation Data'!H11)),NA())))</f>
        <v>99.514563106796118</v>
      </c>
      <c r="AV17" s="253">
        <f ca="true">+IF(AND(ISNUMBER(OFFSET('Sanitation Data'!$H$7,0,10*ROW('Sanitation Data'!H11))),DK17="Yes"),OFFSET('Sanitation Data'!$H$7,0,10*ROW('Sanitation Data'!H11)),IF(AND(ISNUMBER(OFFSET('Sanitation Data'!$H$7,0,10*ROW('Sanitation Data'!H11))),DK17="No",ISNUMBER(OFFSET('Sanitation Data'!$H$7,0,10*ROW('Sanitation Data'!H11)))),CONCATENATE("[",ROUND(OFFSET('Sanitation Data'!$H$7,0,10*ROW('Sanitation Data'!H11)),0),"]"),IF(AND(ISNUMBER(OFFSET('Sanitation Data'!$H$7,0,10*ROW('Sanitation Data'!H11))),DK17="",ISNUMBER(OFFSET('Sanitation Data'!$H$7,0,10*ROW('Sanitation Data'!H11)))),OFFSET('Sanitation Data'!$H$7,0,10*ROW('Sanitation Data'!H11)),NA())))</f>
        <v>97.087378640776677</v>
      </c>
      <c r="AW17" s="253">
        <f ca="true">+IF(AND(ISNUMBER(OFFSET('Sanitation Data'!$H$11,0,10*ROW('Sanitation Data'!H11))),DL17="Yes"),OFFSET('Sanitation Data'!$H$11,0,10*ROW('Sanitation Data'!H11)),IF(AND(ISNUMBER(OFFSET('Sanitation Data'!$H$11,0,10*ROW('Sanitation Data'!H11))),DL17="No",ISNUMBER(OFFSET('Sanitation Data'!$H$11,0,10*ROW('Sanitation Data'!H11)))),CONCATENATE("[",ROUND(OFFSET('Sanitation Data'!$H$11,0,10*ROW('Sanitation Data'!H11)),0),"]"),IF(AND(ISNUMBER(OFFSET('Sanitation Data'!$H$11,0,10*ROW('Sanitation Data'!H11))),DL17="",ISNUMBER(OFFSET('Sanitation Data'!$H$11,0,10*ROW('Sanitation Data'!H11)))),OFFSET('Sanitation Data'!$H$11,0,10*ROW('Sanitation Data'!H11)),NA())))</f>
        <v>93.689320388349515</v>
      </c>
      <c r="AX17" s="253" t="e">
        <f ca="true">+IF(AND(ISNUMBER(OFFSET('Sanitation Data'!$H$12,0,10*ROW('Sanitation Data'!H11))),DM17="Yes"),OFFSET('Sanitation Data'!$H$12,0,10*ROW('Sanitation Data'!H11)),IF(AND(ISNUMBER(OFFSET('Sanitation Data'!$H$12,0,10*ROW('Sanitation Data'!H11))),DM17="No",ISNUMBER(OFFSET('Sanitation Data'!$H$12,0,10*ROW('Sanitation Data'!H11)))),CONCATENATE("[",ROUND(OFFSET('Sanitation Data'!$H$12,0,10*ROW('Sanitation Data'!H11)),0),"]"),IF(AND(ISNUMBER(OFFSET('Sanitation Data'!$H$12,0,10*ROW('Sanitation Data'!H11))),DM17="",ISNUMBER(OFFSET('Sanitation Data'!$H$12,0,10*ROW('Sanitation Data'!H11)))),OFFSET('Sanitation Data'!$H$12,0,10*ROW('Sanitation Data'!H11)),NA())))</f>
        <v>#N/A</v>
      </c>
      <c r="AY17" s="253">
        <f ca="true">+IF(AND(ISNUMBER(OFFSET('Sanitation Data'!$H$13,0,10*ROW('Sanitation Data'!H11))),DN17="Yes"),OFFSET('Sanitation Data'!$H$13,0,10*ROW('Sanitation Data'!H11)),IF(AND(ISNUMBER(OFFSET('Sanitation Data'!$H$13,0,10*ROW('Sanitation Data'!H11))),DN17="No",ISNUMBER(OFFSET('Sanitation Data'!$H$13,0,10*ROW('Sanitation Data'!H11)))),CONCATENATE("[",ROUND(OFFSET('Sanitation Data'!$H$13,0,10*ROW('Sanitation Data'!H11)),0),"]"),IF(AND(ISNUMBER(OFFSET('Sanitation Data'!$H$13,0,10*ROW('Sanitation Data'!H11))),DN17="",ISNUMBER(OFFSET('Sanitation Data'!$H$13,0,10*ROW('Sanitation Data'!H11)))),OFFSET('Sanitation Data'!$H$13,0,10*ROW('Sanitation Data'!H11)),NA())))</f>
        <v>93.203883495145632</v>
      </c>
      <c r="AZ17" s="254">
        <f ca="true">+IF(AND(ISNUMBER(OFFSET('Hygiene Data'!$C$6,0,10*ROW('Hygiene Data'!C11))),DO17="Yes"),OFFSET('Hygiene Data'!$C$6,0,10*ROW('Hygiene Data'!C11)),IF(AND(ISNUMBER(OFFSET('Hygiene Data'!$C$6,0,10*ROW('Hygiene Data'!C11))),DO17="No",ISNUMBER(OFFSET('Hygiene Data'!$C$6,0,10*ROW('Hygiene Data'!C11)))),CONCATENATE("[",ROUND(OFFSET('Hygiene Data'!$C$6,0,10*ROW('Hygiene Data'!C11)),0),"]"),IF(AND(ISNUMBER(OFFSET('Hygiene Data'!$C$6,0,10*ROW('Hygiene Data'!C11))),DO17="",ISNUMBER(OFFSET('Hygiene Data'!$C$6,0,10*ROW('Hygiene Data'!C11)))),OFFSET('Hygiene Data'!$C$6,0,10*ROW('Hygiene Data'!C11)),NA())))</f>
        <v>97.116843702579672</v>
      </c>
      <c r="BA17" s="254">
        <f ca="true">+IF(AND(ISNUMBER(OFFSET('Hygiene Data'!$C$8,0,10*ROW('Hygiene Data'!C11))),DP17="Yes"),OFFSET('Hygiene Data'!$C$8,0,10*ROW('Hygiene Data'!C11)),IF(AND(ISNUMBER(OFFSET('Hygiene Data'!$C$8,0,10*ROW('Hygiene Data'!C11))),DP17="No",ISNUMBER(OFFSET('Hygiene Data'!$C$8,0,10*ROW('Hygiene Data'!C11)))),CONCATENATE("[",ROUND(OFFSET('Hygiene Data'!$C$8,0,10*ROW('Hygiene Data'!C11)),0),"]"),IF(AND(ISNUMBER(OFFSET('Hygiene Data'!$C$8,0,10*ROW('Hygiene Data'!C11))),DP17="",ISNUMBER(OFFSET('Hygiene Data'!$C$8,0,10*ROW('Hygiene Data'!C11)))),OFFSET('Hygiene Data'!$C$8,0,10*ROW('Hygiene Data'!C11)),NA())))</f>
        <v>84.2185128983308</v>
      </c>
      <c r="BB17" s="254" t="e">
        <f ca="true">+IF(AND(ISNUMBER(OFFSET('Hygiene Data'!$C$10,0,10*ROW('Hygiene Data'!C11))),DQ17="Yes"),OFFSET('Hygiene Data'!$C$10,0,10*ROW('Hygiene Data'!C11)),IF(AND(ISNUMBER(OFFSET('Hygiene Data'!$C$10,0,10*ROW('Hygiene Data'!C11))),DQ17="No",ISNUMBER(OFFSET('Hygiene Data'!$C$10,0,10*ROW('Hygiene Data'!C11)))),CONCATENATE("[",ROUND(OFFSET('Hygiene Data'!$C$10,0,10*ROW('Hygiene Data'!C11)),0),"]"),IF(AND(ISNUMBER(OFFSET('Hygiene Data'!$C$10,0,10*ROW('Hygiene Data'!C11))),DQ17="",ISNUMBER(OFFSET('Hygiene Data'!$C$10,0,10*ROW('Hygiene Data'!C11)))),OFFSET('Hygiene Data'!$C$10,0,10*ROW('Hygiene Data'!C11)),NA())))</f>
        <v>#N/A</v>
      </c>
      <c r="BC17" s="254" t="e">
        <f ca="true">+IF(AND(ISNUMBER(OFFSET('Hygiene Data'!$D$6,0,10*ROW('Hygiene Data'!D11))),DR17="Yes"),OFFSET('Hygiene Data'!$D$6,0,10*ROW('Hygiene Data'!D11)),IF(AND(ISNUMBER(OFFSET('Hygiene Data'!$D$6,0,10*ROW('Hygiene Data'!D11))),DR17="No",ISNUMBER(OFFSET('Hygiene Data'!$D$6,0,10*ROW('Hygiene Data'!D11)))),CONCATENATE("[",ROUND(OFFSET('Hygiene Data'!$D$6,0,10*ROW('Hygiene Data'!D11)),0),"]"),IF(AND(ISNUMBER(OFFSET('Hygiene Data'!$D$6,0,10*ROW('Hygiene Data'!D11))),DR17="",ISNUMBER(OFFSET('Hygiene Data'!$D$6,0,10*ROW('Hygiene Data'!D11)))),OFFSET('Hygiene Data'!$D$6,0,10*ROW('Hygiene Data'!D11)),NA())))</f>
        <v>#N/A</v>
      </c>
      <c r="BD17" s="254" t="e">
        <f ca="true">+IF(AND(ISNUMBER(OFFSET('Hygiene Data'!$D$8,0,10*ROW('Hygiene Data'!D11))),DS17="Yes"),OFFSET('Hygiene Data'!$D$8,0,10*ROW('Hygiene Data'!D11)),IF(AND(ISNUMBER(OFFSET('Hygiene Data'!$D$8,0,10*ROW('Hygiene Data'!D11))),DS17="No",ISNUMBER(OFFSET('Hygiene Data'!$D$8,0,10*ROW('Hygiene Data'!D11)))),CONCATENATE("[",ROUND(OFFSET('Hygiene Data'!$D$8,0,10*ROW('Hygiene Data'!D11)),0),"]"),IF(AND(ISNUMBER(OFFSET('Hygiene Data'!$D$8,0,10*ROW('Hygiene Data'!D11))),DS17="",ISNUMBER(OFFSET('Hygiene Data'!$D$8,0,10*ROW('Hygiene Data'!D11)))),OFFSET('Hygiene Data'!$D$8,0,10*ROW('Hygiene Data'!D11)),NA())))</f>
        <v>#N/A</v>
      </c>
      <c r="BE17" s="254" t="e">
        <f ca="true">+IF(AND(ISNUMBER(OFFSET('Hygiene Data'!$D$10,0,10*ROW('Hygiene Data'!D11))),DT17="Yes"),OFFSET('Hygiene Data'!$D$10,0,10*ROW('Hygiene Data'!D11)),IF(AND(ISNUMBER(OFFSET('Hygiene Data'!$D$10,0,10*ROW('Hygiene Data'!D11))),DT17="No",ISNUMBER(OFFSET('Hygiene Data'!$D$10,0,10*ROW('Hygiene Data'!D11)))),CONCATENATE("[",ROUND(OFFSET('Hygiene Data'!$D$10,0,10*ROW('Hygiene Data'!D11)),0),"]"),IF(AND(ISNUMBER(OFFSET('Hygiene Data'!$D$10,0,10*ROW('Hygiene Data'!D11))),DT17="",ISNUMBER(OFFSET('Hygiene Data'!$D$10,0,10*ROW('Hygiene Data'!D11)))),OFFSET('Hygiene Data'!$D$10,0,10*ROW('Hygiene Data'!D11)),NA())))</f>
        <v>#N/A</v>
      </c>
      <c r="BF17" s="254" t="e">
        <f ca="true">+IF(AND(ISNUMBER(OFFSET('Hygiene Data'!$E$6,0,10*ROW('Hygiene Data'!E11))),DU17="Yes"),OFFSET('Hygiene Data'!$E$6,0,10*ROW('Hygiene Data'!E11)),IF(AND(ISNUMBER(OFFSET('Hygiene Data'!$E$6,0,10*ROW('Hygiene Data'!E11))),DU17="No",ISNUMBER(OFFSET('Hygiene Data'!$E$6,0,10*ROW('Hygiene Data'!E11)))),CONCATENATE("[",ROUND(OFFSET('Hygiene Data'!$E$6,0,10*ROW('Hygiene Data'!E11)),0),"]"),IF(AND(ISNUMBER(OFFSET('Hygiene Data'!$E$6,0,10*ROW('Hygiene Data'!E11))),DU17="",ISNUMBER(OFFSET('Hygiene Data'!$E$6,0,10*ROW('Hygiene Data'!E11)))),OFFSET('Hygiene Data'!$E$6,0,10*ROW('Hygiene Data'!E11)),NA())))</f>
        <v>#N/A</v>
      </c>
      <c r="BG17" s="254" t="e">
        <f ca="true">+IF(AND(ISNUMBER(OFFSET('Hygiene Data'!$E$8,0,10*ROW('Hygiene Data'!E11))),DV17="Yes"),OFFSET('Hygiene Data'!$E$8,0,10*ROW('Hygiene Data'!E11)),IF(AND(ISNUMBER(OFFSET('Hygiene Data'!$E$8,0,10*ROW('Hygiene Data'!E11))),DV17="No",ISNUMBER(OFFSET('Hygiene Data'!$E$8,0,10*ROW('Hygiene Data'!E11)))),CONCATENATE("[",ROUND(OFFSET('Hygiene Data'!$E$8,0,10*ROW('Hygiene Data'!E11)),0),"]"),IF(AND(ISNUMBER(OFFSET('Hygiene Data'!$E$8,0,10*ROW('Hygiene Data'!E11))),DV17="",ISNUMBER(OFFSET('Hygiene Data'!$E$8,0,10*ROW('Hygiene Data'!E11)))),OFFSET('Hygiene Data'!$E$8,0,10*ROW('Hygiene Data'!E11)),NA())))</f>
        <v>#N/A</v>
      </c>
      <c r="BH17" s="254" t="e">
        <f ca="true">+IF(AND(ISNUMBER(OFFSET('Hygiene Data'!$E$10,0,10*ROW('Hygiene Data'!E11))),DW17="Yes"),OFFSET('Hygiene Data'!$E$10,0,10*ROW('Hygiene Data'!E11)),IF(AND(ISNUMBER(OFFSET('Hygiene Data'!$E$10,0,10*ROW('Hygiene Data'!E11))),DW17="No",ISNUMBER(OFFSET('Hygiene Data'!$E$10,0,10*ROW('Hygiene Data'!E11)))),CONCATENATE("[",ROUND(OFFSET('Hygiene Data'!$E$10,0,10*ROW('Hygiene Data'!E11)),0),"]"),IF(AND(ISNUMBER(OFFSET('Hygiene Data'!$E$10,0,10*ROW('Hygiene Data'!E11))),DW17="",ISNUMBER(OFFSET('Hygiene Data'!$E$10,0,10*ROW('Hygiene Data'!E11)))),OFFSET('Hygiene Data'!$E$10,0,10*ROW('Hygiene Data'!E11)),NA())))</f>
        <v>#N/A</v>
      </c>
      <c r="BI17" s="254" t="e">
        <f ca="true">+IF(AND(ISNUMBER(OFFSET('Hygiene Data'!$F$6,0,10*ROW('Hygiene Data'!F11))),DX17="Yes"),OFFSET('Hygiene Data'!$F$6,0,10*ROW('Hygiene Data'!F11)),IF(AND(ISNUMBER(OFFSET('Hygiene Data'!$F$6,0,10*ROW('Hygiene Data'!F11))),DX17="No",ISNUMBER(OFFSET('Hygiene Data'!$F$6,0,10*ROW('Hygiene Data'!F11)))),CONCATENATE("[",ROUND(OFFSET('Hygiene Data'!$F$6,0,10*ROW('Hygiene Data'!F11)),0),"]"),IF(AND(ISNUMBER(OFFSET('Hygiene Data'!$F$6,0,10*ROW('Hygiene Data'!F11))),DX17="",ISNUMBER(OFFSET('Hygiene Data'!$F$6,0,10*ROW('Hygiene Data'!F11)))),OFFSET('Hygiene Data'!$F$6,0,10*ROW('Hygiene Data'!F11)),NA())))</f>
        <v>#N/A</v>
      </c>
      <c r="BJ17" s="254" t="e">
        <f ca="true">+IF(AND(ISNUMBER(OFFSET('Hygiene Data'!$F$8,0,10*ROW('Hygiene Data'!F11))),DY17="Yes"),OFFSET('Hygiene Data'!$F$8,0,10*ROW('Hygiene Data'!F11)),IF(AND(ISNUMBER(OFFSET('Hygiene Data'!$F$8,0,10*ROW('Hygiene Data'!F11))),DY17="No",ISNUMBER(OFFSET('Hygiene Data'!$F$8,0,10*ROW('Hygiene Data'!F11)))),CONCATENATE("[",ROUND(OFFSET('Hygiene Data'!$F$8,0,10*ROW('Hygiene Data'!F11)),0),"]"),IF(AND(ISNUMBER(OFFSET('Hygiene Data'!$F$8,0,10*ROW('Hygiene Data'!F11))),DY17="",ISNUMBER(OFFSET('Hygiene Data'!$F$8,0,10*ROW('Hygiene Data'!F11)))),OFFSET('Hygiene Data'!$F$8,0,10*ROW('Hygiene Data'!F11)),NA())))</f>
        <v>#N/A</v>
      </c>
      <c r="BK17" s="254" t="e">
        <f ca="true">+IF(AND(ISNUMBER(OFFSET('Hygiene Data'!$F$10,0,10*ROW('Hygiene Data'!F11))),DZ17="Yes"),OFFSET('Hygiene Data'!$F$10,0,10*ROW('Hygiene Data'!F11)),IF(AND(ISNUMBER(OFFSET('Hygiene Data'!$F$10,0,10*ROW('Hygiene Data'!F11))),DZ17="No",ISNUMBER(OFFSET('Hygiene Data'!$F$10,0,10*ROW('Hygiene Data'!F11)))),CONCATENATE("[",ROUND(OFFSET('Hygiene Data'!$F$10,0,10*ROW('Hygiene Data'!F11)),0),"]"),IF(AND(ISNUMBER(OFFSET('Hygiene Data'!$F$10,0,10*ROW('Hygiene Data'!F11))),DZ17="",ISNUMBER(OFFSET('Hygiene Data'!$F$10,0,10*ROW('Hygiene Data'!F11)))),OFFSET('Hygiene Data'!$F$10,0,10*ROW('Hygiene Data'!F11)),NA())))</f>
        <v>#N/A</v>
      </c>
      <c r="BL17" s="254">
        <f ca="true">+IF(AND(ISNUMBER(OFFSET('Hygiene Data'!$G$6,0,10*ROW('Hygiene Data'!G11))),EA17="Yes"),OFFSET('Hygiene Data'!$G$6,0,10*ROW('Hygiene Data'!G11)),IF(AND(ISNUMBER(OFFSET('Hygiene Data'!$G$6,0,10*ROW('Hygiene Data'!G11))),EA17="No",ISNUMBER(OFFSET('Hygiene Data'!$G$6,0,10*ROW('Hygiene Data'!G11)))),CONCATENATE("[",ROUND(OFFSET('Hygiene Data'!$G$6,0,10*ROW('Hygiene Data'!G11)),0),"]"),IF(AND(ISNUMBER(OFFSET('Hygiene Data'!$G$6,0,10*ROW('Hygiene Data'!G11))),EA17="",ISNUMBER(OFFSET('Hygiene Data'!$G$6,0,10*ROW('Hygiene Data'!G11)))),OFFSET('Hygiene Data'!$G$6,0,10*ROW('Hygiene Data'!G11)),NA())))</f>
        <v>96.688741721854313</v>
      </c>
      <c r="BM17" s="254">
        <f ca="true">+IF(AND(ISNUMBER(OFFSET('Hygiene Data'!$G$8,0,10*ROW('Hygiene Data'!G11))),EB17="Yes"),OFFSET('Hygiene Data'!$G$8,0,10*ROW('Hygiene Data'!G11)),IF(AND(ISNUMBER(OFFSET('Hygiene Data'!$G$8,0,10*ROW('Hygiene Data'!G11))),EB17="No",ISNUMBER(OFFSET('Hygiene Data'!$G$8,0,10*ROW('Hygiene Data'!G11)))),CONCATENATE("[",ROUND(OFFSET('Hygiene Data'!$G$8,0,10*ROW('Hygiene Data'!G11)),0),"]"),IF(AND(ISNUMBER(OFFSET('Hygiene Data'!$G$8,0,10*ROW('Hygiene Data'!G11))),EB17="",ISNUMBER(OFFSET('Hygiene Data'!$G$8,0,10*ROW('Hygiene Data'!G11)))),OFFSET('Hygiene Data'!$G$8,0,10*ROW('Hygiene Data'!G11)),NA())))</f>
        <v>83.222958057395147</v>
      </c>
      <c r="BN17" s="254" t="e">
        <f ca="true">+IF(AND(ISNUMBER(OFFSET('Hygiene Data'!$G$10,0,10*ROW('Hygiene Data'!G11))),EC17="Yes"),OFFSET('Hygiene Data'!$G$10,0,10*ROW('Hygiene Data'!G11)),IF(AND(ISNUMBER(OFFSET('Hygiene Data'!$G$10,0,10*ROW('Hygiene Data'!G11))),EC17="No",ISNUMBER(OFFSET('Hygiene Data'!$G$10,0,10*ROW('Hygiene Data'!G11)))),CONCATENATE("[",ROUND(OFFSET('Hygiene Data'!$G$10,0,10*ROW('Hygiene Data'!G11)),0),"]"),IF(AND(ISNUMBER(OFFSET('Hygiene Data'!$G$10,0,10*ROW('Hygiene Data'!G11))),EC17="",ISNUMBER(OFFSET('Hygiene Data'!$G$10,0,10*ROW('Hygiene Data'!G11)))),OFFSET('Hygiene Data'!$G$10,0,10*ROW('Hygiene Data'!G11)),NA())))</f>
        <v>#N/A</v>
      </c>
      <c r="BO17" s="254">
        <f ca="true">+IF(AND(ISNUMBER(OFFSET('Hygiene Data'!$H$6,0,10*ROW('Hygiene Data'!H11))),ED17="Yes"),OFFSET('Hygiene Data'!$H$6,0,10*ROW('Hygiene Data'!H11)),IF(AND(ISNUMBER(OFFSET('Hygiene Data'!$H$6,0,10*ROW('Hygiene Data'!H11))),ED17="No",ISNUMBER(OFFSET('Hygiene Data'!$H$6,0,10*ROW('Hygiene Data'!H11)))),CONCATENATE("[",ROUND(OFFSET('Hygiene Data'!$H$6,0,10*ROW('Hygiene Data'!H11)),0),"]"),IF(AND(ISNUMBER(OFFSET('Hygiene Data'!$H$6,0,10*ROW('Hygiene Data'!H11))),ED17="",ISNUMBER(OFFSET('Hygiene Data'!$H$6,0,10*ROW('Hygiene Data'!H11)))),OFFSET('Hygiene Data'!$H$6,0,10*ROW('Hygiene Data'!H11)),NA())))</f>
        <v>98.05825242718447</v>
      </c>
      <c r="BP17" s="254">
        <f ca="true">+IF(AND(ISNUMBER(OFFSET('Hygiene Data'!$H$8,0,10*ROW('Hygiene Data'!H11))),EE17="Yes"),OFFSET('Hygiene Data'!$H$8,0,10*ROW('Hygiene Data'!H11)),IF(AND(ISNUMBER(OFFSET('Hygiene Data'!$H$8,0,10*ROW('Hygiene Data'!H11))),EE17="No",ISNUMBER(OFFSET('Hygiene Data'!$H$8,0,10*ROW('Hygiene Data'!H11)))),CONCATENATE("[",ROUND(OFFSET('Hygiene Data'!$H$8,0,10*ROW('Hygiene Data'!H11)),0),"]"),IF(AND(ISNUMBER(OFFSET('Hygiene Data'!$H$8,0,10*ROW('Hygiene Data'!H11))),EE17="",ISNUMBER(OFFSET('Hygiene Data'!$H$8,0,10*ROW('Hygiene Data'!H11)))),OFFSET('Hygiene Data'!$H$8,0,10*ROW('Hygiene Data'!H11)),NA())))</f>
        <v>86.893203883495147</v>
      </c>
      <c r="BQ17" s="254" t="e">
        <f ca="true">+IF(AND(ISNUMBER(OFFSET('Hygiene Data'!$H$10,0,10*ROW('Hygiene Data'!H11))),EF17="Yes"),OFFSET('Hygiene Data'!$H$10,0,10*ROW('Hygiene Data'!H11)),IF(AND(ISNUMBER(OFFSET('Hygiene Data'!$H$10,0,10*ROW('Hygiene Data'!H11))),EF17="No",ISNUMBER(OFFSET('Hygiene Data'!$H$10,0,10*ROW('Hygiene Data'!H11)))),CONCATENATE("[",ROUND(OFFSET('Hygiene Data'!$H$10,0,10*ROW('Hygiene Data'!H11)),0),"]"),IF(AND(ISNUMBER(OFFSET('Hygiene Data'!$H$10,0,10*ROW('Hygiene Data'!H11))),EF17="",ISNUMBER(OFFSET('Hygiene Data'!$H$10,0,10*ROW('Hygiene Data'!H11)))),OFFSET('Hygiene Data'!$H$10,0,10*ROW('Hygiene Data'!H11)),NA())))</f>
        <v>#N/A</v>
      </c>
      <c r="BS17" s="36" t="str">
        <f ca="true">+IF(OFFSET('Water Data'!$C$28,0,10*ROW('Water Data'!C11))="","",OFFSET('Water Data'!$C$28,0,10*ROW('Water Data'!C11)))</f>
        <v>Yes</v>
      </c>
      <c r="BT17" s="36" t="str">
        <f ca="true">+IF(OFFSET('Water Data'!$C$29,0,10*ROW('Water Data'!C11))="","",OFFSET('Water Data'!$C$29,0,10*ROW('Water Data'!C11)))</f>
        <v>Yes</v>
      </c>
      <c r="BU17" s="36" t="str">
        <f ca="true">+IF(OFFSET('Water Data'!$C$30,0,10*ROW('Water Data'!C11))="","",OFFSET('Water Data'!$C$30,0,10*ROW('Water Data'!C11)))</f>
        <v>Yes</v>
      </c>
      <c r="BV17" s="36" t="str">
        <f ca="true">+IF(OFFSET('Water Data'!$D$28,0,10*ROW('Water Data'!D11))="","",OFFSET('Water Data'!$D$28,0,10*ROW('Water Data'!D11)))</f>
        <v/>
      </c>
      <c r="BW17" s="36" t="str">
        <f ca="true">+IF(OFFSET('Water Data'!$D$29,0,10*ROW('Water Data'!D11))="","",OFFSET('Water Data'!$D$29,0,10*ROW('Water Data'!D11)))</f>
        <v/>
      </c>
      <c r="BX17" s="36" t="str">
        <f ca="true">+IF(OFFSET('Water Data'!$D$30,0,10*ROW('Water Data'!D11))="","",OFFSET('Water Data'!$D$30,0,10*ROW('Water Data'!D11)))</f>
        <v/>
      </c>
      <c r="BY17" s="36" t="str">
        <f ca="true">+IF(OFFSET('Water Data'!$E$28,0,10*ROW('Water Data'!E11))="","",OFFSET('Water Data'!$E$28,0,10*ROW('Water Data'!E11)))</f>
        <v/>
      </c>
      <c r="BZ17" s="36" t="str">
        <f ca="true">+IF(OFFSET('Water Data'!$E$29,0,10*ROW('Water Data'!E11))="","",OFFSET('Water Data'!$E$29,0,10*ROW('Water Data'!E11)))</f>
        <v/>
      </c>
      <c r="CA17" s="36" t="str">
        <f ca="true">+IF(OFFSET('Water Data'!$E$30,0,10*ROW('Water Data'!E11))="","",OFFSET('Water Data'!$E$30,0,10*ROW('Water Data'!E11)))</f>
        <v/>
      </c>
      <c r="CB17" s="36" t="str">
        <f ca="true">+IF(OFFSET('Water Data'!$F$28,0,10*ROW('Water Data'!F11))="","",OFFSET('Water Data'!$F$28,0,10*ROW('Water Data'!F11)))</f>
        <v/>
      </c>
      <c r="CC17" s="36" t="str">
        <f ca="true">+IF(OFFSET('Water Data'!$F$29,0,10*ROW('Water Data'!F11))="","",OFFSET('Water Data'!$F$29,0,10*ROW('Water Data'!F11)))</f>
        <v/>
      </c>
      <c r="CD17" s="36" t="str">
        <f ca="true">+IF(OFFSET('Water Data'!$F$30,0,10*ROW('Water Data'!F11))="","",OFFSET('Water Data'!$F$30,0,10*ROW('Water Data'!F11)))</f>
        <v/>
      </c>
      <c r="CE17" s="36" t="str">
        <f ca="true">+IF(OFFSET('Water Data'!$G$28,0,10*ROW('Water Data'!G11))="","",OFFSET('Water Data'!$G$28,0,10*ROW('Water Data'!G11)))</f>
        <v>Yes</v>
      </c>
      <c r="CF17" s="36" t="str">
        <f ca="true">+IF(OFFSET('Water Data'!$G$29,0,10*ROW('Water Data'!G11))="","",OFFSET('Water Data'!$G$29,0,10*ROW('Water Data'!G11)))</f>
        <v>Yes</v>
      </c>
      <c r="CG17" s="36" t="str">
        <f ca="true">+IF(OFFSET('Water Data'!$G$30,0,10*ROW('Water Data'!G11))="","",OFFSET('Water Data'!$G$30,0,10*ROW('Water Data'!G11)))</f>
        <v>Yes</v>
      </c>
      <c r="CH17" s="36" t="str">
        <f ca="true">+IF(OFFSET('Water Data'!$H$28,0,10*ROW('Water Data'!H11))="","",OFFSET('Water Data'!$H$28,0,10*ROW('Water Data'!H11)))</f>
        <v>Yes</v>
      </c>
      <c r="CI17" s="36" t="str">
        <f ca="true">+IF(OFFSET('Water Data'!$H$29,0,10*ROW('Water Data'!H11))="","",OFFSET('Water Data'!$H$29,0,10*ROW('Water Data'!H11)))</f>
        <v>Yes</v>
      </c>
      <c r="CJ17" s="36" t="str">
        <f ca="true">+IF(OFFSET('Water Data'!$H$30,0,10*ROW('Water Data'!H11))="","",OFFSET('Water Data'!$H$30,0,10*ROW('Water Data'!H11)))</f>
        <v>Yes</v>
      </c>
      <c r="CK17" s="36" t="str">
        <f ca="true">+IF(OFFSET('Sanitation Data'!$C$29,0,10*ROW('Sanitation Data'!C11))="","",OFFSET('Sanitation Data'!$C$29,0,10*ROW('Sanitation Data'!C11)))</f>
        <v>Yes</v>
      </c>
      <c r="CL17" s="36" t="str">
        <f ca="true">+IF(OFFSET('Sanitation Data'!$C$30,0,10*ROW('Sanitation Data'!C11))="","",OFFSET('Sanitation Data'!$C$30,0,10*ROW('Sanitation Data'!C11)))</f>
        <v>Yes</v>
      </c>
      <c r="CM17" s="36" t="str">
        <f ca="true">+IF(OFFSET('Sanitation Data'!$C$31,0,10*ROW('Sanitation Data'!C11))="","",OFFSET('Sanitation Data'!$C$31,0,10*ROW('Sanitation Data'!C11)))</f>
        <v>Yes</v>
      </c>
      <c r="CN17" s="36" t="str">
        <f ca="true">+IF(OFFSET('Sanitation Data'!$C$32,0,10*ROW('Sanitation Data'!C11))="","",OFFSET('Sanitation Data'!$C$32,0,10*ROW('Sanitation Data'!C11)))</f>
        <v/>
      </c>
      <c r="CO17" s="36" t="str">
        <f ca="true">+IF(OFFSET('Sanitation Data'!$C$33,0,10*ROW('Sanitation Data'!C11))="","",OFFSET('Sanitation Data'!$C$33,0,10*ROW('Sanitation Data'!C11)))</f>
        <v>Yes</v>
      </c>
      <c r="CP17" s="36" t="str">
        <f ca="true">+IF(OFFSET('Sanitation Data'!$D$29,0,10*ROW('Sanitation Data'!D11))="","",OFFSET('Sanitation Data'!$D$29,0,10*ROW('Sanitation Data'!D11)))</f>
        <v/>
      </c>
      <c r="CQ17" s="36" t="str">
        <f ca="true">+IF(OFFSET('Sanitation Data'!$D$30,0,10*ROW('Sanitation Data'!D11))="","",OFFSET('Sanitation Data'!$D$30,0,10*ROW('Sanitation Data'!D11)))</f>
        <v/>
      </c>
      <c r="CR17" s="36" t="str">
        <f ca="true">+IF(OFFSET('Sanitation Data'!$D$31,0,10*ROW('Sanitation Data'!D11))="","",OFFSET('Sanitation Data'!$D$31,0,10*ROW('Sanitation Data'!D11)))</f>
        <v/>
      </c>
      <c r="CS17" s="36" t="str">
        <f ca="true">+IF(OFFSET('Sanitation Data'!$D$32,0,10*ROW('Sanitation Data'!D11))="","",OFFSET('Sanitation Data'!$D$32,0,10*ROW('Sanitation Data'!D11)))</f>
        <v/>
      </c>
      <c r="CT17" s="36" t="str">
        <f ca="true">+IF(OFFSET('Sanitation Data'!$D$33,0,10*ROW('Sanitation Data'!D11))="","",OFFSET('Sanitation Data'!$D$33,0,10*ROW('Sanitation Data'!D11)))</f>
        <v/>
      </c>
      <c r="CU17" s="36" t="str">
        <f ca="true">+IF(OFFSET('Sanitation Data'!$E$29,0,10*ROW('Sanitation Data'!E11))="","",OFFSET('Sanitation Data'!$E$29,0,10*ROW('Sanitation Data'!E11)))</f>
        <v/>
      </c>
      <c r="CV17" s="36" t="str">
        <f ca="true">+IF(OFFSET('Sanitation Data'!$E$30,0,10*ROW('Sanitation Data'!E11))="","",OFFSET('Sanitation Data'!$E$30,0,10*ROW('Sanitation Data'!E11)))</f>
        <v/>
      </c>
      <c r="CW17" s="36" t="str">
        <f ca="true">+IF(OFFSET('Sanitation Data'!$E$31,0,10*ROW('Sanitation Data'!E11))="","",OFFSET('Sanitation Data'!$E$31,0,10*ROW('Sanitation Data'!E11)))</f>
        <v/>
      </c>
      <c r="CX17" s="36" t="str">
        <f ca="true">+IF(OFFSET('Sanitation Data'!$E$32,0,10*ROW('Sanitation Data'!E11))="","",OFFSET('Sanitation Data'!$E$32,0,10*ROW('Sanitation Data'!E11)))</f>
        <v/>
      </c>
      <c r="CY17" s="36" t="str">
        <f ca="true">+IF(OFFSET('Sanitation Data'!$E$33,0,10*ROW('Sanitation Data'!E11))="","",OFFSET('Sanitation Data'!$E$33,0,10*ROW('Sanitation Data'!E11)))</f>
        <v/>
      </c>
      <c r="CZ17" s="36" t="str">
        <f ca="true">+IF(OFFSET('Sanitation Data'!$F$29,0,10*ROW('Sanitation Data'!F11))="","",OFFSET('Sanitation Data'!$F$29,0,10*ROW('Sanitation Data'!F11)))</f>
        <v/>
      </c>
      <c r="DA17" s="36" t="str">
        <f ca="true">+IF(OFFSET('Sanitation Data'!$F$30,0,10*ROW('Sanitation Data'!F11))="","",OFFSET('Sanitation Data'!$F$30,0,10*ROW('Sanitation Data'!F11)))</f>
        <v/>
      </c>
      <c r="DB17" s="36" t="str">
        <f ca="true">+IF(OFFSET('Sanitation Data'!$F$31,0,10*ROW('Sanitation Data'!F11))="","",OFFSET('Sanitation Data'!$F$31,0,10*ROW('Sanitation Data'!F11)))</f>
        <v/>
      </c>
      <c r="DC17" s="36" t="str">
        <f ca="true">+IF(OFFSET('Sanitation Data'!$F$32,0,10*ROW('Sanitation Data'!F11))="","",OFFSET('Sanitation Data'!$F$32,0,10*ROW('Sanitation Data'!F11)))</f>
        <v/>
      </c>
      <c r="DD17" s="36" t="str">
        <f ca="true">+IF(OFFSET('Sanitation Data'!$F$33,0,10*ROW('Sanitation Data'!F11))="","",OFFSET('Sanitation Data'!$F$33,0,10*ROW('Sanitation Data'!F11)))</f>
        <v/>
      </c>
      <c r="DE17" s="36" t="str">
        <f ca="true">+IF(OFFSET('Sanitation Data'!$G$29,0,10*ROW('Sanitation Data'!G11))="","",OFFSET('Sanitation Data'!$G$29,0,10*ROW('Sanitation Data'!G11)))</f>
        <v>Yes</v>
      </c>
      <c r="DF17" s="36" t="str">
        <f ca="true">+IF(OFFSET('Sanitation Data'!$G$30,0,10*ROW('Sanitation Data'!G11))="","",OFFSET('Sanitation Data'!$G$30,0,10*ROW('Sanitation Data'!G11)))</f>
        <v>Yes</v>
      </c>
      <c r="DG17" s="36" t="str">
        <f ca="true">+IF(OFFSET('Sanitation Data'!$G$31,0,10*ROW('Sanitation Data'!G11))="","",OFFSET('Sanitation Data'!$G$31,0,10*ROW('Sanitation Data'!G11)))</f>
        <v>Yes</v>
      </c>
      <c r="DH17" s="36" t="str">
        <f ca="true">+IF(OFFSET('Sanitation Data'!$G$32,0,10*ROW('Sanitation Data'!G11))="","",OFFSET('Sanitation Data'!$G$32,0,10*ROW('Sanitation Data'!G11)))</f>
        <v/>
      </c>
      <c r="DI17" s="36" t="str">
        <f ca="true">+IF(OFFSET('Sanitation Data'!$G$33,0,10*ROW('Sanitation Data'!G11))="","",OFFSET('Sanitation Data'!$G$33,0,10*ROW('Sanitation Data'!G11)))</f>
        <v>Yes</v>
      </c>
      <c r="DJ17" s="36" t="str">
        <f ca="true">+IF(OFFSET('Sanitation Data'!$H$29,0,10*ROW('Sanitation Data'!H11))="","",OFFSET('Sanitation Data'!$H$29,0,10*ROW('Sanitation Data'!H11)))</f>
        <v>Yes</v>
      </c>
      <c r="DK17" s="36" t="str">
        <f ca="true">+IF(OFFSET('Sanitation Data'!$H$30,0,10*ROW('Sanitation Data'!H11))="","",OFFSET('Sanitation Data'!$H$30,0,10*ROW('Sanitation Data'!H11)))</f>
        <v>Yes</v>
      </c>
      <c r="DL17" s="36" t="str">
        <f ca="true">+IF(OFFSET('Sanitation Data'!$H$31,0,10*ROW('Sanitation Data'!H11))="","",OFFSET('Sanitation Data'!$H$31,0,10*ROW('Sanitation Data'!H11)))</f>
        <v>Yes</v>
      </c>
      <c r="DM17" s="36" t="str">
        <f ca="true">+IF(OFFSET('Sanitation Data'!$H$32,0,10*ROW('Sanitation Data'!H11))="","",OFFSET('Sanitation Data'!$H$32,0,10*ROW('Sanitation Data'!H11)))</f>
        <v/>
      </c>
      <c r="DN17" s="36" t="str">
        <f ca="true">+IF(OFFSET('Sanitation Data'!$H$33,0,10*ROW('Sanitation Data'!H11))="","",OFFSET('Sanitation Data'!$H$33,0,10*ROW('Sanitation Data'!H11)))</f>
        <v>Yes</v>
      </c>
      <c r="DO17" s="36" t="str">
        <f ca="true">+IF(OFFSET('Hygiene Data'!$C$12,0,10*ROW('Hygiene Data'!C11))="","",OFFSET('Hygiene Data'!$C$12,0,10*ROW('Hygiene Data'!C11)))</f>
        <v>Yes</v>
      </c>
      <c r="DP17" s="36" t="str">
        <f ca="true">+IF(OFFSET('Hygiene Data'!$C$13,0,10*ROW('Hygiene Data'!C11))="","",OFFSET('Hygiene Data'!$C$13,0,10*ROW('Hygiene Data'!C11)))</f>
        <v>Yes</v>
      </c>
      <c r="DQ17" s="36" t="str">
        <f ca="true">+IF(OFFSET('Hygiene Data'!$C$14,0,10*ROW('Hygiene Data'!C11))="","",OFFSET('Hygiene Data'!$C$14,0,10*ROW('Hygiene Data'!C11)))</f>
        <v/>
      </c>
      <c r="DR17" s="36" t="str">
        <f ca="true">+IF(OFFSET('Hygiene Data'!$D$12,0,10*ROW('Hygiene Data'!D11))="","",OFFSET('Hygiene Data'!$D$12,0,10*ROW('Hygiene Data'!D11)))</f>
        <v/>
      </c>
      <c r="DS17" s="36" t="str">
        <f ca="true">+IF(OFFSET('Hygiene Data'!$D$13,0,10*ROW('Hygiene Data'!D11))="","",OFFSET('Hygiene Data'!$D$13,0,10*ROW('Hygiene Data'!D11)))</f>
        <v/>
      </c>
      <c r="DT17" s="36" t="str">
        <f ca="true">+IF(OFFSET('Hygiene Data'!$D$14,0,10*ROW('Hygiene Data'!D11))="","",OFFSET('Hygiene Data'!$D$14,0,10*ROW('Hygiene Data'!D11)))</f>
        <v/>
      </c>
      <c r="DU17" s="36" t="str">
        <f ca="true">+IF(OFFSET('Hygiene Data'!$E$12,0,10*ROW('Hygiene Data'!E11))="","",OFFSET('Hygiene Data'!$E$12,0,10*ROW('Hygiene Data'!E11)))</f>
        <v/>
      </c>
      <c r="DV17" s="36" t="str">
        <f ca="true">+IF(OFFSET('Hygiene Data'!$E$13,0,10*ROW('Hygiene Data'!E11))="","",OFFSET('Hygiene Data'!$E$13,0,10*ROW('Hygiene Data'!E11)))</f>
        <v/>
      </c>
      <c r="DW17" s="36" t="str">
        <f ca="true">+IF(OFFSET('Hygiene Data'!$E$14,0,10*ROW('Hygiene Data'!E11))="","",OFFSET('Hygiene Data'!$E$14,0,10*ROW('Hygiene Data'!E11)))</f>
        <v/>
      </c>
      <c r="DX17" s="36" t="str">
        <f ca="true">+IF(OFFSET('Hygiene Data'!$F$12,0,10*ROW('Hygiene Data'!F11))="","",OFFSET('Hygiene Data'!$F$12,0,10*ROW('Hygiene Data'!F11)))</f>
        <v/>
      </c>
      <c r="DY17" s="36" t="str">
        <f ca="true">+IF(OFFSET('Hygiene Data'!$F$13,0,10*ROW('Hygiene Data'!F11))="","",OFFSET('Hygiene Data'!$F$13,0,10*ROW('Hygiene Data'!F11)))</f>
        <v/>
      </c>
      <c r="DZ17" s="36" t="str">
        <f ca="true">+IF(OFFSET('Hygiene Data'!$F$14,0,10*ROW('Hygiene Data'!F11))="","",OFFSET('Hygiene Data'!$F$14,0,10*ROW('Hygiene Data'!F11)))</f>
        <v/>
      </c>
      <c r="EA17" s="36" t="str">
        <f ca="true">+IF(OFFSET('Hygiene Data'!$G$12,0,10*ROW('Hygiene Data'!G11))="","",OFFSET('Hygiene Data'!$G$12,0,10*ROW('Hygiene Data'!G11)))</f>
        <v>Yes</v>
      </c>
      <c r="EB17" s="36" t="str">
        <f ca="true">+IF(OFFSET('Hygiene Data'!$G$13,0,10*ROW('Hygiene Data'!G11))="","",OFFSET('Hygiene Data'!$G$13,0,10*ROW('Hygiene Data'!G11)))</f>
        <v>Yes</v>
      </c>
      <c r="EC17" s="36" t="str">
        <f ca="true">+IF(OFFSET('Hygiene Data'!$G$14,0,10*ROW('Hygiene Data'!G11))="","",OFFSET('Hygiene Data'!$G$14,0,10*ROW('Hygiene Data'!G11)))</f>
        <v/>
      </c>
      <c r="ED17" s="36" t="str">
        <f ca="true">+IF(OFFSET('Hygiene Data'!$H$12,0,10*ROW('Hygiene Data'!H11))="","",OFFSET('Hygiene Data'!$H$12,0,10*ROW('Hygiene Data'!H11)))</f>
        <v>Yes</v>
      </c>
      <c r="EE17" s="36" t="str">
        <f ca="true">+IF(OFFSET('Hygiene Data'!$H$13,0,10*ROW('Hygiene Data'!H11))="","",OFFSET('Hygiene Data'!$H$13,0,10*ROW('Hygiene Data'!H11)))</f>
        <v>Yes</v>
      </c>
      <c r="EF17" s="36" t="str">
        <f ca="true">+IF(OFFSET('Hygiene Data'!$H$14,0,10*ROW('Hygiene Data'!H11))="","",OFFSET('Hygiene Data'!$H$14,0,10*ROW('Hygiene Data'!H11)))</f>
        <v/>
      </c>
    </row>
    <row r="18" x14ac:dyDescent="0.2">
      <c r="A18" s="59" t="str">
        <f ca="true">+IF(OFFSET('Water Data'!$B$1,0,10*ROW('Water Data'!B12))="","",OFFSET('Water Data'!$B$1,0,10*ROW('Water Data'!B12)))</f>
        <v/>
      </c>
      <c r="B18" s="59" t="str">
        <f ca="true">+IF(OFFSET('Water Data'!$A$3,0,10*ROW('Water Data'!A12))="","",OFFSET('Water Data'!$A$3,0,10*ROW('Water Data'!A12)))</f>
        <v/>
      </c>
      <c r="C18" s="59" t="str">
        <f ca="true">+IF(OFFSET('Water Data'!$C$3,0,10*ROW('Water Data'!C12))="","",OFFSET('Water Data'!$C$3,0,10*ROW('Water Data'!C12)))</f>
        <v/>
      </c>
      <c r="D18" s="252" t="e">
        <f ca="true">+IF(AND(ISNUMBER(OFFSET('Water Data'!$C$5,0,10*ROW('Water Data'!C12))),BS18="Yes"),100-OFFSET('Water Data'!$C$5,0,10*ROW('Water Data'!C12)),IF(AND(ISNUMBER(OFFSET('Water Data'!$C$5,0,10*ROW('Water Data'!C12))),BS18="No",ISNUMBER(OFFSET('Water Data'!$C$5,0,10*ROW('Water Data'!C12)))),CONCATENATE("[",ROUND(100-OFFSET('Water Data'!$C$5,0,10*ROW('Water Data'!C12)),0),"]"),IF(AND(ISNUMBER(OFFSET('Water Data'!$C$5,0,10*ROW('Water Data'!C12))),BS18="",ISNUMBER(OFFSET('Water Data'!$C$5,0,10*ROW('Water Data'!C12)))),100-OFFSET('Water Data'!$C$5,0,10*ROW('Water Data'!C12)),NA())))</f>
        <v>#N/A</v>
      </c>
      <c r="E18" s="252" t="e">
        <f ca="true">+IF(AND(ISNUMBER(OFFSET('Water Data'!$C$7,0,10*ROW('Water Data'!D12))),BT18="Yes"),OFFSET('Water Data'!$C$7,0,10*ROW('Water Data'!C12)),IF(AND(ISNUMBER(OFFSET('Water Data'!$C$7,0,10*ROW('Water Data'!C12))),BT18="No",ISNUMBER(OFFSET('Water Data'!$C$7,0,10*ROW('Water Data'!C12)))),CONCATENATE("[",ROUND(OFFSET('Water Data'!$C$7,0,10*ROW('Water Data'!C12)),0),"]"),IF(AND(ISNUMBER(OFFSET('Water Data'!$C$7,0,10*ROW('Water Data'!C12))),BT18="",ISNUMBER(OFFSET('Water Data'!$C$7,0,10*ROW('Water Data'!C12)))),OFFSET('Water Data'!$C$7,0,10*ROW('Water Data'!C12)),NA())))</f>
        <v>#N/A</v>
      </c>
      <c r="F18" s="252" t="e">
        <f ca="true">+IF(AND(ISNUMBER(OFFSET('Water Data'!$C$10,0,10*ROW('Water Data'!C12))),BU18="Yes"),OFFSET('Water Data'!$C$10,0,10*ROW('Water Data'!C12)),IF(AND(ISNUMBER(OFFSET('Water Data'!$C$10,0,10*ROW('Water Data'!C12))),BU18="No",ISNUMBER(OFFSET('Water Data'!$C$10,0,10*ROW('Water Data'!C12)))),CONCATENATE("[",ROUND(OFFSET('Water Data'!$C$10,0,10*ROW('Water Data'!C12)),0),"]"),IF(AND(ISNUMBER(OFFSET('Water Data'!$C$10,0,10*ROW('Water Data'!C12))),BU18="",ISNUMBER(OFFSET('Water Data'!$C$10,0,10*ROW('Water Data'!C12)))),OFFSET('Water Data'!$C$10,0,10*ROW('Water Data'!C12)),NA())))</f>
        <v>#N/A</v>
      </c>
      <c r="G18" s="252" t="e">
        <f ca="true">+IF(AND(ISNUMBER(OFFSET('Water Data'!$D$5,0,10*ROW('Water Data'!D12))),BV18="Yes"),100-OFFSET('Water Data'!$D$5,0,10*ROW('Water Data'!D12)),IF(AND(ISNUMBER(OFFSET('Water Data'!$D$5,0,10*ROW('Water Data'!D12))),BV18="No",ISNUMBER(OFFSET('Water Data'!$D$5,0,10*ROW('Water Data'!D12)))),CONCATENATE("[",ROUND(100-OFFSET('Water Data'!$D$5,0,10*ROW('Water Data'!D12)),0),"]"),IF(AND(ISNUMBER(OFFSET('Water Data'!$D$5,0,10*ROW('Water Data'!D12))),BV18="",ISNUMBER(OFFSET('Water Data'!$D$5,0,10*ROW('Water Data'!D12)))),100-OFFSET('Water Data'!$D$5,0,10*ROW('Water Data'!D12)),NA())))</f>
        <v>#N/A</v>
      </c>
      <c r="H18" s="252" t="e">
        <f ca="true">+IF(AND(ISNUMBER(OFFSET('Water Data'!$D$7,0,10*ROW('Water Data'!D12))),BW18="Yes"),OFFSET('Water Data'!$D$7,0,10*ROW('Water Data'!D12)),IF(AND(ISNUMBER(OFFSET('Water Data'!$D$7,0,10*ROW('Water Data'!D12))),BW18="No",ISNUMBER(OFFSET('Water Data'!$D$7,0,10*ROW('Water Data'!D12)))),CONCATENATE("[",ROUND(OFFSET('Water Data'!$C$7,0,10*ROW('Water Data'!D12)),0),"]"),IF(AND(ISNUMBER(OFFSET('Water Data'!$D$7,0,10*ROW('Water Data'!D12))),BW18="",ISNUMBER(OFFSET('Water Data'!$D$7,0,10*ROW('Water Data'!D12)))),OFFSET('Water Data'!$D$7,0,10*ROW('Water Data'!D12)),NA())))</f>
        <v>#N/A</v>
      </c>
      <c r="I18" s="252" t="e">
        <f ca="true">+IF(AND(ISNUMBER(OFFSET('Water Data'!$D$10,0,10*ROW('Water Data'!D12))),BX18="Yes"),OFFSET('Water Data'!$D$10,0,10*ROW('Water Data'!D12)),IF(AND(ISNUMBER(OFFSET('Water Data'!$D$10,0,10*ROW('Water Data'!D12))),BX18="No",ISNUMBER(OFFSET('Water Data'!$D$10,0,10*ROW('Water Data'!D12)))),CONCATENATE("[",ROUND(OFFSET('Water Data'!$D$10,0,10*ROW('Water Data'!D12)),0),"]"),IF(AND(ISNUMBER(OFFSET('Water Data'!$D$10,0,10*ROW('Water Data'!D12))),BX18="",ISNUMBER(OFFSET('Water Data'!$D$10,0,10*ROW('Water Data'!D12)))),OFFSET('Water Data'!$D$10,0,10*ROW('Water Data'!D12)),NA())))</f>
        <v>#N/A</v>
      </c>
      <c r="J18" s="252" t="e">
        <f ca="true">+IF(AND(ISNUMBER(OFFSET('Water Data'!$E$5,0,10*ROW('Water Data'!E12))),BY18="Yes"),100-OFFSET('Water Data'!$E$5,0,10*ROW('Water Data'!E12)),IF(AND(ISNUMBER(OFFSET('Water Data'!$E$5,0,10*ROW('Water Data'!E12))),BY18="No",ISNUMBER(OFFSET('Water Data'!$E$5,0,10*ROW('Water Data'!E12)))),CONCATENATE("[",ROUND(100-OFFSET('Water Data'!$E$5,0,10*ROW('Water Data'!E12)),0),"]"),IF(AND(ISNUMBER(OFFSET('Water Data'!$E$5,0,10*ROW('Water Data'!E12))),BY18="",ISNUMBER(OFFSET('Water Data'!$E$5,0,10*ROW('Water Data'!E12)))),100-OFFSET('Water Data'!$E$5,0,10*ROW('Water Data'!E12)),NA())))</f>
        <v>#N/A</v>
      </c>
      <c r="K18" s="252" t="e">
        <f ca="true">+IF(AND(ISNUMBER(OFFSET('Water Data'!$E$7,0,10*ROW('Water Data'!E12))),BZ18="Yes"),OFFSET('Water Data'!$E$7,0,10*ROW('Water Data'!E12)),IF(AND(ISNUMBER(OFFSET('Water Data'!$E$7,0,10*ROW('Water Data'!E12))),BZ18="No",ISNUMBER(OFFSET('Water Data'!$E$7,0,10*ROW('Water Data'!E12)))),CONCATENATE("[",ROUND(OFFSET('Water Data'!$E$7,0,10*ROW('Water Data'!E12)),0),"]"),IF(AND(ISNUMBER(OFFSET('Water Data'!$E$7,0,10*ROW('Water Data'!E12))),BZ18="",ISNUMBER(OFFSET('Water Data'!$E$7,0,10*ROW('Water Data'!E12)))),OFFSET('Water Data'!$E$7,0,10*ROW('Water Data'!E12)),NA())))</f>
        <v>#N/A</v>
      </c>
      <c r="L18" s="252" t="e">
        <f ca="true">+IF(AND(ISNUMBER(OFFSET('Water Data'!$E$10,0,10*ROW('Water Data'!E12))),CA18="Yes"),OFFSET('Water Data'!$E$10,0,10*ROW('Water Data'!E12)),IF(AND(ISNUMBER(OFFSET('Water Data'!$E$10,0,10*ROW('Water Data'!E12))),CA18="No",ISNUMBER(OFFSET('Water Data'!$E$10,0,10*ROW('Water Data'!E12)))),CONCATENATE("[",ROUND(OFFSET('Water Data'!$E$10,0,10*ROW('Water Data'!E12)),0),"]"),IF(AND(ISNUMBER(OFFSET('Water Data'!$E$10,0,10*ROW('Water Data'!E12))),CA18="",ISNUMBER(OFFSET('Water Data'!$E$10,0,10*ROW('Water Data'!E12)))),OFFSET('Water Data'!$E$10,0,10*ROW('Water Data'!E12)),NA())))</f>
        <v>#N/A</v>
      </c>
      <c r="M18" s="252" t="e">
        <f ca="true">+IF(AND(ISNUMBER(OFFSET('Water Data'!$F$5,0,10*ROW('Water Data'!F12))),CB18="Yes"),100-OFFSET('Water Data'!$F$5,0,10*ROW('Water Data'!F12)),IF(AND(ISNUMBER(OFFSET('Water Data'!$F$5,0,10*ROW('Water Data'!F12))),CB18="No",ISNUMBER(OFFSET('Water Data'!$F$5,0,10*ROW('Water Data'!F12)))),CONCATENATE("[",ROUND(100-OFFSET('Water Data'!$F$5,0,10*ROW('Water Data'!F12)),0),"]"),IF(AND(ISNUMBER(OFFSET('Water Data'!$F$5,0,10*ROW('Water Data'!F12))),CB18="",ISNUMBER(OFFSET('Water Data'!$F$5,0,10*ROW('Water Data'!F12)))),100-OFFSET('Water Data'!$F$5,0,10*ROW('Water Data'!F12)),NA())))</f>
        <v>#N/A</v>
      </c>
      <c r="N18" s="252" t="e">
        <f ca="true">+IF(AND(ISNUMBER(OFFSET('Water Data'!$F$7,0,10*ROW('Water Data'!F12))),CC18="Yes"),OFFSET('Water Data'!$F$7,0,10*ROW('Water Data'!F12)),IF(AND(ISNUMBER(OFFSET('Water Data'!$F$7,0,10*ROW('Water Data'!F12))),CC18="No",ISNUMBER(OFFSET('Water Data'!$F$7,0,10*ROW('Water Data'!F12)))),CONCATENATE("[",ROUND(OFFSET('Water Data'!$F$7,0,10*ROW('Water Data'!F12)),0),"]"),IF(AND(ISNUMBER(OFFSET('Water Data'!$F$7,0,10*ROW('Water Data'!F12))),CC18="",ISNUMBER(OFFSET('Water Data'!$F$7,0,10*ROW('Water Data'!F12)))),OFFSET('Water Data'!$F$7,0,10*ROW('Water Data'!F12)),NA())))</f>
        <v>#N/A</v>
      </c>
      <c r="O18" s="252" t="e">
        <f ca="true">+IF(AND(ISNUMBER(OFFSET('Water Data'!$F$10,0,10*ROW('Water Data'!F12))),CD18="Yes"),OFFSET('Water Data'!$F$10,0,10*ROW('Water Data'!F12)),IF(AND(ISNUMBER(OFFSET('Water Data'!$F$10,0,10*ROW('Water Data'!F12))),CD18="No",ISNUMBER(OFFSET('Water Data'!$F$10,0,10*ROW('Water Data'!F12)))),CONCATENATE("[",ROUND(OFFSET('Water Data'!$F$10,0,10*ROW('Water Data'!F12)),0),"]"),IF(AND(ISNUMBER(OFFSET('Water Data'!$F$10,0,10*ROW('Water Data'!F12))),CD18="",ISNUMBER(OFFSET('Water Data'!$F$10,0,10*ROW('Water Data'!F12)))),OFFSET('Water Data'!$F$10,0,10*ROW('Water Data'!F12)),NA())))</f>
        <v>#N/A</v>
      </c>
      <c r="P18" s="252" t="e">
        <f ca="true">+IF(AND(ISNUMBER(OFFSET('Water Data'!$G$5,0,10*ROW('Water Data'!G12))),CE18="Yes"),100-OFFSET('Water Data'!$G$5,0,10*ROW('Water Data'!G12)),IF(AND(ISNUMBER(OFFSET('Water Data'!$G$5,0,10*ROW('Water Data'!G12))),CE18="No",ISNUMBER(OFFSET('Water Data'!$G$5,0,10*ROW('Water Data'!G12)))),CONCATENATE("[",ROUND(100-OFFSET('Water Data'!$G$5,0,10*ROW('Water Data'!G12)),0),"]"),IF(AND(ISNUMBER(OFFSET('Water Data'!$G$5,0,10*ROW('Water Data'!G12))),CE18="",ISNUMBER(OFFSET('Water Data'!$G$5,0,10*ROW('Water Data'!G12)))),100-OFFSET('Water Data'!$G$5,0,10*ROW('Water Data'!G12)),NA())))</f>
        <v>#N/A</v>
      </c>
      <c r="Q18" s="252" t="e">
        <f ca="true">+IF(AND(ISNUMBER(OFFSET('Water Data'!$G$7,0,10*ROW('Water Data'!G12))),CF18="Yes"),OFFSET('Water Data'!$G$7,0,10*ROW('Water Data'!G12)),IF(AND(ISNUMBER(OFFSET('Water Data'!$G$7,0,10*ROW('Water Data'!G12))),CF18="No",ISNUMBER(OFFSET('Water Data'!$G$7,0,10*ROW('Water Data'!G12)))),CONCATENATE("[",ROUND(OFFSET('Water Data'!$G$7,0,10*ROW('Water Data'!G12)),0),"]"),IF(AND(ISNUMBER(OFFSET('Water Data'!$G$7,0,10*ROW('Water Data'!G12))),CF18="",ISNUMBER(OFFSET('Water Data'!$G$7,0,10*ROW('Water Data'!G12)))),OFFSET('Water Data'!$G$7,0,10*ROW('Water Data'!G12)),NA())))</f>
        <v>#N/A</v>
      </c>
      <c r="R18" s="252" t="e">
        <f ca="true">+IF(AND(ISNUMBER(OFFSET('Water Data'!$G$10,0,10*ROW('Water Data'!G12))),CG18="Yes"),OFFSET('Water Data'!$G$10,0,10*ROW('Water Data'!G12)),IF(AND(ISNUMBER(OFFSET('Water Data'!$G$10,0,10*ROW('Water Data'!G12))),CG18="No",ISNUMBER(OFFSET('Water Data'!$G$10,0,10*ROW('Water Data'!G12)))),CONCATENATE("[",ROUND(OFFSET('Water Data'!$G$10,0,10*ROW('Water Data'!G12)),0),"]"),IF(AND(ISNUMBER(OFFSET('Water Data'!$G$10,0,10*ROW('Water Data'!G12))),CG18="",ISNUMBER(OFFSET('Water Data'!$G$10,0,10*ROW('Water Data'!G12)))),OFFSET('Water Data'!$G$10,0,10*ROW('Water Data'!G12)),NA())))</f>
        <v>#N/A</v>
      </c>
      <c r="S18" s="252" t="e">
        <f ca="true">+IF(AND(ISNUMBER(OFFSET('Water Data'!$H$5,0,10*ROW('Water Data'!H12))),CH18="Yes"),100-OFFSET('Water Data'!$H$5,0,10*ROW('Water Data'!H12)),IF(AND(ISNUMBER(OFFSET('Water Data'!$H$5,0,10*ROW('Water Data'!H12))),CH18="No",ISNUMBER(OFFSET('Water Data'!$H$5,0,10*ROW('Water Data'!H12)))),CONCATENATE("[",ROUND(100-OFFSET('Water Data'!$H$5,0,10*ROW('Water Data'!H12)),0),"]"),IF(AND(ISNUMBER(OFFSET('Water Data'!$H$5,0,10*ROW('Water Data'!H12))),CH18="",ISNUMBER(OFFSET('Water Data'!$H$5,0,10*ROW('Water Data'!H12)))),100-OFFSET('Water Data'!$H$5,0,10*ROW('Water Data'!H12)),NA())))</f>
        <v>#N/A</v>
      </c>
      <c r="T18" s="252" t="e">
        <f ca="true">+IF(AND(ISNUMBER(OFFSET('Water Data'!$H$7,0,10*ROW('Water Data'!H12))),CI18="Yes"),OFFSET('Water Data'!$H$7,0,10*ROW('Water Data'!H12)),IF(AND(ISNUMBER(OFFSET('Water Data'!$H$7,0,10*ROW('Water Data'!H12))),CI18="No",ISNUMBER(OFFSET('Water Data'!$H$7,0,10*ROW('Water Data'!H12)))),CONCATENATE("[",ROUND(OFFSET('Water Data'!$H$7,0,10*ROW('Water Data'!H12)),0),"]"),IF(AND(ISNUMBER(OFFSET('Water Data'!$H$7,0,10*ROW('Water Data'!H12))),CI18="",ISNUMBER(OFFSET('Water Data'!$H$7,0,10*ROW('Water Data'!H12)))),OFFSET('Water Data'!$H$7,0,10*ROW('Water Data'!H12)),NA())))</f>
        <v>#N/A</v>
      </c>
      <c r="U18" s="252" t="e">
        <f ca="true">+IF(AND(ISNUMBER(OFFSET('Water Data'!$H$10,0,10*ROW('Water Data'!H12))),CJ18="Yes"),OFFSET('Water Data'!$H$10,0,10*ROW('Water Data'!H12)),IF(AND(ISNUMBER(OFFSET('Water Data'!$H$10,0,10*ROW('Water Data'!H12))),CJ18="No",ISNUMBER(OFFSET('Water Data'!$H$10,0,10*ROW('Water Data'!H12)))),CONCATENATE("[",ROUND(OFFSET('Water Data'!$H$10,0,10*ROW('Water Data'!H12)),0),"]"),IF(AND(ISNUMBER(OFFSET('Water Data'!$H$10,0,10*ROW('Water Data'!H12))),CJ18="",ISNUMBER(OFFSET('Water Data'!$H$10,0,10*ROW('Water Data'!H12)))),OFFSET('Water Data'!$H$10,0,10*ROW('Water Data'!H12)),NA())))</f>
        <v>#N/A</v>
      </c>
      <c r="V18" s="253" t="e">
        <f ca="true">+IF(AND(ISNUMBER(OFFSET('Sanitation Data'!$C$5,0,10*ROW('Sanitation Data'!C12))),CK18="Yes"),100-OFFSET('Sanitation Data'!$C$5,0,10*ROW('Sanitation Data'!C12)),IF(AND(ISNUMBER(OFFSET('Sanitation Data'!$C$5,0,10*ROW('Sanitation Data'!C12))),CK18="No",ISNUMBER(OFFSET('Sanitation Data'!$C$5,0,10*ROW('Sanitation Data'!C12)))),CONCATENATE("[",ROUND(100-OFFSET('Sanitation Data'!$C$5,0,10*ROW('Sanitation Data'!C12)),0),"]"),IF(AND(ISNUMBER(OFFSET('Sanitation Data'!$C$5,0,10*ROW('Sanitation Data'!C12))),CK18="",ISNUMBER(OFFSET('Sanitation Data'!$C$5,0,10*ROW('Sanitation Data'!C12)))),100-OFFSET('Sanitation Data'!$C$5,0,10*ROW('Sanitation Data'!C12)),NA())))</f>
        <v>#N/A</v>
      </c>
      <c r="W18" s="253" t="e">
        <f ca="true">+IF(AND(ISNUMBER(OFFSET('Sanitation Data'!$C$7,0,10*ROW('Sanitation Data'!C12))),CL18="Yes"),OFFSET('Sanitation Data'!$C$7,0,10*ROW('Sanitation Data'!C12)),IF(AND(ISNUMBER(OFFSET('Sanitation Data'!$C$7,0,10*ROW('Sanitation Data'!C12))),CL18="No",ISNUMBER(OFFSET('Sanitation Data'!$C$7,0,10*ROW('Sanitation Data'!C12)))),CONCATENATE("[",ROUND(OFFSET('Sanitation Data'!$C$7,0,10*ROW('Sanitation Data'!C12)),0),"]"),IF(AND(ISNUMBER(OFFSET('Sanitation Data'!$C$7,0,10*ROW('Sanitation Data'!C12))),CL18="",ISNUMBER(OFFSET('Sanitation Data'!$C$7,0,10*ROW('Sanitation Data'!C12)))),OFFSET('Sanitation Data'!$C$7,0,10*ROW('Sanitation Data'!C12)),NA())))</f>
        <v>#N/A</v>
      </c>
      <c r="X18" s="253" t="e">
        <f ca="true">+IF(AND(ISNUMBER(OFFSET('Sanitation Data'!$C$11,0,10*ROW('Sanitation Data'!C12))),CM18="Yes"),OFFSET('Sanitation Data'!$C$11,0,10*ROW('Sanitation Data'!C12)),IF(AND(ISNUMBER(OFFSET('Sanitation Data'!$C$11,0,10*ROW('Sanitation Data'!C12))),CM18="No",ISNUMBER(OFFSET('Sanitation Data'!$C$11,0,10*ROW('Sanitation Data'!C12)))),CONCATENATE("[",ROUND(OFFSET('Sanitation Data'!$C$11,0,10*ROW('Sanitation Data'!C12)),0),"]"),IF(AND(ISNUMBER(OFFSET('Sanitation Data'!$C$11,0,10*ROW('Sanitation Data'!C12))),CM18="",ISNUMBER(OFFSET('Sanitation Data'!$C$11,0,10*ROW('Sanitation Data'!C12)))),OFFSET('Sanitation Data'!$C$11,0,10*ROW('Sanitation Data'!C12)),NA())))</f>
        <v>#N/A</v>
      </c>
      <c r="Y18" s="253" t="e">
        <f ca="true">+IF(AND(ISNUMBER(OFFSET('Sanitation Data'!$C$12,0,10*ROW('Sanitation Data'!C12))),CN18="Yes"),OFFSET('Sanitation Data'!$C$12,0,10*ROW('Sanitation Data'!C12)),IF(AND(ISNUMBER(OFFSET('Sanitation Data'!$C$12,0,10*ROW('Sanitation Data'!C12))),CN18="No",ISNUMBER(OFFSET('Sanitation Data'!$C$12,0,10*ROW('Sanitation Data'!C12)))),CONCATENATE("[",ROUND(OFFSET('Sanitation Data'!$C$12,0,10*ROW('Sanitation Data'!C12)),0),"]"),IF(AND(ISNUMBER(OFFSET('Sanitation Data'!$C$12,0,10*ROW('Sanitation Data'!C12))),CN18="",ISNUMBER(OFFSET('Sanitation Data'!$C$12,0,10*ROW('Sanitation Data'!C12)))),OFFSET('Sanitation Data'!$C$12,0,10*ROW('Sanitation Data'!C12)),NA())))</f>
        <v>#N/A</v>
      </c>
      <c r="Z18" s="253" t="e">
        <f ca="true">+IF(AND(ISNUMBER(OFFSET('Sanitation Data'!$C$13,0,10*ROW('Sanitation Data'!C12))),CO18="Yes"),OFFSET('Sanitation Data'!$C$13,0,10*ROW('Sanitation Data'!C12)),IF(AND(ISNUMBER(OFFSET('Sanitation Data'!$C$13,0,10*ROW('Sanitation Data'!C12))),CO18="No",ISNUMBER(OFFSET('Sanitation Data'!$C$13,0,10*ROW('Sanitation Data'!C12)))),CONCATENATE("[",ROUND(OFFSET('Sanitation Data'!$C$13,0,10*ROW('Sanitation Data'!C12)),0),"]"),IF(AND(ISNUMBER(OFFSET('Sanitation Data'!$C$13,0,10*ROW('Sanitation Data'!C12))),CO18="",ISNUMBER(OFFSET('Sanitation Data'!$C$13,0,10*ROW('Sanitation Data'!C12)))),OFFSET('Sanitation Data'!$C$13,0,10*ROW('Sanitation Data'!C12)),NA())))</f>
        <v>#N/A</v>
      </c>
      <c r="AA18" s="253" t="e">
        <f ca="true">+IF(AND(ISNUMBER(OFFSET('Sanitation Data'!$D$5,0,10*ROW('Sanitation Data'!D12))),CP18="Yes"),100-OFFSET('Sanitation Data'!$D$5,0,10*ROW('Sanitation Data'!D12)),IF(AND(ISNUMBER(OFFSET('Sanitation Data'!$D$5,0,10*ROW('Sanitation Data'!D12))),CP18="No",ISNUMBER(OFFSET('Sanitation Data'!$D$5,0,10*ROW('Sanitation Data'!D12)))),CONCATENATE("[",ROUND(100-OFFSET('Sanitation Data'!$D$5,0,10*ROW('Sanitation Data'!D12)),0),"]"),IF(AND(ISNUMBER(OFFSET('Sanitation Data'!$D$5,0,10*ROW('Sanitation Data'!D12))),CP18="",ISNUMBER(OFFSET('Sanitation Data'!$D$5,0,10*ROW('Sanitation Data'!D12)))),100-OFFSET('Sanitation Data'!$D$5,0,10*ROW('Sanitation Data'!D12)),NA())))</f>
        <v>#N/A</v>
      </c>
      <c r="AB18" s="253" t="e">
        <f ca="true">+IF(AND(ISNUMBER(OFFSET('Sanitation Data'!$D$7,0,10*ROW('Sanitation Data'!D12))),CQ18="Yes"),OFFSET('Sanitation Data'!$D$7,0,10*ROW('Sanitation Data'!G12)),IF(AND(ISNUMBER(OFFSET('Sanitation Data'!$D$7,0,10*ROW('Sanitation Data'!D12))),CQ18="No",ISNUMBER(OFFSET('Sanitation Data'!$D$7,0,10*ROW('Sanitation Data'!D12)))),CONCATENATE("[",ROUND(OFFSET('Sanitation Data'!$D$7,0,10*ROW('Sanitation Data'!D12)),0),"]"),IF(AND(ISNUMBER(OFFSET('Sanitation Data'!$D$7,0,10*ROW('Sanitation Data'!D12))),CQ18="",ISNUMBER(OFFSET('Sanitation Data'!$D$7,0,10*ROW('Sanitation Data'!D12)))),OFFSET('Sanitation Data'!$D$7,0,10*ROW('Sanitation Data'!D12)),NA())))</f>
        <v>#N/A</v>
      </c>
      <c r="AC18" s="253" t="e">
        <f ca="true">+IF(AND(ISNUMBER(OFFSET('Sanitation Data'!$D$11,0,10*ROW('Sanitation Data'!D12))),CR18="Yes"),OFFSET('Sanitation Data'!$D$11,0,10*ROW('Sanitation Data'!D12)),IF(AND(ISNUMBER(OFFSET('Sanitation Data'!$D$11,0,10*ROW('Sanitation Data'!D12))),CR18="No",ISNUMBER(OFFSET('Sanitation Data'!$D$11,0,10*ROW('Sanitation Data'!D12)))),CONCATENATE("[",ROUND(OFFSET('Sanitation Data'!$D$11,0,10*ROW('Sanitation Data'!D12)),0),"]"),IF(AND(ISNUMBER(OFFSET('Sanitation Data'!$D$11,0,10*ROW('Sanitation Data'!D12))),CR18="",ISNUMBER(OFFSET('Sanitation Data'!$D$11,0,10*ROW('Sanitation Data'!D12)))),OFFSET('Sanitation Data'!$D$11,0,10*ROW('Sanitation Data'!D12)),NA())))</f>
        <v>#N/A</v>
      </c>
      <c r="AD18" s="253" t="e">
        <f ca="true">+IF(AND(ISNUMBER(OFFSET('Sanitation Data'!$D$12,0,10*ROW('Sanitation Data'!D12))),CS18="Yes"),OFFSET('Sanitation Data'!$D$12,0,10*ROW('Sanitation Data'!D12)),IF(AND(ISNUMBER(OFFSET('Sanitation Data'!$D$12,0,10*ROW('Sanitation Data'!D12))),CS18="No",ISNUMBER(OFFSET('Sanitation Data'!$D$12,0,10*ROW('Sanitation Data'!D12)))),CONCATENATE("[",ROUND(OFFSET('Sanitation Data'!$D$12,0,10*ROW('Sanitation Data'!D12)),0),"]"),IF(AND(ISNUMBER(OFFSET('Sanitation Data'!$D$12,0,10*ROW('Sanitation Data'!D12))),CS18="",ISNUMBER(OFFSET('Sanitation Data'!$D$12,0,10*ROW('Sanitation Data'!D12)))),OFFSET('Sanitation Data'!$D$12,0,10*ROW('Sanitation Data'!D12)),NA())))</f>
        <v>#N/A</v>
      </c>
      <c r="AE18" s="253" t="e">
        <f ca="true">+IF(AND(ISNUMBER(OFFSET('Sanitation Data'!$D$13,0,10*ROW('Sanitation Data'!D12))),CT18="Yes"),OFFSET('Sanitation Data'!$D$13,0,10*ROW('Sanitation Data'!D12)),IF(AND(ISNUMBER(OFFSET('Sanitation Data'!$D$13,0,10*ROW('Sanitation Data'!D12))),CT18="No",ISNUMBER(OFFSET('Sanitation Data'!$D$13,0,10*ROW('Sanitation Data'!D12)))),CONCATENATE("[",ROUND(OFFSET('Sanitation Data'!$D$13,0,10*ROW('Sanitation Data'!D12)),0),"]"),IF(AND(ISNUMBER(OFFSET('Sanitation Data'!$D$13,0,10*ROW('Sanitation Data'!D12))),CT18="",ISNUMBER(OFFSET('Sanitation Data'!$D$13,0,10*ROW('Sanitation Data'!D12)))),OFFSET('Sanitation Data'!$D$13,0,10*ROW('Sanitation Data'!D12)),NA())))</f>
        <v>#N/A</v>
      </c>
      <c r="AF18" s="253" t="e">
        <f ca="true">+IF(AND(ISNUMBER(OFFSET('Sanitation Data'!$E$5,0,10*ROW('Sanitation Data'!E12))),CU18="Yes"),100-OFFSET('Sanitation Data'!$E$5,0,10*ROW('Sanitation Data'!E12)),IF(AND(ISNUMBER(OFFSET('Sanitation Data'!$E$5,0,10*ROW('Sanitation Data'!E12))),CU18="No",ISNUMBER(OFFSET('Sanitation Data'!$E$5,0,10*ROW('Sanitation Data'!E12)))),CONCATENATE("[",ROUND(100-OFFSET('Sanitation Data'!$E$5,0,10*ROW('Sanitation Data'!E12)),0),"]"),IF(AND(ISNUMBER(OFFSET('Sanitation Data'!$E$5,0,10*ROW('Sanitation Data'!E12))),CU18="",ISNUMBER(OFFSET('Sanitation Data'!$E$5,0,10*ROW('Sanitation Data'!E12)))),100-OFFSET('Sanitation Data'!$E$5,0,10*ROW('Sanitation Data'!E12)),NA())))</f>
        <v>#N/A</v>
      </c>
      <c r="AG18" s="253" t="e">
        <f ca="true">+IF(AND(ISNUMBER(OFFSET('Sanitation Data'!$E$7,0,10*ROW('Sanitation Data'!E12))),CV18="Yes"),OFFSET('Sanitation Data'!$E$7,0,10*ROW('Sanitation Data'!E12)),IF(AND(ISNUMBER(OFFSET('Sanitation Data'!$E$7,0,10*ROW('Sanitation Data'!E12))),CV18="No",ISNUMBER(OFFSET('Sanitation Data'!$E$7,0,10*ROW('Sanitation Data'!E12)))),CONCATENATE("[",ROUND(OFFSET('Sanitation Data'!$E$7,0,10*ROW('Sanitation Data'!E12)),0),"]"),IF(AND(ISNUMBER(OFFSET('Sanitation Data'!$E$7,0,10*ROW('Sanitation Data'!E12))),CV18="",ISNUMBER(OFFSET('Sanitation Data'!$E$7,0,10*ROW('Sanitation Data'!E12)))),OFFSET('Sanitation Data'!$E$7,0,10*ROW('Sanitation Data'!E12)),NA())))</f>
        <v>#N/A</v>
      </c>
      <c r="AH18" s="253" t="e">
        <f ca="true">+IF(AND(ISNUMBER(OFFSET('Sanitation Data'!$E$11,0,10*ROW('Sanitation Data'!E12))),CW18="Yes"),OFFSET('Sanitation Data'!$E$11,0,10*ROW('Sanitation Data'!E12)),IF(AND(ISNUMBER(OFFSET('Sanitation Data'!$E$11,0,10*ROW('Sanitation Data'!E12))),CW18="No",ISNUMBER(OFFSET('Sanitation Data'!$E$11,0,10*ROW('Sanitation Data'!E12)))),CONCATENATE("[",ROUND(OFFSET('Sanitation Data'!$E$11,0,10*ROW('Sanitation Data'!E12)),0),"]"),IF(AND(ISNUMBER(OFFSET('Sanitation Data'!$E$11,0,10*ROW('Sanitation Data'!E12))),CW18="",ISNUMBER(OFFSET('Sanitation Data'!$E$11,0,10*ROW('Sanitation Data'!E12)))),OFFSET('Sanitation Data'!$E$11,0,10*ROW('Sanitation Data'!E12)),NA())))</f>
        <v>#N/A</v>
      </c>
      <c r="AI18" s="253" t="e">
        <f ca="true">+IF(AND(ISNUMBER(OFFSET('Sanitation Data'!$E$12,0,10*ROW('Sanitation Data'!E12))),CX18="Yes"),OFFSET('Sanitation Data'!$E$12,0,10*ROW('Sanitation Data'!E12)),IF(AND(ISNUMBER(OFFSET('Sanitation Data'!$E$12,0,10*ROW('Sanitation Data'!E12))),CX18="No",ISNUMBER(OFFSET('Sanitation Data'!$E$12,0,10*ROW('Sanitation Data'!E12)))),CONCATENATE("[",ROUND(OFFSET('Sanitation Data'!$E$12,0,10*ROW('Sanitation Data'!E12)),0),"]"),IF(AND(ISNUMBER(OFFSET('Sanitation Data'!$E$12,0,10*ROW('Sanitation Data'!E12))),CX18="",ISNUMBER(OFFSET('Sanitation Data'!$E$12,0,10*ROW('Sanitation Data'!E12)))),OFFSET('Sanitation Data'!$E$12,0,10*ROW('Sanitation Data'!E12)),NA())))</f>
        <v>#N/A</v>
      </c>
      <c r="AJ18" s="253" t="e">
        <f ca="true">+IF(AND(ISNUMBER(OFFSET('Sanitation Data'!$E$13,0,10*ROW('Sanitation Data'!E12))),CY18="Yes"),OFFSET('Sanitation Data'!$E$13,0,10*ROW('Sanitation Data'!E12)),IF(AND(ISNUMBER(OFFSET('Sanitation Data'!$E$13,0,10*ROW('Sanitation Data'!E12))),CY18="No",ISNUMBER(OFFSET('Sanitation Data'!$E$13,0,10*ROW('Sanitation Data'!E12)))),CONCATENATE("[",ROUND(OFFSET('Sanitation Data'!$E$13,0,10*ROW('Sanitation Data'!E12)),0),"]"),IF(AND(ISNUMBER(OFFSET('Sanitation Data'!$E$13,0,10*ROW('Sanitation Data'!E12))),CY18="",ISNUMBER(OFFSET('Sanitation Data'!$E$13,0,10*ROW('Sanitation Data'!E12)))),OFFSET('Sanitation Data'!$E$13,0,10*ROW('Sanitation Data'!E12)),NA())))</f>
        <v>#N/A</v>
      </c>
      <c r="AK18" s="253" t="e">
        <f ca="true">+IF(AND(ISNUMBER(OFFSET('Sanitation Data'!$F$5,0,10*ROW('Sanitation Data'!F12))),CZ18="Yes"),100-OFFSET('Sanitation Data'!$F$5,0,10*ROW('Sanitation Data'!F12)),IF(AND(ISNUMBER(OFFSET('Sanitation Data'!$F$5,0,10*ROW('Sanitation Data'!F12))),CZ18="No",ISNUMBER(OFFSET('Sanitation Data'!$F$5,0,10*ROW('Sanitation Data'!F12)))),CONCATENATE("[",ROUND(100-OFFSET('Sanitation Data'!$F$5,0,10*ROW('Sanitation Data'!F12)),0),"]"),IF(AND(ISNUMBER(OFFSET('Sanitation Data'!$F$5,0,10*ROW('Sanitation Data'!F12))),CZ18="",ISNUMBER(OFFSET('Sanitation Data'!$F$5,0,10*ROW('Sanitation Data'!F12)))),100-OFFSET('Sanitation Data'!$F$5,0,10*ROW('Sanitation Data'!F12)),NA())))</f>
        <v>#N/A</v>
      </c>
      <c r="AL18" s="253" t="e">
        <f ca="true">+IF(AND(ISNUMBER(OFFSET('Sanitation Data'!$F$7,0,10*ROW('Sanitation Data'!F12))),DA18="Yes"),OFFSET('Sanitation Data'!$F$7,0,10*ROW('Sanitation Data'!F12)),IF(AND(ISNUMBER(OFFSET('Sanitation Data'!$F$7,0,10*ROW('Sanitation Data'!F12))),DA18="No",ISNUMBER(OFFSET('Sanitation Data'!$F$7,0,10*ROW('Sanitation Data'!F12)))),CONCATENATE("[",ROUND(OFFSET('Sanitation Data'!$F$7,0,10*ROW('Sanitation Data'!F12)),0),"]"),IF(AND(ISNUMBER(OFFSET('Sanitation Data'!$F$7,0,10*ROW('Sanitation Data'!F12))),DA18="",ISNUMBER(OFFSET('Sanitation Data'!$F$7,0,10*ROW('Sanitation Data'!F12)))),OFFSET('Sanitation Data'!$F$7,0,10*ROW('Sanitation Data'!F12)),NA())))</f>
        <v>#N/A</v>
      </c>
      <c r="AM18" s="253" t="e">
        <f ca="true">+IF(AND(ISNUMBER(OFFSET('Sanitation Data'!$F$11,0,10*ROW('Sanitation Data'!F12))),DB18="Yes"),OFFSET('Sanitation Data'!$F$11,0,10*ROW('Sanitation Data'!F12)),IF(AND(ISNUMBER(OFFSET('Sanitation Data'!$F$11,0,10*ROW('Sanitation Data'!F12))),DB18="No",ISNUMBER(OFFSET('Sanitation Data'!$F$11,0,10*ROW('Sanitation Data'!F12)))),CONCATENATE("[",ROUND(OFFSET('Sanitation Data'!$F$11,0,10*ROW('Sanitation Data'!F12)),0),"]"),IF(AND(ISNUMBER(OFFSET('Sanitation Data'!$F$11,0,10*ROW('Sanitation Data'!F12))),DB18="",ISNUMBER(OFFSET('Sanitation Data'!$F$11,0,10*ROW('Sanitation Data'!F12)))),OFFSET('Sanitation Data'!$F$11,0,10*ROW('Sanitation Data'!F12)),NA())))</f>
        <v>#N/A</v>
      </c>
      <c r="AN18" s="253" t="e">
        <f ca="true">+IF(AND(ISNUMBER(OFFSET('Sanitation Data'!$F$12,0,10*ROW('Sanitation Data'!F12))),DC18="Yes"),OFFSET('Sanitation Data'!$F$12,0,10*ROW('Sanitation Data'!F12)),IF(AND(ISNUMBER(OFFSET('Sanitation Data'!$F$12,0,10*ROW('Sanitation Data'!F12))),DC18="No",ISNUMBER(OFFSET('Sanitation Data'!$F$12,0,10*ROW('Sanitation Data'!F12)))),CONCATENATE("[",ROUND(OFFSET('Sanitation Data'!$F$12,0,10*ROW('Sanitation Data'!F12)),0),"]"),IF(AND(ISNUMBER(OFFSET('Sanitation Data'!$F$12,0,10*ROW('Sanitation Data'!F12))),DC18="",ISNUMBER(OFFSET('Sanitation Data'!$F$12,0,10*ROW('Sanitation Data'!F12)))),OFFSET('Sanitation Data'!$F$12,0,10*ROW('Sanitation Data'!F12)),NA())))</f>
        <v>#N/A</v>
      </c>
      <c r="AO18" s="253" t="e">
        <f ca="true">+IF(AND(ISNUMBER(OFFSET('Sanitation Data'!$F$13,0,10*ROW('Sanitation Data'!F12))),DD18="Yes"),OFFSET('Sanitation Data'!$F$13,0,10*ROW('Sanitation Data'!F12)),IF(AND(ISNUMBER(OFFSET('Sanitation Data'!$F$13,0,10*ROW('Sanitation Data'!F12))),DD18="No",ISNUMBER(OFFSET('Sanitation Data'!$F$13,0,10*ROW('Sanitation Data'!F12)))),CONCATENATE("[",ROUND(OFFSET('Sanitation Data'!$F$13,0,10*ROW('Sanitation Data'!F12)),0),"]"),IF(AND(ISNUMBER(OFFSET('Sanitation Data'!$F$13,0,10*ROW('Sanitation Data'!F12))),DD18="",ISNUMBER(OFFSET('Sanitation Data'!$F$13,0,10*ROW('Sanitation Data'!F12)))),OFFSET('Sanitation Data'!$F$13,0,10*ROW('Sanitation Data'!F12)),NA())))</f>
        <v>#N/A</v>
      </c>
      <c r="AP18" s="253" t="e">
        <f ca="true">+IF(AND(ISNUMBER(OFFSET('Sanitation Data'!$G$5,0,10*ROW('Sanitation Data'!G12))),DE18="Yes"),100-OFFSET('Sanitation Data'!$G$5,0,10*ROW('Sanitation Data'!G12)),IF(AND(ISNUMBER(OFFSET('Sanitation Data'!$G$5,0,10*ROW('Sanitation Data'!G12))),DE18="No",ISNUMBER(OFFSET('Sanitation Data'!$G$5,0,10*ROW('Sanitation Data'!G12)))),CONCATENATE("[",ROUND(100-OFFSET('Sanitation Data'!$G$5,0,10*ROW('Sanitation Data'!G12)),0),"]"),IF(AND(ISNUMBER(OFFSET('Sanitation Data'!$G$5,0,10*ROW('Sanitation Data'!G12))),DE18="",ISNUMBER(OFFSET('Sanitation Data'!$G$5,0,10*ROW('Sanitation Data'!G12)))),100-OFFSET('Sanitation Data'!$G$5,0,10*ROW('Sanitation Data'!G12)),NA())))</f>
        <v>#N/A</v>
      </c>
      <c r="AQ18" s="253" t="e">
        <f ca="true">+IF(AND(ISNUMBER(OFFSET('Sanitation Data'!$G$7,0,10*ROW('Sanitation Data'!G12))),DF18="Yes"),OFFSET('Sanitation Data'!$G$7,0,10*ROW('Sanitation Data'!G12)),IF(AND(ISNUMBER(OFFSET('Sanitation Data'!$G$7,0,10*ROW('Sanitation Data'!G12))),DF18="No",ISNUMBER(OFFSET('Sanitation Data'!$G$7,0,10*ROW('Sanitation Data'!G12)))),CONCATENATE("[",ROUND(OFFSET('Sanitation Data'!$G$7,0,10*ROW('Sanitation Data'!G12)),0),"]"),IF(AND(ISNUMBER(OFFSET('Sanitation Data'!$G$7,0,10*ROW('Sanitation Data'!G12))),DF18="",ISNUMBER(OFFSET('Sanitation Data'!$G$7,0,10*ROW('Sanitation Data'!G12)))),OFFSET('Sanitation Data'!$G$7,0,10*ROW('Sanitation Data'!G12)),NA())))</f>
        <v>#N/A</v>
      </c>
      <c r="AR18" s="253" t="e">
        <f ca="true">+IF(AND(ISNUMBER(OFFSET('Sanitation Data'!$G$11,0,10*ROW('Sanitation Data'!G12))),DG18="Yes"),OFFSET('Sanitation Data'!$G$11,0,10*ROW('Sanitation Data'!G12)),IF(AND(ISNUMBER(OFFSET('Sanitation Data'!$G$11,0,10*ROW('Sanitation Data'!G12))),DG18="No",ISNUMBER(OFFSET('Sanitation Data'!$G$11,0,10*ROW('Sanitation Data'!G12)))),CONCATENATE("[",ROUND(OFFSET('Sanitation Data'!$G$11,0,10*ROW('Sanitation Data'!G12)),0),"]"),IF(AND(ISNUMBER(OFFSET('Sanitation Data'!$G$11,0,10*ROW('Sanitation Data'!G12))),DG18="",ISNUMBER(OFFSET('Sanitation Data'!$G$11,0,10*ROW('Sanitation Data'!G12)))),OFFSET('Sanitation Data'!$G$11,0,10*ROW('Sanitation Data'!G12)),NA())))</f>
        <v>#N/A</v>
      </c>
      <c r="AS18" s="253" t="e">
        <f ca="true">+IF(AND(ISNUMBER(OFFSET('Sanitation Data'!$G$12,0,10*ROW('Sanitation Data'!G12))),DH18="Yes"),OFFSET('Sanitation Data'!$G$12,0,10*ROW('Sanitation Data'!G12)),IF(AND(ISNUMBER(OFFSET('Sanitation Data'!$G$12,0,10*ROW('Sanitation Data'!G12))),DH18="No",ISNUMBER(OFFSET('Sanitation Data'!$G$12,0,10*ROW('Sanitation Data'!G12)))),CONCATENATE("[",ROUND(OFFSET('Sanitation Data'!$G$12,0,10*ROW('Sanitation Data'!G12)),0),"]"),IF(AND(ISNUMBER(OFFSET('Sanitation Data'!$G$12,0,10*ROW('Sanitation Data'!G12))),DH18="",ISNUMBER(OFFSET('Sanitation Data'!$G$12,0,10*ROW('Sanitation Data'!G12)))),OFFSET('Sanitation Data'!$G$12,0,10*ROW('Sanitation Data'!G12)),NA())))</f>
        <v>#N/A</v>
      </c>
      <c r="AT18" s="253" t="e">
        <f ca="true">+IF(AND(ISNUMBER(OFFSET('Sanitation Data'!$G$13,0,10*ROW('Sanitation Data'!G12))),DI18="Yes"),OFFSET('Sanitation Data'!$G$13,0,10*ROW('Sanitation Data'!G12)),IF(AND(ISNUMBER(OFFSET('Sanitation Data'!$G$13,0,10*ROW('Sanitation Data'!G12))),DI18="No",ISNUMBER(OFFSET('Sanitation Data'!$G$13,0,10*ROW('Sanitation Data'!G12)))),CONCATENATE("[",ROUND(OFFSET('Sanitation Data'!$G$13,0,10*ROW('Sanitation Data'!G12)),0),"]"),IF(AND(ISNUMBER(OFFSET('Sanitation Data'!$G$13,0,10*ROW('Sanitation Data'!G12))),DI18="",ISNUMBER(OFFSET('Sanitation Data'!$G$13,0,10*ROW('Sanitation Data'!G12)))),OFFSET('Sanitation Data'!$G$13,0,10*ROW('Sanitation Data'!G12)),NA())))</f>
        <v>#N/A</v>
      </c>
      <c r="AU18" s="253" t="e">
        <f ca="true">+IF(AND(ISNUMBER(OFFSET('Sanitation Data'!$H$5,0,10*ROW('Sanitation Data'!H12))),DJ18="Yes"),100-OFFSET('Sanitation Data'!$H$5,0,10*ROW('Sanitation Data'!H12)),IF(AND(ISNUMBER(OFFSET('Sanitation Data'!$H$5,0,10*ROW('Sanitation Data'!H12))),DJ18="No",ISNUMBER(OFFSET('Sanitation Data'!$H$5,0,10*ROW('Sanitation Data'!H12)))),CONCATENATE("[",ROUND(100-OFFSET('Sanitation Data'!$H$5,0,10*ROW('Sanitation Data'!H12)),0),"]"),IF(AND(ISNUMBER(OFFSET('Sanitation Data'!$H$5,0,10*ROW('Sanitation Data'!H12))),DJ18="",ISNUMBER(OFFSET('Sanitation Data'!$H$5,0,10*ROW('Sanitation Data'!H12)))),100-OFFSET('Sanitation Data'!$H$5,0,10*ROW('Sanitation Data'!H12)),NA())))</f>
        <v>#N/A</v>
      </c>
      <c r="AV18" s="253" t="e">
        <f ca="true">+IF(AND(ISNUMBER(OFFSET('Sanitation Data'!$H$7,0,10*ROW('Sanitation Data'!H12))),DK18="Yes"),OFFSET('Sanitation Data'!$H$7,0,10*ROW('Sanitation Data'!H12)),IF(AND(ISNUMBER(OFFSET('Sanitation Data'!$H$7,0,10*ROW('Sanitation Data'!H12))),DK18="No",ISNUMBER(OFFSET('Sanitation Data'!$H$7,0,10*ROW('Sanitation Data'!H12)))),CONCATENATE("[",ROUND(OFFSET('Sanitation Data'!$H$7,0,10*ROW('Sanitation Data'!H12)),0),"]"),IF(AND(ISNUMBER(OFFSET('Sanitation Data'!$H$7,0,10*ROW('Sanitation Data'!H12))),DK18="",ISNUMBER(OFFSET('Sanitation Data'!$H$7,0,10*ROW('Sanitation Data'!H12)))),OFFSET('Sanitation Data'!$H$7,0,10*ROW('Sanitation Data'!H12)),NA())))</f>
        <v>#N/A</v>
      </c>
      <c r="AW18" s="253" t="e">
        <f ca="true">+IF(AND(ISNUMBER(OFFSET('Sanitation Data'!$H$11,0,10*ROW('Sanitation Data'!H12))),DL18="Yes"),OFFSET('Sanitation Data'!$H$11,0,10*ROW('Sanitation Data'!H12)),IF(AND(ISNUMBER(OFFSET('Sanitation Data'!$H$11,0,10*ROW('Sanitation Data'!H12))),DL18="No",ISNUMBER(OFFSET('Sanitation Data'!$H$11,0,10*ROW('Sanitation Data'!H12)))),CONCATENATE("[",ROUND(OFFSET('Sanitation Data'!$H$11,0,10*ROW('Sanitation Data'!H12)),0),"]"),IF(AND(ISNUMBER(OFFSET('Sanitation Data'!$H$11,0,10*ROW('Sanitation Data'!H12))),DL18="",ISNUMBER(OFFSET('Sanitation Data'!$H$11,0,10*ROW('Sanitation Data'!H12)))),OFFSET('Sanitation Data'!$H$11,0,10*ROW('Sanitation Data'!H12)),NA())))</f>
        <v>#N/A</v>
      </c>
      <c r="AX18" s="253" t="e">
        <f ca="true">+IF(AND(ISNUMBER(OFFSET('Sanitation Data'!$H$12,0,10*ROW('Sanitation Data'!H12))),DM18="Yes"),OFFSET('Sanitation Data'!$H$12,0,10*ROW('Sanitation Data'!H12)),IF(AND(ISNUMBER(OFFSET('Sanitation Data'!$H$12,0,10*ROW('Sanitation Data'!H12))),DM18="No",ISNUMBER(OFFSET('Sanitation Data'!$H$12,0,10*ROW('Sanitation Data'!H12)))),CONCATENATE("[",ROUND(OFFSET('Sanitation Data'!$H$12,0,10*ROW('Sanitation Data'!H12)),0),"]"),IF(AND(ISNUMBER(OFFSET('Sanitation Data'!$H$12,0,10*ROW('Sanitation Data'!H12))),DM18="",ISNUMBER(OFFSET('Sanitation Data'!$H$12,0,10*ROW('Sanitation Data'!H12)))),OFFSET('Sanitation Data'!$H$12,0,10*ROW('Sanitation Data'!H12)),NA())))</f>
        <v>#N/A</v>
      </c>
      <c r="AY18" s="253" t="e">
        <f ca="true">+IF(AND(ISNUMBER(OFFSET('Sanitation Data'!$H$13,0,10*ROW('Sanitation Data'!H12))),DN18="Yes"),OFFSET('Sanitation Data'!$H$13,0,10*ROW('Sanitation Data'!H12)),IF(AND(ISNUMBER(OFFSET('Sanitation Data'!$H$13,0,10*ROW('Sanitation Data'!H12))),DN18="No",ISNUMBER(OFFSET('Sanitation Data'!$H$13,0,10*ROW('Sanitation Data'!H12)))),CONCATENATE("[",ROUND(OFFSET('Sanitation Data'!$H$13,0,10*ROW('Sanitation Data'!H12)),0),"]"),IF(AND(ISNUMBER(OFFSET('Sanitation Data'!$H$13,0,10*ROW('Sanitation Data'!H12))),DN18="",ISNUMBER(OFFSET('Sanitation Data'!$H$13,0,10*ROW('Sanitation Data'!H12)))),OFFSET('Sanitation Data'!$H$13,0,10*ROW('Sanitation Data'!H12)),NA())))</f>
        <v>#N/A</v>
      </c>
      <c r="AZ18" s="254" t="e">
        <f ca="true">+IF(AND(ISNUMBER(OFFSET('Hygiene Data'!$C$6,0,10*ROW('Hygiene Data'!C12))),DO18="Yes"),OFFSET('Hygiene Data'!$C$6,0,10*ROW('Hygiene Data'!C12)),IF(AND(ISNUMBER(OFFSET('Hygiene Data'!$C$6,0,10*ROW('Hygiene Data'!C12))),DO18="No",ISNUMBER(OFFSET('Hygiene Data'!$C$6,0,10*ROW('Hygiene Data'!C12)))),CONCATENATE("[",ROUND(OFFSET('Hygiene Data'!$C$6,0,10*ROW('Hygiene Data'!C12)),0),"]"),IF(AND(ISNUMBER(OFFSET('Hygiene Data'!$C$6,0,10*ROW('Hygiene Data'!C12))),DO18="",ISNUMBER(OFFSET('Hygiene Data'!$C$6,0,10*ROW('Hygiene Data'!C12)))),OFFSET('Hygiene Data'!$C$6,0,10*ROW('Hygiene Data'!C12)),NA())))</f>
        <v>#N/A</v>
      </c>
      <c r="BA18" s="254" t="e">
        <f ca="true">+IF(AND(ISNUMBER(OFFSET('Hygiene Data'!$C$8,0,10*ROW('Hygiene Data'!C12))),DP18="Yes"),OFFSET('Hygiene Data'!$C$8,0,10*ROW('Hygiene Data'!C12)),IF(AND(ISNUMBER(OFFSET('Hygiene Data'!$C$8,0,10*ROW('Hygiene Data'!C12))),DP18="No",ISNUMBER(OFFSET('Hygiene Data'!$C$8,0,10*ROW('Hygiene Data'!C12)))),CONCATENATE("[",ROUND(OFFSET('Hygiene Data'!$C$8,0,10*ROW('Hygiene Data'!C12)),0),"]"),IF(AND(ISNUMBER(OFFSET('Hygiene Data'!$C$8,0,10*ROW('Hygiene Data'!C12))),DP18="",ISNUMBER(OFFSET('Hygiene Data'!$C$8,0,10*ROW('Hygiene Data'!C12)))),OFFSET('Hygiene Data'!$C$8,0,10*ROW('Hygiene Data'!C12)),NA())))</f>
        <v>#N/A</v>
      </c>
      <c r="BB18" s="254" t="e">
        <f ca="true">+IF(AND(ISNUMBER(OFFSET('Hygiene Data'!$C$10,0,10*ROW('Hygiene Data'!C12))),DQ18="Yes"),OFFSET('Hygiene Data'!$C$10,0,10*ROW('Hygiene Data'!C12)),IF(AND(ISNUMBER(OFFSET('Hygiene Data'!$C$10,0,10*ROW('Hygiene Data'!C12))),DQ18="No",ISNUMBER(OFFSET('Hygiene Data'!$C$10,0,10*ROW('Hygiene Data'!C12)))),CONCATENATE("[",ROUND(OFFSET('Hygiene Data'!$C$10,0,10*ROW('Hygiene Data'!C12)),0),"]"),IF(AND(ISNUMBER(OFFSET('Hygiene Data'!$C$10,0,10*ROW('Hygiene Data'!C12))),DQ18="",ISNUMBER(OFFSET('Hygiene Data'!$C$10,0,10*ROW('Hygiene Data'!C12)))),OFFSET('Hygiene Data'!$C$10,0,10*ROW('Hygiene Data'!C12)),NA())))</f>
        <v>#N/A</v>
      </c>
      <c r="BC18" s="254" t="e">
        <f ca="true">+IF(AND(ISNUMBER(OFFSET('Hygiene Data'!$D$6,0,10*ROW('Hygiene Data'!D12))),DR18="Yes"),OFFSET('Hygiene Data'!$D$6,0,10*ROW('Hygiene Data'!D12)),IF(AND(ISNUMBER(OFFSET('Hygiene Data'!$D$6,0,10*ROW('Hygiene Data'!D12))),DR18="No",ISNUMBER(OFFSET('Hygiene Data'!$D$6,0,10*ROW('Hygiene Data'!D12)))),CONCATENATE("[",ROUND(OFFSET('Hygiene Data'!$D$6,0,10*ROW('Hygiene Data'!D12)),0),"]"),IF(AND(ISNUMBER(OFFSET('Hygiene Data'!$D$6,0,10*ROW('Hygiene Data'!D12))),DR18="",ISNUMBER(OFFSET('Hygiene Data'!$D$6,0,10*ROW('Hygiene Data'!D12)))),OFFSET('Hygiene Data'!$D$6,0,10*ROW('Hygiene Data'!D12)),NA())))</f>
        <v>#N/A</v>
      </c>
      <c r="BD18" s="254" t="e">
        <f ca="true">+IF(AND(ISNUMBER(OFFSET('Hygiene Data'!$D$8,0,10*ROW('Hygiene Data'!D12))),DS18="Yes"),OFFSET('Hygiene Data'!$D$8,0,10*ROW('Hygiene Data'!D12)),IF(AND(ISNUMBER(OFFSET('Hygiene Data'!$D$8,0,10*ROW('Hygiene Data'!D12))),DS18="No",ISNUMBER(OFFSET('Hygiene Data'!$D$8,0,10*ROW('Hygiene Data'!D12)))),CONCATENATE("[",ROUND(OFFSET('Hygiene Data'!$D$8,0,10*ROW('Hygiene Data'!D12)),0),"]"),IF(AND(ISNUMBER(OFFSET('Hygiene Data'!$D$8,0,10*ROW('Hygiene Data'!D12))),DS18="",ISNUMBER(OFFSET('Hygiene Data'!$D$8,0,10*ROW('Hygiene Data'!D12)))),OFFSET('Hygiene Data'!$D$8,0,10*ROW('Hygiene Data'!D12)),NA())))</f>
        <v>#N/A</v>
      </c>
      <c r="BE18" s="254" t="e">
        <f ca="true">+IF(AND(ISNUMBER(OFFSET('Hygiene Data'!$D$10,0,10*ROW('Hygiene Data'!D12))),DT18="Yes"),OFFSET('Hygiene Data'!$D$10,0,10*ROW('Hygiene Data'!D12)),IF(AND(ISNUMBER(OFFSET('Hygiene Data'!$D$10,0,10*ROW('Hygiene Data'!D12))),DT18="No",ISNUMBER(OFFSET('Hygiene Data'!$D$10,0,10*ROW('Hygiene Data'!D12)))),CONCATENATE("[",ROUND(OFFSET('Hygiene Data'!$D$10,0,10*ROW('Hygiene Data'!D12)),0),"]"),IF(AND(ISNUMBER(OFFSET('Hygiene Data'!$D$10,0,10*ROW('Hygiene Data'!D12))),DT18="",ISNUMBER(OFFSET('Hygiene Data'!$D$10,0,10*ROW('Hygiene Data'!D12)))),OFFSET('Hygiene Data'!$D$10,0,10*ROW('Hygiene Data'!D12)),NA())))</f>
        <v>#N/A</v>
      </c>
      <c r="BF18" s="254" t="e">
        <f ca="true">+IF(AND(ISNUMBER(OFFSET('Hygiene Data'!$E$6,0,10*ROW('Hygiene Data'!E12))),DU18="Yes"),OFFSET('Hygiene Data'!$E$6,0,10*ROW('Hygiene Data'!E12)),IF(AND(ISNUMBER(OFFSET('Hygiene Data'!$E$6,0,10*ROW('Hygiene Data'!E12))),DU18="No",ISNUMBER(OFFSET('Hygiene Data'!$E$6,0,10*ROW('Hygiene Data'!E12)))),CONCATENATE("[",ROUND(OFFSET('Hygiene Data'!$E$6,0,10*ROW('Hygiene Data'!E12)),0),"]"),IF(AND(ISNUMBER(OFFSET('Hygiene Data'!$E$6,0,10*ROW('Hygiene Data'!E12))),DU18="",ISNUMBER(OFFSET('Hygiene Data'!$E$6,0,10*ROW('Hygiene Data'!E12)))),OFFSET('Hygiene Data'!$E$6,0,10*ROW('Hygiene Data'!E12)),NA())))</f>
        <v>#N/A</v>
      </c>
      <c r="BG18" s="254" t="e">
        <f ca="true">+IF(AND(ISNUMBER(OFFSET('Hygiene Data'!$E$8,0,10*ROW('Hygiene Data'!E12))),DV18="Yes"),OFFSET('Hygiene Data'!$E$8,0,10*ROW('Hygiene Data'!E12)),IF(AND(ISNUMBER(OFFSET('Hygiene Data'!$E$8,0,10*ROW('Hygiene Data'!E12))),DV18="No",ISNUMBER(OFFSET('Hygiene Data'!$E$8,0,10*ROW('Hygiene Data'!E12)))),CONCATENATE("[",ROUND(OFFSET('Hygiene Data'!$E$8,0,10*ROW('Hygiene Data'!E12)),0),"]"),IF(AND(ISNUMBER(OFFSET('Hygiene Data'!$E$8,0,10*ROW('Hygiene Data'!E12))),DV18="",ISNUMBER(OFFSET('Hygiene Data'!$E$8,0,10*ROW('Hygiene Data'!E12)))),OFFSET('Hygiene Data'!$E$8,0,10*ROW('Hygiene Data'!E12)),NA())))</f>
        <v>#N/A</v>
      </c>
      <c r="BH18" s="254" t="e">
        <f ca="true">+IF(AND(ISNUMBER(OFFSET('Hygiene Data'!$E$10,0,10*ROW('Hygiene Data'!E12))),DW18="Yes"),OFFSET('Hygiene Data'!$E$10,0,10*ROW('Hygiene Data'!E12)),IF(AND(ISNUMBER(OFFSET('Hygiene Data'!$E$10,0,10*ROW('Hygiene Data'!E12))),DW18="No",ISNUMBER(OFFSET('Hygiene Data'!$E$10,0,10*ROW('Hygiene Data'!E12)))),CONCATENATE("[",ROUND(OFFSET('Hygiene Data'!$E$10,0,10*ROW('Hygiene Data'!E12)),0),"]"),IF(AND(ISNUMBER(OFFSET('Hygiene Data'!$E$10,0,10*ROW('Hygiene Data'!E12))),DW18="",ISNUMBER(OFFSET('Hygiene Data'!$E$10,0,10*ROW('Hygiene Data'!E12)))),OFFSET('Hygiene Data'!$E$10,0,10*ROW('Hygiene Data'!E12)),NA())))</f>
        <v>#N/A</v>
      </c>
      <c r="BI18" s="254" t="e">
        <f ca="true">+IF(AND(ISNUMBER(OFFSET('Hygiene Data'!$F$6,0,10*ROW('Hygiene Data'!F12))),DX18="Yes"),OFFSET('Hygiene Data'!$F$6,0,10*ROW('Hygiene Data'!F12)),IF(AND(ISNUMBER(OFFSET('Hygiene Data'!$F$6,0,10*ROW('Hygiene Data'!F12))),DX18="No",ISNUMBER(OFFSET('Hygiene Data'!$F$6,0,10*ROW('Hygiene Data'!F12)))),CONCATENATE("[",ROUND(OFFSET('Hygiene Data'!$F$6,0,10*ROW('Hygiene Data'!F12)),0),"]"),IF(AND(ISNUMBER(OFFSET('Hygiene Data'!$F$6,0,10*ROW('Hygiene Data'!F12))),DX18="",ISNUMBER(OFFSET('Hygiene Data'!$F$6,0,10*ROW('Hygiene Data'!F12)))),OFFSET('Hygiene Data'!$F$6,0,10*ROW('Hygiene Data'!F12)),NA())))</f>
        <v>#N/A</v>
      </c>
      <c r="BJ18" s="254" t="e">
        <f ca="true">+IF(AND(ISNUMBER(OFFSET('Hygiene Data'!$F$8,0,10*ROW('Hygiene Data'!F12))),DY18="Yes"),OFFSET('Hygiene Data'!$F$8,0,10*ROW('Hygiene Data'!F12)),IF(AND(ISNUMBER(OFFSET('Hygiene Data'!$F$8,0,10*ROW('Hygiene Data'!F12))),DY18="No",ISNUMBER(OFFSET('Hygiene Data'!$F$8,0,10*ROW('Hygiene Data'!F12)))),CONCATENATE("[",ROUND(OFFSET('Hygiene Data'!$F$8,0,10*ROW('Hygiene Data'!F12)),0),"]"),IF(AND(ISNUMBER(OFFSET('Hygiene Data'!$F$8,0,10*ROW('Hygiene Data'!F12))),DY18="",ISNUMBER(OFFSET('Hygiene Data'!$F$8,0,10*ROW('Hygiene Data'!F12)))),OFFSET('Hygiene Data'!$F$8,0,10*ROW('Hygiene Data'!F12)),NA())))</f>
        <v>#N/A</v>
      </c>
      <c r="BK18" s="254" t="e">
        <f ca="true">+IF(AND(ISNUMBER(OFFSET('Hygiene Data'!$F$10,0,10*ROW('Hygiene Data'!F12))),DZ18="Yes"),OFFSET('Hygiene Data'!$F$10,0,10*ROW('Hygiene Data'!F12)),IF(AND(ISNUMBER(OFFSET('Hygiene Data'!$F$10,0,10*ROW('Hygiene Data'!F12))),DZ18="No",ISNUMBER(OFFSET('Hygiene Data'!$F$10,0,10*ROW('Hygiene Data'!F12)))),CONCATENATE("[",ROUND(OFFSET('Hygiene Data'!$F$10,0,10*ROW('Hygiene Data'!F12)),0),"]"),IF(AND(ISNUMBER(OFFSET('Hygiene Data'!$F$10,0,10*ROW('Hygiene Data'!F12))),DZ18="",ISNUMBER(OFFSET('Hygiene Data'!$F$10,0,10*ROW('Hygiene Data'!F12)))),OFFSET('Hygiene Data'!$F$10,0,10*ROW('Hygiene Data'!F12)),NA())))</f>
        <v>#N/A</v>
      </c>
      <c r="BL18" s="254" t="e">
        <f ca="true">+IF(AND(ISNUMBER(OFFSET('Hygiene Data'!$G$6,0,10*ROW('Hygiene Data'!G12))),EA18="Yes"),OFFSET('Hygiene Data'!$G$6,0,10*ROW('Hygiene Data'!G12)),IF(AND(ISNUMBER(OFFSET('Hygiene Data'!$G$6,0,10*ROW('Hygiene Data'!G12))),EA18="No",ISNUMBER(OFFSET('Hygiene Data'!$G$6,0,10*ROW('Hygiene Data'!G12)))),CONCATENATE("[",ROUND(OFFSET('Hygiene Data'!$G$6,0,10*ROW('Hygiene Data'!G12)),0),"]"),IF(AND(ISNUMBER(OFFSET('Hygiene Data'!$G$6,0,10*ROW('Hygiene Data'!G12))),EA18="",ISNUMBER(OFFSET('Hygiene Data'!$G$6,0,10*ROW('Hygiene Data'!G12)))),OFFSET('Hygiene Data'!$G$6,0,10*ROW('Hygiene Data'!G12)),NA())))</f>
        <v>#N/A</v>
      </c>
      <c r="BM18" s="254" t="e">
        <f ca="true">+IF(AND(ISNUMBER(OFFSET('Hygiene Data'!$G$8,0,10*ROW('Hygiene Data'!G12))),EB18="Yes"),OFFSET('Hygiene Data'!$G$8,0,10*ROW('Hygiene Data'!G12)),IF(AND(ISNUMBER(OFFSET('Hygiene Data'!$G$8,0,10*ROW('Hygiene Data'!G12))),EB18="No",ISNUMBER(OFFSET('Hygiene Data'!$G$8,0,10*ROW('Hygiene Data'!G12)))),CONCATENATE("[",ROUND(OFFSET('Hygiene Data'!$G$8,0,10*ROW('Hygiene Data'!G12)),0),"]"),IF(AND(ISNUMBER(OFFSET('Hygiene Data'!$G$8,0,10*ROW('Hygiene Data'!G12))),EB18="",ISNUMBER(OFFSET('Hygiene Data'!$G$8,0,10*ROW('Hygiene Data'!G12)))),OFFSET('Hygiene Data'!$G$8,0,10*ROW('Hygiene Data'!G12)),NA())))</f>
        <v>#N/A</v>
      </c>
      <c r="BN18" s="254" t="e">
        <f ca="true">+IF(AND(ISNUMBER(OFFSET('Hygiene Data'!$G$10,0,10*ROW('Hygiene Data'!G12))),EC18="Yes"),OFFSET('Hygiene Data'!$G$10,0,10*ROW('Hygiene Data'!G12)),IF(AND(ISNUMBER(OFFSET('Hygiene Data'!$G$10,0,10*ROW('Hygiene Data'!G12))),EC18="No",ISNUMBER(OFFSET('Hygiene Data'!$G$10,0,10*ROW('Hygiene Data'!G12)))),CONCATENATE("[",ROUND(OFFSET('Hygiene Data'!$G$10,0,10*ROW('Hygiene Data'!G12)),0),"]"),IF(AND(ISNUMBER(OFFSET('Hygiene Data'!$G$10,0,10*ROW('Hygiene Data'!G12))),EC18="",ISNUMBER(OFFSET('Hygiene Data'!$G$10,0,10*ROW('Hygiene Data'!G12)))),OFFSET('Hygiene Data'!$G$10,0,10*ROW('Hygiene Data'!G12)),NA())))</f>
        <v>#N/A</v>
      </c>
      <c r="BO18" s="254" t="e">
        <f ca="true">+IF(AND(ISNUMBER(OFFSET('Hygiene Data'!$H$6,0,10*ROW('Hygiene Data'!H12))),ED18="Yes"),OFFSET('Hygiene Data'!$H$6,0,10*ROW('Hygiene Data'!H12)),IF(AND(ISNUMBER(OFFSET('Hygiene Data'!$H$6,0,10*ROW('Hygiene Data'!H12))),ED18="No",ISNUMBER(OFFSET('Hygiene Data'!$H$6,0,10*ROW('Hygiene Data'!H12)))),CONCATENATE("[",ROUND(OFFSET('Hygiene Data'!$H$6,0,10*ROW('Hygiene Data'!H12)),0),"]"),IF(AND(ISNUMBER(OFFSET('Hygiene Data'!$H$6,0,10*ROW('Hygiene Data'!H12))),ED18="",ISNUMBER(OFFSET('Hygiene Data'!$H$6,0,10*ROW('Hygiene Data'!H12)))),OFFSET('Hygiene Data'!$H$6,0,10*ROW('Hygiene Data'!H12)),NA())))</f>
        <v>#N/A</v>
      </c>
      <c r="BP18" s="254" t="e">
        <f ca="true">+IF(AND(ISNUMBER(OFFSET('Hygiene Data'!$H$8,0,10*ROW('Hygiene Data'!H12))),EE18="Yes"),OFFSET('Hygiene Data'!$H$8,0,10*ROW('Hygiene Data'!H12)),IF(AND(ISNUMBER(OFFSET('Hygiene Data'!$H$8,0,10*ROW('Hygiene Data'!H12))),EE18="No",ISNUMBER(OFFSET('Hygiene Data'!$H$8,0,10*ROW('Hygiene Data'!H12)))),CONCATENATE("[",ROUND(OFFSET('Hygiene Data'!$H$8,0,10*ROW('Hygiene Data'!H12)),0),"]"),IF(AND(ISNUMBER(OFFSET('Hygiene Data'!$H$8,0,10*ROW('Hygiene Data'!H12))),EE18="",ISNUMBER(OFFSET('Hygiene Data'!$H$8,0,10*ROW('Hygiene Data'!H12)))),OFFSET('Hygiene Data'!$H$8,0,10*ROW('Hygiene Data'!H12)),NA())))</f>
        <v>#N/A</v>
      </c>
      <c r="BQ18" s="254" t="e">
        <f ca="true">+IF(AND(ISNUMBER(OFFSET('Hygiene Data'!$H$10,0,10*ROW('Hygiene Data'!H12))),EF18="Yes"),OFFSET('Hygiene Data'!$H$10,0,10*ROW('Hygiene Data'!H12)),IF(AND(ISNUMBER(OFFSET('Hygiene Data'!$H$10,0,10*ROW('Hygiene Data'!H12))),EF18="No",ISNUMBER(OFFSET('Hygiene Data'!$H$10,0,10*ROW('Hygiene Data'!H12)))),CONCATENATE("[",ROUND(OFFSET('Hygiene Data'!$H$10,0,10*ROW('Hygiene Data'!H12)),0),"]"),IF(AND(ISNUMBER(OFFSET('Hygiene Data'!$H$10,0,10*ROW('Hygiene Data'!H12))),EF18="",ISNUMBER(OFFSET('Hygiene Data'!$H$10,0,10*ROW('Hygiene Data'!H12)))),OFFSET('Hygiene Data'!$H$10,0,10*ROW('Hygiene Data'!H12)),NA())))</f>
        <v>#N/A</v>
      </c>
      <c r="BS18" s="36" t="str">
        <f ca="true">+IF(OFFSET('Water Data'!$C$28,0,10*ROW('Water Data'!C12))="","",OFFSET('Water Data'!$C$28,0,10*ROW('Water Data'!C12)))</f>
        <v/>
      </c>
      <c r="BT18" s="36" t="str">
        <f ca="true">+IF(OFFSET('Water Data'!$C$29,0,10*ROW('Water Data'!C12))="","",OFFSET('Water Data'!$C$29,0,10*ROW('Water Data'!C12)))</f>
        <v/>
      </c>
      <c r="BU18" s="36" t="str">
        <f ca="true">+IF(OFFSET('Water Data'!$C$30,0,10*ROW('Water Data'!C12))="","",OFFSET('Water Data'!$C$30,0,10*ROW('Water Data'!C12)))</f>
        <v/>
      </c>
      <c r="BV18" s="36" t="str">
        <f ca="true">+IF(OFFSET('Water Data'!$D$28,0,10*ROW('Water Data'!D12))="","",OFFSET('Water Data'!$D$28,0,10*ROW('Water Data'!D12)))</f>
        <v/>
      </c>
      <c r="BW18" s="36" t="str">
        <f ca="true">+IF(OFFSET('Water Data'!$D$29,0,10*ROW('Water Data'!D12))="","",OFFSET('Water Data'!$D$29,0,10*ROW('Water Data'!D12)))</f>
        <v/>
      </c>
      <c r="BX18" s="36" t="str">
        <f ca="true">+IF(OFFSET('Water Data'!$D$30,0,10*ROW('Water Data'!D12))="","",OFFSET('Water Data'!$D$30,0,10*ROW('Water Data'!D12)))</f>
        <v/>
      </c>
      <c r="BY18" s="36" t="str">
        <f ca="true">+IF(OFFSET('Water Data'!$E$28,0,10*ROW('Water Data'!E12))="","",OFFSET('Water Data'!$E$28,0,10*ROW('Water Data'!E12)))</f>
        <v/>
      </c>
      <c r="BZ18" s="36" t="str">
        <f ca="true">+IF(OFFSET('Water Data'!$E$29,0,10*ROW('Water Data'!E12))="","",OFFSET('Water Data'!$E$29,0,10*ROW('Water Data'!E12)))</f>
        <v/>
      </c>
      <c r="CA18" s="36" t="str">
        <f ca="true">+IF(OFFSET('Water Data'!$E$30,0,10*ROW('Water Data'!E12))="","",OFFSET('Water Data'!$E$30,0,10*ROW('Water Data'!E12)))</f>
        <v/>
      </c>
      <c r="CB18" s="36" t="str">
        <f ca="true">+IF(OFFSET('Water Data'!$F$28,0,10*ROW('Water Data'!F12))="","",OFFSET('Water Data'!$F$28,0,10*ROW('Water Data'!F12)))</f>
        <v/>
      </c>
      <c r="CC18" s="36" t="str">
        <f ca="true">+IF(OFFSET('Water Data'!$F$29,0,10*ROW('Water Data'!F12))="","",OFFSET('Water Data'!$F$29,0,10*ROW('Water Data'!F12)))</f>
        <v/>
      </c>
      <c r="CD18" s="36" t="str">
        <f ca="true">+IF(OFFSET('Water Data'!$F$30,0,10*ROW('Water Data'!F12))="","",OFFSET('Water Data'!$F$30,0,10*ROW('Water Data'!F12)))</f>
        <v/>
      </c>
      <c r="CE18" s="36" t="str">
        <f ca="true">+IF(OFFSET('Water Data'!$G$28,0,10*ROW('Water Data'!G12))="","",OFFSET('Water Data'!$G$28,0,10*ROW('Water Data'!G12)))</f>
        <v/>
      </c>
      <c r="CF18" s="36" t="str">
        <f ca="true">+IF(OFFSET('Water Data'!$G$29,0,10*ROW('Water Data'!G12))="","",OFFSET('Water Data'!$G$29,0,10*ROW('Water Data'!G12)))</f>
        <v/>
      </c>
      <c r="CG18" s="36" t="str">
        <f ca="true">+IF(OFFSET('Water Data'!$G$30,0,10*ROW('Water Data'!G12))="","",OFFSET('Water Data'!$G$30,0,10*ROW('Water Data'!G12)))</f>
        <v/>
      </c>
      <c r="CH18" s="36" t="str">
        <f ca="true">+IF(OFFSET('Water Data'!$H$28,0,10*ROW('Water Data'!H12))="","",OFFSET('Water Data'!$H$28,0,10*ROW('Water Data'!H12)))</f>
        <v/>
      </c>
      <c r="CI18" s="36" t="str">
        <f ca="true">+IF(OFFSET('Water Data'!$H$29,0,10*ROW('Water Data'!H12))="","",OFFSET('Water Data'!$H$29,0,10*ROW('Water Data'!H12)))</f>
        <v/>
      </c>
      <c r="CJ18" s="36" t="str">
        <f ca="true">+IF(OFFSET('Water Data'!$H$30,0,10*ROW('Water Data'!H12))="","",OFFSET('Water Data'!$H$30,0,10*ROW('Water Data'!H12)))</f>
        <v/>
      </c>
      <c r="CK18" s="36" t="str">
        <f ca="true">+IF(OFFSET('Sanitation Data'!$C$29,0,10*ROW('Sanitation Data'!C12))="","",OFFSET('Sanitation Data'!$C$29,0,10*ROW('Sanitation Data'!C12)))</f>
        <v/>
      </c>
      <c r="CL18" s="36" t="str">
        <f ca="true">+IF(OFFSET('Sanitation Data'!$C$30,0,10*ROW('Sanitation Data'!C12))="","",OFFSET('Sanitation Data'!$C$30,0,10*ROW('Sanitation Data'!C12)))</f>
        <v/>
      </c>
      <c r="CM18" s="36" t="str">
        <f ca="true">+IF(OFFSET('Sanitation Data'!$C$31,0,10*ROW('Sanitation Data'!C12))="","",OFFSET('Sanitation Data'!$C$31,0,10*ROW('Sanitation Data'!C12)))</f>
        <v/>
      </c>
      <c r="CN18" s="36" t="str">
        <f ca="true">+IF(OFFSET('Sanitation Data'!$C$32,0,10*ROW('Sanitation Data'!C12))="","",OFFSET('Sanitation Data'!$C$32,0,10*ROW('Sanitation Data'!C12)))</f>
        <v/>
      </c>
      <c r="CO18" s="36" t="str">
        <f ca="true">+IF(OFFSET('Sanitation Data'!$C$33,0,10*ROW('Sanitation Data'!C12))="","",OFFSET('Sanitation Data'!$C$33,0,10*ROW('Sanitation Data'!C12)))</f>
        <v/>
      </c>
      <c r="CP18" s="36" t="str">
        <f ca="true">+IF(OFFSET('Sanitation Data'!$D$29,0,10*ROW('Sanitation Data'!D12))="","",OFFSET('Sanitation Data'!$D$29,0,10*ROW('Sanitation Data'!D12)))</f>
        <v/>
      </c>
      <c r="CQ18" s="36" t="str">
        <f ca="true">+IF(OFFSET('Sanitation Data'!$D$30,0,10*ROW('Sanitation Data'!D12))="","",OFFSET('Sanitation Data'!$D$30,0,10*ROW('Sanitation Data'!D12)))</f>
        <v/>
      </c>
      <c r="CR18" s="36" t="str">
        <f ca="true">+IF(OFFSET('Sanitation Data'!$D$31,0,10*ROW('Sanitation Data'!D12))="","",OFFSET('Sanitation Data'!$D$31,0,10*ROW('Sanitation Data'!D12)))</f>
        <v/>
      </c>
      <c r="CS18" s="36" t="str">
        <f ca="true">+IF(OFFSET('Sanitation Data'!$D$32,0,10*ROW('Sanitation Data'!D12))="","",OFFSET('Sanitation Data'!$D$32,0,10*ROW('Sanitation Data'!D12)))</f>
        <v/>
      </c>
      <c r="CT18" s="36" t="str">
        <f ca="true">+IF(OFFSET('Sanitation Data'!$D$33,0,10*ROW('Sanitation Data'!D12))="","",OFFSET('Sanitation Data'!$D$33,0,10*ROW('Sanitation Data'!D12)))</f>
        <v/>
      </c>
      <c r="CU18" s="36" t="str">
        <f ca="true">+IF(OFFSET('Sanitation Data'!$E$29,0,10*ROW('Sanitation Data'!E12))="","",OFFSET('Sanitation Data'!$E$29,0,10*ROW('Sanitation Data'!E12)))</f>
        <v/>
      </c>
      <c r="CV18" s="36" t="str">
        <f ca="true">+IF(OFFSET('Sanitation Data'!$E$30,0,10*ROW('Sanitation Data'!E12))="","",OFFSET('Sanitation Data'!$E$30,0,10*ROW('Sanitation Data'!E12)))</f>
        <v/>
      </c>
      <c r="CW18" s="36" t="str">
        <f ca="true">+IF(OFFSET('Sanitation Data'!$E$31,0,10*ROW('Sanitation Data'!E12))="","",OFFSET('Sanitation Data'!$E$31,0,10*ROW('Sanitation Data'!E12)))</f>
        <v/>
      </c>
      <c r="CX18" s="36" t="str">
        <f ca="true">+IF(OFFSET('Sanitation Data'!$E$32,0,10*ROW('Sanitation Data'!E12))="","",OFFSET('Sanitation Data'!$E$32,0,10*ROW('Sanitation Data'!E12)))</f>
        <v/>
      </c>
      <c r="CY18" s="36" t="str">
        <f ca="true">+IF(OFFSET('Sanitation Data'!$E$33,0,10*ROW('Sanitation Data'!E12))="","",OFFSET('Sanitation Data'!$E$33,0,10*ROW('Sanitation Data'!E12)))</f>
        <v/>
      </c>
      <c r="CZ18" s="36" t="str">
        <f ca="true">+IF(OFFSET('Sanitation Data'!$F$29,0,10*ROW('Sanitation Data'!F12))="","",OFFSET('Sanitation Data'!$F$29,0,10*ROW('Sanitation Data'!F12)))</f>
        <v/>
      </c>
      <c r="DA18" s="36" t="str">
        <f ca="true">+IF(OFFSET('Sanitation Data'!$F$30,0,10*ROW('Sanitation Data'!F12))="","",OFFSET('Sanitation Data'!$F$30,0,10*ROW('Sanitation Data'!F12)))</f>
        <v/>
      </c>
      <c r="DB18" s="36" t="str">
        <f ca="true">+IF(OFFSET('Sanitation Data'!$F$31,0,10*ROW('Sanitation Data'!F12))="","",OFFSET('Sanitation Data'!$F$31,0,10*ROW('Sanitation Data'!F12)))</f>
        <v/>
      </c>
      <c r="DC18" s="36" t="str">
        <f ca="true">+IF(OFFSET('Sanitation Data'!$F$32,0,10*ROW('Sanitation Data'!F12))="","",OFFSET('Sanitation Data'!$F$32,0,10*ROW('Sanitation Data'!F12)))</f>
        <v/>
      </c>
      <c r="DD18" s="36" t="str">
        <f ca="true">+IF(OFFSET('Sanitation Data'!$F$33,0,10*ROW('Sanitation Data'!F12))="","",OFFSET('Sanitation Data'!$F$33,0,10*ROW('Sanitation Data'!F12)))</f>
        <v/>
      </c>
      <c r="DE18" s="36" t="str">
        <f ca="true">+IF(OFFSET('Sanitation Data'!$G$29,0,10*ROW('Sanitation Data'!G12))="","",OFFSET('Sanitation Data'!$G$29,0,10*ROW('Sanitation Data'!G12)))</f>
        <v/>
      </c>
      <c r="DF18" s="36" t="str">
        <f ca="true">+IF(OFFSET('Sanitation Data'!$G$30,0,10*ROW('Sanitation Data'!G12))="","",OFFSET('Sanitation Data'!$G$30,0,10*ROW('Sanitation Data'!G12)))</f>
        <v/>
      </c>
      <c r="DG18" s="36" t="str">
        <f ca="true">+IF(OFFSET('Sanitation Data'!$G$31,0,10*ROW('Sanitation Data'!G12))="","",OFFSET('Sanitation Data'!$G$31,0,10*ROW('Sanitation Data'!G12)))</f>
        <v/>
      </c>
      <c r="DH18" s="36" t="str">
        <f ca="true">+IF(OFFSET('Sanitation Data'!$G$32,0,10*ROW('Sanitation Data'!G12))="","",OFFSET('Sanitation Data'!$G$32,0,10*ROW('Sanitation Data'!G12)))</f>
        <v/>
      </c>
      <c r="DI18" s="36" t="str">
        <f ca="true">+IF(OFFSET('Sanitation Data'!$G$33,0,10*ROW('Sanitation Data'!G12))="","",OFFSET('Sanitation Data'!$G$33,0,10*ROW('Sanitation Data'!G12)))</f>
        <v/>
      </c>
      <c r="DJ18" s="36" t="str">
        <f ca="true">+IF(OFFSET('Sanitation Data'!$H$29,0,10*ROW('Sanitation Data'!H12))="","",OFFSET('Sanitation Data'!$H$29,0,10*ROW('Sanitation Data'!H12)))</f>
        <v/>
      </c>
      <c r="DK18" s="36" t="str">
        <f ca="true">+IF(OFFSET('Sanitation Data'!$H$30,0,10*ROW('Sanitation Data'!H12))="","",OFFSET('Sanitation Data'!$H$30,0,10*ROW('Sanitation Data'!H12)))</f>
        <v/>
      </c>
      <c r="DL18" s="36" t="str">
        <f ca="true">+IF(OFFSET('Sanitation Data'!$H$31,0,10*ROW('Sanitation Data'!H12))="","",OFFSET('Sanitation Data'!$H$31,0,10*ROW('Sanitation Data'!H12)))</f>
        <v/>
      </c>
      <c r="DM18" s="36" t="str">
        <f ca="true">+IF(OFFSET('Sanitation Data'!$H$32,0,10*ROW('Sanitation Data'!H12))="","",OFFSET('Sanitation Data'!$H$32,0,10*ROW('Sanitation Data'!H12)))</f>
        <v/>
      </c>
      <c r="DN18" s="36" t="str">
        <f ca="true">+IF(OFFSET('Sanitation Data'!$H$33,0,10*ROW('Sanitation Data'!H12))="","",OFFSET('Sanitation Data'!$H$33,0,10*ROW('Sanitation Data'!H12)))</f>
        <v/>
      </c>
      <c r="DO18" s="36" t="str">
        <f ca="true">+IF(OFFSET('Hygiene Data'!$C$12,0,10*ROW('Hygiene Data'!C12))="","",OFFSET('Hygiene Data'!$C$12,0,10*ROW('Hygiene Data'!C12)))</f>
        <v/>
      </c>
      <c r="DP18" s="36" t="str">
        <f ca="true">+IF(OFFSET('Hygiene Data'!$C$13,0,10*ROW('Hygiene Data'!C12))="","",OFFSET('Hygiene Data'!$C$13,0,10*ROW('Hygiene Data'!C12)))</f>
        <v/>
      </c>
      <c r="DQ18" s="36" t="str">
        <f ca="true">+IF(OFFSET('Hygiene Data'!$C$14,0,10*ROW('Hygiene Data'!C12))="","",OFFSET('Hygiene Data'!$C$14,0,10*ROW('Hygiene Data'!C12)))</f>
        <v/>
      </c>
      <c r="DR18" s="36" t="str">
        <f ca="true">+IF(OFFSET('Hygiene Data'!$D$12,0,10*ROW('Hygiene Data'!D12))="","",OFFSET('Hygiene Data'!$D$12,0,10*ROW('Hygiene Data'!D12)))</f>
        <v/>
      </c>
      <c r="DS18" s="36" t="str">
        <f ca="true">+IF(OFFSET('Hygiene Data'!$D$13,0,10*ROW('Hygiene Data'!D12))="","",OFFSET('Hygiene Data'!$D$13,0,10*ROW('Hygiene Data'!D12)))</f>
        <v/>
      </c>
      <c r="DT18" s="36" t="str">
        <f ca="true">+IF(OFFSET('Hygiene Data'!$D$14,0,10*ROW('Hygiene Data'!D12))="","",OFFSET('Hygiene Data'!$D$14,0,10*ROW('Hygiene Data'!D12)))</f>
        <v/>
      </c>
      <c r="DU18" s="36" t="str">
        <f ca="true">+IF(OFFSET('Hygiene Data'!$E$12,0,10*ROW('Hygiene Data'!E12))="","",OFFSET('Hygiene Data'!$E$12,0,10*ROW('Hygiene Data'!E12)))</f>
        <v/>
      </c>
      <c r="DV18" s="36" t="str">
        <f ca="true">+IF(OFFSET('Hygiene Data'!$E$13,0,10*ROW('Hygiene Data'!E12))="","",OFFSET('Hygiene Data'!$E$13,0,10*ROW('Hygiene Data'!E12)))</f>
        <v/>
      </c>
      <c r="DW18" s="36" t="str">
        <f ca="true">+IF(OFFSET('Hygiene Data'!$E$14,0,10*ROW('Hygiene Data'!E12))="","",OFFSET('Hygiene Data'!$E$14,0,10*ROW('Hygiene Data'!E12)))</f>
        <v/>
      </c>
      <c r="DX18" s="36" t="str">
        <f ca="true">+IF(OFFSET('Hygiene Data'!$F$12,0,10*ROW('Hygiene Data'!F12))="","",OFFSET('Hygiene Data'!$F$12,0,10*ROW('Hygiene Data'!F12)))</f>
        <v/>
      </c>
      <c r="DY18" s="36" t="str">
        <f ca="true">+IF(OFFSET('Hygiene Data'!$F$13,0,10*ROW('Hygiene Data'!F12))="","",OFFSET('Hygiene Data'!$F$13,0,10*ROW('Hygiene Data'!F12)))</f>
        <v/>
      </c>
      <c r="DZ18" s="36" t="str">
        <f ca="true">+IF(OFFSET('Hygiene Data'!$F$14,0,10*ROW('Hygiene Data'!F12))="","",OFFSET('Hygiene Data'!$F$14,0,10*ROW('Hygiene Data'!F12)))</f>
        <v/>
      </c>
      <c r="EA18" s="36" t="str">
        <f ca="true">+IF(OFFSET('Hygiene Data'!$G$12,0,10*ROW('Hygiene Data'!G12))="","",OFFSET('Hygiene Data'!$G$12,0,10*ROW('Hygiene Data'!G12)))</f>
        <v/>
      </c>
      <c r="EB18" s="36" t="str">
        <f ca="true">+IF(OFFSET('Hygiene Data'!$G$13,0,10*ROW('Hygiene Data'!G12))="","",OFFSET('Hygiene Data'!$G$13,0,10*ROW('Hygiene Data'!G12)))</f>
        <v/>
      </c>
      <c r="EC18" s="36" t="str">
        <f ca="true">+IF(OFFSET('Hygiene Data'!$G$14,0,10*ROW('Hygiene Data'!G12))="","",OFFSET('Hygiene Data'!$G$14,0,10*ROW('Hygiene Data'!G12)))</f>
        <v/>
      </c>
      <c r="ED18" s="36" t="str">
        <f ca="true">+IF(OFFSET('Hygiene Data'!$H$12,0,10*ROW('Hygiene Data'!H12))="","",OFFSET('Hygiene Data'!$H$12,0,10*ROW('Hygiene Data'!H12)))</f>
        <v/>
      </c>
      <c r="EE18" s="36" t="str">
        <f ca="true">+IF(OFFSET('Hygiene Data'!$H$13,0,10*ROW('Hygiene Data'!H12))="","",OFFSET('Hygiene Data'!$H$13,0,10*ROW('Hygiene Data'!H12)))</f>
        <v/>
      </c>
      <c r="EF18" s="36" t="str">
        <f ca="true">+IF(OFFSET('Hygiene Data'!$H$14,0,10*ROW('Hygiene Data'!H12))="","",OFFSET('Hygiene Data'!$H$14,0,10*ROW('Hygiene Data'!H12)))</f>
        <v/>
      </c>
    </row>
    <row r="19" x14ac:dyDescent="0.2">
      <c r="A19" s="59" t="str">
        <f ca="true">+IF(OFFSET('Water Data'!$B$1,0,10*ROW('Water Data'!B13))="","",OFFSET('Water Data'!$B$1,0,10*ROW('Water Data'!B13)))</f>
        <v/>
      </c>
      <c r="B19" s="59" t="str">
        <f ca="true">+IF(OFFSET('Water Data'!$A$3,0,10*ROW('Water Data'!A13))="","",OFFSET('Water Data'!$A$3,0,10*ROW('Water Data'!A13)))</f>
        <v/>
      </c>
      <c r="C19" s="59" t="str">
        <f ca="true">+IF(OFFSET('Water Data'!$C$3,0,10*ROW('Water Data'!C13))="","",OFFSET('Water Data'!$C$3,0,10*ROW('Water Data'!C13)))</f>
        <v/>
      </c>
      <c r="D19" s="252" t="e">
        <f ca="true">+IF(AND(ISNUMBER(OFFSET('Water Data'!$C$5,0,10*ROW('Water Data'!C13))),BS19="Yes"),100-OFFSET('Water Data'!$C$5,0,10*ROW('Water Data'!C13)),IF(AND(ISNUMBER(OFFSET('Water Data'!$C$5,0,10*ROW('Water Data'!C13))),BS19="No",ISNUMBER(OFFSET('Water Data'!$C$5,0,10*ROW('Water Data'!C13)))),CONCATENATE("[",ROUND(100-OFFSET('Water Data'!$C$5,0,10*ROW('Water Data'!C13)),0),"]"),IF(AND(ISNUMBER(OFFSET('Water Data'!$C$5,0,10*ROW('Water Data'!C13))),BS19="",ISNUMBER(OFFSET('Water Data'!$C$5,0,10*ROW('Water Data'!C13)))),100-OFFSET('Water Data'!$C$5,0,10*ROW('Water Data'!C13)),NA())))</f>
        <v>#N/A</v>
      </c>
      <c r="E19" s="252" t="e">
        <f ca="true">+IF(AND(ISNUMBER(OFFSET('Water Data'!$C$7,0,10*ROW('Water Data'!D13))),BT19="Yes"),OFFSET('Water Data'!$C$7,0,10*ROW('Water Data'!C13)),IF(AND(ISNUMBER(OFFSET('Water Data'!$C$7,0,10*ROW('Water Data'!C13))),BT19="No",ISNUMBER(OFFSET('Water Data'!$C$7,0,10*ROW('Water Data'!C13)))),CONCATENATE("[",ROUND(OFFSET('Water Data'!$C$7,0,10*ROW('Water Data'!C13)),0),"]"),IF(AND(ISNUMBER(OFFSET('Water Data'!$C$7,0,10*ROW('Water Data'!C13))),BT19="",ISNUMBER(OFFSET('Water Data'!$C$7,0,10*ROW('Water Data'!C13)))),OFFSET('Water Data'!$C$7,0,10*ROW('Water Data'!C13)),NA())))</f>
        <v>#N/A</v>
      </c>
      <c r="F19" s="252" t="e">
        <f ca="true">+IF(AND(ISNUMBER(OFFSET('Water Data'!$C$10,0,10*ROW('Water Data'!C13))),BU19="Yes"),OFFSET('Water Data'!$C$10,0,10*ROW('Water Data'!C13)),IF(AND(ISNUMBER(OFFSET('Water Data'!$C$10,0,10*ROW('Water Data'!C13))),BU19="No",ISNUMBER(OFFSET('Water Data'!$C$10,0,10*ROW('Water Data'!C13)))),CONCATENATE("[",ROUND(OFFSET('Water Data'!$C$10,0,10*ROW('Water Data'!C13)),0),"]"),IF(AND(ISNUMBER(OFFSET('Water Data'!$C$10,0,10*ROW('Water Data'!C13))),BU19="",ISNUMBER(OFFSET('Water Data'!$C$10,0,10*ROW('Water Data'!C13)))),OFFSET('Water Data'!$C$10,0,10*ROW('Water Data'!C13)),NA())))</f>
        <v>#N/A</v>
      </c>
      <c r="G19" s="252" t="e">
        <f ca="true">+IF(AND(ISNUMBER(OFFSET('Water Data'!$D$5,0,10*ROW('Water Data'!D13))),BV19="Yes"),100-OFFSET('Water Data'!$D$5,0,10*ROW('Water Data'!D13)),IF(AND(ISNUMBER(OFFSET('Water Data'!$D$5,0,10*ROW('Water Data'!D13))),BV19="No",ISNUMBER(OFFSET('Water Data'!$D$5,0,10*ROW('Water Data'!D13)))),CONCATENATE("[",ROUND(100-OFFSET('Water Data'!$D$5,0,10*ROW('Water Data'!D13)),0),"]"),IF(AND(ISNUMBER(OFFSET('Water Data'!$D$5,0,10*ROW('Water Data'!D13))),BV19="",ISNUMBER(OFFSET('Water Data'!$D$5,0,10*ROW('Water Data'!D13)))),100-OFFSET('Water Data'!$D$5,0,10*ROW('Water Data'!D13)),NA())))</f>
        <v>#N/A</v>
      </c>
      <c r="H19" s="252" t="e">
        <f ca="true">+IF(AND(ISNUMBER(OFFSET('Water Data'!$D$7,0,10*ROW('Water Data'!D13))),BW19="Yes"),OFFSET('Water Data'!$D$7,0,10*ROW('Water Data'!D13)),IF(AND(ISNUMBER(OFFSET('Water Data'!$D$7,0,10*ROW('Water Data'!D13))),BW19="No",ISNUMBER(OFFSET('Water Data'!$D$7,0,10*ROW('Water Data'!D13)))),CONCATENATE("[",ROUND(OFFSET('Water Data'!$C$7,0,10*ROW('Water Data'!D13)),0),"]"),IF(AND(ISNUMBER(OFFSET('Water Data'!$D$7,0,10*ROW('Water Data'!D13))),BW19="",ISNUMBER(OFFSET('Water Data'!$D$7,0,10*ROW('Water Data'!D13)))),OFFSET('Water Data'!$D$7,0,10*ROW('Water Data'!D13)),NA())))</f>
        <v>#N/A</v>
      </c>
      <c r="I19" s="252" t="e">
        <f ca="true">+IF(AND(ISNUMBER(OFFSET('Water Data'!$D$10,0,10*ROW('Water Data'!D13))),BX19="Yes"),OFFSET('Water Data'!$D$10,0,10*ROW('Water Data'!D13)),IF(AND(ISNUMBER(OFFSET('Water Data'!$D$10,0,10*ROW('Water Data'!D13))),BX19="No",ISNUMBER(OFFSET('Water Data'!$D$10,0,10*ROW('Water Data'!D13)))),CONCATENATE("[",ROUND(OFFSET('Water Data'!$D$10,0,10*ROW('Water Data'!D13)),0),"]"),IF(AND(ISNUMBER(OFFSET('Water Data'!$D$10,0,10*ROW('Water Data'!D13))),BX19="",ISNUMBER(OFFSET('Water Data'!$D$10,0,10*ROW('Water Data'!D13)))),OFFSET('Water Data'!$D$10,0,10*ROW('Water Data'!D13)),NA())))</f>
        <v>#N/A</v>
      </c>
      <c r="J19" s="252" t="e">
        <f ca="true">+IF(AND(ISNUMBER(OFFSET('Water Data'!$E$5,0,10*ROW('Water Data'!E13))),BY19="Yes"),100-OFFSET('Water Data'!$E$5,0,10*ROW('Water Data'!E13)),IF(AND(ISNUMBER(OFFSET('Water Data'!$E$5,0,10*ROW('Water Data'!E13))),BY19="No",ISNUMBER(OFFSET('Water Data'!$E$5,0,10*ROW('Water Data'!E13)))),CONCATENATE("[",ROUND(100-OFFSET('Water Data'!$E$5,0,10*ROW('Water Data'!E13)),0),"]"),IF(AND(ISNUMBER(OFFSET('Water Data'!$E$5,0,10*ROW('Water Data'!E13))),BY19="",ISNUMBER(OFFSET('Water Data'!$E$5,0,10*ROW('Water Data'!E13)))),100-OFFSET('Water Data'!$E$5,0,10*ROW('Water Data'!E13)),NA())))</f>
        <v>#N/A</v>
      </c>
      <c r="K19" s="252" t="e">
        <f ca="true">+IF(AND(ISNUMBER(OFFSET('Water Data'!$E$7,0,10*ROW('Water Data'!E13))),BZ19="Yes"),OFFSET('Water Data'!$E$7,0,10*ROW('Water Data'!E13)),IF(AND(ISNUMBER(OFFSET('Water Data'!$E$7,0,10*ROW('Water Data'!E13))),BZ19="No",ISNUMBER(OFFSET('Water Data'!$E$7,0,10*ROW('Water Data'!E13)))),CONCATENATE("[",ROUND(OFFSET('Water Data'!$E$7,0,10*ROW('Water Data'!E13)),0),"]"),IF(AND(ISNUMBER(OFFSET('Water Data'!$E$7,0,10*ROW('Water Data'!E13))),BZ19="",ISNUMBER(OFFSET('Water Data'!$E$7,0,10*ROW('Water Data'!E13)))),OFFSET('Water Data'!$E$7,0,10*ROW('Water Data'!E13)),NA())))</f>
        <v>#N/A</v>
      </c>
      <c r="L19" s="252" t="e">
        <f ca="true">+IF(AND(ISNUMBER(OFFSET('Water Data'!$E$10,0,10*ROW('Water Data'!E13))),CA19="Yes"),OFFSET('Water Data'!$E$10,0,10*ROW('Water Data'!E13)),IF(AND(ISNUMBER(OFFSET('Water Data'!$E$10,0,10*ROW('Water Data'!E13))),CA19="No",ISNUMBER(OFFSET('Water Data'!$E$10,0,10*ROW('Water Data'!E13)))),CONCATENATE("[",ROUND(OFFSET('Water Data'!$E$10,0,10*ROW('Water Data'!E13)),0),"]"),IF(AND(ISNUMBER(OFFSET('Water Data'!$E$10,0,10*ROW('Water Data'!E13))),CA19="",ISNUMBER(OFFSET('Water Data'!$E$10,0,10*ROW('Water Data'!E13)))),OFFSET('Water Data'!$E$10,0,10*ROW('Water Data'!E13)),NA())))</f>
        <v>#N/A</v>
      </c>
      <c r="M19" s="252" t="e">
        <f ca="true">+IF(AND(ISNUMBER(OFFSET('Water Data'!$F$5,0,10*ROW('Water Data'!F13))),CB19="Yes"),100-OFFSET('Water Data'!$F$5,0,10*ROW('Water Data'!F13)),IF(AND(ISNUMBER(OFFSET('Water Data'!$F$5,0,10*ROW('Water Data'!F13))),CB19="No",ISNUMBER(OFFSET('Water Data'!$F$5,0,10*ROW('Water Data'!F13)))),CONCATENATE("[",ROUND(100-OFFSET('Water Data'!$F$5,0,10*ROW('Water Data'!F13)),0),"]"),IF(AND(ISNUMBER(OFFSET('Water Data'!$F$5,0,10*ROW('Water Data'!F13))),CB19="",ISNUMBER(OFFSET('Water Data'!$F$5,0,10*ROW('Water Data'!F13)))),100-OFFSET('Water Data'!$F$5,0,10*ROW('Water Data'!F13)),NA())))</f>
        <v>#N/A</v>
      </c>
      <c r="N19" s="252" t="e">
        <f ca="true">+IF(AND(ISNUMBER(OFFSET('Water Data'!$F$7,0,10*ROW('Water Data'!F13))),CC19="Yes"),OFFSET('Water Data'!$F$7,0,10*ROW('Water Data'!F13)),IF(AND(ISNUMBER(OFFSET('Water Data'!$F$7,0,10*ROW('Water Data'!F13))),CC19="No",ISNUMBER(OFFSET('Water Data'!$F$7,0,10*ROW('Water Data'!F13)))),CONCATENATE("[",ROUND(OFFSET('Water Data'!$F$7,0,10*ROW('Water Data'!F13)),0),"]"),IF(AND(ISNUMBER(OFFSET('Water Data'!$F$7,0,10*ROW('Water Data'!F13))),CC19="",ISNUMBER(OFFSET('Water Data'!$F$7,0,10*ROW('Water Data'!F13)))),OFFSET('Water Data'!$F$7,0,10*ROW('Water Data'!F13)),NA())))</f>
        <v>#N/A</v>
      </c>
      <c r="O19" s="252" t="e">
        <f ca="true">+IF(AND(ISNUMBER(OFFSET('Water Data'!$F$10,0,10*ROW('Water Data'!F13))),CD19="Yes"),OFFSET('Water Data'!$F$10,0,10*ROW('Water Data'!F13)),IF(AND(ISNUMBER(OFFSET('Water Data'!$F$10,0,10*ROW('Water Data'!F13))),CD19="No",ISNUMBER(OFFSET('Water Data'!$F$10,0,10*ROW('Water Data'!F13)))),CONCATENATE("[",ROUND(OFFSET('Water Data'!$F$10,0,10*ROW('Water Data'!F13)),0),"]"),IF(AND(ISNUMBER(OFFSET('Water Data'!$F$10,0,10*ROW('Water Data'!F13))),CD19="",ISNUMBER(OFFSET('Water Data'!$F$10,0,10*ROW('Water Data'!F13)))),OFFSET('Water Data'!$F$10,0,10*ROW('Water Data'!F13)),NA())))</f>
        <v>#N/A</v>
      </c>
      <c r="P19" s="252" t="e">
        <f ca="true">+IF(AND(ISNUMBER(OFFSET('Water Data'!$G$5,0,10*ROW('Water Data'!G13))),CE19="Yes"),100-OFFSET('Water Data'!$G$5,0,10*ROW('Water Data'!G13)),IF(AND(ISNUMBER(OFFSET('Water Data'!$G$5,0,10*ROW('Water Data'!G13))),CE19="No",ISNUMBER(OFFSET('Water Data'!$G$5,0,10*ROW('Water Data'!G13)))),CONCATENATE("[",ROUND(100-OFFSET('Water Data'!$G$5,0,10*ROW('Water Data'!G13)),0),"]"),IF(AND(ISNUMBER(OFFSET('Water Data'!$G$5,0,10*ROW('Water Data'!G13))),CE19="",ISNUMBER(OFFSET('Water Data'!$G$5,0,10*ROW('Water Data'!G13)))),100-OFFSET('Water Data'!$G$5,0,10*ROW('Water Data'!G13)),NA())))</f>
        <v>#N/A</v>
      </c>
      <c r="Q19" s="252" t="e">
        <f ca="true">+IF(AND(ISNUMBER(OFFSET('Water Data'!$G$7,0,10*ROW('Water Data'!G13))),CF19="Yes"),OFFSET('Water Data'!$G$7,0,10*ROW('Water Data'!G13)),IF(AND(ISNUMBER(OFFSET('Water Data'!$G$7,0,10*ROW('Water Data'!G13))),CF19="No",ISNUMBER(OFFSET('Water Data'!$G$7,0,10*ROW('Water Data'!G13)))),CONCATENATE("[",ROUND(OFFSET('Water Data'!$G$7,0,10*ROW('Water Data'!G13)),0),"]"),IF(AND(ISNUMBER(OFFSET('Water Data'!$G$7,0,10*ROW('Water Data'!G13))),CF19="",ISNUMBER(OFFSET('Water Data'!$G$7,0,10*ROW('Water Data'!G13)))),OFFSET('Water Data'!$G$7,0,10*ROW('Water Data'!G13)),NA())))</f>
        <v>#N/A</v>
      </c>
      <c r="R19" s="252" t="e">
        <f ca="true">+IF(AND(ISNUMBER(OFFSET('Water Data'!$G$10,0,10*ROW('Water Data'!G13))),CG19="Yes"),OFFSET('Water Data'!$G$10,0,10*ROW('Water Data'!G13)),IF(AND(ISNUMBER(OFFSET('Water Data'!$G$10,0,10*ROW('Water Data'!G13))),CG19="No",ISNUMBER(OFFSET('Water Data'!$G$10,0,10*ROW('Water Data'!G13)))),CONCATENATE("[",ROUND(OFFSET('Water Data'!$G$10,0,10*ROW('Water Data'!G13)),0),"]"),IF(AND(ISNUMBER(OFFSET('Water Data'!$G$10,0,10*ROW('Water Data'!G13))),CG19="",ISNUMBER(OFFSET('Water Data'!$G$10,0,10*ROW('Water Data'!G13)))),OFFSET('Water Data'!$G$10,0,10*ROW('Water Data'!G13)),NA())))</f>
        <v>#N/A</v>
      </c>
      <c r="S19" s="252" t="e">
        <f ca="true">+IF(AND(ISNUMBER(OFFSET('Water Data'!$H$5,0,10*ROW('Water Data'!H13))),CH19="Yes"),100-OFFSET('Water Data'!$H$5,0,10*ROW('Water Data'!H13)),IF(AND(ISNUMBER(OFFSET('Water Data'!$H$5,0,10*ROW('Water Data'!H13))),CH19="No",ISNUMBER(OFFSET('Water Data'!$H$5,0,10*ROW('Water Data'!H13)))),CONCATENATE("[",ROUND(100-OFFSET('Water Data'!$H$5,0,10*ROW('Water Data'!H13)),0),"]"),IF(AND(ISNUMBER(OFFSET('Water Data'!$H$5,0,10*ROW('Water Data'!H13))),CH19="",ISNUMBER(OFFSET('Water Data'!$H$5,0,10*ROW('Water Data'!H13)))),100-OFFSET('Water Data'!$H$5,0,10*ROW('Water Data'!H13)),NA())))</f>
        <v>#N/A</v>
      </c>
      <c r="T19" s="252" t="e">
        <f ca="true">+IF(AND(ISNUMBER(OFFSET('Water Data'!$H$7,0,10*ROW('Water Data'!H13))),CI19="Yes"),OFFSET('Water Data'!$H$7,0,10*ROW('Water Data'!H13)),IF(AND(ISNUMBER(OFFSET('Water Data'!$H$7,0,10*ROW('Water Data'!H13))),CI19="No",ISNUMBER(OFFSET('Water Data'!$H$7,0,10*ROW('Water Data'!H13)))),CONCATENATE("[",ROUND(OFFSET('Water Data'!$H$7,0,10*ROW('Water Data'!H13)),0),"]"),IF(AND(ISNUMBER(OFFSET('Water Data'!$H$7,0,10*ROW('Water Data'!H13))),CI19="",ISNUMBER(OFFSET('Water Data'!$H$7,0,10*ROW('Water Data'!H13)))),OFFSET('Water Data'!$H$7,0,10*ROW('Water Data'!H13)),NA())))</f>
        <v>#N/A</v>
      </c>
      <c r="U19" s="252" t="e">
        <f ca="true">+IF(AND(ISNUMBER(OFFSET('Water Data'!$H$10,0,10*ROW('Water Data'!H13))),CJ19="Yes"),OFFSET('Water Data'!$H$10,0,10*ROW('Water Data'!H13)),IF(AND(ISNUMBER(OFFSET('Water Data'!$H$10,0,10*ROW('Water Data'!H13))),CJ19="No",ISNUMBER(OFFSET('Water Data'!$H$10,0,10*ROW('Water Data'!H13)))),CONCATENATE("[",ROUND(OFFSET('Water Data'!$H$10,0,10*ROW('Water Data'!H13)),0),"]"),IF(AND(ISNUMBER(OFFSET('Water Data'!$H$10,0,10*ROW('Water Data'!H13))),CJ19="",ISNUMBER(OFFSET('Water Data'!$H$10,0,10*ROW('Water Data'!H13)))),OFFSET('Water Data'!$H$10,0,10*ROW('Water Data'!H13)),NA())))</f>
        <v>#N/A</v>
      </c>
      <c r="V19" s="253" t="e">
        <f ca="true">+IF(AND(ISNUMBER(OFFSET('Sanitation Data'!$C$5,0,10*ROW('Sanitation Data'!C13))),CK19="Yes"),100-OFFSET('Sanitation Data'!$C$5,0,10*ROW('Sanitation Data'!C13)),IF(AND(ISNUMBER(OFFSET('Sanitation Data'!$C$5,0,10*ROW('Sanitation Data'!C13))),CK19="No",ISNUMBER(OFFSET('Sanitation Data'!$C$5,0,10*ROW('Sanitation Data'!C13)))),CONCATENATE("[",ROUND(100-OFFSET('Sanitation Data'!$C$5,0,10*ROW('Sanitation Data'!C13)),0),"]"),IF(AND(ISNUMBER(OFFSET('Sanitation Data'!$C$5,0,10*ROW('Sanitation Data'!C13))),CK19="",ISNUMBER(OFFSET('Sanitation Data'!$C$5,0,10*ROW('Sanitation Data'!C13)))),100-OFFSET('Sanitation Data'!$C$5,0,10*ROW('Sanitation Data'!C13)),NA())))</f>
        <v>#N/A</v>
      </c>
      <c r="W19" s="253" t="e">
        <f ca="true">+IF(AND(ISNUMBER(OFFSET('Sanitation Data'!$C$7,0,10*ROW('Sanitation Data'!C13))),CL19="Yes"),OFFSET('Sanitation Data'!$C$7,0,10*ROW('Sanitation Data'!C13)),IF(AND(ISNUMBER(OFFSET('Sanitation Data'!$C$7,0,10*ROW('Sanitation Data'!C13))),CL19="No",ISNUMBER(OFFSET('Sanitation Data'!$C$7,0,10*ROW('Sanitation Data'!C13)))),CONCATENATE("[",ROUND(OFFSET('Sanitation Data'!$C$7,0,10*ROW('Sanitation Data'!C13)),0),"]"),IF(AND(ISNUMBER(OFFSET('Sanitation Data'!$C$7,0,10*ROW('Sanitation Data'!C13))),CL19="",ISNUMBER(OFFSET('Sanitation Data'!$C$7,0,10*ROW('Sanitation Data'!C13)))),OFFSET('Sanitation Data'!$C$7,0,10*ROW('Sanitation Data'!C13)),NA())))</f>
        <v>#N/A</v>
      </c>
      <c r="X19" s="253" t="e">
        <f ca="true">+IF(AND(ISNUMBER(OFFSET('Sanitation Data'!$C$11,0,10*ROW('Sanitation Data'!C13))),CM19="Yes"),OFFSET('Sanitation Data'!$C$11,0,10*ROW('Sanitation Data'!C13)),IF(AND(ISNUMBER(OFFSET('Sanitation Data'!$C$11,0,10*ROW('Sanitation Data'!C13))),CM19="No",ISNUMBER(OFFSET('Sanitation Data'!$C$11,0,10*ROW('Sanitation Data'!C13)))),CONCATENATE("[",ROUND(OFFSET('Sanitation Data'!$C$11,0,10*ROW('Sanitation Data'!C13)),0),"]"),IF(AND(ISNUMBER(OFFSET('Sanitation Data'!$C$11,0,10*ROW('Sanitation Data'!C13))),CM19="",ISNUMBER(OFFSET('Sanitation Data'!$C$11,0,10*ROW('Sanitation Data'!C13)))),OFFSET('Sanitation Data'!$C$11,0,10*ROW('Sanitation Data'!C13)),NA())))</f>
        <v>#N/A</v>
      </c>
      <c r="Y19" s="253" t="e">
        <f ca="true">+IF(AND(ISNUMBER(OFFSET('Sanitation Data'!$C$12,0,10*ROW('Sanitation Data'!C13))),CN19="Yes"),OFFSET('Sanitation Data'!$C$12,0,10*ROW('Sanitation Data'!C13)),IF(AND(ISNUMBER(OFFSET('Sanitation Data'!$C$12,0,10*ROW('Sanitation Data'!C13))),CN19="No",ISNUMBER(OFFSET('Sanitation Data'!$C$12,0,10*ROW('Sanitation Data'!C13)))),CONCATENATE("[",ROUND(OFFSET('Sanitation Data'!$C$12,0,10*ROW('Sanitation Data'!C13)),0),"]"),IF(AND(ISNUMBER(OFFSET('Sanitation Data'!$C$12,0,10*ROW('Sanitation Data'!C13))),CN19="",ISNUMBER(OFFSET('Sanitation Data'!$C$12,0,10*ROW('Sanitation Data'!C13)))),OFFSET('Sanitation Data'!$C$12,0,10*ROW('Sanitation Data'!C13)),NA())))</f>
        <v>#N/A</v>
      </c>
      <c r="Z19" s="253" t="e">
        <f ca="true">+IF(AND(ISNUMBER(OFFSET('Sanitation Data'!$C$13,0,10*ROW('Sanitation Data'!C13))),CO19="Yes"),OFFSET('Sanitation Data'!$C$13,0,10*ROW('Sanitation Data'!C13)),IF(AND(ISNUMBER(OFFSET('Sanitation Data'!$C$13,0,10*ROW('Sanitation Data'!C13))),CO19="No",ISNUMBER(OFFSET('Sanitation Data'!$C$13,0,10*ROW('Sanitation Data'!C13)))),CONCATENATE("[",ROUND(OFFSET('Sanitation Data'!$C$13,0,10*ROW('Sanitation Data'!C13)),0),"]"),IF(AND(ISNUMBER(OFFSET('Sanitation Data'!$C$13,0,10*ROW('Sanitation Data'!C13))),CO19="",ISNUMBER(OFFSET('Sanitation Data'!$C$13,0,10*ROW('Sanitation Data'!C13)))),OFFSET('Sanitation Data'!$C$13,0,10*ROW('Sanitation Data'!C13)),NA())))</f>
        <v>#N/A</v>
      </c>
      <c r="AA19" s="253" t="e">
        <f ca="true">+IF(AND(ISNUMBER(OFFSET('Sanitation Data'!$D$5,0,10*ROW('Sanitation Data'!D13))),CP19="Yes"),100-OFFSET('Sanitation Data'!$D$5,0,10*ROW('Sanitation Data'!D13)),IF(AND(ISNUMBER(OFFSET('Sanitation Data'!$D$5,0,10*ROW('Sanitation Data'!D13))),CP19="No",ISNUMBER(OFFSET('Sanitation Data'!$D$5,0,10*ROW('Sanitation Data'!D13)))),CONCATENATE("[",ROUND(100-OFFSET('Sanitation Data'!$D$5,0,10*ROW('Sanitation Data'!D13)),0),"]"),IF(AND(ISNUMBER(OFFSET('Sanitation Data'!$D$5,0,10*ROW('Sanitation Data'!D13))),CP19="",ISNUMBER(OFFSET('Sanitation Data'!$D$5,0,10*ROW('Sanitation Data'!D13)))),100-OFFSET('Sanitation Data'!$D$5,0,10*ROW('Sanitation Data'!D13)),NA())))</f>
        <v>#N/A</v>
      </c>
      <c r="AB19" s="253" t="e">
        <f ca="true">+IF(AND(ISNUMBER(OFFSET('Sanitation Data'!$D$7,0,10*ROW('Sanitation Data'!D13))),CQ19="Yes"),OFFSET('Sanitation Data'!$D$7,0,10*ROW('Sanitation Data'!G13)),IF(AND(ISNUMBER(OFFSET('Sanitation Data'!$D$7,0,10*ROW('Sanitation Data'!D13))),CQ19="No",ISNUMBER(OFFSET('Sanitation Data'!$D$7,0,10*ROW('Sanitation Data'!D13)))),CONCATENATE("[",ROUND(OFFSET('Sanitation Data'!$D$7,0,10*ROW('Sanitation Data'!D13)),0),"]"),IF(AND(ISNUMBER(OFFSET('Sanitation Data'!$D$7,0,10*ROW('Sanitation Data'!D13))),CQ19="",ISNUMBER(OFFSET('Sanitation Data'!$D$7,0,10*ROW('Sanitation Data'!D13)))),OFFSET('Sanitation Data'!$D$7,0,10*ROW('Sanitation Data'!D13)),NA())))</f>
        <v>#N/A</v>
      </c>
      <c r="AC19" s="253" t="e">
        <f ca="true">+IF(AND(ISNUMBER(OFFSET('Sanitation Data'!$D$11,0,10*ROW('Sanitation Data'!D13))),CR19="Yes"),OFFSET('Sanitation Data'!$D$11,0,10*ROW('Sanitation Data'!D13)),IF(AND(ISNUMBER(OFFSET('Sanitation Data'!$D$11,0,10*ROW('Sanitation Data'!D13))),CR19="No",ISNUMBER(OFFSET('Sanitation Data'!$D$11,0,10*ROW('Sanitation Data'!D13)))),CONCATENATE("[",ROUND(OFFSET('Sanitation Data'!$D$11,0,10*ROW('Sanitation Data'!D13)),0),"]"),IF(AND(ISNUMBER(OFFSET('Sanitation Data'!$D$11,0,10*ROW('Sanitation Data'!D13))),CR19="",ISNUMBER(OFFSET('Sanitation Data'!$D$11,0,10*ROW('Sanitation Data'!D13)))),OFFSET('Sanitation Data'!$D$11,0,10*ROW('Sanitation Data'!D13)),NA())))</f>
        <v>#N/A</v>
      </c>
      <c r="AD19" s="253" t="e">
        <f ca="true">+IF(AND(ISNUMBER(OFFSET('Sanitation Data'!$D$12,0,10*ROW('Sanitation Data'!D13))),CS19="Yes"),OFFSET('Sanitation Data'!$D$12,0,10*ROW('Sanitation Data'!D13)),IF(AND(ISNUMBER(OFFSET('Sanitation Data'!$D$12,0,10*ROW('Sanitation Data'!D13))),CS19="No",ISNUMBER(OFFSET('Sanitation Data'!$D$12,0,10*ROW('Sanitation Data'!D13)))),CONCATENATE("[",ROUND(OFFSET('Sanitation Data'!$D$12,0,10*ROW('Sanitation Data'!D13)),0),"]"),IF(AND(ISNUMBER(OFFSET('Sanitation Data'!$D$12,0,10*ROW('Sanitation Data'!D13))),CS19="",ISNUMBER(OFFSET('Sanitation Data'!$D$12,0,10*ROW('Sanitation Data'!D13)))),OFFSET('Sanitation Data'!$D$12,0,10*ROW('Sanitation Data'!D13)),NA())))</f>
        <v>#N/A</v>
      </c>
      <c r="AE19" s="253" t="e">
        <f ca="true">+IF(AND(ISNUMBER(OFFSET('Sanitation Data'!$D$13,0,10*ROW('Sanitation Data'!D13))),CT19="Yes"),OFFSET('Sanitation Data'!$D$13,0,10*ROW('Sanitation Data'!D13)),IF(AND(ISNUMBER(OFFSET('Sanitation Data'!$D$13,0,10*ROW('Sanitation Data'!D13))),CT19="No",ISNUMBER(OFFSET('Sanitation Data'!$D$13,0,10*ROW('Sanitation Data'!D13)))),CONCATENATE("[",ROUND(OFFSET('Sanitation Data'!$D$13,0,10*ROW('Sanitation Data'!D13)),0),"]"),IF(AND(ISNUMBER(OFFSET('Sanitation Data'!$D$13,0,10*ROW('Sanitation Data'!D13))),CT19="",ISNUMBER(OFFSET('Sanitation Data'!$D$13,0,10*ROW('Sanitation Data'!D13)))),OFFSET('Sanitation Data'!$D$13,0,10*ROW('Sanitation Data'!D13)),NA())))</f>
        <v>#N/A</v>
      </c>
      <c r="AF19" s="253" t="e">
        <f ca="true">+IF(AND(ISNUMBER(OFFSET('Sanitation Data'!$E$5,0,10*ROW('Sanitation Data'!E13))),CU19="Yes"),100-OFFSET('Sanitation Data'!$E$5,0,10*ROW('Sanitation Data'!E13)),IF(AND(ISNUMBER(OFFSET('Sanitation Data'!$E$5,0,10*ROW('Sanitation Data'!E13))),CU19="No",ISNUMBER(OFFSET('Sanitation Data'!$E$5,0,10*ROW('Sanitation Data'!E13)))),CONCATENATE("[",ROUND(100-OFFSET('Sanitation Data'!$E$5,0,10*ROW('Sanitation Data'!E13)),0),"]"),IF(AND(ISNUMBER(OFFSET('Sanitation Data'!$E$5,0,10*ROW('Sanitation Data'!E13))),CU19="",ISNUMBER(OFFSET('Sanitation Data'!$E$5,0,10*ROW('Sanitation Data'!E13)))),100-OFFSET('Sanitation Data'!$E$5,0,10*ROW('Sanitation Data'!E13)),NA())))</f>
        <v>#N/A</v>
      </c>
      <c r="AG19" s="253" t="e">
        <f ca="true">+IF(AND(ISNUMBER(OFFSET('Sanitation Data'!$E$7,0,10*ROW('Sanitation Data'!E13))),CV19="Yes"),OFFSET('Sanitation Data'!$E$7,0,10*ROW('Sanitation Data'!E13)),IF(AND(ISNUMBER(OFFSET('Sanitation Data'!$E$7,0,10*ROW('Sanitation Data'!E13))),CV19="No",ISNUMBER(OFFSET('Sanitation Data'!$E$7,0,10*ROW('Sanitation Data'!E13)))),CONCATENATE("[",ROUND(OFFSET('Sanitation Data'!$E$7,0,10*ROW('Sanitation Data'!E13)),0),"]"),IF(AND(ISNUMBER(OFFSET('Sanitation Data'!$E$7,0,10*ROW('Sanitation Data'!E13))),CV19="",ISNUMBER(OFFSET('Sanitation Data'!$E$7,0,10*ROW('Sanitation Data'!E13)))),OFFSET('Sanitation Data'!$E$7,0,10*ROW('Sanitation Data'!E13)),NA())))</f>
        <v>#N/A</v>
      </c>
      <c r="AH19" s="253" t="e">
        <f ca="true">+IF(AND(ISNUMBER(OFFSET('Sanitation Data'!$E$11,0,10*ROW('Sanitation Data'!E13))),CW19="Yes"),OFFSET('Sanitation Data'!$E$11,0,10*ROW('Sanitation Data'!E13)),IF(AND(ISNUMBER(OFFSET('Sanitation Data'!$E$11,0,10*ROW('Sanitation Data'!E13))),CW19="No",ISNUMBER(OFFSET('Sanitation Data'!$E$11,0,10*ROW('Sanitation Data'!E13)))),CONCATENATE("[",ROUND(OFFSET('Sanitation Data'!$E$11,0,10*ROW('Sanitation Data'!E13)),0),"]"),IF(AND(ISNUMBER(OFFSET('Sanitation Data'!$E$11,0,10*ROW('Sanitation Data'!E13))),CW19="",ISNUMBER(OFFSET('Sanitation Data'!$E$11,0,10*ROW('Sanitation Data'!E13)))),OFFSET('Sanitation Data'!$E$11,0,10*ROW('Sanitation Data'!E13)),NA())))</f>
        <v>#N/A</v>
      </c>
      <c r="AI19" s="253" t="e">
        <f ca="true">+IF(AND(ISNUMBER(OFFSET('Sanitation Data'!$E$12,0,10*ROW('Sanitation Data'!E13))),CX19="Yes"),OFFSET('Sanitation Data'!$E$12,0,10*ROW('Sanitation Data'!E13)),IF(AND(ISNUMBER(OFFSET('Sanitation Data'!$E$12,0,10*ROW('Sanitation Data'!E13))),CX19="No",ISNUMBER(OFFSET('Sanitation Data'!$E$12,0,10*ROW('Sanitation Data'!E13)))),CONCATENATE("[",ROUND(OFFSET('Sanitation Data'!$E$12,0,10*ROW('Sanitation Data'!E13)),0),"]"),IF(AND(ISNUMBER(OFFSET('Sanitation Data'!$E$12,0,10*ROW('Sanitation Data'!E13))),CX19="",ISNUMBER(OFFSET('Sanitation Data'!$E$12,0,10*ROW('Sanitation Data'!E13)))),OFFSET('Sanitation Data'!$E$12,0,10*ROW('Sanitation Data'!E13)),NA())))</f>
        <v>#N/A</v>
      </c>
      <c r="AJ19" s="253" t="e">
        <f ca="true">+IF(AND(ISNUMBER(OFFSET('Sanitation Data'!$E$13,0,10*ROW('Sanitation Data'!E13))),CY19="Yes"),OFFSET('Sanitation Data'!$E$13,0,10*ROW('Sanitation Data'!E13)),IF(AND(ISNUMBER(OFFSET('Sanitation Data'!$E$13,0,10*ROW('Sanitation Data'!E13))),CY19="No",ISNUMBER(OFFSET('Sanitation Data'!$E$13,0,10*ROW('Sanitation Data'!E13)))),CONCATENATE("[",ROUND(OFFSET('Sanitation Data'!$E$13,0,10*ROW('Sanitation Data'!E13)),0),"]"),IF(AND(ISNUMBER(OFFSET('Sanitation Data'!$E$13,0,10*ROW('Sanitation Data'!E13))),CY19="",ISNUMBER(OFFSET('Sanitation Data'!$E$13,0,10*ROW('Sanitation Data'!E13)))),OFFSET('Sanitation Data'!$E$13,0,10*ROW('Sanitation Data'!E13)),NA())))</f>
        <v>#N/A</v>
      </c>
      <c r="AK19" s="253" t="e">
        <f ca="true">+IF(AND(ISNUMBER(OFFSET('Sanitation Data'!$F$5,0,10*ROW('Sanitation Data'!F13))),CZ19="Yes"),100-OFFSET('Sanitation Data'!$F$5,0,10*ROW('Sanitation Data'!F13)),IF(AND(ISNUMBER(OFFSET('Sanitation Data'!$F$5,0,10*ROW('Sanitation Data'!F13))),CZ19="No",ISNUMBER(OFFSET('Sanitation Data'!$F$5,0,10*ROW('Sanitation Data'!F13)))),CONCATENATE("[",ROUND(100-OFFSET('Sanitation Data'!$F$5,0,10*ROW('Sanitation Data'!F13)),0),"]"),IF(AND(ISNUMBER(OFFSET('Sanitation Data'!$F$5,0,10*ROW('Sanitation Data'!F13))),CZ19="",ISNUMBER(OFFSET('Sanitation Data'!$F$5,0,10*ROW('Sanitation Data'!F13)))),100-OFFSET('Sanitation Data'!$F$5,0,10*ROW('Sanitation Data'!F13)),NA())))</f>
        <v>#N/A</v>
      </c>
      <c r="AL19" s="253" t="e">
        <f ca="true">+IF(AND(ISNUMBER(OFFSET('Sanitation Data'!$F$7,0,10*ROW('Sanitation Data'!F13))),DA19="Yes"),OFFSET('Sanitation Data'!$F$7,0,10*ROW('Sanitation Data'!F13)),IF(AND(ISNUMBER(OFFSET('Sanitation Data'!$F$7,0,10*ROW('Sanitation Data'!F13))),DA19="No",ISNUMBER(OFFSET('Sanitation Data'!$F$7,0,10*ROW('Sanitation Data'!F13)))),CONCATENATE("[",ROUND(OFFSET('Sanitation Data'!$F$7,0,10*ROW('Sanitation Data'!F13)),0),"]"),IF(AND(ISNUMBER(OFFSET('Sanitation Data'!$F$7,0,10*ROW('Sanitation Data'!F13))),DA19="",ISNUMBER(OFFSET('Sanitation Data'!$F$7,0,10*ROW('Sanitation Data'!F13)))),OFFSET('Sanitation Data'!$F$7,0,10*ROW('Sanitation Data'!F13)),NA())))</f>
        <v>#N/A</v>
      </c>
      <c r="AM19" s="253" t="e">
        <f ca="true">+IF(AND(ISNUMBER(OFFSET('Sanitation Data'!$F$11,0,10*ROW('Sanitation Data'!F13))),DB19="Yes"),OFFSET('Sanitation Data'!$F$11,0,10*ROW('Sanitation Data'!F13)),IF(AND(ISNUMBER(OFFSET('Sanitation Data'!$F$11,0,10*ROW('Sanitation Data'!F13))),DB19="No",ISNUMBER(OFFSET('Sanitation Data'!$F$11,0,10*ROW('Sanitation Data'!F13)))),CONCATENATE("[",ROUND(OFFSET('Sanitation Data'!$F$11,0,10*ROW('Sanitation Data'!F13)),0),"]"),IF(AND(ISNUMBER(OFFSET('Sanitation Data'!$F$11,0,10*ROW('Sanitation Data'!F13))),DB19="",ISNUMBER(OFFSET('Sanitation Data'!$F$11,0,10*ROW('Sanitation Data'!F13)))),OFFSET('Sanitation Data'!$F$11,0,10*ROW('Sanitation Data'!F13)),NA())))</f>
        <v>#N/A</v>
      </c>
      <c r="AN19" s="253" t="e">
        <f ca="true">+IF(AND(ISNUMBER(OFFSET('Sanitation Data'!$F$12,0,10*ROW('Sanitation Data'!F13))),DC19="Yes"),OFFSET('Sanitation Data'!$F$12,0,10*ROW('Sanitation Data'!F13)),IF(AND(ISNUMBER(OFFSET('Sanitation Data'!$F$12,0,10*ROW('Sanitation Data'!F13))),DC19="No",ISNUMBER(OFFSET('Sanitation Data'!$F$12,0,10*ROW('Sanitation Data'!F13)))),CONCATENATE("[",ROUND(OFFSET('Sanitation Data'!$F$12,0,10*ROW('Sanitation Data'!F13)),0),"]"),IF(AND(ISNUMBER(OFFSET('Sanitation Data'!$F$12,0,10*ROW('Sanitation Data'!F13))),DC19="",ISNUMBER(OFFSET('Sanitation Data'!$F$12,0,10*ROW('Sanitation Data'!F13)))),OFFSET('Sanitation Data'!$F$12,0,10*ROW('Sanitation Data'!F13)),NA())))</f>
        <v>#N/A</v>
      </c>
      <c r="AO19" s="253" t="e">
        <f ca="true">+IF(AND(ISNUMBER(OFFSET('Sanitation Data'!$F$13,0,10*ROW('Sanitation Data'!F13))),DD19="Yes"),OFFSET('Sanitation Data'!$F$13,0,10*ROW('Sanitation Data'!F13)),IF(AND(ISNUMBER(OFFSET('Sanitation Data'!$F$13,0,10*ROW('Sanitation Data'!F13))),DD19="No",ISNUMBER(OFFSET('Sanitation Data'!$F$13,0,10*ROW('Sanitation Data'!F13)))),CONCATENATE("[",ROUND(OFFSET('Sanitation Data'!$F$13,0,10*ROW('Sanitation Data'!F13)),0),"]"),IF(AND(ISNUMBER(OFFSET('Sanitation Data'!$F$13,0,10*ROW('Sanitation Data'!F13))),DD19="",ISNUMBER(OFFSET('Sanitation Data'!$F$13,0,10*ROW('Sanitation Data'!F13)))),OFFSET('Sanitation Data'!$F$13,0,10*ROW('Sanitation Data'!F13)),NA())))</f>
        <v>#N/A</v>
      </c>
      <c r="AP19" s="253" t="e">
        <f ca="true">+IF(AND(ISNUMBER(OFFSET('Sanitation Data'!$G$5,0,10*ROW('Sanitation Data'!G13))),DE19="Yes"),100-OFFSET('Sanitation Data'!$G$5,0,10*ROW('Sanitation Data'!G13)),IF(AND(ISNUMBER(OFFSET('Sanitation Data'!$G$5,0,10*ROW('Sanitation Data'!G13))),DE19="No",ISNUMBER(OFFSET('Sanitation Data'!$G$5,0,10*ROW('Sanitation Data'!G13)))),CONCATENATE("[",ROUND(100-OFFSET('Sanitation Data'!$G$5,0,10*ROW('Sanitation Data'!G13)),0),"]"),IF(AND(ISNUMBER(OFFSET('Sanitation Data'!$G$5,0,10*ROW('Sanitation Data'!G13))),DE19="",ISNUMBER(OFFSET('Sanitation Data'!$G$5,0,10*ROW('Sanitation Data'!G13)))),100-OFFSET('Sanitation Data'!$G$5,0,10*ROW('Sanitation Data'!G13)),NA())))</f>
        <v>#N/A</v>
      </c>
      <c r="AQ19" s="253" t="e">
        <f ca="true">+IF(AND(ISNUMBER(OFFSET('Sanitation Data'!$G$7,0,10*ROW('Sanitation Data'!G13))),DF19="Yes"),OFFSET('Sanitation Data'!$G$7,0,10*ROW('Sanitation Data'!G13)),IF(AND(ISNUMBER(OFFSET('Sanitation Data'!$G$7,0,10*ROW('Sanitation Data'!G13))),DF19="No",ISNUMBER(OFFSET('Sanitation Data'!$G$7,0,10*ROW('Sanitation Data'!G13)))),CONCATENATE("[",ROUND(OFFSET('Sanitation Data'!$G$7,0,10*ROW('Sanitation Data'!G13)),0),"]"),IF(AND(ISNUMBER(OFFSET('Sanitation Data'!$G$7,0,10*ROW('Sanitation Data'!G13))),DF19="",ISNUMBER(OFFSET('Sanitation Data'!$G$7,0,10*ROW('Sanitation Data'!G13)))),OFFSET('Sanitation Data'!$G$7,0,10*ROW('Sanitation Data'!G13)),NA())))</f>
        <v>#N/A</v>
      </c>
      <c r="AR19" s="253" t="e">
        <f ca="true">+IF(AND(ISNUMBER(OFFSET('Sanitation Data'!$G$11,0,10*ROW('Sanitation Data'!G13))),DG19="Yes"),OFFSET('Sanitation Data'!$G$11,0,10*ROW('Sanitation Data'!G13)),IF(AND(ISNUMBER(OFFSET('Sanitation Data'!$G$11,0,10*ROW('Sanitation Data'!G13))),DG19="No",ISNUMBER(OFFSET('Sanitation Data'!$G$11,0,10*ROW('Sanitation Data'!G13)))),CONCATENATE("[",ROUND(OFFSET('Sanitation Data'!$G$11,0,10*ROW('Sanitation Data'!G13)),0),"]"),IF(AND(ISNUMBER(OFFSET('Sanitation Data'!$G$11,0,10*ROW('Sanitation Data'!G13))),DG19="",ISNUMBER(OFFSET('Sanitation Data'!$G$11,0,10*ROW('Sanitation Data'!G13)))),OFFSET('Sanitation Data'!$G$11,0,10*ROW('Sanitation Data'!G13)),NA())))</f>
        <v>#N/A</v>
      </c>
      <c r="AS19" s="253" t="e">
        <f ca="true">+IF(AND(ISNUMBER(OFFSET('Sanitation Data'!$G$12,0,10*ROW('Sanitation Data'!G13))),DH19="Yes"),OFFSET('Sanitation Data'!$G$12,0,10*ROW('Sanitation Data'!G13)),IF(AND(ISNUMBER(OFFSET('Sanitation Data'!$G$12,0,10*ROW('Sanitation Data'!G13))),DH19="No",ISNUMBER(OFFSET('Sanitation Data'!$G$12,0,10*ROW('Sanitation Data'!G13)))),CONCATENATE("[",ROUND(OFFSET('Sanitation Data'!$G$12,0,10*ROW('Sanitation Data'!G13)),0),"]"),IF(AND(ISNUMBER(OFFSET('Sanitation Data'!$G$12,0,10*ROW('Sanitation Data'!G13))),DH19="",ISNUMBER(OFFSET('Sanitation Data'!$G$12,0,10*ROW('Sanitation Data'!G13)))),OFFSET('Sanitation Data'!$G$12,0,10*ROW('Sanitation Data'!G13)),NA())))</f>
        <v>#N/A</v>
      </c>
      <c r="AT19" s="253" t="e">
        <f ca="true">+IF(AND(ISNUMBER(OFFSET('Sanitation Data'!$G$13,0,10*ROW('Sanitation Data'!G13))),DI19="Yes"),OFFSET('Sanitation Data'!$G$13,0,10*ROW('Sanitation Data'!G13)),IF(AND(ISNUMBER(OFFSET('Sanitation Data'!$G$13,0,10*ROW('Sanitation Data'!G13))),DI19="No",ISNUMBER(OFFSET('Sanitation Data'!$G$13,0,10*ROW('Sanitation Data'!G13)))),CONCATENATE("[",ROUND(OFFSET('Sanitation Data'!$G$13,0,10*ROW('Sanitation Data'!G13)),0),"]"),IF(AND(ISNUMBER(OFFSET('Sanitation Data'!$G$13,0,10*ROW('Sanitation Data'!G13))),DI19="",ISNUMBER(OFFSET('Sanitation Data'!$G$13,0,10*ROW('Sanitation Data'!G13)))),OFFSET('Sanitation Data'!$G$13,0,10*ROW('Sanitation Data'!G13)),NA())))</f>
        <v>#N/A</v>
      </c>
      <c r="AU19" s="253" t="e">
        <f ca="true">+IF(AND(ISNUMBER(OFFSET('Sanitation Data'!$H$5,0,10*ROW('Sanitation Data'!H13))),DJ19="Yes"),100-OFFSET('Sanitation Data'!$H$5,0,10*ROW('Sanitation Data'!H13)),IF(AND(ISNUMBER(OFFSET('Sanitation Data'!$H$5,0,10*ROW('Sanitation Data'!H13))),DJ19="No",ISNUMBER(OFFSET('Sanitation Data'!$H$5,0,10*ROW('Sanitation Data'!H13)))),CONCATENATE("[",ROUND(100-OFFSET('Sanitation Data'!$H$5,0,10*ROW('Sanitation Data'!H13)),0),"]"),IF(AND(ISNUMBER(OFFSET('Sanitation Data'!$H$5,0,10*ROW('Sanitation Data'!H13))),DJ19="",ISNUMBER(OFFSET('Sanitation Data'!$H$5,0,10*ROW('Sanitation Data'!H13)))),100-OFFSET('Sanitation Data'!$H$5,0,10*ROW('Sanitation Data'!H13)),NA())))</f>
        <v>#N/A</v>
      </c>
      <c r="AV19" s="253" t="e">
        <f ca="true">+IF(AND(ISNUMBER(OFFSET('Sanitation Data'!$H$7,0,10*ROW('Sanitation Data'!H13))),DK19="Yes"),OFFSET('Sanitation Data'!$H$7,0,10*ROW('Sanitation Data'!H13)),IF(AND(ISNUMBER(OFFSET('Sanitation Data'!$H$7,0,10*ROW('Sanitation Data'!H13))),DK19="No",ISNUMBER(OFFSET('Sanitation Data'!$H$7,0,10*ROW('Sanitation Data'!H13)))),CONCATENATE("[",ROUND(OFFSET('Sanitation Data'!$H$7,0,10*ROW('Sanitation Data'!H13)),0),"]"),IF(AND(ISNUMBER(OFFSET('Sanitation Data'!$H$7,0,10*ROW('Sanitation Data'!H13))),DK19="",ISNUMBER(OFFSET('Sanitation Data'!$H$7,0,10*ROW('Sanitation Data'!H13)))),OFFSET('Sanitation Data'!$H$7,0,10*ROW('Sanitation Data'!H13)),NA())))</f>
        <v>#N/A</v>
      </c>
      <c r="AW19" s="253" t="e">
        <f ca="true">+IF(AND(ISNUMBER(OFFSET('Sanitation Data'!$H$11,0,10*ROW('Sanitation Data'!H13))),DL19="Yes"),OFFSET('Sanitation Data'!$H$11,0,10*ROW('Sanitation Data'!H13)),IF(AND(ISNUMBER(OFFSET('Sanitation Data'!$H$11,0,10*ROW('Sanitation Data'!H13))),DL19="No",ISNUMBER(OFFSET('Sanitation Data'!$H$11,0,10*ROW('Sanitation Data'!H13)))),CONCATENATE("[",ROUND(OFFSET('Sanitation Data'!$H$11,0,10*ROW('Sanitation Data'!H13)),0),"]"),IF(AND(ISNUMBER(OFFSET('Sanitation Data'!$H$11,0,10*ROW('Sanitation Data'!H13))),DL19="",ISNUMBER(OFFSET('Sanitation Data'!$H$11,0,10*ROW('Sanitation Data'!H13)))),OFFSET('Sanitation Data'!$H$11,0,10*ROW('Sanitation Data'!H13)),NA())))</f>
        <v>#N/A</v>
      </c>
      <c r="AX19" s="253" t="e">
        <f ca="true">+IF(AND(ISNUMBER(OFFSET('Sanitation Data'!$H$12,0,10*ROW('Sanitation Data'!H13))),DM19="Yes"),OFFSET('Sanitation Data'!$H$12,0,10*ROW('Sanitation Data'!H13)),IF(AND(ISNUMBER(OFFSET('Sanitation Data'!$H$12,0,10*ROW('Sanitation Data'!H13))),DM19="No",ISNUMBER(OFFSET('Sanitation Data'!$H$12,0,10*ROW('Sanitation Data'!H13)))),CONCATENATE("[",ROUND(OFFSET('Sanitation Data'!$H$12,0,10*ROW('Sanitation Data'!H13)),0),"]"),IF(AND(ISNUMBER(OFFSET('Sanitation Data'!$H$12,0,10*ROW('Sanitation Data'!H13))),DM19="",ISNUMBER(OFFSET('Sanitation Data'!$H$12,0,10*ROW('Sanitation Data'!H13)))),OFFSET('Sanitation Data'!$H$12,0,10*ROW('Sanitation Data'!H13)),NA())))</f>
        <v>#N/A</v>
      </c>
      <c r="AY19" s="253" t="e">
        <f ca="true">+IF(AND(ISNUMBER(OFFSET('Sanitation Data'!$H$13,0,10*ROW('Sanitation Data'!H13))),DN19="Yes"),OFFSET('Sanitation Data'!$H$13,0,10*ROW('Sanitation Data'!H13)),IF(AND(ISNUMBER(OFFSET('Sanitation Data'!$H$13,0,10*ROW('Sanitation Data'!H13))),DN19="No",ISNUMBER(OFFSET('Sanitation Data'!$H$13,0,10*ROW('Sanitation Data'!H13)))),CONCATENATE("[",ROUND(OFFSET('Sanitation Data'!$H$13,0,10*ROW('Sanitation Data'!H13)),0),"]"),IF(AND(ISNUMBER(OFFSET('Sanitation Data'!$H$13,0,10*ROW('Sanitation Data'!H13))),DN19="",ISNUMBER(OFFSET('Sanitation Data'!$H$13,0,10*ROW('Sanitation Data'!H13)))),OFFSET('Sanitation Data'!$H$13,0,10*ROW('Sanitation Data'!H13)),NA())))</f>
        <v>#N/A</v>
      </c>
      <c r="AZ19" s="254" t="e">
        <f ca="true">+IF(AND(ISNUMBER(OFFSET('Hygiene Data'!$C$6,0,10*ROW('Hygiene Data'!C13))),DO19="Yes"),OFFSET('Hygiene Data'!$C$6,0,10*ROW('Hygiene Data'!C13)),IF(AND(ISNUMBER(OFFSET('Hygiene Data'!$C$6,0,10*ROW('Hygiene Data'!C13))),DO19="No",ISNUMBER(OFFSET('Hygiene Data'!$C$6,0,10*ROW('Hygiene Data'!C13)))),CONCATENATE("[",ROUND(OFFSET('Hygiene Data'!$C$6,0,10*ROW('Hygiene Data'!C13)),0),"]"),IF(AND(ISNUMBER(OFFSET('Hygiene Data'!$C$6,0,10*ROW('Hygiene Data'!C13))),DO19="",ISNUMBER(OFFSET('Hygiene Data'!$C$6,0,10*ROW('Hygiene Data'!C13)))),OFFSET('Hygiene Data'!$C$6,0,10*ROW('Hygiene Data'!C13)),NA())))</f>
        <v>#N/A</v>
      </c>
      <c r="BA19" s="254" t="e">
        <f ca="true">+IF(AND(ISNUMBER(OFFSET('Hygiene Data'!$C$8,0,10*ROW('Hygiene Data'!C13))),DP19="Yes"),OFFSET('Hygiene Data'!$C$8,0,10*ROW('Hygiene Data'!C13)),IF(AND(ISNUMBER(OFFSET('Hygiene Data'!$C$8,0,10*ROW('Hygiene Data'!C13))),DP19="No",ISNUMBER(OFFSET('Hygiene Data'!$C$8,0,10*ROW('Hygiene Data'!C13)))),CONCATENATE("[",ROUND(OFFSET('Hygiene Data'!$C$8,0,10*ROW('Hygiene Data'!C13)),0),"]"),IF(AND(ISNUMBER(OFFSET('Hygiene Data'!$C$8,0,10*ROW('Hygiene Data'!C13))),DP19="",ISNUMBER(OFFSET('Hygiene Data'!$C$8,0,10*ROW('Hygiene Data'!C13)))),OFFSET('Hygiene Data'!$C$8,0,10*ROW('Hygiene Data'!C13)),NA())))</f>
        <v>#N/A</v>
      </c>
      <c r="BB19" s="254" t="e">
        <f ca="true">+IF(AND(ISNUMBER(OFFSET('Hygiene Data'!$C$10,0,10*ROW('Hygiene Data'!C13))),DQ19="Yes"),OFFSET('Hygiene Data'!$C$10,0,10*ROW('Hygiene Data'!C13)),IF(AND(ISNUMBER(OFFSET('Hygiene Data'!$C$10,0,10*ROW('Hygiene Data'!C13))),DQ19="No",ISNUMBER(OFFSET('Hygiene Data'!$C$10,0,10*ROW('Hygiene Data'!C13)))),CONCATENATE("[",ROUND(OFFSET('Hygiene Data'!$C$10,0,10*ROW('Hygiene Data'!C13)),0),"]"),IF(AND(ISNUMBER(OFFSET('Hygiene Data'!$C$10,0,10*ROW('Hygiene Data'!C13))),DQ19="",ISNUMBER(OFFSET('Hygiene Data'!$C$10,0,10*ROW('Hygiene Data'!C13)))),OFFSET('Hygiene Data'!$C$10,0,10*ROW('Hygiene Data'!C13)),NA())))</f>
        <v>#N/A</v>
      </c>
      <c r="BC19" s="254" t="e">
        <f ca="true">+IF(AND(ISNUMBER(OFFSET('Hygiene Data'!$D$6,0,10*ROW('Hygiene Data'!D13))),DR19="Yes"),OFFSET('Hygiene Data'!$D$6,0,10*ROW('Hygiene Data'!D13)),IF(AND(ISNUMBER(OFFSET('Hygiene Data'!$D$6,0,10*ROW('Hygiene Data'!D13))),DR19="No",ISNUMBER(OFFSET('Hygiene Data'!$D$6,0,10*ROW('Hygiene Data'!D13)))),CONCATENATE("[",ROUND(OFFSET('Hygiene Data'!$D$6,0,10*ROW('Hygiene Data'!D13)),0),"]"),IF(AND(ISNUMBER(OFFSET('Hygiene Data'!$D$6,0,10*ROW('Hygiene Data'!D13))),DR19="",ISNUMBER(OFFSET('Hygiene Data'!$D$6,0,10*ROW('Hygiene Data'!D13)))),OFFSET('Hygiene Data'!$D$6,0,10*ROW('Hygiene Data'!D13)),NA())))</f>
        <v>#N/A</v>
      </c>
      <c r="BD19" s="254" t="e">
        <f ca="true">+IF(AND(ISNUMBER(OFFSET('Hygiene Data'!$D$8,0,10*ROW('Hygiene Data'!D13))),DS19="Yes"),OFFSET('Hygiene Data'!$D$8,0,10*ROW('Hygiene Data'!D13)),IF(AND(ISNUMBER(OFFSET('Hygiene Data'!$D$8,0,10*ROW('Hygiene Data'!D13))),DS19="No",ISNUMBER(OFFSET('Hygiene Data'!$D$8,0,10*ROW('Hygiene Data'!D13)))),CONCATENATE("[",ROUND(OFFSET('Hygiene Data'!$D$8,0,10*ROW('Hygiene Data'!D13)),0),"]"),IF(AND(ISNUMBER(OFFSET('Hygiene Data'!$D$8,0,10*ROW('Hygiene Data'!D13))),DS19="",ISNUMBER(OFFSET('Hygiene Data'!$D$8,0,10*ROW('Hygiene Data'!D13)))),OFFSET('Hygiene Data'!$D$8,0,10*ROW('Hygiene Data'!D13)),NA())))</f>
        <v>#N/A</v>
      </c>
      <c r="BE19" s="254" t="e">
        <f ca="true">+IF(AND(ISNUMBER(OFFSET('Hygiene Data'!$D$10,0,10*ROW('Hygiene Data'!D13))),DT19="Yes"),OFFSET('Hygiene Data'!$D$10,0,10*ROW('Hygiene Data'!D13)),IF(AND(ISNUMBER(OFFSET('Hygiene Data'!$D$10,0,10*ROW('Hygiene Data'!D13))),DT19="No",ISNUMBER(OFFSET('Hygiene Data'!$D$10,0,10*ROW('Hygiene Data'!D13)))),CONCATENATE("[",ROUND(OFFSET('Hygiene Data'!$D$10,0,10*ROW('Hygiene Data'!D13)),0),"]"),IF(AND(ISNUMBER(OFFSET('Hygiene Data'!$D$10,0,10*ROW('Hygiene Data'!D13))),DT19="",ISNUMBER(OFFSET('Hygiene Data'!$D$10,0,10*ROW('Hygiene Data'!D13)))),OFFSET('Hygiene Data'!$D$10,0,10*ROW('Hygiene Data'!D13)),NA())))</f>
        <v>#N/A</v>
      </c>
      <c r="BF19" s="254" t="e">
        <f ca="true">+IF(AND(ISNUMBER(OFFSET('Hygiene Data'!$E$6,0,10*ROW('Hygiene Data'!E13))),DU19="Yes"),OFFSET('Hygiene Data'!$E$6,0,10*ROW('Hygiene Data'!E13)),IF(AND(ISNUMBER(OFFSET('Hygiene Data'!$E$6,0,10*ROW('Hygiene Data'!E13))),DU19="No",ISNUMBER(OFFSET('Hygiene Data'!$E$6,0,10*ROW('Hygiene Data'!E13)))),CONCATENATE("[",ROUND(OFFSET('Hygiene Data'!$E$6,0,10*ROW('Hygiene Data'!E13)),0),"]"),IF(AND(ISNUMBER(OFFSET('Hygiene Data'!$E$6,0,10*ROW('Hygiene Data'!E13))),DU19="",ISNUMBER(OFFSET('Hygiene Data'!$E$6,0,10*ROW('Hygiene Data'!E13)))),OFFSET('Hygiene Data'!$E$6,0,10*ROW('Hygiene Data'!E13)),NA())))</f>
        <v>#N/A</v>
      </c>
      <c r="BG19" s="254" t="e">
        <f ca="true">+IF(AND(ISNUMBER(OFFSET('Hygiene Data'!$E$8,0,10*ROW('Hygiene Data'!E13))),DV19="Yes"),OFFSET('Hygiene Data'!$E$8,0,10*ROW('Hygiene Data'!E13)),IF(AND(ISNUMBER(OFFSET('Hygiene Data'!$E$8,0,10*ROW('Hygiene Data'!E13))),DV19="No",ISNUMBER(OFFSET('Hygiene Data'!$E$8,0,10*ROW('Hygiene Data'!E13)))),CONCATENATE("[",ROUND(OFFSET('Hygiene Data'!$E$8,0,10*ROW('Hygiene Data'!E13)),0),"]"),IF(AND(ISNUMBER(OFFSET('Hygiene Data'!$E$8,0,10*ROW('Hygiene Data'!E13))),DV19="",ISNUMBER(OFFSET('Hygiene Data'!$E$8,0,10*ROW('Hygiene Data'!E13)))),OFFSET('Hygiene Data'!$E$8,0,10*ROW('Hygiene Data'!E13)),NA())))</f>
        <v>#N/A</v>
      </c>
      <c r="BH19" s="254" t="e">
        <f ca="true">+IF(AND(ISNUMBER(OFFSET('Hygiene Data'!$E$10,0,10*ROW('Hygiene Data'!E13))),DW19="Yes"),OFFSET('Hygiene Data'!$E$10,0,10*ROW('Hygiene Data'!E13)),IF(AND(ISNUMBER(OFFSET('Hygiene Data'!$E$10,0,10*ROW('Hygiene Data'!E13))),DW19="No",ISNUMBER(OFFSET('Hygiene Data'!$E$10,0,10*ROW('Hygiene Data'!E13)))),CONCATENATE("[",ROUND(OFFSET('Hygiene Data'!$E$10,0,10*ROW('Hygiene Data'!E13)),0),"]"),IF(AND(ISNUMBER(OFFSET('Hygiene Data'!$E$10,0,10*ROW('Hygiene Data'!E13))),DW19="",ISNUMBER(OFFSET('Hygiene Data'!$E$10,0,10*ROW('Hygiene Data'!E13)))),OFFSET('Hygiene Data'!$E$10,0,10*ROW('Hygiene Data'!E13)),NA())))</f>
        <v>#N/A</v>
      </c>
      <c r="BI19" s="254" t="e">
        <f ca="true">+IF(AND(ISNUMBER(OFFSET('Hygiene Data'!$F$6,0,10*ROW('Hygiene Data'!F13))),DX19="Yes"),OFFSET('Hygiene Data'!$F$6,0,10*ROW('Hygiene Data'!F13)),IF(AND(ISNUMBER(OFFSET('Hygiene Data'!$F$6,0,10*ROW('Hygiene Data'!F13))),DX19="No",ISNUMBER(OFFSET('Hygiene Data'!$F$6,0,10*ROW('Hygiene Data'!F13)))),CONCATENATE("[",ROUND(OFFSET('Hygiene Data'!$F$6,0,10*ROW('Hygiene Data'!F13)),0),"]"),IF(AND(ISNUMBER(OFFSET('Hygiene Data'!$F$6,0,10*ROW('Hygiene Data'!F13))),DX19="",ISNUMBER(OFFSET('Hygiene Data'!$F$6,0,10*ROW('Hygiene Data'!F13)))),OFFSET('Hygiene Data'!$F$6,0,10*ROW('Hygiene Data'!F13)),NA())))</f>
        <v>#N/A</v>
      </c>
      <c r="BJ19" s="254" t="e">
        <f ca="true">+IF(AND(ISNUMBER(OFFSET('Hygiene Data'!$F$8,0,10*ROW('Hygiene Data'!F13))),DY19="Yes"),OFFSET('Hygiene Data'!$F$8,0,10*ROW('Hygiene Data'!F13)),IF(AND(ISNUMBER(OFFSET('Hygiene Data'!$F$8,0,10*ROW('Hygiene Data'!F13))),DY19="No",ISNUMBER(OFFSET('Hygiene Data'!$F$8,0,10*ROW('Hygiene Data'!F13)))),CONCATENATE("[",ROUND(OFFSET('Hygiene Data'!$F$8,0,10*ROW('Hygiene Data'!F13)),0),"]"),IF(AND(ISNUMBER(OFFSET('Hygiene Data'!$F$8,0,10*ROW('Hygiene Data'!F13))),DY19="",ISNUMBER(OFFSET('Hygiene Data'!$F$8,0,10*ROW('Hygiene Data'!F13)))),OFFSET('Hygiene Data'!$F$8,0,10*ROW('Hygiene Data'!F13)),NA())))</f>
        <v>#N/A</v>
      </c>
      <c r="BK19" s="254" t="e">
        <f ca="true">+IF(AND(ISNUMBER(OFFSET('Hygiene Data'!$F$10,0,10*ROW('Hygiene Data'!F13))),DZ19="Yes"),OFFSET('Hygiene Data'!$F$10,0,10*ROW('Hygiene Data'!F13)),IF(AND(ISNUMBER(OFFSET('Hygiene Data'!$F$10,0,10*ROW('Hygiene Data'!F13))),DZ19="No",ISNUMBER(OFFSET('Hygiene Data'!$F$10,0,10*ROW('Hygiene Data'!F13)))),CONCATENATE("[",ROUND(OFFSET('Hygiene Data'!$F$10,0,10*ROW('Hygiene Data'!F13)),0),"]"),IF(AND(ISNUMBER(OFFSET('Hygiene Data'!$F$10,0,10*ROW('Hygiene Data'!F13))),DZ19="",ISNUMBER(OFFSET('Hygiene Data'!$F$10,0,10*ROW('Hygiene Data'!F13)))),OFFSET('Hygiene Data'!$F$10,0,10*ROW('Hygiene Data'!F13)),NA())))</f>
        <v>#N/A</v>
      </c>
      <c r="BL19" s="254" t="e">
        <f ca="true">+IF(AND(ISNUMBER(OFFSET('Hygiene Data'!$G$6,0,10*ROW('Hygiene Data'!G13))),EA19="Yes"),OFFSET('Hygiene Data'!$G$6,0,10*ROW('Hygiene Data'!G13)),IF(AND(ISNUMBER(OFFSET('Hygiene Data'!$G$6,0,10*ROW('Hygiene Data'!G13))),EA19="No",ISNUMBER(OFFSET('Hygiene Data'!$G$6,0,10*ROW('Hygiene Data'!G13)))),CONCATENATE("[",ROUND(OFFSET('Hygiene Data'!$G$6,0,10*ROW('Hygiene Data'!G13)),0),"]"),IF(AND(ISNUMBER(OFFSET('Hygiene Data'!$G$6,0,10*ROW('Hygiene Data'!G13))),EA19="",ISNUMBER(OFFSET('Hygiene Data'!$G$6,0,10*ROW('Hygiene Data'!G13)))),OFFSET('Hygiene Data'!$G$6,0,10*ROW('Hygiene Data'!G13)),NA())))</f>
        <v>#N/A</v>
      </c>
      <c r="BM19" s="254" t="e">
        <f ca="true">+IF(AND(ISNUMBER(OFFSET('Hygiene Data'!$G$8,0,10*ROW('Hygiene Data'!G13))),EB19="Yes"),OFFSET('Hygiene Data'!$G$8,0,10*ROW('Hygiene Data'!G13)),IF(AND(ISNUMBER(OFFSET('Hygiene Data'!$G$8,0,10*ROW('Hygiene Data'!G13))),EB19="No",ISNUMBER(OFFSET('Hygiene Data'!$G$8,0,10*ROW('Hygiene Data'!G13)))),CONCATENATE("[",ROUND(OFFSET('Hygiene Data'!$G$8,0,10*ROW('Hygiene Data'!G13)),0),"]"),IF(AND(ISNUMBER(OFFSET('Hygiene Data'!$G$8,0,10*ROW('Hygiene Data'!G13))),EB19="",ISNUMBER(OFFSET('Hygiene Data'!$G$8,0,10*ROW('Hygiene Data'!G13)))),OFFSET('Hygiene Data'!$G$8,0,10*ROW('Hygiene Data'!G13)),NA())))</f>
        <v>#N/A</v>
      </c>
      <c r="BN19" s="254" t="e">
        <f ca="true">+IF(AND(ISNUMBER(OFFSET('Hygiene Data'!$G$10,0,10*ROW('Hygiene Data'!G13))),EC19="Yes"),OFFSET('Hygiene Data'!$G$10,0,10*ROW('Hygiene Data'!G13)),IF(AND(ISNUMBER(OFFSET('Hygiene Data'!$G$10,0,10*ROW('Hygiene Data'!G13))),EC19="No",ISNUMBER(OFFSET('Hygiene Data'!$G$10,0,10*ROW('Hygiene Data'!G13)))),CONCATENATE("[",ROUND(OFFSET('Hygiene Data'!$G$10,0,10*ROW('Hygiene Data'!G13)),0),"]"),IF(AND(ISNUMBER(OFFSET('Hygiene Data'!$G$10,0,10*ROW('Hygiene Data'!G13))),EC19="",ISNUMBER(OFFSET('Hygiene Data'!$G$10,0,10*ROW('Hygiene Data'!G13)))),OFFSET('Hygiene Data'!$G$10,0,10*ROW('Hygiene Data'!G13)),NA())))</f>
        <v>#N/A</v>
      </c>
      <c r="BO19" s="254" t="e">
        <f ca="true">+IF(AND(ISNUMBER(OFFSET('Hygiene Data'!$H$6,0,10*ROW('Hygiene Data'!H13))),ED19="Yes"),OFFSET('Hygiene Data'!$H$6,0,10*ROW('Hygiene Data'!H13)),IF(AND(ISNUMBER(OFFSET('Hygiene Data'!$H$6,0,10*ROW('Hygiene Data'!H13))),ED19="No",ISNUMBER(OFFSET('Hygiene Data'!$H$6,0,10*ROW('Hygiene Data'!H13)))),CONCATENATE("[",ROUND(OFFSET('Hygiene Data'!$H$6,0,10*ROW('Hygiene Data'!H13)),0),"]"),IF(AND(ISNUMBER(OFFSET('Hygiene Data'!$H$6,0,10*ROW('Hygiene Data'!H13))),ED19="",ISNUMBER(OFFSET('Hygiene Data'!$H$6,0,10*ROW('Hygiene Data'!H13)))),OFFSET('Hygiene Data'!$H$6,0,10*ROW('Hygiene Data'!H13)),NA())))</f>
        <v>#N/A</v>
      </c>
      <c r="BP19" s="254" t="e">
        <f ca="true">+IF(AND(ISNUMBER(OFFSET('Hygiene Data'!$H$8,0,10*ROW('Hygiene Data'!H13))),EE19="Yes"),OFFSET('Hygiene Data'!$H$8,0,10*ROW('Hygiene Data'!H13)),IF(AND(ISNUMBER(OFFSET('Hygiene Data'!$H$8,0,10*ROW('Hygiene Data'!H13))),EE19="No",ISNUMBER(OFFSET('Hygiene Data'!$H$8,0,10*ROW('Hygiene Data'!H13)))),CONCATENATE("[",ROUND(OFFSET('Hygiene Data'!$H$8,0,10*ROW('Hygiene Data'!H13)),0),"]"),IF(AND(ISNUMBER(OFFSET('Hygiene Data'!$H$8,0,10*ROW('Hygiene Data'!H13))),EE19="",ISNUMBER(OFFSET('Hygiene Data'!$H$8,0,10*ROW('Hygiene Data'!H13)))),OFFSET('Hygiene Data'!$H$8,0,10*ROW('Hygiene Data'!H13)),NA())))</f>
        <v>#N/A</v>
      </c>
      <c r="BQ19" s="254" t="e">
        <f ca="true">+IF(AND(ISNUMBER(OFFSET('Hygiene Data'!$H$10,0,10*ROW('Hygiene Data'!H13))),EF19="Yes"),OFFSET('Hygiene Data'!$H$10,0,10*ROW('Hygiene Data'!H13)),IF(AND(ISNUMBER(OFFSET('Hygiene Data'!$H$10,0,10*ROW('Hygiene Data'!H13))),EF19="No",ISNUMBER(OFFSET('Hygiene Data'!$H$10,0,10*ROW('Hygiene Data'!H13)))),CONCATENATE("[",ROUND(OFFSET('Hygiene Data'!$H$10,0,10*ROW('Hygiene Data'!H13)),0),"]"),IF(AND(ISNUMBER(OFFSET('Hygiene Data'!$H$10,0,10*ROW('Hygiene Data'!H13))),EF19="",ISNUMBER(OFFSET('Hygiene Data'!$H$10,0,10*ROW('Hygiene Data'!H13)))),OFFSET('Hygiene Data'!$H$10,0,10*ROW('Hygiene Data'!H13)),NA())))</f>
        <v>#N/A</v>
      </c>
      <c r="BS19" s="36" t="str">
        <f ca="true">+IF(OFFSET('Water Data'!$C$28,0,10*ROW('Water Data'!C13))="","",OFFSET('Water Data'!$C$28,0,10*ROW('Water Data'!C13)))</f>
        <v/>
      </c>
      <c r="BT19" s="36" t="str">
        <f ca="true">+IF(OFFSET('Water Data'!$C$29,0,10*ROW('Water Data'!C13))="","",OFFSET('Water Data'!$C$29,0,10*ROW('Water Data'!C13)))</f>
        <v/>
      </c>
      <c r="BU19" s="36" t="str">
        <f ca="true">+IF(OFFSET('Water Data'!$C$30,0,10*ROW('Water Data'!C13))="","",OFFSET('Water Data'!$C$30,0,10*ROW('Water Data'!C13)))</f>
        <v/>
      </c>
      <c r="BV19" s="36" t="str">
        <f ca="true">+IF(OFFSET('Water Data'!$D$28,0,10*ROW('Water Data'!D13))="","",OFFSET('Water Data'!$D$28,0,10*ROW('Water Data'!D13)))</f>
        <v/>
      </c>
      <c r="BW19" s="36" t="str">
        <f ca="true">+IF(OFFSET('Water Data'!$D$29,0,10*ROW('Water Data'!D13))="","",OFFSET('Water Data'!$D$29,0,10*ROW('Water Data'!D13)))</f>
        <v/>
      </c>
      <c r="BX19" s="36" t="str">
        <f ca="true">+IF(OFFSET('Water Data'!$D$30,0,10*ROW('Water Data'!D13))="","",OFFSET('Water Data'!$D$30,0,10*ROW('Water Data'!D13)))</f>
        <v/>
      </c>
      <c r="BY19" s="36" t="str">
        <f ca="true">+IF(OFFSET('Water Data'!$E$28,0,10*ROW('Water Data'!E13))="","",OFFSET('Water Data'!$E$28,0,10*ROW('Water Data'!E13)))</f>
        <v/>
      </c>
      <c r="BZ19" s="36" t="str">
        <f ca="true">+IF(OFFSET('Water Data'!$E$29,0,10*ROW('Water Data'!E13))="","",OFFSET('Water Data'!$E$29,0,10*ROW('Water Data'!E13)))</f>
        <v/>
      </c>
      <c r="CA19" s="36" t="str">
        <f ca="true">+IF(OFFSET('Water Data'!$E$30,0,10*ROW('Water Data'!E13))="","",OFFSET('Water Data'!$E$30,0,10*ROW('Water Data'!E13)))</f>
        <v/>
      </c>
      <c r="CB19" s="36" t="str">
        <f ca="true">+IF(OFFSET('Water Data'!$F$28,0,10*ROW('Water Data'!F13))="","",OFFSET('Water Data'!$F$28,0,10*ROW('Water Data'!F13)))</f>
        <v/>
      </c>
      <c r="CC19" s="36" t="str">
        <f ca="true">+IF(OFFSET('Water Data'!$F$29,0,10*ROW('Water Data'!F13))="","",OFFSET('Water Data'!$F$29,0,10*ROW('Water Data'!F13)))</f>
        <v/>
      </c>
      <c r="CD19" s="36" t="str">
        <f ca="true">+IF(OFFSET('Water Data'!$F$30,0,10*ROW('Water Data'!F13))="","",OFFSET('Water Data'!$F$30,0,10*ROW('Water Data'!F13)))</f>
        <v/>
      </c>
      <c r="CE19" s="36" t="str">
        <f ca="true">+IF(OFFSET('Water Data'!$G$28,0,10*ROW('Water Data'!G13))="","",OFFSET('Water Data'!$G$28,0,10*ROW('Water Data'!G13)))</f>
        <v/>
      </c>
      <c r="CF19" s="36" t="str">
        <f ca="true">+IF(OFFSET('Water Data'!$G$29,0,10*ROW('Water Data'!G13))="","",OFFSET('Water Data'!$G$29,0,10*ROW('Water Data'!G13)))</f>
        <v/>
      </c>
      <c r="CG19" s="36" t="str">
        <f ca="true">+IF(OFFSET('Water Data'!$G$30,0,10*ROW('Water Data'!G13))="","",OFFSET('Water Data'!$G$30,0,10*ROW('Water Data'!G13)))</f>
        <v/>
      </c>
      <c r="CH19" s="36" t="str">
        <f ca="true">+IF(OFFSET('Water Data'!$H$28,0,10*ROW('Water Data'!H13))="","",OFFSET('Water Data'!$H$28,0,10*ROW('Water Data'!H13)))</f>
        <v/>
      </c>
      <c r="CI19" s="36" t="str">
        <f ca="true">+IF(OFFSET('Water Data'!$H$29,0,10*ROW('Water Data'!H13))="","",OFFSET('Water Data'!$H$29,0,10*ROW('Water Data'!H13)))</f>
        <v/>
      </c>
      <c r="CJ19" s="36" t="str">
        <f ca="true">+IF(OFFSET('Water Data'!$H$30,0,10*ROW('Water Data'!H13))="","",OFFSET('Water Data'!$H$30,0,10*ROW('Water Data'!H13)))</f>
        <v/>
      </c>
      <c r="CK19" s="36" t="str">
        <f ca="true">+IF(OFFSET('Sanitation Data'!$C$29,0,10*ROW('Sanitation Data'!C13))="","",OFFSET('Sanitation Data'!$C$29,0,10*ROW('Sanitation Data'!C13)))</f>
        <v/>
      </c>
      <c r="CL19" s="36" t="str">
        <f ca="true">+IF(OFFSET('Sanitation Data'!$C$30,0,10*ROW('Sanitation Data'!C13))="","",OFFSET('Sanitation Data'!$C$30,0,10*ROW('Sanitation Data'!C13)))</f>
        <v/>
      </c>
      <c r="CM19" s="36" t="str">
        <f ca="true">+IF(OFFSET('Sanitation Data'!$C$31,0,10*ROW('Sanitation Data'!C13))="","",OFFSET('Sanitation Data'!$C$31,0,10*ROW('Sanitation Data'!C13)))</f>
        <v/>
      </c>
      <c r="CN19" s="36" t="str">
        <f ca="true">+IF(OFFSET('Sanitation Data'!$C$32,0,10*ROW('Sanitation Data'!C13))="","",OFFSET('Sanitation Data'!$C$32,0,10*ROW('Sanitation Data'!C13)))</f>
        <v/>
      </c>
      <c r="CO19" s="36" t="str">
        <f ca="true">+IF(OFFSET('Sanitation Data'!$C$33,0,10*ROW('Sanitation Data'!C13))="","",OFFSET('Sanitation Data'!$C$33,0,10*ROW('Sanitation Data'!C13)))</f>
        <v/>
      </c>
      <c r="CP19" s="36" t="str">
        <f ca="true">+IF(OFFSET('Sanitation Data'!$D$29,0,10*ROW('Sanitation Data'!D13))="","",OFFSET('Sanitation Data'!$D$29,0,10*ROW('Sanitation Data'!D13)))</f>
        <v/>
      </c>
      <c r="CQ19" s="36" t="str">
        <f ca="true">+IF(OFFSET('Sanitation Data'!$D$30,0,10*ROW('Sanitation Data'!D13))="","",OFFSET('Sanitation Data'!$D$30,0,10*ROW('Sanitation Data'!D13)))</f>
        <v/>
      </c>
      <c r="CR19" s="36" t="str">
        <f ca="true">+IF(OFFSET('Sanitation Data'!$D$31,0,10*ROW('Sanitation Data'!D13))="","",OFFSET('Sanitation Data'!$D$31,0,10*ROW('Sanitation Data'!D13)))</f>
        <v/>
      </c>
      <c r="CS19" s="36" t="str">
        <f ca="true">+IF(OFFSET('Sanitation Data'!$D$32,0,10*ROW('Sanitation Data'!D13))="","",OFFSET('Sanitation Data'!$D$32,0,10*ROW('Sanitation Data'!D13)))</f>
        <v/>
      </c>
      <c r="CT19" s="36" t="str">
        <f ca="true">+IF(OFFSET('Sanitation Data'!$D$33,0,10*ROW('Sanitation Data'!D13))="","",OFFSET('Sanitation Data'!$D$33,0,10*ROW('Sanitation Data'!D13)))</f>
        <v/>
      </c>
      <c r="CU19" s="36" t="str">
        <f ca="true">+IF(OFFSET('Sanitation Data'!$E$29,0,10*ROW('Sanitation Data'!E13))="","",OFFSET('Sanitation Data'!$E$29,0,10*ROW('Sanitation Data'!E13)))</f>
        <v/>
      </c>
      <c r="CV19" s="36" t="str">
        <f ca="true">+IF(OFFSET('Sanitation Data'!$E$30,0,10*ROW('Sanitation Data'!E13))="","",OFFSET('Sanitation Data'!$E$30,0,10*ROW('Sanitation Data'!E13)))</f>
        <v/>
      </c>
      <c r="CW19" s="36" t="str">
        <f ca="true">+IF(OFFSET('Sanitation Data'!$E$31,0,10*ROW('Sanitation Data'!E13))="","",OFFSET('Sanitation Data'!$E$31,0,10*ROW('Sanitation Data'!E13)))</f>
        <v/>
      </c>
      <c r="CX19" s="36" t="str">
        <f ca="true">+IF(OFFSET('Sanitation Data'!$E$32,0,10*ROW('Sanitation Data'!E13))="","",OFFSET('Sanitation Data'!$E$32,0,10*ROW('Sanitation Data'!E13)))</f>
        <v/>
      </c>
      <c r="CY19" s="36" t="str">
        <f ca="true">+IF(OFFSET('Sanitation Data'!$E$33,0,10*ROW('Sanitation Data'!E13))="","",OFFSET('Sanitation Data'!$E$33,0,10*ROW('Sanitation Data'!E13)))</f>
        <v/>
      </c>
      <c r="CZ19" s="36" t="str">
        <f ca="true">+IF(OFFSET('Sanitation Data'!$F$29,0,10*ROW('Sanitation Data'!F13))="","",OFFSET('Sanitation Data'!$F$29,0,10*ROW('Sanitation Data'!F13)))</f>
        <v/>
      </c>
      <c r="DA19" s="36" t="str">
        <f ca="true">+IF(OFFSET('Sanitation Data'!$F$30,0,10*ROW('Sanitation Data'!F13))="","",OFFSET('Sanitation Data'!$F$30,0,10*ROW('Sanitation Data'!F13)))</f>
        <v/>
      </c>
      <c r="DB19" s="36" t="str">
        <f ca="true">+IF(OFFSET('Sanitation Data'!$F$31,0,10*ROW('Sanitation Data'!F13))="","",OFFSET('Sanitation Data'!$F$31,0,10*ROW('Sanitation Data'!F13)))</f>
        <v/>
      </c>
      <c r="DC19" s="36" t="str">
        <f ca="true">+IF(OFFSET('Sanitation Data'!$F$32,0,10*ROW('Sanitation Data'!F13))="","",OFFSET('Sanitation Data'!$F$32,0,10*ROW('Sanitation Data'!F13)))</f>
        <v/>
      </c>
      <c r="DD19" s="36" t="str">
        <f ca="true">+IF(OFFSET('Sanitation Data'!$F$33,0,10*ROW('Sanitation Data'!F13))="","",OFFSET('Sanitation Data'!$F$33,0,10*ROW('Sanitation Data'!F13)))</f>
        <v/>
      </c>
      <c r="DE19" s="36" t="str">
        <f ca="true">+IF(OFFSET('Sanitation Data'!$G$29,0,10*ROW('Sanitation Data'!G13))="","",OFFSET('Sanitation Data'!$G$29,0,10*ROW('Sanitation Data'!G13)))</f>
        <v/>
      </c>
      <c r="DF19" s="36" t="str">
        <f ca="true">+IF(OFFSET('Sanitation Data'!$G$30,0,10*ROW('Sanitation Data'!G13))="","",OFFSET('Sanitation Data'!$G$30,0,10*ROW('Sanitation Data'!G13)))</f>
        <v/>
      </c>
      <c r="DG19" s="36" t="str">
        <f ca="true">+IF(OFFSET('Sanitation Data'!$G$31,0,10*ROW('Sanitation Data'!G13))="","",OFFSET('Sanitation Data'!$G$31,0,10*ROW('Sanitation Data'!G13)))</f>
        <v/>
      </c>
      <c r="DH19" s="36" t="str">
        <f ca="true">+IF(OFFSET('Sanitation Data'!$G$32,0,10*ROW('Sanitation Data'!G13))="","",OFFSET('Sanitation Data'!$G$32,0,10*ROW('Sanitation Data'!G13)))</f>
        <v/>
      </c>
      <c r="DI19" s="36" t="str">
        <f ca="true">+IF(OFFSET('Sanitation Data'!$G$33,0,10*ROW('Sanitation Data'!G13))="","",OFFSET('Sanitation Data'!$G$33,0,10*ROW('Sanitation Data'!G13)))</f>
        <v/>
      </c>
      <c r="DJ19" s="36" t="str">
        <f ca="true">+IF(OFFSET('Sanitation Data'!$H$29,0,10*ROW('Sanitation Data'!H13))="","",OFFSET('Sanitation Data'!$H$29,0,10*ROW('Sanitation Data'!H13)))</f>
        <v/>
      </c>
      <c r="DK19" s="36" t="str">
        <f ca="true">+IF(OFFSET('Sanitation Data'!$H$30,0,10*ROW('Sanitation Data'!H13))="","",OFFSET('Sanitation Data'!$H$30,0,10*ROW('Sanitation Data'!H13)))</f>
        <v/>
      </c>
      <c r="DL19" s="36" t="str">
        <f ca="true">+IF(OFFSET('Sanitation Data'!$H$31,0,10*ROW('Sanitation Data'!H13))="","",OFFSET('Sanitation Data'!$H$31,0,10*ROW('Sanitation Data'!H13)))</f>
        <v/>
      </c>
      <c r="DM19" s="36" t="str">
        <f ca="true">+IF(OFFSET('Sanitation Data'!$H$32,0,10*ROW('Sanitation Data'!H13))="","",OFFSET('Sanitation Data'!$H$32,0,10*ROW('Sanitation Data'!H13)))</f>
        <v/>
      </c>
      <c r="DN19" s="36" t="str">
        <f ca="true">+IF(OFFSET('Sanitation Data'!$H$33,0,10*ROW('Sanitation Data'!H13))="","",OFFSET('Sanitation Data'!$H$33,0,10*ROW('Sanitation Data'!H13)))</f>
        <v/>
      </c>
      <c r="DO19" s="36" t="str">
        <f ca="true">+IF(OFFSET('Hygiene Data'!$C$12,0,10*ROW('Hygiene Data'!C13))="","",OFFSET('Hygiene Data'!$C$12,0,10*ROW('Hygiene Data'!C13)))</f>
        <v/>
      </c>
      <c r="DP19" s="36" t="str">
        <f ca="true">+IF(OFFSET('Hygiene Data'!$C$13,0,10*ROW('Hygiene Data'!C13))="","",OFFSET('Hygiene Data'!$C$13,0,10*ROW('Hygiene Data'!C13)))</f>
        <v/>
      </c>
      <c r="DQ19" s="36" t="str">
        <f ca="true">+IF(OFFSET('Hygiene Data'!$C$14,0,10*ROW('Hygiene Data'!C13))="","",OFFSET('Hygiene Data'!$C$14,0,10*ROW('Hygiene Data'!C13)))</f>
        <v/>
      </c>
      <c r="DR19" s="36" t="str">
        <f ca="true">+IF(OFFSET('Hygiene Data'!$D$12,0,10*ROW('Hygiene Data'!D13))="","",OFFSET('Hygiene Data'!$D$12,0,10*ROW('Hygiene Data'!D13)))</f>
        <v/>
      </c>
      <c r="DS19" s="36" t="str">
        <f ca="true">+IF(OFFSET('Hygiene Data'!$D$13,0,10*ROW('Hygiene Data'!D13))="","",OFFSET('Hygiene Data'!$D$13,0,10*ROW('Hygiene Data'!D13)))</f>
        <v/>
      </c>
      <c r="DT19" s="36" t="str">
        <f ca="true">+IF(OFFSET('Hygiene Data'!$D$14,0,10*ROW('Hygiene Data'!D13))="","",OFFSET('Hygiene Data'!$D$14,0,10*ROW('Hygiene Data'!D13)))</f>
        <v/>
      </c>
      <c r="DU19" s="36" t="str">
        <f ca="true">+IF(OFFSET('Hygiene Data'!$E$12,0,10*ROW('Hygiene Data'!E13))="","",OFFSET('Hygiene Data'!$E$12,0,10*ROW('Hygiene Data'!E13)))</f>
        <v/>
      </c>
      <c r="DV19" s="36" t="str">
        <f ca="true">+IF(OFFSET('Hygiene Data'!$E$13,0,10*ROW('Hygiene Data'!E13))="","",OFFSET('Hygiene Data'!$E$13,0,10*ROW('Hygiene Data'!E13)))</f>
        <v/>
      </c>
      <c r="DW19" s="36" t="str">
        <f ca="true">+IF(OFFSET('Hygiene Data'!$E$14,0,10*ROW('Hygiene Data'!E13))="","",OFFSET('Hygiene Data'!$E$14,0,10*ROW('Hygiene Data'!E13)))</f>
        <v/>
      </c>
      <c r="DX19" s="36" t="str">
        <f ca="true">+IF(OFFSET('Hygiene Data'!$F$12,0,10*ROW('Hygiene Data'!F13))="","",OFFSET('Hygiene Data'!$F$12,0,10*ROW('Hygiene Data'!F13)))</f>
        <v/>
      </c>
      <c r="DY19" s="36" t="str">
        <f ca="true">+IF(OFFSET('Hygiene Data'!$F$13,0,10*ROW('Hygiene Data'!F13))="","",OFFSET('Hygiene Data'!$F$13,0,10*ROW('Hygiene Data'!F13)))</f>
        <v/>
      </c>
      <c r="DZ19" s="36" t="str">
        <f ca="true">+IF(OFFSET('Hygiene Data'!$F$14,0,10*ROW('Hygiene Data'!F13))="","",OFFSET('Hygiene Data'!$F$14,0,10*ROW('Hygiene Data'!F13)))</f>
        <v/>
      </c>
      <c r="EA19" s="36" t="str">
        <f ca="true">+IF(OFFSET('Hygiene Data'!$G$12,0,10*ROW('Hygiene Data'!G13))="","",OFFSET('Hygiene Data'!$G$12,0,10*ROW('Hygiene Data'!G13)))</f>
        <v/>
      </c>
      <c r="EB19" s="36" t="str">
        <f ca="true">+IF(OFFSET('Hygiene Data'!$G$13,0,10*ROW('Hygiene Data'!G13))="","",OFFSET('Hygiene Data'!$G$13,0,10*ROW('Hygiene Data'!G13)))</f>
        <v/>
      </c>
      <c r="EC19" s="36" t="str">
        <f ca="true">+IF(OFFSET('Hygiene Data'!$G$14,0,10*ROW('Hygiene Data'!G13))="","",OFFSET('Hygiene Data'!$G$14,0,10*ROW('Hygiene Data'!G13)))</f>
        <v/>
      </c>
      <c r="ED19" s="36" t="str">
        <f ca="true">+IF(OFFSET('Hygiene Data'!$H$12,0,10*ROW('Hygiene Data'!H13))="","",OFFSET('Hygiene Data'!$H$12,0,10*ROW('Hygiene Data'!H13)))</f>
        <v/>
      </c>
      <c r="EE19" s="36" t="str">
        <f ca="true">+IF(OFFSET('Hygiene Data'!$H$13,0,10*ROW('Hygiene Data'!H13))="","",OFFSET('Hygiene Data'!$H$13,0,10*ROW('Hygiene Data'!H13)))</f>
        <v/>
      </c>
      <c r="EF19" s="36" t="str">
        <f ca="true">+IF(OFFSET('Hygiene Data'!$H$14,0,10*ROW('Hygiene Data'!H13))="","",OFFSET('Hygiene Data'!$H$14,0,10*ROW('Hygiene Data'!H13)))</f>
        <v/>
      </c>
    </row>
    <row r="20" x14ac:dyDescent="0.2">
      <c r="A20" s="59" t="str">
        <f ca="true">+IF(OFFSET('Water Data'!$B$1,0,10*ROW('Water Data'!B14))="","",OFFSET('Water Data'!$B$1,0,10*ROW('Water Data'!B14)))</f>
        <v/>
      </c>
      <c r="B20" s="59" t="str">
        <f ca="true">+IF(OFFSET('Water Data'!$A$3,0,10*ROW('Water Data'!A14))="","",OFFSET('Water Data'!$A$3,0,10*ROW('Water Data'!A14)))</f>
        <v/>
      </c>
      <c r="C20" s="59" t="str">
        <f ca="true">+IF(OFFSET('Water Data'!$C$3,0,10*ROW('Water Data'!C14))="","",OFFSET('Water Data'!$C$3,0,10*ROW('Water Data'!C14)))</f>
        <v/>
      </c>
      <c r="D20" s="252" t="e">
        <f ca="true">+IF(AND(ISNUMBER(OFFSET('Water Data'!$C$5,0,10*ROW('Water Data'!C14))),BS20="Yes"),100-OFFSET('Water Data'!$C$5,0,10*ROW('Water Data'!C14)),IF(AND(ISNUMBER(OFFSET('Water Data'!$C$5,0,10*ROW('Water Data'!C14))),BS20="No",ISNUMBER(OFFSET('Water Data'!$C$5,0,10*ROW('Water Data'!C14)))),CONCATENATE("[",ROUND(100-OFFSET('Water Data'!$C$5,0,10*ROW('Water Data'!C14)),0),"]"),IF(AND(ISNUMBER(OFFSET('Water Data'!$C$5,0,10*ROW('Water Data'!C14))),BS20="",ISNUMBER(OFFSET('Water Data'!$C$5,0,10*ROW('Water Data'!C14)))),100-OFFSET('Water Data'!$C$5,0,10*ROW('Water Data'!C14)),NA())))</f>
        <v>#N/A</v>
      </c>
      <c r="E20" s="252" t="e">
        <f ca="true">+IF(AND(ISNUMBER(OFFSET('Water Data'!$C$7,0,10*ROW('Water Data'!D14))),BT20="Yes"),OFFSET('Water Data'!$C$7,0,10*ROW('Water Data'!C14)),IF(AND(ISNUMBER(OFFSET('Water Data'!$C$7,0,10*ROW('Water Data'!C14))),BT20="No",ISNUMBER(OFFSET('Water Data'!$C$7,0,10*ROW('Water Data'!C14)))),CONCATENATE("[",ROUND(OFFSET('Water Data'!$C$7,0,10*ROW('Water Data'!C14)),0),"]"),IF(AND(ISNUMBER(OFFSET('Water Data'!$C$7,0,10*ROW('Water Data'!C14))),BT20="",ISNUMBER(OFFSET('Water Data'!$C$7,0,10*ROW('Water Data'!C14)))),OFFSET('Water Data'!$C$7,0,10*ROW('Water Data'!C14)),NA())))</f>
        <v>#N/A</v>
      </c>
      <c r="F20" s="252" t="e">
        <f ca="true">+IF(AND(ISNUMBER(OFFSET('Water Data'!$C$10,0,10*ROW('Water Data'!C14))),BU20="Yes"),OFFSET('Water Data'!$C$10,0,10*ROW('Water Data'!C14)),IF(AND(ISNUMBER(OFFSET('Water Data'!$C$10,0,10*ROW('Water Data'!C14))),BU20="No",ISNUMBER(OFFSET('Water Data'!$C$10,0,10*ROW('Water Data'!C14)))),CONCATENATE("[",ROUND(OFFSET('Water Data'!$C$10,0,10*ROW('Water Data'!C14)),0),"]"),IF(AND(ISNUMBER(OFFSET('Water Data'!$C$10,0,10*ROW('Water Data'!C14))),BU20="",ISNUMBER(OFFSET('Water Data'!$C$10,0,10*ROW('Water Data'!C14)))),OFFSET('Water Data'!$C$10,0,10*ROW('Water Data'!C14)),NA())))</f>
        <v>#N/A</v>
      </c>
      <c r="G20" s="252" t="e">
        <f ca="true">+IF(AND(ISNUMBER(OFFSET('Water Data'!$D$5,0,10*ROW('Water Data'!D14))),BV20="Yes"),100-OFFSET('Water Data'!$D$5,0,10*ROW('Water Data'!D14)),IF(AND(ISNUMBER(OFFSET('Water Data'!$D$5,0,10*ROW('Water Data'!D14))),BV20="No",ISNUMBER(OFFSET('Water Data'!$D$5,0,10*ROW('Water Data'!D14)))),CONCATENATE("[",ROUND(100-OFFSET('Water Data'!$D$5,0,10*ROW('Water Data'!D14)),0),"]"),IF(AND(ISNUMBER(OFFSET('Water Data'!$D$5,0,10*ROW('Water Data'!D14))),BV20="",ISNUMBER(OFFSET('Water Data'!$D$5,0,10*ROW('Water Data'!D14)))),100-OFFSET('Water Data'!$D$5,0,10*ROW('Water Data'!D14)),NA())))</f>
        <v>#N/A</v>
      </c>
      <c r="H20" s="252" t="e">
        <f ca="true">+IF(AND(ISNUMBER(OFFSET('Water Data'!$D$7,0,10*ROW('Water Data'!D14))),BW20="Yes"),OFFSET('Water Data'!$D$7,0,10*ROW('Water Data'!D14)),IF(AND(ISNUMBER(OFFSET('Water Data'!$D$7,0,10*ROW('Water Data'!D14))),BW20="No",ISNUMBER(OFFSET('Water Data'!$D$7,0,10*ROW('Water Data'!D14)))),CONCATENATE("[",ROUND(OFFSET('Water Data'!$C$7,0,10*ROW('Water Data'!D14)),0),"]"),IF(AND(ISNUMBER(OFFSET('Water Data'!$D$7,0,10*ROW('Water Data'!D14))),BW20="",ISNUMBER(OFFSET('Water Data'!$D$7,0,10*ROW('Water Data'!D14)))),OFFSET('Water Data'!$D$7,0,10*ROW('Water Data'!D14)),NA())))</f>
        <v>#N/A</v>
      </c>
      <c r="I20" s="252" t="e">
        <f ca="true">+IF(AND(ISNUMBER(OFFSET('Water Data'!$D$10,0,10*ROW('Water Data'!D14))),BX20="Yes"),OFFSET('Water Data'!$D$10,0,10*ROW('Water Data'!D14)),IF(AND(ISNUMBER(OFFSET('Water Data'!$D$10,0,10*ROW('Water Data'!D14))),BX20="No",ISNUMBER(OFFSET('Water Data'!$D$10,0,10*ROW('Water Data'!D14)))),CONCATENATE("[",ROUND(OFFSET('Water Data'!$D$10,0,10*ROW('Water Data'!D14)),0),"]"),IF(AND(ISNUMBER(OFFSET('Water Data'!$D$10,0,10*ROW('Water Data'!D14))),BX20="",ISNUMBER(OFFSET('Water Data'!$D$10,0,10*ROW('Water Data'!D14)))),OFFSET('Water Data'!$D$10,0,10*ROW('Water Data'!D14)),NA())))</f>
        <v>#N/A</v>
      </c>
      <c r="J20" s="252" t="e">
        <f ca="true">+IF(AND(ISNUMBER(OFFSET('Water Data'!$E$5,0,10*ROW('Water Data'!E14))),BY20="Yes"),100-OFFSET('Water Data'!$E$5,0,10*ROW('Water Data'!E14)),IF(AND(ISNUMBER(OFFSET('Water Data'!$E$5,0,10*ROW('Water Data'!E14))),BY20="No",ISNUMBER(OFFSET('Water Data'!$E$5,0,10*ROW('Water Data'!E14)))),CONCATENATE("[",ROUND(100-OFFSET('Water Data'!$E$5,0,10*ROW('Water Data'!E14)),0),"]"),IF(AND(ISNUMBER(OFFSET('Water Data'!$E$5,0,10*ROW('Water Data'!E14))),BY20="",ISNUMBER(OFFSET('Water Data'!$E$5,0,10*ROW('Water Data'!E14)))),100-OFFSET('Water Data'!$E$5,0,10*ROW('Water Data'!E14)),NA())))</f>
        <v>#N/A</v>
      </c>
      <c r="K20" s="252" t="e">
        <f ca="true">+IF(AND(ISNUMBER(OFFSET('Water Data'!$E$7,0,10*ROW('Water Data'!E14))),BZ20="Yes"),OFFSET('Water Data'!$E$7,0,10*ROW('Water Data'!E14)),IF(AND(ISNUMBER(OFFSET('Water Data'!$E$7,0,10*ROW('Water Data'!E14))),BZ20="No",ISNUMBER(OFFSET('Water Data'!$E$7,0,10*ROW('Water Data'!E14)))),CONCATENATE("[",ROUND(OFFSET('Water Data'!$E$7,0,10*ROW('Water Data'!E14)),0),"]"),IF(AND(ISNUMBER(OFFSET('Water Data'!$E$7,0,10*ROW('Water Data'!E14))),BZ20="",ISNUMBER(OFFSET('Water Data'!$E$7,0,10*ROW('Water Data'!E14)))),OFFSET('Water Data'!$E$7,0,10*ROW('Water Data'!E14)),NA())))</f>
        <v>#N/A</v>
      </c>
      <c r="L20" s="252" t="e">
        <f ca="true">+IF(AND(ISNUMBER(OFFSET('Water Data'!$E$10,0,10*ROW('Water Data'!E14))),CA20="Yes"),OFFSET('Water Data'!$E$10,0,10*ROW('Water Data'!E14)),IF(AND(ISNUMBER(OFFSET('Water Data'!$E$10,0,10*ROW('Water Data'!E14))),CA20="No",ISNUMBER(OFFSET('Water Data'!$E$10,0,10*ROW('Water Data'!E14)))),CONCATENATE("[",ROUND(OFFSET('Water Data'!$E$10,0,10*ROW('Water Data'!E14)),0),"]"),IF(AND(ISNUMBER(OFFSET('Water Data'!$E$10,0,10*ROW('Water Data'!E14))),CA20="",ISNUMBER(OFFSET('Water Data'!$E$10,0,10*ROW('Water Data'!E14)))),OFFSET('Water Data'!$E$10,0,10*ROW('Water Data'!E14)),NA())))</f>
        <v>#N/A</v>
      </c>
      <c r="M20" s="252" t="e">
        <f ca="true">+IF(AND(ISNUMBER(OFFSET('Water Data'!$F$5,0,10*ROW('Water Data'!F14))),CB20="Yes"),100-OFFSET('Water Data'!$F$5,0,10*ROW('Water Data'!F14)),IF(AND(ISNUMBER(OFFSET('Water Data'!$F$5,0,10*ROW('Water Data'!F14))),CB20="No",ISNUMBER(OFFSET('Water Data'!$F$5,0,10*ROW('Water Data'!F14)))),CONCATENATE("[",ROUND(100-OFFSET('Water Data'!$F$5,0,10*ROW('Water Data'!F14)),0),"]"),IF(AND(ISNUMBER(OFFSET('Water Data'!$F$5,0,10*ROW('Water Data'!F14))),CB20="",ISNUMBER(OFFSET('Water Data'!$F$5,0,10*ROW('Water Data'!F14)))),100-OFFSET('Water Data'!$F$5,0,10*ROW('Water Data'!F14)),NA())))</f>
        <v>#N/A</v>
      </c>
      <c r="N20" s="252" t="e">
        <f ca="true">+IF(AND(ISNUMBER(OFFSET('Water Data'!$F$7,0,10*ROW('Water Data'!F14))),CC20="Yes"),OFFSET('Water Data'!$F$7,0,10*ROW('Water Data'!F14)),IF(AND(ISNUMBER(OFFSET('Water Data'!$F$7,0,10*ROW('Water Data'!F14))),CC20="No",ISNUMBER(OFFSET('Water Data'!$F$7,0,10*ROW('Water Data'!F14)))),CONCATENATE("[",ROUND(OFFSET('Water Data'!$F$7,0,10*ROW('Water Data'!F14)),0),"]"),IF(AND(ISNUMBER(OFFSET('Water Data'!$F$7,0,10*ROW('Water Data'!F14))),CC20="",ISNUMBER(OFFSET('Water Data'!$F$7,0,10*ROW('Water Data'!F14)))),OFFSET('Water Data'!$F$7,0,10*ROW('Water Data'!F14)),NA())))</f>
        <v>#N/A</v>
      </c>
      <c r="O20" s="252" t="e">
        <f ca="true">+IF(AND(ISNUMBER(OFFSET('Water Data'!$F$10,0,10*ROW('Water Data'!F14))),CD20="Yes"),OFFSET('Water Data'!$F$10,0,10*ROW('Water Data'!F14)),IF(AND(ISNUMBER(OFFSET('Water Data'!$F$10,0,10*ROW('Water Data'!F14))),CD20="No",ISNUMBER(OFFSET('Water Data'!$F$10,0,10*ROW('Water Data'!F14)))),CONCATENATE("[",ROUND(OFFSET('Water Data'!$F$10,0,10*ROW('Water Data'!F14)),0),"]"),IF(AND(ISNUMBER(OFFSET('Water Data'!$F$10,0,10*ROW('Water Data'!F14))),CD20="",ISNUMBER(OFFSET('Water Data'!$F$10,0,10*ROW('Water Data'!F14)))),OFFSET('Water Data'!$F$10,0,10*ROW('Water Data'!F14)),NA())))</f>
        <v>#N/A</v>
      </c>
      <c r="P20" s="252" t="e">
        <f ca="true">+IF(AND(ISNUMBER(OFFSET('Water Data'!$G$5,0,10*ROW('Water Data'!G14))),CE20="Yes"),100-OFFSET('Water Data'!$G$5,0,10*ROW('Water Data'!G14)),IF(AND(ISNUMBER(OFFSET('Water Data'!$G$5,0,10*ROW('Water Data'!G14))),CE20="No",ISNUMBER(OFFSET('Water Data'!$G$5,0,10*ROW('Water Data'!G14)))),CONCATENATE("[",ROUND(100-OFFSET('Water Data'!$G$5,0,10*ROW('Water Data'!G14)),0),"]"),IF(AND(ISNUMBER(OFFSET('Water Data'!$G$5,0,10*ROW('Water Data'!G14))),CE20="",ISNUMBER(OFFSET('Water Data'!$G$5,0,10*ROW('Water Data'!G14)))),100-OFFSET('Water Data'!$G$5,0,10*ROW('Water Data'!G14)),NA())))</f>
        <v>#N/A</v>
      </c>
      <c r="Q20" s="252" t="e">
        <f ca="true">+IF(AND(ISNUMBER(OFFSET('Water Data'!$G$7,0,10*ROW('Water Data'!G14))),CF20="Yes"),OFFSET('Water Data'!$G$7,0,10*ROW('Water Data'!G14)),IF(AND(ISNUMBER(OFFSET('Water Data'!$G$7,0,10*ROW('Water Data'!G14))),CF20="No",ISNUMBER(OFFSET('Water Data'!$G$7,0,10*ROW('Water Data'!G14)))),CONCATENATE("[",ROUND(OFFSET('Water Data'!$G$7,0,10*ROW('Water Data'!G14)),0),"]"),IF(AND(ISNUMBER(OFFSET('Water Data'!$G$7,0,10*ROW('Water Data'!G14))),CF20="",ISNUMBER(OFFSET('Water Data'!$G$7,0,10*ROW('Water Data'!G14)))),OFFSET('Water Data'!$G$7,0,10*ROW('Water Data'!G14)),NA())))</f>
        <v>#N/A</v>
      </c>
      <c r="R20" s="252" t="e">
        <f ca="true">+IF(AND(ISNUMBER(OFFSET('Water Data'!$G$10,0,10*ROW('Water Data'!G14))),CG20="Yes"),OFFSET('Water Data'!$G$10,0,10*ROW('Water Data'!G14)),IF(AND(ISNUMBER(OFFSET('Water Data'!$G$10,0,10*ROW('Water Data'!G14))),CG20="No",ISNUMBER(OFFSET('Water Data'!$G$10,0,10*ROW('Water Data'!G14)))),CONCATENATE("[",ROUND(OFFSET('Water Data'!$G$10,0,10*ROW('Water Data'!G14)),0),"]"),IF(AND(ISNUMBER(OFFSET('Water Data'!$G$10,0,10*ROW('Water Data'!G14))),CG20="",ISNUMBER(OFFSET('Water Data'!$G$10,0,10*ROW('Water Data'!G14)))),OFFSET('Water Data'!$G$10,0,10*ROW('Water Data'!G14)),NA())))</f>
        <v>#N/A</v>
      </c>
      <c r="S20" s="252" t="e">
        <f ca="true">+IF(AND(ISNUMBER(OFFSET('Water Data'!$H$5,0,10*ROW('Water Data'!H14))),CH20="Yes"),100-OFFSET('Water Data'!$H$5,0,10*ROW('Water Data'!H14)),IF(AND(ISNUMBER(OFFSET('Water Data'!$H$5,0,10*ROW('Water Data'!H14))),CH20="No",ISNUMBER(OFFSET('Water Data'!$H$5,0,10*ROW('Water Data'!H14)))),CONCATENATE("[",ROUND(100-OFFSET('Water Data'!$H$5,0,10*ROW('Water Data'!H14)),0),"]"),IF(AND(ISNUMBER(OFFSET('Water Data'!$H$5,0,10*ROW('Water Data'!H14))),CH20="",ISNUMBER(OFFSET('Water Data'!$H$5,0,10*ROW('Water Data'!H14)))),100-OFFSET('Water Data'!$H$5,0,10*ROW('Water Data'!H14)),NA())))</f>
        <v>#N/A</v>
      </c>
      <c r="T20" s="252" t="e">
        <f ca="true">+IF(AND(ISNUMBER(OFFSET('Water Data'!$H$7,0,10*ROW('Water Data'!H14))),CI20="Yes"),OFFSET('Water Data'!$H$7,0,10*ROW('Water Data'!H14)),IF(AND(ISNUMBER(OFFSET('Water Data'!$H$7,0,10*ROW('Water Data'!H14))),CI20="No",ISNUMBER(OFFSET('Water Data'!$H$7,0,10*ROW('Water Data'!H14)))),CONCATENATE("[",ROUND(OFFSET('Water Data'!$H$7,0,10*ROW('Water Data'!H14)),0),"]"),IF(AND(ISNUMBER(OFFSET('Water Data'!$H$7,0,10*ROW('Water Data'!H14))),CI20="",ISNUMBER(OFFSET('Water Data'!$H$7,0,10*ROW('Water Data'!H14)))),OFFSET('Water Data'!$H$7,0,10*ROW('Water Data'!H14)),NA())))</f>
        <v>#N/A</v>
      </c>
      <c r="U20" s="252" t="e">
        <f ca="true">+IF(AND(ISNUMBER(OFFSET('Water Data'!$H$10,0,10*ROW('Water Data'!H14))),CJ20="Yes"),OFFSET('Water Data'!$H$10,0,10*ROW('Water Data'!H14)),IF(AND(ISNUMBER(OFFSET('Water Data'!$H$10,0,10*ROW('Water Data'!H14))),CJ20="No",ISNUMBER(OFFSET('Water Data'!$H$10,0,10*ROW('Water Data'!H14)))),CONCATENATE("[",ROUND(OFFSET('Water Data'!$H$10,0,10*ROW('Water Data'!H14)),0),"]"),IF(AND(ISNUMBER(OFFSET('Water Data'!$H$10,0,10*ROW('Water Data'!H14))),CJ20="",ISNUMBER(OFFSET('Water Data'!$H$10,0,10*ROW('Water Data'!H14)))),OFFSET('Water Data'!$H$10,0,10*ROW('Water Data'!H14)),NA())))</f>
        <v>#N/A</v>
      </c>
      <c r="V20" s="253" t="e">
        <f ca="true">+IF(AND(ISNUMBER(OFFSET('Sanitation Data'!$C$5,0,10*ROW('Sanitation Data'!C14))),CK20="Yes"),100-OFFSET('Sanitation Data'!$C$5,0,10*ROW('Sanitation Data'!C14)),IF(AND(ISNUMBER(OFFSET('Sanitation Data'!$C$5,0,10*ROW('Sanitation Data'!C14))),CK20="No",ISNUMBER(OFFSET('Sanitation Data'!$C$5,0,10*ROW('Sanitation Data'!C14)))),CONCATENATE("[",ROUND(100-OFFSET('Sanitation Data'!$C$5,0,10*ROW('Sanitation Data'!C14)),0),"]"),IF(AND(ISNUMBER(OFFSET('Sanitation Data'!$C$5,0,10*ROW('Sanitation Data'!C14))),CK20="",ISNUMBER(OFFSET('Sanitation Data'!$C$5,0,10*ROW('Sanitation Data'!C14)))),100-OFFSET('Sanitation Data'!$C$5,0,10*ROW('Sanitation Data'!C14)),NA())))</f>
        <v>#N/A</v>
      </c>
      <c r="W20" s="253" t="e">
        <f ca="true">+IF(AND(ISNUMBER(OFFSET('Sanitation Data'!$C$7,0,10*ROW('Sanitation Data'!C14))),CL20="Yes"),OFFSET('Sanitation Data'!$C$7,0,10*ROW('Sanitation Data'!C14)),IF(AND(ISNUMBER(OFFSET('Sanitation Data'!$C$7,0,10*ROW('Sanitation Data'!C14))),CL20="No",ISNUMBER(OFFSET('Sanitation Data'!$C$7,0,10*ROW('Sanitation Data'!C14)))),CONCATENATE("[",ROUND(OFFSET('Sanitation Data'!$C$7,0,10*ROW('Sanitation Data'!C14)),0),"]"),IF(AND(ISNUMBER(OFFSET('Sanitation Data'!$C$7,0,10*ROW('Sanitation Data'!C14))),CL20="",ISNUMBER(OFFSET('Sanitation Data'!$C$7,0,10*ROW('Sanitation Data'!C14)))),OFFSET('Sanitation Data'!$C$7,0,10*ROW('Sanitation Data'!C14)),NA())))</f>
        <v>#N/A</v>
      </c>
      <c r="X20" s="253" t="e">
        <f ca="true">+IF(AND(ISNUMBER(OFFSET('Sanitation Data'!$C$11,0,10*ROW('Sanitation Data'!C14))),CM20="Yes"),OFFSET('Sanitation Data'!$C$11,0,10*ROW('Sanitation Data'!C14)),IF(AND(ISNUMBER(OFFSET('Sanitation Data'!$C$11,0,10*ROW('Sanitation Data'!C14))),CM20="No",ISNUMBER(OFFSET('Sanitation Data'!$C$11,0,10*ROW('Sanitation Data'!C14)))),CONCATENATE("[",ROUND(OFFSET('Sanitation Data'!$C$11,0,10*ROW('Sanitation Data'!C14)),0),"]"),IF(AND(ISNUMBER(OFFSET('Sanitation Data'!$C$11,0,10*ROW('Sanitation Data'!C14))),CM20="",ISNUMBER(OFFSET('Sanitation Data'!$C$11,0,10*ROW('Sanitation Data'!C14)))),OFFSET('Sanitation Data'!$C$11,0,10*ROW('Sanitation Data'!C14)),NA())))</f>
        <v>#N/A</v>
      </c>
      <c r="Y20" s="253" t="e">
        <f ca="true">+IF(AND(ISNUMBER(OFFSET('Sanitation Data'!$C$12,0,10*ROW('Sanitation Data'!C14))),CN20="Yes"),OFFSET('Sanitation Data'!$C$12,0,10*ROW('Sanitation Data'!C14)),IF(AND(ISNUMBER(OFFSET('Sanitation Data'!$C$12,0,10*ROW('Sanitation Data'!C14))),CN20="No",ISNUMBER(OFFSET('Sanitation Data'!$C$12,0,10*ROW('Sanitation Data'!C14)))),CONCATENATE("[",ROUND(OFFSET('Sanitation Data'!$C$12,0,10*ROW('Sanitation Data'!C14)),0),"]"),IF(AND(ISNUMBER(OFFSET('Sanitation Data'!$C$12,0,10*ROW('Sanitation Data'!C14))),CN20="",ISNUMBER(OFFSET('Sanitation Data'!$C$12,0,10*ROW('Sanitation Data'!C14)))),OFFSET('Sanitation Data'!$C$12,0,10*ROW('Sanitation Data'!C14)),NA())))</f>
        <v>#N/A</v>
      </c>
      <c r="Z20" s="253" t="e">
        <f ca="true">+IF(AND(ISNUMBER(OFFSET('Sanitation Data'!$C$13,0,10*ROW('Sanitation Data'!C14))),CO20="Yes"),OFFSET('Sanitation Data'!$C$13,0,10*ROW('Sanitation Data'!C14)),IF(AND(ISNUMBER(OFFSET('Sanitation Data'!$C$13,0,10*ROW('Sanitation Data'!C14))),CO20="No",ISNUMBER(OFFSET('Sanitation Data'!$C$13,0,10*ROW('Sanitation Data'!C14)))),CONCATENATE("[",ROUND(OFFSET('Sanitation Data'!$C$13,0,10*ROW('Sanitation Data'!C14)),0),"]"),IF(AND(ISNUMBER(OFFSET('Sanitation Data'!$C$13,0,10*ROW('Sanitation Data'!C14))),CO20="",ISNUMBER(OFFSET('Sanitation Data'!$C$13,0,10*ROW('Sanitation Data'!C14)))),OFFSET('Sanitation Data'!$C$13,0,10*ROW('Sanitation Data'!C14)),NA())))</f>
        <v>#N/A</v>
      </c>
      <c r="AA20" s="253" t="e">
        <f ca="true">+IF(AND(ISNUMBER(OFFSET('Sanitation Data'!$D$5,0,10*ROW('Sanitation Data'!D14))),CP20="Yes"),100-OFFSET('Sanitation Data'!$D$5,0,10*ROW('Sanitation Data'!D14)),IF(AND(ISNUMBER(OFFSET('Sanitation Data'!$D$5,0,10*ROW('Sanitation Data'!D14))),CP20="No",ISNUMBER(OFFSET('Sanitation Data'!$D$5,0,10*ROW('Sanitation Data'!D14)))),CONCATENATE("[",ROUND(100-OFFSET('Sanitation Data'!$D$5,0,10*ROW('Sanitation Data'!D14)),0),"]"),IF(AND(ISNUMBER(OFFSET('Sanitation Data'!$D$5,0,10*ROW('Sanitation Data'!D14))),CP20="",ISNUMBER(OFFSET('Sanitation Data'!$D$5,0,10*ROW('Sanitation Data'!D14)))),100-OFFSET('Sanitation Data'!$D$5,0,10*ROW('Sanitation Data'!D14)),NA())))</f>
        <v>#N/A</v>
      </c>
      <c r="AB20" s="253" t="e">
        <f ca="true">+IF(AND(ISNUMBER(OFFSET('Sanitation Data'!$D$7,0,10*ROW('Sanitation Data'!D14))),CQ20="Yes"),OFFSET('Sanitation Data'!$D$7,0,10*ROW('Sanitation Data'!G14)),IF(AND(ISNUMBER(OFFSET('Sanitation Data'!$D$7,0,10*ROW('Sanitation Data'!D14))),CQ20="No",ISNUMBER(OFFSET('Sanitation Data'!$D$7,0,10*ROW('Sanitation Data'!D14)))),CONCATENATE("[",ROUND(OFFSET('Sanitation Data'!$D$7,0,10*ROW('Sanitation Data'!D14)),0),"]"),IF(AND(ISNUMBER(OFFSET('Sanitation Data'!$D$7,0,10*ROW('Sanitation Data'!D14))),CQ20="",ISNUMBER(OFFSET('Sanitation Data'!$D$7,0,10*ROW('Sanitation Data'!D14)))),OFFSET('Sanitation Data'!$D$7,0,10*ROW('Sanitation Data'!D14)),NA())))</f>
        <v>#N/A</v>
      </c>
      <c r="AC20" s="253" t="e">
        <f ca="true">+IF(AND(ISNUMBER(OFFSET('Sanitation Data'!$D$11,0,10*ROW('Sanitation Data'!D14))),CR20="Yes"),OFFSET('Sanitation Data'!$D$11,0,10*ROW('Sanitation Data'!D14)),IF(AND(ISNUMBER(OFFSET('Sanitation Data'!$D$11,0,10*ROW('Sanitation Data'!D14))),CR20="No",ISNUMBER(OFFSET('Sanitation Data'!$D$11,0,10*ROW('Sanitation Data'!D14)))),CONCATENATE("[",ROUND(OFFSET('Sanitation Data'!$D$11,0,10*ROW('Sanitation Data'!D14)),0),"]"),IF(AND(ISNUMBER(OFFSET('Sanitation Data'!$D$11,0,10*ROW('Sanitation Data'!D14))),CR20="",ISNUMBER(OFFSET('Sanitation Data'!$D$11,0,10*ROW('Sanitation Data'!D14)))),OFFSET('Sanitation Data'!$D$11,0,10*ROW('Sanitation Data'!D14)),NA())))</f>
        <v>#N/A</v>
      </c>
      <c r="AD20" s="253" t="e">
        <f ca="true">+IF(AND(ISNUMBER(OFFSET('Sanitation Data'!$D$12,0,10*ROW('Sanitation Data'!D14))),CS20="Yes"),OFFSET('Sanitation Data'!$D$12,0,10*ROW('Sanitation Data'!D14)),IF(AND(ISNUMBER(OFFSET('Sanitation Data'!$D$12,0,10*ROW('Sanitation Data'!D14))),CS20="No",ISNUMBER(OFFSET('Sanitation Data'!$D$12,0,10*ROW('Sanitation Data'!D14)))),CONCATENATE("[",ROUND(OFFSET('Sanitation Data'!$D$12,0,10*ROW('Sanitation Data'!D14)),0),"]"),IF(AND(ISNUMBER(OFFSET('Sanitation Data'!$D$12,0,10*ROW('Sanitation Data'!D14))),CS20="",ISNUMBER(OFFSET('Sanitation Data'!$D$12,0,10*ROW('Sanitation Data'!D14)))),OFFSET('Sanitation Data'!$D$12,0,10*ROW('Sanitation Data'!D14)),NA())))</f>
        <v>#N/A</v>
      </c>
      <c r="AE20" s="253" t="e">
        <f ca="true">+IF(AND(ISNUMBER(OFFSET('Sanitation Data'!$D$13,0,10*ROW('Sanitation Data'!D14))),CT20="Yes"),OFFSET('Sanitation Data'!$D$13,0,10*ROW('Sanitation Data'!D14)),IF(AND(ISNUMBER(OFFSET('Sanitation Data'!$D$13,0,10*ROW('Sanitation Data'!D14))),CT20="No",ISNUMBER(OFFSET('Sanitation Data'!$D$13,0,10*ROW('Sanitation Data'!D14)))),CONCATENATE("[",ROUND(OFFSET('Sanitation Data'!$D$13,0,10*ROW('Sanitation Data'!D14)),0),"]"),IF(AND(ISNUMBER(OFFSET('Sanitation Data'!$D$13,0,10*ROW('Sanitation Data'!D14))),CT20="",ISNUMBER(OFFSET('Sanitation Data'!$D$13,0,10*ROW('Sanitation Data'!D14)))),OFFSET('Sanitation Data'!$D$13,0,10*ROW('Sanitation Data'!D14)),NA())))</f>
        <v>#N/A</v>
      </c>
      <c r="AF20" s="253" t="e">
        <f ca="true">+IF(AND(ISNUMBER(OFFSET('Sanitation Data'!$E$5,0,10*ROW('Sanitation Data'!E14))),CU20="Yes"),100-OFFSET('Sanitation Data'!$E$5,0,10*ROW('Sanitation Data'!E14)),IF(AND(ISNUMBER(OFFSET('Sanitation Data'!$E$5,0,10*ROW('Sanitation Data'!E14))),CU20="No",ISNUMBER(OFFSET('Sanitation Data'!$E$5,0,10*ROW('Sanitation Data'!E14)))),CONCATENATE("[",ROUND(100-OFFSET('Sanitation Data'!$E$5,0,10*ROW('Sanitation Data'!E14)),0),"]"),IF(AND(ISNUMBER(OFFSET('Sanitation Data'!$E$5,0,10*ROW('Sanitation Data'!E14))),CU20="",ISNUMBER(OFFSET('Sanitation Data'!$E$5,0,10*ROW('Sanitation Data'!E14)))),100-OFFSET('Sanitation Data'!$E$5,0,10*ROW('Sanitation Data'!E14)),NA())))</f>
        <v>#N/A</v>
      </c>
      <c r="AG20" s="253" t="e">
        <f ca="true">+IF(AND(ISNUMBER(OFFSET('Sanitation Data'!$E$7,0,10*ROW('Sanitation Data'!E14))),CV20="Yes"),OFFSET('Sanitation Data'!$E$7,0,10*ROW('Sanitation Data'!E14)),IF(AND(ISNUMBER(OFFSET('Sanitation Data'!$E$7,0,10*ROW('Sanitation Data'!E14))),CV20="No",ISNUMBER(OFFSET('Sanitation Data'!$E$7,0,10*ROW('Sanitation Data'!E14)))),CONCATENATE("[",ROUND(OFFSET('Sanitation Data'!$E$7,0,10*ROW('Sanitation Data'!E14)),0),"]"),IF(AND(ISNUMBER(OFFSET('Sanitation Data'!$E$7,0,10*ROW('Sanitation Data'!E14))),CV20="",ISNUMBER(OFFSET('Sanitation Data'!$E$7,0,10*ROW('Sanitation Data'!E14)))),OFFSET('Sanitation Data'!$E$7,0,10*ROW('Sanitation Data'!E14)),NA())))</f>
        <v>#N/A</v>
      </c>
      <c r="AH20" s="253" t="e">
        <f ca="true">+IF(AND(ISNUMBER(OFFSET('Sanitation Data'!$E$11,0,10*ROW('Sanitation Data'!E14))),CW20="Yes"),OFFSET('Sanitation Data'!$E$11,0,10*ROW('Sanitation Data'!E14)),IF(AND(ISNUMBER(OFFSET('Sanitation Data'!$E$11,0,10*ROW('Sanitation Data'!E14))),CW20="No",ISNUMBER(OFFSET('Sanitation Data'!$E$11,0,10*ROW('Sanitation Data'!E14)))),CONCATENATE("[",ROUND(OFFSET('Sanitation Data'!$E$11,0,10*ROW('Sanitation Data'!E14)),0),"]"),IF(AND(ISNUMBER(OFFSET('Sanitation Data'!$E$11,0,10*ROW('Sanitation Data'!E14))),CW20="",ISNUMBER(OFFSET('Sanitation Data'!$E$11,0,10*ROW('Sanitation Data'!E14)))),OFFSET('Sanitation Data'!$E$11,0,10*ROW('Sanitation Data'!E14)),NA())))</f>
        <v>#N/A</v>
      </c>
      <c r="AI20" s="253" t="e">
        <f ca="true">+IF(AND(ISNUMBER(OFFSET('Sanitation Data'!$E$12,0,10*ROW('Sanitation Data'!E14))),CX20="Yes"),OFFSET('Sanitation Data'!$E$12,0,10*ROW('Sanitation Data'!E14)),IF(AND(ISNUMBER(OFFSET('Sanitation Data'!$E$12,0,10*ROW('Sanitation Data'!E14))),CX20="No",ISNUMBER(OFFSET('Sanitation Data'!$E$12,0,10*ROW('Sanitation Data'!E14)))),CONCATENATE("[",ROUND(OFFSET('Sanitation Data'!$E$12,0,10*ROW('Sanitation Data'!E14)),0),"]"),IF(AND(ISNUMBER(OFFSET('Sanitation Data'!$E$12,0,10*ROW('Sanitation Data'!E14))),CX20="",ISNUMBER(OFFSET('Sanitation Data'!$E$12,0,10*ROW('Sanitation Data'!E14)))),OFFSET('Sanitation Data'!$E$12,0,10*ROW('Sanitation Data'!E14)),NA())))</f>
        <v>#N/A</v>
      </c>
      <c r="AJ20" s="253" t="e">
        <f ca="true">+IF(AND(ISNUMBER(OFFSET('Sanitation Data'!$E$13,0,10*ROW('Sanitation Data'!E14))),CY20="Yes"),OFFSET('Sanitation Data'!$E$13,0,10*ROW('Sanitation Data'!E14)),IF(AND(ISNUMBER(OFFSET('Sanitation Data'!$E$13,0,10*ROW('Sanitation Data'!E14))),CY20="No",ISNUMBER(OFFSET('Sanitation Data'!$E$13,0,10*ROW('Sanitation Data'!E14)))),CONCATENATE("[",ROUND(OFFSET('Sanitation Data'!$E$13,0,10*ROW('Sanitation Data'!E14)),0),"]"),IF(AND(ISNUMBER(OFFSET('Sanitation Data'!$E$13,0,10*ROW('Sanitation Data'!E14))),CY20="",ISNUMBER(OFFSET('Sanitation Data'!$E$13,0,10*ROW('Sanitation Data'!E14)))),OFFSET('Sanitation Data'!$E$13,0,10*ROW('Sanitation Data'!E14)),NA())))</f>
        <v>#N/A</v>
      </c>
      <c r="AK20" s="253" t="e">
        <f ca="true">+IF(AND(ISNUMBER(OFFSET('Sanitation Data'!$F$5,0,10*ROW('Sanitation Data'!F14))),CZ20="Yes"),100-OFFSET('Sanitation Data'!$F$5,0,10*ROW('Sanitation Data'!F14)),IF(AND(ISNUMBER(OFFSET('Sanitation Data'!$F$5,0,10*ROW('Sanitation Data'!F14))),CZ20="No",ISNUMBER(OFFSET('Sanitation Data'!$F$5,0,10*ROW('Sanitation Data'!F14)))),CONCATENATE("[",ROUND(100-OFFSET('Sanitation Data'!$F$5,0,10*ROW('Sanitation Data'!F14)),0),"]"),IF(AND(ISNUMBER(OFFSET('Sanitation Data'!$F$5,0,10*ROW('Sanitation Data'!F14))),CZ20="",ISNUMBER(OFFSET('Sanitation Data'!$F$5,0,10*ROW('Sanitation Data'!F14)))),100-OFFSET('Sanitation Data'!$F$5,0,10*ROW('Sanitation Data'!F14)),NA())))</f>
        <v>#N/A</v>
      </c>
      <c r="AL20" s="253" t="e">
        <f ca="true">+IF(AND(ISNUMBER(OFFSET('Sanitation Data'!$F$7,0,10*ROW('Sanitation Data'!F14))),DA20="Yes"),OFFSET('Sanitation Data'!$F$7,0,10*ROW('Sanitation Data'!F14)),IF(AND(ISNUMBER(OFFSET('Sanitation Data'!$F$7,0,10*ROW('Sanitation Data'!F14))),DA20="No",ISNUMBER(OFFSET('Sanitation Data'!$F$7,0,10*ROW('Sanitation Data'!F14)))),CONCATENATE("[",ROUND(OFFSET('Sanitation Data'!$F$7,0,10*ROW('Sanitation Data'!F14)),0),"]"),IF(AND(ISNUMBER(OFFSET('Sanitation Data'!$F$7,0,10*ROW('Sanitation Data'!F14))),DA20="",ISNUMBER(OFFSET('Sanitation Data'!$F$7,0,10*ROW('Sanitation Data'!F14)))),OFFSET('Sanitation Data'!$F$7,0,10*ROW('Sanitation Data'!F14)),NA())))</f>
        <v>#N/A</v>
      </c>
      <c r="AM20" s="253" t="e">
        <f ca="true">+IF(AND(ISNUMBER(OFFSET('Sanitation Data'!$F$11,0,10*ROW('Sanitation Data'!F14))),DB20="Yes"),OFFSET('Sanitation Data'!$F$11,0,10*ROW('Sanitation Data'!F14)),IF(AND(ISNUMBER(OFFSET('Sanitation Data'!$F$11,0,10*ROW('Sanitation Data'!F14))),DB20="No",ISNUMBER(OFFSET('Sanitation Data'!$F$11,0,10*ROW('Sanitation Data'!F14)))),CONCATENATE("[",ROUND(OFFSET('Sanitation Data'!$F$11,0,10*ROW('Sanitation Data'!F14)),0),"]"),IF(AND(ISNUMBER(OFFSET('Sanitation Data'!$F$11,0,10*ROW('Sanitation Data'!F14))),DB20="",ISNUMBER(OFFSET('Sanitation Data'!$F$11,0,10*ROW('Sanitation Data'!F14)))),OFFSET('Sanitation Data'!$F$11,0,10*ROW('Sanitation Data'!F14)),NA())))</f>
        <v>#N/A</v>
      </c>
      <c r="AN20" s="253" t="e">
        <f ca="true">+IF(AND(ISNUMBER(OFFSET('Sanitation Data'!$F$12,0,10*ROW('Sanitation Data'!F14))),DC20="Yes"),OFFSET('Sanitation Data'!$F$12,0,10*ROW('Sanitation Data'!F14)),IF(AND(ISNUMBER(OFFSET('Sanitation Data'!$F$12,0,10*ROW('Sanitation Data'!F14))),DC20="No",ISNUMBER(OFFSET('Sanitation Data'!$F$12,0,10*ROW('Sanitation Data'!F14)))),CONCATENATE("[",ROUND(OFFSET('Sanitation Data'!$F$12,0,10*ROW('Sanitation Data'!F14)),0),"]"),IF(AND(ISNUMBER(OFFSET('Sanitation Data'!$F$12,0,10*ROW('Sanitation Data'!F14))),DC20="",ISNUMBER(OFFSET('Sanitation Data'!$F$12,0,10*ROW('Sanitation Data'!F14)))),OFFSET('Sanitation Data'!$F$12,0,10*ROW('Sanitation Data'!F14)),NA())))</f>
        <v>#N/A</v>
      </c>
      <c r="AO20" s="253" t="e">
        <f ca="true">+IF(AND(ISNUMBER(OFFSET('Sanitation Data'!$F$13,0,10*ROW('Sanitation Data'!F14))),DD20="Yes"),OFFSET('Sanitation Data'!$F$13,0,10*ROW('Sanitation Data'!F14)),IF(AND(ISNUMBER(OFFSET('Sanitation Data'!$F$13,0,10*ROW('Sanitation Data'!F14))),DD20="No",ISNUMBER(OFFSET('Sanitation Data'!$F$13,0,10*ROW('Sanitation Data'!F14)))),CONCATENATE("[",ROUND(OFFSET('Sanitation Data'!$F$13,0,10*ROW('Sanitation Data'!F14)),0),"]"),IF(AND(ISNUMBER(OFFSET('Sanitation Data'!$F$13,0,10*ROW('Sanitation Data'!F14))),DD20="",ISNUMBER(OFFSET('Sanitation Data'!$F$13,0,10*ROW('Sanitation Data'!F14)))),OFFSET('Sanitation Data'!$F$13,0,10*ROW('Sanitation Data'!F14)),NA())))</f>
        <v>#N/A</v>
      </c>
      <c r="AP20" s="253" t="e">
        <f ca="true">+IF(AND(ISNUMBER(OFFSET('Sanitation Data'!$G$5,0,10*ROW('Sanitation Data'!G14))),DE20="Yes"),100-OFFSET('Sanitation Data'!$G$5,0,10*ROW('Sanitation Data'!G14)),IF(AND(ISNUMBER(OFFSET('Sanitation Data'!$G$5,0,10*ROW('Sanitation Data'!G14))),DE20="No",ISNUMBER(OFFSET('Sanitation Data'!$G$5,0,10*ROW('Sanitation Data'!G14)))),CONCATENATE("[",ROUND(100-OFFSET('Sanitation Data'!$G$5,0,10*ROW('Sanitation Data'!G14)),0),"]"),IF(AND(ISNUMBER(OFFSET('Sanitation Data'!$G$5,0,10*ROW('Sanitation Data'!G14))),DE20="",ISNUMBER(OFFSET('Sanitation Data'!$G$5,0,10*ROW('Sanitation Data'!G14)))),100-OFFSET('Sanitation Data'!$G$5,0,10*ROW('Sanitation Data'!G14)),NA())))</f>
        <v>#N/A</v>
      </c>
      <c r="AQ20" s="253" t="e">
        <f ca="true">+IF(AND(ISNUMBER(OFFSET('Sanitation Data'!$G$7,0,10*ROW('Sanitation Data'!G14))),DF20="Yes"),OFFSET('Sanitation Data'!$G$7,0,10*ROW('Sanitation Data'!G14)),IF(AND(ISNUMBER(OFFSET('Sanitation Data'!$G$7,0,10*ROW('Sanitation Data'!G14))),DF20="No",ISNUMBER(OFFSET('Sanitation Data'!$G$7,0,10*ROW('Sanitation Data'!G14)))),CONCATENATE("[",ROUND(OFFSET('Sanitation Data'!$G$7,0,10*ROW('Sanitation Data'!G14)),0),"]"),IF(AND(ISNUMBER(OFFSET('Sanitation Data'!$G$7,0,10*ROW('Sanitation Data'!G14))),DF20="",ISNUMBER(OFFSET('Sanitation Data'!$G$7,0,10*ROW('Sanitation Data'!G14)))),OFFSET('Sanitation Data'!$G$7,0,10*ROW('Sanitation Data'!G14)),NA())))</f>
        <v>#N/A</v>
      </c>
      <c r="AR20" s="253" t="e">
        <f ca="true">+IF(AND(ISNUMBER(OFFSET('Sanitation Data'!$G$11,0,10*ROW('Sanitation Data'!G14))),DG20="Yes"),OFFSET('Sanitation Data'!$G$11,0,10*ROW('Sanitation Data'!G14)),IF(AND(ISNUMBER(OFFSET('Sanitation Data'!$G$11,0,10*ROW('Sanitation Data'!G14))),DG20="No",ISNUMBER(OFFSET('Sanitation Data'!$G$11,0,10*ROW('Sanitation Data'!G14)))),CONCATENATE("[",ROUND(OFFSET('Sanitation Data'!$G$11,0,10*ROW('Sanitation Data'!G14)),0),"]"),IF(AND(ISNUMBER(OFFSET('Sanitation Data'!$G$11,0,10*ROW('Sanitation Data'!G14))),DG20="",ISNUMBER(OFFSET('Sanitation Data'!$G$11,0,10*ROW('Sanitation Data'!G14)))),OFFSET('Sanitation Data'!$G$11,0,10*ROW('Sanitation Data'!G14)),NA())))</f>
        <v>#N/A</v>
      </c>
      <c r="AS20" s="253" t="e">
        <f ca="true">+IF(AND(ISNUMBER(OFFSET('Sanitation Data'!$G$12,0,10*ROW('Sanitation Data'!G14))),DH20="Yes"),OFFSET('Sanitation Data'!$G$12,0,10*ROW('Sanitation Data'!G14)),IF(AND(ISNUMBER(OFFSET('Sanitation Data'!$G$12,0,10*ROW('Sanitation Data'!G14))),DH20="No",ISNUMBER(OFFSET('Sanitation Data'!$G$12,0,10*ROW('Sanitation Data'!G14)))),CONCATENATE("[",ROUND(OFFSET('Sanitation Data'!$G$12,0,10*ROW('Sanitation Data'!G14)),0),"]"),IF(AND(ISNUMBER(OFFSET('Sanitation Data'!$G$12,0,10*ROW('Sanitation Data'!G14))),DH20="",ISNUMBER(OFFSET('Sanitation Data'!$G$12,0,10*ROW('Sanitation Data'!G14)))),OFFSET('Sanitation Data'!$G$12,0,10*ROW('Sanitation Data'!G14)),NA())))</f>
        <v>#N/A</v>
      </c>
      <c r="AT20" s="253" t="e">
        <f ca="true">+IF(AND(ISNUMBER(OFFSET('Sanitation Data'!$G$13,0,10*ROW('Sanitation Data'!G14))),DI20="Yes"),OFFSET('Sanitation Data'!$G$13,0,10*ROW('Sanitation Data'!G14)),IF(AND(ISNUMBER(OFFSET('Sanitation Data'!$G$13,0,10*ROW('Sanitation Data'!G14))),DI20="No",ISNUMBER(OFFSET('Sanitation Data'!$G$13,0,10*ROW('Sanitation Data'!G14)))),CONCATENATE("[",ROUND(OFFSET('Sanitation Data'!$G$13,0,10*ROW('Sanitation Data'!G14)),0),"]"),IF(AND(ISNUMBER(OFFSET('Sanitation Data'!$G$13,0,10*ROW('Sanitation Data'!G14))),DI20="",ISNUMBER(OFFSET('Sanitation Data'!$G$13,0,10*ROW('Sanitation Data'!G14)))),OFFSET('Sanitation Data'!$G$13,0,10*ROW('Sanitation Data'!G14)),NA())))</f>
        <v>#N/A</v>
      </c>
      <c r="AU20" s="253" t="e">
        <f ca="true">+IF(AND(ISNUMBER(OFFSET('Sanitation Data'!$H$5,0,10*ROW('Sanitation Data'!H14))),DJ20="Yes"),100-OFFSET('Sanitation Data'!$H$5,0,10*ROW('Sanitation Data'!H14)),IF(AND(ISNUMBER(OFFSET('Sanitation Data'!$H$5,0,10*ROW('Sanitation Data'!H14))),DJ20="No",ISNUMBER(OFFSET('Sanitation Data'!$H$5,0,10*ROW('Sanitation Data'!H14)))),CONCATENATE("[",ROUND(100-OFFSET('Sanitation Data'!$H$5,0,10*ROW('Sanitation Data'!H14)),0),"]"),IF(AND(ISNUMBER(OFFSET('Sanitation Data'!$H$5,0,10*ROW('Sanitation Data'!H14))),DJ20="",ISNUMBER(OFFSET('Sanitation Data'!$H$5,0,10*ROW('Sanitation Data'!H14)))),100-OFFSET('Sanitation Data'!$H$5,0,10*ROW('Sanitation Data'!H14)),NA())))</f>
        <v>#N/A</v>
      </c>
      <c r="AV20" s="253" t="e">
        <f ca="true">+IF(AND(ISNUMBER(OFFSET('Sanitation Data'!$H$7,0,10*ROW('Sanitation Data'!H14))),DK20="Yes"),OFFSET('Sanitation Data'!$H$7,0,10*ROW('Sanitation Data'!H14)),IF(AND(ISNUMBER(OFFSET('Sanitation Data'!$H$7,0,10*ROW('Sanitation Data'!H14))),DK20="No",ISNUMBER(OFFSET('Sanitation Data'!$H$7,0,10*ROW('Sanitation Data'!H14)))),CONCATENATE("[",ROUND(OFFSET('Sanitation Data'!$H$7,0,10*ROW('Sanitation Data'!H14)),0),"]"),IF(AND(ISNUMBER(OFFSET('Sanitation Data'!$H$7,0,10*ROW('Sanitation Data'!H14))),DK20="",ISNUMBER(OFFSET('Sanitation Data'!$H$7,0,10*ROW('Sanitation Data'!H14)))),OFFSET('Sanitation Data'!$H$7,0,10*ROW('Sanitation Data'!H14)),NA())))</f>
        <v>#N/A</v>
      </c>
      <c r="AW20" s="253" t="e">
        <f ca="true">+IF(AND(ISNUMBER(OFFSET('Sanitation Data'!$H$11,0,10*ROW('Sanitation Data'!H14))),DL20="Yes"),OFFSET('Sanitation Data'!$H$11,0,10*ROW('Sanitation Data'!H14)),IF(AND(ISNUMBER(OFFSET('Sanitation Data'!$H$11,0,10*ROW('Sanitation Data'!H14))),DL20="No",ISNUMBER(OFFSET('Sanitation Data'!$H$11,0,10*ROW('Sanitation Data'!H14)))),CONCATENATE("[",ROUND(OFFSET('Sanitation Data'!$H$11,0,10*ROW('Sanitation Data'!H14)),0),"]"),IF(AND(ISNUMBER(OFFSET('Sanitation Data'!$H$11,0,10*ROW('Sanitation Data'!H14))),DL20="",ISNUMBER(OFFSET('Sanitation Data'!$H$11,0,10*ROW('Sanitation Data'!H14)))),OFFSET('Sanitation Data'!$H$11,0,10*ROW('Sanitation Data'!H14)),NA())))</f>
        <v>#N/A</v>
      </c>
      <c r="AX20" s="253" t="e">
        <f ca="true">+IF(AND(ISNUMBER(OFFSET('Sanitation Data'!$H$12,0,10*ROW('Sanitation Data'!H14))),DM20="Yes"),OFFSET('Sanitation Data'!$H$12,0,10*ROW('Sanitation Data'!H14)),IF(AND(ISNUMBER(OFFSET('Sanitation Data'!$H$12,0,10*ROW('Sanitation Data'!H14))),DM20="No",ISNUMBER(OFFSET('Sanitation Data'!$H$12,0,10*ROW('Sanitation Data'!H14)))),CONCATENATE("[",ROUND(OFFSET('Sanitation Data'!$H$12,0,10*ROW('Sanitation Data'!H14)),0),"]"),IF(AND(ISNUMBER(OFFSET('Sanitation Data'!$H$12,0,10*ROW('Sanitation Data'!H14))),DM20="",ISNUMBER(OFFSET('Sanitation Data'!$H$12,0,10*ROW('Sanitation Data'!H14)))),OFFSET('Sanitation Data'!$H$12,0,10*ROW('Sanitation Data'!H14)),NA())))</f>
        <v>#N/A</v>
      </c>
      <c r="AY20" s="253" t="e">
        <f ca="true">+IF(AND(ISNUMBER(OFFSET('Sanitation Data'!$H$13,0,10*ROW('Sanitation Data'!H14))),DN20="Yes"),OFFSET('Sanitation Data'!$H$13,0,10*ROW('Sanitation Data'!H14)),IF(AND(ISNUMBER(OFFSET('Sanitation Data'!$H$13,0,10*ROW('Sanitation Data'!H14))),DN20="No",ISNUMBER(OFFSET('Sanitation Data'!$H$13,0,10*ROW('Sanitation Data'!H14)))),CONCATENATE("[",ROUND(OFFSET('Sanitation Data'!$H$13,0,10*ROW('Sanitation Data'!H14)),0),"]"),IF(AND(ISNUMBER(OFFSET('Sanitation Data'!$H$13,0,10*ROW('Sanitation Data'!H14))),DN20="",ISNUMBER(OFFSET('Sanitation Data'!$H$13,0,10*ROW('Sanitation Data'!H14)))),OFFSET('Sanitation Data'!$H$13,0,10*ROW('Sanitation Data'!H14)),NA())))</f>
        <v>#N/A</v>
      </c>
      <c r="AZ20" s="254" t="e">
        <f ca="true">+IF(AND(ISNUMBER(OFFSET('Hygiene Data'!$C$6,0,10*ROW('Hygiene Data'!C14))),DO20="Yes"),OFFSET('Hygiene Data'!$C$6,0,10*ROW('Hygiene Data'!C14)),IF(AND(ISNUMBER(OFFSET('Hygiene Data'!$C$6,0,10*ROW('Hygiene Data'!C14))),DO20="No",ISNUMBER(OFFSET('Hygiene Data'!$C$6,0,10*ROW('Hygiene Data'!C14)))),CONCATENATE("[",ROUND(OFFSET('Hygiene Data'!$C$6,0,10*ROW('Hygiene Data'!C14)),0),"]"),IF(AND(ISNUMBER(OFFSET('Hygiene Data'!$C$6,0,10*ROW('Hygiene Data'!C14))),DO20="",ISNUMBER(OFFSET('Hygiene Data'!$C$6,0,10*ROW('Hygiene Data'!C14)))),OFFSET('Hygiene Data'!$C$6,0,10*ROW('Hygiene Data'!C14)),NA())))</f>
        <v>#N/A</v>
      </c>
      <c r="BA20" s="254" t="e">
        <f ca="true">+IF(AND(ISNUMBER(OFFSET('Hygiene Data'!$C$8,0,10*ROW('Hygiene Data'!C14))),DP20="Yes"),OFFSET('Hygiene Data'!$C$8,0,10*ROW('Hygiene Data'!C14)),IF(AND(ISNUMBER(OFFSET('Hygiene Data'!$C$8,0,10*ROW('Hygiene Data'!C14))),DP20="No",ISNUMBER(OFFSET('Hygiene Data'!$C$8,0,10*ROW('Hygiene Data'!C14)))),CONCATENATE("[",ROUND(OFFSET('Hygiene Data'!$C$8,0,10*ROW('Hygiene Data'!C14)),0),"]"),IF(AND(ISNUMBER(OFFSET('Hygiene Data'!$C$8,0,10*ROW('Hygiene Data'!C14))),DP20="",ISNUMBER(OFFSET('Hygiene Data'!$C$8,0,10*ROW('Hygiene Data'!C14)))),OFFSET('Hygiene Data'!$C$8,0,10*ROW('Hygiene Data'!C14)),NA())))</f>
        <v>#N/A</v>
      </c>
      <c r="BB20" s="254" t="e">
        <f ca="true">+IF(AND(ISNUMBER(OFFSET('Hygiene Data'!$C$10,0,10*ROW('Hygiene Data'!C14))),DQ20="Yes"),OFFSET('Hygiene Data'!$C$10,0,10*ROW('Hygiene Data'!C14)),IF(AND(ISNUMBER(OFFSET('Hygiene Data'!$C$10,0,10*ROW('Hygiene Data'!C14))),DQ20="No",ISNUMBER(OFFSET('Hygiene Data'!$C$10,0,10*ROW('Hygiene Data'!C14)))),CONCATENATE("[",ROUND(OFFSET('Hygiene Data'!$C$10,0,10*ROW('Hygiene Data'!C14)),0),"]"),IF(AND(ISNUMBER(OFFSET('Hygiene Data'!$C$10,0,10*ROW('Hygiene Data'!C14))),DQ20="",ISNUMBER(OFFSET('Hygiene Data'!$C$10,0,10*ROW('Hygiene Data'!C14)))),OFFSET('Hygiene Data'!$C$10,0,10*ROW('Hygiene Data'!C14)),NA())))</f>
        <v>#N/A</v>
      </c>
      <c r="BC20" s="254" t="e">
        <f ca="true">+IF(AND(ISNUMBER(OFFSET('Hygiene Data'!$D$6,0,10*ROW('Hygiene Data'!D14))),DR20="Yes"),OFFSET('Hygiene Data'!$D$6,0,10*ROW('Hygiene Data'!D14)),IF(AND(ISNUMBER(OFFSET('Hygiene Data'!$D$6,0,10*ROW('Hygiene Data'!D14))),DR20="No",ISNUMBER(OFFSET('Hygiene Data'!$D$6,0,10*ROW('Hygiene Data'!D14)))),CONCATENATE("[",ROUND(OFFSET('Hygiene Data'!$D$6,0,10*ROW('Hygiene Data'!D14)),0),"]"),IF(AND(ISNUMBER(OFFSET('Hygiene Data'!$D$6,0,10*ROW('Hygiene Data'!D14))),DR20="",ISNUMBER(OFFSET('Hygiene Data'!$D$6,0,10*ROW('Hygiene Data'!D14)))),OFFSET('Hygiene Data'!$D$6,0,10*ROW('Hygiene Data'!D14)),NA())))</f>
        <v>#N/A</v>
      </c>
      <c r="BD20" s="254" t="e">
        <f ca="true">+IF(AND(ISNUMBER(OFFSET('Hygiene Data'!$D$8,0,10*ROW('Hygiene Data'!D14))),DS20="Yes"),OFFSET('Hygiene Data'!$D$8,0,10*ROW('Hygiene Data'!D14)),IF(AND(ISNUMBER(OFFSET('Hygiene Data'!$D$8,0,10*ROW('Hygiene Data'!D14))),DS20="No",ISNUMBER(OFFSET('Hygiene Data'!$D$8,0,10*ROW('Hygiene Data'!D14)))),CONCATENATE("[",ROUND(OFFSET('Hygiene Data'!$D$8,0,10*ROW('Hygiene Data'!D14)),0),"]"),IF(AND(ISNUMBER(OFFSET('Hygiene Data'!$D$8,0,10*ROW('Hygiene Data'!D14))),DS20="",ISNUMBER(OFFSET('Hygiene Data'!$D$8,0,10*ROW('Hygiene Data'!D14)))),OFFSET('Hygiene Data'!$D$8,0,10*ROW('Hygiene Data'!D14)),NA())))</f>
        <v>#N/A</v>
      </c>
      <c r="BE20" s="254" t="e">
        <f ca="true">+IF(AND(ISNUMBER(OFFSET('Hygiene Data'!$D$10,0,10*ROW('Hygiene Data'!D14))),DT20="Yes"),OFFSET('Hygiene Data'!$D$10,0,10*ROW('Hygiene Data'!D14)),IF(AND(ISNUMBER(OFFSET('Hygiene Data'!$D$10,0,10*ROW('Hygiene Data'!D14))),DT20="No",ISNUMBER(OFFSET('Hygiene Data'!$D$10,0,10*ROW('Hygiene Data'!D14)))),CONCATENATE("[",ROUND(OFFSET('Hygiene Data'!$D$10,0,10*ROW('Hygiene Data'!D14)),0),"]"),IF(AND(ISNUMBER(OFFSET('Hygiene Data'!$D$10,0,10*ROW('Hygiene Data'!D14))),DT20="",ISNUMBER(OFFSET('Hygiene Data'!$D$10,0,10*ROW('Hygiene Data'!D14)))),OFFSET('Hygiene Data'!$D$10,0,10*ROW('Hygiene Data'!D14)),NA())))</f>
        <v>#N/A</v>
      </c>
      <c r="BF20" s="254" t="e">
        <f ca="true">+IF(AND(ISNUMBER(OFFSET('Hygiene Data'!$E$6,0,10*ROW('Hygiene Data'!E14))),DU20="Yes"),OFFSET('Hygiene Data'!$E$6,0,10*ROW('Hygiene Data'!E14)),IF(AND(ISNUMBER(OFFSET('Hygiene Data'!$E$6,0,10*ROW('Hygiene Data'!E14))),DU20="No",ISNUMBER(OFFSET('Hygiene Data'!$E$6,0,10*ROW('Hygiene Data'!E14)))),CONCATENATE("[",ROUND(OFFSET('Hygiene Data'!$E$6,0,10*ROW('Hygiene Data'!E14)),0),"]"),IF(AND(ISNUMBER(OFFSET('Hygiene Data'!$E$6,0,10*ROW('Hygiene Data'!E14))),DU20="",ISNUMBER(OFFSET('Hygiene Data'!$E$6,0,10*ROW('Hygiene Data'!E14)))),OFFSET('Hygiene Data'!$E$6,0,10*ROW('Hygiene Data'!E14)),NA())))</f>
        <v>#N/A</v>
      </c>
      <c r="BG20" s="254" t="e">
        <f ca="true">+IF(AND(ISNUMBER(OFFSET('Hygiene Data'!$E$8,0,10*ROW('Hygiene Data'!E14))),DV20="Yes"),OFFSET('Hygiene Data'!$E$8,0,10*ROW('Hygiene Data'!E14)),IF(AND(ISNUMBER(OFFSET('Hygiene Data'!$E$8,0,10*ROW('Hygiene Data'!E14))),DV20="No",ISNUMBER(OFFSET('Hygiene Data'!$E$8,0,10*ROW('Hygiene Data'!E14)))),CONCATENATE("[",ROUND(OFFSET('Hygiene Data'!$E$8,0,10*ROW('Hygiene Data'!E14)),0),"]"),IF(AND(ISNUMBER(OFFSET('Hygiene Data'!$E$8,0,10*ROW('Hygiene Data'!E14))),DV20="",ISNUMBER(OFFSET('Hygiene Data'!$E$8,0,10*ROW('Hygiene Data'!E14)))),OFFSET('Hygiene Data'!$E$8,0,10*ROW('Hygiene Data'!E14)),NA())))</f>
        <v>#N/A</v>
      </c>
      <c r="BH20" s="254" t="e">
        <f ca="true">+IF(AND(ISNUMBER(OFFSET('Hygiene Data'!$E$10,0,10*ROW('Hygiene Data'!E14))),DW20="Yes"),OFFSET('Hygiene Data'!$E$10,0,10*ROW('Hygiene Data'!E14)),IF(AND(ISNUMBER(OFFSET('Hygiene Data'!$E$10,0,10*ROW('Hygiene Data'!E14))),DW20="No",ISNUMBER(OFFSET('Hygiene Data'!$E$10,0,10*ROW('Hygiene Data'!E14)))),CONCATENATE("[",ROUND(OFFSET('Hygiene Data'!$E$10,0,10*ROW('Hygiene Data'!E14)),0),"]"),IF(AND(ISNUMBER(OFFSET('Hygiene Data'!$E$10,0,10*ROW('Hygiene Data'!E14))),DW20="",ISNUMBER(OFFSET('Hygiene Data'!$E$10,0,10*ROW('Hygiene Data'!E14)))),OFFSET('Hygiene Data'!$E$10,0,10*ROW('Hygiene Data'!E14)),NA())))</f>
        <v>#N/A</v>
      </c>
      <c r="BI20" s="254" t="e">
        <f ca="true">+IF(AND(ISNUMBER(OFFSET('Hygiene Data'!$F$6,0,10*ROW('Hygiene Data'!F14))),DX20="Yes"),OFFSET('Hygiene Data'!$F$6,0,10*ROW('Hygiene Data'!F14)),IF(AND(ISNUMBER(OFFSET('Hygiene Data'!$F$6,0,10*ROW('Hygiene Data'!F14))),DX20="No",ISNUMBER(OFFSET('Hygiene Data'!$F$6,0,10*ROW('Hygiene Data'!F14)))),CONCATENATE("[",ROUND(OFFSET('Hygiene Data'!$F$6,0,10*ROW('Hygiene Data'!F14)),0),"]"),IF(AND(ISNUMBER(OFFSET('Hygiene Data'!$F$6,0,10*ROW('Hygiene Data'!F14))),DX20="",ISNUMBER(OFFSET('Hygiene Data'!$F$6,0,10*ROW('Hygiene Data'!F14)))),OFFSET('Hygiene Data'!$F$6,0,10*ROW('Hygiene Data'!F14)),NA())))</f>
        <v>#N/A</v>
      </c>
      <c r="BJ20" s="254" t="e">
        <f ca="true">+IF(AND(ISNUMBER(OFFSET('Hygiene Data'!$F$8,0,10*ROW('Hygiene Data'!F14))),DY20="Yes"),OFFSET('Hygiene Data'!$F$8,0,10*ROW('Hygiene Data'!F14)),IF(AND(ISNUMBER(OFFSET('Hygiene Data'!$F$8,0,10*ROW('Hygiene Data'!F14))),DY20="No",ISNUMBER(OFFSET('Hygiene Data'!$F$8,0,10*ROW('Hygiene Data'!F14)))),CONCATENATE("[",ROUND(OFFSET('Hygiene Data'!$F$8,0,10*ROW('Hygiene Data'!F14)),0),"]"),IF(AND(ISNUMBER(OFFSET('Hygiene Data'!$F$8,0,10*ROW('Hygiene Data'!F14))),DY20="",ISNUMBER(OFFSET('Hygiene Data'!$F$8,0,10*ROW('Hygiene Data'!F14)))),OFFSET('Hygiene Data'!$F$8,0,10*ROW('Hygiene Data'!F14)),NA())))</f>
        <v>#N/A</v>
      </c>
      <c r="BK20" s="254" t="e">
        <f ca="true">+IF(AND(ISNUMBER(OFFSET('Hygiene Data'!$F$10,0,10*ROW('Hygiene Data'!F14))),DZ20="Yes"),OFFSET('Hygiene Data'!$F$10,0,10*ROW('Hygiene Data'!F14)),IF(AND(ISNUMBER(OFFSET('Hygiene Data'!$F$10,0,10*ROW('Hygiene Data'!F14))),DZ20="No",ISNUMBER(OFFSET('Hygiene Data'!$F$10,0,10*ROW('Hygiene Data'!F14)))),CONCATENATE("[",ROUND(OFFSET('Hygiene Data'!$F$10,0,10*ROW('Hygiene Data'!F14)),0),"]"),IF(AND(ISNUMBER(OFFSET('Hygiene Data'!$F$10,0,10*ROW('Hygiene Data'!F14))),DZ20="",ISNUMBER(OFFSET('Hygiene Data'!$F$10,0,10*ROW('Hygiene Data'!F14)))),OFFSET('Hygiene Data'!$F$10,0,10*ROW('Hygiene Data'!F14)),NA())))</f>
        <v>#N/A</v>
      </c>
      <c r="BL20" s="254" t="e">
        <f ca="true">+IF(AND(ISNUMBER(OFFSET('Hygiene Data'!$G$6,0,10*ROW('Hygiene Data'!G14))),EA20="Yes"),OFFSET('Hygiene Data'!$G$6,0,10*ROW('Hygiene Data'!G14)),IF(AND(ISNUMBER(OFFSET('Hygiene Data'!$G$6,0,10*ROW('Hygiene Data'!G14))),EA20="No",ISNUMBER(OFFSET('Hygiene Data'!$G$6,0,10*ROW('Hygiene Data'!G14)))),CONCATENATE("[",ROUND(OFFSET('Hygiene Data'!$G$6,0,10*ROW('Hygiene Data'!G14)),0),"]"),IF(AND(ISNUMBER(OFFSET('Hygiene Data'!$G$6,0,10*ROW('Hygiene Data'!G14))),EA20="",ISNUMBER(OFFSET('Hygiene Data'!$G$6,0,10*ROW('Hygiene Data'!G14)))),OFFSET('Hygiene Data'!$G$6,0,10*ROW('Hygiene Data'!G14)),NA())))</f>
        <v>#N/A</v>
      </c>
      <c r="BM20" s="254" t="e">
        <f ca="true">+IF(AND(ISNUMBER(OFFSET('Hygiene Data'!$G$8,0,10*ROW('Hygiene Data'!G14))),EB20="Yes"),OFFSET('Hygiene Data'!$G$8,0,10*ROW('Hygiene Data'!G14)),IF(AND(ISNUMBER(OFFSET('Hygiene Data'!$G$8,0,10*ROW('Hygiene Data'!G14))),EB20="No",ISNUMBER(OFFSET('Hygiene Data'!$G$8,0,10*ROW('Hygiene Data'!G14)))),CONCATENATE("[",ROUND(OFFSET('Hygiene Data'!$G$8,0,10*ROW('Hygiene Data'!G14)),0),"]"),IF(AND(ISNUMBER(OFFSET('Hygiene Data'!$G$8,0,10*ROW('Hygiene Data'!G14))),EB20="",ISNUMBER(OFFSET('Hygiene Data'!$G$8,0,10*ROW('Hygiene Data'!G14)))),OFFSET('Hygiene Data'!$G$8,0,10*ROW('Hygiene Data'!G14)),NA())))</f>
        <v>#N/A</v>
      </c>
      <c r="BN20" s="254" t="e">
        <f ca="true">+IF(AND(ISNUMBER(OFFSET('Hygiene Data'!$G$10,0,10*ROW('Hygiene Data'!G14))),EC20="Yes"),OFFSET('Hygiene Data'!$G$10,0,10*ROW('Hygiene Data'!G14)),IF(AND(ISNUMBER(OFFSET('Hygiene Data'!$G$10,0,10*ROW('Hygiene Data'!G14))),EC20="No",ISNUMBER(OFFSET('Hygiene Data'!$G$10,0,10*ROW('Hygiene Data'!G14)))),CONCATENATE("[",ROUND(OFFSET('Hygiene Data'!$G$10,0,10*ROW('Hygiene Data'!G14)),0),"]"),IF(AND(ISNUMBER(OFFSET('Hygiene Data'!$G$10,0,10*ROW('Hygiene Data'!G14))),EC20="",ISNUMBER(OFFSET('Hygiene Data'!$G$10,0,10*ROW('Hygiene Data'!G14)))),OFFSET('Hygiene Data'!$G$10,0,10*ROW('Hygiene Data'!G14)),NA())))</f>
        <v>#N/A</v>
      </c>
      <c r="BO20" s="254" t="e">
        <f ca="true">+IF(AND(ISNUMBER(OFFSET('Hygiene Data'!$H$6,0,10*ROW('Hygiene Data'!H14))),ED20="Yes"),OFFSET('Hygiene Data'!$H$6,0,10*ROW('Hygiene Data'!H14)),IF(AND(ISNUMBER(OFFSET('Hygiene Data'!$H$6,0,10*ROW('Hygiene Data'!H14))),ED20="No",ISNUMBER(OFFSET('Hygiene Data'!$H$6,0,10*ROW('Hygiene Data'!H14)))),CONCATENATE("[",ROUND(OFFSET('Hygiene Data'!$H$6,0,10*ROW('Hygiene Data'!H14)),0),"]"),IF(AND(ISNUMBER(OFFSET('Hygiene Data'!$H$6,0,10*ROW('Hygiene Data'!H14))),ED20="",ISNUMBER(OFFSET('Hygiene Data'!$H$6,0,10*ROW('Hygiene Data'!H14)))),OFFSET('Hygiene Data'!$H$6,0,10*ROW('Hygiene Data'!H14)),NA())))</f>
        <v>#N/A</v>
      </c>
      <c r="BP20" s="254" t="e">
        <f ca="true">+IF(AND(ISNUMBER(OFFSET('Hygiene Data'!$H$8,0,10*ROW('Hygiene Data'!H14))),EE20="Yes"),OFFSET('Hygiene Data'!$H$8,0,10*ROW('Hygiene Data'!H14)),IF(AND(ISNUMBER(OFFSET('Hygiene Data'!$H$8,0,10*ROW('Hygiene Data'!H14))),EE20="No",ISNUMBER(OFFSET('Hygiene Data'!$H$8,0,10*ROW('Hygiene Data'!H14)))),CONCATENATE("[",ROUND(OFFSET('Hygiene Data'!$H$8,0,10*ROW('Hygiene Data'!H14)),0),"]"),IF(AND(ISNUMBER(OFFSET('Hygiene Data'!$H$8,0,10*ROW('Hygiene Data'!H14))),EE20="",ISNUMBER(OFFSET('Hygiene Data'!$H$8,0,10*ROW('Hygiene Data'!H14)))),OFFSET('Hygiene Data'!$H$8,0,10*ROW('Hygiene Data'!H14)),NA())))</f>
        <v>#N/A</v>
      </c>
      <c r="BQ20" s="254" t="e">
        <f ca="true">+IF(AND(ISNUMBER(OFFSET('Hygiene Data'!$H$10,0,10*ROW('Hygiene Data'!H14))),EF20="Yes"),OFFSET('Hygiene Data'!$H$10,0,10*ROW('Hygiene Data'!H14)),IF(AND(ISNUMBER(OFFSET('Hygiene Data'!$H$10,0,10*ROW('Hygiene Data'!H14))),EF20="No",ISNUMBER(OFFSET('Hygiene Data'!$H$10,0,10*ROW('Hygiene Data'!H14)))),CONCATENATE("[",ROUND(OFFSET('Hygiene Data'!$H$10,0,10*ROW('Hygiene Data'!H14)),0),"]"),IF(AND(ISNUMBER(OFFSET('Hygiene Data'!$H$10,0,10*ROW('Hygiene Data'!H14))),EF20="",ISNUMBER(OFFSET('Hygiene Data'!$H$10,0,10*ROW('Hygiene Data'!H14)))),OFFSET('Hygiene Data'!$H$10,0,10*ROW('Hygiene Data'!H14)),NA())))</f>
        <v>#N/A</v>
      </c>
      <c r="BS20" s="36" t="str">
        <f ca="true">+IF(OFFSET('Water Data'!$C$28,0,10*ROW('Water Data'!C14))="","",OFFSET('Water Data'!$C$28,0,10*ROW('Water Data'!C14)))</f>
        <v/>
      </c>
      <c r="BT20" s="36" t="str">
        <f ca="true">+IF(OFFSET('Water Data'!$C$29,0,10*ROW('Water Data'!C14))="","",OFFSET('Water Data'!$C$29,0,10*ROW('Water Data'!C14)))</f>
        <v/>
      </c>
      <c r="BU20" s="36" t="str">
        <f ca="true">+IF(OFFSET('Water Data'!$C$30,0,10*ROW('Water Data'!C14))="","",OFFSET('Water Data'!$C$30,0,10*ROW('Water Data'!C14)))</f>
        <v/>
      </c>
      <c r="BV20" s="36" t="str">
        <f ca="true">+IF(OFFSET('Water Data'!$D$28,0,10*ROW('Water Data'!D14))="","",OFFSET('Water Data'!$D$28,0,10*ROW('Water Data'!D14)))</f>
        <v/>
      </c>
      <c r="BW20" s="36" t="str">
        <f ca="true">+IF(OFFSET('Water Data'!$D$29,0,10*ROW('Water Data'!D14))="","",OFFSET('Water Data'!$D$29,0,10*ROW('Water Data'!D14)))</f>
        <v/>
      </c>
      <c r="BX20" s="36" t="str">
        <f ca="true">+IF(OFFSET('Water Data'!$D$30,0,10*ROW('Water Data'!D14))="","",OFFSET('Water Data'!$D$30,0,10*ROW('Water Data'!D14)))</f>
        <v/>
      </c>
      <c r="BY20" s="36" t="str">
        <f ca="true">+IF(OFFSET('Water Data'!$E$28,0,10*ROW('Water Data'!E14))="","",OFFSET('Water Data'!$E$28,0,10*ROW('Water Data'!E14)))</f>
        <v/>
      </c>
      <c r="BZ20" s="36" t="str">
        <f ca="true">+IF(OFFSET('Water Data'!$E$29,0,10*ROW('Water Data'!E14))="","",OFFSET('Water Data'!$E$29,0,10*ROW('Water Data'!E14)))</f>
        <v/>
      </c>
      <c r="CA20" s="36" t="str">
        <f ca="true">+IF(OFFSET('Water Data'!$E$30,0,10*ROW('Water Data'!E14))="","",OFFSET('Water Data'!$E$30,0,10*ROW('Water Data'!E14)))</f>
        <v/>
      </c>
      <c r="CB20" s="36" t="str">
        <f ca="true">+IF(OFFSET('Water Data'!$F$28,0,10*ROW('Water Data'!F14))="","",OFFSET('Water Data'!$F$28,0,10*ROW('Water Data'!F14)))</f>
        <v/>
      </c>
      <c r="CC20" s="36" t="str">
        <f ca="true">+IF(OFFSET('Water Data'!$F$29,0,10*ROW('Water Data'!F14))="","",OFFSET('Water Data'!$F$29,0,10*ROW('Water Data'!F14)))</f>
        <v/>
      </c>
      <c r="CD20" s="36" t="str">
        <f ca="true">+IF(OFFSET('Water Data'!$F$30,0,10*ROW('Water Data'!F14))="","",OFFSET('Water Data'!$F$30,0,10*ROW('Water Data'!F14)))</f>
        <v/>
      </c>
      <c r="CE20" s="36" t="str">
        <f ca="true">+IF(OFFSET('Water Data'!$G$28,0,10*ROW('Water Data'!G14))="","",OFFSET('Water Data'!$G$28,0,10*ROW('Water Data'!G14)))</f>
        <v/>
      </c>
      <c r="CF20" s="36" t="str">
        <f ca="true">+IF(OFFSET('Water Data'!$G$29,0,10*ROW('Water Data'!G14))="","",OFFSET('Water Data'!$G$29,0,10*ROW('Water Data'!G14)))</f>
        <v/>
      </c>
      <c r="CG20" s="36" t="str">
        <f ca="true">+IF(OFFSET('Water Data'!$G$30,0,10*ROW('Water Data'!G14))="","",OFFSET('Water Data'!$G$30,0,10*ROW('Water Data'!G14)))</f>
        <v/>
      </c>
      <c r="CH20" s="36" t="str">
        <f ca="true">+IF(OFFSET('Water Data'!$H$28,0,10*ROW('Water Data'!H14))="","",OFFSET('Water Data'!$H$28,0,10*ROW('Water Data'!H14)))</f>
        <v/>
      </c>
      <c r="CI20" s="36" t="str">
        <f ca="true">+IF(OFFSET('Water Data'!$H$29,0,10*ROW('Water Data'!H14))="","",OFFSET('Water Data'!$H$29,0,10*ROW('Water Data'!H14)))</f>
        <v/>
      </c>
      <c r="CJ20" s="36" t="str">
        <f ca="true">+IF(OFFSET('Water Data'!$H$30,0,10*ROW('Water Data'!H14))="","",OFFSET('Water Data'!$H$30,0,10*ROW('Water Data'!H14)))</f>
        <v/>
      </c>
      <c r="CK20" s="36" t="str">
        <f ca="true">+IF(OFFSET('Sanitation Data'!$C$29,0,10*ROW('Sanitation Data'!C14))="","",OFFSET('Sanitation Data'!$C$29,0,10*ROW('Sanitation Data'!C14)))</f>
        <v/>
      </c>
      <c r="CL20" s="36" t="str">
        <f ca="true">+IF(OFFSET('Sanitation Data'!$C$30,0,10*ROW('Sanitation Data'!C14))="","",OFFSET('Sanitation Data'!$C$30,0,10*ROW('Sanitation Data'!C14)))</f>
        <v/>
      </c>
      <c r="CM20" s="36" t="str">
        <f ca="true">+IF(OFFSET('Sanitation Data'!$C$31,0,10*ROW('Sanitation Data'!C14))="","",OFFSET('Sanitation Data'!$C$31,0,10*ROW('Sanitation Data'!C14)))</f>
        <v/>
      </c>
      <c r="CN20" s="36" t="str">
        <f ca="true">+IF(OFFSET('Sanitation Data'!$C$32,0,10*ROW('Sanitation Data'!C14))="","",OFFSET('Sanitation Data'!$C$32,0,10*ROW('Sanitation Data'!C14)))</f>
        <v/>
      </c>
      <c r="CO20" s="36" t="str">
        <f ca="true">+IF(OFFSET('Sanitation Data'!$C$33,0,10*ROW('Sanitation Data'!C14))="","",OFFSET('Sanitation Data'!$C$33,0,10*ROW('Sanitation Data'!C14)))</f>
        <v/>
      </c>
      <c r="CP20" s="36" t="str">
        <f ca="true">+IF(OFFSET('Sanitation Data'!$D$29,0,10*ROW('Sanitation Data'!D14))="","",OFFSET('Sanitation Data'!$D$29,0,10*ROW('Sanitation Data'!D14)))</f>
        <v/>
      </c>
      <c r="CQ20" s="36" t="str">
        <f ca="true">+IF(OFFSET('Sanitation Data'!$D$30,0,10*ROW('Sanitation Data'!D14))="","",OFFSET('Sanitation Data'!$D$30,0,10*ROW('Sanitation Data'!D14)))</f>
        <v/>
      </c>
      <c r="CR20" s="36" t="str">
        <f ca="true">+IF(OFFSET('Sanitation Data'!$D$31,0,10*ROW('Sanitation Data'!D14))="","",OFFSET('Sanitation Data'!$D$31,0,10*ROW('Sanitation Data'!D14)))</f>
        <v/>
      </c>
      <c r="CS20" s="36" t="str">
        <f ca="true">+IF(OFFSET('Sanitation Data'!$D$32,0,10*ROW('Sanitation Data'!D14))="","",OFFSET('Sanitation Data'!$D$32,0,10*ROW('Sanitation Data'!D14)))</f>
        <v/>
      </c>
      <c r="CT20" s="36" t="str">
        <f ca="true">+IF(OFFSET('Sanitation Data'!$D$33,0,10*ROW('Sanitation Data'!D14))="","",OFFSET('Sanitation Data'!$D$33,0,10*ROW('Sanitation Data'!D14)))</f>
        <v/>
      </c>
      <c r="CU20" s="36" t="str">
        <f ca="true">+IF(OFFSET('Sanitation Data'!$E$29,0,10*ROW('Sanitation Data'!E14))="","",OFFSET('Sanitation Data'!$E$29,0,10*ROW('Sanitation Data'!E14)))</f>
        <v/>
      </c>
      <c r="CV20" s="36" t="str">
        <f ca="true">+IF(OFFSET('Sanitation Data'!$E$30,0,10*ROW('Sanitation Data'!E14))="","",OFFSET('Sanitation Data'!$E$30,0,10*ROW('Sanitation Data'!E14)))</f>
        <v/>
      </c>
      <c r="CW20" s="36" t="str">
        <f ca="true">+IF(OFFSET('Sanitation Data'!$E$31,0,10*ROW('Sanitation Data'!E14))="","",OFFSET('Sanitation Data'!$E$31,0,10*ROW('Sanitation Data'!E14)))</f>
        <v/>
      </c>
      <c r="CX20" s="36" t="str">
        <f ca="true">+IF(OFFSET('Sanitation Data'!$E$32,0,10*ROW('Sanitation Data'!E14))="","",OFFSET('Sanitation Data'!$E$32,0,10*ROW('Sanitation Data'!E14)))</f>
        <v/>
      </c>
      <c r="CY20" s="36" t="str">
        <f ca="true">+IF(OFFSET('Sanitation Data'!$E$33,0,10*ROW('Sanitation Data'!E14))="","",OFFSET('Sanitation Data'!$E$33,0,10*ROW('Sanitation Data'!E14)))</f>
        <v/>
      </c>
      <c r="CZ20" s="36" t="str">
        <f ca="true">+IF(OFFSET('Sanitation Data'!$F$29,0,10*ROW('Sanitation Data'!F14))="","",OFFSET('Sanitation Data'!$F$29,0,10*ROW('Sanitation Data'!F14)))</f>
        <v/>
      </c>
      <c r="DA20" s="36" t="str">
        <f ca="true">+IF(OFFSET('Sanitation Data'!$F$30,0,10*ROW('Sanitation Data'!F14))="","",OFFSET('Sanitation Data'!$F$30,0,10*ROW('Sanitation Data'!F14)))</f>
        <v/>
      </c>
      <c r="DB20" s="36" t="str">
        <f ca="true">+IF(OFFSET('Sanitation Data'!$F$31,0,10*ROW('Sanitation Data'!F14))="","",OFFSET('Sanitation Data'!$F$31,0,10*ROW('Sanitation Data'!F14)))</f>
        <v/>
      </c>
      <c r="DC20" s="36" t="str">
        <f ca="true">+IF(OFFSET('Sanitation Data'!$F$32,0,10*ROW('Sanitation Data'!F14))="","",OFFSET('Sanitation Data'!$F$32,0,10*ROW('Sanitation Data'!F14)))</f>
        <v/>
      </c>
      <c r="DD20" s="36" t="str">
        <f ca="true">+IF(OFFSET('Sanitation Data'!$F$33,0,10*ROW('Sanitation Data'!F14))="","",OFFSET('Sanitation Data'!$F$33,0,10*ROW('Sanitation Data'!F14)))</f>
        <v/>
      </c>
      <c r="DE20" s="36" t="str">
        <f ca="true">+IF(OFFSET('Sanitation Data'!$G$29,0,10*ROW('Sanitation Data'!G14))="","",OFFSET('Sanitation Data'!$G$29,0,10*ROW('Sanitation Data'!G14)))</f>
        <v/>
      </c>
      <c r="DF20" s="36" t="str">
        <f ca="true">+IF(OFFSET('Sanitation Data'!$G$30,0,10*ROW('Sanitation Data'!G14))="","",OFFSET('Sanitation Data'!$G$30,0,10*ROW('Sanitation Data'!G14)))</f>
        <v/>
      </c>
      <c r="DG20" s="36" t="str">
        <f ca="true">+IF(OFFSET('Sanitation Data'!$G$31,0,10*ROW('Sanitation Data'!G14))="","",OFFSET('Sanitation Data'!$G$31,0,10*ROW('Sanitation Data'!G14)))</f>
        <v/>
      </c>
      <c r="DH20" s="36" t="str">
        <f ca="true">+IF(OFFSET('Sanitation Data'!$G$32,0,10*ROW('Sanitation Data'!G14))="","",OFFSET('Sanitation Data'!$G$32,0,10*ROW('Sanitation Data'!G14)))</f>
        <v/>
      </c>
      <c r="DI20" s="36" t="str">
        <f ca="true">+IF(OFFSET('Sanitation Data'!$G$33,0,10*ROW('Sanitation Data'!G14))="","",OFFSET('Sanitation Data'!$G$33,0,10*ROW('Sanitation Data'!G14)))</f>
        <v/>
      </c>
      <c r="DJ20" s="36" t="str">
        <f ca="true">+IF(OFFSET('Sanitation Data'!$H$29,0,10*ROW('Sanitation Data'!H14))="","",OFFSET('Sanitation Data'!$H$29,0,10*ROW('Sanitation Data'!H14)))</f>
        <v/>
      </c>
      <c r="DK20" s="36" t="str">
        <f ca="true">+IF(OFFSET('Sanitation Data'!$H$30,0,10*ROW('Sanitation Data'!H14))="","",OFFSET('Sanitation Data'!$H$30,0,10*ROW('Sanitation Data'!H14)))</f>
        <v/>
      </c>
      <c r="DL20" s="36" t="str">
        <f ca="true">+IF(OFFSET('Sanitation Data'!$H$31,0,10*ROW('Sanitation Data'!H14))="","",OFFSET('Sanitation Data'!$H$31,0,10*ROW('Sanitation Data'!H14)))</f>
        <v/>
      </c>
      <c r="DM20" s="36" t="str">
        <f ca="true">+IF(OFFSET('Sanitation Data'!$H$32,0,10*ROW('Sanitation Data'!H14))="","",OFFSET('Sanitation Data'!$H$32,0,10*ROW('Sanitation Data'!H14)))</f>
        <v/>
      </c>
      <c r="DN20" s="36" t="str">
        <f ca="true">+IF(OFFSET('Sanitation Data'!$H$33,0,10*ROW('Sanitation Data'!H14))="","",OFFSET('Sanitation Data'!$H$33,0,10*ROW('Sanitation Data'!H14)))</f>
        <v/>
      </c>
      <c r="DO20" s="36" t="str">
        <f ca="true">+IF(OFFSET('Hygiene Data'!$C$12,0,10*ROW('Hygiene Data'!C14))="","",OFFSET('Hygiene Data'!$C$12,0,10*ROW('Hygiene Data'!C14)))</f>
        <v/>
      </c>
      <c r="DP20" s="36" t="str">
        <f ca="true">+IF(OFFSET('Hygiene Data'!$C$13,0,10*ROW('Hygiene Data'!C14))="","",OFFSET('Hygiene Data'!$C$13,0,10*ROW('Hygiene Data'!C14)))</f>
        <v/>
      </c>
      <c r="DQ20" s="36" t="str">
        <f ca="true">+IF(OFFSET('Hygiene Data'!$C$14,0,10*ROW('Hygiene Data'!C14))="","",OFFSET('Hygiene Data'!$C$14,0,10*ROW('Hygiene Data'!C14)))</f>
        <v/>
      </c>
      <c r="DR20" s="36" t="str">
        <f ca="true">+IF(OFFSET('Hygiene Data'!$D$12,0,10*ROW('Hygiene Data'!D14))="","",OFFSET('Hygiene Data'!$D$12,0,10*ROW('Hygiene Data'!D14)))</f>
        <v/>
      </c>
      <c r="DS20" s="36" t="str">
        <f ca="true">+IF(OFFSET('Hygiene Data'!$D$13,0,10*ROW('Hygiene Data'!D14))="","",OFFSET('Hygiene Data'!$D$13,0,10*ROW('Hygiene Data'!D14)))</f>
        <v/>
      </c>
      <c r="DT20" s="36" t="str">
        <f ca="true">+IF(OFFSET('Hygiene Data'!$D$14,0,10*ROW('Hygiene Data'!D14))="","",OFFSET('Hygiene Data'!$D$14,0,10*ROW('Hygiene Data'!D14)))</f>
        <v/>
      </c>
      <c r="DU20" s="36" t="str">
        <f ca="true">+IF(OFFSET('Hygiene Data'!$E$12,0,10*ROW('Hygiene Data'!E14))="","",OFFSET('Hygiene Data'!$E$12,0,10*ROW('Hygiene Data'!E14)))</f>
        <v/>
      </c>
      <c r="DV20" s="36" t="str">
        <f ca="true">+IF(OFFSET('Hygiene Data'!$E$13,0,10*ROW('Hygiene Data'!E14))="","",OFFSET('Hygiene Data'!$E$13,0,10*ROW('Hygiene Data'!E14)))</f>
        <v/>
      </c>
      <c r="DW20" s="36" t="str">
        <f ca="true">+IF(OFFSET('Hygiene Data'!$E$14,0,10*ROW('Hygiene Data'!E14))="","",OFFSET('Hygiene Data'!$E$14,0,10*ROW('Hygiene Data'!E14)))</f>
        <v/>
      </c>
      <c r="DX20" s="36" t="str">
        <f ca="true">+IF(OFFSET('Hygiene Data'!$F$12,0,10*ROW('Hygiene Data'!F14))="","",OFFSET('Hygiene Data'!$F$12,0,10*ROW('Hygiene Data'!F14)))</f>
        <v/>
      </c>
      <c r="DY20" s="36" t="str">
        <f ca="true">+IF(OFFSET('Hygiene Data'!$F$13,0,10*ROW('Hygiene Data'!F14))="","",OFFSET('Hygiene Data'!$F$13,0,10*ROW('Hygiene Data'!F14)))</f>
        <v/>
      </c>
      <c r="DZ20" s="36" t="str">
        <f ca="true">+IF(OFFSET('Hygiene Data'!$F$14,0,10*ROW('Hygiene Data'!F14))="","",OFFSET('Hygiene Data'!$F$14,0,10*ROW('Hygiene Data'!F14)))</f>
        <v/>
      </c>
      <c r="EA20" s="36" t="str">
        <f ca="true">+IF(OFFSET('Hygiene Data'!$G$12,0,10*ROW('Hygiene Data'!G14))="","",OFFSET('Hygiene Data'!$G$12,0,10*ROW('Hygiene Data'!G14)))</f>
        <v/>
      </c>
      <c r="EB20" s="36" t="str">
        <f ca="true">+IF(OFFSET('Hygiene Data'!$G$13,0,10*ROW('Hygiene Data'!G14))="","",OFFSET('Hygiene Data'!$G$13,0,10*ROW('Hygiene Data'!G14)))</f>
        <v/>
      </c>
      <c r="EC20" s="36" t="str">
        <f ca="true">+IF(OFFSET('Hygiene Data'!$G$14,0,10*ROW('Hygiene Data'!G14))="","",OFFSET('Hygiene Data'!$G$14,0,10*ROW('Hygiene Data'!G14)))</f>
        <v/>
      </c>
      <c r="ED20" s="36" t="str">
        <f ca="true">+IF(OFFSET('Hygiene Data'!$H$12,0,10*ROW('Hygiene Data'!H14))="","",OFFSET('Hygiene Data'!$H$12,0,10*ROW('Hygiene Data'!H14)))</f>
        <v/>
      </c>
      <c r="EE20" s="36" t="str">
        <f ca="true">+IF(OFFSET('Hygiene Data'!$H$13,0,10*ROW('Hygiene Data'!H14))="","",OFFSET('Hygiene Data'!$H$13,0,10*ROW('Hygiene Data'!H14)))</f>
        <v/>
      </c>
      <c r="EF20" s="36" t="str">
        <f ca="true">+IF(OFFSET('Hygiene Data'!$H$14,0,10*ROW('Hygiene Data'!H14))="","",OFFSET('Hygiene Data'!$H$14,0,10*ROW('Hygiene Data'!H14)))</f>
        <v/>
      </c>
    </row>
    <row r="21" x14ac:dyDescent="0.2">
      <c r="A21" s="59" t="str">
        <f ca="true">+IF(OFFSET('Water Data'!$B$1,0,10*ROW('Water Data'!B15))="","",OFFSET('Water Data'!$B$1,0,10*ROW('Water Data'!B15)))</f>
        <v/>
      </c>
      <c r="B21" s="59" t="str">
        <f ca="true">+IF(OFFSET('Water Data'!$A$3,0,10*ROW('Water Data'!A15))="","",OFFSET('Water Data'!$A$3,0,10*ROW('Water Data'!A15)))</f>
        <v/>
      </c>
      <c r="C21" s="59" t="str">
        <f ca="true">+IF(OFFSET('Water Data'!$C$3,0,10*ROW('Water Data'!C15))="","",OFFSET('Water Data'!$C$3,0,10*ROW('Water Data'!C15)))</f>
        <v/>
      </c>
      <c r="D21" s="252" t="e">
        <f ca="true">+IF(AND(ISNUMBER(OFFSET('Water Data'!$C$5,0,10*ROW('Water Data'!C15))),BS21="Yes"),100-OFFSET('Water Data'!$C$5,0,10*ROW('Water Data'!C15)),IF(AND(ISNUMBER(OFFSET('Water Data'!$C$5,0,10*ROW('Water Data'!C15))),BS21="No",ISNUMBER(OFFSET('Water Data'!$C$5,0,10*ROW('Water Data'!C15)))),CONCATENATE("[",ROUND(100-OFFSET('Water Data'!$C$5,0,10*ROW('Water Data'!C15)),0),"]"),IF(AND(ISNUMBER(OFFSET('Water Data'!$C$5,0,10*ROW('Water Data'!C15))),BS21="",ISNUMBER(OFFSET('Water Data'!$C$5,0,10*ROW('Water Data'!C15)))),100-OFFSET('Water Data'!$C$5,0,10*ROW('Water Data'!C15)),NA())))</f>
        <v>#N/A</v>
      </c>
      <c r="E21" s="252" t="e">
        <f ca="true">+IF(AND(ISNUMBER(OFFSET('Water Data'!$C$7,0,10*ROW('Water Data'!D15))),BT21="Yes"),OFFSET('Water Data'!$C$7,0,10*ROW('Water Data'!C15)),IF(AND(ISNUMBER(OFFSET('Water Data'!$C$7,0,10*ROW('Water Data'!C15))),BT21="No",ISNUMBER(OFFSET('Water Data'!$C$7,0,10*ROW('Water Data'!C15)))),CONCATENATE("[",ROUND(OFFSET('Water Data'!$C$7,0,10*ROW('Water Data'!C15)),0),"]"),IF(AND(ISNUMBER(OFFSET('Water Data'!$C$7,0,10*ROW('Water Data'!C15))),BT21="",ISNUMBER(OFFSET('Water Data'!$C$7,0,10*ROW('Water Data'!C15)))),OFFSET('Water Data'!$C$7,0,10*ROW('Water Data'!C15)),NA())))</f>
        <v>#N/A</v>
      </c>
      <c r="F21" s="252" t="e">
        <f ca="true">+IF(AND(ISNUMBER(OFFSET('Water Data'!$C$10,0,10*ROW('Water Data'!C15))),BU21="Yes"),OFFSET('Water Data'!$C$10,0,10*ROW('Water Data'!C15)),IF(AND(ISNUMBER(OFFSET('Water Data'!$C$10,0,10*ROW('Water Data'!C15))),BU21="No",ISNUMBER(OFFSET('Water Data'!$C$10,0,10*ROW('Water Data'!C15)))),CONCATENATE("[",ROUND(OFFSET('Water Data'!$C$10,0,10*ROW('Water Data'!C15)),0),"]"),IF(AND(ISNUMBER(OFFSET('Water Data'!$C$10,0,10*ROW('Water Data'!C15))),BU21="",ISNUMBER(OFFSET('Water Data'!$C$10,0,10*ROW('Water Data'!C15)))),OFFSET('Water Data'!$C$10,0,10*ROW('Water Data'!C15)),NA())))</f>
        <v>#N/A</v>
      </c>
      <c r="G21" s="252" t="e">
        <f ca="true">+IF(AND(ISNUMBER(OFFSET('Water Data'!$D$5,0,10*ROW('Water Data'!D15))),BV21="Yes"),100-OFFSET('Water Data'!$D$5,0,10*ROW('Water Data'!D15)),IF(AND(ISNUMBER(OFFSET('Water Data'!$D$5,0,10*ROW('Water Data'!D15))),BV21="No",ISNUMBER(OFFSET('Water Data'!$D$5,0,10*ROW('Water Data'!D15)))),CONCATENATE("[",ROUND(100-OFFSET('Water Data'!$D$5,0,10*ROW('Water Data'!D15)),0),"]"),IF(AND(ISNUMBER(OFFSET('Water Data'!$D$5,0,10*ROW('Water Data'!D15))),BV21="",ISNUMBER(OFFSET('Water Data'!$D$5,0,10*ROW('Water Data'!D15)))),100-OFFSET('Water Data'!$D$5,0,10*ROW('Water Data'!D15)),NA())))</f>
        <v>#N/A</v>
      </c>
      <c r="H21" s="252" t="e">
        <f ca="true">+IF(AND(ISNUMBER(OFFSET('Water Data'!$D$7,0,10*ROW('Water Data'!D15))),BW21="Yes"),OFFSET('Water Data'!$D$7,0,10*ROW('Water Data'!D15)),IF(AND(ISNUMBER(OFFSET('Water Data'!$D$7,0,10*ROW('Water Data'!D15))),BW21="No",ISNUMBER(OFFSET('Water Data'!$D$7,0,10*ROW('Water Data'!D15)))),CONCATENATE("[",ROUND(OFFSET('Water Data'!$C$7,0,10*ROW('Water Data'!D15)),0),"]"),IF(AND(ISNUMBER(OFFSET('Water Data'!$D$7,0,10*ROW('Water Data'!D15))),BW21="",ISNUMBER(OFFSET('Water Data'!$D$7,0,10*ROW('Water Data'!D15)))),OFFSET('Water Data'!$D$7,0,10*ROW('Water Data'!D15)),NA())))</f>
        <v>#N/A</v>
      </c>
      <c r="I21" s="252" t="e">
        <f ca="true">+IF(AND(ISNUMBER(OFFSET('Water Data'!$D$10,0,10*ROW('Water Data'!D15))),BX21="Yes"),OFFSET('Water Data'!$D$10,0,10*ROW('Water Data'!D15)),IF(AND(ISNUMBER(OFFSET('Water Data'!$D$10,0,10*ROW('Water Data'!D15))),BX21="No",ISNUMBER(OFFSET('Water Data'!$D$10,0,10*ROW('Water Data'!D15)))),CONCATENATE("[",ROUND(OFFSET('Water Data'!$D$10,0,10*ROW('Water Data'!D15)),0),"]"),IF(AND(ISNUMBER(OFFSET('Water Data'!$D$10,0,10*ROW('Water Data'!D15))),BX21="",ISNUMBER(OFFSET('Water Data'!$D$10,0,10*ROW('Water Data'!D15)))),OFFSET('Water Data'!$D$10,0,10*ROW('Water Data'!D15)),NA())))</f>
        <v>#N/A</v>
      </c>
      <c r="J21" s="252" t="e">
        <f ca="true">+IF(AND(ISNUMBER(OFFSET('Water Data'!$E$5,0,10*ROW('Water Data'!E15))),BY21="Yes"),100-OFFSET('Water Data'!$E$5,0,10*ROW('Water Data'!E15)),IF(AND(ISNUMBER(OFFSET('Water Data'!$E$5,0,10*ROW('Water Data'!E15))),BY21="No",ISNUMBER(OFFSET('Water Data'!$E$5,0,10*ROW('Water Data'!E15)))),CONCATENATE("[",ROUND(100-OFFSET('Water Data'!$E$5,0,10*ROW('Water Data'!E15)),0),"]"),IF(AND(ISNUMBER(OFFSET('Water Data'!$E$5,0,10*ROW('Water Data'!E15))),BY21="",ISNUMBER(OFFSET('Water Data'!$E$5,0,10*ROW('Water Data'!E15)))),100-OFFSET('Water Data'!$E$5,0,10*ROW('Water Data'!E15)),NA())))</f>
        <v>#N/A</v>
      </c>
      <c r="K21" s="252" t="e">
        <f ca="true">+IF(AND(ISNUMBER(OFFSET('Water Data'!$E$7,0,10*ROW('Water Data'!E15))),BZ21="Yes"),OFFSET('Water Data'!$E$7,0,10*ROW('Water Data'!E15)),IF(AND(ISNUMBER(OFFSET('Water Data'!$E$7,0,10*ROW('Water Data'!E15))),BZ21="No",ISNUMBER(OFFSET('Water Data'!$E$7,0,10*ROW('Water Data'!E15)))),CONCATENATE("[",ROUND(OFFSET('Water Data'!$E$7,0,10*ROW('Water Data'!E15)),0),"]"),IF(AND(ISNUMBER(OFFSET('Water Data'!$E$7,0,10*ROW('Water Data'!E15))),BZ21="",ISNUMBER(OFFSET('Water Data'!$E$7,0,10*ROW('Water Data'!E15)))),OFFSET('Water Data'!$E$7,0,10*ROW('Water Data'!E15)),NA())))</f>
        <v>#N/A</v>
      </c>
      <c r="L21" s="252" t="e">
        <f ca="true">+IF(AND(ISNUMBER(OFFSET('Water Data'!$E$10,0,10*ROW('Water Data'!E15))),CA21="Yes"),OFFSET('Water Data'!$E$10,0,10*ROW('Water Data'!E15)),IF(AND(ISNUMBER(OFFSET('Water Data'!$E$10,0,10*ROW('Water Data'!E15))),CA21="No",ISNUMBER(OFFSET('Water Data'!$E$10,0,10*ROW('Water Data'!E15)))),CONCATENATE("[",ROUND(OFFSET('Water Data'!$E$10,0,10*ROW('Water Data'!E15)),0),"]"),IF(AND(ISNUMBER(OFFSET('Water Data'!$E$10,0,10*ROW('Water Data'!E15))),CA21="",ISNUMBER(OFFSET('Water Data'!$E$10,0,10*ROW('Water Data'!E15)))),OFFSET('Water Data'!$E$10,0,10*ROW('Water Data'!E15)),NA())))</f>
        <v>#N/A</v>
      </c>
      <c r="M21" s="252" t="e">
        <f ca="true">+IF(AND(ISNUMBER(OFFSET('Water Data'!$F$5,0,10*ROW('Water Data'!F15))),CB21="Yes"),100-OFFSET('Water Data'!$F$5,0,10*ROW('Water Data'!F15)),IF(AND(ISNUMBER(OFFSET('Water Data'!$F$5,0,10*ROW('Water Data'!F15))),CB21="No",ISNUMBER(OFFSET('Water Data'!$F$5,0,10*ROW('Water Data'!F15)))),CONCATENATE("[",ROUND(100-OFFSET('Water Data'!$F$5,0,10*ROW('Water Data'!F15)),0),"]"),IF(AND(ISNUMBER(OFFSET('Water Data'!$F$5,0,10*ROW('Water Data'!F15))),CB21="",ISNUMBER(OFFSET('Water Data'!$F$5,0,10*ROW('Water Data'!F15)))),100-OFFSET('Water Data'!$F$5,0,10*ROW('Water Data'!F15)),NA())))</f>
        <v>#N/A</v>
      </c>
      <c r="N21" s="252" t="e">
        <f ca="true">+IF(AND(ISNUMBER(OFFSET('Water Data'!$F$7,0,10*ROW('Water Data'!F15))),CC21="Yes"),OFFSET('Water Data'!$F$7,0,10*ROW('Water Data'!F15)),IF(AND(ISNUMBER(OFFSET('Water Data'!$F$7,0,10*ROW('Water Data'!F15))),CC21="No",ISNUMBER(OFFSET('Water Data'!$F$7,0,10*ROW('Water Data'!F15)))),CONCATENATE("[",ROUND(OFFSET('Water Data'!$F$7,0,10*ROW('Water Data'!F15)),0),"]"),IF(AND(ISNUMBER(OFFSET('Water Data'!$F$7,0,10*ROW('Water Data'!F15))),CC21="",ISNUMBER(OFFSET('Water Data'!$F$7,0,10*ROW('Water Data'!F15)))),OFFSET('Water Data'!$F$7,0,10*ROW('Water Data'!F15)),NA())))</f>
        <v>#N/A</v>
      </c>
      <c r="O21" s="252" t="e">
        <f ca="true">+IF(AND(ISNUMBER(OFFSET('Water Data'!$F$10,0,10*ROW('Water Data'!F15))),CD21="Yes"),OFFSET('Water Data'!$F$10,0,10*ROW('Water Data'!F15)),IF(AND(ISNUMBER(OFFSET('Water Data'!$F$10,0,10*ROW('Water Data'!F15))),CD21="No",ISNUMBER(OFFSET('Water Data'!$F$10,0,10*ROW('Water Data'!F15)))),CONCATENATE("[",ROUND(OFFSET('Water Data'!$F$10,0,10*ROW('Water Data'!F15)),0),"]"),IF(AND(ISNUMBER(OFFSET('Water Data'!$F$10,0,10*ROW('Water Data'!F15))),CD21="",ISNUMBER(OFFSET('Water Data'!$F$10,0,10*ROW('Water Data'!F15)))),OFFSET('Water Data'!$F$10,0,10*ROW('Water Data'!F15)),NA())))</f>
        <v>#N/A</v>
      </c>
      <c r="P21" s="252" t="e">
        <f ca="true">+IF(AND(ISNUMBER(OFFSET('Water Data'!$G$5,0,10*ROW('Water Data'!G15))),CE21="Yes"),100-OFFSET('Water Data'!$G$5,0,10*ROW('Water Data'!G15)),IF(AND(ISNUMBER(OFFSET('Water Data'!$G$5,0,10*ROW('Water Data'!G15))),CE21="No",ISNUMBER(OFFSET('Water Data'!$G$5,0,10*ROW('Water Data'!G15)))),CONCATENATE("[",ROUND(100-OFFSET('Water Data'!$G$5,0,10*ROW('Water Data'!G15)),0),"]"),IF(AND(ISNUMBER(OFFSET('Water Data'!$G$5,0,10*ROW('Water Data'!G15))),CE21="",ISNUMBER(OFFSET('Water Data'!$G$5,0,10*ROW('Water Data'!G15)))),100-OFFSET('Water Data'!$G$5,0,10*ROW('Water Data'!G15)),NA())))</f>
        <v>#N/A</v>
      </c>
      <c r="Q21" s="252" t="e">
        <f ca="true">+IF(AND(ISNUMBER(OFFSET('Water Data'!$G$7,0,10*ROW('Water Data'!G15))),CF21="Yes"),OFFSET('Water Data'!$G$7,0,10*ROW('Water Data'!G15)),IF(AND(ISNUMBER(OFFSET('Water Data'!$G$7,0,10*ROW('Water Data'!G15))),CF21="No",ISNUMBER(OFFSET('Water Data'!$G$7,0,10*ROW('Water Data'!G15)))),CONCATENATE("[",ROUND(OFFSET('Water Data'!$G$7,0,10*ROW('Water Data'!G15)),0),"]"),IF(AND(ISNUMBER(OFFSET('Water Data'!$G$7,0,10*ROW('Water Data'!G15))),CF21="",ISNUMBER(OFFSET('Water Data'!$G$7,0,10*ROW('Water Data'!G15)))),OFFSET('Water Data'!$G$7,0,10*ROW('Water Data'!G15)),NA())))</f>
        <v>#N/A</v>
      </c>
      <c r="R21" s="252" t="e">
        <f ca="true">+IF(AND(ISNUMBER(OFFSET('Water Data'!$G$10,0,10*ROW('Water Data'!G15))),CG21="Yes"),OFFSET('Water Data'!$G$10,0,10*ROW('Water Data'!G15)),IF(AND(ISNUMBER(OFFSET('Water Data'!$G$10,0,10*ROW('Water Data'!G15))),CG21="No",ISNUMBER(OFFSET('Water Data'!$G$10,0,10*ROW('Water Data'!G15)))),CONCATENATE("[",ROUND(OFFSET('Water Data'!$G$10,0,10*ROW('Water Data'!G15)),0),"]"),IF(AND(ISNUMBER(OFFSET('Water Data'!$G$10,0,10*ROW('Water Data'!G15))),CG21="",ISNUMBER(OFFSET('Water Data'!$G$10,0,10*ROW('Water Data'!G15)))),OFFSET('Water Data'!$G$10,0,10*ROW('Water Data'!G15)),NA())))</f>
        <v>#N/A</v>
      </c>
      <c r="S21" s="252" t="e">
        <f ca="true">+IF(AND(ISNUMBER(OFFSET('Water Data'!$H$5,0,10*ROW('Water Data'!H15))),CH21="Yes"),100-OFFSET('Water Data'!$H$5,0,10*ROW('Water Data'!H15)),IF(AND(ISNUMBER(OFFSET('Water Data'!$H$5,0,10*ROW('Water Data'!H15))),CH21="No",ISNUMBER(OFFSET('Water Data'!$H$5,0,10*ROW('Water Data'!H15)))),CONCATENATE("[",ROUND(100-OFFSET('Water Data'!$H$5,0,10*ROW('Water Data'!H15)),0),"]"),IF(AND(ISNUMBER(OFFSET('Water Data'!$H$5,0,10*ROW('Water Data'!H15))),CH21="",ISNUMBER(OFFSET('Water Data'!$H$5,0,10*ROW('Water Data'!H15)))),100-OFFSET('Water Data'!$H$5,0,10*ROW('Water Data'!H15)),NA())))</f>
        <v>#N/A</v>
      </c>
      <c r="T21" s="252" t="e">
        <f ca="true">+IF(AND(ISNUMBER(OFFSET('Water Data'!$H$7,0,10*ROW('Water Data'!H15))),CI21="Yes"),OFFSET('Water Data'!$H$7,0,10*ROW('Water Data'!H15)),IF(AND(ISNUMBER(OFFSET('Water Data'!$H$7,0,10*ROW('Water Data'!H15))),CI21="No",ISNUMBER(OFFSET('Water Data'!$H$7,0,10*ROW('Water Data'!H15)))),CONCATENATE("[",ROUND(OFFSET('Water Data'!$H$7,0,10*ROW('Water Data'!H15)),0),"]"),IF(AND(ISNUMBER(OFFSET('Water Data'!$H$7,0,10*ROW('Water Data'!H15))),CI21="",ISNUMBER(OFFSET('Water Data'!$H$7,0,10*ROW('Water Data'!H15)))),OFFSET('Water Data'!$H$7,0,10*ROW('Water Data'!H15)),NA())))</f>
        <v>#N/A</v>
      </c>
      <c r="U21" s="252" t="e">
        <f ca="true">+IF(AND(ISNUMBER(OFFSET('Water Data'!$H$10,0,10*ROW('Water Data'!H15))),CJ21="Yes"),OFFSET('Water Data'!$H$10,0,10*ROW('Water Data'!H15)),IF(AND(ISNUMBER(OFFSET('Water Data'!$H$10,0,10*ROW('Water Data'!H15))),CJ21="No",ISNUMBER(OFFSET('Water Data'!$H$10,0,10*ROW('Water Data'!H15)))),CONCATENATE("[",ROUND(OFFSET('Water Data'!$H$10,0,10*ROW('Water Data'!H15)),0),"]"),IF(AND(ISNUMBER(OFFSET('Water Data'!$H$10,0,10*ROW('Water Data'!H15))),CJ21="",ISNUMBER(OFFSET('Water Data'!$H$10,0,10*ROW('Water Data'!H15)))),OFFSET('Water Data'!$H$10,0,10*ROW('Water Data'!H15)),NA())))</f>
        <v>#N/A</v>
      </c>
      <c r="V21" s="253" t="e">
        <f ca="true">+IF(AND(ISNUMBER(OFFSET('Sanitation Data'!$C$5,0,10*ROW('Sanitation Data'!C15))),CK21="Yes"),100-OFFSET('Sanitation Data'!$C$5,0,10*ROW('Sanitation Data'!C15)),IF(AND(ISNUMBER(OFFSET('Sanitation Data'!$C$5,0,10*ROW('Sanitation Data'!C15))),CK21="No",ISNUMBER(OFFSET('Sanitation Data'!$C$5,0,10*ROW('Sanitation Data'!C15)))),CONCATENATE("[",ROUND(100-OFFSET('Sanitation Data'!$C$5,0,10*ROW('Sanitation Data'!C15)),0),"]"),IF(AND(ISNUMBER(OFFSET('Sanitation Data'!$C$5,0,10*ROW('Sanitation Data'!C15))),CK21="",ISNUMBER(OFFSET('Sanitation Data'!$C$5,0,10*ROW('Sanitation Data'!C15)))),100-OFFSET('Sanitation Data'!$C$5,0,10*ROW('Sanitation Data'!C15)),NA())))</f>
        <v>#N/A</v>
      </c>
      <c r="W21" s="253" t="e">
        <f ca="true">+IF(AND(ISNUMBER(OFFSET('Sanitation Data'!$C$7,0,10*ROW('Sanitation Data'!C15))),CL21="Yes"),OFFSET('Sanitation Data'!$C$7,0,10*ROW('Sanitation Data'!C15)),IF(AND(ISNUMBER(OFFSET('Sanitation Data'!$C$7,0,10*ROW('Sanitation Data'!C15))),CL21="No",ISNUMBER(OFFSET('Sanitation Data'!$C$7,0,10*ROW('Sanitation Data'!C15)))),CONCATENATE("[",ROUND(OFFSET('Sanitation Data'!$C$7,0,10*ROW('Sanitation Data'!C15)),0),"]"),IF(AND(ISNUMBER(OFFSET('Sanitation Data'!$C$7,0,10*ROW('Sanitation Data'!C15))),CL21="",ISNUMBER(OFFSET('Sanitation Data'!$C$7,0,10*ROW('Sanitation Data'!C15)))),OFFSET('Sanitation Data'!$C$7,0,10*ROW('Sanitation Data'!C15)),NA())))</f>
        <v>#N/A</v>
      </c>
      <c r="X21" s="253" t="e">
        <f ca="true">+IF(AND(ISNUMBER(OFFSET('Sanitation Data'!$C$11,0,10*ROW('Sanitation Data'!C15))),CM21="Yes"),OFFSET('Sanitation Data'!$C$11,0,10*ROW('Sanitation Data'!C15)),IF(AND(ISNUMBER(OFFSET('Sanitation Data'!$C$11,0,10*ROW('Sanitation Data'!C15))),CM21="No",ISNUMBER(OFFSET('Sanitation Data'!$C$11,0,10*ROW('Sanitation Data'!C15)))),CONCATENATE("[",ROUND(OFFSET('Sanitation Data'!$C$11,0,10*ROW('Sanitation Data'!C15)),0),"]"),IF(AND(ISNUMBER(OFFSET('Sanitation Data'!$C$11,0,10*ROW('Sanitation Data'!C15))),CM21="",ISNUMBER(OFFSET('Sanitation Data'!$C$11,0,10*ROW('Sanitation Data'!C15)))),OFFSET('Sanitation Data'!$C$11,0,10*ROW('Sanitation Data'!C15)),NA())))</f>
        <v>#N/A</v>
      </c>
      <c r="Y21" s="253" t="e">
        <f ca="true">+IF(AND(ISNUMBER(OFFSET('Sanitation Data'!$C$12,0,10*ROW('Sanitation Data'!C15))),CN21="Yes"),OFFSET('Sanitation Data'!$C$12,0,10*ROW('Sanitation Data'!C15)),IF(AND(ISNUMBER(OFFSET('Sanitation Data'!$C$12,0,10*ROW('Sanitation Data'!C15))),CN21="No",ISNUMBER(OFFSET('Sanitation Data'!$C$12,0,10*ROW('Sanitation Data'!C15)))),CONCATENATE("[",ROUND(OFFSET('Sanitation Data'!$C$12,0,10*ROW('Sanitation Data'!C15)),0),"]"),IF(AND(ISNUMBER(OFFSET('Sanitation Data'!$C$12,0,10*ROW('Sanitation Data'!C15))),CN21="",ISNUMBER(OFFSET('Sanitation Data'!$C$12,0,10*ROW('Sanitation Data'!C15)))),OFFSET('Sanitation Data'!$C$12,0,10*ROW('Sanitation Data'!C15)),NA())))</f>
        <v>#N/A</v>
      </c>
      <c r="Z21" s="253" t="e">
        <f ca="true">+IF(AND(ISNUMBER(OFFSET('Sanitation Data'!$C$13,0,10*ROW('Sanitation Data'!C15))),CO21="Yes"),OFFSET('Sanitation Data'!$C$13,0,10*ROW('Sanitation Data'!C15)),IF(AND(ISNUMBER(OFFSET('Sanitation Data'!$C$13,0,10*ROW('Sanitation Data'!C15))),CO21="No",ISNUMBER(OFFSET('Sanitation Data'!$C$13,0,10*ROW('Sanitation Data'!C15)))),CONCATENATE("[",ROUND(OFFSET('Sanitation Data'!$C$13,0,10*ROW('Sanitation Data'!C15)),0),"]"),IF(AND(ISNUMBER(OFFSET('Sanitation Data'!$C$13,0,10*ROW('Sanitation Data'!C15))),CO21="",ISNUMBER(OFFSET('Sanitation Data'!$C$13,0,10*ROW('Sanitation Data'!C15)))),OFFSET('Sanitation Data'!$C$13,0,10*ROW('Sanitation Data'!C15)),NA())))</f>
        <v>#N/A</v>
      </c>
      <c r="AA21" s="253" t="e">
        <f ca="true">+IF(AND(ISNUMBER(OFFSET('Sanitation Data'!$D$5,0,10*ROW('Sanitation Data'!D15))),CP21="Yes"),100-OFFSET('Sanitation Data'!$D$5,0,10*ROW('Sanitation Data'!D15)),IF(AND(ISNUMBER(OFFSET('Sanitation Data'!$D$5,0,10*ROW('Sanitation Data'!D15))),CP21="No",ISNUMBER(OFFSET('Sanitation Data'!$D$5,0,10*ROW('Sanitation Data'!D15)))),CONCATENATE("[",ROUND(100-OFFSET('Sanitation Data'!$D$5,0,10*ROW('Sanitation Data'!D15)),0),"]"),IF(AND(ISNUMBER(OFFSET('Sanitation Data'!$D$5,0,10*ROW('Sanitation Data'!D15))),CP21="",ISNUMBER(OFFSET('Sanitation Data'!$D$5,0,10*ROW('Sanitation Data'!D15)))),100-OFFSET('Sanitation Data'!$D$5,0,10*ROW('Sanitation Data'!D15)),NA())))</f>
        <v>#N/A</v>
      </c>
      <c r="AB21" s="253" t="e">
        <f ca="true">+IF(AND(ISNUMBER(OFFSET('Sanitation Data'!$D$7,0,10*ROW('Sanitation Data'!D15))),CQ21="Yes"),OFFSET('Sanitation Data'!$D$7,0,10*ROW('Sanitation Data'!G15)),IF(AND(ISNUMBER(OFFSET('Sanitation Data'!$D$7,0,10*ROW('Sanitation Data'!D15))),CQ21="No",ISNUMBER(OFFSET('Sanitation Data'!$D$7,0,10*ROW('Sanitation Data'!D15)))),CONCATENATE("[",ROUND(OFFSET('Sanitation Data'!$D$7,0,10*ROW('Sanitation Data'!D15)),0),"]"),IF(AND(ISNUMBER(OFFSET('Sanitation Data'!$D$7,0,10*ROW('Sanitation Data'!D15))),CQ21="",ISNUMBER(OFFSET('Sanitation Data'!$D$7,0,10*ROW('Sanitation Data'!D15)))),OFFSET('Sanitation Data'!$D$7,0,10*ROW('Sanitation Data'!D15)),NA())))</f>
        <v>#N/A</v>
      </c>
      <c r="AC21" s="253" t="e">
        <f ca="true">+IF(AND(ISNUMBER(OFFSET('Sanitation Data'!$D$11,0,10*ROW('Sanitation Data'!D15))),CR21="Yes"),OFFSET('Sanitation Data'!$D$11,0,10*ROW('Sanitation Data'!D15)),IF(AND(ISNUMBER(OFFSET('Sanitation Data'!$D$11,0,10*ROW('Sanitation Data'!D15))),CR21="No",ISNUMBER(OFFSET('Sanitation Data'!$D$11,0,10*ROW('Sanitation Data'!D15)))),CONCATENATE("[",ROUND(OFFSET('Sanitation Data'!$D$11,0,10*ROW('Sanitation Data'!D15)),0),"]"),IF(AND(ISNUMBER(OFFSET('Sanitation Data'!$D$11,0,10*ROW('Sanitation Data'!D15))),CR21="",ISNUMBER(OFFSET('Sanitation Data'!$D$11,0,10*ROW('Sanitation Data'!D15)))),OFFSET('Sanitation Data'!$D$11,0,10*ROW('Sanitation Data'!D15)),NA())))</f>
        <v>#N/A</v>
      </c>
      <c r="AD21" s="253" t="e">
        <f ca="true">+IF(AND(ISNUMBER(OFFSET('Sanitation Data'!$D$12,0,10*ROW('Sanitation Data'!D15))),CS21="Yes"),OFFSET('Sanitation Data'!$D$12,0,10*ROW('Sanitation Data'!D15)),IF(AND(ISNUMBER(OFFSET('Sanitation Data'!$D$12,0,10*ROW('Sanitation Data'!D15))),CS21="No",ISNUMBER(OFFSET('Sanitation Data'!$D$12,0,10*ROW('Sanitation Data'!D15)))),CONCATENATE("[",ROUND(OFFSET('Sanitation Data'!$D$12,0,10*ROW('Sanitation Data'!D15)),0),"]"),IF(AND(ISNUMBER(OFFSET('Sanitation Data'!$D$12,0,10*ROW('Sanitation Data'!D15))),CS21="",ISNUMBER(OFFSET('Sanitation Data'!$D$12,0,10*ROW('Sanitation Data'!D15)))),OFFSET('Sanitation Data'!$D$12,0,10*ROW('Sanitation Data'!D15)),NA())))</f>
        <v>#N/A</v>
      </c>
      <c r="AE21" s="253" t="e">
        <f ca="true">+IF(AND(ISNUMBER(OFFSET('Sanitation Data'!$D$13,0,10*ROW('Sanitation Data'!D15))),CT21="Yes"),OFFSET('Sanitation Data'!$D$13,0,10*ROW('Sanitation Data'!D15)),IF(AND(ISNUMBER(OFFSET('Sanitation Data'!$D$13,0,10*ROW('Sanitation Data'!D15))),CT21="No",ISNUMBER(OFFSET('Sanitation Data'!$D$13,0,10*ROW('Sanitation Data'!D15)))),CONCATENATE("[",ROUND(OFFSET('Sanitation Data'!$D$13,0,10*ROW('Sanitation Data'!D15)),0),"]"),IF(AND(ISNUMBER(OFFSET('Sanitation Data'!$D$13,0,10*ROW('Sanitation Data'!D15))),CT21="",ISNUMBER(OFFSET('Sanitation Data'!$D$13,0,10*ROW('Sanitation Data'!D15)))),OFFSET('Sanitation Data'!$D$13,0,10*ROW('Sanitation Data'!D15)),NA())))</f>
        <v>#N/A</v>
      </c>
      <c r="AF21" s="253" t="e">
        <f ca="true">+IF(AND(ISNUMBER(OFFSET('Sanitation Data'!$E$5,0,10*ROW('Sanitation Data'!E15))),CU21="Yes"),100-OFFSET('Sanitation Data'!$E$5,0,10*ROW('Sanitation Data'!E15)),IF(AND(ISNUMBER(OFFSET('Sanitation Data'!$E$5,0,10*ROW('Sanitation Data'!E15))),CU21="No",ISNUMBER(OFFSET('Sanitation Data'!$E$5,0,10*ROW('Sanitation Data'!E15)))),CONCATENATE("[",ROUND(100-OFFSET('Sanitation Data'!$E$5,0,10*ROW('Sanitation Data'!E15)),0),"]"),IF(AND(ISNUMBER(OFFSET('Sanitation Data'!$E$5,0,10*ROW('Sanitation Data'!E15))),CU21="",ISNUMBER(OFFSET('Sanitation Data'!$E$5,0,10*ROW('Sanitation Data'!E15)))),100-OFFSET('Sanitation Data'!$E$5,0,10*ROW('Sanitation Data'!E15)),NA())))</f>
        <v>#N/A</v>
      </c>
      <c r="AG21" s="253" t="e">
        <f ca="true">+IF(AND(ISNUMBER(OFFSET('Sanitation Data'!$E$7,0,10*ROW('Sanitation Data'!E15))),CV21="Yes"),OFFSET('Sanitation Data'!$E$7,0,10*ROW('Sanitation Data'!E15)),IF(AND(ISNUMBER(OFFSET('Sanitation Data'!$E$7,0,10*ROW('Sanitation Data'!E15))),CV21="No",ISNUMBER(OFFSET('Sanitation Data'!$E$7,0,10*ROW('Sanitation Data'!E15)))),CONCATENATE("[",ROUND(OFFSET('Sanitation Data'!$E$7,0,10*ROW('Sanitation Data'!E15)),0),"]"),IF(AND(ISNUMBER(OFFSET('Sanitation Data'!$E$7,0,10*ROW('Sanitation Data'!E15))),CV21="",ISNUMBER(OFFSET('Sanitation Data'!$E$7,0,10*ROW('Sanitation Data'!E15)))),OFFSET('Sanitation Data'!$E$7,0,10*ROW('Sanitation Data'!E15)),NA())))</f>
        <v>#N/A</v>
      </c>
      <c r="AH21" s="253" t="e">
        <f ca="true">+IF(AND(ISNUMBER(OFFSET('Sanitation Data'!$E$11,0,10*ROW('Sanitation Data'!E15))),CW21="Yes"),OFFSET('Sanitation Data'!$E$11,0,10*ROW('Sanitation Data'!E15)),IF(AND(ISNUMBER(OFFSET('Sanitation Data'!$E$11,0,10*ROW('Sanitation Data'!E15))),CW21="No",ISNUMBER(OFFSET('Sanitation Data'!$E$11,0,10*ROW('Sanitation Data'!E15)))),CONCATENATE("[",ROUND(OFFSET('Sanitation Data'!$E$11,0,10*ROW('Sanitation Data'!E15)),0),"]"),IF(AND(ISNUMBER(OFFSET('Sanitation Data'!$E$11,0,10*ROW('Sanitation Data'!E15))),CW21="",ISNUMBER(OFFSET('Sanitation Data'!$E$11,0,10*ROW('Sanitation Data'!E15)))),OFFSET('Sanitation Data'!$E$11,0,10*ROW('Sanitation Data'!E15)),NA())))</f>
        <v>#N/A</v>
      </c>
      <c r="AI21" s="253" t="e">
        <f ca="true">+IF(AND(ISNUMBER(OFFSET('Sanitation Data'!$E$12,0,10*ROW('Sanitation Data'!E15))),CX21="Yes"),OFFSET('Sanitation Data'!$E$12,0,10*ROW('Sanitation Data'!E15)),IF(AND(ISNUMBER(OFFSET('Sanitation Data'!$E$12,0,10*ROW('Sanitation Data'!E15))),CX21="No",ISNUMBER(OFFSET('Sanitation Data'!$E$12,0,10*ROW('Sanitation Data'!E15)))),CONCATENATE("[",ROUND(OFFSET('Sanitation Data'!$E$12,0,10*ROW('Sanitation Data'!E15)),0),"]"),IF(AND(ISNUMBER(OFFSET('Sanitation Data'!$E$12,0,10*ROW('Sanitation Data'!E15))),CX21="",ISNUMBER(OFFSET('Sanitation Data'!$E$12,0,10*ROW('Sanitation Data'!E15)))),OFFSET('Sanitation Data'!$E$12,0,10*ROW('Sanitation Data'!E15)),NA())))</f>
        <v>#N/A</v>
      </c>
      <c r="AJ21" s="253" t="e">
        <f ca="true">+IF(AND(ISNUMBER(OFFSET('Sanitation Data'!$E$13,0,10*ROW('Sanitation Data'!E15))),CY21="Yes"),OFFSET('Sanitation Data'!$E$13,0,10*ROW('Sanitation Data'!E15)),IF(AND(ISNUMBER(OFFSET('Sanitation Data'!$E$13,0,10*ROW('Sanitation Data'!E15))),CY21="No",ISNUMBER(OFFSET('Sanitation Data'!$E$13,0,10*ROW('Sanitation Data'!E15)))),CONCATENATE("[",ROUND(OFFSET('Sanitation Data'!$E$13,0,10*ROW('Sanitation Data'!E15)),0),"]"),IF(AND(ISNUMBER(OFFSET('Sanitation Data'!$E$13,0,10*ROW('Sanitation Data'!E15))),CY21="",ISNUMBER(OFFSET('Sanitation Data'!$E$13,0,10*ROW('Sanitation Data'!E15)))),OFFSET('Sanitation Data'!$E$13,0,10*ROW('Sanitation Data'!E15)),NA())))</f>
        <v>#N/A</v>
      </c>
      <c r="AK21" s="253" t="e">
        <f ca="true">+IF(AND(ISNUMBER(OFFSET('Sanitation Data'!$F$5,0,10*ROW('Sanitation Data'!F15))),CZ21="Yes"),100-OFFSET('Sanitation Data'!$F$5,0,10*ROW('Sanitation Data'!F15)),IF(AND(ISNUMBER(OFFSET('Sanitation Data'!$F$5,0,10*ROW('Sanitation Data'!F15))),CZ21="No",ISNUMBER(OFFSET('Sanitation Data'!$F$5,0,10*ROW('Sanitation Data'!F15)))),CONCATENATE("[",ROUND(100-OFFSET('Sanitation Data'!$F$5,0,10*ROW('Sanitation Data'!F15)),0),"]"),IF(AND(ISNUMBER(OFFSET('Sanitation Data'!$F$5,0,10*ROW('Sanitation Data'!F15))),CZ21="",ISNUMBER(OFFSET('Sanitation Data'!$F$5,0,10*ROW('Sanitation Data'!F15)))),100-OFFSET('Sanitation Data'!$F$5,0,10*ROW('Sanitation Data'!F15)),NA())))</f>
        <v>#N/A</v>
      </c>
      <c r="AL21" s="253" t="e">
        <f ca="true">+IF(AND(ISNUMBER(OFFSET('Sanitation Data'!$F$7,0,10*ROW('Sanitation Data'!F15))),DA21="Yes"),OFFSET('Sanitation Data'!$F$7,0,10*ROW('Sanitation Data'!F15)),IF(AND(ISNUMBER(OFFSET('Sanitation Data'!$F$7,0,10*ROW('Sanitation Data'!F15))),DA21="No",ISNUMBER(OFFSET('Sanitation Data'!$F$7,0,10*ROW('Sanitation Data'!F15)))),CONCATENATE("[",ROUND(OFFSET('Sanitation Data'!$F$7,0,10*ROW('Sanitation Data'!F15)),0),"]"),IF(AND(ISNUMBER(OFFSET('Sanitation Data'!$F$7,0,10*ROW('Sanitation Data'!F15))),DA21="",ISNUMBER(OFFSET('Sanitation Data'!$F$7,0,10*ROW('Sanitation Data'!F15)))),OFFSET('Sanitation Data'!$F$7,0,10*ROW('Sanitation Data'!F15)),NA())))</f>
        <v>#N/A</v>
      </c>
      <c r="AM21" s="253" t="e">
        <f ca="true">+IF(AND(ISNUMBER(OFFSET('Sanitation Data'!$F$11,0,10*ROW('Sanitation Data'!F15))),DB21="Yes"),OFFSET('Sanitation Data'!$F$11,0,10*ROW('Sanitation Data'!F15)),IF(AND(ISNUMBER(OFFSET('Sanitation Data'!$F$11,0,10*ROW('Sanitation Data'!F15))),DB21="No",ISNUMBER(OFFSET('Sanitation Data'!$F$11,0,10*ROW('Sanitation Data'!F15)))),CONCATENATE("[",ROUND(OFFSET('Sanitation Data'!$F$11,0,10*ROW('Sanitation Data'!F15)),0),"]"),IF(AND(ISNUMBER(OFFSET('Sanitation Data'!$F$11,0,10*ROW('Sanitation Data'!F15))),DB21="",ISNUMBER(OFFSET('Sanitation Data'!$F$11,0,10*ROW('Sanitation Data'!F15)))),OFFSET('Sanitation Data'!$F$11,0,10*ROW('Sanitation Data'!F15)),NA())))</f>
        <v>#N/A</v>
      </c>
      <c r="AN21" s="253" t="e">
        <f ca="true">+IF(AND(ISNUMBER(OFFSET('Sanitation Data'!$F$12,0,10*ROW('Sanitation Data'!F15))),DC21="Yes"),OFFSET('Sanitation Data'!$F$12,0,10*ROW('Sanitation Data'!F15)),IF(AND(ISNUMBER(OFFSET('Sanitation Data'!$F$12,0,10*ROW('Sanitation Data'!F15))),DC21="No",ISNUMBER(OFFSET('Sanitation Data'!$F$12,0,10*ROW('Sanitation Data'!F15)))),CONCATENATE("[",ROUND(OFFSET('Sanitation Data'!$F$12,0,10*ROW('Sanitation Data'!F15)),0),"]"),IF(AND(ISNUMBER(OFFSET('Sanitation Data'!$F$12,0,10*ROW('Sanitation Data'!F15))),DC21="",ISNUMBER(OFFSET('Sanitation Data'!$F$12,0,10*ROW('Sanitation Data'!F15)))),OFFSET('Sanitation Data'!$F$12,0,10*ROW('Sanitation Data'!F15)),NA())))</f>
        <v>#N/A</v>
      </c>
      <c r="AO21" s="253" t="e">
        <f ca="true">+IF(AND(ISNUMBER(OFFSET('Sanitation Data'!$F$13,0,10*ROW('Sanitation Data'!F15))),DD21="Yes"),OFFSET('Sanitation Data'!$F$13,0,10*ROW('Sanitation Data'!F15)),IF(AND(ISNUMBER(OFFSET('Sanitation Data'!$F$13,0,10*ROW('Sanitation Data'!F15))),DD21="No",ISNUMBER(OFFSET('Sanitation Data'!$F$13,0,10*ROW('Sanitation Data'!F15)))),CONCATENATE("[",ROUND(OFFSET('Sanitation Data'!$F$13,0,10*ROW('Sanitation Data'!F15)),0),"]"),IF(AND(ISNUMBER(OFFSET('Sanitation Data'!$F$13,0,10*ROW('Sanitation Data'!F15))),DD21="",ISNUMBER(OFFSET('Sanitation Data'!$F$13,0,10*ROW('Sanitation Data'!F15)))),OFFSET('Sanitation Data'!$F$13,0,10*ROW('Sanitation Data'!F15)),NA())))</f>
        <v>#N/A</v>
      </c>
      <c r="AP21" s="253" t="e">
        <f ca="true">+IF(AND(ISNUMBER(OFFSET('Sanitation Data'!$G$5,0,10*ROW('Sanitation Data'!G15))),DE21="Yes"),100-OFFSET('Sanitation Data'!$G$5,0,10*ROW('Sanitation Data'!G15)),IF(AND(ISNUMBER(OFFSET('Sanitation Data'!$G$5,0,10*ROW('Sanitation Data'!G15))),DE21="No",ISNUMBER(OFFSET('Sanitation Data'!$G$5,0,10*ROW('Sanitation Data'!G15)))),CONCATENATE("[",ROUND(100-OFFSET('Sanitation Data'!$G$5,0,10*ROW('Sanitation Data'!G15)),0),"]"),IF(AND(ISNUMBER(OFFSET('Sanitation Data'!$G$5,0,10*ROW('Sanitation Data'!G15))),DE21="",ISNUMBER(OFFSET('Sanitation Data'!$G$5,0,10*ROW('Sanitation Data'!G15)))),100-OFFSET('Sanitation Data'!$G$5,0,10*ROW('Sanitation Data'!G15)),NA())))</f>
        <v>#N/A</v>
      </c>
      <c r="AQ21" s="253" t="e">
        <f ca="true">+IF(AND(ISNUMBER(OFFSET('Sanitation Data'!$G$7,0,10*ROW('Sanitation Data'!G15))),DF21="Yes"),OFFSET('Sanitation Data'!$G$7,0,10*ROW('Sanitation Data'!G15)),IF(AND(ISNUMBER(OFFSET('Sanitation Data'!$G$7,0,10*ROW('Sanitation Data'!G15))),DF21="No",ISNUMBER(OFFSET('Sanitation Data'!$G$7,0,10*ROW('Sanitation Data'!G15)))),CONCATENATE("[",ROUND(OFFSET('Sanitation Data'!$G$7,0,10*ROW('Sanitation Data'!G15)),0),"]"),IF(AND(ISNUMBER(OFFSET('Sanitation Data'!$G$7,0,10*ROW('Sanitation Data'!G15))),DF21="",ISNUMBER(OFFSET('Sanitation Data'!$G$7,0,10*ROW('Sanitation Data'!G15)))),OFFSET('Sanitation Data'!$G$7,0,10*ROW('Sanitation Data'!G15)),NA())))</f>
        <v>#N/A</v>
      </c>
      <c r="AR21" s="253" t="e">
        <f ca="true">+IF(AND(ISNUMBER(OFFSET('Sanitation Data'!$G$11,0,10*ROW('Sanitation Data'!G15))),DG21="Yes"),OFFSET('Sanitation Data'!$G$11,0,10*ROW('Sanitation Data'!G15)),IF(AND(ISNUMBER(OFFSET('Sanitation Data'!$G$11,0,10*ROW('Sanitation Data'!G15))),DG21="No",ISNUMBER(OFFSET('Sanitation Data'!$G$11,0,10*ROW('Sanitation Data'!G15)))),CONCATENATE("[",ROUND(OFFSET('Sanitation Data'!$G$11,0,10*ROW('Sanitation Data'!G15)),0),"]"),IF(AND(ISNUMBER(OFFSET('Sanitation Data'!$G$11,0,10*ROW('Sanitation Data'!G15))),DG21="",ISNUMBER(OFFSET('Sanitation Data'!$G$11,0,10*ROW('Sanitation Data'!G15)))),OFFSET('Sanitation Data'!$G$11,0,10*ROW('Sanitation Data'!G15)),NA())))</f>
        <v>#N/A</v>
      </c>
      <c r="AS21" s="253" t="e">
        <f ca="true">+IF(AND(ISNUMBER(OFFSET('Sanitation Data'!$G$12,0,10*ROW('Sanitation Data'!G15))),DH21="Yes"),OFFSET('Sanitation Data'!$G$12,0,10*ROW('Sanitation Data'!G15)),IF(AND(ISNUMBER(OFFSET('Sanitation Data'!$G$12,0,10*ROW('Sanitation Data'!G15))),DH21="No",ISNUMBER(OFFSET('Sanitation Data'!$G$12,0,10*ROW('Sanitation Data'!G15)))),CONCATENATE("[",ROUND(OFFSET('Sanitation Data'!$G$12,0,10*ROW('Sanitation Data'!G15)),0),"]"),IF(AND(ISNUMBER(OFFSET('Sanitation Data'!$G$12,0,10*ROW('Sanitation Data'!G15))),DH21="",ISNUMBER(OFFSET('Sanitation Data'!$G$12,0,10*ROW('Sanitation Data'!G15)))),OFFSET('Sanitation Data'!$G$12,0,10*ROW('Sanitation Data'!G15)),NA())))</f>
        <v>#N/A</v>
      </c>
      <c r="AT21" s="253" t="e">
        <f ca="true">+IF(AND(ISNUMBER(OFFSET('Sanitation Data'!$G$13,0,10*ROW('Sanitation Data'!G15))),DI21="Yes"),OFFSET('Sanitation Data'!$G$13,0,10*ROW('Sanitation Data'!G15)),IF(AND(ISNUMBER(OFFSET('Sanitation Data'!$G$13,0,10*ROW('Sanitation Data'!G15))),DI21="No",ISNUMBER(OFFSET('Sanitation Data'!$G$13,0,10*ROW('Sanitation Data'!G15)))),CONCATENATE("[",ROUND(OFFSET('Sanitation Data'!$G$13,0,10*ROW('Sanitation Data'!G15)),0),"]"),IF(AND(ISNUMBER(OFFSET('Sanitation Data'!$G$13,0,10*ROW('Sanitation Data'!G15))),DI21="",ISNUMBER(OFFSET('Sanitation Data'!$G$13,0,10*ROW('Sanitation Data'!G15)))),OFFSET('Sanitation Data'!$G$13,0,10*ROW('Sanitation Data'!G15)),NA())))</f>
        <v>#N/A</v>
      </c>
      <c r="AU21" s="253" t="e">
        <f ca="true">+IF(AND(ISNUMBER(OFFSET('Sanitation Data'!$H$5,0,10*ROW('Sanitation Data'!H15))),DJ21="Yes"),100-OFFSET('Sanitation Data'!$H$5,0,10*ROW('Sanitation Data'!H15)),IF(AND(ISNUMBER(OFFSET('Sanitation Data'!$H$5,0,10*ROW('Sanitation Data'!H15))),DJ21="No",ISNUMBER(OFFSET('Sanitation Data'!$H$5,0,10*ROW('Sanitation Data'!H15)))),CONCATENATE("[",ROUND(100-OFFSET('Sanitation Data'!$H$5,0,10*ROW('Sanitation Data'!H15)),0),"]"),IF(AND(ISNUMBER(OFFSET('Sanitation Data'!$H$5,0,10*ROW('Sanitation Data'!H15))),DJ21="",ISNUMBER(OFFSET('Sanitation Data'!$H$5,0,10*ROW('Sanitation Data'!H15)))),100-OFFSET('Sanitation Data'!$H$5,0,10*ROW('Sanitation Data'!H15)),NA())))</f>
        <v>#N/A</v>
      </c>
      <c r="AV21" s="253" t="e">
        <f ca="true">+IF(AND(ISNUMBER(OFFSET('Sanitation Data'!$H$7,0,10*ROW('Sanitation Data'!H15))),DK21="Yes"),OFFSET('Sanitation Data'!$H$7,0,10*ROW('Sanitation Data'!H15)),IF(AND(ISNUMBER(OFFSET('Sanitation Data'!$H$7,0,10*ROW('Sanitation Data'!H15))),DK21="No",ISNUMBER(OFFSET('Sanitation Data'!$H$7,0,10*ROW('Sanitation Data'!H15)))),CONCATENATE("[",ROUND(OFFSET('Sanitation Data'!$H$7,0,10*ROW('Sanitation Data'!H15)),0),"]"),IF(AND(ISNUMBER(OFFSET('Sanitation Data'!$H$7,0,10*ROW('Sanitation Data'!H15))),DK21="",ISNUMBER(OFFSET('Sanitation Data'!$H$7,0,10*ROW('Sanitation Data'!H15)))),OFFSET('Sanitation Data'!$H$7,0,10*ROW('Sanitation Data'!H15)),NA())))</f>
        <v>#N/A</v>
      </c>
      <c r="AW21" s="253" t="e">
        <f ca="true">+IF(AND(ISNUMBER(OFFSET('Sanitation Data'!$H$11,0,10*ROW('Sanitation Data'!H15))),DL21="Yes"),OFFSET('Sanitation Data'!$H$11,0,10*ROW('Sanitation Data'!H15)),IF(AND(ISNUMBER(OFFSET('Sanitation Data'!$H$11,0,10*ROW('Sanitation Data'!H15))),DL21="No",ISNUMBER(OFFSET('Sanitation Data'!$H$11,0,10*ROW('Sanitation Data'!H15)))),CONCATENATE("[",ROUND(OFFSET('Sanitation Data'!$H$11,0,10*ROW('Sanitation Data'!H15)),0),"]"),IF(AND(ISNUMBER(OFFSET('Sanitation Data'!$H$11,0,10*ROW('Sanitation Data'!H15))),DL21="",ISNUMBER(OFFSET('Sanitation Data'!$H$11,0,10*ROW('Sanitation Data'!H15)))),OFFSET('Sanitation Data'!$H$11,0,10*ROW('Sanitation Data'!H15)),NA())))</f>
        <v>#N/A</v>
      </c>
      <c r="AX21" s="253" t="e">
        <f ca="true">+IF(AND(ISNUMBER(OFFSET('Sanitation Data'!$H$12,0,10*ROW('Sanitation Data'!H15))),DM21="Yes"),OFFSET('Sanitation Data'!$H$12,0,10*ROW('Sanitation Data'!H15)),IF(AND(ISNUMBER(OFFSET('Sanitation Data'!$H$12,0,10*ROW('Sanitation Data'!H15))),DM21="No",ISNUMBER(OFFSET('Sanitation Data'!$H$12,0,10*ROW('Sanitation Data'!H15)))),CONCATENATE("[",ROUND(OFFSET('Sanitation Data'!$H$12,0,10*ROW('Sanitation Data'!H15)),0),"]"),IF(AND(ISNUMBER(OFFSET('Sanitation Data'!$H$12,0,10*ROW('Sanitation Data'!H15))),DM21="",ISNUMBER(OFFSET('Sanitation Data'!$H$12,0,10*ROW('Sanitation Data'!H15)))),OFFSET('Sanitation Data'!$H$12,0,10*ROW('Sanitation Data'!H15)),NA())))</f>
        <v>#N/A</v>
      </c>
      <c r="AY21" s="253" t="e">
        <f ca="true">+IF(AND(ISNUMBER(OFFSET('Sanitation Data'!$H$13,0,10*ROW('Sanitation Data'!H15))),DN21="Yes"),OFFSET('Sanitation Data'!$H$13,0,10*ROW('Sanitation Data'!H15)),IF(AND(ISNUMBER(OFFSET('Sanitation Data'!$H$13,0,10*ROW('Sanitation Data'!H15))),DN21="No",ISNUMBER(OFFSET('Sanitation Data'!$H$13,0,10*ROW('Sanitation Data'!H15)))),CONCATENATE("[",ROUND(OFFSET('Sanitation Data'!$H$13,0,10*ROW('Sanitation Data'!H15)),0),"]"),IF(AND(ISNUMBER(OFFSET('Sanitation Data'!$H$13,0,10*ROW('Sanitation Data'!H15))),DN21="",ISNUMBER(OFFSET('Sanitation Data'!$H$13,0,10*ROW('Sanitation Data'!H15)))),OFFSET('Sanitation Data'!$H$13,0,10*ROW('Sanitation Data'!H15)),NA())))</f>
        <v>#N/A</v>
      </c>
      <c r="AZ21" s="254" t="e">
        <f ca="true">+IF(AND(ISNUMBER(OFFSET('Hygiene Data'!$C$6,0,10*ROW('Hygiene Data'!C15))),DO21="Yes"),OFFSET('Hygiene Data'!$C$6,0,10*ROW('Hygiene Data'!C15)),IF(AND(ISNUMBER(OFFSET('Hygiene Data'!$C$6,0,10*ROW('Hygiene Data'!C15))),DO21="No",ISNUMBER(OFFSET('Hygiene Data'!$C$6,0,10*ROW('Hygiene Data'!C15)))),CONCATENATE("[",ROUND(OFFSET('Hygiene Data'!$C$6,0,10*ROW('Hygiene Data'!C15)),0),"]"),IF(AND(ISNUMBER(OFFSET('Hygiene Data'!$C$6,0,10*ROW('Hygiene Data'!C15))),DO21="",ISNUMBER(OFFSET('Hygiene Data'!$C$6,0,10*ROW('Hygiene Data'!C15)))),OFFSET('Hygiene Data'!$C$6,0,10*ROW('Hygiene Data'!C15)),NA())))</f>
        <v>#N/A</v>
      </c>
      <c r="BA21" s="254" t="e">
        <f ca="true">+IF(AND(ISNUMBER(OFFSET('Hygiene Data'!$C$8,0,10*ROW('Hygiene Data'!C15))),DP21="Yes"),OFFSET('Hygiene Data'!$C$8,0,10*ROW('Hygiene Data'!C15)),IF(AND(ISNUMBER(OFFSET('Hygiene Data'!$C$8,0,10*ROW('Hygiene Data'!C15))),DP21="No",ISNUMBER(OFFSET('Hygiene Data'!$C$8,0,10*ROW('Hygiene Data'!C15)))),CONCATENATE("[",ROUND(OFFSET('Hygiene Data'!$C$8,0,10*ROW('Hygiene Data'!C15)),0),"]"),IF(AND(ISNUMBER(OFFSET('Hygiene Data'!$C$8,0,10*ROW('Hygiene Data'!C15))),DP21="",ISNUMBER(OFFSET('Hygiene Data'!$C$8,0,10*ROW('Hygiene Data'!C15)))),OFFSET('Hygiene Data'!$C$8,0,10*ROW('Hygiene Data'!C15)),NA())))</f>
        <v>#N/A</v>
      </c>
      <c r="BB21" s="254" t="e">
        <f ca="true">+IF(AND(ISNUMBER(OFFSET('Hygiene Data'!$C$10,0,10*ROW('Hygiene Data'!C15))),DQ21="Yes"),OFFSET('Hygiene Data'!$C$10,0,10*ROW('Hygiene Data'!C15)),IF(AND(ISNUMBER(OFFSET('Hygiene Data'!$C$10,0,10*ROW('Hygiene Data'!C15))),DQ21="No",ISNUMBER(OFFSET('Hygiene Data'!$C$10,0,10*ROW('Hygiene Data'!C15)))),CONCATENATE("[",ROUND(OFFSET('Hygiene Data'!$C$10,0,10*ROW('Hygiene Data'!C15)),0),"]"),IF(AND(ISNUMBER(OFFSET('Hygiene Data'!$C$10,0,10*ROW('Hygiene Data'!C15))),DQ21="",ISNUMBER(OFFSET('Hygiene Data'!$C$10,0,10*ROW('Hygiene Data'!C15)))),OFFSET('Hygiene Data'!$C$10,0,10*ROW('Hygiene Data'!C15)),NA())))</f>
        <v>#N/A</v>
      </c>
      <c r="BC21" s="254" t="e">
        <f ca="true">+IF(AND(ISNUMBER(OFFSET('Hygiene Data'!$D$6,0,10*ROW('Hygiene Data'!D15))),DR21="Yes"),OFFSET('Hygiene Data'!$D$6,0,10*ROW('Hygiene Data'!D15)),IF(AND(ISNUMBER(OFFSET('Hygiene Data'!$D$6,0,10*ROW('Hygiene Data'!D15))),DR21="No",ISNUMBER(OFFSET('Hygiene Data'!$D$6,0,10*ROW('Hygiene Data'!D15)))),CONCATENATE("[",ROUND(OFFSET('Hygiene Data'!$D$6,0,10*ROW('Hygiene Data'!D15)),0),"]"),IF(AND(ISNUMBER(OFFSET('Hygiene Data'!$D$6,0,10*ROW('Hygiene Data'!D15))),DR21="",ISNUMBER(OFFSET('Hygiene Data'!$D$6,0,10*ROW('Hygiene Data'!D15)))),OFFSET('Hygiene Data'!$D$6,0,10*ROW('Hygiene Data'!D15)),NA())))</f>
        <v>#N/A</v>
      </c>
      <c r="BD21" s="254" t="e">
        <f ca="true">+IF(AND(ISNUMBER(OFFSET('Hygiene Data'!$D$8,0,10*ROW('Hygiene Data'!D15))),DS21="Yes"),OFFSET('Hygiene Data'!$D$8,0,10*ROW('Hygiene Data'!D15)),IF(AND(ISNUMBER(OFFSET('Hygiene Data'!$D$8,0,10*ROW('Hygiene Data'!D15))),DS21="No",ISNUMBER(OFFSET('Hygiene Data'!$D$8,0,10*ROW('Hygiene Data'!D15)))),CONCATENATE("[",ROUND(OFFSET('Hygiene Data'!$D$8,0,10*ROW('Hygiene Data'!D15)),0),"]"),IF(AND(ISNUMBER(OFFSET('Hygiene Data'!$D$8,0,10*ROW('Hygiene Data'!D15))),DS21="",ISNUMBER(OFFSET('Hygiene Data'!$D$8,0,10*ROW('Hygiene Data'!D15)))),OFFSET('Hygiene Data'!$D$8,0,10*ROW('Hygiene Data'!D15)),NA())))</f>
        <v>#N/A</v>
      </c>
      <c r="BE21" s="254" t="e">
        <f ca="true">+IF(AND(ISNUMBER(OFFSET('Hygiene Data'!$D$10,0,10*ROW('Hygiene Data'!D15))),DT21="Yes"),OFFSET('Hygiene Data'!$D$10,0,10*ROW('Hygiene Data'!D15)),IF(AND(ISNUMBER(OFFSET('Hygiene Data'!$D$10,0,10*ROW('Hygiene Data'!D15))),DT21="No",ISNUMBER(OFFSET('Hygiene Data'!$D$10,0,10*ROW('Hygiene Data'!D15)))),CONCATENATE("[",ROUND(OFFSET('Hygiene Data'!$D$10,0,10*ROW('Hygiene Data'!D15)),0),"]"),IF(AND(ISNUMBER(OFFSET('Hygiene Data'!$D$10,0,10*ROW('Hygiene Data'!D15))),DT21="",ISNUMBER(OFFSET('Hygiene Data'!$D$10,0,10*ROW('Hygiene Data'!D15)))),OFFSET('Hygiene Data'!$D$10,0,10*ROW('Hygiene Data'!D15)),NA())))</f>
        <v>#N/A</v>
      </c>
      <c r="BF21" s="254" t="e">
        <f ca="true">+IF(AND(ISNUMBER(OFFSET('Hygiene Data'!$E$6,0,10*ROW('Hygiene Data'!E15))),DU21="Yes"),OFFSET('Hygiene Data'!$E$6,0,10*ROW('Hygiene Data'!E15)),IF(AND(ISNUMBER(OFFSET('Hygiene Data'!$E$6,0,10*ROW('Hygiene Data'!E15))),DU21="No",ISNUMBER(OFFSET('Hygiene Data'!$E$6,0,10*ROW('Hygiene Data'!E15)))),CONCATENATE("[",ROUND(OFFSET('Hygiene Data'!$E$6,0,10*ROW('Hygiene Data'!E15)),0),"]"),IF(AND(ISNUMBER(OFFSET('Hygiene Data'!$E$6,0,10*ROW('Hygiene Data'!E15))),DU21="",ISNUMBER(OFFSET('Hygiene Data'!$E$6,0,10*ROW('Hygiene Data'!E15)))),OFFSET('Hygiene Data'!$E$6,0,10*ROW('Hygiene Data'!E15)),NA())))</f>
        <v>#N/A</v>
      </c>
      <c r="BG21" s="254" t="e">
        <f ca="true">+IF(AND(ISNUMBER(OFFSET('Hygiene Data'!$E$8,0,10*ROW('Hygiene Data'!E15))),DV21="Yes"),OFFSET('Hygiene Data'!$E$8,0,10*ROW('Hygiene Data'!E15)),IF(AND(ISNUMBER(OFFSET('Hygiene Data'!$E$8,0,10*ROW('Hygiene Data'!E15))),DV21="No",ISNUMBER(OFFSET('Hygiene Data'!$E$8,0,10*ROW('Hygiene Data'!E15)))),CONCATENATE("[",ROUND(OFFSET('Hygiene Data'!$E$8,0,10*ROW('Hygiene Data'!E15)),0),"]"),IF(AND(ISNUMBER(OFFSET('Hygiene Data'!$E$8,0,10*ROW('Hygiene Data'!E15))),DV21="",ISNUMBER(OFFSET('Hygiene Data'!$E$8,0,10*ROW('Hygiene Data'!E15)))),OFFSET('Hygiene Data'!$E$8,0,10*ROW('Hygiene Data'!E15)),NA())))</f>
        <v>#N/A</v>
      </c>
      <c r="BH21" s="254" t="e">
        <f ca="true">+IF(AND(ISNUMBER(OFFSET('Hygiene Data'!$E$10,0,10*ROW('Hygiene Data'!E15))),DW21="Yes"),OFFSET('Hygiene Data'!$E$10,0,10*ROW('Hygiene Data'!E15)),IF(AND(ISNUMBER(OFFSET('Hygiene Data'!$E$10,0,10*ROW('Hygiene Data'!E15))),DW21="No",ISNUMBER(OFFSET('Hygiene Data'!$E$10,0,10*ROW('Hygiene Data'!E15)))),CONCATENATE("[",ROUND(OFFSET('Hygiene Data'!$E$10,0,10*ROW('Hygiene Data'!E15)),0),"]"),IF(AND(ISNUMBER(OFFSET('Hygiene Data'!$E$10,0,10*ROW('Hygiene Data'!E15))),DW21="",ISNUMBER(OFFSET('Hygiene Data'!$E$10,0,10*ROW('Hygiene Data'!E15)))),OFFSET('Hygiene Data'!$E$10,0,10*ROW('Hygiene Data'!E15)),NA())))</f>
        <v>#N/A</v>
      </c>
      <c r="BI21" s="254" t="e">
        <f ca="true">+IF(AND(ISNUMBER(OFFSET('Hygiene Data'!$F$6,0,10*ROW('Hygiene Data'!F15))),DX21="Yes"),OFFSET('Hygiene Data'!$F$6,0,10*ROW('Hygiene Data'!F15)),IF(AND(ISNUMBER(OFFSET('Hygiene Data'!$F$6,0,10*ROW('Hygiene Data'!F15))),DX21="No",ISNUMBER(OFFSET('Hygiene Data'!$F$6,0,10*ROW('Hygiene Data'!F15)))),CONCATENATE("[",ROUND(OFFSET('Hygiene Data'!$F$6,0,10*ROW('Hygiene Data'!F15)),0),"]"),IF(AND(ISNUMBER(OFFSET('Hygiene Data'!$F$6,0,10*ROW('Hygiene Data'!F15))),DX21="",ISNUMBER(OFFSET('Hygiene Data'!$F$6,0,10*ROW('Hygiene Data'!F15)))),OFFSET('Hygiene Data'!$F$6,0,10*ROW('Hygiene Data'!F15)),NA())))</f>
        <v>#N/A</v>
      </c>
      <c r="BJ21" s="254" t="e">
        <f ca="true">+IF(AND(ISNUMBER(OFFSET('Hygiene Data'!$F$8,0,10*ROW('Hygiene Data'!F15))),DY21="Yes"),OFFSET('Hygiene Data'!$F$8,0,10*ROW('Hygiene Data'!F15)),IF(AND(ISNUMBER(OFFSET('Hygiene Data'!$F$8,0,10*ROW('Hygiene Data'!F15))),DY21="No",ISNUMBER(OFFSET('Hygiene Data'!$F$8,0,10*ROW('Hygiene Data'!F15)))),CONCATENATE("[",ROUND(OFFSET('Hygiene Data'!$F$8,0,10*ROW('Hygiene Data'!F15)),0),"]"),IF(AND(ISNUMBER(OFFSET('Hygiene Data'!$F$8,0,10*ROW('Hygiene Data'!F15))),DY21="",ISNUMBER(OFFSET('Hygiene Data'!$F$8,0,10*ROW('Hygiene Data'!F15)))),OFFSET('Hygiene Data'!$F$8,0,10*ROW('Hygiene Data'!F15)),NA())))</f>
        <v>#N/A</v>
      </c>
      <c r="BK21" s="254" t="e">
        <f ca="true">+IF(AND(ISNUMBER(OFFSET('Hygiene Data'!$F$10,0,10*ROW('Hygiene Data'!F15))),DZ21="Yes"),OFFSET('Hygiene Data'!$F$10,0,10*ROW('Hygiene Data'!F15)),IF(AND(ISNUMBER(OFFSET('Hygiene Data'!$F$10,0,10*ROW('Hygiene Data'!F15))),DZ21="No",ISNUMBER(OFFSET('Hygiene Data'!$F$10,0,10*ROW('Hygiene Data'!F15)))),CONCATENATE("[",ROUND(OFFSET('Hygiene Data'!$F$10,0,10*ROW('Hygiene Data'!F15)),0),"]"),IF(AND(ISNUMBER(OFFSET('Hygiene Data'!$F$10,0,10*ROW('Hygiene Data'!F15))),DZ21="",ISNUMBER(OFFSET('Hygiene Data'!$F$10,0,10*ROW('Hygiene Data'!F15)))),OFFSET('Hygiene Data'!$F$10,0,10*ROW('Hygiene Data'!F15)),NA())))</f>
        <v>#N/A</v>
      </c>
      <c r="BL21" s="254" t="e">
        <f ca="true">+IF(AND(ISNUMBER(OFFSET('Hygiene Data'!$G$6,0,10*ROW('Hygiene Data'!G15))),EA21="Yes"),OFFSET('Hygiene Data'!$G$6,0,10*ROW('Hygiene Data'!G15)),IF(AND(ISNUMBER(OFFSET('Hygiene Data'!$G$6,0,10*ROW('Hygiene Data'!G15))),EA21="No",ISNUMBER(OFFSET('Hygiene Data'!$G$6,0,10*ROW('Hygiene Data'!G15)))),CONCATENATE("[",ROUND(OFFSET('Hygiene Data'!$G$6,0,10*ROW('Hygiene Data'!G15)),0),"]"),IF(AND(ISNUMBER(OFFSET('Hygiene Data'!$G$6,0,10*ROW('Hygiene Data'!G15))),EA21="",ISNUMBER(OFFSET('Hygiene Data'!$G$6,0,10*ROW('Hygiene Data'!G15)))),OFFSET('Hygiene Data'!$G$6,0,10*ROW('Hygiene Data'!G15)),NA())))</f>
        <v>#N/A</v>
      </c>
      <c r="BM21" s="254" t="e">
        <f ca="true">+IF(AND(ISNUMBER(OFFSET('Hygiene Data'!$G$8,0,10*ROW('Hygiene Data'!G15))),EB21="Yes"),OFFSET('Hygiene Data'!$G$8,0,10*ROW('Hygiene Data'!G15)),IF(AND(ISNUMBER(OFFSET('Hygiene Data'!$G$8,0,10*ROW('Hygiene Data'!G15))),EB21="No",ISNUMBER(OFFSET('Hygiene Data'!$G$8,0,10*ROW('Hygiene Data'!G15)))),CONCATENATE("[",ROUND(OFFSET('Hygiene Data'!$G$8,0,10*ROW('Hygiene Data'!G15)),0),"]"),IF(AND(ISNUMBER(OFFSET('Hygiene Data'!$G$8,0,10*ROW('Hygiene Data'!G15))),EB21="",ISNUMBER(OFFSET('Hygiene Data'!$G$8,0,10*ROW('Hygiene Data'!G15)))),OFFSET('Hygiene Data'!$G$8,0,10*ROW('Hygiene Data'!G15)),NA())))</f>
        <v>#N/A</v>
      </c>
      <c r="BN21" s="254" t="e">
        <f ca="true">+IF(AND(ISNUMBER(OFFSET('Hygiene Data'!$G$10,0,10*ROW('Hygiene Data'!G15))),EC21="Yes"),OFFSET('Hygiene Data'!$G$10,0,10*ROW('Hygiene Data'!G15)),IF(AND(ISNUMBER(OFFSET('Hygiene Data'!$G$10,0,10*ROW('Hygiene Data'!G15))),EC21="No",ISNUMBER(OFFSET('Hygiene Data'!$G$10,0,10*ROW('Hygiene Data'!G15)))),CONCATENATE("[",ROUND(OFFSET('Hygiene Data'!$G$10,0,10*ROW('Hygiene Data'!G15)),0),"]"),IF(AND(ISNUMBER(OFFSET('Hygiene Data'!$G$10,0,10*ROW('Hygiene Data'!G15))),EC21="",ISNUMBER(OFFSET('Hygiene Data'!$G$10,0,10*ROW('Hygiene Data'!G15)))),OFFSET('Hygiene Data'!$G$10,0,10*ROW('Hygiene Data'!G15)),NA())))</f>
        <v>#N/A</v>
      </c>
      <c r="BO21" s="254" t="e">
        <f ca="true">+IF(AND(ISNUMBER(OFFSET('Hygiene Data'!$H$6,0,10*ROW('Hygiene Data'!H15))),ED21="Yes"),OFFSET('Hygiene Data'!$H$6,0,10*ROW('Hygiene Data'!H15)),IF(AND(ISNUMBER(OFFSET('Hygiene Data'!$H$6,0,10*ROW('Hygiene Data'!H15))),ED21="No",ISNUMBER(OFFSET('Hygiene Data'!$H$6,0,10*ROW('Hygiene Data'!H15)))),CONCATENATE("[",ROUND(OFFSET('Hygiene Data'!$H$6,0,10*ROW('Hygiene Data'!H15)),0),"]"),IF(AND(ISNUMBER(OFFSET('Hygiene Data'!$H$6,0,10*ROW('Hygiene Data'!H15))),ED21="",ISNUMBER(OFFSET('Hygiene Data'!$H$6,0,10*ROW('Hygiene Data'!H15)))),OFFSET('Hygiene Data'!$H$6,0,10*ROW('Hygiene Data'!H15)),NA())))</f>
        <v>#N/A</v>
      </c>
      <c r="BP21" s="254" t="e">
        <f ca="true">+IF(AND(ISNUMBER(OFFSET('Hygiene Data'!$H$8,0,10*ROW('Hygiene Data'!H15))),EE21="Yes"),OFFSET('Hygiene Data'!$H$8,0,10*ROW('Hygiene Data'!H15)),IF(AND(ISNUMBER(OFFSET('Hygiene Data'!$H$8,0,10*ROW('Hygiene Data'!H15))),EE21="No",ISNUMBER(OFFSET('Hygiene Data'!$H$8,0,10*ROW('Hygiene Data'!H15)))),CONCATENATE("[",ROUND(OFFSET('Hygiene Data'!$H$8,0,10*ROW('Hygiene Data'!H15)),0),"]"),IF(AND(ISNUMBER(OFFSET('Hygiene Data'!$H$8,0,10*ROW('Hygiene Data'!H15))),EE21="",ISNUMBER(OFFSET('Hygiene Data'!$H$8,0,10*ROW('Hygiene Data'!H15)))),OFFSET('Hygiene Data'!$H$8,0,10*ROW('Hygiene Data'!H15)),NA())))</f>
        <v>#N/A</v>
      </c>
      <c r="BQ21" s="254" t="e">
        <f ca="true">+IF(AND(ISNUMBER(OFFSET('Hygiene Data'!$H$10,0,10*ROW('Hygiene Data'!H15))),EF21="Yes"),OFFSET('Hygiene Data'!$H$10,0,10*ROW('Hygiene Data'!H15)),IF(AND(ISNUMBER(OFFSET('Hygiene Data'!$H$10,0,10*ROW('Hygiene Data'!H15))),EF21="No",ISNUMBER(OFFSET('Hygiene Data'!$H$10,0,10*ROW('Hygiene Data'!H15)))),CONCATENATE("[",ROUND(OFFSET('Hygiene Data'!$H$10,0,10*ROW('Hygiene Data'!H15)),0),"]"),IF(AND(ISNUMBER(OFFSET('Hygiene Data'!$H$10,0,10*ROW('Hygiene Data'!H15))),EF21="",ISNUMBER(OFFSET('Hygiene Data'!$H$10,0,10*ROW('Hygiene Data'!H15)))),OFFSET('Hygiene Data'!$H$10,0,10*ROW('Hygiene Data'!H15)),NA())))</f>
        <v>#N/A</v>
      </c>
      <c r="BS21" s="36" t="str">
        <f ca="true">+IF(OFFSET('Water Data'!$C$28,0,10*ROW('Water Data'!C15))="","",OFFSET('Water Data'!$C$28,0,10*ROW('Water Data'!C15)))</f>
        <v/>
      </c>
      <c r="BT21" s="36" t="str">
        <f ca="true">+IF(OFFSET('Water Data'!$C$29,0,10*ROW('Water Data'!C15))="","",OFFSET('Water Data'!$C$29,0,10*ROW('Water Data'!C15)))</f>
        <v/>
      </c>
      <c r="BU21" s="36" t="str">
        <f ca="true">+IF(OFFSET('Water Data'!$C$30,0,10*ROW('Water Data'!C15))="","",OFFSET('Water Data'!$C$30,0,10*ROW('Water Data'!C15)))</f>
        <v/>
      </c>
      <c r="BV21" s="36" t="str">
        <f ca="true">+IF(OFFSET('Water Data'!$D$28,0,10*ROW('Water Data'!D15))="","",OFFSET('Water Data'!$D$28,0,10*ROW('Water Data'!D15)))</f>
        <v/>
      </c>
      <c r="BW21" s="36" t="str">
        <f ca="true">+IF(OFFSET('Water Data'!$D$29,0,10*ROW('Water Data'!D15))="","",OFFSET('Water Data'!$D$29,0,10*ROW('Water Data'!D15)))</f>
        <v/>
      </c>
      <c r="BX21" s="36" t="str">
        <f ca="true">+IF(OFFSET('Water Data'!$D$30,0,10*ROW('Water Data'!D15))="","",OFFSET('Water Data'!$D$30,0,10*ROW('Water Data'!D15)))</f>
        <v/>
      </c>
      <c r="BY21" s="36" t="str">
        <f ca="true">+IF(OFFSET('Water Data'!$E$28,0,10*ROW('Water Data'!E15))="","",OFFSET('Water Data'!$E$28,0,10*ROW('Water Data'!E15)))</f>
        <v/>
      </c>
      <c r="BZ21" s="36" t="str">
        <f ca="true">+IF(OFFSET('Water Data'!$E$29,0,10*ROW('Water Data'!E15))="","",OFFSET('Water Data'!$E$29,0,10*ROW('Water Data'!E15)))</f>
        <v/>
      </c>
      <c r="CA21" s="36" t="str">
        <f ca="true">+IF(OFFSET('Water Data'!$E$30,0,10*ROW('Water Data'!E15))="","",OFFSET('Water Data'!$E$30,0,10*ROW('Water Data'!E15)))</f>
        <v/>
      </c>
      <c r="CB21" s="36" t="str">
        <f ca="true">+IF(OFFSET('Water Data'!$F$28,0,10*ROW('Water Data'!F15))="","",OFFSET('Water Data'!$F$28,0,10*ROW('Water Data'!F15)))</f>
        <v/>
      </c>
      <c r="CC21" s="36" t="str">
        <f ca="true">+IF(OFFSET('Water Data'!$F$29,0,10*ROW('Water Data'!F15))="","",OFFSET('Water Data'!$F$29,0,10*ROW('Water Data'!F15)))</f>
        <v/>
      </c>
      <c r="CD21" s="36" t="str">
        <f ca="true">+IF(OFFSET('Water Data'!$F$30,0,10*ROW('Water Data'!F15))="","",OFFSET('Water Data'!$F$30,0,10*ROW('Water Data'!F15)))</f>
        <v/>
      </c>
      <c r="CE21" s="36" t="str">
        <f ca="true">+IF(OFFSET('Water Data'!$G$28,0,10*ROW('Water Data'!G15))="","",OFFSET('Water Data'!$G$28,0,10*ROW('Water Data'!G15)))</f>
        <v/>
      </c>
      <c r="CF21" s="36" t="str">
        <f ca="true">+IF(OFFSET('Water Data'!$G$29,0,10*ROW('Water Data'!G15))="","",OFFSET('Water Data'!$G$29,0,10*ROW('Water Data'!G15)))</f>
        <v/>
      </c>
      <c r="CG21" s="36" t="str">
        <f ca="true">+IF(OFFSET('Water Data'!$G$30,0,10*ROW('Water Data'!G15))="","",OFFSET('Water Data'!$G$30,0,10*ROW('Water Data'!G15)))</f>
        <v/>
      </c>
      <c r="CH21" s="36" t="str">
        <f ca="true">+IF(OFFSET('Water Data'!$H$28,0,10*ROW('Water Data'!H15))="","",OFFSET('Water Data'!$H$28,0,10*ROW('Water Data'!H15)))</f>
        <v/>
      </c>
      <c r="CI21" s="36" t="str">
        <f ca="true">+IF(OFFSET('Water Data'!$H$29,0,10*ROW('Water Data'!H15))="","",OFFSET('Water Data'!$H$29,0,10*ROW('Water Data'!H15)))</f>
        <v/>
      </c>
      <c r="CJ21" s="36" t="str">
        <f ca="true">+IF(OFFSET('Water Data'!$H$30,0,10*ROW('Water Data'!H15))="","",OFFSET('Water Data'!$H$30,0,10*ROW('Water Data'!H15)))</f>
        <v/>
      </c>
      <c r="CK21" s="36" t="str">
        <f ca="true">+IF(OFFSET('Sanitation Data'!$C$29,0,10*ROW('Sanitation Data'!C15))="","",OFFSET('Sanitation Data'!$C$29,0,10*ROW('Sanitation Data'!C15)))</f>
        <v/>
      </c>
      <c r="CL21" s="36" t="str">
        <f ca="true">+IF(OFFSET('Sanitation Data'!$C$30,0,10*ROW('Sanitation Data'!C15))="","",OFFSET('Sanitation Data'!$C$30,0,10*ROW('Sanitation Data'!C15)))</f>
        <v/>
      </c>
      <c r="CM21" s="36" t="str">
        <f ca="true">+IF(OFFSET('Sanitation Data'!$C$31,0,10*ROW('Sanitation Data'!C15))="","",OFFSET('Sanitation Data'!$C$31,0,10*ROW('Sanitation Data'!C15)))</f>
        <v/>
      </c>
      <c r="CN21" s="36" t="str">
        <f ca="true">+IF(OFFSET('Sanitation Data'!$C$32,0,10*ROW('Sanitation Data'!C15))="","",OFFSET('Sanitation Data'!$C$32,0,10*ROW('Sanitation Data'!C15)))</f>
        <v/>
      </c>
      <c r="CO21" s="36" t="str">
        <f ca="true">+IF(OFFSET('Sanitation Data'!$C$33,0,10*ROW('Sanitation Data'!C15))="","",OFFSET('Sanitation Data'!$C$33,0,10*ROW('Sanitation Data'!C15)))</f>
        <v/>
      </c>
      <c r="CP21" s="36" t="str">
        <f ca="true">+IF(OFFSET('Sanitation Data'!$D$29,0,10*ROW('Sanitation Data'!D15))="","",OFFSET('Sanitation Data'!$D$29,0,10*ROW('Sanitation Data'!D15)))</f>
        <v/>
      </c>
      <c r="CQ21" s="36" t="str">
        <f ca="true">+IF(OFFSET('Sanitation Data'!$D$30,0,10*ROW('Sanitation Data'!D15))="","",OFFSET('Sanitation Data'!$D$30,0,10*ROW('Sanitation Data'!D15)))</f>
        <v/>
      </c>
      <c r="CR21" s="36" t="str">
        <f ca="true">+IF(OFFSET('Sanitation Data'!$D$31,0,10*ROW('Sanitation Data'!D15))="","",OFFSET('Sanitation Data'!$D$31,0,10*ROW('Sanitation Data'!D15)))</f>
        <v/>
      </c>
      <c r="CS21" s="36" t="str">
        <f ca="true">+IF(OFFSET('Sanitation Data'!$D$32,0,10*ROW('Sanitation Data'!D15))="","",OFFSET('Sanitation Data'!$D$32,0,10*ROW('Sanitation Data'!D15)))</f>
        <v/>
      </c>
      <c r="CT21" s="36" t="str">
        <f ca="true">+IF(OFFSET('Sanitation Data'!$D$33,0,10*ROW('Sanitation Data'!D15))="","",OFFSET('Sanitation Data'!$D$33,0,10*ROW('Sanitation Data'!D15)))</f>
        <v/>
      </c>
      <c r="CU21" s="36" t="str">
        <f ca="true">+IF(OFFSET('Sanitation Data'!$E$29,0,10*ROW('Sanitation Data'!E15))="","",OFFSET('Sanitation Data'!$E$29,0,10*ROW('Sanitation Data'!E15)))</f>
        <v/>
      </c>
      <c r="CV21" s="36" t="str">
        <f ca="true">+IF(OFFSET('Sanitation Data'!$E$30,0,10*ROW('Sanitation Data'!E15))="","",OFFSET('Sanitation Data'!$E$30,0,10*ROW('Sanitation Data'!E15)))</f>
        <v/>
      </c>
      <c r="CW21" s="36" t="str">
        <f ca="true">+IF(OFFSET('Sanitation Data'!$E$31,0,10*ROW('Sanitation Data'!E15))="","",OFFSET('Sanitation Data'!$E$31,0,10*ROW('Sanitation Data'!E15)))</f>
        <v/>
      </c>
      <c r="CX21" s="36" t="str">
        <f ca="true">+IF(OFFSET('Sanitation Data'!$E$32,0,10*ROW('Sanitation Data'!E15))="","",OFFSET('Sanitation Data'!$E$32,0,10*ROW('Sanitation Data'!E15)))</f>
        <v/>
      </c>
      <c r="CY21" s="36" t="str">
        <f ca="true">+IF(OFFSET('Sanitation Data'!$E$33,0,10*ROW('Sanitation Data'!E15))="","",OFFSET('Sanitation Data'!$E$33,0,10*ROW('Sanitation Data'!E15)))</f>
        <v/>
      </c>
      <c r="CZ21" s="36" t="str">
        <f ca="true">+IF(OFFSET('Sanitation Data'!$F$29,0,10*ROW('Sanitation Data'!F15))="","",OFFSET('Sanitation Data'!$F$29,0,10*ROW('Sanitation Data'!F15)))</f>
        <v/>
      </c>
      <c r="DA21" s="36" t="str">
        <f ca="true">+IF(OFFSET('Sanitation Data'!$F$30,0,10*ROW('Sanitation Data'!F15))="","",OFFSET('Sanitation Data'!$F$30,0,10*ROW('Sanitation Data'!F15)))</f>
        <v/>
      </c>
      <c r="DB21" s="36" t="str">
        <f ca="true">+IF(OFFSET('Sanitation Data'!$F$31,0,10*ROW('Sanitation Data'!F15))="","",OFFSET('Sanitation Data'!$F$31,0,10*ROW('Sanitation Data'!F15)))</f>
        <v/>
      </c>
      <c r="DC21" s="36" t="str">
        <f ca="true">+IF(OFFSET('Sanitation Data'!$F$32,0,10*ROW('Sanitation Data'!F15))="","",OFFSET('Sanitation Data'!$F$32,0,10*ROW('Sanitation Data'!F15)))</f>
        <v/>
      </c>
      <c r="DD21" s="36" t="str">
        <f ca="true">+IF(OFFSET('Sanitation Data'!$F$33,0,10*ROW('Sanitation Data'!F15))="","",OFFSET('Sanitation Data'!$F$33,0,10*ROW('Sanitation Data'!F15)))</f>
        <v/>
      </c>
      <c r="DE21" s="36" t="str">
        <f ca="true">+IF(OFFSET('Sanitation Data'!$G$29,0,10*ROW('Sanitation Data'!G15))="","",OFFSET('Sanitation Data'!$G$29,0,10*ROW('Sanitation Data'!G15)))</f>
        <v/>
      </c>
      <c r="DF21" s="36" t="str">
        <f ca="true">+IF(OFFSET('Sanitation Data'!$G$30,0,10*ROW('Sanitation Data'!G15))="","",OFFSET('Sanitation Data'!$G$30,0,10*ROW('Sanitation Data'!G15)))</f>
        <v/>
      </c>
      <c r="DG21" s="36" t="str">
        <f ca="true">+IF(OFFSET('Sanitation Data'!$G$31,0,10*ROW('Sanitation Data'!G15))="","",OFFSET('Sanitation Data'!$G$31,0,10*ROW('Sanitation Data'!G15)))</f>
        <v/>
      </c>
      <c r="DH21" s="36" t="str">
        <f ca="true">+IF(OFFSET('Sanitation Data'!$G$32,0,10*ROW('Sanitation Data'!G15))="","",OFFSET('Sanitation Data'!$G$32,0,10*ROW('Sanitation Data'!G15)))</f>
        <v/>
      </c>
      <c r="DI21" s="36" t="str">
        <f ca="true">+IF(OFFSET('Sanitation Data'!$G$33,0,10*ROW('Sanitation Data'!G15))="","",OFFSET('Sanitation Data'!$G$33,0,10*ROW('Sanitation Data'!G15)))</f>
        <v/>
      </c>
      <c r="DJ21" s="36" t="str">
        <f ca="true">+IF(OFFSET('Sanitation Data'!$H$29,0,10*ROW('Sanitation Data'!H15))="","",OFFSET('Sanitation Data'!$H$29,0,10*ROW('Sanitation Data'!H15)))</f>
        <v/>
      </c>
      <c r="DK21" s="36" t="str">
        <f ca="true">+IF(OFFSET('Sanitation Data'!$H$30,0,10*ROW('Sanitation Data'!H15))="","",OFFSET('Sanitation Data'!$H$30,0,10*ROW('Sanitation Data'!H15)))</f>
        <v/>
      </c>
      <c r="DL21" s="36" t="str">
        <f ca="true">+IF(OFFSET('Sanitation Data'!$H$31,0,10*ROW('Sanitation Data'!H15))="","",OFFSET('Sanitation Data'!$H$31,0,10*ROW('Sanitation Data'!H15)))</f>
        <v/>
      </c>
      <c r="DM21" s="36" t="str">
        <f ca="true">+IF(OFFSET('Sanitation Data'!$H$32,0,10*ROW('Sanitation Data'!H15))="","",OFFSET('Sanitation Data'!$H$32,0,10*ROW('Sanitation Data'!H15)))</f>
        <v/>
      </c>
      <c r="DN21" s="36" t="str">
        <f ca="true">+IF(OFFSET('Sanitation Data'!$H$33,0,10*ROW('Sanitation Data'!H15))="","",OFFSET('Sanitation Data'!$H$33,0,10*ROW('Sanitation Data'!H15)))</f>
        <v/>
      </c>
      <c r="DO21" s="36" t="str">
        <f ca="true">+IF(OFFSET('Hygiene Data'!$C$12,0,10*ROW('Hygiene Data'!C15))="","",OFFSET('Hygiene Data'!$C$12,0,10*ROW('Hygiene Data'!C15)))</f>
        <v/>
      </c>
      <c r="DP21" s="36" t="str">
        <f ca="true">+IF(OFFSET('Hygiene Data'!$C$13,0,10*ROW('Hygiene Data'!C15))="","",OFFSET('Hygiene Data'!$C$13,0,10*ROW('Hygiene Data'!C15)))</f>
        <v/>
      </c>
      <c r="DQ21" s="36" t="str">
        <f ca="true">+IF(OFFSET('Hygiene Data'!$C$14,0,10*ROW('Hygiene Data'!C15))="","",OFFSET('Hygiene Data'!$C$14,0,10*ROW('Hygiene Data'!C15)))</f>
        <v/>
      </c>
      <c r="DR21" s="36" t="str">
        <f ca="true">+IF(OFFSET('Hygiene Data'!$D$12,0,10*ROW('Hygiene Data'!D15))="","",OFFSET('Hygiene Data'!$D$12,0,10*ROW('Hygiene Data'!D15)))</f>
        <v/>
      </c>
      <c r="DS21" s="36" t="str">
        <f ca="true">+IF(OFFSET('Hygiene Data'!$D$13,0,10*ROW('Hygiene Data'!D15))="","",OFFSET('Hygiene Data'!$D$13,0,10*ROW('Hygiene Data'!D15)))</f>
        <v/>
      </c>
      <c r="DT21" s="36" t="str">
        <f ca="true">+IF(OFFSET('Hygiene Data'!$D$14,0,10*ROW('Hygiene Data'!D15))="","",OFFSET('Hygiene Data'!$D$14,0,10*ROW('Hygiene Data'!D15)))</f>
        <v/>
      </c>
      <c r="DU21" s="36" t="str">
        <f ca="true">+IF(OFFSET('Hygiene Data'!$E$12,0,10*ROW('Hygiene Data'!E15))="","",OFFSET('Hygiene Data'!$E$12,0,10*ROW('Hygiene Data'!E15)))</f>
        <v/>
      </c>
      <c r="DV21" s="36" t="str">
        <f ca="true">+IF(OFFSET('Hygiene Data'!$E$13,0,10*ROW('Hygiene Data'!E15))="","",OFFSET('Hygiene Data'!$E$13,0,10*ROW('Hygiene Data'!E15)))</f>
        <v/>
      </c>
      <c r="DW21" s="36" t="str">
        <f ca="true">+IF(OFFSET('Hygiene Data'!$E$14,0,10*ROW('Hygiene Data'!E15))="","",OFFSET('Hygiene Data'!$E$14,0,10*ROW('Hygiene Data'!E15)))</f>
        <v/>
      </c>
      <c r="DX21" s="36" t="str">
        <f ca="true">+IF(OFFSET('Hygiene Data'!$F$12,0,10*ROW('Hygiene Data'!F15))="","",OFFSET('Hygiene Data'!$F$12,0,10*ROW('Hygiene Data'!F15)))</f>
        <v/>
      </c>
      <c r="DY21" s="36" t="str">
        <f ca="true">+IF(OFFSET('Hygiene Data'!$F$13,0,10*ROW('Hygiene Data'!F15))="","",OFFSET('Hygiene Data'!$F$13,0,10*ROW('Hygiene Data'!F15)))</f>
        <v/>
      </c>
      <c r="DZ21" s="36" t="str">
        <f ca="true">+IF(OFFSET('Hygiene Data'!$F$14,0,10*ROW('Hygiene Data'!F15))="","",OFFSET('Hygiene Data'!$F$14,0,10*ROW('Hygiene Data'!F15)))</f>
        <v/>
      </c>
      <c r="EA21" s="36" t="str">
        <f ca="true">+IF(OFFSET('Hygiene Data'!$G$12,0,10*ROW('Hygiene Data'!G15))="","",OFFSET('Hygiene Data'!$G$12,0,10*ROW('Hygiene Data'!G15)))</f>
        <v/>
      </c>
      <c r="EB21" s="36" t="str">
        <f ca="true">+IF(OFFSET('Hygiene Data'!$G$13,0,10*ROW('Hygiene Data'!G15))="","",OFFSET('Hygiene Data'!$G$13,0,10*ROW('Hygiene Data'!G15)))</f>
        <v/>
      </c>
      <c r="EC21" s="36" t="str">
        <f ca="true">+IF(OFFSET('Hygiene Data'!$G$14,0,10*ROW('Hygiene Data'!G15))="","",OFFSET('Hygiene Data'!$G$14,0,10*ROW('Hygiene Data'!G15)))</f>
        <v/>
      </c>
      <c r="ED21" s="36" t="str">
        <f ca="true">+IF(OFFSET('Hygiene Data'!$H$12,0,10*ROW('Hygiene Data'!H15))="","",OFFSET('Hygiene Data'!$H$12,0,10*ROW('Hygiene Data'!H15)))</f>
        <v/>
      </c>
      <c r="EE21" s="36" t="str">
        <f ca="true">+IF(OFFSET('Hygiene Data'!$H$13,0,10*ROW('Hygiene Data'!H15))="","",OFFSET('Hygiene Data'!$H$13,0,10*ROW('Hygiene Data'!H15)))</f>
        <v/>
      </c>
      <c r="EF21" s="36" t="str">
        <f ca="true">+IF(OFFSET('Hygiene Data'!$H$14,0,10*ROW('Hygiene Data'!H15))="","",OFFSET('Hygiene Data'!$H$14,0,10*ROW('Hygiene Data'!H15)))</f>
        <v/>
      </c>
    </row>
    <row r="22" x14ac:dyDescent="0.2">
      <c r="A22" s="59" t="str">
        <f ca="true">+IF(OFFSET('Water Data'!$B$1,0,10*ROW('Water Data'!B16))="","",OFFSET('Water Data'!$B$1,0,10*ROW('Water Data'!B16)))</f>
        <v/>
      </c>
      <c r="B22" s="59" t="str">
        <f ca="true">+IF(OFFSET('Water Data'!$A$3,0,10*ROW('Water Data'!A16))="","",OFFSET('Water Data'!$A$3,0,10*ROW('Water Data'!A16)))</f>
        <v/>
      </c>
      <c r="C22" s="59" t="str">
        <f ca="true">+IF(OFFSET('Water Data'!$C$3,0,10*ROW('Water Data'!C16))="","",OFFSET('Water Data'!$C$3,0,10*ROW('Water Data'!C16)))</f>
        <v/>
      </c>
      <c r="D22" s="252" t="e">
        <f ca="true">+IF(AND(ISNUMBER(OFFSET('Water Data'!$C$5,0,10*ROW('Water Data'!C16))),BS22="Yes"),100-OFFSET('Water Data'!$C$5,0,10*ROW('Water Data'!C16)),IF(AND(ISNUMBER(OFFSET('Water Data'!$C$5,0,10*ROW('Water Data'!C16))),BS22="No",ISNUMBER(OFFSET('Water Data'!$C$5,0,10*ROW('Water Data'!C16)))),CONCATENATE("[",ROUND(100-OFFSET('Water Data'!$C$5,0,10*ROW('Water Data'!C16)),0),"]"),IF(AND(ISNUMBER(OFFSET('Water Data'!$C$5,0,10*ROW('Water Data'!C16))),BS22="",ISNUMBER(OFFSET('Water Data'!$C$5,0,10*ROW('Water Data'!C16)))),100-OFFSET('Water Data'!$C$5,0,10*ROW('Water Data'!C16)),NA())))</f>
        <v>#N/A</v>
      </c>
      <c r="E22" s="252" t="e">
        <f ca="true">+IF(AND(ISNUMBER(OFFSET('Water Data'!$C$7,0,10*ROW('Water Data'!D16))),BT22="Yes"),OFFSET('Water Data'!$C$7,0,10*ROW('Water Data'!C16)),IF(AND(ISNUMBER(OFFSET('Water Data'!$C$7,0,10*ROW('Water Data'!C16))),BT22="No",ISNUMBER(OFFSET('Water Data'!$C$7,0,10*ROW('Water Data'!C16)))),CONCATENATE("[",ROUND(OFFSET('Water Data'!$C$7,0,10*ROW('Water Data'!C16)),0),"]"),IF(AND(ISNUMBER(OFFSET('Water Data'!$C$7,0,10*ROW('Water Data'!C16))),BT22="",ISNUMBER(OFFSET('Water Data'!$C$7,0,10*ROW('Water Data'!C16)))),OFFSET('Water Data'!$C$7,0,10*ROW('Water Data'!C16)),NA())))</f>
        <v>#N/A</v>
      </c>
      <c r="F22" s="252" t="e">
        <f ca="true">+IF(AND(ISNUMBER(OFFSET('Water Data'!$C$10,0,10*ROW('Water Data'!C16))),BU22="Yes"),OFFSET('Water Data'!$C$10,0,10*ROW('Water Data'!C16)),IF(AND(ISNUMBER(OFFSET('Water Data'!$C$10,0,10*ROW('Water Data'!C16))),BU22="No",ISNUMBER(OFFSET('Water Data'!$C$10,0,10*ROW('Water Data'!C16)))),CONCATENATE("[",ROUND(OFFSET('Water Data'!$C$10,0,10*ROW('Water Data'!C16)),0),"]"),IF(AND(ISNUMBER(OFFSET('Water Data'!$C$10,0,10*ROW('Water Data'!C16))),BU22="",ISNUMBER(OFFSET('Water Data'!$C$10,0,10*ROW('Water Data'!C16)))),OFFSET('Water Data'!$C$10,0,10*ROW('Water Data'!C16)),NA())))</f>
        <v>#N/A</v>
      </c>
      <c r="G22" s="252" t="e">
        <f ca="true">+IF(AND(ISNUMBER(OFFSET('Water Data'!$D$5,0,10*ROW('Water Data'!D16))),BV22="Yes"),100-OFFSET('Water Data'!$D$5,0,10*ROW('Water Data'!D16)),IF(AND(ISNUMBER(OFFSET('Water Data'!$D$5,0,10*ROW('Water Data'!D16))),BV22="No",ISNUMBER(OFFSET('Water Data'!$D$5,0,10*ROW('Water Data'!D16)))),CONCATENATE("[",ROUND(100-OFFSET('Water Data'!$D$5,0,10*ROW('Water Data'!D16)),0),"]"),IF(AND(ISNUMBER(OFFSET('Water Data'!$D$5,0,10*ROW('Water Data'!D16))),BV22="",ISNUMBER(OFFSET('Water Data'!$D$5,0,10*ROW('Water Data'!D16)))),100-OFFSET('Water Data'!$D$5,0,10*ROW('Water Data'!D16)),NA())))</f>
        <v>#N/A</v>
      </c>
      <c r="H22" s="252" t="e">
        <f ca="true">+IF(AND(ISNUMBER(OFFSET('Water Data'!$D$7,0,10*ROW('Water Data'!D16))),BW22="Yes"),OFFSET('Water Data'!$D$7,0,10*ROW('Water Data'!D16)),IF(AND(ISNUMBER(OFFSET('Water Data'!$D$7,0,10*ROW('Water Data'!D16))),BW22="No",ISNUMBER(OFFSET('Water Data'!$D$7,0,10*ROW('Water Data'!D16)))),CONCATENATE("[",ROUND(OFFSET('Water Data'!$C$7,0,10*ROW('Water Data'!D16)),0),"]"),IF(AND(ISNUMBER(OFFSET('Water Data'!$D$7,0,10*ROW('Water Data'!D16))),BW22="",ISNUMBER(OFFSET('Water Data'!$D$7,0,10*ROW('Water Data'!D16)))),OFFSET('Water Data'!$D$7,0,10*ROW('Water Data'!D16)),NA())))</f>
        <v>#N/A</v>
      </c>
      <c r="I22" s="252" t="e">
        <f ca="true">+IF(AND(ISNUMBER(OFFSET('Water Data'!$D$10,0,10*ROW('Water Data'!D16))),BX22="Yes"),OFFSET('Water Data'!$D$10,0,10*ROW('Water Data'!D16)),IF(AND(ISNUMBER(OFFSET('Water Data'!$D$10,0,10*ROW('Water Data'!D16))),BX22="No",ISNUMBER(OFFSET('Water Data'!$D$10,0,10*ROW('Water Data'!D16)))),CONCATENATE("[",ROUND(OFFSET('Water Data'!$D$10,0,10*ROW('Water Data'!D16)),0),"]"),IF(AND(ISNUMBER(OFFSET('Water Data'!$D$10,0,10*ROW('Water Data'!D16))),BX22="",ISNUMBER(OFFSET('Water Data'!$D$10,0,10*ROW('Water Data'!D16)))),OFFSET('Water Data'!$D$10,0,10*ROW('Water Data'!D16)),NA())))</f>
        <v>#N/A</v>
      </c>
      <c r="J22" s="252" t="e">
        <f ca="true">+IF(AND(ISNUMBER(OFFSET('Water Data'!$E$5,0,10*ROW('Water Data'!E16))),BY22="Yes"),100-OFFSET('Water Data'!$E$5,0,10*ROW('Water Data'!E16)),IF(AND(ISNUMBER(OFFSET('Water Data'!$E$5,0,10*ROW('Water Data'!E16))),BY22="No",ISNUMBER(OFFSET('Water Data'!$E$5,0,10*ROW('Water Data'!E16)))),CONCATENATE("[",ROUND(100-OFFSET('Water Data'!$E$5,0,10*ROW('Water Data'!E16)),0),"]"),IF(AND(ISNUMBER(OFFSET('Water Data'!$E$5,0,10*ROW('Water Data'!E16))),BY22="",ISNUMBER(OFFSET('Water Data'!$E$5,0,10*ROW('Water Data'!E16)))),100-OFFSET('Water Data'!$E$5,0,10*ROW('Water Data'!E16)),NA())))</f>
        <v>#N/A</v>
      </c>
      <c r="K22" s="252" t="e">
        <f ca="true">+IF(AND(ISNUMBER(OFFSET('Water Data'!$E$7,0,10*ROW('Water Data'!E16))),BZ22="Yes"),OFFSET('Water Data'!$E$7,0,10*ROW('Water Data'!E16)),IF(AND(ISNUMBER(OFFSET('Water Data'!$E$7,0,10*ROW('Water Data'!E16))),BZ22="No",ISNUMBER(OFFSET('Water Data'!$E$7,0,10*ROW('Water Data'!E16)))),CONCATENATE("[",ROUND(OFFSET('Water Data'!$E$7,0,10*ROW('Water Data'!E16)),0),"]"),IF(AND(ISNUMBER(OFFSET('Water Data'!$E$7,0,10*ROW('Water Data'!E16))),BZ22="",ISNUMBER(OFFSET('Water Data'!$E$7,0,10*ROW('Water Data'!E16)))),OFFSET('Water Data'!$E$7,0,10*ROW('Water Data'!E16)),NA())))</f>
        <v>#N/A</v>
      </c>
      <c r="L22" s="252" t="e">
        <f ca="true">+IF(AND(ISNUMBER(OFFSET('Water Data'!$E$10,0,10*ROW('Water Data'!E16))),CA22="Yes"),OFFSET('Water Data'!$E$10,0,10*ROW('Water Data'!E16)),IF(AND(ISNUMBER(OFFSET('Water Data'!$E$10,0,10*ROW('Water Data'!E16))),CA22="No",ISNUMBER(OFFSET('Water Data'!$E$10,0,10*ROW('Water Data'!E16)))),CONCATENATE("[",ROUND(OFFSET('Water Data'!$E$10,0,10*ROW('Water Data'!E16)),0),"]"),IF(AND(ISNUMBER(OFFSET('Water Data'!$E$10,0,10*ROW('Water Data'!E16))),CA22="",ISNUMBER(OFFSET('Water Data'!$E$10,0,10*ROW('Water Data'!E16)))),OFFSET('Water Data'!$E$10,0,10*ROW('Water Data'!E16)),NA())))</f>
        <v>#N/A</v>
      </c>
      <c r="M22" s="252" t="e">
        <f ca="true">+IF(AND(ISNUMBER(OFFSET('Water Data'!$F$5,0,10*ROW('Water Data'!F16))),CB22="Yes"),100-OFFSET('Water Data'!$F$5,0,10*ROW('Water Data'!F16)),IF(AND(ISNUMBER(OFFSET('Water Data'!$F$5,0,10*ROW('Water Data'!F16))),CB22="No",ISNUMBER(OFFSET('Water Data'!$F$5,0,10*ROW('Water Data'!F16)))),CONCATENATE("[",ROUND(100-OFFSET('Water Data'!$F$5,0,10*ROW('Water Data'!F16)),0),"]"),IF(AND(ISNUMBER(OFFSET('Water Data'!$F$5,0,10*ROW('Water Data'!F16))),CB22="",ISNUMBER(OFFSET('Water Data'!$F$5,0,10*ROW('Water Data'!F16)))),100-OFFSET('Water Data'!$F$5,0,10*ROW('Water Data'!F16)),NA())))</f>
        <v>#N/A</v>
      </c>
      <c r="N22" s="252" t="e">
        <f ca="true">+IF(AND(ISNUMBER(OFFSET('Water Data'!$F$7,0,10*ROW('Water Data'!F16))),CC22="Yes"),OFFSET('Water Data'!$F$7,0,10*ROW('Water Data'!F16)),IF(AND(ISNUMBER(OFFSET('Water Data'!$F$7,0,10*ROW('Water Data'!F16))),CC22="No",ISNUMBER(OFFSET('Water Data'!$F$7,0,10*ROW('Water Data'!F16)))),CONCATENATE("[",ROUND(OFFSET('Water Data'!$F$7,0,10*ROW('Water Data'!F16)),0),"]"),IF(AND(ISNUMBER(OFFSET('Water Data'!$F$7,0,10*ROW('Water Data'!F16))),CC22="",ISNUMBER(OFFSET('Water Data'!$F$7,0,10*ROW('Water Data'!F16)))),OFFSET('Water Data'!$F$7,0,10*ROW('Water Data'!F16)),NA())))</f>
        <v>#N/A</v>
      </c>
      <c r="O22" s="252" t="e">
        <f ca="true">+IF(AND(ISNUMBER(OFFSET('Water Data'!$F$10,0,10*ROW('Water Data'!F16))),CD22="Yes"),OFFSET('Water Data'!$F$10,0,10*ROW('Water Data'!F16)),IF(AND(ISNUMBER(OFFSET('Water Data'!$F$10,0,10*ROW('Water Data'!F16))),CD22="No",ISNUMBER(OFFSET('Water Data'!$F$10,0,10*ROW('Water Data'!F16)))),CONCATENATE("[",ROUND(OFFSET('Water Data'!$F$10,0,10*ROW('Water Data'!F16)),0),"]"),IF(AND(ISNUMBER(OFFSET('Water Data'!$F$10,0,10*ROW('Water Data'!F16))),CD22="",ISNUMBER(OFFSET('Water Data'!$F$10,0,10*ROW('Water Data'!F16)))),OFFSET('Water Data'!$F$10,0,10*ROW('Water Data'!F16)),NA())))</f>
        <v>#N/A</v>
      </c>
      <c r="P22" s="252" t="e">
        <f ca="true">+IF(AND(ISNUMBER(OFFSET('Water Data'!$G$5,0,10*ROW('Water Data'!G16))),CE22="Yes"),100-OFFSET('Water Data'!$G$5,0,10*ROW('Water Data'!G16)),IF(AND(ISNUMBER(OFFSET('Water Data'!$G$5,0,10*ROW('Water Data'!G16))),CE22="No",ISNUMBER(OFFSET('Water Data'!$G$5,0,10*ROW('Water Data'!G16)))),CONCATENATE("[",ROUND(100-OFFSET('Water Data'!$G$5,0,10*ROW('Water Data'!G16)),0),"]"),IF(AND(ISNUMBER(OFFSET('Water Data'!$G$5,0,10*ROW('Water Data'!G16))),CE22="",ISNUMBER(OFFSET('Water Data'!$G$5,0,10*ROW('Water Data'!G16)))),100-OFFSET('Water Data'!$G$5,0,10*ROW('Water Data'!G16)),NA())))</f>
        <v>#N/A</v>
      </c>
      <c r="Q22" s="252" t="e">
        <f ca="true">+IF(AND(ISNUMBER(OFFSET('Water Data'!$G$7,0,10*ROW('Water Data'!G16))),CF22="Yes"),OFFSET('Water Data'!$G$7,0,10*ROW('Water Data'!G16)),IF(AND(ISNUMBER(OFFSET('Water Data'!$G$7,0,10*ROW('Water Data'!G16))),CF22="No",ISNUMBER(OFFSET('Water Data'!$G$7,0,10*ROW('Water Data'!G16)))),CONCATENATE("[",ROUND(OFFSET('Water Data'!$G$7,0,10*ROW('Water Data'!G16)),0),"]"),IF(AND(ISNUMBER(OFFSET('Water Data'!$G$7,0,10*ROW('Water Data'!G16))),CF22="",ISNUMBER(OFFSET('Water Data'!$G$7,0,10*ROW('Water Data'!G16)))),OFFSET('Water Data'!$G$7,0,10*ROW('Water Data'!G16)),NA())))</f>
        <v>#N/A</v>
      </c>
      <c r="R22" s="252" t="e">
        <f ca="true">+IF(AND(ISNUMBER(OFFSET('Water Data'!$G$10,0,10*ROW('Water Data'!G16))),CG22="Yes"),OFFSET('Water Data'!$G$10,0,10*ROW('Water Data'!G16)),IF(AND(ISNUMBER(OFFSET('Water Data'!$G$10,0,10*ROW('Water Data'!G16))),CG22="No",ISNUMBER(OFFSET('Water Data'!$G$10,0,10*ROW('Water Data'!G16)))),CONCATENATE("[",ROUND(OFFSET('Water Data'!$G$10,0,10*ROW('Water Data'!G16)),0),"]"),IF(AND(ISNUMBER(OFFSET('Water Data'!$G$10,0,10*ROW('Water Data'!G16))),CG22="",ISNUMBER(OFFSET('Water Data'!$G$10,0,10*ROW('Water Data'!G16)))),OFFSET('Water Data'!$G$10,0,10*ROW('Water Data'!G16)),NA())))</f>
        <v>#N/A</v>
      </c>
      <c r="S22" s="252" t="e">
        <f ca="true">+IF(AND(ISNUMBER(OFFSET('Water Data'!$H$5,0,10*ROW('Water Data'!H16))),CH22="Yes"),100-OFFSET('Water Data'!$H$5,0,10*ROW('Water Data'!H16)),IF(AND(ISNUMBER(OFFSET('Water Data'!$H$5,0,10*ROW('Water Data'!H16))),CH22="No",ISNUMBER(OFFSET('Water Data'!$H$5,0,10*ROW('Water Data'!H16)))),CONCATENATE("[",ROUND(100-OFFSET('Water Data'!$H$5,0,10*ROW('Water Data'!H16)),0),"]"),IF(AND(ISNUMBER(OFFSET('Water Data'!$H$5,0,10*ROW('Water Data'!H16))),CH22="",ISNUMBER(OFFSET('Water Data'!$H$5,0,10*ROW('Water Data'!H16)))),100-OFFSET('Water Data'!$H$5,0,10*ROW('Water Data'!H16)),NA())))</f>
        <v>#N/A</v>
      </c>
      <c r="T22" s="252" t="e">
        <f ca="true">+IF(AND(ISNUMBER(OFFSET('Water Data'!$H$7,0,10*ROW('Water Data'!H16))),CI22="Yes"),OFFSET('Water Data'!$H$7,0,10*ROW('Water Data'!H16)),IF(AND(ISNUMBER(OFFSET('Water Data'!$H$7,0,10*ROW('Water Data'!H16))),CI22="No",ISNUMBER(OFFSET('Water Data'!$H$7,0,10*ROW('Water Data'!H16)))),CONCATENATE("[",ROUND(OFFSET('Water Data'!$H$7,0,10*ROW('Water Data'!H16)),0),"]"),IF(AND(ISNUMBER(OFFSET('Water Data'!$H$7,0,10*ROW('Water Data'!H16))),CI22="",ISNUMBER(OFFSET('Water Data'!$H$7,0,10*ROW('Water Data'!H16)))),OFFSET('Water Data'!$H$7,0,10*ROW('Water Data'!H16)),NA())))</f>
        <v>#N/A</v>
      </c>
      <c r="U22" s="252" t="e">
        <f ca="true">+IF(AND(ISNUMBER(OFFSET('Water Data'!$H$10,0,10*ROW('Water Data'!H16))),CJ22="Yes"),OFFSET('Water Data'!$H$10,0,10*ROW('Water Data'!H16)),IF(AND(ISNUMBER(OFFSET('Water Data'!$H$10,0,10*ROW('Water Data'!H16))),CJ22="No",ISNUMBER(OFFSET('Water Data'!$H$10,0,10*ROW('Water Data'!H16)))),CONCATENATE("[",ROUND(OFFSET('Water Data'!$H$10,0,10*ROW('Water Data'!H16)),0),"]"),IF(AND(ISNUMBER(OFFSET('Water Data'!$H$10,0,10*ROW('Water Data'!H16))),CJ22="",ISNUMBER(OFFSET('Water Data'!$H$10,0,10*ROW('Water Data'!H16)))),OFFSET('Water Data'!$H$10,0,10*ROW('Water Data'!H16)),NA())))</f>
        <v>#N/A</v>
      </c>
      <c r="V22" s="253" t="e">
        <f ca="true">+IF(AND(ISNUMBER(OFFSET('Sanitation Data'!$C$5,0,10*ROW('Sanitation Data'!C16))),CK22="Yes"),100-OFFSET('Sanitation Data'!$C$5,0,10*ROW('Sanitation Data'!C16)),IF(AND(ISNUMBER(OFFSET('Sanitation Data'!$C$5,0,10*ROW('Sanitation Data'!C16))),CK22="No",ISNUMBER(OFFSET('Sanitation Data'!$C$5,0,10*ROW('Sanitation Data'!C16)))),CONCATENATE("[",ROUND(100-OFFSET('Sanitation Data'!$C$5,0,10*ROW('Sanitation Data'!C16)),0),"]"),IF(AND(ISNUMBER(OFFSET('Sanitation Data'!$C$5,0,10*ROW('Sanitation Data'!C16))),CK22="",ISNUMBER(OFFSET('Sanitation Data'!$C$5,0,10*ROW('Sanitation Data'!C16)))),100-OFFSET('Sanitation Data'!$C$5,0,10*ROW('Sanitation Data'!C16)),NA())))</f>
        <v>#N/A</v>
      </c>
      <c r="W22" s="253" t="e">
        <f ca="true">+IF(AND(ISNUMBER(OFFSET('Sanitation Data'!$C$7,0,10*ROW('Sanitation Data'!C16))),CL22="Yes"),OFFSET('Sanitation Data'!$C$7,0,10*ROW('Sanitation Data'!C16)),IF(AND(ISNUMBER(OFFSET('Sanitation Data'!$C$7,0,10*ROW('Sanitation Data'!C16))),CL22="No",ISNUMBER(OFFSET('Sanitation Data'!$C$7,0,10*ROW('Sanitation Data'!C16)))),CONCATENATE("[",ROUND(OFFSET('Sanitation Data'!$C$7,0,10*ROW('Sanitation Data'!C16)),0),"]"),IF(AND(ISNUMBER(OFFSET('Sanitation Data'!$C$7,0,10*ROW('Sanitation Data'!C16))),CL22="",ISNUMBER(OFFSET('Sanitation Data'!$C$7,0,10*ROW('Sanitation Data'!C16)))),OFFSET('Sanitation Data'!$C$7,0,10*ROW('Sanitation Data'!C16)),NA())))</f>
        <v>#N/A</v>
      </c>
      <c r="X22" s="253" t="e">
        <f ca="true">+IF(AND(ISNUMBER(OFFSET('Sanitation Data'!$C$11,0,10*ROW('Sanitation Data'!C16))),CM22="Yes"),OFFSET('Sanitation Data'!$C$11,0,10*ROW('Sanitation Data'!C16)),IF(AND(ISNUMBER(OFFSET('Sanitation Data'!$C$11,0,10*ROW('Sanitation Data'!C16))),CM22="No",ISNUMBER(OFFSET('Sanitation Data'!$C$11,0,10*ROW('Sanitation Data'!C16)))),CONCATENATE("[",ROUND(OFFSET('Sanitation Data'!$C$11,0,10*ROW('Sanitation Data'!C16)),0),"]"),IF(AND(ISNUMBER(OFFSET('Sanitation Data'!$C$11,0,10*ROW('Sanitation Data'!C16))),CM22="",ISNUMBER(OFFSET('Sanitation Data'!$C$11,0,10*ROW('Sanitation Data'!C16)))),OFFSET('Sanitation Data'!$C$11,0,10*ROW('Sanitation Data'!C16)),NA())))</f>
        <v>#N/A</v>
      </c>
      <c r="Y22" s="253" t="e">
        <f ca="true">+IF(AND(ISNUMBER(OFFSET('Sanitation Data'!$C$12,0,10*ROW('Sanitation Data'!C16))),CN22="Yes"),OFFSET('Sanitation Data'!$C$12,0,10*ROW('Sanitation Data'!C16)),IF(AND(ISNUMBER(OFFSET('Sanitation Data'!$C$12,0,10*ROW('Sanitation Data'!C16))),CN22="No",ISNUMBER(OFFSET('Sanitation Data'!$C$12,0,10*ROW('Sanitation Data'!C16)))),CONCATENATE("[",ROUND(OFFSET('Sanitation Data'!$C$12,0,10*ROW('Sanitation Data'!C16)),0),"]"),IF(AND(ISNUMBER(OFFSET('Sanitation Data'!$C$12,0,10*ROW('Sanitation Data'!C16))),CN22="",ISNUMBER(OFFSET('Sanitation Data'!$C$12,0,10*ROW('Sanitation Data'!C16)))),OFFSET('Sanitation Data'!$C$12,0,10*ROW('Sanitation Data'!C16)),NA())))</f>
        <v>#N/A</v>
      </c>
      <c r="Z22" s="253" t="e">
        <f ca="true">+IF(AND(ISNUMBER(OFFSET('Sanitation Data'!$C$13,0,10*ROW('Sanitation Data'!C16))),CO22="Yes"),OFFSET('Sanitation Data'!$C$13,0,10*ROW('Sanitation Data'!C16)),IF(AND(ISNUMBER(OFFSET('Sanitation Data'!$C$13,0,10*ROW('Sanitation Data'!C16))),CO22="No",ISNUMBER(OFFSET('Sanitation Data'!$C$13,0,10*ROW('Sanitation Data'!C16)))),CONCATENATE("[",ROUND(OFFSET('Sanitation Data'!$C$13,0,10*ROW('Sanitation Data'!C16)),0),"]"),IF(AND(ISNUMBER(OFFSET('Sanitation Data'!$C$13,0,10*ROW('Sanitation Data'!C16))),CO22="",ISNUMBER(OFFSET('Sanitation Data'!$C$13,0,10*ROW('Sanitation Data'!C16)))),OFFSET('Sanitation Data'!$C$13,0,10*ROW('Sanitation Data'!C16)),NA())))</f>
        <v>#N/A</v>
      </c>
      <c r="AA22" s="253" t="e">
        <f ca="true">+IF(AND(ISNUMBER(OFFSET('Sanitation Data'!$D$5,0,10*ROW('Sanitation Data'!D16))),CP22="Yes"),100-OFFSET('Sanitation Data'!$D$5,0,10*ROW('Sanitation Data'!D16)),IF(AND(ISNUMBER(OFFSET('Sanitation Data'!$D$5,0,10*ROW('Sanitation Data'!D16))),CP22="No",ISNUMBER(OFFSET('Sanitation Data'!$D$5,0,10*ROW('Sanitation Data'!D16)))),CONCATENATE("[",ROUND(100-OFFSET('Sanitation Data'!$D$5,0,10*ROW('Sanitation Data'!D16)),0),"]"),IF(AND(ISNUMBER(OFFSET('Sanitation Data'!$D$5,0,10*ROW('Sanitation Data'!D16))),CP22="",ISNUMBER(OFFSET('Sanitation Data'!$D$5,0,10*ROW('Sanitation Data'!D16)))),100-OFFSET('Sanitation Data'!$D$5,0,10*ROW('Sanitation Data'!D16)),NA())))</f>
        <v>#N/A</v>
      </c>
      <c r="AB22" s="253" t="e">
        <f ca="true">+IF(AND(ISNUMBER(OFFSET('Sanitation Data'!$D$7,0,10*ROW('Sanitation Data'!D16))),CQ22="Yes"),OFFSET('Sanitation Data'!$D$7,0,10*ROW('Sanitation Data'!G16)),IF(AND(ISNUMBER(OFFSET('Sanitation Data'!$D$7,0,10*ROW('Sanitation Data'!D16))),CQ22="No",ISNUMBER(OFFSET('Sanitation Data'!$D$7,0,10*ROW('Sanitation Data'!D16)))),CONCATENATE("[",ROUND(OFFSET('Sanitation Data'!$D$7,0,10*ROW('Sanitation Data'!D16)),0),"]"),IF(AND(ISNUMBER(OFFSET('Sanitation Data'!$D$7,0,10*ROW('Sanitation Data'!D16))),CQ22="",ISNUMBER(OFFSET('Sanitation Data'!$D$7,0,10*ROW('Sanitation Data'!D16)))),OFFSET('Sanitation Data'!$D$7,0,10*ROW('Sanitation Data'!D16)),NA())))</f>
        <v>#N/A</v>
      </c>
      <c r="AC22" s="253" t="e">
        <f ca="true">+IF(AND(ISNUMBER(OFFSET('Sanitation Data'!$D$11,0,10*ROW('Sanitation Data'!D16))),CR22="Yes"),OFFSET('Sanitation Data'!$D$11,0,10*ROW('Sanitation Data'!D16)),IF(AND(ISNUMBER(OFFSET('Sanitation Data'!$D$11,0,10*ROW('Sanitation Data'!D16))),CR22="No",ISNUMBER(OFFSET('Sanitation Data'!$D$11,0,10*ROW('Sanitation Data'!D16)))),CONCATENATE("[",ROUND(OFFSET('Sanitation Data'!$D$11,0,10*ROW('Sanitation Data'!D16)),0),"]"),IF(AND(ISNUMBER(OFFSET('Sanitation Data'!$D$11,0,10*ROW('Sanitation Data'!D16))),CR22="",ISNUMBER(OFFSET('Sanitation Data'!$D$11,0,10*ROW('Sanitation Data'!D16)))),OFFSET('Sanitation Data'!$D$11,0,10*ROW('Sanitation Data'!D16)),NA())))</f>
        <v>#N/A</v>
      </c>
      <c r="AD22" s="253" t="e">
        <f ca="true">+IF(AND(ISNUMBER(OFFSET('Sanitation Data'!$D$12,0,10*ROW('Sanitation Data'!D16))),CS22="Yes"),OFFSET('Sanitation Data'!$D$12,0,10*ROW('Sanitation Data'!D16)),IF(AND(ISNUMBER(OFFSET('Sanitation Data'!$D$12,0,10*ROW('Sanitation Data'!D16))),CS22="No",ISNUMBER(OFFSET('Sanitation Data'!$D$12,0,10*ROW('Sanitation Data'!D16)))),CONCATENATE("[",ROUND(OFFSET('Sanitation Data'!$D$12,0,10*ROW('Sanitation Data'!D16)),0),"]"),IF(AND(ISNUMBER(OFFSET('Sanitation Data'!$D$12,0,10*ROW('Sanitation Data'!D16))),CS22="",ISNUMBER(OFFSET('Sanitation Data'!$D$12,0,10*ROW('Sanitation Data'!D16)))),OFFSET('Sanitation Data'!$D$12,0,10*ROW('Sanitation Data'!D16)),NA())))</f>
        <v>#N/A</v>
      </c>
      <c r="AE22" s="253" t="e">
        <f ca="true">+IF(AND(ISNUMBER(OFFSET('Sanitation Data'!$D$13,0,10*ROW('Sanitation Data'!D16))),CT22="Yes"),OFFSET('Sanitation Data'!$D$13,0,10*ROW('Sanitation Data'!D16)),IF(AND(ISNUMBER(OFFSET('Sanitation Data'!$D$13,0,10*ROW('Sanitation Data'!D16))),CT22="No",ISNUMBER(OFFSET('Sanitation Data'!$D$13,0,10*ROW('Sanitation Data'!D16)))),CONCATENATE("[",ROUND(OFFSET('Sanitation Data'!$D$13,0,10*ROW('Sanitation Data'!D16)),0),"]"),IF(AND(ISNUMBER(OFFSET('Sanitation Data'!$D$13,0,10*ROW('Sanitation Data'!D16))),CT22="",ISNUMBER(OFFSET('Sanitation Data'!$D$13,0,10*ROW('Sanitation Data'!D16)))),OFFSET('Sanitation Data'!$D$13,0,10*ROW('Sanitation Data'!D16)),NA())))</f>
        <v>#N/A</v>
      </c>
      <c r="AF22" s="253" t="e">
        <f ca="true">+IF(AND(ISNUMBER(OFFSET('Sanitation Data'!$E$5,0,10*ROW('Sanitation Data'!E16))),CU22="Yes"),100-OFFSET('Sanitation Data'!$E$5,0,10*ROW('Sanitation Data'!E16)),IF(AND(ISNUMBER(OFFSET('Sanitation Data'!$E$5,0,10*ROW('Sanitation Data'!E16))),CU22="No",ISNUMBER(OFFSET('Sanitation Data'!$E$5,0,10*ROW('Sanitation Data'!E16)))),CONCATENATE("[",ROUND(100-OFFSET('Sanitation Data'!$E$5,0,10*ROW('Sanitation Data'!E16)),0),"]"),IF(AND(ISNUMBER(OFFSET('Sanitation Data'!$E$5,0,10*ROW('Sanitation Data'!E16))),CU22="",ISNUMBER(OFFSET('Sanitation Data'!$E$5,0,10*ROW('Sanitation Data'!E16)))),100-OFFSET('Sanitation Data'!$E$5,0,10*ROW('Sanitation Data'!E16)),NA())))</f>
        <v>#N/A</v>
      </c>
      <c r="AG22" s="253" t="e">
        <f ca="true">+IF(AND(ISNUMBER(OFFSET('Sanitation Data'!$E$7,0,10*ROW('Sanitation Data'!E16))),CV22="Yes"),OFFSET('Sanitation Data'!$E$7,0,10*ROW('Sanitation Data'!E16)),IF(AND(ISNUMBER(OFFSET('Sanitation Data'!$E$7,0,10*ROW('Sanitation Data'!E16))),CV22="No",ISNUMBER(OFFSET('Sanitation Data'!$E$7,0,10*ROW('Sanitation Data'!E16)))),CONCATENATE("[",ROUND(OFFSET('Sanitation Data'!$E$7,0,10*ROW('Sanitation Data'!E16)),0),"]"),IF(AND(ISNUMBER(OFFSET('Sanitation Data'!$E$7,0,10*ROW('Sanitation Data'!E16))),CV22="",ISNUMBER(OFFSET('Sanitation Data'!$E$7,0,10*ROW('Sanitation Data'!E16)))),OFFSET('Sanitation Data'!$E$7,0,10*ROW('Sanitation Data'!E16)),NA())))</f>
        <v>#N/A</v>
      </c>
      <c r="AH22" s="253" t="e">
        <f ca="true">+IF(AND(ISNUMBER(OFFSET('Sanitation Data'!$E$11,0,10*ROW('Sanitation Data'!E16))),CW22="Yes"),OFFSET('Sanitation Data'!$E$11,0,10*ROW('Sanitation Data'!E16)),IF(AND(ISNUMBER(OFFSET('Sanitation Data'!$E$11,0,10*ROW('Sanitation Data'!E16))),CW22="No",ISNUMBER(OFFSET('Sanitation Data'!$E$11,0,10*ROW('Sanitation Data'!E16)))),CONCATENATE("[",ROUND(OFFSET('Sanitation Data'!$E$11,0,10*ROW('Sanitation Data'!E16)),0),"]"),IF(AND(ISNUMBER(OFFSET('Sanitation Data'!$E$11,0,10*ROW('Sanitation Data'!E16))),CW22="",ISNUMBER(OFFSET('Sanitation Data'!$E$11,0,10*ROW('Sanitation Data'!E16)))),OFFSET('Sanitation Data'!$E$11,0,10*ROW('Sanitation Data'!E16)),NA())))</f>
        <v>#N/A</v>
      </c>
      <c r="AI22" s="253" t="e">
        <f ca="true">+IF(AND(ISNUMBER(OFFSET('Sanitation Data'!$E$12,0,10*ROW('Sanitation Data'!E16))),CX22="Yes"),OFFSET('Sanitation Data'!$E$12,0,10*ROW('Sanitation Data'!E16)),IF(AND(ISNUMBER(OFFSET('Sanitation Data'!$E$12,0,10*ROW('Sanitation Data'!E16))),CX22="No",ISNUMBER(OFFSET('Sanitation Data'!$E$12,0,10*ROW('Sanitation Data'!E16)))),CONCATENATE("[",ROUND(OFFSET('Sanitation Data'!$E$12,0,10*ROW('Sanitation Data'!E16)),0),"]"),IF(AND(ISNUMBER(OFFSET('Sanitation Data'!$E$12,0,10*ROW('Sanitation Data'!E16))),CX22="",ISNUMBER(OFFSET('Sanitation Data'!$E$12,0,10*ROW('Sanitation Data'!E16)))),OFFSET('Sanitation Data'!$E$12,0,10*ROW('Sanitation Data'!E16)),NA())))</f>
        <v>#N/A</v>
      </c>
      <c r="AJ22" s="253" t="e">
        <f ca="true">+IF(AND(ISNUMBER(OFFSET('Sanitation Data'!$E$13,0,10*ROW('Sanitation Data'!E16))),CY22="Yes"),OFFSET('Sanitation Data'!$E$13,0,10*ROW('Sanitation Data'!E16)),IF(AND(ISNUMBER(OFFSET('Sanitation Data'!$E$13,0,10*ROW('Sanitation Data'!E16))),CY22="No",ISNUMBER(OFFSET('Sanitation Data'!$E$13,0,10*ROW('Sanitation Data'!E16)))),CONCATENATE("[",ROUND(OFFSET('Sanitation Data'!$E$13,0,10*ROW('Sanitation Data'!E16)),0),"]"),IF(AND(ISNUMBER(OFFSET('Sanitation Data'!$E$13,0,10*ROW('Sanitation Data'!E16))),CY22="",ISNUMBER(OFFSET('Sanitation Data'!$E$13,0,10*ROW('Sanitation Data'!E16)))),OFFSET('Sanitation Data'!$E$13,0,10*ROW('Sanitation Data'!E16)),NA())))</f>
        <v>#N/A</v>
      </c>
      <c r="AK22" s="253" t="e">
        <f ca="true">+IF(AND(ISNUMBER(OFFSET('Sanitation Data'!$F$5,0,10*ROW('Sanitation Data'!F16))),CZ22="Yes"),100-OFFSET('Sanitation Data'!$F$5,0,10*ROW('Sanitation Data'!F16)),IF(AND(ISNUMBER(OFFSET('Sanitation Data'!$F$5,0,10*ROW('Sanitation Data'!F16))),CZ22="No",ISNUMBER(OFFSET('Sanitation Data'!$F$5,0,10*ROW('Sanitation Data'!F16)))),CONCATENATE("[",ROUND(100-OFFSET('Sanitation Data'!$F$5,0,10*ROW('Sanitation Data'!F16)),0),"]"),IF(AND(ISNUMBER(OFFSET('Sanitation Data'!$F$5,0,10*ROW('Sanitation Data'!F16))),CZ22="",ISNUMBER(OFFSET('Sanitation Data'!$F$5,0,10*ROW('Sanitation Data'!F16)))),100-OFFSET('Sanitation Data'!$F$5,0,10*ROW('Sanitation Data'!F16)),NA())))</f>
        <v>#N/A</v>
      </c>
      <c r="AL22" s="253" t="e">
        <f ca="true">+IF(AND(ISNUMBER(OFFSET('Sanitation Data'!$F$7,0,10*ROW('Sanitation Data'!F16))),DA22="Yes"),OFFSET('Sanitation Data'!$F$7,0,10*ROW('Sanitation Data'!F16)),IF(AND(ISNUMBER(OFFSET('Sanitation Data'!$F$7,0,10*ROW('Sanitation Data'!F16))),DA22="No",ISNUMBER(OFFSET('Sanitation Data'!$F$7,0,10*ROW('Sanitation Data'!F16)))),CONCATENATE("[",ROUND(OFFSET('Sanitation Data'!$F$7,0,10*ROW('Sanitation Data'!F16)),0),"]"),IF(AND(ISNUMBER(OFFSET('Sanitation Data'!$F$7,0,10*ROW('Sanitation Data'!F16))),DA22="",ISNUMBER(OFFSET('Sanitation Data'!$F$7,0,10*ROW('Sanitation Data'!F16)))),OFFSET('Sanitation Data'!$F$7,0,10*ROW('Sanitation Data'!F16)),NA())))</f>
        <v>#N/A</v>
      </c>
      <c r="AM22" s="253" t="e">
        <f ca="true">+IF(AND(ISNUMBER(OFFSET('Sanitation Data'!$F$11,0,10*ROW('Sanitation Data'!F16))),DB22="Yes"),OFFSET('Sanitation Data'!$F$11,0,10*ROW('Sanitation Data'!F16)),IF(AND(ISNUMBER(OFFSET('Sanitation Data'!$F$11,0,10*ROW('Sanitation Data'!F16))),DB22="No",ISNUMBER(OFFSET('Sanitation Data'!$F$11,0,10*ROW('Sanitation Data'!F16)))),CONCATENATE("[",ROUND(OFFSET('Sanitation Data'!$F$11,0,10*ROW('Sanitation Data'!F16)),0),"]"),IF(AND(ISNUMBER(OFFSET('Sanitation Data'!$F$11,0,10*ROW('Sanitation Data'!F16))),DB22="",ISNUMBER(OFFSET('Sanitation Data'!$F$11,0,10*ROW('Sanitation Data'!F16)))),OFFSET('Sanitation Data'!$F$11,0,10*ROW('Sanitation Data'!F16)),NA())))</f>
        <v>#N/A</v>
      </c>
      <c r="AN22" s="253" t="e">
        <f ca="true">+IF(AND(ISNUMBER(OFFSET('Sanitation Data'!$F$12,0,10*ROW('Sanitation Data'!F16))),DC22="Yes"),OFFSET('Sanitation Data'!$F$12,0,10*ROW('Sanitation Data'!F16)),IF(AND(ISNUMBER(OFFSET('Sanitation Data'!$F$12,0,10*ROW('Sanitation Data'!F16))),DC22="No",ISNUMBER(OFFSET('Sanitation Data'!$F$12,0,10*ROW('Sanitation Data'!F16)))),CONCATENATE("[",ROUND(OFFSET('Sanitation Data'!$F$12,0,10*ROW('Sanitation Data'!F16)),0),"]"),IF(AND(ISNUMBER(OFFSET('Sanitation Data'!$F$12,0,10*ROW('Sanitation Data'!F16))),DC22="",ISNUMBER(OFFSET('Sanitation Data'!$F$12,0,10*ROW('Sanitation Data'!F16)))),OFFSET('Sanitation Data'!$F$12,0,10*ROW('Sanitation Data'!F16)),NA())))</f>
        <v>#N/A</v>
      </c>
      <c r="AO22" s="253" t="e">
        <f ca="true">+IF(AND(ISNUMBER(OFFSET('Sanitation Data'!$F$13,0,10*ROW('Sanitation Data'!F16))),DD22="Yes"),OFFSET('Sanitation Data'!$F$13,0,10*ROW('Sanitation Data'!F16)),IF(AND(ISNUMBER(OFFSET('Sanitation Data'!$F$13,0,10*ROW('Sanitation Data'!F16))),DD22="No",ISNUMBER(OFFSET('Sanitation Data'!$F$13,0,10*ROW('Sanitation Data'!F16)))),CONCATENATE("[",ROUND(OFFSET('Sanitation Data'!$F$13,0,10*ROW('Sanitation Data'!F16)),0),"]"),IF(AND(ISNUMBER(OFFSET('Sanitation Data'!$F$13,0,10*ROW('Sanitation Data'!F16))),DD22="",ISNUMBER(OFFSET('Sanitation Data'!$F$13,0,10*ROW('Sanitation Data'!F16)))),OFFSET('Sanitation Data'!$F$13,0,10*ROW('Sanitation Data'!F16)),NA())))</f>
        <v>#N/A</v>
      </c>
      <c r="AP22" s="253" t="e">
        <f ca="true">+IF(AND(ISNUMBER(OFFSET('Sanitation Data'!$G$5,0,10*ROW('Sanitation Data'!G16))),DE22="Yes"),100-OFFSET('Sanitation Data'!$G$5,0,10*ROW('Sanitation Data'!G16)),IF(AND(ISNUMBER(OFFSET('Sanitation Data'!$G$5,0,10*ROW('Sanitation Data'!G16))),DE22="No",ISNUMBER(OFFSET('Sanitation Data'!$G$5,0,10*ROW('Sanitation Data'!G16)))),CONCATENATE("[",ROUND(100-OFFSET('Sanitation Data'!$G$5,0,10*ROW('Sanitation Data'!G16)),0),"]"),IF(AND(ISNUMBER(OFFSET('Sanitation Data'!$G$5,0,10*ROW('Sanitation Data'!G16))),DE22="",ISNUMBER(OFFSET('Sanitation Data'!$G$5,0,10*ROW('Sanitation Data'!G16)))),100-OFFSET('Sanitation Data'!$G$5,0,10*ROW('Sanitation Data'!G16)),NA())))</f>
        <v>#N/A</v>
      </c>
      <c r="AQ22" s="253" t="e">
        <f ca="true">+IF(AND(ISNUMBER(OFFSET('Sanitation Data'!$G$7,0,10*ROW('Sanitation Data'!G16))),DF22="Yes"),OFFSET('Sanitation Data'!$G$7,0,10*ROW('Sanitation Data'!G16)),IF(AND(ISNUMBER(OFFSET('Sanitation Data'!$G$7,0,10*ROW('Sanitation Data'!G16))),DF22="No",ISNUMBER(OFFSET('Sanitation Data'!$G$7,0,10*ROW('Sanitation Data'!G16)))),CONCATENATE("[",ROUND(OFFSET('Sanitation Data'!$G$7,0,10*ROW('Sanitation Data'!G16)),0),"]"),IF(AND(ISNUMBER(OFFSET('Sanitation Data'!$G$7,0,10*ROW('Sanitation Data'!G16))),DF22="",ISNUMBER(OFFSET('Sanitation Data'!$G$7,0,10*ROW('Sanitation Data'!G16)))),OFFSET('Sanitation Data'!$G$7,0,10*ROW('Sanitation Data'!G16)),NA())))</f>
        <v>#N/A</v>
      </c>
      <c r="AR22" s="253" t="e">
        <f ca="true">+IF(AND(ISNUMBER(OFFSET('Sanitation Data'!$G$11,0,10*ROW('Sanitation Data'!G16))),DG22="Yes"),OFFSET('Sanitation Data'!$G$11,0,10*ROW('Sanitation Data'!G16)),IF(AND(ISNUMBER(OFFSET('Sanitation Data'!$G$11,0,10*ROW('Sanitation Data'!G16))),DG22="No",ISNUMBER(OFFSET('Sanitation Data'!$G$11,0,10*ROW('Sanitation Data'!G16)))),CONCATENATE("[",ROUND(OFFSET('Sanitation Data'!$G$11,0,10*ROW('Sanitation Data'!G16)),0),"]"),IF(AND(ISNUMBER(OFFSET('Sanitation Data'!$G$11,0,10*ROW('Sanitation Data'!G16))),DG22="",ISNUMBER(OFFSET('Sanitation Data'!$G$11,0,10*ROW('Sanitation Data'!G16)))),OFFSET('Sanitation Data'!$G$11,0,10*ROW('Sanitation Data'!G16)),NA())))</f>
        <v>#N/A</v>
      </c>
      <c r="AS22" s="253" t="e">
        <f ca="true">+IF(AND(ISNUMBER(OFFSET('Sanitation Data'!$G$12,0,10*ROW('Sanitation Data'!G16))),DH22="Yes"),OFFSET('Sanitation Data'!$G$12,0,10*ROW('Sanitation Data'!G16)),IF(AND(ISNUMBER(OFFSET('Sanitation Data'!$G$12,0,10*ROW('Sanitation Data'!G16))),DH22="No",ISNUMBER(OFFSET('Sanitation Data'!$G$12,0,10*ROW('Sanitation Data'!G16)))),CONCATENATE("[",ROUND(OFFSET('Sanitation Data'!$G$12,0,10*ROW('Sanitation Data'!G16)),0),"]"),IF(AND(ISNUMBER(OFFSET('Sanitation Data'!$G$12,0,10*ROW('Sanitation Data'!G16))),DH22="",ISNUMBER(OFFSET('Sanitation Data'!$G$12,0,10*ROW('Sanitation Data'!G16)))),OFFSET('Sanitation Data'!$G$12,0,10*ROW('Sanitation Data'!G16)),NA())))</f>
        <v>#N/A</v>
      </c>
      <c r="AT22" s="253" t="e">
        <f ca="true">+IF(AND(ISNUMBER(OFFSET('Sanitation Data'!$G$13,0,10*ROW('Sanitation Data'!G16))),DI22="Yes"),OFFSET('Sanitation Data'!$G$13,0,10*ROW('Sanitation Data'!G16)),IF(AND(ISNUMBER(OFFSET('Sanitation Data'!$G$13,0,10*ROW('Sanitation Data'!G16))),DI22="No",ISNUMBER(OFFSET('Sanitation Data'!$G$13,0,10*ROW('Sanitation Data'!G16)))),CONCATENATE("[",ROUND(OFFSET('Sanitation Data'!$G$13,0,10*ROW('Sanitation Data'!G16)),0),"]"),IF(AND(ISNUMBER(OFFSET('Sanitation Data'!$G$13,0,10*ROW('Sanitation Data'!G16))),DI22="",ISNUMBER(OFFSET('Sanitation Data'!$G$13,0,10*ROW('Sanitation Data'!G16)))),OFFSET('Sanitation Data'!$G$13,0,10*ROW('Sanitation Data'!G16)),NA())))</f>
        <v>#N/A</v>
      </c>
      <c r="AU22" s="253" t="e">
        <f ca="true">+IF(AND(ISNUMBER(OFFSET('Sanitation Data'!$H$5,0,10*ROW('Sanitation Data'!H16))),DJ22="Yes"),100-OFFSET('Sanitation Data'!$H$5,0,10*ROW('Sanitation Data'!H16)),IF(AND(ISNUMBER(OFFSET('Sanitation Data'!$H$5,0,10*ROW('Sanitation Data'!H16))),DJ22="No",ISNUMBER(OFFSET('Sanitation Data'!$H$5,0,10*ROW('Sanitation Data'!H16)))),CONCATENATE("[",ROUND(100-OFFSET('Sanitation Data'!$H$5,0,10*ROW('Sanitation Data'!H16)),0),"]"),IF(AND(ISNUMBER(OFFSET('Sanitation Data'!$H$5,0,10*ROW('Sanitation Data'!H16))),DJ22="",ISNUMBER(OFFSET('Sanitation Data'!$H$5,0,10*ROW('Sanitation Data'!H16)))),100-OFFSET('Sanitation Data'!$H$5,0,10*ROW('Sanitation Data'!H16)),NA())))</f>
        <v>#N/A</v>
      </c>
      <c r="AV22" s="253" t="e">
        <f ca="true">+IF(AND(ISNUMBER(OFFSET('Sanitation Data'!$H$7,0,10*ROW('Sanitation Data'!H16))),DK22="Yes"),OFFSET('Sanitation Data'!$H$7,0,10*ROW('Sanitation Data'!H16)),IF(AND(ISNUMBER(OFFSET('Sanitation Data'!$H$7,0,10*ROW('Sanitation Data'!H16))),DK22="No",ISNUMBER(OFFSET('Sanitation Data'!$H$7,0,10*ROW('Sanitation Data'!H16)))),CONCATENATE("[",ROUND(OFFSET('Sanitation Data'!$H$7,0,10*ROW('Sanitation Data'!H16)),0),"]"),IF(AND(ISNUMBER(OFFSET('Sanitation Data'!$H$7,0,10*ROW('Sanitation Data'!H16))),DK22="",ISNUMBER(OFFSET('Sanitation Data'!$H$7,0,10*ROW('Sanitation Data'!H16)))),OFFSET('Sanitation Data'!$H$7,0,10*ROW('Sanitation Data'!H16)),NA())))</f>
        <v>#N/A</v>
      </c>
      <c r="AW22" s="253" t="e">
        <f ca="true">+IF(AND(ISNUMBER(OFFSET('Sanitation Data'!$H$11,0,10*ROW('Sanitation Data'!H16))),DL22="Yes"),OFFSET('Sanitation Data'!$H$11,0,10*ROW('Sanitation Data'!H16)),IF(AND(ISNUMBER(OFFSET('Sanitation Data'!$H$11,0,10*ROW('Sanitation Data'!H16))),DL22="No",ISNUMBER(OFFSET('Sanitation Data'!$H$11,0,10*ROW('Sanitation Data'!H16)))),CONCATENATE("[",ROUND(OFFSET('Sanitation Data'!$H$11,0,10*ROW('Sanitation Data'!H16)),0),"]"),IF(AND(ISNUMBER(OFFSET('Sanitation Data'!$H$11,0,10*ROW('Sanitation Data'!H16))),DL22="",ISNUMBER(OFFSET('Sanitation Data'!$H$11,0,10*ROW('Sanitation Data'!H16)))),OFFSET('Sanitation Data'!$H$11,0,10*ROW('Sanitation Data'!H16)),NA())))</f>
        <v>#N/A</v>
      </c>
      <c r="AX22" s="253" t="e">
        <f ca="true">+IF(AND(ISNUMBER(OFFSET('Sanitation Data'!$H$12,0,10*ROW('Sanitation Data'!H16))),DM22="Yes"),OFFSET('Sanitation Data'!$H$12,0,10*ROW('Sanitation Data'!H16)),IF(AND(ISNUMBER(OFFSET('Sanitation Data'!$H$12,0,10*ROW('Sanitation Data'!H16))),DM22="No",ISNUMBER(OFFSET('Sanitation Data'!$H$12,0,10*ROW('Sanitation Data'!H16)))),CONCATENATE("[",ROUND(OFFSET('Sanitation Data'!$H$12,0,10*ROW('Sanitation Data'!H16)),0),"]"),IF(AND(ISNUMBER(OFFSET('Sanitation Data'!$H$12,0,10*ROW('Sanitation Data'!H16))),DM22="",ISNUMBER(OFFSET('Sanitation Data'!$H$12,0,10*ROW('Sanitation Data'!H16)))),OFFSET('Sanitation Data'!$H$12,0,10*ROW('Sanitation Data'!H16)),NA())))</f>
        <v>#N/A</v>
      </c>
      <c r="AY22" s="253" t="e">
        <f ca="true">+IF(AND(ISNUMBER(OFFSET('Sanitation Data'!$H$13,0,10*ROW('Sanitation Data'!H16))),DN22="Yes"),OFFSET('Sanitation Data'!$H$13,0,10*ROW('Sanitation Data'!H16)),IF(AND(ISNUMBER(OFFSET('Sanitation Data'!$H$13,0,10*ROW('Sanitation Data'!H16))),DN22="No",ISNUMBER(OFFSET('Sanitation Data'!$H$13,0,10*ROW('Sanitation Data'!H16)))),CONCATENATE("[",ROUND(OFFSET('Sanitation Data'!$H$13,0,10*ROW('Sanitation Data'!H16)),0),"]"),IF(AND(ISNUMBER(OFFSET('Sanitation Data'!$H$13,0,10*ROW('Sanitation Data'!H16))),DN22="",ISNUMBER(OFFSET('Sanitation Data'!$H$13,0,10*ROW('Sanitation Data'!H16)))),OFFSET('Sanitation Data'!$H$13,0,10*ROW('Sanitation Data'!H16)),NA())))</f>
        <v>#N/A</v>
      </c>
      <c r="AZ22" s="254" t="e">
        <f ca="true">+IF(AND(ISNUMBER(OFFSET('Hygiene Data'!$C$6,0,10*ROW('Hygiene Data'!C16))),DO22="Yes"),OFFSET('Hygiene Data'!$C$6,0,10*ROW('Hygiene Data'!C16)),IF(AND(ISNUMBER(OFFSET('Hygiene Data'!$C$6,0,10*ROW('Hygiene Data'!C16))),DO22="No",ISNUMBER(OFFSET('Hygiene Data'!$C$6,0,10*ROW('Hygiene Data'!C16)))),CONCATENATE("[",ROUND(OFFSET('Hygiene Data'!$C$6,0,10*ROW('Hygiene Data'!C16)),0),"]"),IF(AND(ISNUMBER(OFFSET('Hygiene Data'!$C$6,0,10*ROW('Hygiene Data'!C16))),DO22="",ISNUMBER(OFFSET('Hygiene Data'!$C$6,0,10*ROW('Hygiene Data'!C16)))),OFFSET('Hygiene Data'!$C$6,0,10*ROW('Hygiene Data'!C16)),NA())))</f>
        <v>#N/A</v>
      </c>
      <c r="BA22" s="254" t="e">
        <f ca="true">+IF(AND(ISNUMBER(OFFSET('Hygiene Data'!$C$8,0,10*ROW('Hygiene Data'!C16))),DP22="Yes"),OFFSET('Hygiene Data'!$C$8,0,10*ROW('Hygiene Data'!C16)),IF(AND(ISNUMBER(OFFSET('Hygiene Data'!$C$8,0,10*ROW('Hygiene Data'!C16))),DP22="No",ISNUMBER(OFFSET('Hygiene Data'!$C$8,0,10*ROW('Hygiene Data'!C16)))),CONCATENATE("[",ROUND(OFFSET('Hygiene Data'!$C$8,0,10*ROW('Hygiene Data'!C16)),0),"]"),IF(AND(ISNUMBER(OFFSET('Hygiene Data'!$C$8,0,10*ROW('Hygiene Data'!C16))),DP22="",ISNUMBER(OFFSET('Hygiene Data'!$C$8,0,10*ROW('Hygiene Data'!C16)))),OFFSET('Hygiene Data'!$C$8,0,10*ROW('Hygiene Data'!C16)),NA())))</f>
        <v>#N/A</v>
      </c>
      <c r="BB22" s="254" t="e">
        <f ca="true">+IF(AND(ISNUMBER(OFFSET('Hygiene Data'!$C$10,0,10*ROW('Hygiene Data'!C16))),DQ22="Yes"),OFFSET('Hygiene Data'!$C$10,0,10*ROW('Hygiene Data'!C16)),IF(AND(ISNUMBER(OFFSET('Hygiene Data'!$C$10,0,10*ROW('Hygiene Data'!C16))),DQ22="No",ISNUMBER(OFFSET('Hygiene Data'!$C$10,0,10*ROW('Hygiene Data'!C16)))),CONCATENATE("[",ROUND(OFFSET('Hygiene Data'!$C$10,0,10*ROW('Hygiene Data'!C16)),0),"]"),IF(AND(ISNUMBER(OFFSET('Hygiene Data'!$C$10,0,10*ROW('Hygiene Data'!C16))),DQ22="",ISNUMBER(OFFSET('Hygiene Data'!$C$10,0,10*ROW('Hygiene Data'!C16)))),OFFSET('Hygiene Data'!$C$10,0,10*ROW('Hygiene Data'!C16)),NA())))</f>
        <v>#N/A</v>
      </c>
      <c r="BC22" s="254" t="e">
        <f ca="true">+IF(AND(ISNUMBER(OFFSET('Hygiene Data'!$D$6,0,10*ROW('Hygiene Data'!D16))),DR22="Yes"),OFFSET('Hygiene Data'!$D$6,0,10*ROW('Hygiene Data'!D16)),IF(AND(ISNUMBER(OFFSET('Hygiene Data'!$D$6,0,10*ROW('Hygiene Data'!D16))),DR22="No",ISNUMBER(OFFSET('Hygiene Data'!$D$6,0,10*ROW('Hygiene Data'!D16)))),CONCATENATE("[",ROUND(OFFSET('Hygiene Data'!$D$6,0,10*ROW('Hygiene Data'!D16)),0),"]"),IF(AND(ISNUMBER(OFFSET('Hygiene Data'!$D$6,0,10*ROW('Hygiene Data'!D16))),DR22="",ISNUMBER(OFFSET('Hygiene Data'!$D$6,0,10*ROW('Hygiene Data'!D16)))),OFFSET('Hygiene Data'!$D$6,0,10*ROW('Hygiene Data'!D16)),NA())))</f>
        <v>#N/A</v>
      </c>
      <c r="BD22" s="254" t="e">
        <f ca="true">+IF(AND(ISNUMBER(OFFSET('Hygiene Data'!$D$8,0,10*ROW('Hygiene Data'!D16))),DS22="Yes"),OFFSET('Hygiene Data'!$D$8,0,10*ROW('Hygiene Data'!D16)),IF(AND(ISNUMBER(OFFSET('Hygiene Data'!$D$8,0,10*ROW('Hygiene Data'!D16))),DS22="No",ISNUMBER(OFFSET('Hygiene Data'!$D$8,0,10*ROW('Hygiene Data'!D16)))),CONCATENATE("[",ROUND(OFFSET('Hygiene Data'!$D$8,0,10*ROW('Hygiene Data'!D16)),0),"]"),IF(AND(ISNUMBER(OFFSET('Hygiene Data'!$D$8,0,10*ROW('Hygiene Data'!D16))),DS22="",ISNUMBER(OFFSET('Hygiene Data'!$D$8,0,10*ROW('Hygiene Data'!D16)))),OFFSET('Hygiene Data'!$D$8,0,10*ROW('Hygiene Data'!D16)),NA())))</f>
        <v>#N/A</v>
      </c>
      <c r="BE22" s="254" t="e">
        <f ca="true">+IF(AND(ISNUMBER(OFFSET('Hygiene Data'!$D$10,0,10*ROW('Hygiene Data'!D16))),DT22="Yes"),OFFSET('Hygiene Data'!$D$10,0,10*ROW('Hygiene Data'!D16)),IF(AND(ISNUMBER(OFFSET('Hygiene Data'!$D$10,0,10*ROW('Hygiene Data'!D16))),DT22="No",ISNUMBER(OFFSET('Hygiene Data'!$D$10,0,10*ROW('Hygiene Data'!D16)))),CONCATENATE("[",ROUND(OFFSET('Hygiene Data'!$D$10,0,10*ROW('Hygiene Data'!D16)),0),"]"),IF(AND(ISNUMBER(OFFSET('Hygiene Data'!$D$10,0,10*ROW('Hygiene Data'!D16))),DT22="",ISNUMBER(OFFSET('Hygiene Data'!$D$10,0,10*ROW('Hygiene Data'!D16)))),OFFSET('Hygiene Data'!$D$10,0,10*ROW('Hygiene Data'!D16)),NA())))</f>
        <v>#N/A</v>
      </c>
      <c r="BF22" s="254" t="e">
        <f ca="true">+IF(AND(ISNUMBER(OFFSET('Hygiene Data'!$E$6,0,10*ROW('Hygiene Data'!E16))),DU22="Yes"),OFFSET('Hygiene Data'!$E$6,0,10*ROW('Hygiene Data'!E16)),IF(AND(ISNUMBER(OFFSET('Hygiene Data'!$E$6,0,10*ROW('Hygiene Data'!E16))),DU22="No",ISNUMBER(OFFSET('Hygiene Data'!$E$6,0,10*ROW('Hygiene Data'!E16)))),CONCATENATE("[",ROUND(OFFSET('Hygiene Data'!$E$6,0,10*ROW('Hygiene Data'!E16)),0),"]"),IF(AND(ISNUMBER(OFFSET('Hygiene Data'!$E$6,0,10*ROW('Hygiene Data'!E16))),DU22="",ISNUMBER(OFFSET('Hygiene Data'!$E$6,0,10*ROW('Hygiene Data'!E16)))),OFFSET('Hygiene Data'!$E$6,0,10*ROW('Hygiene Data'!E16)),NA())))</f>
        <v>#N/A</v>
      </c>
      <c r="BG22" s="254" t="e">
        <f ca="true">+IF(AND(ISNUMBER(OFFSET('Hygiene Data'!$E$8,0,10*ROW('Hygiene Data'!E16))),DV22="Yes"),OFFSET('Hygiene Data'!$E$8,0,10*ROW('Hygiene Data'!E16)),IF(AND(ISNUMBER(OFFSET('Hygiene Data'!$E$8,0,10*ROW('Hygiene Data'!E16))),DV22="No",ISNUMBER(OFFSET('Hygiene Data'!$E$8,0,10*ROW('Hygiene Data'!E16)))),CONCATENATE("[",ROUND(OFFSET('Hygiene Data'!$E$8,0,10*ROW('Hygiene Data'!E16)),0),"]"),IF(AND(ISNUMBER(OFFSET('Hygiene Data'!$E$8,0,10*ROW('Hygiene Data'!E16))),DV22="",ISNUMBER(OFFSET('Hygiene Data'!$E$8,0,10*ROW('Hygiene Data'!E16)))),OFFSET('Hygiene Data'!$E$8,0,10*ROW('Hygiene Data'!E16)),NA())))</f>
        <v>#N/A</v>
      </c>
      <c r="BH22" s="254" t="e">
        <f ca="true">+IF(AND(ISNUMBER(OFFSET('Hygiene Data'!$E$10,0,10*ROW('Hygiene Data'!E16))),DW22="Yes"),OFFSET('Hygiene Data'!$E$10,0,10*ROW('Hygiene Data'!E16)),IF(AND(ISNUMBER(OFFSET('Hygiene Data'!$E$10,0,10*ROW('Hygiene Data'!E16))),DW22="No",ISNUMBER(OFFSET('Hygiene Data'!$E$10,0,10*ROW('Hygiene Data'!E16)))),CONCATENATE("[",ROUND(OFFSET('Hygiene Data'!$E$10,0,10*ROW('Hygiene Data'!E16)),0),"]"),IF(AND(ISNUMBER(OFFSET('Hygiene Data'!$E$10,0,10*ROW('Hygiene Data'!E16))),DW22="",ISNUMBER(OFFSET('Hygiene Data'!$E$10,0,10*ROW('Hygiene Data'!E16)))),OFFSET('Hygiene Data'!$E$10,0,10*ROW('Hygiene Data'!E16)),NA())))</f>
        <v>#N/A</v>
      </c>
      <c r="BI22" s="254" t="e">
        <f ca="true">+IF(AND(ISNUMBER(OFFSET('Hygiene Data'!$F$6,0,10*ROW('Hygiene Data'!F16))),DX22="Yes"),OFFSET('Hygiene Data'!$F$6,0,10*ROW('Hygiene Data'!F16)),IF(AND(ISNUMBER(OFFSET('Hygiene Data'!$F$6,0,10*ROW('Hygiene Data'!F16))),DX22="No",ISNUMBER(OFFSET('Hygiene Data'!$F$6,0,10*ROW('Hygiene Data'!F16)))),CONCATENATE("[",ROUND(OFFSET('Hygiene Data'!$F$6,0,10*ROW('Hygiene Data'!F16)),0),"]"),IF(AND(ISNUMBER(OFFSET('Hygiene Data'!$F$6,0,10*ROW('Hygiene Data'!F16))),DX22="",ISNUMBER(OFFSET('Hygiene Data'!$F$6,0,10*ROW('Hygiene Data'!F16)))),OFFSET('Hygiene Data'!$F$6,0,10*ROW('Hygiene Data'!F16)),NA())))</f>
        <v>#N/A</v>
      </c>
      <c r="BJ22" s="254" t="e">
        <f ca="true">+IF(AND(ISNUMBER(OFFSET('Hygiene Data'!$F$8,0,10*ROW('Hygiene Data'!F16))),DY22="Yes"),OFFSET('Hygiene Data'!$F$8,0,10*ROW('Hygiene Data'!F16)),IF(AND(ISNUMBER(OFFSET('Hygiene Data'!$F$8,0,10*ROW('Hygiene Data'!F16))),DY22="No",ISNUMBER(OFFSET('Hygiene Data'!$F$8,0,10*ROW('Hygiene Data'!F16)))),CONCATENATE("[",ROUND(OFFSET('Hygiene Data'!$F$8,0,10*ROW('Hygiene Data'!F16)),0),"]"),IF(AND(ISNUMBER(OFFSET('Hygiene Data'!$F$8,0,10*ROW('Hygiene Data'!F16))),DY22="",ISNUMBER(OFFSET('Hygiene Data'!$F$8,0,10*ROW('Hygiene Data'!F16)))),OFFSET('Hygiene Data'!$F$8,0,10*ROW('Hygiene Data'!F16)),NA())))</f>
        <v>#N/A</v>
      </c>
      <c r="BK22" s="254" t="e">
        <f ca="true">+IF(AND(ISNUMBER(OFFSET('Hygiene Data'!$F$10,0,10*ROW('Hygiene Data'!F16))),DZ22="Yes"),OFFSET('Hygiene Data'!$F$10,0,10*ROW('Hygiene Data'!F16)),IF(AND(ISNUMBER(OFFSET('Hygiene Data'!$F$10,0,10*ROW('Hygiene Data'!F16))),DZ22="No",ISNUMBER(OFFSET('Hygiene Data'!$F$10,0,10*ROW('Hygiene Data'!F16)))),CONCATENATE("[",ROUND(OFFSET('Hygiene Data'!$F$10,0,10*ROW('Hygiene Data'!F16)),0),"]"),IF(AND(ISNUMBER(OFFSET('Hygiene Data'!$F$10,0,10*ROW('Hygiene Data'!F16))),DZ22="",ISNUMBER(OFFSET('Hygiene Data'!$F$10,0,10*ROW('Hygiene Data'!F16)))),OFFSET('Hygiene Data'!$F$10,0,10*ROW('Hygiene Data'!F16)),NA())))</f>
        <v>#N/A</v>
      </c>
      <c r="BL22" s="254" t="e">
        <f ca="true">+IF(AND(ISNUMBER(OFFSET('Hygiene Data'!$G$6,0,10*ROW('Hygiene Data'!G16))),EA22="Yes"),OFFSET('Hygiene Data'!$G$6,0,10*ROW('Hygiene Data'!G16)),IF(AND(ISNUMBER(OFFSET('Hygiene Data'!$G$6,0,10*ROW('Hygiene Data'!G16))),EA22="No",ISNUMBER(OFFSET('Hygiene Data'!$G$6,0,10*ROW('Hygiene Data'!G16)))),CONCATENATE("[",ROUND(OFFSET('Hygiene Data'!$G$6,0,10*ROW('Hygiene Data'!G16)),0),"]"),IF(AND(ISNUMBER(OFFSET('Hygiene Data'!$G$6,0,10*ROW('Hygiene Data'!G16))),EA22="",ISNUMBER(OFFSET('Hygiene Data'!$G$6,0,10*ROW('Hygiene Data'!G16)))),OFFSET('Hygiene Data'!$G$6,0,10*ROW('Hygiene Data'!G16)),NA())))</f>
        <v>#N/A</v>
      </c>
      <c r="BM22" s="254" t="e">
        <f ca="true">+IF(AND(ISNUMBER(OFFSET('Hygiene Data'!$G$8,0,10*ROW('Hygiene Data'!G16))),EB22="Yes"),OFFSET('Hygiene Data'!$G$8,0,10*ROW('Hygiene Data'!G16)),IF(AND(ISNUMBER(OFFSET('Hygiene Data'!$G$8,0,10*ROW('Hygiene Data'!G16))),EB22="No",ISNUMBER(OFFSET('Hygiene Data'!$G$8,0,10*ROW('Hygiene Data'!G16)))),CONCATENATE("[",ROUND(OFFSET('Hygiene Data'!$G$8,0,10*ROW('Hygiene Data'!G16)),0),"]"),IF(AND(ISNUMBER(OFFSET('Hygiene Data'!$G$8,0,10*ROW('Hygiene Data'!G16))),EB22="",ISNUMBER(OFFSET('Hygiene Data'!$G$8,0,10*ROW('Hygiene Data'!G16)))),OFFSET('Hygiene Data'!$G$8,0,10*ROW('Hygiene Data'!G16)),NA())))</f>
        <v>#N/A</v>
      </c>
      <c r="BN22" s="254" t="e">
        <f ca="true">+IF(AND(ISNUMBER(OFFSET('Hygiene Data'!$G$10,0,10*ROW('Hygiene Data'!G16))),EC22="Yes"),OFFSET('Hygiene Data'!$G$10,0,10*ROW('Hygiene Data'!G16)),IF(AND(ISNUMBER(OFFSET('Hygiene Data'!$G$10,0,10*ROW('Hygiene Data'!G16))),EC22="No",ISNUMBER(OFFSET('Hygiene Data'!$G$10,0,10*ROW('Hygiene Data'!G16)))),CONCATENATE("[",ROUND(OFFSET('Hygiene Data'!$G$10,0,10*ROW('Hygiene Data'!G16)),0),"]"),IF(AND(ISNUMBER(OFFSET('Hygiene Data'!$G$10,0,10*ROW('Hygiene Data'!G16))),EC22="",ISNUMBER(OFFSET('Hygiene Data'!$G$10,0,10*ROW('Hygiene Data'!G16)))),OFFSET('Hygiene Data'!$G$10,0,10*ROW('Hygiene Data'!G16)),NA())))</f>
        <v>#N/A</v>
      </c>
      <c r="BO22" s="254" t="e">
        <f ca="true">+IF(AND(ISNUMBER(OFFSET('Hygiene Data'!$H$6,0,10*ROW('Hygiene Data'!H16))),ED22="Yes"),OFFSET('Hygiene Data'!$H$6,0,10*ROW('Hygiene Data'!H16)),IF(AND(ISNUMBER(OFFSET('Hygiene Data'!$H$6,0,10*ROW('Hygiene Data'!H16))),ED22="No",ISNUMBER(OFFSET('Hygiene Data'!$H$6,0,10*ROW('Hygiene Data'!H16)))),CONCATENATE("[",ROUND(OFFSET('Hygiene Data'!$H$6,0,10*ROW('Hygiene Data'!H16)),0),"]"),IF(AND(ISNUMBER(OFFSET('Hygiene Data'!$H$6,0,10*ROW('Hygiene Data'!H16))),ED22="",ISNUMBER(OFFSET('Hygiene Data'!$H$6,0,10*ROW('Hygiene Data'!H16)))),OFFSET('Hygiene Data'!$H$6,0,10*ROW('Hygiene Data'!H16)),NA())))</f>
        <v>#N/A</v>
      </c>
      <c r="BP22" s="254" t="e">
        <f ca="true">+IF(AND(ISNUMBER(OFFSET('Hygiene Data'!$H$8,0,10*ROW('Hygiene Data'!H16))),EE22="Yes"),OFFSET('Hygiene Data'!$H$8,0,10*ROW('Hygiene Data'!H16)),IF(AND(ISNUMBER(OFFSET('Hygiene Data'!$H$8,0,10*ROW('Hygiene Data'!H16))),EE22="No",ISNUMBER(OFFSET('Hygiene Data'!$H$8,0,10*ROW('Hygiene Data'!H16)))),CONCATENATE("[",ROUND(OFFSET('Hygiene Data'!$H$8,0,10*ROW('Hygiene Data'!H16)),0),"]"),IF(AND(ISNUMBER(OFFSET('Hygiene Data'!$H$8,0,10*ROW('Hygiene Data'!H16))),EE22="",ISNUMBER(OFFSET('Hygiene Data'!$H$8,0,10*ROW('Hygiene Data'!H16)))),OFFSET('Hygiene Data'!$H$8,0,10*ROW('Hygiene Data'!H16)),NA())))</f>
        <v>#N/A</v>
      </c>
      <c r="BQ22" s="254" t="e">
        <f ca="true">+IF(AND(ISNUMBER(OFFSET('Hygiene Data'!$H$10,0,10*ROW('Hygiene Data'!H16))),EF22="Yes"),OFFSET('Hygiene Data'!$H$10,0,10*ROW('Hygiene Data'!H16)),IF(AND(ISNUMBER(OFFSET('Hygiene Data'!$H$10,0,10*ROW('Hygiene Data'!H16))),EF22="No",ISNUMBER(OFFSET('Hygiene Data'!$H$10,0,10*ROW('Hygiene Data'!H16)))),CONCATENATE("[",ROUND(OFFSET('Hygiene Data'!$H$10,0,10*ROW('Hygiene Data'!H16)),0),"]"),IF(AND(ISNUMBER(OFFSET('Hygiene Data'!$H$10,0,10*ROW('Hygiene Data'!H16))),EF22="",ISNUMBER(OFFSET('Hygiene Data'!$H$10,0,10*ROW('Hygiene Data'!H16)))),OFFSET('Hygiene Data'!$H$10,0,10*ROW('Hygiene Data'!H16)),NA())))</f>
        <v>#N/A</v>
      </c>
      <c r="BS22" s="36" t="str">
        <f ca="true">+IF(OFFSET('Water Data'!$C$28,0,10*ROW('Water Data'!C16))="","",OFFSET('Water Data'!$C$28,0,10*ROW('Water Data'!C16)))</f>
        <v/>
      </c>
      <c r="BT22" s="36" t="str">
        <f ca="true">+IF(OFFSET('Water Data'!$C$29,0,10*ROW('Water Data'!C16))="","",OFFSET('Water Data'!$C$29,0,10*ROW('Water Data'!C16)))</f>
        <v/>
      </c>
      <c r="BU22" s="36" t="str">
        <f ca="true">+IF(OFFSET('Water Data'!$C$30,0,10*ROW('Water Data'!C16))="","",OFFSET('Water Data'!$C$30,0,10*ROW('Water Data'!C16)))</f>
        <v/>
      </c>
      <c r="BV22" s="36" t="str">
        <f ca="true">+IF(OFFSET('Water Data'!$D$28,0,10*ROW('Water Data'!D16))="","",OFFSET('Water Data'!$D$28,0,10*ROW('Water Data'!D16)))</f>
        <v/>
      </c>
      <c r="BW22" s="36" t="str">
        <f ca="true">+IF(OFFSET('Water Data'!$D$29,0,10*ROW('Water Data'!D16))="","",OFFSET('Water Data'!$D$29,0,10*ROW('Water Data'!D16)))</f>
        <v/>
      </c>
      <c r="BX22" s="36" t="str">
        <f ca="true">+IF(OFFSET('Water Data'!$D$30,0,10*ROW('Water Data'!D16))="","",OFFSET('Water Data'!$D$30,0,10*ROW('Water Data'!D16)))</f>
        <v/>
      </c>
      <c r="BY22" s="36" t="str">
        <f ca="true">+IF(OFFSET('Water Data'!$E$28,0,10*ROW('Water Data'!E16))="","",OFFSET('Water Data'!$E$28,0,10*ROW('Water Data'!E16)))</f>
        <v/>
      </c>
      <c r="BZ22" s="36" t="str">
        <f ca="true">+IF(OFFSET('Water Data'!$E$29,0,10*ROW('Water Data'!E16))="","",OFFSET('Water Data'!$E$29,0,10*ROW('Water Data'!E16)))</f>
        <v/>
      </c>
      <c r="CA22" s="36" t="str">
        <f ca="true">+IF(OFFSET('Water Data'!$E$30,0,10*ROW('Water Data'!E16))="","",OFFSET('Water Data'!$E$30,0,10*ROW('Water Data'!E16)))</f>
        <v/>
      </c>
      <c r="CB22" s="36" t="str">
        <f ca="true">+IF(OFFSET('Water Data'!$F$28,0,10*ROW('Water Data'!F16))="","",OFFSET('Water Data'!$F$28,0,10*ROW('Water Data'!F16)))</f>
        <v/>
      </c>
      <c r="CC22" s="36" t="str">
        <f ca="true">+IF(OFFSET('Water Data'!$F$29,0,10*ROW('Water Data'!F16))="","",OFFSET('Water Data'!$F$29,0,10*ROW('Water Data'!F16)))</f>
        <v/>
      </c>
      <c r="CD22" s="36" t="str">
        <f ca="true">+IF(OFFSET('Water Data'!$F$30,0,10*ROW('Water Data'!F16))="","",OFFSET('Water Data'!$F$30,0,10*ROW('Water Data'!F16)))</f>
        <v/>
      </c>
      <c r="CE22" s="36" t="str">
        <f ca="true">+IF(OFFSET('Water Data'!$G$28,0,10*ROW('Water Data'!G16))="","",OFFSET('Water Data'!$G$28,0,10*ROW('Water Data'!G16)))</f>
        <v/>
      </c>
      <c r="CF22" s="36" t="str">
        <f ca="true">+IF(OFFSET('Water Data'!$G$29,0,10*ROW('Water Data'!G16))="","",OFFSET('Water Data'!$G$29,0,10*ROW('Water Data'!G16)))</f>
        <v/>
      </c>
      <c r="CG22" s="36" t="str">
        <f ca="true">+IF(OFFSET('Water Data'!$G$30,0,10*ROW('Water Data'!G16))="","",OFFSET('Water Data'!$G$30,0,10*ROW('Water Data'!G16)))</f>
        <v/>
      </c>
      <c r="CH22" s="36" t="str">
        <f ca="true">+IF(OFFSET('Water Data'!$H$28,0,10*ROW('Water Data'!H16))="","",OFFSET('Water Data'!$H$28,0,10*ROW('Water Data'!H16)))</f>
        <v/>
      </c>
      <c r="CI22" s="36" t="str">
        <f ca="true">+IF(OFFSET('Water Data'!$H$29,0,10*ROW('Water Data'!H16))="","",OFFSET('Water Data'!$H$29,0,10*ROW('Water Data'!H16)))</f>
        <v/>
      </c>
      <c r="CJ22" s="36" t="str">
        <f ca="true">+IF(OFFSET('Water Data'!$H$30,0,10*ROW('Water Data'!H16))="","",OFFSET('Water Data'!$H$30,0,10*ROW('Water Data'!H16)))</f>
        <v/>
      </c>
      <c r="CK22" s="36" t="str">
        <f ca="true">+IF(OFFSET('Sanitation Data'!$C$29,0,10*ROW('Sanitation Data'!C16))="","",OFFSET('Sanitation Data'!$C$29,0,10*ROW('Sanitation Data'!C16)))</f>
        <v/>
      </c>
      <c r="CL22" s="36" t="str">
        <f ca="true">+IF(OFFSET('Sanitation Data'!$C$30,0,10*ROW('Sanitation Data'!C16))="","",OFFSET('Sanitation Data'!$C$30,0,10*ROW('Sanitation Data'!C16)))</f>
        <v/>
      </c>
      <c r="CM22" s="36" t="str">
        <f ca="true">+IF(OFFSET('Sanitation Data'!$C$31,0,10*ROW('Sanitation Data'!C16))="","",OFFSET('Sanitation Data'!$C$31,0,10*ROW('Sanitation Data'!C16)))</f>
        <v/>
      </c>
      <c r="CN22" s="36" t="str">
        <f ca="true">+IF(OFFSET('Sanitation Data'!$C$32,0,10*ROW('Sanitation Data'!C16))="","",OFFSET('Sanitation Data'!$C$32,0,10*ROW('Sanitation Data'!C16)))</f>
        <v/>
      </c>
      <c r="CO22" s="36" t="str">
        <f ca="true">+IF(OFFSET('Sanitation Data'!$C$33,0,10*ROW('Sanitation Data'!C16))="","",OFFSET('Sanitation Data'!$C$33,0,10*ROW('Sanitation Data'!C16)))</f>
        <v/>
      </c>
      <c r="CP22" s="36" t="str">
        <f ca="true">+IF(OFFSET('Sanitation Data'!$D$29,0,10*ROW('Sanitation Data'!D16))="","",OFFSET('Sanitation Data'!$D$29,0,10*ROW('Sanitation Data'!D16)))</f>
        <v/>
      </c>
      <c r="CQ22" s="36" t="str">
        <f ca="true">+IF(OFFSET('Sanitation Data'!$D$30,0,10*ROW('Sanitation Data'!D16))="","",OFFSET('Sanitation Data'!$D$30,0,10*ROW('Sanitation Data'!D16)))</f>
        <v/>
      </c>
      <c r="CR22" s="36" t="str">
        <f ca="true">+IF(OFFSET('Sanitation Data'!$D$31,0,10*ROW('Sanitation Data'!D16))="","",OFFSET('Sanitation Data'!$D$31,0,10*ROW('Sanitation Data'!D16)))</f>
        <v/>
      </c>
      <c r="CS22" s="36" t="str">
        <f ca="true">+IF(OFFSET('Sanitation Data'!$D$32,0,10*ROW('Sanitation Data'!D16))="","",OFFSET('Sanitation Data'!$D$32,0,10*ROW('Sanitation Data'!D16)))</f>
        <v/>
      </c>
      <c r="CT22" s="36" t="str">
        <f ca="true">+IF(OFFSET('Sanitation Data'!$D$33,0,10*ROW('Sanitation Data'!D16))="","",OFFSET('Sanitation Data'!$D$33,0,10*ROW('Sanitation Data'!D16)))</f>
        <v/>
      </c>
      <c r="CU22" s="36" t="str">
        <f ca="true">+IF(OFFSET('Sanitation Data'!$E$29,0,10*ROW('Sanitation Data'!E16))="","",OFFSET('Sanitation Data'!$E$29,0,10*ROW('Sanitation Data'!E16)))</f>
        <v/>
      </c>
      <c r="CV22" s="36" t="str">
        <f ca="true">+IF(OFFSET('Sanitation Data'!$E$30,0,10*ROW('Sanitation Data'!E16))="","",OFFSET('Sanitation Data'!$E$30,0,10*ROW('Sanitation Data'!E16)))</f>
        <v/>
      </c>
      <c r="CW22" s="36" t="str">
        <f ca="true">+IF(OFFSET('Sanitation Data'!$E$31,0,10*ROW('Sanitation Data'!E16))="","",OFFSET('Sanitation Data'!$E$31,0,10*ROW('Sanitation Data'!E16)))</f>
        <v/>
      </c>
      <c r="CX22" s="36" t="str">
        <f ca="true">+IF(OFFSET('Sanitation Data'!$E$32,0,10*ROW('Sanitation Data'!E16))="","",OFFSET('Sanitation Data'!$E$32,0,10*ROW('Sanitation Data'!E16)))</f>
        <v/>
      </c>
      <c r="CY22" s="36" t="str">
        <f ca="true">+IF(OFFSET('Sanitation Data'!$E$33,0,10*ROW('Sanitation Data'!E16))="","",OFFSET('Sanitation Data'!$E$33,0,10*ROW('Sanitation Data'!E16)))</f>
        <v/>
      </c>
      <c r="CZ22" s="36" t="str">
        <f ca="true">+IF(OFFSET('Sanitation Data'!$F$29,0,10*ROW('Sanitation Data'!F16))="","",OFFSET('Sanitation Data'!$F$29,0,10*ROW('Sanitation Data'!F16)))</f>
        <v/>
      </c>
      <c r="DA22" s="36" t="str">
        <f ca="true">+IF(OFFSET('Sanitation Data'!$F$30,0,10*ROW('Sanitation Data'!F16))="","",OFFSET('Sanitation Data'!$F$30,0,10*ROW('Sanitation Data'!F16)))</f>
        <v/>
      </c>
      <c r="DB22" s="36" t="str">
        <f ca="true">+IF(OFFSET('Sanitation Data'!$F$31,0,10*ROW('Sanitation Data'!F16))="","",OFFSET('Sanitation Data'!$F$31,0,10*ROW('Sanitation Data'!F16)))</f>
        <v/>
      </c>
      <c r="DC22" s="36" t="str">
        <f ca="true">+IF(OFFSET('Sanitation Data'!$F$32,0,10*ROW('Sanitation Data'!F16))="","",OFFSET('Sanitation Data'!$F$32,0,10*ROW('Sanitation Data'!F16)))</f>
        <v/>
      </c>
      <c r="DD22" s="36" t="str">
        <f ca="true">+IF(OFFSET('Sanitation Data'!$F$33,0,10*ROW('Sanitation Data'!F16))="","",OFFSET('Sanitation Data'!$F$33,0,10*ROW('Sanitation Data'!F16)))</f>
        <v/>
      </c>
      <c r="DE22" s="36" t="str">
        <f ca="true">+IF(OFFSET('Sanitation Data'!$G$29,0,10*ROW('Sanitation Data'!G16))="","",OFFSET('Sanitation Data'!$G$29,0,10*ROW('Sanitation Data'!G16)))</f>
        <v/>
      </c>
      <c r="DF22" s="36" t="str">
        <f ca="true">+IF(OFFSET('Sanitation Data'!$G$30,0,10*ROW('Sanitation Data'!G16))="","",OFFSET('Sanitation Data'!$G$30,0,10*ROW('Sanitation Data'!G16)))</f>
        <v/>
      </c>
      <c r="DG22" s="36" t="str">
        <f ca="true">+IF(OFFSET('Sanitation Data'!$G$31,0,10*ROW('Sanitation Data'!G16))="","",OFFSET('Sanitation Data'!$G$31,0,10*ROW('Sanitation Data'!G16)))</f>
        <v/>
      </c>
      <c r="DH22" s="36" t="str">
        <f ca="true">+IF(OFFSET('Sanitation Data'!$G$32,0,10*ROW('Sanitation Data'!G16))="","",OFFSET('Sanitation Data'!$G$32,0,10*ROW('Sanitation Data'!G16)))</f>
        <v/>
      </c>
      <c r="DI22" s="36" t="str">
        <f ca="true">+IF(OFFSET('Sanitation Data'!$G$33,0,10*ROW('Sanitation Data'!G16))="","",OFFSET('Sanitation Data'!$G$33,0,10*ROW('Sanitation Data'!G16)))</f>
        <v/>
      </c>
      <c r="DJ22" s="36" t="str">
        <f ca="true">+IF(OFFSET('Sanitation Data'!$H$29,0,10*ROW('Sanitation Data'!H16))="","",OFFSET('Sanitation Data'!$H$29,0,10*ROW('Sanitation Data'!H16)))</f>
        <v/>
      </c>
      <c r="DK22" s="36" t="str">
        <f ca="true">+IF(OFFSET('Sanitation Data'!$H$30,0,10*ROW('Sanitation Data'!H16))="","",OFFSET('Sanitation Data'!$H$30,0,10*ROW('Sanitation Data'!H16)))</f>
        <v/>
      </c>
      <c r="DL22" s="36" t="str">
        <f ca="true">+IF(OFFSET('Sanitation Data'!$H$31,0,10*ROW('Sanitation Data'!H16))="","",OFFSET('Sanitation Data'!$H$31,0,10*ROW('Sanitation Data'!H16)))</f>
        <v/>
      </c>
      <c r="DM22" s="36" t="str">
        <f ca="true">+IF(OFFSET('Sanitation Data'!$H$32,0,10*ROW('Sanitation Data'!H16))="","",OFFSET('Sanitation Data'!$H$32,0,10*ROW('Sanitation Data'!H16)))</f>
        <v/>
      </c>
      <c r="DN22" s="36" t="str">
        <f ca="true">+IF(OFFSET('Sanitation Data'!$H$33,0,10*ROW('Sanitation Data'!H16))="","",OFFSET('Sanitation Data'!$H$33,0,10*ROW('Sanitation Data'!H16)))</f>
        <v/>
      </c>
      <c r="DO22" s="36" t="str">
        <f ca="true">+IF(OFFSET('Hygiene Data'!$C$12,0,10*ROW('Hygiene Data'!C16))="","",OFFSET('Hygiene Data'!$C$12,0,10*ROW('Hygiene Data'!C16)))</f>
        <v/>
      </c>
      <c r="DP22" s="36" t="str">
        <f ca="true">+IF(OFFSET('Hygiene Data'!$C$13,0,10*ROW('Hygiene Data'!C16))="","",OFFSET('Hygiene Data'!$C$13,0,10*ROW('Hygiene Data'!C16)))</f>
        <v/>
      </c>
      <c r="DQ22" s="36" t="str">
        <f ca="true">+IF(OFFSET('Hygiene Data'!$C$14,0,10*ROW('Hygiene Data'!C16))="","",OFFSET('Hygiene Data'!$C$14,0,10*ROW('Hygiene Data'!C16)))</f>
        <v/>
      </c>
      <c r="DR22" s="36" t="str">
        <f ca="true">+IF(OFFSET('Hygiene Data'!$D$12,0,10*ROW('Hygiene Data'!D16))="","",OFFSET('Hygiene Data'!$D$12,0,10*ROW('Hygiene Data'!D16)))</f>
        <v/>
      </c>
      <c r="DS22" s="36" t="str">
        <f ca="true">+IF(OFFSET('Hygiene Data'!$D$13,0,10*ROW('Hygiene Data'!D16))="","",OFFSET('Hygiene Data'!$D$13,0,10*ROW('Hygiene Data'!D16)))</f>
        <v/>
      </c>
      <c r="DT22" s="36" t="str">
        <f ca="true">+IF(OFFSET('Hygiene Data'!$D$14,0,10*ROW('Hygiene Data'!D16))="","",OFFSET('Hygiene Data'!$D$14,0,10*ROW('Hygiene Data'!D16)))</f>
        <v/>
      </c>
      <c r="DU22" s="36" t="str">
        <f ca="true">+IF(OFFSET('Hygiene Data'!$E$12,0,10*ROW('Hygiene Data'!E16))="","",OFFSET('Hygiene Data'!$E$12,0,10*ROW('Hygiene Data'!E16)))</f>
        <v/>
      </c>
      <c r="DV22" s="36" t="str">
        <f ca="true">+IF(OFFSET('Hygiene Data'!$E$13,0,10*ROW('Hygiene Data'!E16))="","",OFFSET('Hygiene Data'!$E$13,0,10*ROW('Hygiene Data'!E16)))</f>
        <v/>
      </c>
      <c r="DW22" s="36" t="str">
        <f ca="true">+IF(OFFSET('Hygiene Data'!$E$14,0,10*ROW('Hygiene Data'!E16))="","",OFFSET('Hygiene Data'!$E$14,0,10*ROW('Hygiene Data'!E16)))</f>
        <v/>
      </c>
      <c r="DX22" s="36" t="str">
        <f ca="true">+IF(OFFSET('Hygiene Data'!$F$12,0,10*ROW('Hygiene Data'!F16))="","",OFFSET('Hygiene Data'!$F$12,0,10*ROW('Hygiene Data'!F16)))</f>
        <v/>
      </c>
      <c r="DY22" s="36" t="str">
        <f ca="true">+IF(OFFSET('Hygiene Data'!$F$13,0,10*ROW('Hygiene Data'!F16))="","",OFFSET('Hygiene Data'!$F$13,0,10*ROW('Hygiene Data'!F16)))</f>
        <v/>
      </c>
      <c r="DZ22" s="36" t="str">
        <f ca="true">+IF(OFFSET('Hygiene Data'!$F$14,0,10*ROW('Hygiene Data'!F16))="","",OFFSET('Hygiene Data'!$F$14,0,10*ROW('Hygiene Data'!F16)))</f>
        <v/>
      </c>
      <c r="EA22" s="36" t="str">
        <f ca="true">+IF(OFFSET('Hygiene Data'!$G$12,0,10*ROW('Hygiene Data'!G16))="","",OFFSET('Hygiene Data'!$G$12,0,10*ROW('Hygiene Data'!G16)))</f>
        <v/>
      </c>
      <c r="EB22" s="36" t="str">
        <f ca="true">+IF(OFFSET('Hygiene Data'!$G$13,0,10*ROW('Hygiene Data'!G16))="","",OFFSET('Hygiene Data'!$G$13,0,10*ROW('Hygiene Data'!G16)))</f>
        <v/>
      </c>
      <c r="EC22" s="36" t="str">
        <f ca="true">+IF(OFFSET('Hygiene Data'!$G$14,0,10*ROW('Hygiene Data'!G16))="","",OFFSET('Hygiene Data'!$G$14,0,10*ROW('Hygiene Data'!G16)))</f>
        <v/>
      </c>
      <c r="ED22" s="36" t="str">
        <f ca="true">+IF(OFFSET('Hygiene Data'!$H$12,0,10*ROW('Hygiene Data'!H16))="","",OFFSET('Hygiene Data'!$H$12,0,10*ROW('Hygiene Data'!H16)))</f>
        <v/>
      </c>
      <c r="EE22" s="36" t="str">
        <f ca="true">+IF(OFFSET('Hygiene Data'!$H$13,0,10*ROW('Hygiene Data'!H16))="","",OFFSET('Hygiene Data'!$H$13,0,10*ROW('Hygiene Data'!H16)))</f>
        <v/>
      </c>
      <c r="EF22" s="36" t="str">
        <f ca="true">+IF(OFFSET('Hygiene Data'!$H$14,0,10*ROW('Hygiene Data'!H16))="","",OFFSET('Hygiene Data'!$H$14,0,10*ROW('Hygiene Data'!H16)))</f>
        <v/>
      </c>
    </row>
    <row r="23" x14ac:dyDescent="0.2">
      <c r="A23" s="59" t="str">
        <f ca="true">+IF(OFFSET('Water Data'!$B$1,0,10*ROW('Water Data'!B17))="","",OFFSET('Water Data'!$B$1,0,10*ROW('Water Data'!B17)))</f>
        <v/>
      </c>
      <c r="B23" s="59" t="str">
        <f ca="true">+IF(OFFSET('Water Data'!$A$3,0,10*ROW('Water Data'!A17))="","",OFFSET('Water Data'!$A$3,0,10*ROW('Water Data'!A17)))</f>
        <v/>
      </c>
      <c r="C23" s="59" t="str">
        <f ca="true">+IF(OFFSET('Water Data'!$C$3,0,10*ROW('Water Data'!C17))="","",OFFSET('Water Data'!$C$3,0,10*ROW('Water Data'!C17)))</f>
        <v/>
      </c>
      <c r="D23" s="252" t="e">
        <f ca="true">+IF(AND(ISNUMBER(OFFSET('Water Data'!$C$5,0,10*ROW('Water Data'!C17))),BS23="Yes"),100-OFFSET('Water Data'!$C$5,0,10*ROW('Water Data'!C17)),IF(AND(ISNUMBER(OFFSET('Water Data'!$C$5,0,10*ROW('Water Data'!C17))),BS23="No",ISNUMBER(OFFSET('Water Data'!$C$5,0,10*ROW('Water Data'!C17)))),CONCATENATE("[",ROUND(100-OFFSET('Water Data'!$C$5,0,10*ROW('Water Data'!C17)),0),"]"),IF(AND(ISNUMBER(OFFSET('Water Data'!$C$5,0,10*ROW('Water Data'!C17))),BS23="",ISNUMBER(OFFSET('Water Data'!$C$5,0,10*ROW('Water Data'!C17)))),100-OFFSET('Water Data'!$C$5,0,10*ROW('Water Data'!C17)),NA())))</f>
        <v>#N/A</v>
      </c>
      <c r="E23" s="252" t="e">
        <f ca="true">+IF(AND(ISNUMBER(OFFSET('Water Data'!$C$7,0,10*ROW('Water Data'!D17))),BT23="Yes"),OFFSET('Water Data'!$C$7,0,10*ROW('Water Data'!C17)),IF(AND(ISNUMBER(OFFSET('Water Data'!$C$7,0,10*ROW('Water Data'!C17))),BT23="No",ISNUMBER(OFFSET('Water Data'!$C$7,0,10*ROW('Water Data'!C17)))),CONCATENATE("[",ROUND(OFFSET('Water Data'!$C$7,0,10*ROW('Water Data'!C17)),0),"]"),IF(AND(ISNUMBER(OFFSET('Water Data'!$C$7,0,10*ROW('Water Data'!C17))),BT23="",ISNUMBER(OFFSET('Water Data'!$C$7,0,10*ROW('Water Data'!C17)))),OFFSET('Water Data'!$C$7,0,10*ROW('Water Data'!C17)),NA())))</f>
        <v>#N/A</v>
      </c>
      <c r="F23" s="252" t="e">
        <f ca="true">+IF(AND(ISNUMBER(OFFSET('Water Data'!$C$10,0,10*ROW('Water Data'!C17))),BU23="Yes"),OFFSET('Water Data'!$C$10,0,10*ROW('Water Data'!C17)),IF(AND(ISNUMBER(OFFSET('Water Data'!$C$10,0,10*ROW('Water Data'!C17))),BU23="No",ISNUMBER(OFFSET('Water Data'!$C$10,0,10*ROW('Water Data'!C17)))),CONCATENATE("[",ROUND(OFFSET('Water Data'!$C$10,0,10*ROW('Water Data'!C17)),0),"]"),IF(AND(ISNUMBER(OFFSET('Water Data'!$C$10,0,10*ROW('Water Data'!C17))),BU23="",ISNUMBER(OFFSET('Water Data'!$C$10,0,10*ROW('Water Data'!C17)))),OFFSET('Water Data'!$C$10,0,10*ROW('Water Data'!C17)),NA())))</f>
        <v>#N/A</v>
      </c>
      <c r="G23" s="252" t="e">
        <f ca="true">+IF(AND(ISNUMBER(OFFSET('Water Data'!$D$5,0,10*ROW('Water Data'!D17))),BV23="Yes"),100-OFFSET('Water Data'!$D$5,0,10*ROW('Water Data'!D17)),IF(AND(ISNUMBER(OFFSET('Water Data'!$D$5,0,10*ROW('Water Data'!D17))),BV23="No",ISNUMBER(OFFSET('Water Data'!$D$5,0,10*ROW('Water Data'!D17)))),CONCATENATE("[",ROUND(100-OFFSET('Water Data'!$D$5,0,10*ROW('Water Data'!D17)),0),"]"),IF(AND(ISNUMBER(OFFSET('Water Data'!$D$5,0,10*ROW('Water Data'!D17))),BV23="",ISNUMBER(OFFSET('Water Data'!$D$5,0,10*ROW('Water Data'!D17)))),100-OFFSET('Water Data'!$D$5,0,10*ROW('Water Data'!D17)),NA())))</f>
        <v>#N/A</v>
      </c>
      <c r="H23" s="252" t="e">
        <f ca="true">+IF(AND(ISNUMBER(OFFSET('Water Data'!$D$7,0,10*ROW('Water Data'!D17))),BW23="Yes"),OFFSET('Water Data'!$D$7,0,10*ROW('Water Data'!D17)),IF(AND(ISNUMBER(OFFSET('Water Data'!$D$7,0,10*ROW('Water Data'!D17))),BW23="No",ISNUMBER(OFFSET('Water Data'!$D$7,0,10*ROW('Water Data'!D17)))),CONCATENATE("[",ROUND(OFFSET('Water Data'!$C$7,0,10*ROW('Water Data'!D17)),0),"]"),IF(AND(ISNUMBER(OFFSET('Water Data'!$D$7,0,10*ROW('Water Data'!D17))),BW23="",ISNUMBER(OFFSET('Water Data'!$D$7,0,10*ROW('Water Data'!D17)))),OFFSET('Water Data'!$D$7,0,10*ROW('Water Data'!D17)),NA())))</f>
        <v>#N/A</v>
      </c>
      <c r="I23" s="252" t="e">
        <f ca="true">+IF(AND(ISNUMBER(OFFSET('Water Data'!$D$10,0,10*ROW('Water Data'!D17))),BX23="Yes"),OFFSET('Water Data'!$D$10,0,10*ROW('Water Data'!D17)),IF(AND(ISNUMBER(OFFSET('Water Data'!$D$10,0,10*ROW('Water Data'!D17))),BX23="No",ISNUMBER(OFFSET('Water Data'!$D$10,0,10*ROW('Water Data'!D17)))),CONCATENATE("[",ROUND(OFFSET('Water Data'!$D$10,0,10*ROW('Water Data'!D17)),0),"]"),IF(AND(ISNUMBER(OFFSET('Water Data'!$D$10,0,10*ROW('Water Data'!D17))),BX23="",ISNUMBER(OFFSET('Water Data'!$D$10,0,10*ROW('Water Data'!D17)))),OFFSET('Water Data'!$D$10,0,10*ROW('Water Data'!D17)),NA())))</f>
        <v>#N/A</v>
      </c>
      <c r="J23" s="252" t="e">
        <f ca="true">+IF(AND(ISNUMBER(OFFSET('Water Data'!$E$5,0,10*ROW('Water Data'!E17))),BY23="Yes"),100-OFFSET('Water Data'!$E$5,0,10*ROW('Water Data'!E17)),IF(AND(ISNUMBER(OFFSET('Water Data'!$E$5,0,10*ROW('Water Data'!E17))),BY23="No",ISNUMBER(OFFSET('Water Data'!$E$5,0,10*ROW('Water Data'!E17)))),CONCATENATE("[",ROUND(100-OFFSET('Water Data'!$E$5,0,10*ROW('Water Data'!E17)),0),"]"),IF(AND(ISNUMBER(OFFSET('Water Data'!$E$5,0,10*ROW('Water Data'!E17))),BY23="",ISNUMBER(OFFSET('Water Data'!$E$5,0,10*ROW('Water Data'!E17)))),100-OFFSET('Water Data'!$E$5,0,10*ROW('Water Data'!E17)),NA())))</f>
        <v>#N/A</v>
      </c>
      <c r="K23" s="252" t="e">
        <f ca="true">+IF(AND(ISNUMBER(OFFSET('Water Data'!$E$7,0,10*ROW('Water Data'!E17))),BZ23="Yes"),OFFSET('Water Data'!$E$7,0,10*ROW('Water Data'!E17)),IF(AND(ISNUMBER(OFFSET('Water Data'!$E$7,0,10*ROW('Water Data'!E17))),BZ23="No",ISNUMBER(OFFSET('Water Data'!$E$7,0,10*ROW('Water Data'!E17)))),CONCATENATE("[",ROUND(OFFSET('Water Data'!$E$7,0,10*ROW('Water Data'!E17)),0),"]"),IF(AND(ISNUMBER(OFFSET('Water Data'!$E$7,0,10*ROW('Water Data'!E17))),BZ23="",ISNUMBER(OFFSET('Water Data'!$E$7,0,10*ROW('Water Data'!E17)))),OFFSET('Water Data'!$E$7,0,10*ROW('Water Data'!E17)),NA())))</f>
        <v>#N/A</v>
      </c>
      <c r="L23" s="252" t="e">
        <f ca="true">+IF(AND(ISNUMBER(OFFSET('Water Data'!$E$10,0,10*ROW('Water Data'!E17))),CA23="Yes"),OFFSET('Water Data'!$E$10,0,10*ROW('Water Data'!E17)),IF(AND(ISNUMBER(OFFSET('Water Data'!$E$10,0,10*ROW('Water Data'!E17))),CA23="No",ISNUMBER(OFFSET('Water Data'!$E$10,0,10*ROW('Water Data'!E17)))),CONCATENATE("[",ROUND(OFFSET('Water Data'!$E$10,0,10*ROW('Water Data'!E17)),0),"]"),IF(AND(ISNUMBER(OFFSET('Water Data'!$E$10,0,10*ROW('Water Data'!E17))),CA23="",ISNUMBER(OFFSET('Water Data'!$E$10,0,10*ROW('Water Data'!E17)))),OFFSET('Water Data'!$E$10,0,10*ROW('Water Data'!E17)),NA())))</f>
        <v>#N/A</v>
      </c>
      <c r="M23" s="252" t="e">
        <f ca="true">+IF(AND(ISNUMBER(OFFSET('Water Data'!$F$5,0,10*ROW('Water Data'!F17))),CB23="Yes"),100-OFFSET('Water Data'!$F$5,0,10*ROW('Water Data'!F17)),IF(AND(ISNUMBER(OFFSET('Water Data'!$F$5,0,10*ROW('Water Data'!F17))),CB23="No",ISNUMBER(OFFSET('Water Data'!$F$5,0,10*ROW('Water Data'!F17)))),CONCATENATE("[",ROUND(100-OFFSET('Water Data'!$F$5,0,10*ROW('Water Data'!F17)),0),"]"),IF(AND(ISNUMBER(OFFSET('Water Data'!$F$5,0,10*ROW('Water Data'!F17))),CB23="",ISNUMBER(OFFSET('Water Data'!$F$5,0,10*ROW('Water Data'!F17)))),100-OFFSET('Water Data'!$F$5,0,10*ROW('Water Data'!F17)),NA())))</f>
        <v>#N/A</v>
      </c>
      <c r="N23" s="252" t="e">
        <f ca="true">+IF(AND(ISNUMBER(OFFSET('Water Data'!$F$7,0,10*ROW('Water Data'!F17))),CC23="Yes"),OFFSET('Water Data'!$F$7,0,10*ROW('Water Data'!F17)),IF(AND(ISNUMBER(OFFSET('Water Data'!$F$7,0,10*ROW('Water Data'!F17))),CC23="No",ISNUMBER(OFFSET('Water Data'!$F$7,0,10*ROW('Water Data'!F17)))),CONCATENATE("[",ROUND(OFFSET('Water Data'!$F$7,0,10*ROW('Water Data'!F17)),0),"]"),IF(AND(ISNUMBER(OFFSET('Water Data'!$F$7,0,10*ROW('Water Data'!F17))),CC23="",ISNUMBER(OFFSET('Water Data'!$F$7,0,10*ROW('Water Data'!F17)))),OFFSET('Water Data'!$F$7,0,10*ROW('Water Data'!F17)),NA())))</f>
        <v>#N/A</v>
      </c>
      <c r="O23" s="252" t="e">
        <f ca="true">+IF(AND(ISNUMBER(OFFSET('Water Data'!$F$10,0,10*ROW('Water Data'!F17))),CD23="Yes"),OFFSET('Water Data'!$F$10,0,10*ROW('Water Data'!F17)),IF(AND(ISNUMBER(OFFSET('Water Data'!$F$10,0,10*ROW('Water Data'!F17))),CD23="No",ISNUMBER(OFFSET('Water Data'!$F$10,0,10*ROW('Water Data'!F17)))),CONCATENATE("[",ROUND(OFFSET('Water Data'!$F$10,0,10*ROW('Water Data'!F17)),0),"]"),IF(AND(ISNUMBER(OFFSET('Water Data'!$F$10,0,10*ROW('Water Data'!F17))),CD23="",ISNUMBER(OFFSET('Water Data'!$F$10,0,10*ROW('Water Data'!F17)))),OFFSET('Water Data'!$F$10,0,10*ROW('Water Data'!F17)),NA())))</f>
        <v>#N/A</v>
      </c>
      <c r="P23" s="252" t="e">
        <f ca="true">+IF(AND(ISNUMBER(OFFSET('Water Data'!$G$5,0,10*ROW('Water Data'!G17))),CE23="Yes"),100-OFFSET('Water Data'!$G$5,0,10*ROW('Water Data'!G17)),IF(AND(ISNUMBER(OFFSET('Water Data'!$G$5,0,10*ROW('Water Data'!G17))),CE23="No",ISNUMBER(OFFSET('Water Data'!$G$5,0,10*ROW('Water Data'!G17)))),CONCATENATE("[",ROUND(100-OFFSET('Water Data'!$G$5,0,10*ROW('Water Data'!G17)),0),"]"),IF(AND(ISNUMBER(OFFSET('Water Data'!$G$5,0,10*ROW('Water Data'!G17))),CE23="",ISNUMBER(OFFSET('Water Data'!$G$5,0,10*ROW('Water Data'!G17)))),100-OFFSET('Water Data'!$G$5,0,10*ROW('Water Data'!G17)),NA())))</f>
        <v>#N/A</v>
      </c>
      <c r="Q23" s="252" t="e">
        <f ca="true">+IF(AND(ISNUMBER(OFFSET('Water Data'!$G$7,0,10*ROW('Water Data'!G17))),CF23="Yes"),OFFSET('Water Data'!$G$7,0,10*ROW('Water Data'!G17)),IF(AND(ISNUMBER(OFFSET('Water Data'!$G$7,0,10*ROW('Water Data'!G17))),CF23="No",ISNUMBER(OFFSET('Water Data'!$G$7,0,10*ROW('Water Data'!G17)))),CONCATENATE("[",ROUND(OFFSET('Water Data'!$G$7,0,10*ROW('Water Data'!G17)),0),"]"),IF(AND(ISNUMBER(OFFSET('Water Data'!$G$7,0,10*ROW('Water Data'!G17))),CF23="",ISNUMBER(OFFSET('Water Data'!$G$7,0,10*ROW('Water Data'!G17)))),OFFSET('Water Data'!$G$7,0,10*ROW('Water Data'!G17)),NA())))</f>
        <v>#N/A</v>
      </c>
      <c r="R23" s="252" t="e">
        <f ca="true">+IF(AND(ISNUMBER(OFFSET('Water Data'!$G$10,0,10*ROW('Water Data'!G17))),CG23="Yes"),OFFSET('Water Data'!$G$10,0,10*ROW('Water Data'!G17)),IF(AND(ISNUMBER(OFFSET('Water Data'!$G$10,0,10*ROW('Water Data'!G17))),CG23="No",ISNUMBER(OFFSET('Water Data'!$G$10,0,10*ROW('Water Data'!G17)))),CONCATENATE("[",ROUND(OFFSET('Water Data'!$G$10,0,10*ROW('Water Data'!G17)),0),"]"),IF(AND(ISNUMBER(OFFSET('Water Data'!$G$10,0,10*ROW('Water Data'!G17))),CG23="",ISNUMBER(OFFSET('Water Data'!$G$10,0,10*ROW('Water Data'!G17)))),OFFSET('Water Data'!$G$10,0,10*ROW('Water Data'!G17)),NA())))</f>
        <v>#N/A</v>
      </c>
      <c r="S23" s="252" t="e">
        <f ca="true">+IF(AND(ISNUMBER(OFFSET('Water Data'!$H$5,0,10*ROW('Water Data'!H17))),CH23="Yes"),100-OFFSET('Water Data'!$H$5,0,10*ROW('Water Data'!H17)),IF(AND(ISNUMBER(OFFSET('Water Data'!$H$5,0,10*ROW('Water Data'!H17))),CH23="No",ISNUMBER(OFFSET('Water Data'!$H$5,0,10*ROW('Water Data'!H17)))),CONCATENATE("[",ROUND(100-OFFSET('Water Data'!$H$5,0,10*ROW('Water Data'!H17)),0),"]"),IF(AND(ISNUMBER(OFFSET('Water Data'!$H$5,0,10*ROW('Water Data'!H17))),CH23="",ISNUMBER(OFFSET('Water Data'!$H$5,0,10*ROW('Water Data'!H17)))),100-OFFSET('Water Data'!$H$5,0,10*ROW('Water Data'!H17)),NA())))</f>
        <v>#N/A</v>
      </c>
      <c r="T23" s="252" t="e">
        <f ca="true">+IF(AND(ISNUMBER(OFFSET('Water Data'!$H$7,0,10*ROW('Water Data'!H17))),CI23="Yes"),OFFSET('Water Data'!$H$7,0,10*ROW('Water Data'!H17)),IF(AND(ISNUMBER(OFFSET('Water Data'!$H$7,0,10*ROW('Water Data'!H17))),CI23="No",ISNUMBER(OFFSET('Water Data'!$H$7,0,10*ROW('Water Data'!H17)))),CONCATENATE("[",ROUND(OFFSET('Water Data'!$H$7,0,10*ROW('Water Data'!H17)),0),"]"),IF(AND(ISNUMBER(OFFSET('Water Data'!$H$7,0,10*ROW('Water Data'!H17))),CI23="",ISNUMBER(OFFSET('Water Data'!$H$7,0,10*ROW('Water Data'!H17)))),OFFSET('Water Data'!$H$7,0,10*ROW('Water Data'!H17)),NA())))</f>
        <v>#N/A</v>
      </c>
      <c r="U23" s="252" t="e">
        <f ca="true">+IF(AND(ISNUMBER(OFFSET('Water Data'!$H$10,0,10*ROW('Water Data'!H17))),CJ23="Yes"),OFFSET('Water Data'!$H$10,0,10*ROW('Water Data'!H17)),IF(AND(ISNUMBER(OFFSET('Water Data'!$H$10,0,10*ROW('Water Data'!H17))),CJ23="No",ISNUMBER(OFFSET('Water Data'!$H$10,0,10*ROW('Water Data'!H17)))),CONCATENATE("[",ROUND(OFFSET('Water Data'!$H$10,0,10*ROW('Water Data'!H17)),0),"]"),IF(AND(ISNUMBER(OFFSET('Water Data'!$H$10,0,10*ROW('Water Data'!H17))),CJ23="",ISNUMBER(OFFSET('Water Data'!$H$10,0,10*ROW('Water Data'!H17)))),OFFSET('Water Data'!$H$10,0,10*ROW('Water Data'!H17)),NA())))</f>
        <v>#N/A</v>
      </c>
      <c r="V23" s="253" t="e">
        <f ca="true">+IF(AND(ISNUMBER(OFFSET('Sanitation Data'!$C$5,0,10*ROW('Sanitation Data'!C17))),CK23="Yes"),100-OFFSET('Sanitation Data'!$C$5,0,10*ROW('Sanitation Data'!C17)),IF(AND(ISNUMBER(OFFSET('Sanitation Data'!$C$5,0,10*ROW('Sanitation Data'!C17))),CK23="No",ISNUMBER(OFFSET('Sanitation Data'!$C$5,0,10*ROW('Sanitation Data'!C17)))),CONCATENATE("[",ROUND(100-OFFSET('Sanitation Data'!$C$5,0,10*ROW('Sanitation Data'!C17)),0),"]"),IF(AND(ISNUMBER(OFFSET('Sanitation Data'!$C$5,0,10*ROW('Sanitation Data'!C17))),CK23="",ISNUMBER(OFFSET('Sanitation Data'!$C$5,0,10*ROW('Sanitation Data'!C17)))),100-OFFSET('Sanitation Data'!$C$5,0,10*ROW('Sanitation Data'!C17)),NA())))</f>
        <v>#N/A</v>
      </c>
      <c r="W23" s="253" t="e">
        <f ca="true">+IF(AND(ISNUMBER(OFFSET('Sanitation Data'!$C$7,0,10*ROW('Sanitation Data'!C17))),CL23="Yes"),OFFSET('Sanitation Data'!$C$7,0,10*ROW('Sanitation Data'!C17)),IF(AND(ISNUMBER(OFFSET('Sanitation Data'!$C$7,0,10*ROW('Sanitation Data'!C17))),CL23="No",ISNUMBER(OFFSET('Sanitation Data'!$C$7,0,10*ROW('Sanitation Data'!C17)))),CONCATENATE("[",ROUND(OFFSET('Sanitation Data'!$C$7,0,10*ROW('Sanitation Data'!C17)),0),"]"),IF(AND(ISNUMBER(OFFSET('Sanitation Data'!$C$7,0,10*ROW('Sanitation Data'!C17))),CL23="",ISNUMBER(OFFSET('Sanitation Data'!$C$7,0,10*ROW('Sanitation Data'!C17)))),OFFSET('Sanitation Data'!$C$7,0,10*ROW('Sanitation Data'!C17)),NA())))</f>
        <v>#N/A</v>
      </c>
      <c r="X23" s="253" t="e">
        <f ca="true">+IF(AND(ISNUMBER(OFFSET('Sanitation Data'!$C$11,0,10*ROW('Sanitation Data'!C17))),CM23="Yes"),OFFSET('Sanitation Data'!$C$11,0,10*ROW('Sanitation Data'!C17)),IF(AND(ISNUMBER(OFFSET('Sanitation Data'!$C$11,0,10*ROW('Sanitation Data'!C17))),CM23="No",ISNUMBER(OFFSET('Sanitation Data'!$C$11,0,10*ROW('Sanitation Data'!C17)))),CONCATENATE("[",ROUND(OFFSET('Sanitation Data'!$C$11,0,10*ROW('Sanitation Data'!C17)),0),"]"),IF(AND(ISNUMBER(OFFSET('Sanitation Data'!$C$11,0,10*ROW('Sanitation Data'!C17))),CM23="",ISNUMBER(OFFSET('Sanitation Data'!$C$11,0,10*ROW('Sanitation Data'!C17)))),OFFSET('Sanitation Data'!$C$11,0,10*ROW('Sanitation Data'!C17)),NA())))</f>
        <v>#N/A</v>
      </c>
      <c r="Y23" s="253" t="e">
        <f ca="true">+IF(AND(ISNUMBER(OFFSET('Sanitation Data'!$C$12,0,10*ROW('Sanitation Data'!C17))),CN23="Yes"),OFFSET('Sanitation Data'!$C$12,0,10*ROW('Sanitation Data'!C17)),IF(AND(ISNUMBER(OFFSET('Sanitation Data'!$C$12,0,10*ROW('Sanitation Data'!C17))),CN23="No",ISNUMBER(OFFSET('Sanitation Data'!$C$12,0,10*ROW('Sanitation Data'!C17)))),CONCATENATE("[",ROUND(OFFSET('Sanitation Data'!$C$12,0,10*ROW('Sanitation Data'!C17)),0),"]"),IF(AND(ISNUMBER(OFFSET('Sanitation Data'!$C$12,0,10*ROW('Sanitation Data'!C17))),CN23="",ISNUMBER(OFFSET('Sanitation Data'!$C$12,0,10*ROW('Sanitation Data'!C17)))),OFFSET('Sanitation Data'!$C$12,0,10*ROW('Sanitation Data'!C17)),NA())))</f>
        <v>#N/A</v>
      </c>
      <c r="Z23" s="253" t="e">
        <f ca="true">+IF(AND(ISNUMBER(OFFSET('Sanitation Data'!$C$13,0,10*ROW('Sanitation Data'!C17))),CO23="Yes"),OFFSET('Sanitation Data'!$C$13,0,10*ROW('Sanitation Data'!C17)),IF(AND(ISNUMBER(OFFSET('Sanitation Data'!$C$13,0,10*ROW('Sanitation Data'!C17))),CO23="No",ISNUMBER(OFFSET('Sanitation Data'!$C$13,0,10*ROW('Sanitation Data'!C17)))),CONCATENATE("[",ROUND(OFFSET('Sanitation Data'!$C$13,0,10*ROW('Sanitation Data'!C17)),0),"]"),IF(AND(ISNUMBER(OFFSET('Sanitation Data'!$C$13,0,10*ROW('Sanitation Data'!C17))),CO23="",ISNUMBER(OFFSET('Sanitation Data'!$C$13,0,10*ROW('Sanitation Data'!C17)))),OFFSET('Sanitation Data'!$C$13,0,10*ROW('Sanitation Data'!C17)),NA())))</f>
        <v>#N/A</v>
      </c>
      <c r="AA23" s="253" t="e">
        <f ca="true">+IF(AND(ISNUMBER(OFFSET('Sanitation Data'!$D$5,0,10*ROW('Sanitation Data'!D17))),CP23="Yes"),100-OFFSET('Sanitation Data'!$D$5,0,10*ROW('Sanitation Data'!D17)),IF(AND(ISNUMBER(OFFSET('Sanitation Data'!$D$5,0,10*ROW('Sanitation Data'!D17))),CP23="No",ISNUMBER(OFFSET('Sanitation Data'!$D$5,0,10*ROW('Sanitation Data'!D17)))),CONCATENATE("[",ROUND(100-OFFSET('Sanitation Data'!$D$5,0,10*ROW('Sanitation Data'!D17)),0),"]"),IF(AND(ISNUMBER(OFFSET('Sanitation Data'!$D$5,0,10*ROW('Sanitation Data'!D17))),CP23="",ISNUMBER(OFFSET('Sanitation Data'!$D$5,0,10*ROW('Sanitation Data'!D17)))),100-OFFSET('Sanitation Data'!$D$5,0,10*ROW('Sanitation Data'!D17)),NA())))</f>
        <v>#N/A</v>
      </c>
      <c r="AB23" s="253" t="e">
        <f ca="true">+IF(AND(ISNUMBER(OFFSET('Sanitation Data'!$D$7,0,10*ROW('Sanitation Data'!D17))),CQ23="Yes"),OFFSET('Sanitation Data'!$D$7,0,10*ROW('Sanitation Data'!G17)),IF(AND(ISNUMBER(OFFSET('Sanitation Data'!$D$7,0,10*ROW('Sanitation Data'!D17))),CQ23="No",ISNUMBER(OFFSET('Sanitation Data'!$D$7,0,10*ROW('Sanitation Data'!D17)))),CONCATENATE("[",ROUND(OFFSET('Sanitation Data'!$D$7,0,10*ROW('Sanitation Data'!D17)),0),"]"),IF(AND(ISNUMBER(OFFSET('Sanitation Data'!$D$7,0,10*ROW('Sanitation Data'!D17))),CQ23="",ISNUMBER(OFFSET('Sanitation Data'!$D$7,0,10*ROW('Sanitation Data'!D17)))),OFFSET('Sanitation Data'!$D$7,0,10*ROW('Sanitation Data'!D17)),NA())))</f>
        <v>#N/A</v>
      </c>
      <c r="AC23" s="253" t="e">
        <f ca="true">+IF(AND(ISNUMBER(OFFSET('Sanitation Data'!$D$11,0,10*ROW('Sanitation Data'!D17))),CR23="Yes"),OFFSET('Sanitation Data'!$D$11,0,10*ROW('Sanitation Data'!D17)),IF(AND(ISNUMBER(OFFSET('Sanitation Data'!$D$11,0,10*ROW('Sanitation Data'!D17))),CR23="No",ISNUMBER(OFFSET('Sanitation Data'!$D$11,0,10*ROW('Sanitation Data'!D17)))),CONCATENATE("[",ROUND(OFFSET('Sanitation Data'!$D$11,0,10*ROW('Sanitation Data'!D17)),0),"]"),IF(AND(ISNUMBER(OFFSET('Sanitation Data'!$D$11,0,10*ROW('Sanitation Data'!D17))),CR23="",ISNUMBER(OFFSET('Sanitation Data'!$D$11,0,10*ROW('Sanitation Data'!D17)))),OFFSET('Sanitation Data'!$D$11,0,10*ROW('Sanitation Data'!D17)),NA())))</f>
        <v>#N/A</v>
      </c>
      <c r="AD23" s="253" t="e">
        <f ca="true">+IF(AND(ISNUMBER(OFFSET('Sanitation Data'!$D$12,0,10*ROW('Sanitation Data'!D17))),CS23="Yes"),OFFSET('Sanitation Data'!$D$12,0,10*ROW('Sanitation Data'!D17)),IF(AND(ISNUMBER(OFFSET('Sanitation Data'!$D$12,0,10*ROW('Sanitation Data'!D17))),CS23="No",ISNUMBER(OFFSET('Sanitation Data'!$D$12,0,10*ROW('Sanitation Data'!D17)))),CONCATENATE("[",ROUND(OFFSET('Sanitation Data'!$D$12,0,10*ROW('Sanitation Data'!D17)),0),"]"),IF(AND(ISNUMBER(OFFSET('Sanitation Data'!$D$12,0,10*ROW('Sanitation Data'!D17))),CS23="",ISNUMBER(OFFSET('Sanitation Data'!$D$12,0,10*ROW('Sanitation Data'!D17)))),OFFSET('Sanitation Data'!$D$12,0,10*ROW('Sanitation Data'!D17)),NA())))</f>
        <v>#N/A</v>
      </c>
      <c r="AE23" s="253" t="e">
        <f ca="true">+IF(AND(ISNUMBER(OFFSET('Sanitation Data'!$D$13,0,10*ROW('Sanitation Data'!D17))),CT23="Yes"),OFFSET('Sanitation Data'!$D$13,0,10*ROW('Sanitation Data'!D17)),IF(AND(ISNUMBER(OFFSET('Sanitation Data'!$D$13,0,10*ROW('Sanitation Data'!D17))),CT23="No",ISNUMBER(OFFSET('Sanitation Data'!$D$13,0,10*ROW('Sanitation Data'!D17)))),CONCATENATE("[",ROUND(OFFSET('Sanitation Data'!$D$13,0,10*ROW('Sanitation Data'!D17)),0),"]"),IF(AND(ISNUMBER(OFFSET('Sanitation Data'!$D$13,0,10*ROW('Sanitation Data'!D17))),CT23="",ISNUMBER(OFFSET('Sanitation Data'!$D$13,0,10*ROW('Sanitation Data'!D17)))),OFFSET('Sanitation Data'!$D$13,0,10*ROW('Sanitation Data'!D17)),NA())))</f>
        <v>#N/A</v>
      </c>
      <c r="AF23" s="253" t="e">
        <f ca="true">+IF(AND(ISNUMBER(OFFSET('Sanitation Data'!$E$5,0,10*ROW('Sanitation Data'!E17))),CU23="Yes"),100-OFFSET('Sanitation Data'!$E$5,0,10*ROW('Sanitation Data'!E17)),IF(AND(ISNUMBER(OFFSET('Sanitation Data'!$E$5,0,10*ROW('Sanitation Data'!E17))),CU23="No",ISNUMBER(OFFSET('Sanitation Data'!$E$5,0,10*ROW('Sanitation Data'!E17)))),CONCATENATE("[",ROUND(100-OFFSET('Sanitation Data'!$E$5,0,10*ROW('Sanitation Data'!E17)),0),"]"),IF(AND(ISNUMBER(OFFSET('Sanitation Data'!$E$5,0,10*ROW('Sanitation Data'!E17))),CU23="",ISNUMBER(OFFSET('Sanitation Data'!$E$5,0,10*ROW('Sanitation Data'!E17)))),100-OFFSET('Sanitation Data'!$E$5,0,10*ROW('Sanitation Data'!E17)),NA())))</f>
        <v>#N/A</v>
      </c>
      <c r="AG23" s="253" t="e">
        <f ca="true">+IF(AND(ISNUMBER(OFFSET('Sanitation Data'!$E$7,0,10*ROW('Sanitation Data'!E17))),CV23="Yes"),OFFSET('Sanitation Data'!$E$7,0,10*ROW('Sanitation Data'!E17)),IF(AND(ISNUMBER(OFFSET('Sanitation Data'!$E$7,0,10*ROW('Sanitation Data'!E17))),CV23="No",ISNUMBER(OFFSET('Sanitation Data'!$E$7,0,10*ROW('Sanitation Data'!E17)))),CONCATENATE("[",ROUND(OFFSET('Sanitation Data'!$E$7,0,10*ROW('Sanitation Data'!E17)),0),"]"),IF(AND(ISNUMBER(OFFSET('Sanitation Data'!$E$7,0,10*ROW('Sanitation Data'!E17))),CV23="",ISNUMBER(OFFSET('Sanitation Data'!$E$7,0,10*ROW('Sanitation Data'!E17)))),OFFSET('Sanitation Data'!$E$7,0,10*ROW('Sanitation Data'!E17)),NA())))</f>
        <v>#N/A</v>
      </c>
      <c r="AH23" s="253" t="e">
        <f ca="true">+IF(AND(ISNUMBER(OFFSET('Sanitation Data'!$E$11,0,10*ROW('Sanitation Data'!E17))),CW23="Yes"),OFFSET('Sanitation Data'!$E$11,0,10*ROW('Sanitation Data'!E17)),IF(AND(ISNUMBER(OFFSET('Sanitation Data'!$E$11,0,10*ROW('Sanitation Data'!E17))),CW23="No",ISNUMBER(OFFSET('Sanitation Data'!$E$11,0,10*ROW('Sanitation Data'!E17)))),CONCATENATE("[",ROUND(OFFSET('Sanitation Data'!$E$11,0,10*ROW('Sanitation Data'!E17)),0),"]"),IF(AND(ISNUMBER(OFFSET('Sanitation Data'!$E$11,0,10*ROW('Sanitation Data'!E17))),CW23="",ISNUMBER(OFFSET('Sanitation Data'!$E$11,0,10*ROW('Sanitation Data'!E17)))),OFFSET('Sanitation Data'!$E$11,0,10*ROW('Sanitation Data'!E17)),NA())))</f>
        <v>#N/A</v>
      </c>
      <c r="AI23" s="253" t="e">
        <f ca="true">+IF(AND(ISNUMBER(OFFSET('Sanitation Data'!$E$12,0,10*ROW('Sanitation Data'!E17))),CX23="Yes"),OFFSET('Sanitation Data'!$E$12,0,10*ROW('Sanitation Data'!E17)),IF(AND(ISNUMBER(OFFSET('Sanitation Data'!$E$12,0,10*ROW('Sanitation Data'!E17))),CX23="No",ISNUMBER(OFFSET('Sanitation Data'!$E$12,0,10*ROW('Sanitation Data'!E17)))),CONCATENATE("[",ROUND(OFFSET('Sanitation Data'!$E$12,0,10*ROW('Sanitation Data'!E17)),0),"]"),IF(AND(ISNUMBER(OFFSET('Sanitation Data'!$E$12,0,10*ROW('Sanitation Data'!E17))),CX23="",ISNUMBER(OFFSET('Sanitation Data'!$E$12,0,10*ROW('Sanitation Data'!E17)))),OFFSET('Sanitation Data'!$E$12,0,10*ROW('Sanitation Data'!E17)),NA())))</f>
        <v>#N/A</v>
      </c>
      <c r="AJ23" s="253" t="e">
        <f ca="true">+IF(AND(ISNUMBER(OFFSET('Sanitation Data'!$E$13,0,10*ROW('Sanitation Data'!E17))),CY23="Yes"),OFFSET('Sanitation Data'!$E$13,0,10*ROW('Sanitation Data'!E17)),IF(AND(ISNUMBER(OFFSET('Sanitation Data'!$E$13,0,10*ROW('Sanitation Data'!E17))),CY23="No",ISNUMBER(OFFSET('Sanitation Data'!$E$13,0,10*ROW('Sanitation Data'!E17)))),CONCATENATE("[",ROUND(OFFSET('Sanitation Data'!$E$13,0,10*ROW('Sanitation Data'!E17)),0),"]"),IF(AND(ISNUMBER(OFFSET('Sanitation Data'!$E$13,0,10*ROW('Sanitation Data'!E17))),CY23="",ISNUMBER(OFFSET('Sanitation Data'!$E$13,0,10*ROW('Sanitation Data'!E17)))),OFFSET('Sanitation Data'!$E$13,0,10*ROW('Sanitation Data'!E17)),NA())))</f>
        <v>#N/A</v>
      </c>
      <c r="AK23" s="253" t="e">
        <f ca="true">+IF(AND(ISNUMBER(OFFSET('Sanitation Data'!$F$5,0,10*ROW('Sanitation Data'!F17))),CZ23="Yes"),100-OFFSET('Sanitation Data'!$F$5,0,10*ROW('Sanitation Data'!F17)),IF(AND(ISNUMBER(OFFSET('Sanitation Data'!$F$5,0,10*ROW('Sanitation Data'!F17))),CZ23="No",ISNUMBER(OFFSET('Sanitation Data'!$F$5,0,10*ROW('Sanitation Data'!F17)))),CONCATENATE("[",ROUND(100-OFFSET('Sanitation Data'!$F$5,0,10*ROW('Sanitation Data'!F17)),0),"]"),IF(AND(ISNUMBER(OFFSET('Sanitation Data'!$F$5,0,10*ROW('Sanitation Data'!F17))),CZ23="",ISNUMBER(OFFSET('Sanitation Data'!$F$5,0,10*ROW('Sanitation Data'!F17)))),100-OFFSET('Sanitation Data'!$F$5,0,10*ROW('Sanitation Data'!F17)),NA())))</f>
        <v>#N/A</v>
      </c>
      <c r="AL23" s="253" t="e">
        <f ca="true">+IF(AND(ISNUMBER(OFFSET('Sanitation Data'!$F$7,0,10*ROW('Sanitation Data'!F17))),DA23="Yes"),OFFSET('Sanitation Data'!$F$7,0,10*ROW('Sanitation Data'!F17)),IF(AND(ISNUMBER(OFFSET('Sanitation Data'!$F$7,0,10*ROW('Sanitation Data'!F17))),DA23="No",ISNUMBER(OFFSET('Sanitation Data'!$F$7,0,10*ROW('Sanitation Data'!F17)))),CONCATENATE("[",ROUND(OFFSET('Sanitation Data'!$F$7,0,10*ROW('Sanitation Data'!F17)),0),"]"),IF(AND(ISNUMBER(OFFSET('Sanitation Data'!$F$7,0,10*ROW('Sanitation Data'!F17))),DA23="",ISNUMBER(OFFSET('Sanitation Data'!$F$7,0,10*ROW('Sanitation Data'!F17)))),OFFSET('Sanitation Data'!$F$7,0,10*ROW('Sanitation Data'!F17)),NA())))</f>
        <v>#N/A</v>
      </c>
      <c r="AM23" s="253" t="e">
        <f ca="true">+IF(AND(ISNUMBER(OFFSET('Sanitation Data'!$F$11,0,10*ROW('Sanitation Data'!F17))),DB23="Yes"),OFFSET('Sanitation Data'!$F$11,0,10*ROW('Sanitation Data'!F17)),IF(AND(ISNUMBER(OFFSET('Sanitation Data'!$F$11,0,10*ROW('Sanitation Data'!F17))),DB23="No",ISNUMBER(OFFSET('Sanitation Data'!$F$11,0,10*ROW('Sanitation Data'!F17)))),CONCATENATE("[",ROUND(OFFSET('Sanitation Data'!$F$11,0,10*ROW('Sanitation Data'!F17)),0),"]"),IF(AND(ISNUMBER(OFFSET('Sanitation Data'!$F$11,0,10*ROW('Sanitation Data'!F17))),DB23="",ISNUMBER(OFFSET('Sanitation Data'!$F$11,0,10*ROW('Sanitation Data'!F17)))),OFFSET('Sanitation Data'!$F$11,0,10*ROW('Sanitation Data'!F17)),NA())))</f>
        <v>#N/A</v>
      </c>
      <c r="AN23" s="253" t="e">
        <f ca="true">+IF(AND(ISNUMBER(OFFSET('Sanitation Data'!$F$12,0,10*ROW('Sanitation Data'!F17))),DC23="Yes"),OFFSET('Sanitation Data'!$F$12,0,10*ROW('Sanitation Data'!F17)),IF(AND(ISNUMBER(OFFSET('Sanitation Data'!$F$12,0,10*ROW('Sanitation Data'!F17))),DC23="No",ISNUMBER(OFFSET('Sanitation Data'!$F$12,0,10*ROW('Sanitation Data'!F17)))),CONCATENATE("[",ROUND(OFFSET('Sanitation Data'!$F$12,0,10*ROW('Sanitation Data'!F17)),0),"]"),IF(AND(ISNUMBER(OFFSET('Sanitation Data'!$F$12,0,10*ROW('Sanitation Data'!F17))),DC23="",ISNUMBER(OFFSET('Sanitation Data'!$F$12,0,10*ROW('Sanitation Data'!F17)))),OFFSET('Sanitation Data'!$F$12,0,10*ROW('Sanitation Data'!F17)),NA())))</f>
        <v>#N/A</v>
      </c>
      <c r="AO23" s="253" t="e">
        <f ca="true">+IF(AND(ISNUMBER(OFFSET('Sanitation Data'!$F$13,0,10*ROW('Sanitation Data'!F17))),DD23="Yes"),OFFSET('Sanitation Data'!$F$13,0,10*ROW('Sanitation Data'!F17)),IF(AND(ISNUMBER(OFFSET('Sanitation Data'!$F$13,0,10*ROW('Sanitation Data'!F17))),DD23="No",ISNUMBER(OFFSET('Sanitation Data'!$F$13,0,10*ROW('Sanitation Data'!F17)))),CONCATENATE("[",ROUND(OFFSET('Sanitation Data'!$F$13,0,10*ROW('Sanitation Data'!F17)),0),"]"),IF(AND(ISNUMBER(OFFSET('Sanitation Data'!$F$13,0,10*ROW('Sanitation Data'!F17))),DD23="",ISNUMBER(OFFSET('Sanitation Data'!$F$13,0,10*ROW('Sanitation Data'!F17)))),OFFSET('Sanitation Data'!$F$13,0,10*ROW('Sanitation Data'!F17)),NA())))</f>
        <v>#N/A</v>
      </c>
      <c r="AP23" s="253" t="e">
        <f ca="true">+IF(AND(ISNUMBER(OFFSET('Sanitation Data'!$G$5,0,10*ROW('Sanitation Data'!G17))),DE23="Yes"),100-OFFSET('Sanitation Data'!$G$5,0,10*ROW('Sanitation Data'!G17)),IF(AND(ISNUMBER(OFFSET('Sanitation Data'!$G$5,0,10*ROW('Sanitation Data'!G17))),DE23="No",ISNUMBER(OFFSET('Sanitation Data'!$G$5,0,10*ROW('Sanitation Data'!G17)))),CONCATENATE("[",ROUND(100-OFFSET('Sanitation Data'!$G$5,0,10*ROW('Sanitation Data'!G17)),0),"]"),IF(AND(ISNUMBER(OFFSET('Sanitation Data'!$G$5,0,10*ROW('Sanitation Data'!G17))),DE23="",ISNUMBER(OFFSET('Sanitation Data'!$G$5,0,10*ROW('Sanitation Data'!G17)))),100-OFFSET('Sanitation Data'!$G$5,0,10*ROW('Sanitation Data'!G17)),NA())))</f>
        <v>#N/A</v>
      </c>
      <c r="AQ23" s="253" t="e">
        <f ca="true">+IF(AND(ISNUMBER(OFFSET('Sanitation Data'!$G$7,0,10*ROW('Sanitation Data'!G17))),DF23="Yes"),OFFSET('Sanitation Data'!$G$7,0,10*ROW('Sanitation Data'!G17)),IF(AND(ISNUMBER(OFFSET('Sanitation Data'!$G$7,0,10*ROW('Sanitation Data'!G17))),DF23="No",ISNUMBER(OFFSET('Sanitation Data'!$G$7,0,10*ROW('Sanitation Data'!G17)))),CONCATENATE("[",ROUND(OFFSET('Sanitation Data'!$G$7,0,10*ROW('Sanitation Data'!G17)),0),"]"),IF(AND(ISNUMBER(OFFSET('Sanitation Data'!$G$7,0,10*ROW('Sanitation Data'!G17))),DF23="",ISNUMBER(OFFSET('Sanitation Data'!$G$7,0,10*ROW('Sanitation Data'!G17)))),OFFSET('Sanitation Data'!$G$7,0,10*ROW('Sanitation Data'!G17)),NA())))</f>
        <v>#N/A</v>
      </c>
      <c r="AR23" s="253" t="e">
        <f ca="true">+IF(AND(ISNUMBER(OFFSET('Sanitation Data'!$G$11,0,10*ROW('Sanitation Data'!G17))),DG23="Yes"),OFFSET('Sanitation Data'!$G$11,0,10*ROW('Sanitation Data'!G17)),IF(AND(ISNUMBER(OFFSET('Sanitation Data'!$G$11,0,10*ROW('Sanitation Data'!G17))),DG23="No",ISNUMBER(OFFSET('Sanitation Data'!$G$11,0,10*ROW('Sanitation Data'!G17)))),CONCATENATE("[",ROUND(OFFSET('Sanitation Data'!$G$11,0,10*ROW('Sanitation Data'!G17)),0),"]"),IF(AND(ISNUMBER(OFFSET('Sanitation Data'!$G$11,0,10*ROW('Sanitation Data'!G17))),DG23="",ISNUMBER(OFFSET('Sanitation Data'!$G$11,0,10*ROW('Sanitation Data'!G17)))),OFFSET('Sanitation Data'!$G$11,0,10*ROW('Sanitation Data'!G17)),NA())))</f>
        <v>#N/A</v>
      </c>
      <c r="AS23" s="253" t="e">
        <f ca="true">+IF(AND(ISNUMBER(OFFSET('Sanitation Data'!$G$12,0,10*ROW('Sanitation Data'!G17))),DH23="Yes"),OFFSET('Sanitation Data'!$G$12,0,10*ROW('Sanitation Data'!G17)),IF(AND(ISNUMBER(OFFSET('Sanitation Data'!$G$12,0,10*ROW('Sanitation Data'!G17))),DH23="No",ISNUMBER(OFFSET('Sanitation Data'!$G$12,0,10*ROW('Sanitation Data'!G17)))),CONCATENATE("[",ROUND(OFFSET('Sanitation Data'!$G$12,0,10*ROW('Sanitation Data'!G17)),0),"]"),IF(AND(ISNUMBER(OFFSET('Sanitation Data'!$G$12,0,10*ROW('Sanitation Data'!G17))),DH23="",ISNUMBER(OFFSET('Sanitation Data'!$G$12,0,10*ROW('Sanitation Data'!G17)))),OFFSET('Sanitation Data'!$G$12,0,10*ROW('Sanitation Data'!G17)),NA())))</f>
        <v>#N/A</v>
      </c>
      <c r="AT23" s="253" t="e">
        <f ca="true">+IF(AND(ISNUMBER(OFFSET('Sanitation Data'!$G$13,0,10*ROW('Sanitation Data'!G17))),DI23="Yes"),OFFSET('Sanitation Data'!$G$13,0,10*ROW('Sanitation Data'!G17)),IF(AND(ISNUMBER(OFFSET('Sanitation Data'!$G$13,0,10*ROW('Sanitation Data'!G17))),DI23="No",ISNUMBER(OFFSET('Sanitation Data'!$G$13,0,10*ROW('Sanitation Data'!G17)))),CONCATENATE("[",ROUND(OFFSET('Sanitation Data'!$G$13,0,10*ROW('Sanitation Data'!G17)),0),"]"),IF(AND(ISNUMBER(OFFSET('Sanitation Data'!$G$13,0,10*ROW('Sanitation Data'!G17))),DI23="",ISNUMBER(OFFSET('Sanitation Data'!$G$13,0,10*ROW('Sanitation Data'!G17)))),OFFSET('Sanitation Data'!$G$13,0,10*ROW('Sanitation Data'!G17)),NA())))</f>
        <v>#N/A</v>
      </c>
      <c r="AU23" s="253" t="e">
        <f ca="true">+IF(AND(ISNUMBER(OFFSET('Sanitation Data'!$H$5,0,10*ROW('Sanitation Data'!H17))),DJ23="Yes"),100-OFFSET('Sanitation Data'!$H$5,0,10*ROW('Sanitation Data'!H17)),IF(AND(ISNUMBER(OFFSET('Sanitation Data'!$H$5,0,10*ROW('Sanitation Data'!H17))),DJ23="No",ISNUMBER(OFFSET('Sanitation Data'!$H$5,0,10*ROW('Sanitation Data'!H17)))),CONCATENATE("[",ROUND(100-OFFSET('Sanitation Data'!$H$5,0,10*ROW('Sanitation Data'!H17)),0),"]"),IF(AND(ISNUMBER(OFFSET('Sanitation Data'!$H$5,0,10*ROW('Sanitation Data'!H17))),DJ23="",ISNUMBER(OFFSET('Sanitation Data'!$H$5,0,10*ROW('Sanitation Data'!H17)))),100-OFFSET('Sanitation Data'!$H$5,0,10*ROW('Sanitation Data'!H17)),NA())))</f>
        <v>#N/A</v>
      </c>
      <c r="AV23" s="253" t="e">
        <f ca="true">+IF(AND(ISNUMBER(OFFSET('Sanitation Data'!$H$7,0,10*ROW('Sanitation Data'!H17))),DK23="Yes"),OFFSET('Sanitation Data'!$H$7,0,10*ROW('Sanitation Data'!H17)),IF(AND(ISNUMBER(OFFSET('Sanitation Data'!$H$7,0,10*ROW('Sanitation Data'!H17))),DK23="No",ISNUMBER(OFFSET('Sanitation Data'!$H$7,0,10*ROW('Sanitation Data'!H17)))),CONCATENATE("[",ROUND(OFFSET('Sanitation Data'!$H$7,0,10*ROW('Sanitation Data'!H17)),0),"]"),IF(AND(ISNUMBER(OFFSET('Sanitation Data'!$H$7,0,10*ROW('Sanitation Data'!H17))),DK23="",ISNUMBER(OFFSET('Sanitation Data'!$H$7,0,10*ROW('Sanitation Data'!H17)))),OFFSET('Sanitation Data'!$H$7,0,10*ROW('Sanitation Data'!H17)),NA())))</f>
        <v>#N/A</v>
      </c>
      <c r="AW23" s="253" t="e">
        <f ca="true">+IF(AND(ISNUMBER(OFFSET('Sanitation Data'!$H$11,0,10*ROW('Sanitation Data'!H17))),DL23="Yes"),OFFSET('Sanitation Data'!$H$11,0,10*ROW('Sanitation Data'!H17)),IF(AND(ISNUMBER(OFFSET('Sanitation Data'!$H$11,0,10*ROW('Sanitation Data'!H17))),DL23="No",ISNUMBER(OFFSET('Sanitation Data'!$H$11,0,10*ROW('Sanitation Data'!H17)))),CONCATENATE("[",ROUND(OFFSET('Sanitation Data'!$H$11,0,10*ROW('Sanitation Data'!H17)),0),"]"),IF(AND(ISNUMBER(OFFSET('Sanitation Data'!$H$11,0,10*ROW('Sanitation Data'!H17))),DL23="",ISNUMBER(OFFSET('Sanitation Data'!$H$11,0,10*ROW('Sanitation Data'!H17)))),OFFSET('Sanitation Data'!$H$11,0,10*ROW('Sanitation Data'!H17)),NA())))</f>
        <v>#N/A</v>
      </c>
      <c r="AX23" s="253" t="e">
        <f ca="true">+IF(AND(ISNUMBER(OFFSET('Sanitation Data'!$H$12,0,10*ROW('Sanitation Data'!H17))),DM23="Yes"),OFFSET('Sanitation Data'!$H$12,0,10*ROW('Sanitation Data'!H17)),IF(AND(ISNUMBER(OFFSET('Sanitation Data'!$H$12,0,10*ROW('Sanitation Data'!H17))),DM23="No",ISNUMBER(OFFSET('Sanitation Data'!$H$12,0,10*ROW('Sanitation Data'!H17)))),CONCATENATE("[",ROUND(OFFSET('Sanitation Data'!$H$12,0,10*ROW('Sanitation Data'!H17)),0),"]"),IF(AND(ISNUMBER(OFFSET('Sanitation Data'!$H$12,0,10*ROW('Sanitation Data'!H17))),DM23="",ISNUMBER(OFFSET('Sanitation Data'!$H$12,0,10*ROW('Sanitation Data'!H17)))),OFFSET('Sanitation Data'!$H$12,0,10*ROW('Sanitation Data'!H17)),NA())))</f>
        <v>#N/A</v>
      </c>
      <c r="AY23" s="253" t="e">
        <f ca="true">+IF(AND(ISNUMBER(OFFSET('Sanitation Data'!$H$13,0,10*ROW('Sanitation Data'!H17))),DN23="Yes"),OFFSET('Sanitation Data'!$H$13,0,10*ROW('Sanitation Data'!H17)),IF(AND(ISNUMBER(OFFSET('Sanitation Data'!$H$13,0,10*ROW('Sanitation Data'!H17))),DN23="No",ISNUMBER(OFFSET('Sanitation Data'!$H$13,0,10*ROW('Sanitation Data'!H17)))),CONCATENATE("[",ROUND(OFFSET('Sanitation Data'!$H$13,0,10*ROW('Sanitation Data'!H17)),0),"]"),IF(AND(ISNUMBER(OFFSET('Sanitation Data'!$H$13,0,10*ROW('Sanitation Data'!H17))),DN23="",ISNUMBER(OFFSET('Sanitation Data'!$H$13,0,10*ROW('Sanitation Data'!H17)))),OFFSET('Sanitation Data'!$H$13,0,10*ROW('Sanitation Data'!H17)),NA())))</f>
        <v>#N/A</v>
      </c>
      <c r="AZ23" s="254" t="e">
        <f ca="true">+IF(AND(ISNUMBER(OFFSET('Hygiene Data'!$C$6,0,10*ROW('Hygiene Data'!C17))),DO23="Yes"),OFFSET('Hygiene Data'!$C$6,0,10*ROW('Hygiene Data'!C17)),IF(AND(ISNUMBER(OFFSET('Hygiene Data'!$C$6,0,10*ROW('Hygiene Data'!C17))),DO23="No",ISNUMBER(OFFSET('Hygiene Data'!$C$6,0,10*ROW('Hygiene Data'!C17)))),CONCATENATE("[",ROUND(OFFSET('Hygiene Data'!$C$6,0,10*ROW('Hygiene Data'!C17)),0),"]"),IF(AND(ISNUMBER(OFFSET('Hygiene Data'!$C$6,0,10*ROW('Hygiene Data'!C17))),DO23="",ISNUMBER(OFFSET('Hygiene Data'!$C$6,0,10*ROW('Hygiene Data'!C17)))),OFFSET('Hygiene Data'!$C$6,0,10*ROW('Hygiene Data'!C17)),NA())))</f>
        <v>#N/A</v>
      </c>
      <c r="BA23" s="254" t="e">
        <f ca="true">+IF(AND(ISNUMBER(OFFSET('Hygiene Data'!$C$8,0,10*ROW('Hygiene Data'!C17))),DP23="Yes"),OFFSET('Hygiene Data'!$C$8,0,10*ROW('Hygiene Data'!C17)),IF(AND(ISNUMBER(OFFSET('Hygiene Data'!$C$8,0,10*ROW('Hygiene Data'!C17))),DP23="No",ISNUMBER(OFFSET('Hygiene Data'!$C$8,0,10*ROW('Hygiene Data'!C17)))),CONCATENATE("[",ROUND(OFFSET('Hygiene Data'!$C$8,0,10*ROW('Hygiene Data'!C17)),0),"]"),IF(AND(ISNUMBER(OFFSET('Hygiene Data'!$C$8,0,10*ROW('Hygiene Data'!C17))),DP23="",ISNUMBER(OFFSET('Hygiene Data'!$C$8,0,10*ROW('Hygiene Data'!C17)))),OFFSET('Hygiene Data'!$C$8,0,10*ROW('Hygiene Data'!C17)),NA())))</f>
        <v>#N/A</v>
      </c>
      <c r="BB23" s="254" t="e">
        <f ca="true">+IF(AND(ISNUMBER(OFFSET('Hygiene Data'!$C$10,0,10*ROW('Hygiene Data'!C17))),DQ23="Yes"),OFFSET('Hygiene Data'!$C$10,0,10*ROW('Hygiene Data'!C17)),IF(AND(ISNUMBER(OFFSET('Hygiene Data'!$C$10,0,10*ROW('Hygiene Data'!C17))),DQ23="No",ISNUMBER(OFFSET('Hygiene Data'!$C$10,0,10*ROW('Hygiene Data'!C17)))),CONCATENATE("[",ROUND(OFFSET('Hygiene Data'!$C$10,0,10*ROW('Hygiene Data'!C17)),0),"]"),IF(AND(ISNUMBER(OFFSET('Hygiene Data'!$C$10,0,10*ROW('Hygiene Data'!C17))),DQ23="",ISNUMBER(OFFSET('Hygiene Data'!$C$10,0,10*ROW('Hygiene Data'!C17)))),OFFSET('Hygiene Data'!$C$10,0,10*ROW('Hygiene Data'!C17)),NA())))</f>
        <v>#N/A</v>
      </c>
      <c r="BC23" s="254" t="e">
        <f ca="true">+IF(AND(ISNUMBER(OFFSET('Hygiene Data'!$D$6,0,10*ROW('Hygiene Data'!D17))),DR23="Yes"),OFFSET('Hygiene Data'!$D$6,0,10*ROW('Hygiene Data'!D17)),IF(AND(ISNUMBER(OFFSET('Hygiene Data'!$D$6,0,10*ROW('Hygiene Data'!D17))),DR23="No",ISNUMBER(OFFSET('Hygiene Data'!$D$6,0,10*ROW('Hygiene Data'!D17)))),CONCATENATE("[",ROUND(OFFSET('Hygiene Data'!$D$6,0,10*ROW('Hygiene Data'!D17)),0),"]"),IF(AND(ISNUMBER(OFFSET('Hygiene Data'!$D$6,0,10*ROW('Hygiene Data'!D17))),DR23="",ISNUMBER(OFFSET('Hygiene Data'!$D$6,0,10*ROW('Hygiene Data'!D17)))),OFFSET('Hygiene Data'!$D$6,0,10*ROW('Hygiene Data'!D17)),NA())))</f>
        <v>#N/A</v>
      </c>
      <c r="BD23" s="254" t="e">
        <f ca="true">+IF(AND(ISNUMBER(OFFSET('Hygiene Data'!$D$8,0,10*ROW('Hygiene Data'!D17))),DS23="Yes"),OFFSET('Hygiene Data'!$D$8,0,10*ROW('Hygiene Data'!D17)),IF(AND(ISNUMBER(OFFSET('Hygiene Data'!$D$8,0,10*ROW('Hygiene Data'!D17))),DS23="No",ISNUMBER(OFFSET('Hygiene Data'!$D$8,0,10*ROW('Hygiene Data'!D17)))),CONCATENATE("[",ROUND(OFFSET('Hygiene Data'!$D$8,0,10*ROW('Hygiene Data'!D17)),0),"]"),IF(AND(ISNUMBER(OFFSET('Hygiene Data'!$D$8,0,10*ROW('Hygiene Data'!D17))),DS23="",ISNUMBER(OFFSET('Hygiene Data'!$D$8,0,10*ROW('Hygiene Data'!D17)))),OFFSET('Hygiene Data'!$D$8,0,10*ROW('Hygiene Data'!D17)),NA())))</f>
        <v>#N/A</v>
      </c>
      <c r="BE23" s="254" t="e">
        <f ca="true">+IF(AND(ISNUMBER(OFFSET('Hygiene Data'!$D$10,0,10*ROW('Hygiene Data'!D17))),DT23="Yes"),OFFSET('Hygiene Data'!$D$10,0,10*ROW('Hygiene Data'!D17)),IF(AND(ISNUMBER(OFFSET('Hygiene Data'!$D$10,0,10*ROW('Hygiene Data'!D17))),DT23="No",ISNUMBER(OFFSET('Hygiene Data'!$D$10,0,10*ROW('Hygiene Data'!D17)))),CONCATENATE("[",ROUND(OFFSET('Hygiene Data'!$D$10,0,10*ROW('Hygiene Data'!D17)),0),"]"),IF(AND(ISNUMBER(OFFSET('Hygiene Data'!$D$10,0,10*ROW('Hygiene Data'!D17))),DT23="",ISNUMBER(OFFSET('Hygiene Data'!$D$10,0,10*ROW('Hygiene Data'!D17)))),OFFSET('Hygiene Data'!$D$10,0,10*ROW('Hygiene Data'!D17)),NA())))</f>
        <v>#N/A</v>
      </c>
      <c r="BF23" s="254" t="e">
        <f ca="true">+IF(AND(ISNUMBER(OFFSET('Hygiene Data'!$E$6,0,10*ROW('Hygiene Data'!E17))),DU23="Yes"),OFFSET('Hygiene Data'!$E$6,0,10*ROW('Hygiene Data'!E17)),IF(AND(ISNUMBER(OFFSET('Hygiene Data'!$E$6,0,10*ROW('Hygiene Data'!E17))),DU23="No",ISNUMBER(OFFSET('Hygiene Data'!$E$6,0,10*ROW('Hygiene Data'!E17)))),CONCATENATE("[",ROUND(OFFSET('Hygiene Data'!$E$6,0,10*ROW('Hygiene Data'!E17)),0),"]"),IF(AND(ISNUMBER(OFFSET('Hygiene Data'!$E$6,0,10*ROW('Hygiene Data'!E17))),DU23="",ISNUMBER(OFFSET('Hygiene Data'!$E$6,0,10*ROW('Hygiene Data'!E17)))),OFFSET('Hygiene Data'!$E$6,0,10*ROW('Hygiene Data'!E17)),NA())))</f>
        <v>#N/A</v>
      </c>
      <c r="BG23" s="254" t="e">
        <f ca="true">+IF(AND(ISNUMBER(OFFSET('Hygiene Data'!$E$8,0,10*ROW('Hygiene Data'!E17))),DV23="Yes"),OFFSET('Hygiene Data'!$E$8,0,10*ROW('Hygiene Data'!E17)),IF(AND(ISNUMBER(OFFSET('Hygiene Data'!$E$8,0,10*ROW('Hygiene Data'!E17))),DV23="No",ISNUMBER(OFFSET('Hygiene Data'!$E$8,0,10*ROW('Hygiene Data'!E17)))),CONCATENATE("[",ROUND(OFFSET('Hygiene Data'!$E$8,0,10*ROW('Hygiene Data'!E17)),0),"]"),IF(AND(ISNUMBER(OFFSET('Hygiene Data'!$E$8,0,10*ROW('Hygiene Data'!E17))),DV23="",ISNUMBER(OFFSET('Hygiene Data'!$E$8,0,10*ROW('Hygiene Data'!E17)))),OFFSET('Hygiene Data'!$E$8,0,10*ROW('Hygiene Data'!E17)),NA())))</f>
        <v>#N/A</v>
      </c>
      <c r="BH23" s="254" t="e">
        <f ca="true">+IF(AND(ISNUMBER(OFFSET('Hygiene Data'!$E$10,0,10*ROW('Hygiene Data'!E17))),DW23="Yes"),OFFSET('Hygiene Data'!$E$10,0,10*ROW('Hygiene Data'!E17)),IF(AND(ISNUMBER(OFFSET('Hygiene Data'!$E$10,0,10*ROW('Hygiene Data'!E17))),DW23="No",ISNUMBER(OFFSET('Hygiene Data'!$E$10,0,10*ROW('Hygiene Data'!E17)))),CONCATENATE("[",ROUND(OFFSET('Hygiene Data'!$E$10,0,10*ROW('Hygiene Data'!E17)),0),"]"),IF(AND(ISNUMBER(OFFSET('Hygiene Data'!$E$10,0,10*ROW('Hygiene Data'!E17))),DW23="",ISNUMBER(OFFSET('Hygiene Data'!$E$10,0,10*ROW('Hygiene Data'!E17)))),OFFSET('Hygiene Data'!$E$10,0,10*ROW('Hygiene Data'!E17)),NA())))</f>
        <v>#N/A</v>
      </c>
      <c r="BI23" s="254" t="e">
        <f ca="true">+IF(AND(ISNUMBER(OFFSET('Hygiene Data'!$F$6,0,10*ROW('Hygiene Data'!F17))),DX23="Yes"),OFFSET('Hygiene Data'!$F$6,0,10*ROW('Hygiene Data'!F17)),IF(AND(ISNUMBER(OFFSET('Hygiene Data'!$F$6,0,10*ROW('Hygiene Data'!F17))),DX23="No",ISNUMBER(OFFSET('Hygiene Data'!$F$6,0,10*ROW('Hygiene Data'!F17)))),CONCATENATE("[",ROUND(OFFSET('Hygiene Data'!$F$6,0,10*ROW('Hygiene Data'!F17)),0),"]"),IF(AND(ISNUMBER(OFFSET('Hygiene Data'!$F$6,0,10*ROW('Hygiene Data'!F17))),DX23="",ISNUMBER(OFFSET('Hygiene Data'!$F$6,0,10*ROW('Hygiene Data'!F17)))),OFFSET('Hygiene Data'!$F$6,0,10*ROW('Hygiene Data'!F17)),NA())))</f>
        <v>#N/A</v>
      </c>
      <c r="BJ23" s="254" t="e">
        <f ca="true">+IF(AND(ISNUMBER(OFFSET('Hygiene Data'!$F$8,0,10*ROW('Hygiene Data'!F17))),DY23="Yes"),OFFSET('Hygiene Data'!$F$8,0,10*ROW('Hygiene Data'!F17)),IF(AND(ISNUMBER(OFFSET('Hygiene Data'!$F$8,0,10*ROW('Hygiene Data'!F17))),DY23="No",ISNUMBER(OFFSET('Hygiene Data'!$F$8,0,10*ROW('Hygiene Data'!F17)))),CONCATENATE("[",ROUND(OFFSET('Hygiene Data'!$F$8,0,10*ROW('Hygiene Data'!F17)),0),"]"),IF(AND(ISNUMBER(OFFSET('Hygiene Data'!$F$8,0,10*ROW('Hygiene Data'!F17))),DY23="",ISNUMBER(OFFSET('Hygiene Data'!$F$8,0,10*ROW('Hygiene Data'!F17)))),OFFSET('Hygiene Data'!$F$8,0,10*ROW('Hygiene Data'!F17)),NA())))</f>
        <v>#N/A</v>
      </c>
      <c r="BK23" s="254" t="e">
        <f ca="true">+IF(AND(ISNUMBER(OFFSET('Hygiene Data'!$F$10,0,10*ROW('Hygiene Data'!F17))),DZ23="Yes"),OFFSET('Hygiene Data'!$F$10,0,10*ROW('Hygiene Data'!F17)),IF(AND(ISNUMBER(OFFSET('Hygiene Data'!$F$10,0,10*ROW('Hygiene Data'!F17))),DZ23="No",ISNUMBER(OFFSET('Hygiene Data'!$F$10,0,10*ROW('Hygiene Data'!F17)))),CONCATENATE("[",ROUND(OFFSET('Hygiene Data'!$F$10,0,10*ROW('Hygiene Data'!F17)),0),"]"),IF(AND(ISNUMBER(OFFSET('Hygiene Data'!$F$10,0,10*ROW('Hygiene Data'!F17))),DZ23="",ISNUMBER(OFFSET('Hygiene Data'!$F$10,0,10*ROW('Hygiene Data'!F17)))),OFFSET('Hygiene Data'!$F$10,0,10*ROW('Hygiene Data'!F17)),NA())))</f>
        <v>#N/A</v>
      </c>
      <c r="BL23" s="254" t="e">
        <f ca="true">+IF(AND(ISNUMBER(OFFSET('Hygiene Data'!$G$6,0,10*ROW('Hygiene Data'!G17))),EA23="Yes"),OFFSET('Hygiene Data'!$G$6,0,10*ROW('Hygiene Data'!G17)),IF(AND(ISNUMBER(OFFSET('Hygiene Data'!$G$6,0,10*ROW('Hygiene Data'!G17))),EA23="No",ISNUMBER(OFFSET('Hygiene Data'!$G$6,0,10*ROW('Hygiene Data'!G17)))),CONCATENATE("[",ROUND(OFFSET('Hygiene Data'!$G$6,0,10*ROW('Hygiene Data'!G17)),0),"]"),IF(AND(ISNUMBER(OFFSET('Hygiene Data'!$G$6,0,10*ROW('Hygiene Data'!G17))),EA23="",ISNUMBER(OFFSET('Hygiene Data'!$G$6,0,10*ROW('Hygiene Data'!G17)))),OFFSET('Hygiene Data'!$G$6,0,10*ROW('Hygiene Data'!G17)),NA())))</f>
        <v>#N/A</v>
      </c>
      <c r="BM23" s="254" t="e">
        <f ca="true">+IF(AND(ISNUMBER(OFFSET('Hygiene Data'!$G$8,0,10*ROW('Hygiene Data'!G17))),EB23="Yes"),OFFSET('Hygiene Data'!$G$8,0,10*ROW('Hygiene Data'!G17)),IF(AND(ISNUMBER(OFFSET('Hygiene Data'!$G$8,0,10*ROW('Hygiene Data'!G17))),EB23="No",ISNUMBER(OFFSET('Hygiene Data'!$G$8,0,10*ROW('Hygiene Data'!G17)))),CONCATENATE("[",ROUND(OFFSET('Hygiene Data'!$G$8,0,10*ROW('Hygiene Data'!G17)),0),"]"),IF(AND(ISNUMBER(OFFSET('Hygiene Data'!$G$8,0,10*ROW('Hygiene Data'!G17))),EB23="",ISNUMBER(OFFSET('Hygiene Data'!$G$8,0,10*ROW('Hygiene Data'!G17)))),OFFSET('Hygiene Data'!$G$8,0,10*ROW('Hygiene Data'!G17)),NA())))</f>
        <v>#N/A</v>
      </c>
      <c r="BN23" s="254" t="e">
        <f ca="true">+IF(AND(ISNUMBER(OFFSET('Hygiene Data'!$G$10,0,10*ROW('Hygiene Data'!G17))),EC23="Yes"),OFFSET('Hygiene Data'!$G$10,0,10*ROW('Hygiene Data'!G17)),IF(AND(ISNUMBER(OFFSET('Hygiene Data'!$G$10,0,10*ROW('Hygiene Data'!G17))),EC23="No",ISNUMBER(OFFSET('Hygiene Data'!$G$10,0,10*ROW('Hygiene Data'!G17)))),CONCATENATE("[",ROUND(OFFSET('Hygiene Data'!$G$10,0,10*ROW('Hygiene Data'!G17)),0),"]"),IF(AND(ISNUMBER(OFFSET('Hygiene Data'!$G$10,0,10*ROW('Hygiene Data'!G17))),EC23="",ISNUMBER(OFFSET('Hygiene Data'!$G$10,0,10*ROW('Hygiene Data'!G17)))),OFFSET('Hygiene Data'!$G$10,0,10*ROW('Hygiene Data'!G17)),NA())))</f>
        <v>#N/A</v>
      </c>
      <c r="BO23" s="254" t="e">
        <f ca="true">+IF(AND(ISNUMBER(OFFSET('Hygiene Data'!$H$6,0,10*ROW('Hygiene Data'!H17))),ED23="Yes"),OFFSET('Hygiene Data'!$H$6,0,10*ROW('Hygiene Data'!H17)),IF(AND(ISNUMBER(OFFSET('Hygiene Data'!$H$6,0,10*ROW('Hygiene Data'!H17))),ED23="No",ISNUMBER(OFFSET('Hygiene Data'!$H$6,0,10*ROW('Hygiene Data'!H17)))),CONCATENATE("[",ROUND(OFFSET('Hygiene Data'!$H$6,0,10*ROW('Hygiene Data'!H17)),0),"]"),IF(AND(ISNUMBER(OFFSET('Hygiene Data'!$H$6,0,10*ROW('Hygiene Data'!H17))),ED23="",ISNUMBER(OFFSET('Hygiene Data'!$H$6,0,10*ROW('Hygiene Data'!H17)))),OFFSET('Hygiene Data'!$H$6,0,10*ROW('Hygiene Data'!H17)),NA())))</f>
        <v>#N/A</v>
      </c>
      <c r="BP23" s="254" t="e">
        <f ca="true">+IF(AND(ISNUMBER(OFFSET('Hygiene Data'!$H$8,0,10*ROW('Hygiene Data'!H17))),EE23="Yes"),OFFSET('Hygiene Data'!$H$8,0,10*ROW('Hygiene Data'!H17)),IF(AND(ISNUMBER(OFFSET('Hygiene Data'!$H$8,0,10*ROW('Hygiene Data'!H17))),EE23="No",ISNUMBER(OFFSET('Hygiene Data'!$H$8,0,10*ROW('Hygiene Data'!H17)))),CONCATENATE("[",ROUND(OFFSET('Hygiene Data'!$H$8,0,10*ROW('Hygiene Data'!H17)),0),"]"),IF(AND(ISNUMBER(OFFSET('Hygiene Data'!$H$8,0,10*ROW('Hygiene Data'!H17))),EE23="",ISNUMBER(OFFSET('Hygiene Data'!$H$8,0,10*ROW('Hygiene Data'!H17)))),OFFSET('Hygiene Data'!$H$8,0,10*ROW('Hygiene Data'!H17)),NA())))</f>
        <v>#N/A</v>
      </c>
      <c r="BQ23" s="254" t="e">
        <f ca="true">+IF(AND(ISNUMBER(OFFSET('Hygiene Data'!$H$10,0,10*ROW('Hygiene Data'!H17))),EF23="Yes"),OFFSET('Hygiene Data'!$H$10,0,10*ROW('Hygiene Data'!H17)),IF(AND(ISNUMBER(OFFSET('Hygiene Data'!$H$10,0,10*ROW('Hygiene Data'!H17))),EF23="No",ISNUMBER(OFFSET('Hygiene Data'!$H$10,0,10*ROW('Hygiene Data'!H17)))),CONCATENATE("[",ROUND(OFFSET('Hygiene Data'!$H$10,0,10*ROW('Hygiene Data'!H17)),0),"]"),IF(AND(ISNUMBER(OFFSET('Hygiene Data'!$H$10,0,10*ROW('Hygiene Data'!H17))),EF23="",ISNUMBER(OFFSET('Hygiene Data'!$H$10,0,10*ROW('Hygiene Data'!H17)))),OFFSET('Hygiene Data'!$H$10,0,10*ROW('Hygiene Data'!H17)),NA())))</f>
        <v>#N/A</v>
      </c>
      <c r="BS23" s="36" t="str">
        <f ca="true">+IF(OFFSET('Water Data'!$C$28,0,10*ROW('Water Data'!C17))="","",OFFSET('Water Data'!$C$28,0,10*ROW('Water Data'!C17)))</f>
        <v/>
      </c>
      <c r="BT23" s="36" t="str">
        <f ca="true">+IF(OFFSET('Water Data'!$C$29,0,10*ROW('Water Data'!C17))="","",OFFSET('Water Data'!$C$29,0,10*ROW('Water Data'!C17)))</f>
        <v/>
      </c>
      <c r="BU23" s="36" t="str">
        <f ca="true">+IF(OFFSET('Water Data'!$C$30,0,10*ROW('Water Data'!C17))="","",OFFSET('Water Data'!$C$30,0,10*ROW('Water Data'!C17)))</f>
        <v/>
      </c>
      <c r="BV23" s="36" t="str">
        <f ca="true">+IF(OFFSET('Water Data'!$D$28,0,10*ROW('Water Data'!D17))="","",OFFSET('Water Data'!$D$28,0,10*ROW('Water Data'!D17)))</f>
        <v/>
      </c>
      <c r="BW23" s="36" t="str">
        <f ca="true">+IF(OFFSET('Water Data'!$D$29,0,10*ROW('Water Data'!D17))="","",OFFSET('Water Data'!$D$29,0,10*ROW('Water Data'!D17)))</f>
        <v/>
      </c>
      <c r="BX23" s="36" t="str">
        <f ca="true">+IF(OFFSET('Water Data'!$D$30,0,10*ROW('Water Data'!D17))="","",OFFSET('Water Data'!$D$30,0,10*ROW('Water Data'!D17)))</f>
        <v/>
      </c>
      <c r="BY23" s="36" t="str">
        <f ca="true">+IF(OFFSET('Water Data'!$E$28,0,10*ROW('Water Data'!E17))="","",OFFSET('Water Data'!$E$28,0,10*ROW('Water Data'!E17)))</f>
        <v/>
      </c>
      <c r="BZ23" s="36" t="str">
        <f ca="true">+IF(OFFSET('Water Data'!$E$29,0,10*ROW('Water Data'!E17))="","",OFFSET('Water Data'!$E$29,0,10*ROW('Water Data'!E17)))</f>
        <v/>
      </c>
      <c r="CA23" s="36" t="str">
        <f ca="true">+IF(OFFSET('Water Data'!$E$30,0,10*ROW('Water Data'!E17))="","",OFFSET('Water Data'!$E$30,0,10*ROW('Water Data'!E17)))</f>
        <v/>
      </c>
      <c r="CB23" s="36" t="str">
        <f ca="true">+IF(OFFSET('Water Data'!$F$28,0,10*ROW('Water Data'!F17))="","",OFFSET('Water Data'!$F$28,0,10*ROW('Water Data'!F17)))</f>
        <v/>
      </c>
      <c r="CC23" s="36" t="str">
        <f ca="true">+IF(OFFSET('Water Data'!$F$29,0,10*ROW('Water Data'!F17))="","",OFFSET('Water Data'!$F$29,0,10*ROW('Water Data'!F17)))</f>
        <v/>
      </c>
      <c r="CD23" s="36" t="str">
        <f ca="true">+IF(OFFSET('Water Data'!$F$30,0,10*ROW('Water Data'!F17))="","",OFFSET('Water Data'!$F$30,0,10*ROW('Water Data'!F17)))</f>
        <v/>
      </c>
      <c r="CE23" s="36" t="str">
        <f ca="true">+IF(OFFSET('Water Data'!$G$28,0,10*ROW('Water Data'!G17))="","",OFFSET('Water Data'!$G$28,0,10*ROW('Water Data'!G17)))</f>
        <v/>
      </c>
      <c r="CF23" s="36" t="str">
        <f ca="true">+IF(OFFSET('Water Data'!$G$29,0,10*ROW('Water Data'!G17))="","",OFFSET('Water Data'!$G$29,0,10*ROW('Water Data'!G17)))</f>
        <v/>
      </c>
      <c r="CG23" s="36" t="str">
        <f ca="true">+IF(OFFSET('Water Data'!$G$30,0,10*ROW('Water Data'!G17))="","",OFFSET('Water Data'!$G$30,0,10*ROW('Water Data'!G17)))</f>
        <v/>
      </c>
      <c r="CH23" s="36" t="str">
        <f ca="true">+IF(OFFSET('Water Data'!$H$28,0,10*ROW('Water Data'!H17))="","",OFFSET('Water Data'!$H$28,0,10*ROW('Water Data'!H17)))</f>
        <v/>
      </c>
      <c r="CI23" s="36" t="str">
        <f ca="true">+IF(OFFSET('Water Data'!$H$29,0,10*ROW('Water Data'!H17))="","",OFFSET('Water Data'!$H$29,0,10*ROW('Water Data'!H17)))</f>
        <v/>
      </c>
      <c r="CJ23" s="36" t="str">
        <f ca="true">+IF(OFFSET('Water Data'!$H$30,0,10*ROW('Water Data'!H17))="","",OFFSET('Water Data'!$H$30,0,10*ROW('Water Data'!H17)))</f>
        <v/>
      </c>
      <c r="CK23" s="36" t="str">
        <f ca="true">+IF(OFFSET('Sanitation Data'!$C$29,0,10*ROW('Sanitation Data'!C17))="","",OFFSET('Sanitation Data'!$C$29,0,10*ROW('Sanitation Data'!C17)))</f>
        <v/>
      </c>
      <c r="CL23" s="36" t="str">
        <f ca="true">+IF(OFFSET('Sanitation Data'!$C$30,0,10*ROW('Sanitation Data'!C17))="","",OFFSET('Sanitation Data'!$C$30,0,10*ROW('Sanitation Data'!C17)))</f>
        <v/>
      </c>
      <c r="CM23" s="36" t="str">
        <f ca="true">+IF(OFFSET('Sanitation Data'!$C$31,0,10*ROW('Sanitation Data'!C17))="","",OFFSET('Sanitation Data'!$C$31,0,10*ROW('Sanitation Data'!C17)))</f>
        <v/>
      </c>
      <c r="CN23" s="36" t="str">
        <f ca="true">+IF(OFFSET('Sanitation Data'!$C$32,0,10*ROW('Sanitation Data'!C17))="","",OFFSET('Sanitation Data'!$C$32,0,10*ROW('Sanitation Data'!C17)))</f>
        <v/>
      </c>
      <c r="CO23" s="36" t="str">
        <f ca="true">+IF(OFFSET('Sanitation Data'!$C$33,0,10*ROW('Sanitation Data'!C17))="","",OFFSET('Sanitation Data'!$C$33,0,10*ROW('Sanitation Data'!C17)))</f>
        <v/>
      </c>
      <c r="CP23" s="36" t="str">
        <f ca="true">+IF(OFFSET('Sanitation Data'!$D$29,0,10*ROW('Sanitation Data'!D17))="","",OFFSET('Sanitation Data'!$D$29,0,10*ROW('Sanitation Data'!D17)))</f>
        <v/>
      </c>
      <c r="CQ23" s="36" t="str">
        <f ca="true">+IF(OFFSET('Sanitation Data'!$D$30,0,10*ROW('Sanitation Data'!D17))="","",OFFSET('Sanitation Data'!$D$30,0,10*ROW('Sanitation Data'!D17)))</f>
        <v/>
      </c>
      <c r="CR23" s="36" t="str">
        <f ca="true">+IF(OFFSET('Sanitation Data'!$D$31,0,10*ROW('Sanitation Data'!D17))="","",OFFSET('Sanitation Data'!$D$31,0,10*ROW('Sanitation Data'!D17)))</f>
        <v/>
      </c>
      <c r="CS23" s="36" t="str">
        <f ca="true">+IF(OFFSET('Sanitation Data'!$D$32,0,10*ROW('Sanitation Data'!D17))="","",OFFSET('Sanitation Data'!$D$32,0,10*ROW('Sanitation Data'!D17)))</f>
        <v/>
      </c>
      <c r="CT23" s="36" t="str">
        <f ca="true">+IF(OFFSET('Sanitation Data'!$D$33,0,10*ROW('Sanitation Data'!D17))="","",OFFSET('Sanitation Data'!$D$33,0,10*ROW('Sanitation Data'!D17)))</f>
        <v/>
      </c>
      <c r="CU23" s="36" t="str">
        <f ca="true">+IF(OFFSET('Sanitation Data'!$E$29,0,10*ROW('Sanitation Data'!E17))="","",OFFSET('Sanitation Data'!$E$29,0,10*ROW('Sanitation Data'!E17)))</f>
        <v/>
      </c>
      <c r="CV23" s="36" t="str">
        <f ca="true">+IF(OFFSET('Sanitation Data'!$E$30,0,10*ROW('Sanitation Data'!E17))="","",OFFSET('Sanitation Data'!$E$30,0,10*ROW('Sanitation Data'!E17)))</f>
        <v/>
      </c>
      <c r="CW23" s="36" t="str">
        <f ca="true">+IF(OFFSET('Sanitation Data'!$E$31,0,10*ROW('Sanitation Data'!E17))="","",OFFSET('Sanitation Data'!$E$31,0,10*ROW('Sanitation Data'!E17)))</f>
        <v/>
      </c>
      <c r="CX23" s="36" t="str">
        <f ca="true">+IF(OFFSET('Sanitation Data'!$E$32,0,10*ROW('Sanitation Data'!E17))="","",OFFSET('Sanitation Data'!$E$32,0,10*ROW('Sanitation Data'!E17)))</f>
        <v/>
      </c>
      <c r="CY23" s="36" t="str">
        <f ca="true">+IF(OFFSET('Sanitation Data'!$E$33,0,10*ROW('Sanitation Data'!E17))="","",OFFSET('Sanitation Data'!$E$33,0,10*ROW('Sanitation Data'!E17)))</f>
        <v/>
      </c>
      <c r="CZ23" s="36" t="str">
        <f ca="true">+IF(OFFSET('Sanitation Data'!$F$29,0,10*ROW('Sanitation Data'!F17))="","",OFFSET('Sanitation Data'!$F$29,0,10*ROW('Sanitation Data'!F17)))</f>
        <v/>
      </c>
      <c r="DA23" s="36" t="str">
        <f ca="true">+IF(OFFSET('Sanitation Data'!$F$30,0,10*ROW('Sanitation Data'!F17))="","",OFFSET('Sanitation Data'!$F$30,0,10*ROW('Sanitation Data'!F17)))</f>
        <v/>
      </c>
      <c r="DB23" s="36" t="str">
        <f ca="true">+IF(OFFSET('Sanitation Data'!$F$31,0,10*ROW('Sanitation Data'!F17))="","",OFFSET('Sanitation Data'!$F$31,0,10*ROW('Sanitation Data'!F17)))</f>
        <v/>
      </c>
      <c r="DC23" s="36" t="str">
        <f ca="true">+IF(OFFSET('Sanitation Data'!$F$32,0,10*ROW('Sanitation Data'!F17))="","",OFFSET('Sanitation Data'!$F$32,0,10*ROW('Sanitation Data'!F17)))</f>
        <v/>
      </c>
      <c r="DD23" s="36" t="str">
        <f ca="true">+IF(OFFSET('Sanitation Data'!$F$33,0,10*ROW('Sanitation Data'!F17))="","",OFFSET('Sanitation Data'!$F$33,0,10*ROW('Sanitation Data'!F17)))</f>
        <v/>
      </c>
      <c r="DE23" s="36" t="str">
        <f ca="true">+IF(OFFSET('Sanitation Data'!$G$29,0,10*ROW('Sanitation Data'!G17))="","",OFFSET('Sanitation Data'!$G$29,0,10*ROW('Sanitation Data'!G17)))</f>
        <v/>
      </c>
      <c r="DF23" s="36" t="str">
        <f ca="true">+IF(OFFSET('Sanitation Data'!$G$30,0,10*ROW('Sanitation Data'!G17))="","",OFFSET('Sanitation Data'!$G$30,0,10*ROW('Sanitation Data'!G17)))</f>
        <v/>
      </c>
      <c r="DG23" s="36" t="str">
        <f ca="true">+IF(OFFSET('Sanitation Data'!$G$31,0,10*ROW('Sanitation Data'!G17))="","",OFFSET('Sanitation Data'!$G$31,0,10*ROW('Sanitation Data'!G17)))</f>
        <v/>
      </c>
      <c r="DH23" s="36" t="str">
        <f ca="true">+IF(OFFSET('Sanitation Data'!$G$32,0,10*ROW('Sanitation Data'!G17))="","",OFFSET('Sanitation Data'!$G$32,0,10*ROW('Sanitation Data'!G17)))</f>
        <v/>
      </c>
      <c r="DI23" s="36" t="str">
        <f ca="true">+IF(OFFSET('Sanitation Data'!$G$33,0,10*ROW('Sanitation Data'!G17))="","",OFFSET('Sanitation Data'!$G$33,0,10*ROW('Sanitation Data'!G17)))</f>
        <v/>
      </c>
      <c r="DJ23" s="36" t="str">
        <f ca="true">+IF(OFFSET('Sanitation Data'!$H$29,0,10*ROW('Sanitation Data'!H17))="","",OFFSET('Sanitation Data'!$H$29,0,10*ROW('Sanitation Data'!H17)))</f>
        <v/>
      </c>
      <c r="DK23" s="36" t="str">
        <f ca="true">+IF(OFFSET('Sanitation Data'!$H$30,0,10*ROW('Sanitation Data'!H17))="","",OFFSET('Sanitation Data'!$H$30,0,10*ROW('Sanitation Data'!H17)))</f>
        <v/>
      </c>
      <c r="DL23" s="36" t="str">
        <f ca="true">+IF(OFFSET('Sanitation Data'!$H$31,0,10*ROW('Sanitation Data'!H17))="","",OFFSET('Sanitation Data'!$H$31,0,10*ROW('Sanitation Data'!H17)))</f>
        <v/>
      </c>
      <c r="DM23" s="36" t="str">
        <f ca="true">+IF(OFFSET('Sanitation Data'!$H$32,0,10*ROW('Sanitation Data'!H17))="","",OFFSET('Sanitation Data'!$H$32,0,10*ROW('Sanitation Data'!H17)))</f>
        <v/>
      </c>
      <c r="DN23" s="36" t="str">
        <f ca="true">+IF(OFFSET('Sanitation Data'!$H$33,0,10*ROW('Sanitation Data'!H17))="","",OFFSET('Sanitation Data'!$H$33,0,10*ROW('Sanitation Data'!H17)))</f>
        <v/>
      </c>
      <c r="DO23" s="36" t="str">
        <f ca="true">+IF(OFFSET('Hygiene Data'!$C$12,0,10*ROW('Hygiene Data'!C17))="","",OFFSET('Hygiene Data'!$C$12,0,10*ROW('Hygiene Data'!C17)))</f>
        <v/>
      </c>
      <c r="DP23" s="36" t="str">
        <f ca="true">+IF(OFFSET('Hygiene Data'!$C$13,0,10*ROW('Hygiene Data'!C17))="","",OFFSET('Hygiene Data'!$C$13,0,10*ROW('Hygiene Data'!C17)))</f>
        <v/>
      </c>
      <c r="DQ23" s="36" t="str">
        <f ca="true">+IF(OFFSET('Hygiene Data'!$C$14,0,10*ROW('Hygiene Data'!C17))="","",OFFSET('Hygiene Data'!$C$14,0,10*ROW('Hygiene Data'!C17)))</f>
        <v/>
      </c>
      <c r="DR23" s="36" t="str">
        <f ca="true">+IF(OFFSET('Hygiene Data'!$D$12,0,10*ROW('Hygiene Data'!D17))="","",OFFSET('Hygiene Data'!$D$12,0,10*ROW('Hygiene Data'!D17)))</f>
        <v/>
      </c>
      <c r="DS23" s="36" t="str">
        <f ca="true">+IF(OFFSET('Hygiene Data'!$D$13,0,10*ROW('Hygiene Data'!D17))="","",OFFSET('Hygiene Data'!$D$13,0,10*ROW('Hygiene Data'!D17)))</f>
        <v/>
      </c>
      <c r="DT23" s="36" t="str">
        <f ca="true">+IF(OFFSET('Hygiene Data'!$D$14,0,10*ROW('Hygiene Data'!D17))="","",OFFSET('Hygiene Data'!$D$14,0,10*ROW('Hygiene Data'!D17)))</f>
        <v/>
      </c>
      <c r="DU23" s="36" t="str">
        <f ca="true">+IF(OFFSET('Hygiene Data'!$E$12,0,10*ROW('Hygiene Data'!E17))="","",OFFSET('Hygiene Data'!$E$12,0,10*ROW('Hygiene Data'!E17)))</f>
        <v/>
      </c>
      <c r="DV23" s="36" t="str">
        <f ca="true">+IF(OFFSET('Hygiene Data'!$E$13,0,10*ROW('Hygiene Data'!E17))="","",OFFSET('Hygiene Data'!$E$13,0,10*ROW('Hygiene Data'!E17)))</f>
        <v/>
      </c>
      <c r="DW23" s="36" t="str">
        <f ca="true">+IF(OFFSET('Hygiene Data'!$E$14,0,10*ROW('Hygiene Data'!E17))="","",OFFSET('Hygiene Data'!$E$14,0,10*ROW('Hygiene Data'!E17)))</f>
        <v/>
      </c>
      <c r="DX23" s="36" t="str">
        <f ca="true">+IF(OFFSET('Hygiene Data'!$F$12,0,10*ROW('Hygiene Data'!F17))="","",OFFSET('Hygiene Data'!$F$12,0,10*ROW('Hygiene Data'!F17)))</f>
        <v/>
      </c>
      <c r="DY23" s="36" t="str">
        <f ca="true">+IF(OFFSET('Hygiene Data'!$F$13,0,10*ROW('Hygiene Data'!F17))="","",OFFSET('Hygiene Data'!$F$13,0,10*ROW('Hygiene Data'!F17)))</f>
        <v/>
      </c>
      <c r="DZ23" s="36" t="str">
        <f ca="true">+IF(OFFSET('Hygiene Data'!$F$14,0,10*ROW('Hygiene Data'!F17))="","",OFFSET('Hygiene Data'!$F$14,0,10*ROW('Hygiene Data'!F17)))</f>
        <v/>
      </c>
      <c r="EA23" s="36" t="str">
        <f ca="true">+IF(OFFSET('Hygiene Data'!$G$12,0,10*ROW('Hygiene Data'!G17))="","",OFFSET('Hygiene Data'!$G$12,0,10*ROW('Hygiene Data'!G17)))</f>
        <v/>
      </c>
      <c r="EB23" s="36" t="str">
        <f ca="true">+IF(OFFSET('Hygiene Data'!$G$13,0,10*ROW('Hygiene Data'!G17))="","",OFFSET('Hygiene Data'!$G$13,0,10*ROW('Hygiene Data'!G17)))</f>
        <v/>
      </c>
      <c r="EC23" s="36" t="str">
        <f ca="true">+IF(OFFSET('Hygiene Data'!$G$14,0,10*ROW('Hygiene Data'!G17))="","",OFFSET('Hygiene Data'!$G$14,0,10*ROW('Hygiene Data'!G17)))</f>
        <v/>
      </c>
      <c r="ED23" s="36" t="str">
        <f ca="true">+IF(OFFSET('Hygiene Data'!$H$12,0,10*ROW('Hygiene Data'!H17))="","",OFFSET('Hygiene Data'!$H$12,0,10*ROW('Hygiene Data'!H17)))</f>
        <v/>
      </c>
      <c r="EE23" s="36" t="str">
        <f ca="true">+IF(OFFSET('Hygiene Data'!$H$13,0,10*ROW('Hygiene Data'!H17))="","",OFFSET('Hygiene Data'!$H$13,0,10*ROW('Hygiene Data'!H17)))</f>
        <v/>
      </c>
      <c r="EF23" s="36" t="str">
        <f ca="true">+IF(OFFSET('Hygiene Data'!$H$14,0,10*ROW('Hygiene Data'!H17))="","",OFFSET('Hygiene Data'!$H$14,0,10*ROW('Hygiene Data'!H17)))</f>
        <v/>
      </c>
    </row>
    <row r="24" x14ac:dyDescent="0.2">
      <c r="A24" s="59" t="str">
        <f ca="true">+IF(OFFSET('Water Data'!$B$1,0,10*ROW('Water Data'!B18))="","",OFFSET('Water Data'!$B$1,0,10*ROW('Water Data'!B18)))</f>
        <v/>
      </c>
      <c r="B24" s="59" t="str">
        <f ca="true">+IF(OFFSET('Water Data'!$A$3,0,10*ROW('Water Data'!A18))="","",OFFSET('Water Data'!$A$3,0,10*ROW('Water Data'!A18)))</f>
        <v/>
      </c>
      <c r="C24" s="59" t="str">
        <f ca="true">+IF(OFFSET('Water Data'!$C$3,0,10*ROW('Water Data'!C18))="","",OFFSET('Water Data'!$C$3,0,10*ROW('Water Data'!C18)))</f>
        <v/>
      </c>
      <c r="D24" s="252" t="e">
        <f ca="true">+IF(AND(ISNUMBER(OFFSET('Water Data'!$C$5,0,10*ROW('Water Data'!C18))),BS24="Yes"),100-OFFSET('Water Data'!$C$5,0,10*ROW('Water Data'!C18)),IF(AND(ISNUMBER(OFFSET('Water Data'!$C$5,0,10*ROW('Water Data'!C18))),BS24="No",ISNUMBER(OFFSET('Water Data'!$C$5,0,10*ROW('Water Data'!C18)))),CONCATENATE("[",ROUND(100-OFFSET('Water Data'!$C$5,0,10*ROW('Water Data'!C18)),0),"]"),IF(AND(ISNUMBER(OFFSET('Water Data'!$C$5,0,10*ROW('Water Data'!C18))),BS24="",ISNUMBER(OFFSET('Water Data'!$C$5,0,10*ROW('Water Data'!C18)))),100-OFFSET('Water Data'!$C$5,0,10*ROW('Water Data'!C18)),NA())))</f>
        <v>#N/A</v>
      </c>
      <c r="E24" s="252" t="e">
        <f ca="true">+IF(AND(ISNUMBER(OFFSET('Water Data'!$C$7,0,10*ROW('Water Data'!D18))),BT24="Yes"),OFFSET('Water Data'!$C$7,0,10*ROW('Water Data'!C18)),IF(AND(ISNUMBER(OFFSET('Water Data'!$C$7,0,10*ROW('Water Data'!C18))),BT24="No",ISNUMBER(OFFSET('Water Data'!$C$7,0,10*ROW('Water Data'!C18)))),CONCATENATE("[",ROUND(OFFSET('Water Data'!$C$7,0,10*ROW('Water Data'!C18)),0),"]"),IF(AND(ISNUMBER(OFFSET('Water Data'!$C$7,0,10*ROW('Water Data'!C18))),BT24="",ISNUMBER(OFFSET('Water Data'!$C$7,0,10*ROW('Water Data'!C18)))),OFFSET('Water Data'!$C$7,0,10*ROW('Water Data'!C18)),NA())))</f>
        <v>#N/A</v>
      </c>
      <c r="F24" s="252" t="e">
        <f ca="true">+IF(AND(ISNUMBER(OFFSET('Water Data'!$C$10,0,10*ROW('Water Data'!C18))),BU24="Yes"),OFFSET('Water Data'!$C$10,0,10*ROW('Water Data'!C18)),IF(AND(ISNUMBER(OFFSET('Water Data'!$C$10,0,10*ROW('Water Data'!C18))),BU24="No",ISNUMBER(OFFSET('Water Data'!$C$10,0,10*ROW('Water Data'!C18)))),CONCATENATE("[",ROUND(OFFSET('Water Data'!$C$10,0,10*ROW('Water Data'!C18)),0),"]"),IF(AND(ISNUMBER(OFFSET('Water Data'!$C$10,0,10*ROW('Water Data'!C18))),BU24="",ISNUMBER(OFFSET('Water Data'!$C$10,0,10*ROW('Water Data'!C18)))),OFFSET('Water Data'!$C$10,0,10*ROW('Water Data'!C18)),NA())))</f>
        <v>#N/A</v>
      </c>
      <c r="G24" s="252" t="e">
        <f ca="true">+IF(AND(ISNUMBER(OFFSET('Water Data'!$D$5,0,10*ROW('Water Data'!D18))),BV24="Yes"),100-OFFSET('Water Data'!$D$5,0,10*ROW('Water Data'!D18)),IF(AND(ISNUMBER(OFFSET('Water Data'!$D$5,0,10*ROW('Water Data'!D18))),BV24="No",ISNUMBER(OFFSET('Water Data'!$D$5,0,10*ROW('Water Data'!D18)))),CONCATENATE("[",ROUND(100-OFFSET('Water Data'!$D$5,0,10*ROW('Water Data'!D18)),0),"]"),IF(AND(ISNUMBER(OFFSET('Water Data'!$D$5,0,10*ROW('Water Data'!D18))),BV24="",ISNUMBER(OFFSET('Water Data'!$D$5,0,10*ROW('Water Data'!D18)))),100-OFFSET('Water Data'!$D$5,0,10*ROW('Water Data'!D18)),NA())))</f>
        <v>#N/A</v>
      </c>
      <c r="H24" s="252" t="e">
        <f ca="true">+IF(AND(ISNUMBER(OFFSET('Water Data'!$D$7,0,10*ROW('Water Data'!D18))),BW24="Yes"),OFFSET('Water Data'!$D$7,0,10*ROW('Water Data'!D18)),IF(AND(ISNUMBER(OFFSET('Water Data'!$D$7,0,10*ROW('Water Data'!D18))),BW24="No",ISNUMBER(OFFSET('Water Data'!$D$7,0,10*ROW('Water Data'!D18)))),CONCATENATE("[",ROUND(OFFSET('Water Data'!$C$7,0,10*ROW('Water Data'!D18)),0),"]"),IF(AND(ISNUMBER(OFFSET('Water Data'!$D$7,0,10*ROW('Water Data'!D18))),BW24="",ISNUMBER(OFFSET('Water Data'!$D$7,0,10*ROW('Water Data'!D18)))),OFFSET('Water Data'!$D$7,0,10*ROW('Water Data'!D18)),NA())))</f>
        <v>#N/A</v>
      </c>
      <c r="I24" s="252" t="e">
        <f ca="true">+IF(AND(ISNUMBER(OFFSET('Water Data'!$D$10,0,10*ROW('Water Data'!D18))),BX24="Yes"),OFFSET('Water Data'!$D$10,0,10*ROW('Water Data'!D18)),IF(AND(ISNUMBER(OFFSET('Water Data'!$D$10,0,10*ROW('Water Data'!D18))),BX24="No",ISNUMBER(OFFSET('Water Data'!$D$10,0,10*ROW('Water Data'!D18)))),CONCATENATE("[",ROUND(OFFSET('Water Data'!$D$10,0,10*ROW('Water Data'!D18)),0),"]"),IF(AND(ISNUMBER(OFFSET('Water Data'!$D$10,0,10*ROW('Water Data'!D18))),BX24="",ISNUMBER(OFFSET('Water Data'!$D$10,0,10*ROW('Water Data'!D18)))),OFFSET('Water Data'!$D$10,0,10*ROW('Water Data'!D18)),NA())))</f>
        <v>#N/A</v>
      </c>
      <c r="J24" s="252" t="e">
        <f ca="true">+IF(AND(ISNUMBER(OFFSET('Water Data'!$E$5,0,10*ROW('Water Data'!E18))),BY24="Yes"),100-OFFSET('Water Data'!$E$5,0,10*ROW('Water Data'!E18)),IF(AND(ISNUMBER(OFFSET('Water Data'!$E$5,0,10*ROW('Water Data'!E18))),BY24="No",ISNUMBER(OFFSET('Water Data'!$E$5,0,10*ROW('Water Data'!E18)))),CONCATENATE("[",ROUND(100-OFFSET('Water Data'!$E$5,0,10*ROW('Water Data'!E18)),0),"]"),IF(AND(ISNUMBER(OFFSET('Water Data'!$E$5,0,10*ROW('Water Data'!E18))),BY24="",ISNUMBER(OFFSET('Water Data'!$E$5,0,10*ROW('Water Data'!E18)))),100-OFFSET('Water Data'!$E$5,0,10*ROW('Water Data'!E18)),NA())))</f>
        <v>#N/A</v>
      </c>
      <c r="K24" s="252" t="e">
        <f ca="true">+IF(AND(ISNUMBER(OFFSET('Water Data'!$E$7,0,10*ROW('Water Data'!E18))),BZ24="Yes"),OFFSET('Water Data'!$E$7,0,10*ROW('Water Data'!E18)),IF(AND(ISNUMBER(OFFSET('Water Data'!$E$7,0,10*ROW('Water Data'!E18))),BZ24="No",ISNUMBER(OFFSET('Water Data'!$E$7,0,10*ROW('Water Data'!E18)))),CONCATENATE("[",ROUND(OFFSET('Water Data'!$E$7,0,10*ROW('Water Data'!E18)),0),"]"),IF(AND(ISNUMBER(OFFSET('Water Data'!$E$7,0,10*ROW('Water Data'!E18))),BZ24="",ISNUMBER(OFFSET('Water Data'!$E$7,0,10*ROW('Water Data'!E18)))),OFFSET('Water Data'!$E$7,0,10*ROW('Water Data'!E18)),NA())))</f>
        <v>#N/A</v>
      </c>
      <c r="L24" s="252" t="e">
        <f ca="true">+IF(AND(ISNUMBER(OFFSET('Water Data'!$E$10,0,10*ROW('Water Data'!E18))),CA24="Yes"),OFFSET('Water Data'!$E$10,0,10*ROW('Water Data'!E18)),IF(AND(ISNUMBER(OFFSET('Water Data'!$E$10,0,10*ROW('Water Data'!E18))),CA24="No",ISNUMBER(OFFSET('Water Data'!$E$10,0,10*ROW('Water Data'!E18)))),CONCATENATE("[",ROUND(OFFSET('Water Data'!$E$10,0,10*ROW('Water Data'!E18)),0),"]"),IF(AND(ISNUMBER(OFFSET('Water Data'!$E$10,0,10*ROW('Water Data'!E18))),CA24="",ISNUMBER(OFFSET('Water Data'!$E$10,0,10*ROW('Water Data'!E18)))),OFFSET('Water Data'!$E$10,0,10*ROW('Water Data'!E18)),NA())))</f>
        <v>#N/A</v>
      </c>
      <c r="M24" s="252" t="e">
        <f ca="true">+IF(AND(ISNUMBER(OFFSET('Water Data'!$F$5,0,10*ROW('Water Data'!F18))),CB24="Yes"),100-OFFSET('Water Data'!$F$5,0,10*ROW('Water Data'!F18)),IF(AND(ISNUMBER(OFFSET('Water Data'!$F$5,0,10*ROW('Water Data'!F18))),CB24="No",ISNUMBER(OFFSET('Water Data'!$F$5,0,10*ROW('Water Data'!F18)))),CONCATENATE("[",ROUND(100-OFFSET('Water Data'!$F$5,0,10*ROW('Water Data'!F18)),0),"]"),IF(AND(ISNUMBER(OFFSET('Water Data'!$F$5,0,10*ROW('Water Data'!F18))),CB24="",ISNUMBER(OFFSET('Water Data'!$F$5,0,10*ROW('Water Data'!F18)))),100-OFFSET('Water Data'!$F$5,0,10*ROW('Water Data'!F18)),NA())))</f>
        <v>#N/A</v>
      </c>
      <c r="N24" s="252" t="e">
        <f ca="true">+IF(AND(ISNUMBER(OFFSET('Water Data'!$F$7,0,10*ROW('Water Data'!F18))),CC24="Yes"),OFFSET('Water Data'!$F$7,0,10*ROW('Water Data'!F18)),IF(AND(ISNUMBER(OFFSET('Water Data'!$F$7,0,10*ROW('Water Data'!F18))),CC24="No",ISNUMBER(OFFSET('Water Data'!$F$7,0,10*ROW('Water Data'!F18)))),CONCATENATE("[",ROUND(OFFSET('Water Data'!$F$7,0,10*ROW('Water Data'!F18)),0),"]"),IF(AND(ISNUMBER(OFFSET('Water Data'!$F$7,0,10*ROW('Water Data'!F18))),CC24="",ISNUMBER(OFFSET('Water Data'!$F$7,0,10*ROW('Water Data'!F18)))),OFFSET('Water Data'!$F$7,0,10*ROW('Water Data'!F18)),NA())))</f>
        <v>#N/A</v>
      </c>
      <c r="O24" s="252" t="e">
        <f ca="true">+IF(AND(ISNUMBER(OFFSET('Water Data'!$F$10,0,10*ROW('Water Data'!F18))),CD24="Yes"),OFFSET('Water Data'!$F$10,0,10*ROW('Water Data'!F18)),IF(AND(ISNUMBER(OFFSET('Water Data'!$F$10,0,10*ROW('Water Data'!F18))),CD24="No",ISNUMBER(OFFSET('Water Data'!$F$10,0,10*ROW('Water Data'!F18)))),CONCATENATE("[",ROUND(OFFSET('Water Data'!$F$10,0,10*ROW('Water Data'!F18)),0),"]"),IF(AND(ISNUMBER(OFFSET('Water Data'!$F$10,0,10*ROW('Water Data'!F18))),CD24="",ISNUMBER(OFFSET('Water Data'!$F$10,0,10*ROW('Water Data'!F18)))),OFFSET('Water Data'!$F$10,0,10*ROW('Water Data'!F18)),NA())))</f>
        <v>#N/A</v>
      </c>
      <c r="P24" s="252" t="e">
        <f ca="true">+IF(AND(ISNUMBER(OFFSET('Water Data'!$G$5,0,10*ROW('Water Data'!G18))),CE24="Yes"),100-OFFSET('Water Data'!$G$5,0,10*ROW('Water Data'!G18)),IF(AND(ISNUMBER(OFFSET('Water Data'!$G$5,0,10*ROW('Water Data'!G18))),CE24="No",ISNUMBER(OFFSET('Water Data'!$G$5,0,10*ROW('Water Data'!G18)))),CONCATENATE("[",ROUND(100-OFFSET('Water Data'!$G$5,0,10*ROW('Water Data'!G18)),0),"]"),IF(AND(ISNUMBER(OFFSET('Water Data'!$G$5,0,10*ROW('Water Data'!G18))),CE24="",ISNUMBER(OFFSET('Water Data'!$G$5,0,10*ROW('Water Data'!G18)))),100-OFFSET('Water Data'!$G$5,0,10*ROW('Water Data'!G18)),NA())))</f>
        <v>#N/A</v>
      </c>
      <c r="Q24" s="252" t="e">
        <f ca="true">+IF(AND(ISNUMBER(OFFSET('Water Data'!$G$7,0,10*ROW('Water Data'!G18))),CF24="Yes"),OFFSET('Water Data'!$G$7,0,10*ROW('Water Data'!G18)),IF(AND(ISNUMBER(OFFSET('Water Data'!$G$7,0,10*ROW('Water Data'!G18))),CF24="No",ISNUMBER(OFFSET('Water Data'!$G$7,0,10*ROW('Water Data'!G18)))),CONCATENATE("[",ROUND(OFFSET('Water Data'!$G$7,0,10*ROW('Water Data'!G18)),0),"]"),IF(AND(ISNUMBER(OFFSET('Water Data'!$G$7,0,10*ROW('Water Data'!G18))),CF24="",ISNUMBER(OFFSET('Water Data'!$G$7,0,10*ROW('Water Data'!G18)))),OFFSET('Water Data'!$G$7,0,10*ROW('Water Data'!G18)),NA())))</f>
        <v>#N/A</v>
      </c>
      <c r="R24" s="252" t="e">
        <f ca="true">+IF(AND(ISNUMBER(OFFSET('Water Data'!$G$10,0,10*ROW('Water Data'!G18))),CG24="Yes"),OFFSET('Water Data'!$G$10,0,10*ROW('Water Data'!G18)),IF(AND(ISNUMBER(OFFSET('Water Data'!$G$10,0,10*ROW('Water Data'!G18))),CG24="No",ISNUMBER(OFFSET('Water Data'!$G$10,0,10*ROW('Water Data'!G18)))),CONCATENATE("[",ROUND(OFFSET('Water Data'!$G$10,0,10*ROW('Water Data'!G18)),0),"]"),IF(AND(ISNUMBER(OFFSET('Water Data'!$G$10,0,10*ROW('Water Data'!G18))),CG24="",ISNUMBER(OFFSET('Water Data'!$G$10,0,10*ROW('Water Data'!G18)))),OFFSET('Water Data'!$G$10,0,10*ROW('Water Data'!G18)),NA())))</f>
        <v>#N/A</v>
      </c>
      <c r="S24" s="252" t="e">
        <f ca="true">+IF(AND(ISNUMBER(OFFSET('Water Data'!$H$5,0,10*ROW('Water Data'!H18))),CH24="Yes"),100-OFFSET('Water Data'!$H$5,0,10*ROW('Water Data'!H18)),IF(AND(ISNUMBER(OFFSET('Water Data'!$H$5,0,10*ROW('Water Data'!H18))),CH24="No",ISNUMBER(OFFSET('Water Data'!$H$5,0,10*ROW('Water Data'!H18)))),CONCATENATE("[",ROUND(100-OFFSET('Water Data'!$H$5,0,10*ROW('Water Data'!H18)),0),"]"),IF(AND(ISNUMBER(OFFSET('Water Data'!$H$5,0,10*ROW('Water Data'!H18))),CH24="",ISNUMBER(OFFSET('Water Data'!$H$5,0,10*ROW('Water Data'!H18)))),100-OFFSET('Water Data'!$H$5,0,10*ROW('Water Data'!H18)),NA())))</f>
        <v>#N/A</v>
      </c>
      <c r="T24" s="252" t="e">
        <f ca="true">+IF(AND(ISNUMBER(OFFSET('Water Data'!$H$7,0,10*ROW('Water Data'!H18))),CI24="Yes"),OFFSET('Water Data'!$H$7,0,10*ROW('Water Data'!H18)),IF(AND(ISNUMBER(OFFSET('Water Data'!$H$7,0,10*ROW('Water Data'!H18))),CI24="No",ISNUMBER(OFFSET('Water Data'!$H$7,0,10*ROW('Water Data'!H18)))),CONCATENATE("[",ROUND(OFFSET('Water Data'!$H$7,0,10*ROW('Water Data'!H18)),0),"]"),IF(AND(ISNUMBER(OFFSET('Water Data'!$H$7,0,10*ROW('Water Data'!H18))),CI24="",ISNUMBER(OFFSET('Water Data'!$H$7,0,10*ROW('Water Data'!H18)))),OFFSET('Water Data'!$H$7,0,10*ROW('Water Data'!H18)),NA())))</f>
        <v>#N/A</v>
      </c>
      <c r="U24" s="252" t="e">
        <f ca="true">+IF(AND(ISNUMBER(OFFSET('Water Data'!$H$10,0,10*ROW('Water Data'!H18))),CJ24="Yes"),OFFSET('Water Data'!$H$10,0,10*ROW('Water Data'!H18)),IF(AND(ISNUMBER(OFFSET('Water Data'!$H$10,0,10*ROW('Water Data'!H18))),CJ24="No",ISNUMBER(OFFSET('Water Data'!$H$10,0,10*ROW('Water Data'!H18)))),CONCATENATE("[",ROUND(OFFSET('Water Data'!$H$10,0,10*ROW('Water Data'!H18)),0),"]"),IF(AND(ISNUMBER(OFFSET('Water Data'!$H$10,0,10*ROW('Water Data'!H18))),CJ24="",ISNUMBER(OFFSET('Water Data'!$H$10,0,10*ROW('Water Data'!H18)))),OFFSET('Water Data'!$H$10,0,10*ROW('Water Data'!H18)),NA())))</f>
        <v>#N/A</v>
      </c>
      <c r="V24" s="253" t="e">
        <f ca="true">+IF(AND(ISNUMBER(OFFSET('Sanitation Data'!$C$5,0,10*ROW('Sanitation Data'!C18))),CK24="Yes"),100-OFFSET('Sanitation Data'!$C$5,0,10*ROW('Sanitation Data'!C18)),IF(AND(ISNUMBER(OFFSET('Sanitation Data'!$C$5,0,10*ROW('Sanitation Data'!C18))),CK24="No",ISNUMBER(OFFSET('Sanitation Data'!$C$5,0,10*ROW('Sanitation Data'!C18)))),CONCATENATE("[",ROUND(100-OFFSET('Sanitation Data'!$C$5,0,10*ROW('Sanitation Data'!C18)),0),"]"),IF(AND(ISNUMBER(OFFSET('Sanitation Data'!$C$5,0,10*ROW('Sanitation Data'!C18))),CK24="",ISNUMBER(OFFSET('Sanitation Data'!$C$5,0,10*ROW('Sanitation Data'!C18)))),100-OFFSET('Sanitation Data'!$C$5,0,10*ROW('Sanitation Data'!C18)),NA())))</f>
        <v>#N/A</v>
      </c>
      <c r="W24" s="253" t="e">
        <f ca="true">+IF(AND(ISNUMBER(OFFSET('Sanitation Data'!$C$7,0,10*ROW('Sanitation Data'!C18))),CL24="Yes"),OFFSET('Sanitation Data'!$C$7,0,10*ROW('Sanitation Data'!C18)),IF(AND(ISNUMBER(OFFSET('Sanitation Data'!$C$7,0,10*ROW('Sanitation Data'!C18))),CL24="No",ISNUMBER(OFFSET('Sanitation Data'!$C$7,0,10*ROW('Sanitation Data'!C18)))),CONCATENATE("[",ROUND(OFFSET('Sanitation Data'!$C$7,0,10*ROW('Sanitation Data'!C18)),0),"]"),IF(AND(ISNUMBER(OFFSET('Sanitation Data'!$C$7,0,10*ROW('Sanitation Data'!C18))),CL24="",ISNUMBER(OFFSET('Sanitation Data'!$C$7,0,10*ROW('Sanitation Data'!C18)))),OFFSET('Sanitation Data'!$C$7,0,10*ROW('Sanitation Data'!C18)),NA())))</f>
        <v>#N/A</v>
      </c>
      <c r="X24" s="253" t="e">
        <f ca="true">+IF(AND(ISNUMBER(OFFSET('Sanitation Data'!$C$11,0,10*ROW('Sanitation Data'!C18))),CM24="Yes"),OFFSET('Sanitation Data'!$C$11,0,10*ROW('Sanitation Data'!C18)),IF(AND(ISNUMBER(OFFSET('Sanitation Data'!$C$11,0,10*ROW('Sanitation Data'!C18))),CM24="No",ISNUMBER(OFFSET('Sanitation Data'!$C$11,0,10*ROW('Sanitation Data'!C18)))),CONCATENATE("[",ROUND(OFFSET('Sanitation Data'!$C$11,0,10*ROW('Sanitation Data'!C18)),0),"]"),IF(AND(ISNUMBER(OFFSET('Sanitation Data'!$C$11,0,10*ROW('Sanitation Data'!C18))),CM24="",ISNUMBER(OFFSET('Sanitation Data'!$C$11,0,10*ROW('Sanitation Data'!C18)))),OFFSET('Sanitation Data'!$C$11,0,10*ROW('Sanitation Data'!C18)),NA())))</f>
        <v>#N/A</v>
      </c>
      <c r="Y24" s="253" t="e">
        <f ca="true">+IF(AND(ISNUMBER(OFFSET('Sanitation Data'!$C$12,0,10*ROW('Sanitation Data'!C18))),CN24="Yes"),OFFSET('Sanitation Data'!$C$12,0,10*ROW('Sanitation Data'!C18)),IF(AND(ISNUMBER(OFFSET('Sanitation Data'!$C$12,0,10*ROW('Sanitation Data'!C18))),CN24="No",ISNUMBER(OFFSET('Sanitation Data'!$C$12,0,10*ROW('Sanitation Data'!C18)))),CONCATENATE("[",ROUND(OFFSET('Sanitation Data'!$C$12,0,10*ROW('Sanitation Data'!C18)),0),"]"),IF(AND(ISNUMBER(OFFSET('Sanitation Data'!$C$12,0,10*ROW('Sanitation Data'!C18))),CN24="",ISNUMBER(OFFSET('Sanitation Data'!$C$12,0,10*ROW('Sanitation Data'!C18)))),OFFSET('Sanitation Data'!$C$12,0,10*ROW('Sanitation Data'!C18)),NA())))</f>
        <v>#N/A</v>
      </c>
      <c r="Z24" s="253" t="e">
        <f ca="true">+IF(AND(ISNUMBER(OFFSET('Sanitation Data'!$C$13,0,10*ROW('Sanitation Data'!C18))),CO24="Yes"),OFFSET('Sanitation Data'!$C$13,0,10*ROW('Sanitation Data'!C18)),IF(AND(ISNUMBER(OFFSET('Sanitation Data'!$C$13,0,10*ROW('Sanitation Data'!C18))),CO24="No",ISNUMBER(OFFSET('Sanitation Data'!$C$13,0,10*ROW('Sanitation Data'!C18)))),CONCATENATE("[",ROUND(OFFSET('Sanitation Data'!$C$13,0,10*ROW('Sanitation Data'!C18)),0),"]"),IF(AND(ISNUMBER(OFFSET('Sanitation Data'!$C$13,0,10*ROW('Sanitation Data'!C18))),CO24="",ISNUMBER(OFFSET('Sanitation Data'!$C$13,0,10*ROW('Sanitation Data'!C18)))),OFFSET('Sanitation Data'!$C$13,0,10*ROW('Sanitation Data'!C18)),NA())))</f>
        <v>#N/A</v>
      </c>
      <c r="AA24" s="253" t="e">
        <f ca="true">+IF(AND(ISNUMBER(OFFSET('Sanitation Data'!$D$5,0,10*ROW('Sanitation Data'!D18))),CP24="Yes"),100-OFFSET('Sanitation Data'!$D$5,0,10*ROW('Sanitation Data'!D18)),IF(AND(ISNUMBER(OFFSET('Sanitation Data'!$D$5,0,10*ROW('Sanitation Data'!D18))),CP24="No",ISNUMBER(OFFSET('Sanitation Data'!$D$5,0,10*ROW('Sanitation Data'!D18)))),CONCATENATE("[",ROUND(100-OFFSET('Sanitation Data'!$D$5,0,10*ROW('Sanitation Data'!D18)),0),"]"),IF(AND(ISNUMBER(OFFSET('Sanitation Data'!$D$5,0,10*ROW('Sanitation Data'!D18))),CP24="",ISNUMBER(OFFSET('Sanitation Data'!$D$5,0,10*ROW('Sanitation Data'!D18)))),100-OFFSET('Sanitation Data'!$D$5,0,10*ROW('Sanitation Data'!D18)),NA())))</f>
        <v>#N/A</v>
      </c>
      <c r="AB24" s="253" t="e">
        <f ca="true">+IF(AND(ISNUMBER(OFFSET('Sanitation Data'!$D$7,0,10*ROW('Sanitation Data'!D18))),CQ24="Yes"),OFFSET('Sanitation Data'!$D$7,0,10*ROW('Sanitation Data'!G18)),IF(AND(ISNUMBER(OFFSET('Sanitation Data'!$D$7,0,10*ROW('Sanitation Data'!D18))),CQ24="No",ISNUMBER(OFFSET('Sanitation Data'!$D$7,0,10*ROW('Sanitation Data'!D18)))),CONCATENATE("[",ROUND(OFFSET('Sanitation Data'!$D$7,0,10*ROW('Sanitation Data'!D18)),0),"]"),IF(AND(ISNUMBER(OFFSET('Sanitation Data'!$D$7,0,10*ROW('Sanitation Data'!D18))),CQ24="",ISNUMBER(OFFSET('Sanitation Data'!$D$7,0,10*ROW('Sanitation Data'!D18)))),OFFSET('Sanitation Data'!$D$7,0,10*ROW('Sanitation Data'!D18)),NA())))</f>
        <v>#N/A</v>
      </c>
      <c r="AC24" s="253" t="e">
        <f ca="true">+IF(AND(ISNUMBER(OFFSET('Sanitation Data'!$D$11,0,10*ROW('Sanitation Data'!D18))),CR24="Yes"),OFFSET('Sanitation Data'!$D$11,0,10*ROW('Sanitation Data'!D18)),IF(AND(ISNUMBER(OFFSET('Sanitation Data'!$D$11,0,10*ROW('Sanitation Data'!D18))),CR24="No",ISNUMBER(OFFSET('Sanitation Data'!$D$11,0,10*ROW('Sanitation Data'!D18)))),CONCATENATE("[",ROUND(OFFSET('Sanitation Data'!$D$11,0,10*ROW('Sanitation Data'!D18)),0),"]"),IF(AND(ISNUMBER(OFFSET('Sanitation Data'!$D$11,0,10*ROW('Sanitation Data'!D18))),CR24="",ISNUMBER(OFFSET('Sanitation Data'!$D$11,0,10*ROW('Sanitation Data'!D18)))),OFFSET('Sanitation Data'!$D$11,0,10*ROW('Sanitation Data'!D18)),NA())))</f>
        <v>#N/A</v>
      </c>
      <c r="AD24" s="253" t="e">
        <f ca="true">+IF(AND(ISNUMBER(OFFSET('Sanitation Data'!$D$12,0,10*ROW('Sanitation Data'!D18))),CS24="Yes"),OFFSET('Sanitation Data'!$D$12,0,10*ROW('Sanitation Data'!D18)),IF(AND(ISNUMBER(OFFSET('Sanitation Data'!$D$12,0,10*ROW('Sanitation Data'!D18))),CS24="No",ISNUMBER(OFFSET('Sanitation Data'!$D$12,0,10*ROW('Sanitation Data'!D18)))),CONCATENATE("[",ROUND(OFFSET('Sanitation Data'!$D$12,0,10*ROW('Sanitation Data'!D18)),0),"]"),IF(AND(ISNUMBER(OFFSET('Sanitation Data'!$D$12,0,10*ROW('Sanitation Data'!D18))),CS24="",ISNUMBER(OFFSET('Sanitation Data'!$D$12,0,10*ROW('Sanitation Data'!D18)))),OFFSET('Sanitation Data'!$D$12,0,10*ROW('Sanitation Data'!D18)),NA())))</f>
        <v>#N/A</v>
      </c>
      <c r="AE24" s="253" t="e">
        <f ca="true">+IF(AND(ISNUMBER(OFFSET('Sanitation Data'!$D$13,0,10*ROW('Sanitation Data'!D18))),CT24="Yes"),OFFSET('Sanitation Data'!$D$13,0,10*ROW('Sanitation Data'!D18)),IF(AND(ISNUMBER(OFFSET('Sanitation Data'!$D$13,0,10*ROW('Sanitation Data'!D18))),CT24="No",ISNUMBER(OFFSET('Sanitation Data'!$D$13,0,10*ROW('Sanitation Data'!D18)))),CONCATENATE("[",ROUND(OFFSET('Sanitation Data'!$D$13,0,10*ROW('Sanitation Data'!D18)),0),"]"),IF(AND(ISNUMBER(OFFSET('Sanitation Data'!$D$13,0,10*ROW('Sanitation Data'!D18))),CT24="",ISNUMBER(OFFSET('Sanitation Data'!$D$13,0,10*ROW('Sanitation Data'!D18)))),OFFSET('Sanitation Data'!$D$13,0,10*ROW('Sanitation Data'!D18)),NA())))</f>
        <v>#N/A</v>
      </c>
      <c r="AF24" s="253" t="e">
        <f ca="true">+IF(AND(ISNUMBER(OFFSET('Sanitation Data'!$E$5,0,10*ROW('Sanitation Data'!E18))),CU24="Yes"),100-OFFSET('Sanitation Data'!$E$5,0,10*ROW('Sanitation Data'!E18)),IF(AND(ISNUMBER(OFFSET('Sanitation Data'!$E$5,0,10*ROW('Sanitation Data'!E18))),CU24="No",ISNUMBER(OFFSET('Sanitation Data'!$E$5,0,10*ROW('Sanitation Data'!E18)))),CONCATENATE("[",ROUND(100-OFFSET('Sanitation Data'!$E$5,0,10*ROW('Sanitation Data'!E18)),0),"]"),IF(AND(ISNUMBER(OFFSET('Sanitation Data'!$E$5,0,10*ROW('Sanitation Data'!E18))),CU24="",ISNUMBER(OFFSET('Sanitation Data'!$E$5,0,10*ROW('Sanitation Data'!E18)))),100-OFFSET('Sanitation Data'!$E$5,0,10*ROW('Sanitation Data'!E18)),NA())))</f>
        <v>#N/A</v>
      </c>
      <c r="AG24" s="253" t="e">
        <f ca="true">+IF(AND(ISNUMBER(OFFSET('Sanitation Data'!$E$7,0,10*ROW('Sanitation Data'!E18))),CV24="Yes"),OFFSET('Sanitation Data'!$E$7,0,10*ROW('Sanitation Data'!E18)),IF(AND(ISNUMBER(OFFSET('Sanitation Data'!$E$7,0,10*ROW('Sanitation Data'!E18))),CV24="No",ISNUMBER(OFFSET('Sanitation Data'!$E$7,0,10*ROW('Sanitation Data'!E18)))),CONCATENATE("[",ROUND(OFFSET('Sanitation Data'!$E$7,0,10*ROW('Sanitation Data'!E18)),0),"]"),IF(AND(ISNUMBER(OFFSET('Sanitation Data'!$E$7,0,10*ROW('Sanitation Data'!E18))),CV24="",ISNUMBER(OFFSET('Sanitation Data'!$E$7,0,10*ROW('Sanitation Data'!E18)))),OFFSET('Sanitation Data'!$E$7,0,10*ROW('Sanitation Data'!E18)),NA())))</f>
        <v>#N/A</v>
      </c>
      <c r="AH24" s="253" t="e">
        <f ca="true">+IF(AND(ISNUMBER(OFFSET('Sanitation Data'!$E$11,0,10*ROW('Sanitation Data'!E18))),CW24="Yes"),OFFSET('Sanitation Data'!$E$11,0,10*ROW('Sanitation Data'!E18)),IF(AND(ISNUMBER(OFFSET('Sanitation Data'!$E$11,0,10*ROW('Sanitation Data'!E18))),CW24="No",ISNUMBER(OFFSET('Sanitation Data'!$E$11,0,10*ROW('Sanitation Data'!E18)))),CONCATENATE("[",ROUND(OFFSET('Sanitation Data'!$E$11,0,10*ROW('Sanitation Data'!E18)),0),"]"),IF(AND(ISNUMBER(OFFSET('Sanitation Data'!$E$11,0,10*ROW('Sanitation Data'!E18))),CW24="",ISNUMBER(OFFSET('Sanitation Data'!$E$11,0,10*ROW('Sanitation Data'!E18)))),OFFSET('Sanitation Data'!$E$11,0,10*ROW('Sanitation Data'!E18)),NA())))</f>
        <v>#N/A</v>
      </c>
      <c r="AI24" s="253" t="e">
        <f ca="true">+IF(AND(ISNUMBER(OFFSET('Sanitation Data'!$E$12,0,10*ROW('Sanitation Data'!E18))),CX24="Yes"),OFFSET('Sanitation Data'!$E$12,0,10*ROW('Sanitation Data'!E18)),IF(AND(ISNUMBER(OFFSET('Sanitation Data'!$E$12,0,10*ROW('Sanitation Data'!E18))),CX24="No",ISNUMBER(OFFSET('Sanitation Data'!$E$12,0,10*ROW('Sanitation Data'!E18)))),CONCATENATE("[",ROUND(OFFSET('Sanitation Data'!$E$12,0,10*ROW('Sanitation Data'!E18)),0),"]"),IF(AND(ISNUMBER(OFFSET('Sanitation Data'!$E$12,0,10*ROW('Sanitation Data'!E18))),CX24="",ISNUMBER(OFFSET('Sanitation Data'!$E$12,0,10*ROW('Sanitation Data'!E18)))),OFFSET('Sanitation Data'!$E$12,0,10*ROW('Sanitation Data'!E18)),NA())))</f>
        <v>#N/A</v>
      </c>
      <c r="AJ24" s="253" t="e">
        <f ca="true">+IF(AND(ISNUMBER(OFFSET('Sanitation Data'!$E$13,0,10*ROW('Sanitation Data'!E18))),CY24="Yes"),OFFSET('Sanitation Data'!$E$13,0,10*ROW('Sanitation Data'!E18)),IF(AND(ISNUMBER(OFFSET('Sanitation Data'!$E$13,0,10*ROW('Sanitation Data'!E18))),CY24="No",ISNUMBER(OFFSET('Sanitation Data'!$E$13,0,10*ROW('Sanitation Data'!E18)))),CONCATENATE("[",ROUND(OFFSET('Sanitation Data'!$E$13,0,10*ROW('Sanitation Data'!E18)),0),"]"),IF(AND(ISNUMBER(OFFSET('Sanitation Data'!$E$13,0,10*ROW('Sanitation Data'!E18))),CY24="",ISNUMBER(OFFSET('Sanitation Data'!$E$13,0,10*ROW('Sanitation Data'!E18)))),OFFSET('Sanitation Data'!$E$13,0,10*ROW('Sanitation Data'!E18)),NA())))</f>
        <v>#N/A</v>
      </c>
      <c r="AK24" s="253" t="e">
        <f ca="true">+IF(AND(ISNUMBER(OFFSET('Sanitation Data'!$F$5,0,10*ROW('Sanitation Data'!F18))),CZ24="Yes"),100-OFFSET('Sanitation Data'!$F$5,0,10*ROW('Sanitation Data'!F18)),IF(AND(ISNUMBER(OFFSET('Sanitation Data'!$F$5,0,10*ROW('Sanitation Data'!F18))),CZ24="No",ISNUMBER(OFFSET('Sanitation Data'!$F$5,0,10*ROW('Sanitation Data'!F18)))),CONCATENATE("[",ROUND(100-OFFSET('Sanitation Data'!$F$5,0,10*ROW('Sanitation Data'!F18)),0),"]"),IF(AND(ISNUMBER(OFFSET('Sanitation Data'!$F$5,0,10*ROW('Sanitation Data'!F18))),CZ24="",ISNUMBER(OFFSET('Sanitation Data'!$F$5,0,10*ROW('Sanitation Data'!F18)))),100-OFFSET('Sanitation Data'!$F$5,0,10*ROW('Sanitation Data'!F18)),NA())))</f>
        <v>#N/A</v>
      </c>
      <c r="AL24" s="253" t="e">
        <f ca="true">+IF(AND(ISNUMBER(OFFSET('Sanitation Data'!$F$7,0,10*ROW('Sanitation Data'!F18))),DA24="Yes"),OFFSET('Sanitation Data'!$F$7,0,10*ROW('Sanitation Data'!F18)),IF(AND(ISNUMBER(OFFSET('Sanitation Data'!$F$7,0,10*ROW('Sanitation Data'!F18))),DA24="No",ISNUMBER(OFFSET('Sanitation Data'!$F$7,0,10*ROW('Sanitation Data'!F18)))),CONCATENATE("[",ROUND(OFFSET('Sanitation Data'!$F$7,0,10*ROW('Sanitation Data'!F18)),0),"]"),IF(AND(ISNUMBER(OFFSET('Sanitation Data'!$F$7,0,10*ROW('Sanitation Data'!F18))),DA24="",ISNUMBER(OFFSET('Sanitation Data'!$F$7,0,10*ROW('Sanitation Data'!F18)))),OFFSET('Sanitation Data'!$F$7,0,10*ROW('Sanitation Data'!F18)),NA())))</f>
        <v>#N/A</v>
      </c>
      <c r="AM24" s="253" t="e">
        <f ca="true">+IF(AND(ISNUMBER(OFFSET('Sanitation Data'!$F$11,0,10*ROW('Sanitation Data'!F18))),DB24="Yes"),OFFSET('Sanitation Data'!$F$11,0,10*ROW('Sanitation Data'!F18)),IF(AND(ISNUMBER(OFFSET('Sanitation Data'!$F$11,0,10*ROW('Sanitation Data'!F18))),DB24="No",ISNUMBER(OFFSET('Sanitation Data'!$F$11,0,10*ROW('Sanitation Data'!F18)))),CONCATENATE("[",ROUND(OFFSET('Sanitation Data'!$F$11,0,10*ROW('Sanitation Data'!F18)),0),"]"),IF(AND(ISNUMBER(OFFSET('Sanitation Data'!$F$11,0,10*ROW('Sanitation Data'!F18))),DB24="",ISNUMBER(OFFSET('Sanitation Data'!$F$11,0,10*ROW('Sanitation Data'!F18)))),OFFSET('Sanitation Data'!$F$11,0,10*ROW('Sanitation Data'!F18)),NA())))</f>
        <v>#N/A</v>
      </c>
      <c r="AN24" s="253" t="e">
        <f ca="true">+IF(AND(ISNUMBER(OFFSET('Sanitation Data'!$F$12,0,10*ROW('Sanitation Data'!F18))),DC24="Yes"),OFFSET('Sanitation Data'!$F$12,0,10*ROW('Sanitation Data'!F18)),IF(AND(ISNUMBER(OFFSET('Sanitation Data'!$F$12,0,10*ROW('Sanitation Data'!F18))),DC24="No",ISNUMBER(OFFSET('Sanitation Data'!$F$12,0,10*ROW('Sanitation Data'!F18)))),CONCATENATE("[",ROUND(OFFSET('Sanitation Data'!$F$12,0,10*ROW('Sanitation Data'!F18)),0),"]"),IF(AND(ISNUMBER(OFFSET('Sanitation Data'!$F$12,0,10*ROW('Sanitation Data'!F18))),DC24="",ISNUMBER(OFFSET('Sanitation Data'!$F$12,0,10*ROW('Sanitation Data'!F18)))),OFFSET('Sanitation Data'!$F$12,0,10*ROW('Sanitation Data'!F18)),NA())))</f>
        <v>#N/A</v>
      </c>
      <c r="AO24" s="253" t="e">
        <f ca="true">+IF(AND(ISNUMBER(OFFSET('Sanitation Data'!$F$13,0,10*ROW('Sanitation Data'!F18))),DD24="Yes"),OFFSET('Sanitation Data'!$F$13,0,10*ROW('Sanitation Data'!F18)),IF(AND(ISNUMBER(OFFSET('Sanitation Data'!$F$13,0,10*ROW('Sanitation Data'!F18))),DD24="No",ISNUMBER(OFFSET('Sanitation Data'!$F$13,0,10*ROW('Sanitation Data'!F18)))),CONCATENATE("[",ROUND(OFFSET('Sanitation Data'!$F$13,0,10*ROW('Sanitation Data'!F18)),0),"]"),IF(AND(ISNUMBER(OFFSET('Sanitation Data'!$F$13,0,10*ROW('Sanitation Data'!F18))),DD24="",ISNUMBER(OFFSET('Sanitation Data'!$F$13,0,10*ROW('Sanitation Data'!F18)))),OFFSET('Sanitation Data'!$F$13,0,10*ROW('Sanitation Data'!F18)),NA())))</f>
        <v>#N/A</v>
      </c>
      <c r="AP24" s="253" t="e">
        <f ca="true">+IF(AND(ISNUMBER(OFFSET('Sanitation Data'!$G$5,0,10*ROW('Sanitation Data'!G18))),DE24="Yes"),100-OFFSET('Sanitation Data'!$G$5,0,10*ROW('Sanitation Data'!G18)),IF(AND(ISNUMBER(OFFSET('Sanitation Data'!$G$5,0,10*ROW('Sanitation Data'!G18))),DE24="No",ISNUMBER(OFFSET('Sanitation Data'!$G$5,0,10*ROW('Sanitation Data'!G18)))),CONCATENATE("[",ROUND(100-OFFSET('Sanitation Data'!$G$5,0,10*ROW('Sanitation Data'!G18)),0),"]"),IF(AND(ISNUMBER(OFFSET('Sanitation Data'!$G$5,0,10*ROW('Sanitation Data'!G18))),DE24="",ISNUMBER(OFFSET('Sanitation Data'!$G$5,0,10*ROW('Sanitation Data'!G18)))),100-OFFSET('Sanitation Data'!$G$5,0,10*ROW('Sanitation Data'!G18)),NA())))</f>
        <v>#N/A</v>
      </c>
      <c r="AQ24" s="253" t="e">
        <f ca="true">+IF(AND(ISNUMBER(OFFSET('Sanitation Data'!$G$7,0,10*ROW('Sanitation Data'!G18))),DF24="Yes"),OFFSET('Sanitation Data'!$G$7,0,10*ROW('Sanitation Data'!G18)),IF(AND(ISNUMBER(OFFSET('Sanitation Data'!$G$7,0,10*ROW('Sanitation Data'!G18))),DF24="No",ISNUMBER(OFFSET('Sanitation Data'!$G$7,0,10*ROW('Sanitation Data'!G18)))),CONCATENATE("[",ROUND(OFFSET('Sanitation Data'!$G$7,0,10*ROW('Sanitation Data'!G18)),0),"]"),IF(AND(ISNUMBER(OFFSET('Sanitation Data'!$G$7,0,10*ROW('Sanitation Data'!G18))),DF24="",ISNUMBER(OFFSET('Sanitation Data'!$G$7,0,10*ROW('Sanitation Data'!G18)))),OFFSET('Sanitation Data'!$G$7,0,10*ROW('Sanitation Data'!G18)),NA())))</f>
        <v>#N/A</v>
      </c>
      <c r="AR24" s="253" t="e">
        <f ca="true">+IF(AND(ISNUMBER(OFFSET('Sanitation Data'!$G$11,0,10*ROW('Sanitation Data'!G18))),DG24="Yes"),OFFSET('Sanitation Data'!$G$11,0,10*ROW('Sanitation Data'!G18)),IF(AND(ISNUMBER(OFFSET('Sanitation Data'!$G$11,0,10*ROW('Sanitation Data'!G18))),DG24="No",ISNUMBER(OFFSET('Sanitation Data'!$G$11,0,10*ROW('Sanitation Data'!G18)))),CONCATENATE("[",ROUND(OFFSET('Sanitation Data'!$G$11,0,10*ROW('Sanitation Data'!G18)),0),"]"),IF(AND(ISNUMBER(OFFSET('Sanitation Data'!$G$11,0,10*ROW('Sanitation Data'!G18))),DG24="",ISNUMBER(OFFSET('Sanitation Data'!$G$11,0,10*ROW('Sanitation Data'!G18)))),OFFSET('Sanitation Data'!$G$11,0,10*ROW('Sanitation Data'!G18)),NA())))</f>
        <v>#N/A</v>
      </c>
      <c r="AS24" s="253" t="e">
        <f ca="true">+IF(AND(ISNUMBER(OFFSET('Sanitation Data'!$G$12,0,10*ROW('Sanitation Data'!G18))),DH24="Yes"),OFFSET('Sanitation Data'!$G$12,0,10*ROW('Sanitation Data'!G18)),IF(AND(ISNUMBER(OFFSET('Sanitation Data'!$G$12,0,10*ROW('Sanitation Data'!G18))),DH24="No",ISNUMBER(OFFSET('Sanitation Data'!$G$12,0,10*ROW('Sanitation Data'!G18)))),CONCATENATE("[",ROUND(OFFSET('Sanitation Data'!$G$12,0,10*ROW('Sanitation Data'!G18)),0),"]"),IF(AND(ISNUMBER(OFFSET('Sanitation Data'!$G$12,0,10*ROW('Sanitation Data'!G18))),DH24="",ISNUMBER(OFFSET('Sanitation Data'!$G$12,0,10*ROW('Sanitation Data'!G18)))),OFFSET('Sanitation Data'!$G$12,0,10*ROW('Sanitation Data'!G18)),NA())))</f>
        <v>#N/A</v>
      </c>
      <c r="AT24" s="253" t="e">
        <f ca="true">+IF(AND(ISNUMBER(OFFSET('Sanitation Data'!$G$13,0,10*ROW('Sanitation Data'!G18))),DI24="Yes"),OFFSET('Sanitation Data'!$G$13,0,10*ROW('Sanitation Data'!G18)),IF(AND(ISNUMBER(OFFSET('Sanitation Data'!$G$13,0,10*ROW('Sanitation Data'!G18))),DI24="No",ISNUMBER(OFFSET('Sanitation Data'!$G$13,0,10*ROW('Sanitation Data'!G18)))),CONCATENATE("[",ROUND(OFFSET('Sanitation Data'!$G$13,0,10*ROW('Sanitation Data'!G18)),0),"]"),IF(AND(ISNUMBER(OFFSET('Sanitation Data'!$G$13,0,10*ROW('Sanitation Data'!G18))),DI24="",ISNUMBER(OFFSET('Sanitation Data'!$G$13,0,10*ROW('Sanitation Data'!G18)))),OFFSET('Sanitation Data'!$G$13,0,10*ROW('Sanitation Data'!G18)),NA())))</f>
        <v>#N/A</v>
      </c>
      <c r="AU24" s="253" t="e">
        <f ca="true">+IF(AND(ISNUMBER(OFFSET('Sanitation Data'!$H$5,0,10*ROW('Sanitation Data'!H18))),DJ24="Yes"),100-OFFSET('Sanitation Data'!$H$5,0,10*ROW('Sanitation Data'!H18)),IF(AND(ISNUMBER(OFFSET('Sanitation Data'!$H$5,0,10*ROW('Sanitation Data'!H18))),DJ24="No",ISNUMBER(OFFSET('Sanitation Data'!$H$5,0,10*ROW('Sanitation Data'!H18)))),CONCATENATE("[",ROUND(100-OFFSET('Sanitation Data'!$H$5,0,10*ROW('Sanitation Data'!H18)),0),"]"),IF(AND(ISNUMBER(OFFSET('Sanitation Data'!$H$5,0,10*ROW('Sanitation Data'!H18))),DJ24="",ISNUMBER(OFFSET('Sanitation Data'!$H$5,0,10*ROW('Sanitation Data'!H18)))),100-OFFSET('Sanitation Data'!$H$5,0,10*ROW('Sanitation Data'!H18)),NA())))</f>
        <v>#N/A</v>
      </c>
      <c r="AV24" s="253" t="e">
        <f ca="true">+IF(AND(ISNUMBER(OFFSET('Sanitation Data'!$H$7,0,10*ROW('Sanitation Data'!H18))),DK24="Yes"),OFFSET('Sanitation Data'!$H$7,0,10*ROW('Sanitation Data'!H18)),IF(AND(ISNUMBER(OFFSET('Sanitation Data'!$H$7,0,10*ROW('Sanitation Data'!H18))),DK24="No",ISNUMBER(OFFSET('Sanitation Data'!$H$7,0,10*ROW('Sanitation Data'!H18)))),CONCATENATE("[",ROUND(OFFSET('Sanitation Data'!$H$7,0,10*ROW('Sanitation Data'!H18)),0),"]"),IF(AND(ISNUMBER(OFFSET('Sanitation Data'!$H$7,0,10*ROW('Sanitation Data'!H18))),DK24="",ISNUMBER(OFFSET('Sanitation Data'!$H$7,0,10*ROW('Sanitation Data'!H18)))),OFFSET('Sanitation Data'!$H$7,0,10*ROW('Sanitation Data'!H18)),NA())))</f>
        <v>#N/A</v>
      </c>
      <c r="AW24" s="253" t="e">
        <f ca="true">+IF(AND(ISNUMBER(OFFSET('Sanitation Data'!$H$11,0,10*ROW('Sanitation Data'!H18))),DL24="Yes"),OFFSET('Sanitation Data'!$H$11,0,10*ROW('Sanitation Data'!H18)),IF(AND(ISNUMBER(OFFSET('Sanitation Data'!$H$11,0,10*ROW('Sanitation Data'!H18))),DL24="No",ISNUMBER(OFFSET('Sanitation Data'!$H$11,0,10*ROW('Sanitation Data'!H18)))),CONCATENATE("[",ROUND(OFFSET('Sanitation Data'!$H$11,0,10*ROW('Sanitation Data'!H18)),0),"]"),IF(AND(ISNUMBER(OFFSET('Sanitation Data'!$H$11,0,10*ROW('Sanitation Data'!H18))),DL24="",ISNUMBER(OFFSET('Sanitation Data'!$H$11,0,10*ROW('Sanitation Data'!H18)))),OFFSET('Sanitation Data'!$H$11,0,10*ROW('Sanitation Data'!H18)),NA())))</f>
        <v>#N/A</v>
      </c>
      <c r="AX24" s="253" t="e">
        <f ca="true">+IF(AND(ISNUMBER(OFFSET('Sanitation Data'!$H$12,0,10*ROW('Sanitation Data'!H18))),DM24="Yes"),OFFSET('Sanitation Data'!$H$12,0,10*ROW('Sanitation Data'!H18)),IF(AND(ISNUMBER(OFFSET('Sanitation Data'!$H$12,0,10*ROW('Sanitation Data'!H18))),DM24="No",ISNUMBER(OFFSET('Sanitation Data'!$H$12,0,10*ROW('Sanitation Data'!H18)))),CONCATENATE("[",ROUND(OFFSET('Sanitation Data'!$H$12,0,10*ROW('Sanitation Data'!H18)),0),"]"),IF(AND(ISNUMBER(OFFSET('Sanitation Data'!$H$12,0,10*ROW('Sanitation Data'!H18))),DM24="",ISNUMBER(OFFSET('Sanitation Data'!$H$12,0,10*ROW('Sanitation Data'!H18)))),OFFSET('Sanitation Data'!$H$12,0,10*ROW('Sanitation Data'!H18)),NA())))</f>
        <v>#N/A</v>
      </c>
      <c r="AY24" s="253" t="e">
        <f ca="true">+IF(AND(ISNUMBER(OFFSET('Sanitation Data'!$H$13,0,10*ROW('Sanitation Data'!H18))),DN24="Yes"),OFFSET('Sanitation Data'!$H$13,0,10*ROW('Sanitation Data'!H18)),IF(AND(ISNUMBER(OFFSET('Sanitation Data'!$H$13,0,10*ROW('Sanitation Data'!H18))),DN24="No",ISNUMBER(OFFSET('Sanitation Data'!$H$13,0,10*ROW('Sanitation Data'!H18)))),CONCATENATE("[",ROUND(OFFSET('Sanitation Data'!$H$13,0,10*ROW('Sanitation Data'!H18)),0),"]"),IF(AND(ISNUMBER(OFFSET('Sanitation Data'!$H$13,0,10*ROW('Sanitation Data'!H18))),DN24="",ISNUMBER(OFFSET('Sanitation Data'!$H$13,0,10*ROW('Sanitation Data'!H18)))),OFFSET('Sanitation Data'!$H$13,0,10*ROW('Sanitation Data'!H18)),NA())))</f>
        <v>#N/A</v>
      </c>
      <c r="AZ24" s="254" t="e">
        <f ca="true">+IF(AND(ISNUMBER(OFFSET('Hygiene Data'!$C$6,0,10*ROW('Hygiene Data'!C18))),DO24="Yes"),OFFSET('Hygiene Data'!$C$6,0,10*ROW('Hygiene Data'!C18)),IF(AND(ISNUMBER(OFFSET('Hygiene Data'!$C$6,0,10*ROW('Hygiene Data'!C18))),DO24="No",ISNUMBER(OFFSET('Hygiene Data'!$C$6,0,10*ROW('Hygiene Data'!C18)))),CONCATENATE("[",ROUND(OFFSET('Hygiene Data'!$C$6,0,10*ROW('Hygiene Data'!C18)),0),"]"),IF(AND(ISNUMBER(OFFSET('Hygiene Data'!$C$6,0,10*ROW('Hygiene Data'!C18))),DO24="",ISNUMBER(OFFSET('Hygiene Data'!$C$6,0,10*ROW('Hygiene Data'!C18)))),OFFSET('Hygiene Data'!$C$6,0,10*ROW('Hygiene Data'!C18)),NA())))</f>
        <v>#N/A</v>
      </c>
      <c r="BA24" s="254" t="e">
        <f ca="true">+IF(AND(ISNUMBER(OFFSET('Hygiene Data'!$C$8,0,10*ROW('Hygiene Data'!C18))),DP24="Yes"),OFFSET('Hygiene Data'!$C$8,0,10*ROW('Hygiene Data'!C18)),IF(AND(ISNUMBER(OFFSET('Hygiene Data'!$C$8,0,10*ROW('Hygiene Data'!C18))),DP24="No",ISNUMBER(OFFSET('Hygiene Data'!$C$8,0,10*ROW('Hygiene Data'!C18)))),CONCATENATE("[",ROUND(OFFSET('Hygiene Data'!$C$8,0,10*ROW('Hygiene Data'!C18)),0),"]"),IF(AND(ISNUMBER(OFFSET('Hygiene Data'!$C$8,0,10*ROW('Hygiene Data'!C18))),DP24="",ISNUMBER(OFFSET('Hygiene Data'!$C$8,0,10*ROW('Hygiene Data'!C18)))),OFFSET('Hygiene Data'!$C$8,0,10*ROW('Hygiene Data'!C18)),NA())))</f>
        <v>#N/A</v>
      </c>
      <c r="BB24" s="254" t="e">
        <f ca="true">+IF(AND(ISNUMBER(OFFSET('Hygiene Data'!$C$10,0,10*ROW('Hygiene Data'!C18))),DQ24="Yes"),OFFSET('Hygiene Data'!$C$10,0,10*ROW('Hygiene Data'!C18)),IF(AND(ISNUMBER(OFFSET('Hygiene Data'!$C$10,0,10*ROW('Hygiene Data'!C18))),DQ24="No",ISNUMBER(OFFSET('Hygiene Data'!$C$10,0,10*ROW('Hygiene Data'!C18)))),CONCATENATE("[",ROUND(OFFSET('Hygiene Data'!$C$10,0,10*ROW('Hygiene Data'!C18)),0),"]"),IF(AND(ISNUMBER(OFFSET('Hygiene Data'!$C$10,0,10*ROW('Hygiene Data'!C18))),DQ24="",ISNUMBER(OFFSET('Hygiene Data'!$C$10,0,10*ROW('Hygiene Data'!C18)))),OFFSET('Hygiene Data'!$C$10,0,10*ROW('Hygiene Data'!C18)),NA())))</f>
        <v>#N/A</v>
      </c>
      <c r="BC24" s="254" t="e">
        <f ca="true">+IF(AND(ISNUMBER(OFFSET('Hygiene Data'!$D$6,0,10*ROW('Hygiene Data'!D18))),DR24="Yes"),OFFSET('Hygiene Data'!$D$6,0,10*ROW('Hygiene Data'!D18)),IF(AND(ISNUMBER(OFFSET('Hygiene Data'!$D$6,0,10*ROW('Hygiene Data'!D18))),DR24="No",ISNUMBER(OFFSET('Hygiene Data'!$D$6,0,10*ROW('Hygiene Data'!D18)))),CONCATENATE("[",ROUND(OFFSET('Hygiene Data'!$D$6,0,10*ROW('Hygiene Data'!D18)),0),"]"),IF(AND(ISNUMBER(OFFSET('Hygiene Data'!$D$6,0,10*ROW('Hygiene Data'!D18))),DR24="",ISNUMBER(OFFSET('Hygiene Data'!$D$6,0,10*ROW('Hygiene Data'!D18)))),OFFSET('Hygiene Data'!$D$6,0,10*ROW('Hygiene Data'!D18)),NA())))</f>
        <v>#N/A</v>
      </c>
      <c r="BD24" s="254" t="e">
        <f ca="true">+IF(AND(ISNUMBER(OFFSET('Hygiene Data'!$D$8,0,10*ROW('Hygiene Data'!D18))),DS24="Yes"),OFFSET('Hygiene Data'!$D$8,0,10*ROW('Hygiene Data'!D18)),IF(AND(ISNUMBER(OFFSET('Hygiene Data'!$D$8,0,10*ROW('Hygiene Data'!D18))),DS24="No",ISNUMBER(OFFSET('Hygiene Data'!$D$8,0,10*ROW('Hygiene Data'!D18)))),CONCATENATE("[",ROUND(OFFSET('Hygiene Data'!$D$8,0,10*ROW('Hygiene Data'!D18)),0),"]"),IF(AND(ISNUMBER(OFFSET('Hygiene Data'!$D$8,0,10*ROW('Hygiene Data'!D18))),DS24="",ISNUMBER(OFFSET('Hygiene Data'!$D$8,0,10*ROW('Hygiene Data'!D18)))),OFFSET('Hygiene Data'!$D$8,0,10*ROW('Hygiene Data'!D18)),NA())))</f>
        <v>#N/A</v>
      </c>
      <c r="BE24" s="254" t="e">
        <f ca="true">+IF(AND(ISNUMBER(OFFSET('Hygiene Data'!$D$10,0,10*ROW('Hygiene Data'!D18))),DT24="Yes"),OFFSET('Hygiene Data'!$D$10,0,10*ROW('Hygiene Data'!D18)),IF(AND(ISNUMBER(OFFSET('Hygiene Data'!$D$10,0,10*ROW('Hygiene Data'!D18))),DT24="No",ISNUMBER(OFFSET('Hygiene Data'!$D$10,0,10*ROW('Hygiene Data'!D18)))),CONCATENATE("[",ROUND(OFFSET('Hygiene Data'!$D$10,0,10*ROW('Hygiene Data'!D18)),0),"]"),IF(AND(ISNUMBER(OFFSET('Hygiene Data'!$D$10,0,10*ROW('Hygiene Data'!D18))),DT24="",ISNUMBER(OFFSET('Hygiene Data'!$D$10,0,10*ROW('Hygiene Data'!D18)))),OFFSET('Hygiene Data'!$D$10,0,10*ROW('Hygiene Data'!D18)),NA())))</f>
        <v>#N/A</v>
      </c>
      <c r="BF24" s="254" t="e">
        <f ca="true">+IF(AND(ISNUMBER(OFFSET('Hygiene Data'!$E$6,0,10*ROW('Hygiene Data'!E18))),DU24="Yes"),OFFSET('Hygiene Data'!$E$6,0,10*ROW('Hygiene Data'!E18)),IF(AND(ISNUMBER(OFFSET('Hygiene Data'!$E$6,0,10*ROW('Hygiene Data'!E18))),DU24="No",ISNUMBER(OFFSET('Hygiene Data'!$E$6,0,10*ROW('Hygiene Data'!E18)))),CONCATENATE("[",ROUND(OFFSET('Hygiene Data'!$E$6,0,10*ROW('Hygiene Data'!E18)),0),"]"),IF(AND(ISNUMBER(OFFSET('Hygiene Data'!$E$6,0,10*ROW('Hygiene Data'!E18))),DU24="",ISNUMBER(OFFSET('Hygiene Data'!$E$6,0,10*ROW('Hygiene Data'!E18)))),OFFSET('Hygiene Data'!$E$6,0,10*ROW('Hygiene Data'!E18)),NA())))</f>
        <v>#N/A</v>
      </c>
      <c r="BG24" s="254" t="e">
        <f ca="true">+IF(AND(ISNUMBER(OFFSET('Hygiene Data'!$E$8,0,10*ROW('Hygiene Data'!E18))),DV24="Yes"),OFFSET('Hygiene Data'!$E$8,0,10*ROW('Hygiene Data'!E18)),IF(AND(ISNUMBER(OFFSET('Hygiene Data'!$E$8,0,10*ROW('Hygiene Data'!E18))),DV24="No",ISNUMBER(OFFSET('Hygiene Data'!$E$8,0,10*ROW('Hygiene Data'!E18)))),CONCATENATE("[",ROUND(OFFSET('Hygiene Data'!$E$8,0,10*ROW('Hygiene Data'!E18)),0),"]"),IF(AND(ISNUMBER(OFFSET('Hygiene Data'!$E$8,0,10*ROW('Hygiene Data'!E18))),DV24="",ISNUMBER(OFFSET('Hygiene Data'!$E$8,0,10*ROW('Hygiene Data'!E18)))),OFFSET('Hygiene Data'!$E$8,0,10*ROW('Hygiene Data'!E18)),NA())))</f>
        <v>#N/A</v>
      </c>
      <c r="BH24" s="254" t="e">
        <f ca="true">+IF(AND(ISNUMBER(OFFSET('Hygiene Data'!$E$10,0,10*ROW('Hygiene Data'!E18))),DW24="Yes"),OFFSET('Hygiene Data'!$E$10,0,10*ROW('Hygiene Data'!E18)),IF(AND(ISNUMBER(OFFSET('Hygiene Data'!$E$10,0,10*ROW('Hygiene Data'!E18))),DW24="No",ISNUMBER(OFFSET('Hygiene Data'!$E$10,0,10*ROW('Hygiene Data'!E18)))),CONCATENATE("[",ROUND(OFFSET('Hygiene Data'!$E$10,0,10*ROW('Hygiene Data'!E18)),0),"]"),IF(AND(ISNUMBER(OFFSET('Hygiene Data'!$E$10,0,10*ROW('Hygiene Data'!E18))),DW24="",ISNUMBER(OFFSET('Hygiene Data'!$E$10,0,10*ROW('Hygiene Data'!E18)))),OFFSET('Hygiene Data'!$E$10,0,10*ROW('Hygiene Data'!E18)),NA())))</f>
        <v>#N/A</v>
      </c>
      <c r="BI24" s="254" t="e">
        <f ca="true">+IF(AND(ISNUMBER(OFFSET('Hygiene Data'!$F$6,0,10*ROW('Hygiene Data'!F18))),DX24="Yes"),OFFSET('Hygiene Data'!$F$6,0,10*ROW('Hygiene Data'!F18)),IF(AND(ISNUMBER(OFFSET('Hygiene Data'!$F$6,0,10*ROW('Hygiene Data'!F18))),DX24="No",ISNUMBER(OFFSET('Hygiene Data'!$F$6,0,10*ROW('Hygiene Data'!F18)))),CONCATENATE("[",ROUND(OFFSET('Hygiene Data'!$F$6,0,10*ROW('Hygiene Data'!F18)),0),"]"),IF(AND(ISNUMBER(OFFSET('Hygiene Data'!$F$6,0,10*ROW('Hygiene Data'!F18))),DX24="",ISNUMBER(OFFSET('Hygiene Data'!$F$6,0,10*ROW('Hygiene Data'!F18)))),OFFSET('Hygiene Data'!$F$6,0,10*ROW('Hygiene Data'!F18)),NA())))</f>
        <v>#N/A</v>
      </c>
      <c r="BJ24" s="254" t="e">
        <f ca="true">+IF(AND(ISNUMBER(OFFSET('Hygiene Data'!$F$8,0,10*ROW('Hygiene Data'!F18))),DY24="Yes"),OFFSET('Hygiene Data'!$F$8,0,10*ROW('Hygiene Data'!F18)),IF(AND(ISNUMBER(OFFSET('Hygiene Data'!$F$8,0,10*ROW('Hygiene Data'!F18))),DY24="No",ISNUMBER(OFFSET('Hygiene Data'!$F$8,0,10*ROW('Hygiene Data'!F18)))),CONCATENATE("[",ROUND(OFFSET('Hygiene Data'!$F$8,0,10*ROW('Hygiene Data'!F18)),0),"]"),IF(AND(ISNUMBER(OFFSET('Hygiene Data'!$F$8,0,10*ROW('Hygiene Data'!F18))),DY24="",ISNUMBER(OFFSET('Hygiene Data'!$F$8,0,10*ROW('Hygiene Data'!F18)))),OFFSET('Hygiene Data'!$F$8,0,10*ROW('Hygiene Data'!F18)),NA())))</f>
        <v>#N/A</v>
      </c>
      <c r="BK24" s="254" t="e">
        <f ca="true">+IF(AND(ISNUMBER(OFFSET('Hygiene Data'!$F$10,0,10*ROW('Hygiene Data'!F18))),DZ24="Yes"),OFFSET('Hygiene Data'!$F$10,0,10*ROW('Hygiene Data'!F18)),IF(AND(ISNUMBER(OFFSET('Hygiene Data'!$F$10,0,10*ROW('Hygiene Data'!F18))),DZ24="No",ISNUMBER(OFFSET('Hygiene Data'!$F$10,0,10*ROW('Hygiene Data'!F18)))),CONCATENATE("[",ROUND(OFFSET('Hygiene Data'!$F$10,0,10*ROW('Hygiene Data'!F18)),0),"]"),IF(AND(ISNUMBER(OFFSET('Hygiene Data'!$F$10,0,10*ROW('Hygiene Data'!F18))),DZ24="",ISNUMBER(OFFSET('Hygiene Data'!$F$10,0,10*ROW('Hygiene Data'!F18)))),OFFSET('Hygiene Data'!$F$10,0,10*ROW('Hygiene Data'!F18)),NA())))</f>
        <v>#N/A</v>
      </c>
      <c r="BL24" s="254" t="e">
        <f ca="true">+IF(AND(ISNUMBER(OFFSET('Hygiene Data'!$G$6,0,10*ROW('Hygiene Data'!G18))),EA24="Yes"),OFFSET('Hygiene Data'!$G$6,0,10*ROW('Hygiene Data'!G18)),IF(AND(ISNUMBER(OFFSET('Hygiene Data'!$G$6,0,10*ROW('Hygiene Data'!G18))),EA24="No",ISNUMBER(OFFSET('Hygiene Data'!$G$6,0,10*ROW('Hygiene Data'!G18)))),CONCATENATE("[",ROUND(OFFSET('Hygiene Data'!$G$6,0,10*ROW('Hygiene Data'!G18)),0),"]"),IF(AND(ISNUMBER(OFFSET('Hygiene Data'!$G$6,0,10*ROW('Hygiene Data'!G18))),EA24="",ISNUMBER(OFFSET('Hygiene Data'!$G$6,0,10*ROW('Hygiene Data'!G18)))),OFFSET('Hygiene Data'!$G$6,0,10*ROW('Hygiene Data'!G18)),NA())))</f>
        <v>#N/A</v>
      </c>
      <c r="BM24" s="254" t="e">
        <f ca="true">+IF(AND(ISNUMBER(OFFSET('Hygiene Data'!$G$8,0,10*ROW('Hygiene Data'!G18))),EB24="Yes"),OFFSET('Hygiene Data'!$G$8,0,10*ROW('Hygiene Data'!G18)),IF(AND(ISNUMBER(OFFSET('Hygiene Data'!$G$8,0,10*ROW('Hygiene Data'!G18))),EB24="No",ISNUMBER(OFFSET('Hygiene Data'!$G$8,0,10*ROW('Hygiene Data'!G18)))),CONCATENATE("[",ROUND(OFFSET('Hygiene Data'!$G$8,0,10*ROW('Hygiene Data'!G18)),0),"]"),IF(AND(ISNUMBER(OFFSET('Hygiene Data'!$G$8,0,10*ROW('Hygiene Data'!G18))),EB24="",ISNUMBER(OFFSET('Hygiene Data'!$G$8,0,10*ROW('Hygiene Data'!G18)))),OFFSET('Hygiene Data'!$G$8,0,10*ROW('Hygiene Data'!G18)),NA())))</f>
        <v>#N/A</v>
      </c>
      <c r="BN24" s="254" t="e">
        <f ca="true">+IF(AND(ISNUMBER(OFFSET('Hygiene Data'!$G$10,0,10*ROW('Hygiene Data'!G18))),EC24="Yes"),OFFSET('Hygiene Data'!$G$10,0,10*ROW('Hygiene Data'!G18)),IF(AND(ISNUMBER(OFFSET('Hygiene Data'!$G$10,0,10*ROW('Hygiene Data'!G18))),EC24="No",ISNUMBER(OFFSET('Hygiene Data'!$G$10,0,10*ROW('Hygiene Data'!G18)))),CONCATENATE("[",ROUND(OFFSET('Hygiene Data'!$G$10,0,10*ROW('Hygiene Data'!G18)),0),"]"),IF(AND(ISNUMBER(OFFSET('Hygiene Data'!$G$10,0,10*ROW('Hygiene Data'!G18))),EC24="",ISNUMBER(OFFSET('Hygiene Data'!$G$10,0,10*ROW('Hygiene Data'!G18)))),OFFSET('Hygiene Data'!$G$10,0,10*ROW('Hygiene Data'!G18)),NA())))</f>
        <v>#N/A</v>
      </c>
      <c r="BO24" s="254" t="e">
        <f ca="true">+IF(AND(ISNUMBER(OFFSET('Hygiene Data'!$H$6,0,10*ROW('Hygiene Data'!H18))),ED24="Yes"),OFFSET('Hygiene Data'!$H$6,0,10*ROW('Hygiene Data'!H18)),IF(AND(ISNUMBER(OFFSET('Hygiene Data'!$H$6,0,10*ROW('Hygiene Data'!H18))),ED24="No",ISNUMBER(OFFSET('Hygiene Data'!$H$6,0,10*ROW('Hygiene Data'!H18)))),CONCATENATE("[",ROUND(OFFSET('Hygiene Data'!$H$6,0,10*ROW('Hygiene Data'!H18)),0),"]"),IF(AND(ISNUMBER(OFFSET('Hygiene Data'!$H$6,0,10*ROW('Hygiene Data'!H18))),ED24="",ISNUMBER(OFFSET('Hygiene Data'!$H$6,0,10*ROW('Hygiene Data'!H18)))),OFFSET('Hygiene Data'!$H$6,0,10*ROW('Hygiene Data'!H18)),NA())))</f>
        <v>#N/A</v>
      </c>
      <c r="BP24" s="254" t="e">
        <f ca="true">+IF(AND(ISNUMBER(OFFSET('Hygiene Data'!$H$8,0,10*ROW('Hygiene Data'!H18))),EE24="Yes"),OFFSET('Hygiene Data'!$H$8,0,10*ROW('Hygiene Data'!H18)),IF(AND(ISNUMBER(OFFSET('Hygiene Data'!$H$8,0,10*ROW('Hygiene Data'!H18))),EE24="No",ISNUMBER(OFFSET('Hygiene Data'!$H$8,0,10*ROW('Hygiene Data'!H18)))),CONCATENATE("[",ROUND(OFFSET('Hygiene Data'!$H$8,0,10*ROW('Hygiene Data'!H18)),0),"]"),IF(AND(ISNUMBER(OFFSET('Hygiene Data'!$H$8,0,10*ROW('Hygiene Data'!H18))),EE24="",ISNUMBER(OFFSET('Hygiene Data'!$H$8,0,10*ROW('Hygiene Data'!H18)))),OFFSET('Hygiene Data'!$H$8,0,10*ROW('Hygiene Data'!H18)),NA())))</f>
        <v>#N/A</v>
      </c>
      <c r="BQ24" s="254" t="e">
        <f ca="true">+IF(AND(ISNUMBER(OFFSET('Hygiene Data'!$H$10,0,10*ROW('Hygiene Data'!H18))),EF24="Yes"),OFFSET('Hygiene Data'!$H$10,0,10*ROW('Hygiene Data'!H18)),IF(AND(ISNUMBER(OFFSET('Hygiene Data'!$H$10,0,10*ROW('Hygiene Data'!H18))),EF24="No",ISNUMBER(OFFSET('Hygiene Data'!$H$10,0,10*ROW('Hygiene Data'!H18)))),CONCATENATE("[",ROUND(OFFSET('Hygiene Data'!$H$10,0,10*ROW('Hygiene Data'!H18)),0),"]"),IF(AND(ISNUMBER(OFFSET('Hygiene Data'!$H$10,0,10*ROW('Hygiene Data'!H18))),EF24="",ISNUMBER(OFFSET('Hygiene Data'!$H$10,0,10*ROW('Hygiene Data'!H18)))),OFFSET('Hygiene Data'!$H$10,0,10*ROW('Hygiene Data'!H18)),NA())))</f>
        <v>#N/A</v>
      </c>
      <c r="BS24" s="36" t="str">
        <f ca="true">+IF(OFFSET('Water Data'!$C$28,0,10*ROW('Water Data'!C18))="","",OFFSET('Water Data'!$C$28,0,10*ROW('Water Data'!C18)))</f>
        <v/>
      </c>
      <c r="BT24" s="36" t="str">
        <f ca="true">+IF(OFFSET('Water Data'!$C$29,0,10*ROW('Water Data'!C18))="","",OFFSET('Water Data'!$C$29,0,10*ROW('Water Data'!C18)))</f>
        <v/>
      </c>
      <c r="BU24" s="36" t="str">
        <f ca="true">+IF(OFFSET('Water Data'!$C$30,0,10*ROW('Water Data'!C18))="","",OFFSET('Water Data'!$C$30,0,10*ROW('Water Data'!C18)))</f>
        <v/>
      </c>
      <c r="BV24" s="36" t="str">
        <f ca="true">+IF(OFFSET('Water Data'!$D$28,0,10*ROW('Water Data'!D18))="","",OFFSET('Water Data'!$D$28,0,10*ROW('Water Data'!D18)))</f>
        <v/>
      </c>
      <c r="BW24" s="36" t="str">
        <f ca="true">+IF(OFFSET('Water Data'!$D$29,0,10*ROW('Water Data'!D18))="","",OFFSET('Water Data'!$D$29,0,10*ROW('Water Data'!D18)))</f>
        <v/>
      </c>
      <c r="BX24" s="36" t="str">
        <f ca="true">+IF(OFFSET('Water Data'!$D$30,0,10*ROW('Water Data'!D18))="","",OFFSET('Water Data'!$D$30,0,10*ROW('Water Data'!D18)))</f>
        <v/>
      </c>
      <c r="BY24" s="36" t="str">
        <f ca="true">+IF(OFFSET('Water Data'!$E$28,0,10*ROW('Water Data'!E18))="","",OFFSET('Water Data'!$E$28,0,10*ROW('Water Data'!E18)))</f>
        <v/>
      </c>
      <c r="BZ24" s="36" t="str">
        <f ca="true">+IF(OFFSET('Water Data'!$E$29,0,10*ROW('Water Data'!E18))="","",OFFSET('Water Data'!$E$29,0,10*ROW('Water Data'!E18)))</f>
        <v/>
      </c>
      <c r="CA24" s="36" t="str">
        <f ca="true">+IF(OFFSET('Water Data'!$E$30,0,10*ROW('Water Data'!E18))="","",OFFSET('Water Data'!$E$30,0,10*ROW('Water Data'!E18)))</f>
        <v/>
      </c>
      <c r="CB24" s="36" t="str">
        <f ca="true">+IF(OFFSET('Water Data'!$F$28,0,10*ROW('Water Data'!F18))="","",OFFSET('Water Data'!$F$28,0,10*ROW('Water Data'!F18)))</f>
        <v/>
      </c>
      <c r="CC24" s="36" t="str">
        <f ca="true">+IF(OFFSET('Water Data'!$F$29,0,10*ROW('Water Data'!F18))="","",OFFSET('Water Data'!$F$29,0,10*ROW('Water Data'!F18)))</f>
        <v/>
      </c>
      <c r="CD24" s="36" t="str">
        <f ca="true">+IF(OFFSET('Water Data'!$F$30,0,10*ROW('Water Data'!F18))="","",OFFSET('Water Data'!$F$30,0,10*ROW('Water Data'!F18)))</f>
        <v/>
      </c>
      <c r="CE24" s="36" t="str">
        <f ca="true">+IF(OFFSET('Water Data'!$G$28,0,10*ROW('Water Data'!G18))="","",OFFSET('Water Data'!$G$28,0,10*ROW('Water Data'!G18)))</f>
        <v/>
      </c>
      <c r="CF24" s="36" t="str">
        <f ca="true">+IF(OFFSET('Water Data'!$G$29,0,10*ROW('Water Data'!G18))="","",OFFSET('Water Data'!$G$29,0,10*ROW('Water Data'!G18)))</f>
        <v/>
      </c>
      <c r="CG24" s="36" t="str">
        <f ca="true">+IF(OFFSET('Water Data'!$G$30,0,10*ROW('Water Data'!G18))="","",OFFSET('Water Data'!$G$30,0,10*ROW('Water Data'!G18)))</f>
        <v/>
      </c>
      <c r="CH24" s="36" t="str">
        <f ca="true">+IF(OFFSET('Water Data'!$H$28,0,10*ROW('Water Data'!H18))="","",OFFSET('Water Data'!$H$28,0,10*ROW('Water Data'!H18)))</f>
        <v/>
      </c>
      <c r="CI24" s="36" t="str">
        <f ca="true">+IF(OFFSET('Water Data'!$H$29,0,10*ROW('Water Data'!H18))="","",OFFSET('Water Data'!$H$29,0,10*ROW('Water Data'!H18)))</f>
        <v/>
      </c>
      <c r="CJ24" s="36" t="str">
        <f ca="true">+IF(OFFSET('Water Data'!$H$30,0,10*ROW('Water Data'!H18))="","",OFFSET('Water Data'!$H$30,0,10*ROW('Water Data'!H18)))</f>
        <v/>
      </c>
      <c r="CK24" s="36" t="str">
        <f ca="true">+IF(OFFSET('Sanitation Data'!$C$29,0,10*ROW('Sanitation Data'!C18))="","",OFFSET('Sanitation Data'!$C$29,0,10*ROW('Sanitation Data'!C18)))</f>
        <v/>
      </c>
      <c r="CL24" s="36" t="str">
        <f ca="true">+IF(OFFSET('Sanitation Data'!$C$30,0,10*ROW('Sanitation Data'!C18))="","",OFFSET('Sanitation Data'!$C$30,0,10*ROW('Sanitation Data'!C18)))</f>
        <v/>
      </c>
      <c r="CM24" s="36" t="str">
        <f ca="true">+IF(OFFSET('Sanitation Data'!$C$31,0,10*ROW('Sanitation Data'!C18))="","",OFFSET('Sanitation Data'!$C$31,0,10*ROW('Sanitation Data'!C18)))</f>
        <v/>
      </c>
      <c r="CN24" s="36" t="str">
        <f ca="true">+IF(OFFSET('Sanitation Data'!$C$32,0,10*ROW('Sanitation Data'!C18))="","",OFFSET('Sanitation Data'!$C$32,0,10*ROW('Sanitation Data'!C18)))</f>
        <v/>
      </c>
      <c r="CO24" s="36" t="str">
        <f ca="true">+IF(OFFSET('Sanitation Data'!$C$33,0,10*ROW('Sanitation Data'!C18))="","",OFFSET('Sanitation Data'!$C$33,0,10*ROW('Sanitation Data'!C18)))</f>
        <v/>
      </c>
      <c r="CP24" s="36" t="str">
        <f ca="true">+IF(OFFSET('Sanitation Data'!$D$29,0,10*ROW('Sanitation Data'!D18))="","",OFFSET('Sanitation Data'!$D$29,0,10*ROW('Sanitation Data'!D18)))</f>
        <v/>
      </c>
      <c r="CQ24" s="36" t="str">
        <f ca="true">+IF(OFFSET('Sanitation Data'!$D$30,0,10*ROW('Sanitation Data'!D18))="","",OFFSET('Sanitation Data'!$D$30,0,10*ROW('Sanitation Data'!D18)))</f>
        <v/>
      </c>
      <c r="CR24" s="36" t="str">
        <f ca="true">+IF(OFFSET('Sanitation Data'!$D$31,0,10*ROW('Sanitation Data'!D18))="","",OFFSET('Sanitation Data'!$D$31,0,10*ROW('Sanitation Data'!D18)))</f>
        <v/>
      </c>
      <c r="CS24" s="36" t="str">
        <f ca="true">+IF(OFFSET('Sanitation Data'!$D$32,0,10*ROW('Sanitation Data'!D18))="","",OFFSET('Sanitation Data'!$D$32,0,10*ROW('Sanitation Data'!D18)))</f>
        <v/>
      </c>
      <c r="CT24" s="36" t="str">
        <f ca="true">+IF(OFFSET('Sanitation Data'!$D$33,0,10*ROW('Sanitation Data'!D18))="","",OFFSET('Sanitation Data'!$D$33,0,10*ROW('Sanitation Data'!D18)))</f>
        <v/>
      </c>
      <c r="CU24" s="36" t="str">
        <f ca="true">+IF(OFFSET('Sanitation Data'!$E$29,0,10*ROW('Sanitation Data'!E18))="","",OFFSET('Sanitation Data'!$E$29,0,10*ROW('Sanitation Data'!E18)))</f>
        <v/>
      </c>
      <c r="CV24" s="36" t="str">
        <f ca="true">+IF(OFFSET('Sanitation Data'!$E$30,0,10*ROW('Sanitation Data'!E18))="","",OFFSET('Sanitation Data'!$E$30,0,10*ROW('Sanitation Data'!E18)))</f>
        <v/>
      </c>
      <c r="CW24" s="36" t="str">
        <f ca="true">+IF(OFFSET('Sanitation Data'!$E$31,0,10*ROW('Sanitation Data'!E18))="","",OFFSET('Sanitation Data'!$E$31,0,10*ROW('Sanitation Data'!E18)))</f>
        <v/>
      </c>
      <c r="CX24" s="36" t="str">
        <f ca="true">+IF(OFFSET('Sanitation Data'!$E$32,0,10*ROW('Sanitation Data'!E18))="","",OFFSET('Sanitation Data'!$E$32,0,10*ROW('Sanitation Data'!E18)))</f>
        <v/>
      </c>
      <c r="CY24" s="36" t="str">
        <f ca="true">+IF(OFFSET('Sanitation Data'!$E$33,0,10*ROW('Sanitation Data'!E18))="","",OFFSET('Sanitation Data'!$E$33,0,10*ROW('Sanitation Data'!E18)))</f>
        <v/>
      </c>
      <c r="CZ24" s="36" t="str">
        <f ca="true">+IF(OFFSET('Sanitation Data'!$F$29,0,10*ROW('Sanitation Data'!F18))="","",OFFSET('Sanitation Data'!$F$29,0,10*ROW('Sanitation Data'!F18)))</f>
        <v/>
      </c>
      <c r="DA24" s="36" t="str">
        <f ca="true">+IF(OFFSET('Sanitation Data'!$F$30,0,10*ROW('Sanitation Data'!F18))="","",OFFSET('Sanitation Data'!$F$30,0,10*ROW('Sanitation Data'!F18)))</f>
        <v/>
      </c>
      <c r="DB24" s="36" t="str">
        <f ca="true">+IF(OFFSET('Sanitation Data'!$F$31,0,10*ROW('Sanitation Data'!F18))="","",OFFSET('Sanitation Data'!$F$31,0,10*ROW('Sanitation Data'!F18)))</f>
        <v/>
      </c>
      <c r="DC24" s="36" t="str">
        <f ca="true">+IF(OFFSET('Sanitation Data'!$F$32,0,10*ROW('Sanitation Data'!F18))="","",OFFSET('Sanitation Data'!$F$32,0,10*ROW('Sanitation Data'!F18)))</f>
        <v/>
      </c>
      <c r="DD24" s="36" t="str">
        <f ca="true">+IF(OFFSET('Sanitation Data'!$F$33,0,10*ROW('Sanitation Data'!F18))="","",OFFSET('Sanitation Data'!$F$33,0,10*ROW('Sanitation Data'!F18)))</f>
        <v/>
      </c>
      <c r="DE24" s="36" t="str">
        <f ca="true">+IF(OFFSET('Sanitation Data'!$G$29,0,10*ROW('Sanitation Data'!G18))="","",OFFSET('Sanitation Data'!$G$29,0,10*ROW('Sanitation Data'!G18)))</f>
        <v/>
      </c>
      <c r="DF24" s="36" t="str">
        <f ca="true">+IF(OFFSET('Sanitation Data'!$G$30,0,10*ROW('Sanitation Data'!G18))="","",OFFSET('Sanitation Data'!$G$30,0,10*ROW('Sanitation Data'!G18)))</f>
        <v/>
      </c>
      <c r="DG24" s="36" t="str">
        <f ca="true">+IF(OFFSET('Sanitation Data'!$G$31,0,10*ROW('Sanitation Data'!G18))="","",OFFSET('Sanitation Data'!$G$31,0,10*ROW('Sanitation Data'!G18)))</f>
        <v/>
      </c>
      <c r="DH24" s="36" t="str">
        <f ca="true">+IF(OFFSET('Sanitation Data'!$G$32,0,10*ROW('Sanitation Data'!G18))="","",OFFSET('Sanitation Data'!$G$32,0,10*ROW('Sanitation Data'!G18)))</f>
        <v/>
      </c>
      <c r="DI24" s="36" t="str">
        <f ca="true">+IF(OFFSET('Sanitation Data'!$G$33,0,10*ROW('Sanitation Data'!G18))="","",OFFSET('Sanitation Data'!$G$33,0,10*ROW('Sanitation Data'!G18)))</f>
        <v/>
      </c>
      <c r="DJ24" s="36" t="str">
        <f ca="true">+IF(OFFSET('Sanitation Data'!$H$29,0,10*ROW('Sanitation Data'!H18))="","",OFFSET('Sanitation Data'!$H$29,0,10*ROW('Sanitation Data'!H18)))</f>
        <v/>
      </c>
      <c r="DK24" s="36" t="str">
        <f ca="true">+IF(OFFSET('Sanitation Data'!$H$30,0,10*ROW('Sanitation Data'!H18))="","",OFFSET('Sanitation Data'!$H$30,0,10*ROW('Sanitation Data'!H18)))</f>
        <v/>
      </c>
      <c r="DL24" s="36" t="str">
        <f ca="true">+IF(OFFSET('Sanitation Data'!$H$31,0,10*ROW('Sanitation Data'!H18))="","",OFFSET('Sanitation Data'!$H$31,0,10*ROW('Sanitation Data'!H18)))</f>
        <v/>
      </c>
      <c r="DM24" s="36" t="str">
        <f ca="true">+IF(OFFSET('Sanitation Data'!$H$32,0,10*ROW('Sanitation Data'!H18))="","",OFFSET('Sanitation Data'!$H$32,0,10*ROW('Sanitation Data'!H18)))</f>
        <v/>
      </c>
      <c r="DN24" s="36" t="str">
        <f ca="true">+IF(OFFSET('Sanitation Data'!$H$33,0,10*ROW('Sanitation Data'!H18))="","",OFFSET('Sanitation Data'!$H$33,0,10*ROW('Sanitation Data'!H18)))</f>
        <v/>
      </c>
      <c r="DO24" s="36" t="str">
        <f ca="true">+IF(OFFSET('Hygiene Data'!$C$12,0,10*ROW('Hygiene Data'!C18))="","",OFFSET('Hygiene Data'!$C$12,0,10*ROW('Hygiene Data'!C18)))</f>
        <v/>
      </c>
      <c r="DP24" s="36" t="str">
        <f ca="true">+IF(OFFSET('Hygiene Data'!$C$13,0,10*ROW('Hygiene Data'!C18))="","",OFFSET('Hygiene Data'!$C$13,0,10*ROW('Hygiene Data'!C18)))</f>
        <v/>
      </c>
      <c r="DQ24" s="36" t="str">
        <f ca="true">+IF(OFFSET('Hygiene Data'!$C$14,0,10*ROW('Hygiene Data'!C18))="","",OFFSET('Hygiene Data'!$C$14,0,10*ROW('Hygiene Data'!C18)))</f>
        <v/>
      </c>
      <c r="DR24" s="36" t="str">
        <f ca="true">+IF(OFFSET('Hygiene Data'!$D$12,0,10*ROW('Hygiene Data'!D18))="","",OFFSET('Hygiene Data'!$D$12,0,10*ROW('Hygiene Data'!D18)))</f>
        <v/>
      </c>
      <c r="DS24" s="36" t="str">
        <f ca="true">+IF(OFFSET('Hygiene Data'!$D$13,0,10*ROW('Hygiene Data'!D18))="","",OFFSET('Hygiene Data'!$D$13,0,10*ROW('Hygiene Data'!D18)))</f>
        <v/>
      </c>
      <c r="DT24" s="36" t="str">
        <f ca="true">+IF(OFFSET('Hygiene Data'!$D$14,0,10*ROW('Hygiene Data'!D18))="","",OFFSET('Hygiene Data'!$D$14,0,10*ROW('Hygiene Data'!D18)))</f>
        <v/>
      </c>
      <c r="DU24" s="36" t="str">
        <f ca="true">+IF(OFFSET('Hygiene Data'!$E$12,0,10*ROW('Hygiene Data'!E18))="","",OFFSET('Hygiene Data'!$E$12,0,10*ROW('Hygiene Data'!E18)))</f>
        <v/>
      </c>
      <c r="DV24" s="36" t="str">
        <f ca="true">+IF(OFFSET('Hygiene Data'!$E$13,0,10*ROW('Hygiene Data'!E18))="","",OFFSET('Hygiene Data'!$E$13,0,10*ROW('Hygiene Data'!E18)))</f>
        <v/>
      </c>
      <c r="DW24" s="36" t="str">
        <f ca="true">+IF(OFFSET('Hygiene Data'!$E$14,0,10*ROW('Hygiene Data'!E18))="","",OFFSET('Hygiene Data'!$E$14,0,10*ROW('Hygiene Data'!E18)))</f>
        <v/>
      </c>
      <c r="DX24" s="36" t="str">
        <f ca="true">+IF(OFFSET('Hygiene Data'!$F$12,0,10*ROW('Hygiene Data'!F18))="","",OFFSET('Hygiene Data'!$F$12,0,10*ROW('Hygiene Data'!F18)))</f>
        <v/>
      </c>
      <c r="DY24" s="36" t="str">
        <f ca="true">+IF(OFFSET('Hygiene Data'!$F$13,0,10*ROW('Hygiene Data'!F18))="","",OFFSET('Hygiene Data'!$F$13,0,10*ROW('Hygiene Data'!F18)))</f>
        <v/>
      </c>
      <c r="DZ24" s="36" t="str">
        <f ca="true">+IF(OFFSET('Hygiene Data'!$F$14,0,10*ROW('Hygiene Data'!F18))="","",OFFSET('Hygiene Data'!$F$14,0,10*ROW('Hygiene Data'!F18)))</f>
        <v/>
      </c>
      <c r="EA24" s="36" t="str">
        <f ca="true">+IF(OFFSET('Hygiene Data'!$G$12,0,10*ROW('Hygiene Data'!G18))="","",OFFSET('Hygiene Data'!$G$12,0,10*ROW('Hygiene Data'!G18)))</f>
        <v/>
      </c>
      <c r="EB24" s="36" t="str">
        <f ca="true">+IF(OFFSET('Hygiene Data'!$G$13,0,10*ROW('Hygiene Data'!G18))="","",OFFSET('Hygiene Data'!$G$13,0,10*ROW('Hygiene Data'!G18)))</f>
        <v/>
      </c>
      <c r="EC24" s="36" t="str">
        <f ca="true">+IF(OFFSET('Hygiene Data'!$G$14,0,10*ROW('Hygiene Data'!G18))="","",OFFSET('Hygiene Data'!$G$14,0,10*ROW('Hygiene Data'!G18)))</f>
        <v/>
      </c>
      <c r="ED24" s="36" t="str">
        <f ca="true">+IF(OFFSET('Hygiene Data'!$H$12,0,10*ROW('Hygiene Data'!H18))="","",OFFSET('Hygiene Data'!$H$12,0,10*ROW('Hygiene Data'!H18)))</f>
        <v/>
      </c>
      <c r="EE24" s="36" t="str">
        <f ca="true">+IF(OFFSET('Hygiene Data'!$H$13,0,10*ROW('Hygiene Data'!H18))="","",OFFSET('Hygiene Data'!$H$13,0,10*ROW('Hygiene Data'!H18)))</f>
        <v/>
      </c>
      <c r="EF24" s="36" t="str">
        <f ca="true">+IF(OFFSET('Hygiene Data'!$H$14,0,10*ROW('Hygiene Data'!H18))="","",OFFSET('Hygiene Data'!$H$14,0,10*ROW('Hygiene Data'!H18)))</f>
        <v/>
      </c>
    </row>
    <row r="25" x14ac:dyDescent="0.2">
      <c r="A25" s="59" t="str">
        <f ca="true">+IF(OFFSET('Water Data'!$B$1,0,10*ROW('Water Data'!B19))="","",OFFSET('Water Data'!$B$1,0,10*ROW('Water Data'!B19)))</f>
        <v/>
      </c>
      <c r="B25" s="59" t="str">
        <f ca="true">+IF(OFFSET('Water Data'!$A$3,0,10*ROW('Water Data'!A19))="","",OFFSET('Water Data'!$A$3,0,10*ROW('Water Data'!A19)))</f>
        <v/>
      </c>
      <c r="C25" s="59" t="str">
        <f ca="true">+IF(OFFSET('Water Data'!$C$3,0,10*ROW('Water Data'!C19))="","",OFFSET('Water Data'!$C$3,0,10*ROW('Water Data'!C19)))</f>
        <v/>
      </c>
      <c r="D25" s="252" t="e">
        <f ca="true">+IF(AND(ISNUMBER(OFFSET('Water Data'!$C$5,0,10*ROW('Water Data'!C19))),BS25="Yes"),100-OFFSET('Water Data'!$C$5,0,10*ROW('Water Data'!C19)),IF(AND(ISNUMBER(OFFSET('Water Data'!$C$5,0,10*ROW('Water Data'!C19))),BS25="No",ISNUMBER(OFFSET('Water Data'!$C$5,0,10*ROW('Water Data'!C19)))),CONCATENATE("[",ROUND(100-OFFSET('Water Data'!$C$5,0,10*ROW('Water Data'!C19)),0),"]"),IF(AND(ISNUMBER(OFFSET('Water Data'!$C$5,0,10*ROW('Water Data'!C19))),BS25="",ISNUMBER(OFFSET('Water Data'!$C$5,0,10*ROW('Water Data'!C19)))),100-OFFSET('Water Data'!$C$5,0,10*ROW('Water Data'!C19)),NA())))</f>
        <v>#N/A</v>
      </c>
      <c r="E25" s="252" t="e">
        <f ca="true">+IF(AND(ISNUMBER(OFFSET('Water Data'!$C$7,0,10*ROW('Water Data'!D19))),BT25="Yes"),OFFSET('Water Data'!$C$7,0,10*ROW('Water Data'!C19)),IF(AND(ISNUMBER(OFFSET('Water Data'!$C$7,0,10*ROW('Water Data'!C19))),BT25="No",ISNUMBER(OFFSET('Water Data'!$C$7,0,10*ROW('Water Data'!C19)))),CONCATENATE("[",ROUND(OFFSET('Water Data'!$C$7,0,10*ROW('Water Data'!C19)),0),"]"),IF(AND(ISNUMBER(OFFSET('Water Data'!$C$7,0,10*ROW('Water Data'!C19))),BT25="",ISNUMBER(OFFSET('Water Data'!$C$7,0,10*ROW('Water Data'!C19)))),OFFSET('Water Data'!$C$7,0,10*ROW('Water Data'!C19)),NA())))</f>
        <v>#N/A</v>
      </c>
      <c r="F25" s="252" t="e">
        <f ca="true">+IF(AND(ISNUMBER(OFFSET('Water Data'!$C$10,0,10*ROW('Water Data'!C19))),BU25="Yes"),OFFSET('Water Data'!$C$10,0,10*ROW('Water Data'!C19)),IF(AND(ISNUMBER(OFFSET('Water Data'!$C$10,0,10*ROW('Water Data'!C19))),BU25="No",ISNUMBER(OFFSET('Water Data'!$C$10,0,10*ROW('Water Data'!C19)))),CONCATENATE("[",ROUND(OFFSET('Water Data'!$C$10,0,10*ROW('Water Data'!C19)),0),"]"),IF(AND(ISNUMBER(OFFSET('Water Data'!$C$10,0,10*ROW('Water Data'!C19))),BU25="",ISNUMBER(OFFSET('Water Data'!$C$10,0,10*ROW('Water Data'!C19)))),OFFSET('Water Data'!$C$10,0,10*ROW('Water Data'!C19)),NA())))</f>
        <v>#N/A</v>
      </c>
      <c r="G25" s="252" t="e">
        <f ca="true">+IF(AND(ISNUMBER(OFFSET('Water Data'!$D$5,0,10*ROW('Water Data'!D19))),BV25="Yes"),100-OFFSET('Water Data'!$D$5,0,10*ROW('Water Data'!D19)),IF(AND(ISNUMBER(OFFSET('Water Data'!$D$5,0,10*ROW('Water Data'!D19))),BV25="No",ISNUMBER(OFFSET('Water Data'!$D$5,0,10*ROW('Water Data'!D19)))),CONCATENATE("[",ROUND(100-OFFSET('Water Data'!$D$5,0,10*ROW('Water Data'!D19)),0),"]"),IF(AND(ISNUMBER(OFFSET('Water Data'!$D$5,0,10*ROW('Water Data'!D19))),BV25="",ISNUMBER(OFFSET('Water Data'!$D$5,0,10*ROW('Water Data'!D19)))),100-OFFSET('Water Data'!$D$5,0,10*ROW('Water Data'!D19)),NA())))</f>
        <v>#N/A</v>
      </c>
      <c r="H25" s="252" t="e">
        <f ca="true">+IF(AND(ISNUMBER(OFFSET('Water Data'!$D$7,0,10*ROW('Water Data'!D19))),BW25="Yes"),OFFSET('Water Data'!$D$7,0,10*ROW('Water Data'!D19)),IF(AND(ISNUMBER(OFFSET('Water Data'!$D$7,0,10*ROW('Water Data'!D19))),BW25="No",ISNUMBER(OFFSET('Water Data'!$D$7,0,10*ROW('Water Data'!D19)))),CONCATENATE("[",ROUND(OFFSET('Water Data'!$C$7,0,10*ROW('Water Data'!D19)),0),"]"),IF(AND(ISNUMBER(OFFSET('Water Data'!$D$7,0,10*ROW('Water Data'!D19))),BW25="",ISNUMBER(OFFSET('Water Data'!$D$7,0,10*ROW('Water Data'!D19)))),OFFSET('Water Data'!$D$7,0,10*ROW('Water Data'!D19)),NA())))</f>
        <v>#N/A</v>
      </c>
      <c r="I25" s="252" t="e">
        <f ca="true">+IF(AND(ISNUMBER(OFFSET('Water Data'!$D$10,0,10*ROW('Water Data'!D19))),BX25="Yes"),OFFSET('Water Data'!$D$10,0,10*ROW('Water Data'!D19)),IF(AND(ISNUMBER(OFFSET('Water Data'!$D$10,0,10*ROW('Water Data'!D19))),BX25="No",ISNUMBER(OFFSET('Water Data'!$D$10,0,10*ROW('Water Data'!D19)))),CONCATENATE("[",ROUND(OFFSET('Water Data'!$D$10,0,10*ROW('Water Data'!D19)),0),"]"),IF(AND(ISNUMBER(OFFSET('Water Data'!$D$10,0,10*ROW('Water Data'!D19))),BX25="",ISNUMBER(OFFSET('Water Data'!$D$10,0,10*ROW('Water Data'!D19)))),OFFSET('Water Data'!$D$10,0,10*ROW('Water Data'!D19)),NA())))</f>
        <v>#N/A</v>
      </c>
      <c r="J25" s="252" t="e">
        <f ca="true">+IF(AND(ISNUMBER(OFFSET('Water Data'!$E$5,0,10*ROW('Water Data'!E19))),BY25="Yes"),100-OFFSET('Water Data'!$E$5,0,10*ROW('Water Data'!E19)),IF(AND(ISNUMBER(OFFSET('Water Data'!$E$5,0,10*ROW('Water Data'!E19))),BY25="No",ISNUMBER(OFFSET('Water Data'!$E$5,0,10*ROW('Water Data'!E19)))),CONCATENATE("[",ROUND(100-OFFSET('Water Data'!$E$5,0,10*ROW('Water Data'!E19)),0),"]"),IF(AND(ISNUMBER(OFFSET('Water Data'!$E$5,0,10*ROW('Water Data'!E19))),BY25="",ISNUMBER(OFFSET('Water Data'!$E$5,0,10*ROW('Water Data'!E19)))),100-OFFSET('Water Data'!$E$5,0,10*ROW('Water Data'!E19)),NA())))</f>
        <v>#N/A</v>
      </c>
      <c r="K25" s="252" t="e">
        <f ca="true">+IF(AND(ISNUMBER(OFFSET('Water Data'!$E$7,0,10*ROW('Water Data'!E19))),BZ25="Yes"),OFFSET('Water Data'!$E$7,0,10*ROW('Water Data'!E19)),IF(AND(ISNUMBER(OFFSET('Water Data'!$E$7,0,10*ROW('Water Data'!E19))),BZ25="No",ISNUMBER(OFFSET('Water Data'!$E$7,0,10*ROW('Water Data'!E19)))),CONCATENATE("[",ROUND(OFFSET('Water Data'!$E$7,0,10*ROW('Water Data'!E19)),0),"]"),IF(AND(ISNUMBER(OFFSET('Water Data'!$E$7,0,10*ROW('Water Data'!E19))),BZ25="",ISNUMBER(OFFSET('Water Data'!$E$7,0,10*ROW('Water Data'!E19)))),OFFSET('Water Data'!$E$7,0,10*ROW('Water Data'!E19)),NA())))</f>
        <v>#N/A</v>
      </c>
      <c r="L25" s="252" t="e">
        <f ca="true">+IF(AND(ISNUMBER(OFFSET('Water Data'!$E$10,0,10*ROW('Water Data'!E19))),CA25="Yes"),OFFSET('Water Data'!$E$10,0,10*ROW('Water Data'!E19)),IF(AND(ISNUMBER(OFFSET('Water Data'!$E$10,0,10*ROW('Water Data'!E19))),CA25="No",ISNUMBER(OFFSET('Water Data'!$E$10,0,10*ROW('Water Data'!E19)))),CONCATENATE("[",ROUND(OFFSET('Water Data'!$E$10,0,10*ROW('Water Data'!E19)),0),"]"),IF(AND(ISNUMBER(OFFSET('Water Data'!$E$10,0,10*ROW('Water Data'!E19))),CA25="",ISNUMBER(OFFSET('Water Data'!$E$10,0,10*ROW('Water Data'!E19)))),OFFSET('Water Data'!$E$10,0,10*ROW('Water Data'!E19)),NA())))</f>
        <v>#N/A</v>
      </c>
      <c r="M25" s="252" t="e">
        <f ca="true">+IF(AND(ISNUMBER(OFFSET('Water Data'!$F$5,0,10*ROW('Water Data'!F19))),CB25="Yes"),100-OFFSET('Water Data'!$F$5,0,10*ROW('Water Data'!F19)),IF(AND(ISNUMBER(OFFSET('Water Data'!$F$5,0,10*ROW('Water Data'!F19))),CB25="No",ISNUMBER(OFFSET('Water Data'!$F$5,0,10*ROW('Water Data'!F19)))),CONCATENATE("[",ROUND(100-OFFSET('Water Data'!$F$5,0,10*ROW('Water Data'!F19)),0),"]"),IF(AND(ISNUMBER(OFFSET('Water Data'!$F$5,0,10*ROW('Water Data'!F19))),CB25="",ISNUMBER(OFFSET('Water Data'!$F$5,0,10*ROW('Water Data'!F19)))),100-OFFSET('Water Data'!$F$5,0,10*ROW('Water Data'!F19)),NA())))</f>
        <v>#N/A</v>
      </c>
      <c r="N25" s="252" t="e">
        <f ca="true">+IF(AND(ISNUMBER(OFFSET('Water Data'!$F$7,0,10*ROW('Water Data'!F19))),CC25="Yes"),OFFSET('Water Data'!$F$7,0,10*ROW('Water Data'!F19)),IF(AND(ISNUMBER(OFFSET('Water Data'!$F$7,0,10*ROW('Water Data'!F19))),CC25="No",ISNUMBER(OFFSET('Water Data'!$F$7,0,10*ROW('Water Data'!F19)))),CONCATENATE("[",ROUND(OFFSET('Water Data'!$F$7,0,10*ROW('Water Data'!F19)),0),"]"),IF(AND(ISNUMBER(OFFSET('Water Data'!$F$7,0,10*ROW('Water Data'!F19))),CC25="",ISNUMBER(OFFSET('Water Data'!$F$7,0,10*ROW('Water Data'!F19)))),OFFSET('Water Data'!$F$7,0,10*ROW('Water Data'!F19)),NA())))</f>
        <v>#N/A</v>
      </c>
      <c r="O25" s="252" t="e">
        <f ca="true">+IF(AND(ISNUMBER(OFFSET('Water Data'!$F$10,0,10*ROW('Water Data'!F19))),CD25="Yes"),OFFSET('Water Data'!$F$10,0,10*ROW('Water Data'!F19)),IF(AND(ISNUMBER(OFFSET('Water Data'!$F$10,0,10*ROW('Water Data'!F19))),CD25="No",ISNUMBER(OFFSET('Water Data'!$F$10,0,10*ROW('Water Data'!F19)))),CONCATENATE("[",ROUND(OFFSET('Water Data'!$F$10,0,10*ROW('Water Data'!F19)),0),"]"),IF(AND(ISNUMBER(OFFSET('Water Data'!$F$10,0,10*ROW('Water Data'!F19))),CD25="",ISNUMBER(OFFSET('Water Data'!$F$10,0,10*ROW('Water Data'!F19)))),OFFSET('Water Data'!$F$10,0,10*ROW('Water Data'!F19)),NA())))</f>
        <v>#N/A</v>
      </c>
      <c r="P25" s="252" t="e">
        <f ca="true">+IF(AND(ISNUMBER(OFFSET('Water Data'!$G$5,0,10*ROW('Water Data'!G19))),CE25="Yes"),100-OFFSET('Water Data'!$G$5,0,10*ROW('Water Data'!G19)),IF(AND(ISNUMBER(OFFSET('Water Data'!$G$5,0,10*ROW('Water Data'!G19))),CE25="No",ISNUMBER(OFFSET('Water Data'!$G$5,0,10*ROW('Water Data'!G19)))),CONCATENATE("[",ROUND(100-OFFSET('Water Data'!$G$5,0,10*ROW('Water Data'!G19)),0),"]"),IF(AND(ISNUMBER(OFFSET('Water Data'!$G$5,0,10*ROW('Water Data'!G19))),CE25="",ISNUMBER(OFFSET('Water Data'!$G$5,0,10*ROW('Water Data'!G19)))),100-OFFSET('Water Data'!$G$5,0,10*ROW('Water Data'!G19)),NA())))</f>
        <v>#N/A</v>
      </c>
      <c r="Q25" s="252" t="e">
        <f ca="true">+IF(AND(ISNUMBER(OFFSET('Water Data'!$G$7,0,10*ROW('Water Data'!G19))),CF25="Yes"),OFFSET('Water Data'!$G$7,0,10*ROW('Water Data'!G19)),IF(AND(ISNUMBER(OFFSET('Water Data'!$G$7,0,10*ROW('Water Data'!G19))),CF25="No",ISNUMBER(OFFSET('Water Data'!$G$7,0,10*ROW('Water Data'!G19)))),CONCATENATE("[",ROUND(OFFSET('Water Data'!$G$7,0,10*ROW('Water Data'!G19)),0),"]"),IF(AND(ISNUMBER(OFFSET('Water Data'!$G$7,0,10*ROW('Water Data'!G19))),CF25="",ISNUMBER(OFFSET('Water Data'!$G$7,0,10*ROW('Water Data'!G19)))),OFFSET('Water Data'!$G$7,0,10*ROW('Water Data'!G19)),NA())))</f>
        <v>#N/A</v>
      </c>
      <c r="R25" s="252" t="e">
        <f ca="true">+IF(AND(ISNUMBER(OFFSET('Water Data'!$G$10,0,10*ROW('Water Data'!G19))),CG25="Yes"),OFFSET('Water Data'!$G$10,0,10*ROW('Water Data'!G19)),IF(AND(ISNUMBER(OFFSET('Water Data'!$G$10,0,10*ROW('Water Data'!G19))),CG25="No",ISNUMBER(OFFSET('Water Data'!$G$10,0,10*ROW('Water Data'!G19)))),CONCATENATE("[",ROUND(OFFSET('Water Data'!$G$10,0,10*ROW('Water Data'!G19)),0),"]"),IF(AND(ISNUMBER(OFFSET('Water Data'!$G$10,0,10*ROW('Water Data'!G19))),CG25="",ISNUMBER(OFFSET('Water Data'!$G$10,0,10*ROW('Water Data'!G19)))),OFFSET('Water Data'!$G$10,0,10*ROW('Water Data'!G19)),NA())))</f>
        <v>#N/A</v>
      </c>
      <c r="S25" s="252" t="e">
        <f ca="true">+IF(AND(ISNUMBER(OFFSET('Water Data'!$H$5,0,10*ROW('Water Data'!H19))),CH25="Yes"),100-OFFSET('Water Data'!$H$5,0,10*ROW('Water Data'!H19)),IF(AND(ISNUMBER(OFFSET('Water Data'!$H$5,0,10*ROW('Water Data'!H19))),CH25="No",ISNUMBER(OFFSET('Water Data'!$H$5,0,10*ROW('Water Data'!H19)))),CONCATENATE("[",ROUND(100-OFFSET('Water Data'!$H$5,0,10*ROW('Water Data'!H19)),0),"]"),IF(AND(ISNUMBER(OFFSET('Water Data'!$H$5,0,10*ROW('Water Data'!H19))),CH25="",ISNUMBER(OFFSET('Water Data'!$H$5,0,10*ROW('Water Data'!H19)))),100-OFFSET('Water Data'!$H$5,0,10*ROW('Water Data'!H19)),NA())))</f>
        <v>#N/A</v>
      </c>
      <c r="T25" s="252" t="e">
        <f ca="true">+IF(AND(ISNUMBER(OFFSET('Water Data'!$H$7,0,10*ROW('Water Data'!H19))),CI25="Yes"),OFFSET('Water Data'!$H$7,0,10*ROW('Water Data'!H19)),IF(AND(ISNUMBER(OFFSET('Water Data'!$H$7,0,10*ROW('Water Data'!H19))),CI25="No",ISNUMBER(OFFSET('Water Data'!$H$7,0,10*ROW('Water Data'!H19)))),CONCATENATE("[",ROUND(OFFSET('Water Data'!$H$7,0,10*ROW('Water Data'!H19)),0),"]"),IF(AND(ISNUMBER(OFFSET('Water Data'!$H$7,0,10*ROW('Water Data'!H19))),CI25="",ISNUMBER(OFFSET('Water Data'!$H$7,0,10*ROW('Water Data'!H19)))),OFFSET('Water Data'!$H$7,0,10*ROW('Water Data'!H19)),NA())))</f>
        <v>#N/A</v>
      </c>
      <c r="U25" s="252" t="e">
        <f ca="true">+IF(AND(ISNUMBER(OFFSET('Water Data'!$H$10,0,10*ROW('Water Data'!H19))),CJ25="Yes"),OFFSET('Water Data'!$H$10,0,10*ROW('Water Data'!H19)),IF(AND(ISNUMBER(OFFSET('Water Data'!$H$10,0,10*ROW('Water Data'!H19))),CJ25="No",ISNUMBER(OFFSET('Water Data'!$H$10,0,10*ROW('Water Data'!H19)))),CONCATENATE("[",ROUND(OFFSET('Water Data'!$H$10,0,10*ROW('Water Data'!H19)),0),"]"),IF(AND(ISNUMBER(OFFSET('Water Data'!$H$10,0,10*ROW('Water Data'!H19))),CJ25="",ISNUMBER(OFFSET('Water Data'!$H$10,0,10*ROW('Water Data'!H19)))),OFFSET('Water Data'!$H$10,0,10*ROW('Water Data'!H19)),NA())))</f>
        <v>#N/A</v>
      </c>
      <c r="V25" s="253" t="e">
        <f ca="true">+IF(AND(ISNUMBER(OFFSET('Sanitation Data'!$C$5,0,10*ROW('Sanitation Data'!C19))),CK25="Yes"),100-OFFSET('Sanitation Data'!$C$5,0,10*ROW('Sanitation Data'!C19)),IF(AND(ISNUMBER(OFFSET('Sanitation Data'!$C$5,0,10*ROW('Sanitation Data'!C19))),CK25="No",ISNUMBER(OFFSET('Sanitation Data'!$C$5,0,10*ROW('Sanitation Data'!C19)))),CONCATENATE("[",ROUND(100-OFFSET('Sanitation Data'!$C$5,0,10*ROW('Sanitation Data'!C19)),0),"]"),IF(AND(ISNUMBER(OFFSET('Sanitation Data'!$C$5,0,10*ROW('Sanitation Data'!C19))),CK25="",ISNUMBER(OFFSET('Sanitation Data'!$C$5,0,10*ROW('Sanitation Data'!C19)))),100-OFFSET('Sanitation Data'!$C$5,0,10*ROW('Sanitation Data'!C19)),NA())))</f>
        <v>#N/A</v>
      </c>
      <c r="W25" s="253" t="e">
        <f ca="true">+IF(AND(ISNUMBER(OFFSET('Sanitation Data'!$C$7,0,10*ROW('Sanitation Data'!C19))),CL25="Yes"),OFFSET('Sanitation Data'!$C$7,0,10*ROW('Sanitation Data'!C19)),IF(AND(ISNUMBER(OFFSET('Sanitation Data'!$C$7,0,10*ROW('Sanitation Data'!C19))),CL25="No",ISNUMBER(OFFSET('Sanitation Data'!$C$7,0,10*ROW('Sanitation Data'!C19)))),CONCATENATE("[",ROUND(OFFSET('Sanitation Data'!$C$7,0,10*ROW('Sanitation Data'!C19)),0),"]"),IF(AND(ISNUMBER(OFFSET('Sanitation Data'!$C$7,0,10*ROW('Sanitation Data'!C19))),CL25="",ISNUMBER(OFFSET('Sanitation Data'!$C$7,0,10*ROW('Sanitation Data'!C19)))),OFFSET('Sanitation Data'!$C$7,0,10*ROW('Sanitation Data'!C19)),NA())))</f>
        <v>#N/A</v>
      </c>
      <c r="X25" s="253" t="e">
        <f ca="true">+IF(AND(ISNUMBER(OFFSET('Sanitation Data'!$C$11,0,10*ROW('Sanitation Data'!C19))),CM25="Yes"),OFFSET('Sanitation Data'!$C$11,0,10*ROW('Sanitation Data'!C19)),IF(AND(ISNUMBER(OFFSET('Sanitation Data'!$C$11,0,10*ROW('Sanitation Data'!C19))),CM25="No",ISNUMBER(OFFSET('Sanitation Data'!$C$11,0,10*ROW('Sanitation Data'!C19)))),CONCATENATE("[",ROUND(OFFSET('Sanitation Data'!$C$11,0,10*ROW('Sanitation Data'!C19)),0),"]"),IF(AND(ISNUMBER(OFFSET('Sanitation Data'!$C$11,0,10*ROW('Sanitation Data'!C19))),CM25="",ISNUMBER(OFFSET('Sanitation Data'!$C$11,0,10*ROW('Sanitation Data'!C19)))),OFFSET('Sanitation Data'!$C$11,0,10*ROW('Sanitation Data'!C19)),NA())))</f>
        <v>#N/A</v>
      </c>
      <c r="Y25" s="253" t="e">
        <f ca="true">+IF(AND(ISNUMBER(OFFSET('Sanitation Data'!$C$12,0,10*ROW('Sanitation Data'!C19))),CN25="Yes"),OFFSET('Sanitation Data'!$C$12,0,10*ROW('Sanitation Data'!C19)),IF(AND(ISNUMBER(OFFSET('Sanitation Data'!$C$12,0,10*ROW('Sanitation Data'!C19))),CN25="No",ISNUMBER(OFFSET('Sanitation Data'!$C$12,0,10*ROW('Sanitation Data'!C19)))),CONCATENATE("[",ROUND(OFFSET('Sanitation Data'!$C$12,0,10*ROW('Sanitation Data'!C19)),0),"]"),IF(AND(ISNUMBER(OFFSET('Sanitation Data'!$C$12,0,10*ROW('Sanitation Data'!C19))),CN25="",ISNUMBER(OFFSET('Sanitation Data'!$C$12,0,10*ROW('Sanitation Data'!C19)))),OFFSET('Sanitation Data'!$C$12,0,10*ROW('Sanitation Data'!C19)),NA())))</f>
        <v>#N/A</v>
      </c>
      <c r="Z25" s="253" t="e">
        <f ca="true">+IF(AND(ISNUMBER(OFFSET('Sanitation Data'!$C$13,0,10*ROW('Sanitation Data'!C19))),CO25="Yes"),OFFSET('Sanitation Data'!$C$13,0,10*ROW('Sanitation Data'!C19)),IF(AND(ISNUMBER(OFFSET('Sanitation Data'!$C$13,0,10*ROW('Sanitation Data'!C19))),CO25="No",ISNUMBER(OFFSET('Sanitation Data'!$C$13,0,10*ROW('Sanitation Data'!C19)))),CONCATENATE("[",ROUND(OFFSET('Sanitation Data'!$C$13,0,10*ROW('Sanitation Data'!C19)),0),"]"),IF(AND(ISNUMBER(OFFSET('Sanitation Data'!$C$13,0,10*ROW('Sanitation Data'!C19))),CO25="",ISNUMBER(OFFSET('Sanitation Data'!$C$13,0,10*ROW('Sanitation Data'!C19)))),OFFSET('Sanitation Data'!$C$13,0,10*ROW('Sanitation Data'!C19)),NA())))</f>
        <v>#N/A</v>
      </c>
      <c r="AA25" s="253" t="e">
        <f ca="true">+IF(AND(ISNUMBER(OFFSET('Sanitation Data'!$D$5,0,10*ROW('Sanitation Data'!D19))),CP25="Yes"),100-OFFSET('Sanitation Data'!$D$5,0,10*ROW('Sanitation Data'!D19)),IF(AND(ISNUMBER(OFFSET('Sanitation Data'!$D$5,0,10*ROW('Sanitation Data'!D19))),CP25="No",ISNUMBER(OFFSET('Sanitation Data'!$D$5,0,10*ROW('Sanitation Data'!D19)))),CONCATENATE("[",ROUND(100-OFFSET('Sanitation Data'!$D$5,0,10*ROW('Sanitation Data'!D19)),0),"]"),IF(AND(ISNUMBER(OFFSET('Sanitation Data'!$D$5,0,10*ROW('Sanitation Data'!D19))),CP25="",ISNUMBER(OFFSET('Sanitation Data'!$D$5,0,10*ROW('Sanitation Data'!D19)))),100-OFFSET('Sanitation Data'!$D$5,0,10*ROW('Sanitation Data'!D19)),NA())))</f>
        <v>#N/A</v>
      </c>
      <c r="AB25" s="253" t="e">
        <f ca="true">+IF(AND(ISNUMBER(OFFSET('Sanitation Data'!$D$7,0,10*ROW('Sanitation Data'!D19))),CQ25="Yes"),OFFSET('Sanitation Data'!$D$7,0,10*ROW('Sanitation Data'!G19)),IF(AND(ISNUMBER(OFFSET('Sanitation Data'!$D$7,0,10*ROW('Sanitation Data'!D19))),CQ25="No",ISNUMBER(OFFSET('Sanitation Data'!$D$7,0,10*ROW('Sanitation Data'!D19)))),CONCATENATE("[",ROUND(OFFSET('Sanitation Data'!$D$7,0,10*ROW('Sanitation Data'!D19)),0),"]"),IF(AND(ISNUMBER(OFFSET('Sanitation Data'!$D$7,0,10*ROW('Sanitation Data'!D19))),CQ25="",ISNUMBER(OFFSET('Sanitation Data'!$D$7,0,10*ROW('Sanitation Data'!D19)))),OFFSET('Sanitation Data'!$D$7,0,10*ROW('Sanitation Data'!D19)),NA())))</f>
        <v>#N/A</v>
      </c>
      <c r="AC25" s="253" t="e">
        <f ca="true">+IF(AND(ISNUMBER(OFFSET('Sanitation Data'!$D$11,0,10*ROW('Sanitation Data'!D19))),CR25="Yes"),OFFSET('Sanitation Data'!$D$11,0,10*ROW('Sanitation Data'!D19)),IF(AND(ISNUMBER(OFFSET('Sanitation Data'!$D$11,0,10*ROW('Sanitation Data'!D19))),CR25="No",ISNUMBER(OFFSET('Sanitation Data'!$D$11,0,10*ROW('Sanitation Data'!D19)))),CONCATENATE("[",ROUND(OFFSET('Sanitation Data'!$D$11,0,10*ROW('Sanitation Data'!D19)),0),"]"),IF(AND(ISNUMBER(OFFSET('Sanitation Data'!$D$11,0,10*ROW('Sanitation Data'!D19))),CR25="",ISNUMBER(OFFSET('Sanitation Data'!$D$11,0,10*ROW('Sanitation Data'!D19)))),OFFSET('Sanitation Data'!$D$11,0,10*ROW('Sanitation Data'!D19)),NA())))</f>
        <v>#N/A</v>
      </c>
      <c r="AD25" s="253" t="e">
        <f ca="true">+IF(AND(ISNUMBER(OFFSET('Sanitation Data'!$D$12,0,10*ROW('Sanitation Data'!D19))),CS25="Yes"),OFFSET('Sanitation Data'!$D$12,0,10*ROW('Sanitation Data'!D19)),IF(AND(ISNUMBER(OFFSET('Sanitation Data'!$D$12,0,10*ROW('Sanitation Data'!D19))),CS25="No",ISNUMBER(OFFSET('Sanitation Data'!$D$12,0,10*ROW('Sanitation Data'!D19)))),CONCATENATE("[",ROUND(OFFSET('Sanitation Data'!$D$12,0,10*ROW('Sanitation Data'!D19)),0),"]"),IF(AND(ISNUMBER(OFFSET('Sanitation Data'!$D$12,0,10*ROW('Sanitation Data'!D19))),CS25="",ISNUMBER(OFFSET('Sanitation Data'!$D$12,0,10*ROW('Sanitation Data'!D19)))),OFFSET('Sanitation Data'!$D$12,0,10*ROW('Sanitation Data'!D19)),NA())))</f>
        <v>#N/A</v>
      </c>
      <c r="AE25" s="253" t="e">
        <f ca="true">+IF(AND(ISNUMBER(OFFSET('Sanitation Data'!$D$13,0,10*ROW('Sanitation Data'!D19))),CT25="Yes"),OFFSET('Sanitation Data'!$D$13,0,10*ROW('Sanitation Data'!D19)),IF(AND(ISNUMBER(OFFSET('Sanitation Data'!$D$13,0,10*ROW('Sanitation Data'!D19))),CT25="No",ISNUMBER(OFFSET('Sanitation Data'!$D$13,0,10*ROW('Sanitation Data'!D19)))),CONCATENATE("[",ROUND(OFFSET('Sanitation Data'!$D$13,0,10*ROW('Sanitation Data'!D19)),0),"]"),IF(AND(ISNUMBER(OFFSET('Sanitation Data'!$D$13,0,10*ROW('Sanitation Data'!D19))),CT25="",ISNUMBER(OFFSET('Sanitation Data'!$D$13,0,10*ROW('Sanitation Data'!D19)))),OFFSET('Sanitation Data'!$D$13,0,10*ROW('Sanitation Data'!D19)),NA())))</f>
        <v>#N/A</v>
      </c>
      <c r="AF25" s="253" t="e">
        <f ca="true">+IF(AND(ISNUMBER(OFFSET('Sanitation Data'!$E$5,0,10*ROW('Sanitation Data'!E19))),CU25="Yes"),100-OFFSET('Sanitation Data'!$E$5,0,10*ROW('Sanitation Data'!E19)),IF(AND(ISNUMBER(OFFSET('Sanitation Data'!$E$5,0,10*ROW('Sanitation Data'!E19))),CU25="No",ISNUMBER(OFFSET('Sanitation Data'!$E$5,0,10*ROW('Sanitation Data'!E19)))),CONCATENATE("[",ROUND(100-OFFSET('Sanitation Data'!$E$5,0,10*ROW('Sanitation Data'!E19)),0),"]"),IF(AND(ISNUMBER(OFFSET('Sanitation Data'!$E$5,0,10*ROW('Sanitation Data'!E19))),CU25="",ISNUMBER(OFFSET('Sanitation Data'!$E$5,0,10*ROW('Sanitation Data'!E19)))),100-OFFSET('Sanitation Data'!$E$5,0,10*ROW('Sanitation Data'!E19)),NA())))</f>
        <v>#N/A</v>
      </c>
      <c r="AG25" s="253" t="e">
        <f ca="true">+IF(AND(ISNUMBER(OFFSET('Sanitation Data'!$E$7,0,10*ROW('Sanitation Data'!E19))),CV25="Yes"),OFFSET('Sanitation Data'!$E$7,0,10*ROW('Sanitation Data'!E19)),IF(AND(ISNUMBER(OFFSET('Sanitation Data'!$E$7,0,10*ROW('Sanitation Data'!E19))),CV25="No",ISNUMBER(OFFSET('Sanitation Data'!$E$7,0,10*ROW('Sanitation Data'!E19)))),CONCATENATE("[",ROUND(OFFSET('Sanitation Data'!$E$7,0,10*ROW('Sanitation Data'!E19)),0),"]"),IF(AND(ISNUMBER(OFFSET('Sanitation Data'!$E$7,0,10*ROW('Sanitation Data'!E19))),CV25="",ISNUMBER(OFFSET('Sanitation Data'!$E$7,0,10*ROW('Sanitation Data'!E19)))),OFFSET('Sanitation Data'!$E$7,0,10*ROW('Sanitation Data'!E19)),NA())))</f>
        <v>#N/A</v>
      </c>
      <c r="AH25" s="253" t="e">
        <f ca="true">+IF(AND(ISNUMBER(OFFSET('Sanitation Data'!$E$11,0,10*ROW('Sanitation Data'!E19))),CW25="Yes"),OFFSET('Sanitation Data'!$E$11,0,10*ROW('Sanitation Data'!E19)),IF(AND(ISNUMBER(OFFSET('Sanitation Data'!$E$11,0,10*ROW('Sanitation Data'!E19))),CW25="No",ISNUMBER(OFFSET('Sanitation Data'!$E$11,0,10*ROW('Sanitation Data'!E19)))),CONCATENATE("[",ROUND(OFFSET('Sanitation Data'!$E$11,0,10*ROW('Sanitation Data'!E19)),0),"]"),IF(AND(ISNUMBER(OFFSET('Sanitation Data'!$E$11,0,10*ROW('Sanitation Data'!E19))),CW25="",ISNUMBER(OFFSET('Sanitation Data'!$E$11,0,10*ROW('Sanitation Data'!E19)))),OFFSET('Sanitation Data'!$E$11,0,10*ROW('Sanitation Data'!E19)),NA())))</f>
        <v>#N/A</v>
      </c>
      <c r="AI25" s="253" t="e">
        <f ca="true">+IF(AND(ISNUMBER(OFFSET('Sanitation Data'!$E$12,0,10*ROW('Sanitation Data'!E19))),CX25="Yes"),OFFSET('Sanitation Data'!$E$12,0,10*ROW('Sanitation Data'!E19)),IF(AND(ISNUMBER(OFFSET('Sanitation Data'!$E$12,0,10*ROW('Sanitation Data'!E19))),CX25="No",ISNUMBER(OFFSET('Sanitation Data'!$E$12,0,10*ROW('Sanitation Data'!E19)))),CONCATENATE("[",ROUND(OFFSET('Sanitation Data'!$E$12,0,10*ROW('Sanitation Data'!E19)),0),"]"),IF(AND(ISNUMBER(OFFSET('Sanitation Data'!$E$12,0,10*ROW('Sanitation Data'!E19))),CX25="",ISNUMBER(OFFSET('Sanitation Data'!$E$12,0,10*ROW('Sanitation Data'!E19)))),OFFSET('Sanitation Data'!$E$12,0,10*ROW('Sanitation Data'!E19)),NA())))</f>
        <v>#N/A</v>
      </c>
      <c r="AJ25" s="253" t="e">
        <f ca="true">+IF(AND(ISNUMBER(OFFSET('Sanitation Data'!$E$13,0,10*ROW('Sanitation Data'!E19))),CY25="Yes"),OFFSET('Sanitation Data'!$E$13,0,10*ROW('Sanitation Data'!E19)),IF(AND(ISNUMBER(OFFSET('Sanitation Data'!$E$13,0,10*ROW('Sanitation Data'!E19))),CY25="No",ISNUMBER(OFFSET('Sanitation Data'!$E$13,0,10*ROW('Sanitation Data'!E19)))),CONCATENATE("[",ROUND(OFFSET('Sanitation Data'!$E$13,0,10*ROW('Sanitation Data'!E19)),0),"]"),IF(AND(ISNUMBER(OFFSET('Sanitation Data'!$E$13,0,10*ROW('Sanitation Data'!E19))),CY25="",ISNUMBER(OFFSET('Sanitation Data'!$E$13,0,10*ROW('Sanitation Data'!E19)))),OFFSET('Sanitation Data'!$E$13,0,10*ROW('Sanitation Data'!E19)),NA())))</f>
        <v>#N/A</v>
      </c>
      <c r="AK25" s="253" t="e">
        <f ca="true">+IF(AND(ISNUMBER(OFFSET('Sanitation Data'!$F$5,0,10*ROW('Sanitation Data'!F19))),CZ25="Yes"),100-OFFSET('Sanitation Data'!$F$5,0,10*ROW('Sanitation Data'!F19)),IF(AND(ISNUMBER(OFFSET('Sanitation Data'!$F$5,0,10*ROW('Sanitation Data'!F19))),CZ25="No",ISNUMBER(OFFSET('Sanitation Data'!$F$5,0,10*ROW('Sanitation Data'!F19)))),CONCATENATE("[",ROUND(100-OFFSET('Sanitation Data'!$F$5,0,10*ROW('Sanitation Data'!F19)),0),"]"),IF(AND(ISNUMBER(OFFSET('Sanitation Data'!$F$5,0,10*ROW('Sanitation Data'!F19))),CZ25="",ISNUMBER(OFFSET('Sanitation Data'!$F$5,0,10*ROW('Sanitation Data'!F19)))),100-OFFSET('Sanitation Data'!$F$5,0,10*ROW('Sanitation Data'!F19)),NA())))</f>
        <v>#N/A</v>
      </c>
      <c r="AL25" s="253" t="e">
        <f ca="true">+IF(AND(ISNUMBER(OFFSET('Sanitation Data'!$F$7,0,10*ROW('Sanitation Data'!F19))),DA25="Yes"),OFFSET('Sanitation Data'!$F$7,0,10*ROW('Sanitation Data'!F19)),IF(AND(ISNUMBER(OFFSET('Sanitation Data'!$F$7,0,10*ROW('Sanitation Data'!F19))),DA25="No",ISNUMBER(OFFSET('Sanitation Data'!$F$7,0,10*ROW('Sanitation Data'!F19)))),CONCATENATE("[",ROUND(OFFSET('Sanitation Data'!$F$7,0,10*ROW('Sanitation Data'!F19)),0),"]"),IF(AND(ISNUMBER(OFFSET('Sanitation Data'!$F$7,0,10*ROW('Sanitation Data'!F19))),DA25="",ISNUMBER(OFFSET('Sanitation Data'!$F$7,0,10*ROW('Sanitation Data'!F19)))),OFFSET('Sanitation Data'!$F$7,0,10*ROW('Sanitation Data'!F19)),NA())))</f>
        <v>#N/A</v>
      </c>
      <c r="AM25" s="253" t="e">
        <f ca="true">+IF(AND(ISNUMBER(OFFSET('Sanitation Data'!$F$11,0,10*ROW('Sanitation Data'!F19))),DB25="Yes"),OFFSET('Sanitation Data'!$F$11,0,10*ROW('Sanitation Data'!F19)),IF(AND(ISNUMBER(OFFSET('Sanitation Data'!$F$11,0,10*ROW('Sanitation Data'!F19))),DB25="No",ISNUMBER(OFFSET('Sanitation Data'!$F$11,0,10*ROW('Sanitation Data'!F19)))),CONCATENATE("[",ROUND(OFFSET('Sanitation Data'!$F$11,0,10*ROW('Sanitation Data'!F19)),0),"]"),IF(AND(ISNUMBER(OFFSET('Sanitation Data'!$F$11,0,10*ROW('Sanitation Data'!F19))),DB25="",ISNUMBER(OFFSET('Sanitation Data'!$F$11,0,10*ROW('Sanitation Data'!F19)))),OFFSET('Sanitation Data'!$F$11,0,10*ROW('Sanitation Data'!F19)),NA())))</f>
        <v>#N/A</v>
      </c>
      <c r="AN25" s="253" t="e">
        <f ca="true">+IF(AND(ISNUMBER(OFFSET('Sanitation Data'!$F$12,0,10*ROW('Sanitation Data'!F19))),DC25="Yes"),OFFSET('Sanitation Data'!$F$12,0,10*ROW('Sanitation Data'!F19)),IF(AND(ISNUMBER(OFFSET('Sanitation Data'!$F$12,0,10*ROW('Sanitation Data'!F19))),DC25="No",ISNUMBER(OFFSET('Sanitation Data'!$F$12,0,10*ROW('Sanitation Data'!F19)))),CONCATENATE("[",ROUND(OFFSET('Sanitation Data'!$F$12,0,10*ROW('Sanitation Data'!F19)),0),"]"),IF(AND(ISNUMBER(OFFSET('Sanitation Data'!$F$12,0,10*ROW('Sanitation Data'!F19))),DC25="",ISNUMBER(OFFSET('Sanitation Data'!$F$12,0,10*ROW('Sanitation Data'!F19)))),OFFSET('Sanitation Data'!$F$12,0,10*ROW('Sanitation Data'!F19)),NA())))</f>
        <v>#N/A</v>
      </c>
      <c r="AO25" s="253" t="e">
        <f ca="true">+IF(AND(ISNUMBER(OFFSET('Sanitation Data'!$F$13,0,10*ROW('Sanitation Data'!F19))),DD25="Yes"),OFFSET('Sanitation Data'!$F$13,0,10*ROW('Sanitation Data'!F19)),IF(AND(ISNUMBER(OFFSET('Sanitation Data'!$F$13,0,10*ROW('Sanitation Data'!F19))),DD25="No",ISNUMBER(OFFSET('Sanitation Data'!$F$13,0,10*ROW('Sanitation Data'!F19)))),CONCATENATE("[",ROUND(OFFSET('Sanitation Data'!$F$13,0,10*ROW('Sanitation Data'!F19)),0),"]"),IF(AND(ISNUMBER(OFFSET('Sanitation Data'!$F$13,0,10*ROW('Sanitation Data'!F19))),DD25="",ISNUMBER(OFFSET('Sanitation Data'!$F$13,0,10*ROW('Sanitation Data'!F19)))),OFFSET('Sanitation Data'!$F$13,0,10*ROW('Sanitation Data'!F19)),NA())))</f>
        <v>#N/A</v>
      </c>
      <c r="AP25" s="253" t="e">
        <f ca="true">+IF(AND(ISNUMBER(OFFSET('Sanitation Data'!$G$5,0,10*ROW('Sanitation Data'!G19))),DE25="Yes"),100-OFFSET('Sanitation Data'!$G$5,0,10*ROW('Sanitation Data'!G19)),IF(AND(ISNUMBER(OFFSET('Sanitation Data'!$G$5,0,10*ROW('Sanitation Data'!G19))),DE25="No",ISNUMBER(OFFSET('Sanitation Data'!$G$5,0,10*ROW('Sanitation Data'!G19)))),CONCATENATE("[",ROUND(100-OFFSET('Sanitation Data'!$G$5,0,10*ROW('Sanitation Data'!G19)),0),"]"),IF(AND(ISNUMBER(OFFSET('Sanitation Data'!$G$5,0,10*ROW('Sanitation Data'!G19))),DE25="",ISNUMBER(OFFSET('Sanitation Data'!$G$5,0,10*ROW('Sanitation Data'!G19)))),100-OFFSET('Sanitation Data'!$G$5,0,10*ROW('Sanitation Data'!G19)),NA())))</f>
        <v>#N/A</v>
      </c>
      <c r="AQ25" s="253" t="e">
        <f ca="true">+IF(AND(ISNUMBER(OFFSET('Sanitation Data'!$G$7,0,10*ROW('Sanitation Data'!G19))),DF25="Yes"),OFFSET('Sanitation Data'!$G$7,0,10*ROW('Sanitation Data'!G19)),IF(AND(ISNUMBER(OFFSET('Sanitation Data'!$G$7,0,10*ROW('Sanitation Data'!G19))),DF25="No",ISNUMBER(OFFSET('Sanitation Data'!$G$7,0,10*ROW('Sanitation Data'!G19)))),CONCATENATE("[",ROUND(OFFSET('Sanitation Data'!$G$7,0,10*ROW('Sanitation Data'!G19)),0),"]"),IF(AND(ISNUMBER(OFFSET('Sanitation Data'!$G$7,0,10*ROW('Sanitation Data'!G19))),DF25="",ISNUMBER(OFFSET('Sanitation Data'!$G$7,0,10*ROW('Sanitation Data'!G19)))),OFFSET('Sanitation Data'!$G$7,0,10*ROW('Sanitation Data'!G19)),NA())))</f>
        <v>#N/A</v>
      </c>
      <c r="AR25" s="253" t="e">
        <f ca="true">+IF(AND(ISNUMBER(OFFSET('Sanitation Data'!$G$11,0,10*ROW('Sanitation Data'!G19))),DG25="Yes"),OFFSET('Sanitation Data'!$G$11,0,10*ROW('Sanitation Data'!G19)),IF(AND(ISNUMBER(OFFSET('Sanitation Data'!$G$11,0,10*ROW('Sanitation Data'!G19))),DG25="No",ISNUMBER(OFFSET('Sanitation Data'!$G$11,0,10*ROW('Sanitation Data'!G19)))),CONCATENATE("[",ROUND(OFFSET('Sanitation Data'!$G$11,0,10*ROW('Sanitation Data'!G19)),0),"]"),IF(AND(ISNUMBER(OFFSET('Sanitation Data'!$G$11,0,10*ROW('Sanitation Data'!G19))),DG25="",ISNUMBER(OFFSET('Sanitation Data'!$G$11,0,10*ROW('Sanitation Data'!G19)))),OFFSET('Sanitation Data'!$G$11,0,10*ROW('Sanitation Data'!G19)),NA())))</f>
        <v>#N/A</v>
      </c>
      <c r="AS25" s="253" t="e">
        <f ca="true">+IF(AND(ISNUMBER(OFFSET('Sanitation Data'!$G$12,0,10*ROW('Sanitation Data'!G19))),DH25="Yes"),OFFSET('Sanitation Data'!$G$12,0,10*ROW('Sanitation Data'!G19)),IF(AND(ISNUMBER(OFFSET('Sanitation Data'!$G$12,0,10*ROW('Sanitation Data'!G19))),DH25="No",ISNUMBER(OFFSET('Sanitation Data'!$G$12,0,10*ROW('Sanitation Data'!G19)))),CONCATENATE("[",ROUND(OFFSET('Sanitation Data'!$G$12,0,10*ROW('Sanitation Data'!G19)),0),"]"),IF(AND(ISNUMBER(OFFSET('Sanitation Data'!$G$12,0,10*ROW('Sanitation Data'!G19))),DH25="",ISNUMBER(OFFSET('Sanitation Data'!$G$12,0,10*ROW('Sanitation Data'!G19)))),OFFSET('Sanitation Data'!$G$12,0,10*ROW('Sanitation Data'!G19)),NA())))</f>
        <v>#N/A</v>
      </c>
      <c r="AT25" s="253" t="e">
        <f ca="true">+IF(AND(ISNUMBER(OFFSET('Sanitation Data'!$G$13,0,10*ROW('Sanitation Data'!G19))),DI25="Yes"),OFFSET('Sanitation Data'!$G$13,0,10*ROW('Sanitation Data'!G19)),IF(AND(ISNUMBER(OFFSET('Sanitation Data'!$G$13,0,10*ROW('Sanitation Data'!G19))),DI25="No",ISNUMBER(OFFSET('Sanitation Data'!$G$13,0,10*ROW('Sanitation Data'!G19)))),CONCATENATE("[",ROUND(OFFSET('Sanitation Data'!$G$13,0,10*ROW('Sanitation Data'!G19)),0),"]"),IF(AND(ISNUMBER(OFFSET('Sanitation Data'!$G$13,0,10*ROW('Sanitation Data'!G19))),DI25="",ISNUMBER(OFFSET('Sanitation Data'!$G$13,0,10*ROW('Sanitation Data'!G19)))),OFFSET('Sanitation Data'!$G$13,0,10*ROW('Sanitation Data'!G19)),NA())))</f>
        <v>#N/A</v>
      </c>
      <c r="AU25" s="253" t="e">
        <f ca="true">+IF(AND(ISNUMBER(OFFSET('Sanitation Data'!$H$5,0,10*ROW('Sanitation Data'!H19))),DJ25="Yes"),100-OFFSET('Sanitation Data'!$H$5,0,10*ROW('Sanitation Data'!H19)),IF(AND(ISNUMBER(OFFSET('Sanitation Data'!$H$5,0,10*ROW('Sanitation Data'!H19))),DJ25="No",ISNUMBER(OFFSET('Sanitation Data'!$H$5,0,10*ROW('Sanitation Data'!H19)))),CONCATENATE("[",ROUND(100-OFFSET('Sanitation Data'!$H$5,0,10*ROW('Sanitation Data'!H19)),0),"]"),IF(AND(ISNUMBER(OFFSET('Sanitation Data'!$H$5,0,10*ROW('Sanitation Data'!H19))),DJ25="",ISNUMBER(OFFSET('Sanitation Data'!$H$5,0,10*ROW('Sanitation Data'!H19)))),100-OFFSET('Sanitation Data'!$H$5,0,10*ROW('Sanitation Data'!H19)),NA())))</f>
        <v>#N/A</v>
      </c>
      <c r="AV25" s="253" t="e">
        <f ca="true">+IF(AND(ISNUMBER(OFFSET('Sanitation Data'!$H$7,0,10*ROW('Sanitation Data'!H19))),DK25="Yes"),OFFSET('Sanitation Data'!$H$7,0,10*ROW('Sanitation Data'!H19)),IF(AND(ISNUMBER(OFFSET('Sanitation Data'!$H$7,0,10*ROW('Sanitation Data'!H19))),DK25="No",ISNUMBER(OFFSET('Sanitation Data'!$H$7,0,10*ROW('Sanitation Data'!H19)))),CONCATENATE("[",ROUND(OFFSET('Sanitation Data'!$H$7,0,10*ROW('Sanitation Data'!H19)),0),"]"),IF(AND(ISNUMBER(OFFSET('Sanitation Data'!$H$7,0,10*ROW('Sanitation Data'!H19))),DK25="",ISNUMBER(OFFSET('Sanitation Data'!$H$7,0,10*ROW('Sanitation Data'!H19)))),OFFSET('Sanitation Data'!$H$7,0,10*ROW('Sanitation Data'!H19)),NA())))</f>
        <v>#N/A</v>
      </c>
      <c r="AW25" s="253" t="e">
        <f ca="true">+IF(AND(ISNUMBER(OFFSET('Sanitation Data'!$H$11,0,10*ROW('Sanitation Data'!H19))),DL25="Yes"),OFFSET('Sanitation Data'!$H$11,0,10*ROW('Sanitation Data'!H19)),IF(AND(ISNUMBER(OFFSET('Sanitation Data'!$H$11,0,10*ROW('Sanitation Data'!H19))),DL25="No",ISNUMBER(OFFSET('Sanitation Data'!$H$11,0,10*ROW('Sanitation Data'!H19)))),CONCATENATE("[",ROUND(OFFSET('Sanitation Data'!$H$11,0,10*ROW('Sanitation Data'!H19)),0),"]"),IF(AND(ISNUMBER(OFFSET('Sanitation Data'!$H$11,0,10*ROW('Sanitation Data'!H19))),DL25="",ISNUMBER(OFFSET('Sanitation Data'!$H$11,0,10*ROW('Sanitation Data'!H19)))),OFFSET('Sanitation Data'!$H$11,0,10*ROW('Sanitation Data'!H19)),NA())))</f>
        <v>#N/A</v>
      </c>
      <c r="AX25" s="253" t="e">
        <f ca="true">+IF(AND(ISNUMBER(OFFSET('Sanitation Data'!$H$12,0,10*ROW('Sanitation Data'!H19))),DM25="Yes"),OFFSET('Sanitation Data'!$H$12,0,10*ROW('Sanitation Data'!H19)),IF(AND(ISNUMBER(OFFSET('Sanitation Data'!$H$12,0,10*ROW('Sanitation Data'!H19))),DM25="No",ISNUMBER(OFFSET('Sanitation Data'!$H$12,0,10*ROW('Sanitation Data'!H19)))),CONCATENATE("[",ROUND(OFFSET('Sanitation Data'!$H$12,0,10*ROW('Sanitation Data'!H19)),0),"]"),IF(AND(ISNUMBER(OFFSET('Sanitation Data'!$H$12,0,10*ROW('Sanitation Data'!H19))),DM25="",ISNUMBER(OFFSET('Sanitation Data'!$H$12,0,10*ROW('Sanitation Data'!H19)))),OFFSET('Sanitation Data'!$H$12,0,10*ROW('Sanitation Data'!H19)),NA())))</f>
        <v>#N/A</v>
      </c>
      <c r="AY25" s="253" t="e">
        <f ca="true">+IF(AND(ISNUMBER(OFFSET('Sanitation Data'!$H$13,0,10*ROW('Sanitation Data'!H19))),DN25="Yes"),OFFSET('Sanitation Data'!$H$13,0,10*ROW('Sanitation Data'!H19)),IF(AND(ISNUMBER(OFFSET('Sanitation Data'!$H$13,0,10*ROW('Sanitation Data'!H19))),DN25="No",ISNUMBER(OFFSET('Sanitation Data'!$H$13,0,10*ROW('Sanitation Data'!H19)))),CONCATENATE("[",ROUND(OFFSET('Sanitation Data'!$H$13,0,10*ROW('Sanitation Data'!H19)),0),"]"),IF(AND(ISNUMBER(OFFSET('Sanitation Data'!$H$13,0,10*ROW('Sanitation Data'!H19))),DN25="",ISNUMBER(OFFSET('Sanitation Data'!$H$13,0,10*ROW('Sanitation Data'!H19)))),OFFSET('Sanitation Data'!$H$13,0,10*ROW('Sanitation Data'!H19)),NA())))</f>
        <v>#N/A</v>
      </c>
      <c r="AZ25" s="254" t="e">
        <f ca="true">+IF(AND(ISNUMBER(OFFSET('Hygiene Data'!$C$6,0,10*ROW('Hygiene Data'!C19))),DO25="Yes"),OFFSET('Hygiene Data'!$C$6,0,10*ROW('Hygiene Data'!C19)),IF(AND(ISNUMBER(OFFSET('Hygiene Data'!$C$6,0,10*ROW('Hygiene Data'!C19))),DO25="No",ISNUMBER(OFFSET('Hygiene Data'!$C$6,0,10*ROW('Hygiene Data'!C19)))),CONCATENATE("[",ROUND(OFFSET('Hygiene Data'!$C$6,0,10*ROW('Hygiene Data'!C19)),0),"]"),IF(AND(ISNUMBER(OFFSET('Hygiene Data'!$C$6,0,10*ROW('Hygiene Data'!C19))),DO25="",ISNUMBER(OFFSET('Hygiene Data'!$C$6,0,10*ROW('Hygiene Data'!C19)))),OFFSET('Hygiene Data'!$C$6,0,10*ROW('Hygiene Data'!C19)),NA())))</f>
        <v>#N/A</v>
      </c>
      <c r="BA25" s="254" t="e">
        <f ca="true">+IF(AND(ISNUMBER(OFFSET('Hygiene Data'!$C$8,0,10*ROW('Hygiene Data'!C19))),DP25="Yes"),OFFSET('Hygiene Data'!$C$8,0,10*ROW('Hygiene Data'!C19)),IF(AND(ISNUMBER(OFFSET('Hygiene Data'!$C$8,0,10*ROW('Hygiene Data'!C19))),DP25="No",ISNUMBER(OFFSET('Hygiene Data'!$C$8,0,10*ROW('Hygiene Data'!C19)))),CONCATENATE("[",ROUND(OFFSET('Hygiene Data'!$C$8,0,10*ROW('Hygiene Data'!C19)),0),"]"),IF(AND(ISNUMBER(OFFSET('Hygiene Data'!$C$8,0,10*ROW('Hygiene Data'!C19))),DP25="",ISNUMBER(OFFSET('Hygiene Data'!$C$8,0,10*ROW('Hygiene Data'!C19)))),OFFSET('Hygiene Data'!$C$8,0,10*ROW('Hygiene Data'!C19)),NA())))</f>
        <v>#N/A</v>
      </c>
      <c r="BB25" s="254" t="e">
        <f ca="true">+IF(AND(ISNUMBER(OFFSET('Hygiene Data'!$C$10,0,10*ROW('Hygiene Data'!C19))),DQ25="Yes"),OFFSET('Hygiene Data'!$C$10,0,10*ROW('Hygiene Data'!C19)),IF(AND(ISNUMBER(OFFSET('Hygiene Data'!$C$10,0,10*ROW('Hygiene Data'!C19))),DQ25="No",ISNUMBER(OFFSET('Hygiene Data'!$C$10,0,10*ROW('Hygiene Data'!C19)))),CONCATENATE("[",ROUND(OFFSET('Hygiene Data'!$C$10,0,10*ROW('Hygiene Data'!C19)),0),"]"),IF(AND(ISNUMBER(OFFSET('Hygiene Data'!$C$10,0,10*ROW('Hygiene Data'!C19))),DQ25="",ISNUMBER(OFFSET('Hygiene Data'!$C$10,0,10*ROW('Hygiene Data'!C19)))),OFFSET('Hygiene Data'!$C$10,0,10*ROW('Hygiene Data'!C19)),NA())))</f>
        <v>#N/A</v>
      </c>
      <c r="BC25" s="254" t="e">
        <f ca="true">+IF(AND(ISNUMBER(OFFSET('Hygiene Data'!$D$6,0,10*ROW('Hygiene Data'!D19))),DR25="Yes"),OFFSET('Hygiene Data'!$D$6,0,10*ROW('Hygiene Data'!D19)),IF(AND(ISNUMBER(OFFSET('Hygiene Data'!$D$6,0,10*ROW('Hygiene Data'!D19))),DR25="No",ISNUMBER(OFFSET('Hygiene Data'!$D$6,0,10*ROW('Hygiene Data'!D19)))),CONCATENATE("[",ROUND(OFFSET('Hygiene Data'!$D$6,0,10*ROW('Hygiene Data'!D19)),0),"]"),IF(AND(ISNUMBER(OFFSET('Hygiene Data'!$D$6,0,10*ROW('Hygiene Data'!D19))),DR25="",ISNUMBER(OFFSET('Hygiene Data'!$D$6,0,10*ROW('Hygiene Data'!D19)))),OFFSET('Hygiene Data'!$D$6,0,10*ROW('Hygiene Data'!D19)),NA())))</f>
        <v>#N/A</v>
      </c>
      <c r="BD25" s="254" t="e">
        <f ca="true">+IF(AND(ISNUMBER(OFFSET('Hygiene Data'!$D$8,0,10*ROW('Hygiene Data'!D19))),DS25="Yes"),OFFSET('Hygiene Data'!$D$8,0,10*ROW('Hygiene Data'!D19)),IF(AND(ISNUMBER(OFFSET('Hygiene Data'!$D$8,0,10*ROW('Hygiene Data'!D19))),DS25="No",ISNUMBER(OFFSET('Hygiene Data'!$D$8,0,10*ROW('Hygiene Data'!D19)))),CONCATENATE("[",ROUND(OFFSET('Hygiene Data'!$D$8,0,10*ROW('Hygiene Data'!D19)),0),"]"),IF(AND(ISNUMBER(OFFSET('Hygiene Data'!$D$8,0,10*ROW('Hygiene Data'!D19))),DS25="",ISNUMBER(OFFSET('Hygiene Data'!$D$8,0,10*ROW('Hygiene Data'!D19)))),OFFSET('Hygiene Data'!$D$8,0,10*ROW('Hygiene Data'!D19)),NA())))</f>
        <v>#N/A</v>
      </c>
      <c r="BE25" s="254" t="e">
        <f ca="true">+IF(AND(ISNUMBER(OFFSET('Hygiene Data'!$D$10,0,10*ROW('Hygiene Data'!D19))),DT25="Yes"),OFFSET('Hygiene Data'!$D$10,0,10*ROW('Hygiene Data'!D19)),IF(AND(ISNUMBER(OFFSET('Hygiene Data'!$D$10,0,10*ROW('Hygiene Data'!D19))),DT25="No",ISNUMBER(OFFSET('Hygiene Data'!$D$10,0,10*ROW('Hygiene Data'!D19)))),CONCATENATE("[",ROUND(OFFSET('Hygiene Data'!$D$10,0,10*ROW('Hygiene Data'!D19)),0),"]"),IF(AND(ISNUMBER(OFFSET('Hygiene Data'!$D$10,0,10*ROW('Hygiene Data'!D19))),DT25="",ISNUMBER(OFFSET('Hygiene Data'!$D$10,0,10*ROW('Hygiene Data'!D19)))),OFFSET('Hygiene Data'!$D$10,0,10*ROW('Hygiene Data'!D19)),NA())))</f>
        <v>#N/A</v>
      </c>
      <c r="BF25" s="254" t="e">
        <f ca="true">+IF(AND(ISNUMBER(OFFSET('Hygiene Data'!$E$6,0,10*ROW('Hygiene Data'!E19))),DU25="Yes"),OFFSET('Hygiene Data'!$E$6,0,10*ROW('Hygiene Data'!E19)),IF(AND(ISNUMBER(OFFSET('Hygiene Data'!$E$6,0,10*ROW('Hygiene Data'!E19))),DU25="No",ISNUMBER(OFFSET('Hygiene Data'!$E$6,0,10*ROW('Hygiene Data'!E19)))),CONCATENATE("[",ROUND(OFFSET('Hygiene Data'!$E$6,0,10*ROW('Hygiene Data'!E19)),0),"]"),IF(AND(ISNUMBER(OFFSET('Hygiene Data'!$E$6,0,10*ROW('Hygiene Data'!E19))),DU25="",ISNUMBER(OFFSET('Hygiene Data'!$E$6,0,10*ROW('Hygiene Data'!E19)))),OFFSET('Hygiene Data'!$E$6,0,10*ROW('Hygiene Data'!E19)),NA())))</f>
        <v>#N/A</v>
      </c>
      <c r="BG25" s="254" t="e">
        <f ca="true">+IF(AND(ISNUMBER(OFFSET('Hygiene Data'!$E$8,0,10*ROW('Hygiene Data'!E19))),DV25="Yes"),OFFSET('Hygiene Data'!$E$8,0,10*ROW('Hygiene Data'!E19)),IF(AND(ISNUMBER(OFFSET('Hygiene Data'!$E$8,0,10*ROW('Hygiene Data'!E19))),DV25="No",ISNUMBER(OFFSET('Hygiene Data'!$E$8,0,10*ROW('Hygiene Data'!E19)))),CONCATENATE("[",ROUND(OFFSET('Hygiene Data'!$E$8,0,10*ROW('Hygiene Data'!E19)),0),"]"),IF(AND(ISNUMBER(OFFSET('Hygiene Data'!$E$8,0,10*ROW('Hygiene Data'!E19))),DV25="",ISNUMBER(OFFSET('Hygiene Data'!$E$8,0,10*ROW('Hygiene Data'!E19)))),OFFSET('Hygiene Data'!$E$8,0,10*ROW('Hygiene Data'!E19)),NA())))</f>
        <v>#N/A</v>
      </c>
      <c r="BH25" s="254" t="e">
        <f ca="true">+IF(AND(ISNUMBER(OFFSET('Hygiene Data'!$E$10,0,10*ROW('Hygiene Data'!E19))),DW25="Yes"),OFFSET('Hygiene Data'!$E$10,0,10*ROW('Hygiene Data'!E19)),IF(AND(ISNUMBER(OFFSET('Hygiene Data'!$E$10,0,10*ROW('Hygiene Data'!E19))),DW25="No",ISNUMBER(OFFSET('Hygiene Data'!$E$10,0,10*ROW('Hygiene Data'!E19)))),CONCATENATE("[",ROUND(OFFSET('Hygiene Data'!$E$10,0,10*ROW('Hygiene Data'!E19)),0),"]"),IF(AND(ISNUMBER(OFFSET('Hygiene Data'!$E$10,0,10*ROW('Hygiene Data'!E19))),DW25="",ISNUMBER(OFFSET('Hygiene Data'!$E$10,0,10*ROW('Hygiene Data'!E19)))),OFFSET('Hygiene Data'!$E$10,0,10*ROW('Hygiene Data'!E19)),NA())))</f>
        <v>#N/A</v>
      </c>
      <c r="BI25" s="254" t="e">
        <f ca="true">+IF(AND(ISNUMBER(OFFSET('Hygiene Data'!$F$6,0,10*ROW('Hygiene Data'!F19))),DX25="Yes"),OFFSET('Hygiene Data'!$F$6,0,10*ROW('Hygiene Data'!F19)),IF(AND(ISNUMBER(OFFSET('Hygiene Data'!$F$6,0,10*ROW('Hygiene Data'!F19))),DX25="No",ISNUMBER(OFFSET('Hygiene Data'!$F$6,0,10*ROW('Hygiene Data'!F19)))),CONCATENATE("[",ROUND(OFFSET('Hygiene Data'!$F$6,0,10*ROW('Hygiene Data'!F19)),0),"]"),IF(AND(ISNUMBER(OFFSET('Hygiene Data'!$F$6,0,10*ROW('Hygiene Data'!F19))),DX25="",ISNUMBER(OFFSET('Hygiene Data'!$F$6,0,10*ROW('Hygiene Data'!F19)))),OFFSET('Hygiene Data'!$F$6,0,10*ROW('Hygiene Data'!F19)),NA())))</f>
        <v>#N/A</v>
      </c>
      <c r="BJ25" s="254" t="e">
        <f ca="true">+IF(AND(ISNUMBER(OFFSET('Hygiene Data'!$F$8,0,10*ROW('Hygiene Data'!F19))),DY25="Yes"),OFFSET('Hygiene Data'!$F$8,0,10*ROW('Hygiene Data'!F19)),IF(AND(ISNUMBER(OFFSET('Hygiene Data'!$F$8,0,10*ROW('Hygiene Data'!F19))),DY25="No",ISNUMBER(OFFSET('Hygiene Data'!$F$8,0,10*ROW('Hygiene Data'!F19)))),CONCATENATE("[",ROUND(OFFSET('Hygiene Data'!$F$8,0,10*ROW('Hygiene Data'!F19)),0),"]"),IF(AND(ISNUMBER(OFFSET('Hygiene Data'!$F$8,0,10*ROW('Hygiene Data'!F19))),DY25="",ISNUMBER(OFFSET('Hygiene Data'!$F$8,0,10*ROW('Hygiene Data'!F19)))),OFFSET('Hygiene Data'!$F$8,0,10*ROW('Hygiene Data'!F19)),NA())))</f>
        <v>#N/A</v>
      </c>
      <c r="BK25" s="254" t="e">
        <f ca="true">+IF(AND(ISNUMBER(OFFSET('Hygiene Data'!$F$10,0,10*ROW('Hygiene Data'!F19))),DZ25="Yes"),OFFSET('Hygiene Data'!$F$10,0,10*ROW('Hygiene Data'!F19)),IF(AND(ISNUMBER(OFFSET('Hygiene Data'!$F$10,0,10*ROW('Hygiene Data'!F19))),DZ25="No",ISNUMBER(OFFSET('Hygiene Data'!$F$10,0,10*ROW('Hygiene Data'!F19)))),CONCATENATE("[",ROUND(OFFSET('Hygiene Data'!$F$10,0,10*ROW('Hygiene Data'!F19)),0),"]"),IF(AND(ISNUMBER(OFFSET('Hygiene Data'!$F$10,0,10*ROW('Hygiene Data'!F19))),DZ25="",ISNUMBER(OFFSET('Hygiene Data'!$F$10,0,10*ROW('Hygiene Data'!F19)))),OFFSET('Hygiene Data'!$F$10,0,10*ROW('Hygiene Data'!F19)),NA())))</f>
        <v>#N/A</v>
      </c>
      <c r="BL25" s="254" t="e">
        <f ca="true">+IF(AND(ISNUMBER(OFFSET('Hygiene Data'!$G$6,0,10*ROW('Hygiene Data'!G19))),EA25="Yes"),OFFSET('Hygiene Data'!$G$6,0,10*ROW('Hygiene Data'!G19)),IF(AND(ISNUMBER(OFFSET('Hygiene Data'!$G$6,0,10*ROW('Hygiene Data'!G19))),EA25="No",ISNUMBER(OFFSET('Hygiene Data'!$G$6,0,10*ROW('Hygiene Data'!G19)))),CONCATENATE("[",ROUND(OFFSET('Hygiene Data'!$G$6,0,10*ROW('Hygiene Data'!G19)),0),"]"),IF(AND(ISNUMBER(OFFSET('Hygiene Data'!$G$6,0,10*ROW('Hygiene Data'!G19))),EA25="",ISNUMBER(OFFSET('Hygiene Data'!$G$6,0,10*ROW('Hygiene Data'!G19)))),OFFSET('Hygiene Data'!$G$6,0,10*ROW('Hygiene Data'!G19)),NA())))</f>
        <v>#N/A</v>
      </c>
      <c r="BM25" s="254" t="e">
        <f ca="true">+IF(AND(ISNUMBER(OFFSET('Hygiene Data'!$G$8,0,10*ROW('Hygiene Data'!G19))),EB25="Yes"),OFFSET('Hygiene Data'!$G$8,0,10*ROW('Hygiene Data'!G19)),IF(AND(ISNUMBER(OFFSET('Hygiene Data'!$G$8,0,10*ROW('Hygiene Data'!G19))),EB25="No",ISNUMBER(OFFSET('Hygiene Data'!$G$8,0,10*ROW('Hygiene Data'!G19)))),CONCATENATE("[",ROUND(OFFSET('Hygiene Data'!$G$8,0,10*ROW('Hygiene Data'!G19)),0),"]"),IF(AND(ISNUMBER(OFFSET('Hygiene Data'!$G$8,0,10*ROW('Hygiene Data'!G19))),EB25="",ISNUMBER(OFFSET('Hygiene Data'!$G$8,0,10*ROW('Hygiene Data'!G19)))),OFFSET('Hygiene Data'!$G$8,0,10*ROW('Hygiene Data'!G19)),NA())))</f>
        <v>#N/A</v>
      </c>
      <c r="BN25" s="254" t="e">
        <f ca="true">+IF(AND(ISNUMBER(OFFSET('Hygiene Data'!$G$10,0,10*ROW('Hygiene Data'!G19))),EC25="Yes"),OFFSET('Hygiene Data'!$G$10,0,10*ROW('Hygiene Data'!G19)),IF(AND(ISNUMBER(OFFSET('Hygiene Data'!$G$10,0,10*ROW('Hygiene Data'!G19))),EC25="No",ISNUMBER(OFFSET('Hygiene Data'!$G$10,0,10*ROW('Hygiene Data'!G19)))),CONCATENATE("[",ROUND(OFFSET('Hygiene Data'!$G$10,0,10*ROW('Hygiene Data'!G19)),0),"]"),IF(AND(ISNUMBER(OFFSET('Hygiene Data'!$G$10,0,10*ROW('Hygiene Data'!G19))),EC25="",ISNUMBER(OFFSET('Hygiene Data'!$G$10,0,10*ROW('Hygiene Data'!G19)))),OFFSET('Hygiene Data'!$G$10,0,10*ROW('Hygiene Data'!G19)),NA())))</f>
        <v>#N/A</v>
      </c>
      <c r="BO25" s="254" t="e">
        <f ca="true">+IF(AND(ISNUMBER(OFFSET('Hygiene Data'!$H$6,0,10*ROW('Hygiene Data'!H19))),ED25="Yes"),OFFSET('Hygiene Data'!$H$6,0,10*ROW('Hygiene Data'!H19)),IF(AND(ISNUMBER(OFFSET('Hygiene Data'!$H$6,0,10*ROW('Hygiene Data'!H19))),ED25="No",ISNUMBER(OFFSET('Hygiene Data'!$H$6,0,10*ROW('Hygiene Data'!H19)))),CONCATENATE("[",ROUND(OFFSET('Hygiene Data'!$H$6,0,10*ROW('Hygiene Data'!H19)),0),"]"),IF(AND(ISNUMBER(OFFSET('Hygiene Data'!$H$6,0,10*ROW('Hygiene Data'!H19))),ED25="",ISNUMBER(OFFSET('Hygiene Data'!$H$6,0,10*ROW('Hygiene Data'!H19)))),OFFSET('Hygiene Data'!$H$6,0,10*ROW('Hygiene Data'!H19)),NA())))</f>
        <v>#N/A</v>
      </c>
      <c r="BP25" s="254" t="e">
        <f ca="true">+IF(AND(ISNUMBER(OFFSET('Hygiene Data'!$H$8,0,10*ROW('Hygiene Data'!H19))),EE25="Yes"),OFFSET('Hygiene Data'!$H$8,0,10*ROW('Hygiene Data'!H19)),IF(AND(ISNUMBER(OFFSET('Hygiene Data'!$H$8,0,10*ROW('Hygiene Data'!H19))),EE25="No",ISNUMBER(OFFSET('Hygiene Data'!$H$8,0,10*ROW('Hygiene Data'!H19)))),CONCATENATE("[",ROUND(OFFSET('Hygiene Data'!$H$8,0,10*ROW('Hygiene Data'!H19)),0),"]"),IF(AND(ISNUMBER(OFFSET('Hygiene Data'!$H$8,0,10*ROW('Hygiene Data'!H19))),EE25="",ISNUMBER(OFFSET('Hygiene Data'!$H$8,0,10*ROW('Hygiene Data'!H19)))),OFFSET('Hygiene Data'!$H$8,0,10*ROW('Hygiene Data'!H19)),NA())))</f>
        <v>#N/A</v>
      </c>
      <c r="BQ25" s="254" t="e">
        <f ca="true">+IF(AND(ISNUMBER(OFFSET('Hygiene Data'!$H$10,0,10*ROW('Hygiene Data'!H19))),EF25="Yes"),OFFSET('Hygiene Data'!$H$10,0,10*ROW('Hygiene Data'!H19)),IF(AND(ISNUMBER(OFFSET('Hygiene Data'!$H$10,0,10*ROW('Hygiene Data'!H19))),EF25="No",ISNUMBER(OFFSET('Hygiene Data'!$H$10,0,10*ROW('Hygiene Data'!H19)))),CONCATENATE("[",ROUND(OFFSET('Hygiene Data'!$H$10,0,10*ROW('Hygiene Data'!H19)),0),"]"),IF(AND(ISNUMBER(OFFSET('Hygiene Data'!$H$10,0,10*ROW('Hygiene Data'!H19))),EF25="",ISNUMBER(OFFSET('Hygiene Data'!$H$10,0,10*ROW('Hygiene Data'!H19)))),OFFSET('Hygiene Data'!$H$10,0,10*ROW('Hygiene Data'!H19)),NA())))</f>
        <v>#N/A</v>
      </c>
      <c r="BS25" s="36" t="str">
        <f ca="true">+IF(OFFSET('Water Data'!$C$28,0,10*ROW('Water Data'!C19))="","",OFFSET('Water Data'!$C$28,0,10*ROW('Water Data'!C19)))</f>
        <v/>
      </c>
      <c r="BT25" s="36" t="str">
        <f ca="true">+IF(OFFSET('Water Data'!$C$29,0,10*ROW('Water Data'!C19))="","",OFFSET('Water Data'!$C$29,0,10*ROW('Water Data'!C19)))</f>
        <v/>
      </c>
      <c r="BU25" s="36" t="str">
        <f ca="true">+IF(OFFSET('Water Data'!$C$30,0,10*ROW('Water Data'!C19))="","",OFFSET('Water Data'!$C$30,0,10*ROW('Water Data'!C19)))</f>
        <v/>
      </c>
      <c r="BV25" s="36" t="str">
        <f ca="true">+IF(OFFSET('Water Data'!$D$28,0,10*ROW('Water Data'!D19))="","",OFFSET('Water Data'!$D$28,0,10*ROW('Water Data'!D19)))</f>
        <v/>
      </c>
      <c r="BW25" s="36" t="str">
        <f ca="true">+IF(OFFSET('Water Data'!$D$29,0,10*ROW('Water Data'!D19))="","",OFFSET('Water Data'!$D$29,0,10*ROW('Water Data'!D19)))</f>
        <v/>
      </c>
      <c r="BX25" s="36" t="str">
        <f ca="true">+IF(OFFSET('Water Data'!$D$30,0,10*ROW('Water Data'!D19))="","",OFFSET('Water Data'!$D$30,0,10*ROW('Water Data'!D19)))</f>
        <v/>
      </c>
      <c r="BY25" s="36" t="str">
        <f ca="true">+IF(OFFSET('Water Data'!$E$28,0,10*ROW('Water Data'!E19))="","",OFFSET('Water Data'!$E$28,0,10*ROW('Water Data'!E19)))</f>
        <v/>
      </c>
      <c r="BZ25" s="36" t="str">
        <f ca="true">+IF(OFFSET('Water Data'!$E$29,0,10*ROW('Water Data'!E19))="","",OFFSET('Water Data'!$E$29,0,10*ROW('Water Data'!E19)))</f>
        <v/>
      </c>
      <c r="CA25" s="36" t="str">
        <f ca="true">+IF(OFFSET('Water Data'!$E$30,0,10*ROW('Water Data'!E19))="","",OFFSET('Water Data'!$E$30,0,10*ROW('Water Data'!E19)))</f>
        <v/>
      </c>
      <c r="CB25" s="36" t="str">
        <f ca="true">+IF(OFFSET('Water Data'!$F$28,0,10*ROW('Water Data'!F19))="","",OFFSET('Water Data'!$F$28,0,10*ROW('Water Data'!F19)))</f>
        <v/>
      </c>
      <c r="CC25" s="36" t="str">
        <f ca="true">+IF(OFFSET('Water Data'!$F$29,0,10*ROW('Water Data'!F19))="","",OFFSET('Water Data'!$F$29,0,10*ROW('Water Data'!F19)))</f>
        <v/>
      </c>
      <c r="CD25" s="36" t="str">
        <f ca="true">+IF(OFFSET('Water Data'!$F$30,0,10*ROW('Water Data'!F19))="","",OFFSET('Water Data'!$F$30,0,10*ROW('Water Data'!F19)))</f>
        <v/>
      </c>
      <c r="CE25" s="36" t="str">
        <f ca="true">+IF(OFFSET('Water Data'!$G$28,0,10*ROW('Water Data'!G19))="","",OFFSET('Water Data'!$G$28,0,10*ROW('Water Data'!G19)))</f>
        <v/>
      </c>
      <c r="CF25" s="36" t="str">
        <f ca="true">+IF(OFFSET('Water Data'!$G$29,0,10*ROW('Water Data'!G19))="","",OFFSET('Water Data'!$G$29,0,10*ROW('Water Data'!G19)))</f>
        <v/>
      </c>
      <c r="CG25" s="36" t="str">
        <f ca="true">+IF(OFFSET('Water Data'!$G$30,0,10*ROW('Water Data'!G19))="","",OFFSET('Water Data'!$G$30,0,10*ROW('Water Data'!G19)))</f>
        <v/>
      </c>
      <c r="CH25" s="36" t="str">
        <f ca="true">+IF(OFFSET('Water Data'!$H$28,0,10*ROW('Water Data'!H19))="","",OFFSET('Water Data'!$H$28,0,10*ROW('Water Data'!H19)))</f>
        <v/>
      </c>
      <c r="CI25" s="36" t="str">
        <f ca="true">+IF(OFFSET('Water Data'!$H$29,0,10*ROW('Water Data'!H19))="","",OFFSET('Water Data'!$H$29,0,10*ROW('Water Data'!H19)))</f>
        <v/>
      </c>
      <c r="CJ25" s="36" t="str">
        <f ca="true">+IF(OFFSET('Water Data'!$H$30,0,10*ROW('Water Data'!H19))="","",OFFSET('Water Data'!$H$30,0,10*ROW('Water Data'!H19)))</f>
        <v/>
      </c>
      <c r="CK25" s="36" t="str">
        <f ca="true">+IF(OFFSET('Sanitation Data'!$C$29,0,10*ROW('Sanitation Data'!C19))="","",OFFSET('Sanitation Data'!$C$29,0,10*ROW('Sanitation Data'!C19)))</f>
        <v/>
      </c>
      <c r="CL25" s="36" t="str">
        <f ca="true">+IF(OFFSET('Sanitation Data'!$C$30,0,10*ROW('Sanitation Data'!C19))="","",OFFSET('Sanitation Data'!$C$30,0,10*ROW('Sanitation Data'!C19)))</f>
        <v/>
      </c>
      <c r="CM25" s="36" t="str">
        <f ca="true">+IF(OFFSET('Sanitation Data'!$C$31,0,10*ROW('Sanitation Data'!C19))="","",OFFSET('Sanitation Data'!$C$31,0,10*ROW('Sanitation Data'!C19)))</f>
        <v/>
      </c>
      <c r="CN25" s="36" t="str">
        <f ca="true">+IF(OFFSET('Sanitation Data'!$C$32,0,10*ROW('Sanitation Data'!C19))="","",OFFSET('Sanitation Data'!$C$32,0,10*ROW('Sanitation Data'!C19)))</f>
        <v/>
      </c>
      <c r="CO25" s="36" t="str">
        <f ca="true">+IF(OFFSET('Sanitation Data'!$C$33,0,10*ROW('Sanitation Data'!C19))="","",OFFSET('Sanitation Data'!$C$33,0,10*ROW('Sanitation Data'!C19)))</f>
        <v/>
      </c>
      <c r="CP25" s="36" t="str">
        <f ca="true">+IF(OFFSET('Sanitation Data'!$D$29,0,10*ROW('Sanitation Data'!D19))="","",OFFSET('Sanitation Data'!$D$29,0,10*ROW('Sanitation Data'!D19)))</f>
        <v/>
      </c>
      <c r="CQ25" s="36" t="str">
        <f ca="true">+IF(OFFSET('Sanitation Data'!$D$30,0,10*ROW('Sanitation Data'!D19))="","",OFFSET('Sanitation Data'!$D$30,0,10*ROW('Sanitation Data'!D19)))</f>
        <v/>
      </c>
      <c r="CR25" s="36" t="str">
        <f ca="true">+IF(OFFSET('Sanitation Data'!$D$31,0,10*ROW('Sanitation Data'!D19))="","",OFFSET('Sanitation Data'!$D$31,0,10*ROW('Sanitation Data'!D19)))</f>
        <v/>
      </c>
      <c r="CS25" s="36" t="str">
        <f ca="true">+IF(OFFSET('Sanitation Data'!$D$32,0,10*ROW('Sanitation Data'!D19))="","",OFFSET('Sanitation Data'!$D$32,0,10*ROW('Sanitation Data'!D19)))</f>
        <v/>
      </c>
      <c r="CT25" s="36" t="str">
        <f ca="true">+IF(OFFSET('Sanitation Data'!$D$33,0,10*ROW('Sanitation Data'!D19))="","",OFFSET('Sanitation Data'!$D$33,0,10*ROW('Sanitation Data'!D19)))</f>
        <v/>
      </c>
      <c r="CU25" s="36" t="str">
        <f ca="true">+IF(OFFSET('Sanitation Data'!$E$29,0,10*ROW('Sanitation Data'!E19))="","",OFFSET('Sanitation Data'!$E$29,0,10*ROW('Sanitation Data'!E19)))</f>
        <v/>
      </c>
      <c r="CV25" s="36" t="str">
        <f ca="true">+IF(OFFSET('Sanitation Data'!$E$30,0,10*ROW('Sanitation Data'!E19))="","",OFFSET('Sanitation Data'!$E$30,0,10*ROW('Sanitation Data'!E19)))</f>
        <v/>
      </c>
      <c r="CW25" s="36" t="str">
        <f ca="true">+IF(OFFSET('Sanitation Data'!$E$31,0,10*ROW('Sanitation Data'!E19))="","",OFFSET('Sanitation Data'!$E$31,0,10*ROW('Sanitation Data'!E19)))</f>
        <v/>
      </c>
      <c r="CX25" s="36" t="str">
        <f ca="true">+IF(OFFSET('Sanitation Data'!$E$32,0,10*ROW('Sanitation Data'!E19))="","",OFFSET('Sanitation Data'!$E$32,0,10*ROW('Sanitation Data'!E19)))</f>
        <v/>
      </c>
      <c r="CY25" s="36" t="str">
        <f ca="true">+IF(OFFSET('Sanitation Data'!$E$33,0,10*ROW('Sanitation Data'!E19))="","",OFFSET('Sanitation Data'!$E$33,0,10*ROW('Sanitation Data'!E19)))</f>
        <v/>
      </c>
      <c r="CZ25" s="36" t="str">
        <f ca="true">+IF(OFFSET('Sanitation Data'!$F$29,0,10*ROW('Sanitation Data'!F19))="","",OFFSET('Sanitation Data'!$F$29,0,10*ROW('Sanitation Data'!F19)))</f>
        <v/>
      </c>
      <c r="DA25" s="36" t="str">
        <f ca="true">+IF(OFFSET('Sanitation Data'!$F$30,0,10*ROW('Sanitation Data'!F19))="","",OFFSET('Sanitation Data'!$F$30,0,10*ROW('Sanitation Data'!F19)))</f>
        <v/>
      </c>
      <c r="DB25" s="36" t="str">
        <f ca="true">+IF(OFFSET('Sanitation Data'!$F$31,0,10*ROW('Sanitation Data'!F19))="","",OFFSET('Sanitation Data'!$F$31,0,10*ROW('Sanitation Data'!F19)))</f>
        <v/>
      </c>
      <c r="DC25" s="36" t="str">
        <f ca="true">+IF(OFFSET('Sanitation Data'!$F$32,0,10*ROW('Sanitation Data'!F19))="","",OFFSET('Sanitation Data'!$F$32,0,10*ROW('Sanitation Data'!F19)))</f>
        <v/>
      </c>
      <c r="DD25" s="36" t="str">
        <f ca="true">+IF(OFFSET('Sanitation Data'!$F$33,0,10*ROW('Sanitation Data'!F19))="","",OFFSET('Sanitation Data'!$F$33,0,10*ROW('Sanitation Data'!F19)))</f>
        <v/>
      </c>
      <c r="DE25" s="36" t="str">
        <f ca="true">+IF(OFFSET('Sanitation Data'!$G$29,0,10*ROW('Sanitation Data'!G19))="","",OFFSET('Sanitation Data'!$G$29,0,10*ROW('Sanitation Data'!G19)))</f>
        <v/>
      </c>
      <c r="DF25" s="36" t="str">
        <f ca="true">+IF(OFFSET('Sanitation Data'!$G$30,0,10*ROW('Sanitation Data'!G19))="","",OFFSET('Sanitation Data'!$G$30,0,10*ROW('Sanitation Data'!G19)))</f>
        <v/>
      </c>
      <c r="DG25" s="36" t="str">
        <f ca="true">+IF(OFFSET('Sanitation Data'!$G$31,0,10*ROW('Sanitation Data'!G19))="","",OFFSET('Sanitation Data'!$G$31,0,10*ROW('Sanitation Data'!G19)))</f>
        <v/>
      </c>
      <c r="DH25" s="36" t="str">
        <f ca="true">+IF(OFFSET('Sanitation Data'!$G$32,0,10*ROW('Sanitation Data'!G19))="","",OFFSET('Sanitation Data'!$G$32,0,10*ROW('Sanitation Data'!G19)))</f>
        <v/>
      </c>
      <c r="DI25" s="36" t="str">
        <f ca="true">+IF(OFFSET('Sanitation Data'!$G$33,0,10*ROW('Sanitation Data'!G19))="","",OFFSET('Sanitation Data'!$G$33,0,10*ROW('Sanitation Data'!G19)))</f>
        <v/>
      </c>
      <c r="DJ25" s="36" t="str">
        <f ca="true">+IF(OFFSET('Sanitation Data'!$H$29,0,10*ROW('Sanitation Data'!H19))="","",OFFSET('Sanitation Data'!$H$29,0,10*ROW('Sanitation Data'!H19)))</f>
        <v/>
      </c>
      <c r="DK25" s="36" t="str">
        <f ca="true">+IF(OFFSET('Sanitation Data'!$H$30,0,10*ROW('Sanitation Data'!H19))="","",OFFSET('Sanitation Data'!$H$30,0,10*ROW('Sanitation Data'!H19)))</f>
        <v/>
      </c>
      <c r="DL25" s="36" t="str">
        <f ca="true">+IF(OFFSET('Sanitation Data'!$H$31,0,10*ROW('Sanitation Data'!H19))="","",OFFSET('Sanitation Data'!$H$31,0,10*ROW('Sanitation Data'!H19)))</f>
        <v/>
      </c>
      <c r="DM25" s="36" t="str">
        <f ca="true">+IF(OFFSET('Sanitation Data'!$H$32,0,10*ROW('Sanitation Data'!H19))="","",OFFSET('Sanitation Data'!$H$32,0,10*ROW('Sanitation Data'!H19)))</f>
        <v/>
      </c>
      <c r="DN25" s="36" t="str">
        <f ca="true">+IF(OFFSET('Sanitation Data'!$H$33,0,10*ROW('Sanitation Data'!H19))="","",OFFSET('Sanitation Data'!$H$33,0,10*ROW('Sanitation Data'!H19)))</f>
        <v/>
      </c>
      <c r="DO25" s="36" t="str">
        <f ca="true">+IF(OFFSET('Hygiene Data'!$C$12,0,10*ROW('Hygiene Data'!C19))="","",OFFSET('Hygiene Data'!$C$12,0,10*ROW('Hygiene Data'!C19)))</f>
        <v/>
      </c>
      <c r="DP25" s="36" t="str">
        <f ca="true">+IF(OFFSET('Hygiene Data'!$C$13,0,10*ROW('Hygiene Data'!C19))="","",OFFSET('Hygiene Data'!$C$13,0,10*ROW('Hygiene Data'!C19)))</f>
        <v/>
      </c>
      <c r="DQ25" s="36" t="str">
        <f ca="true">+IF(OFFSET('Hygiene Data'!$C$14,0,10*ROW('Hygiene Data'!C19))="","",OFFSET('Hygiene Data'!$C$14,0,10*ROW('Hygiene Data'!C19)))</f>
        <v/>
      </c>
      <c r="DR25" s="36" t="str">
        <f ca="true">+IF(OFFSET('Hygiene Data'!$D$12,0,10*ROW('Hygiene Data'!D19))="","",OFFSET('Hygiene Data'!$D$12,0,10*ROW('Hygiene Data'!D19)))</f>
        <v/>
      </c>
      <c r="DS25" s="36" t="str">
        <f ca="true">+IF(OFFSET('Hygiene Data'!$D$13,0,10*ROW('Hygiene Data'!D19))="","",OFFSET('Hygiene Data'!$D$13,0,10*ROW('Hygiene Data'!D19)))</f>
        <v/>
      </c>
      <c r="DT25" s="36" t="str">
        <f ca="true">+IF(OFFSET('Hygiene Data'!$D$14,0,10*ROW('Hygiene Data'!D19))="","",OFFSET('Hygiene Data'!$D$14,0,10*ROW('Hygiene Data'!D19)))</f>
        <v/>
      </c>
      <c r="DU25" s="36" t="str">
        <f ca="true">+IF(OFFSET('Hygiene Data'!$E$12,0,10*ROW('Hygiene Data'!E19))="","",OFFSET('Hygiene Data'!$E$12,0,10*ROW('Hygiene Data'!E19)))</f>
        <v/>
      </c>
      <c r="DV25" s="36" t="str">
        <f ca="true">+IF(OFFSET('Hygiene Data'!$E$13,0,10*ROW('Hygiene Data'!E19))="","",OFFSET('Hygiene Data'!$E$13,0,10*ROW('Hygiene Data'!E19)))</f>
        <v/>
      </c>
      <c r="DW25" s="36" t="str">
        <f ca="true">+IF(OFFSET('Hygiene Data'!$E$14,0,10*ROW('Hygiene Data'!E19))="","",OFFSET('Hygiene Data'!$E$14,0,10*ROW('Hygiene Data'!E19)))</f>
        <v/>
      </c>
      <c r="DX25" s="36" t="str">
        <f ca="true">+IF(OFFSET('Hygiene Data'!$F$12,0,10*ROW('Hygiene Data'!F19))="","",OFFSET('Hygiene Data'!$F$12,0,10*ROW('Hygiene Data'!F19)))</f>
        <v/>
      </c>
      <c r="DY25" s="36" t="str">
        <f ca="true">+IF(OFFSET('Hygiene Data'!$F$13,0,10*ROW('Hygiene Data'!F19))="","",OFFSET('Hygiene Data'!$F$13,0,10*ROW('Hygiene Data'!F19)))</f>
        <v/>
      </c>
      <c r="DZ25" s="36" t="str">
        <f ca="true">+IF(OFFSET('Hygiene Data'!$F$14,0,10*ROW('Hygiene Data'!F19))="","",OFFSET('Hygiene Data'!$F$14,0,10*ROW('Hygiene Data'!F19)))</f>
        <v/>
      </c>
      <c r="EA25" s="36" t="str">
        <f ca="true">+IF(OFFSET('Hygiene Data'!$G$12,0,10*ROW('Hygiene Data'!G19))="","",OFFSET('Hygiene Data'!$G$12,0,10*ROW('Hygiene Data'!G19)))</f>
        <v/>
      </c>
      <c r="EB25" s="36" t="str">
        <f ca="true">+IF(OFFSET('Hygiene Data'!$G$13,0,10*ROW('Hygiene Data'!G19))="","",OFFSET('Hygiene Data'!$G$13,0,10*ROW('Hygiene Data'!G19)))</f>
        <v/>
      </c>
      <c r="EC25" s="36" t="str">
        <f ca="true">+IF(OFFSET('Hygiene Data'!$G$14,0,10*ROW('Hygiene Data'!G19))="","",OFFSET('Hygiene Data'!$G$14,0,10*ROW('Hygiene Data'!G19)))</f>
        <v/>
      </c>
      <c r="ED25" s="36" t="str">
        <f ca="true">+IF(OFFSET('Hygiene Data'!$H$12,0,10*ROW('Hygiene Data'!H19))="","",OFFSET('Hygiene Data'!$H$12,0,10*ROW('Hygiene Data'!H19)))</f>
        <v/>
      </c>
      <c r="EE25" s="36" t="str">
        <f ca="true">+IF(OFFSET('Hygiene Data'!$H$13,0,10*ROW('Hygiene Data'!H19))="","",OFFSET('Hygiene Data'!$H$13,0,10*ROW('Hygiene Data'!H19)))</f>
        <v/>
      </c>
      <c r="EF25" s="36" t="str">
        <f ca="true">+IF(OFFSET('Hygiene Data'!$H$14,0,10*ROW('Hygiene Data'!H19))="","",OFFSET('Hygiene Data'!$H$14,0,10*ROW('Hygiene Data'!H19)))</f>
        <v/>
      </c>
    </row>
    <row r="26" x14ac:dyDescent="0.2">
      <c r="A26" s="59" t="str">
        <f ca="true">+IF(OFFSET('Water Data'!$B$1,0,10*ROW('Water Data'!B20))="","",OFFSET('Water Data'!$B$1,0,10*ROW('Water Data'!B20)))</f>
        <v/>
      </c>
      <c r="B26" s="59" t="str">
        <f ca="true">+IF(OFFSET('Water Data'!$A$3,0,10*ROW('Water Data'!A20))="","",OFFSET('Water Data'!$A$3,0,10*ROW('Water Data'!A20)))</f>
        <v/>
      </c>
      <c r="C26" s="59" t="str">
        <f ca="true">+IF(OFFSET('Water Data'!$C$3,0,10*ROW('Water Data'!C20))="","",OFFSET('Water Data'!$C$3,0,10*ROW('Water Data'!C20)))</f>
        <v/>
      </c>
      <c r="D26" s="252" t="e">
        <f ca="true">+IF(AND(ISNUMBER(OFFSET('Water Data'!$C$5,0,10*ROW('Water Data'!C20))),BS26="Yes"),100-OFFSET('Water Data'!$C$5,0,10*ROW('Water Data'!C20)),IF(AND(ISNUMBER(OFFSET('Water Data'!$C$5,0,10*ROW('Water Data'!C20))),BS26="No",ISNUMBER(OFFSET('Water Data'!$C$5,0,10*ROW('Water Data'!C20)))),CONCATENATE("[",ROUND(100-OFFSET('Water Data'!$C$5,0,10*ROW('Water Data'!C20)),0),"]"),IF(AND(ISNUMBER(OFFSET('Water Data'!$C$5,0,10*ROW('Water Data'!C20))),BS26="",ISNUMBER(OFFSET('Water Data'!$C$5,0,10*ROW('Water Data'!C20)))),100-OFFSET('Water Data'!$C$5,0,10*ROW('Water Data'!C20)),NA())))</f>
        <v>#N/A</v>
      </c>
      <c r="E26" s="252" t="e">
        <f ca="true">+IF(AND(ISNUMBER(OFFSET('Water Data'!$C$7,0,10*ROW('Water Data'!D20))),BT26="Yes"),OFFSET('Water Data'!$C$7,0,10*ROW('Water Data'!C20)),IF(AND(ISNUMBER(OFFSET('Water Data'!$C$7,0,10*ROW('Water Data'!C20))),BT26="No",ISNUMBER(OFFSET('Water Data'!$C$7,0,10*ROW('Water Data'!C20)))),CONCATENATE("[",ROUND(OFFSET('Water Data'!$C$7,0,10*ROW('Water Data'!C20)),0),"]"),IF(AND(ISNUMBER(OFFSET('Water Data'!$C$7,0,10*ROW('Water Data'!C20))),BT26="",ISNUMBER(OFFSET('Water Data'!$C$7,0,10*ROW('Water Data'!C20)))),OFFSET('Water Data'!$C$7,0,10*ROW('Water Data'!C20)),NA())))</f>
        <v>#N/A</v>
      </c>
      <c r="F26" s="252" t="e">
        <f ca="true">+IF(AND(ISNUMBER(OFFSET('Water Data'!$C$10,0,10*ROW('Water Data'!C20))),BU26="Yes"),OFFSET('Water Data'!$C$10,0,10*ROW('Water Data'!C20)),IF(AND(ISNUMBER(OFFSET('Water Data'!$C$10,0,10*ROW('Water Data'!C20))),BU26="No",ISNUMBER(OFFSET('Water Data'!$C$10,0,10*ROW('Water Data'!C20)))),CONCATENATE("[",ROUND(OFFSET('Water Data'!$C$10,0,10*ROW('Water Data'!C20)),0),"]"),IF(AND(ISNUMBER(OFFSET('Water Data'!$C$10,0,10*ROW('Water Data'!C20))),BU26="",ISNUMBER(OFFSET('Water Data'!$C$10,0,10*ROW('Water Data'!C20)))),OFFSET('Water Data'!$C$10,0,10*ROW('Water Data'!C20)),NA())))</f>
        <v>#N/A</v>
      </c>
      <c r="G26" s="252" t="e">
        <f ca="true">+IF(AND(ISNUMBER(OFFSET('Water Data'!$D$5,0,10*ROW('Water Data'!D20))),BV26="Yes"),100-OFFSET('Water Data'!$D$5,0,10*ROW('Water Data'!D20)),IF(AND(ISNUMBER(OFFSET('Water Data'!$D$5,0,10*ROW('Water Data'!D20))),BV26="No",ISNUMBER(OFFSET('Water Data'!$D$5,0,10*ROW('Water Data'!D20)))),CONCATENATE("[",ROUND(100-OFFSET('Water Data'!$D$5,0,10*ROW('Water Data'!D20)),0),"]"),IF(AND(ISNUMBER(OFFSET('Water Data'!$D$5,0,10*ROW('Water Data'!D20))),BV26="",ISNUMBER(OFFSET('Water Data'!$D$5,0,10*ROW('Water Data'!D20)))),100-OFFSET('Water Data'!$D$5,0,10*ROW('Water Data'!D20)),NA())))</f>
        <v>#N/A</v>
      </c>
      <c r="H26" s="252" t="e">
        <f ca="true">+IF(AND(ISNUMBER(OFFSET('Water Data'!$D$7,0,10*ROW('Water Data'!D20))),BW26="Yes"),OFFSET('Water Data'!$D$7,0,10*ROW('Water Data'!D20)),IF(AND(ISNUMBER(OFFSET('Water Data'!$D$7,0,10*ROW('Water Data'!D20))),BW26="No",ISNUMBER(OFFSET('Water Data'!$D$7,0,10*ROW('Water Data'!D20)))),CONCATENATE("[",ROUND(OFFSET('Water Data'!$C$7,0,10*ROW('Water Data'!D20)),0),"]"),IF(AND(ISNUMBER(OFFSET('Water Data'!$D$7,0,10*ROW('Water Data'!D20))),BW26="",ISNUMBER(OFFSET('Water Data'!$D$7,0,10*ROW('Water Data'!D20)))),OFFSET('Water Data'!$D$7,0,10*ROW('Water Data'!D20)),NA())))</f>
        <v>#N/A</v>
      </c>
      <c r="I26" s="252" t="e">
        <f ca="true">+IF(AND(ISNUMBER(OFFSET('Water Data'!$D$10,0,10*ROW('Water Data'!D20))),BX26="Yes"),OFFSET('Water Data'!$D$10,0,10*ROW('Water Data'!D20)),IF(AND(ISNUMBER(OFFSET('Water Data'!$D$10,0,10*ROW('Water Data'!D20))),BX26="No",ISNUMBER(OFFSET('Water Data'!$D$10,0,10*ROW('Water Data'!D20)))),CONCATENATE("[",ROUND(OFFSET('Water Data'!$D$10,0,10*ROW('Water Data'!D20)),0),"]"),IF(AND(ISNUMBER(OFFSET('Water Data'!$D$10,0,10*ROW('Water Data'!D20))),BX26="",ISNUMBER(OFFSET('Water Data'!$D$10,0,10*ROW('Water Data'!D20)))),OFFSET('Water Data'!$D$10,0,10*ROW('Water Data'!D20)),NA())))</f>
        <v>#N/A</v>
      </c>
      <c r="J26" s="252" t="e">
        <f ca="true">+IF(AND(ISNUMBER(OFFSET('Water Data'!$E$5,0,10*ROW('Water Data'!E20))),BY26="Yes"),100-OFFSET('Water Data'!$E$5,0,10*ROW('Water Data'!E20)),IF(AND(ISNUMBER(OFFSET('Water Data'!$E$5,0,10*ROW('Water Data'!E20))),BY26="No",ISNUMBER(OFFSET('Water Data'!$E$5,0,10*ROW('Water Data'!E20)))),CONCATENATE("[",ROUND(100-OFFSET('Water Data'!$E$5,0,10*ROW('Water Data'!E20)),0),"]"),IF(AND(ISNUMBER(OFFSET('Water Data'!$E$5,0,10*ROW('Water Data'!E20))),BY26="",ISNUMBER(OFFSET('Water Data'!$E$5,0,10*ROW('Water Data'!E20)))),100-OFFSET('Water Data'!$E$5,0,10*ROW('Water Data'!E20)),NA())))</f>
        <v>#N/A</v>
      </c>
      <c r="K26" s="252" t="e">
        <f ca="true">+IF(AND(ISNUMBER(OFFSET('Water Data'!$E$7,0,10*ROW('Water Data'!E20))),BZ26="Yes"),OFFSET('Water Data'!$E$7,0,10*ROW('Water Data'!E20)),IF(AND(ISNUMBER(OFFSET('Water Data'!$E$7,0,10*ROW('Water Data'!E20))),BZ26="No",ISNUMBER(OFFSET('Water Data'!$E$7,0,10*ROW('Water Data'!E20)))),CONCATENATE("[",ROUND(OFFSET('Water Data'!$E$7,0,10*ROW('Water Data'!E20)),0),"]"),IF(AND(ISNUMBER(OFFSET('Water Data'!$E$7,0,10*ROW('Water Data'!E20))),BZ26="",ISNUMBER(OFFSET('Water Data'!$E$7,0,10*ROW('Water Data'!E20)))),OFFSET('Water Data'!$E$7,0,10*ROW('Water Data'!E20)),NA())))</f>
        <v>#N/A</v>
      </c>
      <c r="L26" s="252" t="e">
        <f ca="true">+IF(AND(ISNUMBER(OFFSET('Water Data'!$E$10,0,10*ROW('Water Data'!E20))),CA26="Yes"),OFFSET('Water Data'!$E$10,0,10*ROW('Water Data'!E20)),IF(AND(ISNUMBER(OFFSET('Water Data'!$E$10,0,10*ROW('Water Data'!E20))),CA26="No",ISNUMBER(OFFSET('Water Data'!$E$10,0,10*ROW('Water Data'!E20)))),CONCATENATE("[",ROUND(OFFSET('Water Data'!$E$10,0,10*ROW('Water Data'!E20)),0),"]"),IF(AND(ISNUMBER(OFFSET('Water Data'!$E$10,0,10*ROW('Water Data'!E20))),CA26="",ISNUMBER(OFFSET('Water Data'!$E$10,0,10*ROW('Water Data'!E20)))),OFFSET('Water Data'!$E$10,0,10*ROW('Water Data'!E20)),NA())))</f>
        <v>#N/A</v>
      </c>
      <c r="M26" s="252" t="e">
        <f ca="true">+IF(AND(ISNUMBER(OFFSET('Water Data'!$F$5,0,10*ROW('Water Data'!F20))),CB26="Yes"),100-OFFSET('Water Data'!$F$5,0,10*ROW('Water Data'!F20)),IF(AND(ISNUMBER(OFFSET('Water Data'!$F$5,0,10*ROW('Water Data'!F20))),CB26="No",ISNUMBER(OFFSET('Water Data'!$F$5,0,10*ROW('Water Data'!F20)))),CONCATENATE("[",ROUND(100-OFFSET('Water Data'!$F$5,0,10*ROW('Water Data'!F20)),0),"]"),IF(AND(ISNUMBER(OFFSET('Water Data'!$F$5,0,10*ROW('Water Data'!F20))),CB26="",ISNUMBER(OFFSET('Water Data'!$F$5,0,10*ROW('Water Data'!F20)))),100-OFFSET('Water Data'!$F$5,0,10*ROW('Water Data'!F20)),NA())))</f>
        <v>#N/A</v>
      </c>
      <c r="N26" s="252" t="e">
        <f ca="true">+IF(AND(ISNUMBER(OFFSET('Water Data'!$F$7,0,10*ROW('Water Data'!F20))),CC26="Yes"),OFFSET('Water Data'!$F$7,0,10*ROW('Water Data'!F20)),IF(AND(ISNUMBER(OFFSET('Water Data'!$F$7,0,10*ROW('Water Data'!F20))),CC26="No",ISNUMBER(OFFSET('Water Data'!$F$7,0,10*ROW('Water Data'!F20)))),CONCATENATE("[",ROUND(OFFSET('Water Data'!$F$7,0,10*ROW('Water Data'!F20)),0),"]"),IF(AND(ISNUMBER(OFFSET('Water Data'!$F$7,0,10*ROW('Water Data'!F20))),CC26="",ISNUMBER(OFFSET('Water Data'!$F$7,0,10*ROW('Water Data'!F20)))),OFFSET('Water Data'!$F$7,0,10*ROW('Water Data'!F20)),NA())))</f>
        <v>#N/A</v>
      </c>
      <c r="O26" s="252" t="e">
        <f ca="true">+IF(AND(ISNUMBER(OFFSET('Water Data'!$F$10,0,10*ROW('Water Data'!F20))),CD26="Yes"),OFFSET('Water Data'!$F$10,0,10*ROW('Water Data'!F20)),IF(AND(ISNUMBER(OFFSET('Water Data'!$F$10,0,10*ROW('Water Data'!F20))),CD26="No",ISNUMBER(OFFSET('Water Data'!$F$10,0,10*ROW('Water Data'!F20)))),CONCATENATE("[",ROUND(OFFSET('Water Data'!$F$10,0,10*ROW('Water Data'!F20)),0),"]"),IF(AND(ISNUMBER(OFFSET('Water Data'!$F$10,0,10*ROW('Water Data'!F20))),CD26="",ISNUMBER(OFFSET('Water Data'!$F$10,0,10*ROW('Water Data'!F20)))),OFFSET('Water Data'!$F$10,0,10*ROW('Water Data'!F20)),NA())))</f>
        <v>#N/A</v>
      </c>
      <c r="P26" s="252" t="e">
        <f ca="true">+IF(AND(ISNUMBER(OFFSET('Water Data'!$G$5,0,10*ROW('Water Data'!G20))),CE26="Yes"),100-OFFSET('Water Data'!$G$5,0,10*ROW('Water Data'!G20)),IF(AND(ISNUMBER(OFFSET('Water Data'!$G$5,0,10*ROW('Water Data'!G20))),CE26="No",ISNUMBER(OFFSET('Water Data'!$G$5,0,10*ROW('Water Data'!G20)))),CONCATENATE("[",ROUND(100-OFFSET('Water Data'!$G$5,0,10*ROW('Water Data'!G20)),0),"]"),IF(AND(ISNUMBER(OFFSET('Water Data'!$G$5,0,10*ROW('Water Data'!G20))),CE26="",ISNUMBER(OFFSET('Water Data'!$G$5,0,10*ROW('Water Data'!G20)))),100-OFFSET('Water Data'!$G$5,0,10*ROW('Water Data'!G20)),NA())))</f>
        <v>#N/A</v>
      </c>
      <c r="Q26" s="252" t="e">
        <f ca="true">+IF(AND(ISNUMBER(OFFSET('Water Data'!$G$7,0,10*ROW('Water Data'!G20))),CF26="Yes"),OFFSET('Water Data'!$G$7,0,10*ROW('Water Data'!G20)),IF(AND(ISNUMBER(OFFSET('Water Data'!$G$7,0,10*ROW('Water Data'!G20))),CF26="No",ISNUMBER(OFFSET('Water Data'!$G$7,0,10*ROW('Water Data'!G20)))),CONCATENATE("[",ROUND(OFFSET('Water Data'!$G$7,0,10*ROW('Water Data'!G20)),0),"]"),IF(AND(ISNUMBER(OFFSET('Water Data'!$G$7,0,10*ROW('Water Data'!G20))),CF26="",ISNUMBER(OFFSET('Water Data'!$G$7,0,10*ROW('Water Data'!G20)))),OFFSET('Water Data'!$G$7,0,10*ROW('Water Data'!G20)),NA())))</f>
        <v>#N/A</v>
      </c>
      <c r="R26" s="252" t="e">
        <f ca="true">+IF(AND(ISNUMBER(OFFSET('Water Data'!$G$10,0,10*ROW('Water Data'!G20))),CG26="Yes"),OFFSET('Water Data'!$G$10,0,10*ROW('Water Data'!G20)),IF(AND(ISNUMBER(OFFSET('Water Data'!$G$10,0,10*ROW('Water Data'!G20))),CG26="No",ISNUMBER(OFFSET('Water Data'!$G$10,0,10*ROW('Water Data'!G20)))),CONCATENATE("[",ROUND(OFFSET('Water Data'!$G$10,0,10*ROW('Water Data'!G20)),0),"]"),IF(AND(ISNUMBER(OFFSET('Water Data'!$G$10,0,10*ROW('Water Data'!G20))),CG26="",ISNUMBER(OFFSET('Water Data'!$G$10,0,10*ROW('Water Data'!G20)))),OFFSET('Water Data'!$G$10,0,10*ROW('Water Data'!G20)),NA())))</f>
        <v>#N/A</v>
      </c>
      <c r="S26" s="252" t="e">
        <f ca="true">+IF(AND(ISNUMBER(OFFSET('Water Data'!$H$5,0,10*ROW('Water Data'!H20))),CH26="Yes"),100-OFFSET('Water Data'!$H$5,0,10*ROW('Water Data'!H20)),IF(AND(ISNUMBER(OFFSET('Water Data'!$H$5,0,10*ROW('Water Data'!H20))),CH26="No",ISNUMBER(OFFSET('Water Data'!$H$5,0,10*ROW('Water Data'!H20)))),CONCATENATE("[",ROUND(100-OFFSET('Water Data'!$H$5,0,10*ROW('Water Data'!H20)),0),"]"),IF(AND(ISNUMBER(OFFSET('Water Data'!$H$5,0,10*ROW('Water Data'!H20))),CH26="",ISNUMBER(OFFSET('Water Data'!$H$5,0,10*ROW('Water Data'!H20)))),100-OFFSET('Water Data'!$H$5,0,10*ROW('Water Data'!H20)),NA())))</f>
        <v>#N/A</v>
      </c>
      <c r="T26" s="252" t="e">
        <f ca="true">+IF(AND(ISNUMBER(OFFSET('Water Data'!$H$7,0,10*ROW('Water Data'!H20))),CI26="Yes"),OFFSET('Water Data'!$H$7,0,10*ROW('Water Data'!H20)),IF(AND(ISNUMBER(OFFSET('Water Data'!$H$7,0,10*ROW('Water Data'!H20))),CI26="No",ISNUMBER(OFFSET('Water Data'!$H$7,0,10*ROW('Water Data'!H20)))),CONCATENATE("[",ROUND(OFFSET('Water Data'!$H$7,0,10*ROW('Water Data'!H20)),0),"]"),IF(AND(ISNUMBER(OFFSET('Water Data'!$H$7,0,10*ROW('Water Data'!H20))),CI26="",ISNUMBER(OFFSET('Water Data'!$H$7,0,10*ROW('Water Data'!H20)))),OFFSET('Water Data'!$H$7,0,10*ROW('Water Data'!H20)),NA())))</f>
        <v>#N/A</v>
      </c>
      <c r="U26" s="252" t="e">
        <f ca="true">+IF(AND(ISNUMBER(OFFSET('Water Data'!$H$10,0,10*ROW('Water Data'!H20))),CJ26="Yes"),OFFSET('Water Data'!$H$10,0,10*ROW('Water Data'!H20)),IF(AND(ISNUMBER(OFFSET('Water Data'!$H$10,0,10*ROW('Water Data'!H20))),CJ26="No",ISNUMBER(OFFSET('Water Data'!$H$10,0,10*ROW('Water Data'!H20)))),CONCATENATE("[",ROUND(OFFSET('Water Data'!$H$10,0,10*ROW('Water Data'!H20)),0),"]"),IF(AND(ISNUMBER(OFFSET('Water Data'!$H$10,0,10*ROW('Water Data'!H20))),CJ26="",ISNUMBER(OFFSET('Water Data'!$H$10,0,10*ROW('Water Data'!H20)))),OFFSET('Water Data'!$H$10,0,10*ROW('Water Data'!H20)),NA())))</f>
        <v>#N/A</v>
      </c>
      <c r="V26" s="253" t="e">
        <f ca="true">+IF(AND(ISNUMBER(OFFSET('Sanitation Data'!$C$5,0,10*ROW('Sanitation Data'!C20))),CK26="Yes"),100-OFFSET('Sanitation Data'!$C$5,0,10*ROW('Sanitation Data'!C20)),IF(AND(ISNUMBER(OFFSET('Sanitation Data'!$C$5,0,10*ROW('Sanitation Data'!C20))),CK26="No",ISNUMBER(OFFSET('Sanitation Data'!$C$5,0,10*ROW('Sanitation Data'!C20)))),CONCATENATE("[",ROUND(100-OFFSET('Sanitation Data'!$C$5,0,10*ROW('Sanitation Data'!C20)),0),"]"),IF(AND(ISNUMBER(OFFSET('Sanitation Data'!$C$5,0,10*ROW('Sanitation Data'!C20))),CK26="",ISNUMBER(OFFSET('Sanitation Data'!$C$5,0,10*ROW('Sanitation Data'!C20)))),100-OFFSET('Sanitation Data'!$C$5,0,10*ROW('Sanitation Data'!C20)),NA())))</f>
        <v>#N/A</v>
      </c>
      <c r="W26" s="253" t="e">
        <f ca="true">+IF(AND(ISNUMBER(OFFSET('Sanitation Data'!$C$7,0,10*ROW('Sanitation Data'!C20))),CL26="Yes"),OFFSET('Sanitation Data'!$C$7,0,10*ROW('Sanitation Data'!C20)),IF(AND(ISNUMBER(OFFSET('Sanitation Data'!$C$7,0,10*ROW('Sanitation Data'!C20))),CL26="No",ISNUMBER(OFFSET('Sanitation Data'!$C$7,0,10*ROW('Sanitation Data'!C20)))),CONCATENATE("[",ROUND(OFFSET('Sanitation Data'!$C$7,0,10*ROW('Sanitation Data'!C20)),0),"]"),IF(AND(ISNUMBER(OFFSET('Sanitation Data'!$C$7,0,10*ROW('Sanitation Data'!C20))),CL26="",ISNUMBER(OFFSET('Sanitation Data'!$C$7,0,10*ROW('Sanitation Data'!C20)))),OFFSET('Sanitation Data'!$C$7,0,10*ROW('Sanitation Data'!C20)),NA())))</f>
        <v>#N/A</v>
      </c>
      <c r="X26" s="253" t="e">
        <f ca="true">+IF(AND(ISNUMBER(OFFSET('Sanitation Data'!$C$11,0,10*ROW('Sanitation Data'!C20))),CM26="Yes"),OFFSET('Sanitation Data'!$C$11,0,10*ROW('Sanitation Data'!C20)),IF(AND(ISNUMBER(OFFSET('Sanitation Data'!$C$11,0,10*ROW('Sanitation Data'!C20))),CM26="No",ISNUMBER(OFFSET('Sanitation Data'!$C$11,0,10*ROW('Sanitation Data'!C20)))),CONCATENATE("[",ROUND(OFFSET('Sanitation Data'!$C$11,0,10*ROW('Sanitation Data'!C20)),0),"]"),IF(AND(ISNUMBER(OFFSET('Sanitation Data'!$C$11,0,10*ROW('Sanitation Data'!C20))),CM26="",ISNUMBER(OFFSET('Sanitation Data'!$C$11,0,10*ROW('Sanitation Data'!C20)))),OFFSET('Sanitation Data'!$C$11,0,10*ROW('Sanitation Data'!C20)),NA())))</f>
        <v>#N/A</v>
      </c>
      <c r="Y26" s="253" t="e">
        <f ca="true">+IF(AND(ISNUMBER(OFFSET('Sanitation Data'!$C$12,0,10*ROW('Sanitation Data'!C20))),CN26="Yes"),OFFSET('Sanitation Data'!$C$12,0,10*ROW('Sanitation Data'!C20)),IF(AND(ISNUMBER(OFFSET('Sanitation Data'!$C$12,0,10*ROW('Sanitation Data'!C20))),CN26="No",ISNUMBER(OFFSET('Sanitation Data'!$C$12,0,10*ROW('Sanitation Data'!C20)))),CONCATENATE("[",ROUND(OFFSET('Sanitation Data'!$C$12,0,10*ROW('Sanitation Data'!C20)),0),"]"),IF(AND(ISNUMBER(OFFSET('Sanitation Data'!$C$12,0,10*ROW('Sanitation Data'!C20))),CN26="",ISNUMBER(OFFSET('Sanitation Data'!$C$12,0,10*ROW('Sanitation Data'!C20)))),OFFSET('Sanitation Data'!$C$12,0,10*ROW('Sanitation Data'!C20)),NA())))</f>
        <v>#N/A</v>
      </c>
      <c r="Z26" s="253" t="e">
        <f ca="true">+IF(AND(ISNUMBER(OFFSET('Sanitation Data'!$C$13,0,10*ROW('Sanitation Data'!C20))),CO26="Yes"),OFFSET('Sanitation Data'!$C$13,0,10*ROW('Sanitation Data'!C20)),IF(AND(ISNUMBER(OFFSET('Sanitation Data'!$C$13,0,10*ROW('Sanitation Data'!C20))),CO26="No",ISNUMBER(OFFSET('Sanitation Data'!$C$13,0,10*ROW('Sanitation Data'!C20)))),CONCATENATE("[",ROUND(OFFSET('Sanitation Data'!$C$13,0,10*ROW('Sanitation Data'!C20)),0),"]"),IF(AND(ISNUMBER(OFFSET('Sanitation Data'!$C$13,0,10*ROW('Sanitation Data'!C20))),CO26="",ISNUMBER(OFFSET('Sanitation Data'!$C$13,0,10*ROW('Sanitation Data'!C20)))),OFFSET('Sanitation Data'!$C$13,0,10*ROW('Sanitation Data'!C20)),NA())))</f>
        <v>#N/A</v>
      </c>
      <c r="AA26" s="253" t="e">
        <f ca="true">+IF(AND(ISNUMBER(OFFSET('Sanitation Data'!$D$5,0,10*ROW('Sanitation Data'!D20))),CP26="Yes"),100-OFFSET('Sanitation Data'!$D$5,0,10*ROW('Sanitation Data'!D20)),IF(AND(ISNUMBER(OFFSET('Sanitation Data'!$D$5,0,10*ROW('Sanitation Data'!D20))),CP26="No",ISNUMBER(OFFSET('Sanitation Data'!$D$5,0,10*ROW('Sanitation Data'!D20)))),CONCATENATE("[",ROUND(100-OFFSET('Sanitation Data'!$D$5,0,10*ROW('Sanitation Data'!D20)),0),"]"),IF(AND(ISNUMBER(OFFSET('Sanitation Data'!$D$5,0,10*ROW('Sanitation Data'!D20))),CP26="",ISNUMBER(OFFSET('Sanitation Data'!$D$5,0,10*ROW('Sanitation Data'!D20)))),100-OFFSET('Sanitation Data'!$D$5,0,10*ROW('Sanitation Data'!D20)),NA())))</f>
        <v>#N/A</v>
      </c>
      <c r="AB26" s="253" t="e">
        <f ca="true">+IF(AND(ISNUMBER(OFFSET('Sanitation Data'!$D$7,0,10*ROW('Sanitation Data'!D20))),CQ26="Yes"),OFFSET('Sanitation Data'!$D$7,0,10*ROW('Sanitation Data'!G20)),IF(AND(ISNUMBER(OFFSET('Sanitation Data'!$D$7,0,10*ROW('Sanitation Data'!D20))),CQ26="No",ISNUMBER(OFFSET('Sanitation Data'!$D$7,0,10*ROW('Sanitation Data'!D20)))),CONCATENATE("[",ROUND(OFFSET('Sanitation Data'!$D$7,0,10*ROW('Sanitation Data'!D20)),0),"]"),IF(AND(ISNUMBER(OFFSET('Sanitation Data'!$D$7,0,10*ROW('Sanitation Data'!D20))),CQ26="",ISNUMBER(OFFSET('Sanitation Data'!$D$7,0,10*ROW('Sanitation Data'!D20)))),OFFSET('Sanitation Data'!$D$7,0,10*ROW('Sanitation Data'!D20)),NA())))</f>
        <v>#N/A</v>
      </c>
      <c r="AC26" s="253" t="e">
        <f ca="true">+IF(AND(ISNUMBER(OFFSET('Sanitation Data'!$D$11,0,10*ROW('Sanitation Data'!D20))),CR26="Yes"),OFFSET('Sanitation Data'!$D$11,0,10*ROW('Sanitation Data'!D20)),IF(AND(ISNUMBER(OFFSET('Sanitation Data'!$D$11,0,10*ROW('Sanitation Data'!D20))),CR26="No",ISNUMBER(OFFSET('Sanitation Data'!$D$11,0,10*ROW('Sanitation Data'!D20)))),CONCATENATE("[",ROUND(OFFSET('Sanitation Data'!$D$11,0,10*ROW('Sanitation Data'!D20)),0),"]"),IF(AND(ISNUMBER(OFFSET('Sanitation Data'!$D$11,0,10*ROW('Sanitation Data'!D20))),CR26="",ISNUMBER(OFFSET('Sanitation Data'!$D$11,0,10*ROW('Sanitation Data'!D20)))),OFFSET('Sanitation Data'!$D$11,0,10*ROW('Sanitation Data'!D20)),NA())))</f>
        <v>#N/A</v>
      </c>
      <c r="AD26" s="253" t="e">
        <f ca="true">+IF(AND(ISNUMBER(OFFSET('Sanitation Data'!$D$12,0,10*ROW('Sanitation Data'!D20))),CS26="Yes"),OFFSET('Sanitation Data'!$D$12,0,10*ROW('Sanitation Data'!D20)),IF(AND(ISNUMBER(OFFSET('Sanitation Data'!$D$12,0,10*ROW('Sanitation Data'!D20))),CS26="No",ISNUMBER(OFFSET('Sanitation Data'!$D$12,0,10*ROW('Sanitation Data'!D20)))),CONCATENATE("[",ROUND(OFFSET('Sanitation Data'!$D$12,0,10*ROW('Sanitation Data'!D20)),0),"]"),IF(AND(ISNUMBER(OFFSET('Sanitation Data'!$D$12,0,10*ROW('Sanitation Data'!D20))),CS26="",ISNUMBER(OFFSET('Sanitation Data'!$D$12,0,10*ROW('Sanitation Data'!D20)))),OFFSET('Sanitation Data'!$D$12,0,10*ROW('Sanitation Data'!D20)),NA())))</f>
        <v>#N/A</v>
      </c>
      <c r="AE26" s="253" t="e">
        <f ca="true">+IF(AND(ISNUMBER(OFFSET('Sanitation Data'!$D$13,0,10*ROW('Sanitation Data'!D20))),CT26="Yes"),OFFSET('Sanitation Data'!$D$13,0,10*ROW('Sanitation Data'!D20)),IF(AND(ISNUMBER(OFFSET('Sanitation Data'!$D$13,0,10*ROW('Sanitation Data'!D20))),CT26="No",ISNUMBER(OFFSET('Sanitation Data'!$D$13,0,10*ROW('Sanitation Data'!D20)))),CONCATENATE("[",ROUND(OFFSET('Sanitation Data'!$D$13,0,10*ROW('Sanitation Data'!D20)),0),"]"),IF(AND(ISNUMBER(OFFSET('Sanitation Data'!$D$13,0,10*ROW('Sanitation Data'!D20))),CT26="",ISNUMBER(OFFSET('Sanitation Data'!$D$13,0,10*ROW('Sanitation Data'!D20)))),OFFSET('Sanitation Data'!$D$13,0,10*ROW('Sanitation Data'!D20)),NA())))</f>
        <v>#N/A</v>
      </c>
      <c r="AF26" s="253" t="e">
        <f ca="true">+IF(AND(ISNUMBER(OFFSET('Sanitation Data'!$E$5,0,10*ROW('Sanitation Data'!E20))),CU26="Yes"),100-OFFSET('Sanitation Data'!$E$5,0,10*ROW('Sanitation Data'!E20)),IF(AND(ISNUMBER(OFFSET('Sanitation Data'!$E$5,0,10*ROW('Sanitation Data'!E20))),CU26="No",ISNUMBER(OFFSET('Sanitation Data'!$E$5,0,10*ROW('Sanitation Data'!E20)))),CONCATENATE("[",ROUND(100-OFFSET('Sanitation Data'!$E$5,0,10*ROW('Sanitation Data'!E20)),0),"]"),IF(AND(ISNUMBER(OFFSET('Sanitation Data'!$E$5,0,10*ROW('Sanitation Data'!E20))),CU26="",ISNUMBER(OFFSET('Sanitation Data'!$E$5,0,10*ROW('Sanitation Data'!E20)))),100-OFFSET('Sanitation Data'!$E$5,0,10*ROW('Sanitation Data'!E20)),NA())))</f>
        <v>#N/A</v>
      </c>
      <c r="AG26" s="253" t="e">
        <f ca="true">+IF(AND(ISNUMBER(OFFSET('Sanitation Data'!$E$7,0,10*ROW('Sanitation Data'!E20))),CV26="Yes"),OFFSET('Sanitation Data'!$E$7,0,10*ROW('Sanitation Data'!E20)),IF(AND(ISNUMBER(OFFSET('Sanitation Data'!$E$7,0,10*ROW('Sanitation Data'!E20))),CV26="No",ISNUMBER(OFFSET('Sanitation Data'!$E$7,0,10*ROW('Sanitation Data'!E20)))),CONCATENATE("[",ROUND(OFFSET('Sanitation Data'!$E$7,0,10*ROW('Sanitation Data'!E20)),0),"]"),IF(AND(ISNUMBER(OFFSET('Sanitation Data'!$E$7,0,10*ROW('Sanitation Data'!E20))),CV26="",ISNUMBER(OFFSET('Sanitation Data'!$E$7,0,10*ROW('Sanitation Data'!E20)))),OFFSET('Sanitation Data'!$E$7,0,10*ROW('Sanitation Data'!E20)),NA())))</f>
        <v>#N/A</v>
      </c>
      <c r="AH26" s="253" t="e">
        <f ca="true">+IF(AND(ISNUMBER(OFFSET('Sanitation Data'!$E$11,0,10*ROW('Sanitation Data'!E20))),CW26="Yes"),OFFSET('Sanitation Data'!$E$11,0,10*ROW('Sanitation Data'!E20)),IF(AND(ISNUMBER(OFFSET('Sanitation Data'!$E$11,0,10*ROW('Sanitation Data'!E20))),CW26="No",ISNUMBER(OFFSET('Sanitation Data'!$E$11,0,10*ROW('Sanitation Data'!E20)))),CONCATENATE("[",ROUND(OFFSET('Sanitation Data'!$E$11,0,10*ROW('Sanitation Data'!E20)),0),"]"),IF(AND(ISNUMBER(OFFSET('Sanitation Data'!$E$11,0,10*ROW('Sanitation Data'!E20))),CW26="",ISNUMBER(OFFSET('Sanitation Data'!$E$11,0,10*ROW('Sanitation Data'!E20)))),OFFSET('Sanitation Data'!$E$11,0,10*ROW('Sanitation Data'!E20)),NA())))</f>
        <v>#N/A</v>
      </c>
      <c r="AI26" s="253" t="e">
        <f ca="true">+IF(AND(ISNUMBER(OFFSET('Sanitation Data'!$E$12,0,10*ROW('Sanitation Data'!E20))),CX26="Yes"),OFFSET('Sanitation Data'!$E$12,0,10*ROW('Sanitation Data'!E20)),IF(AND(ISNUMBER(OFFSET('Sanitation Data'!$E$12,0,10*ROW('Sanitation Data'!E20))),CX26="No",ISNUMBER(OFFSET('Sanitation Data'!$E$12,0,10*ROW('Sanitation Data'!E20)))),CONCATENATE("[",ROUND(OFFSET('Sanitation Data'!$E$12,0,10*ROW('Sanitation Data'!E20)),0),"]"),IF(AND(ISNUMBER(OFFSET('Sanitation Data'!$E$12,0,10*ROW('Sanitation Data'!E20))),CX26="",ISNUMBER(OFFSET('Sanitation Data'!$E$12,0,10*ROW('Sanitation Data'!E20)))),OFFSET('Sanitation Data'!$E$12,0,10*ROW('Sanitation Data'!E20)),NA())))</f>
        <v>#N/A</v>
      </c>
      <c r="AJ26" s="253" t="e">
        <f ca="true">+IF(AND(ISNUMBER(OFFSET('Sanitation Data'!$E$13,0,10*ROW('Sanitation Data'!E20))),CY26="Yes"),OFFSET('Sanitation Data'!$E$13,0,10*ROW('Sanitation Data'!E20)),IF(AND(ISNUMBER(OFFSET('Sanitation Data'!$E$13,0,10*ROW('Sanitation Data'!E20))),CY26="No",ISNUMBER(OFFSET('Sanitation Data'!$E$13,0,10*ROW('Sanitation Data'!E20)))),CONCATENATE("[",ROUND(OFFSET('Sanitation Data'!$E$13,0,10*ROW('Sanitation Data'!E20)),0),"]"),IF(AND(ISNUMBER(OFFSET('Sanitation Data'!$E$13,0,10*ROW('Sanitation Data'!E20))),CY26="",ISNUMBER(OFFSET('Sanitation Data'!$E$13,0,10*ROW('Sanitation Data'!E20)))),OFFSET('Sanitation Data'!$E$13,0,10*ROW('Sanitation Data'!E20)),NA())))</f>
        <v>#N/A</v>
      </c>
      <c r="AK26" s="253" t="e">
        <f ca="true">+IF(AND(ISNUMBER(OFFSET('Sanitation Data'!$F$5,0,10*ROW('Sanitation Data'!F20))),CZ26="Yes"),100-OFFSET('Sanitation Data'!$F$5,0,10*ROW('Sanitation Data'!F20)),IF(AND(ISNUMBER(OFFSET('Sanitation Data'!$F$5,0,10*ROW('Sanitation Data'!F20))),CZ26="No",ISNUMBER(OFFSET('Sanitation Data'!$F$5,0,10*ROW('Sanitation Data'!F20)))),CONCATENATE("[",ROUND(100-OFFSET('Sanitation Data'!$F$5,0,10*ROW('Sanitation Data'!F20)),0),"]"),IF(AND(ISNUMBER(OFFSET('Sanitation Data'!$F$5,0,10*ROW('Sanitation Data'!F20))),CZ26="",ISNUMBER(OFFSET('Sanitation Data'!$F$5,0,10*ROW('Sanitation Data'!F20)))),100-OFFSET('Sanitation Data'!$F$5,0,10*ROW('Sanitation Data'!F20)),NA())))</f>
        <v>#N/A</v>
      </c>
      <c r="AL26" s="253" t="e">
        <f ca="true">+IF(AND(ISNUMBER(OFFSET('Sanitation Data'!$F$7,0,10*ROW('Sanitation Data'!F20))),DA26="Yes"),OFFSET('Sanitation Data'!$F$7,0,10*ROW('Sanitation Data'!F20)),IF(AND(ISNUMBER(OFFSET('Sanitation Data'!$F$7,0,10*ROW('Sanitation Data'!F20))),DA26="No",ISNUMBER(OFFSET('Sanitation Data'!$F$7,0,10*ROW('Sanitation Data'!F20)))),CONCATENATE("[",ROUND(OFFSET('Sanitation Data'!$F$7,0,10*ROW('Sanitation Data'!F20)),0),"]"),IF(AND(ISNUMBER(OFFSET('Sanitation Data'!$F$7,0,10*ROW('Sanitation Data'!F20))),DA26="",ISNUMBER(OFFSET('Sanitation Data'!$F$7,0,10*ROW('Sanitation Data'!F20)))),OFFSET('Sanitation Data'!$F$7,0,10*ROW('Sanitation Data'!F20)),NA())))</f>
        <v>#N/A</v>
      </c>
      <c r="AM26" s="253" t="e">
        <f ca="true">+IF(AND(ISNUMBER(OFFSET('Sanitation Data'!$F$11,0,10*ROW('Sanitation Data'!F20))),DB26="Yes"),OFFSET('Sanitation Data'!$F$11,0,10*ROW('Sanitation Data'!F20)),IF(AND(ISNUMBER(OFFSET('Sanitation Data'!$F$11,0,10*ROW('Sanitation Data'!F20))),DB26="No",ISNUMBER(OFFSET('Sanitation Data'!$F$11,0,10*ROW('Sanitation Data'!F20)))),CONCATENATE("[",ROUND(OFFSET('Sanitation Data'!$F$11,0,10*ROW('Sanitation Data'!F20)),0),"]"),IF(AND(ISNUMBER(OFFSET('Sanitation Data'!$F$11,0,10*ROW('Sanitation Data'!F20))),DB26="",ISNUMBER(OFFSET('Sanitation Data'!$F$11,0,10*ROW('Sanitation Data'!F20)))),OFFSET('Sanitation Data'!$F$11,0,10*ROW('Sanitation Data'!F20)),NA())))</f>
        <v>#N/A</v>
      </c>
      <c r="AN26" s="253" t="e">
        <f ca="true">+IF(AND(ISNUMBER(OFFSET('Sanitation Data'!$F$12,0,10*ROW('Sanitation Data'!F20))),DC26="Yes"),OFFSET('Sanitation Data'!$F$12,0,10*ROW('Sanitation Data'!F20)),IF(AND(ISNUMBER(OFFSET('Sanitation Data'!$F$12,0,10*ROW('Sanitation Data'!F20))),DC26="No",ISNUMBER(OFFSET('Sanitation Data'!$F$12,0,10*ROW('Sanitation Data'!F20)))),CONCATENATE("[",ROUND(OFFSET('Sanitation Data'!$F$12,0,10*ROW('Sanitation Data'!F20)),0),"]"),IF(AND(ISNUMBER(OFFSET('Sanitation Data'!$F$12,0,10*ROW('Sanitation Data'!F20))),DC26="",ISNUMBER(OFFSET('Sanitation Data'!$F$12,0,10*ROW('Sanitation Data'!F20)))),OFFSET('Sanitation Data'!$F$12,0,10*ROW('Sanitation Data'!F20)),NA())))</f>
        <v>#N/A</v>
      </c>
      <c r="AO26" s="253" t="e">
        <f ca="true">+IF(AND(ISNUMBER(OFFSET('Sanitation Data'!$F$13,0,10*ROW('Sanitation Data'!F20))),DD26="Yes"),OFFSET('Sanitation Data'!$F$13,0,10*ROW('Sanitation Data'!F20)),IF(AND(ISNUMBER(OFFSET('Sanitation Data'!$F$13,0,10*ROW('Sanitation Data'!F20))),DD26="No",ISNUMBER(OFFSET('Sanitation Data'!$F$13,0,10*ROW('Sanitation Data'!F20)))),CONCATENATE("[",ROUND(OFFSET('Sanitation Data'!$F$13,0,10*ROW('Sanitation Data'!F20)),0),"]"),IF(AND(ISNUMBER(OFFSET('Sanitation Data'!$F$13,0,10*ROW('Sanitation Data'!F20))),DD26="",ISNUMBER(OFFSET('Sanitation Data'!$F$13,0,10*ROW('Sanitation Data'!F20)))),OFFSET('Sanitation Data'!$F$13,0,10*ROW('Sanitation Data'!F20)),NA())))</f>
        <v>#N/A</v>
      </c>
      <c r="AP26" s="253" t="e">
        <f ca="true">+IF(AND(ISNUMBER(OFFSET('Sanitation Data'!$G$5,0,10*ROW('Sanitation Data'!G20))),DE26="Yes"),100-OFFSET('Sanitation Data'!$G$5,0,10*ROW('Sanitation Data'!G20)),IF(AND(ISNUMBER(OFFSET('Sanitation Data'!$G$5,0,10*ROW('Sanitation Data'!G20))),DE26="No",ISNUMBER(OFFSET('Sanitation Data'!$G$5,0,10*ROW('Sanitation Data'!G20)))),CONCATENATE("[",ROUND(100-OFFSET('Sanitation Data'!$G$5,0,10*ROW('Sanitation Data'!G20)),0),"]"),IF(AND(ISNUMBER(OFFSET('Sanitation Data'!$G$5,0,10*ROW('Sanitation Data'!G20))),DE26="",ISNUMBER(OFFSET('Sanitation Data'!$G$5,0,10*ROW('Sanitation Data'!G20)))),100-OFFSET('Sanitation Data'!$G$5,0,10*ROW('Sanitation Data'!G20)),NA())))</f>
        <v>#N/A</v>
      </c>
      <c r="AQ26" s="253" t="e">
        <f ca="true">+IF(AND(ISNUMBER(OFFSET('Sanitation Data'!$G$7,0,10*ROW('Sanitation Data'!G20))),DF26="Yes"),OFFSET('Sanitation Data'!$G$7,0,10*ROW('Sanitation Data'!G20)),IF(AND(ISNUMBER(OFFSET('Sanitation Data'!$G$7,0,10*ROW('Sanitation Data'!G20))),DF26="No",ISNUMBER(OFFSET('Sanitation Data'!$G$7,0,10*ROW('Sanitation Data'!G20)))),CONCATENATE("[",ROUND(OFFSET('Sanitation Data'!$G$7,0,10*ROW('Sanitation Data'!G20)),0),"]"),IF(AND(ISNUMBER(OFFSET('Sanitation Data'!$G$7,0,10*ROW('Sanitation Data'!G20))),DF26="",ISNUMBER(OFFSET('Sanitation Data'!$G$7,0,10*ROW('Sanitation Data'!G20)))),OFFSET('Sanitation Data'!$G$7,0,10*ROW('Sanitation Data'!G20)),NA())))</f>
        <v>#N/A</v>
      </c>
      <c r="AR26" s="253" t="e">
        <f ca="true">+IF(AND(ISNUMBER(OFFSET('Sanitation Data'!$G$11,0,10*ROW('Sanitation Data'!G20))),DG26="Yes"),OFFSET('Sanitation Data'!$G$11,0,10*ROW('Sanitation Data'!G20)),IF(AND(ISNUMBER(OFFSET('Sanitation Data'!$G$11,0,10*ROW('Sanitation Data'!G20))),DG26="No",ISNUMBER(OFFSET('Sanitation Data'!$G$11,0,10*ROW('Sanitation Data'!G20)))),CONCATENATE("[",ROUND(OFFSET('Sanitation Data'!$G$11,0,10*ROW('Sanitation Data'!G20)),0),"]"),IF(AND(ISNUMBER(OFFSET('Sanitation Data'!$G$11,0,10*ROW('Sanitation Data'!G20))),DG26="",ISNUMBER(OFFSET('Sanitation Data'!$G$11,0,10*ROW('Sanitation Data'!G20)))),OFFSET('Sanitation Data'!$G$11,0,10*ROW('Sanitation Data'!G20)),NA())))</f>
        <v>#N/A</v>
      </c>
      <c r="AS26" s="253" t="e">
        <f ca="true">+IF(AND(ISNUMBER(OFFSET('Sanitation Data'!$G$12,0,10*ROW('Sanitation Data'!G20))),DH26="Yes"),OFFSET('Sanitation Data'!$G$12,0,10*ROW('Sanitation Data'!G20)),IF(AND(ISNUMBER(OFFSET('Sanitation Data'!$G$12,0,10*ROW('Sanitation Data'!G20))),DH26="No",ISNUMBER(OFFSET('Sanitation Data'!$G$12,0,10*ROW('Sanitation Data'!G20)))),CONCATENATE("[",ROUND(OFFSET('Sanitation Data'!$G$12,0,10*ROW('Sanitation Data'!G20)),0),"]"),IF(AND(ISNUMBER(OFFSET('Sanitation Data'!$G$12,0,10*ROW('Sanitation Data'!G20))),DH26="",ISNUMBER(OFFSET('Sanitation Data'!$G$12,0,10*ROW('Sanitation Data'!G20)))),OFFSET('Sanitation Data'!$G$12,0,10*ROW('Sanitation Data'!G20)),NA())))</f>
        <v>#N/A</v>
      </c>
      <c r="AT26" s="253" t="e">
        <f ca="true">+IF(AND(ISNUMBER(OFFSET('Sanitation Data'!$G$13,0,10*ROW('Sanitation Data'!G20))),DI26="Yes"),OFFSET('Sanitation Data'!$G$13,0,10*ROW('Sanitation Data'!G20)),IF(AND(ISNUMBER(OFFSET('Sanitation Data'!$G$13,0,10*ROW('Sanitation Data'!G20))),DI26="No",ISNUMBER(OFFSET('Sanitation Data'!$G$13,0,10*ROW('Sanitation Data'!G20)))),CONCATENATE("[",ROUND(OFFSET('Sanitation Data'!$G$13,0,10*ROW('Sanitation Data'!G20)),0),"]"),IF(AND(ISNUMBER(OFFSET('Sanitation Data'!$G$13,0,10*ROW('Sanitation Data'!G20))),DI26="",ISNUMBER(OFFSET('Sanitation Data'!$G$13,0,10*ROW('Sanitation Data'!G20)))),OFFSET('Sanitation Data'!$G$13,0,10*ROW('Sanitation Data'!G20)),NA())))</f>
        <v>#N/A</v>
      </c>
      <c r="AU26" s="253" t="e">
        <f ca="true">+IF(AND(ISNUMBER(OFFSET('Sanitation Data'!$H$5,0,10*ROW('Sanitation Data'!H20))),DJ26="Yes"),100-OFFSET('Sanitation Data'!$H$5,0,10*ROW('Sanitation Data'!H20)),IF(AND(ISNUMBER(OFFSET('Sanitation Data'!$H$5,0,10*ROW('Sanitation Data'!H20))),DJ26="No",ISNUMBER(OFFSET('Sanitation Data'!$H$5,0,10*ROW('Sanitation Data'!H20)))),CONCATENATE("[",ROUND(100-OFFSET('Sanitation Data'!$H$5,0,10*ROW('Sanitation Data'!H20)),0),"]"),IF(AND(ISNUMBER(OFFSET('Sanitation Data'!$H$5,0,10*ROW('Sanitation Data'!H20))),DJ26="",ISNUMBER(OFFSET('Sanitation Data'!$H$5,0,10*ROW('Sanitation Data'!H20)))),100-OFFSET('Sanitation Data'!$H$5,0,10*ROW('Sanitation Data'!H20)),NA())))</f>
        <v>#N/A</v>
      </c>
      <c r="AV26" s="253" t="e">
        <f ca="true">+IF(AND(ISNUMBER(OFFSET('Sanitation Data'!$H$7,0,10*ROW('Sanitation Data'!H20))),DK26="Yes"),OFFSET('Sanitation Data'!$H$7,0,10*ROW('Sanitation Data'!H20)),IF(AND(ISNUMBER(OFFSET('Sanitation Data'!$H$7,0,10*ROW('Sanitation Data'!H20))),DK26="No",ISNUMBER(OFFSET('Sanitation Data'!$H$7,0,10*ROW('Sanitation Data'!H20)))),CONCATENATE("[",ROUND(OFFSET('Sanitation Data'!$H$7,0,10*ROW('Sanitation Data'!H20)),0),"]"),IF(AND(ISNUMBER(OFFSET('Sanitation Data'!$H$7,0,10*ROW('Sanitation Data'!H20))),DK26="",ISNUMBER(OFFSET('Sanitation Data'!$H$7,0,10*ROW('Sanitation Data'!H20)))),OFFSET('Sanitation Data'!$H$7,0,10*ROW('Sanitation Data'!H20)),NA())))</f>
        <v>#N/A</v>
      </c>
      <c r="AW26" s="253" t="e">
        <f ca="true">+IF(AND(ISNUMBER(OFFSET('Sanitation Data'!$H$11,0,10*ROW('Sanitation Data'!H20))),DL26="Yes"),OFFSET('Sanitation Data'!$H$11,0,10*ROW('Sanitation Data'!H20)),IF(AND(ISNUMBER(OFFSET('Sanitation Data'!$H$11,0,10*ROW('Sanitation Data'!H20))),DL26="No",ISNUMBER(OFFSET('Sanitation Data'!$H$11,0,10*ROW('Sanitation Data'!H20)))),CONCATENATE("[",ROUND(OFFSET('Sanitation Data'!$H$11,0,10*ROW('Sanitation Data'!H20)),0),"]"),IF(AND(ISNUMBER(OFFSET('Sanitation Data'!$H$11,0,10*ROW('Sanitation Data'!H20))),DL26="",ISNUMBER(OFFSET('Sanitation Data'!$H$11,0,10*ROW('Sanitation Data'!H20)))),OFFSET('Sanitation Data'!$H$11,0,10*ROW('Sanitation Data'!H20)),NA())))</f>
        <v>#N/A</v>
      </c>
      <c r="AX26" s="253" t="e">
        <f ca="true">+IF(AND(ISNUMBER(OFFSET('Sanitation Data'!$H$12,0,10*ROW('Sanitation Data'!H20))),DM26="Yes"),OFFSET('Sanitation Data'!$H$12,0,10*ROW('Sanitation Data'!H20)),IF(AND(ISNUMBER(OFFSET('Sanitation Data'!$H$12,0,10*ROW('Sanitation Data'!H20))),DM26="No",ISNUMBER(OFFSET('Sanitation Data'!$H$12,0,10*ROW('Sanitation Data'!H20)))),CONCATENATE("[",ROUND(OFFSET('Sanitation Data'!$H$12,0,10*ROW('Sanitation Data'!H20)),0),"]"),IF(AND(ISNUMBER(OFFSET('Sanitation Data'!$H$12,0,10*ROW('Sanitation Data'!H20))),DM26="",ISNUMBER(OFFSET('Sanitation Data'!$H$12,0,10*ROW('Sanitation Data'!H20)))),OFFSET('Sanitation Data'!$H$12,0,10*ROW('Sanitation Data'!H20)),NA())))</f>
        <v>#N/A</v>
      </c>
      <c r="AY26" s="253" t="e">
        <f ca="true">+IF(AND(ISNUMBER(OFFSET('Sanitation Data'!$H$13,0,10*ROW('Sanitation Data'!H20))),DN26="Yes"),OFFSET('Sanitation Data'!$H$13,0,10*ROW('Sanitation Data'!H20)),IF(AND(ISNUMBER(OFFSET('Sanitation Data'!$H$13,0,10*ROW('Sanitation Data'!H20))),DN26="No",ISNUMBER(OFFSET('Sanitation Data'!$H$13,0,10*ROW('Sanitation Data'!H20)))),CONCATENATE("[",ROUND(OFFSET('Sanitation Data'!$H$13,0,10*ROW('Sanitation Data'!H20)),0),"]"),IF(AND(ISNUMBER(OFFSET('Sanitation Data'!$H$13,0,10*ROW('Sanitation Data'!H20))),DN26="",ISNUMBER(OFFSET('Sanitation Data'!$H$13,0,10*ROW('Sanitation Data'!H20)))),OFFSET('Sanitation Data'!$H$13,0,10*ROW('Sanitation Data'!H20)),NA())))</f>
        <v>#N/A</v>
      </c>
      <c r="AZ26" s="254" t="e">
        <f ca="true">+IF(AND(ISNUMBER(OFFSET('Hygiene Data'!$C$6,0,10*ROW('Hygiene Data'!C20))),DO26="Yes"),OFFSET('Hygiene Data'!$C$6,0,10*ROW('Hygiene Data'!C20)),IF(AND(ISNUMBER(OFFSET('Hygiene Data'!$C$6,0,10*ROW('Hygiene Data'!C20))),DO26="No",ISNUMBER(OFFSET('Hygiene Data'!$C$6,0,10*ROW('Hygiene Data'!C20)))),CONCATENATE("[",ROUND(OFFSET('Hygiene Data'!$C$6,0,10*ROW('Hygiene Data'!C20)),0),"]"),IF(AND(ISNUMBER(OFFSET('Hygiene Data'!$C$6,0,10*ROW('Hygiene Data'!C20))),DO26="",ISNUMBER(OFFSET('Hygiene Data'!$C$6,0,10*ROW('Hygiene Data'!C20)))),OFFSET('Hygiene Data'!$C$6,0,10*ROW('Hygiene Data'!C20)),NA())))</f>
        <v>#N/A</v>
      </c>
      <c r="BA26" s="254" t="e">
        <f ca="true">+IF(AND(ISNUMBER(OFFSET('Hygiene Data'!$C$8,0,10*ROW('Hygiene Data'!C20))),DP26="Yes"),OFFSET('Hygiene Data'!$C$8,0,10*ROW('Hygiene Data'!C20)),IF(AND(ISNUMBER(OFFSET('Hygiene Data'!$C$8,0,10*ROW('Hygiene Data'!C20))),DP26="No",ISNUMBER(OFFSET('Hygiene Data'!$C$8,0,10*ROW('Hygiene Data'!C20)))),CONCATENATE("[",ROUND(OFFSET('Hygiene Data'!$C$8,0,10*ROW('Hygiene Data'!C20)),0),"]"),IF(AND(ISNUMBER(OFFSET('Hygiene Data'!$C$8,0,10*ROW('Hygiene Data'!C20))),DP26="",ISNUMBER(OFFSET('Hygiene Data'!$C$8,0,10*ROW('Hygiene Data'!C20)))),OFFSET('Hygiene Data'!$C$8,0,10*ROW('Hygiene Data'!C20)),NA())))</f>
        <v>#N/A</v>
      </c>
      <c r="BB26" s="254" t="e">
        <f ca="true">+IF(AND(ISNUMBER(OFFSET('Hygiene Data'!$C$10,0,10*ROW('Hygiene Data'!C20))),DQ26="Yes"),OFFSET('Hygiene Data'!$C$10,0,10*ROW('Hygiene Data'!C20)),IF(AND(ISNUMBER(OFFSET('Hygiene Data'!$C$10,0,10*ROW('Hygiene Data'!C20))),DQ26="No",ISNUMBER(OFFSET('Hygiene Data'!$C$10,0,10*ROW('Hygiene Data'!C20)))),CONCATENATE("[",ROUND(OFFSET('Hygiene Data'!$C$10,0,10*ROW('Hygiene Data'!C20)),0),"]"),IF(AND(ISNUMBER(OFFSET('Hygiene Data'!$C$10,0,10*ROW('Hygiene Data'!C20))),DQ26="",ISNUMBER(OFFSET('Hygiene Data'!$C$10,0,10*ROW('Hygiene Data'!C20)))),OFFSET('Hygiene Data'!$C$10,0,10*ROW('Hygiene Data'!C20)),NA())))</f>
        <v>#N/A</v>
      </c>
      <c r="BC26" s="254" t="e">
        <f ca="true">+IF(AND(ISNUMBER(OFFSET('Hygiene Data'!$D$6,0,10*ROW('Hygiene Data'!D20))),DR26="Yes"),OFFSET('Hygiene Data'!$D$6,0,10*ROW('Hygiene Data'!D20)),IF(AND(ISNUMBER(OFFSET('Hygiene Data'!$D$6,0,10*ROW('Hygiene Data'!D20))),DR26="No",ISNUMBER(OFFSET('Hygiene Data'!$D$6,0,10*ROW('Hygiene Data'!D20)))),CONCATENATE("[",ROUND(OFFSET('Hygiene Data'!$D$6,0,10*ROW('Hygiene Data'!D20)),0),"]"),IF(AND(ISNUMBER(OFFSET('Hygiene Data'!$D$6,0,10*ROW('Hygiene Data'!D20))),DR26="",ISNUMBER(OFFSET('Hygiene Data'!$D$6,0,10*ROW('Hygiene Data'!D20)))),OFFSET('Hygiene Data'!$D$6,0,10*ROW('Hygiene Data'!D20)),NA())))</f>
        <v>#N/A</v>
      </c>
      <c r="BD26" s="254" t="e">
        <f ca="true">+IF(AND(ISNUMBER(OFFSET('Hygiene Data'!$D$8,0,10*ROW('Hygiene Data'!D20))),DS26="Yes"),OFFSET('Hygiene Data'!$D$8,0,10*ROW('Hygiene Data'!D20)),IF(AND(ISNUMBER(OFFSET('Hygiene Data'!$D$8,0,10*ROW('Hygiene Data'!D20))),DS26="No",ISNUMBER(OFFSET('Hygiene Data'!$D$8,0,10*ROW('Hygiene Data'!D20)))),CONCATENATE("[",ROUND(OFFSET('Hygiene Data'!$D$8,0,10*ROW('Hygiene Data'!D20)),0),"]"),IF(AND(ISNUMBER(OFFSET('Hygiene Data'!$D$8,0,10*ROW('Hygiene Data'!D20))),DS26="",ISNUMBER(OFFSET('Hygiene Data'!$D$8,0,10*ROW('Hygiene Data'!D20)))),OFFSET('Hygiene Data'!$D$8,0,10*ROW('Hygiene Data'!D20)),NA())))</f>
        <v>#N/A</v>
      </c>
      <c r="BE26" s="254" t="e">
        <f ca="true">+IF(AND(ISNUMBER(OFFSET('Hygiene Data'!$D$10,0,10*ROW('Hygiene Data'!D20))),DT26="Yes"),OFFSET('Hygiene Data'!$D$10,0,10*ROW('Hygiene Data'!D20)),IF(AND(ISNUMBER(OFFSET('Hygiene Data'!$D$10,0,10*ROW('Hygiene Data'!D20))),DT26="No",ISNUMBER(OFFSET('Hygiene Data'!$D$10,0,10*ROW('Hygiene Data'!D20)))),CONCATENATE("[",ROUND(OFFSET('Hygiene Data'!$D$10,0,10*ROW('Hygiene Data'!D20)),0),"]"),IF(AND(ISNUMBER(OFFSET('Hygiene Data'!$D$10,0,10*ROW('Hygiene Data'!D20))),DT26="",ISNUMBER(OFFSET('Hygiene Data'!$D$10,0,10*ROW('Hygiene Data'!D20)))),OFFSET('Hygiene Data'!$D$10,0,10*ROW('Hygiene Data'!D20)),NA())))</f>
        <v>#N/A</v>
      </c>
      <c r="BF26" s="254" t="e">
        <f ca="true">+IF(AND(ISNUMBER(OFFSET('Hygiene Data'!$E$6,0,10*ROW('Hygiene Data'!E20))),DU26="Yes"),OFFSET('Hygiene Data'!$E$6,0,10*ROW('Hygiene Data'!E20)),IF(AND(ISNUMBER(OFFSET('Hygiene Data'!$E$6,0,10*ROW('Hygiene Data'!E20))),DU26="No",ISNUMBER(OFFSET('Hygiene Data'!$E$6,0,10*ROW('Hygiene Data'!E20)))),CONCATENATE("[",ROUND(OFFSET('Hygiene Data'!$E$6,0,10*ROW('Hygiene Data'!E20)),0),"]"),IF(AND(ISNUMBER(OFFSET('Hygiene Data'!$E$6,0,10*ROW('Hygiene Data'!E20))),DU26="",ISNUMBER(OFFSET('Hygiene Data'!$E$6,0,10*ROW('Hygiene Data'!E20)))),OFFSET('Hygiene Data'!$E$6,0,10*ROW('Hygiene Data'!E20)),NA())))</f>
        <v>#N/A</v>
      </c>
      <c r="BG26" s="254" t="e">
        <f ca="true">+IF(AND(ISNUMBER(OFFSET('Hygiene Data'!$E$8,0,10*ROW('Hygiene Data'!E20))),DV26="Yes"),OFFSET('Hygiene Data'!$E$8,0,10*ROW('Hygiene Data'!E20)),IF(AND(ISNUMBER(OFFSET('Hygiene Data'!$E$8,0,10*ROW('Hygiene Data'!E20))),DV26="No",ISNUMBER(OFFSET('Hygiene Data'!$E$8,0,10*ROW('Hygiene Data'!E20)))),CONCATENATE("[",ROUND(OFFSET('Hygiene Data'!$E$8,0,10*ROW('Hygiene Data'!E20)),0),"]"),IF(AND(ISNUMBER(OFFSET('Hygiene Data'!$E$8,0,10*ROW('Hygiene Data'!E20))),DV26="",ISNUMBER(OFFSET('Hygiene Data'!$E$8,0,10*ROW('Hygiene Data'!E20)))),OFFSET('Hygiene Data'!$E$8,0,10*ROW('Hygiene Data'!E20)),NA())))</f>
        <v>#N/A</v>
      </c>
      <c r="BH26" s="254" t="e">
        <f ca="true">+IF(AND(ISNUMBER(OFFSET('Hygiene Data'!$E$10,0,10*ROW('Hygiene Data'!E20))),DW26="Yes"),OFFSET('Hygiene Data'!$E$10,0,10*ROW('Hygiene Data'!E20)),IF(AND(ISNUMBER(OFFSET('Hygiene Data'!$E$10,0,10*ROW('Hygiene Data'!E20))),DW26="No",ISNUMBER(OFFSET('Hygiene Data'!$E$10,0,10*ROW('Hygiene Data'!E20)))),CONCATENATE("[",ROUND(OFFSET('Hygiene Data'!$E$10,0,10*ROW('Hygiene Data'!E20)),0),"]"),IF(AND(ISNUMBER(OFFSET('Hygiene Data'!$E$10,0,10*ROW('Hygiene Data'!E20))),DW26="",ISNUMBER(OFFSET('Hygiene Data'!$E$10,0,10*ROW('Hygiene Data'!E20)))),OFFSET('Hygiene Data'!$E$10,0,10*ROW('Hygiene Data'!E20)),NA())))</f>
        <v>#N/A</v>
      </c>
      <c r="BI26" s="254" t="e">
        <f ca="true">+IF(AND(ISNUMBER(OFFSET('Hygiene Data'!$F$6,0,10*ROW('Hygiene Data'!F20))),DX26="Yes"),OFFSET('Hygiene Data'!$F$6,0,10*ROW('Hygiene Data'!F20)),IF(AND(ISNUMBER(OFFSET('Hygiene Data'!$F$6,0,10*ROW('Hygiene Data'!F20))),DX26="No",ISNUMBER(OFFSET('Hygiene Data'!$F$6,0,10*ROW('Hygiene Data'!F20)))),CONCATENATE("[",ROUND(OFFSET('Hygiene Data'!$F$6,0,10*ROW('Hygiene Data'!F20)),0),"]"),IF(AND(ISNUMBER(OFFSET('Hygiene Data'!$F$6,0,10*ROW('Hygiene Data'!F20))),DX26="",ISNUMBER(OFFSET('Hygiene Data'!$F$6,0,10*ROW('Hygiene Data'!F20)))),OFFSET('Hygiene Data'!$F$6,0,10*ROW('Hygiene Data'!F20)),NA())))</f>
        <v>#N/A</v>
      </c>
      <c r="BJ26" s="254" t="e">
        <f ca="true">+IF(AND(ISNUMBER(OFFSET('Hygiene Data'!$F$8,0,10*ROW('Hygiene Data'!F20))),DY26="Yes"),OFFSET('Hygiene Data'!$F$8,0,10*ROW('Hygiene Data'!F20)),IF(AND(ISNUMBER(OFFSET('Hygiene Data'!$F$8,0,10*ROW('Hygiene Data'!F20))),DY26="No",ISNUMBER(OFFSET('Hygiene Data'!$F$8,0,10*ROW('Hygiene Data'!F20)))),CONCATENATE("[",ROUND(OFFSET('Hygiene Data'!$F$8,0,10*ROW('Hygiene Data'!F20)),0),"]"),IF(AND(ISNUMBER(OFFSET('Hygiene Data'!$F$8,0,10*ROW('Hygiene Data'!F20))),DY26="",ISNUMBER(OFFSET('Hygiene Data'!$F$8,0,10*ROW('Hygiene Data'!F20)))),OFFSET('Hygiene Data'!$F$8,0,10*ROW('Hygiene Data'!F20)),NA())))</f>
        <v>#N/A</v>
      </c>
      <c r="BK26" s="254" t="e">
        <f ca="true">+IF(AND(ISNUMBER(OFFSET('Hygiene Data'!$F$10,0,10*ROW('Hygiene Data'!F20))),DZ26="Yes"),OFFSET('Hygiene Data'!$F$10,0,10*ROW('Hygiene Data'!F20)),IF(AND(ISNUMBER(OFFSET('Hygiene Data'!$F$10,0,10*ROW('Hygiene Data'!F20))),DZ26="No",ISNUMBER(OFFSET('Hygiene Data'!$F$10,0,10*ROW('Hygiene Data'!F20)))),CONCATENATE("[",ROUND(OFFSET('Hygiene Data'!$F$10,0,10*ROW('Hygiene Data'!F20)),0),"]"),IF(AND(ISNUMBER(OFFSET('Hygiene Data'!$F$10,0,10*ROW('Hygiene Data'!F20))),DZ26="",ISNUMBER(OFFSET('Hygiene Data'!$F$10,0,10*ROW('Hygiene Data'!F20)))),OFFSET('Hygiene Data'!$F$10,0,10*ROW('Hygiene Data'!F20)),NA())))</f>
        <v>#N/A</v>
      </c>
      <c r="BL26" s="254" t="e">
        <f ca="true">+IF(AND(ISNUMBER(OFFSET('Hygiene Data'!$G$6,0,10*ROW('Hygiene Data'!G20))),EA26="Yes"),OFFSET('Hygiene Data'!$G$6,0,10*ROW('Hygiene Data'!G20)),IF(AND(ISNUMBER(OFFSET('Hygiene Data'!$G$6,0,10*ROW('Hygiene Data'!G20))),EA26="No",ISNUMBER(OFFSET('Hygiene Data'!$G$6,0,10*ROW('Hygiene Data'!G20)))),CONCATENATE("[",ROUND(OFFSET('Hygiene Data'!$G$6,0,10*ROW('Hygiene Data'!G20)),0),"]"),IF(AND(ISNUMBER(OFFSET('Hygiene Data'!$G$6,0,10*ROW('Hygiene Data'!G20))),EA26="",ISNUMBER(OFFSET('Hygiene Data'!$G$6,0,10*ROW('Hygiene Data'!G20)))),OFFSET('Hygiene Data'!$G$6,0,10*ROW('Hygiene Data'!G20)),NA())))</f>
        <v>#N/A</v>
      </c>
      <c r="BM26" s="254" t="e">
        <f ca="true">+IF(AND(ISNUMBER(OFFSET('Hygiene Data'!$G$8,0,10*ROW('Hygiene Data'!G20))),EB26="Yes"),OFFSET('Hygiene Data'!$G$8,0,10*ROW('Hygiene Data'!G20)),IF(AND(ISNUMBER(OFFSET('Hygiene Data'!$G$8,0,10*ROW('Hygiene Data'!G20))),EB26="No",ISNUMBER(OFFSET('Hygiene Data'!$G$8,0,10*ROW('Hygiene Data'!G20)))),CONCATENATE("[",ROUND(OFFSET('Hygiene Data'!$G$8,0,10*ROW('Hygiene Data'!G20)),0),"]"),IF(AND(ISNUMBER(OFFSET('Hygiene Data'!$G$8,0,10*ROW('Hygiene Data'!G20))),EB26="",ISNUMBER(OFFSET('Hygiene Data'!$G$8,0,10*ROW('Hygiene Data'!G20)))),OFFSET('Hygiene Data'!$G$8,0,10*ROW('Hygiene Data'!G20)),NA())))</f>
        <v>#N/A</v>
      </c>
      <c r="BN26" s="254" t="e">
        <f ca="true">+IF(AND(ISNUMBER(OFFSET('Hygiene Data'!$G$10,0,10*ROW('Hygiene Data'!G20))),EC26="Yes"),OFFSET('Hygiene Data'!$G$10,0,10*ROW('Hygiene Data'!G20)),IF(AND(ISNUMBER(OFFSET('Hygiene Data'!$G$10,0,10*ROW('Hygiene Data'!G20))),EC26="No",ISNUMBER(OFFSET('Hygiene Data'!$G$10,0,10*ROW('Hygiene Data'!G20)))),CONCATENATE("[",ROUND(OFFSET('Hygiene Data'!$G$10,0,10*ROW('Hygiene Data'!G20)),0),"]"),IF(AND(ISNUMBER(OFFSET('Hygiene Data'!$G$10,0,10*ROW('Hygiene Data'!G20))),EC26="",ISNUMBER(OFFSET('Hygiene Data'!$G$10,0,10*ROW('Hygiene Data'!G20)))),OFFSET('Hygiene Data'!$G$10,0,10*ROW('Hygiene Data'!G20)),NA())))</f>
        <v>#N/A</v>
      </c>
      <c r="BO26" s="254" t="e">
        <f ca="true">+IF(AND(ISNUMBER(OFFSET('Hygiene Data'!$H$6,0,10*ROW('Hygiene Data'!H20))),ED26="Yes"),OFFSET('Hygiene Data'!$H$6,0,10*ROW('Hygiene Data'!H20)),IF(AND(ISNUMBER(OFFSET('Hygiene Data'!$H$6,0,10*ROW('Hygiene Data'!H20))),ED26="No",ISNUMBER(OFFSET('Hygiene Data'!$H$6,0,10*ROW('Hygiene Data'!H20)))),CONCATENATE("[",ROUND(OFFSET('Hygiene Data'!$H$6,0,10*ROW('Hygiene Data'!H20)),0),"]"),IF(AND(ISNUMBER(OFFSET('Hygiene Data'!$H$6,0,10*ROW('Hygiene Data'!H20))),ED26="",ISNUMBER(OFFSET('Hygiene Data'!$H$6,0,10*ROW('Hygiene Data'!H20)))),OFFSET('Hygiene Data'!$H$6,0,10*ROW('Hygiene Data'!H20)),NA())))</f>
        <v>#N/A</v>
      </c>
      <c r="BP26" s="254" t="e">
        <f ca="true">+IF(AND(ISNUMBER(OFFSET('Hygiene Data'!$H$8,0,10*ROW('Hygiene Data'!H20))),EE26="Yes"),OFFSET('Hygiene Data'!$H$8,0,10*ROW('Hygiene Data'!H20)),IF(AND(ISNUMBER(OFFSET('Hygiene Data'!$H$8,0,10*ROW('Hygiene Data'!H20))),EE26="No",ISNUMBER(OFFSET('Hygiene Data'!$H$8,0,10*ROW('Hygiene Data'!H20)))),CONCATENATE("[",ROUND(OFFSET('Hygiene Data'!$H$8,0,10*ROW('Hygiene Data'!H20)),0),"]"),IF(AND(ISNUMBER(OFFSET('Hygiene Data'!$H$8,0,10*ROW('Hygiene Data'!H20))),EE26="",ISNUMBER(OFFSET('Hygiene Data'!$H$8,0,10*ROW('Hygiene Data'!H20)))),OFFSET('Hygiene Data'!$H$8,0,10*ROW('Hygiene Data'!H20)),NA())))</f>
        <v>#N/A</v>
      </c>
      <c r="BQ26" s="254" t="e">
        <f ca="true">+IF(AND(ISNUMBER(OFFSET('Hygiene Data'!$H$10,0,10*ROW('Hygiene Data'!H20))),EF26="Yes"),OFFSET('Hygiene Data'!$H$10,0,10*ROW('Hygiene Data'!H20)),IF(AND(ISNUMBER(OFFSET('Hygiene Data'!$H$10,0,10*ROW('Hygiene Data'!H20))),EF26="No",ISNUMBER(OFFSET('Hygiene Data'!$H$10,0,10*ROW('Hygiene Data'!H20)))),CONCATENATE("[",ROUND(OFFSET('Hygiene Data'!$H$10,0,10*ROW('Hygiene Data'!H20)),0),"]"),IF(AND(ISNUMBER(OFFSET('Hygiene Data'!$H$10,0,10*ROW('Hygiene Data'!H20))),EF26="",ISNUMBER(OFFSET('Hygiene Data'!$H$10,0,10*ROW('Hygiene Data'!H20)))),OFFSET('Hygiene Data'!$H$10,0,10*ROW('Hygiene Data'!H20)),NA())))</f>
        <v>#N/A</v>
      </c>
      <c r="BS26" s="36" t="str">
        <f ca="true">+IF(OFFSET('Water Data'!$C$28,0,10*ROW('Water Data'!C20))="","",OFFSET('Water Data'!$C$28,0,10*ROW('Water Data'!C20)))</f>
        <v/>
      </c>
      <c r="BT26" s="36" t="str">
        <f ca="true">+IF(OFFSET('Water Data'!$C$29,0,10*ROW('Water Data'!C20))="","",OFFSET('Water Data'!$C$29,0,10*ROW('Water Data'!C20)))</f>
        <v/>
      </c>
      <c r="BU26" s="36" t="str">
        <f ca="true">+IF(OFFSET('Water Data'!$C$30,0,10*ROW('Water Data'!C20))="","",OFFSET('Water Data'!$C$30,0,10*ROW('Water Data'!C20)))</f>
        <v/>
      </c>
      <c r="BV26" s="36" t="str">
        <f ca="true">+IF(OFFSET('Water Data'!$D$28,0,10*ROW('Water Data'!D20))="","",OFFSET('Water Data'!$D$28,0,10*ROW('Water Data'!D20)))</f>
        <v/>
      </c>
      <c r="BW26" s="36" t="str">
        <f ca="true">+IF(OFFSET('Water Data'!$D$29,0,10*ROW('Water Data'!D20))="","",OFFSET('Water Data'!$D$29,0,10*ROW('Water Data'!D20)))</f>
        <v/>
      </c>
      <c r="BX26" s="36" t="str">
        <f ca="true">+IF(OFFSET('Water Data'!$D$30,0,10*ROW('Water Data'!D20))="","",OFFSET('Water Data'!$D$30,0,10*ROW('Water Data'!D20)))</f>
        <v/>
      </c>
      <c r="BY26" s="36" t="str">
        <f ca="true">+IF(OFFSET('Water Data'!$E$28,0,10*ROW('Water Data'!E20))="","",OFFSET('Water Data'!$E$28,0,10*ROW('Water Data'!E20)))</f>
        <v/>
      </c>
      <c r="BZ26" s="36" t="str">
        <f ca="true">+IF(OFFSET('Water Data'!$E$29,0,10*ROW('Water Data'!E20))="","",OFFSET('Water Data'!$E$29,0,10*ROW('Water Data'!E20)))</f>
        <v/>
      </c>
      <c r="CA26" s="36" t="str">
        <f ca="true">+IF(OFFSET('Water Data'!$E$30,0,10*ROW('Water Data'!E20))="","",OFFSET('Water Data'!$E$30,0,10*ROW('Water Data'!E20)))</f>
        <v/>
      </c>
      <c r="CB26" s="36" t="str">
        <f ca="true">+IF(OFFSET('Water Data'!$F$28,0,10*ROW('Water Data'!F20))="","",OFFSET('Water Data'!$F$28,0,10*ROW('Water Data'!F20)))</f>
        <v/>
      </c>
      <c r="CC26" s="36" t="str">
        <f ca="true">+IF(OFFSET('Water Data'!$F$29,0,10*ROW('Water Data'!F20))="","",OFFSET('Water Data'!$F$29,0,10*ROW('Water Data'!F20)))</f>
        <v/>
      </c>
      <c r="CD26" s="36" t="str">
        <f ca="true">+IF(OFFSET('Water Data'!$F$30,0,10*ROW('Water Data'!F20))="","",OFFSET('Water Data'!$F$30,0,10*ROW('Water Data'!F20)))</f>
        <v/>
      </c>
      <c r="CE26" s="36" t="str">
        <f ca="true">+IF(OFFSET('Water Data'!$G$28,0,10*ROW('Water Data'!G20))="","",OFFSET('Water Data'!$G$28,0,10*ROW('Water Data'!G20)))</f>
        <v/>
      </c>
      <c r="CF26" s="36" t="str">
        <f ca="true">+IF(OFFSET('Water Data'!$G$29,0,10*ROW('Water Data'!G20))="","",OFFSET('Water Data'!$G$29,0,10*ROW('Water Data'!G20)))</f>
        <v/>
      </c>
      <c r="CG26" s="36" t="str">
        <f ca="true">+IF(OFFSET('Water Data'!$G$30,0,10*ROW('Water Data'!G20))="","",OFFSET('Water Data'!$G$30,0,10*ROW('Water Data'!G20)))</f>
        <v/>
      </c>
      <c r="CH26" s="36" t="str">
        <f ca="true">+IF(OFFSET('Water Data'!$H$28,0,10*ROW('Water Data'!H20))="","",OFFSET('Water Data'!$H$28,0,10*ROW('Water Data'!H20)))</f>
        <v/>
      </c>
      <c r="CI26" s="36" t="str">
        <f ca="true">+IF(OFFSET('Water Data'!$H$29,0,10*ROW('Water Data'!H20))="","",OFFSET('Water Data'!$H$29,0,10*ROW('Water Data'!H20)))</f>
        <v/>
      </c>
      <c r="CJ26" s="36" t="str">
        <f ca="true">+IF(OFFSET('Water Data'!$H$30,0,10*ROW('Water Data'!H20))="","",OFFSET('Water Data'!$H$30,0,10*ROW('Water Data'!H20)))</f>
        <v/>
      </c>
      <c r="CK26" s="36" t="str">
        <f ca="true">+IF(OFFSET('Sanitation Data'!$C$29,0,10*ROW('Sanitation Data'!C20))="","",OFFSET('Sanitation Data'!$C$29,0,10*ROW('Sanitation Data'!C20)))</f>
        <v/>
      </c>
      <c r="CL26" s="36" t="str">
        <f ca="true">+IF(OFFSET('Sanitation Data'!$C$30,0,10*ROW('Sanitation Data'!C20))="","",OFFSET('Sanitation Data'!$C$30,0,10*ROW('Sanitation Data'!C20)))</f>
        <v/>
      </c>
      <c r="CM26" s="36" t="str">
        <f ca="true">+IF(OFFSET('Sanitation Data'!$C$31,0,10*ROW('Sanitation Data'!C20))="","",OFFSET('Sanitation Data'!$C$31,0,10*ROW('Sanitation Data'!C20)))</f>
        <v/>
      </c>
      <c r="CN26" s="36" t="str">
        <f ca="true">+IF(OFFSET('Sanitation Data'!$C$32,0,10*ROW('Sanitation Data'!C20))="","",OFFSET('Sanitation Data'!$C$32,0,10*ROW('Sanitation Data'!C20)))</f>
        <v/>
      </c>
      <c r="CO26" s="36" t="str">
        <f ca="true">+IF(OFFSET('Sanitation Data'!$C$33,0,10*ROW('Sanitation Data'!C20))="","",OFFSET('Sanitation Data'!$C$33,0,10*ROW('Sanitation Data'!C20)))</f>
        <v/>
      </c>
      <c r="CP26" s="36" t="str">
        <f ca="true">+IF(OFFSET('Sanitation Data'!$D$29,0,10*ROW('Sanitation Data'!D20))="","",OFFSET('Sanitation Data'!$D$29,0,10*ROW('Sanitation Data'!D20)))</f>
        <v/>
      </c>
      <c r="CQ26" s="36" t="str">
        <f ca="true">+IF(OFFSET('Sanitation Data'!$D$30,0,10*ROW('Sanitation Data'!D20))="","",OFFSET('Sanitation Data'!$D$30,0,10*ROW('Sanitation Data'!D20)))</f>
        <v/>
      </c>
      <c r="CR26" s="36" t="str">
        <f ca="true">+IF(OFFSET('Sanitation Data'!$D$31,0,10*ROW('Sanitation Data'!D20))="","",OFFSET('Sanitation Data'!$D$31,0,10*ROW('Sanitation Data'!D20)))</f>
        <v/>
      </c>
      <c r="CS26" s="36" t="str">
        <f ca="true">+IF(OFFSET('Sanitation Data'!$D$32,0,10*ROW('Sanitation Data'!D20))="","",OFFSET('Sanitation Data'!$D$32,0,10*ROW('Sanitation Data'!D20)))</f>
        <v/>
      </c>
      <c r="CT26" s="36" t="str">
        <f ca="true">+IF(OFFSET('Sanitation Data'!$D$33,0,10*ROW('Sanitation Data'!D20))="","",OFFSET('Sanitation Data'!$D$33,0,10*ROW('Sanitation Data'!D20)))</f>
        <v/>
      </c>
      <c r="CU26" s="36" t="str">
        <f ca="true">+IF(OFFSET('Sanitation Data'!$E$29,0,10*ROW('Sanitation Data'!E20))="","",OFFSET('Sanitation Data'!$E$29,0,10*ROW('Sanitation Data'!E20)))</f>
        <v/>
      </c>
      <c r="CV26" s="36" t="str">
        <f ca="true">+IF(OFFSET('Sanitation Data'!$E$30,0,10*ROW('Sanitation Data'!E20))="","",OFFSET('Sanitation Data'!$E$30,0,10*ROW('Sanitation Data'!E20)))</f>
        <v/>
      </c>
      <c r="CW26" s="36" t="str">
        <f ca="true">+IF(OFFSET('Sanitation Data'!$E$31,0,10*ROW('Sanitation Data'!E20))="","",OFFSET('Sanitation Data'!$E$31,0,10*ROW('Sanitation Data'!E20)))</f>
        <v/>
      </c>
      <c r="CX26" s="36" t="str">
        <f ca="true">+IF(OFFSET('Sanitation Data'!$E$32,0,10*ROW('Sanitation Data'!E20))="","",OFFSET('Sanitation Data'!$E$32,0,10*ROW('Sanitation Data'!E20)))</f>
        <v/>
      </c>
      <c r="CY26" s="36" t="str">
        <f ca="true">+IF(OFFSET('Sanitation Data'!$E$33,0,10*ROW('Sanitation Data'!E20))="","",OFFSET('Sanitation Data'!$E$33,0,10*ROW('Sanitation Data'!E20)))</f>
        <v/>
      </c>
      <c r="CZ26" s="36" t="str">
        <f ca="true">+IF(OFFSET('Sanitation Data'!$F$29,0,10*ROW('Sanitation Data'!F20))="","",OFFSET('Sanitation Data'!$F$29,0,10*ROW('Sanitation Data'!F20)))</f>
        <v/>
      </c>
      <c r="DA26" s="36" t="str">
        <f ca="true">+IF(OFFSET('Sanitation Data'!$F$30,0,10*ROW('Sanitation Data'!F20))="","",OFFSET('Sanitation Data'!$F$30,0,10*ROW('Sanitation Data'!F20)))</f>
        <v/>
      </c>
      <c r="DB26" s="36" t="str">
        <f ca="true">+IF(OFFSET('Sanitation Data'!$F$31,0,10*ROW('Sanitation Data'!F20))="","",OFFSET('Sanitation Data'!$F$31,0,10*ROW('Sanitation Data'!F20)))</f>
        <v/>
      </c>
      <c r="DC26" s="36" t="str">
        <f ca="true">+IF(OFFSET('Sanitation Data'!$F$32,0,10*ROW('Sanitation Data'!F20))="","",OFFSET('Sanitation Data'!$F$32,0,10*ROW('Sanitation Data'!F20)))</f>
        <v/>
      </c>
      <c r="DD26" s="36" t="str">
        <f ca="true">+IF(OFFSET('Sanitation Data'!$F$33,0,10*ROW('Sanitation Data'!F20))="","",OFFSET('Sanitation Data'!$F$33,0,10*ROW('Sanitation Data'!F20)))</f>
        <v/>
      </c>
      <c r="DE26" s="36" t="str">
        <f ca="true">+IF(OFFSET('Sanitation Data'!$G$29,0,10*ROW('Sanitation Data'!G20))="","",OFFSET('Sanitation Data'!$G$29,0,10*ROW('Sanitation Data'!G20)))</f>
        <v/>
      </c>
      <c r="DF26" s="36" t="str">
        <f ca="true">+IF(OFFSET('Sanitation Data'!$G$30,0,10*ROW('Sanitation Data'!G20))="","",OFFSET('Sanitation Data'!$G$30,0,10*ROW('Sanitation Data'!G20)))</f>
        <v/>
      </c>
      <c r="DG26" s="36" t="str">
        <f ca="true">+IF(OFFSET('Sanitation Data'!$G$31,0,10*ROW('Sanitation Data'!G20))="","",OFFSET('Sanitation Data'!$G$31,0,10*ROW('Sanitation Data'!G20)))</f>
        <v/>
      </c>
      <c r="DH26" s="36" t="str">
        <f ca="true">+IF(OFFSET('Sanitation Data'!$G$32,0,10*ROW('Sanitation Data'!G20))="","",OFFSET('Sanitation Data'!$G$32,0,10*ROW('Sanitation Data'!G20)))</f>
        <v/>
      </c>
      <c r="DI26" s="36" t="str">
        <f ca="true">+IF(OFFSET('Sanitation Data'!$G$33,0,10*ROW('Sanitation Data'!G20))="","",OFFSET('Sanitation Data'!$G$33,0,10*ROW('Sanitation Data'!G20)))</f>
        <v/>
      </c>
      <c r="DJ26" s="36" t="str">
        <f ca="true">+IF(OFFSET('Sanitation Data'!$H$29,0,10*ROW('Sanitation Data'!H20))="","",OFFSET('Sanitation Data'!$H$29,0,10*ROW('Sanitation Data'!H20)))</f>
        <v/>
      </c>
      <c r="DK26" s="36" t="str">
        <f ca="true">+IF(OFFSET('Sanitation Data'!$H$30,0,10*ROW('Sanitation Data'!H20))="","",OFFSET('Sanitation Data'!$H$30,0,10*ROW('Sanitation Data'!H20)))</f>
        <v/>
      </c>
      <c r="DL26" s="36" t="str">
        <f ca="true">+IF(OFFSET('Sanitation Data'!$H$31,0,10*ROW('Sanitation Data'!H20))="","",OFFSET('Sanitation Data'!$H$31,0,10*ROW('Sanitation Data'!H20)))</f>
        <v/>
      </c>
      <c r="DM26" s="36" t="str">
        <f ca="true">+IF(OFFSET('Sanitation Data'!$H$32,0,10*ROW('Sanitation Data'!H20))="","",OFFSET('Sanitation Data'!$H$32,0,10*ROW('Sanitation Data'!H20)))</f>
        <v/>
      </c>
      <c r="DN26" s="36" t="str">
        <f ca="true">+IF(OFFSET('Sanitation Data'!$H$33,0,10*ROW('Sanitation Data'!H20))="","",OFFSET('Sanitation Data'!$H$33,0,10*ROW('Sanitation Data'!H20)))</f>
        <v/>
      </c>
      <c r="DO26" s="36" t="str">
        <f ca="true">+IF(OFFSET('Hygiene Data'!$C$12,0,10*ROW('Hygiene Data'!C20))="","",OFFSET('Hygiene Data'!$C$12,0,10*ROW('Hygiene Data'!C20)))</f>
        <v/>
      </c>
      <c r="DP26" s="36" t="str">
        <f ca="true">+IF(OFFSET('Hygiene Data'!$C$13,0,10*ROW('Hygiene Data'!C20))="","",OFFSET('Hygiene Data'!$C$13,0,10*ROW('Hygiene Data'!C20)))</f>
        <v/>
      </c>
      <c r="DQ26" s="36" t="str">
        <f ca="true">+IF(OFFSET('Hygiene Data'!$C$14,0,10*ROW('Hygiene Data'!C20))="","",OFFSET('Hygiene Data'!$C$14,0,10*ROW('Hygiene Data'!C20)))</f>
        <v/>
      </c>
      <c r="DR26" s="36" t="str">
        <f ca="true">+IF(OFFSET('Hygiene Data'!$D$12,0,10*ROW('Hygiene Data'!D20))="","",OFFSET('Hygiene Data'!$D$12,0,10*ROW('Hygiene Data'!D20)))</f>
        <v/>
      </c>
      <c r="DS26" s="36" t="str">
        <f ca="true">+IF(OFFSET('Hygiene Data'!$D$13,0,10*ROW('Hygiene Data'!D20))="","",OFFSET('Hygiene Data'!$D$13,0,10*ROW('Hygiene Data'!D20)))</f>
        <v/>
      </c>
      <c r="DT26" s="36" t="str">
        <f ca="true">+IF(OFFSET('Hygiene Data'!$D$14,0,10*ROW('Hygiene Data'!D20))="","",OFFSET('Hygiene Data'!$D$14,0,10*ROW('Hygiene Data'!D20)))</f>
        <v/>
      </c>
      <c r="DU26" s="36" t="str">
        <f ca="true">+IF(OFFSET('Hygiene Data'!$E$12,0,10*ROW('Hygiene Data'!E20))="","",OFFSET('Hygiene Data'!$E$12,0,10*ROW('Hygiene Data'!E20)))</f>
        <v/>
      </c>
      <c r="DV26" s="36" t="str">
        <f ca="true">+IF(OFFSET('Hygiene Data'!$E$13,0,10*ROW('Hygiene Data'!E20))="","",OFFSET('Hygiene Data'!$E$13,0,10*ROW('Hygiene Data'!E20)))</f>
        <v/>
      </c>
      <c r="DW26" s="36" t="str">
        <f ca="true">+IF(OFFSET('Hygiene Data'!$E$14,0,10*ROW('Hygiene Data'!E20))="","",OFFSET('Hygiene Data'!$E$14,0,10*ROW('Hygiene Data'!E20)))</f>
        <v/>
      </c>
      <c r="DX26" s="36" t="str">
        <f ca="true">+IF(OFFSET('Hygiene Data'!$F$12,0,10*ROW('Hygiene Data'!F20))="","",OFFSET('Hygiene Data'!$F$12,0,10*ROW('Hygiene Data'!F20)))</f>
        <v/>
      </c>
      <c r="DY26" s="36" t="str">
        <f ca="true">+IF(OFFSET('Hygiene Data'!$F$13,0,10*ROW('Hygiene Data'!F20))="","",OFFSET('Hygiene Data'!$F$13,0,10*ROW('Hygiene Data'!F20)))</f>
        <v/>
      </c>
      <c r="DZ26" s="36" t="str">
        <f ca="true">+IF(OFFSET('Hygiene Data'!$F$14,0,10*ROW('Hygiene Data'!F20))="","",OFFSET('Hygiene Data'!$F$14,0,10*ROW('Hygiene Data'!F20)))</f>
        <v/>
      </c>
      <c r="EA26" s="36" t="str">
        <f ca="true">+IF(OFFSET('Hygiene Data'!$G$12,0,10*ROW('Hygiene Data'!G20))="","",OFFSET('Hygiene Data'!$G$12,0,10*ROW('Hygiene Data'!G20)))</f>
        <v/>
      </c>
      <c r="EB26" s="36" t="str">
        <f ca="true">+IF(OFFSET('Hygiene Data'!$G$13,0,10*ROW('Hygiene Data'!G20))="","",OFFSET('Hygiene Data'!$G$13,0,10*ROW('Hygiene Data'!G20)))</f>
        <v/>
      </c>
      <c r="EC26" s="36" t="str">
        <f ca="true">+IF(OFFSET('Hygiene Data'!$G$14,0,10*ROW('Hygiene Data'!G20))="","",OFFSET('Hygiene Data'!$G$14,0,10*ROW('Hygiene Data'!G20)))</f>
        <v/>
      </c>
      <c r="ED26" s="36" t="str">
        <f ca="true">+IF(OFFSET('Hygiene Data'!$H$12,0,10*ROW('Hygiene Data'!H20))="","",OFFSET('Hygiene Data'!$H$12,0,10*ROW('Hygiene Data'!H20)))</f>
        <v/>
      </c>
      <c r="EE26" s="36" t="str">
        <f ca="true">+IF(OFFSET('Hygiene Data'!$H$13,0,10*ROW('Hygiene Data'!H20))="","",OFFSET('Hygiene Data'!$H$13,0,10*ROW('Hygiene Data'!H20)))</f>
        <v/>
      </c>
      <c r="EF26" s="36" t="str">
        <f ca="true">+IF(OFFSET('Hygiene Data'!$H$14,0,10*ROW('Hygiene Data'!H20))="","",OFFSET('Hygiene Data'!$H$14,0,10*ROW('Hygiene Data'!H20)))</f>
        <v/>
      </c>
    </row>
    <row r="27" x14ac:dyDescent="0.2">
      <c r="A27" s="59" t="str">
        <f ca="true">+IF(OFFSET('Water Data'!$B$1,0,10*ROW('Water Data'!B21))="","",OFFSET('Water Data'!$B$1,0,10*ROW('Water Data'!B21)))</f>
        <v/>
      </c>
      <c r="B27" s="59" t="str">
        <f ca="true">+IF(OFFSET('Water Data'!$A$3,0,10*ROW('Water Data'!A21))="","",OFFSET('Water Data'!$A$3,0,10*ROW('Water Data'!A21)))</f>
        <v/>
      </c>
      <c r="C27" s="59" t="str">
        <f ca="true">+IF(OFFSET('Water Data'!$C$3,0,10*ROW('Water Data'!C21))="","",OFFSET('Water Data'!$C$3,0,10*ROW('Water Data'!C21)))</f>
        <v/>
      </c>
      <c r="D27" s="252" t="e">
        <f ca="true">+IF(AND(ISNUMBER(OFFSET('Water Data'!$C$5,0,10*ROW('Water Data'!C21))),BS27="Yes"),100-OFFSET('Water Data'!$C$5,0,10*ROW('Water Data'!C21)),IF(AND(ISNUMBER(OFFSET('Water Data'!$C$5,0,10*ROW('Water Data'!C21))),BS27="No",ISNUMBER(OFFSET('Water Data'!$C$5,0,10*ROW('Water Data'!C21)))),CONCATENATE("[",ROUND(100-OFFSET('Water Data'!$C$5,0,10*ROW('Water Data'!C21)),0),"]"),IF(AND(ISNUMBER(OFFSET('Water Data'!$C$5,0,10*ROW('Water Data'!C21))),BS27="",ISNUMBER(OFFSET('Water Data'!$C$5,0,10*ROW('Water Data'!C21)))),100-OFFSET('Water Data'!$C$5,0,10*ROW('Water Data'!C21)),NA())))</f>
        <v>#N/A</v>
      </c>
      <c r="E27" s="252" t="e">
        <f ca="true">+IF(AND(ISNUMBER(OFFSET('Water Data'!$C$7,0,10*ROW('Water Data'!D21))),BT27="Yes"),OFFSET('Water Data'!$C$7,0,10*ROW('Water Data'!C21)),IF(AND(ISNUMBER(OFFSET('Water Data'!$C$7,0,10*ROW('Water Data'!C21))),BT27="No",ISNUMBER(OFFSET('Water Data'!$C$7,0,10*ROW('Water Data'!C21)))),CONCATENATE("[",ROUND(OFFSET('Water Data'!$C$7,0,10*ROW('Water Data'!C21)),0),"]"),IF(AND(ISNUMBER(OFFSET('Water Data'!$C$7,0,10*ROW('Water Data'!C21))),BT27="",ISNUMBER(OFFSET('Water Data'!$C$7,0,10*ROW('Water Data'!C21)))),OFFSET('Water Data'!$C$7,0,10*ROW('Water Data'!C21)),NA())))</f>
        <v>#N/A</v>
      </c>
      <c r="F27" s="252" t="e">
        <f ca="true">+IF(AND(ISNUMBER(OFFSET('Water Data'!$C$10,0,10*ROW('Water Data'!C21))),BU27="Yes"),OFFSET('Water Data'!$C$10,0,10*ROW('Water Data'!C21)),IF(AND(ISNUMBER(OFFSET('Water Data'!$C$10,0,10*ROW('Water Data'!C21))),BU27="No",ISNUMBER(OFFSET('Water Data'!$C$10,0,10*ROW('Water Data'!C21)))),CONCATENATE("[",ROUND(OFFSET('Water Data'!$C$10,0,10*ROW('Water Data'!C21)),0),"]"),IF(AND(ISNUMBER(OFFSET('Water Data'!$C$10,0,10*ROW('Water Data'!C21))),BU27="",ISNUMBER(OFFSET('Water Data'!$C$10,0,10*ROW('Water Data'!C21)))),OFFSET('Water Data'!$C$10,0,10*ROW('Water Data'!C21)),NA())))</f>
        <v>#N/A</v>
      </c>
      <c r="G27" s="252" t="e">
        <f ca="true">+IF(AND(ISNUMBER(OFFSET('Water Data'!$D$5,0,10*ROW('Water Data'!D21))),BV27="Yes"),100-OFFSET('Water Data'!$D$5,0,10*ROW('Water Data'!D21)),IF(AND(ISNUMBER(OFFSET('Water Data'!$D$5,0,10*ROW('Water Data'!D21))),BV27="No",ISNUMBER(OFFSET('Water Data'!$D$5,0,10*ROW('Water Data'!D21)))),CONCATENATE("[",ROUND(100-OFFSET('Water Data'!$D$5,0,10*ROW('Water Data'!D21)),0),"]"),IF(AND(ISNUMBER(OFFSET('Water Data'!$D$5,0,10*ROW('Water Data'!D21))),BV27="",ISNUMBER(OFFSET('Water Data'!$D$5,0,10*ROW('Water Data'!D21)))),100-OFFSET('Water Data'!$D$5,0,10*ROW('Water Data'!D21)),NA())))</f>
        <v>#N/A</v>
      </c>
      <c r="H27" s="252" t="e">
        <f ca="true">+IF(AND(ISNUMBER(OFFSET('Water Data'!$D$7,0,10*ROW('Water Data'!D21))),BW27="Yes"),OFFSET('Water Data'!$D$7,0,10*ROW('Water Data'!D21)),IF(AND(ISNUMBER(OFFSET('Water Data'!$D$7,0,10*ROW('Water Data'!D21))),BW27="No",ISNUMBER(OFFSET('Water Data'!$D$7,0,10*ROW('Water Data'!D21)))),CONCATENATE("[",ROUND(OFFSET('Water Data'!$C$7,0,10*ROW('Water Data'!D21)),0),"]"),IF(AND(ISNUMBER(OFFSET('Water Data'!$D$7,0,10*ROW('Water Data'!D21))),BW27="",ISNUMBER(OFFSET('Water Data'!$D$7,0,10*ROW('Water Data'!D21)))),OFFSET('Water Data'!$D$7,0,10*ROW('Water Data'!D21)),NA())))</f>
        <v>#N/A</v>
      </c>
      <c r="I27" s="252" t="e">
        <f ca="true">+IF(AND(ISNUMBER(OFFSET('Water Data'!$D$10,0,10*ROW('Water Data'!D21))),BX27="Yes"),OFFSET('Water Data'!$D$10,0,10*ROW('Water Data'!D21)),IF(AND(ISNUMBER(OFFSET('Water Data'!$D$10,0,10*ROW('Water Data'!D21))),BX27="No",ISNUMBER(OFFSET('Water Data'!$D$10,0,10*ROW('Water Data'!D21)))),CONCATENATE("[",ROUND(OFFSET('Water Data'!$D$10,0,10*ROW('Water Data'!D21)),0),"]"),IF(AND(ISNUMBER(OFFSET('Water Data'!$D$10,0,10*ROW('Water Data'!D21))),BX27="",ISNUMBER(OFFSET('Water Data'!$D$10,0,10*ROW('Water Data'!D21)))),OFFSET('Water Data'!$D$10,0,10*ROW('Water Data'!D21)),NA())))</f>
        <v>#N/A</v>
      </c>
      <c r="J27" s="252" t="e">
        <f ca="true">+IF(AND(ISNUMBER(OFFSET('Water Data'!$E$5,0,10*ROW('Water Data'!E21))),BY27="Yes"),100-OFFSET('Water Data'!$E$5,0,10*ROW('Water Data'!E21)),IF(AND(ISNUMBER(OFFSET('Water Data'!$E$5,0,10*ROW('Water Data'!E21))),BY27="No",ISNUMBER(OFFSET('Water Data'!$E$5,0,10*ROW('Water Data'!E21)))),CONCATENATE("[",ROUND(100-OFFSET('Water Data'!$E$5,0,10*ROW('Water Data'!E21)),0),"]"),IF(AND(ISNUMBER(OFFSET('Water Data'!$E$5,0,10*ROW('Water Data'!E21))),BY27="",ISNUMBER(OFFSET('Water Data'!$E$5,0,10*ROW('Water Data'!E21)))),100-OFFSET('Water Data'!$E$5,0,10*ROW('Water Data'!E21)),NA())))</f>
        <v>#N/A</v>
      </c>
      <c r="K27" s="252" t="e">
        <f ca="true">+IF(AND(ISNUMBER(OFFSET('Water Data'!$E$7,0,10*ROW('Water Data'!E21))),BZ27="Yes"),OFFSET('Water Data'!$E$7,0,10*ROW('Water Data'!E21)),IF(AND(ISNUMBER(OFFSET('Water Data'!$E$7,0,10*ROW('Water Data'!E21))),BZ27="No",ISNUMBER(OFFSET('Water Data'!$E$7,0,10*ROW('Water Data'!E21)))),CONCATENATE("[",ROUND(OFFSET('Water Data'!$E$7,0,10*ROW('Water Data'!E21)),0),"]"),IF(AND(ISNUMBER(OFFSET('Water Data'!$E$7,0,10*ROW('Water Data'!E21))),BZ27="",ISNUMBER(OFFSET('Water Data'!$E$7,0,10*ROW('Water Data'!E21)))),OFFSET('Water Data'!$E$7,0,10*ROW('Water Data'!E21)),NA())))</f>
        <v>#N/A</v>
      </c>
      <c r="L27" s="252" t="e">
        <f ca="true">+IF(AND(ISNUMBER(OFFSET('Water Data'!$E$10,0,10*ROW('Water Data'!E21))),CA27="Yes"),OFFSET('Water Data'!$E$10,0,10*ROW('Water Data'!E21)),IF(AND(ISNUMBER(OFFSET('Water Data'!$E$10,0,10*ROW('Water Data'!E21))),CA27="No",ISNUMBER(OFFSET('Water Data'!$E$10,0,10*ROW('Water Data'!E21)))),CONCATENATE("[",ROUND(OFFSET('Water Data'!$E$10,0,10*ROW('Water Data'!E21)),0),"]"),IF(AND(ISNUMBER(OFFSET('Water Data'!$E$10,0,10*ROW('Water Data'!E21))),CA27="",ISNUMBER(OFFSET('Water Data'!$E$10,0,10*ROW('Water Data'!E21)))),OFFSET('Water Data'!$E$10,0,10*ROW('Water Data'!E21)),NA())))</f>
        <v>#N/A</v>
      </c>
      <c r="M27" s="252" t="e">
        <f ca="true">+IF(AND(ISNUMBER(OFFSET('Water Data'!$F$5,0,10*ROW('Water Data'!F21))),CB27="Yes"),100-OFFSET('Water Data'!$F$5,0,10*ROW('Water Data'!F21)),IF(AND(ISNUMBER(OFFSET('Water Data'!$F$5,0,10*ROW('Water Data'!F21))),CB27="No",ISNUMBER(OFFSET('Water Data'!$F$5,0,10*ROW('Water Data'!F21)))),CONCATENATE("[",ROUND(100-OFFSET('Water Data'!$F$5,0,10*ROW('Water Data'!F21)),0),"]"),IF(AND(ISNUMBER(OFFSET('Water Data'!$F$5,0,10*ROW('Water Data'!F21))),CB27="",ISNUMBER(OFFSET('Water Data'!$F$5,0,10*ROW('Water Data'!F21)))),100-OFFSET('Water Data'!$F$5,0,10*ROW('Water Data'!F21)),NA())))</f>
        <v>#N/A</v>
      </c>
      <c r="N27" s="252" t="e">
        <f ca="true">+IF(AND(ISNUMBER(OFFSET('Water Data'!$F$7,0,10*ROW('Water Data'!F21))),CC27="Yes"),OFFSET('Water Data'!$F$7,0,10*ROW('Water Data'!F21)),IF(AND(ISNUMBER(OFFSET('Water Data'!$F$7,0,10*ROW('Water Data'!F21))),CC27="No",ISNUMBER(OFFSET('Water Data'!$F$7,0,10*ROW('Water Data'!F21)))),CONCATENATE("[",ROUND(OFFSET('Water Data'!$F$7,0,10*ROW('Water Data'!F21)),0),"]"),IF(AND(ISNUMBER(OFFSET('Water Data'!$F$7,0,10*ROW('Water Data'!F21))),CC27="",ISNUMBER(OFFSET('Water Data'!$F$7,0,10*ROW('Water Data'!F21)))),OFFSET('Water Data'!$F$7,0,10*ROW('Water Data'!F21)),NA())))</f>
        <v>#N/A</v>
      </c>
      <c r="O27" s="252" t="e">
        <f ca="true">+IF(AND(ISNUMBER(OFFSET('Water Data'!$F$10,0,10*ROW('Water Data'!F21))),CD27="Yes"),OFFSET('Water Data'!$F$10,0,10*ROW('Water Data'!F21)),IF(AND(ISNUMBER(OFFSET('Water Data'!$F$10,0,10*ROW('Water Data'!F21))),CD27="No",ISNUMBER(OFFSET('Water Data'!$F$10,0,10*ROW('Water Data'!F21)))),CONCATENATE("[",ROUND(OFFSET('Water Data'!$F$10,0,10*ROW('Water Data'!F21)),0),"]"),IF(AND(ISNUMBER(OFFSET('Water Data'!$F$10,0,10*ROW('Water Data'!F21))),CD27="",ISNUMBER(OFFSET('Water Data'!$F$10,0,10*ROW('Water Data'!F21)))),OFFSET('Water Data'!$F$10,0,10*ROW('Water Data'!F21)),NA())))</f>
        <v>#N/A</v>
      </c>
      <c r="P27" s="252" t="e">
        <f ca="true">+IF(AND(ISNUMBER(OFFSET('Water Data'!$G$5,0,10*ROW('Water Data'!G21))),CE27="Yes"),100-OFFSET('Water Data'!$G$5,0,10*ROW('Water Data'!G21)),IF(AND(ISNUMBER(OFFSET('Water Data'!$G$5,0,10*ROW('Water Data'!G21))),CE27="No",ISNUMBER(OFFSET('Water Data'!$G$5,0,10*ROW('Water Data'!G21)))),CONCATENATE("[",ROUND(100-OFFSET('Water Data'!$G$5,0,10*ROW('Water Data'!G21)),0),"]"),IF(AND(ISNUMBER(OFFSET('Water Data'!$G$5,0,10*ROW('Water Data'!G21))),CE27="",ISNUMBER(OFFSET('Water Data'!$G$5,0,10*ROW('Water Data'!G21)))),100-OFFSET('Water Data'!$G$5,0,10*ROW('Water Data'!G21)),NA())))</f>
        <v>#N/A</v>
      </c>
      <c r="Q27" s="252" t="e">
        <f ca="true">+IF(AND(ISNUMBER(OFFSET('Water Data'!$G$7,0,10*ROW('Water Data'!G21))),CF27="Yes"),OFFSET('Water Data'!$G$7,0,10*ROW('Water Data'!G21)),IF(AND(ISNUMBER(OFFSET('Water Data'!$G$7,0,10*ROW('Water Data'!G21))),CF27="No",ISNUMBER(OFFSET('Water Data'!$G$7,0,10*ROW('Water Data'!G21)))),CONCATENATE("[",ROUND(OFFSET('Water Data'!$G$7,0,10*ROW('Water Data'!G21)),0),"]"),IF(AND(ISNUMBER(OFFSET('Water Data'!$G$7,0,10*ROW('Water Data'!G21))),CF27="",ISNUMBER(OFFSET('Water Data'!$G$7,0,10*ROW('Water Data'!G21)))),OFFSET('Water Data'!$G$7,0,10*ROW('Water Data'!G21)),NA())))</f>
        <v>#N/A</v>
      </c>
      <c r="R27" s="252" t="e">
        <f ca="true">+IF(AND(ISNUMBER(OFFSET('Water Data'!$G$10,0,10*ROW('Water Data'!G21))),CG27="Yes"),OFFSET('Water Data'!$G$10,0,10*ROW('Water Data'!G21)),IF(AND(ISNUMBER(OFFSET('Water Data'!$G$10,0,10*ROW('Water Data'!G21))),CG27="No",ISNUMBER(OFFSET('Water Data'!$G$10,0,10*ROW('Water Data'!G21)))),CONCATENATE("[",ROUND(OFFSET('Water Data'!$G$10,0,10*ROW('Water Data'!G21)),0),"]"),IF(AND(ISNUMBER(OFFSET('Water Data'!$G$10,0,10*ROW('Water Data'!G21))),CG27="",ISNUMBER(OFFSET('Water Data'!$G$10,0,10*ROW('Water Data'!G21)))),OFFSET('Water Data'!$G$10,0,10*ROW('Water Data'!G21)),NA())))</f>
        <v>#N/A</v>
      </c>
      <c r="S27" s="252" t="e">
        <f ca="true">+IF(AND(ISNUMBER(OFFSET('Water Data'!$H$5,0,10*ROW('Water Data'!H21))),CH27="Yes"),100-OFFSET('Water Data'!$H$5,0,10*ROW('Water Data'!H21)),IF(AND(ISNUMBER(OFFSET('Water Data'!$H$5,0,10*ROW('Water Data'!H21))),CH27="No",ISNUMBER(OFFSET('Water Data'!$H$5,0,10*ROW('Water Data'!H21)))),CONCATENATE("[",ROUND(100-OFFSET('Water Data'!$H$5,0,10*ROW('Water Data'!H21)),0),"]"),IF(AND(ISNUMBER(OFFSET('Water Data'!$H$5,0,10*ROW('Water Data'!H21))),CH27="",ISNUMBER(OFFSET('Water Data'!$H$5,0,10*ROW('Water Data'!H21)))),100-OFFSET('Water Data'!$H$5,0,10*ROW('Water Data'!H21)),NA())))</f>
        <v>#N/A</v>
      </c>
      <c r="T27" s="252" t="e">
        <f ca="true">+IF(AND(ISNUMBER(OFFSET('Water Data'!$H$7,0,10*ROW('Water Data'!H21))),CI27="Yes"),OFFSET('Water Data'!$H$7,0,10*ROW('Water Data'!H21)),IF(AND(ISNUMBER(OFFSET('Water Data'!$H$7,0,10*ROW('Water Data'!H21))),CI27="No",ISNUMBER(OFFSET('Water Data'!$H$7,0,10*ROW('Water Data'!H21)))),CONCATENATE("[",ROUND(OFFSET('Water Data'!$H$7,0,10*ROW('Water Data'!H21)),0),"]"),IF(AND(ISNUMBER(OFFSET('Water Data'!$H$7,0,10*ROW('Water Data'!H21))),CI27="",ISNUMBER(OFFSET('Water Data'!$H$7,0,10*ROW('Water Data'!H21)))),OFFSET('Water Data'!$H$7,0,10*ROW('Water Data'!H21)),NA())))</f>
        <v>#N/A</v>
      </c>
      <c r="U27" s="252" t="e">
        <f ca="true">+IF(AND(ISNUMBER(OFFSET('Water Data'!$H$10,0,10*ROW('Water Data'!H21))),CJ27="Yes"),OFFSET('Water Data'!$H$10,0,10*ROW('Water Data'!H21)),IF(AND(ISNUMBER(OFFSET('Water Data'!$H$10,0,10*ROW('Water Data'!H21))),CJ27="No",ISNUMBER(OFFSET('Water Data'!$H$10,0,10*ROW('Water Data'!H21)))),CONCATENATE("[",ROUND(OFFSET('Water Data'!$H$10,0,10*ROW('Water Data'!H21)),0),"]"),IF(AND(ISNUMBER(OFFSET('Water Data'!$H$10,0,10*ROW('Water Data'!H21))),CJ27="",ISNUMBER(OFFSET('Water Data'!$H$10,0,10*ROW('Water Data'!H21)))),OFFSET('Water Data'!$H$10,0,10*ROW('Water Data'!H21)),NA())))</f>
        <v>#N/A</v>
      </c>
      <c r="V27" s="253" t="e">
        <f ca="true">+IF(AND(ISNUMBER(OFFSET('Sanitation Data'!$C$5,0,10*ROW('Sanitation Data'!C21))),CK27="Yes"),100-OFFSET('Sanitation Data'!$C$5,0,10*ROW('Sanitation Data'!C21)),IF(AND(ISNUMBER(OFFSET('Sanitation Data'!$C$5,0,10*ROW('Sanitation Data'!C21))),CK27="No",ISNUMBER(OFFSET('Sanitation Data'!$C$5,0,10*ROW('Sanitation Data'!C21)))),CONCATENATE("[",ROUND(100-OFFSET('Sanitation Data'!$C$5,0,10*ROW('Sanitation Data'!C21)),0),"]"),IF(AND(ISNUMBER(OFFSET('Sanitation Data'!$C$5,0,10*ROW('Sanitation Data'!C21))),CK27="",ISNUMBER(OFFSET('Sanitation Data'!$C$5,0,10*ROW('Sanitation Data'!C21)))),100-OFFSET('Sanitation Data'!$C$5,0,10*ROW('Sanitation Data'!C21)),NA())))</f>
        <v>#N/A</v>
      </c>
      <c r="W27" s="253" t="e">
        <f ca="true">+IF(AND(ISNUMBER(OFFSET('Sanitation Data'!$C$7,0,10*ROW('Sanitation Data'!C21))),CL27="Yes"),OFFSET('Sanitation Data'!$C$7,0,10*ROW('Sanitation Data'!C21)),IF(AND(ISNUMBER(OFFSET('Sanitation Data'!$C$7,0,10*ROW('Sanitation Data'!C21))),CL27="No",ISNUMBER(OFFSET('Sanitation Data'!$C$7,0,10*ROW('Sanitation Data'!C21)))),CONCATENATE("[",ROUND(OFFSET('Sanitation Data'!$C$7,0,10*ROW('Sanitation Data'!C21)),0),"]"),IF(AND(ISNUMBER(OFFSET('Sanitation Data'!$C$7,0,10*ROW('Sanitation Data'!C21))),CL27="",ISNUMBER(OFFSET('Sanitation Data'!$C$7,0,10*ROW('Sanitation Data'!C21)))),OFFSET('Sanitation Data'!$C$7,0,10*ROW('Sanitation Data'!C21)),NA())))</f>
        <v>#N/A</v>
      </c>
      <c r="X27" s="253" t="e">
        <f ca="true">+IF(AND(ISNUMBER(OFFSET('Sanitation Data'!$C$11,0,10*ROW('Sanitation Data'!C21))),CM27="Yes"),OFFSET('Sanitation Data'!$C$11,0,10*ROW('Sanitation Data'!C21)),IF(AND(ISNUMBER(OFFSET('Sanitation Data'!$C$11,0,10*ROW('Sanitation Data'!C21))),CM27="No",ISNUMBER(OFFSET('Sanitation Data'!$C$11,0,10*ROW('Sanitation Data'!C21)))),CONCATENATE("[",ROUND(OFFSET('Sanitation Data'!$C$11,0,10*ROW('Sanitation Data'!C21)),0),"]"),IF(AND(ISNUMBER(OFFSET('Sanitation Data'!$C$11,0,10*ROW('Sanitation Data'!C21))),CM27="",ISNUMBER(OFFSET('Sanitation Data'!$C$11,0,10*ROW('Sanitation Data'!C21)))),OFFSET('Sanitation Data'!$C$11,0,10*ROW('Sanitation Data'!C21)),NA())))</f>
        <v>#N/A</v>
      </c>
      <c r="Y27" s="253" t="e">
        <f ca="true">+IF(AND(ISNUMBER(OFFSET('Sanitation Data'!$C$12,0,10*ROW('Sanitation Data'!C21))),CN27="Yes"),OFFSET('Sanitation Data'!$C$12,0,10*ROW('Sanitation Data'!C21)),IF(AND(ISNUMBER(OFFSET('Sanitation Data'!$C$12,0,10*ROW('Sanitation Data'!C21))),CN27="No",ISNUMBER(OFFSET('Sanitation Data'!$C$12,0,10*ROW('Sanitation Data'!C21)))),CONCATENATE("[",ROUND(OFFSET('Sanitation Data'!$C$12,0,10*ROW('Sanitation Data'!C21)),0),"]"),IF(AND(ISNUMBER(OFFSET('Sanitation Data'!$C$12,0,10*ROW('Sanitation Data'!C21))),CN27="",ISNUMBER(OFFSET('Sanitation Data'!$C$12,0,10*ROW('Sanitation Data'!C21)))),OFFSET('Sanitation Data'!$C$12,0,10*ROW('Sanitation Data'!C21)),NA())))</f>
        <v>#N/A</v>
      </c>
      <c r="Z27" s="253" t="e">
        <f ca="true">+IF(AND(ISNUMBER(OFFSET('Sanitation Data'!$C$13,0,10*ROW('Sanitation Data'!C21))),CO27="Yes"),OFFSET('Sanitation Data'!$C$13,0,10*ROW('Sanitation Data'!C21)),IF(AND(ISNUMBER(OFFSET('Sanitation Data'!$C$13,0,10*ROW('Sanitation Data'!C21))),CO27="No",ISNUMBER(OFFSET('Sanitation Data'!$C$13,0,10*ROW('Sanitation Data'!C21)))),CONCATENATE("[",ROUND(OFFSET('Sanitation Data'!$C$13,0,10*ROW('Sanitation Data'!C21)),0),"]"),IF(AND(ISNUMBER(OFFSET('Sanitation Data'!$C$13,0,10*ROW('Sanitation Data'!C21))),CO27="",ISNUMBER(OFFSET('Sanitation Data'!$C$13,0,10*ROW('Sanitation Data'!C21)))),OFFSET('Sanitation Data'!$C$13,0,10*ROW('Sanitation Data'!C21)),NA())))</f>
        <v>#N/A</v>
      </c>
      <c r="AA27" s="253" t="e">
        <f ca="true">+IF(AND(ISNUMBER(OFFSET('Sanitation Data'!$D$5,0,10*ROW('Sanitation Data'!D21))),CP27="Yes"),100-OFFSET('Sanitation Data'!$D$5,0,10*ROW('Sanitation Data'!D21)),IF(AND(ISNUMBER(OFFSET('Sanitation Data'!$D$5,0,10*ROW('Sanitation Data'!D21))),CP27="No",ISNUMBER(OFFSET('Sanitation Data'!$D$5,0,10*ROW('Sanitation Data'!D21)))),CONCATENATE("[",ROUND(100-OFFSET('Sanitation Data'!$D$5,0,10*ROW('Sanitation Data'!D21)),0),"]"),IF(AND(ISNUMBER(OFFSET('Sanitation Data'!$D$5,0,10*ROW('Sanitation Data'!D21))),CP27="",ISNUMBER(OFFSET('Sanitation Data'!$D$5,0,10*ROW('Sanitation Data'!D21)))),100-OFFSET('Sanitation Data'!$D$5,0,10*ROW('Sanitation Data'!D21)),NA())))</f>
        <v>#N/A</v>
      </c>
      <c r="AB27" s="253" t="e">
        <f ca="true">+IF(AND(ISNUMBER(OFFSET('Sanitation Data'!$D$7,0,10*ROW('Sanitation Data'!D21))),CQ27="Yes"),OFFSET('Sanitation Data'!$D$7,0,10*ROW('Sanitation Data'!G21)),IF(AND(ISNUMBER(OFFSET('Sanitation Data'!$D$7,0,10*ROW('Sanitation Data'!D21))),CQ27="No",ISNUMBER(OFFSET('Sanitation Data'!$D$7,0,10*ROW('Sanitation Data'!D21)))),CONCATENATE("[",ROUND(OFFSET('Sanitation Data'!$D$7,0,10*ROW('Sanitation Data'!D21)),0),"]"),IF(AND(ISNUMBER(OFFSET('Sanitation Data'!$D$7,0,10*ROW('Sanitation Data'!D21))),CQ27="",ISNUMBER(OFFSET('Sanitation Data'!$D$7,0,10*ROW('Sanitation Data'!D21)))),OFFSET('Sanitation Data'!$D$7,0,10*ROW('Sanitation Data'!D21)),NA())))</f>
        <v>#N/A</v>
      </c>
      <c r="AC27" s="253" t="e">
        <f ca="true">+IF(AND(ISNUMBER(OFFSET('Sanitation Data'!$D$11,0,10*ROW('Sanitation Data'!D21))),CR27="Yes"),OFFSET('Sanitation Data'!$D$11,0,10*ROW('Sanitation Data'!D21)),IF(AND(ISNUMBER(OFFSET('Sanitation Data'!$D$11,0,10*ROW('Sanitation Data'!D21))),CR27="No",ISNUMBER(OFFSET('Sanitation Data'!$D$11,0,10*ROW('Sanitation Data'!D21)))),CONCATENATE("[",ROUND(OFFSET('Sanitation Data'!$D$11,0,10*ROW('Sanitation Data'!D21)),0),"]"),IF(AND(ISNUMBER(OFFSET('Sanitation Data'!$D$11,0,10*ROW('Sanitation Data'!D21))),CR27="",ISNUMBER(OFFSET('Sanitation Data'!$D$11,0,10*ROW('Sanitation Data'!D21)))),OFFSET('Sanitation Data'!$D$11,0,10*ROW('Sanitation Data'!D21)),NA())))</f>
        <v>#N/A</v>
      </c>
      <c r="AD27" s="253" t="e">
        <f ca="true">+IF(AND(ISNUMBER(OFFSET('Sanitation Data'!$D$12,0,10*ROW('Sanitation Data'!D21))),CS27="Yes"),OFFSET('Sanitation Data'!$D$12,0,10*ROW('Sanitation Data'!D21)),IF(AND(ISNUMBER(OFFSET('Sanitation Data'!$D$12,0,10*ROW('Sanitation Data'!D21))),CS27="No",ISNUMBER(OFFSET('Sanitation Data'!$D$12,0,10*ROW('Sanitation Data'!D21)))),CONCATENATE("[",ROUND(OFFSET('Sanitation Data'!$D$12,0,10*ROW('Sanitation Data'!D21)),0),"]"),IF(AND(ISNUMBER(OFFSET('Sanitation Data'!$D$12,0,10*ROW('Sanitation Data'!D21))),CS27="",ISNUMBER(OFFSET('Sanitation Data'!$D$12,0,10*ROW('Sanitation Data'!D21)))),OFFSET('Sanitation Data'!$D$12,0,10*ROW('Sanitation Data'!D21)),NA())))</f>
        <v>#N/A</v>
      </c>
      <c r="AE27" s="253" t="e">
        <f ca="true">+IF(AND(ISNUMBER(OFFSET('Sanitation Data'!$D$13,0,10*ROW('Sanitation Data'!D21))),CT27="Yes"),OFFSET('Sanitation Data'!$D$13,0,10*ROW('Sanitation Data'!D21)),IF(AND(ISNUMBER(OFFSET('Sanitation Data'!$D$13,0,10*ROW('Sanitation Data'!D21))),CT27="No",ISNUMBER(OFFSET('Sanitation Data'!$D$13,0,10*ROW('Sanitation Data'!D21)))),CONCATENATE("[",ROUND(OFFSET('Sanitation Data'!$D$13,0,10*ROW('Sanitation Data'!D21)),0),"]"),IF(AND(ISNUMBER(OFFSET('Sanitation Data'!$D$13,0,10*ROW('Sanitation Data'!D21))),CT27="",ISNUMBER(OFFSET('Sanitation Data'!$D$13,0,10*ROW('Sanitation Data'!D21)))),OFFSET('Sanitation Data'!$D$13,0,10*ROW('Sanitation Data'!D21)),NA())))</f>
        <v>#N/A</v>
      </c>
      <c r="AF27" s="253" t="e">
        <f ca="true">+IF(AND(ISNUMBER(OFFSET('Sanitation Data'!$E$5,0,10*ROW('Sanitation Data'!E21))),CU27="Yes"),100-OFFSET('Sanitation Data'!$E$5,0,10*ROW('Sanitation Data'!E21)),IF(AND(ISNUMBER(OFFSET('Sanitation Data'!$E$5,0,10*ROW('Sanitation Data'!E21))),CU27="No",ISNUMBER(OFFSET('Sanitation Data'!$E$5,0,10*ROW('Sanitation Data'!E21)))),CONCATENATE("[",ROUND(100-OFFSET('Sanitation Data'!$E$5,0,10*ROW('Sanitation Data'!E21)),0),"]"),IF(AND(ISNUMBER(OFFSET('Sanitation Data'!$E$5,0,10*ROW('Sanitation Data'!E21))),CU27="",ISNUMBER(OFFSET('Sanitation Data'!$E$5,0,10*ROW('Sanitation Data'!E21)))),100-OFFSET('Sanitation Data'!$E$5,0,10*ROW('Sanitation Data'!E21)),NA())))</f>
        <v>#N/A</v>
      </c>
      <c r="AG27" s="253" t="e">
        <f ca="true">+IF(AND(ISNUMBER(OFFSET('Sanitation Data'!$E$7,0,10*ROW('Sanitation Data'!E21))),CV27="Yes"),OFFSET('Sanitation Data'!$E$7,0,10*ROW('Sanitation Data'!E21)),IF(AND(ISNUMBER(OFFSET('Sanitation Data'!$E$7,0,10*ROW('Sanitation Data'!E21))),CV27="No",ISNUMBER(OFFSET('Sanitation Data'!$E$7,0,10*ROW('Sanitation Data'!E21)))),CONCATENATE("[",ROUND(OFFSET('Sanitation Data'!$E$7,0,10*ROW('Sanitation Data'!E21)),0),"]"),IF(AND(ISNUMBER(OFFSET('Sanitation Data'!$E$7,0,10*ROW('Sanitation Data'!E21))),CV27="",ISNUMBER(OFFSET('Sanitation Data'!$E$7,0,10*ROW('Sanitation Data'!E21)))),OFFSET('Sanitation Data'!$E$7,0,10*ROW('Sanitation Data'!E21)),NA())))</f>
        <v>#N/A</v>
      </c>
      <c r="AH27" s="253" t="e">
        <f ca="true">+IF(AND(ISNUMBER(OFFSET('Sanitation Data'!$E$11,0,10*ROW('Sanitation Data'!E21))),CW27="Yes"),OFFSET('Sanitation Data'!$E$11,0,10*ROW('Sanitation Data'!E21)),IF(AND(ISNUMBER(OFFSET('Sanitation Data'!$E$11,0,10*ROW('Sanitation Data'!E21))),CW27="No",ISNUMBER(OFFSET('Sanitation Data'!$E$11,0,10*ROW('Sanitation Data'!E21)))),CONCATENATE("[",ROUND(OFFSET('Sanitation Data'!$E$11,0,10*ROW('Sanitation Data'!E21)),0),"]"),IF(AND(ISNUMBER(OFFSET('Sanitation Data'!$E$11,0,10*ROW('Sanitation Data'!E21))),CW27="",ISNUMBER(OFFSET('Sanitation Data'!$E$11,0,10*ROW('Sanitation Data'!E21)))),OFFSET('Sanitation Data'!$E$11,0,10*ROW('Sanitation Data'!E21)),NA())))</f>
        <v>#N/A</v>
      </c>
      <c r="AI27" s="253" t="e">
        <f ca="true">+IF(AND(ISNUMBER(OFFSET('Sanitation Data'!$E$12,0,10*ROW('Sanitation Data'!E21))),CX27="Yes"),OFFSET('Sanitation Data'!$E$12,0,10*ROW('Sanitation Data'!E21)),IF(AND(ISNUMBER(OFFSET('Sanitation Data'!$E$12,0,10*ROW('Sanitation Data'!E21))),CX27="No",ISNUMBER(OFFSET('Sanitation Data'!$E$12,0,10*ROW('Sanitation Data'!E21)))),CONCATENATE("[",ROUND(OFFSET('Sanitation Data'!$E$12,0,10*ROW('Sanitation Data'!E21)),0),"]"),IF(AND(ISNUMBER(OFFSET('Sanitation Data'!$E$12,0,10*ROW('Sanitation Data'!E21))),CX27="",ISNUMBER(OFFSET('Sanitation Data'!$E$12,0,10*ROW('Sanitation Data'!E21)))),OFFSET('Sanitation Data'!$E$12,0,10*ROW('Sanitation Data'!E21)),NA())))</f>
        <v>#N/A</v>
      </c>
      <c r="AJ27" s="253" t="e">
        <f ca="true">+IF(AND(ISNUMBER(OFFSET('Sanitation Data'!$E$13,0,10*ROW('Sanitation Data'!E21))),CY27="Yes"),OFFSET('Sanitation Data'!$E$13,0,10*ROW('Sanitation Data'!E21)),IF(AND(ISNUMBER(OFFSET('Sanitation Data'!$E$13,0,10*ROW('Sanitation Data'!E21))),CY27="No",ISNUMBER(OFFSET('Sanitation Data'!$E$13,0,10*ROW('Sanitation Data'!E21)))),CONCATENATE("[",ROUND(OFFSET('Sanitation Data'!$E$13,0,10*ROW('Sanitation Data'!E21)),0),"]"),IF(AND(ISNUMBER(OFFSET('Sanitation Data'!$E$13,0,10*ROW('Sanitation Data'!E21))),CY27="",ISNUMBER(OFFSET('Sanitation Data'!$E$13,0,10*ROW('Sanitation Data'!E21)))),OFFSET('Sanitation Data'!$E$13,0,10*ROW('Sanitation Data'!E21)),NA())))</f>
        <v>#N/A</v>
      </c>
      <c r="AK27" s="253" t="e">
        <f ca="true">+IF(AND(ISNUMBER(OFFSET('Sanitation Data'!$F$5,0,10*ROW('Sanitation Data'!F21))),CZ27="Yes"),100-OFFSET('Sanitation Data'!$F$5,0,10*ROW('Sanitation Data'!F21)),IF(AND(ISNUMBER(OFFSET('Sanitation Data'!$F$5,0,10*ROW('Sanitation Data'!F21))),CZ27="No",ISNUMBER(OFFSET('Sanitation Data'!$F$5,0,10*ROW('Sanitation Data'!F21)))),CONCATENATE("[",ROUND(100-OFFSET('Sanitation Data'!$F$5,0,10*ROW('Sanitation Data'!F21)),0),"]"),IF(AND(ISNUMBER(OFFSET('Sanitation Data'!$F$5,0,10*ROW('Sanitation Data'!F21))),CZ27="",ISNUMBER(OFFSET('Sanitation Data'!$F$5,0,10*ROW('Sanitation Data'!F21)))),100-OFFSET('Sanitation Data'!$F$5,0,10*ROW('Sanitation Data'!F21)),NA())))</f>
        <v>#N/A</v>
      </c>
      <c r="AL27" s="253" t="e">
        <f ca="true">+IF(AND(ISNUMBER(OFFSET('Sanitation Data'!$F$7,0,10*ROW('Sanitation Data'!F21))),DA27="Yes"),OFFSET('Sanitation Data'!$F$7,0,10*ROW('Sanitation Data'!F21)),IF(AND(ISNUMBER(OFFSET('Sanitation Data'!$F$7,0,10*ROW('Sanitation Data'!F21))),DA27="No",ISNUMBER(OFFSET('Sanitation Data'!$F$7,0,10*ROW('Sanitation Data'!F21)))),CONCATENATE("[",ROUND(OFFSET('Sanitation Data'!$F$7,0,10*ROW('Sanitation Data'!F21)),0),"]"),IF(AND(ISNUMBER(OFFSET('Sanitation Data'!$F$7,0,10*ROW('Sanitation Data'!F21))),DA27="",ISNUMBER(OFFSET('Sanitation Data'!$F$7,0,10*ROW('Sanitation Data'!F21)))),OFFSET('Sanitation Data'!$F$7,0,10*ROW('Sanitation Data'!F21)),NA())))</f>
        <v>#N/A</v>
      </c>
      <c r="AM27" s="253" t="e">
        <f ca="true">+IF(AND(ISNUMBER(OFFSET('Sanitation Data'!$F$11,0,10*ROW('Sanitation Data'!F21))),DB27="Yes"),OFFSET('Sanitation Data'!$F$11,0,10*ROW('Sanitation Data'!F21)),IF(AND(ISNUMBER(OFFSET('Sanitation Data'!$F$11,0,10*ROW('Sanitation Data'!F21))),DB27="No",ISNUMBER(OFFSET('Sanitation Data'!$F$11,0,10*ROW('Sanitation Data'!F21)))),CONCATENATE("[",ROUND(OFFSET('Sanitation Data'!$F$11,0,10*ROW('Sanitation Data'!F21)),0),"]"),IF(AND(ISNUMBER(OFFSET('Sanitation Data'!$F$11,0,10*ROW('Sanitation Data'!F21))),DB27="",ISNUMBER(OFFSET('Sanitation Data'!$F$11,0,10*ROW('Sanitation Data'!F21)))),OFFSET('Sanitation Data'!$F$11,0,10*ROW('Sanitation Data'!F21)),NA())))</f>
        <v>#N/A</v>
      </c>
      <c r="AN27" s="253" t="e">
        <f ca="true">+IF(AND(ISNUMBER(OFFSET('Sanitation Data'!$F$12,0,10*ROW('Sanitation Data'!F21))),DC27="Yes"),OFFSET('Sanitation Data'!$F$12,0,10*ROW('Sanitation Data'!F21)),IF(AND(ISNUMBER(OFFSET('Sanitation Data'!$F$12,0,10*ROW('Sanitation Data'!F21))),DC27="No",ISNUMBER(OFFSET('Sanitation Data'!$F$12,0,10*ROW('Sanitation Data'!F21)))),CONCATENATE("[",ROUND(OFFSET('Sanitation Data'!$F$12,0,10*ROW('Sanitation Data'!F21)),0),"]"),IF(AND(ISNUMBER(OFFSET('Sanitation Data'!$F$12,0,10*ROW('Sanitation Data'!F21))),DC27="",ISNUMBER(OFFSET('Sanitation Data'!$F$12,0,10*ROW('Sanitation Data'!F21)))),OFFSET('Sanitation Data'!$F$12,0,10*ROW('Sanitation Data'!F21)),NA())))</f>
        <v>#N/A</v>
      </c>
      <c r="AO27" s="253" t="e">
        <f ca="true">+IF(AND(ISNUMBER(OFFSET('Sanitation Data'!$F$13,0,10*ROW('Sanitation Data'!F21))),DD27="Yes"),OFFSET('Sanitation Data'!$F$13,0,10*ROW('Sanitation Data'!F21)),IF(AND(ISNUMBER(OFFSET('Sanitation Data'!$F$13,0,10*ROW('Sanitation Data'!F21))),DD27="No",ISNUMBER(OFFSET('Sanitation Data'!$F$13,0,10*ROW('Sanitation Data'!F21)))),CONCATENATE("[",ROUND(OFFSET('Sanitation Data'!$F$13,0,10*ROW('Sanitation Data'!F21)),0),"]"),IF(AND(ISNUMBER(OFFSET('Sanitation Data'!$F$13,0,10*ROW('Sanitation Data'!F21))),DD27="",ISNUMBER(OFFSET('Sanitation Data'!$F$13,0,10*ROW('Sanitation Data'!F21)))),OFFSET('Sanitation Data'!$F$13,0,10*ROW('Sanitation Data'!F21)),NA())))</f>
        <v>#N/A</v>
      </c>
      <c r="AP27" s="253" t="e">
        <f ca="true">+IF(AND(ISNUMBER(OFFSET('Sanitation Data'!$G$5,0,10*ROW('Sanitation Data'!G21))),DE27="Yes"),100-OFFSET('Sanitation Data'!$G$5,0,10*ROW('Sanitation Data'!G21)),IF(AND(ISNUMBER(OFFSET('Sanitation Data'!$G$5,0,10*ROW('Sanitation Data'!G21))),DE27="No",ISNUMBER(OFFSET('Sanitation Data'!$G$5,0,10*ROW('Sanitation Data'!G21)))),CONCATENATE("[",ROUND(100-OFFSET('Sanitation Data'!$G$5,0,10*ROW('Sanitation Data'!G21)),0),"]"),IF(AND(ISNUMBER(OFFSET('Sanitation Data'!$G$5,0,10*ROW('Sanitation Data'!G21))),DE27="",ISNUMBER(OFFSET('Sanitation Data'!$G$5,0,10*ROW('Sanitation Data'!G21)))),100-OFFSET('Sanitation Data'!$G$5,0,10*ROW('Sanitation Data'!G21)),NA())))</f>
        <v>#N/A</v>
      </c>
      <c r="AQ27" s="253" t="e">
        <f ca="true">+IF(AND(ISNUMBER(OFFSET('Sanitation Data'!$G$7,0,10*ROW('Sanitation Data'!G21))),DF27="Yes"),OFFSET('Sanitation Data'!$G$7,0,10*ROW('Sanitation Data'!G21)),IF(AND(ISNUMBER(OFFSET('Sanitation Data'!$G$7,0,10*ROW('Sanitation Data'!G21))),DF27="No",ISNUMBER(OFFSET('Sanitation Data'!$G$7,0,10*ROW('Sanitation Data'!G21)))),CONCATENATE("[",ROUND(OFFSET('Sanitation Data'!$G$7,0,10*ROW('Sanitation Data'!G21)),0),"]"),IF(AND(ISNUMBER(OFFSET('Sanitation Data'!$G$7,0,10*ROW('Sanitation Data'!G21))),DF27="",ISNUMBER(OFFSET('Sanitation Data'!$G$7,0,10*ROW('Sanitation Data'!G21)))),OFFSET('Sanitation Data'!$G$7,0,10*ROW('Sanitation Data'!G21)),NA())))</f>
        <v>#N/A</v>
      </c>
      <c r="AR27" s="253" t="e">
        <f ca="true">+IF(AND(ISNUMBER(OFFSET('Sanitation Data'!$G$11,0,10*ROW('Sanitation Data'!G21))),DG27="Yes"),OFFSET('Sanitation Data'!$G$11,0,10*ROW('Sanitation Data'!G21)),IF(AND(ISNUMBER(OFFSET('Sanitation Data'!$G$11,0,10*ROW('Sanitation Data'!G21))),DG27="No",ISNUMBER(OFFSET('Sanitation Data'!$G$11,0,10*ROW('Sanitation Data'!G21)))),CONCATENATE("[",ROUND(OFFSET('Sanitation Data'!$G$11,0,10*ROW('Sanitation Data'!G21)),0),"]"),IF(AND(ISNUMBER(OFFSET('Sanitation Data'!$G$11,0,10*ROW('Sanitation Data'!G21))),DG27="",ISNUMBER(OFFSET('Sanitation Data'!$G$11,0,10*ROW('Sanitation Data'!G21)))),OFFSET('Sanitation Data'!$G$11,0,10*ROW('Sanitation Data'!G21)),NA())))</f>
        <v>#N/A</v>
      </c>
      <c r="AS27" s="253" t="e">
        <f ca="true">+IF(AND(ISNUMBER(OFFSET('Sanitation Data'!$G$12,0,10*ROW('Sanitation Data'!G21))),DH27="Yes"),OFFSET('Sanitation Data'!$G$12,0,10*ROW('Sanitation Data'!G21)),IF(AND(ISNUMBER(OFFSET('Sanitation Data'!$G$12,0,10*ROW('Sanitation Data'!G21))),DH27="No",ISNUMBER(OFFSET('Sanitation Data'!$G$12,0,10*ROW('Sanitation Data'!G21)))),CONCATENATE("[",ROUND(OFFSET('Sanitation Data'!$G$12,0,10*ROW('Sanitation Data'!G21)),0),"]"),IF(AND(ISNUMBER(OFFSET('Sanitation Data'!$G$12,0,10*ROW('Sanitation Data'!G21))),DH27="",ISNUMBER(OFFSET('Sanitation Data'!$G$12,0,10*ROW('Sanitation Data'!G21)))),OFFSET('Sanitation Data'!$G$12,0,10*ROW('Sanitation Data'!G21)),NA())))</f>
        <v>#N/A</v>
      </c>
      <c r="AT27" s="253" t="e">
        <f ca="true">+IF(AND(ISNUMBER(OFFSET('Sanitation Data'!$G$13,0,10*ROW('Sanitation Data'!G21))),DI27="Yes"),OFFSET('Sanitation Data'!$G$13,0,10*ROW('Sanitation Data'!G21)),IF(AND(ISNUMBER(OFFSET('Sanitation Data'!$G$13,0,10*ROW('Sanitation Data'!G21))),DI27="No",ISNUMBER(OFFSET('Sanitation Data'!$G$13,0,10*ROW('Sanitation Data'!G21)))),CONCATENATE("[",ROUND(OFFSET('Sanitation Data'!$G$13,0,10*ROW('Sanitation Data'!G21)),0),"]"),IF(AND(ISNUMBER(OFFSET('Sanitation Data'!$G$13,0,10*ROW('Sanitation Data'!G21))),DI27="",ISNUMBER(OFFSET('Sanitation Data'!$G$13,0,10*ROW('Sanitation Data'!G21)))),OFFSET('Sanitation Data'!$G$13,0,10*ROW('Sanitation Data'!G21)),NA())))</f>
        <v>#N/A</v>
      </c>
      <c r="AU27" s="253" t="e">
        <f ca="true">+IF(AND(ISNUMBER(OFFSET('Sanitation Data'!$H$5,0,10*ROW('Sanitation Data'!H21))),DJ27="Yes"),100-OFFSET('Sanitation Data'!$H$5,0,10*ROW('Sanitation Data'!H21)),IF(AND(ISNUMBER(OFFSET('Sanitation Data'!$H$5,0,10*ROW('Sanitation Data'!H21))),DJ27="No",ISNUMBER(OFFSET('Sanitation Data'!$H$5,0,10*ROW('Sanitation Data'!H21)))),CONCATENATE("[",ROUND(100-OFFSET('Sanitation Data'!$H$5,0,10*ROW('Sanitation Data'!H21)),0),"]"),IF(AND(ISNUMBER(OFFSET('Sanitation Data'!$H$5,0,10*ROW('Sanitation Data'!H21))),DJ27="",ISNUMBER(OFFSET('Sanitation Data'!$H$5,0,10*ROW('Sanitation Data'!H21)))),100-OFFSET('Sanitation Data'!$H$5,0,10*ROW('Sanitation Data'!H21)),NA())))</f>
        <v>#N/A</v>
      </c>
      <c r="AV27" s="253" t="e">
        <f ca="true">+IF(AND(ISNUMBER(OFFSET('Sanitation Data'!$H$7,0,10*ROW('Sanitation Data'!H21))),DK27="Yes"),OFFSET('Sanitation Data'!$H$7,0,10*ROW('Sanitation Data'!H21)),IF(AND(ISNUMBER(OFFSET('Sanitation Data'!$H$7,0,10*ROW('Sanitation Data'!H21))),DK27="No",ISNUMBER(OFFSET('Sanitation Data'!$H$7,0,10*ROW('Sanitation Data'!H21)))),CONCATENATE("[",ROUND(OFFSET('Sanitation Data'!$H$7,0,10*ROW('Sanitation Data'!H21)),0),"]"),IF(AND(ISNUMBER(OFFSET('Sanitation Data'!$H$7,0,10*ROW('Sanitation Data'!H21))),DK27="",ISNUMBER(OFFSET('Sanitation Data'!$H$7,0,10*ROW('Sanitation Data'!H21)))),OFFSET('Sanitation Data'!$H$7,0,10*ROW('Sanitation Data'!H21)),NA())))</f>
        <v>#N/A</v>
      </c>
      <c r="AW27" s="253" t="e">
        <f ca="true">+IF(AND(ISNUMBER(OFFSET('Sanitation Data'!$H$11,0,10*ROW('Sanitation Data'!H21))),DL27="Yes"),OFFSET('Sanitation Data'!$H$11,0,10*ROW('Sanitation Data'!H21)),IF(AND(ISNUMBER(OFFSET('Sanitation Data'!$H$11,0,10*ROW('Sanitation Data'!H21))),DL27="No",ISNUMBER(OFFSET('Sanitation Data'!$H$11,0,10*ROW('Sanitation Data'!H21)))),CONCATENATE("[",ROUND(OFFSET('Sanitation Data'!$H$11,0,10*ROW('Sanitation Data'!H21)),0),"]"),IF(AND(ISNUMBER(OFFSET('Sanitation Data'!$H$11,0,10*ROW('Sanitation Data'!H21))),DL27="",ISNUMBER(OFFSET('Sanitation Data'!$H$11,0,10*ROW('Sanitation Data'!H21)))),OFFSET('Sanitation Data'!$H$11,0,10*ROW('Sanitation Data'!H21)),NA())))</f>
        <v>#N/A</v>
      </c>
      <c r="AX27" s="253" t="e">
        <f ca="true">+IF(AND(ISNUMBER(OFFSET('Sanitation Data'!$H$12,0,10*ROW('Sanitation Data'!H21))),DM27="Yes"),OFFSET('Sanitation Data'!$H$12,0,10*ROW('Sanitation Data'!H21)),IF(AND(ISNUMBER(OFFSET('Sanitation Data'!$H$12,0,10*ROW('Sanitation Data'!H21))),DM27="No",ISNUMBER(OFFSET('Sanitation Data'!$H$12,0,10*ROW('Sanitation Data'!H21)))),CONCATENATE("[",ROUND(OFFSET('Sanitation Data'!$H$12,0,10*ROW('Sanitation Data'!H21)),0),"]"),IF(AND(ISNUMBER(OFFSET('Sanitation Data'!$H$12,0,10*ROW('Sanitation Data'!H21))),DM27="",ISNUMBER(OFFSET('Sanitation Data'!$H$12,0,10*ROW('Sanitation Data'!H21)))),OFFSET('Sanitation Data'!$H$12,0,10*ROW('Sanitation Data'!H21)),NA())))</f>
        <v>#N/A</v>
      </c>
      <c r="AY27" s="253" t="e">
        <f ca="true">+IF(AND(ISNUMBER(OFFSET('Sanitation Data'!$H$13,0,10*ROW('Sanitation Data'!H21))),DN27="Yes"),OFFSET('Sanitation Data'!$H$13,0,10*ROW('Sanitation Data'!H21)),IF(AND(ISNUMBER(OFFSET('Sanitation Data'!$H$13,0,10*ROW('Sanitation Data'!H21))),DN27="No",ISNUMBER(OFFSET('Sanitation Data'!$H$13,0,10*ROW('Sanitation Data'!H21)))),CONCATENATE("[",ROUND(OFFSET('Sanitation Data'!$H$13,0,10*ROW('Sanitation Data'!H21)),0),"]"),IF(AND(ISNUMBER(OFFSET('Sanitation Data'!$H$13,0,10*ROW('Sanitation Data'!H21))),DN27="",ISNUMBER(OFFSET('Sanitation Data'!$H$13,0,10*ROW('Sanitation Data'!H21)))),OFFSET('Sanitation Data'!$H$13,0,10*ROW('Sanitation Data'!H21)),NA())))</f>
        <v>#N/A</v>
      </c>
      <c r="AZ27" s="254" t="e">
        <f ca="true">+IF(AND(ISNUMBER(OFFSET('Hygiene Data'!$C$6,0,10*ROW('Hygiene Data'!C21))),DO27="Yes"),OFFSET('Hygiene Data'!$C$6,0,10*ROW('Hygiene Data'!C21)),IF(AND(ISNUMBER(OFFSET('Hygiene Data'!$C$6,0,10*ROW('Hygiene Data'!C21))),DO27="No",ISNUMBER(OFFSET('Hygiene Data'!$C$6,0,10*ROW('Hygiene Data'!C21)))),CONCATENATE("[",ROUND(OFFSET('Hygiene Data'!$C$6,0,10*ROW('Hygiene Data'!C21)),0),"]"),IF(AND(ISNUMBER(OFFSET('Hygiene Data'!$C$6,0,10*ROW('Hygiene Data'!C21))),DO27="",ISNUMBER(OFFSET('Hygiene Data'!$C$6,0,10*ROW('Hygiene Data'!C21)))),OFFSET('Hygiene Data'!$C$6,0,10*ROW('Hygiene Data'!C21)),NA())))</f>
        <v>#N/A</v>
      </c>
      <c r="BA27" s="254" t="e">
        <f ca="true">+IF(AND(ISNUMBER(OFFSET('Hygiene Data'!$C$8,0,10*ROW('Hygiene Data'!C21))),DP27="Yes"),OFFSET('Hygiene Data'!$C$8,0,10*ROW('Hygiene Data'!C21)),IF(AND(ISNUMBER(OFFSET('Hygiene Data'!$C$8,0,10*ROW('Hygiene Data'!C21))),DP27="No",ISNUMBER(OFFSET('Hygiene Data'!$C$8,0,10*ROW('Hygiene Data'!C21)))),CONCATENATE("[",ROUND(OFFSET('Hygiene Data'!$C$8,0,10*ROW('Hygiene Data'!C21)),0),"]"),IF(AND(ISNUMBER(OFFSET('Hygiene Data'!$C$8,0,10*ROW('Hygiene Data'!C21))),DP27="",ISNUMBER(OFFSET('Hygiene Data'!$C$8,0,10*ROW('Hygiene Data'!C21)))),OFFSET('Hygiene Data'!$C$8,0,10*ROW('Hygiene Data'!C21)),NA())))</f>
        <v>#N/A</v>
      </c>
      <c r="BB27" s="254" t="e">
        <f ca="true">+IF(AND(ISNUMBER(OFFSET('Hygiene Data'!$C$10,0,10*ROW('Hygiene Data'!C21))),DQ27="Yes"),OFFSET('Hygiene Data'!$C$10,0,10*ROW('Hygiene Data'!C21)),IF(AND(ISNUMBER(OFFSET('Hygiene Data'!$C$10,0,10*ROW('Hygiene Data'!C21))),DQ27="No",ISNUMBER(OFFSET('Hygiene Data'!$C$10,0,10*ROW('Hygiene Data'!C21)))),CONCATENATE("[",ROUND(OFFSET('Hygiene Data'!$C$10,0,10*ROW('Hygiene Data'!C21)),0),"]"),IF(AND(ISNUMBER(OFFSET('Hygiene Data'!$C$10,0,10*ROW('Hygiene Data'!C21))),DQ27="",ISNUMBER(OFFSET('Hygiene Data'!$C$10,0,10*ROW('Hygiene Data'!C21)))),OFFSET('Hygiene Data'!$C$10,0,10*ROW('Hygiene Data'!C21)),NA())))</f>
        <v>#N/A</v>
      </c>
      <c r="BC27" s="254" t="e">
        <f ca="true">+IF(AND(ISNUMBER(OFFSET('Hygiene Data'!$D$6,0,10*ROW('Hygiene Data'!D21))),DR27="Yes"),OFFSET('Hygiene Data'!$D$6,0,10*ROW('Hygiene Data'!D21)),IF(AND(ISNUMBER(OFFSET('Hygiene Data'!$D$6,0,10*ROW('Hygiene Data'!D21))),DR27="No",ISNUMBER(OFFSET('Hygiene Data'!$D$6,0,10*ROW('Hygiene Data'!D21)))),CONCATENATE("[",ROUND(OFFSET('Hygiene Data'!$D$6,0,10*ROW('Hygiene Data'!D21)),0),"]"),IF(AND(ISNUMBER(OFFSET('Hygiene Data'!$D$6,0,10*ROW('Hygiene Data'!D21))),DR27="",ISNUMBER(OFFSET('Hygiene Data'!$D$6,0,10*ROW('Hygiene Data'!D21)))),OFFSET('Hygiene Data'!$D$6,0,10*ROW('Hygiene Data'!D21)),NA())))</f>
        <v>#N/A</v>
      </c>
      <c r="BD27" s="254" t="e">
        <f ca="true">+IF(AND(ISNUMBER(OFFSET('Hygiene Data'!$D$8,0,10*ROW('Hygiene Data'!D21))),DS27="Yes"),OFFSET('Hygiene Data'!$D$8,0,10*ROW('Hygiene Data'!D21)),IF(AND(ISNUMBER(OFFSET('Hygiene Data'!$D$8,0,10*ROW('Hygiene Data'!D21))),DS27="No",ISNUMBER(OFFSET('Hygiene Data'!$D$8,0,10*ROW('Hygiene Data'!D21)))),CONCATENATE("[",ROUND(OFFSET('Hygiene Data'!$D$8,0,10*ROW('Hygiene Data'!D21)),0),"]"),IF(AND(ISNUMBER(OFFSET('Hygiene Data'!$D$8,0,10*ROW('Hygiene Data'!D21))),DS27="",ISNUMBER(OFFSET('Hygiene Data'!$D$8,0,10*ROW('Hygiene Data'!D21)))),OFFSET('Hygiene Data'!$D$8,0,10*ROW('Hygiene Data'!D21)),NA())))</f>
        <v>#N/A</v>
      </c>
      <c r="BE27" s="254" t="e">
        <f ca="true">+IF(AND(ISNUMBER(OFFSET('Hygiene Data'!$D$10,0,10*ROW('Hygiene Data'!D21))),DT27="Yes"),OFFSET('Hygiene Data'!$D$10,0,10*ROW('Hygiene Data'!D21)),IF(AND(ISNUMBER(OFFSET('Hygiene Data'!$D$10,0,10*ROW('Hygiene Data'!D21))),DT27="No",ISNUMBER(OFFSET('Hygiene Data'!$D$10,0,10*ROW('Hygiene Data'!D21)))),CONCATENATE("[",ROUND(OFFSET('Hygiene Data'!$D$10,0,10*ROW('Hygiene Data'!D21)),0),"]"),IF(AND(ISNUMBER(OFFSET('Hygiene Data'!$D$10,0,10*ROW('Hygiene Data'!D21))),DT27="",ISNUMBER(OFFSET('Hygiene Data'!$D$10,0,10*ROW('Hygiene Data'!D21)))),OFFSET('Hygiene Data'!$D$10,0,10*ROW('Hygiene Data'!D21)),NA())))</f>
        <v>#N/A</v>
      </c>
      <c r="BF27" s="254" t="e">
        <f ca="true">+IF(AND(ISNUMBER(OFFSET('Hygiene Data'!$E$6,0,10*ROW('Hygiene Data'!E21))),DU27="Yes"),OFFSET('Hygiene Data'!$E$6,0,10*ROW('Hygiene Data'!E21)),IF(AND(ISNUMBER(OFFSET('Hygiene Data'!$E$6,0,10*ROW('Hygiene Data'!E21))),DU27="No",ISNUMBER(OFFSET('Hygiene Data'!$E$6,0,10*ROW('Hygiene Data'!E21)))),CONCATENATE("[",ROUND(OFFSET('Hygiene Data'!$E$6,0,10*ROW('Hygiene Data'!E21)),0),"]"),IF(AND(ISNUMBER(OFFSET('Hygiene Data'!$E$6,0,10*ROW('Hygiene Data'!E21))),DU27="",ISNUMBER(OFFSET('Hygiene Data'!$E$6,0,10*ROW('Hygiene Data'!E21)))),OFFSET('Hygiene Data'!$E$6,0,10*ROW('Hygiene Data'!E21)),NA())))</f>
        <v>#N/A</v>
      </c>
      <c r="BG27" s="254" t="e">
        <f ca="true">+IF(AND(ISNUMBER(OFFSET('Hygiene Data'!$E$8,0,10*ROW('Hygiene Data'!E21))),DV27="Yes"),OFFSET('Hygiene Data'!$E$8,0,10*ROW('Hygiene Data'!E21)),IF(AND(ISNUMBER(OFFSET('Hygiene Data'!$E$8,0,10*ROW('Hygiene Data'!E21))),DV27="No",ISNUMBER(OFFSET('Hygiene Data'!$E$8,0,10*ROW('Hygiene Data'!E21)))),CONCATENATE("[",ROUND(OFFSET('Hygiene Data'!$E$8,0,10*ROW('Hygiene Data'!E21)),0),"]"),IF(AND(ISNUMBER(OFFSET('Hygiene Data'!$E$8,0,10*ROW('Hygiene Data'!E21))),DV27="",ISNUMBER(OFFSET('Hygiene Data'!$E$8,0,10*ROW('Hygiene Data'!E21)))),OFFSET('Hygiene Data'!$E$8,0,10*ROW('Hygiene Data'!E21)),NA())))</f>
        <v>#N/A</v>
      </c>
      <c r="BH27" s="254" t="e">
        <f ca="true">+IF(AND(ISNUMBER(OFFSET('Hygiene Data'!$E$10,0,10*ROW('Hygiene Data'!E21))),DW27="Yes"),OFFSET('Hygiene Data'!$E$10,0,10*ROW('Hygiene Data'!E21)),IF(AND(ISNUMBER(OFFSET('Hygiene Data'!$E$10,0,10*ROW('Hygiene Data'!E21))),DW27="No",ISNUMBER(OFFSET('Hygiene Data'!$E$10,0,10*ROW('Hygiene Data'!E21)))),CONCATENATE("[",ROUND(OFFSET('Hygiene Data'!$E$10,0,10*ROW('Hygiene Data'!E21)),0),"]"),IF(AND(ISNUMBER(OFFSET('Hygiene Data'!$E$10,0,10*ROW('Hygiene Data'!E21))),DW27="",ISNUMBER(OFFSET('Hygiene Data'!$E$10,0,10*ROW('Hygiene Data'!E21)))),OFFSET('Hygiene Data'!$E$10,0,10*ROW('Hygiene Data'!E21)),NA())))</f>
        <v>#N/A</v>
      </c>
      <c r="BI27" s="254" t="e">
        <f ca="true">+IF(AND(ISNUMBER(OFFSET('Hygiene Data'!$F$6,0,10*ROW('Hygiene Data'!F21))),DX27="Yes"),OFFSET('Hygiene Data'!$F$6,0,10*ROW('Hygiene Data'!F21)),IF(AND(ISNUMBER(OFFSET('Hygiene Data'!$F$6,0,10*ROW('Hygiene Data'!F21))),DX27="No",ISNUMBER(OFFSET('Hygiene Data'!$F$6,0,10*ROW('Hygiene Data'!F21)))),CONCATENATE("[",ROUND(OFFSET('Hygiene Data'!$F$6,0,10*ROW('Hygiene Data'!F21)),0),"]"),IF(AND(ISNUMBER(OFFSET('Hygiene Data'!$F$6,0,10*ROW('Hygiene Data'!F21))),DX27="",ISNUMBER(OFFSET('Hygiene Data'!$F$6,0,10*ROW('Hygiene Data'!F21)))),OFFSET('Hygiene Data'!$F$6,0,10*ROW('Hygiene Data'!F21)),NA())))</f>
        <v>#N/A</v>
      </c>
      <c r="BJ27" s="254" t="e">
        <f ca="true">+IF(AND(ISNUMBER(OFFSET('Hygiene Data'!$F$8,0,10*ROW('Hygiene Data'!F21))),DY27="Yes"),OFFSET('Hygiene Data'!$F$8,0,10*ROW('Hygiene Data'!F21)),IF(AND(ISNUMBER(OFFSET('Hygiene Data'!$F$8,0,10*ROW('Hygiene Data'!F21))),DY27="No",ISNUMBER(OFFSET('Hygiene Data'!$F$8,0,10*ROW('Hygiene Data'!F21)))),CONCATENATE("[",ROUND(OFFSET('Hygiene Data'!$F$8,0,10*ROW('Hygiene Data'!F21)),0),"]"),IF(AND(ISNUMBER(OFFSET('Hygiene Data'!$F$8,0,10*ROW('Hygiene Data'!F21))),DY27="",ISNUMBER(OFFSET('Hygiene Data'!$F$8,0,10*ROW('Hygiene Data'!F21)))),OFFSET('Hygiene Data'!$F$8,0,10*ROW('Hygiene Data'!F21)),NA())))</f>
        <v>#N/A</v>
      </c>
      <c r="BK27" s="254" t="e">
        <f ca="true">+IF(AND(ISNUMBER(OFFSET('Hygiene Data'!$F$10,0,10*ROW('Hygiene Data'!F21))),DZ27="Yes"),OFFSET('Hygiene Data'!$F$10,0,10*ROW('Hygiene Data'!F21)),IF(AND(ISNUMBER(OFFSET('Hygiene Data'!$F$10,0,10*ROW('Hygiene Data'!F21))),DZ27="No",ISNUMBER(OFFSET('Hygiene Data'!$F$10,0,10*ROW('Hygiene Data'!F21)))),CONCATENATE("[",ROUND(OFFSET('Hygiene Data'!$F$10,0,10*ROW('Hygiene Data'!F21)),0),"]"),IF(AND(ISNUMBER(OFFSET('Hygiene Data'!$F$10,0,10*ROW('Hygiene Data'!F21))),DZ27="",ISNUMBER(OFFSET('Hygiene Data'!$F$10,0,10*ROW('Hygiene Data'!F21)))),OFFSET('Hygiene Data'!$F$10,0,10*ROW('Hygiene Data'!F21)),NA())))</f>
        <v>#N/A</v>
      </c>
      <c r="BL27" s="254" t="e">
        <f ca="true">+IF(AND(ISNUMBER(OFFSET('Hygiene Data'!$G$6,0,10*ROW('Hygiene Data'!G21))),EA27="Yes"),OFFSET('Hygiene Data'!$G$6,0,10*ROW('Hygiene Data'!G21)),IF(AND(ISNUMBER(OFFSET('Hygiene Data'!$G$6,0,10*ROW('Hygiene Data'!G21))),EA27="No",ISNUMBER(OFFSET('Hygiene Data'!$G$6,0,10*ROW('Hygiene Data'!G21)))),CONCATENATE("[",ROUND(OFFSET('Hygiene Data'!$G$6,0,10*ROW('Hygiene Data'!G21)),0),"]"),IF(AND(ISNUMBER(OFFSET('Hygiene Data'!$G$6,0,10*ROW('Hygiene Data'!G21))),EA27="",ISNUMBER(OFFSET('Hygiene Data'!$G$6,0,10*ROW('Hygiene Data'!G21)))),OFFSET('Hygiene Data'!$G$6,0,10*ROW('Hygiene Data'!G21)),NA())))</f>
        <v>#N/A</v>
      </c>
      <c r="BM27" s="254" t="e">
        <f ca="true">+IF(AND(ISNUMBER(OFFSET('Hygiene Data'!$G$8,0,10*ROW('Hygiene Data'!G21))),EB27="Yes"),OFFSET('Hygiene Data'!$G$8,0,10*ROW('Hygiene Data'!G21)),IF(AND(ISNUMBER(OFFSET('Hygiene Data'!$G$8,0,10*ROW('Hygiene Data'!G21))),EB27="No",ISNUMBER(OFFSET('Hygiene Data'!$G$8,0,10*ROW('Hygiene Data'!G21)))),CONCATENATE("[",ROUND(OFFSET('Hygiene Data'!$G$8,0,10*ROW('Hygiene Data'!G21)),0),"]"),IF(AND(ISNUMBER(OFFSET('Hygiene Data'!$G$8,0,10*ROW('Hygiene Data'!G21))),EB27="",ISNUMBER(OFFSET('Hygiene Data'!$G$8,0,10*ROW('Hygiene Data'!G21)))),OFFSET('Hygiene Data'!$G$8,0,10*ROW('Hygiene Data'!G21)),NA())))</f>
        <v>#N/A</v>
      </c>
      <c r="BN27" s="254" t="e">
        <f ca="true">+IF(AND(ISNUMBER(OFFSET('Hygiene Data'!$G$10,0,10*ROW('Hygiene Data'!G21))),EC27="Yes"),OFFSET('Hygiene Data'!$G$10,0,10*ROW('Hygiene Data'!G21)),IF(AND(ISNUMBER(OFFSET('Hygiene Data'!$G$10,0,10*ROW('Hygiene Data'!G21))),EC27="No",ISNUMBER(OFFSET('Hygiene Data'!$G$10,0,10*ROW('Hygiene Data'!G21)))),CONCATENATE("[",ROUND(OFFSET('Hygiene Data'!$G$10,0,10*ROW('Hygiene Data'!G21)),0),"]"),IF(AND(ISNUMBER(OFFSET('Hygiene Data'!$G$10,0,10*ROW('Hygiene Data'!G21))),EC27="",ISNUMBER(OFFSET('Hygiene Data'!$G$10,0,10*ROW('Hygiene Data'!G21)))),OFFSET('Hygiene Data'!$G$10,0,10*ROW('Hygiene Data'!G21)),NA())))</f>
        <v>#N/A</v>
      </c>
      <c r="BO27" s="254" t="e">
        <f ca="true">+IF(AND(ISNUMBER(OFFSET('Hygiene Data'!$H$6,0,10*ROW('Hygiene Data'!H21))),ED27="Yes"),OFFSET('Hygiene Data'!$H$6,0,10*ROW('Hygiene Data'!H21)),IF(AND(ISNUMBER(OFFSET('Hygiene Data'!$H$6,0,10*ROW('Hygiene Data'!H21))),ED27="No",ISNUMBER(OFFSET('Hygiene Data'!$H$6,0,10*ROW('Hygiene Data'!H21)))),CONCATENATE("[",ROUND(OFFSET('Hygiene Data'!$H$6,0,10*ROW('Hygiene Data'!H21)),0),"]"),IF(AND(ISNUMBER(OFFSET('Hygiene Data'!$H$6,0,10*ROW('Hygiene Data'!H21))),ED27="",ISNUMBER(OFFSET('Hygiene Data'!$H$6,0,10*ROW('Hygiene Data'!H21)))),OFFSET('Hygiene Data'!$H$6,0,10*ROW('Hygiene Data'!H21)),NA())))</f>
        <v>#N/A</v>
      </c>
      <c r="BP27" s="254" t="e">
        <f ca="true">+IF(AND(ISNUMBER(OFFSET('Hygiene Data'!$H$8,0,10*ROW('Hygiene Data'!H21))),EE27="Yes"),OFFSET('Hygiene Data'!$H$8,0,10*ROW('Hygiene Data'!H21)),IF(AND(ISNUMBER(OFFSET('Hygiene Data'!$H$8,0,10*ROW('Hygiene Data'!H21))),EE27="No",ISNUMBER(OFFSET('Hygiene Data'!$H$8,0,10*ROW('Hygiene Data'!H21)))),CONCATENATE("[",ROUND(OFFSET('Hygiene Data'!$H$8,0,10*ROW('Hygiene Data'!H21)),0),"]"),IF(AND(ISNUMBER(OFFSET('Hygiene Data'!$H$8,0,10*ROW('Hygiene Data'!H21))),EE27="",ISNUMBER(OFFSET('Hygiene Data'!$H$8,0,10*ROW('Hygiene Data'!H21)))),OFFSET('Hygiene Data'!$H$8,0,10*ROW('Hygiene Data'!H21)),NA())))</f>
        <v>#N/A</v>
      </c>
      <c r="BQ27" s="254" t="e">
        <f ca="true">+IF(AND(ISNUMBER(OFFSET('Hygiene Data'!$H$10,0,10*ROW('Hygiene Data'!H21))),EF27="Yes"),OFFSET('Hygiene Data'!$H$10,0,10*ROW('Hygiene Data'!H21)),IF(AND(ISNUMBER(OFFSET('Hygiene Data'!$H$10,0,10*ROW('Hygiene Data'!H21))),EF27="No",ISNUMBER(OFFSET('Hygiene Data'!$H$10,0,10*ROW('Hygiene Data'!H21)))),CONCATENATE("[",ROUND(OFFSET('Hygiene Data'!$H$10,0,10*ROW('Hygiene Data'!H21)),0),"]"),IF(AND(ISNUMBER(OFFSET('Hygiene Data'!$H$10,0,10*ROW('Hygiene Data'!H21))),EF27="",ISNUMBER(OFFSET('Hygiene Data'!$H$10,0,10*ROW('Hygiene Data'!H21)))),OFFSET('Hygiene Data'!$H$10,0,10*ROW('Hygiene Data'!H21)),NA())))</f>
        <v>#N/A</v>
      </c>
      <c r="BS27" s="36" t="str">
        <f ca="true">+IF(OFFSET('Water Data'!$C$28,0,10*ROW('Water Data'!C21))="","",OFFSET('Water Data'!$C$28,0,10*ROW('Water Data'!C21)))</f>
        <v/>
      </c>
      <c r="BT27" s="36" t="str">
        <f ca="true">+IF(OFFSET('Water Data'!$C$29,0,10*ROW('Water Data'!C21))="","",OFFSET('Water Data'!$C$29,0,10*ROW('Water Data'!C21)))</f>
        <v/>
      </c>
      <c r="BU27" s="36" t="str">
        <f ca="true">+IF(OFFSET('Water Data'!$C$30,0,10*ROW('Water Data'!C21))="","",OFFSET('Water Data'!$C$30,0,10*ROW('Water Data'!C21)))</f>
        <v/>
      </c>
      <c r="BV27" s="36" t="str">
        <f ca="true">+IF(OFFSET('Water Data'!$D$28,0,10*ROW('Water Data'!D21))="","",OFFSET('Water Data'!$D$28,0,10*ROW('Water Data'!D21)))</f>
        <v/>
      </c>
      <c r="BW27" s="36" t="str">
        <f ca="true">+IF(OFFSET('Water Data'!$D$29,0,10*ROW('Water Data'!D21))="","",OFFSET('Water Data'!$D$29,0,10*ROW('Water Data'!D21)))</f>
        <v/>
      </c>
      <c r="BX27" s="36" t="str">
        <f ca="true">+IF(OFFSET('Water Data'!$D$30,0,10*ROW('Water Data'!D21))="","",OFFSET('Water Data'!$D$30,0,10*ROW('Water Data'!D21)))</f>
        <v/>
      </c>
      <c r="BY27" s="36" t="str">
        <f ca="true">+IF(OFFSET('Water Data'!$E$28,0,10*ROW('Water Data'!E21))="","",OFFSET('Water Data'!$E$28,0,10*ROW('Water Data'!E21)))</f>
        <v/>
      </c>
      <c r="BZ27" s="36" t="str">
        <f ca="true">+IF(OFFSET('Water Data'!$E$29,0,10*ROW('Water Data'!E21))="","",OFFSET('Water Data'!$E$29,0,10*ROW('Water Data'!E21)))</f>
        <v/>
      </c>
      <c r="CA27" s="36" t="str">
        <f ca="true">+IF(OFFSET('Water Data'!$E$30,0,10*ROW('Water Data'!E21))="","",OFFSET('Water Data'!$E$30,0,10*ROW('Water Data'!E21)))</f>
        <v/>
      </c>
      <c r="CB27" s="36" t="str">
        <f ca="true">+IF(OFFSET('Water Data'!$F$28,0,10*ROW('Water Data'!F21))="","",OFFSET('Water Data'!$F$28,0,10*ROW('Water Data'!F21)))</f>
        <v/>
      </c>
      <c r="CC27" s="36" t="str">
        <f ca="true">+IF(OFFSET('Water Data'!$F$29,0,10*ROW('Water Data'!F21))="","",OFFSET('Water Data'!$F$29,0,10*ROW('Water Data'!F21)))</f>
        <v/>
      </c>
      <c r="CD27" s="36" t="str">
        <f ca="true">+IF(OFFSET('Water Data'!$F$30,0,10*ROW('Water Data'!F21))="","",OFFSET('Water Data'!$F$30,0,10*ROW('Water Data'!F21)))</f>
        <v/>
      </c>
      <c r="CE27" s="36" t="str">
        <f ca="true">+IF(OFFSET('Water Data'!$G$28,0,10*ROW('Water Data'!G21))="","",OFFSET('Water Data'!$G$28,0,10*ROW('Water Data'!G21)))</f>
        <v/>
      </c>
      <c r="CF27" s="36" t="str">
        <f ca="true">+IF(OFFSET('Water Data'!$G$29,0,10*ROW('Water Data'!G21))="","",OFFSET('Water Data'!$G$29,0,10*ROW('Water Data'!G21)))</f>
        <v/>
      </c>
      <c r="CG27" s="36" t="str">
        <f ca="true">+IF(OFFSET('Water Data'!$G$30,0,10*ROW('Water Data'!G21))="","",OFFSET('Water Data'!$G$30,0,10*ROW('Water Data'!G21)))</f>
        <v/>
      </c>
      <c r="CH27" s="36" t="str">
        <f ca="true">+IF(OFFSET('Water Data'!$H$28,0,10*ROW('Water Data'!H21))="","",OFFSET('Water Data'!$H$28,0,10*ROW('Water Data'!H21)))</f>
        <v/>
      </c>
      <c r="CI27" s="36" t="str">
        <f ca="true">+IF(OFFSET('Water Data'!$H$29,0,10*ROW('Water Data'!H21))="","",OFFSET('Water Data'!$H$29,0,10*ROW('Water Data'!H21)))</f>
        <v/>
      </c>
      <c r="CJ27" s="36" t="str">
        <f ca="true">+IF(OFFSET('Water Data'!$H$30,0,10*ROW('Water Data'!H21))="","",OFFSET('Water Data'!$H$30,0,10*ROW('Water Data'!H21)))</f>
        <v/>
      </c>
      <c r="CK27" s="36" t="str">
        <f ca="true">+IF(OFFSET('Sanitation Data'!$C$29,0,10*ROW('Sanitation Data'!C21))="","",OFFSET('Sanitation Data'!$C$29,0,10*ROW('Sanitation Data'!C21)))</f>
        <v/>
      </c>
      <c r="CL27" s="36" t="str">
        <f ca="true">+IF(OFFSET('Sanitation Data'!$C$30,0,10*ROW('Sanitation Data'!C21))="","",OFFSET('Sanitation Data'!$C$30,0,10*ROW('Sanitation Data'!C21)))</f>
        <v/>
      </c>
      <c r="CM27" s="36" t="str">
        <f ca="true">+IF(OFFSET('Sanitation Data'!$C$31,0,10*ROW('Sanitation Data'!C21))="","",OFFSET('Sanitation Data'!$C$31,0,10*ROW('Sanitation Data'!C21)))</f>
        <v/>
      </c>
      <c r="CN27" s="36" t="str">
        <f ca="true">+IF(OFFSET('Sanitation Data'!$C$32,0,10*ROW('Sanitation Data'!C21))="","",OFFSET('Sanitation Data'!$C$32,0,10*ROW('Sanitation Data'!C21)))</f>
        <v/>
      </c>
      <c r="CO27" s="36" t="str">
        <f ca="true">+IF(OFFSET('Sanitation Data'!$C$33,0,10*ROW('Sanitation Data'!C21))="","",OFFSET('Sanitation Data'!$C$33,0,10*ROW('Sanitation Data'!C21)))</f>
        <v/>
      </c>
      <c r="CP27" s="36" t="str">
        <f ca="true">+IF(OFFSET('Sanitation Data'!$D$29,0,10*ROW('Sanitation Data'!D21))="","",OFFSET('Sanitation Data'!$D$29,0,10*ROW('Sanitation Data'!D21)))</f>
        <v/>
      </c>
      <c r="CQ27" s="36" t="str">
        <f ca="true">+IF(OFFSET('Sanitation Data'!$D$30,0,10*ROW('Sanitation Data'!D21))="","",OFFSET('Sanitation Data'!$D$30,0,10*ROW('Sanitation Data'!D21)))</f>
        <v/>
      </c>
      <c r="CR27" s="36" t="str">
        <f ca="true">+IF(OFFSET('Sanitation Data'!$D$31,0,10*ROW('Sanitation Data'!D21))="","",OFFSET('Sanitation Data'!$D$31,0,10*ROW('Sanitation Data'!D21)))</f>
        <v/>
      </c>
      <c r="CS27" s="36" t="str">
        <f ca="true">+IF(OFFSET('Sanitation Data'!$D$32,0,10*ROW('Sanitation Data'!D21))="","",OFFSET('Sanitation Data'!$D$32,0,10*ROW('Sanitation Data'!D21)))</f>
        <v/>
      </c>
      <c r="CT27" s="36" t="str">
        <f ca="true">+IF(OFFSET('Sanitation Data'!$D$33,0,10*ROW('Sanitation Data'!D21))="","",OFFSET('Sanitation Data'!$D$33,0,10*ROW('Sanitation Data'!D21)))</f>
        <v/>
      </c>
      <c r="CU27" s="36" t="str">
        <f ca="true">+IF(OFFSET('Sanitation Data'!$E$29,0,10*ROW('Sanitation Data'!E21))="","",OFFSET('Sanitation Data'!$E$29,0,10*ROW('Sanitation Data'!E21)))</f>
        <v/>
      </c>
      <c r="CV27" s="36" t="str">
        <f ca="true">+IF(OFFSET('Sanitation Data'!$E$30,0,10*ROW('Sanitation Data'!E21))="","",OFFSET('Sanitation Data'!$E$30,0,10*ROW('Sanitation Data'!E21)))</f>
        <v/>
      </c>
      <c r="CW27" s="36" t="str">
        <f ca="true">+IF(OFFSET('Sanitation Data'!$E$31,0,10*ROW('Sanitation Data'!E21))="","",OFFSET('Sanitation Data'!$E$31,0,10*ROW('Sanitation Data'!E21)))</f>
        <v/>
      </c>
      <c r="CX27" s="36" t="str">
        <f ca="true">+IF(OFFSET('Sanitation Data'!$E$32,0,10*ROW('Sanitation Data'!E21))="","",OFFSET('Sanitation Data'!$E$32,0,10*ROW('Sanitation Data'!E21)))</f>
        <v/>
      </c>
      <c r="CY27" s="36" t="str">
        <f ca="true">+IF(OFFSET('Sanitation Data'!$E$33,0,10*ROW('Sanitation Data'!E21))="","",OFFSET('Sanitation Data'!$E$33,0,10*ROW('Sanitation Data'!E21)))</f>
        <v/>
      </c>
      <c r="CZ27" s="36" t="str">
        <f ca="true">+IF(OFFSET('Sanitation Data'!$F$29,0,10*ROW('Sanitation Data'!F21))="","",OFFSET('Sanitation Data'!$F$29,0,10*ROW('Sanitation Data'!F21)))</f>
        <v/>
      </c>
      <c r="DA27" s="36" t="str">
        <f ca="true">+IF(OFFSET('Sanitation Data'!$F$30,0,10*ROW('Sanitation Data'!F21))="","",OFFSET('Sanitation Data'!$F$30,0,10*ROW('Sanitation Data'!F21)))</f>
        <v/>
      </c>
      <c r="DB27" s="36" t="str">
        <f ca="true">+IF(OFFSET('Sanitation Data'!$F$31,0,10*ROW('Sanitation Data'!F21))="","",OFFSET('Sanitation Data'!$F$31,0,10*ROW('Sanitation Data'!F21)))</f>
        <v/>
      </c>
      <c r="DC27" s="36" t="str">
        <f ca="true">+IF(OFFSET('Sanitation Data'!$F$32,0,10*ROW('Sanitation Data'!F21))="","",OFFSET('Sanitation Data'!$F$32,0,10*ROW('Sanitation Data'!F21)))</f>
        <v/>
      </c>
      <c r="DD27" s="36" t="str">
        <f ca="true">+IF(OFFSET('Sanitation Data'!$F$33,0,10*ROW('Sanitation Data'!F21))="","",OFFSET('Sanitation Data'!$F$33,0,10*ROW('Sanitation Data'!F21)))</f>
        <v/>
      </c>
      <c r="DE27" s="36" t="str">
        <f ca="true">+IF(OFFSET('Sanitation Data'!$G$29,0,10*ROW('Sanitation Data'!G21))="","",OFFSET('Sanitation Data'!$G$29,0,10*ROW('Sanitation Data'!G21)))</f>
        <v/>
      </c>
      <c r="DF27" s="36" t="str">
        <f ca="true">+IF(OFFSET('Sanitation Data'!$G$30,0,10*ROW('Sanitation Data'!G21))="","",OFFSET('Sanitation Data'!$G$30,0,10*ROW('Sanitation Data'!G21)))</f>
        <v/>
      </c>
      <c r="DG27" s="36" t="str">
        <f ca="true">+IF(OFFSET('Sanitation Data'!$G$31,0,10*ROW('Sanitation Data'!G21))="","",OFFSET('Sanitation Data'!$G$31,0,10*ROW('Sanitation Data'!G21)))</f>
        <v/>
      </c>
      <c r="DH27" s="36" t="str">
        <f ca="true">+IF(OFFSET('Sanitation Data'!$G$32,0,10*ROW('Sanitation Data'!G21))="","",OFFSET('Sanitation Data'!$G$32,0,10*ROW('Sanitation Data'!G21)))</f>
        <v/>
      </c>
      <c r="DI27" s="36" t="str">
        <f ca="true">+IF(OFFSET('Sanitation Data'!$G$33,0,10*ROW('Sanitation Data'!G21))="","",OFFSET('Sanitation Data'!$G$33,0,10*ROW('Sanitation Data'!G21)))</f>
        <v/>
      </c>
      <c r="DJ27" s="36" t="str">
        <f ca="true">+IF(OFFSET('Sanitation Data'!$H$29,0,10*ROW('Sanitation Data'!H21))="","",OFFSET('Sanitation Data'!$H$29,0,10*ROW('Sanitation Data'!H21)))</f>
        <v/>
      </c>
      <c r="DK27" s="36" t="str">
        <f ca="true">+IF(OFFSET('Sanitation Data'!$H$30,0,10*ROW('Sanitation Data'!H21))="","",OFFSET('Sanitation Data'!$H$30,0,10*ROW('Sanitation Data'!H21)))</f>
        <v/>
      </c>
      <c r="DL27" s="36" t="str">
        <f ca="true">+IF(OFFSET('Sanitation Data'!$H$31,0,10*ROW('Sanitation Data'!H21))="","",OFFSET('Sanitation Data'!$H$31,0,10*ROW('Sanitation Data'!H21)))</f>
        <v/>
      </c>
      <c r="DM27" s="36" t="str">
        <f ca="true">+IF(OFFSET('Sanitation Data'!$H$32,0,10*ROW('Sanitation Data'!H21))="","",OFFSET('Sanitation Data'!$H$32,0,10*ROW('Sanitation Data'!H21)))</f>
        <v/>
      </c>
      <c r="DN27" s="36" t="str">
        <f ca="true">+IF(OFFSET('Sanitation Data'!$H$33,0,10*ROW('Sanitation Data'!H21))="","",OFFSET('Sanitation Data'!$H$33,0,10*ROW('Sanitation Data'!H21)))</f>
        <v/>
      </c>
      <c r="DO27" s="36" t="str">
        <f ca="true">+IF(OFFSET('Hygiene Data'!$C$12,0,10*ROW('Hygiene Data'!C21))="","",OFFSET('Hygiene Data'!$C$12,0,10*ROW('Hygiene Data'!C21)))</f>
        <v/>
      </c>
      <c r="DP27" s="36" t="str">
        <f ca="true">+IF(OFFSET('Hygiene Data'!$C$13,0,10*ROW('Hygiene Data'!C21))="","",OFFSET('Hygiene Data'!$C$13,0,10*ROW('Hygiene Data'!C21)))</f>
        <v/>
      </c>
      <c r="DQ27" s="36" t="str">
        <f ca="true">+IF(OFFSET('Hygiene Data'!$C$14,0,10*ROW('Hygiene Data'!C21))="","",OFFSET('Hygiene Data'!$C$14,0,10*ROW('Hygiene Data'!C21)))</f>
        <v/>
      </c>
      <c r="DR27" s="36" t="str">
        <f ca="true">+IF(OFFSET('Hygiene Data'!$D$12,0,10*ROW('Hygiene Data'!D21))="","",OFFSET('Hygiene Data'!$D$12,0,10*ROW('Hygiene Data'!D21)))</f>
        <v/>
      </c>
      <c r="DS27" s="36" t="str">
        <f ca="true">+IF(OFFSET('Hygiene Data'!$D$13,0,10*ROW('Hygiene Data'!D21))="","",OFFSET('Hygiene Data'!$D$13,0,10*ROW('Hygiene Data'!D21)))</f>
        <v/>
      </c>
      <c r="DT27" s="36" t="str">
        <f ca="true">+IF(OFFSET('Hygiene Data'!$D$14,0,10*ROW('Hygiene Data'!D21))="","",OFFSET('Hygiene Data'!$D$14,0,10*ROW('Hygiene Data'!D21)))</f>
        <v/>
      </c>
      <c r="DU27" s="36" t="str">
        <f ca="true">+IF(OFFSET('Hygiene Data'!$E$12,0,10*ROW('Hygiene Data'!E21))="","",OFFSET('Hygiene Data'!$E$12,0,10*ROW('Hygiene Data'!E21)))</f>
        <v/>
      </c>
      <c r="DV27" s="36" t="str">
        <f ca="true">+IF(OFFSET('Hygiene Data'!$E$13,0,10*ROW('Hygiene Data'!E21))="","",OFFSET('Hygiene Data'!$E$13,0,10*ROW('Hygiene Data'!E21)))</f>
        <v/>
      </c>
      <c r="DW27" s="36" t="str">
        <f ca="true">+IF(OFFSET('Hygiene Data'!$E$14,0,10*ROW('Hygiene Data'!E21))="","",OFFSET('Hygiene Data'!$E$14,0,10*ROW('Hygiene Data'!E21)))</f>
        <v/>
      </c>
      <c r="DX27" s="36" t="str">
        <f ca="true">+IF(OFFSET('Hygiene Data'!$F$12,0,10*ROW('Hygiene Data'!F21))="","",OFFSET('Hygiene Data'!$F$12,0,10*ROW('Hygiene Data'!F21)))</f>
        <v/>
      </c>
      <c r="DY27" s="36" t="str">
        <f ca="true">+IF(OFFSET('Hygiene Data'!$F$13,0,10*ROW('Hygiene Data'!F21))="","",OFFSET('Hygiene Data'!$F$13,0,10*ROW('Hygiene Data'!F21)))</f>
        <v/>
      </c>
      <c r="DZ27" s="36" t="str">
        <f ca="true">+IF(OFFSET('Hygiene Data'!$F$14,0,10*ROW('Hygiene Data'!F21))="","",OFFSET('Hygiene Data'!$F$14,0,10*ROW('Hygiene Data'!F21)))</f>
        <v/>
      </c>
      <c r="EA27" s="36" t="str">
        <f ca="true">+IF(OFFSET('Hygiene Data'!$G$12,0,10*ROW('Hygiene Data'!G21))="","",OFFSET('Hygiene Data'!$G$12,0,10*ROW('Hygiene Data'!G21)))</f>
        <v/>
      </c>
      <c r="EB27" s="36" t="str">
        <f ca="true">+IF(OFFSET('Hygiene Data'!$G$13,0,10*ROW('Hygiene Data'!G21))="","",OFFSET('Hygiene Data'!$G$13,0,10*ROW('Hygiene Data'!G21)))</f>
        <v/>
      </c>
      <c r="EC27" s="36" t="str">
        <f ca="true">+IF(OFFSET('Hygiene Data'!$G$14,0,10*ROW('Hygiene Data'!G21))="","",OFFSET('Hygiene Data'!$G$14,0,10*ROW('Hygiene Data'!G21)))</f>
        <v/>
      </c>
      <c r="ED27" s="36" t="str">
        <f ca="true">+IF(OFFSET('Hygiene Data'!$H$12,0,10*ROW('Hygiene Data'!H21))="","",OFFSET('Hygiene Data'!$H$12,0,10*ROW('Hygiene Data'!H21)))</f>
        <v/>
      </c>
      <c r="EE27" s="36" t="str">
        <f ca="true">+IF(OFFSET('Hygiene Data'!$H$13,0,10*ROW('Hygiene Data'!H21))="","",OFFSET('Hygiene Data'!$H$13,0,10*ROW('Hygiene Data'!H21)))</f>
        <v/>
      </c>
      <c r="EF27" s="36" t="str">
        <f ca="true">+IF(OFFSET('Hygiene Data'!$H$14,0,10*ROW('Hygiene Data'!H21))="","",OFFSET('Hygiene Data'!$H$14,0,10*ROW('Hygiene Data'!H21)))</f>
        <v/>
      </c>
    </row>
    <row r="28" x14ac:dyDescent="0.2">
      <c r="A28" s="59" t="str">
        <f ca="true">+IF(OFFSET('Water Data'!$B$1,0,10*ROW('Water Data'!B22))="","",OFFSET('Water Data'!$B$1,0,10*ROW('Water Data'!B22)))</f>
        <v/>
      </c>
      <c r="B28" s="59" t="str">
        <f ca="true">+IF(OFFSET('Water Data'!$A$3,0,10*ROW('Water Data'!A22))="","",OFFSET('Water Data'!$A$3,0,10*ROW('Water Data'!A22)))</f>
        <v/>
      </c>
      <c r="C28" s="59" t="str">
        <f ca="true">+IF(OFFSET('Water Data'!$C$3,0,10*ROW('Water Data'!C22))="","",OFFSET('Water Data'!$C$3,0,10*ROW('Water Data'!C22)))</f>
        <v/>
      </c>
      <c r="D28" s="252" t="e">
        <f ca="true">+IF(AND(ISNUMBER(OFFSET('Water Data'!$C$5,0,10*ROW('Water Data'!C22))),BS28="Yes"),100-OFFSET('Water Data'!$C$5,0,10*ROW('Water Data'!C22)),IF(AND(ISNUMBER(OFFSET('Water Data'!$C$5,0,10*ROW('Water Data'!C22))),BS28="No",ISNUMBER(OFFSET('Water Data'!$C$5,0,10*ROW('Water Data'!C22)))),CONCATENATE("[",ROUND(100-OFFSET('Water Data'!$C$5,0,10*ROW('Water Data'!C22)),0),"]"),IF(AND(ISNUMBER(OFFSET('Water Data'!$C$5,0,10*ROW('Water Data'!C22))),BS28="",ISNUMBER(OFFSET('Water Data'!$C$5,0,10*ROW('Water Data'!C22)))),100-OFFSET('Water Data'!$C$5,0,10*ROW('Water Data'!C22)),NA())))</f>
        <v>#N/A</v>
      </c>
      <c r="E28" s="252" t="e">
        <f ca="true">+IF(AND(ISNUMBER(OFFSET('Water Data'!$C$7,0,10*ROW('Water Data'!D22))),BT28="Yes"),OFFSET('Water Data'!$C$7,0,10*ROW('Water Data'!C22)),IF(AND(ISNUMBER(OFFSET('Water Data'!$C$7,0,10*ROW('Water Data'!C22))),BT28="No",ISNUMBER(OFFSET('Water Data'!$C$7,0,10*ROW('Water Data'!C22)))),CONCATENATE("[",ROUND(OFFSET('Water Data'!$C$7,0,10*ROW('Water Data'!C22)),0),"]"),IF(AND(ISNUMBER(OFFSET('Water Data'!$C$7,0,10*ROW('Water Data'!C22))),BT28="",ISNUMBER(OFFSET('Water Data'!$C$7,0,10*ROW('Water Data'!C22)))),OFFSET('Water Data'!$C$7,0,10*ROW('Water Data'!C22)),NA())))</f>
        <v>#N/A</v>
      </c>
      <c r="F28" s="252" t="e">
        <f ca="true">+IF(AND(ISNUMBER(OFFSET('Water Data'!$C$10,0,10*ROW('Water Data'!C22))),BU28="Yes"),OFFSET('Water Data'!$C$10,0,10*ROW('Water Data'!C22)),IF(AND(ISNUMBER(OFFSET('Water Data'!$C$10,0,10*ROW('Water Data'!C22))),BU28="No",ISNUMBER(OFFSET('Water Data'!$C$10,0,10*ROW('Water Data'!C22)))),CONCATENATE("[",ROUND(OFFSET('Water Data'!$C$10,0,10*ROW('Water Data'!C22)),0),"]"),IF(AND(ISNUMBER(OFFSET('Water Data'!$C$10,0,10*ROW('Water Data'!C22))),BU28="",ISNUMBER(OFFSET('Water Data'!$C$10,0,10*ROW('Water Data'!C22)))),OFFSET('Water Data'!$C$10,0,10*ROW('Water Data'!C22)),NA())))</f>
        <v>#N/A</v>
      </c>
      <c r="G28" s="252" t="e">
        <f ca="true">+IF(AND(ISNUMBER(OFFSET('Water Data'!$D$5,0,10*ROW('Water Data'!D22))),BV28="Yes"),100-OFFSET('Water Data'!$D$5,0,10*ROW('Water Data'!D22)),IF(AND(ISNUMBER(OFFSET('Water Data'!$D$5,0,10*ROW('Water Data'!D22))),BV28="No",ISNUMBER(OFFSET('Water Data'!$D$5,0,10*ROW('Water Data'!D22)))),CONCATENATE("[",ROUND(100-OFFSET('Water Data'!$D$5,0,10*ROW('Water Data'!D22)),0),"]"),IF(AND(ISNUMBER(OFFSET('Water Data'!$D$5,0,10*ROW('Water Data'!D22))),BV28="",ISNUMBER(OFFSET('Water Data'!$D$5,0,10*ROW('Water Data'!D22)))),100-OFFSET('Water Data'!$D$5,0,10*ROW('Water Data'!D22)),NA())))</f>
        <v>#N/A</v>
      </c>
      <c r="H28" s="252" t="e">
        <f ca="true">+IF(AND(ISNUMBER(OFFSET('Water Data'!$D$7,0,10*ROW('Water Data'!D22))),BW28="Yes"),OFFSET('Water Data'!$D$7,0,10*ROW('Water Data'!D22)),IF(AND(ISNUMBER(OFFSET('Water Data'!$D$7,0,10*ROW('Water Data'!D22))),BW28="No",ISNUMBER(OFFSET('Water Data'!$D$7,0,10*ROW('Water Data'!D22)))),CONCATENATE("[",ROUND(OFFSET('Water Data'!$C$7,0,10*ROW('Water Data'!D22)),0),"]"),IF(AND(ISNUMBER(OFFSET('Water Data'!$D$7,0,10*ROW('Water Data'!D22))),BW28="",ISNUMBER(OFFSET('Water Data'!$D$7,0,10*ROW('Water Data'!D22)))),OFFSET('Water Data'!$D$7,0,10*ROW('Water Data'!D22)),NA())))</f>
        <v>#N/A</v>
      </c>
      <c r="I28" s="252" t="e">
        <f ca="true">+IF(AND(ISNUMBER(OFFSET('Water Data'!$D$10,0,10*ROW('Water Data'!D22))),BX28="Yes"),OFFSET('Water Data'!$D$10,0,10*ROW('Water Data'!D22)),IF(AND(ISNUMBER(OFFSET('Water Data'!$D$10,0,10*ROW('Water Data'!D22))),BX28="No",ISNUMBER(OFFSET('Water Data'!$D$10,0,10*ROW('Water Data'!D22)))),CONCATENATE("[",ROUND(OFFSET('Water Data'!$D$10,0,10*ROW('Water Data'!D22)),0),"]"),IF(AND(ISNUMBER(OFFSET('Water Data'!$D$10,0,10*ROW('Water Data'!D22))),BX28="",ISNUMBER(OFFSET('Water Data'!$D$10,0,10*ROW('Water Data'!D22)))),OFFSET('Water Data'!$D$10,0,10*ROW('Water Data'!D22)),NA())))</f>
        <v>#N/A</v>
      </c>
      <c r="J28" s="252" t="e">
        <f ca="true">+IF(AND(ISNUMBER(OFFSET('Water Data'!$E$5,0,10*ROW('Water Data'!E22))),BY28="Yes"),100-OFFSET('Water Data'!$E$5,0,10*ROW('Water Data'!E22)),IF(AND(ISNUMBER(OFFSET('Water Data'!$E$5,0,10*ROW('Water Data'!E22))),BY28="No",ISNUMBER(OFFSET('Water Data'!$E$5,0,10*ROW('Water Data'!E22)))),CONCATENATE("[",ROUND(100-OFFSET('Water Data'!$E$5,0,10*ROW('Water Data'!E22)),0),"]"),IF(AND(ISNUMBER(OFFSET('Water Data'!$E$5,0,10*ROW('Water Data'!E22))),BY28="",ISNUMBER(OFFSET('Water Data'!$E$5,0,10*ROW('Water Data'!E22)))),100-OFFSET('Water Data'!$E$5,0,10*ROW('Water Data'!E22)),NA())))</f>
        <v>#N/A</v>
      </c>
      <c r="K28" s="252" t="e">
        <f ca="true">+IF(AND(ISNUMBER(OFFSET('Water Data'!$E$7,0,10*ROW('Water Data'!E22))),BZ28="Yes"),OFFSET('Water Data'!$E$7,0,10*ROW('Water Data'!E22)),IF(AND(ISNUMBER(OFFSET('Water Data'!$E$7,0,10*ROW('Water Data'!E22))),BZ28="No",ISNUMBER(OFFSET('Water Data'!$E$7,0,10*ROW('Water Data'!E22)))),CONCATENATE("[",ROUND(OFFSET('Water Data'!$E$7,0,10*ROW('Water Data'!E22)),0),"]"),IF(AND(ISNUMBER(OFFSET('Water Data'!$E$7,0,10*ROW('Water Data'!E22))),BZ28="",ISNUMBER(OFFSET('Water Data'!$E$7,0,10*ROW('Water Data'!E22)))),OFFSET('Water Data'!$E$7,0,10*ROW('Water Data'!E22)),NA())))</f>
        <v>#N/A</v>
      </c>
      <c r="L28" s="252" t="e">
        <f ca="true">+IF(AND(ISNUMBER(OFFSET('Water Data'!$E$10,0,10*ROW('Water Data'!E22))),CA28="Yes"),OFFSET('Water Data'!$E$10,0,10*ROW('Water Data'!E22)),IF(AND(ISNUMBER(OFFSET('Water Data'!$E$10,0,10*ROW('Water Data'!E22))),CA28="No",ISNUMBER(OFFSET('Water Data'!$E$10,0,10*ROW('Water Data'!E22)))),CONCATENATE("[",ROUND(OFFSET('Water Data'!$E$10,0,10*ROW('Water Data'!E22)),0),"]"),IF(AND(ISNUMBER(OFFSET('Water Data'!$E$10,0,10*ROW('Water Data'!E22))),CA28="",ISNUMBER(OFFSET('Water Data'!$E$10,0,10*ROW('Water Data'!E22)))),OFFSET('Water Data'!$E$10,0,10*ROW('Water Data'!E22)),NA())))</f>
        <v>#N/A</v>
      </c>
      <c r="M28" s="252" t="e">
        <f ca="true">+IF(AND(ISNUMBER(OFFSET('Water Data'!$F$5,0,10*ROW('Water Data'!F22))),CB28="Yes"),100-OFFSET('Water Data'!$F$5,0,10*ROW('Water Data'!F22)),IF(AND(ISNUMBER(OFFSET('Water Data'!$F$5,0,10*ROW('Water Data'!F22))),CB28="No",ISNUMBER(OFFSET('Water Data'!$F$5,0,10*ROW('Water Data'!F22)))),CONCATENATE("[",ROUND(100-OFFSET('Water Data'!$F$5,0,10*ROW('Water Data'!F22)),0),"]"),IF(AND(ISNUMBER(OFFSET('Water Data'!$F$5,0,10*ROW('Water Data'!F22))),CB28="",ISNUMBER(OFFSET('Water Data'!$F$5,0,10*ROW('Water Data'!F22)))),100-OFFSET('Water Data'!$F$5,0,10*ROW('Water Data'!F22)),NA())))</f>
        <v>#N/A</v>
      </c>
      <c r="N28" s="252" t="e">
        <f ca="true">+IF(AND(ISNUMBER(OFFSET('Water Data'!$F$7,0,10*ROW('Water Data'!F22))),CC28="Yes"),OFFSET('Water Data'!$F$7,0,10*ROW('Water Data'!F22)),IF(AND(ISNUMBER(OFFSET('Water Data'!$F$7,0,10*ROW('Water Data'!F22))),CC28="No",ISNUMBER(OFFSET('Water Data'!$F$7,0,10*ROW('Water Data'!F22)))),CONCATENATE("[",ROUND(OFFSET('Water Data'!$F$7,0,10*ROW('Water Data'!F22)),0),"]"),IF(AND(ISNUMBER(OFFSET('Water Data'!$F$7,0,10*ROW('Water Data'!F22))),CC28="",ISNUMBER(OFFSET('Water Data'!$F$7,0,10*ROW('Water Data'!F22)))),OFFSET('Water Data'!$F$7,0,10*ROW('Water Data'!F22)),NA())))</f>
        <v>#N/A</v>
      </c>
      <c r="O28" s="252" t="e">
        <f ca="true">+IF(AND(ISNUMBER(OFFSET('Water Data'!$F$10,0,10*ROW('Water Data'!F22))),CD28="Yes"),OFFSET('Water Data'!$F$10,0,10*ROW('Water Data'!F22)),IF(AND(ISNUMBER(OFFSET('Water Data'!$F$10,0,10*ROW('Water Data'!F22))),CD28="No",ISNUMBER(OFFSET('Water Data'!$F$10,0,10*ROW('Water Data'!F22)))),CONCATENATE("[",ROUND(OFFSET('Water Data'!$F$10,0,10*ROW('Water Data'!F22)),0),"]"),IF(AND(ISNUMBER(OFFSET('Water Data'!$F$10,0,10*ROW('Water Data'!F22))),CD28="",ISNUMBER(OFFSET('Water Data'!$F$10,0,10*ROW('Water Data'!F22)))),OFFSET('Water Data'!$F$10,0,10*ROW('Water Data'!F22)),NA())))</f>
        <v>#N/A</v>
      </c>
      <c r="P28" s="252" t="e">
        <f ca="true">+IF(AND(ISNUMBER(OFFSET('Water Data'!$G$5,0,10*ROW('Water Data'!G22))),CE28="Yes"),100-OFFSET('Water Data'!$G$5,0,10*ROW('Water Data'!G22)),IF(AND(ISNUMBER(OFFSET('Water Data'!$G$5,0,10*ROW('Water Data'!G22))),CE28="No",ISNUMBER(OFFSET('Water Data'!$G$5,0,10*ROW('Water Data'!G22)))),CONCATENATE("[",ROUND(100-OFFSET('Water Data'!$G$5,0,10*ROW('Water Data'!G22)),0),"]"),IF(AND(ISNUMBER(OFFSET('Water Data'!$G$5,0,10*ROW('Water Data'!G22))),CE28="",ISNUMBER(OFFSET('Water Data'!$G$5,0,10*ROW('Water Data'!G22)))),100-OFFSET('Water Data'!$G$5,0,10*ROW('Water Data'!G22)),NA())))</f>
        <v>#N/A</v>
      </c>
      <c r="Q28" s="252" t="e">
        <f ca="true">+IF(AND(ISNUMBER(OFFSET('Water Data'!$G$7,0,10*ROW('Water Data'!G22))),CF28="Yes"),OFFSET('Water Data'!$G$7,0,10*ROW('Water Data'!G22)),IF(AND(ISNUMBER(OFFSET('Water Data'!$G$7,0,10*ROW('Water Data'!G22))),CF28="No",ISNUMBER(OFFSET('Water Data'!$G$7,0,10*ROW('Water Data'!G22)))),CONCATENATE("[",ROUND(OFFSET('Water Data'!$G$7,0,10*ROW('Water Data'!G22)),0),"]"),IF(AND(ISNUMBER(OFFSET('Water Data'!$G$7,0,10*ROW('Water Data'!G22))),CF28="",ISNUMBER(OFFSET('Water Data'!$G$7,0,10*ROW('Water Data'!G22)))),OFFSET('Water Data'!$G$7,0,10*ROW('Water Data'!G22)),NA())))</f>
        <v>#N/A</v>
      </c>
      <c r="R28" s="252" t="e">
        <f ca="true">+IF(AND(ISNUMBER(OFFSET('Water Data'!$G$10,0,10*ROW('Water Data'!G22))),CG28="Yes"),OFFSET('Water Data'!$G$10,0,10*ROW('Water Data'!G22)),IF(AND(ISNUMBER(OFFSET('Water Data'!$G$10,0,10*ROW('Water Data'!G22))),CG28="No",ISNUMBER(OFFSET('Water Data'!$G$10,0,10*ROW('Water Data'!G22)))),CONCATENATE("[",ROUND(OFFSET('Water Data'!$G$10,0,10*ROW('Water Data'!G22)),0),"]"),IF(AND(ISNUMBER(OFFSET('Water Data'!$G$10,0,10*ROW('Water Data'!G22))),CG28="",ISNUMBER(OFFSET('Water Data'!$G$10,0,10*ROW('Water Data'!G22)))),OFFSET('Water Data'!$G$10,0,10*ROW('Water Data'!G22)),NA())))</f>
        <v>#N/A</v>
      </c>
      <c r="S28" s="252" t="e">
        <f ca="true">+IF(AND(ISNUMBER(OFFSET('Water Data'!$H$5,0,10*ROW('Water Data'!H22))),CH28="Yes"),100-OFFSET('Water Data'!$H$5,0,10*ROW('Water Data'!H22)),IF(AND(ISNUMBER(OFFSET('Water Data'!$H$5,0,10*ROW('Water Data'!H22))),CH28="No",ISNUMBER(OFFSET('Water Data'!$H$5,0,10*ROW('Water Data'!H22)))),CONCATENATE("[",ROUND(100-OFFSET('Water Data'!$H$5,0,10*ROW('Water Data'!H22)),0),"]"),IF(AND(ISNUMBER(OFFSET('Water Data'!$H$5,0,10*ROW('Water Data'!H22))),CH28="",ISNUMBER(OFFSET('Water Data'!$H$5,0,10*ROW('Water Data'!H22)))),100-OFFSET('Water Data'!$H$5,0,10*ROW('Water Data'!H22)),NA())))</f>
        <v>#N/A</v>
      </c>
      <c r="T28" s="252" t="e">
        <f ca="true">+IF(AND(ISNUMBER(OFFSET('Water Data'!$H$7,0,10*ROW('Water Data'!H22))),CI28="Yes"),OFFSET('Water Data'!$H$7,0,10*ROW('Water Data'!H22)),IF(AND(ISNUMBER(OFFSET('Water Data'!$H$7,0,10*ROW('Water Data'!H22))),CI28="No",ISNUMBER(OFFSET('Water Data'!$H$7,0,10*ROW('Water Data'!H22)))),CONCATENATE("[",ROUND(OFFSET('Water Data'!$H$7,0,10*ROW('Water Data'!H22)),0),"]"),IF(AND(ISNUMBER(OFFSET('Water Data'!$H$7,0,10*ROW('Water Data'!H22))),CI28="",ISNUMBER(OFFSET('Water Data'!$H$7,0,10*ROW('Water Data'!H22)))),OFFSET('Water Data'!$H$7,0,10*ROW('Water Data'!H22)),NA())))</f>
        <v>#N/A</v>
      </c>
      <c r="U28" s="252" t="e">
        <f ca="true">+IF(AND(ISNUMBER(OFFSET('Water Data'!$H$10,0,10*ROW('Water Data'!H22))),CJ28="Yes"),OFFSET('Water Data'!$H$10,0,10*ROW('Water Data'!H22)),IF(AND(ISNUMBER(OFFSET('Water Data'!$H$10,0,10*ROW('Water Data'!H22))),CJ28="No",ISNUMBER(OFFSET('Water Data'!$H$10,0,10*ROW('Water Data'!H22)))),CONCATENATE("[",ROUND(OFFSET('Water Data'!$H$10,0,10*ROW('Water Data'!H22)),0),"]"),IF(AND(ISNUMBER(OFFSET('Water Data'!$H$10,0,10*ROW('Water Data'!H22))),CJ28="",ISNUMBER(OFFSET('Water Data'!$H$10,0,10*ROW('Water Data'!H22)))),OFFSET('Water Data'!$H$10,0,10*ROW('Water Data'!H22)),NA())))</f>
        <v>#N/A</v>
      </c>
      <c r="V28" s="253" t="e">
        <f ca="true">+IF(AND(ISNUMBER(OFFSET('Sanitation Data'!$C$5,0,10*ROW('Sanitation Data'!C22))),CK28="Yes"),100-OFFSET('Sanitation Data'!$C$5,0,10*ROW('Sanitation Data'!C22)),IF(AND(ISNUMBER(OFFSET('Sanitation Data'!$C$5,0,10*ROW('Sanitation Data'!C22))),CK28="No",ISNUMBER(OFFSET('Sanitation Data'!$C$5,0,10*ROW('Sanitation Data'!C22)))),CONCATENATE("[",ROUND(100-OFFSET('Sanitation Data'!$C$5,0,10*ROW('Sanitation Data'!C22)),0),"]"),IF(AND(ISNUMBER(OFFSET('Sanitation Data'!$C$5,0,10*ROW('Sanitation Data'!C22))),CK28="",ISNUMBER(OFFSET('Sanitation Data'!$C$5,0,10*ROW('Sanitation Data'!C22)))),100-OFFSET('Sanitation Data'!$C$5,0,10*ROW('Sanitation Data'!C22)),NA())))</f>
        <v>#N/A</v>
      </c>
      <c r="W28" s="253" t="e">
        <f ca="true">+IF(AND(ISNUMBER(OFFSET('Sanitation Data'!$C$7,0,10*ROW('Sanitation Data'!C22))),CL28="Yes"),OFFSET('Sanitation Data'!$C$7,0,10*ROW('Sanitation Data'!C22)),IF(AND(ISNUMBER(OFFSET('Sanitation Data'!$C$7,0,10*ROW('Sanitation Data'!C22))),CL28="No",ISNUMBER(OFFSET('Sanitation Data'!$C$7,0,10*ROW('Sanitation Data'!C22)))),CONCATENATE("[",ROUND(OFFSET('Sanitation Data'!$C$7,0,10*ROW('Sanitation Data'!C22)),0),"]"),IF(AND(ISNUMBER(OFFSET('Sanitation Data'!$C$7,0,10*ROW('Sanitation Data'!C22))),CL28="",ISNUMBER(OFFSET('Sanitation Data'!$C$7,0,10*ROW('Sanitation Data'!C22)))),OFFSET('Sanitation Data'!$C$7,0,10*ROW('Sanitation Data'!C22)),NA())))</f>
        <v>#N/A</v>
      </c>
      <c r="X28" s="253" t="e">
        <f ca="true">+IF(AND(ISNUMBER(OFFSET('Sanitation Data'!$C$11,0,10*ROW('Sanitation Data'!C22))),CM28="Yes"),OFFSET('Sanitation Data'!$C$11,0,10*ROW('Sanitation Data'!C22)),IF(AND(ISNUMBER(OFFSET('Sanitation Data'!$C$11,0,10*ROW('Sanitation Data'!C22))),CM28="No",ISNUMBER(OFFSET('Sanitation Data'!$C$11,0,10*ROW('Sanitation Data'!C22)))),CONCATENATE("[",ROUND(OFFSET('Sanitation Data'!$C$11,0,10*ROW('Sanitation Data'!C22)),0),"]"),IF(AND(ISNUMBER(OFFSET('Sanitation Data'!$C$11,0,10*ROW('Sanitation Data'!C22))),CM28="",ISNUMBER(OFFSET('Sanitation Data'!$C$11,0,10*ROW('Sanitation Data'!C22)))),OFFSET('Sanitation Data'!$C$11,0,10*ROW('Sanitation Data'!C22)),NA())))</f>
        <v>#N/A</v>
      </c>
      <c r="Y28" s="253" t="e">
        <f ca="true">+IF(AND(ISNUMBER(OFFSET('Sanitation Data'!$C$12,0,10*ROW('Sanitation Data'!C22))),CN28="Yes"),OFFSET('Sanitation Data'!$C$12,0,10*ROW('Sanitation Data'!C22)),IF(AND(ISNUMBER(OFFSET('Sanitation Data'!$C$12,0,10*ROW('Sanitation Data'!C22))),CN28="No",ISNUMBER(OFFSET('Sanitation Data'!$C$12,0,10*ROW('Sanitation Data'!C22)))),CONCATENATE("[",ROUND(OFFSET('Sanitation Data'!$C$12,0,10*ROW('Sanitation Data'!C22)),0),"]"),IF(AND(ISNUMBER(OFFSET('Sanitation Data'!$C$12,0,10*ROW('Sanitation Data'!C22))),CN28="",ISNUMBER(OFFSET('Sanitation Data'!$C$12,0,10*ROW('Sanitation Data'!C22)))),OFFSET('Sanitation Data'!$C$12,0,10*ROW('Sanitation Data'!C22)),NA())))</f>
        <v>#N/A</v>
      </c>
      <c r="Z28" s="253" t="e">
        <f ca="true">+IF(AND(ISNUMBER(OFFSET('Sanitation Data'!$C$13,0,10*ROW('Sanitation Data'!C22))),CO28="Yes"),OFFSET('Sanitation Data'!$C$13,0,10*ROW('Sanitation Data'!C22)),IF(AND(ISNUMBER(OFFSET('Sanitation Data'!$C$13,0,10*ROW('Sanitation Data'!C22))),CO28="No",ISNUMBER(OFFSET('Sanitation Data'!$C$13,0,10*ROW('Sanitation Data'!C22)))),CONCATENATE("[",ROUND(OFFSET('Sanitation Data'!$C$13,0,10*ROW('Sanitation Data'!C22)),0),"]"),IF(AND(ISNUMBER(OFFSET('Sanitation Data'!$C$13,0,10*ROW('Sanitation Data'!C22))),CO28="",ISNUMBER(OFFSET('Sanitation Data'!$C$13,0,10*ROW('Sanitation Data'!C22)))),OFFSET('Sanitation Data'!$C$13,0,10*ROW('Sanitation Data'!C22)),NA())))</f>
        <v>#N/A</v>
      </c>
      <c r="AA28" s="253" t="e">
        <f ca="true">+IF(AND(ISNUMBER(OFFSET('Sanitation Data'!$D$5,0,10*ROW('Sanitation Data'!D22))),CP28="Yes"),100-OFFSET('Sanitation Data'!$D$5,0,10*ROW('Sanitation Data'!D22)),IF(AND(ISNUMBER(OFFSET('Sanitation Data'!$D$5,0,10*ROW('Sanitation Data'!D22))),CP28="No",ISNUMBER(OFFSET('Sanitation Data'!$D$5,0,10*ROW('Sanitation Data'!D22)))),CONCATENATE("[",ROUND(100-OFFSET('Sanitation Data'!$D$5,0,10*ROW('Sanitation Data'!D22)),0),"]"),IF(AND(ISNUMBER(OFFSET('Sanitation Data'!$D$5,0,10*ROW('Sanitation Data'!D22))),CP28="",ISNUMBER(OFFSET('Sanitation Data'!$D$5,0,10*ROW('Sanitation Data'!D22)))),100-OFFSET('Sanitation Data'!$D$5,0,10*ROW('Sanitation Data'!D22)),NA())))</f>
        <v>#N/A</v>
      </c>
      <c r="AB28" s="253" t="e">
        <f ca="true">+IF(AND(ISNUMBER(OFFSET('Sanitation Data'!$D$7,0,10*ROW('Sanitation Data'!D22))),CQ28="Yes"),OFFSET('Sanitation Data'!$D$7,0,10*ROW('Sanitation Data'!G22)),IF(AND(ISNUMBER(OFFSET('Sanitation Data'!$D$7,0,10*ROW('Sanitation Data'!D22))),CQ28="No",ISNUMBER(OFFSET('Sanitation Data'!$D$7,0,10*ROW('Sanitation Data'!D22)))),CONCATENATE("[",ROUND(OFFSET('Sanitation Data'!$D$7,0,10*ROW('Sanitation Data'!D22)),0),"]"),IF(AND(ISNUMBER(OFFSET('Sanitation Data'!$D$7,0,10*ROW('Sanitation Data'!D22))),CQ28="",ISNUMBER(OFFSET('Sanitation Data'!$D$7,0,10*ROW('Sanitation Data'!D22)))),OFFSET('Sanitation Data'!$D$7,0,10*ROW('Sanitation Data'!D22)),NA())))</f>
        <v>#N/A</v>
      </c>
      <c r="AC28" s="253" t="e">
        <f ca="true">+IF(AND(ISNUMBER(OFFSET('Sanitation Data'!$D$11,0,10*ROW('Sanitation Data'!D22))),CR28="Yes"),OFFSET('Sanitation Data'!$D$11,0,10*ROW('Sanitation Data'!D22)),IF(AND(ISNUMBER(OFFSET('Sanitation Data'!$D$11,0,10*ROW('Sanitation Data'!D22))),CR28="No",ISNUMBER(OFFSET('Sanitation Data'!$D$11,0,10*ROW('Sanitation Data'!D22)))),CONCATENATE("[",ROUND(OFFSET('Sanitation Data'!$D$11,0,10*ROW('Sanitation Data'!D22)),0),"]"),IF(AND(ISNUMBER(OFFSET('Sanitation Data'!$D$11,0,10*ROW('Sanitation Data'!D22))),CR28="",ISNUMBER(OFFSET('Sanitation Data'!$D$11,0,10*ROW('Sanitation Data'!D22)))),OFFSET('Sanitation Data'!$D$11,0,10*ROW('Sanitation Data'!D22)),NA())))</f>
        <v>#N/A</v>
      </c>
      <c r="AD28" s="253" t="e">
        <f ca="true">+IF(AND(ISNUMBER(OFFSET('Sanitation Data'!$D$12,0,10*ROW('Sanitation Data'!D22))),CS28="Yes"),OFFSET('Sanitation Data'!$D$12,0,10*ROW('Sanitation Data'!D22)),IF(AND(ISNUMBER(OFFSET('Sanitation Data'!$D$12,0,10*ROW('Sanitation Data'!D22))),CS28="No",ISNUMBER(OFFSET('Sanitation Data'!$D$12,0,10*ROW('Sanitation Data'!D22)))),CONCATENATE("[",ROUND(OFFSET('Sanitation Data'!$D$12,0,10*ROW('Sanitation Data'!D22)),0),"]"),IF(AND(ISNUMBER(OFFSET('Sanitation Data'!$D$12,0,10*ROW('Sanitation Data'!D22))),CS28="",ISNUMBER(OFFSET('Sanitation Data'!$D$12,0,10*ROW('Sanitation Data'!D22)))),OFFSET('Sanitation Data'!$D$12,0,10*ROW('Sanitation Data'!D22)),NA())))</f>
        <v>#N/A</v>
      </c>
      <c r="AE28" s="253" t="e">
        <f ca="true">+IF(AND(ISNUMBER(OFFSET('Sanitation Data'!$D$13,0,10*ROW('Sanitation Data'!D22))),CT28="Yes"),OFFSET('Sanitation Data'!$D$13,0,10*ROW('Sanitation Data'!D22)),IF(AND(ISNUMBER(OFFSET('Sanitation Data'!$D$13,0,10*ROW('Sanitation Data'!D22))),CT28="No",ISNUMBER(OFFSET('Sanitation Data'!$D$13,0,10*ROW('Sanitation Data'!D22)))),CONCATENATE("[",ROUND(OFFSET('Sanitation Data'!$D$13,0,10*ROW('Sanitation Data'!D22)),0),"]"),IF(AND(ISNUMBER(OFFSET('Sanitation Data'!$D$13,0,10*ROW('Sanitation Data'!D22))),CT28="",ISNUMBER(OFFSET('Sanitation Data'!$D$13,0,10*ROW('Sanitation Data'!D22)))),OFFSET('Sanitation Data'!$D$13,0,10*ROW('Sanitation Data'!D22)),NA())))</f>
        <v>#N/A</v>
      </c>
      <c r="AF28" s="253" t="e">
        <f ca="true">+IF(AND(ISNUMBER(OFFSET('Sanitation Data'!$E$5,0,10*ROW('Sanitation Data'!E22))),CU28="Yes"),100-OFFSET('Sanitation Data'!$E$5,0,10*ROW('Sanitation Data'!E22)),IF(AND(ISNUMBER(OFFSET('Sanitation Data'!$E$5,0,10*ROW('Sanitation Data'!E22))),CU28="No",ISNUMBER(OFFSET('Sanitation Data'!$E$5,0,10*ROW('Sanitation Data'!E22)))),CONCATENATE("[",ROUND(100-OFFSET('Sanitation Data'!$E$5,0,10*ROW('Sanitation Data'!E22)),0),"]"),IF(AND(ISNUMBER(OFFSET('Sanitation Data'!$E$5,0,10*ROW('Sanitation Data'!E22))),CU28="",ISNUMBER(OFFSET('Sanitation Data'!$E$5,0,10*ROW('Sanitation Data'!E22)))),100-OFFSET('Sanitation Data'!$E$5,0,10*ROW('Sanitation Data'!E22)),NA())))</f>
        <v>#N/A</v>
      </c>
      <c r="AG28" s="253" t="e">
        <f ca="true">+IF(AND(ISNUMBER(OFFSET('Sanitation Data'!$E$7,0,10*ROW('Sanitation Data'!E22))),CV28="Yes"),OFFSET('Sanitation Data'!$E$7,0,10*ROW('Sanitation Data'!E22)),IF(AND(ISNUMBER(OFFSET('Sanitation Data'!$E$7,0,10*ROW('Sanitation Data'!E22))),CV28="No",ISNUMBER(OFFSET('Sanitation Data'!$E$7,0,10*ROW('Sanitation Data'!E22)))),CONCATENATE("[",ROUND(OFFSET('Sanitation Data'!$E$7,0,10*ROW('Sanitation Data'!E22)),0),"]"),IF(AND(ISNUMBER(OFFSET('Sanitation Data'!$E$7,0,10*ROW('Sanitation Data'!E22))),CV28="",ISNUMBER(OFFSET('Sanitation Data'!$E$7,0,10*ROW('Sanitation Data'!E22)))),OFFSET('Sanitation Data'!$E$7,0,10*ROW('Sanitation Data'!E22)),NA())))</f>
        <v>#N/A</v>
      </c>
      <c r="AH28" s="253" t="e">
        <f ca="true">+IF(AND(ISNUMBER(OFFSET('Sanitation Data'!$E$11,0,10*ROW('Sanitation Data'!E22))),CW28="Yes"),OFFSET('Sanitation Data'!$E$11,0,10*ROW('Sanitation Data'!E22)),IF(AND(ISNUMBER(OFFSET('Sanitation Data'!$E$11,0,10*ROW('Sanitation Data'!E22))),CW28="No",ISNUMBER(OFFSET('Sanitation Data'!$E$11,0,10*ROW('Sanitation Data'!E22)))),CONCATENATE("[",ROUND(OFFSET('Sanitation Data'!$E$11,0,10*ROW('Sanitation Data'!E22)),0),"]"),IF(AND(ISNUMBER(OFFSET('Sanitation Data'!$E$11,0,10*ROW('Sanitation Data'!E22))),CW28="",ISNUMBER(OFFSET('Sanitation Data'!$E$11,0,10*ROW('Sanitation Data'!E22)))),OFFSET('Sanitation Data'!$E$11,0,10*ROW('Sanitation Data'!E22)),NA())))</f>
        <v>#N/A</v>
      </c>
      <c r="AI28" s="253" t="e">
        <f ca="true">+IF(AND(ISNUMBER(OFFSET('Sanitation Data'!$E$12,0,10*ROW('Sanitation Data'!E22))),CX28="Yes"),OFFSET('Sanitation Data'!$E$12,0,10*ROW('Sanitation Data'!E22)),IF(AND(ISNUMBER(OFFSET('Sanitation Data'!$E$12,0,10*ROW('Sanitation Data'!E22))),CX28="No",ISNUMBER(OFFSET('Sanitation Data'!$E$12,0,10*ROW('Sanitation Data'!E22)))),CONCATENATE("[",ROUND(OFFSET('Sanitation Data'!$E$12,0,10*ROW('Sanitation Data'!E22)),0),"]"),IF(AND(ISNUMBER(OFFSET('Sanitation Data'!$E$12,0,10*ROW('Sanitation Data'!E22))),CX28="",ISNUMBER(OFFSET('Sanitation Data'!$E$12,0,10*ROW('Sanitation Data'!E22)))),OFFSET('Sanitation Data'!$E$12,0,10*ROW('Sanitation Data'!E22)),NA())))</f>
        <v>#N/A</v>
      </c>
      <c r="AJ28" s="253" t="e">
        <f ca="true">+IF(AND(ISNUMBER(OFFSET('Sanitation Data'!$E$13,0,10*ROW('Sanitation Data'!E22))),CY28="Yes"),OFFSET('Sanitation Data'!$E$13,0,10*ROW('Sanitation Data'!E22)),IF(AND(ISNUMBER(OFFSET('Sanitation Data'!$E$13,0,10*ROW('Sanitation Data'!E22))),CY28="No",ISNUMBER(OFFSET('Sanitation Data'!$E$13,0,10*ROW('Sanitation Data'!E22)))),CONCATENATE("[",ROUND(OFFSET('Sanitation Data'!$E$13,0,10*ROW('Sanitation Data'!E22)),0),"]"),IF(AND(ISNUMBER(OFFSET('Sanitation Data'!$E$13,0,10*ROW('Sanitation Data'!E22))),CY28="",ISNUMBER(OFFSET('Sanitation Data'!$E$13,0,10*ROW('Sanitation Data'!E22)))),OFFSET('Sanitation Data'!$E$13,0,10*ROW('Sanitation Data'!E22)),NA())))</f>
        <v>#N/A</v>
      </c>
      <c r="AK28" s="253" t="e">
        <f ca="true">+IF(AND(ISNUMBER(OFFSET('Sanitation Data'!$F$5,0,10*ROW('Sanitation Data'!F22))),CZ28="Yes"),100-OFFSET('Sanitation Data'!$F$5,0,10*ROW('Sanitation Data'!F22)),IF(AND(ISNUMBER(OFFSET('Sanitation Data'!$F$5,0,10*ROW('Sanitation Data'!F22))),CZ28="No",ISNUMBER(OFFSET('Sanitation Data'!$F$5,0,10*ROW('Sanitation Data'!F22)))),CONCATENATE("[",ROUND(100-OFFSET('Sanitation Data'!$F$5,0,10*ROW('Sanitation Data'!F22)),0),"]"),IF(AND(ISNUMBER(OFFSET('Sanitation Data'!$F$5,0,10*ROW('Sanitation Data'!F22))),CZ28="",ISNUMBER(OFFSET('Sanitation Data'!$F$5,0,10*ROW('Sanitation Data'!F22)))),100-OFFSET('Sanitation Data'!$F$5,0,10*ROW('Sanitation Data'!F22)),NA())))</f>
        <v>#N/A</v>
      </c>
      <c r="AL28" s="253" t="e">
        <f ca="true">+IF(AND(ISNUMBER(OFFSET('Sanitation Data'!$F$7,0,10*ROW('Sanitation Data'!F22))),DA28="Yes"),OFFSET('Sanitation Data'!$F$7,0,10*ROW('Sanitation Data'!F22)),IF(AND(ISNUMBER(OFFSET('Sanitation Data'!$F$7,0,10*ROW('Sanitation Data'!F22))),DA28="No",ISNUMBER(OFFSET('Sanitation Data'!$F$7,0,10*ROW('Sanitation Data'!F22)))),CONCATENATE("[",ROUND(OFFSET('Sanitation Data'!$F$7,0,10*ROW('Sanitation Data'!F22)),0),"]"),IF(AND(ISNUMBER(OFFSET('Sanitation Data'!$F$7,0,10*ROW('Sanitation Data'!F22))),DA28="",ISNUMBER(OFFSET('Sanitation Data'!$F$7,0,10*ROW('Sanitation Data'!F22)))),OFFSET('Sanitation Data'!$F$7,0,10*ROW('Sanitation Data'!F22)),NA())))</f>
        <v>#N/A</v>
      </c>
      <c r="AM28" s="253" t="e">
        <f ca="true">+IF(AND(ISNUMBER(OFFSET('Sanitation Data'!$F$11,0,10*ROW('Sanitation Data'!F22))),DB28="Yes"),OFFSET('Sanitation Data'!$F$11,0,10*ROW('Sanitation Data'!F22)),IF(AND(ISNUMBER(OFFSET('Sanitation Data'!$F$11,0,10*ROW('Sanitation Data'!F22))),DB28="No",ISNUMBER(OFFSET('Sanitation Data'!$F$11,0,10*ROW('Sanitation Data'!F22)))),CONCATENATE("[",ROUND(OFFSET('Sanitation Data'!$F$11,0,10*ROW('Sanitation Data'!F22)),0),"]"),IF(AND(ISNUMBER(OFFSET('Sanitation Data'!$F$11,0,10*ROW('Sanitation Data'!F22))),DB28="",ISNUMBER(OFFSET('Sanitation Data'!$F$11,0,10*ROW('Sanitation Data'!F22)))),OFFSET('Sanitation Data'!$F$11,0,10*ROW('Sanitation Data'!F22)),NA())))</f>
        <v>#N/A</v>
      </c>
      <c r="AN28" s="253" t="e">
        <f ca="true">+IF(AND(ISNUMBER(OFFSET('Sanitation Data'!$F$12,0,10*ROW('Sanitation Data'!F22))),DC28="Yes"),OFFSET('Sanitation Data'!$F$12,0,10*ROW('Sanitation Data'!F22)),IF(AND(ISNUMBER(OFFSET('Sanitation Data'!$F$12,0,10*ROW('Sanitation Data'!F22))),DC28="No",ISNUMBER(OFFSET('Sanitation Data'!$F$12,0,10*ROW('Sanitation Data'!F22)))),CONCATENATE("[",ROUND(OFFSET('Sanitation Data'!$F$12,0,10*ROW('Sanitation Data'!F22)),0),"]"),IF(AND(ISNUMBER(OFFSET('Sanitation Data'!$F$12,0,10*ROW('Sanitation Data'!F22))),DC28="",ISNUMBER(OFFSET('Sanitation Data'!$F$12,0,10*ROW('Sanitation Data'!F22)))),OFFSET('Sanitation Data'!$F$12,0,10*ROW('Sanitation Data'!F22)),NA())))</f>
        <v>#N/A</v>
      </c>
      <c r="AO28" s="253" t="e">
        <f ca="true">+IF(AND(ISNUMBER(OFFSET('Sanitation Data'!$F$13,0,10*ROW('Sanitation Data'!F22))),DD28="Yes"),OFFSET('Sanitation Data'!$F$13,0,10*ROW('Sanitation Data'!F22)),IF(AND(ISNUMBER(OFFSET('Sanitation Data'!$F$13,0,10*ROW('Sanitation Data'!F22))),DD28="No",ISNUMBER(OFFSET('Sanitation Data'!$F$13,0,10*ROW('Sanitation Data'!F22)))),CONCATENATE("[",ROUND(OFFSET('Sanitation Data'!$F$13,0,10*ROW('Sanitation Data'!F22)),0),"]"),IF(AND(ISNUMBER(OFFSET('Sanitation Data'!$F$13,0,10*ROW('Sanitation Data'!F22))),DD28="",ISNUMBER(OFFSET('Sanitation Data'!$F$13,0,10*ROW('Sanitation Data'!F22)))),OFFSET('Sanitation Data'!$F$13,0,10*ROW('Sanitation Data'!F22)),NA())))</f>
        <v>#N/A</v>
      </c>
      <c r="AP28" s="253" t="e">
        <f ca="true">+IF(AND(ISNUMBER(OFFSET('Sanitation Data'!$G$5,0,10*ROW('Sanitation Data'!G22))),DE28="Yes"),100-OFFSET('Sanitation Data'!$G$5,0,10*ROW('Sanitation Data'!G22)),IF(AND(ISNUMBER(OFFSET('Sanitation Data'!$G$5,0,10*ROW('Sanitation Data'!G22))),DE28="No",ISNUMBER(OFFSET('Sanitation Data'!$G$5,0,10*ROW('Sanitation Data'!G22)))),CONCATENATE("[",ROUND(100-OFFSET('Sanitation Data'!$G$5,0,10*ROW('Sanitation Data'!G22)),0),"]"),IF(AND(ISNUMBER(OFFSET('Sanitation Data'!$G$5,0,10*ROW('Sanitation Data'!G22))),DE28="",ISNUMBER(OFFSET('Sanitation Data'!$G$5,0,10*ROW('Sanitation Data'!G22)))),100-OFFSET('Sanitation Data'!$G$5,0,10*ROW('Sanitation Data'!G22)),NA())))</f>
        <v>#N/A</v>
      </c>
      <c r="AQ28" s="253" t="e">
        <f ca="true">+IF(AND(ISNUMBER(OFFSET('Sanitation Data'!$G$7,0,10*ROW('Sanitation Data'!G22))),DF28="Yes"),OFFSET('Sanitation Data'!$G$7,0,10*ROW('Sanitation Data'!G22)),IF(AND(ISNUMBER(OFFSET('Sanitation Data'!$G$7,0,10*ROW('Sanitation Data'!G22))),DF28="No",ISNUMBER(OFFSET('Sanitation Data'!$G$7,0,10*ROW('Sanitation Data'!G22)))),CONCATENATE("[",ROUND(OFFSET('Sanitation Data'!$G$7,0,10*ROW('Sanitation Data'!G22)),0),"]"),IF(AND(ISNUMBER(OFFSET('Sanitation Data'!$G$7,0,10*ROW('Sanitation Data'!G22))),DF28="",ISNUMBER(OFFSET('Sanitation Data'!$G$7,0,10*ROW('Sanitation Data'!G22)))),OFFSET('Sanitation Data'!$G$7,0,10*ROW('Sanitation Data'!G22)),NA())))</f>
        <v>#N/A</v>
      </c>
      <c r="AR28" s="253" t="e">
        <f ca="true">+IF(AND(ISNUMBER(OFFSET('Sanitation Data'!$G$11,0,10*ROW('Sanitation Data'!G22))),DG28="Yes"),OFFSET('Sanitation Data'!$G$11,0,10*ROW('Sanitation Data'!G22)),IF(AND(ISNUMBER(OFFSET('Sanitation Data'!$G$11,0,10*ROW('Sanitation Data'!G22))),DG28="No",ISNUMBER(OFFSET('Sanitation Data'!$G$11,0,10*ROW('Sanitation Data'!G22)))),CONCATENATE("[",ROUND(OFFSET('Sanitation Data'!$G$11,0,10*ROW('Sanitation Data'!G22)),0),"]"),IF(AND(ISNUMBER(OFFSET('Sanitation Data'!$G$11,0,10*ROW('Sanitation Data'!G22))),DG28="",ISNUMBER(OFFSET('Sanitation Data'!$G$11,0,10*ROW('Sanitation Data'!G22)))),OFFSET('Sanitation Data'!$G$11,0,10*ROW('Sanitation Data'!G22)),NA())))</f>
        <v>#N/A</v>
      </c>
      <c r="AS28" s="253" t="e">
        <f ca="true">+IF(AND(ISNUMBER(OFFSET('Sanitation Data'!$G$12,0,10*ROW('Sanitation Data'!G22))),DH28="Yes"),OFFSET('Sanitation Data'!$G$12,0,10*ROW('Sanitation Data'!G22)),IF(AND(ISNUMBER(OFFSET('Sanitation Data'!$G$12,0,10*ROW('Sanitation Data'!G22))),DH28="No",ISNUMBER(OFFSET('Sanitation Data'!$G$12,0,10*ROW('Sanitation Data'!G22)))),CONCATENATE("[",ROUND(OFFSET('Sanitation Data'!$G$12,0,10*ROW('Sanitation Data'!G22)),0),"]"),IF(AND(ISNUMBER(OFFSET('Sanitation Data'!$G$12,0,10*ROW('Sanitation Data'!G22))),DH28="",ISNUMBER(OFFSET('Sanitation Data'!$G$12,0,10*ROW('Sanitation Data'!G22)))),OFFSET('Sanitation Data'!$G$12,0,10*ROW('Sanitation Data'!G22)),NA())))</f>
        <v>#N/A</v>
      </c>
      <c r="AT28" s="253" t="e">
        <f ca="true">+IF(AND(ISNUMBER(OFFSET('Sanitation Data'!$G$13,0,10*ROW('Sanitation Data'!G22))),DI28="Yes"),OFFSET('Sanitation Data'!$G$13,0,10*ROW('Sanitation Data'!G22)),IF(AND(ISNUMBER(OFFSET('Sanitation Data'!$G$13,0,10*ROW('Sanitation Data'!G22))),DI28="No",ISNUMBER(OFFSET('Sanitation Data'!$G$13,0,10*ROW('Sanitation Data'!G22)))),CONCATENATE("[",ROUND(OFFSET('Sanitation Data'!$G$13,0,10*ROW('Sanitation Data'!G22)),0),"]"),IF(AND(ISNUMBER(OFFSET('Sanitation Data'!$G$13,0,10*ROW('Sanitation Data'!G22))),DI28="",ISNUMBER(OFFSET('Sanitation Data'!$G$13,0,10*ROW('Sanitation Data'!G22)))),OFFSET('Sanitation Data'!$G$13,0,10*ROW('Sanitation Data'!G22)),NA())))</f>
        <v>#N/A</v>
      </c>
      <c r="AU28" s="253" t="e">
        <f ca="true">+IF(AND(ISNUMBER(OFFSET('Sanitation Data'!$H$5,0,10*ROW('Sanitation Data'!H22))),DJ28="Yes"),100-OFFSET('Sanitation Data'!$H$5,0,10*ROW('Sanitation Data'!H22)),IF(AND(ISNUMBER(OFFSET('Sanitation Data'!$H$5,0,10*ROW('Sanitation Data'!H22))),DJ28="No",ISNUMBER(OFFSET('Sanitation Data'!$H$5,0,10*ROW('Sanitation Data'!H22)))),CONCATENATE("[",ROUND(100-OFFSET('Sanitation Data'!$H$5,0,10*ROW('Sanitation Data'!H22)),0),"]"),IF(AND(ISNUMBER(OFFSET('Sanitation Data'!$H$5,0,10*ROW('Sanitation Data'!H22))),DJ28="",ISNUMBER(OFFSET('Sanitation Data'!$H$5,0,10*ROW('Sanitation Data'!H22)))),100-OFFSET('Sanitation Data'!$H$5,0,10*ROW('Sanitation Data'!H22)),NA())))</f>
        <v>#N/A</v>
      </c>
      <c r="AV28" s="253" t="e">
        <f ca="true">+IF(AND(ISNUMBER(OFFSET('Sanitation Data'!$H$7,0,10*ROW('Sanitation Data'!H22))),DK28="Yes"),OFFSET('Sanitation Data'!$H$7,0,10*ROW('Sanitation Data'!H22)),IF(AND(ISNUMBER(OFFSET('Sanitation Data'!$H$7,0,10*ROW('Sanitation Data'!H22))),DK28="No",ISNUMBER(OFFSET('Sanitation Data'!$H$7,0,10*ROW('Sanitation Data'!H22)))),CONCATENATE("[",ROUND(OFFSET('Sanitation Data'!$H$7,0,10*ROW('Sanitation Data'!H22)),0),"]"),IF(AND(ISNUMBER(OFFSET('Sanitation Data'!$H$7,0,10*ROW('Sanitation Data'!H22))),DK28="",ISNUMBER(OFFSET('Sanitation Data'!$H$7,0,10*ROW('Sanitation Data'!H22)))),OFFSET('Sanitation Data'!$H$7,0,10*ROW('Sanitation Data'!H22)),NA())))</f>
        <v>#N/A</v>
      </c>
      <c r="AW28" s="253" t="e">
        <f ca="true">+IF(AND(ISNUMBER(OFFSET('Sanitation Data'!$H$11,0,10*ROW('Sanitation Data'!H22))),DL28="Yes"),OFFSET('Sanitation Data'!$H$11,0,10*ROW('Sanitation Data'!H22)),IF(AND(ISNUMBER(OFFSET('Sanitation Data'!$H$11,0,10*ROW('Sanitation Data'!H22))),DL28="No",ISNUMBER(OFFSET('Sanitation Data'!$H$11,0,10*ROW('Sanitation Data'!H22)))),CONCATENATE("[",ROUND(OFFSET('Sanitation Data'!$H$11,0,10*ROW('Sanitation Data'!H22)),0),"]"),IF(AND(ISNUMBER(OFFSET('Sanitation Data'!$H$11,0,10*ROW('Sanitation Data'!H22))),DL28="",ISNUMBER(OFFSET('Sanitation Data'!$H$11,0,10*ROW('Sanitation Data'!H22)))),OFFSET('Sanitation Data'!$H$11,0,10*ROW('Sanitation Data'!H22)),NA())))</f>
        <v>#N/A</v>
      </c>
      <c r="AX28" s="253" t="e">
        <f ca="true">+IF(AND(ISNUMBER(OFFSET('Sanitation Data'!$H$12,0,10*ROW('Sanitation Data'!H22))),DM28="Yes"),OFFSET('Sanitation Data'!$H$12,0,10*ROW('Sanitation Data'!H22)),IF(AND(ISNUMBER(OFFSET('Sanitation Data'!$H$12,0,10*ROW('Sanitation Data'!H22))),DM28="No",ISNUMBER(OFFSET('Sanitation Data'!$H$12,0,10*ROW('Sanitation Data'!H22)))),CONCATENATE("[",ROUND(OFFSET('Sanitation Data'!$H$12,0,10*ROW('Sanitation Data'!H22)),0),"]"),IF(AND(ISNUMBER(OFFSET('Sanitation Data'!$H$12,0,10*ROW('Sanitation Data'!H22))),DM28="",ISNUMBER(OFFSET('Sanitation Data'!$H$12,0,10*ROW('Sanitation Data'!H22)))),OFFSET('Sanitation Data'!$H$12,0,10*ROW('Sanitation Data'!H22)),NA())))</f>
        <v>#N/A</v>
      </c>
      <c r="AY28" s="253" t="e">
        <f ca="true">+IF(AND(ISNUMBER(OFFSET('Sanitation Data'!$H$13,0,10*ROW('Sanitation Data'!H22))),DN28="Yes"),OFFSET('Sanitation Data'!$H$13,0,10*ROW('Sanitation Data'!H22)),IF(AND(ISNUMBER(OFFSET('Sanitation Data'!$H$13,0,10*ROW('Sanitation Data'!H22))),DN28="No",ISNUMBER(OFFSET('Sanitation Data'!$H$13,0,10*ROW('Sanitation Data'!H22)))),CONCATENATE("[",ROUND(OFFSET('Sanitation Data'!$H$13,0,10*ROW('Sanitation Data'!H22)),0),"]"),IF(AND(ISNUMBER(OFFSET('Sanitation Data'!$H$13,0,10*ROW('Sanitation Data'!H22))),DN28="",ISNUMBER(OFFSET('Sanitation Data'!$H$13,0,10*ROW('Sanitation Data'!H22)))),OFFSET('Sanitation Data'!$H$13,0,10*ROW('Sanitation Data'!H22)),NA())))</f>
        <v>#N/A</v>
      </c>
      <c r="AZ28" s="254" t="e">
        <f ca="true">+IF(AND(ISNUMBER(OFFSET('Hygiene Data'!$C$6,0,10*ROW('Hygiene Data'!C22))),DO28="Yes"),OFFSET('Hygiene Data'!$C$6,0,10*ROW('Hygiene Data'!C22)),IF(AND(ISNUMBER(OFFSET('Hygiene Data'!$C$6,0,10*ROW('Hygiene Data'!C22))),DO28="No",ISNUMBER(OFFSET('Hygiene Data'!$C$6,0,10*ROW('Hygiene Data'!C22)))),CONCATENATE("[",ROUND(OFFSET('Hygiene Data'!$C$6,0,10*ROW('Hygiene Data'!C22)),0),"]"),IF(AND(ISNUMBER(OFFSET('Hygiene Data'!$C$6,0,10*ROW('Hygiene Data'!C22))),DO28="",ISNUMBER(OFFSET('Hygiene Data'!$C$6,0,10*ROW('Hygiene Data'!C22)))),OFFSET('Hygiene Data'!$C$6,0,10*ROW('Hygiene Data'!C22)),NA())))</f>
        <v>#N/A</v>
      </c>
      <c r="BA28" s="254" t="e">
        <f ca="true">+IF(AND(ISNUMBER(OFFSET('Hygiene Data'!$C$8,0,10*ROW('Hygiene Data'!C22))),DP28="Yes"),OFFSET('Hygiene Data'!$C$8,0,10*ROW('Hygiene Data'!C22)),IF(AND(ISNUMBER(OFFSET('Hygiene Data'!$C$8,0,10*ROW('Hygiene Data'!C22))),DP28="No",ISNUMBER(OFFSET('Hygiene Data'!$C$8,0,10*ROW('Hygiene Data'!C22)))),CONCATENATE("[",ROUND(OFFSET('Hygiene Data'!$C$8,0,10*ROW('Hygiene Data'!C22)),0),"]"),IF(AND(ISNUMBER(OFFSET('Hygiene Data'!$C$8,0,10*ROW('Hygiene Data'!C22))),DP28="",ISNUMBER(OFFSET('Hygiene Data'!$C$8,0,10*ROW('Hygiene Data'!C22)))),OFFSET('Hygiene Data'!$C$8,0,10*ROW('Hygiene Data'!C22)),NA())))</f>
        <v>#N/A</v>
      </c>
      <c r="BB28" s="254" t="e">
        <f ca="true">+IF(AND(ISNUMBER(OFFSET('Hygiene Data'!$C$10,0,10*ROW('Hygiene Data'!C22))),DQ28="Yes"),OFFSET('Hygiene Data'!$C$10,0,10*ROW('Hygiene Data'!C22)),IF(AND(ISNUMBER(OFFSET('Hygiene Data'!$C$10,0,10*ROW('Hygiene Data'!C22))),DQ28="No",ISNUMBER(OFFSET('Hygiene Data'!$C$10,0,10*ROW('Hygiene Data'!C22)))),CONCATENATE("[",ROUND(OFFSET('Hygiene Data'!$C$10,0,10*ROW('Hygiene Data'!C22)),0),"]"),IF(AND(ISNUMBER(OFFSET('Hygiene Data'!$C$10,0,10*ROW('Hygiene Data'!C22))),DQ28="",ISNUMBER(OFFSET('Hygiene Data'!$C$10,0,10*ROW('Hygiene Data'!C22)))),OFFSET('Hygiene Data'!$C$10,0,10*ROW('Hygiene Data'!C22)),NA())))</f>
        <v>#N/A</v>
      </c>
      <c r="BC28" s="254" t="e">
        <f ca="true">+IF(AND(ISNUMBER(OFFSET('Hygiene Data'!$D$6,0,10*ROW('Hygiene Data'!D22))),DR28="Yes"),OFFSET('Hygiene Data'!$D$6,0,10*ROW('Hygiene Data'!D22)),IF(AND(ISNUMBER(OFFSET('Hygiene Data'!$D$6,0,10*ROW('Hygiene Data'!D22))),DR28="No",ISNUMBER(OFFSET('Hygiene Data'!$D$6,0,10*ROW('Hygiene Data'!D22)))),CONCATENATE("[",ROUND(OFFSET('Hygiene Data'!$D$6,0,10*ROW('Hygiene Data'!D22)),0),"]"),IF(AND(ISNUMBER(OFFSET('Hygiene Data'!$D$6,0,10*ROW('Hygiene Data'!D22))),DR28="",ISNUMBER(OFFSET('Hygiene Data'!$D$6,0,10*ROW('Hygiene Data'!D22)))),OFFSET('Hygiene Data'!$D$6,0,10*ROW('Hygiene Data'!D22)),NA())))</f>
        <v>#N/A</v>
      </c>
      <c r="BD28" s="254" t="e">
        <f ca="true">+IF(AND(ISNUMBER(OFFSET('Hygiene Data'!$D$8,0,10*ROW('Hygiene Data'!D22))),DS28="Yes"),OFFSET('Hygiene Data'!$D$8,0,10*ROW('Hygiene Data'!D22)),IF(AND(ISNUMBER(OFFSET('Hygiene Data'!$D$8,0,10*ROW('Hygiene Data'!D22))),DS28="No",ISNUMBER(OFFSET('Hygiene Data'!$D$8,0,10*ROW('Hygiene Data'!D22)))),CONCATENATE("[",ROUND(OFFSET('Hygiene Data'!$D$8,0,10*ROW('Hygiene Data'!D22)),0),"]"),IF(AND(ISNUMBER(OFFSET('Hygiene Data'!$D$8,0,10*ROW('Hygiene Data'!D22))),DS28="",ISNUMBER(OFFSET('Hygiene Data'!$D$8,0,10*ROW('Hygiene Data'!D22)))),OFFSET('Hygiene Data'!$D$8,0,10*ROW('Hygiene Data'!D22)),NA())))</f>
        <v>#N/A</v>
      </c>
      <c r="BE28" s="254" t="e">
        <f ca="true">+IF(AND(ISNUMBER(OFFSET('Hygiene Data'!$D$10,0,10*ROW('Hygiene Data'!D22))),DT28="Yes"),OFFSET('Hygiene Data'!$D$10,0,10*ROW('Hygiene Data'!D22)),IF(AND(ISNUMBER(OFFSET('Hygiene Data'!$D$10,0,10*ROW('Hygiene Data'!D22))),DT28="No",ISNUMBER(OFFSET('Hygiene Data'!$D$10,0,10*ROW('Hygiene Data'!D22)))),CONCATENATE("[",ROUND(OFFSET('Hygiene Data'!$D$10,0,10*ROW('Hygiene Data'!D22)),0),"]"),IF(AND(ISNUMBER(OFFSET('Hygiene Data'!$D$10,0,10*ROW('Hygiene Data'!D22))),DT28="",ISNUMBER(OFFSET('Hygiene Data'!$D$10,0,10*ROW('Hygiene Data'!D22)))),OFFSET('Hygiene Data'!$D$10,0,10*ROW('Hygiene Data'!D22)),NA())))</f>
        <v>#N/A</v>
      </c>
      <c r="BF28" s="254" t="e">
        <f ca="true">+IF(AND(ISNUMBER(OFFSET('Hygiene Data'!$E$6,0,10*ROW('Hygiene Data'!E22))),DU28="Yes"),OFFSET('Hygiene Data'!$E$6,0,10*ROW('Hygiene Data'!E22)),IF(AND(ISNUMBER(OFFSET('Hygiene Data'!$E$6,0,10*ROW('Hygiene Data'!E22))),DU28="No",ISNUMBER(OFFSET('Hygiene Data'!$E$6,0,10*ROW('Hygiene Data'!E22)))),CONCATENATE("[",ROUND(OFFSET('Hygiene Data'!$E$6,0,10*ROW('Hygiene Data'!E22)),0),"]"),IF(AND(ISNUMBER(OFFSET('Hygiene Data'!$E$6,0,10*ROW('Hygiene Data'!E22))),DU28="",ISNUMBER(OFFSET('Hygiene Data'!$E$6,0,10*ROW('Hygiene Data'!E22)))),OFFSET('Hygiene Data'!$E$6,0,10*ROW('Hygiene Data'!E22)),NA())))</f>
        <v>#N/A</v>
      </c>
      <c r="BG28" s="254" t="e">
        <f ca="true">+IF(AND(ISNUMBER(OFFSET('Hygiene Data'!$E$8,0,10*ROW('Hygiene Data'!E22))),DV28="Yes"),OFFSET('Hygiene Data'!$E$8,0,10*ROW('Hygiene Data'!E22)),IF(AND(ISNUMBER(OFFSET('Hygiene Data'!$E$8,0,10*ROW('Hygiene Data'!E22))),DV28="No",ISNUMBER(OFFSET('Hygiene Data'!$E$8,0,10*ROW('Hygiene Data'!E22)))),CONCATENATE("[",ROUND(OFFSET('Hygiene Data'!$E$8,0,10*ROW('Hygiene Data'!E22)),0),"]"),IF(AND(ISNUMBER(OFFSET('Hygiene Data'!$E$8,0,10*ROW('Hygiene Data'!E22))),DV28="",ISNUMBER(OFFSET('Hygiene Data'!$E$8,0,10*ROW('Hygiene Data'!E22)))),OFFSET('Hygiene Data'!$E$8,0,10*ROW('Hygiene Data'!E22)),NA())))</f>
        <v>#N/A</v>
      </c>
      <c r="BH28" s="254" t="e">
        <f ca="true">+IF(AND(ISNUMBER(OFFSET('Hygiene Data'!$E$10,0,10*ROW('Hygiene Data'!E22))),DW28="Yes"),OFFSET('Hygiene Data'!$E$10,0,10*ROW('Hygiene Data'!E22)),IF(AND(ISNUMBER(OFFSET('Hygiene Data'!$E$10,0,10*ROW('Hygiene Data'!E22))),DW28="No",ISNUMBER(OFFSET('Hygiene Data'!$E$10,0,10*ROW('Hygiene Data'!E22)))),CONCATENATE("[",ROUND(OFFSET('Hygiene Data'!$E$10,0,10*ROW('Hygiene Data'!E22)),0),"]"),IF(AND(ISNUMBER(OFFSET('Hygiene Data'!$E$10,0,10*ROW('Hygiene Data'!E22))),DW28="",ISNUMBER(OFFSET('Hygiene Data'!$E$10,0,10*ROW('Hygiene Data'!E22)))),OFFSET('Hygiene Data'!$E$10,0,10*ROW('Hygiene Data'!E22)),NA())))</f>
        <v>#N/A</v>
      </c>
      <c r="BI28" s="254" t="e">
        <f ca="true">+IF(AND(ISNUMBER(OFFSET('Hygiene Data'!$F$6,0,10*ROW('Hygiene Data'!F22))),DX28="Yes"),OFFSET('Hygiene Data'!$F$6,0,10*ROW('Hygiene Data'!F22)),IF(AND(ISNUMBER(OFFSET('Hygiene Data'!$F$6,0,10*ROW('Hygiene Data'!F22))),DX28="No",ISNUMBER(OFFSET('Hygiene Data'!$F$6,0,10*ROW('Hygiene Data'!F22)))),CONCATENATE("[",ROUND(OFFSET('Hygiene Data'!$F$6,0,10*ROW('Hygiene Data'!F22)),0),"]"),IF(AND(ISNUMBER(OFFSET('Hygiene Data'!$F$6,0,10*ROW('Hygiene Data'!F22))),DX28="",ISNUMBER(OFFSET('Hygiene Data'!$F$6,0,10*ROW('Hygiene Data'!F22)))),OFFSET('Hygiene Data'!$F$6,0,10*ROW('Hygiene Data'!F22)),NA())))</f>
        <v>#N/A</v>
      </c>
      <c r="BJ28" s="254" t="e">
        <f ca="true">+IF(AND(ISNUMBER(OFFSET('Hygiene Data'!$F$8,0,10*ROW('Hygiene Data'!F22))),DY28="Yes"),OFFSET('Hygiene Data'!$F$8,0,10*ROW('Hygiene Data'!F22)),IF(AND(ISNUMBER(OFFSET('Hygiene Data'!$F$8,0,10*ROW('Hygiene Data'!F22))),DY28="No",ISNUMBER(OFFSET('Hygiene Data'!$F$8,0,10*ROW('Hygiene Data'!F22)))),CONCATENATE("[",ROUND(OFFSET('Hygiene Data'!$F$8,0,10*ROW('Hygiene Data'!F22)),0),"]"),IF(AND(ISNUMBER(OFFSET('Hygiene Data'!$F$8,0,10*ROW('Hygiene Data'!F22))),DY28="",ISNUMBER(OFFSET('Hygiene Data'!$F$8,0,10*ROW('Hygiene Data'!F22)))),OFFSET('Hygiene Data'!$F$8,0,10*ROW('Hygiene Data'!F22)),NA())))</f>
        <v>#N/A</v>
      </c>
      <c r="BK28" s="254" t="e">
        <f ca="true">+IF(AND(ISNUMBER(OFFSET('Hygiene Data'!$F$10,0,10*ROW('Hygiene Data'!F22))),DZ28="Yes"),OFFSET('Hygiene Data'!$F$10,0,10*ROW('Hygiene Data'!F22)),IF(AND(ISNUMBER(OFFSET('Hygiene Data'!$F$10,0,10*ROW('Hygiene Data'!F22))),DZ28="No",ISNUMBER(OFFSET('Hygiene Data'!$F$10,0,10*ROW('Hygiene Data'!F22)))),CONCATENATE("[",ROUND(OFFSET('Hygiene Data'!$F$10,0,10*ROW('Hygiene Data'!F22)),0),"]"),IF(AND(ISNUMBER(OFFSET('Hygiene Data'!$F$10,0,10*ROW('Hygiene Data'!F22))),DZ28="",ISNUMBER(OFFSET('Hygiene Data'!$F$10,0,10*ROW('Hygiene Data'!F22)))),OFFSET('Hygiene Data'!$F$10,0,10*ROW('Hygiene Data'!F22)),NA())))</f>
        <v>#N/A</v>
      </c>
      <c r="BL28" s="254" t="e">
        <f ca="true">+IF(AND(ISNUMBER(OFFSET('Hygiene Data'!$G$6,0,10*ROW('Hygiene Data'!G22))),EA28="Yes"),OFFSET('Hygiene Data'!$G$6,0,10*ROW('Hygiene Data'!G22)),IF(AND(ISNUMBER(OFFSET('Hygiene Data'!$G$6,0,10*ROW('Hygiene Data'!G22))),EA28="No",ISNUMBER(OFFSET('Hygiene Data'!$G$6,0,10*ROW('Hygiene Data'!G22)))),CONCATENATE("[",ROUND(OFFSET('Hygiene Data'!$G$6,0,10*ROW('Hygiene Data'!G22)),0),"]"),IF(AND(ISNUMBER(OFFSET('Hygiene Data'!$G$6,0,10*ROW('Hygiene Data'!G22))),EA28="",ISNUMBER(OFFSET('Hygiene Data'!$G$6,0,10*ROW('Hygiene Data'!G22)))),OFFSET('Hygiene Data'!$G$6,0,10*ROW('Hygiene Data'!G22)),NA())))</f>
        <v>#N/A</v>
      </c>
      <c r="BM28" s="254" t="e">
        <f ca="true">+IF(AND(ISNUMBER(OFFSET('Hygiene Data'!$G$8,0,10*ROW('Hygiene Data'!G22))),EB28="Yes"),OFFSET('Hygiene Data'!$G$8,0,10*ROW('Hygiene Data'!G22)),IF(AND(ISNUMBER(OFFSET('Hygiene Data'!$G$8,0,10*ROW('Hygiene Data'!G22))),EB28="No",ISNUMBER(OFFSET('Hygiene Data'!$G$8,0,10*ROW('Hygiene Data'!G22)))),CONCATENATE("[",ROUND(OFFSET('Hygiene Data'!$G$8,0,10*ROW('Hygiene Data'!G22)),0),"]"),IF(AND(ISNUMBER(OFFSET('Hygiene Data'!$G$8,0,10*ROW('Hygiene Data'!G22))),EB28="",ISNUMBER(OFFSET('Hygiene Data'!$G$8,0,10*ROW('Hygiene Data'!G22)))),OFFSET('Hygiene Data'!$G$8,0,10*ROW('Hygiene Data'!G22)),NA())))</f>
        <v>#N/A</v>
      </c>
      <c r="BN28" s="254" t="e">
        <f ca="true">+IF(AND(ISNUMBER(OFFSET('Hygiene Data'!$G$10,0,10*ROW('Hygiene Data'!G22))),EC28="Yes"),OFFSET('Hygiene Data'!$G$10,0,10*ROW('Hygiene Data'!G22)),IF(AND(ISNUMBER(OFFSET('Hygiene Data'!$G$10,0,10*ROW('Hygiene Data'!G22))),EC28="No",ISNUMBER(OFFSET('Hygiene Data'!$G$10,0,10*ROW('Hygiene Data'!G22)))),CONCATENATE("[",ROUND(OFFSET('Hygiene Data'!$G$10,0,10*ROW('Hygiene Data'!G22)),0),"]"),IF(AND(ISNUMBER(OFFSET('Hygiene Data'!$G$10,0,10*ROW('Hygiene Data'!G22))),EC28="",ISNUMBER(OFFSET('Hygiene Data'!$G$10,0,10*ROW('Hygiene Data'!G22)))),OFFSET('Hygiene Data'!$G$10,0,10*ROW('Hygiene Data'!G22)),NA())))</f>
        <v>#N/A</v>
      </c>
      <c r="BO28" s="254" t="e">
        <f ca="true">+IF(AND(ISNUMBER(OFFSET('Hygiene Data'!$H$6,0,10*ROW('Hygiene Data'!H22))),ED28="Yes"),OFFSET('Hygiene Data'!$H$6,0,10*ROW('Hygiene Data'!H22)),IF(AND(ISNUMBER(OFFSET('Hygiene Data'!$H$6,0,10*ROW('Hygiene Data'!H22))),ED28="No",ISNUMBER(OFFSET('Hygiene Data'!$H$6,0,10*ROW('Hygiene Data'!H22)))),CONCATENATE("[",ROUND(OFFSET('Hygiene Data'!$H$6,0,10*ROW('Hygiene Data'!H22)),0),"]"),IF(AND(ISNUMBER(OFFSET('Hygiene Data'!$H$6,0,10*ROW('Hygiene Data'!H22))),ED28="",ISNUMBER(OFFSET('Hygiene Data'!$H$6,0,10*ROW('Hygiene Data'!H22)))),OFFSET('Hygiene Data'!$H$6,0,10*ROW('Hygiene Data'!H22)),NA())))</f>
        <v>#N/A</v>
      </c>
      <c r="BP28" s="254" t="e">
        <f ca="true">+IF(AND(ISNUMBER(OFFSET('Hygiene Data'!$H$8,0,10*ROW('Hygiene Data'!H22))),EE28="Yes"),OFFSET('Hygiene Data'!$H$8,0,10*ROW('Hygiene Data'!H22)),IF(AND(ISNUMBER(OFFSET('Hygiene Data'!$H$8,0,10*ROW('Hygiene Data'!H22))),EE28="No",ISNUMBER(OFFSET('Hygiene Data'!$H$8,0,10*ROW('Hygiene Data'!H22)))),CONCATENATE("[",ROUND(OFFSET('Hygiene Data'!$H$8,0,10*ROW('Hygiene Data'!H22)),0),"]"),IF(AND(ISNUMBER(OFFSET('Hygiene Data'!$H$8,0,10*ROW('Hygiene Data'!H22))),EE28="",ISNUMBER(OFFSET('Hygiene Data'!$H$8,0,10*ROW('Hygiene Data'!H22)))),OFFSET('Hygiene Data'!$H$8,0,10*ROW('Hygiene Data'!H22)),NA())))</f>
        <v>#N/A</v>
      </c>
      <c r="BQ28" s="254" t="e">
        <f ca="true">+IF(AND(ISNUMBER(OFFSET('Hygiene Data'!$H$10,0,10*ROW('Hygiene Data'!H22))),EF28="Yes"),OFFSET('Hygiene Data'!$H$10,0,10*ROW('Hygiene Data'!H22)),IF(AND(ISNUMBER(OFFSET('Hygiene Data'!$H$10,0,10*ROW('Hygiene Data'!H22))),EF28="No",ISNUMBER(OFFSET('Hygiene Data'!$H$10,0,10*ROW('Hygiene Data'!H22)))),CONCATENATE("[",ROUND(OFFSET('Hygiene Data'!$H$10,0,10*ROW('Hygiene Data'!H22)),0),"]"),IF(AND(ISNUMBER(OFFSET('Hygiene Data'!$H$10,0,10*ROW('Hygiene Data'!H22))),EF28="",ISNUMBER(OFFSET('Hygiene Data'!$H$10,0,10*ROW('Hygiene Data'!H22)))),OFFSET('Hygiene Data'!$H$10,0,10*ROW('Hygiene Data'!H22)),NA())))</f>
        <v>#N/A</v>
      </c>
      <c r="BS28" s="36" t="str">
        <f ca="true">+IF(OFFSET('Water Data'!$C$28,0,10*ROW('Water Data'!C22))="","",OFFSET('Water Data'!$C$28,0,10*ROW('Water Data'!C22)))</f>
        <v/>
      </c>
      <c r="BT28" s="36" t="str">
        <f ca="true">+IF(OFFSET('Water Data'!$C$29,0,10*ROW('Water Data'!C22))="","",OFFSET('Water Data'!$C$29,0,10*ROW('Water Data'!C22)))</f>
        <v/>
      </c>
      <c r="BU28" s="36" t="str">
        <f ca="true">+IF(OFFSET('Water Data'!$C$30,0,10*ROW('Water Data'!C22))="","",OFFSET('Water Data'!$C$30,0,10*ROW('Water Data'!C22)))</f>
        <v/>
      </c>
      <c r="BV28" s="36" t="str">
        <f ca="true">+IF(OFFSET('Water Data'!$D$28,0,10*ROW('Water Data'!D22))="","",OFFSET('Water Data'!$D$28,0,10*ROW('Water Data'!D22)))</f>
        <v/>
      </c>
      <c r="BW28" s="36" t="str">
        <f ca="true">+IF(OFFSET('Water Data'!$D$29,0,10*ROW('Water Data'!D22))="","",OFFSET('Water Data'!$D$29,0,10*ROW('Water Data'!D22)))</f>
        <v/>
      </c>
      <c r="BX28" s="36" t="str">
        <f ca="true">+IF(OFFSET('Water Data'!$D$30,0,10*ROW('Water Data'!D22))="","",OFFSET('Water Data'!$D$30,0,10*ROW('Water Data'!D22)))</f>
        <v/>
      </c>
      <c r="BY28" s="36" t="str">
        <f ca="true">+IF(OFFSET('Water Data'!$E$28,0,10*ROW('Water Data'!E22))="","",OFFSET('Water Data'!$E$28,0,10*ROW('Water Data'!E22)))</f>
        <v/>
      </c>
      <c r="BZ28" s="36" t="str">
        <f ca="true">+IF(OFFSET('Water Data'!$E$29,0,10*ROW('Water Data'!E22))="","",OFFSET('Water Data'!$E$29,0,10*ROW('Water Data'!E22)))</f>
        <v/>
      </c>
      <c r="CA28" s="36" t="str">
        <f ca="true">+IF(OFFSET('Water Data'!$E$30,0,10*ROW('Water Data'!E22))="","",OFFSET('Water Data'!$E$30,0,10*ROW('Water Data'!E22)))</f>
        <v/>
      </c>
      <c r="CB28" s="36" t="str">
        <f ca="true">+IF(OFFSET('Water Data'!$F$28,0,10*ROW('Water Data'!F22))="","",OFFSET('Water Data'!$F$28,0,10*ROW('Water Data'!F22)))</f>
        <v/>
      </c>
      <c r="CC28" s="36" t="str">
        <f ca="true">+IF(OFFSET('Water Data'!$F$29,0,10*ROW('Water Data'!F22))="","",OFFSET('Water Data'!$F$29,0,10*ROW('Water Data'!F22)))</f>
        <v/>
      </c>
      <c r="CD28" s="36" t="str">
        <f ca="true">+IF(OFFSET('Water Data'!$F$30,0,10*ROW('Water Data'!F22))="","",OFFSET('Water Data'!$F$30,0,10*ROW('Water Data'!F22)))</f>
        <v/>
      </c>
      <c r="CE28" s="36" t="str">
        <f ca="true">+IF(OFFSET('Water Data'!$G$28,0,10*ROW('Water Data'!G22))="","",OFFSET('Water Data'!$G$28,0,10*ROW('Water Data'!G22)))</f>
        <v/>
      </c>
      <c r="CF28" s="36" t="str">
        <f ca="true">+IF(OFFSET('Water Data'!$G$29,0,10*ROW('Water Data'!G22))="","",OFFSET('Water Data'!$G$29,0,10*ROW('Water Data'!G22)))</f>
        <v/>
      </c>
      <c r="CG28" s="36" t="str">
        <f ca="true">+IF(OFFSET('Water Data'!$G$30,0,10*ROW('Water Data'!G22))="","",OFFSET('Water Data'!$G$30,0,10*ROW('Water Data'!G22)))</f>
        <v/>
      </c>
      <c r="CH28" s="36" t="str">
        <f ca="true">+IF(OFFSET('Water Data'!$H$28,0,10*ROW('Water Data'!H22))="","",OFFSET('Water Data'!$H$28,0,10*ROW('Water Data'!H22)))</f>
        <v/>
      </c>
      <c r="CI28" s="36" t="str">
        <f ca="true">+IF(OFFSET('Water Data'!$H$29,0,10*ROW('Water Data'!H22))="","",OFFSET('Water Data'!$H$29,0,10*ROW('Water Data'!H22)))</f>
        <v/>
      </c>
      <c r="CJ28" s="36" t="str">
        <f ca="true">+IF(OFFSET('Water Data'!$H$30,0,10*ROW('Water Data'!H22))="","",OFFSET('Water Data'!$H$30,0,10*ROW('Water Data'!H22)))</f>
        <v/>
      </c>
      <c r="CK28" s="36" t="str">
        <f ca="true">+IF(OFFSET('Sanitation Data'!$C$29,0,10*ROW('Sanitation Data'!C22))="","",OFFSET('Sanitation Data'!$C$29,0,10*ROW('Sanitation Data'!C22)))</f>
        <v/>
      </c>
      <c r="CL28" s="36" t="str">
        <f ca="true">+IF(OFFSET('Sanitation Data'!$C$30,0,10*ROW('Sanitation Data'!C22))="","",OFFSET('Sanitation Data'!$C$30,0,10*ROW('Sanitation Data'!C22)))</f>
        <v/>
      </c>
      <c r="CM28" s="36" t="str">
        <f ca="true">+IF(OFFSET('Sanitation Data'!$C$31,0,10*ROW('Sanitation Data'!C22))="","",OFFSET('Sanitation Data'!$C$31,0,10*ROW('Sanitation Data'!C22)))</f>
        <v/>
      </c>
      <c r="CN28" s="36" t="str">
        <f ca="true">+IF(OFFSET('Sanitation Data'!$C$32,0,10*ROW('Sanitation Data'!C22))="","",OFFSET('Sanitation Data'!$C$32,0,10*ROW('Sanitation Data'!C22)))</f>
        <v/>
      </c>
      <c r="CO28" s="36" t="str">
        <f ca="true">+IF(OFFSET('Sanitation Data'!$C$33,0,10*ROW('Sanitation Data'!C22))="","",OFFSET('Sanitation Data'!$C$33,0,10*ROW('Sanitation Data'!C22)))</f>
        <v/>
      </c>
      <c r="CP28" s="36" t="str">
        <f ca="true">+IF(OFFSET('Sanitation Data'!$D$29,0,10*ROW('Sanitation Data'!D22))="","",OFFSET('Sanitation Data'!$D$29,0,10*ROW('Sanitation Data'!D22)))</f>
        <v/>
      </c>
      <c r="CQ28" s="36" t="str">
        <f ca="true">+IF(OFFSET('Sanitation Data'!$D$30,0,10*ROW('Sanitation Data'!D22))="","",OFFSET('Sanitation Data'!$D$30,0,10*ROW('Sanitation Data'!D22)))</f>
        <v/>
      </c>
      <c r="CR28" s="36" t="str">
        <f ca="true">+IF(OFFSET('Sanitation Data'!$D$31,0,10*ROW('Sanitation Data'!D22))="","",OFFSET('Sanitation Data'!$D$31,0,10*ROW('Sanitation Data'!D22)))</f>
        <v/>
      </c>
      <c r="CS28" s="36" t="str">
        <f ca="true">+IF(OFFSET('Sanitation Data'!$D$32,0,10*ROW('Sanitation Data'!D22))="","",OFFSET('Sanitation Data'!$D$32,0,10*ROW('Sanitation Data'!D22)))</f>
        <v/>
      </c>
      <c r="CT28" s="36" t="str">
        <f ca="true">+IF(OFFSET('Sanitation Data'!$D$33,0,10*ROW('Sanitation Data'!D22))="","",OFFSET('Sanitation Data'!$D$33,0,10*ROW('Sanitation Data'!D22)))</f>
        <v/>
      </c>
      <c r="CU28" s="36" t="str">
        <f ca="true">+IF(OFFSET('Sanitation Data'!$E$29,0,10*ROW('Sanitation Data'!E22))="","",OFFSET('Sanitation Data'!$E$29,0,10*ROW('Sanitation Data'!E22)))</f>
        <v/>
      </c>
      <c r="CV28" s="36" t="str">
        <f ca="true">+IF(OFFSET('Sanitation Data'!$E$30,0,10*ROW('Sanitation Data'!E22))="","",OFFSET('Sanitation Data'!$E$30,0,10*ROW('Sanitation Data'!E22)))</f>
        <v/>
      </c>
      <c r="CW28" s="36" t="str">
        <f ca="true">+IF(OFFSET('Sanitation Data'!$E$31,0,10*ROW('Sanitation Data'!E22))="","",OFFSET('Sanitation Data'!$E$31,0,10*ROW('Sanitation Data'!E22)))</f>
        <v/>
      </c>
      <c r="CX28" s="36" t="str">
        <f ca="true">+IF(OFFSET('Sanitation Data'!$E$32,0,10*ROW('Sanitation Data'!E22))="","",OFFSET('Sanitation Data'!$E$32,0,10*ROW('Sanitation Data'!E22)))</f>
        <v/>
      </c>
      <c r="CY28" s="36" t="str">
        <f ca="true">+IF(OFFSET('Sanitation Data'!$E$33,0,10*ROW('Sanitation Data'!E22))="","",OFFSET('Sanitation Data'!$E$33,0,10*ROW('Sanitation Data'!E22)))</f>
        <v/>
      </c>
      <c r="CZ28" s="36" t="str">
        <f ca="true">+IF(OFFSET('Sanitation Data'!$F$29,0,10*ROW('Sanitation Data'!F22))="","",OFFSET('Sanitation Data'!$F$29,0,10*ROW('Sanitation Data'!F22)))</f>
        <v/>
      </c>
      <c r="DA28" s="36" t="str">
        <f ca="true">+IF(OFFSET('Sanitation Data'!$F$30,0,10*ROW('Sanitation Data'!F22))="","",OFFSET('Sanitation Data'!$F$30,0,10*ROW('Sanitation Data'!F22)))</f>
        <v/>
      </c>
      <c r="DB28" s="36" t="str">
        <f ca="true">+IF(OFFSET('Sanitation Data'!$F$31,0,10*ROW('Sanitation Data'!F22))="","",OFFSET('Sanitation Data'!$F$31,0,10*ROW('Sanitation Data'!F22)))</f>
        <v/>
      </c>
      <c r="DC28" s="36" t="str">
        <f ca="true">+IF(OFFSET('Sanitation Data'!$F$32,0,10*ROW('Sanitation Data'!F22))="","",OFFSET('Sanitation Data'!$F$32,0,10*ROW('Sanitation Data'!F22)))</f>
        <v/>
      </c>
      <c r="DD28" s="36" t="str">
        <f ca="true">+IF(OFFSET('Sanitation Data'!$F$33,0,10*ROW('Sanitation Data'!F22))="","",OFFSET('Sanitation Data'!$F$33,0,10*ROW('Sanitation Data'!F22)))</f>
        <v/>
      </c>
      <c r="DE28" s="36" t="str">
        <f ca="true">+IF(OFFSET('Sanitation Data'!$G$29,0,10*ROW('Sanitation Data'!G22))="","",OFFSET('Sanitation Data'!$G$29,0,10*ROW('Sanitation Data'!G22)))</f>
        <v/>
      </c>
      <c r="DF28" s="36" t="str">
        <f ca="true">+IF(OFFSET('Sanitation Data'!$G$30,0,10*ROW('Sanitation Data'!G22))="","",OFFSET('Sanitation Data'!$G$30,0,10*ROW('Sanitation Data'!G22)))</f>
        <v/>
      </c>
      <c r="DG28" s="36" t="str">
        <f ca="true">+IF(OFFSET('Sanitation Data'!$G$31,0,10*ROW('Sanitation Data'!G22))="","",OFFSET('Sanitation Data'!$G$31,0,10*ROW('Sanitation Data'!G22)))</f>
        <v/>
      </c>
      <c r="DH28" s="36" t="str">
        <f ca="true">+IF(OFFSET('Sanitation Data'!$G$32,0,10*ROW('Sanitation Data'!G22))="","",OFFSET('Sanitation Data'!$G$32,0,10*ROW('Sanitation Data'!G22)))</f>
        <v/>
      </c>
      <c r="DI28" s="36" t="str">
        <f ca="true">+IF(OFFSET('Sanitation Data'!$G$33,0,10*ROW('Sanitation Data'!G22))="","",OFFSET('Sanitation Data'!$G$33,0,10*ROW('Sanitation Data'!G22)))</f>
        <v/>
      </c>
      <c r="DJ28" s="36" t="str">
        <f ca="true">+IF(OFFSET('Sanitation Data'!$H$29,0,10*ROW('Sanitation Data'!H22))="","",OFFSET('Sanitation Data'!$H$29,0,10*ROW('Sanitation Data'!H22)))</f>
        <v/>
      </c>
      <c r="DK28" s="36" t="str">
        <f ca="true">+IF(OFFSET('Sanitation Data'!$H$30,0,10*ROW('Sanitation Data'!H22))="","",OFFSET('Sanitation Data'!$H$30,0,10*ROW('Sanitation Data'!H22)))</f>
        <v/>
      </c>
      <c r="DL28" s="36" t="str">
        <f ca="true">+IF(OFFSET('Sanitation Data'!$H$31,0,10*ROW('Sanitation Data'!H22))="","",OFFSET('Sanitation Data'!$H$31,0,10*ROW('Sanitation Data'!H22)))</f>
        <v/>
      </c>
      <c r="DM28" s="36" t="str">
        <f ca="true">+IF(OFFSET('Sanitation Data'!$H$32,0,10*ROW('Sanitation Data'!H22))="","",OFFSET('Sanitation Data'!$H$32,0,10*ROW('Sanitation Data'!H22)))</f>
        <v/>
      </c>
      <c r="DN28" s="36" t="str">
        <f ca="true">+IF(OFFSET('Sanitation Data'!$H$33,0,10*ROW('Sanitation Data'!H22))="","",OFFSET('Sanitation Data'!$H$33,0,10*ROW('Sanitation Data'!H22)))</f>
        <v/>
      </c>
      <c r="DO28" s="36" t="str">
        <f ca="true">+IF(OFFSET('Hygiene Data'!$C$12,0,10*ROW('Hygiene Data'!C22))="","",OFFSET('Hygiene Data'!$C$12,0,10*ROW('Hygiene Data'!C22)))</f>
        <v/>
      </c>
      <c r="DP28" s="36" t="str">
        <f ca="true">+IF(OFFSET('Hygiene Data'!$C$13,0,10*ROW('Hygiene Data'!C22))="","",OFFSET('Hygiene Data'!$C$13,0,10*ROW('Hygiene Data'!C22)))</f>
        <v/>
      </c>
      <c r="DQ28" s="36" t="str">
        <f ca="true">+IF(OFFSET('Hygiene Data'!$C$14,0,10*ROW('Hygiene Data'!C22))="","",OFFSET('Hygiene Data'!$C$14,0,10*ROW('Hygiene Data'!C22)))</f>
        <v/>
      </c>
      <c r="DR28" s="36" t="str">
        <f ca="true">+IF(OFFSET('Hygiene Data'!$D$12,0,10*ROW('Hygiene Data'!D22))="","",OFFSET('Hygiene Data'!$D$12,0,10*ROW('Hygiene Data'!D22)))</f>
        <v/>
      </c>
      <c r="DS28" s="36" t="str">
        <f ca="true">+IF(OFFSET('Hygiene Data'!$D$13,0,10*ROW('Hygiene Data'!D22))="","",OFFSET('Hygiene Data'!$D$13,0,10*ROW('Hygiene Data'!D22)))</f>
        <v/>
      </c>
      <c r="DT28" s="36" t="str">
        <f ca="true">+IF(OFFSET('Hygiene Data'!$D$14,0,10*ROW('Hygiene Data'!D22))="","",OFFSET('Hygiene Data'!$D$14,0,10*ROW('Hygiene Data'!D22)))</f>
        <v/>
      </c>
      <c r="DU28" s="36" t="str">
        <f ca="true">+IF(OFFSET('Hygiene Data'!$E$12,0,10*ROW('Hygiene Data'!E22))="","",OFFSET('Hygiene Data'!$E$12,0,10*ROW('Hygiene Data'!E22)))</f>
        <v/>
      </c>
      <c r="DV28" s="36" t="str">
        <f ca="true">+IF(OFFSET('Hygiene Data'!$E$13,0,10*ROW('Hygiene Data'!E22))="","",OFFSET('Hygiene Data'!$E$13,0,10*ROW('Hygiene Data'!E22)))</f>
        <v/>
      </c>
      <c r="DW28" s="36" t="str">
        <f ca="true">+IF(OFFSET('Hygiene Data'!$E$14,0,10*ROW('Hygiene Data'!E22))="","",OFFSET('Hygiene Data'!$E$14,0,10*ROW('Hygiene Data'!E22)))</f>
        <v/>
      </c>
      <c r="DX28" s="36" t="str">
        <f ca="true">+IF(OFFSET('Hygiene Data'!$F$12,0,10*ROW('Hygiene Data'!F22))="","",OFFSET('Hygiene Data'!$F$12,0,10*ROW('Hygiene Data'!F22)))</f>
        <v/>
      </c>
      <c r="DY28" s="36" t="str">
        <f ca="true">+IF(OFFSET('Hygiene Data'!$F$13,0,10*ROW('Hygiene Data'!F22))="","",OFFSET('Hygiene Data'!$F$13,0,10*ROW('Hygiene Data'!F22)))</f>
        <v/>
      </c>
      <c r="DZ28" s="36" t="str">
        <f ca="true">+IF(OFFSET('Hygiene Data'!$F$14,0,10*ROW('Hygiene Data'!F22))="","",OFFSET('Hygiene Data'!$F$14,0,10*ROW('Hygiene Data'!F22)))</f>
        <v/>
      </c>
      <c r="EA28" s="36" t="str">
        <f ca="true">+IF(OFFSET('Hygiene Data'!$G$12,0,10*ROW('Hygiene Data'!G22))="","",OFFSET('Hygiene Data'!$G$12,0,10*ROW('Hygiene Data'!G22)))</f>
        <v/>
      </c>
      <c r="EB28" s="36" t="str">
        <f ca="true">+IF(OFFSET('Hygiene Data'!$G$13,0,10*ROW('Hygiene Data'!G22))="","",OFFSET('Hygiene Data'!$G$13,0,10*ROW('Hygiene Data'!G22)))</f>
        <v/>
      </c>
      <c r="EC28" s="36" t="str">
        <f ca="true">+IF(OFFSET('Hygiene Data'!$G$14,0,10*ROW('Hygiene Data'!G22))="","",OFFSET('Hygiene Data'!$G$14,0,10*ROW('Hygiene Data'!G22)))</f>
        <v/>
      </c>
      <c r="ED28" s="36" t="str">
        <f ca="true">+IF(OFFSET('Hygiene Data'!$H$12,0,10*ROW('Hygiene Data'!H22))="","",OFFSET('Hygiene Data'!$H$12,0,10*ROW('Hygiene Data'!H22)))</f>
        <v/>
      </c>
      <c r="EE28" s="36" t="str">
        <f ca="true">+IF(OFFSET('Hygiene Data'!$H$13,0,10*ROW('Hygiene Data'!H22))="","",OFFSET('Hygiene Data'!$H$13,0,10*ROW('Hygiene Data'!H22)))</f>
        <v/>
      </c>
      <c r="EF28" s="36" t="str">
        <f ca="true">+IF(OFFSET('Hygiene Data'!$H$14,0,10*ROW('Hygiene Data'!H22))="","",OFFSET('Hygiene Data'!$H$14,0,10*ROW('Hygiene Data'!H22)))</f>
        <v/>
      </c>
    </row>
    <row r="29" x14ac:dyDescent="0.2">
      <c r="A29" s="59" t="str">
        <f ca="true">+IF(OFFSET('Water Data'!$B$1,0,10*ROW('Water Data'!B23))="","",OFFSET('Water Data'!$B$1,0,10*ROW('Water Data'!B23)))</f>
        <v/>
      </c>
      <c r="B29" s="59" t="str">
        <f ca="true">+IF(OFFSET('Water Data'!$A$3,0,10*ROW('Water Data'!A23))="","",OFFSET('Water Data'!$A$3,0,10*ROW('Water Data'!A23)))</f>
        <v/>
      </c>
      <c r="C29" s="59" t="str">
        <f ca="true">+IF(OFFSET('Water Data'!$C$3,0,10*ROW('Water Data'!C23))="","",OFFSET('Water Data'!$C$3,0,10*ROW('Water Data'!C23)))</f>
        <v/>
      </c>
      <c r="D29" s="252" t="e">
        <f ca="true">+IF(AND(ISNUMBER(OFFSET('Water Data'!$C$5,0,10*ROW('Water Data'!C23))),BS29="Yes"),100-OFFSET('Water Data'!$C$5,0,10*ROW('Water Data'!C23)),IF(AND(ISNUMBER(OFFSET('Water Data'!$C$5,0,10*ROW('Water Data'!C23))),BS29="No",ISNUMBER(OFFSET('Water Data'!$C$5,0,10*ROW('Water Data'!C23)))),CONCATENATE("[",ROUND(100-OFFSET('Water Data'!$C$5,0,10*ROW('Water Data'!C23)),0),"]"),IF(AND(ISNUMBER(OFFSET('Water Data'!$C$5,0,10*ROW('Water Data'!C23))),BS29="",ISNUMBER(OFFSET('Water Data'!$C$5,0,10*ROW('Water Data'!C23)))),100-OFFSET('Water Data'!$C$5,0,10*ROW('Water Data'!C23)),NA())))</f>
        <v>#N/A</v>
      </c>
      <c r="E29" s="252" t="e">
        <f ca="true">+IF(AND(ISNUMBER(OFFSET('Water Data'!$C$7,0,10*ROW('Water Data'!D23))),BT29="Yes"),OFFSET('Water Data'!$C$7,0,10*ROW('Water Data'!C23)),IF(AND(ISNUMBER(OFFSET('Water Data'!$C$7,0,10*ROW('Water Data'!C23))),BT29="No",ISNUMBER(OFFSET('Water Data'!$C$7,0,10*ROW('Water Data'!C23)))),CONCATENATE("[",ROUND(OFFSET('Water Data'!$C$7,0,10*ROW('Water Data'!C23)),0),"]"),IF(AND(ISNUMBER(OFFSET('Water Data'!$C$7,0,10*ROW('Water Data'!C23))),BT29="",ISNUMBER(OFFSET('Water Data'!$C$7,0,10*ROW('Water Data'!C23)))),OFFSET('Water Data'!$C$7,0,10*ROW('Water Data'!C23)),NA())))</f>
        <v>#N/A</v>
      </c>
      <c r="F29" s="252" t="e">
        <f ca="true">+IF(AND(ISNUMBER(OFFSET('Water Data'!$C$10,0,10*ROW('Water Data'!C23))),BU29="Yes"),OFFSET('Water Data'!$C$10,0,10*ROW('Water Data'!C23)),IF(AND(ISNUMBER(OFFSET('Water Data'!$C$10,0,10*ROW('Water Data'!C23))),BU29="No",ISNUMBER(OFFSET('Water Data'!$C$10,0,10*ROW('Water Data'!C23)))),CONCATENATE("[",ROUND(OFFSET('Water Data'!$C$10,0,10*ROW('Water Data'!C23)),0),"]"),IF(AND(ISNUMBER(OFFSET('Water Data'!$C$10,0,10*ROW('Water Data'!C23))),BU29="",ISNUMBER(OFFSET('Water Data'!$C$10,0,10*ROW('Water Data'!C23)))),OFFSET('Water Data'!$C$10,0,10*ROW('Water Data'!C23)),NA())))</f>
        <v>#N/A</v>
      </c>
      <c r="G29" s="252" t="e">
        <f ca="true">+IF(AND(ISNUMBER(OFFSET('Water Data'!$D$5,0,10*ROW('Water Data'!D23))),BV29="Yes"),100-OFFSET('Water Data'!$D$5,0,10*ROW('Water Data'!D23)),IF(AND(ISNUMBER(OFFSET('Water Data'!$D$5,0,10*ROW('Water Data'!D23))),BV29="No",ISNUMBER(OFFSET('Water Data'!$D$5,0,10*ROW('Water Data'!D23)))),CONCATENATE("[",ROUND(100-OFFSET('Water Data'!$D$5,0,10*ROW('Water Data'!D23)),0),"]"),IF(AND(ISNUMBER(OFFSET('Water Data'!$D$5,0,10*ROW('Water Data'!D23))),BV29="",ISNUMBER(OFFSET('Water Data'!$D$5,0,10*ROW('Water Data'!D23)))),100-OFFSET('Water Data'!$D$5,0,10*ROW('Water Data'!D23)),NA())))</f>
        <v>#N/A</v>
      </c>
      <c r="H29" s="252" t="e">
        <f ca="true">+IF(AND(ISNUMBER(OFFSET('Water Data'!$D$7,0,10*ROW('Water Data'!D23))),BW29="Yes"),OFFSET('Water Data'!$D$7,0,10*ROW('Water Data'!D23)),IF(AND(ISNUMBER(OFFSET('Water Data'!$D$7,0,10*ROW('Water Data'!D23))),BW29="No",ISNUMBER(OFFSET('Water Data'!$D$7,0,10*ROW('Water Data'!D23)))),CONCATENATE("[",ROUND(OFFSET('Water Data'!$C$7,0,10*ROW('Water Data'!D23)),0),"]"),IF(AND(ISNUMBER(OFFSET('Water Data'!$D$7,0,10*ROW('Water Data'!D23))),BW29="",ISNUMBER(OFFSET('Water Data'!$D$7,0,10*ROW('Water Data'!D23)))),OFFSET('Water Data'!$D$7,0,10*ROW('Water Data'!D23)),NA())))</f>
        <v>#N/A</v>
      </c>
      <c r="I29" s="252" t="e">
        <f ca="true">+IF(AND(ISNUMBER(OFFSET('Water Data'!$D$10,0,10*ROW('Water Data'!D23))),BX29="Yes"),OFFSET('Water Data'!$D$10,0,10*ROW('Water Data'!D23)),IF(AND(ISNUMBER(OFFSET('Water Data'!$D$10,0,10*ROW('Water Data'!D23))),BX29="No",ISNUMBER(OFFSET('Water Data'!$D$10,0,10*ROW('Water Data'!D23)))),CONCATENATE("[",ROUND(OFFSET('Water Data'!$D$10,0,10*ROW('Water Data'!D23)),0),"]"),IF(AND(ISNUMBER(OFFSET('Water Data'!$D$10,0,10*ROW('Water Data'!D23))),BX29="",ISNUMBER(OFFSET('Water Data'!$D$10,0,10*ROW('Water Data'!D23)))),OFFSET('Water Data'!$D$10,0,10*ROW('Water Data'!D23)),NA())))</f>
        <v>#N/A</v>
      </c>
      <c r="J29" s="252" t="e">
        <f ca="true">+IF(AND(ISNUMBER(OFFSET('Water Data'!$E$5,0,10*ROW('Water Data'!E23))),BY29="Yes"),100-OFFSET('Water Data'!$E$5,0,10*ROW('Water Data'!E23)),IF(AND(ISNUMBER(OFFSET('Water Data'!$E$5,0,10*ROW('Water Data'!E23))),BY29="No",ISNUMBER(OFFSET('Water Data'!$E$5,0,10*ROW('Water Data'!E23)))),CONCATENATE("[",ROUND(100-OFFSET('Water Data'!$E$5,0,10*ROW('Water Data'!E23)),0),"]"),IF(AND(ISNUMBER(OFFSET('Water Data'!$E$5,0,10*ROW('Water Data'!E23))),BY29="",ISNUMBER(OFFSET('Water Data'!$E$5,0,10*ROW('Water Data'!E23)))),100-OFFSET('Water Data'!$E$5,0,10*ROW('Water Data'!E23)),NA())))</f>
        <v>#N/A</v>
      </c>
      <c r="K29" s="252" t="e">
        <f ca="true">+IF(AND(ISNUMBER(OFFSET('Water Data'!$E$7,0,10*ROW('Water Data'!E23))),BZ29="Yes"),OFFSET('Water Data'!$E$7,0,10*ROW('Water Data'!E23)),IF(AND(ISNUMBER(OFFSET('Water Data'!$E$7,0,10*ROW('Water Data'!E23))),BZ29="No",ISNUMBER(OFFSET('Water Data'!$E$7,0,10*ROW('Water Data'!E23)))),CONCATENATE("[",ROUND(OFFSET('Water Data'!$E$7,0,10*ROW('Water Data'!E23)),0),"]"),IF(AND(ISNUMBER(OFFSET('Water Data'!$E$7,0,10*ROW('Water Data'!E23))),BZ29="",ISNUMBER(OFFSET('Water Data'!$E$7,0,10*ROW('Water Data'!E23)))),OFFSET('Water Data'!$E$7,0,10*ROW('Water Data'!E23)),NA())))</f>
        <v>#N/A</v>
      </c>
      <c r="L29" s="252" t="e">
        <f ca="true">+IF(AND(ISNUMBER(OFFSET('Water Data'!$E$10,0,10*ROW('Water Data'!E23))),CA29="Yes"),OFFSET('Water Data'!$E$10,0,10*ROW('Water Data'!E23)),IF(AND(ISNUMBER(OFFSET('Water Data'!$E$10,0,10*ROW('Water Data'!E23))),CA29="No",ISNUMBER(OFFSET('Water Data'!$E$10,0,10*ROW('Water Data'!E23)))),CONCATENATE("[",ROUND(OFFSET('Water Data'!$E$10,0,10*ROW('Water Data'!E23)),0),"]"),IF(AND(ISNUMBER(OFFSET('Water Data'!$E$10,0,10*ROW('Water Data'!E23))),CA29="",ISNUMBER(OFFSET('Water Data'!$E$10,0,10*ROW('Water Data'!E23)))),OFFSET('Water Data'!$E$10,0,10*ROW('Water Data'!E23)),NA())))</f>
        <v>#N/A</v>
      </c>
      <c r="M29" s="252" t="e">
        <f ca="true">+IF(AND(ISNUMBER(OFFSET('Water Data'!$F$5,0,10*ROW('Water Data'!F23))),CB29="Yes"),100-OFFSET('Water Data'!$F$5,0,10*ROW('Water Data'!F23)),IF(AND(ISNUMBER(OFFSET('Water Data'!$F$5,0,10*ROW('Water Data'!F23))),CB29="No",ISNUMBER(OFFSET('Water Data'!$F$5,0,10*ROW('Water Data'!F23)))),CONCATENATE("[",ROUND(100-OFFSET('Water Data'!$F$5,0,10*ROW('Water Data'!F23)),0),"]"),IF(AND(ISNUMBER(OFFSET('Water Data'!$F$5,0,10*ROW('Water Data'!F23))),CB29="",ISNUMBER(OFFSET('Water Data'!$F$5,0,10*ROW('Water Data'!F23)))),100-OFFSET('Water Data'!$F$5,0,10*ROW('Water Data'!F23)),NA())))</f>
        <v>#N/A</v>
      </c>
      <c r="N29" s="252" t="e">
        <f ca="true">+IF(AND(ISNUMBER(OFFSET('Water Data'!$F$7,0,10*ROW('Water Data'!F23))),CC29="Yes"),OFFSET('Water Data'!$F$7,0,10*ROW('Water Data'!F23)),IF(AND(ISNUMBER(OFFSET('Water Data'!$F$7,0,10*ROW('Water Data'!F23))),CC29="No",ISNUMBER(OFFSET('Water Data'!$F$7,0,10*ROW('Water Data'!F23)))),CONCATENATE("[",ROUND(OFFSET('Water Data'!$F$7,0,10*ROW('Water Data'!F23)),0),"]"),IF(AND(ISNUMBER(OFFSET('Water Data'!$F$7,0,10*ROW('Water Data'!F23))),CC29="",ISNUMBER(OFFSET('Water Data'!$F$7,0,10*ROW('Water Data'!F23)))),OFFSET('Water Data'!$F$7,0,10*ROW('Water Data'!F23)),NA())))</f>
        <v>#N/A</v>
      </c>
      <c r="O29" s="252" t="e">
        <f ca="true">+IF(AND(ISNUMBER(OFFSET('Water Data'!$F$10,0,10*ROW('Water Data'!F23))),CD29="Yes"),OFFSET('Water Data'!$F$10,0,10*ROW('Water Data'!F23)),IF(AND(ISNUMBER(OFFSET('Water Data'!$F$10,0,10*ROW('Water Data'!F23))),CD29="No",ISNUMBER(OFFSET('Water Data'!$F$10,0,10*ROW('Water Data'!F23)))),CONCATENATE("[",ROUND(OFFSET('Water Data'!$F$10,0,10*ROW('Water Data'!F23)),0),"]"),IF(AND(ISNUMBER(OFFSET('Water Data'!$F$10,0,10*ROW('Water Data'!F23))),CD29="",ISNUMBER(OFFSET('Water Data'!$F$10,0,10*ROW('Water Data'!F23)))),OFFSET('Water Data'!$F$10,0,10*ROW('Water Data'!F23)),NA())))</f>
        <v>#N/A</v>
      </c>
      <c r="P29" s="252" t="e">
        <f ca="true">+IF(AND(ISNUMBER(OFFSET('Water Data'!$G$5,0,10*ROW('Water Data'!G23))),CE29="Yes"),100-OFFSET('Water Data'!$G$5,0,10*ROW('Water Data'!G23)),IF(AND(ISNUMBER(OFFSET('Water Data'!$G$5,0,10*ROW('Water Data'!G23))),CE29="No",ISNUMBER(OFFSET('Water Data'!$G$5,0,10*ROW('Water Data'!G23)))),CONCATENATE("[",ROUND(100-OFFSET('Water Data'!$G$5,0,10*ROW('Water Data'!G23)),0),"]"),IF(AND(ISNUMBER(OFFSET('Water Data'!$G$5,0,10*ROW('Water Data'!G23))),CE29="",ISNUMBER(OFFSET('Water Data'!$G$5,0,10*ROW('Water Data'!G23)))),100-OFFSET('Water Data'!$G$5,0,10*ROW('Water Data'!G23)),NA())))</f>
        <v>#N/A</v>
      </c>
      <c r="Q29" s="252" t="e">
        <f ca="true">+IF(AND(ISNUMBER(OFFSET('Water Data'!$G$7,0,10*ROW('Water Data'!G23))),CF29="Yes"),OFFSET('Water Data'!$G$7,0,10*ROW('Water Data'!G23)),IF(AND(ISNUMBER(OFFSET('Water Data'!$G$7,0,10*ROW('Water Data'!G23))),CF29="No",ISNUMBER(OFFSET('Water Data'!$G$7,0,10*ROW('Water Data'!G23)))),CONCATENATE("[",ROUND(OFFSET('Water Data'!$G$7,0,10*ROW('Water Data'!G23)),0),"]"),IF(AND(ISNUMBER(OFFSET('Water Data'!$G$7,0,10*ROW('Water Data'!G23))),CF29="",ISNUMBER(OFFSET('Water Data'!$G$7,0,10*ROW('Water Data'!G23)))),OFFSET('Water Data'!$G$7,0,10*ROW('Water Data'!G23)),NA())))</f>
        <v>#N/A</v>
      </c>
      <c r="R29" s="252" t="e">
        <f ca="true">+IF(AND(ISNUMBER(OFFSET('Water Data'!$G$10,0,10*ROW('Water Data'!G23))),CG29="Yes"),OFFSET('Water Data'!$G$10,0,10*ROW('Water Data'!G23)),IF(AND(ISNUMBER(OFFSET('Water Data'!$G$10,0,10*ROW('Water Data'!G23))),CG29="No",ISNUMBER(OFFSET('Water Data'!$G$10,0,10*ROW('Water Data'!G23)))),CONCATENATE("[",ROUND(OFFSET('Water Data'!$G$10,0,10*ROW('Water Data'!G23)),0),"]"),IF(AND(ISNUMBER(OFFSET('Water Data'!$G$10,0,10*ROW('Water Data'!G23))),CG29="",ISNUMBER(OFFSET('Water Data'!$G$10,0,10*ROW('Water Data'!G23)))),OFFSET('Water Data'!$G$10,0,10*ROW('Water Data'!G23)),NA())))</f>
        <v>#N/A</v>
      </c>
      <c r="S29" s="252" t="e">
        <f ca="true">+IF(AND(ISNUMBER(OFFSET('Water Data'!$H$5,0,10*ROW('Water Data'!H23))),CH29="Yes"),100-OFFSET('Water Data'!$H$5,0,10*ROW('Water Data'!H23)),IF(AND(ISNUMBER(OFFSET('Water Data'!$H$5,0,10*ROW('Water Data'!H23))),CH29="No",ISNUMBER(OFFSET('Water Data'!$H$5,0,10*ROW('Water Data'!H23)))),CONCATENATE("[",ROUND(100-OFFSET('Water Data'!$H$5,0,10*ROW('Water Data'!H23)),0),"]"),IF(AND(ISNUMBER(OFFSET('Water Data'!$H$5,0,10*ROW('Water Data'!H23))),CH29="",ISNUMBER(OFFSET('Water Data'!$H$5,0,10*ROW('Water Data'!H23)))),100-OFFSET('Water Data'!$H$5,0,10*ROW('Water Data'!H23)),NA())))</f>
        <v>#N/A</v>
      </c>
      <c r="T29" s="252" t="e">
        <f ca="true">+IF(AND(ISNUMBER(OFFSET('Water Data'!$H$7,0,10*ROW('Water Data'!H23))),CI29="Yes"),OFFSET('Water Data'!$H$7,0,10*ROW('Water Data'!H23)),IF(AND(ISNUMBER(OFFSET('Water Data'!$H$7,0,10*ROW('Water Data'!H23))),CI29="No",ISNUMBER(OFFSET('Water Data'!$H$7,0,10*ROW('Water Data'!H23)))),CONCATENATE("[",ROUND(OFFSET('Water Data'!$H$7,0,10*ROW('Water Data'!H23)),0),"]"),IF(AND(ISNUMBER(OFFSET('Water Data'!$H$7,0,10*ROW('Water Data'!H23))),CI29="",ISNUMBER(OFFSET('Water Data'!$H$7,0,10*ROW('Water Data'!H23)))),OFFSET('Water Data'!$H$7,0,10*ROW('Water Data'!H23)),NA())))</f>
        <v>#N/A</v>
      </c>
      <c r="U29" s="252" t="e">
        <f ca="true">+IF(AND(ISNUMBER(OFFSET('Water Data'!$H$10,0,10*ROW('Water Data'!H23))),CJ29="Yes"),OFFSET('Water Data'!$H$10,0,10*ROW('Water Data'!H23)),IF(AND(ISNUMBER(OFFSET('Water Data'!$H$10,0,10*ROW('Water Data'!H23))),CJ29="No",ISNUMBER(OFFSET('Water Data'!$H$10,0,10*ROW('Water Data'!H23)))),CONCATENATE("[",ROUND(OFFSET('Water Data'!$H$10,0,10*ROW('Water Data'!H23)),0),"]"),IF(AND(ISNUMBER(OFFSET('Water Data'!$H$10,0,10*ROW('Water Data'!H23))),CJ29="",ISNUMBER(OFFSET('Water Data'!$H$10,0,10*ROW('Water Data'!H23)))),OFFSET('Water Data'!$H$10,0,10*ROW('Water Data'!H23)),NA())))</f>
        <v>#N/A</v>
      </c>
      <c r="V29" s="253" t="e">
        <f ca="true">+IF(AND(ISNUMBER(OFFSET('Sanitation Data'!$C$5,0,10*ROW('Sanitation Data'!C23))),CK29="Yes"),100-OFFSET('Sanitation Data'!$C$5,0,10*ROW('Sanitation Data'!C23)),IF(AND(ISNUMBER(OFFSET('Sanitation Data'!$C$5,0,10*ROW('Sanitation Data'!C23))),CK29="No",ISNUMBER(OFFSET('Sanitation Data'!$C$5,0,10*ROW('Sanitation Data'!C23)))),CONCATENATE("[",ROUND(100-OFFSET('Sanitation Data'!$C$5,0,10*ROW('Sanitation Data'!C23)),0),"]"),IF(AND(ISNUMBER(OFFSET('Sanitation Data'!$C$5,0,10*ROW('Sanitation Data'!C23))),CK29="",ISNUMBER(OFFSET('Sanitation Data'!$C$5,0,10*ROW('Sanitation Data'!C23)))),100-OFFSET('Sanitation Data'!$C$5,0,10*ROW('Sanitation Data'!C23)),NA())))</f>
        <v>#N/A</v>
      </c>
      <c r="W29" s="253" t="e">
        <f ca="true">+IF(AND(ISNUMBER(OFFSET('Sanitation Data'!$C$7,0,10*ROW('Sanitation Data'!C23))),CL29="Yes"),OFFSET('Sanitation Data'!$C$7,0,10*ROW('Sanitation Data'!C23)),IF(AND(ISNUMBER(OFFSET('Sanitation Data'!$C$7,0,10*ROW('Sanitation Data'!C23))),CL29="No",ISNUMBER(OFFSET('Sanitation Data'!$C$7,0,10*ROW('Sanitation Data'!C23)))),CONCATENATE("[",ROUND(OFFSET('Sanitation Data'!$C$7,0,10*ROW('Sanitation Data'!C23)),0),"]"),IF(AND(ISNUMBER(OFFSET('Sanitation Data'!$C$7,0,10*ROW('Sanitation Data'!C23))),CL29="",ISNUMBER(OFFSET('Sanitation Data'!$C$7,0,10*ROW('Sanitation Data'!C23)))),OFFSET('Sanitation Data'!$C$7,0,10*ROW('Sanitation Data'!C23)),NA())))</f>
        <v>#N/A</v>
      </c>
      <c r="X29" s="253" t="e">
        <f ca="true">+IF(AND(ISNUMBER(OFFSET('Sanitation Data'!$C$11,0,10*ROW('Sanitation Data'!C23))),CM29="Yes"),OFFSET('Sanitation Data'!$C$11,0,10*ROW('Sanitation Data'!C23)),IF(AND(ISNUMBER(OFFSET('Sanitation Data'!$C$11,0,10*ROW('Sanitation Data'!C23))),CM29="No",ISNUMBER(OFFSET('Sanitation Data'!$C$11,0,10*ROW('Sanitation Data'!C23)))),CONCATENATE("[",ROUND(OFFSET('Sanitation Data'!$C$11,0,10*ROW('Sanitation Data'!C23)),0),"]"),IF(AND(ISNUMBER(OFFSET('Sanitation Data'!$C$11,0,10*ROW('Sanitation Data'!C23))),CM29="",ISNUMBER(OFFSET('Sanitation Data'!$C$11,0,10*ROW('Sanitation Data'!C23)))),OFFSET('Sanitation Data'!$C$11,0,10*ROW('Sanitation Data'!C23)),NA())))</f>
        <v>#N/A</v>
      </c>
      <c r="Y29" s="253" t="e">
        <f ca="true">+IF(AND(ISNUMBER(OFFSET('Sanitation Data'!$C$12,0,10*ROW('Sanitation Data'!C23))),CN29="Yes"),OFFSET('Sanitation Data'!$C$12,0,10*ROW('Sanitation Data'!C23)),IF(AND(ISNUMBER(OFFSET('Sanitation Data'!$C$12,0,10*ROW('Sanitation Data'!C23))),CN29="No",ISNUMBER(OFFSET('Sanitation Data'!$C$12,0,10*ROW('Sanitation Data'!C23)))),CONCATENATE("[",ROUND(OFFSET('Sanitation Data'!$C$12,0,10*ROW('Sanitation Data'!C23)),0),"]"),IF(AND(ISNUMBER(OFFSET('Sanitation Data'!$C$12,0,10*ROW('Sanitation Data'!C23))),CN29="",ISNUMBER(OFFSET('Sanitation Data'!$C$12,0,10*ROW('Sanitation Data'!C23)))),OFFSET('Sanitation Data'!$C$12,0,10*ROW('Sanitation Data'!C23)),NA())))</f>
        <v>#N/A</v>
      </c>
      <c r="Z29" s="253" t="e">
        <f ca="true">+IF(AND(ISNUMBER(OFFSET('Sanitation Data'!$C$13,0,10*ROW('Sanitation Data'!C23))),CO29="Yes"),OFFSET('Sanitation Data'!$C$13,0,10*ROW('Sanitation Data'!C23)),IF(AND(ISNUMBER(OFFSET('Sanitation Data'!$C$13,0,10*ROW('Sanitation Data'!C23))),CO29="No",ISNUMBER(OFFSET('Sanitation Data'!$C$13,0,10*ROW('Sanitation Data'!C23)))),CONCATENATE("[",ROUND(OFFSET('Sanitation Data'!$C$13,0,10*ROW('Sanitation Data'!C23)),0),"]"),IF(AND(ISNUMBER(OFFSET('Sanitation Data'!$C$13,0,10*ROW('Sanitation Data'!C23))),CO29="",ISNUMBER(OFFSET('Sanitation Data'!$C$13,0,10*ROW('Sanitation Data'!C23)))),OFFSET('Sanitation Data'!$C$13,0,10*ROW('Sanitation Data'!C23)),NA())))</f>
        <v>#N/A</v>
      </c>
      <c r="AA29" s="253" t="e">
        <f ca="true">+IF(AND(ISNUMBER(OFFSET('Sanitation Data'!$D$5,0,10*ROW('Sanitation Data'!D23))),CP29="Yes"),100-OFFSET('Sanitation Data'!$D$5,0,10*ROW('Sanitation Data'!D23)),IF(AND(ISNUMBER(OFFSET('Sanitation Data'!$D$5,0,10*ROW('Sanitation Data'!D23))),CP29="No",ISNUMBER(OFFSET('Sanitation Data'!$D$5,0,10*ROW('Sanitation Data'!D23)))),CONCATENATE("[",ROUND(100-OFFSET('Sanitation Data'!$D$5,0,10*ROW('Sanitation Data'!D23)),0),"]"),IF(AND(ISNUMBER(OFFSET('Sanitation Data'!$D$5,0,10*ROW('Sanitation Data'!D23))),CP29="",ISNUMBER(OFFSET('Sanitation Data'!$D$5,0,10*ROW('Sanitation Data'!D23)))),100-OFFSET('Sanitation Data'!$D$5,0,10*ROW('Sanitation Data'!D23)),NA())))</f>
        <v>#N/A</v>
      </c>
      <c r="AB29" s="253" t="e">
        <f ca="true">+IF(AND(ISNUMBER(OFFSET('Sanitation Data'!$D$7,0,10*ROW('Sanitation Data'!D23))),CQ29="Yes"),OFFSET('Sanitation Data'!$D$7,0,10*ROW('Sanitation Data'!G23)),IF(AND(ISNUMBER(OFFSET('Sanitation Data'!$D$7,0,10*ROW('Sanitation Data'!D23))),CQ29="No",ISNUMBER(OFFSET('Sanitation Data'!$D$7,0,10*ROW('Sanitation Data'!D23)))),CONCATENATE("[",ROUND(OFFSET('Sanitation Data'!$D$7,0,10*ROW('Sanitation Data'!D23)),0),"]"),IF(AND(ISNUMBER(OFFSET('Sanitation Data'!$D$7,0,10*ROW('Sanitation Data'!D23))),CQ29="",ISNUMBER(OFFSET('Sanitation Data'!$D$7,0,10*ROW('Sanitation Data'!D23)))),OFFSET('Sanitation Data'!$D$7,0,10*ROW('Sanitation Data'!D23)),NA())))</f>
        <v>#N/A</v>
      </c>
      <c r="AC29" s="253" t="e">
        <f ca="true">+IF(AND(ISNUMBER(OFFSET('Sanitation Data'!$D$11,0,10*ROW('Sanitation Data'!D23))),CR29="Yes"),OFFSET('Sanitation Data'!$D$11,0,10*ROW('Sanitation Data'!D23)),IF(AND(ISNUMBER(OFFSET('Sanitation Data'!$D$11,0,10*ROW('Sanitation Data'!D23))),CR29="No",ISNUMBER(OFFSET('Sanitation Data'!$D$11,0,10*ROW('Sanitation Data'!D23)))),CONCATENATE("[",ROUND(OFFSET('Sanitation Data'!$D$11,0,10*ROW('Sanitation Data'!D23)),0),"]"),IF(AND(ISNUMBER(OFFSET('Sanitation Data'!$D$11,0,10*ROW('Sanitation Data'!D23))),CR29="",ISNUMBER(OFFSET('Sanitation Data'!$D$11,0,10*ROW('Sanitation Data'!D23)))),OFFSET('Sanitation Data'!$D$11,0,10*ROW('Sanitation Data'!D23)),NA())))</f>
        <v>#N/A</v>
      </c>
      <c r="AD29" s="253" t="e">
        <f ca="true">+IF(AND(ISNUMBER(OFFSET('Sanitation Data'!$D$12,0,10*ROW('Sanitation Data'!D23))),CS29="Yes"),OFFSET('Sanitation Data'!$D$12,0,10*ROW('Sanitation Data'!D23)),IF(AND(ISNUMBER(OFFSET('Sanitation Data'!$D$12,0,10*ROW('Sanitation Data'!D23))),CS29="No",ISNUMBER(OFFSET('Sanitation Data'!$D$12,0,10*ROW('Sanitation Data'!D23)))),CONCATENATE("[",ROUND(OFFSET('Sanitation Data'!$D$12,0,10*ROW('Sanitation Data'!D23)),0),"]"),IF(AND(ISNUMBER(OFFSET('Sanitation Data'!$D$12,0,10*ROW('Sanitation Data'!D23))),CS29="",ISNUMBER(OFFSET('Sanitation Data'!$D$12,0,10*ROW('Sanitation Data'!D23)))),OFFSET('Sanitation Data'!$D$12,0,10*ROW('Sanitation Data'!D23)),NA())))</f>
        <v>#N/A</v>
      </c>
      <c r="AE29" s="253" t="e">
        <f ca="true">+IF(AND(ISNUMBER(OFFSET('Sanitation Data'!$D$13,0,10*ROW('Sanitation Data'!D23))),CT29="Yes"),OFFSET('Sanitation Data'!$D$13,0,10*ROW('Sanitation Data'!D23)),IF(AND(ISNUMBER(OFFSET('Sanitation Data'!$D$13,0,10*ROW('Sanitation Data'!D23))),CT29="No",ISNUMBER(OFFSET('Sanitation Data'!$D$13,0,10*ROW('Sanitation Data'!D23)))),CONCATENATE("[",ROUND(OFFSET('Sanitation Data'!$D$13,0,10*ROW('Sanitation Data'!D23)),0),"]"),IF(AND(ISNUMBER(OFFSET('Sanitation Data'!$D$13,0,10*ROW('Sanitation Data'!D23))),CT29="",ISNUMBER(OFFSET('Sanitation Data'!$D$13,0,10*ROW('Sanitation Data'!D23)))),OFFSET('Sanitation Data'!$D$13,0,10*ROW('Sanitation Data'!D23)),NA())))</f>
        <v>#N/A</v>
      </c>
      <c r="AF29" s="253" t="e">
        <f ca="true">+IF(AND(ISNUMBER(OFFSET('Sanitation Data'!$E$5,0,10*ROW('Sanitation Data'!E23))),CU29="Yes"),100-OFFSET('Sanitation Data'!$E$5,0,10*ROW('Sanitation Data'!E23)),IF(AND(ISNUMBER(OFFSET('Sanitation Data'!$E$5,0,10*ROW('Sanitation Data'!E23))),CU29="No",ISNUMBER(OFFSET('Sanitation Data'!$E$5,0,10*ROW('Sanitation Data'!E23)))),CONCATENATE("[",ROUND(100-OFFSET('Sanitation Data'!$E$5,0,10*ROW('Sanitation Data'!E23)),0),"]"),IF(AND(ISNUMBER(OFFSET('Sanitation Data'!$E$5,0,10*ROW('Sanitation Data'!E23))),CU29="",ISNUMBER(OFFSET('Sanitation Data'!$E$5,0,10*ROW('Sanitation Data'!E23)))),100-OFFSET('Sanitation Data'!$E$5,0,10*ROW('Sanitation Data'!E23)),NA())))</f>
        <v>#N/A</v>
      </c>
      <c r="AG29" s="253" t="e">
        <f ca="true">+IF(AND(ISNUMBER(OFFSET('Sanitation Data'!$E$7,0,10*ROW('Sanitation Data'!E23))),CV29="Yes"),OFFSET('Sanitation Data'!$E$7,0,10*ROW('Sanitation Data'!E23)),IF(AND(ISNUMBER(OFFSET('Sanitation Data'!$E$7,0,10*ROW('Sanitation Data'!E23))),CV29="No",ISNUMBER(OFFSET('Sanitation Data'!$E$7,0,10*ROW('Sanitation Data'!E23)))),CONCATENATE("[",ROUND(OFFSET('Sanitation Data'!$E$7,0,10*ROW('Sanitation Data'!E23)),0),"]"),IF(AND(ISNUMBER(OFFSET('Sanitation Data'!$E$7,0,10*ROW('Sanitation Data'!E23))),CV29="",ISNUMBER(OFFSET('Sanitation Data'!$E$7,0,10*ROW('Sanitation Data'!E23)))),OFFSET('Sanitation Data'!$E$7,0,10*ROW('Sanitation Data'!E23)),NA())))</f>
        <v>#N/A</v>
      </c>
      <c r="AH29" s="253" t="e">
        <f ca="true">+IF(AND(ISNUMBER(OFFSET('Sanitation Data'!$E$11,0,10*ROW('Sanitation Data'!E23))),CW29="Yes"),OFFSET('Sanitation Data'!$E$11,0,10*ROW('Sanitation Data'!E23)),IF(AND(ISNUMBER(OFFSET('Sanitation Data'!$E$11,0,10*ROW('Sanitation Data'!E23))),CW29="No",ISNUMBER(OFFSET('Sanitation Data'!$E$11,0,10*ROW('Sanitation Data'!E23)))),CONCATENATE("[",ROUND(OFFSET('Sanitation Data'!$E$11,0,10*ROW('Sanitation Data'!E23)),0),"]"),IF(AND(ISNUMBER(OFFSET('Sanitation Data'!$E$11,0,10*ROW('Sanitation Data'!E23))),CW29="",ISNUMBER(OFFSET('Sanitation Data'!$E$11,0,10*ROW('Sanitation Data'!E23)))),OFFSET('Sanitation Data'!$E$11,0,10*ROW('Sanitation Data'!E23)),NA())))</f>
        <v>#N/A</v>
      </c>
      <c r="AI29" s="253" t="e">
        <f ca="true">+IF(AND(ISNUMBER(OFFSET('Sanitation Data'!$E$12,0,10*ROW('Sanitation Data'!E23))),CX29="Yes"),OFFSET('Sanitation Data'!$E$12,0,10*ROW('Sanitation Data'!E23)),IF(AND(ISNUMBER(OFFSET('Sanitation Data'!$E$12,0,10*ROW('Sanitation Data'!E23))),CX29="No",ISNUMBER(OFFSET('Sanitation Data'!$E$12,0,10*ROW('Sanitation Data'!E23)))),CONCATENATE("[",ROUND(OFFSET('Sanitation Data'!$E$12,0,10*ROW('Sanitation Data'!E23)),0),"]"),IF(AND(ISNUMBER(OFFSET('Sanitation Data'!$E$12,0,10*ROW('Sanitation Data'!E23))),CX29="",ISNUMBER(OFFSET('Sanitation Data'!$E$12,0,10*ROW('Sanitation Data'!E23)))),OFFSET('Sanitation Data'!$E$12,0,10*ROW('Sanitation Data'!E23)),NA())))</f>
        <v>#N/A</v>
      </c>
      <c r="AJ29" s="253" t="e">
        <f ca="true">+IF(AND(ISNUMBER(OFFSET('Sanitation Data'!$E$13,0,10*ROW('Sanitation Data'!E23))),CY29="Yes"),OFFSET('Sanitation Data'!$E$13,0,10*ROW('Sanitation Data'!E23)),IF(AND(ISNUMBER(OFFSET('Sanitation Data'!$E$13,0,10*ROW('Sanitation Data'!E23))),CY29="No",ISNUMBER(OFFSET('Sanitation Data'!$E$13,0,10*ROW('Sanitation Data'!E23)))),CONCATENATE("[",ROUND(OFFSET('Sanitation Data'!$E$13,0,10*ROW('Sanitation Data'!E23)),0),"]"),IF(AND(ISNUMBER(OFFSET('Sanitation Data'!$E$13,0,10*ROW('Sanitation Data'!E23))),CY29="",ISNUMBER(OFFSET('Sanitation Data'!$E$13,0,10*ROW('Sanitation Data'!E23)))),OFFSET('Sanitation Data'!$E$13,0,10*ROW('Sanitation Data'!E23)),NA())))</f>
        <v>#N/A</v>
      </c>
      <c r="AK29" s="253" t="e">
        <f ca="true">+IF(AND(ISNUMBER(OFFSET('Sanitation Data'!$F$5,0,10*ROW('Sanitation Data'!F23))),CZ29="Yes"),100-OFFSET('Sanitation Data'!$F$5,0,10*ROW('Sanitation Data'!F23)),IF(AND(ISNUMBER(OFFSET('Sanitation Data'!$F$5,0,10*ROW('Sanitation Data'!F23))),CZ29="No",ISNUMBER(OFFSET('Sanitation Data'!$F$5,0,10*ROW('Sanitation Data'!F23)))),CONCATENATE("[",ROUND(100-OFFSET('Sanitation Data'!$F$5,0,10*ROW('Sanitation Data'!F23)),0),"]"),IF(AND(ISNUMBER(OFFSET('Sanitation Data'!$F$5,0,10*ROW('Sanitation Data'!F23))),CZ29="",ISNUMBER(OFFSET('Sanitation Data'!$F$5,0,10*ROW('Sanitation Data'!F23)))),100-OFFSET('Sanitation Data'!$F$5,0,10*ROW('Sanitation Data'!F23)),NA())))</f>
        <v>#N/A</v>
      </c>
      <c r="AL29" s="253" t="e">
        <f ca="true">+IF(AND(ISNUMBER(OFFSET('Sanitation Data'!$F$7,0,10*ROW('Sanitation Data'!F23))),DA29="Yes"),OFFSET('Sanitation Data'!$F$7,0,10*ROW('Sanitation Data'!F23)),IF(AND(ISNUMBER(OFFSET('Sanitation Data'!$F$7,0,10*ROW('Sanitation Data'!F23))),DA29="No",ISNUMBER(OFFSET('Sanitation Data'!$F$7,0,10*ROW('Sanitation Data'!F23)))),CONCATENATE("[",ROUND(OFFSET('Sanitation Data'!$F$7,0,10*ROW('Sanitation Data'!F23)),0),"]"),IF(AND(ISNUMBER(OFFSET('Sanitation Data'!$F$7,0,10*ROW('Sanitation Data'!F23))),DA29="",ISNUMBER(OFFSET('Sanitation Data'!$F$7,0,10*ROW('Sanitation Data'!F23)))),OFFSET('Sanitation Data'!$F$7,0,10*ROW('Sanitation Data'!F23)),NA())))</f>
        <v>#N/A</v>
      </c>
      <c r="AM29" s="253" t="e">
        <f ca="true">+IF(AND(ISNUMBER(OFFSET('Sanitation Data'!$F$11,0,10*ROW('Sanitation Data'!F23))),DB29="Yes"),OFFSET('Sanitation Data'!$F$11,0,10*ROW('Sanitation Data'!F23)),IF(AND(ISNUMBER(OFFSET('Sanitation Data'!$F$11,0,10*ROW('Sanitation Data'!F23))),DB29="No",ISNUMBER(OFFSET('Sanitation Data'!$F$11,0,10*ROW('Sanitation Data'!F23)))),CONCATENATE("[",ROUND(OFFSET('Sanitation Data'!$F$11,0,10*ROW('Sanitation Data'!F23)),0),"]"),IF(AND(ISNUMBER(OFFSET('Sanitation Data'!$F$11,0,10*ROW('Sanitation Data'!F23))),DB29="",ISNUMBER(OFFSET('Sanitation Data'!$F$11,0,10*ROW('Sanitation Data'!F23)))),OFFSET('Sanitation Data'!$F$11,0,10*ROW('Sanitation Data'!F23)),NA())))</f>
        <v>#N/A</v>
      </c>
      <c r="AN29" s="253" t="e">
        <f ca="true">+IF(AND(ISNUMBER(OFFSET('Sanitation Data'!$F$12,0,10*ROW('Sanitation Data'!F23))),DC29="Yes"),OFFSET('Sanitation Data'!$F$12,0,10*ROW('Sanitation Data'!F23)),IF(AND(ISNUMBER(OFFSET('Sanitation Data'!$F$12,0,10*ROW('Sanitation Data'!F23))),DC29="No",ISNUMBER(OFFSET('Sanitation Data'!$F$12,0,10*ROW('Sanitation Data'!F23)))),CONCATENATE("[",ROUND(OFFSET('Sanitation Data'!$F$12,0,10*ROW('Sanitation Data'!F23)),0),"]"),IF(AND(ISNUMBER(OFFSET('Sanitation Data'!$F$12,0,10*ROW('Sanitation Data'!F23))),DC29="",ISNUMBER(OFFSET('Sanitation Data'!$F$12,0,10*ROW('Sanitation Data'!F23)))),OFFSET('Sanitation Data'!$F$12,0,10*ROW('Sanitation Data'!F23)),NA())))</f>
        <v>#N/A</v>
      </c>
      <c r="AO29" s="253" t="e">
        <f ca="true">+IF(AND(ISNUMBER(OFFSET('Sanitation Data'!$F$13,0,10*ROW('Sanitation Data'!F23))),DD29="Yes"),OFFSET('Sanitation Data'!$F$13,0,10*ROW('Sanitation Data'!F23)),IF(AND(ISNUMBER(OFFSET('Sanitation Data'!$F$13,0,10*ROW('Sanitation Data'!F23))),DD29="No",ISNUMBER(OFFSET('Sanitation Data'!$F$13,0,10*ROW('Sanitation Data'!F23)))),CONCATENATE("[",ROUND(OFFSET('Sanitation Data'!$F$13,0,10*ROW('Sanitation Data'!F23)),0),"]"),IF(AND(ISNUMBER(OFFSET('Sanitation Data'!$F$13,0,10*ROW('Sanitation Data'!F23))),DD29="",ISNUMBER(OFFSET('Sanitation Data'!$F$13,0,10*ROW('Sanitation Data'!F23)))),OFFSET('Sanitation Data'!$F$13,0,10*ROW('Sanitation Data'!F23)),NA())))</f>
        <v>#N/A</v>
      </c>
      <c r="AP29" s="253" t="e">
        <f ca="true">+IF(AND(ISNUMBER(OFFSET('Sanitation Data'!$G$5,0,10*ROW('Sanitation Data'!G23))),DE29="Yes"),100-OFFSET('Sanitation Data'!$G$5,0,10*ROW('Sanitation Data'!G23)),IF(AND(ISNUMBER(OFFSET('Sanitation Data'!$G$5,0,10*ROW('Sanitation Data'!G23))),DE29="No",ISNUMBER(OFFSET('Sanitation Data'!$G$5,0,10*ROW('Sanitation Data'!G23)))),CONCATENATE("[",ROUND(100-OFFSET('Sanitation Data'!$G$5,0,10*ROW('Sanitation Data'!G23)),0),"]"),IF(AND(ISNUMBER(OFFSET('Sanitation Data'!$G$5,0,10*ROW('Sanitation Data'!G23))),DE29="",ISNUMBER(OFFSET('Sanitation Data'!$G$5,0,10*ROW('Sanitation Data'!G23)))),100-OFFSET('Sanitation Data'!$G$5,0,10*ROW('Sanitation Data'!G23)),NA())))</f>
        <v>#N/A</v>
      </c>
      <c r="AQ29" s="253" t="e">
        <f ca="true">+IF(AND(ISNUMBER(OFFSET('Sanitation Data'!$G$7,0,10*ROW('Sanitation Data'!G23))),DF29="Yes"),OFFSET('Sanitation Data'!$G$7,0,10*ROW('Sanitation Data'!G23)),IF(AND(ISNUMBER(OFFSET('Sanitation Data'!$G$7,0,10*ROW('Sanitation Data'!G23))),DF29="No",ISNUMBER(OFFSET('Sanitation Data'!$G$7,0,10*ROW('Sanitation Data'!G23)))),CONCATENATE("[",ROUND(OFFSET('Sanitation Data'!$G$7,0,10*ROW('Sanitation Data'!G23)),0),"]"),IF(AND(ISNUMBER(OFFSET('Sanitation Data'!$G$7,0,10*ROW('Sanitation Data'!G23))),DF29="",ISNUMBER(OFFSET('Sanitation Data'!$G$7,0,10*ROW('Sanitation Data'!G23)))),OFFSET('Sanitation Data'!$G$7,0,10*ROW('Sanitation Data'!G23)),NA())))</f>
        <v>#N/A</v>
      </c>
      <c r="AR29" s="253" t="e">
        <f ca="true">+IF(AND(ISNUMBER(OFFSET('Sanitation Data'!$G$11,0,10*ROW('Sanitation Data'!G23))),DG29="Yes"),OFFSET('Sanitation Data'!$G$11,0,10*ROW('Sanitation Data'!G23)),IF(AND(ISNUMBER(OFFSET('Sanitation Data'!$G$11,0,10*ROW('Sanitation Data'!G23))),DG29="No",ISNUMBER(OFFSET('Sanitation Data'!$G$11,0,10*ROW('Sanitation Data'!G23)))),CONCATENATE("[",ROUND(OFFSET('Sanitation Data'!$G$11,0,10*ROW('Sanitation Data'!G23)),0),"]"),IF(AND(ISNUMBER(OFFSET('Sanitation Data'!$G$11,0,10*ROW('Sanitation Data'!G23))),DG29="",ISNUMBER(OFFSET('Sanitation Data'!$G$11,0,10*ROW('Sanitation Data'!G23)))),OFFSET('Sanitation Data'!$G$11,0,10*ROW('Sanitation Data'!G23)),NA())))</f>
        <v>#N/A</v>
      </c>
      <c r="AS29" s="253" t="e">
        <f ca="true">+IF(AND(ISNUMBER(OFFSET('Sanitation Data'!$G$12,0,10*ROW('Sanitation Data'!G23))),DH29="Yes"),OFFSET('Sanitation Data'!$G$12,0,10*ROW('Sanitation Data'!G23)),IF(AND(ISNUMBER(OFFSET('Sanitation Data'!$G$12,0,10*ROW('Sanitation Data'!G23))),DH29="No",ISNUMBER(OFFSET('Sanitation Data'!$G$12,0,10*ROW('Sanitation Data'!G23)))),CONCATENATE("[",ROUND(OFFSET('Sanitation Data'!$G$12,0,10*ROW('Sanitation Data'!G23)),0),"]"),IF(AND(ISNUMBER(OFFSET('Sanitation Data'!$G$12,0,10*ROW('Sanitation Data'!G23))),DH29="",ISNUMBER(OFFSET('Sanitation Data'!$G$12,0,10*ROW('Sanitation Data'!G23)))),OFFSET('Sanitation Data'!$G$12,0,10*ROW('Sanitation Data'!G23)),NA())))</f>
        <v>#N/A</v>
      </c>
      <c r="AT29" s="253" t="e">
        <f ca="true">+IF(AND(ISNUMBER(OFFSET('Sanitation Data'!$G$13,0,10*ROW('Sanitation Data'!G23))),DI29="Yes"),OFFSET('Sanitation Data'!$G$13,0,10*ROW('Sanitation Data'!G23)),IF(AND(ISNUMBER(OFFSET('Sanitation Data'!$G$13,0,10*ROW('Sanitation Data'!G23))),DI29="No",ISNUMBER(OFFSET('Sanitation Data'!$G$13,0,10*ROW('Sanitation Data'!G23)))),CONCATENATE("[",ROUND(OFFSET('Sanitation Data'!$G$13,0,10*ROW('Sanitation Data'!G23)),0),"]"),IF(AND(ISNUMBER(OFFSET('Sanitation Data'!$G$13,0,10*ROW('Sanitation Data'!G23))),DI29="",ISNUMBER(OFFSET('Sanitation Data'!$G$13,0,10*ROW('Sanitation Data'!G23)))),OFFSET('Sanitation Data'!$G$13,0,10*ROW('Sanitation Data'!G23)),NA())))</f>
        <v>#N/A</v>
      </c>
      <c r="AU29" s="253" t="e">
        <f ca="true">+IF(AND(ISNUMBER(OFFSET('Sanitation Data'!$H$5,0,10*ROW('Sanitation Data'!H23))),DJ29="Yes"),100-OFFSET('Sanitation Data'!$H$5,0,10*ROW('Sanitation Data'!H23)),IF(AND(ISNUMBER(OFFSET('Sanitation Data'!$H$5,0,10*ROW('Sanitation Data'!H23))),DJ29="No",ISNUMBER(OFFSET('Sanitation Data'!$H$5,0,10*ROW('Sanitation Data'!H23)))),CONCATENATE("[",ROUND(100-OFFSET('Sanitation Data'!$H$5,0,10*ROW('Sanitation Data'!H23)),0),"]"),IF(AND(ISNUMBER(OFFSET('Sanitation Data'!$H$5,0,10*ROW('Sanitation Data'!H23))),DJ29="",ISNUMBER(OFFSET('Sanitation Data'!$H$5,0,10*ROW('Sanitation Data'!H23)))),100-OFFSET('Sanitation Data'!$H$5,0,10*ROW('Sanitation Data'!H23)),NA())))</f>
        <v>#N/A</v>
      </c>
      <c r="AV29" s="253" t="e">
        <f ca="true">+IF(AND(ISNUMBER(OFFSET('Sanitation Data'!$H$7,0,10*ROW('Sanitation Data'!H23))),DK29="Yes"),OFFSET('Sanitation Data'!$H$7,0,10*ROW('Sanitation Data'!H23)),IF(AND(ISNUMBER(OFFSET('Sanitation Data'!$H$7,0,10*ROW('Sanitation Data'!H23))),DK29="No",ISNUMBER(OFFSET('Sanitation Data'!$H$7,0,10*ROW('Sanitation Data'!H23)))),CONCATENATE("[",ROUND(OFFSET('Sanitation Data'!$H$7,0,10*ROW('Sanitation Data'!H23)),0),"]"),IF(AND(ISNUMBER(OFFSET('Sanitation Data'!$H$7,0,10*ROW('Sanitation Data'!H23))),DK29="",ISNUMBER(OFFSET('Sanitation Data'!$H$7,0,10*ROW('Sanitation Data'!H23)))),OFFSET('Sanitation Data'!$H$7,0,10*ROW('Sanitation Data'!H23)),NA())))</f>
        <v>#N/A</v>
      </c>
      <c r="AW29" s="253" t="e">
        <f ca="true">+IF(AND(ISNUMBER(OFFSET('Sanitation Data'!$H$11,0,10*ROW('Sanitation Data'!H23))),DL29="Yes"),OFFSET('Sanitation Data'!$H$11,0,10*ROW('Sanitation Data'!H23)),IF(AND(ISNUMBER(OFFSET('Sanitation Data'!$H$11,0,10*ROW('Sanitation Data'!H23))),DL29="No",ISNUMBER(OFFSET('Sanitation Data'!$H$11,0,10*ROW('Sanitation Data'!H23)))),CONCATENATE("[",ROUND(OFFSET('Sanitation Data'!$H$11,0,10*ROW('Sanitation Data'!H23)),0),"]"),IF(AND(ISNUMBER(OFFSET('Sanitation Data'!$H$11,0,10*ROW('Sanitation Data'!H23))),DL29="",ISNUMBER(OFFSET('Sanitation Data'!$H$11,0,10*ROW('Sanitation Data'!H23)))),OFFSET('Sanitation Data'!$H$11,0,10*ROW('Sanitation Data'!H23)),NA())))</f>
        <v>#N/A</v>
      </c>
      <c r="AX29" s="253" t="e">
        <f ca="true">+IF(AND(ISNUMBER(OFFSET('Sanitation Data'!$H$12,0,10*ROW('Sanitation Data'!H23))),DM29="Yes"),OFFSET('Sanitation Data'!$H$12,0,10*ROW('Sanitation Data'!H23)),IF(AND(ISNUMBER(OFFSET('Sanitation Data'!$H$12,0,10*ROW('Sanitation Data'!H23))),DM29="No",ISNUMBER(OFFSET('Sanitation Data'!$H$12,0,10*ROW('Sanitation Data'!H23)))),CONCATENATE("[",ROUND(OFFSET('Sanitation Data'!$H$12,0,10*ROW('Sanitation Data'!H23)),0),"]"),IF(AND(ISNUMBER(OFFSET('Sanitation Data'!$H$12,0,10*ROW('Sanitation Data'!H23))),DM29="",ISNUMBER(OFFSET('Sanitation Data'!$H$12,0,10*ROW('Sanitation Data'!H23)))),OFFSET('Sanitation Data'!$H$12,0,10*ROW('Sanitation Data'!H23)),NA())))</f>
        <v>#N/A</v>
      </c>
      <c r="AY29" s="253" t="e">
        <f ca="true">+IF(AND(ISNUMBER(OFFSET('Sanitation Data'!$H$13,0,10*ROW('Sanitation Data'!H23))),DN29="Yes"),OFFSET('Sanitation Data'!$H$13,0,10*ROW('Sanitation Data'!H23)),IF(AND(ISNUMBER(OFFSET('Sanitation Data'!$H$13,0,10*ROW('Sanitation Data'!H23))),DN29="No",ISNUMBER(OFFSET('Sanitation Data'!$H$13,0,10*ROW('Sanitation Data'!H23)))),CONCATENATE("[",ROUND(OFFSET('Sanitation Data'!$H$13,0,10*ROW('Sanitation Data'!H23)),0),"]"),IF(AND(ISNUMBER(OFFSET('Sanitation Data'!$H$13,0,10*ROW('Sanitation Data'!H23))),DN29="",ISNUMBER(OFFSET('Sanitation Data'!$H$13,0,10*ROW('Sanitation Data'!H23)))),OFFSET('Sanitation Data'!$H$13,0,10*ROW('Sanitation Data'!H23)),NA())))</f>
        <v>#N/A</v>
      </c>
      <c r="AZ29" s="254" t="e">
        <f ca="true">+IF(AND(ISNUMBER(OFFSET('Hygiene Data'!$C$6,0,10*ROW('Hygiene Data'!C23))),DO29="Yes"),OFFSET('Hygiene Data'!$C$6,0,10*ROW('Hygiene Data'!C23)),IF(AND(ISNUMBER(OFFSET('Hygiene Data'!$C$6,0,10*ROW('Hygiene Data'!C23))),DO29="No",ISNUMBER(OFFSET('Hygiene Data'!$C$6,0,10*ROW('Hygiene Data'!C23)))),CONCATENATE("[",ROUND(OFFSET('Hygiene Data'!$C$6,0,10*ROW('Hygiene Data'!C23)),0),"]"),IF(AND(ISNUMBER(OFFSET('Hygiene Data'!$C$6,0,10*ROW('Hygiene Data'!C23))),DO29="",ISNUMBER(OFFSET('Hygiene Data'!$C$6,0,10*ROW('Hygiene Data'!C23)))),OFFSET('Hygiene Data'!$C$6,0,10*ROW('Hygiene Data'!C23)),NA())))</f>
        <v>#N/A</v>
      </c>
      <c r="BA29" s="254" t="e">
        <f ca="true">+IF(AND(ISNUMBER(OFFSET('Hygiene Data'!$C$8,0,10*ROW('Hygiene Data'!C23))),DP29="Yes"),OFFSET('Hygiene Data'!$C$8,0,10*ROW('Hygiene Data'!C23)),IF(AND(ISNUMBER(OFFSET('Hygiene Data'!$C$8,0,10*ROW('Hygiene Data'!C23))),DP29="No",ISNUMBER(OFFSET('Hygiene Data'!$C$8,0,10*ROW('Hygiene Data'!C23)))),CONCATENATE("[",ROUND(OFFSET('Hygiene Data'!$C$8,0,10*ROW('Hygiene Data'!C23)),0),"]"),IF(AND(ISNUMBER(OFFSET('Hygiene Data'!$C$8,0,10*ROW('Hygiene Data'!C23))),DP29="",ISNUMBER(OFFSET('Hygiene Data'!$C$8,0,10*ROW('Hygiene Data'!C23)))),OFFSET('Hygiene Data'!$C$8,0,10*ROW('Hygiene Data'!C23)),NA())))</f>
        <v>#N/A</v>
      </c>
      <c r="BB29" s="254" t="e">
        <f ca="true">+IF(AND(ISNUMBER(OFFSET('Hygiene Data'!$C$10,0,10*ROW('Hygiene Data'!C23))),DQ29="Yes"),OFFSET('Hygiene Data'!$C$10,0,10*ROW('Hygiene Data'!C23)),IF(AND(ISNUMBER(OFFSET('Hygiene Data'!$C$10,0,10*ROW('Hygiene Data'!C23))),DQ29="No",ISNUMBER(OFFSET('Hygiene Data'!$C$10,0,10*ROW('Hygiene Data'!C23)))),CONCATENATE("[",ROUND(OFFSET('Hygiene Data'!$C$10,0,10*ROW('Hygiene Data'!C23)),0),"]"),IF(AND(ISNUMBER(OFFSET('Hygiene Data'!$C$10,0,10*ROW('Hygiene Data'!C23))),DQ29="",ISNUMBER(OFFSET('Hygiene Data'!$C$10,0,10*ROW('Hygiene Data'!C23)))),OFFSET('Hygiene Data'!$C$10,0,10*ROW('Hygiene Data'!C23)),NA())))</f>
        <v>#N/A</v>
      </c>
      <c r="BC29" s="254" t="e">
        <f ca="true">+IF(AND(ISNUMBER(OFFSET('Hygiene Data'!$D$6,0,10*ROW('Hygiene Data'!D23))),DR29="Yes"),OFFSET('Hygiene Data'!$D$6,0,10*ROW('Hygiene Data'!D23)),IF(AND(ISNUMBER(OFFSET('Hygiene Data'!$D$6,0,10*ROW('Hygiene Data'!D23))),DR29="No",ISNUMBER(OFFSET('Hygiene Data'!$D$6,0,10*ROW('Hygiene Data'!D23)))),CONCATENATE("[",ROUND(OFFSET('Hygiene Data'!$D$6,0,10*ROW('Hygiene Data'!D23)),0),"]"),IF(AND(ISNUMBER(OFFSET('Hygiene Data'!$D$6,0,10*ROW('Hygiene Data'!D23))),DR29="",ISNUMBER(OFFSET('Hygiene Data'!$D$6,0,10*ROW('Hygiene Data'!D23)))),OFFSET('Hygiene Data'!$D$6,0,10*ROW('Hygiene Data'!D23)),NA())))</f>
        <v>#N/A</v>
      </c>
      <c r="BD29" s="254" t="e">
        <f ca="true">+IF(AND(ISNUMBER(OFFSET('Hygiene Data'!$D$8,0,10*ROW('Hygiene Data'!D23))),DS29="Yes"),OFFSET('Hygiene Data'!$D$8,0,10*ROW('Hygiene Data'!D23)),IF(AND(ISNUMBER(OFFSET('Hygiene Data'!$D$8,0,10*ROW('Hygiene Data'!D23))),DS29="No",ISNUMBER(OFFSET('Hygiene Data'!$D$8,0,10*ROW('Hygiene Data'!D23)))),CONCATENATE("[",ROUND(OFFSET('Hygiene Data'!$D$8,0,10*ROW('Hygiene Data'!D23)),0),"]"),IF(AND(ISNUMBER(OFFSET('Hygiene Data'!$D$8,0,10*ROW('Hygiene Data'!D23))),DS29="",ISNUMBER(OFFSET('Hygiene Data'!$D$8,0,10*ROW('Hygiene Data'!D23)))),OFFSET('Hygiene Data'!$D$8,0,10*ROW('Hygiene Data'!D23)),NA())))</f>
        <v>#N/A</v>
      </c>
      <c r="BE29" s="254" t="e">
        <f ca="true">+IF(AND(ISNUMBER(OFFSET('Hygiene Data'!$D$10,0,10*ROW('Hygiene Data'!D23))),DT29="Yes"),OFFSET('Hygiene Data'!$D$10,0,10*ROW('Hygiene Data'!D23)),IF(AND(ISNUMBER(OFFSET('Hygiene Data'!$D$10,0,10*ROW('Hygiene Data'!D23))),DT29="No",ISNUMBER(OFFSET('Hygiene Data'!$D$10,0,10*ROW('Hygiene Data'!D23)))),CONCATENATE("[",ROUND(OFFSET('Hygiene Data'!$D$10,0,10*ROW('Hygiene Data'!D23)),0),"]"),IF(AND(ISNUMBER(OFFSET('Hygiene Data'!$D$10,0,10*ROW('Hygiene Data'!D23))),DT29="",ISNUMBER(OFFSET('Hygiene Data'!$D$10,0,10*ROW('Hygiene Data'!D23)))),OFFSET('Hygiene Data'!$D$10,0,10*ROW('Hygiene Data'!D23)),NA())))</f>
        <v>#N/A</v>
      </c>
      <c r="BF29" s="254" t="e">
        <f ca="true">+IF(AND(ISNUMBER(OFFSET('Hygiene Data'!$E$6,0,10*ROW('Hygiene Data'!E23))),DU29="Yes"),OFFSET('Hygiene Data'!$E$6,0,10*ROW('Hygiene Data'!E23)),IF(AND(ISNUMBER(OFFSET('Hygiene Data'!$E$6,0,10*ROW('Hygiene Data'!E23))),DU29="No",ISNUMBER(OFFSET('Hygiene Data'!$E$6,0,10*ROW('Hygiene Data'!E23)))),CONCATENATE("[",ROUND(OFFSET('Hygiene Data'!$E$6,0,10*ROW('Hygiene Data'!E23)),0),"]"),IF(AND(ISNUMBER(OFFSET('Hygiene Data'!$E$6,0,10*ROW('Hygiene Data'!E23))),DU29="",ISNUMBER(OFFSET('Hygiene Data'!$E$6,0,10*ROW('Hygiene Data'!E23)))),OFFSET('Hygiene Data'!$E$6,0,10*ROW('Hygiene Data'!E23)),NA())))</f>
        <v>#N/A</v>
      </c>
      <c r="BG29" s="254" t="e">
        <f ca="true">+IF(AND(ISNUMBER(OFFSET('Hygiene Data'!$E$8,0,10*ROW('Hygiene Data'!E23))),DV29="Yes"),OFFSET('Hygiene Data'!$E$8,0,10*ROW('Hygiene Data'!E23)),IF(AND(ISNUMBER(OFFSET('Hygiene Data'!$E$8,0,10*ROW('Hygiene Data'!E23))),DV29="No",ISNUMBER(OFFSET('Hygiene Data'!$E$8,0,10*ROW('Hygiene Data'!E23)))),CONCATENATE("[",ROUND(OFFSET('Hygiene Data'!$E$8,0,10*ROW('Hygiene Data'!E23)),0),"]"),IF(AND(ISNUMBER(OFFSET('Hygiene Data'!$E$8,0,10*ROW('Hygiene Data'!E23))),DV29="",ISNUMBER(OFFSET('Hygiene Data'!$E$8,0,10*ROW('Hygiene Data'!E23)))),OFFSET('Hygiene Data'!$E$8,0,10*ROW('Hygiene Data'!E23)),NA())))</f>
        <v>#N/A</v>
      </c>
      <c r="BH29" s="254" t="e">
        <f ca="true">+IF(AND(ISNUMBER(OFFSET('Hygiene Data'!$E$10,0,10*ROW('Hygiene Data'!E23))),DW29="Yes"),OFFSET('Hygiene Data'!$E$10,0,10*ROW('Hygiene Data'!E23)),IF(AND(ISNUMBER(OFFSET('Hygiene Data'!$E$10,0,10*ROW('Hygiene Data'!E23))),DW29="No",ISNUMBER(OFFSET('Hygiene Data'!$E$10,0,10*ROW('Hygiene Data'!E23)))),CONCATENATE("[",ROUND(OFFSET('Hygiene Data'!$E$10,0,10*ROW('Hygiene Data'!E23)),0),"]"),IF(AND(ISNUMBER(OFFSET('Hygiene Data'!$E$10,0,10*ROW('Hygiene Data'!E23))),DW29="",ISNUMBER(OFFSET('Hygiene Data'!$E$10,0,10*ROW('Hygiene Data'!E23)))),OFFSET('Hygiene Data'!$E$10,0,10*ROW('Hygiene Data'!E23)),NA())))</f>
        <v>#N/A</v>
      </c>
      <c r="BI29" s="254" t="e">
        <f ca="true">+IF(AND(ISNUMBER(OFFSET('Hygiene Data'!$F$6,0,10*ROW('Hygiene Data'!F23))),DX29="Yes"),OFFSET('Hygiene Data'!$F$6,0,10*ROW('Hygiene Data'!F23)),IF(AND(ISNUMBER(OFFSET('Hygiene Data'!$F$6,0,10*ROW('Hygiene Data'!F23))),DX29="No",ISNUMBER(OFFSET('Hygiene Data'!$F$6,0,10*ROW('Hygiene Data'!F23)))),CONCATENATE("[",ROUND(OFFSET('Hygiene Data'!$F$6,0,10*ROW('Hygiene Data'!F23)),0),"]"),IF(AND(ISNUMBER(OFFSET('Hygiene Data'!$F$6,0,10*ROW('Hygiene Data'!F23))),DX29="",ISNUMBER(OFFSET('Hygiene Data'!$F$6,0,10*ROW('Hygiene Data'!F23)))),OFFSET('Hygiene Data'!$F$6,0,10*ROW('Hygiene Data'!F23)),NA())))</f>
        <v>#N/A</v>
      </c>
      <c r="BJ29" s="254" t="e">
        <f ca="true">+IF(AND(ISNUMBER(OFFSET('Hygiene Data'!$F$8,0,10*ROW('Hygiene Data'!F23))),DY29="Yes"),OFFSET('Hygiene Data'!$F$8,0,10*ROW('Hygiene Data'!F23)),IF(AND(ISNUMBER(OFFSET('Hygiene Data'!$F$8,0,10*ROW('Hygiene Data'!F23))),DY29="No",ISNUMBER(OFFSET('Hygiene Data'!$F$8,0,10*ROW('Hygiene Data'!F23)))),CONCATENATE("[",ROUND(OFFSET('Hygiene Data'!$F$8,0,10*ROW('Hygiene Data'!F23)),0),"]"),IF(AND(ISNUMBER(OFFSET('Hygiene Data'!$F$8,0,10*ROW('Hygiene Data'!F23))),DY29="",ISNUMBER(OFFSET('Hygiene Data'!$F$8,0,10*ROW('Hygiene Data'!F23)))),OFFSET('Hygiene Data'!$F$8,0,10*ROW('Hygiene Data'!F23)),NA())))</f>
        <v>#N/A</v>
      </c>
      <c r="BK29" s="254" t="e">
        <f ca="true">+IF(AND(ISNUMBER(OFFSET('Hygiene Data'!$F$10,0,10*ROW('Hygiene Data'!F23))),DZ29="Yes"),OFFSET('Hygiene Data'!$F$10,0,10*ROW('Hygiene Data'!F23)),IF(AND(ISNUMBER(OFFSET('Hygiene Data'!$F$10,0,10*ROW('Hygiene Data'!F23))),DZ29="No",ISNUMBER(OFFSET('Hygiene Data'!$F$10,0,10*ROW('Hygiene Data'!F23)))),CONCATENATE("[",ROUND(OFFSET('Hygiene Data'!$F$10,0,10*ROW('Hygiene Data'!F23)),0),"]"),IF(AND(ISNUMBER(OFFSET('Hygiene Data'!$F$10,0,10*ROW('Hygiene Data'!F23))),DZ29="",ISNUMBER(OFFSET('Hygiene Data'!$F$10,0,10*ROW('Hygiene Data'!F23)))),OFFSET('Hygiene Data'!$F$10,0,10*ROW('Hygiene Data'!F23)),NA())))</f>
        <v>#N/A</v>
      </c>
      <c r="BL29" s="254" t="e">
        <f ca="true">+IF(AND(ISNUMBER(OFFSET('Hygiene Data'!$G$6,0,10*ROW('Hygiene Data'!G23))),EA29="Yes"),OFFSET('Hygiene Data'!$G$6,0,10*ROW('Hygiene Data'!G23)),IF(AND(ISNUMBER(OFFSET('Hygiene Data'!$G$6,0,10*ROW('Hygiene Data'!G23))),EA29="No",ISNUMBER(OFFSET('Hygiene Data'!$G$6,0,10*ROW('Hygiene Data'!G23)))),CONCATENATE("[",ROUND(OFFSET('Hygiene Data'!$G$6,0,10*ROW('Hygiene Data'!G23)),0),"]"),IF(AND(ISNUMBER(OFFSET('Hygiene Data'!$G$6,0,10*ROW('Hygiene Data'!G23))),EA29="",ISNUMBER(OFFSET('Hygiene Data'!$G$6,0,10*ROW('Hygiene Data'!G23)))),OFFSET('Hygiene Data'!$G$6,0,10*ROW('Hygiene Data'!G23)),NA())))</f>
        <v>#N/A</v>
      </c>
      <c r="BM29" s="254" t="e">
        <f ca="true">+IF(AND(ISNUMBER(OFFSET('Hygiene Data'!$G$8,0,10*ROW('Hygiene Data'!G23))),EB29="Yes"),OFFSET('Hygiene Data'!$G$8,0,10*ROW('Hygiene Data'!G23)),IF(AND(ISNUMBER(OFFSET('Hygiene Data'!$G$8,0,10*ROW('Hygiene Data'!G23))),EB29="No",ISNUMBER(OFFSET('Hygiene Data'!$G$8,0,10*ROW('Hygiene Data'!G23)))),CONCATENATE("[",ROUND(OFFSET('Hygiene Data'!$G$8,0,10*ROW('Hygiene Data'!G23)),0),"]"),IF(AND(ISNUMBER(OFFSET('Hygiene Data'!$G$8,0,10*ROW('Hygiene Data'!G23))),EB29="",ISNUMBER(OFFSET('Hygiene Data'!$G$8,0,10*ROW('Hygiene Data'!G23)))),OFFSET('Hygiene Data'!$G$8,0,10*ROW('Hygiene Data'!G23)),NA())))</f>
        <v>#N/A</v>
      </c>
      <c r="BN29" s="254" t="e">
        <f ca="true">+IF(AND(ISNUMBER(OFFSET('Hygiene Data'!$G$10,0,10*ROW('Hygiene Data'!G23))),EC29="Yes"),OFFSET('Hygiene Data'!$G$10,0,10*ROW('Hygiene Data'!G23)),IF(AND(ISNUMBER(OFFSET('Hygiene Data'!$G$10,0,10*ROW('Hygiene Data'!G23))),EC29="No",ISNUMBER(OFFSET('Hygiene Data'!$G$10,0,10*ROW('Hygiene Data'!G23)))),CONCATENATE("[",ROUND(OFFSET('Hygiene Data'!$G$10,0,10*ROW('Hygiene Data'!G23)),0),"]"),IF(AND(ISNUMBER(OFFSET('Hygiene Data'!$G$10,0,10*ROW('Hygiene Data'!G23))),EC29="",ISNUMBER(OFFSET('Hygiene Data'!$G$10,0,10*ROW('Hygiene Data'!G23)))),OFFSET('Hygiene Data'!$G$10,0,10*ROW('Hygiene Data'!G23)),NA())))</f>
        <v>#N/A</v>
      </c>
      <c r="BO29" s="254" t="e">
        <f ca="true">+IF(AND(ISNUMBER(OFFSET('Hygiene Data'!$H$6,0,10*ROW('Hygiene Data'!H23))),ED29="Yes"),OFFSET('Hygiene Data'!$H$6,0,10*ROW('Hygiene Data'!H23)),IF(AND(ISNUMBER(OFFSET('Hygiene Data'!$H$6,0,10*ROW('Hygiene Data'!H23))),ED29="No",ISNUMBER(OFFSET('Hygiene Data'!$H$6,0,10*ROW('Hygiene Data'!H23)))),CONCATENATE("[",ROUND(OFFSET('Hygiene Data'!$H$6,0,10*ROW('Hygiene Data'!H23)),0),"]"),IF(AND(ISNUMBER(OFFSET('Hygiene Data'!$H$6,0,10*ROW('Hygiene Data'!H23))),ED29="",ISNUMBER(OFFSET('Hygiene Data'!$H$6,0,10*ROW('Hygiene Data'!H23)))),OFFSET('Hygiene Data'!$H$6,0,10*ROW('Hygiene Data'!H23)),NA())))</f>
        <v>#N/A</v>
      </c>
      <c r="BP29" s="254" t="e">
        <f ca="true">+IF(AND(ISNUMBER(OFFSET('Hygiene Data'!$H$8,0,10*ROW('Hygiene Data'!H23))),EE29="Yes"),OFFSET('Hygiene Data'!$H$8,0,10*ROW('Hygiene Data'!H23)),IF(AND(ISNUMBER(OFFSET('Hygiene Data'!$H$8,0,10*ROW('Hygiene Data'!H23))),EE29="No",ISNUMBER(OFFSET('Hygiene Data'!$H$8,0,10*ROW('Hygiene Data'!H23)))),CONCATENATE("[",ROUND(OFFSET('Hygiene Data'!$H$8,0,10*ROW('Hygiene Data'!H23)),0),"]"),IF(AND(ISNUMBER(OFFSET('Hygiene Data'!$H$8,0,10*ROW('Hygiene Data'!H23))),EE29="",ISNUMBER(OFFSET('Hygiene Data'!$H$8,0,10*ROW('Hygiene Data'!H23)))),OFFSET('Hygiene Data'!$H$8,0,10*ROW('Hygiene Data'!H23)),NA())))</f>
        <v>#N/A</v>
      </c>
      <c r="BQ29" s="254" t="e">
        <f ca="true">+IF(AND(ISNUMBER(OFFSET('Hygiene Data'!$H$10,0,10*ROW('Hygiene Data'!H23))),EF29="Yes"),OFFSET('Hygiene Data'!$H$10,0,10*ROW('Hygiene Data'!H23)),IF(AND(ISNUMBER(OFFSET('Hygiene Data'!$H$10,0,10*ROW('Hygiene Data'!H23))),EF29="No",ISNUMBER(OFFSET('Hygiene Data'!$H$10,0,10*ROW('Hygiene Data'!H23)))),CONCATENATE("[",ROUND(OFFSET('Hygiene Data'!$H$10,0,10*ROW('Hygiene Data'!H23)),0),"]"),IF(AND(ISNUMBER(OFFSET('Hygiene Data'!$H$10,0,10*ROW('Hygiene Data'!H23))),EF29="",ISNUMBER(OFFSET('Hygiene Data'!$H$10,0,10*ROW('Hygiene Data'!H23)))),OFFSET('Hygiene Data'!$H$10,0,10*ROW('Hygiene Data'!H23)),NA())))</f>
        <v>#N/A</v>
      </c>
      <c r="BS29" s="36" t="str">
        <f ca="true">+IF(OFFSET('Water Data'!$C$28,0,10*ROW('Water Data'!C23))="","",OFFSET('Water Data'!$C$28,0,10*ROW('Water Data'!C23)))</f>
        <v/>
      </c>
      <c r="BT29" s="36" t="str">
        <f ca="true">+IF(OFFSET('Water Data'!$C$29,0,10*ROW('Water Data'!C23))="","",OFFSET('Water Data'!$C$29,0,10*ROW('Water Data'!C23)))</f>
        <v/>
      </c>
      <c r="BU29" s="36" t="str">
        <f ca="true">+IF(OFFSET('Water Data'!$C$30,0,10*ROW('Water Data'!C23))="","",OFFSET('Water Data'!$C$30,0,10*ROW('Water Data'!C23)))</f>
        <v/>
      </c>
      <c r="BV29" s="36" t="str">
        <f ca="true">+IF(OFFSET('Water Data'!$D$28,0,10*ROW('Water Data'!D23))="","",OFFSET('Water Data'!$D$28,0,10*ROW('Water Data'!D23)))</f>
        <v/>
      </c>
      <c r="BW29" s="36" t="str">
        <f ca="true">+IF(OFFSET('Water Data'!$D$29,0,10*ROW('Water Data'!D23))="","",OFFSET('Water Data'!$D$29,0,10*ROW('Water Data'!D23)))</f>
        <v/>
      </c>
      <c r="BX29" s="36" t="str">
        <f ca="true">+IF(OFFSET('Water Data'!$D$30,0,10*ROW('Water Data'!D23))="","",OFFSET('Water Data'!$D$30,0,10*ROW('Water Data'!D23)))</f>
        <v/>
      </c>
      <c r="BY29" s="36" t="str">
        <f ca="true">+IF(OFFSET('Water Data'!$E$28,0,10*ROW('Water Data'!E23))="","",OFFSET('Water Data'!$E$28,0,10*ROW('Water Data'!E23)))</f>
        <v/>
      </c>
      <c r="BZ29" s="36" t="str">
        <f ca="true">+IF(OFFSET('Water Data'!$E$29,0,10*ROW('Water Data'!E23))="","",OFFSET('Water Data'!$E$29,0,10*ROW('Water Data'!E23)))</f>
        <v/>
      </c>
      <c r="CA29" s="36" t="str">
        <f ca="true">+IF(OFFSET('Water Data'!$E$30,0,10*ROW('Water Data'!E23))="","",OFFSET('Water Data'!$E$30,0,10*ROW('Water Data'!E23)))</f>
        <v/>
      </c>
      <c r="CB29" s="36" t="str">
        <f ca="true">+IF(OFFSET('Water Data'!$F$28,0,10*ROW('Water Data'!F23))="","",OFFSET('Water Data'!$F$28,0,10*ROW('Water Data'!F23)))</f>
        <v/>
      </c>
      <c r="CC29" s="36" t="str">
        <f ca="true">+IF(OFFSET('Water Data'!$F$29,0,10*ROW('Water Data'!F23))="","",OFFSET('Water Data'!$F$29,0,10*ROW('Water Data'!F23)))</f>
        <v/>
      </c>
      <c r="CD29" s="36" t="str">
        <f ca="true">+IF(OFFSET('Water Data'!$F$30,0,10*ROW('Water Data'!F23))="","",OFFSET('Water Data'!$F$30,0,10*ROW('Water Data'!F23)))</f>
        <v/>
      </c>
      <c r="CE29" s="36" t="str">
        <f ca="true">+IF(OFFSET('Water Data'!$G$28,0,10*ROW('Water Data'!G23))="","",OFFSET('Water Data'!$G$28,0,10*ROW('Water Data'!G23)))</f>
        <v/>
      </c>
      <c r="CF29" s="36" t="str">
        <f ca="true">+IF(OFFSET('Water Data'!$G$29,0,10*ROW('Water Data'!G23))="","",OFFSET('Water Data'!$G$29,0,10*ROW('Water Data'!G23)))</f>
        <v/>
      </c>
      <c r="CG29" s="36" t="str">
        <f ca="true">+IF(OFFSET('Water Data'!$G$30,0,10*ROW('Water Data'!G23))="","",OFFSET('Water Data'!$G$30,0,10*ROW('Water Data'!G23)))</f>
        <v/>
      </c>
      <c r="CH29" s="36" t="str">
        <f ca="true">+IF(OFFSET('Water Data'!$H$28,0,10*ROW('Water Data'!H23))="","",OFFSET('Water Data'!$H$28,0,10*ROW('Water Data'!H23)))</f>
        <v/>
      </c>
      <c r="CI29" s="36" t="str">
        <f ca="true">+IF(OFFSET('Water Data'!$H$29,0,10*ROW('Water Data'!H23))="","",OFFSET('Water Data'!$H$29,0,10*ROW('Water Data'!H23)))</f>
        <v/>
      </c>
      <c r="CJ29" s="36" t="str">
        <f ca="true">+IF(OFFSET('Water Data'!$H$30,0,10*ROW('Water Data'!H23))="","",OFFSET('Water Data'!$H$30,0,10*ROW('Water Data'!H23)))</f>
        <v/>
      </c>
      <c r="CK29" s="36" t="str">
        <f ca="true">+IF(OFFSET('Sanitation Data'!$C$29,0,10*ROW('Sanitation Data'!C23))="","",OFFSET('Sanitation Data'!$C$29,0,10*ROW('Sanitation Data'!C23)))</f>
        <v/>
      </c>
      <c r="CL29" s="36" t="str">
        <f ca="true">+IF(OFFSET('Sanitation Data'!$C$30,0,10*ROW('Sanitation Data'!C23))="","",OFFSET('Sanitation Data'!$C$30,0,10*ROW('Sanitation Data'!C23)))</f>
        <v/>
      </c>
      <c r="CM29" s="36" t="str">
        <f ca="true">+IF(OFFSET('Sanitation Data'!$C$31,0,10*ROW('Sanitation Data'!C23))="","",OFFSET('Sanitation Data'!$C$31,0,10*ROW('Sanitation Data'!C23)))</f>
        <v/>
      </c>
      <c r="CN29" s="36" t="str">
        <f ca="true">+IF(OFFSET('Sanitation Data'!$C$32,0,10*ROW('Sanitation Data'!C23))="","",OFFSET('Sanitation Data'!$C$32,0,10*ROW('Sanitation Data'!C23)))</f>
        <v/>
      </c>
      <c r="CO29" s="36" t="str">
        <f ca="true">+IF(OFFSET('Sanitation Data'!$C$33,0,10*ROW('Sanitation Data'!C23))="","",OFFSET('Sanitation Data'!$C$33,0,10*ROW('Sanitation Data'!C23)))</f>
        <v/>
      </c>
      <c r="CP29" s="36" t="str">
        <f ca="true">+IF(OFFSET('Sanitation Data'!$D$29,0,10*ROW('Sanitation Data'!D23))="","",OFFSET('Sanitation Data'!$D$29,0,10*ROW('Sanitation Data'!D23)))</f>
        <v/>
      </c>
      <c r="CQ29" s="36" t="str">
        <f ca="true">+IF(OFFSET('Sanitation Data'!$D$30,0,10*ROW('Sanitation Data'!D23))="","",OFFSET('Sanitation Data'!$D$30,0,10*ROW('Sanitation Data'!D23)))</f>
        <v/>
      </c>
      <c r="CR29" s="36" t="str">
        <f ca="true">+IF(OFFSET('Sanitation Data'!$D$31,0,10*ROW('Sanitation Data'!D23))="","",OFFSET('Sanitation Data'!$D$31,0,10*ROW('Sanitation Data'!D23)))</f>
        <v/>
      </c>
      <c r="CS29" s="36" t="str">
        <f ca="true">+IF(OFFSET('Sanitation Data'!$D$32,0,10*ROW('Sanitation Data'!D23))="","",OFFSET('Sanitation Data'!$D$32,0,10*ROW('Sanitation Data'!D23)))</f>
        <v/>
      </c>
      <c r="CT29" s="36" t="str">
        <f ca="true">+IF(OFFSET('Sanitation Data'!$D$33,0,10*ROW('Sanitation Data'!D23))="","",OFFSET('Sanitation Data'!$D$33,0,10*ROW('Sanitation Data'!D23)))</f>
        <v/>
      </c>
      <c r="CU29" s="36" t="str">
        <f ca="true">+IF(OFFSET('Sanitation Data'!$E$29,0,10*ROW('Sanitation Data'!E23))="","",OFFSET('Sanitation Data'!$E$29,0,10*ROW('Sanitation Data'!E23)))</f>
        <v/>
      </c>
      <c r="CV29" s="36" t="str">
        <f ca="true">+IF(OFFSET('Sanitation Data'!$E$30,0,10*ROW('Sanitation Data'!E23))="","",OFFSET('Sanitation Data'!$E$30,0,10*ROW('Sanitation Data'!E23)))</f>
        <v/>
      </c>
      <c r="CW29" s="36" t="str">
        <f ca="true">+IF(OFFSET('Sanitation Data'!$E$31,0,10*ROW('Sanitation Data'!E23))="","",OFFSET('Sanitation Data'!$E$31,0,10*ROW('Sanitation Data'!E23)))</f>
        <v/>
      </c>
      <c r="CX29" s="36" t="str">
        <f ca="true">+IF(OFFSET('Sanitation Data'!$E$32,0,10*ROW('Sanitation Data'!E23))="","",OFFSET('Sanitation Data'!$E$32,0,10*ROW('Sanitation Data'!E23)))</f>
        <v/>
      </c>
      <c r="CY29" s="36" t="str">
        <f ca="true">+IF(OFFSET('Sanitation Data'!$E$33,0,10*ROW('Sanitation Data'!E23))="","",OFFSET('Sanitation Data'!$E$33,0,10*ROW('Sanitation Data'!E23)))</f>
        <v/>
      </c>
      <c r="CZ29" s="36" t="str">
        <f ca="true">+IF(OFFSET('Sanitation Data'!$F$29,0,10*ROW('Sanitation Data'!F23))="","",OFFSET('Sanitation Data'!$F$29,0,10*ROW('Sanitation Data'!F23)))</f>
        <v/>
      </c>
      <c r="DA29" s="36" t="str">
        <f ca="true">+IF(OFFSET('Sanitation Data'!$F$30,0,10*ROW('Sanitation Data'!F23))="","",OFFSET('Sanitation Data'!$F$30,0,10*ROW('Sanitation Data'!F23)))</f>
        <v/>
      </c>
      <c r="DB29" s="36" t="str">
        <f ca="true">+IF(OFFSET('Sanitation Data'!$F$31,0,10*ROW('Sanitation Data'!F23))="","",OFFSET('Sanitation Data'!$F$31,0,10*ROW('Sanitation Data'!F23)))</f>
        <v/>
      </c>
      <c r="DC29" s="36" t="str">
        <f ca="true">+IF(OFFSET('Sanitation Data'!$F$32,0,10*ROW('Sanitation Data'!F23))="","",OFFSET('Sanitation Data'!$F$32,0,10*ROW('Sanitation Data'!F23)))</f>
        <v/>
      </c>
      <c r="DD29" s="36" t="str">
        <f ca="true">+IF(OFFSET('Sanitation Data'!$F$33,0,10*ROW('Sanitation Data'!F23))="","",OFFSET('Sanitation Data'!$F$33,0,10*ROW('Sanitation Data'!F23)))</f>
        <v/>
      </c>
      <c r="DE29" s="36" t="str">
        <f ca="true">+IF(OFFSET('Sanitation Data'!$G$29,0,10*ROW('Sanitation Data'!G23))="","",OFFSET('Sanitation Data'!$G$29,0,10*ROW('Sanitation Data'!G23)))</f>
        <v/>
      </c>
      <c r="DF29" s="36" t="str">
        <f ca="true">+IF(OFFSET('Sanitation Data'!$G$30,0,10*ROW('Sanitation Data'!G23))="","",OFFSET('Sanitation Data'!$G$30,0,10*ROW('Sanitation Data'!G23)))</f>
        <v/>
      </c>
      <c r="DG29" s="36" t="str">
        <f ca="true">+IF(OFFSET('Sanitation Data'!$G$31,0,10*ROW('Sanitation Data'!G23))="","",OFFSET('Sanitation Data'!$G$31,0,10*ROW('Sanitation Data'!G23)))</f>
        <v/>
      </c>
      <c r="DH29" s="36" t="str">
        <f ca="true">+IF(OFFSET('Sanitation Data'!$G$32,0,10*ROW('Sanitation Data'!G23))="","",OFFSET('Sanitation Data'!$G$32,0,10*ROW('Sanitation Data'!G23)))</f>
        <v/>
      </c>
      <c r="DI29" s="36" t="str">
        <f ca="true">+IF(OFFSET('Sanitation Data'!$G$33,0,10*ROW('Sanitation Data'!G23))="","",OFFSET('Sanitation Data'!$G$33,0,10*ROW('Sanitation Data'!G23)))</f>
        <v/>
      </c>
      <c r="DJ29" s="36" t="str">
        <f ca="true">+IF(OFFSET('Sanitation Data'!$H$29,0,10*ROW('Sanitation Data'!H23))="","",OFFSET('Sanitation Data'!$H$29,0,10*ROW('Sanitation Data'!H23)))</f>
        <v/>
      </c>
      <c r="DK29" s="36" t="str">
        <f ca="true">+IF(OFFSET('Sanitation Data'!$H$30,0,10*ROW('Sanitation Data'!H23))="","",OFFSET('Sanitation Data'!$H$30,0,10*ROW('Sanitation Data'!H23)))</f>
        <v/>
      </c>
      <c r="DL29" s="36" t="str">
        <f ca="true">+IF(OFFSET('Sanitation Data'!$H$31,0,10*ROW('Sanitation Data'!H23))="","",OFFSET('Sanitation Data'!$H$31,0,10*ROW('Sanitation Data'!H23)))</f>
        <v/>
      </c>
      <c r="DM29" s="36" t="str">
        <f ca="true">+IF(OFFSET('Sanitation Data'!$H$32,0,10*ROW('Sanitation Data'!H23))="","",OFFSET('Sanitation Data'!$H$32,0,10*ROW('Sanitation Data'!H23)))</f>
        <v/>
      </c>
      <c r="DN29" s="36" t="str">
        <f ca="true">+IF(OFFSET('Sanitation Data'!$H$33,0,10*ROW('Sanitation Data'!H23))="","",OFFSET('Sanitation Data'!$H$33,0,10*ROW('Sanitation Data'!H23)))</f>
        <v/>
      </c>
      <c r="DO29" s="36" t="str">
        <f ca="true">+IF(OFFSET('Hygiene Data'!$C$12,0,10*ROW('Hygiene Data'!C23))="","",OFFSET('Hygiene Data'!$C$12,0,10*ROW('Hygiene Data'!C23)))</f>
        <v/>
      </c>
      <c r="DP29" s="36" t="str">
        <f ca="true">+IF(OFFSET('Hygiene Data'!$C$13,0,10*ROW('Hygiene Data'!C23))="","",OFFSET('Hygiene Data'!$C$13,0,10*ROW('Hygiene Data'!C23)))</f>
        <v/>
      </c>
      <c r="DQ29" s="36" t="str">
        <f ca="true">+IF(OFFSET('Hygiene Data'!$C$14,0,10*ROW('Hygiene Data'!C23))="","",OFFSET('Hygiene Data'!$C$14,0,10*ROW('Hygiene Data'!C23)))</f>
        <v/>
      </c>
      <c r="DR29" s="36" t="str">
        <f ca="true">+IF(OFFSET('Hygiene Data'!$D$12,0,10*ROW('Hygiene Data'!D23))="","",OFFSET('Hygiene Data'!$D$12,0,10*ROW('Hygiene Data'!D23)))</f>
        <v/>
      </c>
      <c r="DS29" s="36" t="str">
        <f ca="true">+IF(OFFSET('Hygiene Data'!$D$13,0,10*ROW('Hygiene Data'!D23))="","",OFFSET('Hygiene Data'!$D$13,0,10*ROW('Hygiene Data'!D23)))</f>
        <v/>
      </c>
      <c r="DT29" s="36" t="str">
        <f ca="true">+IF(OFFSET('Hygiene Data'!$D$14,0,10*ROW('Hygiene Data'!D23))="","",OFFSET('Hygiene Data'!$D$14,0,10*ROW('Hygiene Data'!D23)))</f>
        <v/>
      </c>
      <c r="DU29" s="36" t="str">
        <f ca="true">+IF(OFFSET('Hygiene Data'!$E$12,0,10*ROW('Hygiene Data'!E23))="","",OFFSET('Hygiene Data'!$E$12,0,10*ROW('Hygiene Data'!E23)))</f>
        <v/>
      </c>
      <c r="DV29" s="36" t="str">
        <f ca="true">+IF(OFFSET('Hygiene Data'!$E$13,0,10*ROW('Hygiene Data'!E23))="","",OFFSET('Hygiene Data'!$E$13,0,10*ROW('Hygiene Data'!E23)))</f>
        <v/>
      </c>
      <c r="DW29" s="36" t="str">
        <f ca="true">+IF(OFFSET('Hygiene Data'!$E$14,0,10*ROW('Hygiene Data'!E23))="","",OFFSET('Hygiene Data'!$E$14,0,10*ROW('Hygiene Data'!E23)))</f>
        <v/>
      </c>
      <c r="DX29" s="36" t="str">
        <f ca="true">+IF(OFFSET('Hygiene Data'!$F$12,0,10*ROW('Hygiene Data'!F23))="","",OFFSET('Hygiene Data'!$F$12,0,10*ROW('Hygiene Data'!F23)))</f>
        <v/>
      </c>
      <c r="DY29" s="36" t="str">
        <f ca="true">+IF(OFFSET('Hygiene Data'!$F$13,0,10*ROW('Hygiene Data'!F23))="","",OFFSET('Hygiene Data'!$F$13,0,10*ROW('Hygiene Data'!F23)))</f>
        <v/>
      </c>
      <c r="DZ29" s="36" t="str">
        <f ca="true">+IF(OFFSET('Hygiene Data'!$F$14,0,10*ROW('Hygiene Data'!F23))="","",OFFSET('Hygiene Data'!$F$14,0,10*ROW('Hygiene Data'!F23)))</f>
        <v/>
      </c>
      <c r="EA29" s="36" t="str">
        <f ca="true">+IF(OFFSET('Hygiene Data'!$G$12,0,10*ROW('Hygiene Data'!G23))="","",OFFSET('Hygiene Data'!$G$12,0,10*ROW('Hygiene Data'!G23)))</f>
        <v/>
      </c>
      <c r="EB29" s="36" t="str">
        <f ca="true">+IF(OFFSET('Hygiene Data'!$G$13,0,10*ROW('Hygiene Data'!G23))="","",OFFSET('Hygiene Data'!$G$13,0,10*ROW('Hygiene Data'!G23)))</f>
        <v/>
      </c>
      <c r="EC29" s="36" t="str">
        <f ca="true">+IF(OFFSET('Hygiene Data'!$G$14,0,10*ROW('Hygiene Data'!G23))="","",OFFSET('Hygiene Data'!$G$14,0,10*ROW('Hygiene Data'!G23)))</f>
        <v/>
      </c>
      <c r="ED29" s="36" t="str">
        <f ca="true">+IF(OFFSET('Hygiene Data'!$H$12,0,10*ROW('Hygiene Data'!H23))="","",OFFSET('Hygiene Data'!$H$12,0,10*ROW('Hygiene Data'!H23)))</f>
        <v/>
      </c>
      <c r="EE29" s="36" t="str">
        <f ca="true">+IF(OFFSET('Hygiene Data'!$H$13,0,10*ROW('Hygiene Data'!H23))="","",OFFSET('Hygiene Data'!$H$13,0,10*ROW('Hygiene Data'!H23)))</f>
        <v/>
      </c>
      <c r="EF29" s="36" t="str">
        <f ca="true">+IF(OFFSET('Hygiene Data'!$H$14,0,10*ROW('Hygiene Data'!H23))="","",OFFSET('Hygiene Data'!$H$14,0,10*ROW('Hygiene Data'!H23)))</f>
        <v/>
      </c>
    </row>
    <row r="30" x14ac:dyDescent="0.2">
      <c r="A30" s="59" t="str">
        <f ca="true">+IF(OFFSET('Water Data'!$B$1,0,10*ROW('Water Data'!B24))="","",OFFSET('Water Data'!$B$1,0,10*ROW('Water Data'!B24)))</f>
        <v/>
      </c>
      <c r="B30" s="59" t="str">
        <f ca="true">+IF(OFFSET('Water Data'!$A$3,0,10*ROW('Water Data'!A24))="","",OFFSET('Water Data'!$A$3,0,10*ROW('Water Data'!A24)))</f>
        <v/>
      </c>
      <c r="C30" s="59" t="str">
        <f ca="true">+IF(OFFSET('Water Data'!$C$3,0,10*ROW('Water Data'!C24))="","",OFFSET('Water Data'!$C$3,0,10*ROW('Water Data'!C24)))</f>
        <v/>
      </c>
      <c r="D30" s="252" t="e">
        <f ca="true">+IF(AND(ISNUMBER(OFFSET('Water Data'!$C$5,0,10*ROW('Water Data'!C24))),BS30="Yes"),100-OFFSET('Water Data'!$C$5,0,10*ROW('Water Data'!C24)),IF(AND(ISNUMBER(OFFSET('Water Data'!$C$5,0,10*ROW('Water Data'!C24))),BS30="No",ISNUMBER(OFFSET('Water Data'!$C$5,0,10*ROW('Water Data'!C24)))),CONCATENATE("[",ROUND(100-OFFSET('Water Data'!$C$5,0,10*ROW('Water Data'!C24)),0),"]"),IF(AND(ISNUMBER(OFFSET('Water Data'!$C$5,0,10*ROW('Water Data'!C24))),BS30="",ISNUMBER(OFFSET('Water Data'!$C$5,0,10*ROW('Water Data'!C24)))),100-OFFSET('Water Data'!$C$5,0,10*ROW('Water Data'!C24)),NA())))</f>
        <v>#N/A</v>
      </c>
      <c r="E30" s="252" t="e">
        <f ca="true">+IF(AND(ISNUMBER(OFFSET('Water Data'!$C$7,0,10*ROW('Water Data'!D24))),BT30="Yes"),OFFSET('Water Data'!$C$7,0,10*ROW('Water Data'!C24)),IF(AND(ISNUMBER(OFFSET('Water Data'!$C$7,0,10*ROW('Water Data'!C24))),BT30="No",ISNUMBER(OFFSET('Water Data'!$C$7,0,10*ROW('Water Data'!C24)))),CONCATENATE("[",ROUND(OFFSET('Water Data'!$C$7,0,10*ROW('Water Data'!C24)),0),"]"),IF(AND(ISNUMBER(OFFSET('Water Data'!$C$7,0,10*ROW('Water Data'!C24))),BT30="",ISNUMBER(OFFSET('Water Data'!$C$7,0,10*ROW('Water Data'!C24)))),OFFSET('Water Data'!$C$7,0,10*ROW('Water Data'!C24)),NA())))</f>
        <v>#N/A</v>
      </c>
      <c r="F30" s="252" t="e">
        <f ca="true">+IF(AND(ISNUMBER(OFFSET('Water Data'!$C$10,0,10*ROW('Water Data'!C24))),BU30="Yes"),OFFSET('Water Data'!$C$10,0,10*ROW('Water Data'!C24)),IF(AND(ISNUMBER(OFFSET('Water Data'!$C$10,0,10*ROW('Water Data'!C24))),BU30="No",ISNUMBER(OFFSET('Water Data'!$C$10,0,10*ROW('Water Data'!C24)))),CONCATENATE("[",ROUND(OFFSET('Water Data'!$C$10,0,10*ROW('Water Data'!C24)),0),"]"),IF(AND(ISNUMBER(OFFSET('Water Data'!$C$10,0,10*ROW('Water Data'!C24))),BU30="",ISNUMBER(OFFSET('Water Data'!$C$10,0,10*ROW('Water Data'!C24)))),OFFSET('Water Data'!$C$10,0,10*ROW('Water Data'!C24)),NA())))</f>
        <v>#N/A</v>
      </c>
      <c r="G30" s="252" t="e">
        <f ca="true">+IF(AND(ISNUMBER(OFFSET('Water Data'!$D$5,0,10*ROW('Water Data'!D24))),BV30="Yes"),100-OFFSET('Water Data'!$D$5,0,10*ROW('Water Data'!D24)),IF(AND(ISNUMBER(OFFSET('Water Data'!$D$5,0,10*ROW('Water Data'!D24))),BV30="No",ISNUMBER(OFFSET('Water Data'!$D$5,0,10*ROW('Water Data'!D24)))),CONCATENATE("[",ROUND(100-OFFSET('Water Data'!$D$5,0,10*ROW('Water Data'!D24)),0),"]"),IF(AND(ISNUMBER(OFFSET('Water Data'!$D$5,0,10*ROW('Water Data'!D24))),BV30="",ISNUMBER(OFFSET('Water Data'!$D$5,0,10*ROW('Water Data'!D24)))),100-OFFSET('Water Data'!$D$5,0,10*ROW('Water Data'!D24)),NA())))</f>
        <v>#N/A</v>
      </c>
      <c r="H30" s="252" t="e">
        <f ca="true">+IF(AND(ISNUMBER(OFFSET('Water Data'!$D$7,0,10*ROW('Water Data'!D24))),BW30="Yes"),OFFSET('Water Data'!$D$7,0,10*ROW('Water Data'!D24)),IF(AND(ISNUMBER(OFFSET('Water Data'!$D$7,0,10*ROW('Water Data'!D24))),BW30="No",ISNUMBER(OFFSET('Water Data'!$D$7,0,10*ROW('Water Data'!D24)))),CONCATENATE("[",ROUND(OFFSET('Water Data'!$C$7,0,10*ROW('Water Data'!D24)),0),"]"),IF(AND(ISNUMBER(OFFSET('Water Data'!$D$7,0,10*ROW('Water Data'!D24))),BW30="",ISNUMBER(OFFSET('Water Data'!$D$7,0,10*ROW('Water Data'!D24)))),OFFSET('Water Data'!$D$7,0,10*ROW('Water Data'!D24)),NA())))</f>
        <v>#N/A</v>
      </c>
      <c r="I30" s="252" t="e">
        <f ca="true">+IF(AND(ISNUMBER(OFFSET('Water Data'!$D$10,0,10*ROW('Water Data'!D24))),BX30="Yes"),OFFSET('Water Data'!$D$10,0,10*ROW('Water Data'!D24)),IF(AND(ISNUMBER(OFFSET('Water Data'!$D$10,0,10*ROW('Water Data'!D24))),BX30="No",ISNUMBER(OFFSET('Water Data'!$D$10,0,10*ROW('Water Data'!D24)))),CONCATENATE("[",ROUND(OFFSET('Water Data'!$D$10,0,10*ROW('Water Data'!D24)),0),"]"),IF(AND(ISNUMBER(OFFSET('Water Data'!$D$10,0,10*ROW('Water Data'!D24))),BX30="",ISNUMBER(OFFSET('Water Data'!$D$10,0,10*ROW('Water Data'!D24)))),OFFSET('Water Data'!$D$10,0,10*ROW('Water Data'!D24)),NA())))</f>
        <v>#N/A</v>
      </c>
      <c r="J30" s="252" t="e">
        <f ca="true">+IF(AND(ISNUMBER(OFFSET('Water Data'!$E$5,0,10*ROW('Water Data'!E24))),BY30="Yes"),100-OFFSET('Water Data'!$E$5,0,10*ROW('Water Data'!E24)),IF(AND(ISNUMBER(OFFSET('Water Data'!$E$5,0,10*ROW('Water Data'!E24))),BY30="No",ISNUMBER(OFFSET('Water Data'!$E$5,0,10*ROW('Water Data'!E24)))),CONCATENATE("[",ROUND(100-OFFSET('Water Data'!$E$5,0,10*ROW('Water Data'!E24)),0),"]"),IF(AND(ISNUMBER(OFFSET('Water Data'!$E$5,0,10*ROW('Water Data'!E24))),BY30="",ISNUMBER(OFFSET('Water Data'!$E$5,0,10*ROW('Water Data'!E24)))),100-OFFSET('Water Data'!$E$5,0,10*ROW('Water Data'!E24)),NA())))</f>
        <v>#N/A</v>
      </c>
      <c r="K30" s="252" t="e">
        <f ca="true">+IF(AND(ISNUMBER(OFFSET('Water Data'!$E$7,0,10*ROW('Water Data'!E24))),BZ30="Yes"),OFFSET('Water Data'!$E$7,0,10*ROW('Water Data'!E24)),IF(AND(ISNUMBER(OFFSET('Water Data'!$E$7,0,10*ROW('Water Data'!E24))),BZ30="No",ISNUMBER(OFFSET('Water Data'!$E$7,0,10*ROW('Water Data'!E24)))),CONCATENATE("[",ROUND(OFFSET('Water Data'!$E$7,0,10*ROW('Water Data'!E24)),0),"]"),IF(AND(ISNUMBER(OFFSET('Water Data'!$E$7,0,10*ROW('Water Data'!E24))),BZ30="",ISNUMBER(OFFSET('Water Data'!$E$7,0,10*ROW('Water Data'!E24)))),OFFSET('Water Data'!$E$7,0,10*ROW('Water Data'!E24)),NA())))</f>
        <v>#N/A</v>
      </c>
      <c r="L30" s="252" t="e">
        <f ca="true">+IF(AND(ISNUMBER(OFFSET('Water Data'!$E$10,0,10*ROW('Water Data'!E24))),CA30="Yes"),OFFSET('Water Data'!$E$10,0,10*ROW('Water Data'!E24)),IF(AND(ISNUMBER(OFFSET('Water Data'!$E$10,0,10*ROW('Water Data'!E24))),CA30="No",ISNUMBER(OFFSET('Water Data'!$E$10,0,10*ROW('Water Data'!E24)))),CONCATENATE("[",ROUND(OFFSET('Water Data'!$E$10,0,10*ROW('Water Data'!E24)),0),"]"),IF(AND(ISNUMBER(OFFSET('Water Data'!$E$10,0,10*ROW('Water Data'!E24))),CA30="",ISNUMBER(OFFSET('Water Data'!$E$10,0,10*ROW('Water Data'!E24)))),OFFSET('Water Data'!$E$10,0,10*ROW('Water Data'!E24)),NA())))</f>
        <v>#N/A</v>
      </c>
      <c r="M30" s="252" t="e">
        <f ca="true">+IF(AND(ISNUMBER(OFFSET('Water Data'!$F$5,0,10*ROW('Water Data'!F24))),CB30="Yes"),100-OFFSET('Water Data'!$F$5,0,10*ROW('Water Data'!F24)),IF(AND(ISNUMBER(OFFSET('Water Data'!$F$5,0,10*ROW('Water Data'!F24))),CB30="No",ISNUMBER(OFFSET('Water Data'!$F$5,0,10*ROW('Water Data'!F24)))),CONCATENATE("[",ROUND(100-OFFSET('Water Data'!$F$5,0,10*ROW('Water Data'!F24)),0),"]"),IF(AND(ISNUMBER(OFFSET('Water Data'!$F$5,0,10*ROW('Water Data'!F24))),CB30="",ISNUMBER(OFFSET('Water Data'!$F$5,0,10*ROW('Water Data'!F24)))),100-OFFSET('Water Data'!$F$5,0,10*ROW('Water Data'!F24)),NA())))</f>
        <v>#N/A</v>
      </c>
      <c r="N30" s="252" t="e">
        <f ca="true">+IF(AND(ISNUMBER(OFFSET('Water Data'!$F$7,0,10*ROW('Water Data'!F24))),CC30="Yes"),OFFSET('Water Data'!$F$7,0,10*ROW('Water Data'!F24)),IF(AND(ISNUMBER(OFFSET('Water Data'!$F$7,0,10*ROW('Water Data'!F24))),CC30="No",ISNUMBER(OFFSET('Water Data'!$F$7,0,10*ROW('Water Data'!F24)))),CONCATENATE("[",ROUND(OFFSET('Water Data'!$F$7,0,10*ROW('Water Data'!F24)),0),"]"),IF(AND(ISNUMBER(OFFSET('Water Data'!$F$7,0,10*ROW('Water Data'!F24))),CC30="",ISNUMBER(OFFSET('Water Data'!$F$7,0,10*ROW('Water Data'!F24)))),OFFSET('Water Data'!$F$7,0,10*ROW('Water Data'!F24)),NA())))</f>
        <v>#N/A</v>
      </c>
      <c r="O30" s="252" t="e">
        <f ca="true">+IF(AND(ISNUMBER(OFFSET('Water Data'!$F$10,0,10*ROW('Water Data'!F24))),CD30="Yes"),OFFSET('Water Data'!$F$10,0,10*ROW('Water Data'!F24)),IF(AND(ISNUMBER(OFFSET('Water Data'!$F$10,0,10*ROW('Water Data'!F24))),CD30="No",ISNUMBER(OFFSET('Water Data'!$F$10,0,10*ROW('Water Data'!F24)))),CONCATENATE("[",ROUND(OFFSET('Water Data'!$F$10,0,10*ROW('Water Data'!F24)),0),"]"),IF(AND(ISNUMBER(OFFSET('Water Data'!$F$10,0,10*ROW('Water Data'!F24))),CD30="",ISNUMBER(OFFSET('Water Data'!$F$10,0,10*ROW('Water Data'!F24)))),OFFSET('Water Data'!$F$10,0,10*ROW('Water Data'!F24)),NA())))</f>
        <v>#N/A</v>
      </c>
      <c r="P30" s="252" t="e">
        <f ca="true">+IF(AND(ISNUMBER(OFFSET('Water Data'!$G$5,0,10*ROW('Water Data'!G24))),CE30="Yes"),100-OFFSET('Water Data'!$G$5,0,10*ROW('Water Data'!G24)),IF(AND(ISNUMBER(OFFSET('Water Data'!$G$5,0,10*ROW('Water Data'!G24))),CE30="No",ISNUMBER(OFFSET('Water Data'!$G$5,0,10*ROW('Water Data'!G24)))),CONCATENATE("[",ROUND(100-OFFSET('Water Data'!$G$5,0,10*ROW('Water Data'!G24)),0),"]"),IF(AND(ISNUMBER(OFFSET('Water Data'!$G$5,0,10*ROW('Water Data'!G24))),CE30="",ISNUMBER(OFFSET('Water Data'!$G$5,0,10*ROW('Water Data'!G24)))),100-OFFSET('Water Data'!$G$5,0,10*ROW('Water Data'!G24)),NA())))</f>
        <v>#N/A</v>
      </c>
      <c r="Q30" s="252" t="e">
        <f ca="true">+IF(AND(ISNUMBER(OFFSET('Water Data'!$G$7,0,10*ROW('Water Data'!G24))),CF30="Yes"),OFFSET('Water Data'!$G$7,0,10*ROW('Water Data'!G24)),IF(AND(ISNUMBER(OFFSET('Water Data'!$G$7,0,10*ROW('Water Data'!G24))),CF30="No",ISNUMBER(OFFSET('Water Data'!$G$7,0,10*ROW('Water Data'!G24)))),CONCATENATE("[",ROUND(OFFSET('Water Data'!$G$7,0,10*ROW('Water Data'!G24)),0),"]"),IF(AND(ISNUMBER(OFFSET('Water Data'!$G$7,0,10*ROW('Water Data'!G24))),CF30="",ISNUMBER(OFFSET('Water Data'!$G$7,0,10*ROW('Water Data'!G24)))),OFFSET('Water Data'!$G$7,0,10*ROW('Water Data'!G24)),NA())))</f>
        <v>#N/A</v>
      </c>
      <c r="R30" s="252" t="e">
        <f ca="true">+IF(AND(ISNUMBER(OFFSET('Water Data'!$G$10,0,10*ROW('Water Data'!G24))),CG30="Yes"),OFFSET('Water Data'!$G$10,0,10*ROW('Water Data'!G24)),IF(AND(ISNUMBER(OFFSET('Water Data'!$G$10,0,10*ROW('Water Data'!G24))),CG30="No",ISNUMBER(OFFSET('Water Data'!$G$10,0,10*ROW('Water Data'!G24)))),CONCATENATE("[",ROUND(OFFSET('Water Data'!$G$10,0,10*ROW('Water Data'!G24)),0),"]"),IF(AND(ISNUMBER(OFFSET('Water Data'!$G$10,0,10*ROW('Water Data'!G24))),CG30="",ISNUMBER(OFFSET('Water Data'!$G$10,0,10*ROW('Water Data'!G24)))),OFFSET('Water Data'!$G$10,0,10*ROW('Water Data'!G24)),NA())))</f>
        <v>#N/A</v>
      </c>
      <c r="S30" s="252" t="e">
        <f ca="true">+IF(AND(ISNUMBER(OFFSET('Water Data'!$H$5,0,10*ROW('Water Data'!H24))),CH30="Yes"),100-OFFSET('Water Data'!$H$5,0,10*ROW('Water Data'!H24)),IF(AND(ISNUMBER(OFFSET('Water Data'!$H$5,0,10*ROW('Water Data'!H24))),CH30="No",ISNUMBER(OFFSET('Water Data'!$H$5,0,10*ROW('Water Data'!H24)))),CONCATENATE("[",ROUND(100-OFFSET('Water Data'!$H$5,0,10*ROW('Water Data'!H24)),0),"]"),IF(AND(ISNUMBER(OFFSET('Water Data'!$H$5,0,10*ROW('Water Data'!H24))),CH30="",ISNUMBER(OFFSET('Water Data'!$H$5,0,10*ROW('Water Data'!H24)))),100-OFFSET('Water Data'!$H$5,0,10*ROW('Water Data'!H24)),NA())))</f>
        <v>#N/A</v>
      </c>
      <c r="T30" s="252" t="e">
        <f ca="true">+IF(AND(ISNUMBER(OFFSET('Water Data'!$H$7,0,10*ROW('Water Data'!H24))),CI30="Yes"),OFFSET('Water Data'!$H$7,0,10*ROW('Water Data'!H24)),IF(AND(ISNUMBER(OFFSET('Water Data'!$H$7,0,10*ROW('Water Data'!H24))),CI30="No",ISNUMBER(OFFSET('Water Data'!$H$7,0,10*ROW('Water Data'!H24)))),CONCATENATE("[",ROUND(OFFSET('Water Data'!$H$7,0,10*ROW('Water Data'!H24)),0),"]"),IF(AND(ISNUMBER(OFFSET('Water Data'!$H$7,0,10*ROW('Water Data'!H24))),CI30="",ISNUMBER(OFFSET('Water Data'!$H$7,0,10*ROW('Water Data'!H24)))),OFFSET('Water Data'!$H$7,0,10*ROW('Water Data'!H24)),NA())))</f>
        <v>#N/A</v>
      </c>
      <c r="U30" s="252" t="e">
        <f ca="true">+IF(AND(ISNUMBER(OFFSET('Water Data'!$H$10,0,10*ROW('Water Data'!H24))),CJ30="Yes"),OFFSET('Water Data'!$H$10,0,10*ROW('Water Data'!H24)),IF(AND(ISNUMBER(OFFSET('Water Data'!$H$10,0,10*ROW('Water Data'!H24))),CJ30="No",ISNUMBER(OFFSET('Water Data'!$H$10,0,10*ROW('Water Data'!H24)))),CONCATENATE("[",ROUND(OFFSET('Water Data'!$H$10,0,10*ROW('Water Data'!H24)),0),"]"),IF(AND(ISNUMBER(OFFSET('Water Data'!$H$10,0,10*ROW('Water Data'!H24))),CJ30="",ISNUMBER(OFFSET('Water Data'!$H$10,0,10*ROW('Water Data'!H24)))),OFFSET('Water Data'!$H$10,0,10*ROW('Water Data'!H24)),NA())))</f>
        <v>#N/A</v>
      </c>
      <c r="V30" s="253" t="e">
        <f ca="true">+IF(AND(ISNUMBER(OFFSET('Sanitation Data'!$C$5,0,10*ROW('Sanitation Data'!C24))),CK30="Yes"),100-OFFSET('Sanitation Data'!$C$5,0,10*ROW('Sanitation Data'!C24)),IF(AND(ISNUMBER(OFFSET('Sanitation Data'!$C$5,0,10*ROW('Sanitation Data'!C24))),CK30="No",ISNUMBER(OFFSET('Sanitation Data'!$C$5,0,10*ROW('Sanitation Data'!C24)))),CONCATENATE("[",ROUND(100-OFFSET('Sanitation Data'!$C$5,0,10*ROW('Sanitation Data'!C24)),0),"]"),IF(AND(ISNUMBER(OFFSET('Sanitation Data'!$C$5,0,10*ROW('Sanitation Data'!C24))),CK30="",ISNUMBER(OFFSET('Sanitation Data'!$C$5,0,10*ROW('Sanitation Data'!C24)))),100-OFFSET('Sanitation Data'!$C$5,0,10*ROW('Sanitation Data'!C24)),NA())))</f>
        <v>#N/A</v>
      </c>
      <c r="W30" s="253" t="e">
        <f ca="true">+IF(AND(ISNUMBER(OFFSET('Sanitation Data'!$C$7,0,10*ROW('Sanitation Data'!C24))),CL30="Yes"),OFFSET('Sanitation Data'!$C$7,0,10*ROW('Sanitation Data'!C24)),IF(AND(ISNUMBER(OFFSET('Sanitation Data'!$C$7,0,10*ROW('Sanitation Data'!C24))),CL30="No",ISNUMBER(OFFSET('Sanitation Data'!$C$7,0,10*ROW('Sanitation Data'!C24)))),CONCATENATE("[",ROUND(OFFSET('Sanitation Data'!$C$7,0,10*ROW('Sanitation Data'!C24)),0),"]"),IF(AND(ISNUMBER(OFFSET('Sanitation Data'!$C$7,0,10*ROW('Sanitation Data'!C24))),CL30="",ISNUMBER(OFFSET('Sanitation Data'!$C$7,0,10*ROW('Sanitation Data'!C24)))),OFFSET('Sanitation Data'!$C$7,0,10*ROW('Sanitation Data'!C24)),NA())))</f>
        <v>#N/A</v>
      </c>
      <c r="X30" s="253" t="e">
        <f ca="true">+IF(AND(ISNUMBER(OFFSET('Sanitation Data'!$C$11,0,10*ROW('Sanitation Data'!C24))),CM30="Yes"),OFFSET('Sanitation Data'!$C$11,0,10*ROW('Sanitation Data'!C24)),IF(AND(ISNUMBER(OFFSET('Sanitation Data'!$C$11,0,10*ROW('Sanitation Data'!C24))),CM30="No",ISNUMBER(OFFSET('Sanitation Data'!$C$11,0,10*ROW('Sanitation Data'!C24)))),CONCATENATE("[",ROUND(OFFSET('Sanitation Data'!$C$11,0,10*ROW('Sanitation Data'!C24)),0),"]"),IF(AND(ISNUMBER(OFFSET('Sanitation Data'!$C$11,0,10*ROW('Sanitation Data'!C24))),CM30="",ISNUMBER(OFFSET('Sanitation Data'!$C$11,0,10*ROW('Sanitation Data'!C24)))),OFFSET('Sanitation Data'!$C$11,0,10*ROW('Sanitation Data'!C24)),NA())))</f>
        <v>#N/A</v>
      </c>
      <c r="Y30" s="253" t="e">
        <f ca="true">+IF(AND(ISNUMBER(OFFSET('Sanitation Data'!$C$12,0,10*ROW('Sanitation Data'!C24))),CN30="Yes"),OFFSET('Sanitation Data'!$C$12,0,10*ROW('Sanitation Data'!C24)),IF(AND(ISNUMBER(OFFSET('Sanitation Data'!$C$12,0,10*ROW('Sanitation Data'!C24))),CN30="No",ISNUMBER(OFFSET('Sanitation Data'!$C$12,0,10*ROW('Sanitation Data'!C24)))),CONCATENATE("[",ROUND(OFFSET('Sanitation Data'!$C$12,0,10*ROW('Sanitation Data'!C24)),0),"]"),IF(AND(ISNUMBER(OFFSET('Sanitation Data'!$C$12,0,10*ROW('Sanitation Data'!C24))),CN30="",ISNUMBER(OFFSET('Sanitation Data'!$C$12,0,10*ROW('Sanitation Data'!C24)))),OFFSET('Sanitation Data'!$C$12,0,10*ROW('Sanitation Data'!C24)),NA())))</f>
        <v>#N/A</v>
      </c>
      <c r="Z30" s="253" t="e">
        <f ca="true">+IF(AND(ISNUMBER(OFFSET('Sanitation Data'!$C$13,0,10*ROW('Sanitation Data'!C24))),CO30="Yes"),OFFSET('Sanitation Data'!$C$13,0,10*ROW('Sanitation Data'!C24)),IF(AND(ISNUMBER(OFFSET('Sanitation Data'!$C$13,0,10*ROW('Sanitation Data'!C24))),CO30="No",ISNUMBER(OFFSET('Sanitation Data'!$C$13,0,10*ROW('Sanitation Data'!C24)))),CONCATENATE("[",ROUND(OFFSET('Sanitation Data'!$C$13,0,10*ROW('Sanitation Data'!C24)),0),"]"),IF(AND(ISNUMBER(OFFSET('Sanitation Data'!$C$13,0,10*ROW('Sanitation Data'!C24))),CO30="",ISNUMBER(OFFSET('Sanitation Data'!$C$13,0,10*ROW('Sanitation Data'!C24)))),OFFSET('Sanitation Data'!$C$13,0,10*ROW('Sanitation Data'!C24)),NA())))</f>
        <v>#N/A</v>
      </c>
      <c r="AA30" s="253" t="e">
        <f ca="true">+IF(AND(ISNUMBER(OFFSET('Sanitation Data'!$D$5,0,10*ROW('Sanitation Data'!D24))),CP30="Yes"),100-OFFSET('Sanitation Data'!$D$5,0,10*ROW('Sanitation Data'!D24)),IF(AND(ISNUMBER(OFFSET('Sanitation Data'!$D$5,0,10*ROW('Sanitation Data'!D24))),CP30="No",ISNUMBER(OFFSET('Sanitation Data'!$D$5,0,10*ROW('Sanitation Data'!D24)))),CONCATENATE("[",ROUND(100-OFFSET('Sanitation Data'!$D$5,0,10*ROW('Sanitation Data'!D24)),0),"]"),IF(AND(ISNUMBER(OFFSET('Sanitation Data'!$D$5,0,10*ROW('Sanitation Data'!D24))),CP30="",ISNUMBER(OFFSET('Sanitation Data'!$D$5,0,10*ROW('Sanitation Data'!D24)))),100-OFFSET('Sanitation Data'!$D$5,0,10*ROW('Sanitation Data'!D24)),NA())))</f>
        <v>#N/A</v>
      </c>
      <c r="AB30" s="253" t="e">
        <f ca="true">+IF(AND(ISNUMBER(OFFSET('Sanitation Data'!$D$7,0,10*ROW('Sanitation Data'!D24))),CQ30="Yes"),OFFSET('Sanitation Data'!$D$7,0,10*ROW('Sanitation Data'!G24)),IF(AND(ISNUMBER(OFFSET('Sanitation Data'!$D$7,0,10*ROW('Sanitation Data'!D24))),CQ30="No",ISNUMBER(OFFSET('Sanitation Data'!$D$7,0,10*ROW('Sanitation Data'!D24)))),CONCATENATE("[",ROUND(OFFSET('Sanitation Data'!$D$7,0,10*ROW('Sanitation Data'!D24)),0),"]"),IF(AND(ISNUMBER(OFFSET('Sanitation Data'!$D$7,0,10*ROW('Sanitation Data'!D24))),CQ30="",ISNUMBER(OFFSET('Sanitation Data'!$D$7,0,10*ROW('Sanitation Data'!D24)))),OFFSET('Sanitation Data'!$D$7,0,10*ROW('Sanitation Data'!D24)),NA())))</f>
        <v>#N/A</v>
      </c>
      <c r="AC30" s="253" t="e">
        <f ca="true">+IF(AND(ISNUMBER(OFFSET('Sanitation Data'!$D$11,0,10*ROW('Sanitation Data'!D24))),CR30="Yes"),OFFSET('Sanitation Data'!$D$11,0,10*ROW('Sanitation Data'!D24)),IF(AND(ISNUMBER(OFFSET('Sanitation Data'!$D$11,0,10*ROW('Sanitation Data'!D24))),CR30="No",ISNUMBER(OFFSET('Sanitation Data'!$D$11,0,10*ROW('Sanitation Data'!D24)))),CONCATENATE("[",ROUND(OFFSET('Sanitation Data'!$D$11,0,10*ROW('Sanitation Data'!D24)),0),"]"),IF(AND(ISNUMBER(OFFSET('Sanitation Data'!$D$11,0,10*ROW('Sanitation Data'!D24))),CR30="",ISNUMBER(OFFSET('Sanitation Data'!$D$11,0,10*ROW('Sanitation Data'!D24)))),OFFSET('Sanitation Data'!$D$11,0,10*ROW('Sanitation Data'!D24)),NA())))</f>
        <v>#N/A</v>
      </c>
      <c r="AD30" s="253" t="e">
        <f ca="true">+IF(AND(ISNUMBER(OFFSET('Sanitation Data'!$D$12,0,10*ROW('Sanitation Data'!D24))),CS30="Yes"),OFFSET('Sanitation Data'!$D$12,0,10*ROW('Sanitation Data'!D24)),IF(AND(ISNUMBER(OFFSET('Sanitation Data'!$D$12,0,10*ROW('Sanitation Data'!D24))),CS30="No",ISNUMBER(OFFSET('Sanitation Data'!$D$12,0,10*ROW('Sanitation Data'!D24)))),CONCATENATE("[",ROUND(OFFSET('Sanitation Data'!$D$12,0,10*ROW('Sanitation Data'!D24)),0),"]"),IF(AND(ISNUMBER(OFFSET('Sanitation Data'!$D$12,0,10*ROW('Sanitation Data'!D24))),CS30="",ISNUMBER(OFFSET('Sanitation Data'!$D$12,0,10*ROW('Sanitation Data'!D24)))),OFFSET('Sanitation Data'!$D$12,0,10*ROW('Sanitation Data'!D24)),NA())))</f>
        <v>#N/A</v>
      </c>
      <c r="AE30" s="253" t="e">
        <f ca="true">+IF(AND(ISNUMBER(OFFSET('Sanitation Data'!$D$13,0,10*ROW('Sanitation Data'!D24))),CT30="Yes"),OFFSET('Sanitation Data'!$D$13,0,10*ROW('Sanitation Data'!D24)),IF(AND(ISNUMBER(OFFSET('Sanitation Data'!$D$13,0,10*ROW('Sanitation Data'!D24))),CT30="No",ISNUMBER(OFFSET('Sanitation Data'!$D$13,0,10*ROW('Sanitation Data'!D24)))),CONCATENATE("[",ROUND(OFFSET('Sanitation Data'!$D$13,0,10*ROW('Sanitation Data'!D24)),0),"]"),IF(AND(ISNUMBER(OFFSET('Sanitation Data'!$D$13,0,10*ROW('Sanitation Data'!D24))),CT30="",ISNUMBER(OFFSET('Sanitation Data'!$D$13,0,10*ROW('Sanitation Data'!D24)))),OFFSET('Sanitation Data'!$D$13,0,10*ROW('Sanitation Data'!D24)),NA())))</f>
        <v>#N/A</v>
      </c>
      <c r="AF30" s="253" t="e">
        <f ca="true">+IF(AND(ISNUMBER(OFFSET('Sanitation Data'!$E$5,0,10*ROW('Sanitation Data'!E24))),CU30="Yes"),100-OFFSET('Sanitation Data'!$E$5,0,10*ROW('Sanitation Data'!E24)),IF(AND(ISNUMBER(OFFSET('Sanitation Data'!$E$5,0,10*ROW('Sanitation Data'!E24))),CU30="No",ISNUMBER(OFFSET('Sanitation Data'!$E$5,0,10*ROW('Sanitation Data'!E24)))),CONCATENATE("[",ROUND(100-OFFSET('Sanitation Data'!$E$5,0,10*ROW('Sanitation Data'!E24)),0),"]"),IF(AND(ISNUMBER(OFFSET('Sanitation Data'!$E$5,0,10*ROW('Sanitation Data'!E24))),CU30="",ISNUMBER(OFFSET('Sanitation Data'!$E$5,0,10*ROW('Sanitation Data'!E24)))),100-OFFSET('Sanitation Data'!$E$5,0,10*ROW('Sanitation Data'!E24)),NA())))</f>
        <v>#N/A</v>
      </c>
      <c r="AG30" s="253" t="e">
        <f ca="true">+IF(AND(ISNUMBER(OFFSET('Sanitation Data'!$E$7,0,10*ROW('Sanitation Data'!E24))),CV30="Yes"),OFFSET('Sanitation Data'!$E$7,0,10*ROW('Sanitation Data'!E24)),IF(AND(ISNUMBER(OFFSET('Sanitation Data'!$E$7,0,10*ROW('Sanitation Data'!E24))),CV30="No",ISNUMBER(OFFSET('Sanitation Data'!$E$7,0,10*ROW('Sanitation Data'!E24)))),CONCATENATE("[",ROUND(OFFSET('Sanitation Data'!$E$7,0,10*ROW('Sanitation Data'!E24)),0),"]"),IF(AND(ISNUMBER(OFFSET('Sanitation Data'!$E$7,0,10*ROW('Sanitation Data'!E24))),CV30="",ISNUMBER(OFFSET('Sanitation Data'!$E$7,0,10*ROW('Sanitation Data'!E24)))),OFFSET('Sanitation Data'!$E$7,0,10*ROW('Sanitation Data'!E24)),NA())))</f>
        <v>#N/A</v>
      </c>
      <c r="AH30" s="253" t="e">
        <f ca="true">+IF(AND(ISNUMBER(OFFSET('Sanitation Data'!$E$11,0,10*ROW('Sanitation Data'!E24))),CW30="Yes"),OFFSET('Sanitation Data'!$E$11,0,10*ROW('Sanitation Data'!E24)),IF(AND(ISNUMBER(OFFSET('Sanitation Data'!$E$11,0,10*ROW('Sanitation Data'!E24))),CW30="No",ISNUMBER(OFFSET('Sanitation Data'!$E$11,0,10*ROW('Sanitation Data'!E24)))),CONCATENATE("[",ROUND(OFFSET('Sanitation Data'!$E$11,0,10*ROW('Sanitation Data'!E24)),0),"]"),IF(AND(ISNUMBER(OFFSET('Sanitation Data'!$E$11,0,10*ROW('Sanitation Data'!E24))),CW30="",ISNUMBER(OFFSET('Sanitation Data'!$E$11,0,10*ROW('Sanitation Data'!E24)))),OFFSET('Sanitation Data'!$E$11,0,10*ROW('Sanitation Data'!E24)),NA())))</f>
        <v>#N/A</v>
      </c>
      <c r="AI30" s="253" t="e">
        <f ca="true">+IF(AND(ISNUMBER(OFFSET('Sanitation Data'!$E$12,0,10*ROW('Sanitation Data'!E24))),CX30="Yes"),OFFSET('Sanitation Data'!$E$12,0,10*ROW('Sanitation Data'!E24)),IF(AND(ISNUMBER(OFFSET('Sanitation Data'!$E$12,0,10*ROW('Sanitation Data'!E24))),CX30="No",ISNUMBER(OFFSET('Sanitation Data'!$E$12,0,10*ROW('Sanitation Data'!E24)))),CONCATENATE("[",ROUND(OFFSET('Sanitation Data'!$E$12,0,10*ROW('Sanitation Data'!E24)),0),"]"),IF(AND(ISNUMBER(OFFSET('Sanitation Data'!$E$12,0,10*ROW('Sanitation Data'!E24))),CX30="",ISNUMBER(OFFSET('Sanitation Data'!$E$12,0,10*ROW('Sanitation Data'!E24)))),OFFSET('Sanitation Data'!$E$12,0,10*ROW('Sanitation Data'!E24)),NA())))</f>
        <v>#N/A</v>
      </c>
      <c r="AJ30" s="253" t="e">
        <f ca="true">+IF(AND(ISNUMBER(OFFSET('Sanitation Data'!$E$13,0,10*ROW('Sanitation Data'!E24))),CY30="Yes"),OFFSET('Sanitation Data'!$E$13,0,10*ROW('Sanitation Data'!E24)),IF(AND(ISNUMBER(OFFSET('Sanitation Data'!$E$13,0,10*ROW('Sanitation Data'!E24))),CY30="No",ISNUMBER(OFFSET('Sanitation Data'!$E$13,0,10*ROW('Sanitation Data'!E24)))),CONCATENATE("[",ROUND(OFFSET('Sanitation Data'!$E$13,0,10*ROW('Sanitation Data'!E24)),0),"]"),IF(AND(ISNUMBER(OFFSET('Sanitation Data'!$E$13,0,10*ROW('Sanitation Data'!E24))),CY30="",ISNUMBER(OFFSET('Sanitation Data'!$E$13,0,10*ROW('Sanitation Data'!E24)))),OFFSET('Sanitation Data'!$E$13,0,10*ROW('Sanitation Data'!E24)),NA())))</f>
        <v>#N/A</v>
      </c>
      <c r="AK30" s="253" t="e">
        <f ca="true">+IF(AND(ISNUMBER(OFFSET('Sanitation Data'!$F$5,0,10*ROW('Sanitation Data'!F24))),CZ30="Yes"),100-OFFSET('Sanitation Data'!$F$5,0,10*ROW('Sanitation Data'!F24)),IF(AND(ISNUMBER(OFFSET('Sanitation Data'!$F$5,0,10*ROW('Sanitation Data'!F24))),CZ30="No",ISNUMBER(OFFSET('Sanitation Data'!$F$5,0,10*ROW('Sanitation Data'!F24)))),CONCATENATE("[",ROUND(100-OFFSET('Sanitation Data'!$F$5,0,10*ROW('Sanitation Data'!F24)),0),"]"),IF(AND(ISNUMBER(OFFSET('Sanitation Data'!$F$5,0,10*ROW('Sanitation Data'!F24))),CZ30="",ISNUMBER(OFFSET('Sanitation Data'!$F$5,0,10*ROW('Sanitation Data'!F24)))),100-OFFSET('Sanitation Data'!$F$5,0,10*ROW('Sanitation Data'!F24)),NA())))</f>
        <v>#N/A</v>
      </c>
      <c r="AL30" s="253" t="e">
        <f ca="true">+IF(AND(ISNUMBER(OFFSET('Sanitation Data'!$F$7,0,10*ROW('Sanitation Data'!F24))),DA30="Yes"),OFFSET('Sanitation Data'!$F$7,0,10*ROW('Sanitation Data'!F24)),IF(AND(ISNUMBER(OFFSET('Sanitation Data'!$F$7,0,10*ROW('Sanitation Data'!F24))),DA30="No",ISNUMBER(OFFSET('Sanitation Data'!$F$7,0,10*ROW('Sanitation Data'!F24)))),CONCATENATE("[",ROUND(OFFSET('Sanitation Data'!$F$7,0,10*ROW('Sanitation Data'!F24)),0),"]"),IF(AND(ISNUMBER(OFFSET('Sanitation Data'!$F$7,0,10*ROW('Sanitation Data'!F24))),DA30="",ISNUMBER(OFFSET('Sanitation Data'!$F$7,0,10*ROW('Sanitation Data'!F24)))),OFFSET('Sanitation Data'!$F$7,0,10*ROW('Sanitation Data'!F24)),NA())))</f>
        <v>#N/A</v>
      </c>
      <c r="AM30" s="253" t="e">
        <f ca="true">+IF(AND(ISNUMBER(OFFSET('Sanitation Data'!$F$11,0,10*ROW('Sanitation Data'!F24))),DB30="Yes"),OFFSET('Sanitation Data'!$F$11,0,10*ROW('Sanitation Data'!F24)),IF(AND(ISNUMBER(OFFSET('Sanitation Data'!$F$11,0,10*ROW('Sanitation Data'!F24))),DB30="No",ISNUMBER(OFFSET('Sanitation Data'!$F$11,0,10*ROW('Sanitation Data'!F24)))),CONCATENATE("[",ROUND(OFFSET('Sanitation Data'!$F$11,0,10*ROW('Sanitation Data'!F24)),0),"]"),IF(AND(ISNUMBER(OFFSET('Sanitation Data'!$F$11,0,10*ROW('Sanitation Data'!F24))),DB30="",ISNUMBER(OFFSET('Sanitation Data'!$F$11,0,10*ROW('Sanitation Data'!F24)))),OFFSET('Sanitation Data'!$F$11,0,10*ROW('Sanitation Data'!F24)),NA())))</f>
        <v>#N/A</v>
      </c>
      <c r="AN30" s="253" t="e">
        <f ca="true">+IF(AND(ISNUMBER(OFFSET('Sanitation Data'!$F$12,0,10*ROW('Sanitation Data'!F24))),DC30="Yes"),OFFSET('Sanitation Data'!$F$12,0,10*ROW('Sanitation Data'!F24)),IF(AND(ISNUMBER(OFFSET('Sanitation Data'!$F$12,0,10*ROW('Sanitation Data'!F24))),DC30="No",ISNUMBER(OFFSET('Sanitation Data'!$F$12,0,10*ROW('Sanitation Data'!F24)))),CONCATENATE("[",ROUND(OFFSET('Sanitation Data'!$F$12,0,10*ROW('Sanitation Data'!F24)),0),"]"),IF(AND(ISNUMBER(OFFSET('Sanitation Data'!$F$12,0,10*ROW('Sanitation Data'!F24))),DC30="",ISNUMBER(OFFSET('Sanitation Data'!$F$12,0,10*ROW('Sanitation Data'!F24)))),OFFSET('Sanitation Data'!$F$12,0,10*ROW('Sanitation Data'!F24)),NA())))</f>
        <v>#N/A</v>
      </c>
      <c r="AO30" s="253" t="e">
        <f ca="true">+IF(AND(ISNUMBER(OFFSET('Sanitation Data'!$F$13,0,10*ROW('Sanitation Data'!F24))),DD30="Yes"),OFFSET('Sanitation Data'!$F$13,0,10*ROW('Sanitation Data'!F24)),IF(AND(ISNUMBER(OFFSET('Sanitation Data'!$F$13,0,10*ROW('Sanitation Data'!F24))),DD30="No",ISNUMBER(OFFSET('Sanitation Data'!$F$13,0,10*ROW('Sanitation Data'!F24)))),CONCATENATE("[",ROUND(OFFSET('Sanitation Data'!$F$13,0,10*ROW('Sanitation Data'!F24)),0),"]"),IF(AND(ISNUMBER(OFFSET('Sanitation Data'!$F$13,0,10*ROW('Sanitation Data'!F24))),DD30="",ISNUMBER(OFFSET('Sanitation Data'!$F$13,0,10*ROW('Sanitation Data'!F24)))),OFFSET('Sanitation Data'!$F$13,0,10*ROW('Sanitation Data'!F24)),NA())))</f>
        <v>#N/A</v>
      </c>
      <c r="AP30" s="253" t="e">
        <f ca="true">+IF(AND(ISNUMBER(OFFSET('Sanitation Data'!$G$5,0,10*ROW('Sanitation Data'!G24))),DE30="Yes"),100-OFFSET('Sanitation Data'!$G$5,0,10*ROW('Sanitation Data'!G24)),IF(AND(ISNUMBER(OFFSET('Sanitation Data'!$G$5,0,10*ROW('Sanitation Data'!G24))),DE30="No",ISNUMBER(OFFSET('Sanitation Data'!$G$5,0,10*ROW('Sanitation Data'!G24)))),CONCATENATE("[",ROUND(100-OFFSET('Sanitation Data'!$G$5,0,10*ROW('Sanitation Data'!G24)),0),"]"),IF(AND(ISNUMBER(OFFSET('Sanitation Data'!$G$5,0,10*ROW('Sanitation Data'!G24))),DE30="",ISNUMBER(OFFSET('Sanitation Data'!$G$5,0,10*ROW('Sanitation Data'!G24)))),100-OFFSET('Sanitation Data'!$G$5,0,10*ROW('Sanitation Data'!G24)),NA())))</f>
        <v>#N/A</v>
      </c>
      <c r="AQ30" s="253" t="e">
        <f ca="true">+IF(AND(ISNUMBER(OFFSET('Sanitation Data'!$G$7,0,10*ROW('Sanitation Data'!G24))),DF30="Yes"),OFFSET('Sanitation Data'!$G$7,0,10*ROW('Sanitation Data'!G24)),IF(AND(ISNUMBER(OFFSET('Sanitation Data'!$G$7,0,10*ROW('Sanitation Data'!G24))),DF30="No",ISNUMBER(OFFSET('Sanitation Data'!$G$7,0,10*ROW('Sanitation Data'!G24)))),CONCATENATE("[",ROUND(OFFSET('Sanitation Data'!$G$7,0,10*ROW('Sanitation Data'!G24)),0),"]"),IF(AND(ISNUMBER(OFFSET('Sanitation Data'!$G$7,0,10*ROW('Sanitation Data'!G24))),DF30="",ISNUMBER(OFFSET('Sanitation Data'!$G$7,0,10*ROW('Sanitation Data'!G24)))),OFFSET('Sanitation Data'!$G$7,0,10*ROW('Sanitation Data'!G24)),NA())))</f>
        <v>#N/A</v>
      </c>
      <c r="AR30" s="253" t="e">
        <f ca="true">+IF(AND(ISNUMBER(OFFSET('Sanitation Data'!$G$11,0,10*ROW('Sanitation Data'!G24))),DG30="Yes"),OFFSET('Sanitation Data'!$G$11,0,10*ROW('Sanitation Data'!G24)),IF(AND(ISNUMBER(OFFSET('Sanitation Data'!$G$11,0,10*ROW('Sanitation Data'!G24))),DG30="No",ISNUMBER(OFFSET('Sanitation Data'!$G$11,0,10*ROW('Sanitation Data'!G24)))),CONCATENATE("[",ROUND(OFFSET('Sanitation Data'!$G$11,0,10*ROW('Sanitation Data'!G24)),0),"]"),IF(AND(ISNUMBER(OFFSET('Sanitation Data'!$G$11,0,10*ROW('Sanitation Data'!G24))),DG30="",ISNUMBER(OFFSET('Sanitation Data'!$G$11,0,10*ROW('Sanitation Data'!G24)))),OFFSET('Sanitation Data'!$G$11,0,10*ROW('Sanitation Data'!G24)),NA())))</f>
        <v>#N/A</v>
      </c>
      <c r="AS30" s="253" t="e">
        <f ca="true">+IF(AND(ISNUMBER(OFFSET('Sanitation Data'!$G$12,0,10*ROW('Sanitation Data'!G24))),DH30="Yes"),OFFSET('Sanitation Data'!$G$12,0,10*ROW('Sanitation Data'!G24)),IF(AND(ISNUMBER(OFFSET('Sanitation Data'!$G$12,0,10*ROW('Sanitation Data'!G24))),DH30="No",ISNUMBER(OFFSET('Sanitation Data'!$G$12,0,10*ROW('Sanitation Data'!G24)))),CONCATENATE("[",ROUND(OFFSET('Sanitation Data'!$G$12,0,10*ROW('Sanitation Data'!G24)),0),"]"),IF(AND(ISNUMBER(OFFSET('Sanitation Data'!$G$12,0,10*ROW('Sanitation Data'!G24))),DH30="",ISNUMBER(OFFSET('Sanitation Data'!$G$12,0,10*ROW('Sanitation Data'!G24)))),OFFSET('Sanitation Data'!$G$12,0,10*ROW('Sanitation Data'!G24)),NA())))</f>
        <v>#N/A</v>
      </c>
      <c r="AT30" s="253" t="e">
        <f ca="true">+IF(AND(ISNUMBER(OFFSET('Sanitation Data'!$G$13,0,10*ROW('Sanitation Data'!G24))),DI30="Yes"),OFFSET('Sanitation Data'!$G$13,0,10*ROW('Sanitation Data'!G24)),IF(AND(ISNUMBER(OFFSET('Sanitation Data'!$G$13,0,10*ROW('Sanitation Data'!G24))),DI30="No",ISNUMBER(OFFSET('Sanitation Data'!$G$13,0,10*ROW('Sanitation Data'!G24)))),CONCATENATE("[",ROUND(OFFSET('Sanitation Data'!$G$13,0,10*ROW('Sanitation Data'!G24)),0),"]"),IF(AND(ISNUMBER(OFFSET('Sanitation Data'!$G$13,0,10*ROW('Sanitation Data'!G24))),DI30="",ISNUMBER(OFFSET('Sanitation Data'!$G$13,0,10*ROW('Sanitation Data'!G24)))),OFFSET('Sanitation Data'!$G$13,0,10*ROW('Sanitation Data'!G24)),NA())))</f>
        <v>#N/A</v>
      </c>
      <c r="AU30" s="253" t="e">
        <f ca="true">+IF(AND(ISNUMBER(OFFSET('Sanitation Data'!$H$5,0,10*ROW('Sanitation Data'!H24))),DJ30="Yes"),100-OFFSET('Sanitation Data'!$H$5,0,10*ROW('Sanitation Data'!H24)),IF(AND(ISNUMBER(OFFSET('Sanitation Data'!$H$5,0,10*ROW('Sanitation Data'!H24))),DJ30="No",ISNUMBER(OFFSET('Sanitation Data'!$H$5,0,10*ROW('Sanitation Data'!H24)))),CONCATENATE("[",ROUND(100-OFFSET('Sanitation Data'!$H$5,0,10*ROW('Sanitation Data'!H24)),0),"]"),IF(AND(ISNUMBER(OFFSET('Sanitation Data'!$H$5,0,10*ROW('Sanitation Data'!H24))),DJ30="",ISNUMBER(OFFSET('Sanitation Data'!$H$5,0,10*ROW('Sanitation Data'!H24)))),100-OFFSET('Sanitation Data'!$H$5,0,10*ROW('Sanitation Data'!H24)),NA())))</f>
        <v>#N/A</v>
      </c>
      <c r="AV30" s="253" t="e">
        <f ca="true">+IF(AND(ISNUMBER(OFFSET('Sanitation Data'!$H$7,0,10*ROW('Sanitation Data'!H24))),DK30="Yes"),OFFSET('Sanitation Data'!$H$7,0,10*ROW('Sanitation Data'!H24)),IF(AND(ISNUMBER(OFFSET('Sanitation Data'!$H$7,0,10*ROW('Sanitation Data'!H24))),DK30="No",ISNUMBER(OFFSET('Sanitation Data'!$H$7,0,10*ROW('Sanitation Data'!H24)))),CONCATENATE("[",ROUND(OFFSET('Sanitation Data'!$H$7,0,10*ROW('Sanitation Data'!H24)),0),"]"),IF(AND(ISNUMBER(OFFSET('Sanitation Data'!$H$7,0,10*ROW('Sanitation Data'!H24))),DK30="",ISNUMBER(OFFSET('Sanitation Data'!$H$7,0,10*ROW('Sanitation Data'!H24)))),OFFSET('Sanitation Data'!$H$7,0,10*ROW('Sanitation Data'!H24)),NA())))</f>
        <v>#N/A</v>
      </c>
      <c r="AW30" s="253" t="e">
        <f ca="true">+IF(AND(ISNUMBER(OFFSET('Sanitation Data'!$H$11,0,10*ROW('Sanitation Data'!H24))),DL30="Yes"),OFFSET('Sanitation Data'!$H$11,0,10*ROW('Sanitation Data'!H24)),IF(AND(ISNUMBER(OFFSET('Sanitation Data'!$H$11,0,10*ROW('Sanitation Data'!H24))),DL30="No",ISNUMBER(OFFSET('Sanitation Data'!$H$11,0,10*ROW('Sanitation Data'!H24)))),CONCATENATE("[",ROUND(OFFSET('Sanitation Data'!$H$11,0,10*ROW('Sanitation Data'!H24)),0),"]"),IF(AND(ISNUMBER(OFFSET('Sanitation Data'!$H$11,0,10*ROW('Sanitation Data'!H24))),DL30="",ISNUMBER(OFFSET('Sanitation Data'!$H$11,0,10*ROW('Sanitation Data'!H24)))),OFFSET('Sanitation Data'!$H$11,0,10*ROW('Sanitation Data'!H24)),NA())))</f>
        <v>#N/A</v>
      </c>
      <c r="AX30" s="253" t="e">
        <f ca="true">+IF(AND(ISNUMBER(OFFSET('Sanitation Data'!$H$12,0,10*ROW('Sanitation Data'!H24))),DM30="Yes"),OFFSET('Sanitation Data'!$H$12,0,10*ROW('Sanitation Data'!H24)),IF(AND(ISNUMBER(OFFSET('Sanitation Data'!$H$12,0,10*ROW('Sanitation Data'!H24))),DM30="No",ISNUMBER(OFFSET('Sanitation Data'!$H$12,0,10*ROW('Sanitation Data'!H24)))),CONCATENATE("[",ROUND(OFFSET('Sanitation Data'!$H$12,0,10*ROW('Sanitation Data'!H24)),0),"]"),IF(AND(ISNUMBER(OFFSET('Sanitation Data'!$H$12,0,10*ROW('Sanitation Data'!H24))),DM30="",ISNUMBER(OFFSET('Sanitation Data'!$H$12,0,10*ROW('Sanitation Data'!H24)))),OFFSET('Sanitation Data'!$H$12,0,10*ROW('Sanitation Data'!H24)),NA())))</f>
        <v>#N/A</v>
      </c>
      <c r="AY30" s="253" t="e">
        <f ca="true">+IF(AND(ISNUMBER(OFFSET('Sanitation Data'!$H$13,0,10*ROW('Sanitation Data'!H24))),DN30="Yes"),OFFSET('Sanitation Data'!$H$13,0,10*ROW('Sanitation Data'!H24)),IF(AND(ISNUMBER(OFFSET('Sanitation Data'!$H$13,0,10*ROW('Sanitation Data'!H24))),DN30="No",ISNUMBER(OFFSET('Sanitation Data'!$H$13,0,10*ROW('Sanitation Data'!H24)))),CONCATENATE("[",ROUND(OFFSET('Sanitation Data'!$H$13,0,10*ROW('Sanitation Data'!H24)),0),"]"),IF(AND(ISNUMBER(OFFSET('Sanitation Data'!$H$13,0,10*ROW('Sanitation Data'!H24))),DN30="",ISNUMBER(OFFSET('Sanitation Data'!$H$13,0,10*ROW('Sanitation Data'!H24)))),OFFSET('Sanitation Data'!$H$13,0,10*ROW('Sanitation Data'!H24)),NA())))</f>
        <v>#N/A</v>
      </c>
      <c r="AZ30" s="254" t="e">
        <f ca="true">+IF(AND(ISNUMBER(OFFSET('Hygiene Data'!$C$6,0,10*ROW('Hygiene Data'!C24))),DO30="Yes"),OFFSET('Hygiene Data'!$C$6,0,10*ROW('Hygiene Data'!C24)),IF(AND(ISNUMBER(OFFSET('Hygiene Data'!$C$6,0,10*ROW('Hygiene Data'!C24))),DO30="No",ISNUMBER(OFFSET('Hygiene Data'!$C$6,0,10*ROW('Hygiene Data'!C24)))),CONCATENATE("[",ROUND(OFFSET('Hygiene Data'!$C$6,0,10*ROW('Hygiene Data'!C24)),0),"]"),IF(AND(ISNUMBER(OFFSET('Hygiene Data'!$C$6,0,10*ROW('Hygiene Data'!C24))),DO30="",ISNUMBER(OFFSET('Hygiene Data'!$C$6,0,10*ROW('Hygiene Data'!C24)))),OFFSET('Hygiene Data'!$C$6,0,10*ROW('Hygiene Data'!C24)),NA())))</f>
        <v>#N/A</v>
      </c>
      <c r="BA30" s="254" t="e">
        <f ca="true">+IF(AND(ISNUMBER(OFFSET('Hygiene Data'!$C$8,0,10*ROW('Hygiene Data'!C24))),DP30="Yes"),OFFSET('Hygiene Data'!$C$8,0,10*ROW('Hygiene Data'!C24)),IF(AND(ISNUMBER(OFFSET('Hygiene Data'!$C$8,0,10*ROW('Hygiene Data'!C24))),DP30="No",ISNUMBER(OFFSET('Hygiene Data'!$C$8,0,10*ROW('Hygiene Data'!C24)))),CONCATENATE("[",ROUND(OFFSET('Hygiene Data'!$C$8,0,10*ROW('Hygiene Data'!C24)),0),"]"),IF(AND(ISNUMBER(OFFSET('Hygiene Data'!$C$8,0,10*ROW('Hygiene Data'!C24))),DP30="",ISNUMBER(OFFSET('Hygiene Data'!$C$8,0,10*ROW('Hygiene Data'!C24)))),OFFSET('Hygiene Data'!$C$8,0,10*ROW('Hygiene Data'!C24)),NA())))</f>
        <v>#N/A</v>
      </c>
      <c r="BB30" s="254" t="e">
        <f ca="true">+IF(AND(ISNUMBER(OFFSET('Hygiene Data'!$C$10,0,10*ROW('Hygiene Data'!C24))),DQ30="Yes"),OFFSET('Hygiene Data'!$C$10,0,10*ROW('Hygiene Data'!C24)),IF(AND(ISNUMBER(OFFSET('Hygiene Data'!$C$10,0,10*ROW('Hygiene Data'!C24))),DQ30="No",ISNUMBER(OFFSET('Hygiene Data'!$C$10,0,10*ROW('Hygiene Data'!C24)))),CONCATENATE("[",ROUND(OFFSET('Hygiene Data'!$C$10,0,10*ROW('Hygiene Data'!C24)),0),"]"),IF(AND(ISNUMBER(OFFSET('Hygiene Data'!$C$10,0,10*ROW('Hygiene Data'!C24))),DQ30="",ISNUMBER(OFFSET('Hygiene Data'!$C$10,0,10*ROW('Hygiene Data'!C24)))),OFFSET('Hygiene Data'!$C$10,0,10*ROW('Hygiene Data'!C24)),NA())))</f>
        <v>#N/A</v>
      </c>
      <c r="BC30" s="254" t="e">
        <f ca="true">+IF(AND(ISNUMBER(OFFSET('Hygiene Data'!$D$6,0,10*ROW('Hygiene Data'!D24))),DR30="Yes"),OFFSET('Hygiene Data'!$D$6,0,10*ROW('Hygiene Data'!D24)),IF(AND(ISNUMBER(OFFSET('Hygiene Data'!$D$6,0,10*ROW('Hygiene Data'!D24))),DR30="No",ISNUMBER(OFFSET('Hygiene Data'!$D$6,0,10*ROW('Hygiene Data'!D24)))),CONCATENATE("[",ROUND(OFFSET('Hygiene Data'!$D$6,0,10*ROW('Hygiene Data'!D24)),0),"]"),IF(AND(ISNUMBER(OFFSET('Hygiene Data'!$D$6,0,10*ROW('Hygiene Data'!D24))),DR30="",ISNUMBER(OFFSET('Hygiene Data'!$D$6,0,10*ROW('Hygiene Data'!D24)))),OFFSET('Hygiene Data'!$D$6,0,10*ROW('Hygiene Data'!D24)),NA())))</f>
        <v>#N/A</v>
      </c>
      <c r="BD30" s="254" t="e">
        <f ca="true">+IF(AND(ISNUMBER(OFFSET('Hygiene Data'!$D$8,0,10*ROW('Hygiene Data'!D24))),DS30="Yes"),OFFSET('Hygiene Data'!$D$8,0,10*ROW('Hygiene Data'!D24)),IF(AND(ISNUMBER(OFFSET('Hygiene Data'!$D$8,0,10*ROW('Hygiene Data'!D24))),DS30="No",ISNUMBER(OFFSET('Hygiene Data'!$D$8,0,10*ROW('Hygiene Data'!D24)))),CONCATENATE("[",ROUND(OFFSET('Hygiene Data'!$D$8,0,10*ROW('Hygiene Data'!D24)),0),"]"),IF(AND(ISNUMBER(OFFSET('Hygiene Data'!$D$8,0,10*ROW('Hygiene Data'!D24))),DS30="",ISNUMBER(OFFSET('Hygiene Data'!$D$8,0,10*ROW('Hygiene Data'!D24)))),OFFSET('Hygiene Data'!$D$8,0,10*ROW('Hygiene Data'!D24)),NA())))</f>
        <v>#N/A</v>
      </c>
      <c r="BE30" s="254" t="e">
        <f ca="true">+IF(AND(ISNUMBER(OFFSET('Hygiene Data'!$D$10,0,10*ROW('Hygiene Data'!D24))),DT30="Yes"),OFFSET('Hygiene Data'!$D$10,0,10*ROW('Hygiene Data'!D24)),IF(AND(ISNUMBER(OFFSET('Hygiene Data'!$D$10,0,10*ROW('Hygiene Data'!D24))),DT30="No",ISNUMBER(OFFSET('Hygiene Data'!$D$10,0,10*ROW('Hygiene Data'!D24)))),CONCATENATE("[",ROUND(OFFSET('Hygiene Data'!$D$10,0,10*ROW('Hygiene Data'!D24)),0),"]"),IF(AND(ISNUMBER(OFFSET('Hygiene Data'!$D$10,0,10*ROW('Hygiene Data'!D24))),DT30="",ISNUMBER(OFFSET('Hygiene Data'!$D$10,0,10*ROW('Hygiene Data'!D24)))),OFFSET('Hygiene Data'!$D$10,0,10*ROW('Hygiene Data'!D24)),NA())))</f>
        <v>#N/A</v>
      </c>
      <c r="BF30" s="254" t="e">
        <f ca="true">+IF(AND(ISNUMBER(OFFSET('Hygiene Data'!$E$6,0,10*ROW('Hygiene Data'!E24))),DU30="Yes"),OFFSET('Hygiene Data'!$E$6,0,10*ROW('Hygiene Data'!E24)),IF(AND(ISNUMBER(OFFSET('Hygiene Data'!$E$6,0,10*ROW('Hygiene Data'!E24))),DU30="No",ISNUMBER(OFFSET('Hygiene Data'!$E$6,0,10*ROW('Hygiene Data'!E24)))),CONCATENATE("[",ROUND(OFFSET('Hygiene Data'!$E$6,0,10*ROW('Hygiene Data'!E24)),0),"]"),IF(AND(ISNUMBER(OFFSET('Hygiene Data'!$E$6,0,10*ROW('Hygiene Data'!E24))),DU30="",ISNUMBER(OFFSET('Hygiene Data'!$E$6,0,10*ROW('Hygiene Data'!E24)))),OFFSET('Hygiene Data'!$E$6,0,10*ROW('Hygiene Data'!E24)),NA())))</f>
        <v>#N/A</v>
      </c>
      <c r="BG30" s="254" t="e">
        <f ca="true">+IF(AND(ISNUMBER(OFFSET('Hygiene Data'!$E$8,0,10*ROW('Hygiene Data'!E24))),DV30="Yes"),OFFSET('Hygiene Data'!$E$8,0,10*ROW('Hygiene Data'!E24)),IF(AND(ISNUMBER(OFFSET('Hygiene Data'!$E$8,0,10*ROW('Hygiene Data'!E24))),DV30="No",ISNUMBER(OFFSET('Hygiene Data'!$E$8,0,10*ROW('Hygiene Data'!E24)))),CONCATENATE("[",ROUND(OFFSET('Hygiene Data'!$E$8,0,10*ROW('Hygiene Data'!E24)),0),"]"),IF(AND(ISNUMBER(OFFSET('Hygiene Data'!$E$8,0,10*ROW('Hygiene Data'!E24))),DV30="",ISNUMBER(OFFSET('Hygiene Data'!$E$8,0,10*ROW('Hygiene Data'!E24)))),OFFSET('Hygiene Data'!$E$8,0,10*ROW('Hygiene Data'!E24)),NA())))</f>
        <v>#N/A</v>
      </c>
      <c r="BH30" s="254" t="e">
        <f ca="true">+IF(AND(ISNUMBER(OFFSET('Hygiene Data'!$E$10,0,10*ROW('Hygiene Data'!E24))),DW30="Yes"),OFFSET('Hygiene Data'!$E$10,0,10*ROW('Hygiene Data'!E24)),IF(AND(ISNUMBER(OFFSET('Hygiene Data'!$E$10,0,10*ROW('Hygiene Data'!E24))),DW30="No",ISNUMBER(OFFSET('Hygiene Data'!$E$10,0,10*ROW('Hygiene Data'!E24)))),CONCATENATE("[",ROUND(OFFSET('Hygiene Data'!$E$10,0,10*ROW('Hygiene Data'!E24)),0),"]"),IF(AND(ISNUMBER(OFFSET('Hygiene Data'!$E$10,0,10*ROW('Hygiene Data'!E24))),DW30="",ISNUMBER(OFFSET('Hygiene Data'!$E$10,0,10*ROW('Hygiene Data'!E24)))),OFFSET('Hygiene Data'!$E$10,0,10*ROW('Hygiene Data'!E24)),NA())))</f>
        <v>#N/A</v>
      </c>
      <c r="BI30" s="254" t="e">
        <f ca="true">+IF(AND(ISNUMBER(OFFSET('Hygiene Data'!$F$6,0,10*ROW('Hygiene Data'!F24))),DX30="Yes"),OFFSET('Hygiene Data'!$F$6,0,10*ROW('Hygiene Data'!F24)),IF(AND(ISNUMBER(OFFSET('Hygiene Data'!$F$6,0,10*ROW('Hygiene Data'!F24))),DX30="No",ISNUMBER(OFFSET('Hygiene Data'!$F$6,0,10*ROW('Hygiene Data'!F24)))),CONCATENATE("[",ROUND(OFFSET('Hygiene Data'!$F$6,0,10*ROW('Hygiene Data'!F24)),0),"]"),IF(AND(ISNUMBER(OFFSET('Hygiene Data'!$F$6,0,10*ROW('Hygiene Data'!F24))),DX30="",ISNUMBER(OFFSET('Hygiene Data'!$F$6,0,10*ROW('Hygiene Data'!F24)))),OFFSET('Hygiene Data'!$F$6,0,10*ROW('Hygiene Data'!F24)),NA())))</f>
        <v>#N/A</v>
      </c>
      <c r="BJ30" s="254" t="e">
        <f ca="true">+IF(AND(ISNUMBER(OFFSET('Hygiene Data'!$F$8,0,10*ROW('Hygiene Data'!F24))),DY30="Yes"),OFFSET('Hygiene Data'!$F$8,0,10*ROW('Hygiene Data'!F24)),IF(AND(ISNUMBER(OFFSET('Hygiene Data'!$F$8,0,10*ROW('Hygiene Data'!F24))),DY30="No",ISNUMBER(OFFSET('Hygiene Data'!$F$8,0,10*ROW('Hygiene Data'!F24)))),CONCATENATE("[",ROUND(OFFSET('Hygiene Data'!$F$8,0,10*ROW('Hygiene Data'!F24)),0),"]"),IF(AND(ISNUMBER(OFFSET('Hygiene Data'!$F$8,0,10*ROW('Hygiene Data'!F24))),DY30="",ISNUMBER(OFFSET('Hygiene Data'!$F$8,0,10*ROW('Hygiene Data'!F24)))),OFFSET('Hygiene Data'!$F$8,0,10*ROW('Hygiene Data'!F24)),NA())))</f>
        <v>#N/A</v>
      </c>
      <c r="BK30" s="254" t="e">
        <f ca="true">+IF(AND(ISNUMBER(OFFSET('Hygiene Data'!$F$10,0,10*ROW('Hygiene Data'!F24))),DZ30="Yes"),OFFSET('Hygiene Data'!$F$10,0,10*ROW('Hygiene Data'!F24)),IF(AND(ISNUMBER(OFFSET('Hygiene Data'!$F$10,0,10*ROW('Hygiene Data'!F24))),DZ30="No",ISNUMBER(OFFSET('Hygiene Data'!$F$10,0,10*ROW('Hygiene Data'!F24)))),CONCATENATE("[",ROUND(OFFSET('Hygiene Data'!$F$10,0,10*ROW('Hygiene Data'!F24)),0),"]"),IF(AND(ISNUMBER(OFFSET('Hygiene Data'!$F$10,0,10*ROW('Hygiene Data'!F24))),DZ30="",ISNUMBER(OFFSET('Hygiene Data'!$F$10,0,10*ROW('Hygiene Data'!F24)))),OFFSET('Hygiene Data'!$F$10,0,10*ROW('Hygiene Data'!F24)),NA())))</f>
        <v>#N/A</v>
      </c>
      <c r="BL30" s="254" t="e">
        <f ca="true">+IF(AND(ISNUMBER(OFFSET('Hygiene Data'!$G$6,0,10*ROW('Hygiene Data'!G24))),EA30="Yes"),OFFSET('Hygiene Data'!$G$6,0,10*ROW('Hygiene Data'!G24)),IF(AND(ISNUMBER(OFFSET('Hygiene Data'!$G$6,0,10*ROW('Hygiene Data'!G24))),EA30="No",ISNUMBER(OFFSET('Hygiene Data'!$G$6,0,10*ROW('Hygiene Data'!G24)))),CONCATENATE("[",ROUND(OFFSET('Hygiene Data'!$G$6,0,10*ROW('Hygiene Data'!G24)),0),"]"),IF(AND(ISNUMBER(OFFSET('Hygiene Data'!$G$6,0,10*ROW('Hygiene Data'!G24))),EA30="",ISNUMBER(OFFSET('Hygiene Data'!$G$6,0,10*ROW('Hygiene Data'!G24)))),OFFSET('Hygiene Data'!$G$6,0,10*ROW('Hygiene Data'!G24)),NA())))</f>
        <v>#N/A</v>
      </c>
      <c r="BM30" s="254" t="e">
        <f ca="true">+IF(AND(ISNUMBER(OFFSET('Hygiene Data'!$G$8,0,10*ROW('Hygiene Data'!G24))),EB30="Yes"),OFFSET('Hygiene Data'!$G$8,0,10*ROW('Hygiene Data'!G24)),IF(AND(ISNUMBER(OFFSET('Hygiene Data'!$G$8,0,10*ROW('Hygiene Data'!G24))),EB30="No",ISNUMBER(OFFSET('Hygiene Data'!$G$8,0,10*ROW('Hygiene Data'!G24)))),CONCATENATE("[",ROUND(OFFSET('Hygiene Data'!$G$8,0,10*ROW('Hygiene Data'!G24)),0),"]"),IF(AND(ISNUMBER(OFFSET('Hygiene Data'!$G$8,0,10*ROW('Hygiene Data'!G24))),EB30="",ISNUMBER(OFFSET('Hygiene Data'!$G$8,0,10*ROW('Hygiene Data'!G24)))),OFFSET('Hygiene Data'!$G$8,0,10*ROW('Hygiene Data'!G24)),NA())))</f>
        <v>#N/A</v>
      </c>
      <c r="BN30" s="254" t="e">
        <f ca="true">+IF(AND(ISNUMBER(OFFSET('Hygiene Data'!$G$10,0,10*ROW('Hygiene Data'!G24))),EC30="Yes"),OFFSET('Hygiene Data'!$G$10,0,10*ROW('Hygiene Data'!G24)),IF(AND(ISNUMBER(OFFSET('Hygiene Data'!$G$10,0,10*ROW('Hygiene Data'!G24))),EC30="No",ISNUMBER(OFFSET('Hygiene Data'!$G$10,0,10*ROW('Hygiene Data'!G24)))),CONCATENATE("[",ROUND(OFFSET('Hygiene Data'!$G$10,0,10*ROW('Hygiene Data'!G24)),0),"]"),IF(AND(ISNUMBER(OFFSET('Hygiene Data'!$G$10,0,10*ROW('Hygiene Data'!G24))),EC30="",ISNUMBER(OFFSET('Hygiene Data'!$G$10,0,10*ROW('Hygiene Data'!G24)))),OFFSET('Hygiene Data'!$G$10,0,10*ROW('Hygiene Data'!G24)),NA())))</f>
        <v>#N/A</v>
      </c>
      <c r="BO30" s="254" t="e">
        <f ca="true">+IF(AND(ISNUMBER(OFFSET('Hygiene Data'!$H$6,0,10*ROW('Hygiene Data'!H24))),ED30="Yes"),OFFSET('Hygiene Data'!$H$6,0,10*ROW('Hygiene Data'!H24)),IF(AND(ISNUMBER(OFFSET('Hygiene Data'!$H$6,0,10*ROW('Hygiene Data'!H24))),ED30="No",ISNUMBER(OFFSET('Hygiene Data'!$H$6,0,10*ROW('Hygiene Data'!H24)))),CONCATENATE("[",ROUND(OFFSET('Hygiene Data'!$H$6,0,10*ROW('Hygiene Data'!H24)),0),"]"),IF(AND(ISNUMBER(OFFSET('Hygiene Data'!$H$6,0,10*ROW('Hygiene Data'!H24))),ED30="",ISNUMBER(OFFSET('Hygiene Data'!$H$6,0,10*ROW('Hygiene Data'!H24)))),OFFSET('Hygiene Data'!$H$6,0,10*ROW('Hygiene Data'!H24)),NA())))</f>
        <v>#N/A</v>
      </c>
      <c r="BP30" s="254" t="e">
        <f ca="true">+IF(AND(ISNUMBER(OFFSET('Hygiene Data'!$H$8,0,10*ROW('Hygiene Data'!H24))),EE30="Yes"),OFFSET('Hygiene Data'!$H$8,0,10*ROW('Hygiene Data'!H24)),IF(AND(ISNUMBER(OFFSET('Hygiene Data'!$H$8,0,10*ROW('Hygiene Data'!H24))),EE30="No",ISNUMBER(OFFSET('Hygiene Data'!$H$8,0,10*ROW('Hygiene Data'!H24)))),CONCATENATE("[",ROUND(OFFSET('Hygiene Data'!$H$8,0,10*ROW('Hygiene Data'!H24)),0),"]"),IF(AND(ISNUMBER(OFFSET('Hygiene Data'!$H$8,0,10*ROW('Hygiene Data'!H24))),EE30="",ISNUMBER(OFFSET('Hygiene Data'!$H$8,0,10*ROW('Hygiene Data'!H24)))),OFFSET('Hygiene Data'!$H$8,0,10*ROW('Hygiene Data'!H24)),NA())))</f>
        <v>#N/A</v>
      </c>
      <c r="BQ30" s="254" t="e">
        <f ca="true">+IF(AND(ISNUMBER(OFFSET('Hygiene Data'!$H$10,0,10*ROW('Hygiene Data'!H24))),EF30="Yes"),OFFSET('Hygiene Data'!$H$10,0,10*ROW('Hygiene Data'!H24)),IF(AND(ISNUMBER(OFFSET('Hygiene Data'!$H$10,0,10*ROW('Hygiene Data'!H24))),EF30="No",ISNUMBER(OFFSET('Hygiene Data'!$H$10,0,10*ROW('Hygiene Data'!H24)))),CONCATENATE("[",ROUND(OFFSET('Hygiene Data'!$H$10,0,10*ROW('Hygiene Data'!H24)),0),"]"),IF(AND(ISNUMBER(OFFSET('Hygiene Data'!$H$10,0,10*ROW('Hygiene Data'!H24))),EF30="",ISNUMBER(OFFSET('Hygiene Data'!$H$10,0,10*ROW('Hygiene Data'!H24)))),OFFSET('Hygiene Data'!$H$10,0,10*ROW('Hygiene Data'!H24)),NA())))</f>
        <v>#N/A</v>
      </c>
      <c r="BS30" s="36" t="str">
        <f ca="true">+IF(OFFSET('Water Data'!$C$28,0,10*ROW('Water Data'!C24))="","",OFFSET('Water Data'!$C$28,0,10*ROW('Water Data'!C24)))</f>
        <v/>
      </c>
      <c r="BT30" s="36" t="str">
        <f ca="true">+IF(OFFSET('Water Data'!$C$29,0,10*ROW('Water Data'!C24))="","",OFFSET('Water Data'!$C$29,0,10*ROW('Water Data'!C24)))</f>
        <v/>
      </c>
      <c r="BU30" s="36" t="str">
        <f ca="true">+IF(OFFSET('Water Data'!$C$30,0,10*ROW('Water Data'!C24))="","",OFFSET('Water Data'!$C$30,0,10*ROW('Water Data'!C24)))</f>
        <v/>
      </c>
      <c r="BV30" s="36" t="str">
        <f ca="true">+IF(OFFSET('Water Data'!$D$28,0,10*ROW('Water Data'!D24))="","",OFFSET('Water Data'!$D$28,0,10*ROW('Water Data'!D24)))</f>
        <v/>
      </c>
      <c r="BW30" s="36" t="str">
        <f ca="true">+IF(OFFSET('Water Data'!$D$29,0,10*ROW('Water Data'!D24))="","",OFFSET('Water Data'!$D$29,0,10*ROW('Water Data'!D24)))</f>
        <v/>
      </c>
      <c r="BX30" s="36" t="str">
        <f ca="true">+IF(OFFSET('Water Data'!$D$30,0,10*ROW('Water Data'!D24))="","",OFFSET('Water Data'!$D$30,0,10*ROW('Water Data'!D24)))</f>
        <v/>
      </c>
      <c r="BY30" s="36" t="str">
        <f ca="true">+IF(OFFSET('Water Data'!$E$28,0,10*ROW('Water Data'!E24))="","",OFFSET('Water Data'!$E$28,0,10*ROW('Water Data'!E24)))</f>
        <v/>
      </c>
      <c r="BZ30" s="36" t="str">
        <f ca="true">+IF(OFFSET('Water Data'!$E$29,0,10*ROW('Water Data'!E24))="","",OFFSET('Water Data'!$E$29,0,10*ROW('Water Data'!E24)))</f>
        <v/>
      </c>
      <c r="CA30" s="36" t="str">
        <f ca="true">+IF(OFFSET('Water Data'!$E$30,0,10*ROW('Water Data'!E24))="","",OFFSET('Water Data'!$E$30,0,10*ROW('Water Data'!E24)))</f>
        <v/>
      </c>
      <c r="CB30" s="36" t="str">
        <f ca="true">+IF(OFFSET('Water Data'!$F$28,0,10*ROW('Water Data'!F24))="","",OFFSET('Water Data'!$F$28,0,10*ROW('Water Data'!F24)))</f>
        <v/>
      </c>
      <c r="CC30" s="36" t="str">
        <f ca="true">+IF(OFFSET('Water Data'!$F$29,0,10*ROW('Water Data'!F24))="","",OFFSET('Water Data'!$F$29,0,10*ROW('Water Data'!F24)))</f>
        <v/>
      </c>
      <c r="CD30" s="36" t="str">
        <f ca="true">+IF(OFFSET('Water Data'!$F$30,0,10*ROW('Water Data'!F24))="","",OFFSET('Water Data'!$F$30,0,10*ROW('Water Data'!F24)))</f>
        <v/>
      </c>
      <c r="CE30" s="36" t="str">
        <f ca="true">+IF(OFFSET('Water Data'!$G$28,0,10*ROW('Water Data'!G24))="","",OFFSET('Water Data'!$G$28,0,10*ROW('Water Data'!G24)))</f>
        <v/>
      </c>
      <c r="CF30" s="36" t="str">
        <f ca="true">+IF(OFFSET('Water Data'!$G$29,0,10*ROW('Water Data'!G24))="","",OFFSET('Water Data'!$G$29,0,10*ROW('Water Data'!G24)))</f>
        <v/>
      </c>
      <c r="CG30" s="36" t="str">
        <f ca="true">+IF(OFFSET('Water Data'!$G$30,0,10*ROW('Water Data'!G24))="","",OFFSET('Water Data'!$G$30,0,10*ROW('Water Data'!G24)))</f>
        <v/>
      </c>
      <c r="CH30" s="36" t="str">
        <f ca="true">+IF(OFFSET('Water Data'!$H$28,0,10*ROW('Water Data'!H24))="","",OFFSET('Water Data'!$H$28,0,10*ROW('Water Data'!H24)))</f>
        <v/>
      </c>
      <c r="CI30" s="36" t="str">
        <f ca="true">+IF(OFFSET('Water Data'!$H$29,0,10*ROW('Water Data'!H24))="","",OFFSET('Water Data'!$H$29,0,10*ROW('Water Data'!H24)))</f>
        <v/>
      </c>
      <c r="CJ30" s="36" t="str">
        <f ca="true">+IF(OFFSET('Water Data'!$H$30,0,10*ROW('Water Data'!H24))="","",OFFSET('Water Data'!$H$30,0,10*ROW('Water Data'!H24)))</f>
        <v/>
      </c>
      <c r="CK30" s="36" t="str">
        <f ca="true">+IF(OFFSET('Sanitation Data'!$C$29,0,10*ROW('Sanitation Data'!C24))="","",OFFSET('Sanitation Data'!$C$29,0,10*ROW('Sanitation Data'!C24)))</f>
        <v/>
      </c>
      <c r="CL30" s="36" t="str">
        <f ca="true">+IF(OFFSET('Sanitation Data'!$C$30,0,10*ROW('Sanitation Data'!C24))="","",OFFSET('Sanitation Data'!$C$30,0,10*ROW('Sanitation Data'!C24)))</f>
        <v/>
      </c>
      <c r="CM30" s="36" t="str">
        <f ca="true">+IF(OFFSET('Sanitation Data'!$C$31,0,10*ROW('Sanitation Data'!C24))="","",OFFSET('Sanitation Data'!$C$31,0,10*ROW('Sanitation Data'!C24)))</f>
        <v/>
      </c>
      <c r="CN30" s="36" t="str">
        <f ca="true">+IF(OFFSET('Sanitation Data'!$C$32,0,10*ROW('Sanitation Data'!C24))="","",OFFSET('Sanitation Data'!$C$32,0,10*ROW('Sanitation Data'!C24)))</f>
        <v/>
      </c>
      <c r="CO30" s="36" t="str">
        <f ca="true">+IF(OFFSET('Sanitation Data'!$C$33,0,10*ROW('Sanitation Data'!C24))="","",OFFSET('Sanitation Data'!$C$33,0,10*ROW('Sanitation Data'!C24)))</f>
        <v/>
      </c>
      <c r="CP30" s="36" t="str">
        <f ca="true">+IF(OFFSET('Sanitation Data'!$D$29,0,10*ROW('Sanitation Data'!D24))="","",OFFSET('Sanitation Data'!$D$29,0,10*ROW('Sanitation Data'!D24)))</f>
        <v/>
      </c>
      <c r="CQ30" s="36" t="str">
        <f ca="true">+IF(OFFSET('Sanitation Data'!$D$30,0,10*ROW('Sanitation Data'!D24))="","",OFFSET('Sanitation Data'!$D$30,0,10*ROW('Sanitation Data'!D24)))</f>
        <v/>
      </c>
      <c r="CR30" s="36" t="str">
        <f ca="true">+IF(OFFSET('Sanitation Data'!$D$31,0,10*ROW('Sanitation Data'!D24))="","",OFFSET('Sanitation Data'!$D$31,0,10*ROW('Sanitation Data'!D24)))</f>
        <v/>
      </c>
      <c r="CS30" s="36" t="str">
        <f ca="true">+IF(OFFSET('Sanitation Data'!$D$32,0,10*ROW('Sanitation Data'!D24))="","",OFFSET('Sanitation Data'!$D$32,0,10*ROW('Sanitation Data'!D24)))</f>
        <v/>
      </c>
      <c r="CT30" s="36" t="str">
        <f ca="true">+IF(OFFSET('Sanitation Data'!$D$33,0,10*ROW('Sanitation Data'!D24))="","",OFFSET('Sanitation Data'!$D$33,0,10*ROW('Sanitation Data'!D24)))</f>
        <v/>
      </c>
      <c r="CU30" s="36" t="str">
        <f ca="true">+IF(OFFSET('Sanitation Data'!$E$29,0,10*ROW('Sanitation Data'!E24))="","",OFFSET('Sanitation Data'!$E$29,0,10*ROW('Sanitation Data'!E24)))</f>
        <v/>
      </c>
      <c r="CV30" s="36" t="str">
        <f ca="true">+IF(OFFSET('Sanitation Data'!$E$30,0,10*ROW('Sanitation Data'!E24))="","",OFFSET('Sanitation Data'!$E$30,0,10*ROW('Sanitation Data'!E24)))</f>
        <v/>
      </c>
      <c r="CW30" s="36" t="str">
        <f ca="true">+IF(OFFSET('Sanitation Data'!$E$31,0,10*ROW('Sanitation Data'!E24))="","",OFFSET('Sanitation Data'!$E$31,0,10*ROW('Sanitation Data'!E24)))</f>
        <v/>
      </c>
      <c r="CX30" s="36" t="str">
        <f ca="true">+IF(OFFSET('Sanitation Data'!$E$32,0,10*ROW('Sanitation Data'!E24))="","",OFFSET('Sanitation Data'!$E$32,0,10*ROW('Sanitation Data'!E24)))</f>
        <v/>
      </c>
      <c r="CY30" s="36" t="str">
        <f ca="true">+IF(OFFSET('Sanitation Data'!$E$33,0,10*ROW('Sanitation Data'!E24))="","",OFFSET('Sanitation Data'!$E$33,0,10*ROW('Sanitation Data'!E24)))</f>
        <v/>
      </c>
      <c r="CZ30" s="36" t="str">
        <f ca="true">+IF(OFFSET('Sanitation Data'!$F$29,0,10*ROW('Sanitation Data'!F24))="","",OFFSET('Sanitation Data'!$F$29,0,10*ROW('Sanitation Data'!F24)))</f>
        <v/>
      </c>
      <c r="DA30" s="36" t="str">
        <f ca="true">+IF(OFFSET('Sanitation Data'!$F$30,0,10*ROW('Sanitation Data'!F24))="","",OFFSET('Sanitation Data'!$F$30,0,10*ROW('Sanitation Data'!F24)))</f>
        <v/>
      </c>
      <c r="DB30" s="36" t="str">
        <f ca="true">+IF(OFFSET('Sanitation Data'!$F$31,0,10*ROW('Sanitation Data'!F24))="","",OFFSET('Sanitation Data'!$F$31,0,10*ROW('Sanitation Data'!F24)))</f>
        <v/>
      </c>
      <c r="DC30" s="36" t="str">
        <f ca="true">+IF(OFFSET('Sanitation Data'!$F$32,0,10*ROW('Sanitation Data'!F24))="","",OFFSET('Sanitation Data'!$F$32,0,10*ROW('Sanitation Data'!F24)))</f>
        <v/>
      </c>
      <c r="DD30" s="36" t="str">
        <f ca="true">+IF(OFFSET('Sanitation Data'!$F$33,0,10*ROW('Sanitation Data'!F24))="","",OFFSET('Sanitation Data'!$F$33,0,10*ROW('Sanitation Data'!F24)))</f>
        <v/>
      </c>
      <c r="DE30" s="36" t="str">
        <f ca="true">+IF(OFFSET('Sanitation Data'!$G$29,0,10*ROW('Sanitation Data'!G24))="","",OFFSET('Sanitation Data'!$G$29,0,10*ROW('Sanitation Data'!G24)))</f>
        <v/>
      </c>
      <c r="DF30" s="36" t="str">
        <f ca="true">+IF(OFFSET('Sanitation Data'!$G$30,0,10*ROW('Sanitation Data'!G24))="","",OFFSET('Sanitation Data'!$G$30,0,10*ROW('Sanitation Data'!G24)))</f>
        <v/>
      </c>
      <c r="DG30" s="36" t="str">
        <f ca="true">+IF(OFFSET('Sanitation Data'!$G$31,0,10*ROW('Sanitation Data'!G24))="","",OFFSET('Sanitation Data'!$G$31,0,10*ROW('Sanitation Data'!G24)))</f>
        <v/>
      </c>
      <c r="DH30" s="36" t="str">
        <f ca="true">+IF(OFFSET('Sanitation Data'!$G$32,0,10*ROW('Sanitation Data'!G24))="","",OFFSET('Sanitation Data'!$G$32,0,10*ROW('Sanitation Data'!G24)))</f>
        <v/>
      </c>
      <c r="DI30" s="36" t="str">
        <f ca="true">+IF(OFFSET('Sanitation Data'!$G$33,0,10*ROW('Sanitation Data'!G24))="","",OFFSET('Sanitation Data'!$G$33,0,10*ROW('Sanitation Data'!G24)))</f>
        <v/>
      </c>
      <c r="DJ30" s="36" t="str">
        <f ca="true">+IF(OFFSET('Sanitation Data'!$H$29,0,10*ROW('Sanitation Data'!H24))="","",OFFSET('Sanitation Data'!$H$29,0,10*ROW('Sanitation Data'!H24)))</f>
        <v/>
      </c>
      <c r="DK30" s="36" t="str">
        <f ca="true">+IF(OFFSET('Sanitation Data'!$H$30,0,10*ROW('Sanitation Data'!H24))="","",OFFSET('Sanitation Data'!$H$30,0,10*ROW('Sanitation Data'!H24)))</f>
        <v/>
      </c>
      <c r="DL30" s="36" t="str">
        <f ca="true">+IF(OFFSET('Sanitation Data'!$H$31,0,10*ROW('Sanitation Data'!H24))="","",OFFSET('Sanitation Data'!$H$31,0,10*ROW('Sanitation Data'!H24)))</f>
        <v/>
      </c>
      <c r="DM30" s="36" t="str">
        <f ca="true">+IF(OFFSET('Sanitation Data'!$H$32,0,10*ROW('Sanitation Data'!H24))="","",OFFSET('Sanitation Data'!$H$32,0,10*ROW('Sanitation Data'!H24)))</f>
        <v/>
      </c>
      <c r="DN30" s="36" t="str">
        <f ca="true">+IF(OFFSET('Sanitation Data'!$H$33,0,10*ROW('Sanitation Data'!H24))="","",OFFSET('Sanitation Data'!$H$33,0,10*ROW('Sanitation Data'!H24)))</f>
        <v/>
      </c>
      <c r="DO30" s="36" t="str">
        <f ca="true">+IF(OFFSET('Hygiene Data'!$C$12,0,10*ROW('Hygiene Data'!C24))="","",OFFSET('Hygiene Data'!$C$12,0,10*ROW('Hygiene Data'!C24)))</f>
        <v/>
      </c>
      <c r="DP30" s="36" t="str">
        <f ca="true">+IF(OFFSET('Hygiene Data'!$C$13,0,10*ROW('Hygiene Data'!C24))="","",OFFSET('Hygiene Data'!$C$13,0,10*ROW('Hygiene Data'!C24)))</f>
        <v/>
      </c>
      <c r="DQ30" s="36" t="str">
        <f ca="true">+IF(OFFSET('Hygiene Data'!$C$14,0,10*ROW('Hygiene Data'!C24))="","",OFFSET('Hygiene Data'!$C$14,0,10*ROW('Hygiene Data'!C24)))</f>
        <v/>
      </c>
      <c r="DR30" s="36" t="str">
        <f ca="true">+IF(OFFSET('Hygiene Data'!$D$12,0,10*ROW('Hygiene Data'!D24))="","",OFFSET('Hygiene Data'!$D$12,0,10*ROW('Hygiene Data'!D24)))</f>
        <v/>
      </c>
      <c r="DS30" s="36" t="str">
        <f ca="true">+IF(OFFSET('Hygiene Data'!$D$13,0,10*ROW('Hygiene Data'!D24))="","",OFFSET('Hygiene Data'!$D$13,0,10*ROW('Hygiene Data'!D24)))</f>
        <v/>
      </c>
      <c r="DT30" s="36" t="str">
        <f ca="true">+IF(OFFSET('Hygiene Data'!$D$14,0,10*ROW('Hygiene Data'!D24))="","",OFFSET('Hygiene Data'!$D$14,0,10*ROW('Hygiene Data'!D24)))</f>
        <v/>
      </c>
      <c r="DU30" s="36" t="str">
        <f ca="true">+IF(OFFSET('Hygiene Data'!$E$12,0,10*ROW('Hygiene Data'!E24))="","",OFFSET('Hygiene Data'!$E$12,0,10*ROW('Hygiene Data'!E24)))</f>
        <v/>
      </c>
      <c r="DV30" s="36" t="str">
        <f ca="true">+IF(OFFSET('Hygiene Data'!$E$13,0,10*ROW('Hygiene Data'!E24))="","",OFFSET('Hygiene Data'!$E$13,0,10*ROW('Hygiene Data'!E24)))</f>
        <v/>
      </c>
      <c r="DW30" s="36" t="str">
        <f ca="true">+IF(OFFSET('Hygiene Data'!$E$14,0,10*ROW('Hygiene Data'!E24))="","",OFFSET('Hygiene Data'!$E$14,0,10*ROW('Hygiene Data'!E24)))</f>
        <v/>
      </c>
      <c r="DX30" s="36" t="str">
        <f ca="true">+IF(OFFSET('Hygiene Data'!$F$12,0,10*ROW('Hygiene Data'!F24))="","",OFFSET('Hygiene Data'!$F$12,0,10*ROW('Hygiene Data'!F24)))</f>
        <v/>
      </c>
      <c r="DY30" s="36" t="str">
        <f ca="true">+IF(OFFSET('Hygiene Data'!$F$13,0,10*ROW('Hygiene Data'!F24))="","",OFFSET('Hygiene Data'!$F$13,0,10*ROW('Hygiene Data'!F24)))</f>
        <v/>
      </c>
      <c r="DZ30" s="36" t="str">
        <f ca="true">+IF(OFFSET('Hygiene Data'!$F$14,0,10*ROW('Hygiene Data'!F24))="","",OFFSET('Hygiene Data'!$F$14,0,10*ROW('Hygiene Data'!F24)))</f>
        <v/>
      </c>
      <c r="EA30" s="36" t="str">
        <f ca="true">+IF(OFFSET('Hygiene Data'!$G$12,0,10*ROW('Hygiene Data'!G24))="","",OFFSET('Hygiene Data'!$G$12,0,10*ROW('Hygiene Data'!G24)))</f>
        <v/>
      </c>
      <c r="EB30" s="36" t="str">
        <f ca="true">+IF(OFFSET('Hygiene Data'!$G$13,0,10*ROW('Hygiene Data'!G24))="","",OFFSET('Hygiene Data'!$G$13,0,10*ROW('Hygiene Data'!G24)))</f>
        <v/>
      </c>
      <c r="EC30" s="36" t="str">
        <f ca="true">+IF(OFFSET('Hygiene Data'!$G$14,0,10*ROW('Hygiene Data'!G24))="","",OFFSET('Hygiene Data'!$G$14,0,10*ROW('Hygiene Data'!G24)))</f>
        <v/>
      </c>
      <c r="ED30" s="36" t="str">
        <f ca="true">+IF(OFFSET('Hygiene Data'!$H$12,0,10*ROW('Hygiene Data'!H24))="","",OFFSET('Hygiene Data'!$H$12,0,10*ROW('Hygiene Data'!H24)))</f>
        <v/>
      </c>
      <c r="EE30" s="36" t="str">
        <f ca="true">+IF(OFFSET('Hygiene Data'!$H$13,0,10*ROW('Hygiene Data'!H24))="","",OFFSET('Hygiene Data'!$H$13,0,10*ROW('Hygiene Data'!H24)))</f>
        <v/>
      </c>
      <c r="EF30" s="36" t="str">
        <f ca="true">+IF(OFFSET('Hygiene Data'!$H$14,0,10*ROW('Hygiene Data'!H24))="","",OFFSET('Hygiene Data'!$H$14,0,10*ROW('Hygiene Data'!H24)))</f>
        <v/>
      </c>
    </row>
    <row r="31" x14ac:dyDescent="0.2">
      <c r="A31" s="59" t="str">
        <f ca="true">+IF(OFFSET('Water Data'!$B$1,0,10*ROW('Water Data'!B27))="","",OFFSET('Water Data'!$B$1,0,10*ROW('Water Data'!B27)))</f>
        <v/>
      </c>
      <c r="B31" s="59" t="str">
        <f ca="true">+IF(OFFSET('Water Data'!$A$3,0,10*ROW('Water Data'!A27))="","",OFFSET('Water Data'!$A$3,0,10*ROW('Water Data'!A27)))</f>
        <v/>
      </c>
      <c r="C31" s="59" t="str">
        <f ca="true">+IF(OFFSET('Water Data'!$C$3,0,10*ROW('Water Data'!C27))="","",OFFSET('Water Data'!$C$3,0,10*ROW('Water Data'!C27)))</f>
        <v/>
      </c>
      <c r="D31" s="252" t="e">
        <f ca="true">+IF(AND(ISNUMBER(OFFSET('Water Data'!$C$5,0,10*ROW('Water Data'!C25))),BS31="Yes"),100-OFFSET('Water Data'!$C$5,0,10*ROW('Water Data'!C25)),IF(AND(ISNUMBER(OFFSET('Water Data'!$C$5,0,10*ROW('Water Data'!C25))),BS31="No",ISNUMBER(OFFSET('Water Data'!$C$5,0,10*ROW('Water Data'!C25)))),CONCATENATE("[",ROUND(100-OFFSET('Water Data'!$C$5,0,10*ROW('Water Data'!C25)),0),"]"),IF(AND(ISNUMBER(OFFSET('Water Data'!$C$5,0,10*ROW('Water Data'!C25))),BS31="",ISNUMBER(OFFSET('Water Data'!$C$5,0,10*ROW('Water Data'!C25)))),100-OFFSET('Water Data'!$C$5,0,10*ROW('Water Data'!C25)),NA())))</f>
        <v>#N/A</v>
      </c>
      <c r="E31" s="252" t="e">
        <f ca="true">+IF(AND(ISNUMBER(OFFSET('Water Data'!$C$7,0,10*ROW('Water Data'!D25))),BT31="Yes"),OFFSET('Water Data'!$C$7,0,10*ROW('Water Data'!C25)),IF(AND(ISNUMBER(OFFSET('Water Data'!$C$7,0,10*ROW('Water Data'!C25))),BT31="No",ISNUMBER(OFFSET('Water Data'!$C$7,0,10*ROW('Water Data'!C25)))),CONCATENATE("[",ROUND(OFFSET('Water Data'!$C$7,0,10*ROW('Water Data'!C25)),0),"]"),IF(AND(ISNUMBER(OFFSET('Water Data'!$C$7,0,10*ROW('Water Data'!C25))),BT31="",ISNUMBER(OFFSET('Water Data'!$C$7,0,10*ROW('Water Data'!C25)))),OFFSET('Water Data'!$C$7,0,10*ROW('Water Data'!C25)),NA())))</f>
        <v>#N/A</v>
      </c>
      <c r="F31" s="252" t="e">
        <f ca="true">+IF(AND(ISNUMBER(OFFSET('Water Data'!$C$10,0,10*ROW('Water Data'!C25))),BU31="Yes"),OFFSET('Water Data'!$C$10,0,10*ROW('Water Data'!C25)),IF(AND(ISNUMBER(OFFSET('Water Data'!$C$10,0,10*ROW('Water Data'!C25))),BU31="No",ISNUMBER(OFFSET('Water Data'!$C$10,0,10*ROW('Water Data'!C25)))),CONCATENATE("[",ROUND(OFFSET('Water Data'!$C$10,0,10*ROW('Water Data'!C25)),0),"]"),IF(AND(ISNUMBER(OFFSET('Water Data'!$C$10,0,10*ROW('Water Data'!C25))),BU31="",ISNUMBER(OFFSET('Water Data'!$C$10,0,10*ROW('Water Data'!C25)))),OFFSET('Water Data'!$C$10,0,10*ROW('Water Data'!C25)),NA())))</f>
        <v>#N/A</v>
      </c>
      <c r="G31" s="252" t="e">
        <f ca="true">+IF(AND(ISNUMBER(OFFSET('Water Data'!$D$5,0,10*ROW('Water Data'!D25))),BV31="Yes"),100-OFFSET('Water Data'!$D$5,0,10*ROW('Water Data'!D25)),IF(AND(ISNUMBER(OFFSET('Water Data'!$D$5,0,10*ROW('Water Data'!D25))),BV31="No",ISNUMBER(OFFSET('Water Data'!$D$5,0,10*ROW('Water Data'!D25)))),CONCATENATE("[",ROUND(100-OFFSET('Water Data'!$D$5,0,10*ROW('Water Data'!D25)),0),"]"),IF(AND(ISNUMBER(OFFSET('Water Data'!$D$5,0,10*ROW('Water Data'!D25))),BV31="",ISNUMBER(OFFSET('Water Data'!$D$5,0,10*ROW('Water Data'!D25)))),100-OFFSET('Water Data'!$D$5,0,10*ROW('Water Data'!D25)),NA())))</f>
        <v>#N/A</v>
      </c>
      <c r="H31" s="252" t="e">
        <f ca="true">+IF(AND(ISNUMBER(OFFSET('Water Data'!$D$7,0,10*ROW('Water Data'!D25))),BW31="Yes"),OFFSET('Water Data'!$D$7,0,10*ROW('Water Data'!D25)),IF(AND(ISNUMBER(OFFSET('Water Data'!$D$7,0,10*ROW('Water Data'!D25))),BW31="No",ISNUMBER(OFFSET('Water Data'!$D$7,0,10*ROW('Water Data'!D25)))),CONCATENATE("[",ROUND(OFFSET('Water Data'!$C$7,0,10*ROW('Water Data'!D25)),0),"]"),IF(AND(ISNUMBER(OFFSET('Water Data'!$D$7,0,10*ROW('Water Data'!D25))),BW31="",ISNUMBER(OFFSET('Water Data'!$D$7,0,10*ROW('Water Data'!D25)))),OFFSET('Water Data'!$D$7,0,10*ROW('Water Data'!D25)),NA())))</f>
        <v>#N/A</v>
      </c>
      <c r="I31" s="252" t="e">
        <f ca="true">+IF(AND(ISNUMBER(OFFSET('Water Data'!$D$10,0,10*ROW('Water Data'!D25))),BX31="Yes"),OFFSET('Water Data'!$D$10,0,10*ROW('Water Data'!D25)),IF(AND(ISNUMBER(OFFSET('Water Data'!$D$10,0,10*ROW('Water Data'!D25))),BX31="No",ISNUMBER(OFFSET('Water Data'!$D$10,0,10*ROW('Water Data'!D25)))),CONCATENATE("[",ROUND(OFFSET('Water Data'!$D$10,0,10*ROW('Water Data'!D25)),0),"]"),IF(AND(ISNUMBER(OFFSET('Water Data'!$D$10,0,10*ROW('Water Data'!D25))),BX31="",ISNUMBER(OFFSET('Water Data'!$D$10,0,10*ROW('Water Data'!D25)))),OFFSET('Water Data'!$D$10,0,10*ROW('Water Data'!D25)),NA())))</f>
        <v>#N/A</v>
      </c>
      <c r="J31" s="252" t="e">
        <f ca="true">+IF(AND(ISNUMBER(OFFSET('Water Data'!$E$5,0,10*ROW('Water Data'!E25))),BY31="Yes"),100-OFFSET('Water Data'!$E$5,0,10*ROW('Water Data'!E25)),IF(AND(ISNUMBER(OFFSET('Water Data'!$E$5,0,10*ROW('Water Data'!E25))),BY31="No",ISNUMBER(OFFSET('Water Data'!$E$5,0,10*ROW('Water Data'!E25)))),CONCATENATE("[",ROUND(100-OFFSET('Water Data'!$E$5,0,10*ROW('Water Data'!E25)),0),"]"),IF(AND(ISNUMBER(OFFSET('Water Data'!$E$5,0,10*ROW('Water Data'!E25))),BY31="",ISNUMBER(OFFSET('Water Data'!$E$5,0,10*ROW('Water Data'!E25)))),100-OFFSET('Water Data'!$E$5,0,10*ROW('Water Data'!E25)),NA())))</f>
        <v>#N/A</v>
      </c>
      <c r="K31" s="252" t="e">
        <f ca="true">+IF(AND(ISNUMBER(OFFSET('Water Data'!$E$7,0,10*ROW('Water Data'!E25))),BZ31="Yes"),OFFSET('Water Data'!$E$7,0,10*ROW('Water Data'!E25)),IF(AND(ISNUMBER(OFFSET('Water Data'!$E$7,0,10*ROW('Water Data'!E25))),BZ31="No",ISNUMBER(OFFSET('Water Data'!$E$7,0,10*ROW('Water Data'!E25)))),CONCATENATE("[",ROUND(OFFSET('Water Data'!$E$7,0,10*ROW('Water Data'!E25)),0),"]"),IF(AND(ISNUMBER(OFFSET('Water Data'!$E$7,0,10*ROW('Water Data'!E25))),BZ31="",ISNUMBER(OFFSET('Water Data'!$E$7,0,10*ROW('Water Data'!E25)))),OFFSET('Water Data'!$E$7,0,10*ROW('Water Data'!E25)),NA())))</f>
        <v>#N/A</v>
      </c>
      <c r="L31" s="252" t="e">
        <f ca="true">+IF(AND(ISNUMBER(OFFSET('Water Data'!$E$10,0,10*ROW('Water Data'!E25))),CA31="Yes"),OFFSET('Water Data'!$E$10,0,10*ROW('Water Data'!E25)),IF(AND(ISNUMBER(OFFSET('Water Data'!$E$10,0,10*ROW('Water Data'!E25))),CA31="No",ISNUMBER(OFFSET('Water Data'!$E$10,0,10*ROW('Water Data'!E25)))),CONCATENATE("[",ROUND(OFFSET('Water Data'!$E$10,0,10*ROW('Water Data'!E25)),0),"]"),IF(AND(ISNUMBER(OFFSET('Water Data'!$E$10,0,10*ROW('Water Data'!E25))),CA31="",ISNUMBER(OFFSET('Water Data'!$E$10,0,10*ROW('Water Data'!E25)))),OFFSET('Water Data'!$E$10,0,10*ROW('Water Data'!E25)),NA())))</f>
        <v>#N/A</v>
      </c>
      <c r="M31" s="252" t="e">
        <f ca="true">+IF(AND(ISNUMBER(OFFSET('Water Data'!$F$5,0,10*ROW('Water Data'!F25))),CB31="Yes"),100-OFFSET('Water Data'!$F$5,0,10*ROW('Water Data'!F25)),IF(AND(ISNUMBER(OFFSET('Water Data'!$F$5,0,10*ROW('Water Data'!F25))),CB31="No",ISNUMBER(OFFSET('Water Data'!$F$5,0,10*ROW('Water Data'!F25)))),CONCATENATE("[",ROUND(100-OFFSET('Water Data'!$F$5,0,10*ROW('Water Data'!F25)),0),"]"),IF(AND(ISNUMBER(OFFSET('Water Data'!$F$5,0,10*ROW('Water Data'!F25))),CB31="",ISNUMBER(OFFSET('Water Data'!$F$5,0,10*ROW('Water Data'!F25)))),100-OFFSET('Water Data'!$F$5,0,10*ROW('Water Data'!F25)),NA())))</f>
        <v>#N/A</v>
      </c>
      <c r="N31" s="252" t="e">
        <f ca="true">+IF(AND(ISNUMBER(OFFSET('Water Data'!$F$7,0,10*ROW('Water Data'!F25))),CC31="Yes"),OFFSET('Water Data'!$F$7,0,10*ROW('Water Data'!F25)),IF(AND(ISNUMBER(OFFSET('Water Data'!$F$7,0,10*ROW('Water Data'!F25))),CC31="No",ISNUMBER(OFFSET('Water Data'!$F$7,0,10*ROW('Water Data'!F25)))),CONCATENATE("[",ROUND(OFFSET('Water Data'!$F$7,0,10*ROW('Water Data'!F25)),0),"]"),IF(AND(ISNUMBER(OFFSET('Water Data'!$F$7,0,10*ROW('Water Data'!F25))),CC31="",ISNUMBER(OFFSET('Water Data'!$F$7,0,10*ROW('Water Data'!F25)))),OFFSET('Water Data'!$F$7,0,10*ROW('Water Data'!F25)),NA())))</f>
        <v>#N/A</v>
      </c>
      <c r="O31" s="252" t="e">
        <f ca="true">+IF(AND(ISNUMBER(OFFSET('Water Data'!$F$10,0,10*ROW('Water Data'!F25))),CD31="Yes"),OFFSET('Water Data'!$F$10,0,10*ROW('Water Data'!F25)),IF(AND(ISNUMBER(OFFSET('Water Data'!$F$10,0,10*ROW('Water Data'!F25))),CD31="No",ISNUMBER(OFFSET('Water Data'!$F$10,0,10*ROW('Water Data'!F25)))),CONCATENATE("[",ROUND(OFFSET('Water Data'!$F$10,0,10*ROW('Water Data'!F25)),0),"]"),IF(AND(ISNUMBER(OFFSET('Water Data'!$F$10,0,10*ROW('Water Data'!F25))),CD31="",ISNUMBER(OFFSET('Water Data'!$F$10,0,10*ROW('Water Data'!F25)))),OFFSET('Water Data'!$F$10,0,10*ROW('Water Data'!F25)),NA())))</f>
        <v>#N/A</v>
      </c>
      <c r="P31" s="252" t="e">
        <f ca="true">+IF(AND(ISNUMBER(OFFSET('Water Data'!$G$5,0,10*ROW('Water Data'!G25))),CE31="Yes"),100-OFFSET('Water Data'!$G$5,0,10*ROW('Water Data'!G25)),IF(AND(ISNUMBER(OFFSET('Water Data'!$G$5,0,10*ROW('Water Data'!G25))),CE31="No",ISNUMBER(OFFSET('Water Data'!$G$5,0,10*ROW('Water Data'!G25)))),CONCATENATE("[",ROUND(100-OFFSET('Water Data'!$G$5,0,10*ROW('Water Data'!G25)),0),"]"),IF(AND(ISNUMBER(OFFSET('Water Data'!$G$5,0,10*ROW('Water Data'!G25))),CE31="",ISNUMBER(OFFSET('Water Data'!$G$5,0,10*ROW('Water Data'!G25)))),100-OFFSET('Water Data'!$G$5,0,10*ROW('Water Data'!G25)),NA())))</f>
        <v>#N/A</v>
      </c>
      <c r="Q31" s="252" t="e">
        <f ca="true">+IF(AND(ISNUMBER(OFFSET('Water Data'!$G$7,0,10*ROW('Water Data'!G25))),CF31="Yes"),OFFSET('Water Data'!$G$7,0,10*ROW('Water Data'!G25)),IF(AND(ISNUMBER(OFFSET('Water Data'!$G$7,0,10*ROW('Water Data'!G25))),CF31="No",ISNUMBER(OFFSET('Water Data'!$G$7,0,10*ROW('Water Data'!G25)))),CONCATENATE("[",ROUND(OFFSET('Water Data'!$G$7,0,10*ROW('Water Data'!G25)),0),"]"),IF(AND(ISNUMBER(OFFSET('Water Data'!$G$7,0,10*ROW('Water Data'!G25))),CF31="",ISNUMBER(OFFSET('Water Data'!$G$7,0,10*ROW('Water Data'!G25)))),OFFSET('Water Data'!$G$7,0,10*ROW('Water Data'!G25)),NA())))</f>
        <v>#N/A</v>
      </c>
      <c r="R31" s="252" t="e">
        <f ca="true">+IF(AND(ISNUMBER(OFFSET('Water Data'!$G$10,0,10*ROW('Water Data'!G25))),CG31="Yes"),OFFSET('Water Data'!$G$10,0,10*ROW('Water Data'!G25)),IF(AND(ISNUMBER(OFFSET('Water Data'!$G$10,0,10*ROW('Water Data'!G25))),CG31="No",ISNUMBER(OFFSET('Water Data'!$G$10,0,10*ROW('Water Data'!G25)))),CONCATENATE("[",ROUND(OFFSET('Water Data'!$G$10,0,10*ROW('Water Data'!G25)),0),"]"),IF(AND(ISNUMBER(OFFSET('Water Data'!$G$10,0,10*ROW('Water Data'!G25))),CG31="",ISNUMBER(OFFSET('Water Data'!$G$10,0,10*ROW('Water Data'!G25)))),OFFSET('Water Data'!$G$10,0,10*ROW('Water Data'!G25)),NA())))</f>
        <v>#N/A</v>
      </c>
      <c r="S31" s="252" t="e">
        <f ca="true">+IF(AND(ISNUMBER(OFFSET('Water Data'!$H$5,0,10*ROW('Water Data'!H25))),CH31="Yes"),100-OFFSET('Water Data'!$H$5,0,10*ROW('Water Data'!H25)),IF(AND(ISNUMBER(OFFSET('Water Data'!$H$5,0,10*ROW('Water Data'!H25))),CH31="No",ISNUMBER(OFFSET('Water Data'!$H$5,0,10*ROW('Water Data'!H25)))),CONCATENATE("[",ROUND(100-OFFSET('Water Data'!$H$5,0,10*ROW('Water Data'!H25)),0),"]"),IF(AND(ISNUMBER(OFFSET('Water Data'!$H$5,0,10*ROW('Water Data'!H25))),CH31="",ISNUMBER(OFFSET('Water Data'!$H$5,0,10*ROW('Water Data'!H25)))),100-OFFSET('Water Data'!$H$5,0,10*ROW('Water Data'!H25)),NA())))</f>
        <v>#N/A</v>
      </c>
      <c r="T31" s="252" t="e">
        <f ca="true">+IF(AND(ISNUMBER(OFFSET('Water Data'!$H$7,0,10*ROW('Water Data'!H25))),CI31="Yes"),OFFSET('Water Data'!$H$7,0,10*ROW('Water Data'!H25)),IF(AND(ISNUMBER(OFFSET('Water Data'!$H$7,0,10*ROW('Water Data'!H25))),CI31="No",ISNUMBER(OFFSET('Water Data'!$H$7,0,10*ROW('Water Data'!H25)))),CONCATENATE("[",ROUND(OFFSET('Water Data'!$H$7,0,10*ROW('Water Data'!H25)),0),"]"),IF(AND(ISNUMBER(OFFSET('Water Data'!$H$7,0,10*ROW('Water Data'!H25))),CI31="",ISNUMBER(OFFSET('Water Data'!$H$7,0,10*ROW('Water Data'!H25)))),OFFSET('Water Data'!$H$7,0,10*ROW('Water Data'!H25)),NA())))</f>
        <v>#N/A</v>
      </c>
      <c r="U31" s="252" t="e">
        <f ca="true">+IF(AND(ISNUMBER(OFFSET('Water Data'!$H$10,0,10*ROW('Water Data'!H25))),CJ31="Yes"),OFFSET('Water Data'!$H$10,0,10*ROW('Water Data'!H25)),IF(AND(ISNUMBER(OFFSET('Water Data'!$H$10,0,10*ROW('Water Data'!H25))),CJ31="No",ISNUMBER(OFFSET('Water Data'!$H$10,0,10*ROW('Water Data'!H25)))),CONCATENATE("[",ROUND(OFFSET('Water Data'!$H$10,0,10*ROW('Water Data'!H25)),0),"]"),IF(AND(ISNUMBER(OFFSET('Water Data'!$H$10,0,10*ROW('Water Data'!H25))),CJ31="",ISNUMBER(OFFSET('Water Data'!$H$10,0,10*ROW('Water Data'!H25)))),OFFSET('Water Data'!$H$10,0,10*ROW('Water Data'!H25)),NA())))</f>
        <v>#N/A</v>
      </c>
      <c r="V31" s="253" t="e">
        <f ca="true">+IF(AND(ISNUMBER(OFFSET('Sanitation Data'!$C$5,0,10*ROW('Sanitation Data'!C25))),CK31="Yes"),100-OFFSET('Sanitation Data'!$C$5,0,10*ROW('Sanitation Data'!C25)),IF(AND(ISNUMBER(OFFSET('Sanitation Data'!$C$5,0,10*ROW('Sanitation Data'!C25))),CK31="No",ISNUMBER(OFFSET('Sanitation Data'!$C$5,0,10*ROW('Sanitation Data'!C25)))),CONCATENATE("[",ROUND(100-OFFSET('Sanitation Data'!$C$5,0,10*ROW('Sanitation Data'!C25)),0),"]"),IF(AND(ISNUMBER(OFFSET('Sanitation Data'!$C$5,0,10*ROW('Sanitation Data'!C25))),CK31="",ISNUMBER(OFFSET('Sanitation Data'!$C$5,0,10*ROW('Sanitation Data'!C25)))),100-OFFSET('Sanitation Data'!$C$5,0,10*ROW('Sanitation Data'!C25)),NA())))</f>
        <v>#N/A</v>
      </c>
      <c r="W31" s="253" t="e">
        <f ca="true">+IF(AND(ISNUMBER(OFFSET('Sanitation Data'!$C$7,0,10*ROW('Sanitation Data'!C25))),CL31="Yes"),OFFSET('Sanitation Data'!$C$7,0,10*ROW('Sanitation Data'!C25)),IF(AND(ISNUMBER(OFFSET('Sanitation Data'!$C$7,0,10*ROW('Sanitation Data'!C25))),CL31="No",ISNUMBER(OFFSET('Sanitation Data'!$C$7,0,10*ROW('Sanitation Data'!C25)))),CONCATENATE("[",ROUND(OFFSET('Sanitation Data'!$C$7,0,10*ROW('Sanitation Data'!C25)),0),"]"),IF(AND(ISNUMBER(OFFSET('Sanitation Data'!$C$7,0,10*ROW('Sanitation Data'!C25))),CL31="",ISNUMBER(OFFSET('Sanitation Data'!$C$7,0,10*ROW('Sanitation Data'!C25)))),OFFSET('Sanitation Data'!$C$7,0,10*ROW('Sanitation Data'!C25)),NA())))</f>
        <v>#N/A</v>
      </c>
      <c r="X31" s="253" t="e">
        <f ca="true">+IF(AND(ISNUMBER(OFFSET('Sanitation Data'!$C$11,0,10*ROW('Sanitation Data'!C25))),CM31="Yes"),OFFSET('Sanitation Data'!$C$11,0,10*ROW('Sanitation Data'!C25)),IF(AND(ISNUMBER(OFFSET('Sanitation Data'!$C$11,0,10*ROW('Sanitation Data'!C25))),CM31="No",ISNUMBER(OFFSET('Sanitation Data'!$C$11,0,10*ROW('Sanitation Data'!C25)))),CONCATENATE("[",ROUND(OFFSET('Sanitation Data'!$C$11,0,10*ROW('Sanitation Data'!C25)),0),"]"),IF(AND(ISNUMBER(OFFSET('Sanitation Data'!$C$11,0,10*ROW('Sanitation Data'!C25))),CM31="",ISNUMBER(OFFSET('Sanitation Data'!$C$11,0,10*ROW('Sanitation Data'!C25)))),OFFSET('Sanitation Data'!$C$11,0,10*ROW('Sanitation Data'!C25)),NA())))</f>
        <v>#N/A</v>
      </c>
      <c r="Y31" s="253" t="e">
        <f ca="true">+IF(AND(ISNUMBER(OFFSET('Sanitation Data'!$C$12,0,10*ROW('Sanitation Data'!C25))),CN31="Yes"),OFFSET('Sanitation Data'!$C$12,0,10*ROW('Sanitation Data'!C25)),IF(AND(ISNUMBER(OFFSET('Sanitation Data'!$C$12,0,10*ROW('Sanitation Data'!C25))),CN31="No",ISNUMBER(OFFSET('Sanitation Data'!$C$12,0,10*ROW('Sanitation Data'!C25)))),CONCATENATE("[",ROUND(OFFSET('Sanitation Data'!$C$12,0,10*ROW('Sanitation Data'!C25)),0),"]"),IF(AND(ISNUMBER(OFFSET('Sanitation Data'!$C$12,0,10*ROW('Sanitation Data'!C25))),CN31="",ISNUMBER(OFFSET('Sanitation Data'!$C$12,0,10*ROW('Sanitation Data'!C25)))),OFFSET('Sanitation Data'!$C$12,0,10*ROW('Sanitation Data'!C25)),NA())))</f>
        <v>#N/A</v>
      </c>
      <c r="Z31" s="253" t="e">
        <f ca="true">+IF(AND(ISNUMBER(OFFSET('Sanitation Data'!$C$13,0,10*ROW('Sanitation Data'!C25))),CO31="Yes"),OFFSET('Sanitation Data'!$C$13,0,10*ROW('Sanitation Data'!C25)),IF(AND(ISNUMBER(OFFSET('Sanitation Data'!$C$13,0,10*ROW('Sanitation Data'!C25))),CO31="No",ISNUMBER(OFFSET('Sanitation Data'!$C$13,0,10*ROW('Sanitation Data'!C25)))),CONCATENATE("[",ROUND(OFFSET('Sanitation Data'!$C$13,0,10*ROW('Sanitation Data'!C25)),0),"]"),IF(AND(ISNUMBER(OFFSET('Sanitation Data'!$C$13,0,10*ROW('Sanitation Data'!C25))),CO31="",ISNUMBER(OFFSET('Sanitation Data'!$C$13,0,10*ROW('Sanitation Data'!C25)))),OFFSET('Sanitation Data'!$C$13,0,10*ROW('Sanitation Data'!C25)),NA())))</f>
        <v>#N/A</v>
      </c>
      <c r="AA31" s="253" t="e">
        <f ca="true">+IF(AND(ISNUMBER(OFFSET('Sanitation Data'!$D$5,0,10*ROW('Sanitation Data'!D25))),CP31="Yes"),100-OFFSET('Sanitation Data'!$D$5,0,10*ROW('Sanitation Data'!D25)),IF(AND(ISNUMBER(OFFSET('Sanitation Data'!$D$5,0,10*ROW('Sanitation Data'!D25))),CP31="No",ISNUMBER(OFFSET('Sanitation Data'!$D$5,0,10*ROW('Sanitation Data'!D25)))),CONCATENATE("[",ROUND(100-OFFSET('Sanitation Data'!$D$5,0,10*ROW('Sanitation Data'!D25)),0),"]"),IF(AND(ISNUMBER(OFFSET('Sanitation Data'!$D$5,0,10*ROW('Sanitation Data'!D25))),CP31="",ISNUMBER(OFFSET('Sanitation Data'!$D$5,0,10*ROW('Sanitation Data'!D25)))),100-OFFSET('Sanitation Data'!$D$5,0,10*ROW('Sanitation Data'!D25)),NA())))</f>
        <v>#N/A</v>
      </c>
      <c r="AB31" s="253" t="e">
        <f ca="true">+IF(AND(ISNUMBER(OFFSET('Sanitation Data'!$D$7,0,10*ROW('Sanitation Data'!D25))),CQ31="Yes"),OFFSET('Sanitation Data'!$D$7,0,10*ROW('Sanitation Data'!G25)),IF(AND(ISNUMBER(OFFSET('Sanitation Data'!$D$7,0,10*ROW('Sanitation Data'!D25))),CQ31="No",ISNUMBER(OFFSET('Sanitation Data'!$D$7,0,10*ROW('Sanitation Data'!D25)))),CONCATENATE("[",ROUND(OFFSET('Sanitation Data'!$D$7,0,10*ROW('Sanitation Data'!D25)),0),"]"),IF(AND(ISNUMBER(OFFSET('Sanitation Data'!$D$7,0,10*ROW('Sanitation Data'!D25))),CQ31="",ISNUMBER(OFFSET('Sanitation Data'!$D$7,0,10*ROW('Sanitation Data'!D25)))),OFFSET('Sanitation Data'!$D$7,0,10*ROW('Sanitation Data'!D25)),NA())))</f>
        <v>#N/A</v>
      </c>
      <c r="AC31" s="253" t="e">
        <f ca="true">+IF(AND(ISNUMBER(OFFSET('Sanitation Data'!$D$11,0,10*ROW('Sanitation Data'!D25))),CR31="Yes"),OFFSET('Sanitation Data'!$D$11,0,10*ROW('Sanitation Data'!D25)),IF(AND(ISNUMBER(OFFSET('Sanitation Data'!$D$11,0,10*ROW('Sanitation Data'!D25))),CR31="No",ISNUMBER(OFFSET('Sanitation Data'!$D$11,0,10*ROW('Sanitation Data'!D25)))),CONCATENATE("[",ROUND(OFFSET('Sanitation Data'!$D$11,0,10*ROW('Sanitation Data'!D25)),0),"]"),IF(AND(ISNUMBER(OFFSET('Sanitation Data'!$D$11,0,10*ROW('Sanitation Data'!D25))),CR31="",ISNUMBER(OFFSET('Sanitation Data'!$D$11,0,10*ROW('Sanitation Data'!D25)))),OFFSET('Sanitation Data'!$D$11,0,10*ROW('Sanitation Data'!D25)),NA())))</f>
        <v>#N/A</v>
      </c>
      <c r="AD31" s="253" t="e">
        <f ca="true">+IF(AND(ISNUMBER(OFFSET('Sanitation Data'!$D$12,0,10*ROW('Sanitation Data'!D25))),CS31="Yes"),OFFSET('Sanitation Data'!$D$12,0,10*ROW('Sanitation Data'!D25)),IF(AND(ISNUMBER(OFFSET('Sanitation Data'!$D$12,0,10*ROW('Sanitation Data'!D25))),CS31="No",ISNUMBER(OFFSET('Sanitation Data'!$D$12,0,10*ROW('Sanitation Data'!D25)))),CONCATENATE("[",ROUND(OFFSET('Sanitation Data'!$D$12,0,10*ROW('Sanitation Data'!D25)),0),"]"),IF(AND(ISNUMBER(OFFSET('Sanitation Data'!$D$12,0,10*ROW('Sanitation Data'!D25))),CS31="",ISNUMBER(OFFSET('Sanitation Data'!$D$12,0,10*ROW('Sanitation Data'!D25)))),OFFSET('Sanitation Data'!$D$12,0,10*ROW('Sanitation Data'!D25)),NA())))</f>
        <v>#N/A</v>
      </c>
      <c r="AE31" s="253" t="e">
        <f ca="true">+IF(AND(ISNUMBER(OFFSET('Sanitation Data'!$D$13,0,10*ROW('Sanitation Data'!D25))),CT31="Yes"),OFFSET('Sanitation Data'!$D$13,0,10*ROW('Sanitation Data'!D25)),IF(AND(ISNUMBER(OFFSET('Sanitation Data'!$D$13,0,10*ROW('Sanitation Data'!D25))),CT31="No",ISNUMBER(OFFSET('Sanitation Data'!$D$13,0,10*ROW('Sanitation Data'!D25)))),CONCATENATE("[",ROUND(OFFSET('Sanitation Data'!$D$13,0,10*ROW('Sanitation Data'!D25)),0),"]"),IF(AND(ISNUMBER(OFFSET('Sanitation Data'!$D$13,0,10*ROW('Sanitation Data'!D25))),CT31="",ISNUMBER(OFFSET('Sanitation Data'!$D$13,0,10*ROW('Sanitation Data'!D25)))),OFFSET('Sanitation Data'!$D$13,0,10*ROW('Sanitation Data'!D25)),NA())))</f>
        <v>#N/A</v>
      </c>
      <c r="AF31" s="253" t="e">
        <f ca="true">+IF(AND(ISNUMBER(OFFSET('Sanitation Data'!$E$5,0,10*ROW('Sanitation Data'!E25))),CU31="Yes"),100-OFFSET('Sanitation Data'!$E$5,0,10*ROW('Sanitation Data'!E25)),IF(AND(ISNUMBER(OFFSET('Sanitation Data'!$E$5,0,10*ROW('Sanitation Data'!E25))),CU31="No",ISNUMBER(OFFSET('Sanitation Data'!$E$5,0,10*ROW('Sanitation Data'!E25)))),CONCATENATE("[",ROUND(100-OFFSET('Sanitation Data'!$E$5,0,10*ROW('Sanitation Data'!E25)),0),"]"),IF(AND(ISNUMBER(OFFSET('Sanitation Data'!$E$5,0,10*ROW('Sanitation Data'!E25))),CU31="",ISNUMBER(OFFSET('Sanitation Data'!$E$5,0,10*ROW('Sanitation Data'!E25)))),100-OFFSET('Sanitation Data'!$E$5,0,10*ROW('Sanitation Data'!E25)),NA())))</f>
        <v>#N/A</v>
      </c>
      <c r="AG31" s="253" t="e">
        <f ca="true">+IF(AND(ISNUMBER(OFFSET('Sanitation Data'!$E$7,0,10*ROW('Sanitation Data'!E25))),CV31="Yes"),OFFSET('Sanitation Data'!$E$7,0,10*ROW('Sanitation Data'!E25)),IF(AND(ISNUMBER(OFFSET('Sanitation Data'!$E$7,0,10*ROW('Sanitation Data'!E25))),CV31="No",ISNUMBER(OFFSET('Sanitation Data'!$E$7,0,10*ROW('Sanitation Data'!E25)))),CONCATENATE("[",ROUND(OFFSET('Sanitation Data'!$E$7,0,10*ROW('Sanitation Data'!E25)),0),"]"),IF(AND(ISNUMBER(OFFSET('Sanitation Data'!$E$7,0,10*ROW('Sanitation Data'!E25))),CV31="",ISNUMBER(OFFSET('Sanitation Data'!$E$7,0,10*ROW('Sanitation Data'!E25)))),OFFSET('Sanitation Data'!$E$7,0,10*ROW('Sanitation Data'!E25)),NA())))</f>
        <v>#N/A</v>
      </c>
      <c r="AH31" s="253" t="e">
        <f ca="true">+IF(AND(ISNUMBER(OFFSET('Sanitation Data'!$E$11,0,10*ROW('Sanitation Data'!E25))),CW31="Yes"),OFFSET('Sanitation Data'!$E$11,0,10*ROW('Sanitation Data'!E25)),IF(AND(ISNUMBER(OFFSET('Sanitation Data'!$E$11,0,10*ROW('Sanitation Data'!E25))),CW31="No",ISNUMBER(OFFSET('Sanitation Data'!$E$11,0,10*ROW('Sanitation Data'!E25)))),CONCATENATE("[",ROUND(OFFSET('Sanitation Data'!$E$11,0,10*ROW('Sanitation Data'!E25)),0),"]"),IF(AND(ISNUMBER(OFFSET('Sanitation Data'!$E$11,0,10*ROW('Sanitation Data'!E25))),CW31="",ISNUMBER(OFFSET('Sanitation Data'!$E$11,0,10*ROW('Sanitation Data'!E25)))),OFFSET('Sanitation Data'!$E$11,0,10*ROW('Sanitation Data'!E25)),NA())))</f>
        <v>#N/A</v>
      </c>
      <c r="AI31" s="253" t="e">
        <f ca="true">+IF(AND(ISNUMBER(OFFSET('Sanitation Data'!$E$12,0,10*ROW('Sanitation Data'!E25))),CX31="Yes"),OFFSET('Sanitation Data'!$E$12,0,10*ROW('Sanitation Data'!E25)),IF(AND(ISNUMBER(OFFSET('Sanitation Data'!$E$12,0,10*ROW('Sanitation Data'!E25))),CX31="No",ISNUMBER(OFFSET('Sanitation Data'!$E$12,0,10*ROW('Sanitation Data'!E25)))),CONCATENATE("[",ROUND(OFFSET('Sanitation Data'!$E$12,0,10*ROW('Sanitation Data'!E25)),0),"]"),IF(AND(ISNUMBER(OFFSET('Sanitation Data'!$E$12,0,10*ROW('Sanitation Data'!E25))),CX31="",ISNUMBER(OFFSET('Sanitation Data'!$E$12,0,10*ROW('Sanitation Data'!E25)))),OFFSET('Sanitation Data'!$E$12,0,10*ROW('Sanitation Data'!E25)),NA())))</f>
        <v>#N/A</v>
      </c>
      <c r="AJ31" s="253" t="e">
        <f ca="true">+IF(AND(ISNUMBER(OFFSET('Sanitation Data'!$E$13,0,10*ROW('Sanitation Data'!E25))),CY31="Yes"),OFFSET('Sanitation Data'!$E$13,0,10*ROW('Sanitation Data'!E25)),IF(AND(ISNUMBER(OFFSET('Sanitation Data'!$E$13,0,10*ROW('Sanitation Data'!E25))),CY31="No",ISNUMBER(OFFSET('Sanitation Data'!$E$13,0,10*ROW('Sanitation Data'!E25)))),CONCATENATE("[",ROUND(OFFSET('Sanitation Data'!$E$13,0,10*ROW('Sanitation Data'!E25)),0),"]"),IF(AND(ISNUMBER(OFFSET('Sanitation Data'!$E$13,0,10*ROW('Sanitation Data'!E25))),CY31="",ISNUMBER(OFFSET('Sanitation Data'!$E$13,0,10*ROW('Sanitation Data'!E25)))),OFFSET('Sanitation Data'!$E$13,0,10*ROW('Sanitation Data'!E25)),NA())))</f>
        <v>#N/A</v>
      </c>
      <c r="AK31" s="253" t="e">
        <f ca="true">+IF(AND(ISNUMBER(OFFSET('Sanitation Data'!$F$5,0,10*ROW('Sanitation Data'!F25))),CZ31="Yes"),100-OFFSET('Sanitation Data'!$F$5,0,10*ROW('Sanitation Data'!F25)),IF(AND(ISNUMBER(OFFSET('Sanitation Data'!$F$5,0,10*ROW('Sanitation Data'!F25))),CZ31="No",ISNUMBER(OFFSET('Sanitation Data'!$F$5,0,10*ROW('Sanitation Data'!F25)))),CONCATENATE("[",ROUND(100-OFFSET('Sanitation Data'!$F$5,0,10*ROW('Sanitation Data'!F25)),0),"]"),IF(AND(ISNUMBER(OFFSET('Sanitation Data'!$F$5,0,10*ROW('Sanitation Data'!F25))),CZ31="",ISNUMBER(OFFSET('Sanitation Data'!$F$5,0,10*ROW('Sanitation Data'!F25)))),100-OFFSET('Sanitation Data'!$F$5,0,10*ROW('Sanitation Data'!F25)),NA())))</f>
        <v>#N/A</v>
      </c>
      <c r="AL31" s="253" t="e">
        <f ca="true">+IF(AND(ISNUMBER(OFFSET('Sanitation Data'!$F$7,0,10*ROW('Sanitation Data'!F25))),DA31="Yes"),OFFSET('Sanitation Data'!$F$7,0,10*ROW('Sanitation Data'!F25)),IF(AND(ISNUMBER(OFFSET('Sanitation Data'!$F$7,0,10*ROW('Sanitation Data'!F25))),DA31="No",ISNUMBER(OFFSET('Sanitation Data'!$F$7,0,10*ROW('Sanitation Data'!F25)))),CONCATENATE("[",ROUND(OFFSET('Sanitation Data'!$F$7,0,10*ROW('Sanitation Data'!F25)),0),"]"),IF(AND(ISNUMBER(OFFSET('Sanitation Data'!$F$7,0,10*ROW('Sanitation Data'!F25))),DA31="",ISNUMBER(OFFSET('Sanitation Data'!$F$7,0,10*ROW('Sanitation Data'!F25)))),OFFSET('Sanitation Data'!$F$7,0,10*ROW('Sanitation Data'!F25)),NA())))</f>
        <v>#N/A</v>
      </c>
      <c r="AM31" s="253" t="e">
        <f ca="true">+IF(AND(ISNUMBER(OFFSET('Sanitation Data'!$F$11,0,10*ROW('Sanitation Data'!F25))),DB31="Yes"),OFFSET('Sanitation Data'!$F$11,0,10*ROW('Sanitation Data'!F25)),IF(AND(ISNUMBER(OFFSET('Sanitation Data'!$F$11,0,10*ROW('Sanitation Data'!F25))),DB31="No",ISNUMBER(OFFSET('Sanitation Data'!$F$11,0,10*ROW('Sanitation Data'!F25)))),CONCATENATE("[",ROUND(OFFSET('Sanitation Data'!$F$11,0,10*ROW('Sanitation Data'!F25)),0),"]"),IF(AND(ISNUMBER(OFFSET('Sanitation Data'!$F$11,0,10*ROW('Sanitation Data'!F25))),DB31="",ISNUMBER(OFFSET('Sanitation Data'!$F$11,0,10*ROW('Sanitation Data'!F25)))),OFFSET('Sanitation Data'!$F$11,0,10*ROW('Sanitation Data'!F25)),NA())))</f>
        <v>#N/A</v>
      </c>
      <c r="AN31" s="253" t="e">
        <f ca="true">+IF(AND(ISNUMBER(OFFSET('Sanitation Data'!$F$12,0,10*ROW('Sanitation Data'!F25))),DC31="Yes"),OFFSET('Sanitation Data'!$F$12,0,10*ROW('Sanitation Data'!F25)),IF(AND(ISNUMBER(OFFSET('Sanitation Data'!$F$12,0,10*ROW('Sanitation Data'!F25))),DC31="No",ISNUMBER(OFFSET('Sanitation Data'!$F$12,0,10*ROW('Sanitation Data'!F25)))),CONCATENATE("[",ROUND(OFFSET('Sanitation Data'!$F$12,0,10*ROW('Sanitation Data'!F25)),0),"]"),IF(AND(ISNUMBER(OFFSET('Sanitation Data'!$F$12,0,10*ROW('Sanitation Data'!F25))),DC31="",ISNUMBER(OFFSET('Sanitation Data'!$F$12,0,10*ROW('Sanitation Data'!F25)))),OFFSET('Sanitation Data'!$F$12,0,10*ROW('Sanitation Data'!F25)),NA())))</f>
        <v>#N/A</v>
      </c>
      <c r="AO31" s="253" t="e">
        <f ca="true">+IF(AND(ISNUMBER(OFFSET('Sanitation Data'!$F$13,0,10*ROW('Sanitation Data'!F25))),DD31="Yes"),OFFSET('Sanitation Data'!$F$13,0,10*ROW('Sanitation Data'!F25)),IF(AND(ISNUMBER(OFFSET('Sanitation Data'!$F$13,0,10*ROW('Sanitation Data'!F25))),DD31="No",ISNUMBER(OFFSET('Sanitation Data'!$F$13,0,10*ROW('Sanitation Data'!F25)))),CONCATENATE("[",ROUND(OFFSET('Sanitation Data'!$F$13,0,10*ROW('Sanitation Data'!F25)),0),"]"),IF(AND(ISNUMBER(OFFSET('Sanitation Data'!$F$13,0,10*ROW('Sanitation Data'!F25))),DD31="",ISNUMBER(OFFSET('Sanitation Data'!$F$13,0,10*ROW('Sanitation Data'!F25)))),OFFSET('Sanitation Data'!$F$13,0,10*ROW('Sanitation Data'!F25)),NA())))</f>
        <v>#N/A</v>
      </c>
      <c r="AP31" s="253" t="e">
        <f ca="true">+IF(AND(ISNUMBER(OFFSET('Sanitation Data'!$G$5,0,10*ROW('Sanitation Data'!G25))),DE31="Yes"),100-OFFSET('Sanitation Data'!$G$5,0,10*ROW('Sanitation Data'!G25)),IF(AND(ISNUMBER(OFFSET('Sanitation Data'!$G$5,0,10*ROW('Sanitation Data'!G25))),DE31="No",ISNUMBER(OFFSET('Sanitation Data'!$G$5,0,10*ROW('Sanitation Data'!G25)))),CONCATENATE("[",ROUND(100-OFFSET('Sanitation Data'!$G$5,0,10*ROW('Sanitation Data'!G25)),0),"]"),IF(AND(ISNUMBER(OFFSET('Sanitation Data'!$G$5,0,10*ROW('Sanitation Data'!G25))),DE31="",ISNUMBER(OFFSET('Sanitation Data'!$G$5,0,10*ROW('Sanitation Data'!G25)))),100-OFFSET('Sanitation Data'!$G$5,0,10*ROW('Sanitation Data'!G25)),NA())))</f>
        <v>#N/A</v>
      </c>
      <c r="AQ31" s="253" t="e">
        <f ca="true">+IF(AND(ISNUMBER(OFFSET('Sanitation Data'!$G$7,0,10*ROW('Sanitation Data'!G25))),DF31="Yes"),OFFSET('Sanitation Data'!$G$7,0,10*ROW('Sanitation Data'!G25)),IF(AND(ISNUMBER(OFFSET('Sanitation Data'!$G$7,0,10*ROW('Sanitation Data'!G25))),DF31="No",ISNUMBER(OFFSET('Sanitation Data'!$G$7,0,10*ROW('Sanitation Data'!G25)))),CONCATENATE("[",ROUND(OFFSET('Sanitation Data'!$G$7,0,10*ROW('Sanitation Data'!G25)),0),"]"),IF(AND(ISNUMBER(OFFSET('Sanitation Data'!$G$7,0,10*ROW('Sanitation Data'!G25))),DF31="",ISNUMBER(OFFSET('Sanitation Data'!$G$7,0,10*ROW('Sanitation Data'!G25)))),OFFSET('Sanitation Data'!$G$7,0,10*ROW('Sanitation Data'!G25)),NA())))</f>
        <v>#N/A</v>
      </c>
      <c r="AR31" s="253" t="e">
        <f ca="true">+IF(AND(ISNUMBER(OFFSET('Sanitation Data'!$G$11,0,10*ROW('Sanitation Data'!G25))),DG31="Yes"),OFFSET('Sanitation Data'!$G$11,0,10*ROW('Sanitation Data'!G25)),IF(AND(ISNUMBER(OFFSET('Sanitation Data'!$G$11,0,10*ROW('Sanitation Data'!G25))),DG31="No",ISNUMBER(OFFSET('Sanitation Data'!$G$11,0,10*ROW('Sanitation Data'!G25)))),CONCATENATE("[",ROUND(OFFSET('Sanitation Data'!$G$11,0,10*ROW('Sanitation Data'!G25)),0),"]"),IF(AND(ISNUMBER(OFFSET('Sanitation Data'!$G$11,0,10*ROW('Sanitation Data'!G25))),DG31="",ISNUMBER(OFFSET('Sanitation Data'!$G$11,0,10*ROW('Sanitation Data'!G25)))),OFFSET('Sanitation Data'!$G$11,0,10*ROW('Sanitation Data'!G25)),NA())))</f>
        <v>#N/A</v>
      </c>
      <c r="AS31" s="253" t="e">
        <f ca="true">+IF(AND(ISNUMBER(OFFSET('Sanitation Data'!$G$12,0,10*ROW('Sanitation Data'!G25))),DH31="Yes"),OFFSET('Sanitation Data'!$G$12,0,10*ROW('Sanitation Data'!G25)),IF(AND(ISNUMBER(OFFSET('Sanitation Data'!$G$12,0,10*ROW('Sanitation Data'!G25))),DH31="No",ISNUMBER(OFFSET('Sanitation Data'!$G$12,0,10*ROW('Sanitation Data'!G25)))),CONCATENATE("[",ROUND(OFFSET('Sanitation Data'!$G$12,0,10*ROW('Sanitation Data'!G25)),0),"]"),IF(AND(ISNUMBER(OFFSET('Sanitation Data'!$G$12,0,10*ROW('Sanitation Data'!G25))),DH31="",ISNUMBER(OFFSET('Sanitation Data'!$G$12,0,10*ROW('Sanitation Data'!G25)))),OFFSET('Sanitation Data'!$G$12,0,10*ROW('Sanitation Data'!G25)),NA())))</f>
        <v>#N/A</v>
      </c>
      <c r="AT31" s="253" t="e">
        <f ca="true">+IF(AND(ISNUMBER(OFFSET('Sanitation Data'!$G$13,0,10*ROW('Sanitation Data'!G25))),DI31="Yes"),OFFSET('Sanitation Data'!$G$13,0,10*ROW('Sanitation Data'!G25)),IF(AND(ISNUMBER(OFFSET('Sanitation Data'!$G$13,0,10*ROW('Sanitation Data'!G25))),DI31="No",ISNUMBER(OFFSET('Sanitation Data'!$G$13,0,10*ROW('Sanitation Data'!G25)))),CONCATENATE("[",ROUND(OFFSET('Sanitation Data'!$G$13,0,10*ROW('Sanitation Data'!G25)),0),"]"),IF(AND(ISNUMBER(OFFSET('Sanitation Data'!$G$13,0,10*ROW('Sanitation Data'!G25))),DI31="",ISNUMBER(OFFSET('Sanitation Data'!$G$13,0,10*ROW('Sanitation Data'!G25)))),OFFSET('Sanitation Data'!$G$13,0,10*ROW('Sanitation Data'!G25)),NA())))</f>
        <v>#N/A</v>
      </c>
      <c r="AU31" s="253" t="e">
        <f ca="true">+IF(AND(ISNUMBER(OFFSET('Sanitation Data'!$H$5,0,10*ROW('Sanitation Data'!H25))),DJ31="Yes"),100-OFFSET('Sanitation Data'!$H$5,0,10*ROW('Sanitation Data'!H25)),IF(AND(ISNUMBER(OFFSET('Sanitation Data'!$H$5,0,10*ROW('Sanitation Data'!H25))),DJ31="No",ISNUMBER(OFFSET('Sanitation Data'!$H$5,0,10*ROW('Sanitation Data'!H25)))),CONCATENATE("[",ROUND(100-OFFSET('Sanitation Data'!$H$5,0,10*ROW('Sanitation Data'!H25)),0),"]"),IF(AND(ISNUMBER(OFFSET('Sanitation Data'!$H$5,0,10*ROW('Sanitation Data'!H25))),DJ31="",ISNUMBER(OFFSET('Sanitation Data'!$H$5,0,10*ROW('Sanitation Data'!H25)))),100-OFFSET('Sanitation Data'!$H$5,0,10*ROW('Sanitation Data'!H25)),NA())))</f>
        <v>#N/A</v>
      </c>
      <c r="AV31" s="253" t="e">
        <f ca="true">+IF(AND(ISNUMBER(OFFSET('Sanitation Data'!$H$7,0,10*ROW('Sanitation Data'!H25))),DK31="Yes"),OFFSET('Sanitation Data'!$H$7,0,10*ROW('Sanitation Data'!H25)),IF(AND(ISNUMBER(OFFSET('Sanitation Data'!$H$7,0,10*ROW('Sanitation Data'!H25))),DK31="No",ISNUMBER(OFFSET('Sanitation Data'!$H$7,0,10*ROW('Sanitation Data'!H25)))),CONCATENATE("[",ROUND(OFFSET('Sanitation Data'!$H$7,0,10*ROW('Sanitation Data'!H25)),0),"]"),IF(AND(ISNUMBER(OFFSET('Sanitation Data'!$H$7,0,10*ROW('Sanitation Data'!H25))),DK31="",ISNUMBER(OFFSET('Sanitation Data'!$H$7,0,10*ROW('Sanitation Data'!H25)))),OFFSET('Sanitation Data'!$H$7,0,10*ROW('Sanitation Data'!H25)),NA())))</f>
        <v>#N/A</v>
      </c>
      <c r="AW31" s="253" t="e">
        <f ca="true">+IF(AND(ISNUMBER(OFFSET('Sanitation Data'!$H$11,0,10*ROW('Sanitation Data'!H25))),DL31="Yes"),OFFSET('Sanitation Data'!$H$11,0,10*ROW('Sanitation Data'!H25)),IF(AND(ISNUMBER(OFFSET('Sanitation Data'!$H$11,0,10*ROW('Sanitation Data'!H25))),DL31="No",ISNUMBER(OFFSET('Sanitation Data'!$H$11,0,10*ROW('Sanitation Data'!H25)))),CONCATENATE("[",ROUND(OFFSET('Sanitation Data'!$H$11,0,10*ROW('Sanitation Data'!H25)),0),"]"),IF(AND(ISNUMBER(OFFSET('Sanitation Data'!$H$11,0,10*ROW('Sanitation Data'!H25))),DL31="",ISNUMBER(OFFSET('Sanitation Data'!$H$11,0,10*ROW('Sanitation Data'!H25)))),OFFSET('Sanitation Data'!$H$11,0,10*ROW('Sanitation Data'!H25)),NA())))</f>
        <v>#N/A</v>
      </c>
      <c r="AX31" s="253" t="e">
        <f ca="true">+IF(AND(ISNUMBER(OFFSET('Sanitation Data'!$H$12,0,10*ROW('Sanitation Data'!H25))),DM31="Yes"),OFFSET('Sanitation Data'!$H$12,0,10*ROW('Sanitation Data'!H25)),IF(AND(ISNUMBER(OFFSET('Sanitation Data'!$H$12,0,10*ROW('Sanitation Data'!H25))),DM31="No",ISNUMBER(OFFSET('Sanitation Data'!$H$12,0,10*ROW('Sanitation Data'!H25)))),CONCATENATE("[",ROUND(OFFSET('Sanitation Data'!$H$12,0,10*ROW('Sanitation Data'!H25)),0),"]"),IF(AND(ISNUMBER(OFFSET('Sanitation Data'!$H$12,0,10*ROW('Sanitation Data'!H25))),DM31="",ISNUMBER(OFFSET('Sanitation Data'!$H$12,0,10*ROW('Sanitation Data'!H25)))),OFFSET('Sanitation Data'!$H$12,0,10*ROW('Sanitation Data'!H25)),NA())))</f>
        <v>#N/A</v>
      </c>
      <c r="AY31" s="253" t="e">
        <f ca="true">+IF(AND(ISNUMBER(OFFSET('Sanitation Data'!$H$13,0,10*ROW('Sanitation Data'!H25))),DN31="Yes"),OFFSET('Sanitation Data'!$H$13,0,10*ROW('Sanitation Data'!H25)),IF(AND(ISNUMBER(OFFSET('Sanitation Data'!$H$13,0,10*ROW('Sanitation Data'!H25))),DN31="No",ISNUMBER(OFFSET('Sanitation Data'!$H$13,0,10*ROW('Sanitation Data'!H25)))),CONCATENATE("[",ROUND(OFFSET('Sanitation Data'!$H$13,0,10*ROW('Sanitation Data'!H25)),0),"]"),IF(AND(ISNUMBER(OFFSET('Sanitation Data'!$H$13,0,10*ROW('Sanitation Data'!H25))),DN31="",ISNUMBER(OFFSET('Sanitation Data'!$H$13,0,10*ROW('Sanitation Data'!H25)))),OFFSET('Sanitation Data'!$H$13,0,10*ROW('Sanitation Data'!H25)),NA())))</f>
        <v>#N/A</v>
      </c>
      <c r="AZ31" s="254" t="e">
        <f ca="true">+IF(AND(ISNUMBER(OFFSET('Hygiene Data'!$C$6,0,10*ROW('Hygiene Data'!C25))),DO31="Yes"),OFFSET('Hygiene Data'!$C$6,0,10*ROW('Hygiene Data'!C25)),IF(AND(ISNUMBER(OFFSET('Hygiene Data'!$C$6,0,10*ROW('Hygiene Data'!C25))),DO31="No",ISNUMBER(OFFSET('Hygiene Data'!$C$6,0,10*ROW('Hygiene Data'!C25)))),CONCATENATE("[",ROUND(OFFSET('Hygiene Data'!$C$6,0,10*ROW('Hygiene Data'!C25)),0),"]"),IF(AND(ISNUMBER(OFFSET('Hygiene Data'!$C$6,0,10*ROW('Hygiene Data'!C25))),DO31="",ISNUMBER(OFFSET('Hygiene Data'!$C$6,0,10*ROW('Hygiene Data'!C25)))),OFFSET('Hygiene Data'!$C$6,0,10*ROW('Hygiene Data'!C25)),NA())))</f>
        <v>#N/A</v>
      </c>
      <c r="BA31" s="254" t="e">
        <f ca="true">+IF(AND(ISNUMBER(OFFSET('Hygiene Data'!$C$8,0,10*ROW('Hygiene Data'!C25))),DP31="Yes"),OFFSET('Hygiene Data'!$C$8,0,10*ROW('Hygiene Data'!C25)),IF(AND(ISNUMBER(OFFSET('Hygiene Data'!$C$8,0,10*ROW('Hygiene Data'!C25))),DP31="No",ISNUMBER(OFFSET('Hygiene Data'!$C$8,0,10*ROW('Hygiene Data'!C25)))),CONCATENATE("[",ROUND(OFFSET('Hygiene Data'!$C$8,0,10*ROW('Hygiene Data'!C25)),0),"]"),IF(AND(ISNUMBER(OFFSET('Hygiene Data'!$C$8,0,10*ROW('Hygiene Data'!C25))),DP31="",ISNUMBER(OFFSET('Hygiene Data'!$C$8,0,10*ROW('Hygiene Data'!C25)))),OFFSET('Hygiene Data'!$C$8,0,10*ROW('Hygiene Data'!C25)),NA())))</f>
        <v>#N/A</v>
      </c>
      <c r="BB31" s="254" t="e">
        <f ca="true">+IF(AND(ISNUMBER(OFFSET('Hygiene Data'!$C$10,0,10*ROW('Hygiene Data'!C25))),DQ31="Yes"),OFFSET('Hygiene Data'!$C$10,0,10*ROW('Hygiene Data'!C25)),IF(AND(ISNUMBER(OFFSET('Hygiene Data'!$C$10,0,10*ROW('Hygiene Data'!C25))),DQ31="No",ISNUMBER(OFFSET('Hygiene Data'!$C$10,0,10*ROW('Hygiene Data'!C25)))),CONCATENATE("[",ROUND(OFFSET('Hygiene Data'!$C$10,0,10*ROW('Hygiene Data'!C25)),0),"]"),IF(AND(ISNUMBER(OFFSET('Hygiene Data'!$C$10,0,10*ROW('Hygiene Data'!C25))),DQ31="",ISNUMBER(OFFSET('Hygiene Data'!$C$10,0,10*ROW('Hygiene Data'!C25)))),OFFSET('Hygiene Data'!$C$10,0,10*ROW('Hygiene Data'!C25)),NA())))</f>
        <v>#N/A</v>
      </c>
      <c r="BC31" s="254" t="e">
        <f ca="true">+IF(AND(ISNUMBER(OFFSET('Hygiene Data'!$D$6,0,10*ROW('Hygiene Data'!D25))),DR31="Yes"),OFFSET('Hygiene Data'!$D$6,0,10*ROW('Hygiene Data'!D25)),IF(AND(ISNUMBER(OFFSET('Hygiene Data'!$D$6,0,10*ROW('Hygiene Data'!D25))),DR31="No",ISNUMBER(OFFSET('Hygiene Data'!$D$6,0,10*ROW('Hygiene Data'!D25)))),CONCATENATE("[",ROUND(OFFSET('Hygiene Data'!$D$6,0,10*ROW('Hygiene Data'!D25)),0),"]"),IF(AND(ISNUMBER(OFFSET('Hygiene Data'!$D$6,0,10*ROW('Hygiene Data'!D25))),DR31="",ISNUMBER(OFFSET('Hygiene Data'!$D$6,0,10*ROW('Hygiene Data'!D25)))),OFFSET('Hygiene Data'!$D$6,0,10*ROW('Hygiene Data'!D25)),NA())))</f>
        <v>#N/A</v>
      </c>
      <c r="BD31" s="254" t="e">
        <f ca="true">+IF(AND(ISNUMBER(OFFSET('Hygiene Data'!$D$8,0,10*ROW('Hygiene Data'!D25))),DS31="Yes"),OFFSET('Hygiene Data'!$D$8,0,10*ROW('Hygiene Data'!D25)),IF(AND(ISNUMBER(OFFSET('Hygiene Data'!$D$8,0,10*ROW('Hygiene Data'!D25))),DS31="No",ISNUMBER(OFFSET('Hygiene Data'!$D$8,0,10*ROW('Hygiene Data'!D25)))),CONCATENATE("[",ROUND(OFFSET('Hygiene Data'!$D$8,0,10*ROW('Hygiene Data'!D25)),0),"]"),IF(AND(ISNUMBER(OFFSET('Hygiene Data'!$D$8,0,10*ROW('Hygiene Data'!D25))),DS31="",ISNUMBER(OFFSET('Hygiene Data'!$D$8,0,10*ROW('Hygiene Data'!D25)))),OFFSET('Hygiene Data'!$D$8,0,10*ROW('Hygiene Data'!D25)),NA())))</f>
        <v>#N/A</v>
      </c>
      <c r="BE31" s="254" t="e">
        <f ca="true">+IF(AND(ISNUMBER(OFFSET('Hygiene Data'!$D$10,0,10*ROW('Hygiene Data'!D25))),DT31="Yes"),OFFSET('Hygiene Data'!$D$10,0,10*ROW('Hygiene Data'!D25)),IF(AND(ISNUMBER(OFFSET('Hygiene Data'!$D$10,0,10*ROW('Hygiene Data'!D25))),DT31="No",ISNUMBER(OFFSET('Hygiene Data'!$D$10,0,10*ROW('Hygiene Data'!D25)))),CONCATENATE("[",ROUND(OFFSET('Hygiene Data'!$D$10,0,10*ROW('Hygiene Data'!D25)),0),"]"),IF(AND(ISNUMBER(OFFSET('Hygiene Data'!$D$10,0,10*ROW('Hygiene Data'!D25))),DT31="",ISNUMBER(OFFSET('Hygiene Data'!$D$10,0,10*ROW('Hygiene Data'!D25)))),OFFSET('Hygiene Data'!$D$10,0,10*ROW('Hygiene Data'!D25)),NA())))</f>
        <v>#N/A</v>
      </c>
      <c r="BF31" s="254" t="e">
        <f ca="true">+IF(AND(ISNUMBER(OFFSET('Hygiene Data'!$E$6,0,10*ROW('Hygiene Data'!E25))),DU31="Yes"),OFFSET('Hygiene Data'!$E$6,0,10*ROW('Hygiene Data'!E25)),IF(AND(ISNUMBER(OFFSET('Hygiene Data'!$E$6,0,10*ROW('Hygiene Data'!E25))),DU31="No",ISNUMBER(OFFSET('Hygiene Data'!$E$6,0,10*ROW('Hygiene Data'!E25)))),CONCATENATE("[",ROUND(OFFSET('Hygiene Data'!$E$6,0,10*ROW('Hygiene Data'!E25)),0),"]"),IF(AND(ISNUMBER(OFFSET('Hygiene Data'!$E$6,0,10*ROW('Hygiene Data'!E25))),DU31="",ISNUMBER(OFFSET('Hygiene Data'!$E$6,0,10*ROW('Hygiene Data'!E25)))),OFFSET('Hygiene Data'!$E$6,0,10*ROW('Hygiene Data'!E25)),NA())))</f>
        <v>#N/A</v>
      </c>
      <c r="BG31" s="254" t="e">
        <f ca="true">+IF(AND(ISNUMBER(OFFSET('Hygiene Data'!$E$8,0,10*ROW('Hygiene Data'!E25))),DV31="Yes"),OFFSET('Hygiene Data'!$E$8,0,10*ROW('Hygiene Data'!E25)),IF(AND(ISNUMBER(OFFSET('Hygiene Data'!$E$8,0,10*ROW('Hygiene Data'!E25))),DV31="No",ISNUMBER(OFFSET('Hygiene Data'!$E$8,0,10*ROW('Hygiene Data'!E25)))),CONCATENATE("[",ROUND(OFFSET('Hygiene Data'!$E$8,0,10*ROW('Hygiene Data'!E25)),0),"]"),IF(AND(ISNUMBER(OFFSET('Hygiene Data'!$E$8,0,10*ROW('Hygiene Data'!E25))),DV31="",ISNUMBER(OFFSET('Hygiene Data'!$E$8,0,10*ROW('Hygiene Data'!E25)))),OFFSET('Hygiene Data'!$E$8,0,10*ROW('Hygiene Data'!E25)),NA())))</f>
        <v>#N/A</v>
      </c>
      <c r="BH31" s="254" t="e">
        <f ca="true">+IF(AND(ISNUMBER(OFFSET('Hygiene Data'!$E$10,0,10*ROW('Hygiene Data'!E25))),DW31="Yes"),OFFSET('Hygiene Data'!$E$10,0,10*ROW('Hygiene Data'!E25)),IF(AND(ISNUMBER(OFFSET('Hygiene Data'!$E$10,0,10*ROW('Hygiene Data'!E25))),DW31="No",ISNUMBER(OFFSET('Hygiene Data'!$E$10,0,10*ROW('Hygiene Data'!E25)))),CONCATENATE("[",ROUND(OFFSET('Hygiene Data'!$E$10,0,10*ROW('Hygiene Data'!E25)),0),"]"),IF(AND(ISNUMBER(OFFSET('Hygiene Data'!$E$10,0,10*ROW('Hygiene Data'!E25))),DW31="",ISNUMBER(OFFSET('Hygiene Data'!$E$10,0,10*ROW('Hygiene Data'!E25)))),OFFSET('Hygiene Data'!$E$10,0,10*ROW('Hygiene Data'!E25)),NA())))</f>
        <v>#N/A</v>
      </c>
      <c r="BI31" s="254" t="e">
        <f ca="true">+IF(AND(ISNUMBER(OFFSET('Hygiene Data'!$F$6,0,10*ROW('Hygiene Data'!F25))),DX31="Yes"),OFFSET('Hygiene Data'!$F$6,0,10*ROW('Hygiene Data'!F25)),IF(AND(ISNUMBER(OFFSET('Hygiene Data'!$F$6,0,10*ROW('Hygiene Data'!F25))),DX31="No",ISNUMBER(OFFSET('Hygiene Data'!$F$6,0,10*ROW('Hygiene Data'!F25)))),CONCATENATE("[",ROUND(OFFSET('Hygiene Data'!$F$6,0,10*ROW('Hygiene Data'!F25)),0),"]"),IF(AND(ISNUMBER(OFFSET('Hygiene Data'!$F$6,0,10*ROW('Hygiene Data'!F25))),DX31="",ISNUMBER(OFFSET('Hygiene Data'!$F$6,0,10*ROW('Hygiene Data'!F25)))),OFFSET('Hygiene Data'!$F$6,0,10*ROW('Hygiene Data'!F25)),NA())))</f>
        <v>#N/A</v>
      </c>
      <c r="BJ31" s="254" t="e">
        <f ca="true">+IF(AND(ISNUMBER(OFFSET('Hygiene Data'!$F$8,0,10*ROW('Hygiene Data'!F25))),DY31="Yes"),OFFSET('Hygiene Data'!$F$8,0,10*ROW('Hygiene Data'!F25)),IF(AND(ISNUMBER(OFFSET('Hygiene Data'!$F$8,0,10*ROW('Hygiene Data'!F25))),DY31="No",ISNUMBER(OFFSET('Hygiene Data'!$F$8,0,10*ROW('Hygiene Data'!F25)))),CONCATENATE("[",ROUND(OFFSET('Hygiene Data'!$F$8,0,10*ROW('Hygiene Data'!F25)),0),"]"),IF(AND(ISNUMBER(OFFSET('Hygiene Data'!$F$8,0,10*ROW('Hygiene Data'!F25))),DY31="",ISNUMBER(OFFSET('Hygiene Data'!$F$8,0,10*ROW('Hygiene Data'!F25)))),OFFSET('Hygiene Data'!$F$8,0,10*ROW('Hygiene Data'!F25)),NA())))</f>
        <v>#N/A</v>
      </c>
      <c r="BK31" s="254" t="e">
        <f ca="true">+IF(AND(ISNUMBER(OFFSET('Hygiene Data'!$F$10,0,10*ROW('Hygiene Data'!F25))),DZ31="Yes"),OFFSET('Hygiene Data'!$F$10,0,10*ROW('Hygiene Data'!F25)),IF(AND(ISNUMBER(OFFSET('Hygiene Data'!$F$10,0,10*ROW('Hygiene Data'!F25))),DZ31="No",ISNUMBER(OFFSET('Hygiene Data'!$F$10,0,10*ROW('Hygiene Data'!F25)))),CONCATENATE("[",ROUND(OFFSET('Hygiene Data'!$F$10,0,10*ROW('Hygiene Data'!F25)),0),"]"),IF(AND(ISNUMBER(OFFSET('Hygiene Data'!$F$10,0,10*ROW('Hygiene Data'!F25))),DZ31="",ISNUMBER(OFFSET('Hygiene Data'!$F$10,0,10*ROW('Hygiene Data'!F25)))),OFFSET('Hygiene Data'!$F$10,0,10*ROW('Hygiene Data'!F25)),NA())))</f>
        <v>#N/A</v>
      </c>
      <c r="BL31" s="254" t="e">
        <f ca="true">+IF(AND(ISNUMBER(OFFSET('Hygiene Data'!$G$6,0,10*ROW('Hygiene Data'!G25))),EA31="Yes"),OFFSET('Hygiene Data'!$G$6,0,10*ROW('Hygiene Data'!G25)),IF(AND(ISNUMBER(OFFSET('Hygiene Data'!$G$6,0,10*ROW('Hygiene Data'!G25))),EA31="No",ISNUMBER(OFFSET('Hygiene Data'!$G$6,0,10*ROW('Hygiene Data'!G25)))),CONCATENATE("[",ROUND(OFFSET('Hygiene Data'!$G$6,0,10*ROW('Hygiene Data'!G25)),0),"]"),IF(AND(ISNUMBER(OFFSET('Hygiene Data'!$G$6,0,10*ROW('Hygiene Data'!G25))),EA31="",ISNUMBER(OFFSET('Hygiene Data'!$G$6,0,10*ROW('Hygiene Data'!G25)))),OFFSET('Hygiene Data'!$G$6,0,10*ROW('Hygiene Data'!G25)),NA())))</f>
        <v>#N/A</v>
      </c>
      <c r="BM31" s="254" t="e">
        <f ca="true">+IF(AND(ISNUMBER(OFFSET('Hygiene Data'!$G$8,0,10*ROW('Hygiene Data'!G25))),EB31="Yes"),OFFSET('Hygiene Data'!$G$8,0,10*ROW('Hygiene Data'!G25)),IF(AND(ISNUMBER(OFFSET('Hygiene Data'!$G$8,0,10*ROW('Hygiene Data'!G25))),EB31="No",ISNUMBER(OFFSET('Hygiene Data'!$G$8,0,10*ROW('Hygiene Data'!G25)))),CONCATENATE("[",ROUND(OFFSET('Hygiene Data'!$G$8,0,10*ROW('Hygiene Data'!G25)),0),"]"),IF(AND(ISNUMBER(OFFSET('Hygiene Data'!$G$8,0,10*ROW('Hygiene Data'!G25))),EB31="",ISNUMBER(OFFSET('Hygiene Data'!$G$8,0,10*ROW('Hygiene Data'!G25)))),OFFSET('Hygiene Data'!$G$8,0,10*ROW('Hygiene Data'!G25)),NA())))</f>
        <v>#N/A</v>
      </c>
      <c r="BN31" s="254" t="e">
        <f ca="true">+IF(AND(ISNUMBER(OFFSET('Hygiene Data'!$G$10,0,10*ROW('Hygiene Data'!G25))),EC31="Yes"),OFFSET('Hygiene Data'!$G$10,0,10*ROW('Hygiene Data'!G25)),IF(AND(ISNUMBER(OFFSET('Hygiene Data'!$G$10,0,10*ROW('Hygiene Data'!G25))),EC31="No",ISNUMBER(OFFSET('Hygiene Data'!$G$10,0,10*ROW('Hygiene Data'!G25)))),CONCATENATE("[",ROUND(OFFSET('Hygiene Data'!$G$10,0,10*ROW('Hygiene Data'!G25)),0),"]"),IF(AND(ISNUMBER(OFFSET('Hygiene Data'!$G$10,0,10*ROW('Hygiene Data'!G25))),EC31="",ISNUMBER(OFFSET('Hygiene Data'!$G$10,0,10*ROW('Hygiene Data'!G25)))),OFFSET('Hygiene Data'!$G$10,0,10*ROW('Hygiene Data'!G25)),NA())))</f>
        <v>#N/A</v>
      </c>
      <c r="BO31" s="254" t="e">
        <f ca="true">+IF(AND(ISNUMBER(OFFSET('Hygiene Data'!$H$6,0,10*ROW('Hygiene Data'!H25))),ED31="Yes"),OFFSET('Hygiene Data'!$H$6,0,10*ROW('Hygiene Data'!H25)),IF(AND(ISNUMBER(OFFSET('Hygiene Data'!$H$6,0,10*ROW('Hygiene Data'!H25))),ED31="No",ISNUMBER(OFFSET('Hygiene Data'!$H$6,0,10*ROW('Hygiene Data'!H25)))),CONCATENATE("[",ROUND(OFFSET('Hygiene Data'!$H$6,0,10*ROW('Hygiene Data'!H25)),0),"]"),IF(AND(ISNUMBER(OFFSET('Hygiene Data'!$H$6,0,10*ROW('Hygiene Data'!H25))),ED31="",ISNUMBER(OFFSET('Hygiene Data'!$H$6,0,10*ROW('Hygiene Data'!H25)))),OFFSET('Hygiene Data'!$H$6,0,10*ROW('Hygiene Data'!H25)),NA())))</f>
        <v>#N/A</v>
      </c>
      <c r="BP31" s="254" t="e">
        <f ca="true">+IF(AND(ISNUMBER(OFFSET('Hygiene Data'!$H$8,0,10*ROW('Hygiene Data'!H25))),EE31="Yes"),OFFSET('Hygiene Data'!$H$8,0,10*ROW('Hygiene Data'!H25)),IF(AND(ISNUMBER(OFFSET('Hygiene Data'!$H$8,0,10*ROW('Hygiene Data'!H25))),EE31="No",ISNUMBER(OFFSET('Hygiene Data'!$H$8,0,10*ROW('Hygiene Data'!H25)))),CONCATENATE("[",ROUND(OFFSET('Hygiene Data'!$H$8,0,10*ROW('Hygiene Data'!H25)),0),"]"),IF(AND(ISNUMBER(OFFSET('Hygiene Data'!$H$8,0,10*ROW('Hygiene Data'!H25))),EE31="",ISNUMBER(OFFSET('Hygiene Data'!$H$8,0,10*ROW('Hygiene Data'!H25)))),OFFSET('Hygiene Data'!$H$8,0,10*ROW('Hygiene Data'!H25)),NA())))</f>
        <v>#N/A</v>
      </c>
      <c r="BQ31" s="254" t="e">
        <f ca="true">+IF(AND(ISNUMBER(OFFSET('Hygiene Data'!$H$10,0,10*ROW('Hygiene Data'!H25))),EF31="Yes"),OFFSET('Hygiene Data'!$H$10,0,10*ROW('Hygiene Data'!H25)),IF(AND(ISNUMBER(OFFSET('Hygiene Data'!$H$10,0,10*ROW('Hygiene Data'!H25))),EF31="No",ISNUMBER(OFFSET('Hygiene Data'!$H$10,0,10*ROW('Hygiene Data'!H25)))),CONCATENATE("[",ROUND(OFFSET('Hygiene Data'!$H$10,0,10*ROW('Hygiene Data'!H25)),0),"]"),IF(AND(ISNUMBER(OFFSET('Hygiene Data'!$H$10,0,10*ROW('Hygiene Data'!H25))),EF31="",ISNUMBER(OFFSET('Hygiene Data'!$H$10,0,10*ROW('Hygiene Data'!H25)))),OFFSET('Hygiene Data'!$H$10,0,10*ROW('Hygiene Data'!H25)),NA())))</f>
        <v>#N/A</v>
      </c>
      <c r="BS31" s="36" t="str">
        <f ca="true">+IF(OFFSET('Water Data'!$C$28,0,10*ROW('Water Data'!C25))="","",OFFSET('Water Data'!$C$28,0,10*ROW('Water Data'!C25)))</f>
        <v/>
      </c>
      <c r="BT31" s="36" t="str">
        <f ca="true">+IF(OFFSET('Water Data'!$C$29,0,10*ROW('Water Data'!C25))="","",OFFSET('Water Data'!$C$29,0,10*ROW('Water Data'!C25)))</f>
        <v/>
      </c>
      <c r="BU31" s="36" t="str">
        <f ca="true">+IF(OFFSET('Water Data'!$C$30,0,10*ROW('Water Data'!C25))="","",OFFSET('Water Data'!$C$30,0,10*ROW('Water Data'!C25)))</f>
        <v/>
      </c>
      <c r="BV31" s="36" t="str">
        <f ca="true">+IF(OFFSET('Water Data'!$D$28,0,10*ROW('Water Data'!D25))="","",OFFSET('Water Data'!$D$28,0,10*ROW('Water Data'!D25)))</f>
        <v/>
      </c>
      <c r="BW31" s="36" t="str">
        <f ca="true">+IF(OFFSET('Water Data'!$D$29,0,10*ROW('Water Data'!D25))="","",OFFSET('Water Data'!$D$29,0,10*ROW('Water Data'!D25)))</f>
        <v/>
      </c>
      <c r="BX31" s="36" t="str">
        <f ca="true">+IF(OFFSET('Water Data'!$D$30,0,10*ROW('Water Data'!D25))="","",OFFSET('Water Data'!$D$30,0,10*ROW('Water Data'!D25)))</f>
        <v/>
      </c>
      <c r="BY31" s="36" t="str">
        <f ca="true">+IF(OFFSET('Water Data'!$E$28,0,10*ROW('Water Data'!E25))="","",OFFSET('Water Data'!$E$28,0,10*ROW('Water Data'!E25)))</f>
        <v/>
      </c>
      <c r="BZ31" s="36" t="str">
        <f ca="true">+IF(OFFSET('Water Data'!$E$29,0,10*ROW('Water Data'!E25))="","",OFFSET('Water Data'!$E$29,0,10*ROW('Water Data'!E25)))</f>
        <v/>
      </c>
      <c r="CA31" s="36" t="str">
        <f ca="true">+IF(OFFSET('Water Data'!$E$30,0,10*ROW('Water Data'!E25))="","",OFFSET('Water Data'!$E$30,0,10*ROW('Water Data'!E25)))</f>
        <v/>
      </c>
      <c r="CB31" s="36" t="str">
        <f ca="true">+IF(OFFSET('Water Data'!$F$28,0,10*ROW('Water Data'!F25))="","",OFFSET('Water Data'!$F$28,0,10*ROW('Water Data'!F25)))</f>
        <v/>
      </c>
      <c r="CC31" s="36" t="str">
        <f ca="true">+IF(OFFSET('Water Data'!$F$29,0,10*ROW('Water Data'!F25))="","",OFFSET('Water Data'!$F$29,0,10*ROW('Water Data'!F25)))</f>
        <v/>
      </c>
      <c r="CD31" s="36" t="str">
        <f ca="true">+IF(OFFSET('Water Data'!$F$30,0,10*ROW('Water Data'!F25))="","",OFFSET('Water Data'!$F$30,0,10*ROW('Water Data'!F25)))</f>
        <v/>
      </c>
      <c r="CE31" s="36" t="str">
        <f ca="true">+IF(OFFSET('Water Data'!$G$28,0,10*ROW('Water Data'!G25))="","",OFFSET('Water Data'!$G$28,0,10*ROW('Water Data'!G25)))</f>
        <v/>
      </c>
      <c r="CF31" s="36" t="str">
        <f ca="true">+IF(OFFSET('Water Data'!$G$29,0,10*ROW('Water Data'!G25))="","",OFFSET('Water Data'!$G$29,0,10*ROW('Water Data'!G25)))</f>
        <v/>
      </c>
      <c r="CG31" s="36" t="str">
        <f ca="true">+IF(OFFSET('Water Data'!$G$30,0,10*ROW('Water Data'!G25))="","",OFFSET('Water Data'!$G$30,0,10*ROW('Water Data'!G25)))</f>
        <v/>
      </c>
      <c r="CH31" s="36" t="str">
        <f ca="true">+IF(OFFSET('Water Data'!$H$28,0,10*ROW('Water Data'!H25))="","",OFFSET('Water Data'!$H$28,0,10*ROW('Water Data'!H25)))</f>
        <v/>
      </c>
      <c r="CI31" s="36" t="str">
        <f ca="true">+IF(OFFSET('Water Data'!$H$29,0,10*ROW('Water Data'!H25))="","",OFFSET('Water Data'!$H$29,0,10*ROW('Water Data'!H25)))</f>
        <v/>
      </c>
      <c r="CJ31" s="36" t="str">
        <f ca="true">+IF(OFFSET('Water Data'!$H$30,0,10*ROW('Water Data'!H25))="","",OFFSET('Water Data'!$H$30,0,10*ROW('Water Data'!H25)))</f>
        <v/>
      </c>
      <c r="CK31" s="36" t="str">
        <f ca="true">+IF(OFFSET('Sanitation Data'!$C$29,0,10*ROW('Sanitation Data'!C25))="","",OFFSET('Sanitation Data'!$C$29,0,10*ROW('Sanitation Data'!C25)))</f>
        <v/>
      </c>
      <c r="CL31" s="36" t="str">
        <f ca="true">+IF(OFFSET('Sanitation Data'!$C$30,0,10*ROW('Sanitation Data'!C25))="","",OFFSET('Sanitation Data'!$C$30,0,10*ROW('Sanitation Data'!C25)))</f>
        <v/>
      </c>
      <c r="CM31" s="36" t="str">
        <f ca="true">+IF(OFFSET('Sanitation Data'!$C$31,0,10*ROW('Sanitation Data'!C25))="","",OFFSET('Sanitation Data'!$C$31,0,10*ROW('Sanitation Data'!C25)))</f>
        <v/>
      </c>
      <c r="CN31" s="36" t="str">
        <f ca="true">+IF(OFFSET('Sanitation Data'!$C$32,0,10*ROW('Sanitation Data'!C25))="","",OFFSET('Sanitation Data'!$C$32,0,10*ROW('Sanitation Data'!C25)))</f>
        <v/>
      </c>
      <c r="CO31" s="36" t="str">
        <f ca="true">+IF(OFFSET('Sanitation Data'!$C$33,0,10*ROW('Sanitation Data'!C25))="","",OFFSET('Sanitation Data'!$C$33,0,10*ROW('Sanitation Data'!C25)))</f>
        <v/>
      </c>
      <c r="CP31" s="36" t="str">
        <f ca="true">+IF(OFFSET('Sanitation Data'!$D$29,0,10*ROW('Sanitation Data'!D25))="","",OFFSET('Sanitation Data'!$D$29,0,10*ROW('Sanitation Data'!D25)))</f>
        <v/>
      </c>
      <c r="CQ31" s="36" t="str">
        <f ca="true">+IF(OFFSET('Sanitation Data'!$D$30,0,10*ROW('Sanitation Data'!D25))="","",OFFSET('Sanitation Data'!$D$30,0,10*ROW('Sanitation Data'!D25)))</f>
        <v/>
      </c>
      <c r="CR31" s="36" t="str">
        <f ca="true">+IF(OFFSET('Sanitation Data'!$D$31,0,10*ROW('Sanitation Data'!D25))="","",OFFSET('Sanitation Data'!$D$31,0,10*ROW('Sanitation Data'!D25)))</f>
        <v/>
      </c>
      <c r="CS31" s="36" t="str">
        <f ca="true">+IF(OFFSET('Sanitation Data'!$D$32,0,10*ROW('Sanitation Data'!D25))="","",OFFSET('Sanitation Data'!$D$32,0,10*ROW('Sanitation Data'!D25)))</f>
        <v/>
      </c>
      <c r="CT31" s="36" t="str">
        <f ca="true">+IF(OFFSET('Sanitation Data'!$D$33,0,10*ROW('Sanitation Data'!D25))="","",OFFSET('Sanitation Data'!$D$33,0,10*ROW('Sanitation Data'!D25)))</f>
        <v/>
      </c>
      <c r="CU31" s="36" t="str">
        <f ca="true">+IF(OFFSET('Sanitation Data'!$E$29,0,10*ROW('Sanitation Data'!E25))="","",OFFSET('Sanitation Data'!$E$29,0,10*ROW('Sanitation Data'!E25)))</f>
        <v/>
      </c>
      <c r="CV31" s="36" t="str">
        <f ca="true">+IF(OFFSET('Sanitation Data'!$E$30,0,10*ROW('Sanitation Data'!E25))="","",OFFSET('Sanitation Data'!$E$30,0,10*ROW('Sanitation Data'!E25)))</f>
        <v/>
      </c>
      <c r="CW31" s="36" t="str">
        <f ca="true">+IF(OFFSET('Sanitation Data'!$E$31,0,10*ROW('Sanitation Data'!E25))="","",OFFSET('Sanitation Data'!$E$31,0,10*ROW('Sanitation Data'!E25)))</f>
        <v/>
      </c>
      <c r="CX31" s="36" t="str">
        <f ca="true">+IF(OFFSET('Sanitation Data'!$E$32,0,10*ROW('Sanitation Data'!E25))="","",OFFSET('Sanitation Data'!$E$32,0,10*ROW('Sanitation Data'!E25)))</f>
        <v/>
      </c>
      <c r="CY31" s="36" t="str">
        <f ca="true">+IF(OFFSET('Sanitation Data'!$E$33,0,10*ROW('Sanitation Data'!E25))="","",OFFSET('Sanitation Data'!$E$33,0,10*ROW('Sanitation Data'!E25)))</f>
        <v/>
      </c>
      <c r="CZ31" s="36" t="str">
        <f ca="true">+IF(OFFSET('Sanitation Data'!$F$29,0,10*ROW('Sanitation Data'!F25))="","",OFFSET('Sanitation Data'!$F$29,0,10*ROW('Sanitation Data'!F25)))</f>
        <v/>
      </c>
      <c r="DA31" s="36" t="str">
        <f ca="true">+IF(OFFSET('Sanitation Data'!$F$30,0,10*ROW('Sanitation Data'!F25))="","",OFFSET('Sanitation Data'!$F$30,0,10*ROW('Sanitation Data'!F25)))</f>
        <v/>
      </c>
      <c r="DB31" s="36" t="str">
        <f ca="true">+IF(OFFSET('Sanitation Data'!$F$31,0,10*ROW('Sanitation Data'!F25))="","",OFFSET('Sanitation Data'!$F$31,0,10*ROW('Sanitation Data'!F25)))</f>
        <v/>
      </c>
      <c r="DC31" s="36" t="str">
        <f ca="true">+IF(OFFSET('Sanitation Data'!$F$32,0,10*ROW('Sanitation Data'!F25))="","",OFFSET('Sanitation Data'!$F$32,0,10*ROW('Sanitation Data'!F25)))</f>
        <v/>
      </c>
      <c r="DD31" s="36" t="str">
        <f ca="true">+IF(OFFSET('Sanitation Data'!$F$33,0,10*ROW('Sanitation Data'!F25))="","",OFFSET('Sanitation Data'!$F$33,0,10*ROW('Sanitation Data'!F25)))</f>
        <v/>
      </c>
      <c r="DE31" s="36" t="str">
        <f ca="true">+IF(OFFSET('Sanitation Data'!$G$29,0,10*ROW('Sanitation Data'!G25))="","",OFFSET('Sanitation Data'!$G$29,0,10*ROW('Sanitation Data'!G25)))</f>
        <v/>
      </c>
      <c r="DF31" s="36" t="str">
        <f ca="true">+IF(OFFSET('Sanitation Data'!$G$30,0,10*ROW('Sanitation Data'!G25))="","",OFFSET('Sanitation Data'!$G$30,0,10*ROW('Sanitation Data'!G25)))</f>
        <v/>
      </c>
      <c r="DG31" s="36" t="str">
        <f ca="true">+IF(OFFSET('Sanitation Data'!$G$31,0,10*ROW('Sanitation Data'!G25))="","",OFFSET('Sanitation Data'!$G$31,0,10*ROW('Sanitation Data'!G25)))</f>
        <v/>
      </c>
      <c r="DH31" s="36" t="str">
        <f ca="true">+IF(OFFSET('Sanitation Data'!$G$32,0,10*ROW('Sanitation Data'!G25))="","",OFFSET('Sanitation Data'!$G$32,0,10*ROW('Sanitation Data'!G25)))</f>
        <v/>
      </c>
      <c r="DI31" s="36" t="str">
        <f ca="true">+IF(OFFSET('Sanitation Data'!$G$33,0,10*ROW('Sanitation Data'!G25))="","",OFFSET('Sanitation Data'!$G$33,0,10*ROW('Sanitation Data'!G25)))</f>
        <v/>
      </c>
      <c r="DJ31" s="36" t="str">
        <f ca="true">+IF(OFFSET('Sanitation Data'!$H$29,0,10*ROW('Sanitation Data'!H25))="","",OFFSET('Sanitation Data'!$H$29,0,10*ROW('Sanitation Data'!H25)))</f>
        <v/>
      </c>
      <c r="DK31" s="36" t="str">
        <f ca="true">+IF(OFFSET('Sanitation Data'!$H$30,0,10*ROW('Sanitation Data'!H25))="","",OFFSET('Sanitation Data'!$H$30,0,10*ROW('Sanitation Data'!H25)))</f>
        <v/>
      </c>
      <c r="DL31" s="36" t="str">
        <f ca="true">+IF(OFFSET('Sanitation Data'!$H$31,0,10*ROW('Sanitation Data'!H25))="","",OFFSET('Sanitation Data'!$H$31,0,10*ROW('Sanitation Data'!H25)))</f>
        <v/>
      </c>
      <c r="DM31" s="36" t="str">
        <f ca="true">+IF(OFFSET('Sanitation Data'!$H$32,0,10*ROW('Sanitation Data'!H25))="","",OFFSET('Sanitation Data'!$H$32,0,10*ROW('Sanitation Data'!H25)))</f>
        <v/>
      </c>
      <c r="DN31" s="36" t="str">
        <f ca="true">+IF(OFFSET('Sanitation Data'!$H$33,0,10*ROW('Sanitation Data'!H25))="","",OFFSET('Sanitation Data'!$H$33,0,10*ROW('Sanitation Data'!H25)))</f>
        <v/>
      </c>
      <c r="DO31" s="36" t="str">
        <f ca="true">+IF(OFFSET('Hygiene Data'!$C$12,0,10*ROW('Hygiene Data'!C25))="","",OFFSET('Hygiene Data'!$C$12,0,10*ROW('Hygiene Data'!C25)))</f>
        <v/>
      </c>
      <c r="DP31" s="36" t="str">
        <f ca="true">+IF(OFFSET('Hygiene Data'!$C$13,0,10*ROW('Hygiene Data'!C25))="","",OFFSET('Hygiene Data'!$C$13,0,10*ROW('Hygiene Data'!C25)))</f>
        <v/>
      </c>
      <c r="DQ31" s="36" t="str">
        <f ca="true">+IF(OFFSET('Hygiene Data'!$C$14,0,10*ROW('Hygiene Data'!C25))="","",OFFSET('Hygiene Data'!$C$14,0,10*ROW('Hygiene Data'!C25)))</f>
        <v/>
      </c>
      <c r="DR31" s="36" t="str">
        <f ca="true">+IF(OFFSET('Hygiene Data'!$D$12,0,10*ROW('Hygiene Data'!D25))="","",OFFSET('Hygiene Data'!$D$12,0,10*ROW('Hygiene Data'!D25)))</f>
        <v/>
      </c>
      <c r="DS31" s="36" t="str">
        <f ca="true">+IF(OFFSET('Hygiene Data'!$D$13,0,10*ROW('Hygiene Data'!D25))="","",OFFSET('Hygiene Data'!$D$13,0,10*ROW('Hygiene Data'!D25)))</f>
        <v/>
      </c>
      <c r="DT31" s="36" t="str">
        <f ca="true">+IF(OFFSET('Hygiene Data'!$D$14,0,10*ROW('Hygiene Data'!D25))="","",OFFSET('Hygiene Data'!$D$14,0,10*ROW('Hygiene Data'!D25)))</f>
        <v/>
      </c>
      <c r="DU31" s="36" t="str">
        <f ca="true">+IF(OFFSET('Hygiene Data'!$E$12,0,10*ROW('Hygiene Data'!E25))="","",OFFSET('Hygiene Data'!$E$12,0,10*ROW('Hygiene Data'!E25)))</f>
        <v/>
      </c>
      <c r="DV31" s="36" t="str">
        <f ca="true">+IF(OFFSET('Hygiene Data'!$E$13,0,10*ROW('Hygiene Data'!E25))="","",OFFSET('Hygiene Data'!$E$13,0,10*ROW('Hygiene Data'!E25)))</f>
        <v/>
      </c>
      <c r="DW31" s="36" t="str">
        <f ca="true">+IF(OFFSET('Hygiene Data'!$E$14,0,10*ROW('Hygiene Data'!E25))="","",OFFSET('Hygiene Data'!$E$14,0,10*ROW('Hygiene Data'!E25)))</f>
        <v/>
      </c>
      <c r="DX31" s="36" t="str">
        <f ca="true">+IF(OFFSET('Hygiene Data'!$F$12,0,10*ROW('Hygiene Data'!F25))="","",OFFSET('Hygiene Data'!$F$12,0,10*ROW('Hygiene Data'!F25)))</f>
        <v/>
      </c>
      <c r="DY31" s="36" t="str">
        <f ca="true">+IF(OFFSET('Hygiene Data'!$F$13,0,10*ROW('Hygiene Data'!F25))="","",OFFSET('Hygiene Data'!$F$13,0,10*ROW('Hygiene Data'!F25)))</f>
        <v/>
      </c>
      <c r="DZ31" s="36" t="str">
        <f ca="true">+IF(OFFSET('Hygiene Data'!$F$14,0,10*ROW('Hygiene Data'!F25))="","",OFFSET('Hygiene Data'!$F$14,0,10*ROW('Hygiene Data'!F25)))</f>
        <v/>
      </c>
      <c r="EA31" s="36" t="str">
        <f ca="true">+IF(OFFSET('Hygiene Data'!$G$12,0,10*ROW('Hygiene Data'!G25))="","",OFFSET('Hygiene Data'!$G$12,0,10*ROW('Hygiene Data'!G25)))</f>
        <v/>
      </c>
      <c r="EB31" s="36" t="str">
        <f ca="true">+IF(OFFSET('Hygiene Data'!$G$13,0,10*ROW('Hygiene Data'!G25))="","",OFFSET('Hygiene Data'!$G$13,0,10*ROW('Hygiene Data'!G25)))</f>
        <v/>
      </c>
      <c r="EC31" s="36" t="str">
        <f ca="true">+IF(OFFSET('Hygiene Data'!$G$14,0,10*ROW('Hygiene Data'!G25))="","",OFFSET('Hygiene Data'!$G$14,0,10*ROW('Hygiene Data'!G25)))</f>
        <v/>
      </c>
      <c r="ED31" s="36" t="str">
        <f ca="true">+IF(OFFSET('Hygiene Data'!$H$12,0,10*ROW('Hygiene Data'!H25))="","",OFFSET('Hygiene Data'!$H$12,0,10*ROW('Hygiene Data'!H25)))</f>
        <v/>
      </c>
      <c r="EE31" s="36" t="str">
        <f ca="true">+IF(OFFSET('Hygiene Data'!$H$13,0,10*ROW('Hygiene Data'!H25))="","",OFFSET('Hygiene Data'!$H$13,0,10*ROW('Hygiene Data'!H25)))</f>
        <v/>
      </c>
      <c r="EF31" s="36" t="str">
        <f ca="true">+IF(OFFSET('Hygiene Data'!$H$14,0,10*ROW('Hygiene Data'!H25))="","",OFFSET('Hygiene Data'!$H$14,0,10*ROW('Hygiene Data'!H25)))</f>
        <v/>
      </c>
    </row>
    <row r="32" x14ac:dyDescent="0.2">
      <c r="A32" s="59" t="str">
        <f ca="true">+IF(OFFSET('Water Data'!$B$1,0,10*ROW('Water Data'!B29))="","",OFFSET('Water Data'!$B$1,0,10*ROW('Water Data'!B29)))</f>
        <v/>
      </c>
      <c r="B32" s="59" t="str">
        <f ca="true">+IF(OFFSET('Water Data'!$A$3,0,10*ROW('Water Data'!A29))="","",OFFSET('Water Data'!$A$3,0,10*ROW('Water Data'!A29)))</f>
        <v/>
      </c>
      <c r="C32" s="59" t="str">
        <f ca="true">+IF(OFFSET('Water Data'!$C$3,0,10*ROW('Water Data'!C29))="","",OFFSET('Water Data'!$C$3,0,10*ROW('Water Data'!C29)))</f>
        <v/>
      </c>
      <c r="D32" s="252" t="e">
        <f ca="true">+IF(AND(ISNUMBER(OFFSET('Water Data'!$C$5,0,10*ROW('Water Data'!C26))),BS32="Yes"),100-OFFSET('Water Data'!$C$5,0,10*ROW('Water Data'!C26)),IF(AND(ISNUMBER(OFFSET('Water Data'!$C$5,0,10*ROW('Water Data'!C26))),BS32="No",ISNUMBER(OFFSET('Water Data'!$C$5,0,10*ROW('Water Data'!C26)))),CONCATENATE("[",ROUND(100-OFFSET('Water Data'!$C$5,0,10*ROW('Water Data'!C26)),0),"]"),IF(AND(ISNUMBER(OFFSET('Water Data'!$C$5,0,10*ROW('Water Data'!C26))),BS32="",ISNUMBER(OFFSET('Water Data'!$C$5,0,10*ROW('Water Data'!C26)))),100-OFFSET('Water Data'!$C$5,0,10*ROW('Water Data'!C26)),NA())))</f>
        <v>#N/A</v>
      </c>
      <c r="E32" s="252" t="e">
        <f ca="true">+IF(AND(ISNUMBER(OFFSET('Water Data'!$C$7,0,10*ROW('Water Data'!D26))),BT32="Yes"),OFFSET('Water Data'!$C$7,0,10*ROW('Water Data'!C26)),IF(AND(ISNUMBER(OFFSET('Water Data'!$C$7,0,10*ROW('Water Data'!C26))),BT32="No",ISNUMBER(OFFSET('Water Data'!$C$7,0,10*ROW('Water Data'!C26)))),CONCATENATE("[",ROUND(OFFSET('Water Data'!$C$7,0,10*ROW('Water Data'!C26)),0),"]"),IF(AND(ISNUMBER(OFFSET('Water Data'!$C$7,0,10*ROW('Water Data'!C26))),BT32="",ISNUMBER(OFFSET('Water Data'!$C$7,0,10*ROW('Water Data'!C26)))),OFFSET('Water Data'!$C$7,0,10*ROW('Water Data'!C26)),NA())))</f>
        <v>#N/A</v>
      </c>
      <c r="F32" s="252" t="e">
        <f ca="true">+IF(AND(ISNUMBER(OFFSET('Water Data'!$C$10,0,10*ROW('Water Data'!C26))),BU32="Yes"),OFFSET('Water Data'!$C$10,0,10*ROW('Water Data'!C26)),IF(AND(ISNUMBER(OFFSET('Water Data'!$C$10,0,10*ROW('Water Data'!C26))),BU32="No",ISNUMBER(OFFSET('Water Data'!$C$10,0,10*ROW('Water Data'!C26)))),CONCATENATE("[",ROUND(OFFSET('Water Data'!$C$10,0,10*ROW('Water Data'!C26)),0),"]"),IF(AND(ISNUMBER(OFFSET('Water Data'!$C$10,0,10*ROW('Water Data'!C26))),BU32="",ISNUMBER(OFFSET('Water Data'!$C$10,0,10*ROW('Water Data'!C26)))),OFFSET('Water Data'!$C$10,0,10*ROW('Water Data'!C26)),NA())))</f>
        <v>#N/A</v>
      </c>
      <c r="G32" s="252" t="e">
        <f ca="true">+IF(AND(ISNUMBER(OFFSET('Water Data'!$D$5,0,10*ROW('Water Data'!D26))),BV32="Yes"),100-OFFSET('Water Data'!$D$5,0,10*ROW('Water Data'!D26)),IF(AND(ISNUMBER(OFFSET('Water Data'!$D$5,0,10*ROW('Water Data'!D26))),BV32="No",ISNUMBER(OFFSET('Water Data'!$D$5,0,10*ROW('Water Data'!D26)))),CONCATENATE("[",ROUND(100-OFFSET('Water Data'!$D$5,0,10*ROW('Water Data'!D26)),0),"]"),IF(AND(ISNUMBER(OFFSET('Water Data'!$D$5,0,10*ROW('Water Data'!D26))),BV32="",ISNUMBER(OFFSET('Water Data'!$D$5,0,10*ROW('Water Data'!D26)))),100-OFFSET('Water Data'!$D$5,0,10*ROW('Water Data'!D26)),NA())))</f>
        <v>#N/A</v>
      </c>
      <c r="H32" s="252" t="e">
        <f ca="true">+IF(AND(ISNUMBER(OFFSET('Water Data'!$D$7,0,10*ROW('Water Data'!D26))),BW32="Yes"),OFFSET('Water Data'!$D$7,0,10*ROW('Water Data'!D26)),IF(AND(ISNUMBER(OFFSET('Water Data'!$D$7,0,10*ROW('Water Data'!D26))),BW32="No",ISNUMBER(OFFSET('Water Data'!$D$7,0,10*ROW('Water Data'!D26)))),CONCATENATE("[",ROUND(OFFSET('Water Data'!$C$7,0,10*ROW('Water Data'!D26)),0),"]"),IF(AND(ISNUMBER(OFFSET('Water Data'!$D$7,0,10*ROW('Water Data'!D26))),BW32="",ISNUMBER(OFFSET('Water Data'!$D$7,0,10*ROW('Water Data'!D26)))),OFFSET('Water Data'!$D$7,0,10*ROW('Water Data'!D26)),NA())))</f>
        <v>#N/A</v>
      </c>
      <c r="I32" s="252" t="e">
        <f ca="true">+IF(AND(ISNUMBER(OFFSET('Water Data'!$D$10,0,10*ROW('Water Data'!D26))),BX32="Yes"),OFFSET('Water Data'!$D$10,0,10*ROW('Water Data'!D26)),IF(AND(ISNUMBER(OFFSET('Water Data'!$D$10,0,10*ROW('Water Data'!D26))),BX32="No",ISNUMBER(OFFSET('Water Data'!$D$10,0,10*ROW('Water Data'!D26)))),CONCATENATE("[",ROUND(OFFSET('Water Data'!$D$10,0,10*ROW('Water Data'!D26)),0),"]"),IF(AND(ISNUMBER(OFFSET('Water Data'!$D$10,0,10*ROW('Water Data'!D26))),BX32="",ISNUMBER(OFFSET('Water Data'!$D$10,0,10*ROW('Water Data'!D26)))),OFFSET('Water Data'!$D$10,0,10*ROW('Water Data'!D26)),NA())))</f>
        <v>#N/A</v>
      </c>
      <c r="J32" s="252" t="e">
        <f ca="true">+IF(AND(ISNUMBER(OFFSET('Water Data'!$E$5,0,10*ROW('Water Data'!E26))),BY32="Yes"),100-OFFSET('Water Data'!$E$5,0,10*ROW('Water Data'!E26)),IF(AND(ISNUMBER(OFFSET('Water Data'!$E$5,0,10*ROW('Water Data'!E26))),BY32="No",ISNUMBER(OFFSET('Water Data'!$E$5,0,10*ROW('Water Data'!E26)))),CONCATENATE("[",ROUND(100-OFFSET('Water Data'!$E$5,0,10*ROW('Water Data'!E26)),0),"]"),IF(AND(ISNUMBER(OFFSET('Water Data'!$E$5,0,10*ROW('Water Data'!E26))),BY32="",ISNUMBER(OFFSET('Water Data'!$E$5,0,10*ROW('Water Data'!E26)))),100-OFFSET('Water Data'!$E$5,0,10*ROW('Water Data'!E26)),NA())))</f>
        <v>#N/A</v>
      </c>
      <c r="K32" s="252" t="e">
        <f ca="true">+IF(AND(ISNUMBER(OFFSET('Water Data'!$E$7,0,10*ROW('Water Data'!E26))),BZ32="Yes"),OFFSET('Water Data'!$E$7,0,10*ROW('Water Data'!E26)),IF(AND(ISNUMBER(OFFSET('Water Data'!$E$7,0,10*ROW('Water Data'!E26))),BZ32="No",ISNUMBER(OFFSET('Water Data'!$E$7,0,10*ROW('Water Data'!E26)))),CONCATENATE("[",ROUND(OFFSET('Water Data'!$E$7,0,10*ROW('Water Data'!E26)),0),"]"),IF(AND(ISNUMBER(OFFSET('Water Data'!$E$7,0,10*ROW('Water Data'!E26))),BZ32="",ISNUMBER(OFFSET('Water Data'!$E$7,0,10*ROW('Water Data'!E26)))),OFFSET('Water Data'!$E$7,0,10*ROW('Water Data'!E26)),NA())))</f>
        <v>#N/A</v>
      </c>
      <c r="L32" s="252" t="e">
        <f ca="true">+IF(AND(ISNUMBER(OFFSET('Water Data'!$E$10,0,10*ROW('Water Data'!E26))),CA32="Yes"),OFFSET('Water Data'!$E$10,0,10*ROW('Water Data'!E26)),IF(AND(ISNUMBER(OFFSET('Water Data'!$E$10,0,10*ROW('Water Data'!E26))),CA32="No",ISNUMBER(OFFSET('Water Data'!$E$10,0,10*ROW('Water Data'!E26)))),CONCATENATE("[",ROUND(OFFSET('Water Data'!$E$10,0,10*ROW('Water Data'!E26)),0),"]"),IF(AND(ISNUMBER(OFFSET('Water Data'!$E$10,0,10*ROW('Water Data'!E26))),CA32="",ISNUMBER(OFFSET('Water Data'!$E$10,0,10*ROW('Water Data'!E26)))),OFFSET('Water Data'!$E$10,0,10*ROW('Water Data'!E26)),NA())))</f>
        <v>#N/A</v>
      </c>
      <c r="M32" s="252" t="e">
        <f ca="true">+IF(AND(ISNUMBER(OFFSET('Water Data'!$F$5,0,10*ROW('Water Data'!F26))),CB32="Yes"),100-OFFSET('Water Data'!$F$5,0,10*ROW('Water Data'!F26)),IF(AND(ISNUMBER(OFFSET('Water Data'!$F$5,0,10*ROW('Water Data'!F26))),CB32="No",ISNUMBER(OFFSET('Water Data'!$F$5,0,10*ROW('Water Data'!F26)))),CONCATENATE("[",ROUND(100-OFFSET('Water Data'!$F$5,0,10*ROW('Water Data'!F26)),0),"]"),IF(AND(ISNUMBER(OFFSET('Water Data'!$F$5,0,10*ROW('Water Data'!F26))),CB32="",ISNUMBER(OFFSET('Water Data'!$F$5,0,10*ROW('Water Data'!F26)))),100-OFFSET('Water Data'!$F$5,0,10*ROW('Water Data'!F26)),NA())))</f>
        <v>#N/A</v>
      </c>
      <c r="N32" s="252" t="e">
        <f ca="true">+IF(AND(ISNUMBER(OFFSET('Water Data'!$F$7,0,10*ROW('Water Data'!F26))),CC32="Yes"),OFFSET('Water Data'!$F$7,0,10*ROW('Water Data'!F26)),IF(AND(ISNUMBER(OFFSET('Water Data'!$F$7,0,10*ROW('Water Data'!F26))),CC32="No",ISNUMBER(OFFSET('Water Data'!$F$7,0,10*ROW('Water Data'!F26)))),CONCATENATE("[",ROUND(OFFSET('Water Data'!$F$7,0,10*ROW('Water Data'!F26)),0),"]"),IF(AND(ISNUMBER(OFFSET('Water Data'!$F$7,0,10*ROW('Water Data'!F26))),CC32="",ISNUMBER(OFFSET('Water Data'!$F$7,0,10*ROW('Water Data'!F26)))),OFFSET('Water Data'!$F$7,0,10*ROW('Water Data'!F26)),NA())))</f>
        <v>#N/A</v>
      </c>
      <c r="O32" s="252" t="e">
        <f ca="true">+IF(AND(ISNUMBER(OFFSET('Water Data'!$F$10,0,10*ROW('Water Data'!F26))),CD32="Yes"),OFFSET('Water Data'!$F$10,0,10*ROW('Water Data'!F26)),IF(AND(ISNUMBER(OFFSET('Water Data'!$F$10,0,10*ROW('Water Data'!F26))),CD32="No",ISNUMBER(OFFSET('Water Data'!$F$10,0,10*ROW('Water Data'!F26)))),CONCATENATE("[",ROUND(OFFSET('Water Data'!$F$10,0,10*ROW('Water Data'!F26)),0),"]"),IF(AND(ISNUMBER(OFFSET('Water Data'!$F$10,0,10*ROW('Water Data'!F26))),CD32="",ISNUMBER(OFFSET('Water Data'!$F$10,0,10*ROW('Water Data'!F26)))),OFFSET('Water Data'!$F$10,0,10*ROW('Water Data'!F26)),NA())))</f>
        <v>#N/A</v>
      </c>
      <c r="P32" s="252" t="e">
        <f ca="true">+IF(AND(ISNUMBER(OFFSET('Water Data'!$G$5,0,10*ROW('Water Data'!G26))),CE32="Yes"),100-OFFSET('Water Data'!$G$5,0,10*ROW('Water Data'!G26)),IF(AND(ISNUMBER(OFFSET('Water Data'!$G$5,0,10*ROW('Water Data'!G26))),CE32="No",ISNUMBER(OFFSET('Water Data'!$G$5,0,10*ROW('Water Data'!G26)))),CONCATENATE("[",ROUND(100-OFFSET('Water Data'!$G$5,0,10*ROW('Water Data'!G26)),0),"]"),IF(AND(ISNUMBER(OFFSET('Water Data'!$G$5,0,10*ROW('Water Data'!G26))),CE32="",ISNUMBER(OFFSET('Water Data'!$G$5,0,10*ROW('Water Data'!G26)))),100-OFFSET('Water Data'!$G$5,0,10*ROW('Water Data'!G26)),NA())))</f>
        <v>#N/A</v>
      </c>
      <c r="Q32" s="252" t="e">
        <f ca="true">+IF(AND(ISNUMBER(OFFSET('Water Data'!$G$7,0,10*ROW('Water Data'!G26))),CF32="Yes"),OFFSET('Water Data'!$G$7,0,10*ROW('Water Data'!G26)),IF(AND(ISNUMBER(OFFSET('Water Data'!$G$7,0,10*ROW('Water Data'!G26))),CF32="No",ISNUMBER(OFFSET('Water Data'!$G$7,0,10*ROW('Water Data'!G26)))),CONCATENATE("[",ROUND(OFFSET('Water Data'!$G$7,0,10*ROW('Water Data'!G26)),0),"]"),IF(AND(ISNUMBER(OFFSET('Water Data'!$G$7,0,10*ROW('Water Data'!G26))),CF32="",ISNUMBER(OFFSET('Water Data'!$G$7,0,10*ROW('Water Data'!G26)))),OFFSET('Water Data'!$G$7,0,10*ROW('Water Data'!G26)),NA())))</f>
        <v>#N/A</v>
      </c>
      <c r="R32" s="252" t="e">
        <f ca="true">+IF(AND(ISNUMBER(OFFSET('Water Data'!$G$10,0,10*ROW('Water Data'!G26))),CG32="Yes"),OFFSET('Water Data'!$G$10,0,10*ROW('Water Data'!G26)),IF(AND(ISNUMBER(OFFSET('Water Data'!$G$10,0,10*ROW('Water Data'!G26))),CG32="No",ISNUMBER(OFFSET('Water Data'!$G$10,0,10*ROW('Water Data'!G26)))),CONCATENATE("[",ROUND(OFFSET('Water Data'!$G$10,0,10*ROW('Water Data'!G26)),0),"]"),IF(AND(ISNUMBER(OFFSET('Water Data'!$G$10,0,10*ROW('Water Data'!G26))),CG32="",ISNUMBER(OFFSET('Water Data'!$G$10,0,10*ROW('Water Data'!G26)))),OFFSET('Water Data'!$G$10,0,10*ROW('Water Data'!G26)),NA())))</f>
        <v>#N/A</v>
      </c>
      <c r="S32" s="252" t="e">
        <f ca="true">+IF(AND(ISNUMBER(OFFSET('Water Data'!$H$5,0,10*ROW('Water Data'!H26))),CH32="Yes"),100-OFFSET('Water Data'!$H$5,0,10*ROW('Water Data'!H26)),IF(AND(ISNUMBER(OFFSET('Water Data'!$H$5,0,10*ROW('Water Data'!H26))),CH32="No",ISNUMBER(OFFSET('Water Data'!$H$5,0,10*ROW('Water Data'!H26)))),CONCATENATE("[",ROUND(100-OFFSET('Water Data'!$H$5,0,10*ROW('Water Data'!H26)),0),"]"),IF(AND(ISNUMBER(OFFSET('Water Data'!$H$5,0,10*ROW('Water Data'!H26))),CH32="",ISNUMBER(OFFSET('Water Data'!$H$5,0,10*ROW('Water Data'!H26)))),100-OFFSET('Water Data'!$H$5,0,10*ROW('Water Data'!H26)),NA())))</f>
        <v>#N/A</v>
      </c>
      <c r="T32" s="252" t="e">
        <f ca="true">+IF(AND(ISNUMBER(OFFSET('Water Data'!$H$7,0,10*ROW('Water Data'!H26))),CI32="Yes"),OFFSET('Water Data'!$H$7,0,10*ROW('Water Data'!H26)),IF(AND(ISNUMBER(OFFSET('Water Data'!$H$7,0,10*ROW('Water Data'!H26))),CI32="No",ISNUMBER(OFFSET('Water Data'!$H$7,0,10*ROW('Water Data'!H26)))),CONCATENATE("[",ROUND(OFFSET('Water Data'!$H$7,0,10*ROW('Water Data'!H26)),0),"]"),IF(AND(ISNUMBER(OFFSET('Water Data'!$H$7,0,10*ROW('Water Data'!H26))),CI32="",ISNUMBER(OFFSET('Water Data'!$H$7,0,10*ROW('Water Data'!H26)))),OFFSET('Water Data'!$H$7,0,10*ROW('Water Data'!H26)),NA())))</f>
        <v>#N/A</v>
      </c>
      <c r="U32" s="252" t="e">
        <f ca="true">+IF(AND(ISNUMBER(OFFSET('Water Data'!$H$10,0,10*ROW('Water Data'!H26))),CJ32="Yes"),OFFSET('Water Data'!$H$10,0,10*ROW('Water Data'!H26)),IF(AND(ISNUMBER(OFFSET('Water Data'!$H$10,0,10*ROW('Water Data'!H26))),CJ32="No",ISNUMBER(OFFSET('Water Data'!$H$10,0,10*ROW('Water Data'!H26)))),CONCATENATE("[",ROUND(OFFSET('Water Data'!$H$10,0,10*ROW('Water Data'!H26)),0),"]"),IF(AND(ISNUMBER(OFFSET('Water Data'!$H$10,0,10*ROW('Water Data'!H26))),CJ32="",ISNUMBER(OFFSET('Water Data'!$H$10,0,10*ROW('Water Data'!H26)))),OFFSET('Water Data'!$H$10,0,10*ROW('Water Data'!H26)),NA())))</f>
        <v>#N/A</v>
      </c>
      <c r="V32" s="253" t="e">
        <f ca="true">+IF(AND(ISNUMBER(OFFSET('Sanitation Data'!$C$5,0,10*ROW('Sanitation Data'!C26))),CK32="Yes"),100-OFFSET('Sanitation Data'!$C$5,0,10*ROW('Sanitation Data'!C26)),IF(AND(ISNUMBER(OFFSET('Sanitation Data'!$C$5,0,10*ROW('Sanitation Data'!C26))),CK32="No",ISNUMBER(OFFSET('Sanitation Data'!$C$5,0,10*ROW('Sanitation Data'!C26)))),CONCATENATE("[",ROUND(100-OFFSET('Sanitation Data'!$C$5,0,10*ROW('Sanitation Data'!C26)),0),"]"),IF(AND(ISNUMBER(OFFSET('Sanitation Data'!$C$5,0,10*ROW('Sanitation Data'!C26))),CK32="",ISNUMBER(OFFSET('Sanitation Data'!$C$5,0,10*ROW('Sanitation Data'!C26)))),100-OFFSET('Sanitation Data'!$C$5,0,10*ROW('Sanitation Data'!C26)),NA())))</f>
        <v>#N/A</v>
      </c>
      <c r="W32" s="253" t="e">
        <f ca="true">+IF(AND(ISNUMBER(OFFSET('Sanitation Data'!$C$7,0,10*ROW('Sanitation Data'!C26))),CL32="Yes"),OFFSET('Sanitation Data'!$C$7,0,10*ROW('Sanitation Data'!C26)),IF(AND(ISNUMBER(OFFSET('Sanitation Data'!$C$7,0,10*ROW('Sanitation Data'!C26))),CL32="No",ISNUMBER(OFFSET('Sanitation Data'!$C$7,0,10*ROW('Sanitation Data'!C26)))),CONCATENATE("[",ROUND(OFFSET('Sanitation Data'!$C$7,0,10*ROW('Sanitation Data'!C26)),0),"]"),IF(AND(ISNUMBER(OFFSET('Sanitation Data'!$C$7,0,10*ROW('Sanitation Data'!C26))),CL32="",ISNUMBER(OFFSET('Sanitation Data'!$C$7,0,10*ROW('Sanitation Data'!C26)))),OFFSET('Sanitation Data'!$C$7,0,10*ROW('Sanitation Data'!C26)),NA())))</f>
        <v>#N/A</v>
      </c>
      <c r="X32" s="253" t="e">
        <f ca="true">+IF(AND(ISNUMBER(OFFSET('Sanitation Data'!$C$11,0,10*ROW('Sanitation Data'!C26))),CM32="Yes"),OFFSET('Sanitation Data'!$C$11,0,10*ROW('Sanitation Data'!C26)),IF(AND(ISNUMBER(OFFSET('Sanitation Data'!$C$11,0,10*ROW('Sanitation Data'!C26))),CM32="No",ISNUMBER(OFFSET('Sanitation Data'!$C$11,0,10*ROW('Sanitation Data'!C26)))),CONCATENATE("[",ROUND(OFFSET('Sanitation Data'!$C$11,0,10*ROW('Sanitation Data'!C26)),0),"]"),IF(AND(ISNUMBER(OFFSET('Sanitation Data'!$C$11,0,10*ROW('Sanitation Data'!C26))),CM32="",ISNUMBER(OFFSET('Sanitation Data'!$C$11,0,10*ROW('Sanitation Data'!C26)))),OFFSET('Sanitation Data'!$C$11,0,10*ROW('Sanitation Data'!C26)),NA())))</f>
        <v>#N/A</v>
      </c>
      <c r="Y32" s="253" t="e">
        <f ca="true">+IF(AND(ISNUMBER(OFFSET('Sanitation Data'!$C$12,0,10*ROW('Sanitation Data'!C26))),CN32="Yes"),OFFSET('Sanitation Data'!$C$12,0,10*ROW('Sanitation Data'!C26)),IF(AND(ISNUMBER(OFFSET('Sanitation Data'!$C$12,0,10*ROW('Sanitation Data'!C26))),CN32="No",ISNUMBER(OFFSET('Sanitation Data'!$C$12,0,10*ROW('Sanitation Data'!C26)))),CONCATENATE("[",ROUND(OFFSET('Sanitation Data'!$C$12,0,10*ROW('Sanitation Data'!C26)),0),"]"),IF(AND(ISNUMBER(OFFSET('Sanitation Data'!$C$12,0,10*ROW('Sanitation Data'!C26))),CN32="",ISNUMBER(OFFSET('Sanitation Data'!$C$12,0,10*ROW('Sanitation Data'!C26)))),OFFSET('Sanitation Data'!$C$12,0,10*ROW('Sanitation Data'!C26)),NA())))</f>
        <v>#N/A</v>
      </c>
      <c r="Z32" s="253" t="e">
        <f ca="true">+IF(AND(ISNUMBER(OFFSET('Sanitation Data'!$C$13,0,10*ROW('Sanitation Data'!C26))),CO32="Yes"),OFFSET('Sanitation Data'!$C$13,0,10*ROW('Sanitation Data'!C26)),IF(AND(ISNUMBER(OFFSET('Sanitation Data'!$C$13,0,10*ROW('Sanitation Data'!C26))),CO32="No",ISNUMBER(OFFSET('Sanitation Data'!$C$13,0,10*ROW('Sanitation Data'!C26)))),CONCATENATE("[",ROUND(OFFSET('Sanitation Data'!$C$13,0,10*ROW('Sanitation Data'!C26)),0),"]"),IF(AND(ISNUMBER(OFFSET('Sanitation Data'!$C$13,0,10*ROW('Sanitation Data'!C26))),CO32="",ISNUMBER(OFFSET('Sanitation Data'!$C$13,0,10*ROW('Sanitation Data'!C26)))),OFFSET('Sanitation Data'!$C$13,0,10*ROW('Sanitation Data'!C26)),NA())))</f>
        <v>#N/A</v>
      </c>
      <c r="AA32" s="253" t="e">
        <f ca="true">+IF(AND(ISNUMBER(OFFSET('Sanitation Data'!$D$5,0,10*ROW('Sanitation Data'!D26))),CP32="Yes"),100-OFFSET('Sanitation Data'!$D$5,0,10*ROW('Sanitation Data'!D26)),IF(AND(ISNUMBER(OFFSET('Sanitation Data'!$D$5,0,10*ROW('Sanitation Data'!D26))),CP32="No",ISNUMBER(OFFSET('Sanitation Data'!$D$5,0,10*ROW('Sanitation Data'!D26)))),CONCATENATE("[",ROUND(100-OFFSET('Sanitation Data'!$D$5,0,10*ROW('Sanitation Data'!D26)),0),"]"),IF(AND(ISNUMBER(OFFSET('Sanitation Data'!$D$5,0,10*ROW('Sanitation Data'!D26))),CP32="",ISNUMBER(OFFSET('Sanitation Data'!$D$5,0,10*ROW('Sanitation Data'!D26)))),100-OFFSET('Sanitation Data'!$D$5,0,10*ROW('Sanitation Data'!D26)),NA())))</f>
        <v>#N/A</v>
      </c>
      <c r="AB32" s="253" t="e">
        <f ca="true">+IF(AND(ISNUMBER(OFFSET('Sanitation Data'!$D$7,0,10*ROW('Sanitation Data'!D26))),CQ32="Yes"),OFFSET('Sanitation Data'!$D$7,0,10*ROW('Sanitation Data'!G26)),IF(AND(ISNUMBER(OFFSET('Sanitation Data'!$D$7,0,10*ROW('Sanitation Data'!D26))),CQ32="No",ISNUMBER(OFFSET('Sanitation Data'!$D$7,0,10*ROW('Sanitation Data'!D26)))),CONCATENATE("[",ROUND(OFFSET('Sanitation Data'!$D$7,0,10*ROW('Sanitation Data'!D26)),0),"]"),IF(AND(ISNUMBER(OFFSET('Sanitation Data'!$D$7,0,10*ROW('Sanitation Data'!D26))),CQ32="",ISNUMBER(OFFSET('Sanitation Data'!$D$7,0,10*ROW('Sanitation Data'!D26)))),OFFSET('Sanitation Data'!$D$7,0,10*ROW('Sanitation Data'!D26)),NA())))</f>
        <v>#N/A</v>
      </c>
      <c r="AC32" s="253" t="e">
        <f ca="true">+IF(AND(ISNUMBER(OFFSET('Sanitation Data'!$D$11,0,10*ROW('Sanitation Data'!D26))),CR32="Yes"),OFFSET('Sanitation Data'!$D$11,0,10*ROW('Sanitation Data'!D26)),IF(AND(ISNUMBER(OFFSET('Sanitation Data'!$D$11,0,10*ROW('Sanitation Data'!D26))),CR32="No",ISNUMBER(OFFSET('Sanitation Data'!$D$11,0,10*ROW('Sanitation Data'!D26)))),CONCATENATE("[",ROUND(OFFSET('Sanitation Data'!$D$11,0,10*ROW('Sanitation Data'!D26)),0),"]"),IF(AND(ISNUMBER(OFFSET('Sanitation Data'!$D$11,0,10*ROW('Sanitation Data'!D26))),CR32="",ISNUMBER(OFFSET('Sanitation Data'!$D$11,0,10*ROW('Sanitation Data'!D26)))),OFFSET('Sanitation Data'!$D$11,0,10*ROW('Sanitation Data'!D26)),NA())))</f>
        <v>#N/A</v>
      </c>
      <c r="AD32" s="253" t="e">
        <f ca="true">+IF(AND(ISNUMBER(OFFSET('Sanitation Data'!$D$12,0,10*ROW('Sanitation Data'!D26))),CS32="Yes"),OFFSET('Sanitation Data'!$D$12,0,10*ROW('Sanitation Data'!D26)),IF(AND(ISNUMBER(OFFSET('Sanitation Data'!$D$12,0,10*ROW('Sanitation Data'!D26))),CS32="No",ISNUMBER(OFFSET('Sanitation Data'!$D$12,0,10*ROW('Sanitation Data'!D26)))),CONCATENATE("[",ROUND(OFFSET('Sanitation Data'!$D$12,0,10*ROW('Sanitation Data'!D26)),0),"]"),IF(AND(ISNUMBER(OFFSET('Sanitation Data'!$D$12,0,10*ROW('Sanitation Data'!D26))),CS32="",ISNUMBER(OFFSET('Sanitation Data'!$D$12,0,10*ROW('Sanitation Data'!D26)))),OFFSET('Sanitation Data'!$D$12,0,10*ROW('Sanitation Data'!D26)),NA())))</f>
        <v>#N/A</v>
      </c>
      <c r="AE32" s="253" t="e">
        <f ca="true">+IF(AND(ISNUMBER(OFFSET('Sanitation Data'!$D$13,0,10*ROW('Sanitation Data'!D26))),CT32="Yes"),OFFSET('Sanitation Data'!$D$13,0,10*ROW('Sanitation Data'!D26)),IF(AND(ISNUMBER(OFFSET('Sanitation Data'!$D$13,0,10*ROW('Sanitation Data'!D26))),CT32="No",ISNUMBER(OFFSET('Sanitation Data'!$D$13,0,10*ROW('Sanitation Data'!D26)))),CONCATENATE("[",ROUND(OFFSET('Sanitation Data'!$D$13,0,10*ROW('Sanitation Data'!D26)),0),"]"),IF(AND(ISNUMBER(OFFSET('Sanitation Data'!$D$13,0,10*ROW('Sanitation Data'!D26))),CT32="",ISNUMBER(OFFSET('Sanitation Data'!$D$13,0,10*ROW('Sanitation Data'!D26)))),OFFSET('Sanitation Data'!$D$13,0,10*ROW('Sanitation Data'!D26)),NA())))</f>
        <v>#N/A</v>
      </c>
      <c r="AF32" s="253" t="e">
        <f ca="true">+IF(AND(ISNUMBER(OFFSET('Sanitation Data'!$E$5,0,10*ROW('Sanitation Data'!E26))),CU32="Yes"),100-OFFSET('Sanitation Data'!$E$5,0,10*ROW('Sanitation Data'!E26)),IF(AND(ISNUMBER(OFFSET('Sanitation Data'!$E$5,0,10*ROW('Sanitation Data'!E26))),CU32="No",ISNUMBER(OFFSET('Sanitation Data'!$E$5,0,10*ROW('Sanitation Data'!E26)))),CONCATENATE("[",ROUND(100-OFFSET('Sanitation Data'!$E$5,0,10*ROW('Sanitation Data'!E26)),0),"]"),IF(AND(ISNUMBER(OFFSET('Sanitation Data'!$E$5,0,10*ROW('Sanitation Data'!E26))),CU32="",ISNUMBER(OFFSET('Sanitation Data'!$E$5,0,10*ROW('Sanitation Data'!E26)))),100-OFFSET('Sanitation Data'!$E$5,0,10*ROW('Sanitation Data'!E26)),NA())))</f>
        <v>#N/A</v>
      </c>
      <c r="AG32" s="253" t="e">
        <f ca="true">+IF(AND(ISNUMBER(OFFSET('Sanitation Data'!$E$7,0,10*ROW('Sanitation Data'!E26))),CV32="Yes"),OFFSET('Sanitation Data'!$E$7,0,10*ROW('Sanitation Data'!E26)),IF(AND(ISNUMBER(OFFSET('Sanitation Data'!$E$7,0,10*ROW('Sanitation Data'!E26))),CV32="No",ISNUMBER(OFFSET('Sanitation Data'!$E$7,0,10*ROW('Sanitation Data'!E26)))),CONCATENATE("[",ROUND(OFFSET('Sanitation Data'!$E$7,0,10*ROW('Sanitation Data'!E26)),0),"]"),IF(AND(ISNUMBER(OFFSET('Sanitation Data'!$E$7,0,10*ROW('Sanitation Data'!E26))),CV32="",ISNUMBER(OFFSET('Sanitation Data'!$E$7,0,10*ROW('Sanitation Data'!E26)))),OFFSET('Sanitation Data'!$E$7,0,10*ROW('Sanitation Data'!E26)),NA())))</f>
        <v>#N/A</v>
      </c>
      <c r="AH32" s="253" t="e">
        <f ca="true">+IF(AND(ISNUMBER(OFFSET('Sanitation Data'!$E$11,0,10*ROW('Sanitation Data'!E26))),CW32="Yes"),OFFSET('Sanitation Data'!$E$11,0,10*ROW('Sanitation Data'!E26)),IF(AND(ISNUMBER(OFFSET('Sanitation Data'!$E$11,0,10*ROW('Sanitation Data'!E26))),CW32="No",ISNUMBER(OFFSET('Sanitation Data'!$E$11,0,10*ROW('Sanitation Data'!E26)))),CONCATENATE("[",ROUND(OFFSET('Sanitation Data'!$E$11,0,10*ROW('Sanitation Data'!E26)),0),"]"),IF(AND(ISNUMBER(OFFSET('Sanitation Data'!$E$11,0,10*ROW('Sanitation Data'!E26))),CW32="",ISNUMBER(OFFSET('Sanitation Data'!$E$11,0,10*ROW('Sanitation Data'!E26)))),OFFSET('Sanitation Data'!$E$11,0,10*ROW('Sanitation Data'!E26)),NA())))</f>
        <v>#N/A</v>
      </c>
      <c r="AI32" s="253" t="e">
        <f ca="true">+IF(AND(ISNUMBER(OFFSET('Sanitation Data'!$E$12,0,10*ROW('Sanitation Data'!E26))),CX32="Yes"),OFFSET('Sanitation Data'!$E$12,0,10*ROW('Sanitation Data'!E26)),IF(AND(ISNUMBER(OFFSET('Sanitation Data'!$E$12,0,10*ROW('Sanitation Data'!E26))),CX32="No",ISNUMBER(OFFSET('Sanitation Data'!$E$12,0,10*ROW('Sanitation Data'!E26)))),CONCATENATE("[",ROUND(OFFSET('Sanitation Data'!$E$12,0,10*ROW('Sanitation Data'!E26)),0),"]"),IF(AND(ISNUMBER(OFFSET('Sanitation Data'!$E$12,0,10*ROW('Sanitation Data'!E26))),CX32="",ISNUMBER(OFFSET('Sanitation Data'!$E$12,0,10*ROW('Sanitation Data'!E26)))),OFFSET('Sanitation Data'!$E$12,0,10*ROW('Sanitation Data'!E26)),NA())))</f>
        <v>#N/A</v>
      </c>
      <c r="AJ32" s="253" t="e">
        <f ca="true">+IF(AND(ISNUMBER(OFFSET('Sanitation Data'!$E$13,0,10*ROW('Sanitation Data'!E26))),CY32="Yes"),OFFSET('Sanitation Data'!$E$13,0,10*ROW('Sanitation Data'!E26)),IF(AND(ISNUMBER(OFFSET('Sanitation Data'!$E$13,0,10*ROW('Sanitation Data'!E26))),CY32="No",ISNUMBER(OFFSET('Sanitation Data'!$E$13,0,10*ROW('Sanitation Data'!E26)))),CONCATENATE("[",ROUND(OFFSET('Sanitation Data'!$E$13,0,10*ROW('Sanitation Data'!E26)),0),"]"),IF(AND(ISNUMBER(OFFSET('Sanitation Data'!$E$13,0,10*ROW('Sanitation Data'!E26))),CY32="",ISNUMBER(OFFSET('Sanitation Data'!$E$13,0,10*ROW('Sanitation Data'!E26)))),OFFSET('Sanitation Data'!$E$13,0,10*ROW('Sanitation Data'!E26)),NA())))</f>
        <v>#N/A</v>
      </c>
      <c r="AK32" s="253" t="e">
        <f ca="true">+IF(AND(ISNUMBER(OFFSET('Sanitation Data'!$F$5,0,10*ROW('Sanitation Data'!F26))),CZ32="Yes"),100-OFFSET('Sanitation Data'!$F$5,0,10*ROW('Sanitation Data'!F26)),IF(AND(ISNUMBER(OFFSET('Sanitation Data'!$F$5,0,10*ROW('Sanitation Data'!F26))),CZ32="No",ISNUMBER(OFFSET('Sanitation Data'!$F$5,0,10*ROW('Sanitation Data'!F26)))),CONCATENATE("[",ROUND(100-OFFSET('Sanitation Data'!$F$5,0,10*ROW('Sanitation Data'!F26)),0),"]"),IF(AND(ISNUMBER(OFFSET('Sanitation Data'!$F$5,0,10*ROW('Sanitation Data'!F26))),CZ32="",ISNUMBER(OFFSET('Sanitation Data'!$F$5,0,10*ROW('Sanitation Data'!F26)))),100-OFFSET('Sanitation Data'!$F$5,0,10*ROW('Sanitation Data'!F26)),NA())))</f>
        <v>#N/A</v>
      </c>
      <c r="AL32" s="253" t="e">
        <f ca="true">+IF(AND(ISNUMBER(OFFSET('Sanitation Data'!$F$7,0,10*ROW('Sanitation Data'!F26))),DA32="Yes"),OFFSET('Sanitation Data'!$F$7,0,10*ROW('Sanitation Data'!F26)),IF(AND(ISNUMBER(OFFSET('Sanitation Data'!$F$7,0,10*ROW('Sanitation Data'!F26))),DA32="No",ISNUMBER(OFFSET('Sanitation Data'!$F$7,0,10*ROW('Sanitation Data'!F26)))),CONCATENATE("[",ROUND(OFFSET('Sanitation Data'!$F$7,0,10*ROW('Sanitation Data'!F26)),0),"]"),IF(AND(ISNUMBER(OFFSET('Sanitation Data'!$F$7,0,10*ROW('Sanitation Data'!F26))),DA32="",ISNUMBER(OFFSET('Sanitation Data'!$F$7,0,10*ROW('Sanitation Data'!F26)))),OFFSET('Sanitation Data'!$F$7,0,10*ROW('Sanitation Data'!F26)),NA())))</f>
        <v>#N/A</v>
      </c>
      <c r="AM32" s="253" t="e">
        <f ca="true">+IF(AND(ISNUMBER(OFFSET('Sanitation Data'!$F$11,0,10*ROW('Sanitation Data'!F26))),DB32="Yes"),OFFSET('Sanitation Data'!$F$11,0,10*ROW('Sanitation Data'!F26)),IF(AND(ISNUMBER(OFFSET('Sanitation Data'!$F$11,0,10*ROW('Sanitation Data'!F26))),DB32="No",ISNUMBER(OFFSET('Sanitation Data'!$F$11,0,10*ROW('Sanitation Data'!F26)))),CONCATENATE("[",ROUND(OFFSET('Sanitation Data'!$F$11,0,10*ROW('Sanitation Data'!F26)),0),"]"),IF(AND(ISNUMBER(OFFSET('Sanitation Data'!$F$11,0,10*ROW('Sanitation Data'!F26))),DB32="",ISNUMBER(OFFSET('Sanitation Data'!$F$11,0,10*ROW('Sanitation Data'!F26)))),OFFSET('Sanitation Data'!$F$11,0,10*ROW('Sanitation Data'!F26)),NA())))</f>
        <v>#N/A</v>
      </c>
      <c r="AN32" s="253" t="e">
        <f ca="true">+IF(AND(ISNUMBER(OFFSET('Sanitation Data'!$F$12,0,10*ROW('Sanitation Data'!F26))),DC32="Yes"),OFFSET('Sanitation Data'!$F$12,0,10*ROW('Sanitation Data'!F26)),IF(AND(ISNUMBER(OFFSET('Sanitation Data'!$F$12,0,10*ROW('Sanitation Data'!F26))),DC32="No",ISNUMBER(OFFSET('Sanitation Data'!$F$12,0,10*ROW('Sanitation Data'!F26)))),CONCATENATE("[",ROUND(OFFSET('Sanitation Data'!$F$12,0,10*ROW('Sanitation Data'!F26)),0),"]"),IF(AND(ISNUMBER(OFFSET('Sanitation Data'!$F$12,0,10*ROW('Sanitation Data'!F26))),DC32="",ISNUMBER(OFFSET('Sanitation Data'!$F$12,0,10*ROW('Sanitation Data'!F26)))),OFFSET('Sanitation Data'!$F$12,0,10*ROW('Sanitation Data'!F26)),NA())))</f>
        <v>#N/A</v>
      </c>
      <c r="AO32" s="253" t="e">
        <f ca="true">+IF(AND(ISNUMBER(OFFSET('Sanitation Data'!$F$13,0,10*ROW('Sanitation Data'!F26))),DD32="Yes"),OFFSET('Sanitation Data'!$F$13,0,10*ROW('Sanitation Data'!F26)),IF(AND(ISNUMBER(OFFSET('Sanitation Data'!$F$13,0,10*ROW('Sanitation Data'!F26))),DD32="No",ISNUMBER(OFFSET('Sanitation Data'!$F$13,0,10*ROW('Sanitation Data'!F26)))),CONCATENATE("[",ROUND(OFFSET('Sanitation Data'!$F$13,0,10*ROW('Sanitation Data'!F26)),0),"]"),IF(AND(ISNUMBER(OFFSET('Sanitation Data'!$F$13,0,10*ROW('Sanitation Data'!F26))),DD32="",ISNUMBER(OFFSET('Sanitation Data'!$F$13,0,10*ROW('Sanitation Data'!F26)))),OFFSET('Sanitation Data'!$F$13,0,10*ROW('Sanitation Data'!F26)),NA())))</f>
        <v>#N/A</v>
      </c>
      <c r="AP32" s="253" t="e">
        <f ca="true">+IF(AND(ISNUMBER(OFFSET('Sanitation Data'!$G$5,0,10*ROW('Sanitation Data'!G26))),DE32="Yes"),100-OFFSET('Sanitation Data'!$G$5,0,10*ROW('Sanitation Data'!G26)),IF(AND(ISNUMBER(OFFSET('Sanitation Data'!$G$5,0,10*ROW('Sanitation Data'!G26))),DE32="No",ISNUMBER(OFFSET('Sanitation Data'!$G$5,0,10*ROW('Sanitation Data'!G26)))),CONCATENATE("[",ROUND(100-OFFSET('Sanitation Data'!$G$5,0,10*ROW('Sanitation Data'!G26)),0),"]"),IF(AND(ISNUMBER(OFFSET('Sanitation Data'!$G$5,0,10*ROW('Sanitation Data'!G26))),DE32="",ISNUMBER(OFFSET('Sanitation Data'!$G$5,0,10*ROW('Sanitation Data'!G26)))),100-OFFSET('Sanitation Data'!$G$5,0,10*ROW('Sanitation Data'!G26)),NA())))</f>
        <v>#N/A</v>
      </c>
      <c r="AQ32" s="253" t="e">
        <f ca="true">+IF(AND(ISNUMBER(OFFSET('Sanitation Data'!$G$7,0,10*ROW('Sanitation Data'!G26))),DF32="Yes"),OFFSET('Sanitation Data'!$G$7,0,10*ROW('Sanitation Data'!G26)),IF(AND(ISNUMBER(OFFSET('Sanitation Data'!$G$7,0,10*ROW('Sanitation Data'!G26))),DF32="No",ISNUMBER(OFFSET('Sanitation Data'!$G$7,0,10*ROW('Sanitation Data'!G26)))),CONCATENATE("[",ROUND(OFFSET('Sanitation Data'!$G$7,0,10*ROW('Sanitation Data'!G26)),0),"]"),IF(AND(ISNUMBER(OFFSET('Sanitation Data'!$G$7,0,10*ROW('Sanitation Data'!G26))),DF32="",ISNUMBER(OFFSET('Sanitation Data'!$G$7,0,10*ROW('Sanitation Data'!G26)))),OFFSET('Sanitation Data'!$G$7,0,10*ROW('Sanitation Data'!G26)),NA())))</f>
        <v>#N/A</v>
      </c>
      <c r="AR32" s="253" t="e">
        <f ca="true">+IF(AND(ISNUMBER(OFFSET('Sanitation Data'!$G$11,0,10*ROW('Sanitation Data'!G26))),DG32="Yes"),OFFSET('Sanitation Data'!$G$11,0,10*ROW('Sanitation Data'!G26)),IF(AND(ISNUMBER(OFFSET('Sanitation Data'!$G$11,0,10*ROW('Sanitation Data'!G26))),DG32="No",ISNUMBER(OFFSET('Sanitation Data'!$G$11,0,10*ROW('Sanitation Data'!G26)))),CONCATENATE("[",ROUND(OFFSET('Sanitation Data'!$G$11,0,10*ROW('Sanitation Data'!G26)),0),"]"),IF(AND(ISNUMBER(OFFSET('Sanitation Data'!$G$11,0,10*ROW('Sanitation Data'!G26))),DG32="",ISNUMBER(OFFSET('Sanitation Data'!$G$11,0,10*ROW('Sanitation Data'!G26)))),OFFSET('Sanitation Data'!$G$11,0,10*ROW('Sanitation Data'!G26)),NA())))</f>
        <v>#N/A</v>
      </c>
      <c r="AS32" s="253" t="e">
        <f ca="true">+IF(AND(ISNUMBER(OFFSET('Sanitation Data'!$G$12,0,10*ROW('Sanitation Data'!G26))),DH32="Yes"),OFFSET('Sanitation Data'!$G$12,0,10*ROW('Sanitation Data'!G26)),IF(AND(ISNUMBER(OFFSET('Sanitation Data'!$G$12,0,10*ROW('Sanitation Data'!G26))),DH32="No",ISNUMBER(OFFSET('Sanitation Data'!$G$12,0,10*ROW('Sanitation Data'!G26)))),CONCATENATE("[",ROUND(OFFSET('Sanitation Data'!$G$12,0,10*ROW('Sanitation Data'!G26)),0),"]"),IF(AND(ISNUMBER(OFFSET('Sanitation Data'!$G$12,0,10*ROW('Sanitation Data'!G26))),DH32="",ISNUMBER(OFFSET('Sanitation Data'!$G$12,0,10*ROW('Sanitation Data'!G26)))),OFFSET('Sanitation Data'!$G$12,0,10*ROW('Sanitation Data'!G26)),NA())))</f>
        <v>#N/A</v>
      </c>
      <c r="AT32" s="253" t="e">
        <f ca="true">+IF(AND(ISNUMBER(OFFSET('Sanitation Data'!$G$13,0,10*ROW('Sanitation Data'!G26))),DI32="Yes"),OFFSET('Sanitation Data'!$G$13,0,10*ROW('Sanitation Data'!G26)),IF(AND(ISNUMBER(OFFSET('Sanitation Data'!$G$13,0,10*ROW('Sanitation Data'!G26))),DI32="No",ISNUMBER(OFFSET('Sanitation Data'!$G$13,0,10*ROW('Sanitation Data'!G26)))),CONCATENATE("[",ROUND(OFFSET('Sanitation Data'!$G$13,0,10*ROW('Sanitation Data'!G26)),0),"]"),IF(AND(ISNUMBER(OFFSET('Sanitation Data'!$G$13,0,10*ROW('Sanitation Data'!G26))),DI32="",ISNUMBER(OFFSET('Sanitation Data'!$G$13,0,10*ROW('Sanitation Data'!G26)))),OFFSET('Sanitation Data'!$G$13,0,10*ROW('Sanitation Data'!G26)),NA())))</f>
        <v>#N/A</v>
      </c>
      <c r="AU32" s="253" t="e">
        <f ca="true">+IF(AND(ISNUMBER(OFFSET('Sanitation Data'!$H$5,0,10*ROW('Sanitation Data'!H26))),DJ32="Yes"),100-OFFSET('Sanitation Data'!$H$5,0,10*ROW('Sanitation Data'!H26)),IF(AND(ISNUMBER(OFFSET('Sanitation Data'!$H$5,0,10*ROW('Sanitation Data'!H26))),DJ32="No",ISNUMBER(OFFSET('Sanitation Data'!$H$5,0,10*ROW('Sanitation Data'!H26)))),CONCATENATE("[",ROUND(100-OFFSET('Sanitation Data'!$H$5,0,10*ROW('Sanitation Data'!H26)),0),"]"),IF(AND(ISNUMBER(OFFSET('Sanitation Data'!$H$5,0,10*ROW('Sanitation Data'!H26))),DJ32="",ISNUMBER(OFFSET('Sanitation Data'!$H$5,0,10*ROW('Sanitation Data'!H26)))),100-OFFSET('Sanitation Data'!$H$5,0,10*ROW('Sanitation Data'!H26)),NA())))</f>
        <v>#N/A</v>
      </c>
      <c r="AV32" s="253" t="e">
        <f ca="true">+IF(AND(ISNUMBER(OFFSET('Sanitation Data'!$H$7,0,10*ROW('Sanitation Data'!H26))),DK32="Yes"),OFFSET('Sanitation Data'!$H$7,0,10*ROW('Sanitation Data'!H26)),IF(AND(ISNUMBER(OFFSET('Sanitation Data'!$H$7,0,10*ROW('Sanitation Data'!H26))),DK32="No",ISNUMBER(OFFSET('Sanitation Data'!$H$7,0,10*ROW('Sanitation Data'!H26)))),CONCATENATE("[",ROUND(OFFSET('Sanitation Data'!$H$7,0,10*ROW('Sanitation Data'!H26)),0),"]"),IF(AND(ISNUMBER(OFFSET('Sanitation Data'!$H$7,0,10*ROW('Sanitation Data'!H26))),DK32="",ISNUMBER(OFFSET('Sanitation Data'!$H$7,0,10*ROW('Sanitation Data'!H26)))),OFFSET('Sanitation Data'!$H$7,0,10*ROW('Sanitation Data'!H26)),NA())))</f>
        <v>#N/A</v>
      </c>
      <c r="AW32" s="253" t="e">
        <f ca="true">+IF(AND(ISNUMBER(OFFSET('Sanitation Data'!$H$11,0,10*ROW('Sanitation Data'!H26))),DL32="Yes"),OFFSET('Sanitation Data'!$H$11,0,10*ROW('Sanitation Data'!H26)),IF(AND(ISNUMBER(OFFSET('Sanitation Data'!$H$11,0,10*ROW('Sanitation Data'!H26))),DL32="No",ISNUMBER(OFFSET('Sanitation Data'!$H$11,0,10*ROW('Sanitation Data'!H26)))),CONCATENATE("[",ROUND(OFFSET('Sanitation Data'!$H$11,0,10*ROW('Sanitation Data'!H26)),0),"]"),IF(AND(ISNUMBER(OFFSET('Sanitation Data'!$H$11,0,10*ROW('Sanitation Data'!H26))),DL32="",ISNUMBER(OFFSET('Sanitation Data'!$H$11,0,10*ROW('Sanitation Data'!H26)))),OFFSET('Sanitation Data'!$H$11,0,10*ROW('Sanitation Data'!H26)),NA())))</f>
        <v>#N/A</v>
      </c>
      <c r="AX32" s="253" t="e">
        <f ca="true">+IF(AND(ISNUMBER(OFFSET('Sanitation Data'!$H$12,0,10*ROW('Sanitation Data'!H26))),DM32="Yes"),OFFSET('Sanitation Data'!$H$12,0,10*ROW('Sanitation Data'!H26)),IF(AND(ISNUMBER(OFFSET('Sanitation Data'!$H$12,0,10*ROW('Sanitation Data'!H26))),DM32="No",ISNUMBER(OFFSET('Sanitation Data'!$H$12,0,10*ROW('Sanitation Data'!H26)))),CONCATENATE("[",ROUND(OFFSET('Sanitation Data'!$H$12,0,10*ROW('Sanitation Data'!H26)),0),"]"),IF(AND(ISNUMBER(OFFSET('Sanitation Data'!$H$12,0,10*ROW('Sanitation Data'!H26))),DM32="",ISNUMBER(OFFSET('Sanitation Data'!$H$12,0,10*ROW('Sanitation Data'!H26)))),OFFSET('Sanitation Data'!$H$12,0,10*ROW('Sanitation Data'!H26)),NA())))</f>
        <v>#N/A</v>
      </c>
      <c r="AY32" s="253" t="e">
        <f ca="true">+IF(AND(ISNUMBER(OFFSET('Sanitation Data'!$H$13,0,10*ROW('Sanitation Data'!H26))),DN32="Yes"),OFFSET('Sanitation Data'!$H$13,0,10*ROW('Sanitation Data'!H26)),IF(AND(ISNUMBER(OFFSET('Sanitation Data'!$H$13,0,10*ROW('Sanitation Data'!H26))),DN32="No",ISNUMBER(OFFSET('Sanitation Data'!$H$13,0,10*ROW('Sanitation Data'!H26)))),CONCATENATE("[",ROUND(OFFSET('Sanitation Data'!$H$13,0,10*ROW('Sanitation Data'!H26)),0),"]"),IF(AND(ISNUMBER(OFFSET('Sanitation Data'!$H$13,0,10*ROW('Sanitation Data'!H26))),DN32="",ISNUMBER(OFFSET('Sanitation Data'!$H$13,0,10*ROW('Sanitation Data'!H26)))),OFFSET('Sanitation Data'!$H$13,0,10*ROW('Sanitation Data'!H26)),NA())))</f>
        <v>#N/A</v>
      </c>
      <c r="AZ32" s="254" t="e">
        <f ca="true">+IF(AND(ISNUMBER(OFFSET('Hygiene Data'!$C$6,0,10*ROW('Hygiene Data'!C26))),DO32="Yes"),OFFSET('Hygiene Data'!$C$6,0,10*ROW('Hygiene Data'!C26)),IF(AND(ISNUMBER(OFFSET('Hygiene Data'!$C$6,0,10*ROW('Hygiene Data'!C26))),DO32="No",ISNUMBER(OFFSET('Hygiene Data'!$C$6,0,10*ROW('Hygiene Data'!C26)))),CONCATENATE("[",ROUND(OFFSET('Hygiene Data'!$C$6,0,10*ROW('Hygiene Data'!C26)),0),"]"),IF(AND(ISNUMBER(OFFSET('Hygiene Data'!$C$6,0,10*ROW('Hygiene Data'!C26))),DO32="",ISNUMBER(OFFSET('Hygiene Data'!$C$6,0,10*ROW('Hygiene Data'!C26)))),OFFSET('Hygiene Data'!$C$6,0,10*ROW('Hygiene Data'!C26)),NA())))</f>
        <v>#N/A</v>
      </c>
      <c r="BA32" s="254" t="e">
        <f ca="true">+IF(AND(ISNUMBER(OFFSET('Hygiene Data'!$C$8,0,10*ROW('Hygiene Data'!C26))),DP32="Yes"),OFFSET('Hygiene Data'!$C$8,0,10*ROW('Hygiene Data'!C26)),IF(AND(ISNUMBER(OFFSET('Hygiene Data'!$C$8,0,10*ROW('Hygiene Data'!C26))),DP32="No",ISNUMBER(OFFSET('Hygiene Data'!$C$8,0,10*ROW('Hygiene Data'!C26)))),CONCATENATE("[",ROUND(OFFSET('Hygiene Data'!$C$8,0,10*ROW('Hygiene Data'!C26)),0),"]"),IF(AND(ISNUMBER(OFFSET('Hygiene Data'!$C$8,0,10*ROW('Hygiene Data'!C26))),DP32="",ISNUMBER(OFFSET('Hygiene Data'!$C$8,0,10*ROW('Hygiene Data'!C26)))),OFFSET('Hygiene Data'!$C$8,0,10*ROW('Hygiene Data'!C26)),NA())))</f>
        <v>#N/A</v>
      </c>
      <c r="BB32" s="254" t="e">
        <f ca="true">+IF(AND(ISNUMBER(OFFSET('Hygiene Data'!$C$10,0,10*ROW('Hygiene Data'!C26))),DQ32="Yes"),OFFSET('Hygiene Data'!$C$10,0,10*ROW('Hygiene Data'!C26)),IF(AND(ISNUMBER(OFFSET('Hygiene Data'!$C$10,0,10*ROW('Hygiene Data'!C26))),DQ32="No",ISNUMBER(OFFSET('Hygiene Data'!$C$10,0,10*ROW('Hygiene Data'!C26)))),CONCATENATE("[",ROUND(OFFSET('Hygiene Data'!$C$10,0,10*ROW('Hygiene Data'!C26)),0),"]"),IF(AND(ISNUMBER(OFFSET('Hygiene Data'!$C$10,0,10*ROW('Hygiene Data'!C26))),DQ32="",ISNUMBER(OFFSET('Hygiene Data'!$C$10,0,10*ROW('Hygiene Data'!C26)))),OFFSET('Hygiene Data'!$C$10,0,10*ROW('Hygiene Data'!C26)),NA())))</f>
        <v>#N/A</v>
      </c>
      <c r="BC32" s="254" t="e">
        <f ca="true">+IF(AND(ISNUMBER(OFFSET('Hygiene Data'!$D$6,0,10*ROW('Hygiene Data'!D26))),DR32="Yes"),OFFSET('Hygiene Data'!$D$6,0,10*ROW('Hygiene Data'!D26)),IF(AND(ISNUMBER(OFFSET('Hygiene Data'!$D$6,0,10*ROW('Hygiene Data'!D26))),DR32="No",ISNUMBER(OFFSET('Hygiene Data'!$D$6,0,10*ROW('Hygiene Data'!D26)))),CONCATENATE("[",ROUND(OFFSET('Hygiene Data'!$D$6,0,10*ROW('Hygiene Data'!D26)),0),"]"),IF(AND(ISNUMBER(OFFSET('Hygiene Data'!$D$6,0,10*ROW('Hygiene Data'!D26))),DR32="",ISNUMBER(OFFSET('Hygiene Data'!$D$6,0,10*ROW('Hygiene Data'!D26)))),OFFSET('Hygiene Data'!$D$6,0,10*ROW('Hygiene Data'!D26)),NA())))</f>
        <v>#N/A</v>
      </c>
      <c r="BD32" s="254" t="e">
        <f ca="true">+IF(AND(ISNUMBER(OFFSET('Hygiene Data'!$D$8,0,10*ROW('Hygiene Data'!D26))),DS32="Yes"),OFFSET('Hygiene Data'!$D$8,0,10*ROW('Hygiene Data'!D26)),IF(AND(ISNUMBER(OFFSET('Hygiene Data'!$D$8,0,10*ROW('Hygiene Data'!D26))),DS32="No",ISNUMBER(OFFSET('Hygiene Data'!$D$8,0,10*ROW('Hygiene Data'!D26)))),CONCATENATE("[",ROUND(OFFSET('Hygiene Data'!$D$8,0,10*ROW('Hygiene Data'!D26)),0),"]"),IF(AND(ISNUMBER(OFFSET('Hygiene Data'!$D$8,0,10*ROW('Hygiene Data'!D26))),DS32="",ISNUMBER(OFFSET('Hygiene Data'!$D$8,0,10*ROW('Hygiene Data'!D26)))),OFFSET('Hygiene Data'!$D$8,0,10*ROW('Hygiene Data'!D26)),NA())))</f>
        <v>#N/A</v>
      </c>
      <c r="BE32" s="254" t="e">
        <f ca="true">+IF(AND(ISNUMBER(OFFSET('Hygiene Data'!$D$10,0,10*ROW('Hygiene Data'!D26))),DT32="Yes"),OFFSET('Hygiene Data'!$D$10,0,10*ROW('Hygiene Data'!D26)),IF(AND(ISNUMBER(OFFSET('Hygiene Data'!$D$10,0,10*ROW('Hygiene Data'!D26))),DT32="No",ISNUMBER(OFFSET('Hygiene Data'!$D$10,0,10*ROW('Hygiene Data'!D26)))),CONCATENATE("[",ROUND(OFFSET('Hygiene Data'!$D$10,0,10*ROW('Hygiene Data'!D26)),0),"]"),IF(AND(ISNUMBER(OFFSET('Hygiene Data'!$D$10,0,10*ROW('Hygiene Data'!D26))),DT32="",ISNUMBER(OFFSET('Hygiene Data'!$D$10,0,10*ROW('Hygiene Data'!D26)))),OFFSET('Hygiene Data'!$D$10,0,10*ROW('Hygiene Data'!D26)),NA())))</f>
        <v>#N/A</v>
      </c>
      <c r="BF32" s="254" t="e">
        <f ca="true">+IF(AND(ISNUMBER(OFFSET('Hygiene Data'!$E$6,0,10*ROW('Hygiene Data'!E26))),DU32="Yes"),OFFSET('Hygiene Data'!$E$6,0,10*ROW('Hygiene Data'!E26)),IF(AND(ISNUMBER(OFFSET('Hygiene Data'!$E$6,0,10*ROW('Hygiene Data'!E26))),DU32="No",ISNUMBER(OFFSET('Hygiene Data'!$E$6,0,10*ROW('Hygiene Data'!E26)))),CONCATENATE("[",ROUND(OFFSET('Hygiene Data'!$E$6,0,10*ROW('Hygiene Data'!E26)),0),"]"),IF(AND(ISNUMBER(OFFSET('Hygiene Data'!$E$6,0,10*ROW('Hygiene Data'!E26))),DU32="",ISNUMBER(OFFSET('Hygiene Data'!$E$6,0,10*ROW('Hygiene Data'!E26)))),OFFSET('Hygiene Data'!$E$6,0,10*ROW('Hygiene Data'!E26)),NA())))</f>
        <v>#N/A</v>
      </c>
      <c r="BG32" s="254" t="e">
        <f ca="true">+IF(AND(ISNUMBER(OFFSET('Hygiene Data'!$E$8,0,10*ROW('Hygiene Data'!E26))),DV32="Yes"),OFFSET('Hygiene Data'!$E$8,0,10*ROW('Hygiene Data'!E26)),IF(AND(ISNUMBER(OFFSET('Hygiene Data'!$E$8,0,10*ROW('Hygiene Data'!E26))),DV32="No",ISNUMBER(OFFSET('Hygiene Data'!$E$8,0,10*ROW('Hygiene Data'!E26)))),CONCATENATE("[",ROUND(OFFSET('Hygiene Data'!$E$8,0,10*ROW('Hygiene Data'!E26)),0),"]"),IF(AND(ISNUMBER(OFFSET('Hygiene Data'!$E$8,0,10*ROW('Hygiene Data'!E26))),DV32="",ISNUMBER(OFFSET('Hygiene Data'!$E$8,0,10*ROW('Hygiene Data'!E26)))),OFFSET('Hygiene Data'!$E$8,0,10*ROW('Hygiene Data'!E26)),NA())))</f>
        <v>#N/A</v>
      </c>
      <c r="BH32" s="254" t="e">
        <f ca="true">+IF(AND(ISNUMBER(OFFSET('Hygiene Data'!$E$10,0,10*ROW('Hygiene Data'!E26))),DW32="Yes"),OFFSET('Hygiene Data'!$E$10,0,10*ROW('Hygiene Data'!E26)),IF(AND(ISNUMBER(OFFSET('Hygiene Data'!$E$10,0,10*ROW('Hygiene Data'!E26))),DW32="No",ISNUMBER(OFFSET('Hygiene Data'!$E$10,0,10*ROW('Hygiene Data'!E26)))),CONCATENATE("[",ROUND(OFFSET('Hygiene Data'!$E$10,0,10*ROW('Hygiene Data'!E26)),0),"]"),IF(AND(ISNUMBER(OFFSET('Hygiene Data'!$E$10,0,10*ROW('Hygiene Data'!E26))),DW32="",ISNUMBER(OFFSET('Hygiene Data'!$E$10,0,10*ROW('Hygiene Data'!E26)))),OFFSET('Hygiene Data'!$E$10,0,10*ROW('Hygiene Data'!E26)),NA())))</f>
        <v>#N/A</v>
      </c>
      <c r="BI32" s="254" t="e">
        <f ca="true">+IF(AND(ISNUMBER(OFFSET('Hygiene Data'!$F$6,0,10*ROW('Hygiene Data'!F26))),DX32="Yes"),OFFSET('Hygiene Data'!$F$6,0,10*ROW('Hygiene Data'!F26)),IF(AND(ISNUMBER(OFFSET('Hygiene Data'!$F$6,0,10*ROW('Hygiene Data'!F26))),DX32="No",ISNUMBER(OFFSET('Hygiene Data'!$F$6,0,10*ROW('Hygiene Data'!F26)))),CONCATENATE("[",ROUND(OFFSET('Hygiene Data'!$F$6,0,10*ROW('Hygiene Data'!F26)),0),"]"),IF(AND(ISNUMBER(OFFSET('Hygiene Data'!$F$6,0,10*ROW('Hygiene Data'!F26))),DX32="",ISNUMBER(OFFSET('Hygiene Data'!$F$6,0,10*ROW('Hygiene Data'!F26)))),OFFSET('Hygiene Data'!$F$6,0,10*ROW('Hygiene Data'!F26)),NA())))</f>
        <v>#N/A</v>
      </c>
      <c r="BJ32" s="254" t="e">
        <f ca="true">+IF(AND(ISNUMBER(OFFSET('Hygiene Data'!$F$8,0,10*ROW('Hygiene Data'!F26))),DY32="Yes"),OFFSET('Hygiene Data'!$F$8,0,10*ROW('Hygiene Data'!F26)),IF(AND(ISNUMBER(OFFSET('Hygiene Data'!$F$8,0,10*ROW('Hygiene Data'!F26))),DY32="No",ISNUMBER(OFFSET('Hygiene Data'!$F$8,0,10*ROW('Hygiene Data'!F26)))),CONCATENATE("[",ROUND(OFFSET('Hygiene Data'!$F$8,0,10*ROW('Hygiene Data'!F26)),0),"]"),IF(AND(ISNUMBER(OFFSET('Hygiene Data'!$F$8,0,10*ROW('Hygiene Data'!F26))),DY32="",ISNUMBER(OFFSET('Hygiene Data'!$F$8,0,10*ROW('Hygiene Data'!F26)))),OFFSET('Hygiene Data'!$F$8,0,10*ROW('Hygiene Data'!F26)),NA())))</f>
        <v>#N/A</v>
      </c>
      <c r="BK32" s="254" t="e">
        <f ca="true">+IF(AND(ISNUMBER(OFFSET('Hygiene Data'!$F$10,0,10*ROW('Hygiene Data'!F26))),DZ32="Yes"),OFFSET('Hygiene Data'!$F$10,0,10*ROW('Hygiene Data'!F26)),IF(AND(ISNUMBER(OFFSET('Hygiene Data'!$F$10,0,10*ROW('Hygiene Data'!F26))),DZ32="No",ISNUMBER(OFFSET('Hygiene Data'!$F$10,0,10*ROW('Hygiene Data'!F26)))),CONCATENATE("[",ROUND(OFFSET('Hygiene Data'!$F$10,0,10*ROW('Hygiene Data'!F26)),0),"]"),IF(AND(ISNUMBER(OFFSET('Hygiene Data'!$F$10,0,10*ROW('Hygiene Data'!F26))),DZ32="",ISNUMBER(OFFSET('Hygiene Data'!$F$10,0,10*ROW('Hygiene Data'!F26)))),OFFSET('Hygiene Data'!$F$10,0,10*ROW('Hygiene Data'!F26)),NA())))</f>
        <v>#N/A</v>
      </c>
      <c r="BL32" s="254" t="e">
        <f ca="true">+IF(AND(ISNUMBER(OFFSET('Hygiene Data'!$G$6,0,10*ROW('Hygiene Data'!G26))),EA32="Yes"),OFFSET('Hygiene Data'!$G$6,0,10*ROW('Hygiene Data'!G26)),IF(AND(ISNUMBER(OFFSET('Hygiene Data'!$G$6,0,10*ROW('Hygiene Data'!G26))),EA32="No",ISNUMBER(OFFSET('Hygiene Data'!$G$6,0,10*ROW('Hygiene Data'!G26)))),CONCATENATE("[",ROUND(OFFSET('Hygiene Data'!$G$6,0,10*ROW('Hygiene Data'!G26)),0),"]"),IF(AND(ISNUMBER(OFFSET('Hygiene Data'!$G$6,0,10*ROW('Hygiene Data'!G26))),EA32="",ISNUMBER(OFFSET('Hygiene Data'!$G$6,0,10*ROW('Hygiene Data'!G26)))),OFFSET('Hygiene Data'!$G$6,0,10*ROW('Hygiene Data'!G26)),NA())))</f>
        <v>#N/A</v>
      </c>
      <c r="BM32" s="254" t="e">
        <f ca="true">+IF(AND(ISNUMBER(OFFSET('Hygiene Data'!$G$8,0,10*ROW('Hygiene Data'!G26))),EB32="Yes"),OFFSET('Hygiene Data'!$G$8,0,10*ROW('Hygiene Data'!G26)),IF(AND(ISNUMBER(OFFSET('Hygiene Data'!$G$8,0,10*ROW('Hygiene Data'!G26))),EB32="No",ISNUMBER(OFFSET('Hygiene Data'!$G$8,0,10*ROW('Hygiene Data'!G26)))),CONCATENATE("[",ROUND(OFFSET('Hygiene Data'!$G$8,0,10*ROW('Hygiene Data'!G26)),0),"]"),IF(AND(ISNUMBER(OFFSET('Hygiene Data'!$G$8,0,10*ROW('Hygiene Data'!G26))),EB32="",ISNUMBER(OFFSET('Hygiene Data'!$G$8,0,10*ROW('Hygiene Data'!G26)))),OFFSET('Hygiene Data'!$G$8,0,10*ROW('Hygiene Data'!G26)),NA())))</f>
        <v>#N/A</v>
      </c>
      <c r="BN32" s="254" t="e">
        <f ca="true">+IF(AND(ISNUMBER(OFFSET('Hygiene Data'!$G$10,0,10*ROW('Hygiene Data'!G26))),EC32="Yes"),OFFSET('Hygiene Data'!$G$10,0,10*ROW('Hygiene Data'!G26)),IF(AND(ISNUMBER(OFFSET('Hygiene Data'!$G$10,0,10*ROW('Hygiene Data'!G26))),EC32="No",ISNUMBER(OFFSET('Hygiene Data'!$G$10,0,10*ROW('Hygiene Data'!G26)))),CONCATENATE("[",ROUND(OFFSET('Hygiene Data'!$G$10,0,10*ROW('Hygiene Data'!G26)),0),"]"),IF(AND(ISNUMBER(OFFSET('Hygiene Data'!$G$10,0,10*ROW('Hygiene Data'!G26))),EC32="",ISNUMBER(OFFSET('Hygiene Data'!$G$10,0,10*ROW('Hygiene Data'!G26)))),OFFSET('Hygiene Data'!$G$10,0,10*ROW('Hygiene Data'!G26)),NA())))</f>
        <v>#N/A</v>
      </c>
      <c r="BO32" s="254" t="e">
        <f ca="true">+IF(AND(ISNUMBER(OFFSET('Hygiene Data'!$H$6,0,10*ROW('Hygiene Data'!H26))),ED32="Yes"),OFFSET('Hygiene Data'!$H$6,0,10*ROW('Hygiene Data'!H26)),IF(AND(ISNUMBER(OFFSET('Hygiene Data'!$H$6,0,10*ROW('Hygiene Data'!H26))),ED32="No",ISNUMBER(OFFSET('Hygiene Data'!$H$6,0,10*ROW('Hygiene Data'!H26)))),CONCATENATE("[",ROUND(OFFSET('Hygiene Data'!$H$6,0,10*ROW('Hygiene Data'!H26)),0),"]"),IF(AND(ISNUMBER(OFFSET('Hygiene Data'!$H$6,0,10*ROW('Hygiene Data'!H26))),ED32="",ISNUMBER(OFFSET('Hygiene Data'!$H$6,0,10*ROW('Hygiene Data'!H26)))),OFFSET('Hygiene Data'!$H$6,0,10*ROW('Hygiene Data'!H26)),NA())))</f>
        <v>#N/A</v>
      </c>
      <c r="BP32" s="254" t="e">
        <f ca="true">+IF(AND(ISNUMBER(OFFSET('Hygiene Data'!$H$8,0,10*ROW('Hygiene Data'!H26))),EE32="Yes"),OFFSET('Hygiene Data'!$H$8,0,10*ROW('Hygiene Data'!H26)),IF(AND(ISNUMBER(OFFSET('Hygiene Data'!$H$8,0,10*ROW('Hygiene Data'!H26))),EE32="No",ISNUMBER(OFFSET('Hygiene Data'!$H$8,0,10*ROW('Hygiene Data'!H26)))),CONCATENATE("[",ROUND(OFFSET('Hygiene Data'!$H$8,0,10*ROW('Hygiene Data'!H26)),0),"]"),IF(AND(ISNUMBER(OFFSET('Hygiene Data'!$H$8,0,10*ROW('Hygiene Data'!H26))),EE32="",ISNUMBER(OFFSET('Hygiene Data'!$H$8,0,10*ROW('Hygiene Data'!H26)))),OFFSET('Hygiene Data'!$H$8,0,10*ROW('Hygiene Data'!H26)),NA())))</f>
        <v>#N/A</v>
      </c>
      <c r="BQ32" s="254" t="e">
        <f ca="true">+IF(AND(ISNUMBER(OFFSET('Hygiene Data'!$H$10,0,10*ROW('Hygiene Data'!H26))),EF32="Yes"),OFFSET('Hygiene Data'!$H$10,0,10*ROW('Hygiene Data'!H26)),IF(AND(ISNUMBER(OFFSET('Hygiene Data'!$H$10,0,10*ROW('Hygiene Data'!H26))),EF32="No",ISNUMBER(OFFSET('Hygiene Data'!$H$10,0,10*ROW('Hygiene Data'!H26)))),CONCATENATE("[",ROUND(OFFSET('Hygiene Data'!$H$10,0,10*ROW('Hygiene Data'!H26)),0),"]"),IF(AND(ISNUMBER(OFFSET('Hygiene Data'!$H$10,0,10*ROW('Hygiene Data'!H26))),EF32="",ISNUMBER(OFFSET('Hygiene Data'!$H$10,0,10*ROW('Hygiene Data'!H26)))),OFFSET('Hygiene Data'!$H$10,0,10*ROW('Hygiene Data'!H26)),NA())))</f>
        <v>#N/A</v>
      </c>
      <c r="BS32" s="36" t="str">
        <f ca="true">+IF(OFFSET('Water Data'!$C$28,0,10*ROW('Water Data'!C26))="","",OFFSET('Water Data'!$C$28,0,10*ROW('Water Data'!C26)))</f>
        <v/>
      </c>
      <c r="BT32" s="36" t="str">
        <f ca="true">+IF(OFFSET('Water Data'!$C$29,0,10*ROW('Water Data'!C26))="","",OFFSET('Water Data'!$C$29,0,10*ROW('Water Data'!C26)))</f>
        <v/>
      </c>
      <c r="BU32" s="36" t="str">
        <f ca="true">+IF(OFFSET('Water Data'!$C$30,0,10*ROW('Water Data'!C26))="","",OFFSET('Water Data'!$C$30,0,10*ROW('Water Data'!C26)))</f>
        <v/>
      </c>
      <c r="BV32" s="36" t="str">
        <f ca="true">+IF(OFFSET('Water Data'!$D$28,0,10*ROW('Water Data'!D26))="","",OFFSET('Water Data'!$D$28,0,10*ROW('Water Data'!D26)))</f>
        <v/>
      </c>
      <c r="BW32" s="36" t="str">
        <f ca="true">+IF(OFFSET('Water Data'!$D$29,0,10*ROW('Water Data'!D26))="","",OFFSET('Water Data'!$D$29,0,10*ROW('Water Data'!D26)))</f>
        <v/>
      </c>
      <c r="BX32" s="36" t="str">
        <f ca="true">+IF(OFFSET('Water Data'!$D$30,0,10*ROW('Water Data'!D26))="","",OFFSET('Water Data'!$D$30,0,10*ROW('Water Data'!D26)))</f>
        <v/>
      </c>
      <c r="BY32" s="36" t="str">
        <f ca="true">+IF(OFFSET('Water Data'!$E$28,0,10*ROW('Water Data'!E26))="","",OFFSET('Water Data'!$E$28,0,10*ROW('Water Data'!E26)))</f>
        <v/>
      </c>
      <c r="BZ32" s="36" t="str">
        <f ca="true">+IF(OFFSET('Water Data'!$E$29,0,10*ROW('Water Data'!E26))="","",OFFSET('Water Data'!$E$29,0,10*ROW('Water Data'!E26)))</f>
        <v/>
      </c>
      <c r="CA32" s="36" t="str">
        <f ca="true">+IF(OFFSET('Water Data'!$E$30,0,10*ROW('Water Data'!E26))="","",OFFSET('Water Data'!$E$30,0,10*ROW('Water Data'!E26)))</f>
        <v/>
      </c>
      <c r="CB32" s="36" t="str">
        <f ca="true">+IF(OFFSET('Water Data'!$F$28,0,10*ROW('Water Data'!F26))="","",OFFSET('Water Data'!$F$28,0,10*ROW('Water Data'!F26)))</f>
        <v/>
      </c>
      <c r="CC32" s="36" t="str">
        <f ca="true">+IF(OFFSET('Water Data'!$F$29,0,10*ROW('Water Data'!F26))="","",OFFSET('Water Data'!$F$29,0,10*ROW('Water Data'!F26)))</f>
        <v/>
      </c>
      <c r="CD32" s="36" t="str">
        <f ca="true">+IF(OFFSET('Water Data'!$F$30,0,10*ROW('Water Data'!F26))="","",OFFSET('Water Data'!$F$30,0,10*ROW('Water Data'!F26)))</f>
        <v/>
      </c>
      <c r="CE32" s="36" t="str">
        <f ca="true">+IF(OFFSET('Water Data'!$G$28,0,10*ROW('Water Data'!G26))="","",OFFSET('Water Data'!$G$28,0,10*ROW('Water Data'!G26)))</f>
        <v/>
      </c>
      <c r="CF32" s="36" t="str">
        <f ca="true">+IF(OFFSET('Water Data'!$G$29,0,10*ROW('Water Data'!G26))="","",OFFSET('Water Data'!$G$29,0,10*ROW('Water Data'!G26)))</f>
        <v/>
      </c>
      <c r="CG32" s="36" t="str">
        <f ca="true">+IF(OFFSET('Water Data'!$G$30,0,10*ROW('Water Data'!G26))="","",OFFSET('Water Data'!$G$30,0,10*ROW('Water Data'!G26)))</f>
        <v/>
      </c>
      <c r="CH32" s="36" t="str">
        <f ca="true">+IF(OFFSET('Water Data'!$H$28,0,10*ROW('Water Data'!H26))="","",OFFSET('Water Data'!$H$28,0,10*ROW('Water Data'!H26)))</f>
        <v/>
      </c>
      <c r="CI32" s="36" t="str">
        <f ca="true">+IF(OFFSET('Water Data'!$H$29,0,10*ROW('Water Data'!H26))="","",OFFSET('Water Data'!$H$29,0,10*ROW('Water Data'!H26)))</f>
        <v/>
      </c>
      <c r="CJ32" s="36" t="str">
        <f ca="true">+IF(OFFSET('Water Data'!$H$30,0,10*ROW('Water Data'!H26))="","",OFFSET('Water Data'!$H$30,0,10*ROW('Water Data'!H26)))</f>
        <v/>
      </c>
      <c r="CK32" s="36" t="str">
        <f ca="true">+IF(OFFSET('Sanitation Data'!$C$29,0,10*ROW('Sanitation Data'!C26))="","",OFFSET('Sanitation Data'!$C$29,0,10*ROW('Sanitation Data'!C26)))</f>
        <v/>
      </c>
      <c r="CL32" s="36" t="str">
        <f ca="true">+IF(OFFSET('Sanitation Data'!$C$30,0,10*ROW('Sanitation Data'!C26))="","",OFFSET('Sanitation Data'!$C$30,0,10*ROW('Sanitation Data'!C26)))</f>
        <v/>
      </c>
      <c r="CM32" s="36" t="str">
        <f ca="true">+IF(OFFSET('Sanitation Data'!$C$31,0,10*ROW('Sanitation Data'!C26))="","",OFFSET('Sanitation Data'!$C$31,0,10*ROW('Sanitation Data'!C26)))</f>
        <v/>
      </c>
      <c r="CN32" s="36" t="str">
        <f ca="true">+IF(OFFSET('Sanitation Data'!$C$32,0,10*ROW('Sanitation Data'!C26))="","",OFFSET('Sanitation Data'!$C$32,0,10*ROW('Sanitation Data'!C26)))</f>
        <v/>
      </c>
      <c r="CO32" s="36" t="str">
        <f ca="true">+IF(OFFSET('Sanitation Data'!$C$33,0,10*ROW('Sanitation Data'!C26))="","",OFFSET('Sanitation Data'!$C$33,0,10*ROW('Sanitation Data'!C26)))</f>
        <v/>
      </c>
      <c r="CP32" s="36" t="str">
        <f ca="true">+IF(OFFSET('Sanitation Data'!$D$29,0,10*ROW('Sanitation Data'!D26))="","",OFFSET('Sanitation Data'!$D$29,0,10*ROW('Sanitation Data'!D26)))</f>
        <v/>
      </c>
      <c r="CQ32" s="36" t="str">
        <f ca="true">+IF(OFFSET('Sanitation Data'!$D$30,0,10*ROW('Sanitation Data'!D26))="","",OFFSET('Sanitation Data'!$D$30,0,10*ROW('Sanitation Data'!D26)))</f>
        <v/>
      </c>
      <c r="CR32" s="36" t="str">
        <f ca="true">+IF(OFFSET('Sanitation Data'!$D$31,0,10*ROW('Sanitation Data'!D26))="","",OFFSET('Sanitation Data'!$D$31,0,10*ROW('Sanitation Data'!D26)))</f>
        <v/>
      </c>
      <c r="CS32" s="36" t="str">
        <f ca="true">+IF(OFFSET('Sanitation Data'!$D$32,0,10*ROW('Sanitation Data'!D26))="","",OFFSET('Sanitation Data'!$D$32,0,10*ROW('Sanitation Data'!D26)))</f>
        <v/>
      </c>
      <c r="CT32" s="36" t="str">
        <f ca="true">+IF(OFFSET('Sanitation Data'!$D$33,0,10*ROW('Sanitation Data'!D26))="","",OFFSET('Sanitation Data'!$D$33,0,10*ROW('Sanitation Data'!D26)))</f>
        <v/>
      </c>
      <c r="CU32" s="36" t="str">
        <f ca="true">+IF(OFFSET('Sanitation Data'!$E$29,0,10*ROW('Sanitation Data'!E26))="","",OFFSET('Sanitation Data'!$E$29,0,10*ROW('Sanitation Data'!E26)))</f>
        <v/>
      </c>
      <c r="CV32" s="36" t="str">
        <f ca="true">+IF(OFFSET('Sanitation Data'!$E$30,0,10*ROW('Sanitation Data'!E26))="","",OFFSET('Sanitation Data'!$E$30,0,10*ROW('Sanitation Data'!E26)))</f>
        <v/>
      </c>
      <c r="CW32" s="36" t="str">
        <f ca="true">+IF(OFFSET('Sanitation Data'!$E$31,0,10*ROW('Sanitation Data'!E26))="","",OFFSET('Sanitation Data'!$E$31,0,10*ROW('Sanitation Data'!E26)))</f>
        <v/>
      </c>
      <c r="CX32" s="36" t="str">
        <f ca="true">+IF(OFFSET('Sanitation Data'!$E$32,0,10*ROW('Sanitation Data'!E26))="","",OFFSET('Sanitation Data'!$E$32,0,10*ROW('Sanitation Data'!E26)))</f>
        <v/>
      </c>
      <c r="CY32" s="36" t="str">
        <f ca="true">+IF(OFFSET('Sanitation Data'!$E$33,0,10*ROW('Sanitation Data'!E26))="","",OFFSET('Sanitation Data'!$E$33,0,10*ROW('Sanitation Data'!E26)))</f>
        <v/>
      </c>
      <c r="CZ32" s="36" t="str">
        <f ca="true">+IF(OFFSET('Sanitation Data'!$F$29,0,10*ROW('Sanitation Data'!F26))="","",OFFSET('Sanitation Data'!$F$29,0,10*ROW('Sanitation Data'!F26)))</f>
        <v/>
      </c>
      <c r="DA32" s="36" t="str">
        <f ca="true">+IF(OFFSET('Sanitation Data'!$F$30,0,10*ROW('Sanitation Data'!F26))="","",OFFSET('Sanitation Data'!$F$30,0,10*ROW('Sanitation Data'!F26)))</f>
        <v/>
      </c>
      <c r="DB32" s="36" t="str">
        <f ca="true">+IF(OFFSET('Sanitation Data'!$F$31,0,10*ROW('Sanitation Data'!F26))="","",OFFSET('Sanitation Data'!$F$31,0,10*ROW('Sanitation Data'!F26)))</f>
        <v/>
      </c>
      <c r="DC32" s="36" t="str">
        <f ca="true">+IF(OFFSET('Sanitation Data'!$F$32,0,10*ROW('Sanitation Data'!F26))="","",OFFSET('Sanitation Data'!$F$32,0,10*ROW('Sanitation Data'!F26)))</f>
        <v/>
      </c>
      <c r="DD32" s="36" t="str">
        <f ca="true">+IF(OFFSET('Sanitation Data'!$F$33,0,10*ROW('Sanitation Data'!F26))="","",OFFSET('Sanitation Data'!$F$33,0,10*ROW('Sanitation Data'!F26)))</f>
        <v/>
      </c>
      <c r="DE32" s="36" t="str">
        <f ca="true">+IF(OFFSET('Sanitation Data'!$G$29,0,10*ROW('Sanitation Data'!G26))="","",OFFSET('Sanitation Data'!$G$29,0,10*ROW('Sanitation Data'!G26)))</f>
        <v/>
      </c>
      <c r="DF32" s="36" t="str">
        <f ca="true">+IF(OFFSET('Sanitation Data'!$G$30,0,10*ROW('Sanitation Data'!G26))="","",OFFSET('Sanitation Data'!$G$30,0,10*ROW('Sanitation Data'!G26)))</f>
        <v/>
      </c>
      <c r="DG32" s="36" t="str">
        <f ca="true">+IF(OFFSET('Sanitation Data'!$G$31,0,10*ROW('Sanitation Data'!G26))="","",OFFSET('Sanitation Data'!$G$31,0,10*ROW('Sanitation Data'!G26)))</f>
        <v/>
      </c>
      <c r="DH32" s="36" t="str">
        <f ca="true">+IF(OFFSET('Sanitation Data'!$G$32,0,10*ROW('Sanitation Data'!G26))="","",OFFSET('Sanitation Data'!$G$32,0,10*ROW('Sanitation Data'!G26)))</f>
        <v/>
      </c>
      <c r="DI32" s="36" t="str">
        <f ca="true">+IF(OFFSET('Sanitation Data'!$G$33,0,10*ROW('Sanitation Data'!G26))="","",OFFSET('Sanitation Data'!$G$33,0,10*ROW('Sanitation Data'!G26)))</f>
        <v/>
      </c>
      <c r="DJ32" s="36" t="str">
        <f ca="true">+IF(OFFSET('Sanitation Data'!$H$29,0,10*ROW('Sanitation Data'!H26))="","",OFFSET('Sanitation Data'!$H$29,0,10*ROW('Sanitation Data'!H26)))</f>
        <v/>
      </c>
      <c r="DK32" s="36" t="str">
        <f ca="true">+IF(OFFSET('Sanitation Data'!$H$30,0,10*ROW('Sanitation Data'!H26))="","",OFFSET('Sanitation Data'!$H$30,0,10*ROW('Sanitation Data'!H26)))</f>
        <v/>
      </c>
      <c r="DL32" s="36" t="str">
        <f ca="true">+IF(OFFSET('Sanitation Data'!$H$31,0,10*ROW('Sanitation Data'!H26))="","",OFFSET('Sanitation Data'!$H$31,0,10*ROW('Sanitation Data'!H26)))</f>
        <v/>
      </c>
      <c r="DM32" s="36" t="str">
        <f ca="true">+IF(OFFSET('Sanitation Data'!$H$32,0,10*ROW('Sanitation Data'!H26))="","",OFFSET('Sanitation Data'!$H$32,0,10*ROW('Sanitation Data'!H26)))</f>
        <v/>
      </c>
      <c r="DN32" s="36" t="str">
        <f ca="true">+IF(OFFSET('Sanitation Data'!$H$33,0,10*ROW('Sanitation Data'!H26))="","",OFFSET('Sanitation Data'!$H$33,0,10*ROW('Sanitation Data'!H26)))</f>
        <v/>
      </c>
      <c r="DO32" s="36" t="str">
        <f ca="true">+IF(OFFSET('Hygiene Data'!$C$12,0,10*ROW('Hygiene Data'!C26))="","",OFFSET('Hygiene Data'!$C$12,0,10*ROW('Hygiene Data'!C26)))</f>
        <v/>
      </c>
      <c r="DP32" s="36" t="str">
        <f ca="true">+IF(OFFSET('Hygiene Data'!$C$13,0,10*ROW('Hygiene Data'!C26))="","",OFFSET('Hygiene Data'!$C$13,0,10*ROW('Hygiene Data'!C26)))</f>
        <v/>
      </c>
      <c r="DQ32" s="36" t="str">
        <f ca="true">+IF(OFFSET('Hygiene Data'!$C$14,0,10*ROW('Hygiene Data'!C26))="","",OFFSET('Hygiene Data'!$C$14,0,10*ROW('Hygiene Data'!C26)))</f>
        <v/>
      </c>
      <c r="DR32" s="36" t="str">
        <f ca="true">+IF(OFFSET('Hygiene Data'!$D$12,0,10*ROW('Hygiene Data'!D26))="","",OFFSET('Hygiene Data'!$D$12,0,10*ROW('Hygiene Data'!D26)))</f>
        <v/>
      </c>
      <c r="DS32" s="36" t="str">
        <f ca="true">+IF(OFFSET('Hygiene Data'!$D$13,0,10*ROW('Hygiene Data'!D26))="","",OFFSET('Hygiene Data'!$D$13,0,10*ROW('Hygiene Data'!D26)))</f>
        <v/>
      </c>
      <c r="DT32" s="36" t="str">
        <f ca="true">+IF(OFFSET('Hygiene Data'!$D$14,0,10*ROW('Hygiene Data'!D26))="","",OFFSET('Hygiene Data'!$D$14,0,10*ROW('Hygiene Data'!D26)))</f>
        <v/>
      </c>
      <c r="DU32" s="36" t="str">
        <f ca="true">+IF(OFFSET('Hygiene Data'!$E$12,0,10*ROW('Hygiene Data'!E26))="","",OFFSET('Hygiene Data'!$E$12,0,10*ROW('Hygiene Data'!E26)))</f>
        <v/>
      </c>
      <c r="DV32" s="36" t="str">
        <f ca="true">+IF(OFFSET('Hygiene Data'!$E$13,0,10*ROW('Hygiene Data'!E26))="","",OFFSET('Hygiene Data'!$E$13,0,10*ROW('Hygiene Data'!E26)))</f>
        <v/>
      </c>
      <c r="DW32" s="36" t="str">
        <f ca="true">+IF(OFFSET('Hygiene Data'!$E$14,0,10*ROW('Hygiene Data'!E26))="","",OFFSET('Hygiene Data'!$E$14,0,10*ROW('Hygiene Data'!E26)))</f>
        <v/>
      </c>
      <c r="DX32" s="36" t="str">
        <f ca="true">+IF(OFFSET('Hygiene Data'!$F$12,0,10*ROW('Hygiene Data'!F26))="","",OFFSET('Hygiene Data'!$F$12,0,10*ROW('Hygiene Data'!F26)))</f>
        <v/>
      </c>
      <c r="DY32" s="36" t="str">
        <f ca="true">+IF(OFFSET('Hygiene Data'!$F$13,0,10*ROW('Hygiene Data'!F26))="","",OFFSET('Hygiene Data'!$F$13,0,10*ROW('Hygiene Data'!F26)))</f>
        <v/>
      </c>
      <c r="DZ32" s="36" t="str">
        <f ca="true">+IF(OFFSET('Hygiene Data'!$F$14,0,10*ROW('Hygiene Data'!F26))="","",OFFSET('Hygiene Data'!$F$14,0,10*ROW('Hygiene Data'!F26)))</f>
        <v/>
      </c>
      <c r="EA32" s="36" t="str">
        <f ca="true">+IF(OFFSET('Hygiene Data'!$G$12,0,10*ROW('Hygiene Data'!G26))="","",OFFSET('Hygiene Data'!$G$12,0,10*ROW('Hygiene Data'!G26)))</f>
        <v/>
      </c>
      <c r="EB32" s="36" t="str">
        <f ca="true">+IF(OFFSET('Hygiene Data'!$G$13,0,10*ROW('Hygiene Data'!G26))="","",OFFSET('Hygiene Data'!$G$13,0,10*ROW('Hygiene Data'!G26)))</f>
        <v/>
      </c>
      <c r="EC32" s="36" t="str">
        <f ca="true">+IF(OFFSET('Hygiene Data'!$G$14,0,10*ROW('Hygiene Data'!G26))="","",OFFSET('Hygiene Data'!$G$14,0,10*ROW('Hygiene Data'!G26)))</f>
        <v/>
      </c>
      <c r="ED32" s="36" t="str">
        <f ca="true">+IF(OFFSET('Hygiene Data'!$H$12,0,10*ROW('Hygiene Data'!H26))="","",OFFSET('Hygiene Data'!$H$12,0,10*ROW('Hygiene Data'!H26)))</f>
        <v/>
      </c>
      <c r="EE32" s="36" t="str">
        <f ca="true">+IF(OFFSET('Hygiene Data'!$H$13,0,10*ROW('Hygiene Data'!H26))="","",OFFSET('Hygiene Data'!$H$13,0,10*ROW('Hygiene Data'!H26)))</f>
        <v/>
      </c>
      <c r="EF32" s="36" t="str">
        <f ca="true">+IF(OFFSET('Hygiene Data'!$H$14,0,10*ROW('Hygiene Data'!H26))="","",OFFSET('Hygiene Data'!$H$14,0,10*ROW('Hygiene Data'!H26)))</f>
        <v/>
      </c>
    </row>
    <row r="33" x14ac:dyDescent="0.2">
      <c r="A33" s="59" t="str">
        <f ca="true">+IF(OFFSET('Water Data'!$B$1,0,10*ROW('Water Data'!B30))="","",OFFSET('Water Data'!$B$1,0,10*ROW('Water Data'!B30)))</f>
        <v/>
      </c>
      <c r="B33" s="59" t="str">
        <f ca="true">+IF(OFFSET('Water Data'!$A$3,0,10*ROW('Water Data'!A30))="","",OFFSET('Water Data'!$A$3,0,10*ROW('Water Data'!A30)))</f>
        <v/>
      </c>
      <c r="C33" s="59" t="str">
        <f ca="true">+IF(OFFSET('Water Data'!$C$3,0,10*ROW('Water Data'!C30))="","",OFFSET('Water Data'!$C$3,0,10*ROW('Water Data'!C30)))</f>
        <v/>
      </c>
      <c r="D33" s="252" t="e">
        <f ca="true">+IF(AND(ISNUMBER(OFFSET('Water Data'!$C$5,0,10*ROW('Water Data'!C27))),BS33="Yes"),100-OFFSET('Water Data'!$C$5,0,10*ROW('Water Data'!C27)),IF(AND(ISNUMBER(OFFSET('Water Data'!$C$5,0,10*ROW('Water Data'!C27))),BS33="No",ISNUMBER(OFFSET('Water Data'!$C$5,0,10*ROW('Water Data'!C27)))),CONCATENATE("[",ROUND(100-OFFSET('Water Data'!$C$5,0,10*ROW('Water Data'!C27)),0),"]"),IF(AND(ISNUMBER(OFFSET('Water Data'!$C$5,0,10*ROW('Water Data'!C27))),BS33="",ISNUMBER(OFFSET('Water Data'!$C$5,0,10*ROW('Water Data'!C27)))),100-OFFSET('Water Data'!$C$5,0,10*ROW('Water Data'!C27)),NA())))</f>
        <v>#N/A</v>
      </c>
      <c r="E33" s="252" t="e">
        <f ca="true">+IF(AND(ISNUMBER(OFFSET('Water Data'!$C$7,0,10*ROW('Water Data'!D27))),BT33="Yes"),OFFSET('Water Data'!$C$7,0,10*ROW('Water Data'!C27)),IF(AND(ISNUMBER(OFFSET('Water Data'!$C$7,0,10*ROW('Water Data'!C27))),BT33="No",ISNUMBER(OFFSET('Water Data'!$C$7,0,10*ROW('Water Data'!C27)))),CONCATENATE("[",ROUND(OFFSET('Water Data'!$C$7,0,10*ROW('Water Data'!C27)),0),"]"),IF(AND(ISNUMBER(OFFSET('Water Data'!$C$7,0,10*ROW('Water Data'!C27))),BT33="",ISNUMBER(OFFSET('Water Data'!$C$7,0,10*ROW('Water Data'!C27)))),OFFSET('Water Data'!$C$7,0,10*ROW('Water Data'!C27)),NA())))</f>
        <v>#N/A</v>
      </c>
      <c r="F33" s="252" t="e">
        <f ca="true">+IF(AND(ISNUMBER(OFFSET('Water Data'!$C$10,0,10*ROW('Water Data'!C27))),BU33="Yes"),OFFSET('Water Data'!$C$10,0,10*ROW('Water Data'!C27)),IF(AND(ISNUMBER(OFFSET('Water Data'!$C$10,0,10*ROW('Water Data'!C27))),BU33="No",ISNUMBER(OFFSET('Water Data'!$C$10,0,10*ROW('Water Data'!C27)))),CONCATENATE("[",ROUND(OFFSET('Water Data'!$C$10,0,10*ROW('Water Data'!C27)),0),"]"),IF(AND(ISNUMBER(OFFSET('Water Data'!$C$10,0,10*ROW('Water Data'!C27))),BU33="",ISNUMBER(OFFSET('Water Data'!$C$10,0,10*ROW('Water Data'!C27)))),OFFSET('Water Data'!$C$10,0,10*ROW('Water Data'!C27)),NA())))</f>
        <v>#N/A</v>
      </c>
      <c r="G33" s="252" t="e">
        <f ca="true">+IF(AND(ISNUMBER(OFFSET('Water Data'!$D$5,0,10*ROW('Water Data'!D27))),BV33="Yes"),100-OFFSET('Water Data'!$D$5,0,10*ROW('Water Data'!D27)),IF(AND(ISNUMBER(OFFSET('Water Data'!$D$5,0,10*ROW('Water Data'!D27))),BV33="No",ISNUMBER(OFFSET('Water Data'!$D$5,0,10*ROW('Water Data'!D27)))),CONCATENATE("[",ROUND(100-OFFSET('Water Data'!$D$5,0,10*ROW('Water Data'!D27)),0),"]"),IF(AND(ISNUMBER(OFFSET('Water Data'!$D$5,0,10*ROW('Water Data'!D27))),BV33="",ISNUMBER(OFFSET('Water Data'!$D$5,0,10*ROW('Water Data'!D27)))),100-OFFSET('Water Data'!$D$5,0,10*ROW('Water Data'!D27)),NA())))</f>
        <v>#N/A</v>
      </c>
      <c r="H33" s="252" t="e">
        <f ca="true">+IF(AND(ISNUMBER(OFFSET('Water Data'!$D$7,0,10*ROW('Water Data'!D27))),BW33="Yes"),OFFSET('Water Data'!$D$7,0,10*ROW('Water Data'!D27)),IF(AND(ISNUMBER(OFFSET('Water Data'!$D$7,0,10*ROW('Water Data'!D27))),BW33="No",ISNUMBER(OFFSET('Water Data'!$D$7,0,10*ROW('Water Data'!D27)))),CONCATENATE("[",ROUND(OFFSET('Water Data'!$C$7,0,10*ROW('Water Data'!D27)),0),"]"),IF(AND(ISNUMBER(OFFSET('Water Data'!$D$7,0,10*ROW('Water Data'!D27))),BW33="",ISNUMBER(OFFSET('Water Data'!$D$7,0,10*ROW('Water Data'!D27)))),OFFSET('Water Data'!$D$7,0,10*ROW('Water Data'!D27)),NA())))</f>
        <v>#N/A</v>
      </c>
      <c r="I33" s="252" t="e">
        <f ca="true">+IF(AND(ISNUMBER(OFFSET('Water Data'!$D$10,0,10*ROW('Water Data'!D27))),BX33="Yes"),OFFSET('Water Data'!$D$10,0,10*ROW('Water Data'!D27)),IF(AND(ISNUMBER(OFFSET('Water Data'!$D$10,0,10*ROW('Water Data'!D27))),BX33="No",ISNUMBER(OFFSET('Water Data'!$D$10,0,10*ROW('Water Data'!D27)))),CONCATENATE("[",ROUND(OFFSET('Water Data'!$D$10,0,10*ROW('Water Data'!D27)),0),"]"),IF(AND(ISNUMBER(OFFSET('Water Data'!$D$10,0,10*ROW('Water Data'!D27))),BX33="",ISNUMBER(OFFSET('Water Data'!$D$10,0,10*ROW('Water Data'!D27)))),OFFSET('Water Data'!$D$10,0,10*ROW('Water Data'!D27)),NA())))</f>
        <v>#N/A</v>
      </c>
      <c r="J33" s="252" t="e">
        <f ca="true">+IF(AND(ISNUMBER(OFFSET('Water Data'!$E$5,0,10*ROW('Water Data'!E27))),BY33="Yes"),100-OFFSET('Water Data'!$E$5,0,10*ROW('Water Data'!E27)),IF(AND(ISNUMBER(OFFSET('Water Data'!$E$5,0,10*ROW('Water Data'!E27))),BY33="No",ISNUMBER(OFFSET('Water Data'!$E$5,0,10*ROW('Water Data'!E27)))),CONCATENATE("[",ROUND(100-OFFSET('Water Data'!$E$5,0,10*ROW('Water Data'!E27)),0),"]"),IF(AND(ISNUMBER(OFFSET('Water Data'!$E$5,0,10*ROW('Water Data'!E27))),BY33="",ISNUMBER(OFFSET('Water Data'!$E$5,0,10*ROW('Water Data'!E27)))),100-OFFSET('Water Data'!$E$5,0,10*ROW('Water Data'!E27)),NA())))</f>
        <v>#N/A</v>
      </c>
      <c r="K33" s="252" t="e">
        <f ca="true">+IF(AND(ISNUMBER(OFFSET('Water Data'!$E$7,0,10*ROW('Water Data'!E27))),BZ33="Yes"),OFFSET('Water Data'!$E$7,0,10*ROW('Water Data'!E27)),IF(AND(ISNUMBER(OFFSET('Water Data'!$E$7,0,10*ROW('Water Data'!E27))),BZ33="No",ISNUMBER(OFFSET('Water Data'!$E$7,0,10*ROW('Water Data'!E27)))),CONCATENATE("[",ROUND(OFFSET('Water Data'!$E$7,0,10*ROW('Water Data'!E27)),0),"]"),IF(AND(ISNUMBER(OFFSET('Water Data'!$E$7,0,10*ROW('Water Data'!E27))),BZ33="",ISNUMBER(OFFSET('Water Data'!$E$7,0,10*ROW('Water Data'!E27)))),OFFSET('Water Data'!$E$7,0,10*ROW('Water Data'!E27)),NA())))</f>
        <v>#N/A</v>
      </c>
      <c r="L33" s="252" t="e">
        <f ca="true">+IF(AND(ISNUMBER(OFFSET('Water Data'!$E$10,0,10*ROW('Water Data'!E27))),CA33="Yes"),OFFSET('Water Data'!$E$10,0,10*ROW('Water Data'!E27)),IF(AND(ISNUMBER(OFFSET('Water Data'!$E$10,0,10*ROW('Water Data'!E27))),CA33="No",ISNUMBER(OFFSET('Water Data'!$E$10,0,10*ROW('Water Data'!E27)))),CONCATENATE("[",ROUND(OFFSET('Water Data'!$E$10,0,10*ROW('Water Data'!E27)),0),"]"),IF(AND(ISNUMBER(OFFSET('Water Data'!$E$10,0,10*ROW('Water Data'!E27))),CA33="",ISNUMBER(OFFSET('Water Data'!$E$10,0,10*ROW('Water Data'!E27)))),OFFSET('Water Data'!$E$10,0,10*ROW('Water Data'!E27)),NA())))</f>
        <v>#N/A</v>
      </c>
      <c r="M33" s="252" t="e">
        <f ca="true">+IF(AND(ISNUMBER(OFFSET('Water Data'!$F$5,0,10*ROW('Water Data'!F27))),CB33="Yes"),100-OFFSET('Water Data'!$F$5,0,10*ROW('Water Data'!F27)),IF(AND(ISNUMBER(OFFSET('Water Data'!$F$5,0,10*ROW('Water Data'!F27))),CB33="No",ISNUMBER(OFFSET('Water Data'!$F$5,0,10*ROW('Water Data'!F27)))),CONCATENATE("[",ROUND(100-OFFSET('Water Data'!$F$5,0,10*ROW('Water Data'!F27)),0),"]"),IF(AND(ISNUMBER(OFFSET('Water Data'!$F$5,0,10*ROW('Water Data'!F27))),CB33="",ISNUMBER(OFFSET('Water Data'!$F$5,0,10*ROW('Water Data'!F27)))),100-OFFSET('Water Data'!$F$5,0,10*ROW('Water Data'!F27)),NA())))</f>
        <v>#N/A</v>
      </c>
      <c r="N33" s="252" t="e">
        <f ca="true">+IF(AND(ISNUMBER(OFFSET('Water Data'!$F$7,0,10*ROW('Water Data'!F27))),CC33="Yes"),OFFSET('Water Data'!$F$7,0,10*ROW('Water Data'!F27)),IF(AND(ISNUMBER(OFFSET('Water Data'!$F$7,0,10*ROW('Water Data'!F27))),CC33="No",ISNUMBER(OFFSET('Water Data'!$F$7,0,10*ROW('Water Data'!F27)))),CONCATENATE("[",ROUND(OFFSET('Water Data'!$F$7,0,10*ROW('Water Data'!F27)),0),"]"),IF(AND(ISNUMBER(OFFSET('Water Data'!$F$7,0,10*ROW('Water Data'!F27))),CC33="",ISNUMBER(OFFSET('Water Data'!$F$7,0,10*ROW('Water Data'!F27)))),OFFSET('Water Data'!$F$7,0,10*ROW('Water Data'!F27)),NA())))</f>
        <v>#N/A</v>
      </c>
      <c r="O33" s="252" t="e">
        <f ca="true">+IF(AND(ISNUMBER(OFFSET('Water Data'!$F$10,0,10*ROW('Water Data'!F27))),CD33="Yes"),OFFSET('Water Data'!$F$10,0,10*ROW('Water Data'!F27)),IF(AND(ISNUMBER(OFFSET('Water Data'!$F$10,0,10*ROW('Water Data'!F27))),CD33="No",ISNUMBER(OFFSET('Water Data'!$F$10,0,10*ROW('Water Data'!F27)))),CONCATENATE("[",ROUND(OFFSET('Water Data'!$F$10,0,10*ROW('Water Data'!F27)),0),"]"),IF(AND(ISNUMBER(OFFSET('Water Data'!$F$10,0,10*ROW('Water Data'!F27))),CD33="",ISNUMBER(OFFSET('Water Data'!$F$10,0,10*ROW('Water Data'!F27)))),OFFSET('Water Data'!$F$10,0,10*ROW('Water Data'!F27)),NA())))</f>
        <v>#N/A</v>
      </c>
      <c r="P33" s="252" t="e">
        <f ca="true">+IF(AND(ISNUMBER(OFFSET('Water Data'!$G$5,0,10*ROW('Water Data'!G27))),CE33="Yes"),100-OFFSET('Water Data'!$G$5,0,10*ROW('Water Data'!G27)),IF(AND(ISNUMBER(OFFSET('Water Data'!$G$5,0,10*ROW('Water Data'!G27))),CE33="No",ISNUMBER(OFFSET('Water Data'!$G$5,0,10*ROW('Water Data'!G27)))),CONCATENATE("[",ROUND(100-OFFSET('Water Data'!$G$5,0,10*ROW('Water Data'!G27)),0),"]"),IF(AND(ISNUMBER(OFFSET('Water Data'!$G$5,0,10*ROW('Water Data'!G27))),CE33="",ISNUMBER(OFFSET('Water Data'!$G$5,0,10*ROW('Water Data'!G27)))),100-OFFSET('Water Data'!$G$5,0,10*ROW('Water Data'!G27)),NA())))</f>
        <v>#N/A</v>
      </c>
      <c r="Q33" s="252" t="e">
        <f ca="true">+IF(AND(ISNUMBER(OFFSET('Water Data'!$G$7,0,10*ROW('Water Data'!G27))),CF33="Yes"),OFFSET('Water Data'!$G$7,0,10*ROW('Water Data'!G27)),IF(AND(ISNUMBER(OFFSET('Water Data'!$G$7,0,10*ROW('Water Data'!G27))),CF33="No",ISNUMBER(OFFSET('Water Data'!$G$7,0,10*ROW('Water Data'!G27)))),CONCATENATE("[",ROUND(OFFSET('Water Data'!$G$7,0,10*ROW('Water Data'!G27)),0),"]"),IF(AND(ISNUMBER(OFFSET('Water Data'!$G$7,0,10*ROW('Water Data'!G27))),CF33="",ISNUMBER(OFFSET('Water Data'!$G$7,0,10*ROW('Water Data'!G27)))),OFFSET('Water Data'!$G$7,0,10*ROW('Water Data'!G27)),NA())))</f>
        <v>#N/A</v>
      </c>
      <c r="R33" s="252" t="e">
        <f ca="true">+IF(AND(ISNUMBER(OFFSET('Water Data'!$G$10,0,10*ROW('Water Data'!G27))),CG33="Yes"),OFFSET('Water Data'!$G$10,0,10*ROW('Water Data'!G27)),IF(AND(ISNUMBER(OFFSET('Water Data'!$G$10,0,10*ROW('Water Data'!G27))),CG33="No",ISNUMBER(OFFSET('Water Data'!$G$10,0,10*ROW('Water Data'!G27)))),CONCATENATE("[",ROUND(OFFSET('Water Data'!$G$10,0,10*ROW('Water Data'!G27)),0),"]"),IF(AND(ISNUMBER(OFFSET('Water Data'!$G$10,0,10*ROW('Water Data'!G27))),CG33="",ISNUMBER(OFFSET('Water Data'!$G$10,0,10*ROW('Water Data'!G27)))),OFFSET('Water Data'!$G$10,0,10*ROW('Water Data'!G27)),NA())))</f>
        <v>#N/A</v>
      </c>
      <c r="S33" s="252" t="e">
        <f ca="true">+IF(AND(ISNUMBER(OFFSET('Water Data'!$H$5,0,10*ROW('Water Data'!H27))),CH33="Yes"),100-OFFSET('Water Data'!$H$5,0,10*ROW('Water Data'!H27)),IF(AND(ISNUMBER(OFFSET('Water Data'!$H$5,0,10*ROW('Water Data'!H27))),CH33="No",ISNUMBER(OFFSET('Water Data'!$H$5,0,10*ROW('Water Data'!H27)))),CONCATENATE("[",ROUND(100-OFFSET('Water Data'!$H$5,0,10*ROW('Water Data'!H27)),0),"]"),IF(AND(ISNUMBER(OFFSET('Water Data'!$H$5,0,10*ROW('Water Data'!H27))),CH33="",ISNUMBER(OFFSET('Water Data'!$H$5,0,10*ROW('Water Data'!H27)))),100-OFFSET('Water Data'!$H$5,0,10*ROW('Water Data'!H27)),NA())))</f>
        <v>#N/A</v>
      </c>
      <c r="T33" s="252" t="e">
        <f ca="true">+IF(AND(ISNUMBER(OFFSET('Water Data'!$H$7,0,10*ROW('Water Data'!H27))),CI33="Yes"),OFFSET('Water Data'!$H$7,0,10*ROW('Water Data'!H27)),IF(AND(ISNUMBER(OFFSET('Water Data'!$H$7,0,10*ROW('Water Data'!H27))),CI33="No",ISNUMBER(OFFSET('Water Data'!$H$7,0,10*ROW('Water Data'!H27)))),CONCATENATE("[",ROUND(OFFSET('Water Data'!$H$7,0,10*ROW('Water Data'!H27)),0),"]"),IF(AND(ISNUMBER(OFFSET('Water Data'!$H$7,0,10*ROW('Water Data'!H27))),CI33="",ISNUMBER(OFFSET('Water Data'!$H$7,0,10*ROW('Water Data'!H27)))),OFFSET('Water Data'!$H$7,0,10*ROW('Water Data'!H27)),NA())))</f>
        <v>#N/A</v>
      </c>
      <c r="U33" s="252" t="e">
        <f ca="true">+IF(AND(ISNUMBER(OFFSET('Water Data'!$H$10,0,10*ROW('Water Data'!H27))),CJ33="Yes"),OFFSET('Water Data'!$H$10,0,10*ROW('Water Data'!H27)),IF(AND(ISNUMBER(OFFSET('Water Data'!$H$10,0,10*ROW('Water Data'!H27))),CJ33="No",ISNUMBER(OFFSET('Water Data'!$H$10,0,10*ROW('Water Data'!H27)))),CONCATENATE("[",ROUND(OFFSET('Water Data'!$H$10,0,10*ROW('Water Data'!H27)),0),"]"),IF(AND(ISNUMBER(OFFSET('Water Data'!$H$10,0,10*ROW('Water Data'!H27))),CJ33="",ISNUMBER(OFFSET('Water Data'!$H$10,0,10*ROW('Water Data'!H27)))),OFFSET('Water Data'!$H$10,0,10*ROW('Water Data'!H27)),NA())))</f>
        <v>#N/A</v>
      </c>
      <c r="V33" s="253" t="e">
        <f ca="true">+IF(AND(ISNUMBER(OFFSET('Sanitation Data'!$C$5,0,10*ROW('Sanitation Data'!C27))),CK33="Yes"),100-OFFSET('Sanitation Data'!$C$5,0,10*ROW('Sanitation Data'!C27)),IF(AND(ISNUMBER(OFFSET('Sanitation Data'!$C$5,0,10*ROW('Sanitation Data'!C27))),CK33="No",ISNUMBER(OFFSET('Sanitation Data'!$C$5,0,10*ROW('Sanitation Data'!C27)))),CONCATENATE("[",ROUND(100-OFFSET('Sanitation Data'!$C$5,0,10*ROW('Sanitation Data'!C27)),0),"]"),IF(AND(ISNUMBER(OFFSET('Sanitation Data'!$C$5,0,10*ROW('Sanitation Data'!C27))),CK33="",ISNUMBER(OFFSET('Sanitation Data'!$C$5,0,10*ROW('Sanitation Data'!C27)))),100-OFFSET('Sanitation Data'!$C$5,0,10*ROW('Sanitation Data'!C27)),NA())))</f>
        <v>#N/A</v>
      </c>
      <c r="W33" s="253" t="e">
        <f ca="true">+IF(AND(ISNUMBER(OFFSET('Sanitation Data'!$C$7,0,10*ROW('Sanitation Data'!C27))),CL33="Yes"),OFFSET('Sanitation Data'!$C$7,0,10*ROW('Sanitation Data'!C27)),IF(AND(ISNUMBER(OFFSET('Sanitation Data'!$C$7,0,10*ROW('Sanitation Data'!C27))),CL33="No",ISNUMBER(OFFSET('Sanitation Data'!$C$7,0,10*ROW('Sanitation Data'!C27)))),CONCATENATE("[",ROUND(OFFSET('Sanitation Data'!$C$7,0,10*ROW('Sanitation Data'!C27)),0),"]"),IF(AND(ISNUMBER(OFFSET('Sanitation Data'!$C$7,0,10*ROW('Sanitation Data'!C27))),CL33="",ISNUMBER(OFFSET('Sanitation Data'!$C$7,0,10*ROW('Sanitation Data'!C27)))),OFFSET('Sanitation Data'!$C$7,0,10*ROW('Sanitation Data'!C27)),NA())))</f>
        <v>#N/A</v>
      </c>
      <c r="X33" s="253" t="e">
        <f ca="true">+IF(AND(ISNUMBER(OFFSET('Sanitation Data'!$C$11,0,10*ROW('Sanitation Data'!C27))),CM33="Yes"),OFFSET('Sanitation Data'!$C$11,0,10*ROW('Sanitation Data'!C27)),IF(AND(ISNUMBER(OFFSET('Sanitation Data'!$C$11,0,10*ROW('Sanitation Data'!C27))),CM33="No",ISNUMBER(OFFSET('Sanitation Data'!$C$11,0,10*ROW('Sanitation Data'!C27)))),CONCATENATE("[",ROUND(OFFSET('Sanitation Data'!$C$11,0,10*ROW('Sanitation Data'!C27)),0),"]"),IF(AND(ISNUMBER(OFFSET('Sanitation Data'!$C$11,0,10*ROW('Sanitation Data'!C27))),CM33="",ISNUMBER(OFFSET('Sanitation Data'!$C$11,0,10*ROW('Sanitation Data'!C27)))),OFFSET('Sanitation Data'!$C$11,0,10*ROW('Sanitation Data'!C27)),NA())))</f>
        <v>#N/A</v>
      </c>
      <c r="Y33" s="253" t="e">
        <f ca="true">+IF(AND(ISNUMBER(OFFSET('Sanitation Data'!$C$12,0,10*ROW('Sanitation Data'!C27))),CN33="Yes"),OFFSET('Sanitation Data'!$C$12,0,10*ROW('Sanitation Data'!C27)),IF(AND(ISNUMBER(OFFSET('Sanitation Data'!$C$12,0,10*ROW('Sanitation Data'!C27))),CN33="No",ISNUMBER(OFFSET('Sanitation Data'!$C$12,0,10*ROW('Sanitation Data'!C27)))),CONCATENATE("[",ROUND(OFFSET('Sanitation Data'!$C$12,0,10*ROW('Sanitation Data'!C27)),0),"]"),IF(AND(ISNUMBER(OFFSET('Sanitation Data'!$C$12,0,10*ROW('Sanitation Data'!C27))),CN33="",ISNUMBER(OFFSET('Sanitation Data'!$C$12,0,10*ROW('Sanitation Data'!C27)))),OFFSET('Sanitation Data'!$C$12,0,10*ROW('Sanitation Data'!C27)),NA())))</f>
        <v>#N/A</v>
      </c>
      <c r="Z33" s="253" t="e">
        <f ca="true">+IF(AND(ISNUMBER(OFFSET('Sanitation Data'!$C$13,0,10*ROW('Sanitation Data'!C27))),CO33="Yes"),OFFSET('Sanitation Data'!$C$13,0,10*ROW('Sanitation Data'!C27)),IF(AND(ISNUMBER(OFFSET('Sanitation Data'!$C$13,0,10*ROW('Sanitation Data'!C27))),CO33="No",ISNUMBER(OFFSET('Sanitation Data'!$C$13,0,10*ROW('Sanitation Data'!C27)))),CONCATENATE("[",ROUND(OFFSET('Sanitation Data'!$C$13,0,10*ROW('Sanitation Data'!C27)),0),"]"),IF(AND(ISNUMBER(OFFSET('Sanitation Data'!$C$13,0,10*ROW('Sanitation Data'!C27))),CO33="",ISNUMBER(OFFSET('Sanitation Data'!$C$13,0,10*ROW('Sanitation Data'!C27)))),OFFSET('Sanitation Data'!$C$13,0,10*ROW('Sanitation Data'!C27)),NA())))</f>
        <v>#N/A</v>
      </c>
      <c r="AA33" s="253" t="e">
        <f ca="true">+IF(AND(ISNUMBER(OFFSET('Sanitation Data'!$D$5,0,10*ROW('Sanitation Data'!D27))),CP33="Yes"),100-OFFSET('Sanitation Data'!$D$5,0,10*ROW('Sanitation Data'!D27)),IF(AND(ISNUMBER(OFFSET('Sanitation Data'!$D$5,0,10*ROW('Sanitation Data'!D27))),CP33="No",ISNUMBER(OFFSET('Sanitation Data'!$D$5,0,10*ROW('Sanitation Data'!D27)))),CONCATENATE("[",ROUND(100-OFFSET('Sanitation Data'!$D$5,0,10*ROW('Sanitation Data'!D27)),0),"]"),IF(AND(ISNUMBER(OFFSET('Sanitation Data'!$D$5,0,10*ROW('Sanitation Data'!D27))),CP33="",ISNUMBER(OFFSET('Sanitation Data'!$D$5,0,10*ROW('Sanitation Data'!D27)))),100-OFFSET('Sanitation Data'!$D$5,0,10*ROW('Sanitation Data'!D27)),NA())))</f>
        <v>#N/A</v>
      </c>
      <c r="AB33" s="253" t="e">
        <f ca="true">+IF(AND(ISNUMBER(OFFSET('Sanitation Data'!$D$7,0,10*ROW('Sanitation Data'!D27))),CQ33="Yes"),OFFSET('Sanitation Data'!$D$7,0,10*ROW('Sanitation Data'!G27)),IF(AND(ISNUMBER(OFFSET('Sanitation Data'!$D$7,0,10*ROW('Sanitation Data'!D27))),CQ33="No",ISNUMBER(OFFSET('Sanitation Data'!$D$7,0,10*ROW('Sanitation Data'!D27)))),CONCATENATE("[",ROUND(OFFSET('Sanitation Data'!$D$7,0,10*ROW('Sanitation Data'!D27)),0),"]"),IF(AND(ISNUMBER(OFFSET('Sanitation Data'!$D$7,0,10*ROW('Sanitation Data'!D27))),CQ33="",ISNUMBER(OFFSET('Sanitation Data'!$D$7,0,10*ROW('Sanitation Data'!D27)))),OFFSET('Sanitation Data'!$D$7,0,10*ROW('Sanitation Data'!D27)),NA())))</f>
        <v>#N/A</v>
      </c>
      <c r="AC33" s="253" t="e">
        <f ca="true">+IF(AND(ISNUMBER(OFFSET('Sanitation Data'!$D$11,0,10*ROW('Sanitation Data'!D27))),CR33="Yes"),OFFSET('Sanitation Data'!$D$11,0,10*ROW('Sanitation Data'!D27)),IF(AND(ISNUMBER(OFFSET('Sanitation Data'!$D$11,0,10*ROW('Sanitation Data'!D27))),CR33="No",ISNUMBER(OFFSET('Sanitation Data'!$D$11,0,10*ROW('Sanitation Data'!D27)))),CONCATENATE("[",ROUND(OFFSET('Sanitation Data'!$D$11,0,10*ROW('Sanitation Data'!D27)),0),"]"),IF(AND(ISNUMBER(OFFSET('Sanitation Data'!$D$11,0,10*ROW('Sanitation Data'!D27))),CR33="",ISNUMBER(OFFSET('Sanitation Data'!$D$11,0,10*ROW('Sanitation Data'!D27)))),OFFSET('Sanitation Data'!$D$11,0,10*ROW('Sanitation Data'!D27)),NA())))</f>
        <v>#N/A</v>
      </c>
      <c r="AD33" s="253" t="e">
        <f ca="true">+IF(AND(ISNUMBER(OFFSET('Sanitation Data'!$D$12,0,10*ROW('Sanitation Data'!D27))),CS33="Yes"),OFFSET('Sanitation Data'!$D$12,0,10*ROW('Sanitation Data'!D27)),IF(AND(ISNUMBER(OFFSET('Sanitation Data'!$D$12,0,10*ROW('Sanitation Data'!D27))),CS33="No",ISNUMBER(OFFSET('Sanitation Data'!$D$12,0,10*ROW('Sanitation Data'!D27)))),CONCATENATE("[",ROUND(OFFSET('Sanitation Data'!$D$12,0,10*ROW('Sanitation Data'!D27)),0),"]"),IF(AND(ISNUMBER(OFFSET('Sanitation Data'!$D$12,0,10*ROW('Sanitation Data'!D27))),CS33="",ISNUMBER(OFFSET('Sanitation Data'!$D$12,0,10*ROW('Sanitation Data'!D27)))),OFFSET('Sanitation Data'!$D$12,0,10*ROW('Sanitation Data'!D27)),NA())))</f>
        <v>#N/A</v>
      </c>
      <c r="AE33" s="253" t="e">
        <f ca="true">+IF(AND(ISNUMBER(OFFSET('Sanitation Data'!$D$13,0,10*ROW('Sanitation Data'!D27))),CT33="Yes"),OFFSET('Sanitation Data'!$D$13,0,10*ROW('Sanitation Data'!D27)),IF(AND(ISNUMBER(OFFSET('Sanitation Data'!$D$13,0,10*ROW('Sanitation Data'!D27))),CT33="No",ISNUMBER(OFFSET('Sanitation Data'!$D$13,0,10*ROW('Sanitation Data'!D27)))),CONCATENATE("[",ROUND(OFFSET('Sanitation Data'!$D$13,0,10*ROW('Sanitation Data'!D27)),0),"]"),IF(AND(ISNUMBER(OFFSET('Sanitation Data'!$D$13,0,10*ROW('Sanitation Data'!D27))),CT33="",ISNUMBER(OFFSET('Sanitation Data'!$D$13,0,10*ROW('Sanitation Data'!D27)))),OFFSET('Sanitation Data'!$D$13,0,10*ROW('Sanitation Data'!D27)),NA())))</f>
        <v>#N/A</v>
      </c>
      <c r="AF33" s="253" t="e">
        <f ca="true">+IF(AND(ISNUMBER(OFFSET('Sanitation Data'!$E$5,0,10*ROW('Sanitation Data'!E27))),CU33="Yes"),100-OFFSET('Sanitation Data'!$E$5,0,10*ROW('Sanitation Data'!E27)),IF(AND(ISNUMBER(OFFSET('Sanitation Data'!$E$5,0,10*ROW('Sanitation Data'!E27))),CU33="No",ISNUMBER(OFFSET('Sanitation Data'!$E$5,0,10*ROW('Sanitation Data'!E27)))),CONCATENATE("[",ROUND(100-OFFSET('Sanitation Data'!$E$5,0,10*ROW('Sanitation Data'!E27)),0),"]"),IF(AND(ISNUMBER(OFFSET('Sanitation Data'!$E$5,0,10*ROW('Sanitation Data'!E27))),CU33="",ISNUMBER(OFFSET('Sanitation Data'!$E$5,0,10*ROW('Sanitation Data'!E27)))),100-OFFSET('Sanitation Data'!$E$5,0,10*ROW('Sanitation Data'!E27)),NA())))</f>
        <v>#N/A</v>
      </c>
      <c r="AG33" s="253" t="e">
        <f ca="true">+IF(AND(ISNUMBER(OFFSET('Sanitation Data'!$E$7,0,10*ROW('Sanitation Data'!E27))),CV33="Yes"),OFFSET('Sanitation Data'!$E$7,0,10*ROW('Sanitation Data'!E27)),IF(AND(ISNUMBER(OFFSET('Sanitation Data'!$E$7,0,10*ROW('Sanitation Data'!E27))),CV33="No",ISNUMBER(OFFSET('Sanitation Data'!$E$7,0,10*ROW('Sanitation Data'!E27)))),CONCATENATE("[",ROUND(OFFSET('Sanitation Data'!$E$7,0,10*ROW('Sanitation Data'!E27)),0),"]"),IF(AND(ISNUMBER(OFFSET('Sanitation Data'!$E$7,0,10*ROW('Sanitation Data'!E27))),CV33="",ISNUMBER(OFFSET('Sanitation Data'!$E$7,0,10*ROW('Sanitation Data'!E27)))),OFFSET('Sanitation Data'!$E$7,0,10*ROW('Sanitation Data'!E27)),NA())))</f>
        <v>#N/A</v>
      </c>
      <c r="AH33" s="253" t="e">
        <f ca="true">+IF(AND(ISNUMBER(OFFSET('Sanitation Data'!$E$11,0,10*ROW('Sanitation Data'!E27))),CW33="Yes"),OFFSET('Sanitation Data'!$E$11,0,10*ROW('Sanitation Data'!E27)),IF(AND(ISNUMBER(OFFSET('Sanitation Data'!$E$11,0,10*ROW('Sanitation Data'!E27))),CW33="No",ISNUMBER(OFFSET('Sanitation Data'!$E$11,0,10*ROW('Sanitation Data'!E27)))),CONCATENATE("[",ROUND(OFFSET('Sanitation Data'!$E$11,0,10*ROW('Sanitation Data'!E27)),0),"]"),IF(AND(ISNUMBER(OFFSET('Sanitation Data'!$E$11,0,10*ROW('Sanitation Data'!E27))),CW33="",ISNUMBER(OFFSET('Sanitation Data'!$E$11,0,10*ROW('Sanitation Data'!E27)))),OFFSET('Sanitation Data'!$E$11,0,10*ROW('Sanitation Data'!E27)),NA())))</f>
        <v>#N/A</v>
      </c>
      <c r="AI33" s="253" t="e">
        <f ca="true">+IF(AND(ISNUMBER(OFFSET('Sanitation Data'!$E$12,0,10*ROW('Sanitation Data'!E27))),CX33="Yes"),OFFSET('Sanitation Data'!$E$12,0,10*ROW('Sanitation Data'!E27)),IF(AND(ISNUMBER(OFFSET('Sanitation Data'!$E$12,0,10*ROW('Sanitation Data'!E27))),CX33="No",ISNUMBER(OFFSET('Sanitation Data'!$E$12,0,10*ROW('Sanitation Data'!E27)))),CONCATENATE("[",ROUND(OFFSET('Sanitation Data'!$E$12,0,10*ROW('Sanitation Data'!E27)),0),"]"),IF(AND(ISNUMBER(OFFSET('Sanitation Data'!$E$12,0,10*ROW('Sanitation Data'!E27))),CX33="",ISNUMBER(OFFSET('Sanitation Data'!$E$12,0,10*ROW('Sanitation Data'!E27)))),OFFSET('Sanitation Data'!$E$12,0,10*ROW('Sanitation Data'!E27)),NA())))</f>
        <v>#N/A</v>
      </c>
      <c r="AJ33" s="253" t="e">
        <f ca="true">+IF(AND(ISNUMBER(OFFSET('Sanitation Data'!$E$13,0,10*ROW('Sanitation Data'!E27))),CY33="Yes"),OFFSET('Sanitation Data'!$E$13,0,10*ROW('Sanitation Data'!E27)),IF(AND(ISNUMBER(OFFSET('Sanitation Data'!$E$13,0,10*ROW('Sanitation Data'!E27))),CY33="No",ISNUMBER(OFFSET('Sanitation Data'!$E$13,0,10*ROW('Sanitation Data'!E27)))),CONCATENATE("[",ROUND(OFFSET('Sanitation Data'!$E$13,0,10*ROW('Sanitation Data'!E27)),0),"]"),IF(AND(ISNUMBER(OFFSET('Sanitation Data'!$E$13,0,10*ROW('Sanitation Data'!E27))),CY33="",ISNUMBER(OFFSET('Sanitation Data'!$E$13,0,10*ROW('Sanitation Data'!E27)))),OFFSET('Sanitation Data'!$E$13,0,10*ROW('Sanitation Data'!E27)),NA())))</f>
        <v>#N/A</v>
      </c>
      <c r="AK33" s="253" t="e">
        <f ca="true">+IF(AND(ISNUMBER(OFFSET('Sanitation Data'!$F$5,0,10*ROW('Sanitation Data'!F27))),CZ33="Yes"),100-OFFSET('Sanitation Data'!$F$5,0,10*ROW('Sanitation Data'!F27)),IF(AND(ISNUMBER(OFFSET('Sanitation Data'!$F$5,0,10*ROW('Sanitation Data'!F27))),CZ33="No",ISNUMBER(OFFSET('Sanitation Data'!$F$5,0,10*ROW('Sanitation Data'!F27)))),CONCATENATE("[",ROUND(100-OFFSET('Sanitation Data'!$F$5,0,10*ROW('Sanitation Data'!F27)),0),"]"),IF(AND(ISNUMBER(OFFSET('Sanitation Data'!$F$5,0,10*ROW('Sanitation Data'!F27))),CZ33="",ISNUMBER(OFFSET('Sanitation Data'!$F$5,0,10*ROW('Sanitation Data'!F27)))),100-OFFSET('Sanitation Data'!$F$5,0,10*ROW('Sanitation Data'!F27)),NA())))</f>
        <v>#N/A</v>
      </c>
      <c r="AL33" s="253" t="e">
        <f ca="true">+IF(AND(ISNUMBER(OFFSET('Sanitation Data'!$F$7,0,10*ROW('Sanitation Data'!F27))),DA33="Yes"),OFFSET('Sanitation Data'!$F$7,0,10*ROW('Sanitation Data'!F27)),IF(AND(ISNUMBER(OFFSET('Sanitation Data'!$F$7,0,10*ROW('Sanitation Data'!F27))),DA33="No",ISNUMBER(OFFSET('Sanitation Data'!$F$7,0,10*ROW('Sanitation Data'!F27)))),CONCATENATE("[",ROUND(OFFSET('Sanitation Data'!$F$7,0,10*ROW('Sanitation Data'!F27)),0),"]"),IF(AND(ISNUMBER(OFFSET('Sanitation Data'!$F$7,0,10*ROW('Sanitation Data'!F27))),DA33="",ISNUMBER(OFFSET('Sanitation Data'!$F$7,0,10*ROW('Sanitation Data'!F27)))),OFFSET('Sanitation Data'!$F$7,0,10*ROW('Sanitation Data'!F27)),NA())))</f>
        <v>#N/A</v>
      </c>
      <c r="AM33" s="253" t="e">
        <f ca="true">+IF(AND(ISNUMBER(OFFSET('Sanitation Data'!$F$11,0,10*ROW('Sanitation Data'!F27))),DB33="Yes"),OFFSET('Sanitation Data'!$F$11,0,10*ROW('Sanitation Data'!F27)),IF(AND(ISNUMBER(OFFSET('Sanitation Data'!$F$11,0,10*ROW('Sanitation Data'!F27))),DB33="No",ISNUMBER(OFFSET('Sanitation Data'!$F$11,0,10*ROW('Sanitation Data'!F27)))),CONCATENATE("[",ROUND(OFFSET('Sanitation Data'!$F$11,0,10*ROW('Sanitation Data'!F27)),0),"]"),IF(AND(ISNUMBER(OFFSET('Sanitation Data'!$F$11,0,10*ROW('Sanitation Data'!F27))),DB33="",ISNUMBER(OFFSET('Sanitation Data'!$F$11,0,10*ROW('Sanitation Data'!F27)))),OFFSET('Sanitation Data'!$F$11,0,10*ROW('Sanitation Data'!F27)),NA())))</f>
        <v>#N/A</v>
      </c>
      <c r="AN33" s="253" t="e">
        <f ca="true">+IF(AND(ISNUMBER(OFFSET('Sanitation Data'!$F$12,0,10*ROW('Sanitation Data'!F27))),DC33="Yes"),OFFSET('Sanitation Data'!$F$12,0,10*ROW('Sanitation Data'!F27)),IF(AND(ISNUMBER(OFFSET('Sanitation Data'!$F$12,0,10*ROW('Sanitation Data'!F27))),DC33="No",ISNUMBER(OFFSET('Sanitation Data'!$F$12,0,10*ROW('Sanitation Data'!F27)))),CONCATENATE("[",ROUND(OFFSET('Sanitation Data'!$F$12,0,10*ROW('Sanitation Data'!F27)),0),"]"),IF(AND(ISNUMBER(OFFSET('Sanitation Data'!$F$12,0,10*ROW('Sanitation Data'!F27))),DC33="",ISNUMBER(OFFSET('Sanitation Data'!$F$12,0,10*ROW('Sanitation Data'!F27)))),OFFSET('Sanitation Data'!$F$12,0,10*ROW('Sanitation Data'!F27)),NA())))</f>
        <v>#N/A</v>
      </c>
      <c r="AO33" s="253" t="e">
        <f ca="true">+IF(AND(ISNUMBER(OFFSET('Sanitation Data'!$F$13,0,10*ROW('Sanitation Data'!F27))),DD33="Yes"),OFFSET('Sanitation Data'!$F$13,0,10*ROW('Sanitation Data'!F27)),IF(AND(ISNUMBER(OFFSET('Sanitation Data'!$F$13,0,10*ROW('Sanitation Data'!F27))),DD33="No",ISNUMBER(OFFSET('Sanitation Data'!$F$13,0,10*ROW('Sanitation Data'!F27)))),CONCATENATE("[",ROUND(OFFSET('Sanitation Data'!$F$13,0,10*ROW('Sanitation Data'!F27)),0),"]"),IF(AND(ISNUMBER(OFFSET('Sanitation Data'!$F$13,0,10*ROW('Sanitation Data'!F27))),DD33="",ISNUMBER(OFFSET('Sanitation Data'!$F$13,0,10*ROW('Sanitation Data'!F27)))),OFFSET('Sanitation Data'!$F$13,0,10*ROW('Sanitation Data'!F27)),NA())))</f>
        <v>#N/A</v>
      </c>
      <c r="AP33" s="253" t="e">
        <f ca="true">+IF(AND(ISNUMBER(OFFSET('Sanitation Data'!$G$5,0,10*ROW('Sanitation Data'!G27))),DE33="Yes"),100-OFFSET('Sanitation Data'!$G$5,0,10*ROW('Sanitation Data'!G27)),IF(AND(ISNUMBER(OFFSET('Sanitation Data'!$G$5,0,10*ROW('Sanitation Data'!G27))),DE33="No",ISNUMBER(OFFSET('Sanitation Data'!$G$5,0,10*ROW('Sanitation Data'!G27)))),CONCATENATE("[",ROUND(100-OFFSET('Sanitation Data'!$G$5,0,10*ROW('Sanitation Data'!G27)),0),"]"),IF(AND(ISNUMBER(OFFSET('Sanitation Data'!$G$5,0,10*ROW('Sanitation Data'!G27))),DE33="",ISNUMBER(OFFSET('Sanitation Data'!$G$5,0,10*ROW('Sanitation Data'!G27)))),100-OFFSET('Sanitation Data'!$G$5,0,10*ROW('Sanitation Data'!G27)),NA())))</f>
        <v>#N/A</v>
      </c>
      <c r="AQ33" s="253" t="e">
        <f ca="true">+IF(AND(ISNUMBER(OFFSET('Sanitation Data'!$G$7,0,10*ROW('Sanitation Data'!G27))),DF33="Yes"),OFFSET('Sanitation Data'!$G$7,0,10*ROW('Sanitation Data'!G27)),IF(AND(ISNUMBER(OFFSET('Sanitation Data'!$G$7,0,10*ROW('Sanitation Data'!G27))),DF33="No",ISNUMBER(OFFSET('Sanitation Data'!$G$7,0,10*ROW('Sanitation Data'!G27)))),CONCATENATE("[",ROUND(OFFSET('Sanitation Data'!$G$7,0,10*ROW('Sanitation Data'!G27)),0),"]"),IF(AND(ISNUMBER(OFFSET('Sanitation Data'!$G$7,0,10*ROW('Sanitation Data'!G27))),DF33="",ISNUMBER(OFFSET('Sanitation Data'!$G$7,0,10*ROW('Sanitation Data'!G27)))),OFFSET('Sanitation Data'!$G$7,0,10*ROW('Sanitation Data'!G27)),NA())))</f>
        <v>#N/A</v>
      </c>
      <c r="AR33" s="253" t="e">
        <f ca="true">+IF(AND(ISNUMBER(OFFSET('Sanitation Data'!$G$11,0,10*ROW('Sanitation Data'!G27))),DG33="Yes"),OFFSET('Sanitation Data'!$G$11,0,10*ROW('Sanitation Data'!G27)),IF(AND(ISNUMBER(OFFSET('Sanitation Data'!$G$11,0,10*ROW('Sanitation Data'!G27))),DG33="No",ISNUMBER(OFFSET('Sanitation Data'!$G$11,0,10*ROW('Sanitation Data'!G27)))),CONCATENATE("[",ROUND(OFFSET('Sanitation Data'!$G$11,0,10*ROW('Sanitation Data'!G27)),0),"]"),IF(AND(ISNUMBER(OFFSET('Sanitation Data'!$G$11,0,10*ROW('Sanitation Data'!G27))),DG33="",ISNUMBER(OFFSET('Sanitation Data'!$G$11,0,10*ROW('Sanitation Data'!G27)))),OFFSET('Sanitation Data'!$G$11,0,10*ROW('Sanitation Data'!G27)),NA())))</f>
        <v>#N/A</v>
      </c>
      <c r="AS33" s="253" t="e">
        <f ca="true">+IF(AND(ISNUMBER(OFFSET('Sanitation Data'!$G$12,0,10*ROW('Sanitation Data'!G27))),DH33="Yes"),OFFSET('Sanitation Data'!$G$12,0,10*ROW('Sanitation Data'!G27)),IF(AND(ISNUMBER(OFFSET('Sanitation Data'!$G$12,0,10*ROW('Sanitation Data'!G27))),DH33="No",ISNUMBER(OFFSET('Sanitation Data'!$G$12,0,10*ROW('Sanitation Data'!G27)))),CONCATENATE("[",ROUND(OFFSET('Sanitation Data'!$G$12,0,10*ROW('Sanitation Data'!G27)),0),"]"),IF(AND(ISNUMBER(OFFSET('Sanitation Data'!$G$12,0,10*ROW('Sanitation Data'!G27))),DH33="",ISNUMBER(OFFSET('Sanitation Data'!$G$12,0,10*ROW('Sanitation Data'!G27)))),OFFSET('Sanitation Data'!$G$12,0,10*ROW('Sanitation Data'!G27)),NA())))</f>
        <v>#N/A</v>
      </c>
      <c r="AT33" s="253" t="e">
        <f ca="true">+IF(AND(ISNUMBER(OFFSET('Sanitation Data'!$G$13,0,10*ROW('Sanitation Data'!G27))),DI33="Yes"),OFFSET('Sanitation Data'!$G$13,0,10*ROW('Sanitation Data'!G27)),IF(AND(ISNUMBER(OFFSET('Sanitation Data'!$G$13,0,10*ROW('Sanitation Data'!G27))),DI33="No",ISNUMBER(OFFSET('Sanitation Data'!$G$13,0,10*ROW('Sanitation Data'!G27)))),CONCATENATE("[",ROUND(OFFSET('Sanitation Data'!$G$13,0,10*ROW('Sanitation Data'!G27)),0),"]"),IF(AND(ISNUMBER(OFFSET('Sanitation Data'!$G$13,0,10*ROW('Sanitation Data'!G27))),DI33="",ISNUMBER(OFFSET('Sanitation Data'!$G$13,0,10*ROW('Sanitation Data'!G27)))),OFFSET('Sanitation Data'!$G$13,0,10*ROW('Sanitation Data'!G27)),NA())))</f>
        <v>#N/A</v>
      </c>
      <c r="AU33" s="253" t="e">
        <f ca="true">+IF(AND(ISNUMBER(OFFSET('Sanitation Data'!$H$5,0,10*ROW('Sanitation Data'!H27))),DJ33="Yes"),100-OFFSET('Sanitation Data'!$H$5,0,10*ROW('Sanitation Data'!H27)),IF(AND(ISNUMBER(OFFSET('Sanitation Data'!$H$5,0,10*ROW('Sanitation Data'!H27))),DJ33="No",ISNUMBER(OFFSET('Sanitation Data'!$H$5,0,10*ROW('Sanitation Data'!H27)))),CONCATENATE("[",ROUND(100-OFFSET('Sanitation Data'!$H$5,0,10*ROW('Sanitation Data'!H27)),0),"]"),IF(AND(ISNUMBER(OFFSET('Sanitation Data'!$H$5,0,10*ROW('Sanitation Data'!H27))),DJ33="",ISNUMBER(OFFSET('Sanitation Data'!$H$5,0,10*ROW('Sanitation Data'!H27)))),100-OFFSET('Sanitation Data'!$H$5,0,10*ROW('Sanitation Data'!H27)),NA())))</f>
        <v>#N/A</v>
      </c>
      <c r="AV33" s="253" t="e">
        <f ca="true">+IF(AND(ISNUMBER(OFFSET('Sanitation Data'!$H$7,0,10*ROW('Sanitation Data'!H27))),DK33="Yes"),OFFSET('Sanitation Data'!$H$7,0,10*ROW('Sanitation Data'!H27)),IF(AND(ISNUMBER(OFFSET('Sanitation Data'!$H$7,0,10*ROW('Sanitation Data'!H27))),DK33="No",ISNUMBER(OFFSET('Sanitation Data'!$H$7,0,10*ROW('Sanitation Data'!H27)))),CONCATENATE("[",ROUND(OFFSET('Sanitation Data'!$H$7,0,10*ROW('Sanitation Data'!H27)),0),"]"),IF(AND(ISNUMBER(OFFSET('Sanitation Data'!$H$7,0,10*ROW('Sanitation Data'!H27))),DK33="",ISNUMBER(OFFSET('Sanitation Data'!$H$7,0,10*ROW('Sanitation Data'!H27)))),OFFSET('Sanitation Data'!$H$7,0,10*ROW('Sanitation Data'!H27)),NA())))</f>
        <v>#N/A</v>
      </c>
      <c r="AW33" s="253" t="e">
        <f ca="true">+IF(AND(ISNUMBER(OFFSET('Sanitation Data'!$H$11,0,10*ROW('Sanitation Data'!H27))),DL33="Yes"),OFFSET('Sanitation Data'!$H$11,0,10*ROW('Sanitation Data'!H27)),IF(AND(ISNUMBER(OFFSET('Sanitation Data'!$H$11,0,10*ROW('Sanitation Data'!H27))),DL33="No",ISNUMBER(OFFSET('Sanitation Data'!$H$11,0,10*ROW('Sanitation Data'!H27)))),CONCATENATE("[",ROUND(OFFSET('Sanitation Data'!$H$11,0,10*ROW('Sanitation Data'!H27)),0),"]"),IF(AND(ISNUMBER(OFFSET('Sanitation Data'!$H$11,0,10*ROW('Sanitation Data'!H27))),DL33="",ISNUMBER(OFFSET('Sanitation Data'!$H$11,0,10*ROW('Sanitation Data'!H27)))),OFFSET('Sanitation Data'!$H$11,0,10*ROW('Sanitation Data'!H27)),NA())))</f>
        <v>#N/A</v>
      </c>
      <c r="AX33" s="253" t="e">
        <f ca="true">+IF(AND(ISNUMBER(OFFSET('Sanitation Data'!$H$12,0,10*ROW('Sanitation Data'!H27))),DM33="Yes"),OFFSET('Sanitation Data'!$H$12,0,10*ROW('Sanitation Data'!H27)),IF(AND(ISNUMBER(OFFSET('Sanitation Data'!$H$12,0,10*ROW('Sanitation Data'!H27))),DM33="No",ISNUMBER(OFFSET('Sanitation Data'!$H$12,0,10*ROW('Sanitation Data'!H27)))),CONCATENATE("[",ROUND(OFFSET('Sanitation Data'!$H$12,0,10*ROW('Sanitation Data'!H27)),0),"]"),IF(AND(ISNUMBER(OFFSET('Sanitation Data'!$H$12,0,10*ROW('Sanitation Data'!H27))),DM33="",ISNUMBER(OFFSET('Sanitation Data'!$H$12,0,10*ROW('Sanitation Data'!H27)))),OFFSET('Sanitation Data'!$H$12,0,10*ROW('Sanitation Data'!H27)),NA())))</f>
        <v>#N/A</v>
      </c>
      <c r="AY33" s="253" t="e">
        <f ca="true">+IF(AND(ISNUMBER(OFFSET('Sanitation Data'!$H$13,0,10*ROW('Sanitation Data'!H27))),DN33="Yes"),OFFSET('Sanitation Data'!$H$13,0,10*ROW('Sanitation Data'!H27)),IF(AND(ISNUMBER(OFFSET('Sanitation Data'!$H$13,0,10*ROW('Sanitation Data'!H27))),DN33="No",ISNUMBER(OFFSET('Sanitation Data'!$H$13,0,10*ROW('Sanitation Data'!H27)))),CONCATENATE("[",ROUND(OFFSET('Sanitation Data'!$H$13,0,10*ROW('Sanitation Data'!H27)),0),"]"),IF(AND(ISNUMBER(OFFSET('Sanitation Data'!$H$13,0,10*ROW('Sanitation Data'!H27))),DN33="",ISNUMBER(OFFSET('Sanitation Data'!$H$13,0,10*ROW('Sanitation Data'!H27)))),OFFSET('Sanitation Data'!$H$13,0,10*ROW('Sanitation Data'!H27)),NA())))</f>
        <v>#N/A</v>
      </c>
      <c r="AZ33" s="254" t="e">
        <f ca="true">+IF(AND(ISNUMBER(OFFSET('Hygiene Data'!$C$6,0,10*ROW('Hygiene Data'!C27))),DO33="Yes"),OFFSET('Hygiene Data'!$C$6,0,10*ROW('Hygiene Data'!C27)),IF(AND(ISNUMBER(OFFSET('Hygiene Data'!$C$6,0,10*ROW('Hygiene Data'!C27))),DO33="No",ISNUMBER(OFFSET('Hygiene Data'!$C$6,0,10*ROW('Hygiene Data'!C27)))),CONCATENATE("[",ROUND(OFFSET('Hygiene Data'!$C$6,0,10*ROW('Hygiene Data'!C27)),0),"]"),IF(AND(ISNUMBER(OFFSET('Hygiene Data'!$C$6,0,10*ROW('Hygiene Data'!C27))),DO33="",ISNUMBER(OFFSET('Hygiene Data'!$C$6,0,10*ROW('Hygiene Data'!C27)))),OFFSET('Hygiene Data'!$C$6,0,10*ROW('Hygiene Data'!C27)),NA())))</f>
        <v>#N/A</v>
      </c>
      <c r="BA33" s="254" t="e">
        <f ca="true">+IF(AND(ISNUMBER(OFFSET('Hygiene Data'!$C$8,0,10*ROW('Hygiene Data'!C27))),DP33="Yes"),OFFSET('Hygiene Data'!$C$8,0,10*ROW('Hygiene Data'!C27)),IF(AND(ISNUMBER(OFFSET('Hygiene Data'!$C$8,0,10*ROW('Hygiene Data'!C27))),DP33="No",ISNUMBER(OFFSET('Hygiene Data'!$C$8,0,10*ROW('Hygiene Data'!C27)))),CONCATENATE("[",ROUND(OFFSET('Hygiene Data'!$C$8,0,10*ROW('Hygiene Data'!C27)),0),"]"),IF(AND(ISNUMBER(OFFSET('Hygiene Data'!$C$8,0,10*ROW('Hygiene Data'!C27))),DP33="",ISNUMBER(OFFSET('Hygiene Data'!$C$8,0,10*ROW('Hygiene Data'!C27)))),OFFSET('Hygiene Data'!$C$8,0,10*ROW('Hygiene Data'!C27)),NA())))</f>
        <v>#N/A</v>
      </c>
      <c r="BB33" s="254" t="e">
        <f ca="true">+IF(AND(ISNUMBER(OFFSET('Hygiene Data'!$C$10,0,10*ROW('Hygiene Data'!C27))),DQ33="Yes"),OFFSET('Hygiene Data'!$C$10,0,10*ROW('Hygiene Data'!C27)),IF(AND(ISNUMBER(OFFSET('Hygiene Data'!$C$10,0,10*ROW('Hygiene Data'!C27))),DQ33="No",ISNUMBER(OFFSET('Hygiene Data'!$C$10,0,10*ROW('Hygiene Data'!C27)))),CONCATENATE("[",ROUND(OFFSET('Hygiene Data'!$C$10,0,10*ROW('Hygiene Data'!C27)),0),"]"),IF(AND(ISNUMBER(OFFSET('Hygiene Data'!$C$10,0,10*ROW('Hygiene Data'!C27))),DQ33="",ISNUMBER(OFFSET('Hygiene Data'!$C$10,0,10*ROW('Hygiene Data'!C27)))),OFFSET('Hygiene Data'!$C$10,0,10*ROW('Hygiene Data'!C27)),NA())))</f>
        <v>#N/A</v>
      </c>
      <c r="BC33" s="254" t="e">
        <f ca="true">+IF(AND(ISNUMBER(OFFSET('Hygiene Data'!$D$6,0,10*ROW('Hygiene Data'!D27))),DR33="Yes"),OFFSET('Hygiene Data'!$D$6,0,10*ROW('Hygiene Data'!D27)),IF(AND(ISNUMBER(OFFSET('Hygiene Data'!$D$6,0,10*ROW('Hygiene Data'!D27))),DR33="No",ISNUMBER(OFFSET('Hygiene Data'!$D$6,0,10*ROW('Hygiene Data'!D27)))),CONCATENATE("[",ROUND(OFFSET('Hygiene Data'!$D$6,0,10*ROW('Hygiene Data'!D27)),0),"]"),IF(AND(ISNUMBER(OFFSET('Hygiene Data'!$D$6,0,10*ROW('Hygiene Data'!D27))),DR33="",ISNUMBER(OFFSET('Hygiene Data'!$D$6,0,10*ROW('Hygiene Data'!D27)))),OFFSET('Hygiene Data'!$D$6,0,10*ROW('Hygiene Data'!D27)),NA())))</f>
        <v>#N/A</v>
      </c>
      <c r="BD33" s="254" t="e">
        <f ca="true">+IF(AND(ISNUMBER(OFFSET('Hygiene Data'!$D$8,0,10*ROW('Hygiene Data'!D27))),DS33="Yes"),OFFSET('Hygiene Data'!$D$8,0,10*ROW('Hygiene Data'!D27)),IF(AND(ISNUMBER(OFFSET('Hygiene Data'!$D$8,0,10*ROW('Hygiene Data'!D27))),DS33="No",ISNUMBER(OFFSET('Hygiene Data'!$D$8,0,10*ROW('Hygiene Data'!D27)))),CONCATENATE("[",ROUND(OFFSET('Hygiene Data'!$D$8,0,10*ROW('Hygiene Data'!D27)),0),"]"),IF(AND(ISNUMBER(OFFSET('Hygiene Data'!$D$8,0,10*ROW('Hygiene Data'!D27))),DS33="",ISNUMBER(OFFSET('Hygiene Data'!$D$8,0,10*ROW('Hygiene Data'!D27)))),OFFSET('Hygiene Data'!$D$8,0,10*ROW('Hygiene Data'!D27)),NA())))</f>
        <v>#N/A</v>
      </c>
      <c r="BE33" s="254" t="e">
        <f ca="true">+IF(AND(ISNUMBER(OFFSET('Hygiene Data'!$D$10,0,10*ROW('Hygiene Data'!D27))),DT33="Yes"),OFFSET('Hygiene Data'!$D$10,0,10*ROW('Hygiene Data'!D27)),IF(AND(ISNUMBER(OFFSET('Hygiene Data'!$D$10,0,10*ROW('Hygiene Data'!D27))),DT33="No",ISNUMBER(OFFSET('Hygiene Data'!$D$10,0,10*ROW('Hygiene Data'!D27)))),CONCATENATE("[",ROUND(OFFSET('Hygiene Data'!$D$10,0,10*ROW('Hygiene Data'!D27)),0),"]"),IF(AND(ISNUMBER(OFFSET('Hygiene Data'!$D$10,0,10*ROW('Hygiene Data'!D27))),DT33="",ISNUMBER(OFFSET('Hygiene Data'!$D$10,0,10*ROW('Hygiene Data'!D27)))),OFFSET('Hygiene Data'!$D$10,0,10*ROW('Hygiene Data'!D27)),NA())))</f>
        <v>#N/A</v>
      </c>
      <c r="BF33" s="254" t="e">
        <f ca="true">+IF(AND(ISNUMBER(OFFSET('Hygiene Data'!$E$6,0,10*ROW('Hygiene Data'!E27))),DU33="Yes"),OFFSET('Hygiene Data'!$E$6,0,10*ROW('Hygiene Data'!E27)),IF(AND(ISNUMBER(OFFSET('Hygiene Data'!$E$6,0,10*ROW('Hygiene Data'!E27))),DU33="No",ISNUMBER(OFFSET('Hygiene Data'!$E$6,0,10*ROW('Hygiene Data'!E27)))),CONCATENATE("[",ROUND(OFFSET('Hygiene Data'!$E$6,0,10*ROW('Hygiene Data'!E27)),0),"]"),IF(AND(ISNUMBER(OFFSET('Hygiene Data'!$E$6,0,10*ROW('Hygiene Data'!E27))),DU33="",ISNUMBER(OFFSET('Hygiene Data'!$E$6,0,10*ROW('Hygiene Data'!E27)))),OFFSET('Hygiene Data'!$E$6,0,10*ROW('Hygiene Data'!E27)),NA())))</f>
        <v>#N/A</v>
      </c>
      <c r="BG33" s="254" t="e">
        <f ca="true">+IF(AND(ISNUMBER(OFFSET('Hygiene Data'!$E$8,0,10*ROW('Hygiene Data'!E27))),DV33="Yes"),OFFSET('Hygiene Data'!$E$8,0,10*ROW('Hygiene Data'!E27)),IF(AND(ISNUMBER(OFFSET('Hygiene Data'!$E$8,0,10*ROW('Hygiene Data'!E27))),DV33="No",ISNUMBER(OFFSET('Hygiene Data'!$E$8,0,10*ROW('Hygiene Data'!E27)))),CONCATENATE("[",ROUND(OFFSET('Hygiene Data'!$E$8,0,10*ROW('Hygiene Data'!E27)),0),"]"),IF(AND(ISNUMBER(OFFSET('Hygiene Data'!$E$8,0,10*ROW('Hygiene Data'!E27))),DV33="",ISNUMBER(OFFSET('Hygiene Data'!$E$8,0,10*ROW('Hygiene Data'!E27)))),OFFSET('Hygiene Data'!$E$8,0,10*ROW('Hygiene Data'!E27)),NA())))</f>
        <v>#N/A</v>
      </c>
      <c r="BH33" s="254" t="e">
        <f ca="true">+IF(AND(ISNUMBER(OFFSET('Hygiene Data'!$E$10,0,10*ROW('Hygiene Data'!E27))),DW33="Yes"),OFFSET('Hygiene Data'!$E$10,0,10*ROW('Hygiene Data'!E27)),IF(AND(ISNUMBER(OFFSET('Hygiene Data'!$E$10,0,10*ROW('Hygiene Data'!E27))),DW33="No",ISNUMBER(OFFSET('Hygiene Data'!$E$10,0,10*ROW('Hygiene Data'!E27)))),CONCATENATE("[",ROUND(OFFSET('Hygiene Data'!$E$10,0,10*ROW('Hygiene Data'!E27)),0),"]"),IF(AND(ISNUMBER(OFFSET('Hygiene Data'!$E$10,0,10*ROW('Hygiene Data'!E27))),DW33="",ISNUMBER(OFFSET('Hygiene Data'!$E$10,0,10*ROW('Hygiene Data'!E27)))),OFFSET('Hygiene Data'!$E$10,0,10*ROW('Hygiene Data'!E27)),NA())))</f>
        <v>#N/A</v>
      </c>
      <c r="BI33" s="254" t="e">
        <f ca="true">+IF(AND(ISNUMBER(OFFSET('Hygiene Data'!$F$6,0,10*ROW('Hygiene Data'!F27))),DX33="Yes"),OFFSET('Hygiene Data'!$F$6,0,10*ROW('Hygiene Data'!F27)),IF(AND(ISNUMBER(OFFSET('Hygiene Data'!$F$6,0,10*ROW('Hygiene Data'!F27))),DX33="No",ISNUMBER(OFFSET('Hygiene Data'!$F$6,0,10*ROW('Hygiene Data'!F27)))),CONCATENATE("[",ROUND(OFFSET('Hygiene Data'!$F$6,0,10*ROW('Hygiene Data'!F27)),0),"]"),IF(AND(ISNUMBER(OFFSET('Hygiene Data'!$F$6,0,10*ROW('Hygiene Data'!F27))),DX33="",ISNUMBER(OFFSET('Hygiene Data'!$F$6,0,10*ROW('Hygiene Data'!F27)))),OFFSET('Hygiene Data'!$F$6,0,10*ROW('Hygiene Data'!F27)),NA())))</f>
        <v>#N/A</v>
      </c>
      <c r="BJ33" s="254" t="e">
        <f ca="true">+IF(AND(ISNUMBER(OFFSET('Hygiene Data'!$F$8,0,10*ROW('Hygiene Data'!F27))),DY33="Yes"),OFFSET('Hygiene Data'!$F$8,0,10*ROW('Hygiene Data'!F27)),IF(AND(ISNUMBER(OFFSET('Hygiene Data'!$F$8,0,10*ROW('Hygiene Data'!F27))),DY33="No",ISNUMBER(OFFSET('Hygiene Data'!$F$8,0,10*ROW('Hygiene Data'!F27)))),CONCATENATE("[",ROUND(OFFSET('Hygiene Data'!$F$8,0,10*ROW('Hygiene Data'!F27)),0),"]"),IF(AND(ISNUMBER(OFFSET('Hygiene Data'!$F$8,0,10*ROW('Hygiene Data'!F27))),DY33="",ISNUMBER(OFFSET('Hygiene Data'!$F$8,0,10*ROW('Hygiene Data'!F27)))),OFFSET('Hygiene Data'!$F$8,0,10*ROW('Hygiene Data'!F27)),NA())))</f>
        <v>#N/A</v>
      </c>
      <c r="BK33" s="254" t="e">
        <f ca="true">+IF(AND(ISNUMBER(OFFSET('Hygiene Data'!$F$10,0,10*ROW('Hygiene Data'!F27))),DZ33="Yes"),OFFSET('Hygiene Data'!$F$10,0,10*ROW('Hygiene Data'!F27)),IF(AND(ISNUMBER(OFFSET('Hygiene Data'!$F$10,0,10*ROW('Hygiene Data'!F27))),DZ33="No",ISNUMBER(OFFSET('Hygiene Data'!$F$10,0,10*ROW('Hygiene Data'!F27)))),CONCATENATE("[",ROUND(OFFSET('Hygiene Data'!$F$10,0,10*ROW('Hygiene Data'!F27)),0),"]"),IF(AND(ISNUMBER(OFFSET('Hygiene Data'!$F$10,0,10*ROW('Hygiene Data'!F27))),DZ33="",ISNUMBER(OFFSET('Hygiene Data'!$F$10,0,10*ROW('Hygiene Data'!F27)))),OFFSET('Hygiene Data'!$F$10,0,10*ROW('Hygiene Data'!F27)),NA())))</f>
        <v>#N/A</v>
      </c>
      <c r="BL33" s="254" t="e">
        <f ca="true">+IF(AND(ISNUMBER(OFFSET('Hygiene Data'!$G$6,0,10*ROW('Hygiene Data'!G27))),EA33="Yes"),OFFSET('Hygiene Data'!$G$6,0,10*ROW('Hygiene Data'!G27)),IF(AND(ISNUMBER(OFFSET('Hygiene Data'!$G$6,0,10*ROW('Hygiene Data'!G27))),EA33="No",ISNUMBER(OFFSET('Hygiene Data'!$G$6,0,10*ROW('Hygiene Data'!G27)))),CONCATENATE("[",ROUND(OFFSET('Hygiene Data'!$G$6,0,10*ROW('Hygiene Data'!G27)),0),"]"),IF(AND(ISNUMBER(OFFSET('Hygiene Data'!$G$6,0,10*ROW('Hygiene Data'!G27))),EA33="",ISNUMBER(OFFSET('Hygiene Data'!$G$6,0,10*ROW('Hygiene Data'!G27)))),OFFSET('Hygiene Data'!$G$6,0,10*ROW('Hygiene Data'!G27)),NA())))</f>
        <v>#N/A</v>
      </c>
      <c r="BM33" s="254" t="e">
        <f ca="true">+IF(AND(ISNUMBER(OFFSET('Hygiene Data'!$G$8,0,10*ROW('Hygiene Data'!G27))),EB33="Yes"),OFFSET('Hygiene Data'!$G$8,0,10*ROW('Hygiene Data'!G27)),IF(AND(ISNUMBER(OFFSET('Hygiene Data'!$G$8,0,10*ROW('Hygiene Data'!G27))),EB33="No",ISNUMBER(OFFSET('Hygiene Data'!$G$8,0,10*ROW('Hygiene Data'!G27)))),CONCATENATE("[",ROUND(OFFSET('Hygiene Data'!$G$8,0,10*ROW('Hygiene Data'!G27)),0),"]"),IF(AND(ISNUMBER(OFFSET('Hygiene Data'!$G$8,0,10*ROW('Hygiene Data'!G27))),EB33="",ISNUMBER(OFFSET('Hygiene Data'!$G$8,0,10*ROW('Hygiene Data'!G27)))),OFFSET('Hygiene Data'!$G$8,0,10*ROW('Hygiene Data'!G27)),NA())))</f>
        <v>#N/A</v>
      </c>
      <c r="BN33" s="254" t="e">
        <f ca="true">+IF(AND(ISNUMBER(OFFSET('Hygiene Data'!$G$10,0,10*ROW('Hygiene Data'!G27))),EC33="Yes"),OFFSET('Hygiene Data'!$G$10,0,10*ROW('Hygiene Data'!G27)),IF(AND(ISNUMBER(OFFSET('Hygiene Data'!$G$10,0,10*ROW('Hygiene Data'!G27))),EC33="No",ISNUMBER(OFFSET('Hygiene Data'!$G$10,0,10*ROW('Hygiene Data'!G27)))),CONCATENATE("[",ROUND(OFFSET('Hygiene Data'!$G$10,0,10*ROW('Hygiene Data'!G27)),0),"]"),IF(AND(ISNUMBER(OFFSET('Hygiene Data'!$G$10,0,10*ROW('Hygiene Data'!G27))),EC33="",ISNUMBER(OFFSET('Hygiene Data'!$G$10,0,10*ROW('Hygiene Data'!G27)))),OFFSET('Hygiene Data'!$G$10,0,10*ROW('Hygiene Data'!G27)),NA())))</f>
        <v>#N/A</v>
      </c>
      <c r="BO33" s="254" t="e">
        <f ca="true">+IF(AND(ISNUMBER(OFFSET('Hygiene Data'!$H$6,0,10*ROW('Hygiene Data'!H27))),ED33="Yes"),OFFSET('Hygiene Data'!$H$6,0,10*ROW('Hygiene Data'!H27)),IF(AND(ISNUMBER(OFFSET('Hygiene Data'!$H$6,0,10*ROW('Hygiene Data'!H27))),ED33="No",ISNUMBER(OFFSET('Hygiene Data'!$H$6,0,10*ROW('Hygiene Data'!H27)))),CONCATENATE("[",ROUND(OFFSET('Hygiene Data'!$H$6,0,10*ROW('Hygiene Data'!H27)),0),"]"),IF(AND(ISNUMBER(OFFSET('Hygiene Data'!$H$6,0,10*ROW('Hygiene Data'!H27))),ED33="",ISNUMBER(OFFSET('Hygiene Data'!$H$6,0,10*ROW('Hygiene Data'!H27)))),OFFSET('Hygiene Data'!$H$6,0,10*ROW('Hygiene Data'!H27)),NA())))</f>
        <v>#N/A</v>
      </c>
      <c r="BP33" s="254" t="e">
        <f ca="true">+IF(AND(ISNUMBER(OFFSET('Hygiene Data'!$H$8,0,10*ROW('Hygiene Data'!H27))),EE33="Yes"),OFFSET('Hygiene Data'!$H$8,0,10*ROW('Hygiene Data'!H27)),IF(AND(ISNUMBER(OFFSET('Hygiene Data'!$H$8,0,10*ROW('Hygiene Data'!H27))),EE33="No",ISNUMBER(OFFSET('Hygiene Data'!$H$8,0,10*ROW('Hygiene Data'!H27)))),CONCATENATE("[",ROUND(OFFSET('Hygiene Data'!$H$8,0,10*ROW('Hygiene Data'!H27)),0),"]"),IF(AND(ISNUMBER(OFFSET('Hygiene Data'!$H$8,0,10*ROW('Hygiene Data'!H27))),EE33="",ISNUMBER(OFFSET('Hygiene Data'!$H$8,0,10*ROW('Hygiene Data'!H27)))),OFFSET('Hygiene Data'!$H$8,0,10*ROW('Hygiene Data'!H27)),NA())))</f>
        <v>#N/A</v>
      </c>
      <c r="BQ33" s="254" t="e">
        <f ca="true">+IF(AND(ISNUMBER(OFFSET('Hygiene Data'!$H$10,0,10*ROW('Hygiene Data'!H27))),EF33="Yes"),OFFSET('Hygiene Data'!$H$10,0,10*ROW('Hygiene Data'!H27)),IF(AND(ISNUMBER(OFFSET('Hygiene Data'!$H$10,0,10*ROW('Hygiene Data'!H27))),EF33="No",ISNUMBER(OFFSET('Hygiene Data'!$H$10,0,10*ROW('Hygiene Data'!H27)))),CONCATENATE("[",ROUND(OFFSET('Hygiene Data'!$H$10,0,10*ROW('Hygiene Data'!H27)),0),"]"),IF(AND(ISNUMBER(OFFSET('Hygiene Data'!$H$10,0,10*ROW('Hygiene Data'!H27))),EF33="",ISNUMBER(OFFSET('Hygiene Data'!$H$10,0,10*ROW('Hygiene Data'!H27)))),OFFSET('Hygiene Data'!$H$10,0,10*ROW('Hygiene Data'!H27)),NA())))</f>
        <v>#N/A</v>
      </c>
      <c r="BS33" s="36" t="str">
        <f ca="true">+IF(OFFSET('Water Data'!$C$28,0,10*ROW('Water Data'!C27))="","",OFFSET('Water Data'!$C$28,0,10*ROW('Water Data'!C27)))</f>
        <v/>
      </c>
      <c r="BT33" s="36" t="str">
        <f ca="true">+IF(OFFSET('Water Data'!$C$29,0,10*ROW('Water Data'!C27))="","",OFFSET('Water Data'!$C$29,0,10*ROW('Water Data'!C27)))</f>
        <v/>
      </c>
      <c r="BU33" s="36" t="str">
        <f ca="true">+IF(OFFSET('Water Data'!$C$30,0,10*ROW('Water Data'!C27))="","",OFFSET('Water Data'!$C$30,0,10*ROW('Water Data'!C27)))</f>
        <v/>
      </c>
      <c r="BV33" s="36" t="str">
        <f ca="true">+IF(OFFSET('Water Data'!$D$28,0,10*ROW('Water Data'!D27))="","",OFFSET('Water Data'!$D$28,0,10*ROW('Water Data'!D27)))</f>
        <v/>
      </c>
      <c r="BW33" s="36" t="str">
        <f ca="true">+IF(OFFSET('Water Data'!$D$29,0,10*ROW('Water Data'!D27))="","",OFFSET('Water Data'!$D$29,0,10*ROW('Water Data'!D27)))</f>
        <v/>
      </c>
      <c r="BX33" s="36" t="str">
        <f ca="true">+IF(OFFSET('Water Data'!$D$30,0,10*ROW('Water Data'!D27))="","",OFFSET('Water Data'!$D$30,0,10*ROW('Water Data'!D27)))</f>
        <v/>
      </c>
      <c r="BY33" s="36" t="str">
        <f ca="true">+IF(OFFSET('Water Data'!$E$28,0,10*ROW('Water Data'!E27))="","",OFFSET('Water Data'!$E$28,0,10*ROW('Water Data'!E27)))</f>
        <v/>
      </c>
      <c r="BZ33" s="36" t="str">
        <f ca="true">+IF(OFFSET('Water Data'!$E$29,0,10*ROW('Water Data'!E27))="","",OFFSET('Water Data'!$E$29,0,10*ROW('Water Data'!E27)))</f>
        <v/>
      </c>
      <c r="CA33" s="36" t="str">
        <f ca="true">+IF(OFFSET('Water Data'!$E$30,0,10*ROW('Water Data'!E27))="","",OFFSET('Water Data'!$E$30,0,10*ROW('Water Data'!E27)))</f>
        <v/>
      </c>
      <c r="CB33" s="36" t="str">
        <f ca="true">+IF(OFFSET('Water Data'!$F$28,0,10*ROW('Water Data'!F27))="","",OFFSET('Water Data'!$F$28,0,10*ROW('Water Data'!F27)))</f>
        <v/>
      </c>
      <c r="CC33" s="36" t="str">
        <f ca="true">+IF(OFFSET('Water Data'!$F$29,0,10*ROW('Water Data'!F27))="","",OFFSET('Water Data'!$F$29,0,10*ROW('Water Data'!F27)))</f>
        <v/>
      </c>
      <c r="CD33" s="36" t="str">
        <f ca="true">+IF(OFFSET('Water Data'!$F$30,0,10*ROW('Water Data'!F27))="","",OFFSET('Water Data'!$F$30,0,10*ROW('Water Data'!F27)))</f>
        <v/>
      </c>
      <c r="CE33" s="36" t="str">
        <f ca="true">+IF(OFFSET('Water Data'!$G$28,0,10*ROW('Water Data'!G27))="","",OFFSET('Water Data'!$G$28,0,10*ROW('Water Data'!G27)))</f>
        <v/>
      </c>
      <c r="CF33" s="36" t="str">
        <f ca="true">+IF(OFFSET('Water Data'!$G$29,0,10*ROW('Water Data'!G27))="","",OFFSET('Water Data'!$G$29,0,10*ROW('Water Data'!G27)))</f>
        <v/>
      </c>
      <c r="CG33" s="36" t="str">
        <f ca="true">+IF(OFFSET('Water Data'!$G$30,0,10*ROW('Water Data'!G27))="","",OFFSET('Water Data'!$G$30,0,10*ROW('Water Data'!G27)))</f>
        <v/>
      </c>
      <c r="CH33" s="36" t="str">
        <f ca="true">+IF(OFFSET('Water Data'!$H$28,0,10*ROW('Water Data'!H27))="","",OFFSET('Water Data'!$H$28,0,10*ROW('Water Data'!H27)))</f>
        <v/>
      </c>
      <c r="CI33" s="36" t="str">
        <f ca="true">+IF(OFFSET('Water Data'!$H$29,0,10*ROW('Water Data'!H27))="","",OFFSET('Water Data'!$H$29,0,10*ROW('Water Data'!H27)))</f>
        <v/>
      </c>
      <c r="CJ33" s="36" t="str">
        <f ca="true">+IF(OFFSET('Water Data'!$H$30,0,10*ROW('Water Data'!H27))="","",OFFSET('Water Data'!$H$30,0,10*ROW('Water Data'!H27)))</f>
        <v/>
      </c>
      <c r="CK33" s="36" t="str">
        <f ca="true">+IF(OFFSET('Sanitation Data'!$C$29,0,10*ROW('Sanitation Data'!C27))="","",OFFSET('Sanitation Data'!$C$29,0,10*ROW('Sanitation Data'!C27)))</f>
        <v/>
      </c>
      <c r="CL33" s="36" t="str">
        <f ca="true">+IF(OFFSET('Sanitation Data'!$C$30,0,10*ROW('Sanitation Data'!C27))="","",OFFSET('Sanitation Data'!$C$30,0,10*ROW('Sanitation Data'!C27)))</f>
        <v/>
      </c>
      <c r="CM33" s="36" t="str">
        <f ca="true">+IF(OFFSET('Sanitation Data'!$C$31,0,10*ROW('Sanitation Data'!C27))="","",OFFSET('Sanitation Data'!$C$31,0,10*ROW('Sanitation Data'!C27)))</f>
        <v/>
      </c>
      <c r="CN33" s="36" t="str">
        <f ca="true">+IF(OFFSET('Sanitation Data'!$C$32,0,10*ROW('Sanitation Data'!C27))="","",OFFSET('Sanitation Data'!$C$32,0,10*ROW('Sanitation Data'!C27)))</f>
        <v/>
      </c>
      <c r="CO33" s="36" t="str">
        <f ca="true">+IF(OFFSET('Sanitation Data'!$C$33,0,10*ROW('Sanitation Data'!C27))="","",OFFSET('Sanitation Data'!$C$33,0,10*ROW('Sanitation Data'!C27)))</f>
        <v/>
      </c>
      <c r="CP33" s="36" t="str">
        <f ca="true">+IF(OFFSET('Sanitation Data'!$D$29,0,10*ROW('Sanitation Data'!D27))="","",OFFSET('Sanitation Data'!$D$29,0,10*ROW('Sanitation Data'!D27)))</f>
        <v/>
      </c>
      <c r="CQ33" s="36" t="str">
        <f ca="true">+IF(OFFSET('Sanitation Data'!$D$30,0,10*ROW('Sanitation Data'!D27))="","",OFFSET('Sanitation Data'!$D$30,0,10*ROW('Sanitation Data'!D27)))</f>
        <v/>
      </c>
      <c r="CR33" s="36" t="str">
        <f ca="true">+IF(OFFSET('Sanitation Data'!$D$31,0,10*ROW('Sanitation Data'!D27))="","",OFFSET('Sanitation Data'!$D$31,0,10*ROW('Sanitation Data'!D27)))</f>
        <v/>
      </c>
      <c r="CS33" s="36" t="str">
        <f ca="true">+IF(OFFSET('Sanitation Data'!$D$32,0,10*ROW('Sanitation Data'!D27))="","",OFFSET('Sanitation Data'!$D$32,0,10*ROW('Sanitation Data'!D27)))</f>
        <v/>
      </c>
      <c r="CT33" s="36" t="str">
        <f ca="true">+IF(OFFSET('Sanitation Data'!$D$33,0,10*ROW('Sanitation Data'!D27))="","",OFFSET('Sanitation Data'!$D$33,0,10*ROW('Sanitation Data'!D27)))</f>
        <v/>
      </c>
      <c r="CU33" s="36" t="str">
        <f ca="true">+IF(OFFSET('Sanitation Data'!$E$29,0,10*ROW('Sanitation Data'!E27))="","",OFFSET('Sanitation Data'!$E$29,0,10*ROW('Sanitation Data'!E27)))</f>
        <v/>
      </c>
      <c r="CV33" s="36" t="str">
        <f ca="true">+IF(OFFSET('Sanitation Data'!$E$30,0,10*ROW('Sanitation Data'!E27))="","",OFFSET('Sanitation Data'!$E$30,0,10*ROW('Sanitation Data'!E27)))</f>
        <v/>
      </c>
      <c r="CW33" s="36" t="str">
        <f ca="true">+IF(OFFSET('Sanitation Data'!$E$31,0,10*ROW('Sanitation Data'!E27))="","",OFFSET('Sanitation Data'!$E$31,0,10*ROW('Sanitation Data'!E27)))</f>
        <v/>
      </c>
      <c r="CX33" s="36" t="str">
        <f ca="true">+IF(OFFSET('Sanitation Data'!$E$32,0,10*ROW('Sanitation Data'!E27))="","",OFFSET('Sanitation Data'!$E$32,0,10*ROW('Sanitation Data'!E27)))</f>
        <v/>
      </c>
      <c r="CY33" s="36" t="str">
        <f ca="true">+IF(OFFSET('Sanitation Data'!$E$33,0,10*ROW('Sanitation Data'!E27))="","",OFFSET('Sanitation Data'!$E$33,0,10*ROW('Sanitation Data'!E27)))</f>
        <v/>
      </c>
      <c r="CZ33" s="36" t="str">
        <f ca="true">+IF(OFFSET('Sanitation Data'!$F$29,0,10*ROW('Sanitation Data'!F27))="","",OFFSET('Sanitation Data'!$F$29,0,10*ROW('Sanitation Data'!F27)))</f>
        <v/>
      </c>
      <c r="DA33" s="36" t="str">
        <f ca="true">+IF(OFFSET('Sanitation Data'!$F$30,0,10*ROW('Sanitation Data'!F27))="","",OFFSET('Sanitation Data'!$F$30,0,10*ROW('Sanitation Data'!F27)))</f>
        <v/>
      </c>
      <c r="DB33" s="36" t="str">
        <f ca="true">+IF(OFFSET('Sanitation Data'!$F$31,0,10*ROW('Sanitation Data'!F27))="","",OFFSET('Sanitation Data'!$F$31,0,10*ROW('Sanitation Data'!F27)))</f>
        <v/>
      </c>
      <c r="DC33" s="36" t="str">
        <f ca="true">+IF(OFFSET('Sanitation Data'!$F$32,0,10*ROW('Sanitation Data'!F27))="","",OFFSET('Sanitation Data'!$F$32,0,10*ROW('Sanitation Data'!F27)))</f>
        <v/>
      </c>
      <c r="DD33" s="36" t="str">
        <f ca="true">+IF(OFFSET('Sanitation Data'!$F$33,0,10*ROW('Sanitation Data'!F27))="","",OFFSET('Sanitation Data'!$F$33,0,10*ROW('Sanitation Data'!F27)))</f>
        <v/>
      </c>
      <c r="DE33" s="36" t="str">
        <f ca="true">+IF(OFFSET('Sanitation Data'!$G$29,0,10*ROW('Sanitation Data'!G27))="","",OFFSET('Sanitation Data'!$G$29,0,10*ROW('Sanitation Data'!G27)))</f>
        <v/>
      </c>
      <c r="DF33" s="36" t="str">
        <f ca="true">+IF(OFFSET('Sanitation Data'!$G$30,0,10*ROW('Sanitation Data'!G27))="","",OFFSET('Sanitation Data'!$G$30,0,10*ROW('Sanitation Data'!G27)))</f>
        <v/>
      </c>
      <c r="DG33" s="36" t="str">
        <f ca="true">+IF(OFFSET('Sanitation Data'!$G$31,0,10*ROW('Sanitation Data'!G27))="","",OFFSET('Sanitation Data'!$G$31,0,10*ROW('Sanitation Data'!G27)))</f>
        <v/>
      </c>
      <c r="DH33" s="36" t="str">
        <f ca="true">+IF(OFFSET('Sanitation Data'!$G$32,0,10*ROW('Sanitation Data'!G27))="","",OFFSET('Sanitation Data'!$G$32,0,10*ROW('Sanitation Data'!G27)))</f>
        <v/>
      </c>
      <c r="DI33" s="36" t="str">
        <f ca="true">+IF(OFFSET('Sanitation Data'!$G$33,0,10*ROW('Sanitation Data'!G27))="","",OFFSET('Sanitation Data'!$G$33,0,10*ROW('Sanitation Data'!G27)))</f>
        <v/>
      </c>
      <c r="DJ33" s="36" t="str">
        <f ca="true">+IF(OFFSET('Sanitation Data'!$H$29,0,10*ROW('Sanitation Data'!H27))="","",OFFSET('Sanitation Data'!$H$29,0,10*ROW('Sanitation Data'!H27)))</f>
        <v/>
      </c>
      <c r="DK33" s="36" t="str">
        <f ca="true">+IF(OFFSET('Sanitation Data'!$H$30,0,10*ROW('Sanitation Data'!H27))="","",OFFSET('Sanitation Data'!$H$30,0,10*ROW('Sanitation Data'!H27)))</f>
        <v/>
      </c>
      <c r="DL33" s="36" t="str">
        <f ca="true">+IF(OFFSET('Sanitation Data'!$H$31,0,10*ROW('Sanitation Data'!H27))="","",OFFSET('Sanitation Data'!$H$31,0,10*ROW('Sanitation Data'!H27)))</f>
        <v/>
      </c>
      <c r="DM33" s="36" t="str">
        <f ca="true">+IF(OFFSET('Sanitation Data'!$H$32,0,10*ROW('Sanitation Data'!H27))="","",OFFSET('Sanitation Data'!$H$32,0,10*ROW('Sanitation Data'!H27)))</f>
        <v/>
      </c>
      <c r="DN33" s="36" t="str">
        <f ca="true">+IF(OFFSET('Sanitation Data'!$H$33,0,10*ROW('Sanitation Data'!H27))="","",OFFSET('Sanitation Data'!$H$33,0,10*ROW('Sanitation Data'!H27)))</f>
        <v/>
      </c>
      <c r="DO33" s="36" t="str">
        <f ca="true">+IF(OFFSET('Hygiene Data'!$C$12,0,10*ROW('Hygiene Data'!C27))="","",OFFSET('Hygiene Data'!$C$12,0,10*ROW('Hygiene Data'!C27)))</f>
        <v/>
      </c>
      <c r="DP33" s="36" t="str">
        <f ca="true">+IF(OFFSET('Hygiene Data'!$C$13,0,10*ROW('Hygiene Data'!C27))="","",OFFSET('Hygiene Data'!$C$13,0,10*ROW('Hygiene Data'!C27)))</f>
        <v/>
      </c>
      <c r="DQ33" s="36" t="str">
        <f ca="true">+IF(OFFSET('Hygiene Data'!$C$14,0,10*ROW('Hygiene Data'!C27))="","",OFFSET('Hygiene Data'!$C$14,0,10*ROW('Hygiene Data'!C27)))</f>
        <v/>
      </c>
      <c r="DR33" s="36" t="str">
        <f ca="true">+IF(OFFSET('Hygiene Data'!$D$12,0,10*ROW('Hygiene Data'!D27))="","",OFFSET('Hygiene Data'!$D$12,0,10*ROW('Hygiene Data'!D27)))</f>
        <v/>
      </c>
      <c r="DS33" s="36" t="str">
        <f ca="true">+IF(OFFSET('Hygiene Data'!$D$13,0,10*ROW('Hygiene Data'!D27))="","",OFFSET('Hygiene Data'!$D$13,0,10*ROW('Hygiene Data'!D27)))</f>
        <v/>
      </c>
      <c r="DT33" s="36" t="str">
        <f ca="true">+IF(OFFSET('Hygiene Data'!$D$14,0,10*ROW('Hygiene Data'!D27))="","",OFFSET('Hygiene Data'!$D$14,0,10*ROW('Hygiene Data'!D27)))</f>
        <v/>
      </c>
      <c r="DU33" s="36" t="str">
        <f ca="true">+IF(OFFSET('Hygiene Data'!$E$12,0,10*ROW('Hygiene Data'!E27))="","",OFFSET('Hygiene Data'!$E$12,0,10*ROW('Hygiene Data'!E27)))</f>
        <v/>
      </c>
      <c r="DV33" s="36" t="str">
        <f ca="true">+IF(OFFSET('Hygiene Data'!$E$13,0,10*ROW('Hygiene Data'!E27))="","",OFFSET('Hygiene Data'!$E$13,0,10*ROW('Hygiene Data'!E27)))</f>
        <v/>
      </c>
      <c r="DW33" s="36" t="str">
        <f ca="true">+IF(OFFSET('Hygiene Data'!$E$14,0,10*ROW('Hygiene Data'!E27))="","",OFFSET('Hygiene Data'!$E$14,0,10*ROW('Hygiene Data'!E27)))</f>
        <v/>
      </c>
      <c r="DX33" s="36" t="str">
        <f ca="true">+IF(OFFSET('Hygiene Data'!$F$12,0,10*ROW('Hygiene Data'!F27))="","",OFFSET('Hygiene Data'!$F$12,0,10*ROW('Hygiene Data'!F27)))</f>
        <v/>
      </c>
      <c r="DY33" s="36" t="str">
        <f ca="true">+IF(OFFSET('Hygiene Data'!$F$13,0,10*ROW('Hygiene Data'!F27))="","",OFFSET('Hygiene Data'!$F$13,0,10*ROW('Hygiene Data'!F27)))</f>
        <v/>
      </c>
      <c r="DZ33" s="36" t="str">
        <f ca="true">+IF(OFFSET('Hygiene Data'!$F$14,0,10*ROW('Hygiene Data'!F27))="","",OFFSET('Hygiene Data'!$F$14,0,10*ROW('Hygiene Data'!F27)))</f>
        <v/>
      </c>
      <c r="EA33" s="36" t="str">
        <f ca="true">+IF(OFFSET('Hygiene Data'!$G$12,0,10*ROW('Hygiene Data'!G27))="","",OFFSET('Hygiene Data'!$G$12,0,10*ROW('Hygiene Data'!G27)))</f>
        <v/>
      </c>
      <c r="EB33" s="36" t="str">
        <f ca="true">+IF(OFFSET('Hygiene Data'!$G$13,0,10*ROW('Hygiene Data'!G27))="","",OFFSET('Hygiene Data'!$G$13,0,10*ROW('Hygiene Data'!G27)))</f>
        <v/>
      </c>
      <c r="EC33" s="36" t="str">
        <f ca="true">+IF(OFFSET('Hygiene Data'!$G$14,0,10*ROW('Hygiene Data'!G27))="","",OFFSET('Hygiene Data'!$G$14,0,10*ROW('Hygiene Data'!G27)))</f>
        <v/>
      </c>
      <c r="ED33" s="36" t="str">
        <f ca="true">+IF(OFFSET('Hygiene Data'!$H$12,0,10*ROW('Hygiene Data'!H27))="","",OFFSET('Hygiene Data'!$H$12,0,10*ROW('Hygiene Data'!H27)))</f>
        <v/>
      </c>
      <c r="EE33" s="36" t="str">
        <f ca="true">+IF(OFFSET('Hygiene Data'!$H$13,0,10*ROW('Hygiene Data'!H27))="","",OFFSET('Hygiene Data'!$H$13,0,10*ROW('Hygiene Data'!H27)))</f>
        <v/>
      </c>
      <c r="EF33" s="36" t="str">
        <f ca="true">+IF(OFFSET('Hygiene Data'!$H$14,0,10*ROW('Hygiene Data'!H27))="","",OFFSET('Hygiene Data'!$H$14,0,10*ROW('Hygiene Data'!H27)))</f>
        <v/>
      </c>
    </row>
    <row r="34" x14ac:dyDescent="0.2">
      <c r="A34" s="59" t="str">
        <f ca="true">+IF(OFFSET('Water Data'!$B$1,0,10*ROW('Water Data'!B31))="","",OFFSET('Water Data'!$B$1,0,10*ROW('Water Data'!B31)))</f>
        <v/>
      </c>
      <c r="B34" s="59" t="str">
        <f ca="true">+IF(OFFSET('Water Data'!$A$3,0,10*ROW('Water Data'!A31))="","",OFFSET('Water Data'!$A$3,0,10*ROW('Water Data'!A31)))</f>
        <v/>
      </c>
      <c r="C34" s="59" t="str">
        <f ca="true">+IF(OFFSET('Water Data'!$C$3,0,10*ROW('Water Data'!C31))="","",OFFSET('Water Data'!$C$3,0,10*ROW('Water Data'!C31)))</f>
        <v/>
      </c>
      <c r="D34" s="252" t="e">
        <f ca="true">+IF(AND(ISNUMBER(OFFSET('Water Data'!$C$5,0,10*ROW('Water Data'!C28))),BS34="Yes"),100-OFFSET('Water Data'!$C$5,0,10*ROW('Water Data'!C28)),IF(AND(ISNUMBER(OFFSET('Water Data'!$C$5,0,10*ROW('Water Data'!C28))),BS34="No",ISNUMBER(OFFSET('Water Data'!$C$5,0,10*ROW('Water Data'!C28)))),CONCATENATE("[",ROUND(100-OFFSET('Water Data'!$C$5,0,10*ROW('Water Data'!C28)),0),"]"),IF(AND(ISNUMBER(OFFSET('Water Data'!$C$5,0,10*ROW('Water Data'!C28))),BS34="",ISNUMBER(OFFSET('Water Data'!$C$5,0,10*ROW('Water Data'!C28)))),100-OFFSET('Water Data'!$C$5,0,10*ROW('Water Data'!C28)),NA())))</f>
        <v>#N/A</v>
      </c>
      <c r="E34" s="252" t="e">
        <f ca="true">+IF(AND(ISNUMBER(OFFSET('Water Data'!$C$7,0,10*ROW('Water Data'!D28))),BT34="Yes"),OFFSET('Water Data'!$C$7,0,10*ROW('Water Data'!C28)),IF(AND(ISNUMBER(OFFSET('Water Data'!$C$7,0,10*ROW('Water Data'!C28))),BT34="No",ISNUMBER(OFFSET('Water Data'!$C$7,0,10*ROW('Water Data'!C28)))),CONCATENATE("[",ROUND(OFFSET('Water Data'!$C$7,0,10*ROW('Water Data'!C28)),0),"]"),IF(AND(ISNUMBER(OFFSET('Water Data'!$C$7,0,10*ROW('Water Data'!C28))),BT34="",ISNUMBER(OFFSET('Water Data'!$C$7,0,10*ROW('Water Data'!C28)))),OFFSET('Water Data'!$C$7,0,10*ROW('Water Data'!C28)),NA())))</f>
        <v>#N/A</v>
      </c>
      <c r="F34" s="252" t="e">
        <f ca="true">+IF(AND(ISNUMBER(OFFSET('Water Data'!$C$10,0,10*ROW('Water Data'!C28))),BU34="Yes"),OFFSET('Water Data'!$C$10,0,10*ROW('Water Data'!C28)),IF(AND(ISNUMBER(OFFSET('Water Data'!$C$10,0,10*ROW('Water Data'!C28))),BU34="No",ISNUMBER(OFFSET('Water Data'!$C$10,0,10*ROW('Water Data'!C28)))),CONCATENATE("[",ROUND(OFFSET('Water Data'!$C$10,0,10*ROW('Water Data'!C28)),0),"]"),IF(AND(ISNUMBER(OFFSET('Water Data'!$C$10,0,10*ROW('Water Data'!C28))),BU34="",ISNUMBER(OFFSET('Water Data'!$C$10,0,10*ROW('Water Data'!C28)))),OFFSET('Water Data'!$C$10,0,10*ROW('Water Data'!C28)),NA())))</f>
        <v>#N/A</v>
      </c>
      <c r="G34" s="252" t="e">
        <f ca="true">+IF(AND(ISNUMBER(OFFSET('Water Data'!$D$5,0,10*ROW('Water Data'!D28))),BV34="Yes"),100-OFFSET('Water Data'!$D$5,0,10*ROW('Water Data'!D28)),IF(AND(ISNUMBER(OFFSET('Water Data'!$D$5,0,10*ROW('Water Data'!D28))),BV34="No",ISNUMBER(OFFSET('Water Data'!$D$5,0,10*ROW('Water Data'!D28)))),CONCATENATE("[",ROUND(100-OFFSET('Water Data'!$D$5,0,10*ROW('Water Data'!D28)),0),"]"),IF(AND(ISNUMBER(OFFSET('Water Data'!$D$5,0,10*ROW('Water Data'!D28))),BV34="",ISNUMBER(OFFSET('Water Data'!$D$5,0,10*ROW('Water Data'!D28)))),100-OFFSET('Water Data'!$D$5,0,10*ROW('Water Data'!D28)),NA())))</f>
        <v>#N/A</v>
      </c>
      <c r="H34" s="252" t="e">
        <f ca="true">+IF(AND(ISNUMBER(OFFSET('Water Data'!$D$7,0,10*ROW('Water Data'!D28))),BW34="Yes"),OFFSET('Water Data'!$D$7,0,10*ROW('Water Data'!D28)),IF(AND(ISNUMBER(OFFSET('Water Data'!$D$7,0,10*ROW('Water Data'!D28))),BW34="No",ISNUMBER(OFFSET('Water Data'!$D$7,0,10*ROW('Water Data'!D28)))),CONCATENATE("[",ROUND(OFFSET('Water Data'!$C$7,0,10*ROW('Water Data'!D28)),0),"]"),IF(AND(ISNUMBER(OFFSET('Water Data'!$D$7,0,10*ROW('Water Data'!D28))),BW34="",ISNUMBER(OFFSET('Water Data'!$D$7,0,10*ROW('Water Data'!D28)))),OFFSET('Water Data'!$D$7,0,10*ROW('Water Data'!D28)),NA())))</f>
        <v>#N/A</v>
      </c>
      <c r="I34" s="252" t="e">
        <f ca="true">+IF(AND(ISNUMBER(OFFSET('Water Data'!$D$10,0,10*ROW('Water Data'!D28))),BX34="Yes"),OFFSET('Water Data'!$D$10,0,10*ROW('Water Data'!D28)),IF(AND(ISNUMBER(OFFSET('Water Data'!$D$10,0,10*ROW('Water Data'!D28))),BX34="No",ISNUMBER(OFFSET('Water Data'!$D$10,0,10*ROW('Water Data'!D28)))),CONCATENATE("[",ROUND(OFFSET('Water Data'!$D$10,0,10*ROW('Water Data'!D28)),0),"]"),IF(AND(ISNUMBER(OFFSET('Water Data'!$D$10,0,10*ROW('Water Data'!D28))),BX34="",ISNUMBER(OFFSET('Water Data'!$D$10,0,10*ROW('Water Data'!D28)))),OFFSET('Water Data'!$D$10,0,10*ROW('Water Data'!D28)),NA())))</f>
        <v>#N/A</v>
      </c>
      <c r="J34" s="252" t="e">
        <f ca="true">+IF(AND(ISNUMBER(OFFSET('Water Data'!$E$5,0,10*ROW('Water Data'!E28))),BY34="Yes"),100-OFFSET('Water Data'!$E$5,0,10*ROW('Water Data'!E28)),IF(AND(ISNUMBER(OFFSET('Water Data'!$E$5,0,10*ROW('Water Data'!E28))),BY34="No",ISNUMBER(OFFSET('Water Data'!$E$5,0,10*ROW('Water Data'!E28)))),CONCATENATE("[",ROUND(100-OFFSET('Water Data'!$E$5,0,10*ROW('Water Data'!E28)),0),"]"),IF(AND(ISNUMBER(OFFSET('Water Data'!$E$5,0,10*ROW('Water Data'!E28))),BY34="",ISNUMBER(OFFSET('Water Data'!$E$5,0,10*ROW('Water Data'!E28)))),100-OFFSET('Water Data'!$E$5,0,10*ROW('Water Data'!E28)),NA())))</f>
        <v>#N/A</v>
      </c>
      <c r="K34" s="252" t="e">
        <f ca="true">+IF(AND(ISNUMBER(OFFSET('Water Data'!$E$7,0,10*ROW('Water Data'!E28))),BZ34="Yes"),OFFSET('Water Data'!$E$7,0,10*ROW('Water Data'!E28)),IF(AND(ISNUMBER(OFFSET('Water Data'!$E$7,0,10*ROW('Water Data'!E28))),BZ34="No",ISNUMBER(OFFSET('Water Data'!$E$7,0,10*ROW('Water Data'!E28)))),CONCATENATE("[",ROUND(OFFSET('Water Data'!$E$7,0,10*ROW('Water Data'!E28)),0),"]"),IF(AND(ISNUMBER(OFFSET('Water Data'!$E$7,0,10*ROW('Water Data'!E28))),BZ34="",ISNUMBER(OFFSET('Water Data'!$E$7,0,10*ROW('Water Data'!E28)))),OFFSET('Water Data'!$E$7,0,10*ROW('Water Data'!E28)),NA())))</f>
        <v>#N/A</v>
      </c>
      <c r="L34" s="252" t="e">
        <f ca="true">+IF(AND(ISNUMBER(OFFSET('Water Data'!$E$10,0,10*ROW('Water Data'!E28))),CA34="Yes"),OFFSET('Water Data'!$E$10,0,10*ROW('Water Data'!E28)),IF(AND(ISNUMBER(OFFSET('Water Data'!$E$10,0,10*ROW('Water Data'!E28))),CA34="No",ISNUMBER(OFFSET('Water Data'!$E$10,0,10*ROW('Water Data'!E28)))),CONCATENATE("[",ROUND(OFFSET('Water Data'!$E$10,0,10*ROW('Water Data'!E28)),0),"]"),IF(AND(ISNUMBER(OFFSET('Water Data'!$E$10,0,10*ROW('Water Data'!E28))),CA34="",ISNUMBER(OFFSET('Water Data'!$E$10,0,10*ROW('Water Data'!E28)))),OFFSET('Water Data'!$E$10,0,10*ROW('Water Data'!E28)),NA())))</f>
        <v>#N/A</v>
      </c>
      <c r="M34" s="252" t="e">
        <f ca="true">+IF(AND(ISNUMBER(OFFSET('Water Data'!$F$5,0,10*ROW('Water Data'!F28))),CB34="Yes"),100-OFFSET('Water Data'!$F$5,0,10*ROW('Water Data'!F28)),IF(AND(ISNUMBER(OFFSET('Water Data'!$F$5,0,10*ROW('Water Data'!F28))),CB34="No",ISNUMBER(OFFSET('Water Data'!$F$5,0,10*ROW('Water Data'!F28)))),CONCATENATE("[",ROUND(100-OFFSET('Water Data'!$F$5,0,10*ROW('Water Data'!F28)),0),"]"),IF(AND(ISNUMBER(OFFSET('Water Data'!$F$5,0,10*ROW('Water Data'!F28))),CB34="",ISNUMBER(OFFSET('Water Data'!$F$5,0,10*ROW('Water Data'!F28)))),100-OFFSET('Water Data'!$F$5,0,10*ROW('Water Data'!F28)),NA())))</f>
        <v>#N/A</v>
      </c>
      <c r="N34" s="252" t="e">
        <f ca="true">+IF(AND(ISNUMBER(OFFSET('Water Data'!$F$7,0,10*ROW('Water Data'!F28))),CC34="Yes"),OFFSET('Water Data'!$F$7,0,10*ROW('Water Data'!F28)),IF(AND(ISNUMBER(OFFSET('Water Data'!$F$7,0,10*ROW('Water Data'!F28))),CC34="No",ISNUMBER(OFFSET('Water Data'!$F$7,0,10*ROW('Water Data'!F28)))),CONCATENATE("[",ROUND(OFFSET('Water Data'!$F$7,0,10*ROW('Water Data'!F28)),0),"]"),IF(AND(ISNUMBER(OFFSET('Water Data'!$F$7,0,10*ROW('Water Data'!F28))),CC34="",ISNUMBER(OFFSET('Water Data'!$F$7,0,10*ROW('Water Data'!F28)))),OFFSET('Water Data'!$F$7,0,10*ROW('Water Data'!F28)),NA())))</f>
        <v>#N/A</v>
      </c>
      <c r="O34" s="252" t="e">
        <f ca="true">+IF(AND(ISNUMBER(OFFSET('Water Data'!$F$10,0,10*ROW('Water Data'!F28))),CD34="Yes"),OFFSET('Water Data'!$F$10,0,10*ROW('Water Data'!F28)),IF(AND(ISNUMBER(OFFSET('Water Data'!$F$10,0,10*ROW('Water Data'!F28))),CD34="No",ISNUMBER(OFFSET('Water Data'!$F$10,0,10*ROW('Water Data'!F28)))),CONCATENATE("[",ROUND(OFFSET('Water Data'!$F$10,0,10*ROW('Water Data'!F28)),0),"]"),IF(AND(ISNUMBER(OFFSET('Water Data'!$F$10,0,10*ROW('Water Data'!F28))),CD34="",ISNUMBER(OFFSET('Water Data'!$F$10,0,10*ROW('Water Data'!F28)))),OFFSET('Water Data'!$F$10,0,10*ROW('Water Data'!F28)),NA())))</f>
        <v>#N/A</v>
      </c>
      <c r="P34" s="252" t="e">
        <f ca="true">+IF(AND(ISNUMBER(OFFSET('Water Data'!$G$5,0,10*ROW('Water Data'!G28))),CE34="Yes"),100-OFFSET('Water Data'!$G$5,0,10*ROW('Water Data'!G28)),IF(AND(ISNUMBER(OFFSET('Water Data'!$G$5,0,10*ROW('Water Data'!G28))),CE34="No",ISNUMBER(OFFSET('Water Data'!$G$5,0,10*ROW('Water Data'!G28)))),CONCATENATE("[",ROUND(100-OFFSET('Water Data'!$G$5,0,10*ROW('Water Data'!G28)),0),"]"),IF(AND(ISNUMBER(OFFSET('Water Data'!$G$5,0,10*ROW('Water Data'!G28))),CE34="",ISNUMBER(OFFSET('Water Data'!$G$5,0,10*ROW('Water Data'!G28)))),100-OFFSET('Water Data'!$G$5,0,10*ROW('Water Data'!G28)),NA())))</f>
        <v>#N/A</v>
      </c>
      <c r="Q34" s="252" t="e">
        <f ca="true">+IF(AND(ISNUMBER(OFFSET('Water Data'!$G$7,0,10*ROW('Water Data'!G28))),CF34="Yes"),OFFSET('Water Data'!$G$7,0,10*ROW('Water Data'!G28)),IF(AND(ISNUMBER(OFFSET('Water Data'!$G$7,0,10*ROW('Water Data'!G28))),CF34="No",ISNUMBER(OFFSET('Water Data'!$G$7,0,10*ROW('Water Data'!G28)))),CONCATENATE("[",ROUND(OFFSET('Water Data'!$G$7,0,10*ROW('Water Data'!G28)),0),"]"),IF(AND(ISNUMBER(OFFSET('Water Data'!$G$7,0,10*ROW('Water Data'!G28))),CF34="",ISNUMBER(OFFSET('Water Data'!$G$7,0,10*ROW('Water Data'!G28)))),OFFSET('Water Data'!$G$7,0,10*ROW('Water Data'!G28)),NA())))</f>
        <v>#N/A</v>
      </c>
      <c r="R34" s="252" t="e">
        <f ca="true">+IF(AND(ISNUMBER(OFFSET('Water Data'!$G$10,0,10*ROW('Water Data'!G28))),CG34="Yes"),OFFSET('Water Data'!$G$10,0,10*ROW('Water Data'!G28)),IF(AND(ISNUMBER(OFFSET('Water Data'!$G$10,0,10*ROW('Water Data'!G28))),CG34="No",ISNUMBER(OFFSET('Water Data'!$G$10,0,10*ROW('Water Data'!G28)))),CONCATENATE("[",ROUND(OFFSET('Water Data'!$G$10,0,10*ROW('Water Data'!G28)),0),"]"),IF(AND(ISNUMBER(OFFSET('Water Data'!$G$10,0,10*ROW('Water Data'!G28))),CG34="",ISNUMBER(OFFSET('Water Data'!$G$10,0,10*ROW('Water Data'!G28)))),OFFSET('Water Data'!$G$10,0,10*ROW('Water Data'!G28)),NA())))</f>
        <v>#N/A</v>
      </c>
      <c r="S34" s="252" t="e">
        <f ca="true">+IF(AND(ISNUMBER(OFFSET('Water Data'!$H$5,0,10*ROW('Water Data'!H28))),CH34="Yes"),100-OFFSET('Water Data'!$H$5,0,10*ROW('Water Data'!H28)),IF(AND(ISNUMBER(OFFSET('Water Data'!$H$5,0,10*ROW('Water Data'!H28))),CH34="No",ISNUMBER(OFFSET('Water Data'!$H$5,0,10*ROW('Water Data'!H28)))),CONCATENATE("[",ROUND(100-OFFSET('Water Data'!$H$5,0,10*ROW('Water Data'!H28)),0),"]"),IF(AND(ISNUMBER(OFFSET('Water Data'!$H$5,0,10*ROW('Water Data'!H28))),CH34="",ISNUMBER(OFFSET('Water Data'!$H$5,0,10*ROW('Water Data'!H28)))),100-OFFSET('Water Data'!$H$5,0,10*ROW('Water Data'!H28)),NA())))</f>
        <v>#N/A</v>
      </c>
      <c r="T34" s="252" t="e">
        <f ca="true">+IF(AND(ISNUMBER(OFFSET('Water Data'!$H$7,0,10*ROW('Water Data'!H28))),CI34="Yes"),OFFSET('Water Data'!$H$7,0,10*ROW('Water Data'!H28)),IF(AND(ISNUMBER(OFFSET('Water Data'!$H$7,0,10*ROW('Water Data'!H28))),CI34="No",ISNUMBER(OFFSET('Water Data'!$H$7,0,10*ROW('Water Data'!H28)))),CONCATENATE("[",ROUND(OFFSET('Water Data'!$H$7,0,10*ROW('Water Data'!H28)),0),"]"),IF(AND(ISNUMBER(OFFSET('Water Data'!$H$7,0,10*ROW('Water Data'!H28))),CI34="",ISNUMBER(OFFSET('Water Data'!$H$7,0,10*ROW('Water Data'!H28)))),OFFSET('Water Data'!$H$7,0,10*ROW('Water Data'!H28)),NA())))</f>
        <v>#N/A</v>
      </c>
      <c r="U34" s="252" t="e">
        <f ca="true">+IF(AND(ISNUMBER(OFFSET('Water Data'!$H$10,0,10*ROW('Water Data'!H28))),CJ34="Yes"),OFFSET('Water Data'!$H$10,0,10*ROW('Water Data'!H28)),IF(AND(ISNUMBER(OFFSET('Water Data'!$H$10,0,10*ROW('Water Data'!H28))),CJ34="No",ISNUMBER(OFFSET('Water Data'!$H$10,0,10*ROW('Water Data'!H28)))),CONCATENATE("[",ROUND(OFFSET('Water Data'!$H$10,0,10*ROW('Water Data'!H28)),0),"]"),IF(AND(ISNUMBER(OFFSET('Water Data'!$H$10,0,10*ROW('Water Data'!H28))),CJ34="",ISNUMBER(OFFSET('Water Data'!$H$10,0,10*ROW('Water Data'!H28)))),OFFSET('Water Data'!$H$10,0,10*ROW('Water Data'!H28)),NA())))</f>
        <v>#N/A</v>
      </c>
      <c r="V34" s="253" t="e">
        <f ca="true">+IF(AND(ISNUMBER(OFFSET('Sanitation Data'!$C$5,0,10*ROW('Sanitation Data'!C28))),CK34="Yes"),100-OFFSET('Sanitation Data'!$C$5,0,10*ROW('Sanitation Data'!C28)),IF(AND(ISNUMBER(OFFSET('Sanitation Data'!$C$5,0,10*ROW('Sanitation Data'!C28))),CK34="No",ISNUMBER(OFFSET('Sanitation Data'!$C$5,0,10*ROW('Sanitation Data'!C28)))),CONCATENATE("[",ROUND(100-OFFSET('Sanitation Data'!$C$5,0,10*ROW('Sanitation Data'!C28)),0),"]"),IF(AND(ISNUMBER(OFFSET('Sanitation Data'!$C$5,0,10*ROW('Sanitation Data'!C28))),CK34="",ISNUMBER(OFFSET('Sanitation Data'!$C$5,0,10*ROW('Sanitation Data'!C28)))),100-OFFSET('Sanitation Data'!$C$5,0,10*ROW('Sanitation Data'!C28)),NA())))</f>
        <v>#N/A</v>
      </c>
      <c r="W34" s="253" t="e">
        <f ca="true">+IF(AND(ISNUMBER(OFFSET('Sanitation Data'!$C$7,0,10*ROW('Sanitation Data'!C28))),CL34="Yes"),OFFSET('Sanitation Data'!$C$7,0,10*ROW('Sanitation Data'!C28)),IF(AND(ISNUMBER(OFFSET('Sanitation Data'!$C$7,0,10*ROW('Sanitation Data'!C28))),CL34="No",ISNUMBER(OFFSET('Sanitation Data'!$C$7,0,10*ROW('Sanitation Data'!C28)))),CONCATENATE("[",ROUND(OFFSET('Sanitation Data'!$C$7,0,10*ROW('Sanitation Data'!C28)),0),"]"),IF(AND(ISNUMBER(OFFSET('Sanitation Data'!$C$7,0,10*ROW('Sanitation Data'!C28))),CL34="",ISNUMBER(OFFSET('Sanitation Data'!$C$7,0,10*ROW('Sanitation Data'!C28)))),OFFSET('Sanitation Data'!$C$7,0,10*ROW('Sanitation Data'!C28)),NA())))</f>
        <v>#N/A</v>
      </c>
      <c r="X34" s="253" t="e">
        <f ca="true">+IF(AND(ISNUMBER(OFFSET('Sanitation Data'!$C$11,0,10*ROW('Sanitation Data'!C28))),CM34="Yes"),OFFSET('Sanitation Data'!$C$11,0,10*ROW('Sanitation Data'!C28)),IF(AND(ISNUMBER(OFFSET('Sanitation Data'!$C$11,0,10*ROW('Sanitation Data'!C28))),CM34="No",ISNUMBER(OFFSET('Sanitation Data'!$C$11,0,10*ROW('Sanitation Data'!C28)))),CONCATENATE("[",ROUND(OFFSET('Sanitation Data'!$C$11,0,10*ROW('Sanitation Data'!C28)),0),"]"),IF(AND(ISNUMBER(OFFSET('Sanitation Data'!$C$11,0,10*ROW('Sanitation Data'!C28))),CM34="",ISNUMBER(OFFSET('Sanitation Data'!$C$11,0,10*ROW('Sanitation Data'!C28)))),OFFSET('Sanitation Data'!$C$11,0,10*ROW('Sanitation Data'!C28)),NA())))</f>
        <v>#N/A</v>
      </c>
      <c r="Y34" s="253" t="e">
        <f ca="true">+IF(AND(ISNUMBER(OFFSET('Sanitation Data'!$C$12,0,10*ROW('Sanitation Data'!C28))),CN34="Yes"),OFFSET('Sanitation Data'!$C$12,0,10*ROW('Sanitation Data'!C28)),IF(AND(ISNUMBER(OFFSET('Sanitation Data'!$C$12,0,10*ROW('Sanitation Data'!C28))),CN34="No",ISNUMBER(OFFSET('Sanitation Data'!$C$12,0,10*ROW('Sanitation Data'!C28)))),CONCATENATE("[",ROUND(OFFSET('Sanitation Data'!$C$12,0,10*ROW('Sanitation Data'!C28)),0),"]"),IF(AND(ISNUMBER(OFFSET('Sanitation Data'!$C$12,0,10*ROW('Sanitation Data'!C28))),CN34="",ISNUMBER(OFFSET('Sanitation Data'!$C$12,0,10*ROW('Sanitation Data'!C28)))),OFFSET('Sanitation Data'!$C$12,0,10*ROW('Sanitation Data'!C28)),NA())))</f>
        <v>#N/A</v>
      </c>
      <c r="Z34" s="253" t="e">
        <f ca="true">+IF(AND(ISNUMBER(OFFSET('Sanitation Data'!$C$13,0,10*ROW('Sanitation Data'!C28))),CO34="Yes"),OFFSET('Sanitation Data'!$C$13,0,10*ROW('Sanitation Data'!C28)),IF(AND(ISNUMBER(OFFSET('Sanitation Data'!$C$13,0,10*ROW('Sanitation Data'!C28))),CO34="No",ISNUMBER(OFFSET('Sanitation Data'!$C$13,0,10*ROW('Sanitation Data'!C28)))),CONCATENATE("[",ROUND(OFFSET('Sanitation Data'!$C$13,0,10*ROW('Sanitation Data'!C28)),0),"]"),IF(AND(ISNUMBER(OFFSET('Sanitation Data'!$C$13,0,10*ROW('Sanitation Data'!C28))),CO34="",ISNUMBER(OFFSET('Sanitation Data'!$C$13,0,10*ROW('Sanitation Data'!C28)))),OFFSET('Sanitation Data'!$C$13,0,10*ROW('Sanitation Data'!C28)),NA())))</f>
        <v>#N/A</v>
      </c>
      <c r="AA34" s="253" t="e">
        <f ca="true">+IF(AND(ISNUMBER(OFFSET('Sanitation Data'!$D$5,0,10*ROW('Sanitation Data'!D28))),CP34="Yes"),100-OFFSET('Sanitation Data'!$D$5,0,10*ROW('Sanitation Data'!D28)),IF(AND(ISNUMBER(OFFSET('Sanitation Data'!$D$5,0,10*ROW('Sanitation Data'!D28))),CP34="No",ISNUMBER(OFFSET('Sanitation Data'!$D$5,0,10*ROW('Sanitation Data'!D28)))),CONCATENATE("[",ROUND(100-OFFSET('Sanitation Data'!$D$5,0,10*ROW('Sanitation Data'!D28)),0),"]"),IF(AND(ISNUMBER(OFFSET('Sanitation Data'!$D$5,0,10*ROW('Sanitation Data'!D28))),CP34="",ISNUMBER(OFFSET('Sanitation Data'!$D$5,0,10*ROW('Sanitation Data'!D28)))),100-OFFSET('Sanitation Data'!$D$5,0,10*ROW('Sanitation Data'!D28)),NA())))</f>
        <v>#N/A</v>
      </c>
      <c r="AB34" s="253" t="e">
        <f ca="true">+IF(AND(ISNUMBER(OFFSET('Sanitation Data'!$D$7,0,10*ROW('Sanitation Data'!D28))),CQ34="Yes"),OFFSET('Sanitation Data'!$D$7,0,10*ROW('Sanitation Data'!G28)),IF(AND(ISNUMBER(OFFSET('Sanitation Data'!$D$7,0,10*ROW('Sanitation Data'!D28))),CQ34="No",ISNUMBER(OFFSET('Sanitation Data'!$D$7,0,10*ROW('Sanitation Data'!D28)))),CONCATENATE("[",ROUND(OFFSET('Sanitation Data'!$D$7,0,10*ROW('Sanitation Data'!D28)),0),"]"),IF(AND(ISNUMBER(OFFSET('Sanitation Data'!$D$7,0,10*ROW('Sanitation Data'!D28))),CQ34="",ISNUMBER(OFFSET('Sanitation Data'!$D$7,0,10*ROW('Sanitation Data'!D28)))),OFFSET('Sanitation Data'!$D$7,0,10*ROW('Sanitation Data'!D28)),NA())))</f>
        <v>#N/A</v>
      </c>
      <c r="AC34" s="253" t="e">
        <f ca="true">+IF(AND(ISNUMBER(OFFSET('Sanitation Data'!$D$11,0,10*ROW('Sanitation Data'!D28))),CR34="Yes"),OFFSET('Sanitation Data'!$D$11,0,10*ROW('Sanitation Data'!D28)),IF(AND(ISNUMBER(OFFSET('Sanitation Data'!$D$11,0,10*ROW('Sanitation Data'!D28))),CR34="No",ISNUMBER(OFFSET('Sanitation Data'!$D$11,0,10*ROW('Sanitation Data'!D28)))),CONCATENATE("[",ROUND(OFFSET('Sanitation Data'!$D$11,0,10*ROW('Sanitation Data'!D28)),0),"]"),IF(AND(ISNUMBER(OFFSET('Sanitation Data'!$D$11,0,10*ROW('Sanitation Data'!D28))),CR34="",ISNUMBER(OFFSET('Sanitation Data'!$D$11,0,10*ROW('Sanitation Data'!D28)))),OFFSET('Sanitation Data'!$D$11,0,10*ROW('Sanitation Data'!D28)),NA())))</f>
        <v>#N/A</v>
      </c>
      <c r="AD34" s="253" t="e">
        <f ca="true">+IF(AND(ISNUMBER(OFFSET('Sanitation Data'!$D$12,0,10*ROW('Sanitation Data'!D28))),CS34="Yes"),OFFSET('Sanitation Data'!$D$12,0,10*ROW('Sanitation Data'!D28)),IF(AND(ISNUMBER(OFFSET('Sanitation Data'!$D$12,0,10*ROW('Sanitation Data'!D28))),CS34="No",ISNUMBER(OFFSET('Sanitation Data'!$D$12,0,10*ROW('Sanitation Data'!D28)))),CONCATENATE("[",ROUND(OFFSET('Sanitation Data'!$D$12,0,10*ROW('Sanitation Data'!D28)),0),"]"),IF(AND(ISNUMBER(OFFSET('Sanitation Data'!$D$12,0,10*ROW('Sanitation Data'!D28))),CS34="",ISNUMBER(OFFSET('Sanitation Data'!$D$12,0,10*ROW('Sanitation Data'!D28)))),OFFSET('Sanitation Data'!$D$12,0,10*ROW('Sanitation Data'!D28)),NA())))</f>
        <v>#N/A</v>
      </c>
      <c r="AE34" s="253" t="e">
        <f ca="true">+IF(AND(ISNUMBER(OFFSET('Sanitation Data'!$D$13,0,10*ROW('Sanitation Data'!D28))),CT34="Yes"),OFFSET('Sanitation Data'!$D$13,0,10*ROW('Sanitation Data'!D28)),IF(AND(ISNUMBER(OFFSET('Sanitation Data'!$D$13,0,10*ROW('Sanitation Data'!D28))),CT34="No",ISNUMBER(OFFSET('Sanitation Data'!$D$13,0,10*ROW('Sanitation Data'!D28)))),CONCATENATE("[",ROUND(OFFSET('Sanitation Data'!$D$13,0,10*ROW('Sanitation Data'!D28)),0),"]"),IF(AND(ISNUMBER(OFFSET('Sanitation Data'!$D$13,0,10*ROW('Sanitation Data'!D28))),CT34="",ISNUMBER(OFFSET('Sanitation Data'!$D$13,0,10*ROW('Sanitation Data'!D28)))),OFFSET('Sanitation Data'!$D$13,0,10*ROW('Sanitation Data'!D28)),NA())))</f>
        <v>#N/A</v>
      </c>
      <c r="AF34" s="253" t="e">
        <f ca="true">+IF(AND(ISNUMBER(OFFSET('Sanitation Data'!$E$5,0,10*ROW('Sanitation Data'!E28))),CU34="Yes"),100-OFFSET('Sanitation Data'!$E$5,0,10*ROW('Sanitation Data'!E28)),IF(AND(ISNUMBER(OFFSET('Sanitation Data'!$E$5,0,10*ROW('Sanitation Data'!E28))),CU34="No",ISNUMBER(OFFSET('Sanitation Data'!$E$5,0,10*ROW('Sanitation Data'!E28)))),CONCATENATE("[",ROUND(100-OFFSET('Sanitation Data'!$E$5,0,10*ROW('Sanitation Data'!E28)),0),"]"),IF(AND(ISNUMBER(OFFSET('Sanitation Data'!$E$5,0,10*ROW('Sanitation Data'!E28))),CU34="",ISNUMBER(OFFSET('Sanitation Data'!$E$5,0,10*ROW('Sanitation Data'!E28)))),100-OFFSET('Sanitation Data'!$E$5,0,10*ROW('Sanitation Data'!E28)),NA())))</f>
        <v>#N/A</v>
      </c>
      <c r="AG34" s="253" t="e">
        <f ca="true">+IF(AND(ISNUMBER(OFFSET('Sanitation Data'!$E$7,0,10*ROW('Sanitation Data'!E28))),CV34="Yes"),OFFSET('Sanitation Data'!$E$7,0,10*ROW('Sanitation Data'!E28)),IF(AND(ISNUMBER(OFFSET('Sanitation Data'!$E$7,0,10*ROW('Sanitation Data'!E28))),CV34="No",ISNUMBER(OFFSET('Sanitation Data'!$E$7,0,10*ROW('Sanitation Data'!E28)))),CONCATENATE("[",ROUND(OFFSET('Sanitation Data'!$E$7,0,10*ROW('Sanitation Data'!E28)),0),"]"),IF(AND(ISNUMBER(OFFSET('Sanitation Data'!$E$7,0,10*ROW('Sanitation Data'!E28))),CV34="",ISNUMBER(OFFSET('Sanitation Data'!$E$7,0,10*ROW('Sanitation Data'!E28)))),OFFSET('Sanitation Data'!$E$7,0,10*ROW('Sanitation Data'!E28)),NA())))</f>
        <v>#N/A</v>
      </c>
      <c r="AH34" s="253" t="e">
        <f ca="true">+IF(AND(ISNUMBER(OFFSET('Sanitation Data'!$E$11,0,10*ROW('Sanitation Data'!E28))),CW34="Yes"),OFFSET('Sanitation Data'!$E$11,0,10*ROW('Sanitation Data'!E28)),IF(AND(ISNUMBER(OFFSET('Sanitation Data'!$E$11,0,10*ROW('Sanitation Data'!E28))),CW34="No",ISNUMBER(OFFSET('Sanitation Data'!$E$11,0,10*ROW('Sanitation Data'!E28)))),CONCATENATE("[",ROUND(OFFSET('Sanitation Data'!$E$11,0,10*ROW('Sanitation Data'!E28)),0),"]"),IF(AND(ISNUMBER(OFFSET('Sanitation Data'!$E$11,0,10*ROW('Sanitation Data'!E28))),CW34="",ISNUMBER(OFFSET('Sanitation Data'!$E$11,0,10*ROW('Sanitation Data'!E28)))),OFFSET('Sanitation Data'!$E$11,0,10*ROW('Sanitation Data'!E28)),NA())))</f>
        <v>#N/A</v>
      </c>
      <c r="AI34" s="253" t="e">
        <f ca="true">+IF(AND(ISNUMBER(OFFSET('Sanitation Data'!$E$12,0,10*ROW('Sanitation Data'!E28))),CX34="Yes"),OFFSET('Sanitation Data'!$E$12,0,10*ROW('Sanitation Data'!E28)),IF(AND(ISNUMBER(OFFSET('Sanitation Data'!$E$12,0,10*ROW('Sanitation Data'!E28))),CX34="No",ISNUMBER(OFFSET('Sanitation Data'!$E$12,0,10*ROW('Sanitation Data'!E28)))),CONCATENATE("[",ROUND(OFFSET('Sanitation Data'!$E$12,0,10*ROW('Sanitation Data'!E28)),0),"]"),IF(AND(ISNUMBER(OFFSET('Sanitation Data'!$E$12,0,10*ROW('Sanitation Data'!E28))),CX34="",ISNUMBER(OFFSET('Sanitation Data'!$E$12,0,10*ROW('Sanitation Data'!E28)))),OFFSET('Sanitation Data'!$E$12,0,10*ROW('Sanitation Data'!E28)),NA())))</f>
        <v>#N/A</v>
      </c>
      <c r="AJ34" s="253" t="e">
        <f ca="true">+IF(AND(ISNUMBER(OFFSET('Sanitation Data'!$E$13,0,10*ROW('Sanitation Data'!E28))),CY34="Yes"),OFFSET('Sanitation Data'!$E$13,0,10*ROW('Sanitation Data'!E28)),IF(AND(ISNUMBER(OFFSET('Sanitation Data'!$E$13,0,10*ROW('Sanitation Data'!E28))),CY34="No",ISNUMBER(OFFSET('Sanitation Data'!$E$13,0,10*ROW('Sanitation Data'!E28)))),CONCATENATE("[",ROUND(OFFSET('Sanitation Data'!$E$13,0,10*ROW('Sanitation Data'!E28)),0),"]"),IF(AND(ISNUMBER(OFFSET('Sanitation Data'!$E$13,0,10*ROW('Sanitation Data'!E28))),CY34="",ISNUMBER(OFFSET('Sanitation Data'!$E$13,0,10*ROW('Sanitation Data'!E28)))),OFFSET('Sanitation Data'!$E$13,0,10*ROW('Sanitation Data'!E28)),NA())))</f>
        <v>#N/A</v>
      </c>
      <c r="AK34" s="253" t="e">
        <f ca="true">+IF(AND(ISNUMBER(OFFSET('Sanitation Data'!$F$5,0,10*ROW('Sanitation Data'!F28))),CZ34="Yes"),100-OFFSET('Sanitation Data'!$F$5,0,10*ROW('Sanitation Data'!F28)),IF(AND(ISNUMBER(OFFSET('Sanitation Data'!$F$5,0,10*ROW('Sanitation Data'!F28))),CZ34="No",ISNUMBER(OFFSET('Sanitation Data'!$F$5,0,10*ROW('Sanitation Data'!F28)))),CONCATENATE("[",ROUND(100-OFFSET('Sanitation Data'!$F$5,0,10*ROW('Sanitation Data'!F28)),0),"]"),IF(AND(ISNUMBER(OFFSET('Sanitation Data'!$F$5,0,10*ROW('Sanitation Data'!F28))),CZ34="",ISNUMBER(OFFSET('Sanitation Data'!$F$5,0,10*ROW('Sanitation Data'!F28)))),100-OFFSET('Sanitation Data'!$F$5,0,10*ROW('Sanitation Data'!F28)),NA())))</f>
        <v>#N/A</v>
      </c>
      <c r="AL34" s="253" t="e">
        <f ca="true">+IF(AND(ISNUMBER(OFFSET('Sanitation Data'!$F$7,0,10*ROW('Sanitation Data'!F28))),DA34="Yes"),OFFSET('Sanitation Data'!$F$7,0,10*ROW('Sanitation Data'!F28)),IF(AND(ISNUMBER(OFFSET('Sanitation Data'!$F$7,0,10*ROW('Sanitation Data'!F28))),DA34="No",ISNUMBER(OFFSET('Sanitation Data'!$F$7,0,10*ROW('Sanitation Data'!F28)))),CONCATENATE("[",ROUND(OFFSET('Sanitation Data'!$F$7,0,10*ROW('Sanitation Data'!F28)),0),"]"),IF(AND(ISNUMBER(OFFSET('Sanitation Data'!$F$7,0,10*ROW('Sanitation Data'!F28))),DA34="",ISNUMBER(OFFSET('Sanitation Data'!$F$7,0,10*ROW('Sanitation Data'!F28)))),OFFSET('Sanitation Data'!$F$7,0,10*ROW('Sanitation Data'!F28)),NA())))</f>
        <v>#N/A</v>
      </c>
      <c r="AM34" s="253" t="e">
        <f ca="true">+IF(AND(ISNUMBER(OFFSET('Sanitation Data'!$F$11,0,10*ROW('Sanitation Data'!F28))),DB34="Yes"),OFFSET('Sanitation Data'!$F$11,0,10*ROW('Sanitation Data'!F28)),IF(AND(ISNUMBER(OFFSET('Sanitation Data'!$F$11,0,10*ROW('Sanitation Data'!F28))),DB34="No",ISNUMBER(OFFSET('Sanitation Data'!$F$11,0,10*ROW('Sanitation Data'!F28)))),CONCATENATE("[",ROUND(OFFSET('Sanitation Data'!$F$11,0,10*ROW('Sanitation Data'!F28)),0),"]"),IF(AND(ISNUMBER(OFFSET('Sanitation Data'!$F$11,0,10*ROW('Sanitation Data'!F28))),DB34="",ISNUMBER(OFFSET('Sanitation Data'!$F$11,0,10*ROW('Sanitation Data'!F28)))),OFFSET('Sanitation Data'!$F$11,0,10*ROW('Sanitation Data'!F28)),NA())))</f>
        <v>#N/A</v>
      </c>
      <c r="AN34" s="253" t="e">
        <f ca="true">+IF(AND(ISNUMBER(OFFSET('Sanitation Data'!$F$12,0,10*ROW('Sanitation Data'!F28))),DC34="Yes"),OFFSET('Sanitation Data'!$F$12,0,10*ROW('Sanitation Data'!F28)),IF(AND(ISNUMBER(OFFSET('Sanitation Data'!$F$12,0,10*ROW('Sanitation Data'!F28))),DC34="No",ISNUMBER(OFFSET('Sanitation Data'!$F$12,0,10*ROW('Sanitation Data'!F28)))),CONCATENATE("[",ROUND(OFFSET('Sanitation Data'!$F$12,0,10*ROW('Sanitation Data'!F28)),0),"]"),IF(AND(ISNUMBER(OFFSET('Sanitation Data'!$F$12,0,10*ROW('Sanitation Data'!F28))),DC34="",ISNUMBER(OFFSET('Sanitation Data'!$F$12,0,10*ROW('Sanitation Data'!F28)))),OFFSET('Sanitation Data'!$F$12,0,10*ROW('Sanitation Data'!F28)),NA())))</f>
        <v>#N/A</v>
      </c>
      <c r="AO34" s="253" t="e">
        <f ca="true">+IF(AND(ISNUMBER(OFFSET('Sanitation Data'!$F$13,0,10*ROW('Sanitation Data'!F28))),DD34="Yes"),OFFSET('Sanitation Data'!$F$13,0,10*ROW('Sanitation Data'!F28)),IF(AND(ISNUMBER(OFFSET('Sanitation Data'!$F$13,0,10*ROW('Sanitation Data'!F28))),DD34="No",ISNUMBER(OFFSET('Sanitation Data'!$F$13,0,10*ROW('Sanitation Data'!F28)))),CONCATENATE("[",ROUND(OFFSET('Sanitation Data'!$F$13,0,10*ROW('Sanitation Data'!F28)),0),"]"),IF(AND(ISNUMBER(OFFSET('Sanitation Data'!$F$13,0,10*ROW('Sanitation Data'!F28))),DD34="",ISNUMBER(OFFSET('Sanitation Data'!$F$13,0,10*ROW('Sanitation Data'!F28)))),OFFSET('Sanitation Data'!$F$13,0,10*ROW('Sanitation Data'!F28)),NA())))</f>
        <v>#N/A</v>
      </c>
      <c r="AP34" s="253" t="e">
        <f ca="true">+IF(AND(ISNUMBER(OFFSET('Sanitation Data'!$G$5,0,10*ROW('Sanitation Data'!G28))),DE34="Yes"),100-OFFSET('Sanitation Data'!$G$5,0,10*ROW('Sanitation Data'!G28)),IF(AND(ISNUMBER(OFFSET('Sanitation Data'!$G$5,0,10*ROW('Sanitation Data'!G28))),DE34="No",ISNUMBER(OFFSET('Sanitation Data'!$G$5,0,10*ROW('Sanitation Data'!G28)))),CONCATENATE("[",ROUND(100-OFFSET('Sanitation Data'!$G$5,0,10*ROW('Sanitation Data'!G28)),0),"]"),IF(AND(ISNUMBER(OFFSET('Sanitation Data'!$G$5,0,10*ROW('Sanitation Data'!G28))),DE34="",ISNUMBER(OFFSET('Sanitation Data'!$G$5,0,10*ROW('Sanitation Data'!G28)))),100-OFFSET('Sanitation Data'!$G$5,0,10*ROW('Sanitation Data'!G28)),NA())))</f>
        <v>#N/A</v>
      </c>
      <c r="AQ34" s="253" t="e">
        <f ca="true">+IF(AND(ISNUMBER(OFFSET('Sanitation Data'!$G$7,0,10*ROW('Sanitation Data'!G28))),DF34="Yes"),OFFSET('Sanitation Data'!$G$7,0,10*ROW('Sanitation Data'!G28)),IF(AND(ISNUMBER(OFFSET('Sanitation Data'!$G$7,0,10*ROW('Sanitation Data'!G28))),DF34="No",ISNUMBER(OFFSET('Sanitation Data'!$G$7,0,10*ROW('Sanitation Data'!G28)))),CONCATENATE("[",ROUND(OFFSET('Sanitation Data'!$G$7,0,10*ROW('Sanitation Data'!G28)),0),"]"),IF(AND(ISNUMBER(OFFSET('Sanitation Data'!$G$7,0,10*ROW('Sanitation Data'!G28))),DF34="",ISNUMBER(OFFSET('Sanitation Data'!$G$7,0,10*ROW('Sanitation Data'!G28)))),OFFSET('Sanitation Data'!$G$7,0,10*ROW('Sanitation Data'!G28)),NA())))</f>
        <v>#N/A</v>
      </c>
      <c r="AR34" s="253" t="e">
        <f ca="true">+IF(AND(ISNUMBER(OFFSET('Sanitation Data'!$G$11,0,10*ROW('Sanitation Data'!G28))),DG34="Yes"),OFFSET('Sanitation Data'!$G$11,0,10*ROW('Sanitation Data'!G28)),IF(AND(ISNUMBER(OFFSET('Sanitation Data'!$G$11,0,10*ROW('Sanitation Data'!G28))),DG34="No",ISNUMBER(OFFSET('Sanitation Data'!$G$11,0,10*ROW('Sanitation Data'!G28)))),CONCATENATE("[",ROUND(OFFSET('Sanitation Data'!$G$11,0,10*ROW('Sanitation Data'!G28)),0),"]"),IF(AND(ISNUMBER(OFFSET('Sanitation Data'!$G$11,0,10*ROW('Sanitation Data'!G28))),DG34="",ISNUMBER(OFFSET('Sanitation Data'!$G$11,0,10*ROW('Sanitation Data'!G28)))),OFFSET('Sanitation Data'!$G$11,0,10*ROW('Sanitation Data'!G28)),NA())))</f>
        <v>#N/A</v>
      </c>
      <c r="AS34" s="253" t="e">
        <f ca="true">+IF(AND(ISNUMBER(OFFSET('Sanitation Data'!$G$12,0,10*ROW('Sanitation Data'!G28))),DH34="Yes"),OFFSET('Sanitation Data'!$G$12,0,10*ROW('Sanitation Data'!G28)),IF(AND(ISNUMBER(OFFSET('Sanitation Data'!$G$12,0,10*ROW('Sanitation Data'!G28))),DH34="No",ISNUMBER(OFFSET('Sanitation Data'!$G$12,0,10*ROW('Sanitation Data'!G28)))),CONCATENATE("[",ROUND(OFFSET('Sanitation Data'!$G$12,0,10*ROW('Sanitation Data'!G28)),0),"]"),IF(AND(ISNUMBER(OFFSET('Sanitation Data'!$G$12,0,10*ROW('Sanitation Data'!G28))),DH34="",ISNUMBER(OFFSET('Sanitation Data'!$G$12,0,10*ROW('Sanitation Data'!G28)))),OFFSET('Sanitation Data'!$G$12,0,10*ROW('Sanitation Data'!G28)),NA())))</f>
        <v>#N/A</v>
      </c>
      <c r="AT34" s="253" t="e">
        <f ca="true">+IF(AND(ISNUMBER(OFFSET('Sanitation Data'!$G$13,0,10*ROW('Sanitation Data'!G28))),DI34="Yes"),OFFSET('Sanitation Data'!$G$13,0,10*ROW('Sanitation Data'!G28)),IF(AND(ISNUMBER(OFFSET('Sanitation Data'!$G$13,0,10*ROW('Sanitation Data'!G28))),DI34="No",ISNUMBER(OFFSET('Sanitation Data'!$G$13,0,10*ROW('Sanitation Data'!G28)))),CONCATENATE("[",ROUND(OFFSET('Sanitation Data'!$G$13,0,10*ROW('Sanitation Data'!G28)),0),"]"),IF(AND(ISNUMBER(OFFSET('Sanitation Data'!$G$13,0,10*ROW('Sanitation Data'!G28))),DI34="",ISNUMBER(OFFSET('Sanitation Data'!$G$13,0,10*ROW('Sanitation Data'!G28)))),OFFSET('Sanitation Data'!$G$13,0,10*ROW('Sanitation Data'!G28)),NA())))</f>
        <v>#N/A</v>
      </c>
      <c r="AU34" s="253" t="e">
        <f ca="true">+IF(AND(ISNUMBER(OFFSET('Sanitation Data'!$H$5,0,10*ROW('Sanitation Data'!H28))),DJ34="Yes"),100-OFFSET('Sanitation Data'!$H$5,0,10*ROW('Sanitation Data'!H28)),IF(AND(ISNUMBER(OFFSET('Sanitation Data'!$H$5,0,10*ROW('Sanitation Data'!H28))),DJ34="No",ISNUMBER(OFFSET('Sanitation Data'!$H$5,0,10*ROW('Sanitation Data'!H28)))),CONCATENATE("[",ROUND(100-OFFSET('Sanitation Data'!$H$5,0,10*ROW('Sanitation Data'!H28)),0),"]"),IF(AND(ISNUMBER(OFFSET('Sanitation Data'!$H$5,0,10*ROW('Sanitation Data'!H28))),DJ34="",ISNUMBER(OFFSET('Sanitation Data'!$H$5,0,10*ROW('Sanitation Data'!H28)))),100-OFFSET('Sanitation Data'!$H$5,0,10*ROW('Sanitation Data'!H28)),NA())))</f>
        <v>#N/A</v>
      </c>
      <c r="AV34" s="253" t="e">
        <f ca="true">+IF(AND(ISNUMBER(OFFSET('Sanitation Data'!$H$7,0,10*ROW('Sanitation Data'!H28))),DK34="Yes"),OFFSET('Sanitation Data'!$H$7,0,10*ROW('Sanitation Data'!H28)),IF(AND(ISNUMBER(OFFSET('Sanitation Data'!$H$7,0,10*ROW('Sanitation Data'!H28))),DK34="No",ISNUMBER(OFFSET('Sanitation Data'!$H$7,0,10*ROW('Sanitation Data'!H28)))),CONCATENATE("[",ROUND(OFFSET('Sanitation Data'!$H$7,0,10*ROW('Sanitation Data'!H28)),0),"]"),IF(AND(ISNUMBER(OFFSET('Sanitation Data'!$H$7,0,10*ROW('Sanitation Data'!H28))),DK34="",ISNUMBER(OFFSET('Sanitation Data'!$H$7,0,10*ROW('Sanitation Data'!H28)))),OFFSET('Sanitation Data'!$H$7,0,10*ROW('Sanitation Data'!H28)),NA())))</f>
        <v>#N/A</v>
      </c>
      <c r="AW34" s="253" t="e">
        <f ca="true">+IF(AND(ISNUMBER(OFFSET('Sanitation Data'!$H$11,0,10*ROW('Sanitation Data'!H28))),DL34="Yes"),OFFSET('Sanitation Data'!$H$11,0,10*ROW('Sanitation Data'!H28)),IF(AND(ISNUMBER(OFFSET('Sanitation Data'!$H$11,0,10*ROW('Sanitation Data'!H28))),DL34="No",ISNUMBER(OFFSET('Sanitation Data'!$H$11,0,10*ROW('Sanitation Data'!H28)))),CONCATENATE("[",ROUND(OFFSET('Sanitation Data'!$H$11,0,10*ROW('Sanitation Data'!H28)),0),"]"),IF(AND(ISNUMBER(OFFSET('Sanitation Data'!$H$11,0,10*ROW('Sanitation Data'!H28))),DL34="",ISNUMBER(OFFSET('Sanitation Data'!$H$11,0,10*ROW('Sanitation Data'!H28)))),OFFSET('Sanitation Data'!$H$11,0,10*ROW('Sanitation Data'!H28)),NA())))</f>
        <v>#N/A</v>
      </c>
      <c r="AX34" s="253" t="e">
        <f ca="true">+IF(AND(ISNUMBER(OFFSET('Sanitation Data'!$H$12,0,10*ROW('Sanitation Data'!H28))),DM34="Yes"),OFFSET('Sanitation Data'!$H$12,0,10*ROW('Sanitation Data'!H28)),IF(AND(ISNUMBER(OFFSET('Sanitation Data'!$H$12,0,10*ROW('Sanitation Data'!H28))),DM34="No",ISNUMBER(OFFSET('Sanitation Data'!$H$12,0,10*ROW('Sanitation Data'!H28)))),CONCATENATE("[",ROUND(OFFSET('Sanitation Data'!$H$12,0,10*ROW('Sanitation Data'!H28)),0),"]"),IF(AND(ISNUMBER(OFFSET('Sanitation Data'!$H$12,0,10*ROW('Sanitation Data'!H28))),DM34="",ISNUMBER(OFFSET('Sanitation Data'!$H$12,0,10*ROW('Sanitation Data'!H28)))),OFFSET('Sanitation Data'!$H$12,0,10*ROW('Sanitation Data'!H28)),NA())))</f>
        <v>#N/A</v>
      </c>
      <c r="AY34" s="253" t="e">
        <f ca="true">+IF(AND(ISNUMBER(OFFSET('Sanitation Data'!$H$13,0,10*ROW('Sanitation Data'!H28))),DN34="Yes"),OFFSET('Sanitation Data'!$H$13,0,10*ROW('Sanitation Data'!H28)),IF(AND(ISNUMBER(OFFSET('Sanitation Data'!$H$13,0,10*ROW('Sanitation Data'!H28))),DN34="No",ISNUMBER(OFFSET('Sanitation Data'!$H$13,0,10*ROW('Sanitation Data'!H28)))),CONCATENATE("[",ROUND(OFFSET('Sanitation Data'!$H$13,0,10*ROW('Sanitation Data'!H28)),0),"]"),IF(AND(ISNUMBER(OFFSET('Sanitation Data'!$H$13,0,10*ROW('Sanitation Data'!H28))),DN34="",ISNUMBER(OFFSET('Sanitation Data'!$H$13,0,10*ROW('Sanitation Data'!H28)))),OFFSET('Sanitation Data'!$H$13,0,10*ROW('Sanitation Data'!H28)),NA())))</f>
        <v>#N/A</v>
      </c>
      <c r="AZ34" s="254" t="e">
        <f ca="true">+IF(AND(ISNUMBER(OFFSET('Hygiene Data'!$C$6,0,10*ROW('Hygiene Data'!C28))),DO34="Yes"),OFFSET('Hygiene Data'!$C$6,0,10*ROW('Hygiene Data'!C28)),IF(AND(ISNUMBER(OFFSET('Hygiene Data'!$C$6,0,10*ROW('Hygiene Data'!C28))),DO34="No",ISNUMBER(OFFSET('Hygiene Data'!$C$6,0,10*ROW('Hygiene Data'!C28)))),CONCATENATE("[",ROUND(OFFSET('Hygiene Data'!$C$6,0,10*ROW('Hygiene Data'!C28)),0),"]"),IF(AND(ISNUMBER(OFFSET('Hygiene Data'!$C$6,0,10*ROW('Hygiene Data'!C28))),DO34="",ISNUMBER(OFFSET('Hygiene Data'!$C$6,0,10*ROW('Hygiene Data'!C28)))),OFFSET('Hygiene Data'!$C$6,0,10*ROW('Hygiene Data'!C28)),NA())))</f>
        <v>#N/A</v>
      </c>
      <c r="BA34" s="254" t="e">
        <f ca="true">+IF(AND(ISNUMBER(OFFSET('Hygiene Data'!$C$8,0,10*ROW('Hygiene Data'!C28))),DP34="Yes"),OFFSET('Hygiene Data'!$C$8,0,10*ROW('Hygiene Data'!C28)),IF(AND(ISNUMBER(OFFSET('Hygiene Data'!$C$8,0,10*ROW('Hygiene Data'!C28))),DP34="No",ISNUMBER(OFFSET('Hygiene Data'!$C$8,0,10*ROW('Hygiene Data'!C28)))),CONCATENATE("[",ROUND(OFFSET('Hygiene Data'!$C$8,0,10*ROW('Hygiene Data'!C28)),0),"]"),IF(AND(ISNUMBER(OFFSET('Hygiene Data'!$C$8,0,10*ROW('Hygiene Data'!C28))),DP34="",ISNUMBER(OFFSET('Hygiene Data'!$C$8,0,10*ROW('Hygiene Data'!C28)))),OFFSET('Hygiene Data'!$C$8,0,10*ROW('Hygiene Data'!C28)),NA())))</f>
        <v>#N/A</v>
      </c>
      <c r="BB34" s="254" t="e">
        <f ca="true">+IF(AND(ISNUMBER(OFFSET('Hygiene Data'!$C$10,0,10*ROW('Hygiene Data'!C28))),DQ34="Yes"),OFFSET('Hygiene Data'!$C$10,0,10*ROW('Hygiene Data'!C28)),IF(AND(ISNUMBER(OFFSET('Hygiene Data'!$C$10,0,10*ROW('Hygiene Data'!C28))),DQ34="No",ISNUMBER(OFFSET('Hygiene Data'!$C$10,0,10*ROW('Hygiene Data'!C28)))),CONCATENATE("[",ROUND(OFFSET('Hygiene Data'!$C$10,0,10*ROW('Hygiene Data'!C28)),0),"]"),IF(AND(ISNUMBER(OFFSET('Hygiene Data'!$C$10,0,10*ROW('Hygiene Data'!C28))),DQ34="",ISNUMBER(OFFSET('Hygiene Data'!$C$10,0,10*ROW('Hygiene Data'!C28)))),OFFSET('Hygiene Data'!$C$10,0,10*ROW('Hygiene Data'!C28)),NA())))</f>
        <v>#N/A</v>
      </c>
      <c r="BC34" s="254" t="e">
        <f ca="true">+IF(AND(ISNUMBER(OFFSET('Hygiene Data'!$D$6,0,10*ROW('Hygiene Data'!D28))),DR34="Yes"),OFFSET('Hygiene Data'!$D$6,0,10*ROW('Hygiene Data'!D28)),IF(AND(ISNUMBER(OFFSET('Hygiene Data'!$D$6,0,10*ROW('Hygiene Data'!D28))),DR34="No",ISNUMBER(OFFSET('Hygiene Data'!$D$6,0,10*ROW('Hygiene Data'!D28)))),CONCATENATE("[",ROUND(OFFSET('Hygiene Data'!$D$6,0,10*ROW('Hygiene Data'!D28)),0),"]"),IF(AND(ISNUMBER(OFFSET('Hygiene Data'!$D$6,0,10*ROW('Hygiene Data'!D28))),DR34="",ISNUMBER(OFFSET('Hygiene Data'!$D$6,0,10*ROW('Hygiene Data'!D28)))),OFFSET('Hygiene Data'!$D$6,0,10*ROW('Hygiene Data'!D28)),NA())))</f>
        <v>#N/A</v>
      </c>
      <c r="BD34" s="254" t="e">
        <f ca="true">+IF(AND(ISNUMBER(OFFSET('Hygiene Data'!$D$8,0,10*ROW('Hygiene Data'!D28))),DS34="Yes"),OFFSET('Hygiene Data'!$D$8,0,10*ROW('Hygiene Data'!D28)),IF(AND(ISNUMBER(OFFSET('Hygiene Data'!$D$8,0,10*ROW('Hygiene Data'!D28))),DS34="No",ISNUMBER(OFFSET('Hygiene Data'!$D$8,0,10*ROW('Hygiene Data'!D28)))),CONCATENATE("[",ROUND(OFFSET('Hygiene Data'!$D$8,0,10*ROW('Hygiene Data'!D28)),0),"]"),IF(AND(ISNUMBER(OFFSET('Hygiene Data'!$D$8,0,10*ROW('Hygiene Data'!D28))),DS34="",ISNUMBER(OFFSET('Hygiene Data'!$D$8,0,10*ROW('Hygiene Data'!D28)))),OFFSET('Hygiene Data'!$D$8,0,10*ROW('Hygiene Data'!D28)),NA())))</f>
        <v>#N/A</v>
      </c>
      <c r="BE34" s="254" t="e">
        <f ca="true">+IF(AND(ISNUMBER(OFFSET('Hygiene Data'!$D$10,0,10*ROW('Hygiene Data'!D28))),DT34="Yes"),OFFSET('Hygiene Data'!$D$10,0,10*ROW('Hygiene Data'!D28)),IF(AND(ISNUMBER(OFFSET('Hygiene Data'!$D$10,0,10*ROW('Hygiene Data'!D28))),DT34="No",ISNUMBER(OFFSET('Hygiene Data'!$D$10,0,10*ROW('Hygiene Data'!D28)))),CONCATENATE("[",ROUND(OFFSET('Hygiene Data'!$D$10,0,10*ROW('Hygiene Data'!D28)),0),"]"),IF(AND(ISNUMBER(OFFSET('Hygiene Data'!$D$10,0,10*ROW('Hygiene Data'!D28))),DT34="",ISNUMBER(OFFSET('Hygiene Data'!$D$10,0,10*ROW('Hygiene Data'!D28)))),OFFSET('Hygiene Data'!$D$10,0,10*ROW('Hygiene Data'!D28)),NA())))</f>
        <v>#N/A</v>
      </c>
      <c r="BF34" s="254" t="e">
        <f ca="true">+IF(AND(ISNUMBER(OFFSET('Hygiene Data'!$E$6,0,10*ROW('Hygiene Data'!E28))),DU34="Yes"),OFFSET('Hygiene Data'!$E$6,0,10*ROW('Hygiene Data'!E28)),IF(AND(ISNUMBER(OFFSET('Hygiene Data'!$E$6,0,10*ROW('Hygiene Data'!E28))),DU34="No",ISNUMBER(OFFSET('Hygiene Data'!$E$6,0,10*ROW('Hygiene Data'!E28)))),CONCATENATE("[",ROUND(OFFSET('Hygiene Data'!$E$6,0,10*ROW('Hygiene Data'!E28)),0),"]"),IF(AND(ISNUMBER(OFFSET('Hygiene Data'!$E$6,0,10*ROW('Hygiene Data'!E28))),DU34="",ISNUMBER(OFFSET('Hygiene Data'!$E$6,0,10*ROW('Hygiene Data'!E28)))),OFFSET('Hygiene Data'!$E$6,0,10*ROW('Hygiene Data'!E28)),NA())))</f>
        <v>#N/A</v>
      </c>
      <c r="BG34" s="254" t="e">
        <f ca="true">+IF(AND(ISNUMBER(OFFSET('Hygiene Data'!$E$8,0,10*ROW('Hygiene Data'!E28))),DV34="Yes"),OFFSET('Hygiene Data'!$E$8,0,10*ROW('Hygiene Data'!E28)),IF(AND(ISNUMBER(OFFSET('Hygiene Data'!$E$8,0,10*ROW('Hygiene Data'!E28))),DV34="No",ISNUMBER(OFFSET('Hygiene Data'!$E$8,0,10*ROW('Hygiene Data'!E28)))),CONCATENATE("[",ROUND(OFFSET('Hygiene Data'!$E$8,0,10*ROW('Hygiene Data'!E28)),0),"]"),IF(AND(ISNUMBER(OFFSET('Hygiene Data'!$E$8,0,10*ROW('Hygiene Data'!E28))),DV34="",ISNUMBER(OFFSET('Hygiene Data'!$E$8,0,10*ROW('Hygiene Data'!E28)))),OFFSET('Hygiene Data'!$E$8,0,10*ROW('Hygiene Data'!E28)),NA())))</f>
        <v>#N/A</v>
      </c>
      <c r="BH34" s="254" t="e">
        <f ca="true">+IF(AND(ISNUMBER(OFFSET('Hygiene Data'!$E$10,0,10*ROW('Hygiene Data'!E28))),DW34="Yes"),OFFSET('Hygiene Data'!$E$10,0,10*ROW('Hygiene Data'!E28)),IF(AND(ISNUMBER(OFFSET('Hygiene Data'!$E$10,0,10*ROW('Hygiene Data'!E28))),DW34="No",ISNUMBER(OFFSET('Hygiene Data'!$E$10,0,10*ROW('Hygiene Data'!E28)))),CONCATENATE("[",ROUND(OFFSET('Hygiene Data'!$E$10,0,10*ROW('Hygiene Data'!E28)),0),"]"),IF(AND(ISNUMBER(OFFSET('Hygiene Data'!$E$10,0,10*ROW('Hygiene Data'!E28))),DW34="",ISNUMBER(OFFSET('Hygiene Data'!$E$10,0,10*ROW('Hygiene Data'!E28)))),OFFSET('Hygiene Data'!$E$10,0,10*ROW('Hygiene Data'!E28)),NA())))</f>
        <v>#N/A</v>
      </c>
      <c r="BI34" s="254" t="e">
        <f ca="true">+IF(AND(ISNUMBER(OFFSET('Hygiene Data'!$F$6,0,10*ROW('Hygiene Data'!F28))),DX34="Yes"),OFFSET('Hygiene Data'!$F$6,0,10*ROW('Hygiene Data'!F28)),IF(AND(ISNUMBER(OFFSET('Hygiene Data'!$F$6,0,10*ROW('Hygiene Data'!F28))),DX34="No",ISNUMBER(OFFSET('Hygiene Data'!$F$6,0,10*ROW('Hygiene Data'!F28)))),CONCATENATE("[",ROUND(OFFSET('Hygiene Data'!$F$6,0,10*ROW('Hygiene Data'!F28)),0),"]"),IF(AND(ISNUMBER(OFFSET('Hygiene Data'!$F$6,0,10*ROW('Hygiene Data'!F28))),DX34="",ISNUMBER(OFFSET('Hygiene Data'!$F$6,0,10*ROW('Hygiene Data'!F28)))),OFFSET('Hygiene Data'!$F$6,0,10*ROW('Hygiene Data'!F28)),NA())))</f>
        <v>#N/A</v>
      </c>
      <c r="BJ34" s="254" t="e">
        <f ca="true">+IF(AND(ISNUMBER(OFFSET('Hygiene Data'!$F$8,0,10*ROW('Hygiene Data'!F28))),DY34="Yes"),OFFSET('Hygiene Data'!$F$8,0,10*ROW('Hygiene Data'!F28)),IF(AND(ISNUMBER(OFFSET('Hygiene Data'!$F$8,0,10*ROW('Hygiene Data'!F28))),DY34="No",ISNUMBER(OFFSET('Hygiene Data'!$F$8,0,10*ROW('Hygiene Data'!F28)))),CONCATENATE("[",ROUND(OFFSET('Hygiene Data'!$F$8,0,10*ROW('Hygiene Data'!F28)),0),"]"),IF(AND(ISNUMBER(OFFSET('Hygiene Data'!$F$8,0,10*ROW('Hygiene Data'!F28))),DY34="",ISNUMBER(OFFSET('Hygiene Data'!$F$8,0,10*ROW('Hygiene Data'!F28)))),OFFSET('Hygiene Data'!$F$8,0,10*ROW('Hygiene Data'!F28)),NA())))</f>
        <v>#N/A</v>
      </c>
      <c r="BK34" s="254" t="e">
        <f ca="true">+IF(AND(ISNUMBER(OFFSET('Hygiene Data'!$F$10,0,10*ROW('Hygiene Data'!F28))),DZ34="Yes"),OFFSET('Hygiene Data'!$F$10,0,10*ROW('Hygiene Data'!F28)),IF(AND(ISNUMBER(OFFSET('Hygiene Data'!$F$10,0,10*ROW('Hygiene Data'!F28))),DZ34="No",ISNUMBER(OFFSET('Hygiene Data'!$F$10,0,10*ROW('Hygiene Data'!F28)))),CONCATENATE("[",ROUND(OFFSET('Hygiene Data'!$F$10,0,10*ROW('Hygiene Data'!F28)),0),"]"),IF(AND(ISNUMBER(OFFSET('Hygiene Data'!$F$10,0,10*ROW('Hygiene Data'!F28))),DZ34="",ISNUMBER(OFFSET('Hygiene Data'!$F$10,0,10*ROW('Hygiene Data'!F28)))),OFFSET('Hygiene Data'!$F$10,0,10*ROW('Hygiene Data'!F28)),NA())))</f>
        <v>#N/A</v>
      </c>
      <c r="BL34" s="254" t="e">
        <f ca="true">+IF(AND(ISNUMBER(OFFSET('Hygiene Data'!$G$6,0,10*ROW('Hygiene Data'!G28))),EA34="Yes"),OFFSET('Hygiene Data'!$G$6,0,10*ROW('Hygiene Data'!G28)),IF(AND(ISNUMBER(OFFSET('Hygiene Data'!$G$6,0,10*ROW('Hygiene Data'!G28))),EA34="No",ISNUMBER(OFFSET('Hygiene Data'!$G$6,0,10*ROW('Hygiene Data'!G28)))),CONCATENATE("[",ROUND(OFFSET('Hygiene Data'!$G$6,0,10*ROW('Hygiene Data'!G28)),0),"]"),IF(AND(ISNUMBER(OFFSET('Hygiene Data'!$G$6,0,10*ROW('Hygiene Data'!G28))),EA34="",ISNUMBER(OFFSET('Hygiene Data'!$G$6,0,10*ROW('Hygiene Data'!G28)))),OFFSET('Hygiene Data'!$G$6,0,10*ROW('Hygiene Data'!G28)),NA())))</f>
        <v>#N/A</v>
      </c>
      <c r="BM34" s="254" t="e">
        <f ca="true">+IF(AND(ISNUMBER(OFFSET('Hygiene Data'!$G$8,0,10*ROW('Hygiene Data'!G28))),EB34="Yes"),OFFSET('Hygiene Data'!$G$8,0,10*ROW('Hygiene Data'!G28)),IF(AND(ISNUMBER(OFFSET('Hygiene Data'!$G$8,0,10*ROW('Hygiene Data'!G28))),EB34="No",ISNUMBER(OFFSET('Hygiene Data'!$G$8,0,10*ROW('Hygiene Data'!G28)))),CONCATENATE("[",ROUND(OFFSET('Hygiene Data'!$G$8,0,10*ROW('Hygiene Data'!G28)),0),"]"),IF(AND(ISNUMBER(OFFSET('Hygiene Data'!$G$8,0,10*ROW('Hygiene Data'!G28))),EB34="",ISNUMBER(OFFSET('Hygiene Data'!$G$8,0,10*ROW('Hygiene Data'!G28)))),OFFSET('Hygiene Data'!$G$8,0,10*ROW('Hygiene Data'!G28)),NA())))</f>
        <v>#N/A</v>
      </c>
      <c r="BN34" s="254" t="e">
        <f ca="true">+IF(AND(ISNUMBER(OFFSET('Hygiene Data'!$G$10,0,10*ROW('Hygiene Data'!G28))),EC34="Yes"),OFFSET('Hygiene Data'!$G$10,0,10*ROW('Hygiene Data'!G28)),IF(AND(ISNUMBER(OFFSET('Hygiene Data'!$G$10,0,10*ROW('Hygiene Data'!G28))),EC34="No",ISNUMBER(OFFSET('Hygiene Data'!$G$10,0,10*ROW('Hygiene Data'!G28)))),CONCATENATE("[",ROUND(OFFSET('Hygiene Data'!$G$10,0,10*ROW('Hygiene Data'!G28)),0),"]"),IF(AND(ISNUMBER(OFFSET('Hygiene Data'!$G$10,0,10*ROW('Hygiene Data'!G28))),EC34="",ISNUMBER(OFFSET('Hygiene Data'!$G$10,0,10*ROW('Hygiene Data'!G28)))),OFFSET('Hygiene Data'!$G$10,0,10*ROW('Hygiene Data'!G28)),NA())))</f>
        <v>#N/A</v>
      </c>
      <c r="BO34" s="254" t="e">
        <f ca="true">+IF(AND(ISNUMBER(OFFSET('Hygiene Data'!$H$6,0,10*ROW('Hygiene Data'!H28))),ED34="Yes"),OFFSET('Hygiene Data'!$H$6,0,10*ROW('Hygiene Data'!H28)),IF(AND(ISNUMBER(OFFSET('Hygiene Data'!$H$6,0,10*ROW('Hygiene Data'!H28))),ED34="No",ISNUMBER(OFFSET('Hygiene Data'!$H$6,0,10*ROW('Hygiene Data'!H28)))),CONCATENATE("[",ROUND(OFFSET('Hygiene Data'!$H$6,0,10*ROW('Hygiene Data'!H28)),0),"]"),IF(AND(ISNUMBER(OFFSET('Hygiene Data'!$H$6,0,10*ROW('Hygiene Data'!H28))),ED34="",ISNUMBER(OFFSET('Hygiene Data'!$H$6,0,10*ROW('Hygiene Data'!H28)))),OFFSET('Hygiene Data'!$H$6,0,10*ROW('Hygiene Data'!H28)),NA())))</f>
        <v>#N/A</v>
      </c>
      <c r="BP34" s="254" t="e">
        <f ca="true">+IF(AND(ISNUMBER(OFFSET('Hygiene Data'!$H$8,0,10*ROW('Hygiene Data'!H28))),EE34="Yes"),OFFSET('Hygiene Data'!$H$8,0,10*ROW('Hygiene Data'!H28)),IF(AND(ISNUMBER(OFFSET('Hygiene Data'!$H$8,0,10*ROW('Hygiene Data'!H28))),EE34="No",ISNUMBER(OFFSET('Hygiene Data'!$H$8,0,10*ROW('Hygiene Data'!H28)))),CONCATENATE("[",ROUND(OFFSET('Hygiene Data'!$H$8,0,10*ROW('Hygiene Data'!H28)),0),"]"),IF(AND(ISNUMBER(OFFSET('Hygiene Data'!$H$8,0,10*ROW('Hygiene Data'!H28))),EE34="",ISNUMBER(OFFSET('Hygiene Data'!$H$8,0,10*ROW('Hygiene Data'!H28)))),OFFSET('Hygiene Data'!$H$8,0,10*ROW('Hygiene Data'!H28)),NA())))</f>
        <v>#N/A</v>
      </c>
      <c r="BQ34" s="254" t="e">
        <f ca="true">+IF(AND(ISNUMBER(OFFSET('Hygiene Data'!$H$10,0,10*ROW('Hygiene Data'!H28))),EF34="Yes"),OFFSET('Hygiene Data'!$H$10,0,10*ROW('Hygiene Data'!H28)),IF(AND(ISNUMBER(OFFSET('Hygiene Data'!$H$10,0,10*ROW('Hygiene Data'!H28))),EF34="No",ISNUMBER(OFFSET('Hygiene Data'!$H$10,0,10*ROW('Hygiene Data'!H28)))),CONCATENATE("[",ROUND(OFFSET('Hygiene Data'!$H$10,0,10*ROW('Hygiene Data'!H28)),0),"]"),IF(AND(ISNUMBER(OFFSET('Hygiene Data'!$H$10,0,10*ROW('Hygiene Data'!H28))),EF34="",ISNUMBER(OFFSET('Hygiene Data'!$H$10,0,10*ROW('Hygiene Data'!H28)))),OFFSET('Hygiene Data'!$H$10,0,10*ROW('Hygiene Data'!H28)),NA())))</f>
        <v>#N/A</v>
      </c>
      <c r="BS34" s="36" t="str">
        <f ca="true">+IF(OFFSET('Water Data'!$C$28,0,10*ROW('Water Data'!C28))="","",OFFSET('Water Data'!$C$28,0,10*ROW('Water Data'!C28)))</f>
        <v/>
      </c>
      <c r="BT34" s="36" t="str">
        <f ca="true">+IF(OFFSET('Water Data'!$C$29,0,10*ROW('Water Data'!C28))="","",OFFSET('Water Data'!$C$29,0,10*ROW('Water Data'!C28)))</f>
        <v/>
      </c>
      <c r="BU34" s="36" t="str">
        <f ca="true">+IF(OFFSET('Water Data'!$C$30,0,10*ROW('Water Data'!C28))="","",OFFSET('Water Data'!$C$30,0,10*ROW('Water Data'!C28)))</f>
        <v/>
      </c>
      <c r="BV34" s="36" t="str">
        <f ca="true">+IF(OFFSET('Water Data'!$D$28,0,10*ROW('Water Data'!D28))="","",OFFSET('Water Data'!$D$28,0,10*ROW('Water Data'!D28)))</f>
        <v/>
      </c>
      <c r="BW34" s="36" t="str">
        <f ca="true">+IF(OFFSET('Water Data'!$D$29,0,10*ROW('Water Data'!D28))="","",OFFSET('Water Data'!$D$29,0,10*ROW('Water Data'!D28)))</f>
        <v/>
      </c>
      <c r="BX34" s="36" t="str">
        <f ca="true">+IF(OFFSET('Water Data'!$D$30,0,10*ROW('Water Data'!D28))="","",OFFSET('Water Data'!$D$30,0,10*ROW('Water Data'!D28)))</f>
        <v/>
      </c>
      <c r="BY34" s="36" t="str">
        <f ca="true">+IF(OFFSET('Water Data'!$E$28,0,10*ROW('Water Data'!E28))="","",OFFSET('Water Data'!$E$28,0,10*ROW('Water Data'!E28)))</f>
        <v/>
      </c>
      <c r="BZ34" s="36" t="str">
        <f ca="true">+IF(OFFSET('Water Data'!$E$29,0,10*ROW('Water Data'!E28))="","",OFFSET('Water Data'!$E$29,0,10*ROW('Water Data'!E28)))</f>
        <v/>
      </c>
      <c r="CA34" s="36" t="str">
        <f ca="true">+IF(OFFSET('Water Data'!$E$30,0,10*ROW('Water Data'!E28))="","",OFFSET('Water Data'!$E$30,0,10*ROW('Water Data'!E28)))</f>
        <v/>
      </c>
      <c r="CB34" s="36" t="str">
        <f ca="true">+IF(OFFSET('Water Data'!$F$28,0,10*ROW('Water Data'!F28))="","",OFFSET('Water Data'!$F$28,0,10*ROW('Water Data'!F28)))</f>
        <v/>
      </c>
      <c r="CC34" s="36" t="str">
        <f ca="true">+IF(OFFSET('Water Data'!$F$29,0,10*ROW('Water Data'!F28))="","",OFFSET('Water Data'!$F$29,0,10*ROW('Water Data'!F28)))</f>
        <v/>
      </c>
      <c r="CD34" s="36" t="str">
        <f ca="true">+IF(OFFSET('Water Data'!$F$30,0,10*ROW('Water Data'!F28))="","",OFFSET('Water Data'!$F$30,0,10*ROW('Water Data'!F28)))</f>
        <v/>
      </c>
      <c r="CE34" s="36" t="str">
        <f ca="true">+IF(OFFSET('Water Data'!$G$28,0,10*ROW('Water Data'!G28))="","",OFFSET('Water Data'!$G$28,0,10*ROW('Water Data'!G28)))</f>
        <v/>
      </c>
      <c r="CF34" s="36" t="str">
        <f ca="true">+IF(OFFSET('Water Data'!$G$29,0,10*ROW('Water Data'!G28))="","",OFFSET('Water Data'!$G$29,0,10*ROW('Water Data'!G28)))</f>
        <v/>
      </c>
      <c r="CG34" s="36" t="str">
        <f ca="true">+IF(OFFSET('Water Data'!$G$30,0,10*ROW('Water Data'!G28))="","",OFFSET('Water Data'!$G$30,0,10*ROW('Water Data'!G28)))</f>
        <v/>
      </c>
      <c r="CH34" s="36" t="str">
        <f ca="true">+IF(OFFSET('Water Data'!$H$28,0,10*ROW('Water Data'!H28))="","",OFFSET('Water Data'!$H$28,0,10*ROW('Water Data'!H28)))</f>
        <v/>
      </c>
      <c r="CI34" s="36" t="str">
        <f ca="true">+IF(OFFSET('Water Data'!$H$29,0,10*ROW('Water Data'!H28))="","",OFFSET('Water Data'!$H$29,0,10*ROW('Water Data'!H28)))</f>
        <v/>
      </c>
      <c r="CJ34" s="36" t="str">
        <f ca="true">+IF(OFFSET('Water Data'!$H$30,0,10*ROW('Water Data'!H28))="","",OFFSET('Water Data'!$H$30,0,10*ROW('Water Data'!H28)))</f>
        <v/>
      </c>
      <c r="CK34" s="36" t="str">
        <f ca="true">+IF(OFFSET('Sanitation Data'!$C$29,0,10*ROW('Sanitation Data'!C28))="","",OFFSET('Sanitation Data'!$C$29,0,10*ROW('Sanitation Data'!C28)))</f>
        <v/>
      </c>
      <c r="CL34" s="36" t="str">
        <f ca="true">+IF(OFFSET('Sanitation Data'!$C$30,0,10*ROW('Sanitation Data'!C28))="","",OFFSET('Sanitation Data'!$C$30,0,10*ROW('Sanitation Data'!C28)))</f>
        <v/>
      </c>
      <c r="CM34" s="36" t="str">
        <f ca="true">+IF(OFFSET('Sanitation Data'!$C$31,0,10*ROW('Sanitation Data'!C28))="","",OFFSET('Sanitation Data'!$C$31,0,10*ROW('Sanitation Data'!C28)))</f>
        <v/>
      </c>
      <c r="CN34" s="36" t="str">
        <f ca="true">+IF(OFFSET('Sanitation Data'!$C$32,0,10*ROW('Sanitation Data'!C28))="","",OFFSET('Sanitation Data'!$C$32,0,10*ROW('Sanitation Data'!C28)))</f>
        <v/>
      </c>
      <c r="CO34" s="36" t="str">
        <f ca="true">+IF(OFFSET('Sanitation Data'!$C$33,0,10*ROW('Sanitation Data'!C28))="","",OFFSET('Sanitation Data'!$C$33,0,10*ROW('Sanitation Data'!C28)))</f>
        <v/>
      </c>
      <c r="CP34" s="36" t="str">
        <f ca="true">+IF(OFFSET('Sanitation Data'!$D$29,0,10*ROW('Sanitation Data'!D28))="","",OFFSET('Sanitation Data'!$D$29,0,10*ROW('Sanitation Data'!D28)))</f>
        <v/>
      </c>
      <c r="CQ34" s="36" t="str">
        <f ca="true">+IF(OFFSET('Sanitation Data'!$D$30,0,10*ROW('Sanitation Data'!D28))="","",OFFSET('Sanitation Data'!$D$30,0,10*ROW('Sanitation Data'!D28)))</f>
        <v/>
      </c>
      <c r="CR34" s="36" t="str">
        <f ca="true">+IF(OFFSET('Sanitation Data'!$D$31,0,10*ROW('Sanitation Data'!D28))="","",OFFSET('Sanitation Data'!$D$31,0,10*ROW('Sanitation Data'!D28)))</f>
        <v/>
      </c>
      <c r="CS34" s="36" t="str">
        <f ca="true">+IF(OFFSET('Sanitation Data'!$D$32,0,10*ROW('Sanitation Data'!D28))="","",OFFSET('Sanitation Data'!$D$32,0,10*ROW('Sanitation Data'!D28)))</f>
        <v/>
      </c>
      <c r="CT34" s="36" t="str">
        <f ca="true">+IF(OFFSET('Sanitation Data'!$D$33,0,10*ROW('Sanitation Data'!D28))="","",OFFSET('Sanitation Data'!$D$33,0,10*ROW('Sanitation Data'!D28)))</f>
        <v/>
      </c>
      <c r="CU34" s="36" t="str">
        <f ca="true">+IF(OFFSET('Sanitation Data'!$E$29,0,10*ROW('Sanitation Data'!E28))="","",OFFSET('Sanitation Data'!$E$29,0,10*ROW('Sanitation Data'!E28)))</f>
        <v/>
      </c>
      <c r="CV34" s="36" t="str">
        <f ca="true">+IF(OFFSET('Sanitation Data'!$E$30,0,10*ROW('Sanitation Data'!E28))="","",OFFSET('Sanitation Data'!$E$30,0,10*ROW('Sanitation Data'!E28)))</f>
        <v/>
      </c>
      <c r="CW34" s="36" t="str">
        <f ca="true">+IF(OFFSET('Sanitation Data'!$E$31,0,10*ROW('Sanitation Data'!E28))="","",OFFSET('Sanitation Data'!$E$31,0,10*ROW('Sanitation Data'!E28)))</f>
        <v/>
      </c>
      <c r="CX34" s="36" t="str">
        <f ca="true">+IF(OFFSET('Sanitation Data'!$E$32,0,10*ROW('Sanitation Data'!E28))="","",OFFSET('Sanitation Data'!$E$32,0,10*ROW('Sanitation Data'!E28)))</f>
        <v/>
      </c>
      <c r="CY34" s="36" t="str">
        <f ca="true">+IF(OFFSET('Sanitation Data'!$E$33,0,10*ROW('Sanitation Data'!E28))="","",OFFSET('Sanitation Data'!$E$33,0,10*ROW('Sanitation Data'!E28)))</f>
        <v/>
      </c>
      <c r="CZ34" s="36" t="str">
        <f ca="true">+IF(OFFSET('Sanitation Data'!$F$29,0,10*ROW('Sanitation Data'!F28))="","",OFFSET('Sanitation Data'!$F$29,0,10*ROW('Sanitation Data'!F28)))</f>
        <v/>
      </c>
      <c r="DA34" s="36" t="str">
        <f ca="true">+IF(OFFSET('Sanitation Data'!$F$30,0,10*ROW('Sanitation Data'!F28))="","",OFFSET('Sanitation Data'!$F$30,0,10*ROW('Sanitation Data'!F28)))</f>
        <v/>
      </c>
      <c r="DB34" s="36" t="str">
        <f ca="true">+IF(OFFSET('Sanitation Data'!$F$31,0,10*ROW('Sanitation Data'!F28))="","",OFFSET('Sanitation Data'!$F$31,0,10*ROW('Sanitation Data'!F28)))</f>
        <v/>
      </c>
      <c r="DC34" s="36" t="str">
        <f ca="true">+IF(OFFSET('Sanitation Data'!$F$32,0,10*ROW('Sanitation Data'!F28))="","",OFFSET('Sanitation Data'!$F$32,0,10*ROW('Sanitation Data'!F28)))</f>
        <v/>
      </c>
      <c r="DD34" s="36" t="str">
        <f ca="true">+IF(OFFSET('Sanitation Data'!$F$33,0,10*ROW('Sanitation Data'!F28))="","",OFFSET('Sanitation Data'!$F$33,0,10*ROW('Sanitation Data'!F28)))</f>
        <v/>
      </c>
      <c r="DE34" s="36" t="str">
        <f ca="true">+IF(OFFSET('Sanitation Data'!$G$29,0,10*ROW('Sanitation Data'!G28))="","",OFFSET('Sanitation Data'!$G$29,0,10*ROW('Sanitation Data'!G28)))</f>
        <v/>
      </c>
      <c r="DF34" s="36" t="str">
        <f ca="true">+IF(OFFSET('Sanitation Data'!$G$30,0,10*ROW('Sanitation Data'!G28))="","",OFFSET('Sanitation Data'!$G$30,0,10*ROW('Sanitation Data'!G28)))</f>
        <v/>
      </c>
      <c r="DG34" s="36" t="str">
        <f ca="true">+IF(OFFSET('Sanitation Data'!$G$31,0,10*ROW('Sanitation Data'!G28))="","",OFFSET('Sanitation Data'!$G$31,0,10*ROW('Sanitation Data'!G28)))</f>
        <v/>
      </c>
      <c r="DH34" s="36" t="str">
        <f ca="true">+IF(OFFSET('Sanitation Data'!$G$32,0,10*ROW('Sanitation Data'!G28))="","",OFFSET('Sanitation Data'!$G$32,0,10*ROW('Sanitation Data'!G28)))</f>
        <v/>
      </c>
      <c r="DI34" s="36" t="str">
        <f ca="true">+IF(OFFSET('Sanitation Data'!$G$33,0,10*ROW('Sanitation Data'!G28))="","",OFFSET('Sanitation Data'!$G$33,0,10*ROW('Sanitation Data'!G28)))</f>
        <v/>
      </c>
      <c r="DJ34" s="36" t="str">
        <f ca="true">+IF(OFFSET('Sanitation Data'!$H$29,0,10*ROW('Sanitation Data'!H28))="","",OFFSET('Sanitation Data'!$H$29,0,10*ROW('Sanitation Data'!H28)))</f>
        <v/>
      </c>
      <c r="DK34" s="36" t="str">
        <f ca="true">+IF(OFFSET('Sanitation Data'!$H$30,0,10*ROW('Sanitation Data'!H28))="","",OFFSET('Sanitation Data'!$H$30,0,10*ROW('Sanitation Data'!H28)))</f>
        <v/>
      </c>
      <c r="DL34" s="36" t="str">
        <f ca="true">+IF(OFFSET('Sanitation Data'!$H$31,0,10*ROW('Sanitation Data'!H28))="","",OFFSET('Sanitation Data'!$H$31,0,10*ROW('Sanitation Data'!H28)))</f>
        <v/>
      </c>
      <c r="DM34" s="36" t="str">
        <f ca="true">+IF(OFFSET('Sanitation Data'!$H$32,0,10*ROW('Sanitation Data'!H28))="","",OFFSET('Sanitation Data'!$H$32,0,10*ROW('Sanitation Data'!H28)))</f>
        <v/>
      </c>
      <c r="DN34" s="36" t="str">
        <f ca="true">+IF(OFFSET('Sanitation Data'!$H$33,0,10*ROW('Sanitation Data'!H28))="","",OFFSET('Sanitation Data'!$H$33,0,10*ROW('Sanitation Data'!H28)))</f>
        <v/>
      </c>
      <c r="DO34" s="36" t="str">
        <f ca="true">+IF(OFFSET('Hygiene Data'!$C$12,0,10*ROW('Hygiene Data'!C28))="","",OFFSET('Hygiene Data'!$C$12,0,10*ROW('Hygiene Data'!C28)))</f>
        <v/>
      </c>
      <c r="DP34" s="36" t="str">
        <f ca="true">+IF(OFFSET('Hygiene Data'!$C$13,0,10*ROW('Hygiene Data'!C28))="","",OFFSET('Hygiene Data'!$C$13,0,10*ROW('Hygiene Data'!C28)))</f>
        <v/>
      </c>
      <c r="DQ34" s="36" t="str">
        <f ca="true">+IF(OFFSET('Hygiene Data'!$C$14,0,10*ROW('Hygiene Data'!C28))="","",OFFSET('Hygiene Data'!$C$14,0,10*ROW('Hygiene Data'!C28)))</f>
        <v/>
      </c>
      <c r="DR34" s="36" t="str">
        <f ca="true">+IF(OFFSET('Hygiene Data'!$D$12,0,10*ROW('Hygiene Data'!D28))="","",OFFSET('Hygiene Data'!$D$12,0,10*ROW('Hygiene Data'!D28)))</f>
        <v/>
      </c>
      <c r="DS34" s="36" t="str">
        <f ca="true">+IF(OFFSET('Hygiene Data'!$D$13,0,10*ROW('Hygiene Data'!D28))="","",OFFSET('Hygiene Data'!$D$13,0,10*ROW('Hygiene Data'!D28)))</f>
        <v/>
      </c>
      <c r="DT34" s="36" t="str">
        <f ca="true">+IF(OFFSET('Hygiene Data'!$D$14,0,10*ROW('Hygiene Data'!D28))="","",OFFSET('Hygiene Data'!$D$14,0,10*ROW('Hygiene Data'!D28)))</f>
        <v/>
      </c>
      <c r="DU34" s="36" t="str">
        <f ca="true">+IF(OFFSET('Hygiene Data'!$E$12,0,10*ROW('Hygiene Data'!E28))="","",OFFSET('Hygiene Data'!$E$12,0,10*ROW('Hygiene Data'!E28)))</f>
        <v/>
      </c>
      <c r="DV34" s="36" t="str">
        <f ca="true">+IF(OFFSET('Hygiene Data'!$E$13,0,10*ROW('Hygiene Data'!E28))="","",OFFSET('Hygiene Data'!$E$13,0,10*ROW('Hygiene Data'!E28)))</f>
        <v/>
      </c>
      <c r="DW34" s="36" t="str">
        <f ca="true">+IF(OFFSET('Hygiene Data'!$E$14,0,10*ROW('Hygiene Data'!E28))="","",OFFSET('Hygiene Data'!$E$14,0,10*ROW('Hygiene Data'!E28)))</f>
        <v/>
      </c>
      <c r="DX34" s="36" t="str">
        <f ca="true">+IF(OFFSET('Hygiene Data'!$F$12,0,10*ROW('Hygiene Data'!F28))="","",OFFSET('Hygiene Data'!$F$12,0,10*ROW('Hygiene Data'!F28)))</f>
        <v/>
      </c>
      <c r="DY34" s="36" t="str">
        <f ca="true">+IF(OFFSET('Hygiene Data'!$F$13,0,10*ROW('Hygiene Data'!F28))="","",OFFSET('Hygiene Data'!$F$13,0,10*ROW('Hygiene Data'!F28)))</f>
        <v/>
      </c>
      <c r="DZ34" s="36" t="str">
        <f ca="true">+IF(OFFSET('Hygiene Data'!$F$14,0,10*ROW('Hygiene Data'!F28))="","",OFFSET('Hygiene Data'!$F$14,0,10*ROW('Hygiene Data'!F28)))</f>
        <v/>
      </c>
      <c r="EA34" s="36" t="str">
        <f ca="true">+IF(OFFSET('Hygiene Data'!$G$12,0,10*ROW('Hygiene Data'!G28))="","",OFFSET('Hygiene Data'!$G$12,0,10*ROW('Hygiene Data'!G28)))</f>
        <v/>
      </c>
      <c r="EB34" s="36" t="str">
        <f ca="true">+IF(OFFSET('Hygiene Data'!$G$13,0,10*ROW('Hygiene Data'!G28))="","",OFFSET('Hygiene Data'!$G$13,0,10*ROW('Hygiene Data'!G28)))</f>
        <v/>
      </c>
      <c r="EC34" s="36" t="str">
        <f ca="true">+IF(OFFSET('Hygiene Data'!$G$14,0,10*ROW('Hygiene Data'!G28))="","",OFFSET('Hygiene Data'!$G$14,0,10*ROW('Hygiene Data'!G28)))</f>
        <v/>
      </c>
      <c r="ED34" s="36" t="str">
        <f ca="true">+IF(OFFSET('Hygiene Data'!$H$12,0,10*ROW('Hygiene Data'!H28))="","",OFFSET('Hygiene Data'!$H$12,0,10*ROW('Hygiene Data'!H28)))</f>
        <v/>
      </c>
      <c r="EE34" s="36" t="str">
        <f ca="true">+IF(OFFSET('Hygiene Data'!$H$13,0,10*ROW('Hygiene Data'!H28))="","",OFFSET('Hygiene Data'!$H$13,0,10*ROW('Hygiene Data'!H28)))</f>
        <v/>
      </c>
      <c r="EF34" s="36" t="str">
        <f ca="true">+IF(OFFSET('Hygiene Data'!$H$14,0,10*ROW('Hygiene Data'!H28))="","",OFFSET('Hygiene Data'!$H$14,0,10*ROW('Hygiene Data'!H28)))</f>
        <v/>
      </c>
    </row>
    <row r="35" x14ac:dyDescent="0.2">
      <c r="A35" s="59" t="str">
        <f ca="true">+IF(OFFSET('Water Data'!$B$1,0,10*ROW('Water Data'!B32))="","",OFFSET('Water Data'!$B$1,0,10*ROW('Water Data'!B32)))</f>
        <v/>
      </c>
      <c r="B35" s="59" t="str">
        <f ca="true">+IF(OFFSET('Water Data'!$A$3,0,10*ROW('Water Data'!A32))="","",OFFSET('Water Data'!$A$3,0,10*ROW('Water Data'!A32)))</f>
        <v/>
      </c>
      <c r="C35" s="59" t="str">
        <f ca="true">+IF(OFFSET('Water Data'!$C$3,0,10*ROW('Water Data'!C32))="","",OFFSET('Water Data'!$C$3,0,10*ROW('Water Data'!C32)))</f>
        <v/>
      </c>
      <c r="D35" s="252" t="e">
        <f ca="true">+IF(AND(ISNUMBER(OFFSET('Water Data'!$C$5,0,10*ROW('Water Data'!C29))),BS35="Yes"),100-OFFSET('Water Data'!$C$5,0,10*ROW('Water Data'!C29)),IF(AND(ISNUMBER(OFFSET('Water Data'!$C$5,0,10*ROW('Water Data'!C29))),BS35="No",ISNUMBER(OFFSET('Water Data'!$C$5,0,10*ROW('Water Data'!C29)))),CONCATENATE("[",ROUND(100-OFFSET('Water Data'!$C$5,0,10*ROW('Water Data'!C29)),0),"]"),IF(AND(ISNUMBER(OFFSET('Water Data'!$C$5,0,10*ROW('Water Data'!C29))),BS35="",ISNUMBER(OFFSET('Water Data'!$C$5,0,10*ROW('Water Data'!C29)))),100-OFFSET('Water Data'!$C$5,0,10*ROW('Water Data'!C29)),NA())))</f>
        <v>#N/A</v>
      </c>
      <c r="E35" s="252" t="e">
        <f ca="true">+IF(AND(ISNUMBER(OFFSET('Water Data'!$C$7,0,10*ROW('Water Data'!D29))),BT35="Yes"),OFFSET('Water Data'!$C$7,0,10*ROW('Water Data'!C29)),IF(AND(ISNUMBER(OFFSET('Water Data'!$C$7,0,10*ROW('Water Data'!C29))),BT35="No",ISNUMBER(OFFSET('Water Data'!$C$7,0,10*ROW('Water Data'!C29)))),CONCATENATE("[",ROUND(OFFSET('Water Data'!$C$7,0,10*ROW('Water Data'!C29)),0),"]"),IF(AND(ISNUMBER(OFFSET('Water Data'!$C$7,0,10*ROW('Water Data'!C29))),BT35="",ISNUMBER(OFFSET('Water Data'!$C$7,0,10*ROW('Water Data'!C29)))),OFFSET('Water Data'!$C$7,0,10*ROW('Water Data'!C29)),NA())))</f>
        <v>#N/A</v>
      </c>
      <c r="F35" s="252" t="e">
        <f ca="true">+IF(AND(ISNUMBER(OFFSET('Water Data'!$C$10,0,10*ROW('Water Data'!C29))),BU35="Yes"),OFFSET('Water Data'!$C$10,0,10*ROW('Water Data'!C29)),IF(AND(ISNUMBER(OFFSET('Water Data'!$C$10,0,10*ROW('Water Data'!C29))),BU35="No",ISNUMBER(OFFSET('Water Data'!$C$10,0,10*ROW('Water Data'!C29)))),CONCATENATE("[",ROUND(OFFSET('Water Data'!$C$10,0,10*ROW('Water Data'!C29)),0),"]"),IF(AND(ISNUMBER(OFFSET('Water Data'!$C$10,0,10*ROW('Water Data'!C29))),BU35="",ISNUMBER(OFFSET('Water Data'!$C$10,0,10*ROW('Water Data'!C29)))),OFFSET('Water Data'!$C$10,0,10*ROW('Water Data'!C29)),NA())))</f>
        <v>#N/A</v>
      </c>
      <c r="G35" s="252" t="e">
        <f ca="true">+IF(AND(ISNUMBER(OFFSET('Water Data'!$D$5,0,10*ROW('Water Data'!D29))),BV35="Yes"),100-OFFSET('Water Data'!$D$5,0,10*ROW('Water Data'!D29)),IF(AND(ISNUMBER(OFFSET('Water Data'!$D$5,0,10*ROW('Water Data'!D29))),BV35="No",ISNUMBER(OFFSET('Water Data'!$D$5,0,10*ROW('Water Data'!D29)))),CONCATENATE("[",ROUND(100-OFFSET('Water Data'!$D$5,0,10*ROW('Water Data'!D29)),0),"]"),IF(AND(ISNUMBER(OFFSET('Water Data'!$D$5,0,10*ROW('Water Data'!D29))),BV35="",ISNUMBER(OFFSET('Water Data'!$D$5,0,10*ROW('Water Data'!D29)))),100-OFFSET('Water Data'!$D$5,0,10*ROW('Water Data'!D29)),NA())))</f>
        <v>#N/A</v>
      </c>
      <c r="H35" s="252" t="e">
        <f ca="true">+IF(AND(ISNUMBER(OFFSET('Water Data'!$D$7,0,10*ROW('Water Data'!D29))),BW35="Yes"),OFFSET('Water Data'!$D$7,0,10*ROW('Water Data'!D29)),IF(AND(ISNUMBER(OFFSET('Water Data'!$D$7,0,10*ROW('Water Data'!D29))),BW35="No",ISNUMBER(OFFSET('Water Data'!$D$7,0,10*ROW('Water Data'!D29)))),CONCATENATE("[",ROUND(OFFSET('Water Data'!$C$7,0,10*ROW('Water Data'!D29)),0),"]"),IF(AND(ISNUMBER(OFFSET('Water Data'!$D$7,0,10*ROW('Water Data'!D29))),BW35="",ISNUMBER(OFFSET('Water Data'!$D$7,0,10*ROW('Water Data'!D29)))),OFFSET('Water Data'!$D$7,0,10*ROW('Water Data'!D29)),NA())))</f>
        <v>#N/A</v>
      </c>
      <c r="I35" s="252" t="e">
        <f ca="true">+IF(AND(ISNUMBER(OFFSET('Water Data'!$D$10,0,10*ROW('Water Data'!D29))),BX35="Yes"),OFFSET('Water Data'!$D$10,0,10*ROW('Water Data'!D29)),IF(AND(ISNUMBER(OFFSET('Water Data'!$D$10,0,10*ROW('Water Data'!D29))),BX35="No",ISNUMBER(OFFSET('Water Data'!$D$10,0,10*ROW('Water Data'!D29)))),CONCATENATE("[",ROUND(OFFSET('Water Data'!$D$10,0,10*ROW('Water Data'!D29)),0),"]"),IF(AND(ISNUMBER(OFFSET('Water Data'!$D$10,0,10*ROW('Water Data'!D29))),BX35="",ISNUMBER(OFFSET('Water Data'!$D$10,0,10*ROW('Water Data'!D29)))),OFFSET('Water Data'!$D$10,0,10*ROW('Water Data'!D29)),NA())))</f>
        <v>#N/A</v>
      </c>
      <c r="J35" s="252" t="e">
        <f ca="true">+IF(AND(ISNUMBER(OFFSET('Water Data'!$E$5,0,10*ROW('Water Data'!E29))),BY35="Yes"),100-OFFSET('Water Data'!$E$5,0,10*ROW('Water Data'!E29)),IF(AND(ISNUMBER(OFFSET('Water Data'!$E$5,0,10*ROW('Water Data'!E29))),BY35="No",ISNUMBER(OFFSET('Water Data'!$E$5,0,10*ROW('Water Data'!E29)))),CONCATENATE("[",ROUND(100-OFFSET('Water Data'!$E$5,0,10*ROW('Water Data'!E29)),0),"]"),IF(AND(ISNUMBER(OFFSET('Water Data'!$E$5,0,10*ROW('Water Data'!E29))),BY35="",ISNUMBER(OFFSET('Water Data'!$E$5,0,10*ROW('Water Data'!E29)))),100-OFFSET('Water Data'!$E$5,0,10*ROW('Water Data'!E29)),NA())))</f>
        <v>#N/A</v>
      </c>
      <c r="K35" s="252" t="e">
        <f ca="true">+IF(AND(ISNUMBER(OFFSET('Water Data'!$E$7,0,10*ROW('Water Data'!E29))),BZ35="Yes"),OFFSET('Water Data'!$E$7,0,10*ROW('Water Data'!E29)),IF(AND(ISNUMBER(OFFSET('Water Data'!$E$7,0,10*ROW('Water Data'!E29))),BZ35="No",ISNUMBER(OFFSET('Water Data'!$E$7,0,10*ROW('Water Data'!E29)))),CONCATENATE("[",ROUND(OFFSET('Water Data'!$E$7,0,10*ROW('Water Data'!E29)),0),"]"),IF(AND(ISNUMBER(OFFSET('Water Data'!$E$7,0,10*ROW('Water Data'!E29))),BZ35="",ISNUMBER(OFFSET('Water Data'!$E$7,0,10*ROW('Water Data'!E29)))),OFFSET('Water Data'!$E$7,0,10*ROW('Water Data'!E29)),NA())))</f>
        <v>#N/A</v>
      </c>
      <c r="L35" s="252" t="e">
        <f ca="true">+IF(AND(ISNUMBER(OFFSET('Water Data'!$E$10,0,10*ROW('Water Data'!E29))),CA35="Yes"),OFFSET('Water Data'!$E$10,0,10*ROW('Water Data'!E29)),IF(AND(ISNUMBER(OFFSET('Water Data'!$E$10,0,10*ROW('Water Data'!E29))),CA35="No",ISNUMBER(OFFSET('Water Data'!$E$10,0,10*ROW('Water Data'!E29)))),CONCATENATE("[",ROUND(OFFSET('Water Data'!$E$10,0,10*ROW('Water Data'!E29)),0),"]"),IF(AND(ISNUMBER(OFFSET('Water Data'!$E$10,0,10*ROW('Water Data'!E29))),CA35="",ISNUMBER(OFFSET('Water Data'!$E$10,0,10*ROW('Water Data'!E29)))),OFFSET('Water Data'!$E$10,0,10*ROW('Water Data'!E29)),NA())))</f>
        <v>#N/A</v>
      </c>
      <c r="M35" s="252" t="e">
        <f ca="true">+IF(AND(ISNUMBER(OFFSET('Water Data'!$F$5,0,10*ROW('Water Data'!F29))),CB35="Yes"),100-OFFSET('Water Data'!$F$5,0,10*ROW('Water Data'!F29)),IF(AND(ISNUMBER(OFFSET('Water Data'!$F$5,0,10*ROW('Water Data'!F29))),CB35="No",ISNUMBER(OFFSET('Water Data'!$F$5,0,10*ROW('Water Data'!F29)))),CONCATENATE("[",ROUND(100-OFFSET('Water Data'!$F$5,0,10*ROW('Water Data'!F29)),0),"]"),IF(AND(ISNUMBER(OFFSET('Water Data'!$F$5,0,10*ROW('Water Data'!F29))),CB35="",ISNUMBER(OFFSET('Water Data'!$F$5,0,10*ROW('Water Data'!F29)))),100-OFFSET('Water Data'!$F$5,0,10*ROW('Water Data'!F29)),NA())))</f>
        <v>#N/A</v>
      </c>
      <c r="N35" s="252" t="e">
        <f ca="true">+IF(AND(ISNUMBER(OFFSET('Water Data'!$F$7,0,10*ROW('Water Data'!F29))),CC35="Yes"),OFFSET('Water Data'!$F$7,0,10*ROW('Water Data'!F29)),IF(AND(ISNUMBER(OFFSET('Water Data'!$F$7,0,10*ROW('Water Data'!F29))),CC35="No",ISNUMBER(OFFSET('Water Data'!$F$7,0,10*ROW('Water Data'!F29)))),CONCATENATE("[",ROUND(OFFSET('Water Data'!$F$7,0,10*ROW('Water Data'!F29)),0),"]"),IF(AND(ISNUMBER(OFFSET('Water Data'!$F$7,0,10*ROW('Water Data'!F29))),CC35="",ISNUMBER(OFFSET('Water Data'!$F$7,0,10*ROW('Water Data'!F29)))),OFFSET('Water Data'!$F$7,0,10*ROW('Water Data'!F29)),NA())))</f>
        <v>#N/A</v>
      </c>
      <c r="O35" s="252" t="e">
        <f ca="true">+IF(AND(ISNUMBER(OFFSET('Water Data'!$F$10,0,10*ROW('Water Data'!F29))),CD35="Yes"),OFFSET('Water Data'!$F$10,0,10*ROW('Water Data'!F29)),IF(AND(ISNUMBER(OFFSET('Water Data'!$F$10,0,10*ROW('Water Data'!F29))),CD35="No",ISNUMBER(OFFSET('Water Data'!$F$10,0,10*ROW('Water Data'!F29)))),CONCATENATE("[",ROUND(OFFSET('Water Data'!$F$10,0,10*ROW('Water Data'!F29)),0),"]"),IF(AND(ISNUMBER(OFFSET('Water Data'!$F$10,0,10*ROW('Water Data'!F29))),CD35="",ISNUMBER(OFFSET('Water Data'!$F$10,0,10*ROW('Water Data'!F29)))),OFFSET('Water Data'!$F$10,0,10*ROW('Water Data'!F29)),NA())))</f>
        <v>#N/A</v>
      </c>
      <c r="P35" s="252" t="e">
        <f ca="true">+IF(AND(ISNUMBER(OFFSET('Water Data'!$G$5,0,10*ROW('Water Data'!G29))),CE35="Yes"),100-OFFSET('Water Data'!$G$5,0,10*ROW('Water Data'!G29)),IF(AND(ISNUMBER(OFFSET('Water Data'!$G$5,0,10*ROW('Water Data'!G29))),CE35="No",ISNUMBER(OFFSET('Water Data'!$G$5,0,10*ROW('Water Data'!G29)))),CONCATENATE("[",ROUND(100-OFFSET('Water Data'!$G$5,0,10*ROW('Water Data'!G29)),0),"]"),IF(AND(ISNUMBER(OFFSET('Water Data'!$G$5,0,10*ROW('Water Data'!G29))),CE35="",ISNUMBER(OFFSET('Water Data'!$G$5,0,10*ROW('Water Data'!G29)))),100-OFFSET('Water Data'!$G$5,0,10*ROW('Water Data'!G29)),NA())))</f>
        <v>#N/A</v>
      </c>
      <c r="Q35" s="252" t="e">
        <f ca="true">+IF(AND(ISNUMBER(OFFSET('Water Data'!$G$7,0,10*ROW('Water Data'!G29))),CF35="Yes"),OFFSET('Water Data'!$G$7,0,10*ROW('Water Data'!G29)),IF(AND(ISNUMBER(OFFSET('Water Data'!$G$7,0,10*ROW('Water Data'!G29))),CF35="No",ISNUMBER(OFFSET('Water Data'!$G$7,0,10*ROW('Water Data'!G29)))),CONCATENATE("[",ROUND(OFFSET('Water Data'!$G$7,0,10*ROW('Water Data'!G29)),0),"]"),IF(AND(ISNUMBER(OFFSET('Water Data'!$G$7,0,10*ROW('Water Data'!G29))),CF35="",ISNUMBER(OFFSET('Water Data'!$G$7,0,10*ROW('Water Data'!G29)))),OFFSET('Water Data'!$G$7,0,10*ROW('Water Data'!G29)),NA())))</f>
        <v>#N/A</v>
      </c>
      <c r="R35" s="252" t="e">
        <f ca="true">+IF(AND(ISNUMBER(OFFSET('Water Data'!$G$10,0,10*ROW('Water Data'!G29))),CG35="Yes"),OFFSET('Water Data'!$G$10,0,10*ROW('Water Data'!G29)),IF(AND(ISNUMBER(OFFSET('Water Data'!$G$10,0,10*ROW('Water Data'!G29))),CG35="No",ISNUMBER(OFFSET('Water Data'!$G$10,0,10*ROW('Water Data'!G29)))),CONCATENATE("[",ROUND(OFFSET('Water Data'!$G$10,0,10*ROW('Water Data'!G29)),0),"]"),IF(AND(ISNUMBER(OFFSET('Water Data'!$G$10,0,10*ROW('Water Data'!G29))),CG35="",ISNUMBER(OFFSET('Water Data'!$G$10,0,10*ROW('Water Data'!G29)))),OFFSET('Water Data'!$G$10,0,10*ROW('Water Data'!G29)),NA())))</f>
        <v>#N/A</v>
      </c>
      <c r="S35" s="252" t="e">
        <f ca="true">+IF(AND(ISNUMBER(OFFSET('Water Data'!$H$5,0,10*ROW('Water Data'!H29))),CH35="Yes"),100-OFFSET('Water Data'!$H$5,0,10*ROW('Water Data'!H29)),IF(AND(ISNUMBER(OFFSET('Water Data'!$H$5,0,10*ROW('Water Data'!H29))),CH35="No",ISNUMBER(OFFSET('Water Data'!$H$5,0,10*ROW('Water Data'!H29)))),CONCATENATE("[",ROUND(100-OFFSET('Water Data'!$H$5,0,10*ROW('Water Data'!H29)),0),"]"),IF(AND(ISNUMBER(OFFSET('Water Data'!$H$5,0,10*ROW('Water Data'!H29))),CH35="",ISNUMBER(OFFSET('Water Data'!$H$5,0,10*ROW('Water Data'!H29)))),100-OFFSET('Water Data'!$H$5,0,10*ROW('Water Data'!H29)),NA())))</f>
        <v>#N/A</v>
      </c>
      <c r="T35" s="252" t="e">
        <f ca="true">+IF(AND(ISNUMBER(OFFSET('Water Data'!$H$7,0,10*ROW('Water Data'!H29))),CI35="Yes"),OFFSET('Water Data'!$H$7,0,10*ROW('Water Data'!H29)),IF(AND(ISNUMBER(OFFSET('Water Data'!$H$7,0,10*ROW('Water Data'!H29))),CI35="No",ISNUMBER(OFFSET('Water Data'!$H$7,0,10*ROW('Water Data'!H29)))),CONCATENATE("[",ROUND(OFFSET('Water Data'!$H$7,0,10*ROW('Water Data'!H29)),0),"]"),IF(AND(ISNUMBER(OFFSET('Water Data'!$H$7,0,10*ROW('Water Data'!H29))),CI35="",ISNUMBER(OFFSET('Water Data'!$H$7,0,10*ROW('Water Data'!H29)))),OFFSET('Water Data'!$H$7,0,10*ROW('Water Data'!H29)),NA())))</f>
        <v>#N/A</v>
      </c>
      <c r="U35" s="252" t="e">
        <f ca="true">+IF(AND(ISNUMBER(OFFSET('Water Data'!$H$10,0,10*ROW('Water Data'!H29))),CJ35="Yes"),OFFSET('Water Data'!$H$10,0,10*ROW('Water Data'!H29)),IF(AND(ISNUMBER(OFFSET('Water Data'!$H$10,0,10*ROW('Water Data'!H29))),CJ35="No",ISNUMBER(OFFSET('Water Data'!$H$10,0,10*ROW('Water Data'!H29)))),CONCATENATE("[",ROUND(OFFSET('Water Data'!$H$10,0,10*ROW('Water Data'!H29)),0),"]"),IF(AND(ISNUMBER(OFFSET('Water Data'!$H$10,0,10*ROW('Water Data'!H29))),CJ35="",ISNUMBER(OFFSET('Water Data'!$H$10,0,10*ROW('Water Data'!H29)))),OFFSET('Water Data'!$H$10,0,10*ROW('Water Data'!H29)),NA())))</f>
        <v>#N/A</v>
      </c>
      <c r="V35" s="253" t="e">
        <f ca="true">+IF(AND(ISNUMBER(OFFSET('Sanitation Data'!$C$5,0,10*ROW('Sanitation Data'!C29))),CK35="Yes"),100-OFFSET('Sanitation Data'!$C$5,0,10*ROW('Sanitation Data'!C29)),IF(AND(ISNUMBER(OFFSET('Sanitation Data'!$C$5,0,10*ROW('Sanitation Data'!C29))),CK35="No",ISNUMBER(OFFSET('Sanitation Data'!$C$5,0,10*ROW('Sanitation Data'!C29)))),CONCATENATE("[",ROUND(100-OFFSET('Sanitation Data'!$C$5,0,10*ROW('Sanitation Data'!C29)),0),"]"),IF(AND(ISNUMBER(OFFSET('Sanitation Data'!$C$5,0,10*ROW('Sanitation Data'!C29))),CK35="",ISNUMBER(OFFSET('Sanitation Data'!$C$5,0,10*ROW('Sanitation Data'!C29)))),100-OFFSET('Sanitation Data'!$C$5,0,10*ROW('Sanitation Data'!C29)),NA())))</f>
        <v>#N/A</v>
      </c>
      <c r="W35" s="253" t="e">
        <f ca="true">+IF(AND(ISNUMBER(OFFSET('Sanitation Data'!$C$7,0,10*ROW('Sanitation Data'!C29))),CL35="Yes"),OFFSET('Sanitation Data'!$C$7,0,10*ROW('Sanitation Data'!C29)),IF(AND(ISNUMBER(OFFSET('Sanitation Data'!$C$7,0,10*ROW('Sanitation Data'!C29))),CL35="No",ISNUMBER(OFFSET('Sanitation Data'!$C$7,0,10*ROW('Sanitation Data'!C29)))),CONCATENATE("[",ROUND(OFFSET('Sanitation Data'!$C$7,0,10*ROW('Sanitation Data'!C29)),0),"]"),IF(AND(ISNUMBER(OFFSET('Sanitation Data'!$C$7,0,10*ROW('Sanitation Data'!C29))),CL35="",ISNUMBER(OFFSET('Sanitation Data'!$C$7,0,10*ROW('Sanitation Data'!C29)))),OFFSET('Sanitation Data'!$C$7,0,10*ROW('Sanitation Data'!C29)),NA())))</f>
        <v>#N/A</v>
      </c>
      <c r="X35" s="253" t="e">
        <f ca="true">+IF(AND(ISNUMBER(OFFSET('Sanitation Data'!$C$11,0,10*ROW('Sanitation Data'!C29))),CM35="Yes"),OFFSET('Sanitation Data'!$C$11,0,10*ROW('Sanitation Data'!C29)),IF(AND(ISNUMBER(OFFSET('Sanitation Data'!$C$11,0,10*ROW('Sanitation Data'!C29))),CM35="No",ISNUMBER(OFFSET('Sanitation Data'!$C$11,0,10*ROW('Sanitation Data'!C29)))),CONCATENATE("[",ROUND(OFFSET('Sanitation Data'!$C$11,0,10*ROW('Sanitation Data'!C29)),0),"]"),IF(AND(ISNUMBER(OFFSET('Sanitation Data'!$C$11,0,10*ROW('Sanitation Data'!C29))),CM35="",ISNUMBER(OFFSET('Sanitation Data'!$C$11,0,10*ROW('Sanitation Data'!C29)))),OFFSET('Sanitation Data'!$C$11,0,10*ROW('Sanitation Data'!C29)),NA())))</f>
        <v>#N/A</v>
      </c>
      <c r="Y35" s="253" t="e">
        <f ca="true">+IF(AND(ISNUMBER(OFFSET('Sanitation Data'!$C$12,0,10*ROW('Sanitation Data'!C29))),CN35="Yes"),OFFSET('Sanitation Data'!$C$12,0,10*ROW('Sanitation Data'!C29)),IF(AND(ISNUMBER(OFFSET('Sanitation Data'!$C$12,0,10*ROW('Sanitation Data'!C29))),CN35="No",ISNUMBER(OFFSET('Sanitation Data'!$C$12,0,10*ROW('Sanitation Data'!C29)))),CONCATENATE("[",ROUND(OFFSET('Sanitation Data'!$C$12,0,10*ROW('Sanitation Data'!C29)),0),"]"),IF(AND(ISNUMBER(OFFSET('Sanitation Data'!$C$12,0,10*ROW('Sanitation Data'!C29))),CN35="",ISNUMBER(OFFSET('Sanitation Data'!$C$12,0,10*ROW('Sanitation Data'!C29)))),OFFSET('Sanitation Data'!$C$12,0,10*ROW('Sanitation Data'!C29)),NA())))</f>
        <v>#N/A</v>
      </c>
      <c r="Z35" s="253" t="e">
        <f ca="true">+IF(AND(ISNUMBER(OFFSET('Sanitation Data'!$C$13,0,10*ROW('Sanitation Data'!C29))),CO35="Yes"),OFFSET('Sanitation Data'!$C$13,0,10*ROW('Sanitation Data'!C29)),IF(AND(ISNUMBER(OFFSET('Sanitation Data'!$C$13,0,10*ROW('Sanitation Data'!C29))),CO35="No",ISNUMBER(OFFSET('Sanitation Data'!$C$13,0,10*ROW('Sanitation Data'!C29)))),CONCATENATE("[",ROUND(OFFSET('Sanitation Data'!$C$13,0,10*ROW('Sanitation Data'!C29)),0),"]"),IF(AND(ISNUMBER(OFFSET('Sanitation Data'!$C$13,0,10*ROW('Sanitation Data'!C29))),CO35="",ISNUMBER(OFFSET('Sanitation Data'!$C$13,0,10*ROW('Sanitation Data'!C29)))),OFFSET('Sanitation Data'!$C$13,0,10*ROW('Sanitation Data'!C29)),NA())))</f>
        <v>#N/A</v>
      </c>
      <c r="AA35" s="253" t="e">
        <f ca="true">+IF(AND(ISNUMBER(OFFSET('Sanitation Data'!$D$5,0,10*ROW('Sanitation Data'!D29))),CP35="Yes"),100-OFFSET('Sanitation Data'!$D$5,0,10*ROW('Sanitation Data'!D29)),IF(AND(ISNUMBER(OFFSET('Sanitation Data'!$D$5,0,10*ROW('Sanitation Data'!D29))),CP35="No",ISNUMBER(OFFSET('Sanitation Data'!$D$5,0,10*ROW('Sanitation Data'!D29)))),CONCATENATE("[",ROUND(100-OFFSET('Sanitation Data'!$D$5,0,10*ROW('Sanitation Data'!D29)),0),"]"),IF(AND(ISNUMBER(OFFSET('Sanitation Data'!$D$5,0,10*ROW('Sanitation Data'!D29))),CP35="",ISNUMBER(OFFSET('Sanitation Data'!$D$5,0,10*ROW('Sanitation Data'!D29)))),100-OFFSET('Sanitation Data'!$D$5,0,10*ROW('Sanitation Data'!D29)),NA())))</f>
        <v>#N/A</v>
      </c>
      <c r="AB35" s="253" t="e">
        <f ca="true">+IF(AND(ISNUMBER(OFFSET('Sanitation Data'!$D$7,0,10*ROW('Sanitation Data'!D29))),CQ35="Yes"),OFFSET('Sanitation Data'!$D$7,0,10*ROW('Sanitation Data'!G29)),IF(AND(ISNUMBER(OFFSET('Sanitation Data'!$D$7,0,10*ROW('Sanitation Data'!D29))),CQ35="No",ISNUMBER(OFFSET('Sanitation Data'!$D$7,0,10*ROW('Sanitation Data'!D29)))),CONCATENATE("[",ROUND(OFFSET('Sanitation Data'!$D$7,0,10*ROW('Sanitation Data'!D29)),0),"]"),IF(AND(ISNUMBER(OFFSET('Sanitation Data'!$D$7,0,10*ROW('Sanitation Data'!D29))),CQ35="",ISNUMBER(OFFSET('Sanitation Data'!$D$7,0,10*ROW('Sanitation Data'!D29)))),OFFSET('Sanitation Data'!$D$7,0,10*ROW('Sanitation Data'!D29)),NA())))</f>
        <v>#N/A</v>
      </c>
      <c r="AC35" s="253" t="e">
        <f ca="true">+IF(AND(ISNUMBER(OFFSET('Sanitation Data'!$D$11,0,10*ROW('Sanitation Data'!D29))),CR35="Yes"),OFFSET('Sanitation Data'!$D$11,0,10*ROW('Sanitation Data'!D29)),IF(AND(ISNUMBER(OFFSET('Sanitation Data'!$D$11,0,10*ROW('Sanitation Data'!D29))),CR35="No",ISNUMBER(OFFSET('Sanitation Data'!$D$11,0,10*ROW('Sanitation Data'!D29)))),CONCATENATE("[",ROUND(OFFSET('Sanitation Data'!$D$11,0,10*ROW('Sanitation Data'!D29)),0),"]"),IF(AND(ISNUMBER(OFFSET('Sanitation Data'!$D$11,0,10*ROW('Sanitation Data'!D29))),CR35="",ISNUMBER(OFFSET('Sanitation Data'!$D$11,0,10*ROW('Sanitation Data'!D29)))),OFFSET('Sanitation Data'!$D$11,0,10*ROW('Sanitation Data'!D29)),NA())))</f>
        <v>#N/A</v>
      </c>
      <c r="AD35" s="253" t="e">
        <f ca="true">+IF(AND(ISNUMBER(OFFSET('Sanitation Data'!$D$12,0,10*ROW('Sanitation Data'!D29))),CS35="Yes"),OFFSET('Sanitation Data'!$D$12,0,10*ROW('Sanitation Data'!D29)),IF(AND(ISNUMBER(OFFSET('Sanitation Data'!$D$12,0,10*ROW('Sanitation Data'!D29))),CS35="No",ISNUMBER(OFFSET('Sanitation Data'!$D$12,0,10*ROW('Sanitation Data'!D29)))),CONCATENATE("[",ROUND(OFFSET('Sanitation Data'!$D$12,0,10*ROW('Sanitation Data'!D29)),0),"]"),IF(AND(ISNUMBER(OFFSET('Sanitation Data'!$D$12,0,10*ROW('Sanitation Data'!D29))),CS35="",ISNUMBER(OFFSET('Sanitation Data'!$D$12,0,10*ROW('Sanitation Data'!D29)))),OFFSET('Sanitation Data'!$D$12,0,10*ROW('Sanitation Data'!D29)),NA())))</f>
        <v>#N/A</v>
      </c>
      <c r="AE35" s="253" t="e">
        <f ca="true">+IF(AND(ISNUMBER(OFFSET('Sanitation Data'!$D$13,0,10*ROW('Sanitation Data'!D29))),CT35="Yes"),OFFSET('Sanitation Data'!$D$13,0,10*ROW('Sanitation Data'!D29)),IF(AND(ISNUMBER(OFFSET('Sanitation Data'!$D$13,0,10*ROW('Sanitation Data'!D29))),CT35="No",ISNUMBER(OFFSET('Sanitation Data'!$D$13,0,10*ROW('Sanitation Data'!D29)))),CONCATENATE("[",ROUND(OFFSET('Sanitation Data'!$D$13,0,10*ROW('Sanitation Data'!D29)),0),"]"),IF(AND(ISNUMBER(OFFSET('Sanitation Data'!$D$13,0,10*ROW('Sanitation Data'!D29))),CT35="",ISNUMBER(OFFSET('Sanitation Data'!$D$13,0,10*ROW('Sanitation Data'!D29)))),OFFSET('Sanitation Data'!$D$13,0,10*ROW('Sanitation Data'!D29)),NA())))</f>
        <v>#N/A</v>
      </c>
      <c r="AF35" s="253" t="e">
        <f ca="true">+IF(AND(ISNUMBER(OFFSET('Sanitation Data'!$E$5,0,10*ROW('Sanitation Data'!E29))),CU35="Yes"),100-OFFSET('Sanitation Data'!$E$5,0,10*ROW('Sanitation Data'!E29)),IF(AND(ISNUMBER(OFFSET('Sanitation Data'!$E$5,0,10*ROW('Sanitation Data'!E29))),CU35="No",ISNUMBER(OFFSET('Sanitation Data'!$E$5,0,10*ROW('Sanitation Data'!E29)))),CONCATENATE("[",ROUND(100-OFFSET('Sanitation Data'!$E$5,0,10*ROW('Sanitation Data'!E29)),0),"]"),IF(AND(ISNUMBER(OFFSET('Sanitation Data'!$E$5,0,10*ROW('Sanitation Data'!E29))),CU35="",ISNUMBER(OFFSET('Sanitation Data'!$E$5,0,10*ROW('Sanitation Data'!E29)))),100-OFFSET('Sanitation Data'!$E$5,0,10*ROW('Sanitation Data'!E29)),NA())))</f>
        <v>#N/A</v>
      </c>
      <c r="AG35" s="253" t="e">
        <f ca="true">+IF(AND(ISNUMBER(OFFSET('Sanitation Data'!$E$7,0,10*ROW('Sanitation Data'!E29))),CV35="Yes"),OFFSET('Sanitation Data'!$E$7,0,10*ROW('Sanitation Data'!E29)),IF(AND(ISNUMBER(OFFSET('Sanitation Data'!$E$7,0,10*ROW('Sanitation Data'!E29))),CV35="No",ISNUMBER(OFFSET('Sanitation Data'!$E$7,0,10*ROW('Sanitation Data'!E29)))),CONCATENATE("[",ROUND(OFFSET('Sanitation Data'!$E$7,0,10*ROW('Sanitation Data'!E29)),0),"]"),IF(AND(ISNUMBER(OFFSET('Sanitation Data'!$E$7,0,10*ROW('Sanitation Data'!E29))),CV35="",ISNUMBER(OFFSET('Sanitation Data'!$E$7,0,10*ROW('Sanitation Data'!E29)))),OFFSET('Sanitation Data'!$E$7,0,10*ROW('Sanitation Data'!E29)),NA())))</f>
        <v>#N/A</v>
      </c>
      <c r="AH35" s="253" t="e">
        <f ca="true">+IF(AND(ISNUMBER(OFFSET('Sanitation Data'!$E$11,0,10*ROW('Sanitation Data'!E29))),CW35="Yes"),OFFSET('Sanitation Data'!$E$11,0,10*ROW('Sanitation Data'!E29)),IF(AND(ISNUMBER(OFFSET('Sanitation Data'!$E$11,0,10*ROW('Sanitation Data'!E29))),CW35="No",ISNUMBER(OFFSET('Sanitation Data'!$E$11,0,10*ROW('Sanitation Data'!E29)))),CONCATENATE("[",ROUND(OFFSET('Sanitation Data'!$E$11,0,10*ROW('Sanitation Data'!E29)),0),"]"),IF(AND(ISNUMBER(OFFSET('Sanitation Data'!$E$11,0,10*ROW('Sanitation Data'!E29))),CW35="",ISNUMBER(OFFSET('Sanitation Data'!$E$11,0,10*ROW('Sanitation Data'!E29)))),OFFSET('Sanitation Data'!$E$11,0,10*ROW('Sanitation Data'!E29)),NA())))</f>
        <v>#N/A</v>
      </c>
      <c r="AI35" s="253" t="e">
        <f ca="true">+IF(AND(ISNUMBER(OFFSET('Sanitation Data'!$E$12,0,10*ROW('Sanitation Data'!E29))),CX35="Yes"),OFFSET('Sanitation Data'!$E$12,0,10*ROW('Sanitation Data'!E29)),IF(AND(ISNUMBER(OFFSET('Sanitation Data'!$E$12,0,10*ROW('Sanitation Data'!E29))),CX35="No",ISNUMBER(OFFSET('Sanitation Data'!$E$12,0,10*ROW('Sanitation Data'!E29)))),CONCATENATE("[",ROUND(OFFSET('Sanitation Data'!$E$12,0,10*ROW('Sanitation Data'!E29)),0),"]"),IF(AND(ISNUMBER(OFFSET('Sanitation Data'!$E$12,0,10*ROW('Sanitation Data'!E29))),CX35="",ISNUMBER(OFFSET('Sanitation Data'!$E$12,0,10*ROW('Sanitation Data'!E29)))),OFFSET('Sanitation Data'!$E$12,0,10*ROW('Sanitation Data'!E29)),NA())))</f>
        <v>#N/A</v>
      </c>
      <c r="AJ35" s="253" t="e">
        <f ca="true">+IF(AND(ISNUMBER(OFFSET('Sanitation Data'!$E$13,0,10*ROW('Sanitation Data'!E29))),CY35="Yes"),OFFSET('Sanitation Data'!$E$13,0,10*ROW('Sanitation Data'!E29)),IF(AND(ISNUMBER(OFFSET('Sanitation Data'!$E$13,0,10*ROW('Sanitation Data'!E29))),CY35="No",ISNUMBER(OFFSET('Sanitation Data'!$E$13,0,10*ROW('Sanitation Data'!E29)))),CONCATENATE("[",ROUND(OFFSET('Sanitation Data'!$E$13,0,10*ROW('Sanitation Data'!E29)),0),"]"),IF(AND(ISNUMBER(OFFSET('Sanitation Data'!$E$13,0,10*ROW('Sanitation Data'!E29))),CY35="",ISNUMBER(OFFSET('Sanitation Data'!$E$13,0,10*ROW('Sanitation Data'!E29)))),OFFSET('Sanitation Data'!$E$13,0,10*ROW('Sanitation Data'!E29)),NA())))</f>
        <v>#N/A</v>
      </c>
      <c r="AK35" s="253" t="e">
        <f ca="true">+IF(AND(ISNUMBER(OFFSET('Sanitation Data'!$F$5,0,10*ROW('Sanitation Data'!F29))),CZ35="Yes"),100-OFFSET('Sanitation Data'!$F$5,0,10*ROW('Sanitation Data'!F29)),IF(AND(ISNUMBER(OFFSET('Sanitation Data'!$F$5,0,10*ROW('Sanitation Data'!F29))),CZ35="No",ISNUMBER(OFFSET('Sanitation Data'!$F$5,0,10*ROW('Sanitation Data'!F29)))),CONCATENATE("[",ROUND(100-OFFSET('Sanitation Data'!$F$5,0,10*ROW('Sanitation Data'!F29)),0),"]"),IF(AND(ISNUMBER(OFFSET('Sanitation Data'!$F$5,0,10*ROW('Sanitation Data'!F29))),CZ35="",ISNUMBER(OFFSET('Sanitation Data'!$F$5,0,10*ROW('Sanitation Data'!F29)))),100-OFFSET('Sanitation Data'!$F$5,0,10*ROW('Sanitation Data'!F29)),NA())))</f>
        <v>#N/A</v>
      </c>
      <c r="AL35" s="253" t="e">
        <f ca="true">+IF(AND(ISNUMBER(OFFSET('Sanitation Data'!$F$7,0,10*ROW('Sanitation Data'!F29))),DA35="Yes"),OFFSET('Sanitation Data'!$F$7,0,10*ROW('Sanitation Data'!F29)),IF(AND(ISNUMBER(OFFSET('Sanitation Data'!$F$7,0,10*ROW('Sanitation Data'!F29))),DA35="No",ISNUMBER(OFFSET('Sanitation Data'!$F$7,0,10*ROW('Sanitation Data'!F29)))),CONCATENATE("[",ROUND(OFFSET('Sanitation Data'!$F$7,0,10*ROW('Sanitation Data'!F29)),0),"]"),IF(AND(ISNUMBER(OFFSET('Sanitation Data'!$F$7,0,10*ROW('Sanitation Data'!F29))),DA35="",ISNUMBER(OFFSET('Sanitation Data'!$F$7,0,10*ROW('Sanitation Data'!F29)))),OFFSET('Sanitation Data'!$F$7,0,10*ROW('Sanitation Data'!F29)),NA())))</f>
        <v>#N/A</v>
      </c>
      <c r="AM35" s="253" t="e">
        <f ca="true">+IF(AND(ISNUMBER(OFFSET('Sanitation Data'!$F$11,0,10*ROW('Sanitation Data'!F29))),DB35="Yes"),OFFSET('Sanitation Data'!$F$11,0,10*ROW('Sanitation Data'!F29)),IF(AND(ISNUMBER(OFFSET('Sanitation Data'!$F$11,0,10*ROW('Sanitation Data'!F29))),DB35="No",ISNUMBER(OFFSET('Sanitation Data'!$F$11,0,10*ROW('Sanitation Data'!F29)))),CONCATENATE("[",ROUND(OFFSET('Sanitation Data'!$F$11,0,10*ROW('Sanitation Data'!F29)),0),"]"),IF(AND(ISNUMBER(OFFSET('Sanitation Data'!$F$11,0,10*ROW('Sanitation Data'!F29))),DB35="",ISNUMBER(OFFSET('Sanitation Data'!$F$11,0,10*ROW('Sanitation Data'!F29)))),OFFSET('Sanitation Data'!$F$11,0,10*ROW('Sanitation Data'!F29)),NA())))</f>
        <v>#N/A</v>
      </c>
      <c r="AN35" s="253" t="e">
        <f ca="true">+IF(AND(ISNUMBER(OFFSET('Sanitation Data'!$F$12,0,10*ROW('Sanitation Data'!F29))),DC35="Yes"),OFFSET('Sanitation Data'!$F$12,0,10*ROW('Sanitation Data'!F29)),IF(AND(ISNUMBER(OFFSET('Sanitation Data'!$F$12,0,10*ROW('Sanitation Data'!F29))),DC35="No",ISNUMBER(OFFSET('Sanitation Data'!$F$12,0,10*ROW('Sanitation Data'!F29)))),CONCATENATE("[",ROUND(OFFSET('Sanitation Data'!$F$12,0,10*ROW('Sanitation Data'!F29)),0),"]"),IF(AND(ISNUMBER(OFFSET('Sanitation Data'!$F$12,0,10*ROW('Sanitation Data'!F29))),DC35="",ISNUMBER(OFFSET('Sanitation Data'!$F$12,0,10*ROW('Sanitation Data'!F29)))),OFFSET('Sanitation Data'!$F$12,0,10*ROW('Sanitation Data'!F29)),NA())))</f>
        <v>#N/A</v>
      </c>
      <c r="AO35" s="253" t="e">
        <f ca="true">+IF(AND(ISNUMBER(OFFSET('Sanitation Data'!$F$13,0,10*ROW('Sanitation Data'!F29))),DD35="Yes"),OFFSET('Sanitation Data'!$F$13,0,10*ROW('Sanitation Data'!F29)),IF(AND(ISNUMBER(OFFSET('Sanitation Data'!$F$13,0,10*ROW('Sanitation Data'!F29))),DD35="No",ISNUMBER(OFFSET('Sanitation Data'!$F$13,0,10*ROW('Sanitation Data'!F29)))),CONCATENATE("[",ROUND(OFFSET('Sanitation Data'!$F$13,0,10*ROW('Sanitation Data'!F29)),0),"]"),IF(AND(ISNUMBER(OFFSET('Sanitation Data'!$F$13,0,10*ROW('Sanitation Data'!F29))),DD35="",ISNUMBER(OFFSET('Sanitation Data'!$F$13,0,10*ROW('Sanitation Data'!F29)))),OFFSET('Sanitation Data'!$F$13,0,10*ROW('Sanitation Data'!F29)),NA())))</f>
        <v>#N/A</v>
      </c>
      <c r="AP35" s="253" t="e">
        <f ca="true">+IF(AND(ISNUMBER(OFFSET('Sanitation Data'!$G$5,0,10*ROW('Sanitation Data'!G29))),DE35="Yes"),100-OFFSET('Sanitation Data'!$G$5,0,10*ROW('Sanitation Data'!G29)),IF(AND(ISNUMBER(OFFSET('Sanitation Data'!$G$5,0,10*ROW('Sanitation Data'!G29))),DE35="No",ISNUMBER(OFFSET('Sanitation Data'!$G$5,0,10*ROW('Sanitation Data'!G29)))),CONCATENATE("[",ROUND(100-OFFSET('Sanitation Data'!$G$5,0,10*ROW('Sanitation Data'!G29)),0),"]"),IF(AND(ISNUMBER(OFFSET('Sanitation Data'!$G$5,0,10*ROW('Sanitation Data'!G29))),DE35="",ISNUMBER(OFFSET('Sanitation Data'!$G$5,0,10*ROW('Sanitation Data'!G29)))),100-OFFSET('Sanitation Data'!$G$5,0,10*ROW('Sanitation Data'!G29)),NA())))</f>
        <v>#N/A</v>
      </c>
      <c r="AQ35" s="253" t="e">
        <f ca="true">+IF(AND(ISNUMBER(OFFSET('Sanitation Data'!$G$7,0,10*ROW('Sanitation Data'!G29))),DF35="Yes"),OFFSET('Sanitation Data'!$G$7,0,10*ROW('Sanitation Data'!G29)),IF(AND(ISNUMBER(OFFSET('Sanitation Data'!$G$7,0,10*ROW('Sanitation Data'!G29))),DF35="No",ISNUMBER(OFFSET('Sanitation Data'!$G$7,0,10*ROW('Sanitation Data'!G29)))),CONCATENATE("[",ROUND(OFFSET('Sanitation Data'!$G$7,0,10*ROW('Sanitation Data'!G29)),0),"]"),IF(AND(ISNUMBER(OFFSET('Sanitation Data'!$G$7,0,10*ROW('Sanitation Data'!G29))),DF35="",ISNUMBER(OFFSET('Sanitation Data'!$G$7,0,10*ROW('Sanitation Data'!G29)))),OFFSET('Sanitation Data'!$G$7,0,10*ROW('Sanitation Data'!G29)),NA())))</f>
        <v>#N/A</v>
      </c>
      <c r="AR35" s="253" t="e">
        <f ca="true">+IF(AND(ISNUMBER(OFFSET('Sanitation Data'!$G$11,0,10*ROW('Sanitation Data'!G29))),DG35="Yes"),OFFSET('Sanitation Data'!$G$11,0,10*ROW('Sanitation Data'!G29)),IF(AND(ISNUMBER(OFFSET('Sanitation Data'!$G$11,0,10*ROW('Sanitation Data'!G29))),DG35="No",ISNUMBER(OFFSET('Sanitation Data'!$G$11,0,10*ROW('Sanitation Data'!G29)))),CONCATENATE("[",ROUND(OFFSET('Sanitation Data'!$G$11,0,10*ROW('Sanitation Data'!G29)),0),"]"),IF(AND(ISNUMBER(OFFSET('Sanitation Data'!$G$11,0,10*ROW('Sanitation Data'!G29))),DG35="",ISNUMBER(OFFSET('Sanitation Data'!$G$11,0,10*ROW('Sanitation Data'!G29)))),OFFSET('Sanitation Data'!$G$11,0,10*ROW('Sanitation Data'!G29)),NA())))</f>
        <v>#N/A</v>
      </c>
      <c r="AS35" s="253" t="e">
        <f ca="true">+IF(AND(ISNUMBER(OFFSET('Sanitation Data'!$G$12,0,10*ROW('Sanitation Data'!G29))),DH35="Yes"),OFFSET('Sanitation Data'!$G$12,0,10*ROW('Sanitation Data'!G29)),IF(AND(ISNUMBER(OFFSET('Sanitation Data'!$G$12,0,10*ROW('Sanitation Data'!G29))),DH35="No",ISNUMBER(OFFSET('Sanitation Data'!$G$12,0,10*ROW('Sanitation Data'!G29)))),CONCATENATE("[",ROUND(OFFSET('Sanitation Data'!$G$12,0,10*ROW('Sanitation Data'!G29)),0),"]"),IF(AND(ISNUMBER(OFFSET('Sanitation Data'!$G$12,0,10*ROW('Sanitation Data'!G29))),DH35="",ISNUMBER(OFFSET('Sanitation Data'!$G$12,0,10*ROW('Sanitation Data'!G29)))),OFFSET('Sanitation Data'!$G$12,0,10*ROW('Sanitation Data'!G29)),NA())))</f>
        <v>#N/A</v>
      </c>
      <c r="AT35" s="253" t="e">
        <f ca="true">+IF(AND(ISNUMBER(OFFSET('Sanitation Data'!$G$13,0,10*ROW('Sanitation Data'!G29))),DI35="Yes"),OFFSET('Sanitation Data'!$G$13,0,10*ROW('Sanitation Data'!G29)),IF(AND(ISNUMBER(OFFSET('Sanitation Data'!$G$13,0,10*ROW('Sanitation Data'!G29))),DI35="No",ISNUMBER(OFFSET('Sanitation Data'!$G$13,0,10*ROW('Sanitation Data'!G29)))),CONCATENATE("[",ROUND(OFFSET('Sanitation Data'!$G$13,0,10*ROW('Sanitation Data'!G29)),0),"]"),IF(AND(ISNUMBER(OFFSET('Sanitation Data'!$G$13,0,10*ROW('Sanitation Data'!G29))),DI35="",ISNUMBER(OFFSET('Sanitation Data'!$G$13,0,10*ROW('Sanitation Data'!G29)))),OFFSET('Sanitation Data'!$G$13,0,10*ROW('Sanitation Data'!G29)),NA())))</f>
        <v>#N/A</v>
      </c>
      <c r="AU35" s="253" t="e">
        <f ca="true">+IF(AND(ISNUMBER(OFFSET('Sanitation Data'!$H$5,0,10*ROW('Sanitation Data'!H29))),DJ35="Yes"),100-OFFSET('Sanitation Data'!$H$5,0,10*ROW('Sanitation Data'!H29)),IF(AND(ISNUMBER(OFFSET('Sanitation Data'!$H$5,0,10*ROW('Sanitation Data'!H29))),DJ35="No",ISNUMBER(OFFSET('Sanitation Data'!$H$5,0,10*ROW('Sanitation Data'!H29)))),CONCATENATE("[",ROUND(100-OFFSET('Sanitation Data'!$H$5,0,10*ROW('Sanitation Data'!H29)),0),"]"),IF(AND(ISNUMBER(OFFSET('Sanitation Data'!$H$5,0,10*ROW('Sanitation Data'!H29))),DJ35="",ISNUMBER(OFFSET('Sanitation Data'!$H$5,0,10*ROW('Sanitation Data'!H29)))),100-OFFSET('Sanitation Data'!$H$5,0,10*ROW('Sanitation Data'!H29)),NA())))</f>
        <v>#N/A</v>
      </c>
      <c r="AV35" s="253" t="e">
        <f ca="true">+IF(AND(ISNUMBER(OFFSET('Sanitation Data'!$H$7,0,10*ROW('Sanitation Data'!H29))),DK35="Yes"),OFFSET('Sanitation Data'!$H$7,0,10*ROW('Sanitation Data'!H29)),IF(AND(ISNUMBER(OFFSET('Sanitation Data'!$H$7,0,10*ROW('Sanitation Data'!H29))),DK35="No",ISNUMBER(OFFSET('Sanitation Data'!$H$7,0,10*ROW('Sanitation Data'!H29)))),CONCATENATE("[",ROUND(OFFSET('Sanitation Data'!$H$7,0,10*ROW('Sanitation Data'!H29)),0),"]"),IF(AND(ISNUMBER(OFFSET('Sanitation Data'!$H$7,0,10*ROW('Sanitation Data'!H29))),DK35="",ISNUMBER(OFFSET('Sanitation Data'!$H$7,0,10*ROW('Sanitation Data'!H29)))),OFFSET('Sanitation Data'!$H$7,0,10*ROW('Sanitation Data'!H29)),NA())))</f>
        <v>#N/A</v>
      </c>
      <c r="AW35" s="253" t="e">
        <f ca="true">+IF(AND(ISNUMBER(OFFSET('Sanitation Data'!$H$11,0,10*ROW('Sanitation Data'!H29))),DL35="Yes"),OFFSET('Sanitation Data'!$H$11,0,10*ROW('Sanitation Data'!H29)),IF(AND(ISNUMBER(OFFSET('Sanitation Data'!$H$11,0,10*ROW('Sanitation Data'!H29))),DL35="No",ISNUMBER(OFFSET('Sanitation Data'!$H$11,0,10*ROW('Sanitation Data'!H29)))),CONCATENATE("[",ROUND(OFFSET('Sanitation Data'!$H$11,0,10*ROW('Sanitation Data'!H29)),0),"]"),IF(AND(ISNUMBER(OFFSET('Sanitation Data'!$H$11,0,10*ROW('Sanitation Data'!H29))),DL35="",ISNUMBER(OFFSET('Sanitation Data'!$H$11,0,10*ROW('Sanitation Data'!H29)))),OFFSET('Sanitation Data'!$H$11,0,10*ROW('Sanitation Data'!H29)),NA())))</f>
        <v>#N/A</v>
      </c>
      <c r="AX35" s="253" t="e">
        <f ca="true">+IF(AND(ISNUMBER(OFFSET('Sanitation Data'!$H$12,0,10*ROW('Sanitation Data'!H29))),DM35="Yes"),OFFSET('Sanitation Data'!$H$12,0,10*ROW('Sanitation Data'!H29)),IF(AND(ISNUMBER(OFFSET('Sanitation Data'!$H$12,0,10*ROW('Sanitation Data'!H29))),DM35="No",ISNUMBER(OFFSET('Sanitation Data'!$H$12,0,10*ROW('Sanitation Data'!H29)))),CONCATENATE("[",ROUND(OFFSET('Sanitation Data'!$H$12,0,10*ROW('Sanitation Data'!H29)),0),"]"),IF(AND(ISNUMBER(OFFSET('Sanitation Data'!$H$12,0,10*ROW('Sanitation Data'!H29))),DM35="",ISNUMBER(OFFSET('Sanitation Data'!$H$12,0,10*ROW('Sanitation Data'!H29)))),OFFSET('Sanitation Data'!$H$12,0,10*ROW('Sanitation Data'!H29)),NA())))</f>
        <v>#N/A</v>
      </c>
      <c r="AY35" s="253" t="e">
        <f ca="true">+IF(AND(ISNUMBER(OFFSET('Sanitation Data'!$H$13,0,10*ROW('Sanitation Data'!H29))),DN35="Yes"),OFFSET('Sanitation Data'!$H$13,0,10*ROW('Sanitation Data'!H29)),IF(AND(ISNUMBER(OFFSET('Sanitation Data'!$H$13,0,10*ROW('Sanitation Data'!H29))),DN35="No",ISNUMBER(OFFSET('Sanitation Data'!$H$13,0,10*ROW('Sanitation Data'!H29)))),CONCATENATE("[",ROUND(OFFSET('Sanitation Data'!$H$13,0,10*ROW('Sanitation Data'!H29)),0),"]"),IF(AND(ISNUMBER(OFFSET('Sanitation Data'!$H$13,0,10*ROW('Sanitation Data'!H29))),DN35="",ISNUMBER(OFFSET('Sanitation Data'!$H$13,0,10*ROW('Sanitation Data'!H29)))),OFFSET('Sanitation Data'!$H$13,0,10*ROW('Sanitation Data'!H29)),NA())))</f>
        <v>#N/A</v>
      </c>
      <c r="AZ35" s="254" t="e">
        <f ca="true">+IF(AND(ISNUMBER(OFFSET('Hygiene Data'!$C$6,0,10*ROW('Hygiene Data'!C29))),DO35="Yes"),OFFSET('Hygiene Data'!$C$6,0,10*ROW('Hygiene Data'!C29)),IF(AND(ISNUMBER(OFFSET('Hygiene Data'!$C$6,0,10*ROW('Hygiene Data'!C29))),DO35="No",ISNUMBER(OFFSET('Hygiene Data'!$C$6,0,10*ROW('Hygiene Data'!C29)))),CONCATENATE("[",ROUND(OFFSET('Hygiene Data'!$C$6,0,10*ROW('Hygiene Data'!C29)),0),"]"),IF(AND(ISNUMBER(OFFSET('Hygiene Data'!$C$6,0,10*ROW('Hygiene Data'!C29))),DO35="",ISNUMBER(OFFSET('Hygiene Data'!$C$6,0,10*ROW('Hygiene Data'!C29)))),OFFSET('Hygiene Data'!$C$6,0,10*ROW('Hygiene Data'!C29)),NA())))</f>
        <v>#N/A</v>
      </c>
      <c r="BA35" s="254" t="e">
        <f ca="true">+IF(AND(ISNUMBER(OFFSET('Hygiene Data'!$C$8,0,10*ROW('Hygiene Data'!C29))),DP35="Yes"),OFFSET('Hygiene Data'!$C$8,0,10*ROW('Hygiene Data'!C29)),IF(AND(ISNUMBER(OFFSET('Hygiene Data'!$C$8,0,10*ROW('Hygiene Data'!C29))),DP35="No",ISNUMBER(OFFSET('Hygiene Data'!$C$8,0,10*ROW('Hygiene Data'!C29)))),CONCATENATE("[",ROUND(OFFSET('Hygiene Data'!$C$8,0,10*ROW('Hygiene Data'!C29)),0),"]"),IF(AND(ISNUMBER(OFFSET('Hygiene Data'!$C$8,0,10*ROW('Hygiene Data'!C29))),DP35="",ISNUMBER(OFFSET('Hygiene Data'!$C$8,0,10*ROW('Hygiene Data'!C29)))),OFFSET('Hygiene Data'!$C$8,0,10*ROW('Hygiene Data'!C29)),NA())))</f>
        <v>#N/A</v>
      </c>
      <c r="BB35" s="254" t="e">
        <f ca="true">+IF(AND(ISNUMBER(OFFSET('Hygiene Data'!$C$10,0,10*ROW('Hygiene Data'!C29))),DQ35="Yes"),OFFSET('Hygiene Data'!$C$10,0,10*ROW('Hygiene Data'!C29)),IF(AND(ISNUMBER(OFFSET('Hygiene Data'!$C$10,0,10*ROW('Hygiene Data'!C29))),DQ35="No",ISNUMBER(OFFSET('Hygiene Data'!$C$10,0,10*ROW('Hygiene Data'!C29)))),CONCATENATE("[",ROUND(OFFSET('Hygiene Data'!$C$10,0,10*ROW('Hygiene Data'!C29)),0),"]"),IF(AND(ISNUMBER(OFFSET('Hygiene Data'!$C$10,0,10*ROW('Hygiene Data'!C29))),DQ35="",ISNUMBER(OFFSET('Hygiene Data'!$C$10,0,10*ROW('Hygiene Data'!C29)))),OFFSET('Hygiene Data'!$C$10,0,10*ROW('Hygiene Data'!C29)),NA())))</f>
        <v>#N/A</v>
      </c>
      <c r="BC35" s="254" t="e">
        <f ca="true">+IF(AND(ISNUMBER(OFFSET('Hygiene Data'!$D$6,0,10*ROW('Hygiene Data'!D29))),DR35="Yes"),OFFSET('Hygiene Data'!$D$6,0,10*ROW('Hygiene Data'!D29)),IF(AND(ISNUMBER(OFFSET('Hygiene Data'!$D$6,0,10*ROW('Hygiene Data'!D29))),DR35="No",ISNUMBER(OFFSET('Hygiene Data'!$D$6,0,10*ROW('Hygiene Data'!D29)))),CONCATENATE("[",ROUND(OFFSET('Hygiene Data'!$D$6,0,10*ROW('Hygiene Data'!D29)),0),"]"),IF(AND(ISNUMBER(OFFSET('Hygiene Data'!$D$6,0,10*ROW('Hygiene Data'!D29))),DR35="",ISNUMBER(OFFSET('Hygiene Data'!$D$6,0,10*ROW('Hygiene Data'!D29)))),OFFSET('Hygiene Data'!$D$6,0,10*ROW('Hygiene Data'!D29)),NA())))</f>
        <v>#N/A</v>
      </c>
      <c r="BD35" s="254" t="e">
        <f ca="true">+IF(AND(ISNUMBER(OFFSET('Hygiene Data'!$D$8,0,10*ROW('Hygiene Data'!D29))),DS35="Yes"),OFFSET('Hygiene Data'!$D$8,0,10*ROW('Hygiene Data'!D29)),IF(AND(ISNUMBER(OFFSET('Hygiene Data'!$D$8,0,10*ROW('Hygiene Data'!D29))),DS35="No",ISNUMBER(OFFSET('Hygiene Data'!$D$8,0,10*ROW('Hygiene Data'!D29)))),CONCATENATE("[",ROUND(OFFSET('Hygiene Data'!$D$8,0,10*ROW('Hygiene Data'!D29)),0),"]"),IF(AND(ISNUMBER(OFFSET('Hygiene Data'!$D$8,0,10*ROW('Hygiene Data'!D29))),DS35="",ISNUMBER(OFFSET('Hygiene Data'!$D$8,0,10*ROW('Hygiene Data'!D29)))),OFFSET('Hygiene Data'!$D$8,0,10*ROW('Hygiene Data'!D29)),NA())))</f>
        <v>#N/A</v>
      </c>
      <c r="BE35" s="254" t="e">
        <f ca="true">+IF(AND(ISNUMBER(OFFSET('Hygiene Data'!$D$10,0,10*ROW('Hygiene Data'!D29))),DT35="Yes"),OFFSET('Hygiene Data'!$D$10,0,10*ROW('Hygiene Data'!D29)),IF(AND(ISNUMBER(OFFSET('Hygiene Data'!$D$10,0,10*ROW('Hygiene Data'!D29))),DT35="No",ISNUMBER(OFFSET('Hygiene Data'!$D$10,0,10*ROW('Hygiene Data'!D29)))),CONCATENATE("[",ROUND(OFFSET('Hygiene Data'!$D$10,0,10*ROW('Hygiene Data'!D29)),0),"]"),IF(AND(ISNUMBER(OFFSET('Hygiene Data'!$D$10,0,10*ROW('Hygiene Data'!D29))),DT35="",ISNUMBER(OFFSET('Hygiene Data'!$D$10,0,10*ROW('Hygiene Data'!D29)))),OFFSET('Hygiene Data'!$D$10,0,10*ROW('Hygiene Data'!D29)),NA())))</f>
        <v>#N/A</v>
      </c>
      <c r="BF35" s="254" t="e">
        <f ca="true">+IF(AND(ISNUMBER(OFFSET('Hygiene Data'!$E$6,0,10*ROW('Hygiene Data'!E29))),DU35="Yes"),OFFSET('Hygiene Data'!$E$6,0,10*ROW('Hygiene Data'!E29)),IF(AND(ISNUMBER(OFFSET('Hygiene Data'!$E$6,0,10*ROW('Hygiene Data'!E29))),DU35="No",ISNUMBER(OFFSET('Hygiene Data'!$E$6,0,10*ROW('Hygiene Data'!E29)))),CONCATENATE("[",ROUND(OFFSET('Hygiene Data'!$E$6,0,10*ROW('Hygiene Data'!E29)),0),"]"),IF(AND(ISNUMBER(OFFSET('Hygiene Data'!$E$6,0,10*ROW('Hygiene Data'!E29))),DU35="",ISNUMBER(OFFSET('Hygiene Data'!$E$6,0,10*ROW('Hygiene Data'!E29)))),OFFSET('Hygiene Data'!$E$6,0,10*ROW('Hygiene Data'!E29)),NA())))</f>
        <v>#N/A</v>
      </c>
      <c r="BG35" s="254" t="e">
        <f ca="true">+IF(AND(ISNUMBER(OFFSET('Hygiene Data'!$E$8,0,10*ROW('Hygiene Data'!E29))),DV35="Yes"),OFFSET('Hygiene Data'!$E$8,0,10*ROW('Hygiene Data'!E29)),IF(AND(ISNUMBER(OFFSET('Hygiene Data'!$E$8,0,10*ROW('Hygiene Data'!E29))),DV35="No",ISNUMBER(OFFSET('Hygiene Data'!$E$8,0,10*ROW('Hygiene Data'!E29)))),CONCATENATE("[",ROUND(OFFSET('Hygiene Data'!$E$8,0,10*ROW('Hygiene Data'!E29)),0),"]"),IF(AND(ISNUMBER(OFFSET('Hygiene Data'!$E$8,0,10*ROW('Hygiene Data'!E29))),DV35="",ISNUMBER(OFFSET('Hygiene Data'!$E$8,0,10*ROW('Hygiene Data'!E29)))),OFFSET('Hygiene Data'!$E$8,0,10*ROW('Hygiene Data'!E29)),NA())))</f>
        <v>#N/A</v>
      </c>
      <c r="BH35" s="254" t="e">
        <f ca="true">+IF(AND(ISNUMBER(OFFSET('Hygiene Data'!$E$10,0,10*ROW('Hygiene Data'!E29))),DW35="Yes"),OFFSET('Hygiene Data'!$E$10,0,10*ROW('Hygiene Data'!E29)),IF(AND(ISNUMBER(OFFSET('Hygiene Data'!$E$10,0,10*ROW('Hygiene Data'!E29))),DW35="No",ISNUMBER(OFFSET('Hygiene Data'!$E$10,0,10*ROW('Hygiene Data'!E29)))),CONCATENATE("[",ROUND(OFFSET('Hygiene Data'!$E$10,0,10*ROW('Hygiene Data'!E29)),0),"]"),IF(AND(ISNUMBER(OFFSET('Hygiene Data'!$E$10,0,10*ROW('Hygiene Data'!E29))),DW35="",ISNUMBER(OFFSET('Hygiene Data'!$E$10,0,10*ROW('Hygiene Data'!E29)))),OFFSET('Hygiene Data'!$E$10,0,10*ROW('Hygiene Data'!E29)),NA())))</f>
        <v>#N/A</v>
      </c>
      <c r="BI35" s="254" t="e">
        <f ca="true">+IF(AND(ISNUMBER(OFFSET('Hygiene Data'!$F$6,0,10*ROW('Hygiene Data'!F29))),DX35="Yes"),OFFSET('Hygiene Data'!$F$6,0,10*ROW('Hygiene Data'!F29)),IF(AND(ISNUMBER(OFFSET('Hygiene Data'!$F$6,0,10*ROW('Hygiene Data'!F29))),DX35="No",ISNUMBER(OFFSET('Hygiene Data'!$F$6,0,10*ROW('Hygiene Data'!F29)))),CONCATENATE("[",ROUND(OFFSET('Hygiene Data'!$F$6,0,10*ROW('Hygiene Data'!F29)),0),"]"),IF(AND(ISNUMBER(OFFSET('Hygiene Data'!$F$6,0,10*ROW('Hygiene Data'!F29))),DX35="",ISNUMBER(OFFSET('Hygiene Data'!$F$6,0,10*ROW('Hygiene Data'!F29)))),OFFSET('Hygiene Data'!$F$6,0,10*ROW('Hygiene Data'!F29)),NA())))</f>
        <v>#N/A</v>
      </c>
      <c r="BJ35" s="254" t="e">
        <f ca="true">+IF(AND(ISNUMBER(OFFSET('Hygiene Data'!$F$8,0,10*ROW('Hygiene Data'!F29))),DY35="Yes"),OFFSET('Hygiene Data'!$F$8,0,10*ROW('Hygiene Data'!F29)),IF(AND(ISNUMBER(OFFSET('Hygiene Data'!$F$8,0,10*ROW('Hygiene Data'!F29))),DY35="No",ISNUMBER(OFFSET('Hygiene Data'!$F$8,0,10*ROW('Hygiene Data'!F29)))),CONCATENATE("[",ROUND(OFFSET('Hygiene Data'!$F$8,0,10*ROW('Hygiene Data'!F29)),0),"]"),IF(AND(ISNUMBER(OFFSET('Hygiene Data'!$F$8,0,10*ROW('Hygiene Data'!F29))),DY35="",ISNUMBER(OFFSET('Hygiene Data'!$F$8,0,10*ROW('Hygiene Data'!F29)))),OFFSET('Hygiene Data'!$F$8,0,10*ROW('Hygiene Data'!F29)),NA())))</f>
        <v>#N/A</v>
      </c>
      <c r="BK35" s="254" t="e">
        <f ca="true">+IF(AND(ISNUMBER(OFFSET('Hygiene Data'!$F$10,0,10*ROW('Hygiene Data'!F29))),DZ35="Yes"),OFFSET('Hygiene Data'!$F$10,0,10*ROW('Hygiene Data'!F29)),IF(AND(ISNUMBER(OFFSET('Hygiene Data'!$F$10,0,10*ROW('Hygiene Data'!F29))),DZ35="No",ISNUMBER(OFFSET('Hygiene Data'!$F$10,0,10*ROW('Hygiene Data'!F29)))),CONCATENATE("[",ROUND(OFFSET('Hygiene Data'!$F$10,0,10*ROW('Hygiene Data'!F29)),0),"]"),IF(AND(ISNUMBER(OFFSET('Hygiene Data'!$F$10,0,10*ROW('Hygiene Data'!F29))),DZ35="",ISNUMBER(OFFSET('Hygiene Data'!$F$10,0,10*ROW('Hygiene Data'!F29)))),OFFSET('Hygiene Data'!$F$10,0,10*ROW('Hygiene Data'!F29)),NA())))</f>
        <v>#N/A</v>
      </c>
      <c r="BL35" s="254" t="e">
        <f ca="true">+IF(AND(ISNUMBER(OFFSET('Hygiene Data'!$G$6,0,10*ROW('Hygiene Data'!G29))),EA35="Yes"),OFFSET('Hygiene Data'!$G$6,0,10*ROW('Hygiene Data'!G29)),IF(AND(ISNUMBER(OFFSET('Hygiene Data'!$G$6,0,10*ROW('Hygiene Data'!G29))),EA35="No",ISNUMBER(OFFSET('Hygiene Data'!$G$6,0,10*ROW('Hygiene Data'!G29)))),CONCATENATE("[",ROUND(OFFSET('Hygiene Data'!$G$6,0,10*ROW('Hygiene Data'!G29)),0),"]"),IF(AND(ISNUMBER(OFFSET('Hygiene Data'!$G$6,0,10*ROW('Hygiene Data'!G29))),EA35="",ISNUMBER(OFFSET('Hygiene Data'!$G$6,0,10*ROW('Hygiene Data'!G29)))),OFFSET('Hygiene Data'!$G$6,0,10*ROW('Hygiene Data'!G29)),NA())))</f>
        <v>#N/A</v>
      </c>
      <c r="BM35" s="254" t="e">
        <f ca="true">+IF(AND(ISNUMBER(OFFSET('Hygiene Data'!$G$8,0,10*ROW('Hygiene Data'!G29))),EB35="Yes"),OFFSET('Hygiene Data'!$G$8,0,10*ROW('Hygiene Data'!G29)),IF(AND(ISNUMBER(OFFSET('Hygiene Data'!$G$8,0,10*ROW('Hygiene Data'!G29))),EB35="No",ISNUMBER(OFFSET('Hygiene Data'!$G$8,0,10*ROW('Hygiene Data'!G29)))),CONCATENATE("[",ROUND(OFFSET('Hygiene Data'!$G$8,0,10*ROW('Hygiene Data'!G29)),0),"]"),IF(AND(ISNUMBER(OFFSET('Hygiene Data'!$G$8,0,10*ROW('Hygiene Data'!G29))),EB35="",ISNUMBER(OFFSET('Hygiene Data'!$G$8,0,10*ROW('Hygiene Data'!G29)))),OFFSET('Hygiene Data'!$G$8,0,10*ROW('Hygiene Data'!G29)),NA())))</f>
        <v>#N/A</v>
      </c>
      <c r="BN35" s="254" t="e">
        <f ca="true">+IF(AND(ISNUMBER(OFFSET('Hygiene Data'!$G$10,0,10*ROW('Hygiene Data'!G29))),EC35="Yes"),OFFSET('Hygiene Data'!$G$10,0,10*ROW('Hygiene Data'!G29)),IF(AND(ISNUMBER(OFFSET('Hygiene Data'!$G$10,0,10*ROW('Hygiene Data'!G29))),EC35="No",ISNUMBER(OFFSET('Hygiene Data'!$G$10,0,10*ROW('Hygiene Data'!G29)))),CONCATENATE("[",ROUND(OFFSET('Hygiene Data'!$G$10,0,10*ROW('Hygiene Data'!G29)),0),"]"),IF(AND(ISNUMBER(OFFSET('Hygiene Data'!$G$10,0,10*ROW('Hygiene Data'!G29))),EC35="",ISNUMBER(OFFSET('Hygiene Data'!$G$10,0,10*ROW('Hygiene Data'!G29)))),OFFSET('Hygiene Data'!$G$10,0,10*ROW('Hygiene Data'!G29)),NA())))</f>
        <v>#N/A</v>
      </c>
      <c r="BO35" s="254" t="e">
        <f ca="true">+IF(AND(ISNUMBER(OFFSET('Hygiene Data'!$H$6,0,10*ROW('Hygiene Data'!H29))),ED35="Yes"),OFFSET('Hygiene Data'!$H$6,0,10*ROW('Hygiene Data'!H29)),IF(AND(ISNUMBER(OFFSET('Hygiene Data'!$H$6,0,10*ROW('Hygiene Data'!H29))),ED35="No",ISNUMBER(OFFSET('Hygiene Data'!$H$6,0,10*ROW('Hygiene Data'!H29)))),CONCATENATE("[",ROUND(OFFSET('Hygiene Data'!$H$6,0,10*ROW('Hygiene Data'!H29)),0),"]"),IF(AND(ISNUMBER(OFFSET('Hygiene Data'!$H$6,0,10*ROW('Hygiene Data'!H29))),ED35="",ISNUMBER(OFFSET('Hygiene Data'!$H$6,0,10*ROW('Hygiene Data'!H29)))),OFFSET('Hygiene Data'!$H$6,0,10*ROW('Hygiene Data'!H29)),NA())))</f>
        <v>#N/A</v>
      </c>
      <c r="BP35" s="254" t="e">
        <f ca="true">+IF(AND(ISNUMBER(OFFSET('Hygiene Data'!$H$8,0,10*ROW('Hygiene Data'!H29))),EE35="Yes"),OFFSET('Hygiene Data'!$H$8,0,10*ROW('Hygiene Data'!H29)),IF(AND(ISNUMBER(OFFSET('Hygiene Data'!$H$8,0,10*ROW('Hygiene Data'!H29))),EE35="No",ISNUMBER(OFFSET('Hygiene Data'!$H$8,0,10*ROW('Hygiene Data'!H29)))),CONCATENATE("[",ROUND(OFFSET('Hygiene Data'!$H$8,0,10*ROW('Hygiene Data'!H29)),0),"]"),IF(AND(ISNUMBER(OFFSET('Hygiene Data'!$H$8,0,10*ROW('Hygiene Data'!H29))),EE35="",ISNUMBER(OFFSET('Hygiene Data'!$H$8,0,10*ROW('Hygiene Data'!H29)))),OFFSET('Hygiene Data'!$H$8,0,10*ROW('Hygiene Data'!H29)),NA())))</f>
        <v>#N/A</v>
      </c>
      <c r="BQ35" s="254" t="e">
        <f ca="true">+IF(AND(ISNUMBER(OFFSET('Hygiene Data'!$H$10,0,10*ROW('Hygiene Data'!H29))),EF35="Yes"),OFFSET('Hygiene Data'!$H$10,0,10*ROW('Hygiene Data'!H29)),IF(AND(ISNUMBER(OFFSET('Hygiene Data'!$H$10,0,10*ROW('Hygiene Data'!H29))),EF35="No",ISNUMBER(OFFSET('Hygiene Data'!$H$10,0,10*ROW('Hygiene Data'!H29)))),CONCATENATE("[",ROUND(OFFSET('Hygiene Data'!$H$10,0,10*ROW('Hygiene Data'!H29)),0),"]"),IF(AND(ISNUMBER(OFFSET('Hygiene Data'!$H$10,0,10*ROW('Hygiene Data'!H29))),EF35="",ISNUMBER(OFFSET('Hygiene Data'!$H$10,0,10*ROW('Hygiene Data'!H29)))),OFFSET('Hygiene Data'!$H$10,0,10*ROW('Hygiene Data'!H29)),NA())))</f>
        <v>#N/A</v>
      </c>
      <c r="BS35" s="36" t="str">
        <f ca="true">+IF(OFFSET('Water Data'!$C$28,0,10*ROW('Water Data'!C29))="","",OFFSET('Water Data'!$C$28,0,10*ROW('Water Data'!C29)))</f>
        <v/>
      </c>
      <c r="BT35" s="36" t="str">
        <f ca="true">+IF(OFFSET('Water Data'!$C$29,0,10*ROW('Water Data'!C29))="","",OFFSET('Water Data'!$C$29,0,10*ROW('Water Data'!C29)))</f>
        <v/>
      </c>
      <c r="BU35" s="36" t="str">
        <f ca="true">+IF(OFFSET('Water Data'!$C$30,0,10*ROW('Water Data'!C29))="","",OFFSET('Water Data'!$C$30,0,10*ROW('Water Data'!C29)))</f>
        <v/>
      </c>
      <c r="BV35" s="36" t="str">
        <f ca="true">+IF(OFFSET('Water Data'!$D$28,0,10*ROW('Water Data'!D29))="","",OFFSET('Water Data'!$D$28,0,10*ROW('Water Data'!D29)))</f>
        <v/>
      </c>
      <c r="BW35" s="36" t="str">
        <f ca="true">+IF(OFFSET('Water Data'!$D$29,0,10*ROW('Water Data'!D29))="","",OFFSET('Water Data'!$D$29,0,10*ROW('Water Data'!D29)))</f>
        <v/>
      </c>
      <c r="BX35" s="36" t="str">
        <f ca="true">+IF(OFFSET('Water Data'!$D$30,0,10*ROW('Water Data'!D29))="","",OFFSET('Water Data'!$D$30,0,10*ROW('Water Data'!D29)))</f>
        <v/>
      </c>
      <c r="BY35" s="36" t="str">
        <f ca="true">+IF(OFFSET('Water Data'!$E$28,0,10*ROW('Water Data'!E29))="","",OFFSET('Water Data'!$E$28,0,10*ROW('Water Data'!E29)))</f>
        <v/>
      </c>
      <c r="BZ35" s="36" t="str">
        <f ca="true">+IF(OFFSET('Water Data'!$E$29,0,10*ROW('Water Data'!E29))="","",OFFSET('Water Data'!$E$29,0,10*ROW('Water Data'!E29)))</f>
        <v/>
      </c>
      <c r="CA35" s="36" t="str">
        <f ca="true">+IF(OFFSET('Water Data'!$E$30,0,10*ROW('Water Data'!E29))="","",OFFSET('Water Data'!$E$30,0,10*ROW('Water Data'!E29)))</f>
        <v/>
      </c>
      <c r="CB35" s="36" t="str">
        <f ca="true">+IF(OFFSET('Water Data'!$F$28,0,10*ROW('Water Data'!F29))="","",OFFSET('Water Data'!$F$28,0,10*ROW('Water Data'!F29)))</f>
        <v/>
      </c>
      <c r="CC35" s="36" t="str">
        <f ca="true">+IF(OFFSET('Water Data'!$F$29,0,10*ROW('Water Data'!F29))="","",OFFSET('Water Data'!$F$29,0,10*ROW('Water Data'!F29)))</f>
        <v/>
      </c>
      <c r="CD35" s="36" t="str">
        <f ca="true">+IF(OFFSET('Water Data'!$F$30,0,10*ROW('Water Data'!F29))="","",OFFSET('Water Data'!$F$30,0,10*ROW('Water Data'!F29)))</f>
        <v/>
      </c>
      <c r="CE35" s="36" t="str">
        <f ca="true">+IF(OFFSET('Water Data'!$G$28,0,10*ROW('Water Data'!G29))="","",OFFSET('Water Data'!$G$28,0,10*ROW('Water Data'!G29)))</f>
        <v/>
      </c>
      <c r="CF35" s="36" t="str">
        <f ca="true">+IF(OFFSET('Water Data'!$G$29,0,10*ROW('Water Data'!G29))="","",OFFSET('Water Data'!$G$29,0,10*ROW('Water Data'!G29)))</f>
        <v/>
      </c>
      <c r="CG35" s="36" t="str">
        <f ca="true">+IF(OFFSET('Water Data'!$G$30,0,10*ROW('Water Data'!G29))="","",OFFSET('Water Data'!$G$30,0,10*ROW('Water Data'!G29)))</f>
        <v/>
      </c>
      <c r="CH35" s="36" t="str">
        <f ca="true">+IF(OFFSET('Water Data'!$H$28,0,10*ROW('Water Data'!H29))="","",OFFSET('Water Data'!$H$28,0,10*ROW('Water Data'!H29)))</f>
        <v/>
      </c>
      <c r="CI35" s="36" t="str">
        <f ca="true">+IF(OFFSET('Water Data'!$H$29,0,10*ROW('Water Data'!H29))="","",OFFSET('Water Data'!$H$29,0,10*ROW('Water Data'!H29)))</f>
        <v/>
      </c>
      <c r="CJ35" s="36" t="str">
        <f ca="true">+IF(OFFSET('Water Data'!$H$30,0,10*ROW('Water Data'!H29))="","",OFFSET('Water Data'!$H$30,0,10*ROW('Water Data'!H29)))</f>
        <v/>
      </c>
      <c r="CK35" s="36" t="str">
        <f ca="true">+IF(OFFSET('Sanitation Data'!$C$29,0,10*ROW('Sanitation Data'!C29))="","",OFFSET('Sanitation Data'!$C$29,0,10*ROW('Sanitation Data'!C29)))</f>
        <v/>
      </c>
      <c r="CL35" s="36" t="str">
        <f ca="true">+IF(OFFSET('Sanitation Data'!$C$30,0,10*ROW('Sanitation Data'!C29))="","",OFFSET('Sanitation Data'!$C$30,0,10*ROW('Sanitation Data'!C29)))</f>
        <v/>
      </c>
      <c r="CM35" s="36" t="str">
        <f ca="true">+IF(OFFSET('Sanitation Data'!$C$31,0,10*ROW('Sanitation Data'!C29))="","",OFFSET('Sanitation Data'!$C$31,0,10*ROW('Sanitation Data'!C29)))</f>
        <v/>
      </c>
      <c r="CN35" s="36" t="str">
        <f ca="true">+IF(OFFSET('Sanitation Data'!$C$32,0,10*ROW('Sanitation Data'!C29))="","",OFFSET('Sanitation Data'!$C$32,0,10*ROW('Sanitation Data'!C29)))</f>
        <v/>
      </c>
      <c r="CO35" s="36" t="str">
        <f ca="true">+IF(OFFSET('Sanitation Data'!$C$33,0,10*ROW('Sanitation Data'!C29))="","",OFFSET('Sanitation Data'!$C$33,0,10*ROW('Sanitation Data'!C29)))</f>
        <v/>
      </c>
      <c r="CP35" s="36" t="str">
        <f ca="true">+IF(OFFSET('Sanitation Data'!$D$29,0,10*ROW('Sanitation Data'!D29))="","",OFFSET('Sanitation Data'!$D$29,0,10*ROW('Sanitation Data'!D29)))</f>
        <v/>
      </c>
      <c r="CQ35" s="36" t="str">
        <f ca="true">+IF(OFFSET('Sanitation Data'!$D$30,0,10*ROW('Sanitation Data'!D29))="","",OFFSET('Sanitation Data'!$D$30,0,10*ROW('Sanitation Data'!D29)))</f>
        <v/>
      </c>
      <c r="CR35" s="36" t="str">
        <f ca="true">+IF(OFFSET('Sanitation Data'!$D$31,0,10*ROW('Sanitation Data'!D29))="","",OFFSET('Sanitation Data'!$D$31,0,10*ROW('Sanitation Data'!D29)))</f>
        <v/>
      </c>
      <c r="CS35" s="36" t="str">
        <f ca="true">+IF(OFFSET('Sanitation Data'!$D$32,0,10*ROW('Sanitation Data'!D29))="","",OFFSET('Sanitation Data'!$D$32,0,10*ROW('Sanitation Data'!D29)))</f>
        <v/>
      </c>
      <c r="CT35" s="36" t="str">
        <f ca="true">+IF(OFFSET('Sanitation Data'!$D$33,0,10*ROW('Sanitation Data'!D29))="","",OFFSET('Sanitation Data'!$D$33,0,10*ROW('Sanitation Data'!D29)))</f>
        <v/>
      </c>
      <c r="CU35" s="36" t="str">
        <f ca="true">+IF(OFFSET('Sanitation Data'!$E$29,0,10*ROW('Sanitation Data'!E29))="","",OFFSET('Sanitation Data'!$E$29,0,10*ROW('Sanitation Data'!E29)))</f>
        <v/>
      </c>
      <c r="CV35" s="36" t="str">
        <f ca="true">+IF(OFFSET('Sanitation Data'!$E$30,0,10*ROW('Sanitation Data'!E29))="","",OFFSET('Sanitation Data'!$E$30,0,10*ROW('Sanitation Data'!E29)))</f>
        <v/>
      </c>
      <c r="CW35" s="36" t="str">
        <f ca="true">+IF(OFFSET('Sanitation Data'!$E$31,0,10*ROW('Sanitation Data'!E29))="","",OFFSET('Sanitation Data'!$E$31,0,10*ROW('Sanitation Data'!E29)))</f>
        <v/>
      </c>
      <c r="CX35" s="36" t="str">
        <f ca="true">+IF(OFFSET('Sanitation Data'!$E$32,0,10*ROW('Sanitation Data'!E29))="","",OFFSET('Sanitation Data'!$E$32,0,10*ROW('Sanitation Data'!E29)))</f>
        <v/>
      </c>
      <c r="CY35" s="36" t="str">
        <f ca="true">+IF(OFFSET('Sanitation Data'!$E$33,0,10*ROW('Sanitation Data'!E29))="","",OFFSET('Sanitation Data'!$E$33,0,10*ROW('Sanitation Data'!E29)))</f>
        <v/>
      </c>
      <c r="CZ35" s="36" t="str">
        <f ca="true">+IF(OFFSET('Sanitation Data'!$F$29,0,10*ROW('Sanitation Data'!F29))="","",OFFSET('Sanitation Data'!$F$29,0,10*ROW('Sanitation Data'!F29)))</f>
        <v/>
      </c>
      <c r="DA35" s="36" t="str">
        <f ca="true">+IF(OFFSET('Sanitation Data'!$F$30,0,10*ROW('Sanitation Data'!F29))="","",OFFSET('Sanitation Data'!$F$30,0,10*ROW('Sanitation Data'!F29)))</f>
        <v/>
      </c>
      <c r="DB35" s="36" t="str">
        <f ca="true">+IF(OFFSET('Sanitation Data'!$F$31,0,10*ROW('Sanitation Data'!F29))="","",OFFSET('Sanitation Data'!$F$31,0,10*ROW('Sanitation Data'!F29)))</f>
        <v/>
      </c>
      <c r="DC35" s="36" t="str">
        <f ca="true">+IF(OFFSET('Sanitation Data'!$F$32,0,10*ROW('Sanitation Data'!F29))="","",OFFSET('Sanitation Data'!$F$32,0,10*ROW('Sanitation Data'!F29)))</f>
        <v/>
      </c>
      <c r="DD35" s="36" t="str">
        <f ca="true">+IF(OFFSET('Sanitation Data'!$F$33,0,10*ROW('Sanitation Data'!F29))="","",OFFSET('Sanitation Data'!$F$33,0,10*ROW('Sanitation Data'!F29)))</f>
        <v/>
      </c>
      <c r="DE35" s="36" t="str">
        <f ca="true">+IF(OFFSET('Sanitation Data'!$G$29,0,10*ROW('Sanitation Data'!G29))="","",OFFSET('Sanitation Data'!$G$29,0,10*ROW('Sanitation Data'!G29)))</f>
        <v/>
      </c>
      <c r="DF35" s="36" t="str">
        <f ca="true">+IF(OFFSET('Sanitation Data'!$G$30,0,10*ROW('Sanitation Data'!G29))="","",OFFSET('Sanitation Data'!$G$30,0,10*ROW('Sanitation Data'!G29)))</f>
        <v/>
      </c>
      <c r="DG35" s="36" t="str">
        <f ca="true">+IF(OFFSET('Sanitation Data'!$G$31,0,10*ROW('Sanitation Data'!G29))="","",OFFSET('Sanitation Data'!$G$31,0,10*ROW('Sanitation Data'!G29)))</f>
        <v/>
      </c>
      <c r="DH35" s="36" t="str">
        <f ca="true">+IF(OFFSET('Sanitation Data'!$G$32,0,10*ROW('Sanitation Data'!G29))="","",OFFSET('Sanitation Data'!$G$32,0,10*ROW('Sanitation Data'!G29)))</f>
        <v/>
      </c>
      <c r="DI35" s="36" t="str">
        <f ca="true">+IF(OFFSET('Sanitation Data'!$G$33,0,10*ROW('Sanitation Data'!G29))="","",OFFSET('Sanitation Data'!$G$33,0,10*ROW('Sanitation Data'!G29)))</f>
        <v/>
      </c>
      <c r="DJ35" s="36" t="str">
        <f ca="true">+IF(OFFSET('Sanitation Data'!$H$29,0,10*ROW('Sanitation Data'!H29))="","",OFFSET('Sanitation Data'!$H$29,0,10*ROW('Sanitation Data'!H29)))</f>
        <v/>
      </c>
      <c r="DK35" s="36" t="str">
        <f ca="true">+IF(OFFSET('Sanitation Data'!$H$30,0,10*ROW('Sanitation Data'!H29))="","",OFFSET('Sanitation Data'!$H$30,0,10*ROW('Sanitation Data'!H29)))</f>
        <v/>
      </c>
      <c r="DL35" s="36" t="str">
        <f ca="true">+IF(OFFSET('Sanitation Data'!$H$31,0,10*ROW('Sanitation Data'!H29))="","",OFFSET('Sanitation Data'!$H$31,0,10*ROW('Sanitation Data'!H29)))</f>
        <v/>
      </c>
      <c r="DM35" s="36" t="str">
        <f ca="true">+IF(OFFSET('Sanitation Data'!$H$32,0,10*ROW('Sanitation Data'!H29))="","",OFFSET('Sanitation Data'!$H$32,0,10*ROW('Sanitation Data'!H29)))</f>
        <v/>
      </c>
      <c r="DN35" s="36" t="str">
        <f ca="true">+IF(OFFSET('Sanitation Data'!$H$33,0,10*ROW('Sanitation Data'!H29))="","",OFFSET('Sanitation Data'!$H$33,0,10*ROW('Sanitation Data'!H29)))</f>
        <v/>
      </c>
      <c r="DO35" s="36" t="str">
        <f ca="true">+IF(OFFSET('Hygiene Data'!$C$12,0,10*ROW('Hygiene Data'!C29))="","",OFFSET('Hygiene Data'!$C$12,0,10*ROW('Hygiene Data'!C29)))</f>
        <v/>
      </c>
      <c r="DP35" s="36" t="str">
        <f ca="true">+IF(OFFSET('Hygiene Data'!$C$13,0,10*ROW('Hygiene Data'!C29))="","",OFFSET('Hygiene Data'!$C$13,0,10*ROW('Hygiene Data'!C29)))</f>
        <v/>
      </c>
      <c r="DQ35" s="36" t="str">
        <f ca="true">+IF(OFFSET('Hygiene Data'!$C$14,0,10*ROW('Hygiene Data'!C29))="","",OFFSET('Hygiene Data'!$C$14,0,10*ROW('Hygiene Data'!C29)))</f>
        <v/>
      </c>
      <c r="DR35" s="36" t="str">
        <f ca="true">+IF(OFFSET('Hygiene Data'!$D$12,0,10*ROW('Hygiene Data'!D29))="","",OFFSET('Hygiene Data'!$D$12,0,10*ROW('Hygiene Data'!D29)))</f>
        <v/>
      </c>
      <c r="DS35" s="36" t="str">
        <f ca="true">+IF(OFFSET('Hygiene Data'!$D$13,0,10*ROW('Hygiene Data'!D29))="","",OFFSET('Hygiene Data'!$D$13,0,10*ROW('Hygiene Data'!D29)))</f>
        <v/>
      </c>
      <c r="DT35" s="36" t="str">
        <f ca="true">+IF(OFFSET('Hygiene Data'!$D$14,0,10*ROW('Hygiene Data'!D29))="","",OFFSET('Hygiene Data'!$D$14,0,10*ROW('Hygiene Data'!D29)))</f>
        <v/>
      </c>
      <c r="DU35" s="36" t="str">
        <f ca="true">+IF(OFFSET('Hygiene Data'!$E$12,0,10*ROW('Hygiene Data'!E29))="","",OFFSET('Hygiene Data'!$E$12,0,10*ROW('Hygiene Data'!E29)))</f>
        <v/>
      </c>
      <c r="DV35" s="36" t="str">
        <f ca="true">+IF(OFFSET('Hygiene Data'!$E$13,0,10*ROW('Hygiene Data'!E29))="","",OFFSET('Hygiene Data'!$E$13,0,10*ROW('Hygiene Data'!E29)))</f>
        <v/>
      </c>
      <c r="DW35" s="36" t="str">
        <f ca="true">+IF(OFFSET('Hygiene Data'!$E$14,0,10*ROW('Hygiene Data'!E29))="","",OFFSET('Hygiene Data'!$E$14,0,10*ROW('Hygiene Data'!E29)))</f>
        <v/>
      </c>
      <c r="DX35" s="36" t="str">
        <f ca="true">+IF(OFFSET('Hygiene Data'!$F$12,0,10*ROW('Hygiene Data'!F29))="","",OFFSET('Hygiene Data'!$F$12,0,10*ROW('Hygiene Data'!F29)))</f>
        <v/>
      </c>
      <c r="DY35" s="36" t="str">
        <f ca="true">+IF(OFFSET('Hygiene Data'!$F$13,0,10*ROW('Hygiene Data'!F29))="","",OFFSET('Hygiene Data'!$F$13,0,10*ROW('Hygiene Data'!F29)))</f>
        <v/>
      </c>
      <c r="DZ35" s="36" t="str">
        <f ca="true">+IF(OFFSET('Hygiene Data'!$F$14,0,10*ROW('Hygiene Data'!F29))="","",OFFSET('Hygiene Data'!$F$14,0,10*ROW('Hygiene Data'!F29)))</f>
        <v/>
      </c>
      <c r="EA35" s="36" t="str">
        <f ca="true">+IF(OFFSET('Hygiene Data'!$G$12,0,10*ROW('Hygiene Data'!G29))="","",OFFSET('Hygiene Data'!$G$12,0,10*ROW('Hygiene Data'!G29)))</f>
        <v/>
      </c>
      <c r="EB35" s="36" t="str">
        <f ca="true">+IF(OFFSET('Hygiene Data'!$G$13,0,10*ROW('Hygiene Data'!G29))="","",OFFSET('Hygiene Data'!$G$13,0,10*ROW('Hygiene Data'!G29)))</f>
        <v/>
      </c>
      <c r="EC35" s="36" t="str">
        <f ca="true">+IF(OFFSET('Hygiene Data'!$G$14,0,10*ROW('Hygiene Data'!G29))="","",OFFSET('Hygiene Data'!$G$14,0,10*ROW('Hygiene Data'!G29)))</f>
        <v/>
      </c>
      <c r="ED35" s="36" t="str">
        <f ca="true">+IF(OFFSET('Hygiene Data'!$H$12,0,10*ROW('Hygiene Data'!H29))="","",OFFSET('Hygiene Data'!$H$12,0,10*ROW('Hygiene Data'!H29)))</f>
        <v/>
      </c>
      <c r="EE35" s="36" t="str">
        <f ca="true">+IF(OFFSET('Hygiene Data'!$H$13,0,10*ROW('Hygiene Data'!H29))="","",OFFSET('Hygiene Data'!$H$13,0,10*ROW('Hygiene Data'!H29)))</f>
        <v/>
      </c>
      <c r="EF35" s="36" t="str">
        <f ca="true">+IF(OFFSET('Hygiene Data'!$H$14,0,10*ROW('Hygiene Data'!H29))="","",OFFSET('Hygiene Data'!$H$14,0,10*ROW('Hygiene Data'!H29)))</f>
        <v/>
      </c>
    </row>
    <row r="36" x14ac:dyDescent="0.2">
      <c r="A36" s="59" t="str">
        <f ca="true">+IF(OFFSET('Water Data'!$B$1,0,10*ROW('Water Data'!B33))="","",OFFSET('Water Data'!$B$1,0,10*ROW('Water Data'!B33)))</f>
        <v/>
      </c>
      <c r="B36" s="59" t="str">
        <f ca="true">+IF(OFFSET('Water Data'!$A$3,0,10*ROW('Water Data'!A33))="","",OFFSET('Water Data'!$A$3,0,10*ROW('Water Data'!A33)))</f>
        <v/>
      </c>
      <c r="C36" s="59" t="str">
        <f ca="true">+IF(OFFSET('Water Data'!$C$3,0,10*ROW('Water Data'!C33))="","",OFFSET('Water Data'!$C$3,0,10*ROW('Water Data'!C33)))</f>
        <v/>
      </c>
      <c r="D36" s="252" t="e">
        <f ca="true">+IF(AND(ISNUMBER(OFFSET('Water Data'!$C$5,0,10*ROW('Water Data'!C30))),BS36="Yes"),100-OFFSET('Water Data'!$C$5,0,10*ROW('Water Data'!C30)),IF(AND(ISNUMBER(OFFSET('Water Data'!$C$5,0,10*ROW('Water Data'!C30))),BS36="No",ISNUMBER(OFFSET('Water Data'!$C$5,0,10*ROW('Water Data'!C30)))),CONCATENATE("[",ROUND(100-OFFSET('Water Data'!$C$5,0,10*ROW('Water Data'!C30)),0),"]"),IF(AND(ISNUMBER(OFFSET('Water Data'!$C$5,0,10*ROW('Water Data'!C30))),BS36="",ISNUMBER(OFFSET('Water Data'!$C$5,0,10*ROW('Water Data'!C30)))),100-OFFSET('Water Data'!$C$5,0,10*ROW('Water Data'!C30)),NA())))</f>
        <v>#N/A</v>
      </c>
      <c r="E36" s="252" t="e">
        <f ca="true">+IF(AND(ISNUMBER(OFFSET('Water Data'!$C$7,0,10*ROW('Water Data'!D30))),BT36="Yes"),OFFSET('Water Data'!$C$7,0,10*ROW('Water Data'!C30)),IF(AND(ISNUMBER(OFFSET('Water Data'!$C$7,0,10*ROW('Water Data'!C30))),BT36="No",ISNUMBER(OFFSET('Water Data'!$C$7,0,10*ROW('Water Data'!C30)))),CONCATENATE("[",ROUND(OFFSET('Water Data'!$C$7,0,10*ROW('Water Data'!C30)),0),"]"),IF(AND(ISNUMBER(OFFSET('Water Data'!$C$7,0,10*ROW('Water Data'!C30))),BT36="",ISNUMBER(OFFSET('Water Data'!$C$7,0,10*ROW('Water Data'!C30)))),OFFSET('Water Data'!$C$7,0,10*ROW('Water Data'!C30)),NA())))</f>
        <v>#N/A</v>
      </c>
      <c r="F36" s="252" t="e">
        <f ca="true">+IF(AND(ISNUMBER(OFFSET('Water Data'!$C$10,0,10*ROW('Water Data'!C30))),BU36="Yes"),OFFSET('Water Data'!$C$10,0,10*ROW('Water Data'!C30)),IF(AND(ISNUMBER(OFFSET('Water Data'!$C$10,0,10*ROW('Water Data'!C30))),BU36="No",ISNUMBER(OFFSET('Water Data'!$C$10,0,10*ROW('Water Data'!C30)))),CONCATENATE("[",ROUND(OFFSET('Water Data'!$C$10,0,10*ROW('Water Data'!C30)),0),"]"),IF(AND(ISNUMBER(OFFSET('Water Data'!$C$10,0,10*ROW('Water Data'!C30))),BU36="",ISNUMBER(OFFSET('Water Data'!$C$10,0,10*ROW('Water Data'!C30)))),OFFSET('Water Data'!$C$10,0,10*ROW('Water Data'!C30)),NA())))</f>
        <v>#N/A</v>
      </c>
      <c r="G36" s="252" t="e">
        <f ca="true">+IF(AND(ISNUMBER(OFFSET('Water Data'!$D$5,0,10*ROW('Water Data'!D30))),BV36="Yes"),100-OFFSET('Water Data'!$D$5,0,10*ROW('Water Data'!D30)),IF(AND(ISNUMBER(OFFSET('Water Data'!$D$5,0,10*ROW('Water Data'!D30))),BV36="No",ISNUMBER(OFFSET('Water Data'!$D$5,0,10*ROW('Water Data'!D30)))),CONCATENATE("[",ROUND(100-OFFSET('Water Data'!$D$5,0,10*ROW('Water Data'!D30)),0),"]"),IF(AND(ISNUMBER(OFFSET('Water Data'!$D$5,0,10*ROW('Water Data'!D30))),BV36="",ISNUMBER(OFFSET('Water Data'!$D$5,0,10*ROW('Water Data'!D30)))),100-OFFSET('Water Data'!$D$5,0,10*ROW('Water Data'!D30)),NA())))</f>
        <v>#N/A</v>
      </c>
      <c r="H36" s="252" t="e">
        <f ca="true">+IF(AND(ISNUMBER(OFFSET('Water Data'!$D$7,0,10*ROW('Water Data'!D30))),BW36="Yes"),OFFSET('Water Data'!$D$7,0,10*ROW('Water Data'!D30)),IF(AND(ISNUMBER(OFFSET('Water Data'!$D$7,0,10*ROW('Water Data'!D30))),BW36="No",ISNUMBER(OFFSET('Water Data'!$D$7,0,10*ROW('Water Data'!D30)))),CONCATENATE("[",ROUND(OFFSET('Water Data'!$C$7,0,10*ROW('Water Data'!D30)),0),"]"),IF(AND(ISNUMBER(OFFSET('Water Data'!$D$7,0,10*ROW('Water Data'!D30))),BW36="",ISNUMBER(OFFSET('Water Data'!$D$7,0,10*ROW('Water Data'!D30)))),OFFSET('Water Data'!$D$7,0,10*ROW('Water Data'!D30)),NA())))</f>
        <v>#N/A</v>
      </c>
      <c r="I36" s="252" t="e">
        <f ca="true">+IF(AND(ISNUMBER(OFFSET('Water Data'!$D$10,0,10*ROW('Water Data'!D30))),BX36="Yes"),OFFSET('Water Data'!$D$10,0,10*ROW('Water Data'!D30)),IF(AND(ISNUMBER(OFFSET('Water Data'!$D$10,0,10*ROW('Water Data'!D30))),BX36="No",ISNUMBER(OFFSET('Water Data'!$D$10,0,10*ROW('Water Data'!D30)))),CONCATENATE("[",ROUND(OFFSET('Water Data'!$D$10,0,10*ROW('Water Data'!D30)),0),"]"),IF(AND(ISNUMBER(OFFSET('Water Data'!$D$10,0,10*ROW('Water Data'!D30))),BX36="",ISNUMBER(OFFSET('Water Data'!$D$10,0,10*ROW('Water Data'!D30)))),OFFSET('Water Data'!$D$10,0,10*ROW('Water Data'!D30)),NA())))</f>
        <v>#N/A</v>
      </c>
      <c r="J36" s="252" t="e">
        <f ca="true">+IF(AND(ISNUMBER(OFFSET('Water Data'!$E$5,0,10*ROW('Water Data'!E30))),BY36="Yes"),100-OFFSET('Water Data'!$E$5,0,10*ROW('Water Data'!E30)),IF(AND(ISNUMBER(OFFSET('Water Data'!$E$5,0,10*ROW('Water Data'!E30))),BY36="No",ISNUMBER(OFFSET('Water Data'!$E$5,0,10*ROW('Water Data'!E30)))),CONCATENATE("[",ROUND(100-OFFSET('Water Data'!$E$5,0,10*ROW('Water Data'!E30)),0),"]"),IF(AND(ISNUMBER(OFFSET('Water Data'!$E$5,0,10*ROW('Water Data'!E30))),BY36="",ISNUMBER(OFFSET('Water Data'!$E$5,0,10*ROW('Water Data'!E30)))),100-OFFSET('Water Data'!$E$5,0,10*ROW('Water Data'!E30)),NA())))</f>
        <v>#N/A</v>
      </c>
      <c r="K36" s="252" t="e">
        <f ca="true">+IF(AND(ISNUMBER(OFFSET('Water Data'!$E$7,0,10*ROW('Water Data'!E30))),BZ36="Yes"),OFFSET('Water Data'!$E$7,0,10*ROW('Water Data'!E30)),IF(AND(ISNUMBER(OFFSET('Water Data'!$E$7,0,10*ROW('Water Data'!E30))),BZ36="No",ISNUMBER(OFFSET('Water Data'!$E$7,0,10*ROW('Water Data'!E30)))),CONCATENATE("[",ROUND(OFFSET('Water Data'!$E$7,0,10*ROW('Water Data'!E30)),0),"]"),IF(AND(ISNUMBER(OFFSET('Water Data'!$E$7,0,10*ROW('Water Data'!E30))),BZ36="",ISNUMBER(OFFSET('Water Data'!$E$7,0,10*ROW('Water Data'!E30)))),OFFSET('Water Data'!$E$7,0,10*ROW('Water Data'!E30)),NA())))</f>
        <v>#N/A</v>
      </c>
      <c r="L36" s="252" t="e">
        <f ca="true">+IF(AND(ISNUMBER(OFFSET('Water Data'!$E$10,0,10*ROW('Water Data'!E30))),CA36="Yes"),OFFSET('Water Data'!$E$10,0,10*ROW('Water Data'!E30)),IF(AND(ISNUMBER(OFFSET('Water Data'!$E$10,0,10*ROW('Water Data'!E30))),CA36="No",ISNUMBER(OFFSET('Water Data'!$E$10,0,10*ROW('Water Data'!E30)))),CONCATENATE("[",ROUND(OFFSET('Water Data'!$E$10,0,10*ROW('Water Data'!E30)),0),"]"),IF(AND(ISNUMBER(OFFSET('Water Data'!$E$10,0,10*ROW('Water Data'!E30))),CA36="",ISNUMBER(OFFSET('Water Data'!$E$10,0,10*ROW('Water Data'!E30)))),OFFSET('Water Data'!$E$10,0,10*ROW('Water Data'!E30)),NA())))</f>
        <v>#N/A</v>
      </c>
      <c r="M36" s="252" t="e">
        <f ca="true">+IF(AND(ISNUMBER(OFFSET('Water Data'!$F$5,0,10*ROW('Water Data'!F30))),CB36="Yes"),100-OFFSET('Water Data'!$F$5,0,10*ROW('Water Data'!F30)),IF(AND(ISNUMBER(OFFSET('Water Data'!$F$5,0,10*ROW('Water Data'!F30))),CB36="No",ISNUMBER(OFFSET('Water Data'!$F$5,0,10*ROW('Water Data'!F30)))),CONCATENATE("[",ROUND(100-OFFSET('Water Data'!$F$5,0,10*ROW('Water Data'!F30)),0),"]"),IF(AND(ISNUMBER(OFFSET('Water Data'!$F$5,0,10*ROW('Water Data'!F30))),CB36="",ISNUMBER(OFFSET('Water Data'!$F$5,0,10*ROW('Water Data'!F30)))),100-OFFSET('Water Data'!$F$5,0,10*ROW('Water Data'!F30)),NA())))</f>
        <v>#N/A</v>
      </c>
      <c r="N36" s="252" t="e">
        <f ca="true">+IF(AND(ISNUMBER(OFFSET('Water Data'!$F$7,0,10*ROW('Water Data'!F30))),CC36="Yes"),OFFSET('Water Data'!$F$7,0,10*ROW('Water Data'!F30)),IF(AND(ISNUMBER(OFFSET('Water Data'!$F$7,0,10*ROW('Water Data'!F30))),CC36="No",ISNUMBER(OFFSET('Water Data'!$F$7,0,10*ROW('Water Data'!F30)))),CONCATENATE("[",ROUND(OFFSET('Water Data'!$F$7,0,10*ROW('Water Data'!F30)),0),"]"),IF(AND(ISNUMBER(OFFSET('Water Data'!$F$7,0,10*ROW('Water Data'!F30))),CC36="",ISNUMBER(OFFSET('Water Data'!$F$7,0,10*ROW('Water Data'!F30)))),OFFSET('Water Data'!$F$7,0,10*ROW('Water Data'!F30)),NA())))</f>
        <v>#N/A</v>
      </c>
      <c r="O36" s="252" t="e">
        <f ca="true">+IF(AND(ISNUMBER(OFFSET('Water Data'!$F$10,0,10*ROW('Water Data'!F30))),CD36="Yes"),OFFSET('Water Data'!$F$10,0,10*ROW('Water Data'!F30)),IF(AND(ISNUMBER(OFFSET('Water Data'!$F$10,0,10*ROW('Water Data'!F30))),CD36="No",ISNUMBER(OFFSET('Water Data'!$F$10,0,10*ROW('Water Data'!F30)))),CONCATENATE("[",ROUND(OFFSET('Water Data'!$F$10,0,10*ROW('Water Data'!F30)),0),"]"),IF(AND(ISNUMBER(OFFSET('Water Data'!$F$10,0,10*ROW('Water Data'!F30))),CD36="",ISNUMBER(OFFSET('Water Data'!$F$10,0,10*ROW('Water Data'!F30)))),OFFSET('Water Data'!$F$10,0,10*ROW('Water Data'!F30)),NA())))</f>
        <v>#N/A</v>
      </c>
      <c r="P36" s="252" t="e">
        <f ca="true">+IF(AND(ISNUMBER(OFFSET('Water Data'!$G$5,0,10*ROW('Water Data'!G30))),CE36="Yes"),100-OFFSET('Water Data'!$G$5,0,10*ROW('Water Data'!G30)),IF(AND(ISNUMBER(OFFSET('Water Data'!$G$5,0,10*ROW('Water Data'!G30))),CE36="No",ISNUMBER(OFFSET('Water Data'!$G$5,0,10*ROW('Water Data'!G30)))),CONCATENATE("[",ROUND(100-OFFSET('Water Data'!$G$5,0,10*ROW('Water Data'!G30)),0),"]"),IF(AND(ISNUMBER(OFFSET('Water Data'!$G$5,0,10*ROW('Water Data'!G30))),CE36="",ISNUMBER(OFFSET('Water Data'!$G$5,0,10*ROW('Water Data'!G30)))),100-OFFSET('Water Data'!$G$5,0,10*ROW('Water Data'!G30)),NA())))</f>
        <v>#N/A</v>
      </c>
      <c r="Q36" s="252" t="e">
        <f ca="true">+IF(AND(ISNUMBER(OFFSET('Water Data'!$G$7,0,10*ROW('Water Data'!G30))),CF36="Yes"),OFFSET('Water Data'!$G$7,0,10*ROW('Water Data'!G30)),IF(AND(ISNUMBER(OFFSET('Water Data'!$G$7,0,10*ROW('Water Data'!G30))),CF36="No",ISNUMBER(OFFSET('Water Data'!$G$7,0,10*ROW('Water Data'!G30)))),CONCATENATE("[",ROUND(OFFSET('Water Data'!$G$7,0,10*ROW('Water Data'!G30)),0),"]"),IF(AND(ISNUMBER(OFFSET('Water Data'!$G$7,0,10*ROW('Water Data'!G30))),CF36="",ISNUMBER(OFFSET('Water Data'!$G$7,0,10*ROW('Water Data'!G30)))),OFFSET('Water Data'!$G$7,0,10*ROW('Water Data'!G30)),NA())))</f>
        <v>#N/A</v>
      </c>
      <c r="R36" s="252" t="e">
        <f ca="true">+IF(AND(ISNUMBER(OFFSET('Water Data'!$G$10,0,10*ROW('Water Data'!G30))),CG36="Yes"),OFFSET('Water Data'!$G$10,0,10*ROW('Water Data'!G30)),IF(AND(ISNUMBER(OFFSET('Water Data'!$G$10,0,10*ROW('Water Data'!G30))),CG36="No",ISNUMBER(OFFSET('Water Data'!$G$10,0,10*ROW('Water Data'!G30)))),CONCATENATE("[",ROUND(OFFSET('Water Data'!$G$10,0,10*ROW('Water Data'!G30)),0),"]"),IF(AND(ISNUMBER(OFFSET('Water Data'!$G$10,0,10*ROW('Water Data'!G30))),CG36="",ISNUMBER(OFFSET('Water Data'!$G$10,0,10*ROW('Water Data'!G30)))),OFFSET('Water Data'!$G$10,0,10*ROW('Water Data'!G30)),NA())))</f>
        <v>#N/A</v>
      </c>
      <c r="S36" s="252" t="e">
        <f ca="true">+IF(AND(ISNUMBER(OFFSET('Water Data'!$H$5,0,10*ROW('Water Data'!H30))),CH36="Yes"),100-OFFSET('Water Data'!$H$5,0,10*ROW('Water Data'!H30)),IF(AND(ISNUMBER(OFFSET('Water Data'!$H$5,0,10*ROW('Water Data'!H30))),CH36="No",ISNUMBER(OFFSET('Water Data'!$H$5,0,10*ROW('Water Data'!H30)))),CONCATENATE("[",ROUND(100-OFFSET('Water Data'!$H$5,0,10*ROW('Water Data'!H30)),0),"]"),IF(AND(ISNUMBER(OFFSET('Water Data'!$H$5,0,10*ROW('Water Data'!H30))),CH36="",ISNUMBER(OFFSET('Water Data'!$H$5,0,10*ROW('Water Data'!H30)))),100-OFFSET('Water Data'!$H$5,0,10*ROW('Water Data'!H30)),NA())))</f>
        <v>#N/A</v>
      </c>
      <c r="T36" s="252" t="e">
        <f ca="true">+IF(AND(ISNUMBER(OFFSET('Water Data'!$H$7,0,10*ROW('Water Data'!H30))),CI36="Yes"),OFFSET('Water Data'!$H$7,0,10*ROW('Water Data'!H30)),IF(AND(ISNUMBER(OFFSET('Water Data'!$H$7,0,10*ROW('Water Data'!H30))),CI36="No",ISNUMBER(OFFSET('Water Data'!$H$7,0,10*ROW('Water Data'!H30)))),CONCATENATE("[",ROUND(OFFSET('Water Data'!$H$7,0,10*ROW('Water Data'!H30)),0),"]"),IF(AND(ISNUMBER(OFFSET('Water Data'!$H$7,0,10*ROW('Water Data'!H30))),CI36="",ISNUMBER(OFFSET('Water Data'!$H$7,0,10*ROW('Water Data'!H30)))),OFFSET('Water Data'!$H$7,0,10*ROW('Water Data'!H30)),NA())))</f>
        <v>#N/A</v>
      </c>
      <c r="U36" s="252" t="e">
        <f ca="true">+IF(AND(ISNUMBER(OFFSET('Water Data'!$H$10,0,10*ROW('Water Data'!H30))),CJ36="Yes"),OFFSET('Water Data'!$H$10,0,10*ROW('Water Data'!H30)),IF(AND(ISNUMBER(OFFSET('Water Data'!$H$10,0,10*ROW('Water Data'!H30))),CJ36="No",ISNUMBER(OFFSET('Water Data'!$H$10,0,10*ROW('Water Data'!H30)))),CONCATENATE("[",ROUND(OFFSET('Water Data'!$H$10,0,10*ROW('Water Data'!H30)),0),"]"),IF(AND(ISNUMBER(OFFSET('Water Data'!$H$10,0,10*ROW('Water Data'!H30))),CJ36="",ISNUMBER(OFFSET('Water Data'!$H$10,0,10*ROW('Water Data'!H30)))),OFFSET('Water Data'!$H$10,0,10*ROW('Water Data'!H30)),NA())))</f>
        <v>#N/A</v>
      </c>
      <c r="V36" s="253" t="e">
        <f ca="true">+IF(AND(ISNUMBER(OFFSET('Sanitation Data'!$C$5,0,10*ROW('Sanitation Data'!C30))),CK36="Yes"),100-OFFSET('Sanitation Data'!$C$5,0,10*ROW('Sanitation Data'!C30)),IF(AND(ISNUMBER(OFFSET('Sanitation Data'!$C$5,0,10*ROW('Sanitation Data'!C30))),CK36="No",ISNUMBER(OFFSET('Sanitation Data'!$C$5,0,10*ROW('Sanitation Data'!C30)))),CONCATENATE("[",ROUND(100-OFFSET('Sanitation Data'!$C$5,0,10*ROW('Sanitation Data'!C30)),0),"]"),IF(AND(ISNUMBER(OFFSET('Sanitation Data'!$C$5,0,10*ROW('Sanitation Data'!C30))),CK36="",ISNUMBER(OFFSET('Sanitation Data'!$C$5,0,10*ROW('Sanitation Data'!C30)))),100-OFFSET('Sanitation Data'!$C$5,0,10*ROW('Sanitation Data'!C30)),NA())))</f>
        <v>#N/A</v>
      </c>
      <c r="W36" s="253" t="e">
        <f ca="true">+IF(AND(ISNUMBER(OFFSET('Sanitation Data'!$C$7,0,10*ROW('Sanitation Data'!C30))),CL36="Yes"),OFFSET('Sanitation Data'!$C$7,0,10*ROW('Sanitation Data'!C30)),IF(AND(ISNUMBER(OFFSET('Sanitation Data'!$C$7,0,10*ROW('Sanitation Data'!C30))),CL36="No",ISNUMBER(OFFSET('Sanitation Data'!$C$7,0,10*ROW('Sanitation Data'!C30)))),CONCATENATE("[",ROUND(OFFSET('Sanitation Data'!$C$7,0,10*ROW('Sanitation Data'!C30)),0),"]"),IF(AND(ISNUMBER(OFFSET('Sanitation Data'!$C$7,0,10*ROW('Sanitation Data'!C30))),CL36="",ISNUMBER(OFFSET('Sanitation Data'!$C$7,0,10*ROW('Sanitation Data'!C30)))),OFFSET('Sanitation Data'!$C$7,0,10*ROW('Sanitation Data'!C30)),NA())))</f>
        <v>#N/A</v>
      </c>
      <c r="X36" s="253" t="e">
        <f ca="true">+IF(AND(ISNUMBER(OFFSET('Sanitation Data'!$C$11,0,10*ROW('Sanitation Data'!C30))),CM36="Yes"),OFFSET('Sanitation Data'!$C$11,0,10*ROW('Sanitation Data'!C30)),IF(AND(ISNUMBER(OFFSET('Sanitation Data'!$C$11,0,10*ROW('Sanitation Data'!C30))),CM36="No",ISNUMBER(OFFSET('Sanitation Data'!$C$11,0,10*ROW('Sanitation Data'!C30)))),CONCATENATE("[",ROUND(OFFSET('Sanitation Data'!$C$11,0,10*ROW('Sanitation Data'!C30)),0),"]"),IF(AND(ISNUMBER(OFFSET('Sanitation Data'!$C$11,0,10*ROW('Sanitation Data'!C30))),CM36="",ISNUMBER(OFFSET('Sanitation Data'!$C$11,0,10*ROW('Sanitation Data'!C30)))),OFFSET('Sanitation Data'!$C$11,0,10*ROW('Sanitation Data'!C30)),NA())))</f>
        <v>#N/A</v>
      </c>
      <c r="Y36" s="253" t="e">
        <f ca="true">+IF(AND(ISNUMBER(OFFSET('Sanitation Data'!$C$12,0,10*ROW('Sanitation Data'!C30))),CN36="Yes"),OFFSET('Sanitation Data'!$C$12,0,10*ROW('Sanitation Data'!C30)),IF(AND(ISNUMBER(OFFSET('Sanitation Data'!$C$12,0,10*ROW('Sanitation Data'!C30))),CN36="No",ISNUMBER(OFFSET('Sanitation Data'!$C$12,0,10*ROW('Sanitation Data'!C30)))),CONCATENATE("[",ROUND(OFFSET('Sanitation Data'!$C$12,0,10*ROW('Sanitation Data'!C30)),0),"]"),IF(AND(ISNUMBER(OFFSET('Sanitation Data'!$C$12,0,10*ROW('Sanitation Data'!C30))),CN36="",ISNUMBER(OFFSET('Sanitation Data'!$C$12,0,10*ROW('Sanitation Data'!C30)))),OFFSET('Sanitation Data'!$C$12,0,10*ROW('Sanitation Data'!C30)),NA())))</f>
        <v>#N/A</v>
      </c>
      <c r="Z36" s="253" t="e">
        <f ca="true">+IF(AND(ISNUMBER(OFFSET('Sanitation Data'!$C$13,0,10*ROW('Sanitation Data'!C30))),CO36="Yes"),OFFSET('Sanitation Data'!$C$13,0,10*ROW('Sanitation Data'!C30)),IF(AND(ISNUMBER(OFFSET('Sanitation Data'!$C$13,0,10*ROW('Sanitation Data'!C30))),CO36="No",ISNUMBER(OFFSET('Sanitation Data'!$C$13,0,10*ROW('Sanitation Data'!C30)))),CONCATENATE("[",ROUND(OFFSET('Sanitation Data'!$C$13,0,10*ROW('Sanitation Data'!C30)),0),"]"),IF(AND(ISNUMBER(OFFSET('Sanitation Data'!$C$13,0,10*ROW('Sanitation Data'!C30))),CO36="",ISNUMBER(OFFSET('Sanitation Data'!$C$13,0,10*ROW('Sanitation Data'!C30)))),OFFSET('Sanitation Data'!$C$13,0,10*ROW('Sanitation Data'!C30)),NA())))</f>
        <v>#N/A</v>
      </c>
      <c r="AA36" s="253" t="e">
        <f ca="true">+IF(AND(ISNUMBER(OFFSET('Sanitation Data'!$D$5,0,10*ROW('Sanitation Data'!D30))),CP36="Yes"),100-OFFSET('Sanitation Data'!$D$5,0,10*ROW('Sanitation Data'!D30)),IF(AND(ISNUMBER(OFFSET('Sanitation Data'!$D$5,0,10*ROW('Sanitation Data'!D30))),CP36="No",ISNUMBER(OFFSET('Sanitation Data'!$D$5,0,10*ROW('Sanitation Data'!D30)))),CONCATENATE("[",ROUND(100-OFFSET('Sanitation Data'!$D$5,0,10*ROW('Sanitation Data'!D30)),0),"]"),IF(AND(ISNUMBER(OFFSET('Sanitation Data'!$D$5,0,10*ROW('Sanitation Data'!D30))),CP36="",ISNUMBER(OFFSET('Sanitation Data'!$D$5,0,10*ROW('Sanitation Data'!D30)))),100-OFFSET('Sanitation Data'!$D$5,0,10*ROW('Sanitation Data'!D30)),NA())))</f>
        <v>#N/A</v>
      </c>
      <c r="AB36" s="253" t="e">
        <f ca="true">+IF(AND(ISNUMBER(OFFSET('Sanitation Data'!$D$7,0,10*ROW('Sanitation Data'!D30))),CQ36="Yes"),OFFSET('Sanitation Data'!$D$7,0,10*ROW('Sanitation Data'!G30)),IF(AND(ISNUMBER(OFFSET('Sanitation Data'!$D$7,0,10*ROW('Sanitation Data'!D30))),CQ36="No",ISNUMBER(OFFSET('Sanitation Data'!$D$7,0,10*ROW('Sanitation Data'!D30)))),CONCATENATE("[",ROUND(OFFSET('Sanitation Data'!$D$7,0,10*ROW('Sanitation Data'!D30)),0),"]"),IF(AND(ISNUMBER(OFFSET('Sanitation Data'!$D$7,0,10*ROW('Sanitation Data'!D30))),CQ36="",ISNUMBER(OFFSET('Sanitation Data'!$D$7,0,10*ROW('Sanitation Data'!D30)))),OFFSET('Sanitation Data'!$D$7,0,10*ROW('Sanitation Data'!D30)),NA())))</f>
        <v>#N/A</v>
      </c>
      <c r="AC36" s="253" t="e">
        <f ca="true">+IF(AND(ISNUMBER(OFFSET('Sanitation Data'!$D$11,0,10*ROW('Sanitation Data'!D30))),CR36="Yes"),OFFSET('Sanitation Data'!$D$11,0,10*ROW('Sanitation Data'!D30)),IF(AND(ISNUMBER(OFFSET('Sanitation Data'!$D$11,0,10*ROW('Sanitation Data'!D30))),CR36="No",ISNUMBER(OFFSET('Sanitation Data'!$D$11,0,10*ROW('Sanitation Data'!D30)))),CONCATENATE("[",ROUND(OFFSET('Sanitation Data'!$D$11,0,10*ROW('Sanitation Data'!D30)),0),"]"),IF(AND(ISNUMBER(OFFSET('Sanitation Data'!$D$11,0,10*ROW('Sanitation Data'!D30))),CR36="",ISNUMBER(OFFSET('Sanitation Data'!$D$11,0,10*ROW('Sanitation Data'!D30)))),OFFSET('Sanitation Data'!$D$11,0,10*ROW('Sanitation Data'!D30)),NA())))</f>
        <v>#N/A</v>
      </c>
      <c r="AD36" s="253" t="e">
        <f ca="true">+IF(AND(ISNUMBER(OFFSET('Sanitation Data'!$D$12,0,10*ROW('Sanitation Data'!D30))),CS36="Yes"),OFFSET('Sanitation Data'!$D$12,0,10*ROW('Sanitation Data'!D30)),IF(AND(ISNUMBER(OFFSET('Sanitation Data'!$D$12,0,10*ROW('Sanitation Data'!D30))),CS36="No",ISNUMBER(OFFSET('Sanitation Data'!$D$12,0,10*ROW('Sanitation Data'!D30)))),CONCATENATE("[",ROUND(OFFSET('Sanitation Data'!$D$12,0,10*ROW('Sanitation Data'!D30)),0),"]"),IF(AND(ISNUMBER(OFFSET('Sanitation Data'!$D$12,0,10*ROW('Sanitation Data'!D30))),CS36="",ISNUMBER(OFFSET('Sanitation Data'!$D$12,0,10*ROW('Sanitation Data'!D30)))),OFFSET('Sanitation Data'!$D$12,0,10*ROW('Sanitation Data'!D30)),NA())))</f>
        <v>#N/A</v>
      </c>
      <c r="AE36" s="253" t="e">
        <f ca="true">+IF(AND(ISNUMBER(OFFSET('Sanitation Data'!$D$13,0,10*ROW('Sanitation Data'!D30))),CT36="Yes"),OFFSET('Sanitation Data'!$D$13,0,10*ROW('Sanitation Data'!D30)),IF(AND(ISNUMBER(OFFSET('Sanitation Data'!$D$13,0,10*ROW('Sanitation Data'!D30))),CT36="No",ISNUMBER(OFFSET('Sanitation Data'!$D$13,0,10*ROW('Sanitation Data'!D30)))),CONCATENATE("[",ROUND(OFFSET('Sanitation Data'!$D$13,0,10*ROW('Sanitation Data'!D30)),0),"]"),IF(AND(ISNUMBER(OFFSET('Sanitation Data'!$D$13,0,10*ROW('Sanitation Data'!D30))),CT36="",ISNUMBER(OFFSET('Sanitation Data'!$D$13,0,10*ROW('Sanitation Data'!D30)))),OFFSET('Sanitation Data'!$D$13,0,10*ROW('Sanitation Data'!D30)),NA())))</f>
        <v>#N/A</v>
      </c>
      <c r="AF36" s="253" t="e">
        <f ca="true">+IF(AND(ISNUMBER(OFFSET('Sanitation Data'!$E$5,0,10*ROW('Sanitation Data'!E30))),CU36="Yes"),100-OFFSET('Sanitation Data'!$E$5,0,10*ROW('Sanitation Data'!E30)),IF(AND(ISNUMBER(OFFSET('Sanitation Data'!$E$5,0,10*ROW('Sanitation Data'!E30))),CU36="No",ISNUMBER(OFFSET('Sanitation Data'!$E$5,0,10*ROW('Sanitation Data'!E30)))),CONCATENATE("[",ROUND(100-OFFSET('Sanitation Data'!$E$5,0,10*ROW('Sanitation Data'!E30)),0),"]"),IF(AND(ISNUMBER(OFFSET('Sanitation Data'!$E$5,0,10*ROW('Sanitation Data'!E30))),CU36="",ISNUMBER(OFFSET('Sanitation Data'!$E$5,0,10*ROW('Sanitation Data'!E30)))),100-OFFSET('Sanitation Data'!$E$5,0,10*ROW('Sanitation Data'!E30)),NA())))</f>
        <v>#N/A</v>
      </c>
      <c r="AG36" s="253" t="e">
        <f ca="true">+IF(AND(ISNUMBER(OFFSET('Sanitation Data'!$E$7,0,10*ROW('Sanitation Data'!E30))),CV36="Yes"),OFFSET('Sanitation Data'!$E$7,0,10*ROW('Sanitation Data'!E30)),IF(AND(ISNUMBER(OFFSET('Sanitation Data'!$E$7,0,10*ROW('Sanitation Data'!E30))),CV36="No",ISNUMBER(OFFSET('Sanitation Data'!$E$7,0,10*ROW('Sanitation Data'!E30)))),CONCATENATE("[",ROUND(OFFSET('Sanitation Data'!$E$7,0,10*ROW('Sanitation Data'!E30)),0),"]"),IF(AND(ISNUMBER(OFFSET('Sanitation Data'!$E$7,0,10*ROW('Sanitation Data'!E30))),CV36="",ISNUMBER(OFFSET('Sanitation Data'!$E$7,0,10*ROW('Sanitation Data'!E30)))),OFFSET('Sanitation Data'!$E$7,0,10*ROW('Sanitation Data'!E30)),NA())))</f>
        <v>#N/A</v>
      </c>
      <c r="AH36" s="253" t="e">
        <f ca="true">+IF(AND(ISNUMBER(OFFSET('Sanitation Data'!$E$11,0,10*ROW('Sanitation Data'!E30))),CW36="Yes"),OFFSET('Sanitation Data'!$E$11,0,10*ROW('Sanitation Data'!E30)),IF(AND(ISNUMBER(OFFSET('Sanitation Data'!$E$11,0,10*ROW('Sanitation Data'!E30))),CW36="No",ISNUMBER(OFFSET('Sanitation Data'!$E$11,0,10*ROW('Sanitation Data'!E30)))),CONCATENATE("[",ROUND(OFFSET('Sanitation Data'!$E$11,0,10*ROW('Sanitation Data'!E30)),0),"]"),IF(AND(ISNUMBER(OFFSET('Sanitation Data'!$E$11,0,10*ROW('Sanitation Data'!E30))),CW36="",ISNUMBER(OFFSET('Sanitation Data'!$E$11,0,10*ROW('Sanitation Data'!E30)))),OFFSET('Sanitation Data'!$E$11,0,10*ROW('Sanitation Data'!E30)),NA())))</f>
        <v>#N/A</v>
      </c>
      <c r="AI36" s="253" t="e">
        <f ca="true">+IF(AND(ISNUMBER(OFFSET('Sanitation Data'!$E$12,0,10*ROW('Sanitation Data'!E30))),CX36="Yes"),OFFSET('Sanitation Data'!$E$12,0,10*ROW('Sanitation Data'!E30)),IF(AND(ISNUMBER(OFFSET('Sanitation Data'!$E$12,0,10*ROW('Sanitation Data'!E30))),CX36="No",ISNUMBER(OFFSET('Sanitation Data'!$E$12,0,10*ROW('Sanitation Data'!E30)))),CONCATENATE("[",ROUND(OFFSET('Sanitation Data'!$E$12,0,10*ROW('Sanitation Data'!E30)),0),"]"),IF(AND(ISNUMBER(OFFSET('Sanitation Data'!$E$12,0,10*ROW('Sanitation Data'!E30))),CX36="",ISNUMBER(OFFSET('Sanitation Data'!$E$12,0,10*ROW('Sanitation Data'!E30)))),OFFSET('Sanitation Data'!$E$12,0,10*ROW('Sanitation Data'!E30)),NA())))</f>
        <v>#N/A</v>
      </c>
      <c r="AJ36" s="253" t="e">
        <f ca="true">+IF(AND(ISNUMBER(OFFSET('Sanitation Data'!$E$13,0,10*ROW('Sanitation Data'!E30))),CY36="Yes"),OFFSET('Sanitation Data'!$E$13,0,10*ROW('Sanitation Data'!E30)),IF(AND(ISNUMBER(OFFSET('Sanitation Data'!$E$13,0,10*ROW('Sanitation Data'!E30))),CY36="No",ISNUMBER(OFFSET('Sanitation Data'!$E$13,0,10*ROW('Sanitation Data'!E30)))),CONCATENATE("[",ROUND(OFFSET('Sanitation Data'!$E$13,0,10*ROW('Sanitation Data'!E30)),0),"]"),IF(AND(ISNUMBER(OFFSET('Sanitation Data'!$E$13,0,10*ROW('Sanitation Data'!E30))),CY36="",ISNUMBER(OFFSET('Sanitation Data'!$E$13,0,10*ROW('Sanitation Data'!E30)))),OFFSET('Sanitation Data'!$E$13,0,10*ROW('Sanitation Data'!E30)),NA())))</f>
        <v>#N/A</v>
      </c>
      <c r="AK36" s="253" t="e">
        <f ca="true">+IF(AND(ISNUMBER(OFFSET('Sanitation Data'!$F$5,0,10*ROW('Sanitation Data'!F30))),CZ36="Yes"),100-OFFSET('Sanitation Data'!$F$5,0,10*ROW('Sanitation Data'!F30)),IF(AND(ISNUMBER(OFFSET('Sanitation Data'!$F$5,0,10*ROW('Sanitation Data'!F30))),CZ36="No",ISNUMBER(OFFSET('Sanitation Data'!$F$5,0,10*ROW('Sanitation Data'!F30)))),CONCATENATE("[",ROUND(100-OFFSET('Sanitation Data'!$F$5,0,10*ROW('Sanitation Data'!F30)),0),"]"),IF(AND(ISNUMBER(OFFSET('Sanitation Data'!$F$5,0,10*ROW('Sanitation Data'!F30))),CZ36="",ISNUMBER(OFFSET('Sanitation Data'!$F$5,0,10*ROW('Sanitation Data'!F30)))),100-OFFSET('Sanitation Data'!$F$5,0,10*ROW('Sanitation Data'!F30)),NA())))</f>
        <v>#N/A</v>
      </c>
      <c r="AL36" s="253" t="e">
        <f ca="true">+IF(AND(ISNUMBER(OFFSET('Sanitation Data'!$F$7,0,10*ROW('Sanitation Data'!F30))),DA36="Yes"),OFFSET('Sanitation Data'!$F$7,0,10*ROW('Sanitation Data'!F30)),IF(AND(ISNUMBER(OFFSET('Sanitation Data'!$F$7,0,10*ROW('Sanitation Data'!F30))),DA36="No",ISNUMBER(OFFSET('Sanitation Data'!$F$7,0,10*ROW('Sanitation Data'!F30)))),CONCATENATE("[",ROUND(OFFSET('Sanitation Data'!$F$7,0,10*ROW('Sanitation Data'!F30)),0),"]"),IF(AND(ISNUMBER(OFFSET('Sanitation Data'!$F$7,0,10*ROW('Sanitation Data'!F30))),DA36="",ISNUMBER(OFFSET('Sanitation Data'!$F$7,0,10*ROW('Sanitation Data'!F30)))),OFFSET('Sanitation Data'!$F$7,0,10*ROW('Sanitation Data'!F30)),NA())))</f>
        <v>#N/A</v>
      </c>
      <c r="AM36" s="253" t="e">
        <f ca="true">+IF(AND(ISNUMBER(OFFSET('Sanitation Data'!$F$11,0,10*ROW('Sanitation Data'!F30))),DB36="Yes"),OFFSET('Sanitation Data'!$F$11,0,10*ROW('Sanitation Data'!F30)),IF(AND(ISNUMBER(OFFSET('Sanitation Data'!$F$11,0,10*ROW('Sanitation Data'!F30))),DB36="No",ISNUMBER(OFFSET('Sanitation Data'!$F$11,0,10*ROW('Sanitation Data'!F30)))),CONCATENATE("[",ROUND(OFFSET('Sanitation Data'!$F$11,0,10*ROW('Sanitation Data'!F30)),0),"]"),IF(AND(ISNUMBER(OFFSET('Sanitation Data'!$F$11,0,10*ROW('Sanitation Data'!F30))),DB36="",ISNUMBER(OFFSET('Sanitation Data'!$F$11,0,10*ROW('Sanitation Data'!F30)))),OFFSET('Sanitation Data'!$F$11,0,10*ROW('Sanitation Data'!F30)),NA())))</f>
        <v>#N/A</v>
      </c>
      <c r="AN36" s="253" t="e">
        <f ca="true">+IF(AND(ISNUMBER(OFFSET('Sanitation Data'!$F$12,0,10*ROW('Sanitation Data'!F30))),DC36="Yes"),OFFSET('Sanitation Data'!$F$12,0,10*ROW('Sanitation Data'!F30)),IF(AND(ISNUMBER(OFFSET('Sanitation Data'!$F$12,0,10*ROW('Sanitation Data'!F30))),DC36="No",ISNUMBER(OFFSET('Sanitation Data'!$F$12,0,10*ROW('Sanitation Data'!F30)))),CONCATENATE("[",ROUND(OFFSET('Sanitation Data'!$F$12,0,10*ROW('Sanitation Data'!F30)),0),"]"),IF(AND(ISNUMBER(OFFSET('Sanitation Data'!$F$12,0,10*ROW('Sanitation Data'!F30))),DC36="",ISNUMBER(OFFSET('Sanitation Data'!$F$12,0,10*ROW('Sanitation Data'!F30)))),OFFSET('Sanitation Data'!$F$12,0,10*ROW('Sanitation Data'!F30)),NA())))</f>
        <v>#N/A</v>
      </c>
      <c r="AO36" s="253" t="e">
        <f ca="true">+IF(AND(ISNUMBER(OFFSET('Sanitation Data'!$F$13,0,10*ROW('Sanitation Data'!F30))),DD36="Yes"),OFFSET('Sanitation Data'!$F$13,0,10*ROW('Sanitation Data'!F30)),IF(AND(ISNUMBER(OFFSET('Sanitation Data'!$F$13,0,10*ROW('Sanitation Data'!F30))),DD36="No",ISNUMBER(OFFSET('Sanitation Data'!$F$13,0,10*ROW('Sanitation Data'!F30)))),CONCATENATE("[",ROUND(OFFSET('Sanitation Data'!$F$13,0,10*ROW('Sanitation Data'!F30)),0),"]"),IF(AND(ISNUMBER(OFFSET('Sanitation Data'!$F$13,0,10*ROW('Sanitation Data'!F30))),DD36="",ISNUMBER(OFFSET('Sanitation Data'!$F$13,0,10*ROW('Sanitation Data'!F30)))),OFFSET('Sanitation Data'!$F$13,0,10*ROW('Sanitation Data'!F30)),NA())))</f>
        <v>#N/A</v>
      </c>
      <c r="AP36" s="253" t="e">
        <f ca="true">+IF(AND(ISNUMBER(OFFSET('Sanitation Data'!$G$5,0,10*ROW('Sanitation Data'!G30))),DE36="Yes"),100-OFFSET('Sanitation Data'!$G$5,0,10*ROW('Sanitation Data'!G30)),IF(AND(ISNUMBER(OFFSET('Sanitation Data'!$G$5,0,10*ROW('Sanitation Data'!G30))),DE36="No",ISNUMBER(OFFSET('Sanitation Data'!$G$5,0,10*ROW('Sanitation Data'!G30)))),CONCATENATE("[",ROUND(100-OFFSET('Sanitation Data'!$G$5,0,10*ROW('Sanitation Data'!G30)),0),"]"),IF(AND(ISNUMBER(OFFSET('Sanitation Data'!$G$5,0,10*ROW('Sanitation Data'!G30))),DE36="",ISNUMBER(OFFSET('Sanitation Data'!$G$5,0,10*ROW('Sanitation Data'!G30)))),100-OFFSET('Sanitation Data'!$G$5,0,10*ROW('Sanitation Data'!G30)),NA())))</f>
        <v>#N/A</v>
      </c>
      <c r="AQ36" s="253" t="e">
        <f ca="true">+IF(AND(ISNUMBER(OFFSET('Sanitation Data'!$G$7,0,10*ROW('Sanitation Data'!G30))),DF36="Yes"),OFFSET('Sanitation Data'!$G$7,0,10*ROW('Sanitation Data'!G30)),IF(AND(ISNUMBER(OFFSET('Sanitation Data'!$G$7,0,10*ROW('Sanitation Data'!G30))),DF36="No",ISNUMBER(OFFSET('Sanitation Data'!$G$7,0,10*ROW('Sanitation Data'!G30)))),CONCATENATE("[",ROUND(OFFSET('Sanitation Data'!$G$7,0,10*ROW('Sanitation Data'!G30)),0),"]"),IF(AND(ISNUMBER(OFFSET('Sanitation Data'!$G$7,0,10*ROW('Sanitation Data'!G30))),DF36="",ISNUMBER(OFFSET('Sanitation Data'!$G$7,0,10*ROW('Sanitation Data'!G30)))),OFFSET('Sanitation Data'!$G$7,0,10*ROW('Sanitation Data'!G30)),NA())))</f>
        <v>#N/A</v>
      </c>
      <c r="AR36" s="253" t="e">
        <f ca="true">+IF(AND(ISNUMBER(OFFSET('Sanitation Data'!$G$11,0,10*ROW('Sanitation Data'!G30))),DG36="Yes"),OFFSET('Sanitation Data'!$G$11,0,10*ROW('Sanitation Data'!G30)),IF(AND(ISNUMBER(OFFSET('Sanitation Data'!$G$11,0,10*ROW('Sanitation Data'!G30))),DG36="No",ISNUMBER(OFFSET('Sanitation Data'!$G$11,0,10*ROW('Sanitation Data'!G30)))),CONCATENATE("[",ROUND(OFFSET('Sanitation Data'!$G$11,0,10*ROW('Sanitation Data'!G30)),0),"]"),IF(AND(ISNUMBER(OFFSET('Sanitation Data'!$G$11,0,10*ROW('Sanitation Data'!G30))),DG36="",ISNUMBER(OFFSET('Sanitation Data'!$G$11,0,10*ROW('Sanitation Data'!G30)))),OFFSET('Sanitation Data'!$G$11,0,10*ROW('Sanitation Data'!G30)),NA())))</f>
        <v>#N/A</v>
      </c>
      <c r="AS36" s="253" t="e">
        <f ca="true">+IF(AND(ISNUMBER(OFFSET('Sanitation Data'!$G$12,0,10*ROW('Sanitation Data'!G30))),DH36="Yes"),OFFSET('Sanitation Data'!$G$12,0,10*ROW('Sanitation Data'!G30)),IF(AND(ISNUMBER(OFFSET('Sanitation Data'!$G$12,0,10*ROW('Sanitation Data'!G30))),DH36="No",ISNUMBER(OFFSET('Sanitation Data'!$G$12,0,10*ROW('Sanitation Data'!G30)))),CONCATENATE("[",ROUND(OFFSET('Sanitation Data'!$G$12,0,10*ROW('Sanitation Data'!G30)),0),"]"),IF(AND(ISNUMBER(OFFSET('Sanitation Data'!$G$12,0,10*ROW('Sanitation Data'!G30))),DH36="",ISNUMBER(OFFSET('Sanitation Data'!$G$12,0,10*ROW('Sanitation Data'!G30)))),OFFSET('Sanitation Data'!$G$12,0,10*ROW('Sanitation Data'!G30)),NA())))</f>
        <v>#N/A</v>
      </c>
      <c r="AT36" s="253" t="e">
        <f ca="true">+IF(AND(ISNUMBER(OFFSET('Sanitation Data'!$G$13,0,10*ROW('Sanitation Data'!G30))),DI36="Yes"),OFFSET('Sanitation Data'!$G$13,0,10*ROW('Sanitation Data'!G30)),IF(AND(ISNUMBER(OFFSET('Sanitation Data'!$G$13,0,10*ROW('Sanitation Data'!G30))),DI36="No",ISNUMBER(OFFSET('Sanitation Data'!$G$13,0,10*ROW('Sanitation Data'!G30)))),CONCATENATE("[",ROUND(OFFSET('Sanitation Data'!$G$13,0,10*ROW('Sanitation Data'!G30)),0),"]"),IF(AND(ISNUMBER(OFFSET('Sanitation Data'!$G$13,0,10*ROW('Sanitation Data'!G30))),DI36="",ISNUMBER(OFFSET('Sanitation Data'!$G$13,0,10*ROW('Sanitation Data'!G30)))),OFFSET('Sanitation Data'!$G$13,0,10*ROW('Sanitation Data'!G30)),NA())))</f>
        <v>#N/A</v>
      </c>
      <c r="AU36" s="253" t="e">
        <f ca="true">+IF(AND(ISNUMBER(OFFSET('Sanitation Data'!$H$5,0,10*ROW('Sanitation Data'!H30))),DJ36="Yes"),100-OFFSET('Sanitation Data'!$H$5,0,10*ROW('Sanitation Data'!H30)),IF(AND(ISNUMBER(OFFSET('Sanitation Data'!$H$5,0,10*ROW('Sanitation Data'!H30))),DJ36="No",ISNUMBER(OFFSET('Sanitation Data'!$H$5,0,10*ROW('Sanitation Data'!H30)))),CONCATENATE("[",ROUND(100-OFFSET('Sanitation Data'!$H$5,0,10*ROW('Sanitation Data'!H30)),0),"]"),IF(AND(ISNUMBER(OFFSET('Sanitation Data'!$H$5,0,10*ROW('Sanitation Data'!H30))),DJ36="",ISNUMBER(OFFSET('Sanitation Data'!$H$5,0,10*ROW('Sanitation Data'!H30)))),100-OFFSET('Sanitation Data'!$H$5,0,10*ROW('Sanitation Data'!H30)),NA())))</f>
        <v>#N/A</v>
      </c>
      <c r="AV36" s="253" t="e">
        <f ca="true">+IF(AND(ISNUMBER(OFFSET('Sanitation Data'!$H$7,0,10*ROW('Sanitation Data'!H30))),DK36="Yes"),OFFSET('Sanitation Data'!$H$7,0,10*ROW('Sanitation Data'!H30)),IF(AND(ISNUMBER(OFFSET('Sanitation Data'!$H$7,0,10*ROW('Sanitation Data'!H30))),DK36="No",ISNUMBER(OFFSET('Sanitation Data'!$H$7,0,10*ROW('Sanitation Data'!H30)))),CONCATENATE("[",ROUND(OFFSET('Sanitation Data'!$H$7,0,10*ROW('Sanitation Data'!H30)),0),"]"),IF(AND(ISNUMBER(OFFSET('Sanitation Data'!$H$7,0,10*ROW('Sanitation Data'!H30))),DK36="",ISNUMBER(OFFSET('Sanitation Data'!$H$7,0,10*ROW('Sanitation Data'!H30)))),OFFSET('Sanitation Data'!$H$7,0,10*ROW('Sanitation Data'!H30)),NA())))</f>
        <v>#N/A</v>
      </c>
      <c r="AW36" s="253" t="e">
        <f ca="true">+IF(AND(ISNUMBER(OFFSET('Sanitation Data'!$H$11,0,10*ROW('Sanitation Data'!H30))),DL36="Yes"),OFFSET('Sanitation Data'!$H$11,0,10*ROW('Sanitation Data'!H30)),IF(AND(ISNUMBER(OFFSET('Sanitation Data'!$H$11,0,10*ROW('Sanitation Data'!H30))),DL36="No",ISNUMBER(OFFSET('Sanitation Data'!$H$11,0,10*ROW('Sanitation Data'!H30)))),CONCATENATE("[",ROUND(OFFSET('Sanitation Data'!$H$11,0,10*ROW('Sanitation Data'!H30)),0),"]"),IF(AND(ISNUMBER(OFFSET('Sanitation Data'!$H$11,0,10*ROW('Sanitation Data'!H30))),DL36="",ISNUMBER(OFFSET('Sanitation Data'!$H$11,0,10*ROW('Sanitation Data'!H30)))),OFFSET('Sanitation Data'!$H$11,0,10*ROW('Sanitation Data'!H30)),NA())))</f>
        <v>#N/A</v>
      </c>
      <c r="AX36" s="253" t="e">
        <f ca="true">+IF(AND(ISNUMBER(OFFSET('Sanitation Data'!$H$12,0,10*ROW('Sanitation Data'!H30))),DM36="Yes"),OFFSET('Sanitation Data'!$H$12,0,10*ROW('Sanitation Data'!H30)),IF(AND(ISNUMBER(OFFSET('Sanitation Data'!$H$12,0,10*ROW('Sanitation Data'!H30))),DM36="No",ISNUMBER(OFFSET('Sanitation Data'!$H$12,0,10*ROW('Sanitation Data'!H30)))),CONCATENATE("[",ROUND(OFFSET('Sanitation Data'!$H$12,0,10*ROW('Sanitation Data'!H30)),0),"]"),IF(AND(ISNUMBER(OFFSET('Sanitation Data'!$H$12,0,10*ROW('Sanitation Data'!H30))),DM36="",ISNUMBER(OFFSET('Sanitation Data'!$H$12,0,10*ROW('Sanitation Data'!H30)))),OFFSET('Sanitation Data'!$H$12,0,10*ROW('Sanitation Data'!H30)),NA())))</f>
        <v>#N/A</v>
      </c>
      <c r="AY36" s="253" t="e">
        <f ca="true">+IF(AND(ISNUMBER(OFFSET('Sanitation Data'!$H$13,0,10*ROW('Sanitation Data'!H30))),DN36="Yes"),OFFSET('Sanitation Data'!$H$13,0,10*ROW('Sanitation Data'!H30)),IF(AND(ISNUMBER(OFFSET('Sanitation Data'!$H$13,0,10*ROW('Sanitation Data'!H30))),DN36="No",ISNUMBER(OFFSET('Sanitation Data'!$H$13,0,10*ROW('Sanitation Data'!H30)))),CONCATENATE("[",ROUND(OFFSET('Sanitation Data'!$H$13,0,10*ROW('Sanitation Data'!H30)),0),"]"),IF(AND(ISNUMBER(OFFSET('Sanitation Data'!$H$13,0,10*ROW('Sanitation Data'!H30))),DN36="",ISNUMBER(OFFSET('Sanitation Data'!$H$13,0,10*ROW('Sanitation Data'!H30)))),OFFSET('Sanitation Data'!$H$13,0,10*ROW('Sanitation Data'!H30)),NA())))</f>
        <v>#N/A</v>
      </c>
      <c r="AZ36" s="254" t="e">
        <f ca="true">+IF(AND(ISNUMBER(OFFSET('Hygiene Data'!$C$6,0,10*ROW('Hygiene Data'!C30))),DO36="Yes"),OFFSET('Hygiene Data'!$C$6,0,10*ROW('Hygiene Data'!C30)),IF(AND(ISNUMBER(OFFSET('Hygiene Data'!$C$6,0,10*ROW('Hygiene Data'!C30))),DO36="No",ISNUMBER(OFFSET('Hygiene Data'!$C$6,0,10*ROW('Hygiene Data'!C30)))),CONCATENATE("[",ROUND(OFFSET('Hygiene Data'!$C$6,0,10*ROW('Hygiene Data'!C30)),0),"]"),IF(AND(ISNUMBER(OFFSET('Hygiene Data'!$C$6,0,10*ROW('Hygiene Data'!C30))),DO36="",ISNUMBER(OFFSET('Hygiene Data'!$C$6,0,10*ROW('Hygiene Data'!C30)))),OFFSET('Hygiene Data'!$C$6,0,10*ROW('Hygiene Data'!C30)),NA())))</f>
        <v>#N/A</v>
      </c>
      <c r="BA36" s="254" t="e">
        <f ca="true">+IF(AND(ISNUMBER(OFFSET('Hygiene Data'!$C$8,0,10*ROW('Hygiene Data'!C30))),DP36="Yes"),OFFSET('Hygiene Data'!$C$8,0,10*ROW('Hygiene Data'!C30)),IF(AND(ISNUMBER(OFFSET('Hygiene Data'!$C$8,0,10*ROW('Hygiene Data'!C30))),DP36="No",ISNUMBER(OFFSET('Hygiene Data'!$C$8,0,10*ROW('Hygiene Data'!C30)))),CONCATENATE("[",ROUND(OFFSET('Hygiene Data'!$C$8,0,10*ROW('Hygiene Data'!C30)),0),"]"),IF(AND(ISNUMBER(OFFSET('Hygiene Data'!$C$8,0,10*ROW('Hygiene Data'!C30))),DP36="",ISNUMBER(OFFSET('Hygiene Data'!$C$8,0,10*ROW('Hygiene Data'!C30)))),OFFSET('Hygiene Data'!$C$8,0,10*ROW('Hygiene Data'!C30)),NA())))</f>
        <v>#N/A</v>
      </c>
      <c r="BB36" s="254" t="e">
        <f ca="true">+IF(AND(ISNUMBER(OFFSET('Hygiene Data'!$C$10,0,10*ROW('Hygiene Data'!C30))),DQ36="Yes"),OFFSET('Hygiene Data'!$C$10,0,10*ROW('Hygiene Data'!C30)),IF(AND(ISNUMBER(OFFSET('Hygiene Data'!$C$10,0,10*ROW('Hygiene Data'!C30))),DQ36="No",ISNUMBER(OFFSET('Hygiene Data'!$C$10,0,10*ROW('Hygiene Data'!C30)))),CONCATENATE("[",ROUND(OFFSET('Hygiene Data'!$C$10,0,10*ROW('Hygiene Data'!C30)),0),"]"),IF(AND(ISNUMBER(OFFSET('Hygiene Data'!$C$10,0,10*ROW('Hygiene Data'!C30))),DQ36="",ISNUMBER(OFFSET('Hygiene Data'!$C$10,0,10*ROW('Hygiene Data'!C30)))),OFFSET('Hygiene Data'!$C$10,0,10*ROW('Hygiene Data'!C30)),NA())))</f>
        <v>#N/A</v>
      </c>
      <c r="BC36" s="254" t="e">
        <f ca="true">+IF(AND(ISNUMBER(OFFSET('Hygiene Data'!$D$6,0,10*ROW('Hygiene Data'!D30))),DR36="Yes"),OFFSET('Hygiene Data'!$D$6,0,10*ROW('Hygiene Data'!D30)),IF(AND(ISNUMBER(OFFSET('Hygiene Data'!$D$6,0,10*ROW('Hygiene Data'!D30))),DR36="No",ISNUMBER(OFFSET('Hygiene Data'!$D$6,0,10*ROW('Hygiene Data'!D30)))),CONCATENATE("[",ROUND(OFFSET('Hygiene Data'!$D$6,0,10*ROW('Hygiene Data'!D30)),0),"]"),IF(AND(ISNUMBER(OFFSET('Hygiene Data'!$D$6,0,10*ROW('Hygiene Data'!D30))),DR36="",ISNUMBER(OFFSET('Hygiene Data'!$D$6,0,10*ROW('Hygiene Data'!D30)))),OFFSET('Hygiene Data'!$D$6,0,10*ROW('Hygiene Data'!D30)),NA())))</f>
        <v>#N/A</v>
      </c>
      <c r="BD36" s="254" t="e">
        <f ca="true">+IF(AND(ISNUMBER(OFFSET('Hygiene Data'!$D$8,0,10*ROW('Hygiene Data'!D30))),DS36="Yes"),OFFSET('Hygiene Data'!$D$8,0,10*ROW('Hygiene Data'!D30)),IF(AND(ISNUMBER(OFFSET('Hygiene Data'!$D$8,0,10*ROW('Hygiene Data'!D30))),DS36="No",ISNUMBER(OFFSET('Hygiene Data'!$D$8,0,10*ROW('Hygiene Data'!D30)))),CONCATENATE("[",ROUND(OFFSET('Hygiene Data'!$D$8,0,10*ROW('Hygiene Data'!D30)),0),"]"),IF(AND(ISNUMBER(OFFSET('Hygiene Data'!$D$8,0,10*ROW('Hygiene Data'!D30))),DS36="",ISNUMBER(OFFSET('Hygiene Data'!$D$8,0,10*ROW('Hygiene Data'!D30)))),OFFSET('Hygiene Data'!$D$8,0,10*ROW('Hygiene Data'!D30)),NA())))</f>
        <v>#N/A</v>
      </c>
      <c r="BE36" s="254" t="e">
        <f ca="true">+IF(AND(ISNUMBER(OFFSET('Hygiene Data'!$D$10,0,10*ROW('Hygiene Data'!D30))),DT36="Yes"),OFFSET('Hygiene Data'!$D$10,0,10*ROW('Hygiene Data'!D30)),IF(AND(ISNUMBER(OFFSET('Hygiene Data'!$D$10,0,10*ROW('Hygiene Data'!D30))),DT36="No",ISNUMBER(OFFSET('Hygiene Data'!$D$10,0,10*ROW('Hygiene Data'!D30)))),CONCATENATE("[",ROUND(OFFSET('Hygiene Data'!$D$10,0,10*ROW('Hygiene Data'!D30)),0),"]"),IF(AND(ISNUMBER(OFFSET('Hygiene Data'!$D$10,0,10*ROW('Hygiene Data'!D30))),DT36="",ISNUMBER(OFFSET('Hygiene Data'!$D$10,0,10*ROW('Hygiene Data'!D30)))),OFFSET('Hygiene Data'!$D$10,0,10*ROW('Hygiene Data'!D30)),NA())))</f>
        <v>#N/A</v>
      </c>
      <c r="BF36" s="254" t="e">
        <f ca="true">+IF(AND(ISNUMBER(OFFSET('Hygiene Data'!$E$6,0,10*ROW('Hygiene Data'!E30))),DU36="Yes"),OFFSET('Hygiene Data'!$E$6,0,10*ROW('Hygiene Data'!E30)),IF(AND(ISNUMBER(OFFSET('Hygiene Data'!$E$6,0,10*ROW('Hygiene Data'!E30))),DU36="No",ISNUMBER(OFFSET('Hygiene Data'!$E$6,0,10*ROW('Hygiene Data'!E30)))),CONCATENATE("[",ROUND(OFFSET('Hygiene Data'!$E$6,0,10*ROW('Hygiene Data'!E30)),0),"]"),IF(AND(ISNUMBER(OFFSET('Hygiene Data'!$E$6,0,10*ROW('Hygiene Data'!E30))),DU36="",ISNUMBER(OFFSET('Hygiene Data'!$E$6,0,10*ROW('Hygiene Data'!E30)))),OFFSET('Hygiene Data'!$E$6,0,10*ROW('Hygiene Data'!E30)),NA())))</f>
        <v>#N/A</v>
      </c>
      <c r="BG36" s="254" t="e">
        <f ca="true">+IF(AND(ISNUMBER(OFFSET('Hygiene Data'!$E$8,0,10*ROW('Hygiene Data'!E30))),DV36="Yes"),OFFSET('Hygiene Data'!$E$8,0,10*ROW('Hygiene Data'!E30)),IF(AND(ISNUMBER(OFFSET('Hygiene Data'!$E$8,0,10*ROW('Hygiene Data'!E30))),DV36="No",ISNUMBER(OFFSET('Hygiene Data'!$E$8,0,10*ROW('Hygiene Data'!E30)))),CONCATENATE("[",ROUND(OFFSET('Hygiene Data'!$E$8,0,10*ROW('Hygiene Data'!E30)),0),"]"),IF(AND(ISNUMBER(OFFSET('Hygiene Data'!$E$8,0,10*ROW('Hygiene Data'!E30))),DV36="",ISNUMBER(OFFSET('Hygiene Data'!$E$8,0,10*ROW('Hygiene Data'!E30)))),OFFSET('Hygiene Data'!$E$8,0,10*ROW('Hygiene Data'!E30)),NA())))</f>
        <v>#N/A</v>
      </c>
      <c r="BH36" s="254" t="e">
        <f ca="true">+IF(AND(ISNUMBER(OFFSET('Hygiene Data'!$E$10,0,10*ROW('Hygiene Data'!E30))),DW36="Yes"),OFFSET('Hygiene Data'!$E$10,0,10*ROW('Hygiene Data'!E30)),IF(AND(ISNUMBER(OFFSET('Hygiene Data'!$E$10,0,10*ROW('Hygiene Data'!E30))),DW36="No",ISNUMBER(OFFSET('Hygiene Data'!$E$10,0,10*ROW('Hygiene Data'!E30)))),CONCATENATE("[",ROUND(OFFSET('Hygiene Data'!$E$10,0,10*ROW('Hygiene Data'!E30)),0),"]"),IF(AND(ISNUMBER(OFFSET('Hygiene Data'!$E$10,0,10*ROW('Hygiene Data'!E30))),DW36="",ISNUMBER(OFFSET('Hygiene Data'!$E$10,0,10*ROW('Hygiene Data'!E30)))),OFFSET('Hygiene Data'!$E$10,0,10*ROW('Hygiene Data'!E30)),NA())))</f>
        <v>#N/A</v>
      </c>
      <c r="BI36" s="254" t="e">
        <f ca="true">+IF(AND(ISNUMBER(OFFSET('Hygiene Data'!$F$6,0,10*ROW('Hygiene Data'!F30))),DX36="Yes"),OFFSET('Hygiene Data'!$F$6,0,10*ROW('Hygiene Data'!F30)),IF(AND(ISNUMBER(OFFSET('Hygiene Data'!$F$6,0,10*ROW('Hygiene Data'!F30))),DX36="No",ISNUMBER(OFFSET('Hygiene Data'!$F$6,0,10*ROW('Hygiene Data'!F30)))),CONCATENATE("[",ROUND(OFFSET('Hygiene Data'!$F$6,0,10*ROW('Hygiene Data'!F30)),0),"]"),IF(AND(ISNUMBER(OFFSET('Hygiene Data'!$F$6,0,10*ROW('Hygiene Data'!F30))),DX36="",ISNUMBER(OFFSET('Hygiene Data'!$F$6,0,10*ROW('Hygiene Data'!F30)))),OFFSET('Hygiene Data'!$F$6,0,10*ROW('Hygiene Data'!F30)),NA())))</f>
        <v>#N/A</v>
      </c>
      <c r="BJ36" s="254" t="e">
        <f ca="true">+IF(AND(ISNUMBER(OFFSET('Hygiene Data'!$F$8,0,10*ROW('Hygiene Data'!F30))),DY36="Yes"),OFFSET('Hygiene Data'!$F$8,0,10*ROW('Hygiene Data'!F30)),IF(AND(ISNUMBER(OFFSET('Hygiene Data'!$F$8,0,10*ROW('Hygiene Data'!F30))),DY36="No",ISNUMBER(OFFSET('Hygiene Data'!$F$8,0,10*ROW('Hygiene Data'!F30)))),CONCATENATE("[",ROUND(OFFSET('Hygiene Data'!$F$8,0,10*ROW('Hygiene Data'!F30)),0),"]"),IF(AND(ISNUMBER(OFFSET('Hygiene Data'!$F$8,0,10*ROW('Hygiene Data'!F30))),DY36="",ISNUMBER(OFFSET('Hygiene Data'!$F$8,0,10*ROW('Hygiene Data'!F30)))),OFFSET('Hygiene Data'!$F$8,0,10*ROW('Hygiene Data'!F30)),NA())))</f>
        <v>#N/A</v>
      </c>
      <c r="BK36" s="254" t="e">
        <f ca="true">+IF(AND(ISNUMBER(OFFSET('Hygiene Data'!$F$10,0,10*ROW('Hygiene Data'!F30))),DZ36="Yes"),OFFSET('Hygiene Data'!$F$10,0,10*ROW('Hygiene Data'!F30)),IF(AND(ISNUMBER(OFFSET('Hygiene Data'!$F$10,0,10*ROW('Hygiene Data'!F30))),DZ36="No",ISNUMBER(OFFSET('Hygiene Data'!$F$10,0,10*ROW('Hygiene Data'!F30)))),CONCATENATE("[",ROUND(OFFSET('Hygiene Data'!$F$10,0,10*ROW('Hygiene Data'!F30)),0),"]"),IF(AND(ISNUMBER(OFFSET('Hygiene Data'!$F$10,0,10*ROW('Hygiene Data'!F30))),DZ36="",ISNUMBER(OFFSET('Hygiene Data'!$F$10,0,10*ROW('Hygiene Data'!F30)))),OFFSET('Hygiene Data'!$F$10,0,10*ROW('Hygiene Data'!F30)),NA())))</f>
        <v>#N/A</v>
      </c>
      <c r="BL36" s="254" t="e">
        <f ca="true">+IF(AND(ISNUMBER(OFFSET('Hygiene Data'!$G$6,0,10*ROW('Hygiene Data'!G30))),EA36="Yes"),OFFSET('Hygiene Data'!$G$6,0,10*ROW('Hygiene Data'!G30)),IF(AND(ISNUMBER(OFFSET('Hygiene Data'!$G$6,0,10*ROW('Hygiene Data'!G30))),EA36="No",ISNUMBER(OFFSET('Hygiene Data'!$G$6,0,10*ROW('Hygiene Data'!G30)))),CONCATENATE("[",ROUND(OFFSET('Hygiene Data'!$G$6,0,10*ROW('Hygiene Data'!G30)),0),"]"),IF(AND(ISNUMBER(OFFSET('Hygiene Data'!$G$6,0,10*ROW('Hygiene Data'!G30))),EA36="",ISNUMBER(OFFSET('Hygiene Data'!$G$6,0,10*ROW('Hygiene Data'!G30)))),OFFSET('Hygiene Data'!$G$6,0,10*ROW('Hygiene Data'!G30)),NA())))</f>
        <v>#N/A</v>
      </c>
      <c r="BM36" s="254" t="e">
        <f ca="true">+IF(AND(ISNUMBER(OFFSET('Hygiene Data'!$G$8,0,10*ROW('Hygiene Data'!G30))),EB36="Yes"),OFFSET('Hygiene Data'!$G$8,0,10*ROW('Hygiene Data'!G30)),IF(AND(ISNUMBER(OFFSET('Hygiene Data'!$G$8,0,10*ROW('Hygiene Data'!G30))),EB36="No",ISNUMBER(OFFSET('Hygiene Data'!$G$8,0,10*ROW('Hygiene Data'!G30)))),CONCATENATE("[",ROUND(OFFSET('Hygiene Data'!$G$8,0,10*ROW('Hygiene Data'!G30)),0),"]"),IF(AND(ISNUMBER(OFFSET('Hygiene Data'!$G$8,0,10*ROW('Hygiene Data'!G30))),EB36="",ISNUMBER(OFFSET('Hygiene Data'!$G$8,0,10*ROW('Hygiene Data'!G30)))),OFFSET('Hygiene Data'!$G$8,0,10*ROW('Hygiene Data'!G30)),NA())))</f>
        <v>#N/A</v>
      </c>
      <c r="BN36" s="254" t="e">
        <f ca="true">+IF(AND(ISNUMBER(OFFSET('Hygiene Data'!$G$10,0,10*ROW('Hygiene Data'!G30))),EC36="Yes"),OFFSET('Hygiene Data'!$G$10,0,10*ROW('Hygiene Data'!G30)),IF(AND(ISNUMBER(OFFSET('Hygiene Data'!$G$10,0,10*ROW('Hygiene Data'!G30))),EC36="No",ISNUMBER(OFFSET('Hygiene Data'!$G$10,0,10*ROW('Hygiene Data'!G30)))),CONCATENATE("[",ROUND(OFFSET('Hygiene Data'!$G$10,0,10*ROW('Hygiene Data'!G30)),0),"]"),IF(AND(ISNUMBER(OFFSET('Hygiene Data'!$G$10,0,10*ROW('Hygiene Data'!G30))),EC36="",ISNUMBER(OFFSET('Hygiene Data'!$G$10,0,10*ROW('Hygiene Data'!G30)))),OFFSET('Hygiene Data'!$G$10,0,10*ROW('Hygiene Data'!G30)),NA())))</f>
        <v>#N/A</v>
      </c>
      <c r="BO36" s="254" t="e">
        <f ca="true">+IF(AND(ISNUMBER(OFFSET('Hygiene Data'!$H$6,0,10*ROW('Hygiene Data'!H30))),ED36="Yes"),OFFSET('Hygiene Data'!$H$6,0,10*ROW('Hygiene Data'!H30)),IF(AND(ISNUMBER(OFFSET('Hygiene Data'!$H$6,0,10*ROW('Hygiene Data'!H30))),ED36="No",ISNUMBER(OFFSET('Hygiene Data'!$H$6,0,10*ROW('Hygiene Data'!H30)))),CONCATENATE("[",ROUND(OFFSET('Hygiene Data'!$H$6,0,10*ROW('Hygiene Data'!H30)),0),"]"),IF(AND(ISNUMBER(OFFSET('Hygiene Data'!$H$6,0,10*ROW('Hygiene Data'!H30))),ED36="",ISNUMBER(OFFSET('Hygiene Data'!$H$6,0,10*ROW('Hygiene Data'!H30)))),OFFSET('Hygiene Data'!$H$6,0,10*ROW('Hygiene Data'!H30)),NA())))</f>
        <v>#N/A</v>
      </c>
      <c r="BP36" s="254" t="e">
        <f ca="true">+IF(AND(ISNUMBER(OFFSET('Hygiene Data'!$H$8,0,10*ROW('Hygiene Data'!H30))),EE36="Yes"),OFFSET('Hygiene Data'!$H$8,0,10*ROW('Hygiene Data'!H30)),IF(AND(ISNUMBER(OFFSET('Hygiene Data'!$H$8,0,10*ROW('Hygiene Data'!H30))),EE36="No",ISNUMBER(OFFSET('Hygiene Data'!$H$8,0,10*ROW('Hygiene Data'!H30)))),CONCATENATE("[",ROUND(OFFSET('Hygiene Data'!$H$8,0,10*ROW('Hygiene Data'!H30)),0),"]"),IF(AND(ISNUMBER(OFFSET('Hygiene Data'!$H$8,0,10*ROW('Hygiene Data'!H30))),EE36="",ISNUMBER(OFFSET('Hygiene Data'!$H$8,0,10*ROW('Hygiene Data'!H30)))),OFFSET('Hygiene Data'!$H$8,0,10*ROW('Hygiene Data'!H30)),NA())))</f>
        <v>#N/A</v>
      </c>
      <c r="BQ36" s="254" t="e">
        <f ca="true">+IF(AND(ISNUMBER(OFFSET('Hygiene Data'!$H$10,0,10*ROW('Hygiene Data'!H30))),EF36="Yes"),OFFSET('Hygiene Data'!$H$10,0,10*ROW('Hygiene Data'!H30)),IF(AND(ISNUMBER(OFFSET('Hygiene Data'!$H$10,0,10*ROW('Hygiene Data'!H30))),EF36="No",ISNUMBER(OFFSET('Hygiene Data'!$H$10,0,10*ROW('Hygiene Data'!H30)))),CONCATENATE("[",ROUND(OFFSET('Hygiene Data'!$H$10,0,10*ROW('Hygiene Data'!H30)),0),"]"),IF(AND(ISNUMBER(OFFSET('Hygiene Data'!$H$10,0,10*ROW('Hygiene Data'!H30))),EF36="",ISNUMBER(OFFSET('Hygiene Data'!$H$10,0,10*ROW('Hygiene Data'!H30)))),OFFSET('Hygiene Data'!$H$10,0,10*ROW('Hygiene Data'!H30)),NA())))</f>
        <v>#N/A</v>
      </c>
      <c r="BS36" s="36" t="str">
        <f ca="true">+IF(OFFSET('Water Data'!$C$28,0,10*ROW('Water Data'!C30))="","",OFFSET('Water Data'!$C$28,0,10*ROW('Water Data'!C30)))</f>
        <v/>
      </c>
      <c r="BT36" s="36" t="str">
        <f ca="true">+IF(OFFSET('Water Data'!$C$29,0,10*ROW('Water Data'!C30))="","",OFFSET('Water Data'!$C$29,0,10*ROW('Water Data'!C30)))</f>
        <v/>
      </c>
      <c r="BU36" s="36" t="str">
        <f ca="true">+IF(OFFSET('Water Data'!$C$30,0,10*ROW('Water Data'!C30))="","",OFFSET('Water Data'!$C$30,0,10*ROW('Water Data'!C30)))</f>
        <v/>
      </c>
      <c r="BV36" s="36" t="str">
        <f ca="true">+IF(OFFSET('Water Data'!$D$28,0,10*ROW('Water Data'!D30))="","",OFFSET('Water Data'!$D$28,0,10*ROW('Water Data'!D30)))</f>
        <v/>
      </c>
      <c r="BW36" s="36" t="str">
        <f ca="true">+IF(OFFSET('Water Data'!$D$29,0,10*ROW('Water Data'!D30))="","",OFFSET('Water Data'!$D$29,0,10*ROW('Water Data'!D30)))</f>
        <v/>
      </c>
      <c r="BX36" s="36" t="str">
        <f ca="true">+IF(OFFSET('Water Data'!$D$30,0,10*ROW('Water Data'!D30))="","",OFFSET('Water Data'!$D$30,0,10*ROW('Water Data'!D30)))</f>
        <v/>
      </c>
      <c r="BY36" s="36" t="str">
        <f ca="true">+IF(OFFSET('Water Data'!$E$28,0,10*ROW('Water Data'!E30))="","",OFFSET('Water Data'!$E$28,0,10*ROW('Water Data'!E30)))</f>
        <v/>
      </c>
      <c r="BZ36" s="36" t="str">
        <f ca="true">+IF(OFFSET('Water Data'!$E$29,0,10*ROW('Water Data'!E30))="","",OFFSET('Water Data'!$E$29,0,10*ROW('Water Data'!E30)))</f>
        <v/>
      </c>
      <c r="CA36" s="36" t="str">
        <f ca="true">+IF(OFFSET('Water Data'!$E$30,0,10*ROW('Water Data'!E30))="","",OFFSET('Water Data'!$E$30,0,10*ROW('Water Data'!E30)))</f>
        <v/>
      </c>
      <c r="CB36" s="36" t="str">
        <f ca="true">+IF(OFFSET('Water Data'!$F$28,0,10*ROW('Water Data'!F30))="","",OFFSET('Water Data'!$F$28,0,10*ROW('Water Data'!F30)))</f>
        <v/>
      </c>
      <c r="CC36" s="36" t="str">
        <f ca="true">+IF(OFFSET('Water Data'!$F$29,0,10*ROW('Water Data'!F30))="","",OFFSET('Water Data'!$F$29,0,10*ROW('Water Data'!F30)))</f>
        <v/>
      </c>
      <c r="CD36" s="36" t="str">
        <f ca="true">+IF(OFFSET('Water Data'!$F$30,0,10*ROW('Water Data'!F30))="","",OFFSET('Water Data'!$F$30,0,10*ROW('Water Data'!F30)))</f>
        <v/>
      </c>
      <c r="CE36" s="36" t="str">
        <f ca="true">+IF(OFFSET('Water Data'!$G$28,0,10*ROW('Water Data'!G30))="","",OFFSET('Water Data'!$G$28,0,10*ROW('Water Data'!G30)))</f>
        <v/>
      </c>
      <c r="CF36" s="36" t="str">
        <f ca="true">+IF(OFFSET('Water Data'!$G$29,0,10*ROW('Water Data'!G30))="","",OFFSET('Water Data'!$G$29,0,10*ROW('Water Data'!G30)))</f>
        <v/>
      </c>
      <c r="CG36" s="36" t="str">
        <f ca="true">+IF(OFFSET('Water Data'!$G$30,0,10*ROW('Water Data'!G30))="","",OFFSET('Water Data'!$G$30,0,10*ROW('Water Data'!G30)))</f>
        <v/>
      </c>
      <c r="CH36" s="36" t="str">
        <f ca="true">+IF(OFFSET('Water Data'!$H$28,0,10*ROW('Water Data'!H30))="","",OFFSET('Water Data'!$H$28,0,10*ROW('Water Data'!H30)))</f>
        <v/>
      </c>
      <c r="CI36" s="36" t="str">
        <f ca="true">+IF(OFFSET('Water Data'!$H$29,0,10*ROW('Water Data'!H30))="","",OFFSET('Water Data'!$H$29,0,10*ROW('Water Data'!H30)))</f>
        <v/>
      </c>
      <c r="CJ36" s="36" t="str">
        <f ca="true">+IF(OFFSET('Water Data'!$H$30,0,10*ROW('Water Data'!H30))="","",OFFSET('Water Data'!$H$30,0,10*ROW('Water Data'!H30)))</f>
        <v/>
      </c>
      <c r="CK36" s="36" t="str">
        <f ca="true">+IF(OFFSET('Sanitation Data'!$C$29,0,10*ROW('Sanitation Data'!C30))="","",OFFSET('Sanitation Data'!$C$29,0,10*ROW('Sanitation Data'!C30)))</f>
        <v/>
      </c>
      <c r="CL36" s="36" t="str">
        <f ca="true">+IF(OFFSET('Sanitation Data'!$C$30,0,10*ROW('Sanitation Data'!C30))="","",OFFSET('Sanitation Data'!$C$30,0,10*ROW('Sanitation Data'!C30)))</f>
        <v/>
      </c>
      <c r="CM36" s="36" t="str">
        <f ca="true">+IF(OFFSET('Sanitation Data'!$C$31,0,10*ROW('Sanitation Data'!C30))="","",OFFSET('Sanitation Data'!$C$31,0,10*ROW('Sanitation Data'!C30)))</f>
        <v/>
      </c>
      <c r="CN36" s="36" t="str">
        <f ca="true">+IF(OFFSET('Sanitation Data'!$C$32,0,10*ROW('Sanitation Data'!C30))="","",OFFSET('Sanitation Data'!$C$32,0,10*ROW('Sanitation Data'!C30)))</f>
        <v/>
      </c>
      <c r="CO36" s="36" t="str">
        <f ca="true">+IF(OFFSET('Sanitation Data'!$C$33,0,10*ROW('Sanitation Data'!C30))="","",OFFSET('Sanitation Data'!$C$33,0,10*ROW('Sanitation Data'!C30)))</f>
        <v/>
      </c>
      <c r="CP36" s="36" t="str">
        <f ca="true">+IF(OFFSET('Sanitation Data'!$D$29,0,10*ROW('Sanitation Data'!D30))="","",OFFSET('Sanitation Data'!$D$29,0,10*ROW('Sanitation Data'!D30)))</f>
        <v/>
      </c>
      <c r="CQ36" s="36" t="str">
        <f ca="true">+IF(OFFSET('Sanitation Data'!$D$30,0,10*ROW('Sanitation Data'!D30))="","",OFFSET('Sanitation Data'!$D$30,0,10*ROW('Sanitation Data'!D30)))</f>
        <v/>
      </c>
      <c r="CR36" s="36" t="str">
        <f ca="true">+IF(OFFSET('Sanitation Data'!$D$31,0,10*ROW('Sanitation Data'!D30))="","",OFFSET('Sanitation Data'!$D$31,0,10*ROW('Sanitation Data'!D30)))</f>
        <v/>
      </c>
      <c r="CS36" s="36" t="str">
        <f ca="true">+IF(OFFSET('Sanitation Data'!$D$32,0,10*ROW('Sanitation Data'!D30))="","",OFFSET('Sanitation Data'!$D$32,0,10*ROW('Sanitation Data'!D30)))</f>
        <v/>
      </c>
      <c r="CT36" s="36" t="str">
        <f ca="true">+IF(OFFSET('Sanitation Data'!$D$33,0,10*ROW('Sanitation Data'!D30))="","",OFFSET('Sanitation Data'!$D$33,0,10*ROW('Sanitation Data'!D30)))</f>
        <v/>
      </c>
      <c r="CU36" s="36" t="str">
        <f ca="true">+IF(OFFSET('Sanitation Data'!$E$29,0,10*ROW('Sanitation Data'!E30))="","",OFFSET('Sanitation Data'!$E$29,0,10*ROW('Sanitation Data'!E30)))</f>
        <v/>
      </c>
      <c r="CV36" s="36" t="str">
        <f ca="true">+IF(OFFSET('Sanitation Data'!$E$30,0,10*ROW('Sanitation Data'!E30))="","",OFFSET('Sanitation Data'!$E$30,0,10*ROW('Sanitation Data'!E30)))</f>
        <v/>
      </c>
      <c r="CW36" s="36" t="str">
        <f ca="true">+IF(OFFSET('Sanitation Data'!$E$31,0,10*ROW('Sanitation Data'!E30))="","",OFFSET('Sanitation Data'!$E$31,0,10*ROW('Sanitation Data'!E30)))</f>
        <v/>
      </c>
      <c r="CX36" s="36" t="str">
        <f ca="true">+IF(OFFSET('Sanitation Data'!$E$32,0,10*ROW('Sanitation Data'!E30))="","",OFFSET('Sanitation Data'!$E$32,0,10*ROW('Sanitation Data'!E30)))</f>
        <v/>
      </c>
      <c r="CY36" s="36" t="str">
        <f ca="true">+IF(OFFSET('Sanitation Data'!$E$33,0,10*ROW('Sanitation Data'!E30))="","",OFFSET('Sanitation Data'!$E$33,0,10*ROW('Sanitation Data'!E30)))</f>
        <v/>
      </c>
      <c r="CZ36" s="36" t="str">
        <f ca="true">+IF(OFFSET('Sanitation Data'!$F$29,0,10*ROW('Sanitation Data'!F30))="","",OFFSET('Sanitation Data'!$F$29,0,10*ROW('Sanitation Data'!F30)))</f>
        <v/>
      </c>
      <c r="DA36" s="36" t="str">
        <f ca="true">+IF(OFFSET('Sanitation Data'!$F$30,0,10*ROW('Sanitation Data'!F30))="","",OFFSET('Sanitation Data'!$F$30,0,10*ROW('Sanitation Data'!F30)))</f>
        <v/>
      </c>
      <c r="DB36" s="36" t="str">
        <f ca="true">+IF(OFFSET('Sanitation Data'!$F$31,0,10*ROW('Sanitation Data'!F30))="","",OFFSET('Sanitation Data'!$F$31,0,10*ROW('Sanitation Data'!F30)))</f>
        <v/>
      </c>
      <c r="DC36" s="36" t="str">
        <f ca="true">+IF(OFFSET('Sanitation Data'!$F$32,0,10*ROW('Sanitation Data'!F30))="","",OFFSET('Sanitation Data'!$F$32,0,10*ROW('Sanitation Data'!F30)))</f>
        <v/>
      </c>
      <c r="DD36" s="36" t="str">
        <f ca="true">+IF(OFFSET('Sanitation Data'!$F$33,0,10*ROW('Sanitation Data'!F30))="","",OFFSET('Sanitation Data'!$F$33,0,10*ROW('Sanitation Data'!F30)))</f>
        <v/>
      </c>
      <c r="DE36" s="36" t="str">
        <f ca="true">+IF(OFFSET('Sanitation Data'!$G$29,0,10*ROW('Sanitation Data'!G30))="","",OFFSET('Sanitation Data'!$G$29,0,10*ROW('Sanitation Data'!G30)))</f>
        <v/>
      </c>
      <c r="DF36" s="36" t="str">
        <f ca="true">+IF(OFFSET('Sanitation Data'!$G$30,0,10*ROW('Sanitation Data'!G30))="","",OFFSET('Sanitation Data'!$G$30,0,10*ROW('Sanitation Data'!G30)))</f>
        <v/>
      </c>
      <c r="DG36" s="36" t="str">
        <f ca="true">+IF(OFFSET('Sanitation Data'!$G$31,0,10*ROW('Sanitation Data'!G30))="","",OFFSET('Sanitation Data'!$G$31,0,10*ROW('Sanitation Data'!G30)))</f>
        <v/>
      </c>
      <c r="DH36" s="36" t="str">
        <f ca="true">+IF(OFFSET('Sanitation Data'!$G$32,0,10*ROW('Sanitation Data'!G30))="","",OFFSET('Sanitation Data'!$G$32,0,10*ROW('Sanitation Data'!G30)))</f>
        <v/>
      </c>
      <c r="DI36" s="36" t="str">
        <f ca="true">+IF(OFFSET('Sanitation Data'!$G$33,0,10*ROW('Sanitation Data'!G30))="","",OFFSET('Sanitation Data'!$G$33,0,10*ROW('Sanitation Data'!G30)))</f>
        <v/>
      </c>
      <c r="DJ36" s="36" t="str">
        <f ca="true">+IF(OFFSET('Sanitation Data'!$H$29,0,10*ROW('Sanitation Data'!H30))="","",OFFSET('Sanitation Data'!$H$29,0,10*ROW('Sanitation Data'!H30)))</f>
        <v/>
      </c>
      <c r="DK36" s="36" t="str">
        <f ca="true">+IF(OFFSET('Sanitation Data'!$H$30,0,10*ROW('Sanitation Data'!H30))="","",OFFSET('Sanitation Data'!$H$30,0,10*ROW('Sanitation Data'!H30)))</f>
        <v/>
      </c>
      <c r="DL36" s="36" t="str">
        <f ca="true">+IF(OFFSET('Sanitation Data'!$H$31,0,10*ROW('Sanitation Data'!H30))="","",OFFSET('Sanitation Data'!$H$31,0,10*ROW('Sanitation Data'!H30)))</f>
        <v/>
      </c>
      <c r="DM36" s="36" t="str">
        <f ca="true">+IF(OFFSET('Sanitation Data'!$H$32,0,10*ROW('Sanitation Data'!H30))="","",OFFSET('Sanitation Data'!$H$32,0,10*ROW('Sanitation Data'!H30)))</f>
        <v/>
      </c>
      <c r="DN36" s="36" t="str">
        <f ca="true">+IF(OFFSET('Sanitation Data'!$H$33,0,10*ROW('Sanitation Data'!H30))="","",OFFSET('Sanitation Data'!$H$33,0,10*ROW('Sanitation Data'!H30)))</f>
        <v/>
      </c>
      <c r="DO36" s="36" t="str">
        <f ca="true">+IF(OFFSET('Hygiene Data'!$C$12,0,10*ROW('Hygiene Data'!C30))="","",OFFSET('Hygiene Data'!$C$12,0,10*ROW('Hygiene Data'!C30)))</f>
        <v/>
      </c>
      <c r="DP36" s="36" t="str">
        <f ca="true">+IF(OFFSET('Hygiene Data'!$C$13,0,10*ROW('Hygiene Data'!C30))="","",OFFSET('Hygiene Data'!$C$13,0,10*ROW('Hygiene Data'!C30)))</f>
        <v/>
      </c>
      <c r="DQ36" s="36" t="str">
        <f ca="true">+IF(OFFSET('Hygiene Data'!$C$14,0,10*ROW('Hygiene Data'!C30))="","",OFFSET('Hygiene Data'!$C$14,0,10*ROW('Hygiene Data'!C30)))</f>
        <v/>
      </c>
      <c r="DR36" s="36" t="str">
        <f ca="true">+IF(OFFSET('Hygiene Data'!$D$12,0,10*ROW('Hygiene Data'!D30))="","",OFFSET('Hygiene Data'!$D$12,0,10*ROW('Hygiene Data'!D30)))</f>
        <v/>
      </c>
      <c r="DS36" s="36" t="str">
        <f ca="true">+IF(OFFSET('Hygiene Data'!$D$13,0,10*ROW('Hygiene Data'!D30))="","",OFFSET('Hygiene Data'!$D$13,0,10*ROW('Hygiene Data'!D30)))</f>
        <v/>
      </c>
      <c r="DT36" s="36" t="str">
        <f ca="true">+IF(OFFSET('Hygiene Data'!$D$14,0,10*ROW('Hygiene Data'!D30))="","",OFFSET('Hygiene Data'!$D$14,0,10*ROW('Hygiene Data'!D30)))</f>
        <v/>
      </c>
      <c r="DU36" s="36" t="str">
        <f ca="true">+IF(OFFSET('Hygiene Data'!$E$12,0,10*ROW('Hygiene Data'!E30))="","",OFFSET('Hygiene Data'!$E$12,0,10*ROW('Hygiene Data'!E30)))</f>
        <v/>
      </c>
      <c r="DV36" s="36" t="str">
        <f ca="true">+IF(OFFSET('Hygiene Data'!$E$13,0,10*ROW('Hygiene Data'!E30))="","",OFFSET('Hygiene Data'!$E$13,0,10*ROW('Hygiene Data'!E30)))</f>
        <v/>
      </c>
      <c r="DW36" s="36" t="str">
        <f ca="true">+IF(OFFSET('Hygiene Data'!$E$14,0,10*ROW('Hygiene Data'!E30))="","",OFFSET('Hygiene Data'!$E$14,0,10*ROW('Hygiene Data'!E30)))</f>
        <v/>
      </c>
      <c r="DX36" s="36" t="str">
        <f ca="true">+IF(OFFSET('Hygiene Data'!$F$12,0,10*ROW('Hygiene Data'!F30))="","",OFFSET('Hygiene Data'!$F$12,0,10*ROW('Hygiene Data'!F30)))</f>
        <v/>
      </c>
      <c r="DY36" s="36" t="str">
        <f ca="true">+IF(OFFSET('Hygiene Data'!$F$13,0,10*ROW('Hygiene Data'!F30))="","",OFFSET('Hygiene Data'!$F$13,0,10*ROW('Hygiene Data'!F30)))</f>
        <v/>
      </c>
      <c r="DZ36" s="36" t="str">
        <f ca="true">+IF(OFFSET('Hygiene Data'!$F$14,0,10*ROW('Hygiene Data'!F30))="","",OFFSET('Hygiene Data'!$F$14,0,10*ROW('Hygiene Data'!F30)))</f>
        <v/>
      </c>
      <c r="EA36" s="36" t="str">
        <f ca="true">+IF(OFFSET('Hygiene Data'!$G$12,0,10*ROW('Hygiene Data'!G30))="","",OFFSET('Hygiene Data'!$G$12,0,10*ROW('Hygiene Data'!G30)))</f>
        <v/>
      </c>
      <c r="EB36" s="36" t="str">
        <f ca="true">+IF(OFFSET('Hygiene Data'!$G$13,0,10*ROW('Hygiene Data'!G30))="","",OFFSET('Hygiene Data'!$G$13,0,10*ROW('Hygiene Data'!G30)))</f>
        <v/>
      </c>
      <c r="EC36" s="36" t="str">
        <f ca="true">+IF(OFFSET('Hygiene Data'!$G$14,0,10*ROW('Hygiene Data'!G30))="","",OFFSET('Hygiene Data'!$G$14,0,10*ROW('Hygiene Data'!G30)))</f>
        <v/>
      </c>
      <c r="ED36" s="36" t="str">
        <f ca="true">+IF(OFFSET('Hygiene Data'!$H$12,0,10*ROW('Hygiene Data'!H30))="","",OFFSET('Hygiene Data'!$H$12,0,10*ROW('Hygiene Data'!H30)))</f>
        <v/>
      </c>
      <c r="EE36" s="36" t="str">
        <f ca="true">+IF(OFFSET('Hygiene Data'!$H$13,0,10*ROW('Hygiene Data'!H30))="","",OFFSET('Hygiene Data'!$H$13,0,10*ROW('Hygiene Data'!H30)))</f>
        <v/>
      </c>
      <c r="EF36" s="36" t="str">
        <f ca="true">+IF(OFFSET('Hygiene Data'!$H$14,0,10*ROW('Hygiene Data'!H30))="","",OFFSET('Hygiene Data'!$H$14,0,10*ROW('Hygiene Data'!H30)))</f>
        <v/>
      </c>
    </row>
    <row r="37" x14ac:dyDescent="0.2">
      <c r="A37" s="59" t="str">
        <f ca="true">+IF(OFFSET('Water Data'!$B$1,0,10*ROW('Water Data'!B34))="","",OFFSET('Water Data'!$B$1,0,10*ROW('Water Data'!B34)))</f>
        <v/>
      </c>
      <c r="B37" s="59" t="str">
        <f ca="true">+IF(OFFSET('Water Data'!$A$3,0,10*ROW('Water Data'!A34))="","",OFFSET('Water Data'!$A$3,0,10*ROW('Water Data'!A34)))</f>
        <v/>
      </c>
      <c r="C37" s="59" t="str">
        <f ca="true">+IF(OFFSET('Water Data'!$C$3,0,10*ROW('Water Data'!C34))="","",OFFSET('Water Data'!$C$3,0,10*ROW('Water Data'!C34)))</f>
        <v/>
      </c>
      <c r="D37" s="252" t="e">
        <f ca="true">+IF(AND(ISNUMBER(OFFSET('Water Data'!$C$5,0,10*ROW('Water Data'!C31))),BS37="Yes"),100-OFFSET('Water Data'!$C$5,0,10*ROW('Water Data'!C31)),IF(AND(ISNUMBER(OFFSET('Water Data'!$C$5,0,10*ROW('Water Data'!C31))),BS37="No",ISNUMBER(OFFSET('Water Data'!$C$5,0,10*ROW('Water Data'!C31)))),CONCATENATE("[",ROUND(100-OFFSET('Water Data'!$C$5,0,10*ROW('Water Data'!C31)),0),"]"),IF(AND(ISNUMBER(OFFSET('Water Data'!$C$5,0,10*ROW('Water Data'!C31))),BS37="",ISNUMBER(OFFSET('Water Data'!$C$5,0,10*ROW('Water Data'!C31)))),100-OFFSET('Water Data'!$C$5,0,10*ROW('Water Data'!C31)),NA())))</f>
        <v>#N/A</v>
      </c>
      <c r="E37" s="252" t="e">
        <f ca="true">+IF(AND(ISNUMBER(OFFSET('Water Data'!$C$7,0,10*ROW('Water Data'!D31))),BT37="Yes"),OFFSET('Water Data'!$C$7,0,10*ROW('Water Data'!C31)),IF(AND(ISNUMBER(OFFSET('Water Data'!$C$7,0,10*ROW('Water Data'!C31))),BT37="No",ISNUMBER(OFFSET('Water Data'!$C$7,0,10*ROW('Water Data'!C31)))),CONCATENATE("[",ROUND(OFFSET('Water Data'!$C$7,0,10*ROW('Water Data'!C31)),0),"]"),IF(AND(ISNUMBER(OFFSET('Water Data'!$C$7,0,10*ROW('Water Data'!C31))),BT37="",ISNUMBER(OFFSET('Water Data'!$C$7,0,10*ROW('Water Data'!C31)))),OFFSET('Water Data'!$C$7,0,10*ROW('Water Data'!C31)),NA())))</f>
        <v>#N/A</v>
      </c>
      <c r="F37" s="252" t="e">
        <f ca="true">+IF(AND(ISNUMBER(OFFSET('Water Data'!$C$10,0,10*ROW('Water Data'!C31))),BU37="Yes"),OFFSET('Water Data'!$C$10,0,10*ROW('Water Data'!C31)),IF(AND(ISNUMBER(OFFSET('Water Data'!$C$10,0,10*ROW('Water Data'!C31))),BU37="No",ISNUMBER(OFFSET('Water Data'!$C$10,0,10*ROW('Water Data'!C31)))),CONCATENATE("[",ROUND(OFFSET('Water Data'!$C$10,0,10*ROW('Water Data'!C31)),0),"]"),IF(AND(ISNUMBER(OFFSET('Water Data'!$C$10,0,10*ROW('Water Data'!C31))),BU37="",ISNUMBER(OFFSET('Water Data'!$C$10,0,10*ROW('Water Data'!C31)))),OFFSET('Water Data'!$C$10,0,10*ROW('Water Data'!C31)),NA())))</f>
        <v>#N/A</v>
      </c>
      <c r="G37" s="252" t="e">
        <f ca="true">+IF(AND(ISNUMBER(OFFSET('Water Data'!$D$5,0,10*ROW('Water Data'!D31))),BV37="Yes"),100-OFFSET('Water Data'!$D$5,0,10*ROW('Water Data'!D31)),IF(AND(ISNUMBER(OFFSET('Water Data'!$D$5,0,10*ROW('Water Data'!D31))),BV37="No",ISNUMBER(OFFSET('Water Data'!$D$5,0,10*ROW('Water Data'!D31)))),CONCATENATE("[",ROUND(100-OFFSET('Water Data'!$D$5,0,10*ROW('Water Data'!D31)),0),"]"),IF(AND(ISNUMBER(OFFSET('Water Data'!$D$5,0,10*ROW('Water Data'!D31))),BV37="",ISNUMBER(OFFSET('Water Data'!$D$5,0,10*ROW('Water Data'!D31)))),100-OFFSET('Water Data'!$D$5,0,10*ROW('Water Data'!D31)),NA())))</f>
        <v>#N/A</v>
      </c>
      <c r="H37" s="252" t="e">
        <f ca="true">+IF(AND(ISNUMBER(OFFSET('Water Data'!$D$7,0,10*ROW('Water Data'!D31))),BW37="Yes"),OFFSET('Water Data'!$D$7,0,10*ROW('Water Data'!D31)),IF(AND(ISNUMBER(OFFSET('Water Data'!$D$7,0,10*ROW('Water Data'!D31))),BW37="No",ISNUMBER(OFFSET('Water Data'!$D$7,0,10*ROW('Water Data'!D31)))),CONCATENATE("[",ROUND(OFFSET('Water Data'!$C$7,0,10*ROW('Water Data'!D31)),0),"]"),IF(AND(ISNUMBER(OFFSET('Water Data'!$D$7,0,10*ROW('Water Data'!D31))),BW37="",ISNUMBER(OFFSET('Water Data'!$D$7,0,10*ROW('Water Data'!D31)))),OFFSET('Water Data'!$D$7,0,10*ROW('Water Data'!D31)),NA())))</f>
        <v>#N/A</v>
      </c>
      <c r="I37" s="252" t="e">
        <f ca="true">+IF(AND(ISNUMBER(OFFSET('Water Data'!$D$10,0,10*ROW('Water Data'!D31))),BX37="Yes"),OFFSET('Water Data'!$D$10,0,10*ROW('Water Data'!D31)),IF(AND(ISNUMBER(OFFSET('Water Data'!$D$10,0,10*ROW('Water Data'!D31))),BX37="No",ISNUMBER(OFFSET('Water Data'!$D$10,0,10*ROW('Water Data'!D31)))),CONCATENATE("[",ROUND(OFFSET('Water Data'!$D$10,0,10*ROW('Water Data'!D31)),0),"]"),IF(AND(ISNUMBER(OFFSET('Water Data'!$D$10,0,10*ROW('Water Data'!D31))),BX37="",ISNUMBER(OFFSET('Water Data'!$D$10,0,10*ROW('Water Data'!D31)))),OFFSET('Water Data'!$D$10,0,10*ROW('Water Data'!D31)),NA())))</f>
        <v>#N/A</v>
      </c>
      <c r="J37" s="252" t="e">
        <f ca="true">+IF(AND(ISNUMBER(OFFSET('Water Data'!$E$5,0,10*ROW('Water Data'!E31))),BY37="Yes"),100-OFFSET('Water Data'!$E$5,0,10*ROW('Water Data'!E31)),IF(AND(ISNUMBER(OFFSET('Water Data'!$E$5,0,10*ROW('Water Data'!E31))),BY37="No",ISNUMBER(OFFSET('Water Data'!$E$5,0,10*ROW('Water Data'!E31)))),CONCATENATE("[",ROUND(100-OFFSET('Water Data'!$E$5,0,10*ROW('Water Data'!E31)),0),"]"),IF(AND(ISNUMBER(OFFSET('Water Data'!$E$5,0,10*ROW('Water Data'!E31))),BY37="",ISNUMBER(OFFSET('Water Data'!$E$5,0,10*ROW('Water Data'!E31)))),100-OFFSET('Water Data'!$E$5,0,10*ROW('Water Data'!E31)),NA())))</f>
        <v>#N/A</v>
      </c>
      <c r="K37" s="252" t="e">
        <f ca="true">+IF(AND(ISNUMBER(OFFSET('Water Data'!$E$7,0,10*ROW('Water Data'!E31))),BZ37="Yes"),OFFSET('Water Data'!$E$7,0,10*ROW('Water Data'!E31)),IF(AND(ISNUMBER(OFFSET('Water Data'!$E$7,0,10*ROW('Water Data'!E31))),BZ37="No",ISNUMBER(OFFSET('Water Data'!$E$7,0,10*ROW('Water Data'!E31)))),CONCATENATE("[",ROUND(OFFSET('Water Data'!$E$7,0,10*ROW('Water Data'!E31)),0),"]"),IF(AND(ISNUMBER(OFFSET('Water Data'!$E$7,0,10*ROW('Water Data'!E31))),BZ37="",ISNUMBER(OFFSET('Water Data'!$E$7,0,10*ROW('Water Data'!E31)))),OFFSET('Water Data'!$E$7,0,10*ROW('Water Data'!E31)),NA())))</f>
        <v>#N/A</v>
      </c>
      <c r="L37" s="252" t="e">
        <f ca="true">+IF(AND(ISNUMBER(OFFSET('Water Data'!$E$10,0,10*ROW('Water Data'!E31))),CA37="Yes"),OFFSET('Water Data'!$E$10,0,10*ROW('Water Data'!E31)),IF(AND(ISNUMBER(OFFSET('Water Data'!$E$10,0,10*ROW('Water Data'!E31))),CA37="No",ISNUMBER(OFFSET('Water Data'!$E$10,0,10*ROW('Water Data'!E31)))),CONCATENATE("[",ROUND(OFFSET('Water Data'!$E$10,0,10*ROW('Water Data'!E31)),0),"]"),IF(AND(ISNUMBER(OFFSET('Water Data'!$E$10,0,10*ROW('Water Data'!E31))),CA37="",ISNUMBER(OFFSET('Water Data'!$E$10,0,10*ROW('Water Data'!E31)))),OFFSET('Water Data'!$E$10,0,10*ROW('Water Data'!E31)),NA())))</f>
        <v>#N/A</v>
      </c>
      <c r="M37" s="252" t="e">
        <f ca="true">+IF(AND(ISNUMBER(OFFSET('Water Data'!$F$5,0,10*ROW('Water Data'!F31))),CB37="Yes"),100-OFFSET('Water Data'!$F$5,0,10*ROW('Water Data'!F31)),IF(AND(ISNUMBER(OFFSET('Water Data'!$F$5,0,10*ROW('Water Data'!F31))),CB37="No",ISNUMBER(OFFSET('Water Data'!$F$5,0,10*ROW('Water Data'!F31)))),CONCATENATE("[",ROUND(100-OFFSET('Water Data'!$F$5,0,10*ROW('Water Data'!F31)),0),"]"),IF(AND(ISNUMBER(OFFSET('Water Data'!$F$5,0,10*ROW('Water Data'!F31))),CB37="",ISNUMBER(OFFSET('Water Data'!$F$5,0,10*ROW('Water Data'!F31)))),100-OFFSET('Water Data'!$F$5,0,10*ROW('Water Data'!F31)),NA())))</f>
        <v>#N/A</v>
      </c>
      <c r="N37" s="252" t="e">
        <f ca="true">+IF(AND(ISNUMBER(OFFSET('Water Data'!$F$7,0,10*ROW('Water Data'!F31))),CC37="Yes"),OFFSET('Water Data'!$F$7,0,10*ROW('Water Data'!F31)),IF(AND(ISNUMBER(OFFSET('Water Data'!$F$7,0,10*ROW('Water Data'!F31))),CC37="No",ISNUMBER(OFFSET('Water Data'!$F$7,0,10*ROW('Water Data'!F31)))),CONCATENATE("[",ROUND(OFFSET('Water Data'!$F$7,0,10*ROW('Water Data'!F31)),0),"]"),IF(AND(ISNUMBER(OFFSET('Water Data'!$F$7,0,10*ROW('Water Data'!F31))),CC37="",ISNUMBER(OFFSET('Water Data'!$F$7,0,10*ROW('Water Data'!F31)))),OFFSET('Water Data'!$F$7,0,10*ROW('Water Data'!F31)),NA())))</f>
        <v>#N/A</v>
      </c>
      <c r="O37" s="252" t="e">
        <f ca="true">+IF(AND(ISNUMBER(OFFSET('Water Data'!$F$10,0,10*ROW('Water Data'!F31))),CD37="Yes"),OFFSET('Water Data'!$F$10,0,10*ROW('Water Data'!F31)),IF(AND(ISNUMBER(OFFSET('Water Data'!$F$10,0,10*ROW('Water Data'!F31))),CD37="No",ISNUMBER(OFFSET('Water Data'!$F$10,0,10*ROW('Water Data'!F31)))),CONCATENATE("[",ROUND(OFFSET('Water Data'!$F$10,0,10*ROW('Water Data'!F31)),0),"]"),IF(AND(ISNUMBER(OFFSET('Water Data'!$F$10,0,10*ROW('Water Data'!F31))),CD37="",ISNUMBER(OFFSET('Water Data'!$F$10,0,10*ROW('Water Data'!F31)))),OFFSET('Water Data'!$F$10,0,10*ROW('Water Data'!F31)),NA())))</f>
        <v>#N/A</v>
      </c>
      <c r="P37" s="252" t="e">
        <f ca="true">+IF(AND(ISNUMBER(OFFSET('Water Data'!$G$5,0,10*ROW('Water Data'!G31))),CE37="Yes"),100-OFFSET('Water Data'!$G$5,0,10*ROW('Water Data'!G31)),IF(AND(ISNUMBER(OFFSET('Water Data'!$G$5,0,10*ROW('Water Data'!G31))),CE37="No",ISNUMBER(OFFSET('Water Data'!$G$5,0,10*ROW('Water Data'!G31)))),CONCATENATE("[",ROUND(100-OFFSET('Water Data'!$G$5,0,10*ROW('Water Data'!G31)),0),"]"),IF(AND(ISNUMBER(OFFSET('Water Data'!$G$5,0,10*ROW('Water Data'!G31))),CE37="",ISNUMBER(OFFSET('Water Data'!$G$5,0,10*ROW('Water Data'!G31)))),100-OFFSET('Water Data'!$G$5,0,10*ROW('Water Data'!G31)),NA())))</f>
        <v>#N/A</v>
      </c>
      <c r="Q37" s="252" t="e">
        <f ca="true">+IF(AND(ISNUMBER(OFFSET('Water Data'!$G$7,0,10*ROW('Water Data'!G31))),CF37="Yes"),OFFSET('Water Data'!$G$7,0,10*ROW('Water Data'!G31)),IF(AND(ISNUMBER(OFFSET('Water Data'!$G$7,0,10*ROW('Water Data'!G31))),CF37="No",ISNUMBER(OFFSET('Water Data'!$G$7,0,10*ROW('Water Data'!G31)))),CONCATENATE("[",ROUND(OFFSET('Water Data'!$G$7,0,10*ROW('Water Data'!G31)),0),"]"),IF(AND(ISNUMBER(OFFSET('Water Data'!$G$7,0,10*ROW('Water Data'!G31))),CF37="",ISNUMBER(OFFSET('Water Data'!$G$7,0,10*ROW('Water Data'!G31)))),OFFSET('Water Data'!$G$7,0,10*ROW('Water Data'!G31)),NA())))</f>
        <v>#N/A</v>
      </c>
      <c r="R37" s="252" t="e">
        <f ca="true">+IF(AND(ISNUMBER(OFFSET('Water Data'!$G$10,0,10*ROW('Water Data'!G31))),CG37="Yes"),OFFSET('Water Data'!$G$10,0,10*ROW('Water Data'!G31)),IF(AND(ISNUMBER(OFFSET('Water Data'!$G$10,0,10*ROW('Water Data'!G31))),CG37="No",ISNUMBER(OFFSET('Water Data'!$G$10,0,10*ROW('Water Data'!G31)))),CONCATENATE("[",ROUND(OFFSET('Water Data'!$G$10,0,10*ROW('Water Data'!G31)),0),"]"),IF(AND(ISNUMBER(OFFSET('Water Data'!$G$10,0,10*ROW('Water Data'!G31))),CG37="",ISNUMBER(OFFSET('Water Data'!$G$10,0,10*ROW('Water Data'!G31)))),OFFSET('Water Data'!$G$10,0,10*ROW('Water Data'!G31)),NA())))</f>
        <v>#N/A</v>
      </c>
      <c r="S37" s="252" t="e">
        <f ca="true">+IF(AND(ISNUMBER(OFFSET('Water Data'!$H$5,0,10*ROW('Water Data'!H31))),CH37="Yes"),100-OFFSET('Water Data'!$H$5,0,10*ROW('Water Data'!H31)),IF(AND(ISNUMBER(OFFSET('Water Data'!$H$5,0,10*ROW('Water Data'!H31))),CH37="No",ISNUMBER(OFFSET('Water Data'!$H$5,0,10*ROW('Water Data'!H31)))),CONCATENATE("[",ROUND(100-OFFSET('Water Data'!$H$5,0,10*ROW('Water Data'!H31)),0),"]"),IF(AND(ISNUMBER(OFFSET('Water Data'!$H$5,0,10*ROW('Water Data'!H31))),CH37="",ISNUMBER(OFFSET('Water Data'!$H$5,0,10*ROW('Water Data'!H31)))),100-OFFSET('Water Data'!$H$5,0,10*ROW('Water Data'!H31)),NA())))</f>
        <v>#N/A</v>
      </c>
      <c r="T37" s="252" t="e">
        <f ca="true">+IF(AND(ISNUMBER(OFFSET('Water Data'!$H$7,0,10*ROW('Water Data'!H31))),CI37="Yes"),OFFSET('Water Data'!$H$7,0,10*ROW('Water Data'!H31)),IF(AND(ISNUMBER(OFFSET('Water Data'!$H$7,0,10*ROW('Water Data'!H31))),CI37="No",ISNUMBER(OFFSET('Water Data'!$H$7,0,10*ROW('Water Data'!H31)))),CONCATENATE("[",ROUND(OFFSET('Water Data'!$H$7,0,10*ROW('Water Data'!H31)),0),"]"),IF(AND(ISNUMBER(OFFSET('Water Data'!$H$7,0,10*ROW('Water Data'!H31))),CI37="",ISNUMBER(OFFSET('Water Data'!$H$7,0,10*ROW('Water Data'!H31)))),OFFSET('Water Data'!$H$7,0,10*ROW('Water Data'!H31)),NA())))</f>
        <v>#N/A</v>
      </c>
      <c r="U37" s="252" t="e">
        <f ca="true">+IF(AND(ISNUMBER(OFFSET('Water Data'!$H$10,0,10*ROW('Water Data'!H31))),CJ37="Yes"),OFFSET('Water Data'!$H$10,0,10*ROW('Water Data'!H31)),IF(AND(ISNUMBER(OFFSET('Water Data'!$H$10,0,10*ROW('Water Data'!H31))),CJ37="No",ISNUMBER(OFFSET('Water Data'!$H$10,0,10*ROW('Water Data'!H31)))),CONCATENATE("[",ROUND(OFFSET('Water Data'!$H$10,0,10*ROW('Water Data'!H31)),0),"]"),IF(AND(ISNUMBER(OFFSET('Water Data'!$H$10,0,10*ROW('Water Data'!H31))),CJ37="",ISNUMBER(OFFSET('Water Data'!$H$10,0,10*ROW('Water Data'!H31)))),OFFSET('Water Data'!$H$10,0,10*ROW('Water Data'!H31)),NA())))</f>
        <v>#N/A</v>
      </c>
      <c r="V37" s="253" t="e">
        <f ca="true">+IF(AND(ISNUMBER(OFFSET('Sanitation Data'!$C$5,0,10*ROW('Sanitation Data'!C31))),CK37="Yes"),100-OFFSET('Sanitation Data'!$C$5,0,10*ROW('Sanitation Data'!C31)),IF(AND(ISNUMBER(OFFSET('Sanitation Data'!$C$5,0,10*ROW('Sanitation Data'!C31))),CK37="No",ISNUMBER(OFFSET('Sanitation Data'!$C$5,0,10*ROW('Sanitation Data'!C31)))),CONCATENATE("[",ROUND(100-OFFSET('Sanitation Data'!$C$5,0,10*ROW('Sanitation Data'!C31)),0),"]"),IF(AND(ISNUMBER(OFFSET('Sanitation Data'!$C$5,0,10*ROW('Sanitation Data'!C31))),CK37="",ISNUMBER(OFFSET('Sanitation Data'!$C$5,0,10*ROW('Sanitation Data'!C31)))),100-OFFSET('Sanitation Data'!$C$5,0,10*ROW('Sanitation Data'!C31)),NA())))</f>
        <v>#N/A</v>
      </c>
      <c r="W37" s="253" t="e">
        <f ca="true">+IF(AND(ISNUMBER(OFFSET('Sanitation Data'!$C$7,0,10*ROW('Sanitation Data'!C31))),CL37="Yes"),OFFSET('Sanitation Data'!$C$7,0,10*ROW('Sanitation Data'!C31)),IF(AND(ISNUMBER(OFFSET('Sanitation Data'!$C$7,0,10*ROW('Sanitation Data'!C31))),CL37="No",ISNUMBER(OFFSET('Sanitation Data'!$C$7,0,10*ROW('Sanitation Data'!C31)))),CONCATENATE("[",ROUND(OFFSET('Sanitation Data'!$C$7,0,10*ROW('Sanitation Data'!C31)),0),"]"),IF(AND(ISNUMBER(OFFSET('Sanitation Data'!$C$7,0,10*ROW('Sanitation Data'!C31))),CL37="",ISNUMBER(OFFSET('Sanitation Data'!$C$7,0,10*ROW('Sanitation Data'!C31)))),OFFSET('Sanitation Data'!$C$7,0,10*ROW('Sanitation Data'!C31)),NA())))</f>
        <v>#N/A</v>
      </c>
      <c r="X37" s="253" t="e">
        <f ca="true">+IF(AND(ISNUMBER(OFFSET('Sanitation Data'!$C$11,0,10*ROW('Sanitation Data'!C31))),CM37="Yes"),OFFSET('Sanitation Data'!$C$11,0,10*ROW('Sanitation Data'!C31)),IF(AND(ISNUMBER(OFFSET('Sanitation Data'!$C$11,0,10*ROW('Sanitation Data'!C31))),CM37="No",ISNUMBER(OFFSET('Sanitation Data'!$C$11,0,10*ROW('Sanitation Data'!C31)))),CONCATENATE("[",ROUND(OFFSET('Sanitation Data'!$C$11,0,10*ROW('Sanitation Data'!C31)),0),"]"),IF(AND(ISNUMBER(OFFSET('Sanitation Data'!$C$11,0,10*ROW('Sanitation Data'!C31))),CM37="",ISNUMBER(OFFSET('Sanitation Data'!$C$11,0,10*ROW('Sanitation Data'!C31)))),OFFSET('Sanitation Data'!$C$11,0,10*ROW('Sanitation Data'!C31)),NA())))</f>
        <v>#N/A</v>
      </c>
      <c r="Y37" s="253" t="e">
        <f ca="true">+IF(AND(ISNUMBER(OFFSET('Sanitation Data'!$C$12,0,10*ROW('Sanitation Data'!C31))),CN37="Yes"),OFFSET('Sanitation Data'!$C$12,0,10*ROW('Sanitation Data'!C31)),IF(AND(ISNUMBER(OFFSET('Sanitation Data'!$C$12,0,10*ROW('Sanitation Data'!C31))),CN37="No",ISNUMBER(OFFSET('Sanitation Data'!$C$12,0,10*ROW('Sanitation Data'!C31)))),CONCATENATE("[",ROUND(OFFSET('Sanitation Data'!$C$12,0,10*ROW('Sanitation Data'!C31)),0),"]"),IF(AND(ISNUMBER(OFFSET('Sanitation Data'!$C$12,0,10*ROW('Sanitation Data'!C31))),CN37="",ISNUMBER(OFFSET('Sanitation Data'!$C$12,0,10*ROW('Sanitation Data'!C31)))),OFFSET('Sanitation Data'!$C$12,0,10*ROW('Sanitation Data'!C31)),NA())))</f>
        <v>#N/A</v>
      </c>
      <c r="Z37" s="253" t="e">
        <f ca="true">+IF(AND(ISNUMBER(OFFSET('Sanitation Data'!$C$13,0,10*ROW('Sanitation Data'!C31))),CO37="Yes"),OFFSET('Sanitation Data'!$C$13,0,10*ROW('Sanitation Data'!C31)),IF(AND(ISNUMBER(OFFSET('Sanitation Data'!$C$13,0,10*ROW('Sanitation Data'!C31))),CO37="No",ISNUMBER(OFFSET('Sanitation Data'!$C$13,0,10*ROW('Sanitation Data'!C31)))),CONCATENATE("[",ROUND(OFFSET('Sanitation Data'!$C$13,0,10*ROW('Sanitation Data'!C31)),0),"]"),IF(AND(ISNUMBER(OFFSET('Sanitation Data'!$C$13,0,10*ROW('Sanitation Data'!C31))),CO37="",ISNUMBER(OFFSET('Sanitation Data'!$C$13,0,10*ROW('Sanitation Data'!C31)))),OFFSET('Sanitation Data'!$C$13,0,10*ROW('Sanitation Data'!C31)),NA())))</f>
        <v>#N/A</v>
      </c>
      <c r="AA37" s="253" t="e">
        <f ca="true">+IF(AND(ISNUMBER(OFFSET('Sanitation Data'!$D$5,0,10*ROW('Sanitation Data'!D31))),CP37="Yes"),100-OFFSET('Sanitation Data'!$D$5,0,10*ROW('Sanitation Data'!D31)),IF(AND(ISNUMBER(OFFSET('Sanitation Data'!$D$5,0,10*ROW('Sanitation Data'!D31))),CP37="No",ISNUMBER(OFFSET('Sanitation Data'!$D$5,0,10*ROW('Sanitation Data'!D31)))),CONCATENATE("[",ROUND(100-OFFSET('Sanitation Data'!$D$5,0,10*ROW('Sanitation Data'!D31)),0),"]"),IF(AND(ISNUMBER(OFFSET('Sanitation Data'!$D$5,0,10*ROW('Sanitation Data'!D31))),CP37="",ISNUMBER(OFFSET('Sanitation Data'!$D$5,0,10*ROW('Sanitation Data'!D31)))),100-OFFSET('Sanitation Data'!$D$5,0,10*ROW('Sanitation Data'!D31)),NA())))</f>
        <v>#N/A</v>
      </c>
      <c r="AB37" s="253" t="e">
        <f ca="true">+IF(AND(ISNUMBER(OFFSET('Sanitation Data'!$D$7,0,10*ROW('Sanitation Data'!D31))),CQ37="Yes"),OFFSET('Sanitation Data'!$D$7,0,10*ROW('Sanitation Data'!G31)),IF(AND(ISNUMBER(OFFSET('Sanitation Data'!$D$7,0,10*ROW('Sanitation Data'!D31))),CQ37="No",ISNUMBER(OFFSET('Sanitation Data'!$D$7,0,10*ROW('Sanitation Data'!D31)))),CONCATENATE("[",ROUND(OFFSET('Sanitation Data'!$D$7,0,10*ROW('Sanitation Data'!D31)),0),"]"),IF(AND(ISNUMBER(OFFSET('Sanitation Data'!$D$7,0,10*ROW('Sanitation Data'!D31))),CQ37="",ISNUMBER(OFFSET('Sanitation Data'!$D$7,0,10*ROW('Sanitation Data'!D31)))),OFFSET('Sanitation Data'!$D$7,0,10*ROW('Sanitation Data'!D31)),NA())))</f>
        <v>#N/A</v>
      </c>
      <c r="AC37" s="253" t="e">
        <f ca="true">+IF(AND(ISNUMBER(OFFSET('Sanitation Data'!$D$11,0,10*ROW('Sanitation Data'!D31))),CR37="Yes"),OFFSET('Sanitation Data'!$D$11,0,10*ROW('Sanitation Data'!D31)),IF(AND(ISNUMBER(OFFSET('Sanitation Data'!$D$11,0,10*ROW('Sanitation Data'!D31))),CR37="No",ISNUMBER(OFFSET('Sanitation Data'!$D$11,0,10*ROW('Sanitation Data'!D31)))),CONCATENATE("[",ROUND(OFFSET('Sanitation Data'!$D$11,0,10*ROW('Sanitation Data'!D31)),0),"]"),IF(AND(ISNUMBER(OFFSET('Sanitation Data'!$D$11,0,10*ROW('Sanitation Data'!D31))),CR37="",ISNUMBER(OFFSET('Sanitation Data'!$D$11,0,10*ROW('Sanitation Data'!D31)))),OFFSET('Sanitation Data'!$D$11,0,10*ROW('Sanitation Data'!D31)),NA())))</f>
        <v>#N/A</v>
      </c>
      <c r="AD37" s="253" t="e">
        <f ca="true">+IF(AND(ISNUMBER(OFFSET('Sanitation Data'!$D$12,0,10*ROW('Sanitation Data'!D31))),CS37="Yes"),OFFSET('Sanitation Data'!$D$12,0,10*ROW('Sanitation Data'!D31)),IF(AND(ISNUMBER(OFFSET('Sanitation Data'!$D$12,0,10*ROW('Sanitation Data'!D31))),CS37="No",ISNUMBER(OFFSET('Sanitation Data'!$D$12,0,10*ROW('Sanitation Data'!D31)))),CONCATENATE("[",ROUND(OFFSET('Sanitation Data'!$D$12,0,10*ROW('Sanitation Data'!D31)),0),"]"),IF(AND(ISNUMBER(OFFSET('Sanitation Data'!$D$12,0,10*ROW('Sanitation Data'!D31))),CS37="",ISNUMBER(OFFSET('Sanitation Data'!$D$12,0,10*ROW('Sanitation Data'!D31)))),OFFSET('Sanitation Data'!$D$12,0,10*ROW('Sanitation Data'!D31)),NA())))</f>
        <v>#N/A</v>
      </c>
      <c r="AE37" s="253" t="e">
        <f ca="true">+IF(AND(ISNUMBER(OFFSET('Sanitation Data'!$D$13,0,10*ROW('Sanitation Data'!D31))),CT37="Yes"),OFFSET('Sanitation Data'!$D$13,0,10*ROW('Sanitation Data'!D31)),IF(AND(ISNUMBER(OFFSET('Sanitation Data'!$D$13,0,10*ROW('Sanitation Data'!D31))),CT37="No",ISNUMBER(OFFSET('Sanitation Data'!$D$13,0,10*ROW('Sanitation Data'!D31)))),CONCATENATE("[",ROUND(OFFSET('Sanitation Data'!$D$13,0,10*ROW('Sanitation Data'!D31)),0),"]"),IF(AND(ISNUMBER(OFFSET('Sanitation Data'!$D$13,0,10*ROW('Sanitation Data'!D31))),CT37="",ISNUMBER(OFFSET('Sanitation Data'!$D$13,0,10*ROW('Sanitation Data'!D31)))),OFFSET('Sanitation Data'!$D$13,0,10*ROW('Sanitation Data'!D31)),NA())))</f>
        <v>#N/A</v>
      </c>
      <c r="AF37" s="253" t="e">
        <f ca="true">+IF(AND(ISNUMBER(OFFSET('Sanitation Data'!$E$5,0,10*ROW('Sanitation Data'!E31))),CU37="Yes"),100-OFFSET('Sanitation Data'!$E$5,0,10*ROW('Sanitation Data'!E31)),IF(AND(ISNUMBER(OFFSET('Sanitation Data'!$E$5,0,10*ROW('Sanitation Data'!E31))),CU37="No",ISNUMBER(OFFSET('Sanitation Data'!$E$5,0,10*ROW('Sanitation Data'!E31)))),CONCATENATE("[",ROUND(100-OFFSET('Sanitation Data'!$E$5,0,10*ROW('Sanitation Data'!E31)),0),"]"),IF(AND(ISNUMBER(OFFSET('Sanitation Data'!$E$5,0,10*ROW('Sanitation Data'!E31))),CU37="",ISNUMBER(OFFSET('Sanitation Data'!$E$5,0,10*ROW('Sanitation Data'!E31)))),100-OFFSET('Sanitation Data'!$E$5,0,10*ROW('Sanitation Data'!E31)),NA())))</f>
        <v>#N/A</v>
      </c>
      <c r="AG37" s="253" t="e">
        <f ca="true">+IF(AND(ISNUMBER(OFFSET('Sanitation Data'!$E$7,0,10*ROW('Sanitation Data'!E31))),CV37="Yes"),OFFSET('Sanitation Data'!$E$7,0,10*ROW('Sanitation Data'!E31)),IF(AND(ISNUMBER(OFFSET('Sanitation Data'!$E$7,0,10*ROW('Sanitation Data'!E31))),CV37="No",ISNUMBER(OFFSET('Sanitation Data'!$E$7,0,10*ROW('Sanitation Data'!E31)))),CONCATENATE("[",ROUND(OFFSET('Sanitation Data'!$E$7,0,10*ROW('Sanitation Data'!E31)),0),"]"),IF(AND(ISNUMBER(OFFSET('Sanitation Data'!$E$7,0,10*ROW('Sanitation Data'!E31))),CV37="",ISNUMBER(OFFSET('Sanitation Data'!$E$7,0,10*ROW('Sanitation Data'!E31)))),OFFSET('Sanitation Data'!$E$7,0,10*ROW('Sanitation Data'!E31)),NA())))</f>
        <v>#N/A</v>
      </c>
      <c r="AH37" s="253" t="e">
        <f ca="true">+IF(AND(ISNUMBER(OFFSET('Sanitation Data'!$E$11,0,10*ROW('Sanitation Data'!E31))),CW37="Yes"),OFFSET('Sanitation Data'!$E$11,0,10*ROW('Sanitation Data'!E31)),IF(AND(ISNUMBER(OFFSET('Sanitation Data'!$E$11,0,10*ROW('Sanitation Data'!E31))),CW37="No",ISNUMBER(OFFSET('Sanitation Data'!$E$11,0,10*ROW('Sanitation Data'!E31)))),CONCATENATE("[",ROUND(OFFSET('Sanitation Data'!$E$11,0,10*ROW('Sanitation Data'!E31)),0),"]"),IF(AND(ISNUMBER(OFFSET('Sanitation Data'!$E$11,0,10*ROW('Sanitation Data'!E31))),CW37="",ISNUMBER(OFFSET('Sanitation Data'!$E$11,0,10*ROW('Sanitation Data'!E31)))),OFFSET('Sanitation Data'!$E$11,0,10*ROW('Sanitation Data'!E31)),NA())))</f>
        <v>#N/A</v>
      </c>
      <c r="AI37" s="253" t="e">
        <f ca="true">+IF(AND(ISNUMBER(OFFSET('Sanitation Data'!$E$12,0,10*ROW('Sanitation Data'!E31))),CX37="Yes"),OFFSET('Sanitation Data'!$E$12,0,10*ROW('Sanitation Data'!E31)),IF(AND(ISNUMBER(OFFSET('Sanitation Data'!$E$12,0,10*ROW('Sanitation Data'!E31))),CX37="No",ISNUMBER(OFFSET('Sanitation Data'!$E$12,0,10*ROW('Sanitation Data'!E31)))),CONCATENATE("[",ROUND(OFFSET('Sanitation Data'!$E$12,0,10*ROW('Sanitation Data'!E31)),0),"]"),IF(AND(ISNUMBER(OFFSET('Sanitation Data'!$E$12,0,10*ROW('Sanitation Data'!E31))),CX37="",ISNUMBER(OFFSET('Sanitation Data'!$E$12,0,10*ROW('Sanitation Data'!E31)))),OFFSET('Sanitation Data'!$E$12,0,10*ROW('Sanitation Data'!E31)),NA())))</f>
        <v>#N/A</v>
      </c>
      <c r="AJ37" s="253" t="e">
        <f ca="true">+IF(AND(ISNUMBER(OFFSET('Sanitation Data'!$E$13,0,10*ROW('Sanitation Data'!E31))),CY37="Yes"),OFFSET('Sanitation Data'!$E$13,0,10*ROW('Sanitation Data'!E31)),IF(AND(ISNUMBER(OFFSET('Sanitation Data'!$E$13,0,10*ROW('Sanitation Data'!E31))),CY37="No",ISNUMBER(OFFSET('Sanitation Data'!$E$13,0,10*ROW('Sanitation Data'!E31)))),CONCATENATE("[",ROUND(OFFSET('Sanitation Data'!$E$13,0,10*ROW('Sanitation Data'!E31)),0),"]"),IF(AND(ISNUMBER(OFFSET('Sanitation Data'!$E$13,0,10*ROW('Sanitation Data'!E31))),CY37="",ISNUMBER(OFFSET('Sanitation Data'!$E$13,0,10*ROW('Sanitation Data'!E31)))),OFFSET('Sanitation Data'!$E$13,0,10*ROW('Sanitation Data'!E31)),NA())))</f>
        <v>#N/A</v>
      </c>
      <c r="AK37" s="253" t="e">
        <f ca="true">+IF(AND(ISNUMBER(OFFSET('Sanitation Data'!$F$5,0,10*ROW('Sanitation Data'!F31))),CZ37="Yes"),100-OFFSET('Sanitation Data'!$F$5,0,10*ROW('Sanitation Data'!F31)),IF(AND(ISNUMBER(OFFSET('Sanitation Data'!$F$5,0,10*ROW('Sanitation Data'!F31))),CZ37="No",ISNUMBER(OFFSET('Sanitation Data'!$F$5,0,10*ROW('Sanitation Data'!F31)))),CONCATENATE("[",ROUND(100-OFFSET('Sanitation Data'!$F$5,0,10*ROW('Sanitation Data'!F31)),0),"]"),IF(AND(ISNUMBER(OFFSET('Sanitation Data'!$F$5,0,10*ROW('Sanitation Data'!F31))),CZ37="",ISNUMBER(OFFSET('Sanitation Data'!$F$5,0,10*ROW('Sanitation Data'!F31)))),100-OFFSET('Sanitation Data'!$F$5,0,10*ROW('Sanitation Data'!F31)),NA())))</f>
        <v>#N/A</v>
      </c>
      <c r="AL37" s="253" t="e">
        <f ca="true">+IF(AND(ISNUMBER(OFFSET('Sanitation Data'!$F$7,0,10*ROW('Sanitation Data'!F31))),DA37="Yes"),OFFSET('Sanitation Data'!$F$7,0,10*ROW('Sanitation Data'!F31)),IF(AND(ISNUMBER(OFFSET('Sanitation Data'!$F$7,0,10*ROW('Sanitation Data'!F31))),DA37="No",ISNUMBER(OFFSET('Sanitation Data'!$F$7,0,10*ROW('Sanitation Data'!F31)))),CONCATENATE("[",ROUND(OFFSET('Sanitation Data'!$F$7,0,10*ROW('Sanitation Data'!F31)),0),"]"),IF(AND(ISNUMBER(OFFSET('Sanitation Data'!$F$7,0,10*ROW('Sanitation Data'!F31))),DA37="",ISNUMBER(OFFSET('Sanitation Data'!$F$7,0,10*ROW('Sanitation Data'!F31)))),OFFSET('Sanitation Data'!$F$7,0,10*ROW('Sanitation Data'!F31)),NA())))</f>
        <v>#N/A</v>
      </c>
      <c r="AM37" s="253" t="e">
        <f ca="true">+IF(AND(ISNUMBER(OFFSET('Sanitation Data'!$F$11,0,10*ROW('Sanitation Data'!F31))),DB37="Yes"),OFFSET('Sanitation Data'!$F$11,0,10*ROW('Sanitation Data'!F31)),IF(AND(ISNUMBER(OFFSET('Sanitation Data'!$F$11,0,10*ROW('Sanitation Data'!F31))),DB37="No",ISNUMBER(OFFSET('Sanitation Data'!$F$11,0,10*ROW('Sanitation Data'!F31)))),CONCATENATE("[",ROUND(OFFSET('Sanitation Data'!$F$11,0,10*ROW('Sanitation Data'!F31)),0),"]"),IF(AND(ISNUMBER(OFFSET('Sanitation Data'!$F$11,0,10*ROW('Sanitation Data'!F31))),DB37="",ISNUMBER(OFFSET('Sanitation Data'!$F$11,0,10*ROW('Sanitation Data'!F31)))),OFFSET('Sanitation Data'!$F$11,0,10*ROW('Sanitation Data'!F31)),NA())))</f>
        <v>#N/A</v>
      </c>
      <c r="AN37" s="253" t="e">
        <f ca="true">+IF(AND(ISNUMBER(OFFSET('Sanitation Data'!$F$12,0,10*ROW('Sanitation Data'!F31))),DC37="Yes"),OFFSET('Sanitation Data'!$F$12,0,10*ROW('Sanitation Data'!F31)),IF(AND(ISNUMBER(OFFSET('Sanitation Data'!$F$12,0,10*ROW('Sanitation Data'!F31))),DC37="No",ISNUMBER(OFFSET('Sanitation Data'!$F$12,0,10*ROW('Sanitation Data'!F31)))),CONCATENATE("[",ROUND(OFFSET('Sanitation Data'!$F$12,0,10*ROW('Sanitation Data'!F31)),0),"]"),IF(AND(ISNUMBER(OFFSET('Sanitation Data'!$F$12,0,10*ROW('Sanitation Data'!F31))),DC37="",ISNUMBER(OFFSET('Sanitation Data'!$F$12,0,10*ROW('Sanitation Data'!F31)))),OFFSET('Sanitation Data'!$F$12,0,10*ROW('Sanitation Data'!F31)),NA())))</f>
        <v>#N/A</v>
      </c>
      <c r="AO37" s="253" t="e">
        <f ca="true">+IF(AND(ISNUMBER(OFFSET('Sanitation Data'!$F$13,0,10*ROW('Sanitation Data'!F31))),DD37="Yes"),OFFSET('Sanitation Data'!$F$13,0,10*ROW('Sanitation Data'!F31)),IF(AND(ISNUMBER(OFFSET('Sanitation Data'!$F$13,0,10*ROW('Sanitation Data'!F31))),DD37="No",ISNUMBER(OFFSET('Sanitation Data'!$F$13,0,10*ROW('Sanitation Data'!F31)))),CONCATENATE("[",ROUND(OFFSET('Sanitation Data'!$F$13,0,10*ROW('Sanitation Data'!F31)),0),"]"),IF(AND(ISNUMBER(OFFSET('Sanitation Data'!$F$13,0,10*ROW('Sanitation Data'!F31))),DD37="",ISNUMBER(OFFSET('Sanitation Data'!$F$13,0,10*ROW('Sanitation Data'!F31)))),OFFSET('Sanitation Data'!$F$13,0,10*ROW('Sanitation Data'!F31)),NA())))</f>
        <v>#N/A</v>
      </c>
      <c r="AP37" s="253" t="e">
        <f ca="true">+IF(AND(ISNUMBER(OFFSET('Sanitation Data'!$G$5,0,10*ROW('Sanitation Data'!G31))),DE37="Yes"),100-OFFSET('Sanitation Data'!$G$5,0,10*ROW('Sanitation Data'!G31)),IF(AND(ISNUMBER(OFFSET('Sanitation Data'!$G$5,0,10*ROW('Sanitation Data'!G31))),DE37="No",ISNUMBER(OFFSET('Sanitation Data'!$G$5,0,10*ROW('Sanitation Data'!G31)))),CONCATENATE("[",ROUND(100-OFFSET('Sanitation Data'!$G$5,0,10*ROW('Sanitation Data'!G31)),0),"]"),IF(AND(ISNUMBER(OFFSET('Sanitation Data'!$G$5,0,10*ROW('Sanitation Data'!G31))),DE37="",ISNUMBER(OFFSET('Sanitation Data'!$G$5,0,10*ROW('Sanitation Data'!G31)))),100-OFFSET('Sanitation Data'!$G$5,0,10*ROW('Sanitation Data'!G31)),NA())))</f>
        <v>#N/A</v>
      </c>
      <c r="AQ37" s="253" t="e">
        <f ca="true">+IF(AND(ISNUMBER(OFFSET('Sanitation Data'!$G$7,0,10*ROW('Sanitation Data'!G31))),DF37="Yes"),OFFSET('Sanitation Data'!$G$7,0,10*ROW('Sanitation Data'!G31)),IF(AND(ISNUMBER(OFFSET('Sanitation Data'!$G$7,0,10*ROW('Sanitation Data'!G31))),DF37="No",ISNUMBER(OFFSET('Sanitation Data'!$G$7,0,10*ROW('Sanitation Data'!G31)))),CONCATENATE("[",ROUND(OFFSET('Sanitation Data'!$G$7,0,10*ROW('Sanitation Data'!G31)),0),"]"),IF(AND(ISNUMBER(OFFSET('Sanitation Data'!$G$7,0,10*ROW('Sanitation Data'!G31))),DF37="",ISNUMBER(OFFSET('Sanitation Data'!$G$7,0,10*ROW('Sanitation Data'!G31)))),OFFSET('Sanitation Data'!$G$7,0,10*ROW('Sanitation Data'!G31)),NA())))</f>
        <v>#N/A</v>
      </c>
      <c r="AR37" s="253" t="e">
        <f ca="true">+IF(AND(ISNUMBER(OFFSET('Sanitation Data'!$G$11,0,10*ROW('Sanitation Data'!G31))),DG37="Yes"),OFFSET('Sanitation Data'!$G$11,0,10*ROW('Sanitation Data'!G31)),IF(AND(ISNUMBER(OFFSET('Sanitation Data'!$G$11,0,10*ROW('Sanitation Data'!G31))),DG37="No",ISNUMBER(OFFSET('Sanitation Data'!$G$11,0,10*ROW('Sanitation Data'!G31)))),CONCATENATE("[",ROUND(OFFSET('Sanitation Data'!$G$11,0,10*ROW('Sanitation Data'!G31)),0),"]"),IF(AND(ISNUMBER(OFFSET('Sanitation Data'!$G$11,0,10*ROW('Sanitation Data'!G31))),DG37="",ISNUMBER(OFFSET('Sanitation Data'!$G$11,0,10*ROW('Sanitation Data'!G31)))),OFFSET('Sanitation Data'!$G$11,0,10*ROW('Sanitation Data'!G31)),NA())))</f>
        <v>#N/A</v>
      </c>
      <c r="AS37" s="253" t="e">
        <f ca="true">+IF(AND(ISNUMBER(OFFSET('Sanitation Data'!$G$12,0,10*ROW('Sanitation Data'!G31))),DH37="Yes"),OFFSET('Sanitation Data'!$G$12,0,10*ROW('Sanitation Data'!G31)),IF(AND(ISNUMBER(OFFSET('Sanitation Data'!$G$12,0,10*ROW('Sanitation Data'!G31))),DH37="No",ISNUMBER(OFFSET('Sanitation Data'!$G$12,0,10*ROW('Sanitation Data'!G31)))),CONCATENATE("[",ROUND(OFFSET('Sanitation Data'!$G$12,0,10*ROW('Sanitation Data'!G31)),0),"]"),IF(AND(ISNUMBER(OFFSET('Sanitation Data'!$G$12,0,10*ROW('Sanitation Data'!G31))),DH37="",ISNUMBER(OFFSET('Sanitation Data'!$G$12,0,10*ROW('Sanitation Data'!G31)))),OFFSET('Sanitation Data'!$G$12,0,10*ROW('Sanitation Data'!G31)),NA())))</f>
        <v>#N/A</v>
      </c>
      <c r="AT37" s="253" t="e">
        <f ca="true">+IF(AND(ISNUMBER(OFFSET('Sanitation Data'!$G$13,0,10*ROW('Sanitation Data'!G31))),DI37="Yes"),OFFSET('Sanitation Data'!$G$13,0,10*ROW('Sanitation Data'!G31)),IF(AND(ISNUMBER(OFFSET('Sanitation Data'!$G$13,0,10*ROW('Sanitation Data'!G31))),DI37="No",ISNUMBER(OFFSET('Sanitation Data'!$G$13,0,10*ROW('Sanitation Data'!G31)))),CONCATENATE("[",ROUND(OFFSET('Sanitation Data'!$G$13,0,10*ROW('Sanitation Data'!G31)),0),"]"),IF(AND(ISNUMBER(OFFSET('Sanitation Data'!$G$13,0,10*ROW('Sanitation Data'!G31))),DI37="",ISNUMBER(OFFSET('Sanitation Data'!$G$13,0,10*ROW('Sanitation Data'!G31)))),OFFSET('Sanitation Data'!$G$13,0,10*ROW('Sanitation Data'!G31)),NA())))</f>
        <v>#N/A</v>
      </c>
      <c r="AU37" s="253" t="e">
        <f ca="true">+IF(AND(ISNUMBER(OFFSET('Sanitation Data'!$H$5,0,10*ROW('Sanitation Data'!H31))),DJ37="Yes"),100-OFFSET('Sanitation Data'!$H$5,0,10*ROW('Sanitation Data'!H31)),IF(AND(ISNUMBER(OFFSET('Sanitation Data'!$H$5,0,10*ROW('Sanitation Data'!H31))),DJ37="No",ISNUMBER(OFFSET('Sanitation Data'!$H$5,0,10*ROW('Sanitation Data'!H31)))),CONCATENATE("[",ROUND(100-OFFSET('Sanitation Data'!$H$5,0,10*ROW('Sanitation Data'!H31)),0),"]"),IF(AND(ISNUMBER(OFFSET('Sanitation Data'!$H$5,0,10*ROW('Sanitation Data'!H31))),DJ37="",ISNUMBER(OFFSET('Sanitation Data'!$H$5,0,10*ROW('Sanitation Data'!H31)))),100-OFFSET('Sanitation Data'!$H$5,0,10*ROW('Sanitation Data'!H31)),NA())))</f>
        <v>#N/A</v>
      </c>
      <c r="AV37" s="253" t="e">
        <f ca="true">+IF(AND(ISNUMBER(OFFSET('Sanitation Data'!$H$7,0,10*ROW('Sanitation Data'!H31))),DK37="Yes"),OFFSET('Sanitation Data'!$H$7,0,10*ROW('Sanitation Data'!H31)),IF(AND(ISNUMBER(OFFSET('Sanitation Data'!$H$7,0,10*ROW('Sanitation Data'!H31))),DK37="No",ISNUMBER(OFFSET('Sanitation Data'!$H$7,0,10*ROW('Sanitation Data'!H31)))),CONCATENATE("[",ROUND(OFFSET('Sanitation Data'!$H$7,0,10*ROW('Sanitation Data'!H31)),0),"]"),IF(AND(ISNUMBER(OFFSET('Sanitation Data'!$H$7,0,10*ROW('Sanitation Data'!H31))),DK37="",ISNUMBER(OFFSET('Sanitation Data'!$H$7,0,10*ROW('Sanitation Data'!H31)))),OFFSET('Sanitation Data'!$H$7,0,10*ROW('Sanitation Data'!H31)),NA())))</f>
        <v>#N/A</v>
      </c>
      <c r="AW37" s="253" t="e">
        <f ca="true">+IF(AND(ISNUMBER(OFFSET('Sanitation Data'!$H$11,0,10*ROW('Sanitation Data'!H31))),DL37="Yes"),OFFSET('Sanitation Data'!$H$11,0,10*ROW('Sanitation Data'!H31)),IF(AND(ISNUMBER(OFFSET('Sanitation Data'!$H$11,0,10*ROW('Sanitation Data'!H31))),DL37="No",ISNUMBER(OFFSET('Sanitation Data'!$H$11,0,10*ROW('Sanitation Data'!H31)))),CONCATENATE("[",ROUND(OFFSET('Sanitation Data'!$H$11,0,10*ROW('Sanitation Data'!H31)),0),"]"),IF(AND(ISNUMBER(OFFSET('Sanitation Data'!$H$11,0,10*ROW('Sanitation Data'!H31))),DL37="",ISNUMBER(OFFSET('Sanitation Data'!$H$11,0,10*ROW('Sanitation Data'!H31)))),OFFSET('Sanitation Data'!$H$11,0,10*ROW('Sanitation Data'!H31)),NA())))</f>
        <v>#N/A</v>
      </c>
      <c r="AX37" s="253" t="e">
        <f ca="true">+IF(AND(ISNUMBER(OFFSET('Sanitation Data'!$H$12,0,10*ROW('Sanitation Data'!H31))),DM37="Yes"),OFFSET('Sanitation Data'!$H$12,0,10*ROW('Sanitation Data'!H31)),IF(AND(ISNUMBER(OFFSET('Sanitation Data'!$H$12,0,10*ROW('Sanitation Data'!H31))),DM37="No",ISNUMBER(OFFSET('Sanitation Data'!$H$12,0,10*ROW('Sanitation Data'!H31)))),CONCATENATE("[",ROUND(OFFSET('Sanitation Data'!$H$12,0,10*ROW('Sanitation Data'!H31)),0),"]"),IF(AND(ISNUMBER(OFFSET('Sanitation Data'!$H$12,0,10*ROW('Sanitation Data'!H31))),DM37="",ISNUMBER(OFFSET('Sanitation Data'!$H$12,0,10*ROW('Sanitation Data'!H31)))),OFFSET('Sanitation Data'!$H$12,0,10*ROW('Sanitation Data'!H31)),NA())))</f>
        <v>#N/A</v>
      </c>
      <c r="AY37" s="253" t="e">
        <f ca="true">+IF(AND(ISNUMBER(OFFSET('Sanitation Data'!$H$13,0,10*ROW('Sanitation Data'!H31))),DN37="Yes"),OFFSET('Sanitation Data'!$H$13,0,10*ROW('Sanitation Data'!H31)),IF(AND(ISNUMBER(OFFSET('Sanitation Data'!$H$13,0,10*ROW('Sanitation Data'!H31))),DN37="No",ISNUMBER(OFFSET('Sanitation Data'!$H$13,0,10*ROW('Sanitation Data'!H31)))),CONCATENATE("[",ROUND(OFFSET('Sanitation Data'!$H$13,0,10*ROW('Sanitation Data'!H31)),0),"]"),IF(AND(ISNUMBER(OFFSET('Sanitation Data'!$H$13,0,10*ROW('Sanitation Data'!H31))),DN37="",ISNUMBER(OFFSET('Sanitation Data'!$H$13,0,10*ROW('Sanitation Data'!H31)))),OFFSET('Sanitation Data'!$H$13,0,10*ROW('Sanitation Data'!H31)),NA())))</f>
        <v>#N/A</v>
      </c>
      <c r="AZ37" s="254" t="e">
        <f ca="true">+IF(AND(ISNUMBER(OFFSET('Hygiene Data'!$C$6,0,10*ROW('Hygiene Data'!C31))),DO37="Yes"),OFFSET('Hygiene Data'!$C$6,0,10*ROW('Hygiene Data'!C31)),IF(AND(ISNUMBER(OFFSET('Hygiene Data'!$C$6,0,10*ROW('Hygiene Data'!C31))),DO37="No",ISNUMBER(OFFSET('Hygiene Data'!$C$6,0,10*ROW('Hygiene Data'!C31)))),CONCATENATE("[",ROUND(OFFSET('Hygiene Data'!$C$6,0,10*ROW('Hygiene Data'!C31)),0),"]"),IF(AND(ISNUMBER(OFFSET('Hygiene Data'!$C$6,0,10*ROW('Hygiene Data'!C31))),DO37="",ISNUMBER(OFFSET('Hygiene Data'!$C$6,0,10*ROW('Hygiene Data'!C31)))),OFFSET('Hygiene Data'!$C$6,0,10*ROW('Hygiene Data'!C31)),NA())))</f>
        <v>#N/A</v>
      </c>
      <c r="BA37" s="254" t="e">
        <f ca="true">+IF(AND(ISNUMBER(OFFSET('Hygiene Data'!$C$8,0,10*ROW('Hygiene Data'!C31))),DP37="Yes"),OFFSET('Hygiene Data'!$C$8,0,10*ROW('Hygiene Data'!C31)),IF(AND(ISNUMBER(OFFSET('Hygiene Data'!$C$8,0,10*ROW('Hygiene Data'!C31))),DP37="No",ISNUMBER(OFFSET('Hygiene Data'!$C$8,0,10*ROW('Hygiene Data'!C31)))),CONCATENATE("[",ROUND(OFFSET('Hygiene Data'!$C$8,0,10*ROW('Hygiene Data'!C31)),0),"]"),IF(AND(ISNUMBER(OFFSET('Hygiene Data'!$C$8,0,10*ROW('Hygiene Data'!C31))),DP37="",ISNUMBER(OFFSET('Hygiene Data'!$C$8,0,10*ROW('Hygiene Data'!C31)))),OFFSET('Hygiene Data'!$C$8,0,10*ROW('Hygiene Data'!C31)),NA())))</f>
        <v>#N/A</v>
      </c>
      <c r="BB37" s="254" t="e">
        <f ca="true">+IF(AND(ISNUMBER(OFFSET('Hygiene Data'!$C$10,0,10*ROW('Hygiene Data'!C31))),DQ37="Yes"),OFFSET('Hygiene Data'!$C$10,0,10*ROW('Hygiene Data'!C31)),IF(AND(ISNUMBER(OFFSET('Hygiene Data'!$C$10,0,10*ROW('Hygiene Data'!C31))),DQ37="No",ISNUMBER(OFFSET('Hygiene Data'!$C$10,0,10*ROW('Hygiene Data'!C31)))),CONCATENATE("[",ROUND(OFFSET('Hygiene Data'!$C$10,0,10*ROW('Hygiene Data'!C31)),0),"]"),IF(AND(ISNUMBER(OFFSET('Hygiene Data'!$C$10,0,10*ROW('Hygiene Data'!C31))),DQ37="",ISNUMBER(OFFSET('Hygiene Data'!$C$10,0,10*ROW('Hygiene Data'!C31)))),OFFSET('Hygiene Data'!$C$10,0,10*ROW('Hygiene Data'!C31)),NA())))</f>
        <v>#N/A</v>
      </c>
      <c r="BC37" s="254" t="e">
        <f ca="true">+IF(AND(ISNUMBER(OFFSET('Hygiene Data'!$D$6,0,10*ROW('Hygiene Data'!D31))),DR37="Yes"),OFFSET('Hygiene Data'!$D$6,0,10*ROW('Hygiene Data'!D31)),IF(AND(ISNUMBER(OFFSET('Hygiene Data'!$D$6,0,10*ROW('Hygiene Data'!D31))),DR37="No",ISNUMBER(OFFSET('Hygiene Data'!$D$6,0,10*ROW('Hygiene Data'!D31)))),CONCATENATE("[",ROUND(OFFSET('Hygiene Data'!$D$6,0,10*ROW('Hygiene Data'!D31)),0),"]"),IF(AND(ISNUMBER(OFFSET('Hygiene Data'!$D$6,0,10*ROW('Hygiene Data'!D31))),DR37="",ISNUMBER(OFFSET('Hygiene Data'!$D$6,0,10*ROW('Hygiene Data'!D31)))),OFFSET('Hygiene Data'!$D$6,0,10*ROW('Hygiene Data'!D31)),NA())))</f>
        <v>#N/A</v>
      </c>
      <c r="BD37" s="254" t="e">
        <f ca="true">+IF(AND(ISNUMBER(OFFSET('Hygiene Data'!$D$8,0,10*ROW('Hygiene Data'!D31))),DS37="Yes"),OFFSET('Hygiene Data'!$D$8,0,10*ROW('Hygiene Data'!D31)),IF(AND(ISNUMBER(OFFSET('Hygiene Data'!$D$8,0,10*ROW('Hygiene Data'!D31))),DS37="No",ISNUMBER(OFFSET('Hygiene Data'!$D$8,0,10*ROW('Hygiene Data'!D31)))),CONCATENATE("[",ROUND(OFFSET('Hygiene Data'!$D$8,0,10*ROW('Hygiene Data'!D31)),0),"]"),IF(AND(ISNUMBER(OFFSET('Hygiene Data'!$D$8,0,10*ROW('Hygiene Data'!D31))),DS37="",ISNUMBER(OFFSET('Hygiene Data'!$D$8,0,10*ROW('Hygiene Data'!D31)))),OFFSET('Hygiene Data'!$D$8,0,10*ROW('Hygiene Data'!D31)),NA())))</f>
        <v>#N/A</v>
      </c>
      <c r="BE37" s="254" t="e">
        <f ca="true">+IF(AND(ISNUMBER(OFFSET('Hygiene Data'!$D$10,0,10*ROW('Hygiene Data'!D31))),DT37="Yes"),OFFSET('Hygiene Data'!$D$10,0,10*ROW('Hygiene Data'!D31)),IF(AND(ISNUMBER(OFFSET('Hygiene Data'!$D$10,0,10*ROW('Hygiene Data'!D31))),DT37="No",ISNUMBER(OFFSET('Hygiene Data'!$D$10,0,10*ROW('Hygiene Data'!D31)))),CONCATENATE("[",ROUND(OFFSET('Hygiene Data'!$D$10,0,10*ROW('Hygiene Data'!D31)),0),"]"),IF(AND(ISNUMBER(OFFSET('Hygiene Data'!$D$10,0,10*ROW('Hygiene Data'!D31))),DT37="",ISNUMBER(OFFSET('Hygiene Data'!$D$10,0,10*ROW('Hygiene Data'!D31)))),OFFSET('Hygiene Data'!$D$10,0,10*ROW('Hygiene Data'!D31)),NA())))</f>
        <v>#N/A</v>
      </c>
      <c r="BF37" s="254" t="e">
        <f ca="true">+IF(AND(ISNUMBER(OFFSET('Hygiene Data'!$E$6,0,10*ROW('Hygiene Data'!E31))),DU37="Yes"),OFFSET('Hygiene Data'!$E$6,0,10*ROW('Hygiene Data'!E31)),IF(AND(ISNUMBER(OFFSET('Hygiene Data'!$E$6,0,10*ROW('Hygiene Data'!E31))),DU37="No",ISNUMBER(OFFSET('Hygiene Data'!$E$6,0,10*ROW('Hygiene Data'!E31)))),CONCATENATE("[",ROUND(OFFSET('Hygiene Data'!$E$6,0,10*ROW('Hygiene Data'!E31)),0),"]"),IF(AND(ISNUMBER(OFFSET('Hygiene Data'!$E$6,0,10*ROW('Hygiene Data'!E31))),DU37="",ISNUMBER(OFFSET('Hygiene Data'!$E$6,0,10*ROW('Hygiene Data'!E31)))),OFFSET('Hygiene Data'!$E$6,0,10*ROW('Hygiene Data'!E31)),NA())))</f>
        <v>#N/A</v>
      </c>
      <c r="BG37" s="254" t="e">
        <f ca="true">+IF(AND(ISNUMBER(OFFSET('Hygiene Data'!$E$8,0,10*ROW('Hygiene Data'!E31))),DV37="Yes"),OFFSET('Hygiene Data'!$E$8,0,10*ROW('Hygiene Data'!E31)),IF(AND(ISNUMBER(OFFSET('Hygiene Data'!$E$8,0,10*ROW('Hygiene Data'!E31))),DV37="No",ISNUMBER(OFFSET('Hygiene Data'!$E$8,0,10*ROW('Hygiene Data'!E31)))),CONCATENATE("[",ROUND(OFFSET('Hygiene Data'!$E$8,0,10*ROW('Hygiene Data'!E31)),0),"]"),IF(AND(ISNUMBER(OFFSET('Hygiene Data'!$E$8,0,10*ROW('Hygiene Data'!E31))),DV37="",ISNUMBER(OFFSET('Hygiene Data'!$E$8,0,10*ROW('Hygiene Data'!E31)))),OFFSET('Hygiene Data'!$E$8,0,10*ROW('Hygiene Data'!E31)),NA())))</f>
        <v>#N/A</v>
      </c>
      <c r="BH37" s="254" t="e">
        <f ca="true">+IF(AND(ISNUMBER(OFFSET('Hygiene Data'!$E$10,0,10*ROW('Hygiene Data'!E31))),DW37="Yes"),OFFSET('Hygiene Data'!$E$10,0,10*ROW('Hygiene Data'!E31)),IF(AND(ISNUMBER(OFFSET('Hygiene Data'!$E$10,0,10*ROW('Hygiene Data'!E31))),DW37="No",ISNUMBER(OFFSET('Hygiene Data'!$E$10,0,10*ROW('Hygiene Data'!E31)))),CONCATENATE("[",ROUND(OFFSET('Hygiene Data'!$E$10,0,10*ROW('Hygiene Data'!E31)),0),"]"),IF(AND(ISNUMBER(OFFSET('Hygiene Data'!$E$10,0,10*ROW('Hygiene Data'!E31))),DW37="",ISNUMBER(OFFSET('Hygiene Data'!$E$10,0,10*ROW('Hygiene Data'!E31)))),OFFSET('Hygiene Data'!$E$10,0,10*ROW('Hygiene Data'!E31)),NA())))</f>
        <v>#N/A</v>
      </c>
      <c r="BI37" s="254" t="e">
        <f ca="true">+IF(AND(ISNUMBER(OFFSET('Hygiene Data'!$F$6,0,10*ROW('Hygiene Data'!F31))),DX37="Yes"),OFFSET('Hygiene Data'!$F$6,0,10*ROW('Hygiene Data'!F31)),IF(AND(ISNUMBER(OFFSET('Hygiene Data'!$F$6,0,10*ROW('Hygiene Data'!F31))),DX37="No",ISNUMBER(OFFSET('Hygiene Data'!$F$6,0,10*ROW('Hygiene Data'!F31)))),CONCATENATE("[",ROUND(OFFSET('Hygiene Data'!$F$6,0,10*ROW('Hygiene Data'!F31)),0),"]"),IF(AND(ISNUMBER(OFFSET('Hygiene Data'!$F$6,0,10*ROW('Hygiene Data'!F31))),DX37="",ISNUMBER(OFFSET('Hygiene Data'!$F$6,0,10*ROW('Hygiene Data'!F31)))),OFFSET('Hygiene Data'!$F$6,0,10*ROW('Hygiene Data'!F31)),NA())))</f>
        <v>#N/A</v>
      </c>
      <c r="BJ37" s="254" t="e">
        <f ca="true">+IF(AND(ISNUMBER(OFFSET('Hygiene Data'!$F$8,0,10*ROW('Hygiene Data'!F31))),DY37="Yes"),OFFSET('Hygiene Data'!$F$8,0,10*ROW('Hygiene Data'!F31)),IF(AND(ISNUMBER(OFFSET('Hygiene Data'!$F$8,0,10*ROW('Hygiene Data'!F31))),DY37="No",ISNUMBER(OFFSET('Hygiene Data'!$F$8,0,10*ROW('Hygiene Data'!F31)))),CONCATENATE("[",ROUND(OFFSET('Hygiene Data'!$F$8,0,10*ROW('Hygiene Data'!F31)),0),"]"),IF(AND(ISNUMBER(OFFSET('Hygiene Data'!$F$8,0,10*ROW('Hygiene Data'!F31))),DY37="",ISNUMBER(OFFSET('Hygiene Data'!$F$8,0,10*ROW('Hygiene Data'!F31)))),OFFSET('Hygiene Data'!$F$8,0,10*ROW('Hygiene Data'!F31)),NA())))</f>
        <v>#N/A</v>
      </c>
      <c r="BK37" s="254" t="e">
        <f ca="true">+IF(AND(ISNUMBER(OFFSET('Hygiene Data'!$F$10,0,10*ROW('Hygiene Data'!F31))),DZ37="Yes"),OFFSET('Hygiene Data'!$F$10,0,10*ROW('Hygiene Data'!F31)),IF(AND(ISNUMBER(OFFSET('Hygiene Data'!$F$10,0,10*ROW('Hygiene Data'!F31))),DZ37="No",ISNUMBER(OFFSET('Hygiene Data'!$F$10,0,10*ROW('Hygiene Data'!F31)))),CONCATENATE("[",ROUND(OFFSET('Hygiene Data'!$F$10,0,10*ROW('Hygiene Data'!F31)),0),"]"),IF(AND(ISNUMBER(OFFSET('Hygiene Data'!$F$10,0,10*ROW('Hygiene Data'!F31))),DZ37="",ISNUMBER(OFFSET('Hygiene Data'!$F$10,0,10*ROW('Hygiene Data'!F31)))),OFFSET('Hygiene Data'!$F$10,0,10*ROW('Hygiene Data'!F31)),NA())))</f>
        <v>#N/A</v>
      </c>
      <c r="BL37" s="254" t="e">
        <f ca="true">+IF(AND(ISNUMBER(OFFSET('Hygiene Data'!$G$6,0,10*ROW('Hygiene Data'!G31))),EA37="Yes"),OFFSET('Hygiene Data'!$G$6,0,10*ROW('Hygiene Data'!G31)),IF(AND(ISNUMBER(OFFSET('Hygiene Data'!$G$6,0,10*ROW('Hygiene Data'!G31))),EA37="No",ISNUMBER(OFFSET('Hygiene Data'!$G$6,0,10*ROW('Hygiene Data'!G31)))),CONCATENATE("[",ROUND(OFFSET('Hygiene Data'!$G$6,0,10*ROW('Hygiene Data'!G31)),0),"]"),IF(AND(ISNUMBER(OFFSET('Hygiene Data'!$G$6,0,10*ROW('Hygiene Data'!G31))),EA37="",ISNUMBER(OFFSET('Hygiene Data'!$G$6,0,10*ROW('Hygiene Data'!G31)))),OFFSET('Hygiene Data'!$G$6,0,10*ROW('Hygiene Data'!G31)),NA())))</f>
        <v>#N/A</v>
      </c>
      <c r="BM37" s="254" t="e">
        <f ca="true">+IF(AND(ISNUMBER(OFFSET('Hygiene Data'!$G$8,0,10*ROW('Hygiene Data'!G31))),EB37="Yes"),OFFSET('Hygiene Data'!$G$8,0,10*ROW('Hygiene Data'!G31)),IF(AND(ISNUMBER(OFFSET('Hygiene Data'!$G$8,0,10*ROW('Hygiene Data'!G31))),EB37="No",ISNUMBER(OFFSET('Hygiene Data'!$G$8,0,10*ROW('Hygiene Data'!G31)))),CONCATENATE("[",ROUND(OFFSET('Hygiene Data'!$G$8,0,10*ROW('Hygiene Data'!G31)),0),"]"),IF(AND(ISNUMBER(OFFSET('Hygiene Data'!$G$8,0,10*ROW('Hygiene Data'!G31))),EB37="",ISNUMBER(OFFSET('Hygiene Data'!$G$8,0,10*ROW('Hygiene Data'!G31)))),OFFSET('Hygiene Data'!$G$8,0,10*ROW('Hygiene Data'!G31)),NA())))</f>
        <v>#N/A</v>
      </c>
      <c r="BN37" s="254" t="e">
        <f ca="true">+IF(AND(ISNUMBER(OFFSET('Hygiene Data'!$G$10,0,10*ROW('Hygiene Data'!G31))),EC37="Yes"),OFFSET('Hygiene Data'!$G$10,0,10*ROW('Hygiene Data'!G31)),IF(AND(ISNUMBER(OFFSET('Hygiene Data'!$G$10,0,10*ROW('Hygiene Data'!G31))),EC37="No",ISNUMBER(OFFSET('Hygiene Data'!$G$10,0,10*ROW('Hygiene Data'!G31)))),CONCATENATE("[",ROUND(OFFSET('Hygiene Data'!$G$10,0,10*ROW('Hygiene Data'!G31)),0),"]"),IF(AND(ISNUMBER(OFFSET('Hygiene Data'!$G$10,0,10*ROW('Hygiene Data'!G31))),EC37="",ISNUMBER(OFFSET('Hygiene Data'!$G$10,0,10*ROW('Hygiene Data'!G31)))),OFFSET('Hygiene Data'!$G$10,0,10*ROW('Hygiene Data'!G31)),NA())))</f>
        <v>#N/A</v>
      </c>
      <c r="BO37" s="254" t="e">
        <f ca="true">+IF(AND(ISNUMBER(OFFSET('Hygiene Data'!$H$6,0,10*ROW('Hygiene Data'!H31))),ED37="Yes"),OFFSET('Hygiene Data'!$H$6,0,10*ROW('Hygiene Data'!H31)),IF(AND(ISNUMBER(OFFSET('Hygiene Data'!$H$6,0,10*ROW('Hygiene Data'!H31))),ED37="No",ISNUMBER(OFFSET('Hygiene Data'!$H$6,0,10*ROW('Hygiene Data'!H31)))),CONCATENATE("[",ROUND(OFFSET('Hygiene Data'!$H$6,0,10*ROW('Hygiene Data'!H31)),0),"]"),IF(AND(ISNUMBER(OFFSET('Hygiene Data'!$H$6,0,10*ROW('Hygiene Data'!H31))),ED37="",ISNUMBER(OFFSET('Hygiene Data'!$H$6,0,10*ROW('Hygiene Data'!H31)))),OFFSET('Hygiene Data'!$H$6,0,10*ROW('Hygiene Data'!H31)),NA())))</f>
        <v>#N/A</v>
      </c>
      <c r="BP37" s="254" t="e">
        <f ca="true">+IF(AND(ISNUMBER(OFFSET('Hygiene Data'!$H$8,0,10*ROW('Hygiene Data'!H31))),EE37="Yes"),OFFSET('Hygiene Data'!$H$8,0,10*ROW('Hygiene Data'!H31)),IF(AND(ISNUMBER(OFFSET('Hygiene Data'!$H$8,0,10*ROW('Hygiene Data'!H31))),EE37="No",ISNUMBER(OFFSET('Hygiene Data'!$H$8,0,10*ROW('Hygiene Data'!H31)))),CONCATENATE("[",ROUND(OFFSET('Hygiene Data'!$H$8,0,10*ROW('Hygiene Data'!H31)),0),"]"),IF(AND(ISNUMBER(OFFSET('Hygiene Data'!$H$8,0,10*ROW('Hygiene Data'!H31))),EE37="",ISNUMBER(OFFSET('Hygiene Data'!$H$8,0,10*ROW('Hygiene Data'!H31)))),OFFSET('Hygiene Data'!$H$8,0,10*ROW('Hygiene Data'!H31)),NA())))</f>
        <v>#N/A</v>
      </c>
      <c r="BQ37" s="254" t="e">
        <f ca="true">+IF(AND(ISNUMBER(OFFSET('Hygiene Data'!$H$10,0,10*ROW('Hygiene Data'!H31))),EF37="Yes"),OFFSET('Hygiene Data'!$H$10,0,10*ROW('Hygiene Data'!H31)),IF(AND(ISNUMBER(OFFSET('Hygiene Data'!$H$10,0,10*ROW('Hygiene Data'!H31))),EF37="No",ISNUMBER(OFFSET('Hygiene Data'!$H$10,0,10*ROW('Hygiene Data'!H31)))),CONCATENATE("[",ROUND(OFFSET('Hygiene Data'!$H$10,0,10*ROW('Hygiene Data'!H31)),0),"]"),IF(AND(ISNUMBER(OFFSET('Hygiene Data'!$H$10,0,10*ROW('Hygiene Data'!H31))),EF37="",ISNUMBER(OFFSET('Hygiene Data'!$H$10,0,10*ROW('Hygiene Data'!H31)))),OFFSET('Hygiene Data'!$H$10,0,10*ROW('Hygiene Data'!H31)),NA())))</f>
        <v>#N/A</v>
      </c>
      <c r="BS37" s="36" t="str">
        <f ca="true">+IF(OFFSET('Water Data'!$C$28,0,10*ROW('Water Data'!C31))="","",OFFSET('Water Data'!$C$28,0,10*ROW('Water Data'!C31)))</f>
        <v/>
      </c>
      <c r="BT37" s="36" t="str">
        <f ca="true">+IF(OFFSET('Water Data'!$C$29,0,10*ROW('Water Data'!C31))="","",OFFSET('Water Data'!$C$29,0,10*ROW('Water Data'!C31)))</f>
        <v/>
      </c>
      <c r="BU37" s="36" t="str">
        <f ca="true">+IF(OFFSET('Water Data'!$C$30,0,10*ROW('Water Data'!C31))="","",OFFSET('Water Data'!$C$30,0,10*ROW('Water Data'!C31)))</f>
        <v/>
      </c>
      <c r="BV37" s="36" t="str">
        <f ca="true">+IF(OFFSET('Water Data'!$D$28,0,10*ROW('Water Data'!D31))="","",OFFSET('Water Data'!$D$28,0,10*ROW('Water Data'!D31)))</f>
        <v/>
      </c>
      <c r="BW37" s="36" t="str">
        <f ca="true">+IF(OFFSET('Water Data'!$D$29,0,10*ROW('Water Data'!D31))="","",OFFSET('Water Data'!$D$29,0,10*ROW('Water Data'!D31)))</f>
        <v/>
      </c>
      <c r="BX37" s="36" t="str">
        <f ca="true">+IF(OFFSET('Water Data'!$D$30,0,10*ROW('Water Data'!D31))="","",OFFSET('Water Data'!$D$30,0,10*ROW('Water Data'!D31)))</f>
        <v/>
      </c>
      <c r="BY37" s="36" t="str">
        <f ca="true">+IF(OFFSET('Water Data'!$E$28,0,10*ROW('Water Data'!E31))="","",OFFSET('Water Data'!$E$28,0,10*ROW('Water Data'!E31)))</f>
        <v/>
      </c>
      <c r="BZ37" s="36" t="str">
        <f ca="true">+IF(OFFSET('Water Data'!$E$29,0,10*ROW('Water Data'!E31))="","",OFFSET('Water Data'!$E$29,0,10*ROW('Water Data'!E31)))</f>
        <v/>
      </c>
      <c r="CA37" s="36" t="str">
        <f ca="true">+IF(OFFSET('Water Data'!$E$30,0,10*ROW('Water Data'!E31))="","",OFFSET('Water Data'!$E$30,0,10*ROW('Water Data'!E31)))</f>
        <v/>
      </c>
      <c r="CB37" s="36" t="str">
        <f ca="true">+IF(OFFSET('Water Data'!$F$28,0,10*ROW('Water Data'!F31))="","",OFFSET('Water Data'!$F$28,0,10*ROW('Water Data'!F31)))</f>
        <v/>
      </c>
      <c r="CC37" s="36" t="str">
        <f ca="true">+IF(OFFSET('Water Data'!$F$29,0,10*ROW('Water Data'!F31))="","",OFFSET('Water Data'!$F$29,0,10*ROW('Water Data'!F31)))</f>
        <v/>
      </c>
      <c r="CD37" s="36" t="str">
        <f ca="true">+IF(OFFSET('Water Data'!$F$30,0,10*ROW('Water Data'!F31))="","",OFFSET('Water Data'!$F$30,0,10*ROW('Water Data'!F31)))</f>
        <v/>
      </c>
      <c r="CE37" s="36" t="str">
        <f ca="true">+IF(OFFSET('Water Data'!$G$28,0,10*ROW('Water Data'!G31))="","",OFFSET('Water Data'!$G$28,0,10*ROW('Water Data'!G31)))</f>
        <v/>
      </c>
      <c r="CF37" s="36" t="str">
        <f ca="true">+IF(OFFSET('Water Data'!$G$29,0,10*ROW('Water Data'!G31))="","",OFFSET('Water Data'!$G$29,0,10*ROW('Water Data'!G31)))</f>
        <v/>
      </c>
      <c r="CG37" s="36" t="str">
        <f ca="true">+IF(OFFSET('Water Data'!$G$30,0,10*ROW('Water Data'!G31))="","",OFFSET('Water Data'!$G$30,0,10*ROW('Water Data'!G31)))</f>
        <v/>
      </c>
      <c r="CH37" s="36" t="str">
        <f ca="true">+IF(OFFSET('Water Data'!$H$28,0,10*ROW('Water Data'!H31))="","",OFFSET('Water Data'!$H$28,0,10*ROW('Water Data'!H31)))</f>
        <v/>
      </c>
      <c r="CI37" s="36" t="str">
        <f ca="true">+IF(OFFSET('Water Data'!$H$29,0,10*ROW('Water Data'!H31))="","",OFFSET('Water Data'!$H$29,0,10*ROW('Water Data'!H31)))</f>
        <v/>
      </c>
      <c r="CJ37" s="36" t="str">
        <f ca="true">+IF(OFFSET('Water Data'!$H$30,0,10*ROW('Water Data'!H31))="","",OFFSET('Water Data'!$H$30,0,10*ROW('Water Data'!H31)))</f>
        <v/>
      </c>
      <c r="CK37" s="36" t="str">
        <f ca="true">+IF(OFFSET('Sanitation Data'!$C$29,0,10*ROW('Sanitation Data'!C31))="","",OFFSET('Sanitation Data'!$C$29,0,10*ROW('Sanitation Data'!C31)))</f>
        <v/>
      </c>
      <c r="CL37" s="36" t="str">
        <f ca="true">+IF(OFFSET('Sanitation Data'!$C$30,0,10*ROW('Sanitation Data'!C31))="","",OFFSET('Sanitation Data'!$C$30,0,10*ROW('Sanitation Data'!C31)))</f>
        <v/>
      </c>
      <c r="CM37" s="36" t="str">
        <f ca="true">+IF(OFFSET('Sanitation Data'!$C$31,0,10*ROW('Sanitation Data'!C31))="","",OFFSET('Sanitation Data'!$C$31,0,10*ROW('Sanitation Data'!C31)))</f>
        <v/>
      </c>
      <c r="CN37" s="36" t="str">
        <f ca="true">+IF(OFFSET('Sanitation Data'!$C$32,0,10*ROW('Sanitation Data'!C31))="","",OFFSET('Sanitation Data'!$C$32,0,10*ROW('Sanitation Data'!C31)))</f>
        <v/>
      </c>
      <c r="CO37" s="36" t="str">
        <f ca="true">+IF(OFFSET('Sanitation Data'!$C$33,0,10*ROW('Sanitation Data'!C31))="","",OFFSET('Sanitation Data'!$C$33,0,10*ROW('Sanitation Data'!C31)))</f>
        <v/>
      </c>
      <c r="CP37" s="36" t="str">
        <f ca="true">+IF(OFFSET('Sanitation Data'!$D$29,0,10*ROW('Sanitation Data'!D31))="","",OFFSET('Sanitation Data'!$D$29,0,10*ROW('Sanitation Data'!D31)))</f>
        <v/>
      </c>
      <c r="CQ37" s="36" t="str">
        <f ca="true">+IF(OFFSET('Sanitation Data'!$D$30,0,10*ROW('Sanitation Data'!D31))="","",OFFSET('Sanitation Data'!$D$30,0,10*ROW('Sanitation Data'!D31)))</f>
        <v/>
      </c>
      <c r="CR37" s="36" t="str">
        <f ca="true">+IF(OFFSET('Sanitation Data'!$D$31,0,10*ROW('Sanitation Data'!D31))="","",OFFSET('Sanitation Data'!$D$31,0,10*ROW('Sanitation Data'!D31)))</f>
        <v/>
      </c>
      <c r="CS37" s="36" t="str">
        <f ca="true">+IF(OFFSET('Sanitation Data'!$D$32,0,10*ROW('Sanitation Data'!D31))="","",OFFSET('Sanitation Data'!$D$32,0,10*ROW('Sanitation Data'!D31)))</f>
        <v/>
      </c>
      <c r="CT37" s="36" t="str">
        <f ca="true">+IF(OFFSET('Sanitation Data'!$D$33,0,10*ROW('Sanitation Data'!D31))="","",OFFSET('Sanitation Data'!$D$33,0,10*ROW('Sanitation Data'!D31)))</f>
        <v/>
      </c>
      <c r="CU37" s="36" t="str">
        <f ca="true">+IF(OFFSET('Sanitation Data'!$E$29,0,10*ROW('Sanitation Data'!E31))="","",OFFSET('Sanitation Data'!$E$29,0,10*ROW('Sanitation Data'!E31)))</f>
        <v/>
      </c>
      <c r="CV37" s="36" t="str">
        <f ca="true">+IF(OFFSET('Sanitation Data'!$E$30,0,10*ROW('Sanitation Data'!E31))="","",OFFSET('Sanitation Data'!$E$30,0,10*ROW('Sanitation Data'!E31)))</f>
        <v/>
      </c>
      <c r="CW37" s="36" t="str">
        <f ca="true">+IF(OFFSET('Sanitation Data'!$E$31,0,10*ROW('Sanitation Data'!E31))="","",OFFSET('Sanitation Data'!$E$31,0,10*ROW('Sanitation Data'!E31)))</f>
        <v/>
      </c>
      <c r="CX37" s="36" t="str">
        <f ca="true">+IF(OFFSET('Sanitation Data'!$E$32,0,10*ROW('Sanitation Data'!E31))="","",OFFSET('Sanitation Data'!$E$32,0,10*ROW('Sanitation Data'!E31)))</f>
        <v/>
      </c>
      <c r="CY37" s="36" t="str">
        <f ca="true">+IF(OFFSET('Sanitation Data'!$E$33,0,10*ROW('Sanitation Data'!E31))="","",OFFSET('Sanitation Data'!$E$33,0,10*ROW('Sanitation Data'!E31)))</f>
        <v/>
      </c>
      <c r="CZ37" s="36" t="str">
        <f ca="true">+IF(OFFSET('Sanitation Data'!$F$29,0,10*ROW('Sanitation Data'!F31))="","",OFFSET('Sanitation Data'!$F$29,0,10*ROW('Sanitation Data'!F31)))</f>
        <v/>
      </c>
      <c r="DA37" s="36" t="str">
        <f ca="true">+IF(OFFSET('Sanitation Data'!$F$30,0,10*ROW('Sanitation Data'!F31))="","",OFFSET('Sanitation Data'!$F$30,0,10*ROW('Sanitation Data'!F31)))</f>
        <v/>
      </c>
      <c r="DB37" s="36" t="str">
        <f ca="true">+IF(OFFSET('Sanitation Data'!$F$31,0,10*ROW('Sanitation Data'!F31))="","",OFFSET('Sanitation Data'!$F$31,0,10*ROW('Sanitation Data'!F31)))</f>
        <v/>
      </c>
      <c r="DC37" s="36" t="str">
        <f ca="true">+IF(OFFSET('Sanitation Data'!$F$32,0,10*ROW('Sanitation Data'!F31))="","",OFFSET('Sanitation Data'!$F$32,0,10*ROW('Sanitation Data'!F31)))</f>
        <v/>
      </c>
      <c r="DD37" s="36" t="str">
        <f ca="true">+IF(OFFSET('Sanitation Data'!$F$33,0,10*ROW('Sanitation Data'!F31))="","",OFFSET('Sanitation Data'!$F$33,0,10*ROW('Sanitation Data'!F31)))</f>
        <v/>
      </c>
      <c r="DE37" s="36" t="str">
        <f ca="true">+IF(OFFSET('Sanitation Data'!$G$29,0,10*ROW('Sanitation Data'!G31))="","",OFFSET('Sanitation Data'!$G$29,0,10*ROW('Sanitation Data'!G31)))</f>
        <v/>
      </c>
      <c r="DF37" s="36" t="str">
        <f ca="true">+IF(OFFSET('Sanitation Data'!$G$30,0,10*ROW('Sanitation Data'!G31))="","",OFFSET('Sanitation Data'!$G$30,0,10*ROW('Sanitation Data'!G31)))</f>
        <v/>
      </c>
      <c r="DG37" s="36" t="str">
        <f ca="true">+IF(OFFSET('Sanitation Data'!$G$31,0,10*ROW('Sanitation Data'!G31))="","",OFFSET('Sanitation Data'!$G$31,0,10*ROW('Sanitation Data'!G31)))</f>
        <v/>
      </c>
      <c r="DH37" s="36" t="str">
        <f ca="true">+IF(OFFSET('Sanitation Data'!$G$32,0,10*ROW('Sanitation Data'!G31))="","",OFFSET('Sanitation Data'!$G$32,0,10*ROW('Sanitation Data'!G31)))</f>
        <v/>
      </c>
      <c r="DI37" s="36" t="str">
        <f ca="true">+IF(OFFSET('Sanitation Data'!$G$33,0,10*ROW('Sanitation Data'!G31))="","",OFFSET('Sanitation Data'!$G$33,0,10*ROW('Sanitation Data'!G31)))</f>
        <v/>
      </c>
      <c r="DJ37" s="36" t="str">
        <f ca="true">+IF(OFFSET('Sanitation Data'!$H$29,0,10*ROW('Sanitation Data'!H31))="","",OFFSET('Sanitation Data'!$H$29,0,10*ROW('Sanitation Data'!H31)))</f>
        <v/>
      </c>
      <c r="DK37" s="36" t="str">
        <f ca="true">+IF(OFFSET('Sanitation Data'!$H$30,0,10*ROW('Sanitation Data'!H31))="","",OFFSET('Sanitation Data'!$H$30,0,10*ROW('Sanitation Data'!H31)))</f>
        <v/>
      </c>
      <c r="DL37" s="36" t="str">
        <f ca="true">+IF(OFFSET('Sanitation Data'!$H$31,0,10*ROW('Sanitation Data'!H31))="","",OFFSET('Sanitation Data'!$H$31,0,10*ROW('Sanitation Data'!H31)))</f>
        <v/>
      </c>
      <c r="DM37" s="36" t="str">
        <f ca="true">+IF(OFFSET('Sanitation Data'!$H$32,0,10*ROW('Sanitation Data'!H31))="","",OFFSET('Sanitation Data'!$H$32,0,10*ROW('Sanitation Data'!H31)))</f>
        <v/>
      </c>
      <c r="DN37" s="36" t="str">
        <f ca="true">+IF(OFFSET('Sanitation Data'!$H$33,0,10*ROW('Sanitation Data'!H31))="","",OFFSET('Sanitation Data'!$H$33,0,10*ROW('Sanitation Data'!H31)))</f>
        <v/>
      </c>
      <c r="DO37" s="36" t="str">
        <f ca="true">+IF(OFFSET('Hygiene Data'!$C$12,0,10*ROW('Hygiene Data'!C31))="","",OFFSET('Hygiene Data'!$C$12,0,10*ROW('Hygiene Data'!C31)))</f>
        <v/>
      </c>
      <c r="DP37" s="36" t="str">
        <f ca="true">+IF(OFFSET('Hygiene Data'!$C$13,0,10*ROW('Hygiene Data'!C31))="","",OFFSET('Hygiene Data'!$C$13,0,10*ROW('Hygiene Data'!C31)))</f>
        <v/>
      </c>
      <c r="DQ37" s="36" t="str">
        <f ca="true">+IF(OFFSET('Hygiene Data'!$C$14,0,10*ROW('Hygiene Data'!C31))="","",OFFSET('Hygiene Data'!$C$14,0,10*ROW('Hygiene Data'!C31)))</f>
        <v/>
      </c>
      <c r="DR37" s="36" t="str">
        <f ca="true">+IF(OFFSET('Hygiene Data'!$D$12,0,10*ROW('Hygiene Data'!D31))="","",OFFSET('Hygiene Data'!$D$12,0,10*ROW('Hygiene Data'!D31)))</f>
        <v/>
      </c>
      <c r="DS37" s="36" t="str">
        <f ca="true">+IF(OFFSET('Hygiene Data'!$D$13,0,10*ROW('Hygiene Data'!D31))="","",OFFSET('Hygiene Data'!$D$13,0,10*ROW('Hygiene Data'!D31)))</f>
        <v/>
      </c>
      <c r="DT37" s="36" t="str">
        <f ca="true">+IF(OFFSET('Hygiene Data'!$D$14,0,10*ROW('Hygiene Data'!D31))="","",OFFSET('Hygiene Data'!$D$14,0,10*ROW('Hygiene Data'!D31)))</f>
        <v/>
      </c>
      <c r="DU37" s="36" t="str">
        <f ca="true">+IF(OFFSET('Hygiene Data'!$E$12,0,10*ROW('Hygiene Data'!E31))="","",OFFSET('Hygiene Data'!$E$12,0,10*ROW('Hygiene Data'!E31)))</f>
        <v/>
      </c>
      <c r="DV37" s="36" t="str">
        <f ca="true">+IF(OFFSET('Hygiene Data'!$E$13,0,10*ROW('Hygiene Data'!E31))="","",OFFSET('Hygiene Data'!$E$13,0,10*ROW('Hygiene Data'!E31)))</f>
        <v/>
      </c>
      <c r="DW37" s="36" t="str">
        <f ca="true">+IF(OFFSET('Hygiene Data'!$E$14,0,10*ROW('Hygiene Data'!E31))="","",OFFSET('Hygiene Data'!$E$14,0,10*ROW('Hygiene Data'!E31)))</f>
        <v/>
      </c>
      <c r="DX37" s="36" t="str">
        <f ca="true">+IF(OFFSET('Hygiene Data'!$F$12,0,10*ROW('Hygiene Data'!F31))="","",OFFSET('Hygiene Data'!$F$12,0,10*ROW('Hygiene Data'!F31)))</f>
        <v/>
      </c>
      <c r="DY37" s="36" t="str">
        <f ca="true">+IF(OFFSET('Hygiene Data'!$F$13,0,10*ROW('Hygiene Data'!F31))="","",OFFSET('Hygiene Data'!$F$13,0,10*ROW('Hygiene Data'!F31)))</f>
        <v/>
      </c>
      <c r="DZ37" s="36" t="str">
        <f ca="true">+IF(OFFSET('Hygiene Data'!$F$14,0,10*ROW('Hygiene Data'!F31))="","",OFFSET('Hygiene Data'!$F$14,0,10*ROW('Hygiene Data'!F31)))</f>
        <v/>
      </c>
      <c r="EA37" s="36" t="str">
        <f ca="true">+IF(OFFSET('Hygiene Data'!$G$12,0,10*ROW('Hygiene Data'!G31))="","",OFFSET('Hygiene Data'!$G$12,0,10*ROW('Hygiene Data'!G31)))</f>
        <v/>
      </c>
      <c r="EB37" s="36" t="str">
        <f ca="true">+IF(OFFSET('Hygiene Data'!$G$13,0,10*ROW('Hygiene Data'!G31))="","",OFFSET('Hygiene Data'!$G$13,0,10*ROW('Hygiene Data'!G31)))</f>
        <v/>
      </c>
      <c r="EC37" s="36" t="str">
        <f ca="true">+IF(OFFSET('Hygiene Data'!$G$14,0,10*ROW('Hygiene Data'!G31))="","",OFFSET('Hygiene Data'!$G$14,0,10*ROW('Hygiene Data'!G31)))</f>
        <v/>
      </c>
      <c r="ED37" s="36" t="str">
        <f ca="true">+IF(OFFSET('Hygiene Data'!$H$12,0,10*ROW('Hygiene Data'!H31))="","",OFFSET('Hygiene Data'!$H$12,0,10*ROW('Hygiene Data'!H31)))</f>
        <v/>
      </c>
      <c r="EE37" s="36" t="str">
        <f ca="true">+IF(OFFSET('Hygiene Data'!$H$13,0,10*ROW('Hygiene Data'!H31))="","",OFFSET('Hygiene Data'!$H$13,0,10*ROW('Hygiene Data'!H31)))</f>
        <v/>
      </c>
      <c r="EF37" s="36" t="str">
        <f ca="true">+IF(OFFSET('Hygiene Data'!$H$14,0,10*ROW('Hygiene Data'!H31))="","",OFFSET('Hygiene Data'!$H$14,0,10*ROW('Hygiene Data'!H31)))</f>
        <v/>
      </c>
    </row>
    <row r="38" x14ac:dyDescent="0.2">
      <c r="A38" s="59" t="str">
        <f ca="true">+IF(OFFSET('Water Data'!$B$1,0,10*ROW('Water Data'!B35))="","",OFFSET('Water Data'!$B$1,0,10*ROW('Water Data'!B35)))</f>
        <v/>
      </c>
      <c r="B38" s="59" t="str">
        <f ca="true">+IF(OFFSET('Water Data'!$A$3,0,10*ROW('Water Data'!A35))="","",OFFSET('Water Data'!$A$3,0,10*ROW('Water Data'!A35)))</f>
        <v/>
      </c>
      <c r="C38" s="59" t="str">
        <f ca="true">+IF(OFFSET('Water Data'!$C$3,0,10*ROW('Water Data'!C35))="","",OFFSET('Water Data'!$C$3,0,10*ROW('Water Data'!C35)))</f>
        <v/>
      </c>
      <c r="D38" s="252" t="e">
        <f ca="true">+IF(AND(ISNUMBER(OFFSET('Water Data'!$C$5,0,10*ROW('Water Data'!C32))),BS38="Yes"),100-OFFSET('Water Data'!$C$5,0,10*ROW('Water Data'!C32)),IF(AND(ISNUMBER(OFFSET('Water Data'!$C$5,0,10*ROW('Water Data'!C32))),BS38="No",ISNUMBER(OFFSET('Water Data'!$C$5,0,10*ROW('Water Data'!C32)))),CONCATENATE("[",ROUND(100-OFFSET('Water Data'!$C$5,0,10*ROW('Water Data'!C32)),0),"]"),IF(AND(ISNUMBER(OFFSET('Water Data'!$C$5,0,10*ROW('Water Data'!C32))),BS38="",ISNUMBER(OFFSET('Water Data'!$C$5,0,10*ROW('Water Data'!C32)))),100-OFFSET('Water Data'!$C$5,0,10*ROW('Water Data'!C32)),NA())))</f>
        <v>#N/A</v>
      </c>
      <c r="E38" s="252" t="e">
        <f ca="true">+IF(AND(ISNUMBER(OFFSET('Water Data'!$C$7,0,10*ROW('Water Data'!D32))),BT38="Yes"),OFFSET('Water Data'!$C$7,0,10*ROW('Water Data'!C32)),IF(AND(ISNUMBER(OFFSET('Water Data'!$C$7,0,10*ROW('Water Data'!C32))),BT38="No",ISNUMBER(OFFSET('Water Data'!$C$7,0,10*ROW('Water Data'!C32)))),CONCATENATE("[",ROUND(OFFSET('Water Data'!$C$7,0,10*ROW('Water Data'!C32)),0),"]"),IF(AND(ISNUMBER(OFFSET('Water Data'!$C$7,0,10*ROW('Water Data'!C32))),BT38="",ISNUMBER(OFFSET('Water Data'!$C$7,0,10*ROW('Water Data'!C32)))),OFFSET('Water Data'!$C$7,0,10*ROW('Water Data'!C32)),NA())))</f>
        <v>#N/A</v>
      </c>
      <c r="F38" s="252" t="e">
        <f ca="true">+IF(AND(ISNUMBER(OFFSET('Water Data'!$C$10,0,10*ROW('Water Data'!C32))),BU38="Yes"),OFFSET('Water Data'!$C$10,0,10*ROW('Water Data'!C32)),IF(AND(ISNUMBER(OFFSET('Water Data'!$C$10,0,10*ROW('Water Data'!C32))),BU38="No",ISNUMBER(OFFSET('Water Data'!$C$10,0,10*ROW('Water Data'!C32)))),CONCATENATE("[",ROUND(OFFSET('Water Data'!$C$10,0,10*ROW('Water Data'!C32)),0),"]"),IF(AND(ISNUMBER(OFFSET('Water Data'!$C$10,0,10*ROW('Water Data'!C32))),BU38="",ISNUMBER(OFFSET('Water Data'!$C$10,0,10*ROW('Water Data'!C32)))),OFFSET('Water Data'!$C$10,0,10*ROW('Water Data'!C32)),NA())))</f>
        <v>#N/A</v>
      </c>
      <c r="G38" s="252" t="e">
        <f ca="true">+IF(AND(ISNUMBER(OFFSET('Water Data'!$D$5,0,10*ROW('Water Data'!D32))),BV38="Yes"),100-OFFSET('Water Data'!$D$5,0,10*ROW('Water Data'!D32)),IF(AND(ISNUMBER(OFFSET('Water Data'!$D$5,0,10*ROW('Water Data'!D32))),BV38="No",ISNUMBER(OFFSET('Water Data'!$D$5,0,10*ROW('Water Data'!D32)))),CONCATENATE("[",ROUND(100-OFFSET('Water Data'!$D$5,0,10*ROW('Water Data'!D32)),0),"]"),IF(AND(ISNUMBER(OFFSET('Water Data'!$D$5,0,10*ROW('Water Data'!D32))),BV38="",ISNUMBER(OFFSET('Water Data'!$D$5,0,10*ROW('Water Data'!D32)))),100-OFFSET('Water Data'!$D$5,0,10*ROW('Water Data'!D32)),NA())))</f>
        <v>#N/A</v>
      </c>
      <c r="H38" s="252" t="e">
        <f ca="true">+IF(AND(ISNUMBER(OFFSET('Water Data'!$D$7,0,10*ROW('Water Data'!D32))),BW38="Yes"),OFFSET('Water Data'!$D$7,0,10*ROW('Water Data'!D32)),IF(AND(ISNUMBER(OFFSET('Water Data'!$D$7,0,10*ROW('Water Data'!D32))),BW38="No",ISNUMBER(OFFSET('Water Data'!$D$7,0,10*ROW('Water Data'!D32)))),CONCATENATE("[",ROUND(OFFSET('Water Data'!$C$7,0,10*ROW('Water Data'!D32)),0),"]"),IF(AND(ISNUMBER(OFFSET('Water Data'!$D$7,0,10*ROW('Water Data'!D32))),BW38="",ISNUMBER(OFFSET('Water Data'!$D$7,0,10*ROW('Water Data'!D32)))),OFFSET('Water Data'!$D$7,0,10*ROW('Water Data'!D32)),NA())))</f>
        <v>#N/A</v>
      </c>
      <c r="I38" s="252" t="e">
        <f ca="true">+IF(AND(ISNUMBER(OFFSET('Water Data'!$D$10,0,10*ROW('Water Data'!D32))),BX38="Yes"),OFFSET('Water Data'!$D$10,0,10*ROW('Water Data'!D32)),IF(AND(ISNUMBER(OFFSET('Water Data'!$D$10,0,10*ROW('Water Data'!D32))),BX38="No",ISNUMBER(OFFSET('Water Data'!$D$10,0,10*ROW('Water Data'!D32)))),CONCATENATE("[",ROUND(OFFSET('Water Data'!$D$10,0,10*ROW('Water Data'!D32)),0),"]"),IF(AND(ISNUMBER(OFFSET('Water Data'!$D$10,0,10*ROW('Water Data'!D32))),BX38="",ISNUMBER(OFFSET('Water Data'!$D$10,0,10*ROW('Water Data'!D32)))),OFFSET('Water Data'!$D$10,0,10*ROW('Water Data'!D32)),NA())))</f>
        <v>#N/A</v>
      </c>
      <c r="J38" s="252" t="e">
        <f ca="true">+IF(AND(ISNUMBER(OFFSET('Water Data'!$E$5,0,10*ROW('Water Data'!E32))),BY38="Yes"),100-OFFSET('Water Data'!$E$5,0,10*ROW('Water Data'!E32)),IF(AND(ISNUMBER(OFFSET('Water Data'!$E$5,0,10*ROW('Water Data'!E32))),BY38="No",ISNUMBER(OFFSET('Water Data'!$E$5,0,10*ROW('Water Data'!E32)))),CONCATENATE("[",ROUND(100-OFFSET('Water Data'!$E$5,0,10*ROW('Water Data'!E32)),0),"]"),IF(AND(ISNUMBER(OFFSET('Water Data'!$E$5,0,10*ROW('Water Data'!E32))),BY38="",ISNUMBER(OFFSET('Water Data'!$E$5,0,10*ROW('Water Data'!E32)))),100-OFFSET('Water Data'!$E$5,0,10*ROW('Water Data'!E32)),NA())))</f>
        <v>#N/A</v>
      </c>
      <c r="K38" s="252" t="e">
        <f ca="true">+IF(AND(ISNUMBER(OFFSET('Water Data'!$E$7,0,10*ROW('Water Data'!E32))),BZ38="Yes"),OFFSET('Water Data'!$E$7,0,10*ROW('Water Data'!E32)),IF(AND(ISNUMBER(OFFSET('Water Data'!$E$7,0,10*ROW('Water Data'!E32))),BZ38="No",ISNUMBER(OFFSET('Water Data'!$E$7,0,10*ROW('Water Data'!E32)))),CONCATENATE("[",ROUND(OFFSET('Water Data'!$E$7,0,10*ROW('Water Data'!E32)),0),"]"),IF(AND(ISNUMBER(OFFSET('Water Data'!$E$7,0,10*ROW('Water Data'!E32))),BZ38="",ISNUMBER(OFFSET('Water Data'!$E$7,0,10*ROW('Water Data'!E32)))),OFFSET('Water Data'!$E$7,0,10*ROW('Water Data'!E32)),NA())))</f>
        <v>#N/A</v>
      </c>
      <c r="L38" s="252" t="e">
        <f ca="true">+IF(AND(ISNUMBER(OFFSET('Water Data'!$E$10,0,10*ROW('Water Data'!E32))),CA38="Yes"),OFFSET('Water Data'!$E$10,0,10*ROW('Water Data'!E32)),IF(AND(ISNUMBER(OFFSET('Water Data'!$E$10,0,10*ROW('Water Data'!E32))),CA38="No",ISNUMBER(OFFSET('Water Data'!$E$10,0,10*ROW('Water Data'!E32)))),CONCATENATE("[",ROUND(OFFSET('Water Data'!$E$10,0,10*ROW('Water Data'!E32)),0),"]"),IF(AND(ISNUMBER(OFFSET('Water Data'!$E$10,0,10*ROW('Water Data'!E32))),CA38="",ISNUMBER(OFFSET('Water Data'!$E$10,0,10*ROW('Water Data'!E32)))),OFFSET('Water Data'!$E$10,0,10*ROW('Water Data'!E32)),NA())))</f>
        <v>#N/A</v>
      </c>
      <c r="M38" s="252" t="e">
        <f ca="true">+IF(AND(ISNUMBER(OFFSET('Water Data'!$F$5,0,10*ROW('Water Data'!F32))),CB38="Yes"),100-OFFSET('Water Data'!$F$5,0,10*ROW('Water Data'!F32)),IF(AND(ISNUMBER(OFFSET('Water Data'!$F$5,0,10*ROW('Water Data'!F32))),CB38="No",ISNUMBER(OFFSET('Water Data'!$F$5,0,10*ROW('Water Data'!F32)))),CONCATENATE("[",ROUND(100-OFFSET('Water Data'!$F$5,0,10*ROW('Water Data'!F32)),0),"]"),IF(AND(ISNUMBER(OFFSET('Water Data'!$F$5,0,10*ROW('Water Data'!F32))),CB38="",ISNUMBER(OFFSET('Water Data'!$F$5,0,10*ROW('Water Data'!F32)))),100-OFFSET('Water Data'!$F$5,0,10*ROW('Water Data'!F32)),NA())))</f>
        <v>#N/A</v>
      </c>
      <c r="N38" s="252" t="e">
        <f ca="true">+IF(AND(ISNUMBER(OFFSET('Water Data'!$F$7,0,10*ROW('Water Data'!F32))),CC38="Yes"),OFFSET('Water Data'!$F$7,0,10*ROW('Water Data'!F32)),IF(AND(ISNUMBER(OFFSET('Water Data'!$F$7,0,10*ROW('Water Data'!F32))),CC38="No",ISNUMBER(OFFSET('Water Data'!$F$7,0,10*ROW('Water Data'!F32)))),CONCATENATE("[",ROUND(OFFSET('Water Data'!$F$7,0,10*ROW('Water Data'!F32)),0),"]"),IF(AND(ISNUMBER(OFFSET('Water Data'!$F$7,0,10*ROW('Water Data'!F32))),CC38="",ISNUMBER(OFFSET('Water Data'!$F$7,0,10*ROW('Water Data'!F32)))),OFFSET('Water Data'!$F$7,0,10*ROW('Water Data'!F32)),NA())))</f>
        <v>#N/A</v>
      </c>
      <c r="O38" s="252" t="e">
        <f ca="true">+IF(AND(ISNUMBER(OFFSET('Water Data'!$F$10,0,10*ROW('Water Data'!F32))),CD38="Yes"),OFFSET('Water Data'!$F$10,0,10*ROW('Water Data'!F32)),IF(AND(ISNUMBER(OFFSET('Water Data'!$F$10,0,10*ROW('Water Data'!F32))),CD38="No",ISNUMBER(OFFSET('Water Data'!$F$10,0,10*ROW('Water Data'!F32)))),CONCATENATE("[",ROUND(OFFSET('Water Data'!$F$10,0,10*ROW('Water Data'!F32)),0),"]"),IF(AND(ISNUMBER(OFFSET('Water Data'!$F$10,0,10*ROW('Water Data'!F32))),CD38="",ISNUMBER(OFFSET('Water Data'!$F$10,0,10*ROW('Water Data'!F32)))),OFFSET('Water Data'!$F$10,0,10*ROW('Water Data'!F32)),NA())))</f>
        <v>#N/A</v>
      </c>
      <c r="P38" s="252" t="e">
        <f ca="true">+IF(AND(ISNUMBER(OFFSET('Water Data'!$G$5,0,10*ROW('Water Data'!G32))),CE38="Yes"),100-OFFSET('Water Data'!$G$5,0,10*ROW('Water Data'!G32)),IF(AND(ISNUMBER(OFFSET('Water Data'!$G$5,0,10*ROW('Water Data'!G32))),CE38="No",ISNUMBER(OFFSET('Water Data'!$G$5,0,10*ROW('Water Data'!G32)))),CONCATENATE("[",ROUND(100-OFFSET('Water Data'!$G$5,0,10*ROW('Water Data'!G32)),0),"]"),IF(AND(ISNUMBER(OFFSET('Water Data'!$G$5,0,10*ROW('Water Data'!G32))),CE38="",ISNUMBER(OFFSET('Water Data'!$G$5,0,10*ROW('Water Data'!G32)))),100-OFFSET('Water Data'!$G$5,0,10*ROW('Water Data'!G32)),NA())))</f>
        <v>#N/A</v>
      </c>
      <c r="Q38" s="252" t="e">
        <f ca="true">+IF(AND(ISNUMBER(OFFSET('Water Data'!$G$7,0,10*ROW('Water Data'!G32))),CF38="Yes"),OFFSET('Water Data'!$G$7,0,10*ROW('Water Data'!G32)),IF(AND(ISNUMBER(OFFSET('Water Data'!$G$7,0,10*ROW('Water Data'!G32))),CF38="No",ISNUMBER(OFFSET('Water Data'!$G$7,0,10*ROW('Water Data'!G32)))),CONCATENATE("[",ROUND(OFFSET('Water Data'!$G$7,0,10*ROW('Water Data'!G32)),0),"]"),IF(AND(ISNUMBER(OFFSET('Water Data'!$G$7,0,10*ROW('Water Data'!G32))),CF38="",ISNUMBER(OFFSET('Water Data'!$G$7,0,10*ROW('Water Data'!G32)))),OFFSET('Water Data'!$G$7,0,10*ROW('Water Data'!G32)),NA())))</f>
        <v>#N/A</v>
      </c>
      <c r="R38" s="252" t="e">
        <f ca="true">+IF(AND(ISNUMBER(OFFSET('Water Data'!$G$10,0,10*ROW('Water Data'!G32))),CG38="Yes"),OFFSET('Water Data'!$G$10,0,10*ROW('Water Data'!G32)),IF(AND(ISNUMBER(OFFSET('Water Data'!$G$10,0,10*ROW('Water Data'!G32))),CG38="No",ISNUMBER(OFFSET('Water Data'!$G$10,0,10*ROW('Water Data'!G32)))),CONCATENATE("[",ROUND(OFFSET('Water Data'!$G$10,0,10*ROW('Water Data'!G32)),0),"]"),IF(AND(ISNUMBER(OFFSET('Water Data'!$G$10,0,10*ROW('Water Data'!G32))),CG38="",ISNUMBER(OFFSET('Water Data'!$G$10,0,10*ROW('Water Data'!G32)))),OFFSET('Water Data'!$G$10,0,10*ROW('Water Data'!G32)),NA())))</f>
        <v>#N/A</v>
      </c>
      <c r="S38" s="252" t="e">
        <f ca="true">+IF(AND(ISNUMBER(OFFSET('Water Data'!$H$5,0,10*ROW('Water Data'!H32))),CH38="Yes"),100-OFFSET('Water Data'!$H$5,0,10*ROW('Water Data'!H32)),IF(AND(ISNUMBER(OFFSET('Water Data'!$H$5,0,10*ROW('Water Data'!H32))),CH38="No",ISNUMBER(OFFSET('Water Data'!$H$5,0,10*ROW('Water Data'!H32)))),CONCATENATE("[",ROUND(100-OFFSET('Water Data'!$H$5,0,10*ROW('Water Data'!H32)),0),"]"),IF(AND(ISNUMBER(OFFSET('Water Data'!$H$5,0,10*ROW('Water Data'!H32))),CH38="",ISNUMBER(OFFSET('Water Data'!$H$5,0,10*ROW('Water Data'!H32)))),100-OFFSET('Water Data'!$H$5,0,10*ROW('Water Data'!H32)),NA())))</f>
        <v>#N/A</v>
      </c>
      <c r="T38" s="252" t="e">
        <f ca="true">+IF(AND(ISNUMBER(OFFSET('Water Data'!$H$7,0,10*ROW('Water Data'!H32))),CI38="Yes"),OFFSET('Water Data'!$H$7,0,10*ROW('Water Data'!H32)),IF(AND(ISNUMBER(OFFSET('Water Data'!$H$7,0,10*ROW('Water Data'!H32))),CI38="No",ISNUMBER(OFFSET('Water Data'!$H$7,0,10*ROW('Water Data'!H32)))),CONCATENATE("[",ROUND(OFFSET('Water Data'!$H$7,0,10*ROW('Water Data'!H32)),0),"]"),IF(AND(ISNUMBER(OFFSET('Water Data'!$H$7,0,10*ROW('Water Data'!H32))),CI38="",ISNUMBER(OFFSET('Water Data'!$H$7,0,10*ROW('Water Data'!H32)))),OFFSET('Water Data'!$H$7,0,10*ROW('Water Data'!H32)),NA())))</f>
        <v>#N/A</v>
      </c>
      <c r="U38" s="252" t="e">
        <f ca="true">+IF(AND(ISNUMBER(OFFSET('Water Data'!$H$10,0,10*ROW('Water Data'!H32))),CJ38="Yes"),OFFSET('Water Data'!$H$10,0,10*ROW('Water Data'!H32)),IF(AND(ISNUMBER(OFFSET('Water Data'!$H$10,0,10*ROW('Water Data'!H32))),CJ38="No",ISNUMBER(OFFSET('Water Data'!$H$10,0,10*ROW('Water Data'!H32)))),CONCATENATE("[",ROUND(OFFSET('Water Data'!$H$10,0,10*ROW('Water Data'!H32)),0),"]"),IF(AND(ISNUMBER(OFFSET('Water Data'!$H$10,0,10*ROW('Water Data'!H32))),CJ38="",ISNUMBER(OFFSET('Water Data'!$H$10,0,10*ROW('Water Data'!H32)))),OFFSET('Water Data'!$H$10,0,10*ROW('Water Data'!H32)),NA())))</f>
        <v>#N/A</v>
      </c>
      <c r="V38" s="253" t="e">
        <f ca="true">+IF(AND(ISNUMBER(OFFSET('Sanitation Data'!$C$5,0,10*ROW('Sanitation Data'!C32))),CK38="Yes"),100-OFFSET('Sanitation Data'!$C$5,0,10*ROW('Sanitation Data'!C32)),IF(AND(ISNUMBER(OFFSET('Sanitation Data'!$C$5,0,10*ROW('Sanitation Data'!C32))),CK38="No",ISNUMBER(OFFSET('Sanitation Data'!$C$5,0,10*ROW('Sanitation Data'!C32)))),CONCATENATE("[",ROUND(100-OFFSET('Sanitation Data'!$C$5,0,10*ROW('Sanitation Data'!C32)),0),"]"),IF(AND(ISNUMBER(OFFSET('Sanitation Data'!$C$5,0,10*ROW('Sanitation Data'!C32))),CK38="",ISNUMBER(OFFSET('Sanitation Data'!$C$5,0,10*ROW('Sanitation Data'!C32)))),100-OFFSET('Sanitation Data'!$C$5,0,10*ROW('Sanitation Data'!C32)),NA())))</f>
        <v>#N/A</v>
      </c>
      <c r="W38" s="253" t="e">
        <f ca="true">+IF(AND(ISNUMBER(OFFSET('Sanitation Data'!$C$7,0,10*ROW('Sanitation Data'!C32))),CL38="Yes"),OFFSET('Sanitation Data'!$C$7,0,10*ROW('Sanitation Data'!C32)),IF(AND(ISNUMBER(OFFSET('Sanitation Data'!$C$7,0,10*ROW('Sanitation Data'!C32))),CL38="No",ISNUMBER(OFFSET('Sanitation Data'!$C$7,0,10*ROW('Sanitation Data'!C32)))),CONCATENATE("[",ROUND(OFFSET('Sanitation Data'!$C$7,0,10*ROW('Sanitation Data'!C32)),0),"]"),IF(AND(ISNUMBER(OFFSET('Sanitation Data'!$C$7,0,10*ROW('Sanitation Data'!C32))),CL38="",ISNUMBER(OFFSET('Sanitation Data'!$C$7,0,10*ROW('Sanitation Data'!C32)))),OFFSET('Sanitation Data'!$C$7,0,10*ROW('Sanitation Data'!C32)),NA())))</f>
        <v>#N/A</v>
      </c>
      <c r="X38" s="253" t="e">
        <f ca="true">+IF(AND(ISNUMBER(OFFSET('Sanitation Data'!$C$11,0,10*ROW('Sanitation Data'!C32))),CM38="Yes"),OFFSET('Sanitation Data'!$C$11,0,10*ROW('Sanitation Data'!C32)),IF(AND(ISNUMBER(OFFSET('Sanitation Data'!$C$11,0,10*ROW('Sanitation Data'!C32))),CM38="No",ISNUMBER(OFFSET('Sanitation Data'!$C$11,0,10*ROW('Sanitation Data'!C32)))),CONCATENATE("[",ROUND(OFFSET('Sanitation Data'!$C$11,0,10*ROW('Sanitation Data'!C32)),0),"]"),IF(AND(ISNUMBER(OFFSET('Sanitation Data'!$C$11,0,10*ROW('Sanitation Data'!C32))),CM38="",ISNUMBER(OFFSET('Sanitation Data'!$C$11,0,10*ROW('Sanitation Data'!C32)))),OFFSET('Sanitation Data'!$C$11,0,10*ROW('Sanitation Data'!C32)),NA())))</f>
        <v>#N/A</v>
      </c>
      <c r="Y38" s="253" t="e">
        <f ca="true">+IF(AND(ISNUMBER(OFFSET('Sanitation Data'!$C$12,0,10*ROW('Sanitation Data'!C32))),CN38="Yes"),OFFSET('Sanitation Data'!$C$12,0,10*ROW('Sanitation Data'!C32)),IF(AND(ISNUMBER(OFFSET('Sanitation Data'!$C$12,0,10*ROW('Sanitation Data'!C32))),CN38="No",ISNUMBER(OFFSET('Sanitation Data'!$C$12,0,10*ROW('Sanitation Data'!C32)))),CONCATENATE("[",ROUND(OFFSET('Sanitation Data'!$C$12,0,10*ROW('Sanitation Data'!C32)),0),"]"),IF(AND(ISNUMBER(OFFSET('Sanitation Data'!$C$12,0,10*ROW('Sanitation Data'!C32))),CN38="",ISNUMBER(OFFSET('Sanitation Data'!$C$12,0,10*ROW('Sanitation Data'!C32)))),OFFSET('Sanitation Data'!$C$12,0,10*ROW('Sanitation Data'!C32)),NA())))</f>
        <v>#N/A</v>
      </c>
      <c r="Z38" s="253" t="e">
        <f ca="true">+IF(AND(ISNUMBER(OFFSET('Sanitation Data'!$C$13,0,10*ROW('Sanitation Data'!C32))),CO38="Yes"),OFFSET('Sanitation Data'!$C$13,0,10*ROW('Sanitation Data'!C32)),IF(AND(ISNUMBER(OFFSET('Sanitation Data'!$C$13,0,10*ROW('Sanitation Data'!C32))),CO38="No",ISNUMBER(OFFSET('Sanitation Data'!$C$13,0,10*ROW('Sanitation Data'!C32)))),CONCATENATE("[",ROUND(OFFSET('Sanitation Data'!$C$13,0,10*ROW('Sanitation Data'!C32)),0),"]"),IF(AND(ISNUMBER(OFFSET('Sanitation Data'!$C$13,0,10*ROW('Sanitation Data'!C32))),CO38="",ISNUMBER(OFFSET('Sanitation Data'!$C$13,0,10*ROW('Sanitation Data'!C32)))),OFFSET('Sanitation Data'!$C$13,0,10*ROW('Sanitation Data'!C32)),NA())))</f>
        <v>#N/A</v>
      </c>
      <c r="AA38" s="253" t="e">
        <f ca="true">+IF(AND(ISNUMBER(OFFSET('Sanitation Data'!$D$5,0,10*ROW('Sanitation Data'!D32))),CP38="Yes"),100-OFFSET('Sanitation Data'!$D$5,0,10*ROW('Sanitation Data'!D32)),IF(AND(ISNUMBER(OFFSET('Sanitation Data'!$D$5,0,10*ROW('Sanitation Data'!D32))),CP38="No",ISNUMBER(OFFSET('Sanitation Data'!$D$5,0,10*ROW('Sanitation Data'!D32)))),CONCATENATE("[",ROUND(100-OFFSET('Sanitation Data'!$D$5,0,10*ROW('Sanitation Data'!D32)),0),"]"),IF(AND(ISNUMBER(OFFSET('Sanitation Data'!$D$5,0,10*ROW('Sanitation Data'!D32))),CP38="",ISNUMBER(OFFSET('Sanitation Data'!$D$5,0,10*ROW('Sanitation Data'!D32)))),100-OFFSET('Sanitation Data'!$D$5,0,10*ROW('Sanitation Data'!D32)),NA())))</f>
        <v>#N/A</v>
      </c>
      <c r="AB38" s="253" t="e">
        <f ca="true">+IF(AND(ISNUMBER(OFFSET('Sanitation Data'!$D$7,0,10*ROW('Sanitation Data'!D32))),CQ38="Yes"),OFFSET('Sanitation Data'!$D$7,0,10*ROW('Sanitation Data'!G32)),IF(AND(ISNUMBER(OFFSET('Sanitation Data'!$D$7,0,10*ROW('Sanitation Data'!D32))),CQ38="No",ISNUMBER(OFFSET('Sanitation Data'!$D$7,0,10*ROW('Sanitation Data'!D32)))),CONCATENATE("[",ROUND(OFFSET('Sanitation Data'!$D$7,0,10*ROW('Sanitation Data'!D32)),0),"]"),IF(AND(ISNUMBER(OFFSET('Sanitation Data'!$D$7,0,10*ROW('Sanitation Data'!D32))),CQ38="",ISNUMBER(OFFSET('Sanitation Data'!$D$7,0,10*ROW('Sanitation Data'!D32)))),OFFSET('Sanitation Data'!$D$7,0,10*ROW('Sanitation Data'!D32)),NA())))</f>
        <v>#N/A</v>
      </c>
      <c r="AC38" s="253" t="e">
        <f ca="true">+IF(AND(ISNUMBER(OFFSET('Sanitation Data'!$D$11,0,10*ROW('Sanitation Data'!D32))),CR38="Yes"),OFFSET('Sanitation Data'!$D$11,0,10*ROW('Sanitation Data'!D32)),IF(AND(ISNUMBER(OFFSET('Sanitation Data'!$D$11,0,10*ROW('Sanitation Data'!D32))),CR38="No",ISNUMBER(OFFSET('Sanitation Data'!$D$11,0,10*ROW('Sanitation Data'!D32)))),CONCATENATE("[",ROUND(OFFSET('Sanitation Data'!$D$11,0,10*ROW('Sanitation Data'!D32)),0),"]"),IF(AND(ISNUMBER(OFFSET('Sanitation Data'!$D$11,0,10*ROW('Sanitation Data'!D32))),CR38="",ISNUMBER(OFFSET('Sanitation Data'!$D$11,0,10*ROW('Sanitation Data'!D32)))),OFFSET('Sanitation Data'!$D$11,0,10*ROW('Sanitation Data'!D32)),NA())))</f>
        <v>#N/A</v>
      </c>
      <c r="AD38" s="253" t="e">
        <f ca="true">+IF(AND(ISNUMBER(OFFSET('Sanitation Data'!$D$12,0,10*ROW('Sanitation Data'!D32))),CS38="Yes"),OFFSET('Sanitation Data'!$D$12,0,10*ROW('Sanitation Data'!D32)),IF(AND(ISNUMBER(OFFSET('Sanitation Data'!$D$12,0,10*ROW('Sanitation Data'!D32))),CS38="No",ISNUMBER(OFFSET('Sanitation Data'!$D$12,0,10*ROW('Sanitation Data'!D32)))),CONCATENATE("[",ROUND(OFFSET('Sanitation Data'!$D$12,0,10*ROW('Sanitation Data'!D32)),0),"]"),IF(AND(ISNUMBER(OFFSET('Sanitation Data'!$D$12,0,10*ROW('Sanitation Data'!D32))),CS38="",ISNUMBER(OFFSET('Sanitation Data'!$D$12,0,10*ROW('Sanitation Data'!D32)))),OFFSET('Sanitation Data'!$D$12,0,10*ROW('Sanitation Data'!D32)),NA())))</f>
        <v>#N/A</v>
      </c>
      <c r="AE38" s="253" t="e">
        <f ca="true">+IF(AND(ISNUMBER(OFFSET('Sanitation Data'!$D$13,0,10*ROW('Sanitation Data'!D32))),CT38="Yes"),OFFSET('Sanitation Data'!$D$13,0,10*ROW('Sanitation Data'!D32)),IF(AND(ISNUMBER(OFFSET('Sanitation Data'!$D$13,0,10*ROW('Sanitation Data'!D32))),CT38="No",ISNUMBER(OFFSET('Sanitation Data'!$D$13,0,10*ROW('Sanitation Data'!D32)))),CONCATENATE("[",ROUND(OFFSET('Sanitation Data'!$D$13,0,10*ROW('Sanitation Data'!D32)),0),"]"),IF(AND(ISNUMBER(OFFSET('Sanitation Data'!$D$13,0,10*ROW('Sanitation Data'!D32))),CT38="",ISNUMBER(OFFSET('Sanitation Data'!$D$13,0,10*ROW('Sanitation Data'!D32)))),OFFSET('Sanitation Data'!$D$13,0,10*ROW('Sanitation Data'!D32)),NA())))</f>
        <v>#N/A</v>
      </c>
      <c r="AF38" s="253" t="e">
        <f ca="true">+IF(AND(ISNUMBER(OFFSET('Sanitation Data'!$E$5,0,10*ROW('Sanitation Data'!E32))),CU38="Yes"),100-OFFSET('Sanitation Data'!$E$5,0,10*ROW('Sanitation Data'!E32)),IF(AND(ISNUMBER(OFFSET('Sanitation Data'!$E$5,0,10*ROW('Sanitation Data'!E32))),CU38="No",ISNUMBER(OFFSET('Sanitation Data'!$E$5,0,10*ROW('Sanitation Data'!E32)))),CONCATENATE("[",ROUND(100-OFFSET('Sanitation Data'!$E$5,0,10*ROW('Sanitation Data'!E32)),0),"]"),IF(AND(ISNUMBER(OFFSET('Sanitation Data'!$E$5,0,10*ROW('Sanitation Data'!E32))),CU38="",ISNUMBER(OFFSET('Sanitation Data'!$E$5,0,10*ROW('Sanitation Data'!E32)))),100-OFFSET('Sanitation Data'!$E$5,0,10*ROW('Sanitation Data'!E32)),NA())))</f>
        <v>#N/A</v>
      </c>
      <c r="AG38" s="253" t="e">
        <f ca="true">+IF(AND(ISNUMBER(OFFSET('Sanitation Data'!$E$7,0,10*ROW('Sanitation Data'!E32))),CV38="Yes"),OFFSET('Sanitation Data'!$E$7,0,10*ROW('Sanitation Data'!E32)),IF(AND(ISNUMBER(OFFSET('Sanitation Data'!$E$7,0,10*ROW('Sanitation Data'!E32))),CV38="No",ISNUMBER(OFFSET('Sanitation Data'!$E$7,0,10*ROW('Sanitation Data'!E32)))),CONCATENATE("[",ROUND(OFFSET('Sanitation Data'!$E$7,0,10*ROW('Sanitation Data'!E32)),0),"]"),IF(AND(ISNUMBER(OFFSET('Sanitation Data'!$E$7,0,10*ROW('Sanitation Data'!E32))),CV38="",ISNUMBER(OFFSET('Sanitation Data'!$E$7,0,10*ROW('Sanitation Data'!E32)))),OFFSET('Sanitation Data'!$E$7,0,10*ROW('Sanitation Data'!E32)),NA())))</f>
        <v>#N/A</v>
      </c>
      <c r="AH38" s="253" t="e">
        <f ca="true">+IF(AND(ISNUMBER(OFFSET('Sanitation Data'!$E$11,0,10*ROW('Sanitation Data'!E32))),CW38="Yes"),OFFSET('Sanitation Data'!$E$11,0,10*ROW('Sanitation Data'!E32)),IF(AND(ISNUMBER(OFFSET('Sanitation Data'!$E$11,0,10*ROW('Sanitation Data'!E32))),CW38="No",ISNUMBER(OFFSET('Sanitation Data'!$E$11,0,10*ROW('Sanitation Data'!E32)))),CONCATENATE("[",ROUND(OFFSET('Sanitation Data'!$E$11,0,10*ROW('Sanitation Data'!E32)),0),"]"),IF(AND(ISNUMBER(OFFSET('Sanitation Data'!$E$11,0,10*ROW('Sanitation Data'!E32))),CW38="",ISNUMBER(OFFSET('Sanitation Data'!$E$11,0,10*ROW('Sanitation Data'!E32)))),OFFSET('Sanitation Data'!$E$11,0,10*ROW('Sanitation Data'!E32)),NA())))</f>
        <v>#N/A</v>
      </c>
      <c r="AI38" s="253" t="e">
        <f ca="true">+IF(AND(ISNUMBER(OFFSET('Sanitation Data'!$E$12,0,10*ROW('Sanitation Data'!E32))),CX38="Yes"),OFFSET('Sanitation Data'!$E$12,0,10*ROW('Sanitation Data'!E32)),IF(AND(ISNUMBER(OFFSET('Sanitation Data'!$E$12,0,10*ROW('Sanitation Data'!E32))),CX38="No",ISNUMBER(OFFSET('Sanitation Data'!$E$12,0,10*ROW('Sanitation Data'!E32)))),CONCATENATE("[",ROUND(OFFSET('Sanitation Data'!$E$12,0,10*ROW('Sanitation Data'!E32)),0),"]"),IF(AND(ISNUMBER(OFFSET('Sanitation Data'!$E$12,0,10*ROW('Sanitation Data'!E32))),CX38="",ISNUMBER(OFFSET('Sanitation Data'!$E$12,0,10*ROW('Sanitation Data'!E32)))),OFFSET('Sanitation Data'!$E$12,0,10*ROW('Sanitation Data'!E32)),NA())))</f>
        <v>#N/A</v>
      </c>
      <c r="AJ38" s="253" t="e">
        <f ca="true">+IF(AND(ISNUMBER(OFFSET('Sanitation Data'!$E$13,0,10*ROW('Sanitation Data'!E32))),CY38="Yes"),OFFSET('Sanitation Data'!$E$13,0,10*ROW('Sanitation Data'!E32)),IF(AND(ISNUMBER(OFFSET('Sanitation Data'!$E$13,0,10*ROW('Sanitation Data'!E32))),CY38="No",ISNUMBER(OFFSET('Sanitation Data'!$E$13,0,10*ROW('Sanitation Data'!E32)))),CONCATENATE("[",ROUND(OFFSET('Sanitation Data'!$E$13,0,10*ROW('Sanitation Data'!E32)),0),"]"),IF(AND(ISNUMBER(OFFSET('Sanitation Data'!$E$13,0,10*ROW('Sanitation Data'!E32))),CY38="",ISNUMBER(OFFSET('Sanitation Data'!$E$13,0,10*ROW('Sanitation Data'!E32)))),OFFSET('Sanitation Data'!$E$13,0,10*ROW('Sanitation Data'!E32)),NA())))</f>
        <v>#N/A</v>
      </c>
      <c r="AK38" s="253" t="e">
        <f ca="true">+IF(AND(ISNUMBER(OFFSET('Sanitation Data'!$F$5,0,10*ROW('Sanitation Data'!F32))),CZ38="Yes"),100-OFFSET('Sanitation Data'!$F$5,0,10*ROW('Sanitation Data'!F32)),IF(AND(ISNUMBER(OFFSET('Sanitation Data'!$F$5,0,10*ROW('Sanitation Data'!F32))),CZ38="No",ISNUMBER(OFFSET('Sanitation Data'!$F$5,0,10*ROW('Sanitation Data'!F32)))),CONCATENATE("[",ROUND(100-OFFSET('Sanitation Data'!$F$5,0,10*ROW('Sanitation Data'!F32)),0),"]"),IF(AND(ISNUMBER(OFFSET('Sanitation Data'!$F$5,0,10*ROW('Sanitation Data'!F32))),CZ38="",ISNUMBER(OFFSET('Sanitation Data'!$F$5,0,10*ROW('Sanitation Data'!F32)))),100-OFFSET('Sanitation Data'!$F$5,0,10*ROW('Sanitation Data'!F32)),NA())))</f>
        <v>#N/A</v>
      </c>
      <c r="AL38" s="253" t="e">
        <f ca="true">+IF(AND(ISNUMBER(OFFSET('Sanitation Data'!$F$7,0,10*ROW('Sanitation Data'!F32))),DA38="Yes"),OFFSET('Sanitation Data'!$F$7,0,10*ROW('Sanitation Data'!F32)),IF(AND(ISNUMBER(OFFSET('Sanitation Data'!$F$7,0,10*ROW('Sanitation Data'!F32))),DA38="No",ISNUMBER(OFFSET('Sanitation Data'!$F$7,0,10*ROW('Sanitation Data'!F32)))),CONCATENATE("[",ROUND(OFFSET('Sanitation Data'!$F$7,0,10*ROW('Sanitation Data'!F32)),0),"]"),IF(AND(ISNUMBER(OFFSET('Sanitation Data'!$F$7,0,10*ROW('Sanitation Data'!F32))),DA38="",ISNUMBER(OFFSET('Sanitation Data'!$F$7,0,10*ROW('Sanitation Data'!F32)))),OFFSET('Sanitation Data'!$F$7,0,10*ROW('Sanitation Data'!F32)),NA())))</f>
        <v>#N/A</v>
      </c>
      <c r="AM38" s="253" t="e">
        <f ca="true">+IF(AND(ISNUMBER(OFFSET('Sanitation Data'!$F$11,0,10*ROW('Sanitation Data'!F32))),DB38="Yes"),OFFSET('Sanitation Data'!$F$11,0,10*ROW('Sanitation Data'!F32)),IF(AND(ISNUMBER(OFFSET('Sanitation Data'!$F$11,0,10*ROW('Sanitation Data'!F32))),DB38="No",ISNUMBER(OFFSET('Sanitation Data'!$F$11,0,10*ROW('Sanitation Data'!F32)))),CONCATENATE("[",ROUND(OFFSET('Sanitation Data'!$F$11,0,10*ROW('Sanitation Data'!F32)),0),"]"),IF(AND(ISNUMBER(OFFSET('Sanitation Data'!$F$11,0,10*ROW('Sanitation Data'!F32))),DB38="",ISNUMBER(OFFSET('Sanitation Data'!$F$11,0,10*ROW('Sanitation Data'!F32)))),OFFSET('Sanitation Data'!$F$11,0,10*ROW('Sanitation Data'!F32)),NA())))</f>
        <v>#N/A</v>
      </c>
      <c r="AN38" s="253" t="e">
        <f ca="true">+IF(AND(ISNUMBER(OFFSET('Sanitation Data'!$F$12,0,10*ROW('Sanitation Data'!F32))),DC38="Yes"),OFFSET('Sanitation Data'!$F$12,0,10*ROW('Sanitation Data'!F32)),IF(AND(ISNUMBER(OFFSET('Sanitation Data'!$F$12,0,10*ROW('Sanitation Data'!F32))),DC38="No",ISNUMBER(OFFSET('Sanitation Data'!$F$12,0,10*ROW('Sanitation Data'!F32)))),CONCATENATE("[",ROUND(OFFSET('Sanitation Data'!$F$12,0,10*ROW('Sanitation Data'!F32)),0),"]"),IF(AND(ISNUMBER(OFFSET('Sanitation Data'!$F$12,0,10*ROW('Sanitation Data'!F32))),DC38="",ISNUMBER(OFFSET('Sanitation Data'!$F$12,0,10*ROW('Sanitation Data'!F32)))),OFFSET('Sanitation Data'!$F$12,0,10*ROW('Sanitation Data'!F32)),NA())))</f>
        <v>#N/A</v>
      </c>
      <c r="AO38" s="253" t="e">
        <f ca="true">+IF(AND(ISNUMBER(OFFSET('Sanitation Data'!$F$13,0,10*ROW('Sanitation Data'!F32))),DD38="Yes"),OFFSET('Sanitation Data'!$F$13,0,10*ROW('Sanitation Data'!F32)),IF(AND(ISNUMBER(OFFSET('Sanitation Data'!$F$13,0,10*ROW('Sanitation Data'!F32))),DD38="No",ISNUMBER(OFFSET('Sanitation Data'!$F$13,0,10*ROW('Sanitation Data'!F32)))),CONCATENATE("[",ROUND(OFFSET('Sanitation Data'!$F$13,0,10*ROW('Sanitation Data'!F32)),0),"]"),IF(AND(ISNUMBER(OFFSET('Sanitation Data'!$F$13,0,10*ROW('Sanitation Data'!F32))),DD38="",ISNUMBER(OFFSET('Sanitation Data'!$F$13,0,10*ROW('Sanitation Data'!F32)))),OFFSET('Sanitation Data'!$F$13,0,10*ROW('Sanitation Data'!F32)),NA())))</f>
        <v>#N/A</v>
      </c>
      <c r="AP38" s="253" t="e">
        <f ca="true">+IF(AND(ISNUMBER(OFFSET('Sanitation Data'!$G$5,0,10*ROW('Sanitation Data'!G32))),DE38="Yes"),100-OFFSET('Sanitation Data'!$G$5,0,10*ROW('Sanitation Data'!G32)),IF(AND(ISNUMBER(OFFSET('Sanitation Data'!$G$5,0,10*ROW('Sanitation Data'!G32))),DE38="No",ISNUMBER(OFFSET('Sanitation Data'!$G$5,0,10*ROW('Sanitation Data'!G32)))),CONCATENATE("[",ROUND(100-OFFSET('Sanitation Data'!$G$5,0,10*ROW('Sanitation Data'!G32)),0),"]"),IF(AND(ISNUMBER(OFFSET('Sanitation Data'!$G$5,0,10*ROW('Sanitation Data'!G32))),DE38="",ISNUMBER(OFFSET('Sanitation Data'!$G$5,0,10*ROW('Sanitation Data'!G32)))),100-OFFSET('Sanitation Data'!$G$5,0,10*ROW('Sanitation Data'!G32)),NA())))</f>
        <v>#N/A</v>
      </c>
      <c r="AQ38" s="253" t="e">
        <f ca="true">+IF(AND(ISNUMBER(OFFSET('Sanitation Data'!$G$7,0,10*ROW('Sanitation Data'!G32))),DF38="Yes"),OFFSET('Sanitation Data'!$G$7,0,10*ROW('Sanitation Data'!G32)),IF(AND(ISNUMBER(OFFSET('Sanitation Data'!$G$7,0,10*ROW('Sanitation Data'!G32))),DF38="No",ISNUMBER(OFFSET('Sanitation Data'!$G$7,0,10*ROW('Sanitation Data'!G32)))),CONCATENATE("[",ROUND(OFFSET('Sanitation Data'!$G$7,0,10*ROW('Sanitation Data'!G32)),0),"]"),IF(AND(ISNUMBER(OFFSET('Sanitation Data'!$G$7,0,10*ROW('Sanitation Data'!G32))),DF38="",ISNUMBER(OFFSET('Sanitation Data'!$G$7,0,10*ROW('Sanitation Data'!G32)))),OFFSET('Sanitation Data'!$G$7,0,10*ROW('Sanitation Data'!G32)),NA())))</f>
        <v>#N/A</v>
      </c>
      <c r="AR38" s="253" t="e">
        <f ca="true">+IF(AND(ISNUMBER(OFFSET('Sanitation Data'!$G$11,0,10*ROW('Sanitation Data'!G32))),DG38="Yes"),OFFSET('Sanitation Data'!$G$11,0,10*ROW('Sanitation Data'!G32)),IF(AND(ISNUMBER(OFFSET('Sanitation Data'!$G$11,0,10*ROW('Sanitation Data'!G32))),DG38="No",ISNUMBER(OFFSET('Sanitation Data'!$G$11,0,10*ROW('Sanitation Data'!G32)))),CONCATENATE("[",ROUND(OFFSET('Sanitation Data'!$G$11,0,10*ROW('Sanitation Data'!G32)),0),"]"),IF(AND(ISNUMBER(OFFSET('Sanitation Data'!$G$11,0,10*ROW('Sanitation Data'!G32))),DG38="",ISNUMBER(OFFSET('Sanitation Data'!$G$11,0,10*ROW('Sanitation Data'!G32)))),OFFSET('Sanitation Data'!$G$11,0,10*ROW('Sanitation Data'!G32)),NA())))</f>
        <v>#N/A</v>
      </c>
      <c r="AS38" s="253" t="e">
        <f ca="true">+IF(AND(ISNUMBER(OFFSET('Sanitation Data'!$G$12,0,10*ROW('Sanitation Data'!G32))),DH38="Yes"),OFFSET('Sanitation Data'!$G$12,0,10*ROW('Sanitation Data'!G32)),IF(AND(ISNUMBER(OFFSET('Sanitation Data'!$G$12,0,10*ROW('Sanitation Data'!G32))),DH38="No",ISNUMBER(OFFSET('Sanitation Data'!$G$12,0,10*ROW('Sanitation Data'!G32)))),CONCATENATE("[",ROUND(OFFSET('Sanitation Data'!$G$12,0,10*ROW('Sanitation Data'!G32)),0),"]"),IF(AND(ISNUMBER(OFFSET('Sanitation Data'!$G$12,0,10*ROW('Sanitation Data'!G32))),DH38="",ISNUMBER(OFFSET('Sanitation Data'!$G$12,0,10*ROW('Sanitation Data'!G32)))),OFFSET('Sanitation Data'!$G$12,0,10*ROW('Sanitation Data'!G32)),NA())))</f>
        <v>#N/A</v>
      </c>
      <c r="AT38" s="253" t="e">
        <f ca="true">+IF(AND(ISNUMBER(OFFSET('Sanitation Data'!$G$13,0,10*ROW('Sanitation Data'!G32))),DI38="Yes"),OFFSET('Sanitation Data'!$G$13,0,10*ROW('Sanitation Data'!G32)),IF(AND(ISNUMBER(OFFSET('Sanitation Data'!$G$13,0,10*ROW('Sanitation Data'!G32))),DI38="No",ISNUMBER(OFFSET('Sanitation Data'!$G$13,0,10*ROW('Sanitation Data'!G32)))),CONCATENATE("[",ROUND(OFFSET('Sanitation Data'!$G$13,0,10*ROW('Sanitation Data'!G32)),0),"]"),IF(AND(ISNUMBER(OFFSET('Sanitation Data'!$G$13,0,10*ROW('Sanitation Data'!G32))),DI38="",ISNUMBER(OFFSET('Sanitation Data'!$G$13,0,10*ROW('Sanitation Data'!G32)))),OFFSET('Sanitation Data'!$G$13,0,10*ROW('Sanitation Data'!G32)),NA())))</f>
        <v>#N/A</v>
      </c>
      <c r="AU38" s="253" t="e">
        <f ca="true">+IF(AND(ISNUMBER(OFFSET('Sanitation Data'!$H$5,0,10*ROW('Sanitation Data'!H32))),DJ38="Yes"),100-OFFSET('Sanitation Data'!$H$5,0,10*ROW('Sanitation Data'!H32)),IF(AND(ISNUMBER(OFFSET('Sanitation Data'!$H$5,0,10*ROW('Sanitation Data'!H32))),DJ38="No",ISNUMBER(OFFSET('Sanitation Data'!$H$5,0,10*ROW('Sanitation Data'!H32)))),CONCATENATE("[",ROUND(100-OFFSET('Sanitation Data'!$H$5,0,10*ROW('Sanitation Data'!H32)),0),"]"),IF(AND(ISNUMBER(OFFSET('Sanitation Data'!$H$5,0,10*ROW('Sanitation Data'!H32))),DJ38="",ISNUMBER(OFFSET('Sanitation Data'!$H$5,0,10*ROW('Sanitation Data'!H32)))),100-OFFSET('Sanitation Data'!$H$5,0,10*ROW('Sanitation Data'!H32)),NA())))</f>
        <v>#N/A</v>
      </c>
      <c r="AV38" s="253" t="e">
        <f ca="true">+IF(AND(ISNUMBER(OFFSET('Sanitation Data'!$H$7,0,10*ROW('Sanitation Data'!H32))),DK38="Yes"),OFFSET('Sanitation Data'!$H$7,0,10*ROW('Sanitation Data'!H32)),IF(AND(ISNUMBER(OFFSET('Sanitation Data'!$H$7,0,10*ROW('Sanitation Data'!H32))),DK38="No",ISNUMBER(OFFSET('Sanitation Data'!$H$7,0,10*ROW('Sanitation Data'!H32)))),CONCATENATE("[",ROUND(OFFSET('Sanitation Data'!$H$7,0,10*ROW('Sanitation Data'!H32)),0),"]"),IF(AND(ISNUMBER(OFFSET('Sanitation Data'!$H$7,0,10*ROW('Sanitation Data'!H32))),DK38="",ISNUMBER(OFFSET('Sanitation Data'!$H$7,0,10*ROW('Sanitation Data'!H32)))),OFFSET('Sanitation Data'!$H$7,0,10*ROW('Sanitation Data'!H32)),NA())))</f>
        <v>#N/A</v>
      </c>
      <c r="AW38" s="253" t="e">
        <f ca="true">+IF(AND(ISNUMBER(OFFSET('Sanitation Data'!$H$11,0,10*ROW('Sanitation Data'!H32))),DL38="Yes"),OFFSET('Sanitation Data'!$H$11,0,10*ROW('Sanitation Data'!H32)),IF(AND(ISNUMBER(OFFSET('Sanitation Data'!$H$11,0,10*ROW('Sanitation Data'!H32))),DL38="No",ISNUMBER(OFFSET('Sanitation Data'!$H$11,0,10*ROW('Sanitation Data'!H32)))),CONCATENATE("[",ROUND(OFFSET('Sanitation Data'!$H$11,0,10*ROW('Sanitation Data'!H32)),0),"]"),IF(AND(ISNUMBER(OFFSET('Sanitation Data'!$H$11,0,10*ROW('Sanitation Data'!H32))),DL38="",ISNUMBER(OFFSET('Sanitation Data'!$H$11,0,10*ROW('Sanitation Data'!H32)))),OFFSET('Sanitation Data'!$H$11,0,10*ROW('Sanitation Data'!H32)),NA())))</f>
        <v>#N/A</v>
      </c>
      <c r="AX38" s="253" t="e">
        <f ca="true">+IF(AND(ISNUMBER(OFFSET('Sanitation Data'!$H$12,0,10*ROW('Sanitation Data'!H32))),DM38="Yes"),OFFSET('Sanitation Data'!$H$12,0,10*ROW('Sanitation Data'!H32)),IF(AND(ISNUMBER(OFFSET('Sanitation Data'!$H$12,0,10*ROW('Sanitation Data'!H32))),DM38="No",ISNUMBER(OFFSET('Sanitation Data'!$H$12,0,10*ROW('Sanitation Data'!H32)))),CONCATENATE("[",ROUND(OFFSET('Sanitation Data'!$H$12,0,10*ROW('Sanitation Data'!H32)),0),"]"),IF(AND(ISNUMBER(OFFSET('Sanitation Data'!$H$12,0,10*ROW('Sanitation Data'!H32))),DM38="",ISNUMBER(OFFSET('Sanitation Data'!$H$12,0,10*ROW('Sanitation Data'!H32)))),OFFSET('Sanitation Data'!$H$12,0,10*ROW('Sanitation Data'!H32)),NA())))</f>
        <v>#N/A</v>
      </c>
      <c r="AY38" s="253" t="e">
        <f ca="true">+IF(AND(ISNUMBER(OFFSET('Sanitation Data'!$H$13,0,10*ROW('Sanitation Data'!H32))),DN38="Yes"),OFFSET('Sanitation Data'!$H$13,0,10*ROW('Sanitation Data'!H32)),IF(AND(ISNUMBER(OFFSET('Sanitation Data'!$H$13,0,10*ROW('Sanitation Data'!H32))),DN38="No",ISNUMBER(OFFSET('Sanitation Data'!$H$13,0,10*ROW('Sanitation Data'!H32)))),CONCATENATE("[",ROUND(OFFSET('Sanitation Data'!$H$13,0,10*ROW('Sanitation Data'!H32)),0),"]"),IF(AND(ISNUMBER(OFFSET('Sanitation Data'!$H$13,0,10*ROW('Sanitation Data'!H32))),DN38="",ISNUMBER(OFFSET('Sanitation Data'!$H$13,0,10*ROW('Sanitation Data'!H32)))),OFFSET('Sanitation Data'!$H$13,0,10*ROW('Sanitation Data'!H32)),NA())))</f>
        <v>#N/A</v>
      </c>
      <c r="AZ38" s="254" t="e">
        <f ca="true">+IF(AND(ISNUMBER(OFFSET('Hygiene Data'!$C$6,0,10*ROW('Hygiene Data'!C32))),DO38="Yes"),OFFSET('Hygiene Data'!$C$6,0,10*ROW('Hygiene Data'!C32)),IF(AND(ISNUMBER(OFFSET('Hygiene Data'!$C$6,0,10*ROW('Hygiene Data'!C32))),DO38="No",ISNUMBER(OFFSET('Hygiene Data'!$C$6,0,10*ROW('Hygiene Data'!C32)))),CONCATENATE("[",ROUND(OFFSET('Hygiene Data'!$C$6,0,10*ROW('Hygiene Data'!C32)),0),"]"),IF(AND(ISNUMBER(OFFSET('Hygiene Data'!$C$6,0,10*ROW('Hygiene Data'!C32))),DO38="",ISNUMBER(OFFSET('Hygiene Data'!$C$6,0,10*ROW('Hygiene Data'!C32)))),OFFSET('Hygiene Data'!$C$6,0,10*ROW('Hygiene Data'!C32)),NA())))</f>
        <v>#N/A</v>
      </c>
      <c r="BA38" s="254" t="e">
        <f ca="true">+IF(AND(ISNUMBER(OFFSET('Hygiene Data'!$C$8,0,10*ROW('Hygiene Data'!C32))),DP38="Yes"),OFFSET('Hygiene Data'!$C$8,0,10*ROW('Hygiene Data'!C32)),IF(AND(ISNUMBER(OFFSET('Hygiene Data'!$C$8,0,10*ROW('Hygiene Data'!C32))),DP38="No",ISNUMBER(OFFSET('Hygiene Data'!$C$8,0,10*ROW('Hygiene Data'!C32)))),CONCATENATE("[",ROUND(OFFSET('Hygiene Data'!$C$8,0,10*ROW('Hygiene Data'!C32)),0),"]"),IF(AND(ISNUMBER(OFFSET('Hygiene Data'!$C$8,0,10*ROW('Hygiene Data'!C32))),DP38="",ISNUMBER(OFFSET('Hygiene Data'!$C$8,0,10*ROW('Hygiene Data'!C32)))),OFFSET('Hygiene Data'!$C$8,0,10*ROW('Hygiene Data'!C32)),NA())))</f>
        <v>#N/A</v>
      </c>
      <c r="BB38" s="254" t="e">
        <f ca="true">+IF(AND(ISNUMBER(OFFSET('Hygiene Data'!$C$10,0,10*ROW('Hygiene Data'!C32))),DQ38="Yes"),OFFSET('Hygiene Data'!$C$10,0,10*ROW('Hygiene Data'!C32)),IF(AND(ISNUMBER(OFFSET('Hygiene Data'!$C$10,0,10*ROW('Hygiene Data'!C32))),DQ38="No",ISNUMBER(OFFSET('Hygiene Data'!$C$10,0,10*ROW('Hygiene Data'!C32)))),CONCATENATE("[",ROUND(OFFSET('Hygiene Data'!$C$10,0,10*ROW('Hygiene Data'!C32)),0),"]"),IF(AND(ISNUMBER(OFFSET('Hygiene Data'!$C$10,0,10*ROW('Hygiene Data'!C32))),DQ38="",ISNUMBER(OFFSET('Hygiene Data'!$C$10,0,10*ROW('Hygiene Data'!C32)))),OFFSET('Hygiene Data'!$C$10,0,10*ROW('Hygiene Data'!C32)),NA())))</f>
        <v>#N/A</v>
      </c>
      <c r="BC38" s="254" t="e">
        <f ca="true">+IF(AND(ISNUMBER(OFFSET('Hygiene Data'!$D$6,0,10*ROW('Hygiene Data'!D32))),DR38="Yes"),OFFSET('Hygiene Data'!$D$6,0,10*ROW('Hygiene Data'!D32)),IF(AND(ISNUMBER(OFFSET('Hygiene Data'!$D$6,0,10*ROW('Hygiene Data'!D32))),DR38="No",ISNUMBER(OFFSET('Hygiene Data'!$D$6,0,10*ROW('Hygiene Data'!D32)))),CONCATENATE("[",ROUND(OFFSET('Hygiene Data'!$D$6,0,10*ROW('Hygiene Data'!D32)),0),"]"),IF(AND(ISNUMBER(OFFSET('Hygiene Data'!$D$6,0,10*ROW('Hygiene Data'!D32))),DR38="",ISNUMBER(OFFSET('Hygiene Data'!$D$6,0,10*ROW('Hygiene Data'!D32)))),OFFSET('Hygiene Data'!$D$6,0,10*ROW('Hygiene Data'!D32)),NA())))</f>
        <v>#N/A</v>
      </c>
      <c r="BD38" s="254" t="e">
        <f ca="true">+IF(AND(ISNUMBER(OFFSET('Hygiene Data'!$D$8,0,10*ROW('Hygiene Data'!D32))),DS38="Yes"),OFFSET('Hygiene Data'!$D$8,0,10*ROW('Hygiene Data'!D32)),IF(AND(ISNUMBER(OFFSET('Hygiene Data'!$D$8,0,10*ROW('Hygiene Data'!D32))),DS38="No",ISNUMBER(OFFSET('Hygiene Data'!$D$8,0,10*ROW('Hygiene Data'!D32)))),CONCATENATE("[",ROUND(OFFSET('Hygiene Data'!$D$8,0,10*ROW('Hygiene Data'!D32)),0),"]"),IF(AND(ISNUMBER(OFFSET('Hygiene Data'!$D$8,0,10*ROW('Hygiene Data'!D32))),DS38="",ISNUMBER(OFFSET('Hygiene Data'!$D$8,0,10*ROW('Hygiene Data'!D32)))),OFFSET('Hygiene Data'!$D$8,0,10*ROW('Hygiene Data'!D32)),NA())))</f>
        <v>#N/A</v>
      </c>
      <c r="BE38" s="254" t="e">
        <f ca="true">+IF(AND(ISNUMBER(OFFSET('Hygiene Data'!$D$10,0,10*ROW('Hygiene Data'!D32))),DT38="Yes"),OFFSET('Hygiene Data'!$D$10,0,10*ROW('Hygiene Data'!D32)),IF(AND(ISNUMBER(OFFSET('Hygiene Data'!$D$10,0,10*ROW('Hygiene Data'!D32))),DT38="No",ISNUMBER(OFFSET('Hygiene Data'!$D$10,0,10*ROW('Hygiene Data'!D32)))),CONCATENATE("[",ROUND(OFFSET('Hygiene Data'!$D$10,0,10*ROW('Hygiene Data'!D32)),0),"]"),IF(AND(ISNUMBER(OFFSET('Hygiene Data'!$D$10,0,10*ROW('Hygiene Data'!D32))),DT38="",ISNUMBER(OFFSET('Hygiene Data'!$D$10,0,10*ROW('Hygiene Data'!D32)))),OFFSET('Hygiene Data'!$D$10,0,10*ROW('Hygiene Data'!D32)),NA())))</f>
        <v>#N/A</v>
      </c>
      <c r="BF38" s="254" t="e">
        <f ca="true">+IF(AND(ISNUMBER(OFFSET('Hygiene Data'!$E$6,0,10*ROW('Hygiene Data'!E32))),DU38="Yes"),OFFSET('Hygiene Data'!$E$6,0,10*ROW('Hygiene Data'!E32)),IF(AND(ISNUMBER(OFFSET('Hygiene Data'!$E$6,0,10*ROW('Hygiene Data'!E32))),DU38="No",ISNUMBER(OFFSET('Hygiene Data'!$E$6,0,10*ROW('Hygiene Data'!E32)))),CONCATENATE("[",ROUND(OFFSET('Hygiene Data'!$E$6,0,10*ROW('Hygiene Data'!E32)),0),"]"),IF(AND(ISNUMBER(OFFSET('Hygiene Data'!$E$6,0,10*ROW('Hygiene Data'!E32))),DU38="",ISNUMBER(OFFSET('Hygiene Data'!$E$6,0,10*ROW('Hygiene Data'!E32)))),OFFSET('Hygiene Data'!$E$6,0,10*ROW('Hygiene Data'!E32)),NA())))</f>
        <v>#N/A</v>
      </c>
      <c r="BG38" s="254" t="e">
        <f ca="true">+IF(AND(ISNUMBER(OFFSET('Hygiene Data'!$E$8,0,10*ROW('Hygiene Data'!E32))),DV38="Yes"),OFFSET('Hygiene Data'!$E$8,0,10*ROW('Hygiene Data'!E32)),IF(AND(ISNUMBER(OFFSET('Hygiene Data'!$E$8,0,10*ROW('Hygiene Data'!E32))),DV38="No",ISNUMBER(OFFSET('Hygiene Data'!$E$8,0,10*ROW('Hygiene Data'!E32)))),CONCATENATE("[",ROUND(OFFSET('Hygiene Data'!$E$8,0,10*ROW('Hygiene Data'!E32)),0),"]"),IF(AND(ISNUMBER(OFFSET('Hygiene Data'!$E$8,0,10*ROW('Hygiene Data'!E32))),DV38="",ISNUMBER(OFFSET('Hygiene Data'!$E$8,0,10*ROW('Hygiene Data'!E32)))),OFFSET('Hygiene Data'!$E$8,0,10*ROW('Hygiene Data'!E32)),NA())))</f>
        <v>#N/A</v>
      </c>
      <c r="BH38" s="254" t="e">
        <f ca="true">+IF(AND(ISNUMBER(OFFSET('Hygiene Data'!$E$10,0,10*ROW('Hygiene Data'!E32))),DW38="Yes"),OFFSET('Hygiene Data'!$E$10,0,10*ROW('Hygiene Data'!E32)),IF(AND(ISNUMBER(OFFSET('Hygiene Data'!$E$10,0,10*ROW('Hygiene Data'!E32))),DW38="No",ISNUMBER(OFFSET('Hygiene Data'!$E$10,0,10*ROW('Hygiene Data'!E32)))),CONCATENATE("[",ROUND(OFFSET('Hygiene Data'!$E$10,0,10*ROW('Hygiene Data'!E32)),0),"]"),IF(AND(ISNUMBER(OFFSET('Hygiene Data'!$E$10,0,10*ROW('Hygiene Data'!E32))),DW38="",ISNUMBER(OFFSET('Hygiene Data'!$E$10,0,10*ROW('Hygiene Data'!E32)))),OFFSET('Hygiene Data'!$E$10,0,10*ROW('Hygiene Data'!E32)),NA())))</f>
        <v>#N/A</v>
      </c>
      <c r="BI38" s="254" t="e">
        <f ca="true">+IF(AND(ISNUMBER(OFFSET('Hygiene Data'!$F$6,0,10*ROW('Hygiene Data'!F32))),DX38="Yes"),OFFSET('Hygiene Data'!$F$6,0,10*ROW('Hygiene Data'!F32)),IF(AND(ISNUMBER(OFFSET('Hygiene Data'!$F$6,0,10*ROW('Hygiene Data'!F32))),DX38="No",ISNUMBER(OFFSET('Hygiene Data'!$F$6,0,10*ROW('Hygiene Data'!F32)))),CONCATENATE("[",ROUND(OFFSET('Hygiene Data'!$F$6,0,10*ROW('Hygiene Data'!F32)),0),"]"),IF(AND(ISNUMBER(OFFSET('Hygiene Data'!$F$6,0,10*ROW('Hygiene Data'!F32))),DX38="",ISNUMBER(OFFSET('Hygiene Data'!$F$6,0,10*ROW('Hygiene Data'!F32)))),OFFSET('Hygiene Data'!$F$6,0,10*ROW('Hygiene Data'!F32)),NA())))</f>
        <v>#N/A</v>
      </c>
      <c r="BJ38" s="254" t="e">
        <f ca="true">+IF(AND(ISNUMBER(OFFSET('Hygiene Data'!$F$8,0,10*ROW('Hygiene Data'!F32))),DY38="Yes"),OFFSET('Hygiene Data'!$F$8,0,10*ROW('Hygiene Data'!F32)),IF(AND(ISNUMBER(OFFSET('Hygiene Data'!$F$8,0,10*ROW('Hygiene Data'!F32))),DY38="No",ISNUMBER(OFFSET('Hygiene Data'!$F$8,0,10*ROW('Hygiene Data'!F32)))),CONCATENATE("[",ROUND(OFFSET('Hygiene Data'!$F$8,0,10*ROW('Hygiene Data'!F32)),0),"]"),IF(AND(ISNUMBER(OFFSET('Hygiene Data'!$F$8,0,10*ROW('Hygiene Data'!F32))),DY38="",ISNUMBER(OFFSET('Hygiene Data'!$F$8,0,10*ROW('Hygiene Data'!F32)))),OFFSET('Hygiene Data'!$F$8,0,10*ROW('Hygiene Data'!F32)),NA())))</f>
        <v>#N/A</v>
      </c>
      <c r="BK38" s="254" t="e">
        <f ca="true">+IF(AND(ISNUMBER(OFFSET('Hygiene Data'!$F$10,0,10*ROW('Hygiene Data'!F32))),DZ38="Yes"),OFFSET('Hygiene Data'!$F$10,0,10*ROW('Hygiene Data'!F32)),IF(AND(ISNUMBER(OFFSET('Hygiene Data'!$F$10,0,10*ROW('Hygiene Data'!F32))),DZ38="No",ISNUMBER(OFFSET('Hygiene Data'!$F$10,0,10*ROW('Hygiene Data'!F32)))),CONCATENATE("[",ROUND(OFFSET('Hygiene Data'!$F$10,0,10*ROW('Hygiene Data'!F32)),0),"]"),IF(AND(ISNUMBER(OFFSET('Hygiene Data'!$F$10,0,10*ROW('Hygiene Data'!F32))),DZ38="",ISNUMBER(OFFSET('Hygiene Data'!$F$10,0,10*ROW('Hygiene Data'!F32)))),OFFSET('Hygiene Data'!$F$10,0,10*ROW('Hygiene Data'!F32)),NA())))</f>
        <v>#N/A</v>
      </c>
      <c r="BL38" s="254" t="e">
        <f ca="true">+IF(AND(ISNUMBER(OFFSET('Hygiene Data'!$G$6,0,10*ROW('Hygiene Data'!G32))),EA38="Yes"),OFFSET('Hygiene Data'!$G$6,0,10*ROW('Hygiene Data'!G32)),IF(AND(ISNUMBER(OFFSET('Hygiene Data'!$G$6,0,10*ROW('Hygiene Data'!G32))),EA38="No",ISNUMBER(OFFSET('Hygiene Data'!$G$6,0,10*ROW('Hygiene Data'!G32)))),CONCATENATE("[",ROUND(OFFSET('Hygiene Data'!$G$6,0,10*ROW('Hygiene Data'!G32)),0),"]"),IF(AND(ISNUMBER(OFFSET('Hygiene Data'!$G$6,0,10*ROW('Hygiene Data'!G32))),EA38="",ISNUMBER(OFFSET('Hygiene Data'!$G$6,0,10*ROW('Hygiene Data'!G32)))),OFFSET('Hygiene Data'!$G$6,0,10*ROW('Hygiene Data'!G32)),NA())))</f>
        <v>#N/A</v>
      </c>
      <c r="BM38" s="254" t="e">
        <f ca="true">+IF(AND(ISNUMBER(OFFSET('Hygiene Data'!$G$8,0,10*ROW('Hygiene Data'!G32))),EB38="Yes"),OFFSET('Hygiene Data'!$G$8,0,10*ROW('Hygiene Data'!G32)),IF(AND(ISNUMBER(OFFSET('Hygiene Data'!$G$8,0,10*ROW('Hygiene Data'!G32))),EB38="No",ISNUMBER(OFFSET('Hygiene Data'!$G$8,0,10*ROW('Hygiene Data'!G32)))),CONCATENATE("[",ROUND(OFFSET('Hygiene Data'!$G$8,0,10*ROW('Hygiene Data'!G32)),0),"]"),IF(AND(ISNUMBER(OFFSET('Hygiene Data'!$G$8,0,10*ROW('Hygiene Data'!G32))),EB38="",ISNUMBER(OFFSET('Hygiene Data'!$G$8,0,10*ROW('Hygiene Data'!G32)))),OFFSET('Hygiene Data'!$G$8,0,10*ROW('Hygiene Data'!G32)),NA())))</f>
        <v>#N/A</v>
      </c>
      <c r="BN38" s="254" t="e">
        <f ca="true">+IF(AND(ISNUMBER(OFFSET('Hygiene Data'!$G$10,0,10*ROW('Hygiene Data'!G32))),EC38="Yes"),OFFSET('Hygiene Data'!$G$10,0,10*ROW('Hygiene Data'!G32)),IF(AND(ISNUMBER(OFFSET('Hygiene Data'!$G$10,0,10*ROW('Hygiene Data'!G32))),EC38="No",ISNUMBER(OFFSET('Hygiene Data'!$G$10,0,10*ROW('Hygiene Data'!G32)))),CONCATENATE("[",ROUND(OFFSET('Hygiene Data'!$G$10,0,10*ROW('Hygiene Data'!G32)),0),"]"),IF(AND(ISNUMBER(OFFSET('Hygiene Data'!$G$10,0,10*ROW('Hygiene Data'!G32))),EC38="",ISNUMBER(OFFSET('Hygiene Data'!$G$10,0,10*ROW('Hygiene Data'!G32)))),OFFSET('Hygiene Data'!$G$10,0,10*ROW('Hygiene Data'!G32)),NA())))</f>
        <v>#N/A</v>
      </c>
      <c r="BO38" s="254" t="e">
        <f ca="true">+IF(AND(ISNUMBER(OFFSET('Hygiene Data'!$H$6,0,10*ROW('Hygiene Data'!H32))),ED38="Yes"),OFFSET('Hygiene Data'!$H$6,0,10*ROW('Hygiene Data'!H32)),IF(AND(ISNUMBER(OFFSET('Hygiene Data'!$H$6,0,10*ROW('Hygiene Data'!H32))),ED38="No",ISNUMBER(OFFSET('Hygiene Data'!$H$6,0,10*ROW('Hygiene Data'!H32)))),CONCATENATE("[",ROUND(OFFSET('Hygiene Data'!$H$6,0,10*ROW('Hygiene Data'!H32)),0),"]"),IF(AND(ISNUMBER(OFFSET('Hygiene Data'!$H$6,0,10*ROW('Hygiene Data'!H32))),ED38="",ISNUMBER(OFFSET('Hygiene Data'!$H$6,0,10*ROW('Hygiene Data'!H32)))),OFFSET('Hygiene Data'!$H$6,0,10*ROW('Hygiene Data'!H32)),NA())))</f>
        <v>#N/A</v>
      </c>
      <c r="BP38" s="254" t="e">
        <f ca="true">+IF(AND(ISNUMBER(OFFSET('Hygiene Data'!$H$8,0,10*ROW('Hygiene Data'!H32))),EE38="Yes"),OFFSET('Hygiene Data'!$H$8,0,10*ROW('Hygiene Data'!H32)),IF(AND(ISNUMBER(OFFSET('Hygiene Data'!$H$8,0,10*ROW('Hygiene Data'!H32))),EE38="No",ISNUMBER(OFFSET('Hygiene Data'!$H$8,0,10*ROW('Hygiene Data'!H32)))),CONCATENATE("[",ROUND(OFFSET('Hygiene Data'!$H$8,0,10*ROW('Hygiene Data'!H32)),0),"]"),IF(AND(ISNUMBER(OFFSET('Hygiene Data'!$H$8,0,10*ROW('Hygiene Data'!H32))),EE38="",ISNUMBER(OFFSET('Hygiene Data'!$H$8,0,10*ROW('Hygiene Data'!H32)))),OFFSET('Hygiene Data'!$H$8,0,10*ROW('Hygiene Data'!H32)),NA())))</f>
        <v>#N/A</v>
      </c>
      <c r="BQ38" s="254" t="e">
        <f ca="true">+IF(AND(ISNUMBER(OFFSET('Hygiene Data'!$H$10,0,10*ROW('Hygiene Data'!H32))),EF38="Yes"),OFFSET('Hygiene Data'!$H$10,0,10*ROW('Hygiene Data'!H32)),IF(AND(ISNUMBER(OFFSET('Hygiene Data'!$H$10,0,10*ROW('Hygiene Data'!H32))),EF38="No",ISNUMBER(OFFSET('Hygiene Data'!$H$10,0,10*ROW('Hygiene Data'!H32)))),CONCATENATE("[",ROUND(OFFSET('Hygiene Data'!$H$10,0,10*ROW('Hygiene Data'!H32)),0),"]"),IF(AND(ISNUMBER(OFFSET('Hygiene Data'!$H$10,0,10*ROW('Hygiene Data'!H32))),EF38="",ISNUMBER(OFFSET('Hygiene Data'!$H$10,0,10*ROW('Hygiene Data'!H32)))),OFFSET('Hygiene Data'!$H$10,0,10*ROW('Hygiene Data'!H32)),NA())))</f>
        <v>#N/A</v>
      </c>
      <c r="BS38" s="36" t="str">
        <f ca="true">+IF(OFFSET('Water Data'!$C$28,0,10*ROW('Water Data'!C32))="","",OFFSET('Water Data'!$C$28,0,10*ROW('Water Data'!C32)))</f>
        <v/>
      </c>
      <c r="BT38" s="36" t="str">
        <f ca="true">+IF(OFFSET('Water Data'!$C$29,0,10*ROW('Water Data'!C32))="","",OFFSET('Water Data'!$C$29,0,10*ROW('Water Data'!C32)))</f>
        <v/>
      </c>
      <c r="BU38" s="36" t="str">
        <f ca="true">+IF(OFFSET('Water Data'!$C$30,0,10*ROW('Water Data'!C32))="","",OFFSET('Water Data'!$C$30,0,10*ROW('Water Data'!C32)))</f>
        <v/>
      </c>
      <c r="BV38" s="36" t="str">
        <f ca="true">+IF(OFFSET('Water Data'!$D$28,0,10*ROW('Water Data'!D32))="","",OFFSET('Water Data'!$D$28,0,10*ROW('Water Data'!D32)))</f>
        <v/>
      </c>
      <c r="BW38" s="36" t="str">
        <f ca="true">+IF(OFFSET('Water Data'!$D$29,0,10*ROW('Water Data'!D32))="","",OFFSET('Water Data'!$D$29,0,10*ROW('Water Data'!D32)))</f>
        <v/>
      </c>
      <c r="BX38" s="36" t="str">
        <f ca="true">+IF(OFFSET('Water Data'!$D$30,0,10*ROW('Water Data'!D32))="","",OFFSET('Water Data'!$D$30,0,10*ROW('Water Data'!D32)))</f>
        <v/>
      </c>
      <c r="BY38" s="36" t="str">
        <f ca="true">+IF(OFFSET('Water Data'!$E$28,0,10*ROW('Water Data'!E32))="","",OFFSET('Water Data'!$E$28,0,10*ROW('Water Data'!E32)))</f>
        <v/>
      </c>
      <c r="BZ38" s="36" t="str">
        <f ca="true">+IF(OFFSET('Water Data'!$E$29,0,10*ROW('Water Data'!E32))="","",OFFSET('Water Data'!$E$29,0,10*ROW('Water Data'!E32)))</f>
        <v/>
      </c>
      <c r="CA38" s="36" t="str">
        <f ca="true">+IF(OFFSET('Water Data'!$E$30,0,10*ROW('Water Data'!E32))="","",OFFSET('Water Data'!$E$30,0,10*ROW('Water Data'!E32)))</f>
        <v/>
      </c>
      <c r="CB38" s="36" t="str">
        <f ca="true">+IF(OFFSET('Water Data'!$F$28,0,10*ROW('Water Data'!F32))="","",OFFSET('Water Data'!$F$28,0,10*ROW('Water Data'!F32)))</f>
        <v/>
      </c>
      <c r="CC38" s="36" t="str">
        <f ca="true">+IF(OFFSET('Water Data'!$F$29,0,10*ROW('Water Data'!F32))="","",OFFSET('Water Data'!$F$29,0,10*ROW('Water Data'!F32)))</f>
        <v/>
      </c>
      <c r="CD38" s="36" t="str">
        <f ca="true">+IF(OFFSET('Water Data'!$F$30,0,10*ROW('Water Data'!F32))="","",OFFSET('Water Data'!$F$30,0,10*ROW('Water Data'!F32)))</f>
        <v/>
      </c>
      <c r="CE38" s="36" t="str">
        <f ca="true">+IF(OFFSET('Water Data'!$G$28,0,10*ROW('Water Data'!G32))="","",OFFSET('Water Data'!$G$28,0,10*ROW('Water Data'!G32)))</f>
        <v/>
      </c>
      <c r="CF38" s="36" t="str">
        <f ca="true">+IF(OFFSET('Water Data'!$G$29,0,10*ROW('Water Data'!G32))="","",OFFSET('Water Data'!$G$29,0,10*ROW('Water Data'!G32)))</f>
        <v/>
      </c>
      <c r="CG38" s="36" t="str">
        <f ca="true">+IF(OFFSET('Water Data'!$G$30,0,10*ROW('Water Data'!G32))="","",OFFSET('Water Data'!$G$30,0,10*ROW('Water Data'!G32)))</f>
        <v/>
      </c>
      <c r="CH38" s="36" t="str">
        <f ca="true">+IF(OFFSET('Water Data'!$H$28,0,10*ROW('Water Data'!H32))="","",OFFSET('Water Data'!$H$28,0,10*ROW('Water Data'!H32)))</f>
        <v/>
      </c>
      <c r="CI38" s="36" t="str">
        <f ca="true">+IF(OFFSET('Water Data'!$H$29,0,10*ROW('Water Data'!H32))="","",OFFSET('Water Data'!$H$29,0,10*ROW('Water Data'!H32)))</f>
        <v/>
      </c>
      <c r="CJ38" s="36" t="str">
        <f ca="true">+IF(OFFSET('Water Data'!$H$30,0,10*ROW('Water Data'!H32))="","",OFFSET('Water Data'!$H$30,0,10*ROW('Water Data'!H32)))</f>
        <v/>
      </c>
      <c r="CK38" s="36" t="str">
        <f ca="true">+IF(OFFSET('Sanitation Data'!$C$29,0,10*ROW('Sanitation Data'!C32))="","",OFFSET('Sanitation Data'!$C$29,0,10*ROW('Sanitation Data'!C32)))</f>
        <v/>
      </c>
      <c r="CL38" s="36" t="str">
        <f ca="true">+IF(OFFSET('Sanitation Data'!$C$30,0,10*ROW('Sanitation Data'!C32))="","",OFFSET('Sanitation Data'!$C$30,0,10*ROW('Sanitation Data'!C32)))</f>
        <v/>
      </c>
      <c r="CM38" s="36" t="str">
        <f ca="true">+IF(OFFSET('Sanitation Data'!$C$31,0,10*ROW('Sanitation Data'!C32))="","",OFFSET('Sanitation Data'!$C$31,0,10*ROW('Sanitation Data'!C32)))</f>
        <v/>
      </c>
      <c r="CN38" s="36" t="str">
        <f ca="true">+IF(OFFSET('Sanitation Data'!$C$32,0,10*ROW('Sanitation Data'!C32))="","",OFFSET('Sanitation Data'!$C$32,0,10*ROW('Sanitation Data'!C32)))</f>
        <v/>
      </c>
      <c r="CO38" s="36" t="str">
        <f ca="true">+IF(OFFSET('Sanitation Data'!$C$33,0,10*ROW('Sanitation Data'!C32))="","",OFFSET('Sanitation Data'!$C$33,0,10*ROW('Sanitation Data'!C32)))</f>
        <v/>
      </c>
      <c r="CP38" s="36" t="str">
        <f ca="true">+IF(OFFSET('Sanitation Data'!$D$29,0,10*ROW('Sanitation Data'!D32))="","",OFFSET('Sanitation Data'!$D$29,0,10*ROW('Sanitation Data'!D32)))</f>
        <v/>
      </c>
      <c r="CQ38" s="36" t="str">
        <f ca="true">+IF(OFFSET('Sanitation Data'!$D$30,0,10*ROW('Sanitation Data'!D32))="","",OFFSET('Sanitation Data'!$D$30,0,10*ROW('Sanitation Data'!D32)))</f>
        <v/>
      </c>
      <c r="CR38" s="36" t="str">
        <f ca="true">+IF(OFFSET('Sanitation Data'!$D$31,0,10*ROW('Sanitation Data'!D32))="","",OFFSET('Sanitation Data'!$D$31,0,10*ROW('Sanitation Data'!D32)))</f>
        <v/>
      </c>
      <c r="CS38" s="36" t="str">
        <f ca="true">+IF(OFFSET('Sanitation Data'!$D$32,0,10*ROW('Sanitation Data'!D32))="","",OFFSET('Sanitation Data'!$D$32,0,10*ROW('Sanitation Data'!D32)))</f>
        <v/>
      </c>
      <c r="CT38" s="36" t="str">
        <f ca="true">+IF(OFFSET('Sanitation Data'!$D$33,0,10*ROW('Sanitation Data'!D32))="","",OFFSET('Sanitation Data'!$D$33,0,10*ROW('Sanitation Data'!D32)))</f>
        <v/>
      </c>
      <c r="CU38" s="36" t="str">
        <f ca="true">+IF(OFFSET('Sanitation Data'!$E$29,0,10*ROW('Sanitation Data'!E32))="","",OFFSET('Sanitation Data'!$E$29,0,10*ROW('Sanitation Data'!E32)))</f>
        <v/>
      </c>
      <c r="CV38" s="36" t="str">
        <f ca="true">+IF(OFFSET('Sanitation Data'!$E$30,0,10*ROW('Sanitation Data'!E32))="","",OFFSET('Sanitation Data'!$E$30,0,10*ROW('Sanitation Data'!E32)))</f>
        <v/>
      </c>
      <c r="CW38" s="36" t="str">
        <f ca="true">+IF(OFFSET('Sanitation Data'!$E$31,0,10*ROW('Sanitation Data'!E32))="","",OFFSET('Sanitation Data'!$E$31,0,10*ROW('Sanitation Data'!E32)))</f>
        <v/>
      </c>
      <c r="CX38" s="36" t="str">
        <f ca="true">+IF(OFFSET('Sanitation Data'!$E$32,0,10*ROW('Sanitation Data'!E32))="","",OFFSET('Sanitation Data'!$E$32,0,10*ROW('Sanitation Data'!E32)))</f>
        <v/>
      </c>
      <c r="CY38" s="36" t="str">
        <f ca="true">+IF(OFFSET('Sanitation Data'!$E$33,0,10*ROW('Sanitation Data'!E32))="","",OFFSET('Sanitation Data'!$E$33,0,10*ROW('Sanitation Data'!E32)))</f>
        <v/>
      </c>
      <c r="CZ38" s="36" t="str">
        <f ca="true">+IF(OFFSET('Sanitation Data'!$F$29,0,10*ROW('Sanitation Data'!F32))="","",OFFSET('Sanitation Data'!$F$29,0,10*ROW('Sanitation Data'!F32)))</f>
        <v/>
      </c>
      <c r="DA38" s="36" t="str">
        <f ca="true">+IF(OFFSET('Sanitation Data'!$F$30,0,10*ROW('Sanitation Data'!F32))="","",OFFSET('Sanitation Data'!$F$30,0,10*ROW('Sanitation Data'!F32)))</f>
        <v/>
      </c>
      <c r="DB38" s="36" t="str">
        <f ca="true">+IF(OFFSET('Sanitation Data'!$F$31,0,10*ROW('Sanitation Data'!F32))="","",OFFSET('Sanitation Data'!$F$31,0,10*ROW('Sanitation Data'!F32)))</f>
        <v/>
      </c>
      <c r="DC38" s="36" t="str">
        <f ca="true">+IF(OFFSET('Sanitation Data'!$F$32,0,10*ROW('Sanitation Data'!F32))="","",OFFSET('Sanitation Data'!$F$32,0,10*ROW('Sanitation Data'!F32)))</f>
        <v/>
      </c>
      <c r="DD38" s="36" t="str">
        <f ca="true">+IF(OFFSET('Sanitation Data'!$F$33,0,10*ROW('Sanitation Data'!F32))="","",OFFSET('Sanitation Data'!$F$33,0,10*ROW('Sanitation Data'!F32)))</f>
        <v/>
      </c>
      <c r="DE38" s="36" t="str">
        <f ca="true">+IF(OFFSET('Sanitation Data'!$G$29,0,10*ROW('Sanitation Data'!G32))="","",OFFSET('Sanitation Data'!$G$29,0,10*ROW('Sanitation Data'!G32)))</f>
        <v/>
      </c>
      <c r="DF38" s="36" t="str">
        <f ca="true">+IF(OFFSET('Sanitation Data'!$G$30,0,10*ROW('Sanitation Data'!G32))="","",OFFSET('Sanitation Data'!$G$30,0,10*ROW('Sanitation Data'!G32)))</f>
        <v/>
      </c>
      <c r="DG38" s="36" t="str">
        <f ca="true">+IF(OFFSET('Sanitation Data'!$G$31,0,10*ROW('Sanitation Data'!G32))="","",OFFSET('Sanitation Data'!$G$31,0,10*ROW('Sanitation Data'!G32)))</f>
        <v/>
      </c>
      <c r="DH38" s="36" t="str">
        <f ca="true">+IF(OFFSET('Sanitation Data'!$G$32,0,10*ROW('Sanitation Data'!G32))="","",OFFSET('Sanitation Data'!$G$32,0,10*ROW('Sanitation Data'!G32)))</f>
        <v/>
      </c>
      <c r="DI38" s="36" t="str">
        <f ca="true">+IF(OFFSET('Sanitation Data'!$G$33,0,10*ROW('Sanitation Data'!G32))="","",OFFSET('Sanitation Data'!$G$33,0,10*ROW('Sanitation Data'!G32)))</f>
        <v/>
      </c>
      <c r="DJ38" s="36" t="str">
        <f ca="true">+IF(OFFSET('Sanitation Data'!$H$29,0,10*ROW('Sanitation Data'!H32))="","",OFFSET('Sanitation Data'!$H$29,0,10*ROW('Sanitation Data'!H32)))</f>
        <v/>
      </c>
      <c r="DK38" s="36" t="str">
        <f ca="true">+IF(OFFSET('Sanitation Data'!$H$30,0,10*ROW('Sanitation Data'!H32))="","",OFFSET('Sanitation Data'!$H$30,0,10*ROW('Sanitation Data'!H32)))</f>
        <v/>
      </c>
      <c r="DL38" s="36" t="str">
        <f ca="true">+IF(OFFSET('Sanitation Data'!$H$31,0,10*ROW('Sanitation Data'!H32))="","",OFFSET('Sanitation Data'!$H$31,0,10*ROW('Sanitation Data'!H32)))</f>
        <v/>
      </c>
      <c r="DM38" s="36" t="str">
        <f ca="true">+IF(OFFSET('Sanitation Data'!$H$32,0,10*ROW('Sanitation Data'!H32))="","",OFFSET('Sanitation Data'!$H$32,0,10*ROW('Sanitation Data'!H32)))</f>
        <v/>
      </c>
      <c r="DN38" s="36" t="str">
        <f ca="true">+IF(OFFSET('Sanitation Data'!$H$33,0,10*ROW('Sanitation Data'!H32))="","",OFFSET('Sanitation Data'!$H$33,0,10*ROW('Sanitation Data'!H32)))</f>
        <v/>
      </c>
      <c r="DO38" s="36" t="str">
        <f ca="true">+IF(OFFSET('Hygiene Data'!$C$12,0,10*ROW('Hygiene Data'!C32))="","",OFFSET('Hygiene Data'!$C$12,0,10*ROW('Hygiene Data'!C32)))</f>
        <v/>
      </c>
      <c r="DP38" s="36" t="str">
        <f ca="true">+IF(OFFSET('Hygiene Data'!$C$13,0,10*ROW('Hygiene Data'!C32))="","",OFFSET('Hygiene Data'!$C$13,0,10*ROW('Hygiene Data'!C32)))</f>
        <v/>
      </c>
      <c r="DQ38" s="36" t="str">
        <f ca="true">+IF(OFFSET('Hygiene Data'!$C$14,0,10*ROW('Hygiene Data'!C32))="","",OFFSET('Hygiene Data'!$C$14,0,10*ROW('Hygiene Data'!C32)))</f>
        <v/>
      </c>
      <c r="DR38" s="36" t="str">
        <f ca="true">+IF(OFFSET('Hygiene Data'!$D$12,0,10*ROW('Hygiene Data'!D32))="","",OFFSET('Hygiene Data'!$D$12,0,10*ROW('Hygiene Data'!D32)))</f>
        <v/>
      </c>
      <c r="DS38" s="36" t="str">
        <f ca="true">+IF(OFFSET('Hygiene Data'!$D$13,0,10*ROW('Hygiene Data'!D32))="","",OFFSET('Hygiene Data'!$D$13,0,10*ROW('Hygiene Data'!D32)))</f>
        <v/>
      </c>
      <c r="DT38" s="36" t="str">
        <f ca="true">+IF(OFFSET('Hygiene Data'!$D$14,0,10*ROW('Hygiene Data'!D32))="","",OFFSET('Hygiene Data'!$D$14,0,10*ROW('Hygiene Data'!D32)))</f>
        <v/>
      </c>
      <c r="DU38" s="36" t="str">
        <f ca="true">+IF(OFFSET('Hygiene Data'!$E$12,0,10*ROW('Hygiene Data'!E32))="","",OFFSET('Hygiene Data'!$E$12,0,10*ROW('Hygiene Data'!E32)))</f>
        <v/>
      </c>
      <c r="DV38" s="36" t="str">
        <f ca="true">+IF(OFFSET('Hygiene Data'!$E$13,0,10*ROW('Hygiene Data'!E32))="","",OFFSET('Hygiene Data'!$E$13,0,10*ROW('Hygiene Data'!E32)))</f>
        <v/>
      </c>
      <c r="DW38" s="36" t="str">
        <f ca="true">+IF(OFFSET('Hygiene Data'!$E$14,0,10*ROW('Hygiene Data'!E32))="","",OFFSET('Hygiene Data'!$E$14,0,10*ROW('Hygiene Data'!E32)))</f>
        <v/>
      </c>
      <c r="DX38" s="36" t="str">
        <f ca="true">+IF(OFFSET('Hygiene Data'!$F$12,0,10*ROW('Hygiene Data'!F32))="","",OFFSET('Hygiene Data'!$F$12,0,10*ROW('Hygiene Data'!F32)))</f>
        <v/>
      </c>
      <c r="DY38" s="36" t="str">
        <f ca="true">+IF(OFFSET('Hygiene Data'!$F$13,0,10*ROW('Hygiene Data'!F32))="","",OFFSET('Hygiene Data'!$F$13,0,10*ROW('Hygiene Data'!F32)))</f>
        <v/>
      </c>
      <c r="DZ38" s="36" t="str">
        <f ca="true">+IF(OFFSET('Hygiene Data'!$F$14,0,10*ROW('Hygiene Data'!F32))="","",OFFSET('Hygiene Data'!$F$14,0,10*ROW('Hygiene Data'!F32)))</f>
        <v/>
      </c>
      <c r="EA38" s="36" t="str">
        <f ca="true">+IF(OFFSET('Hygiene Data'!$G$12,0,10*ROW('Hygiene Data'!G32))="","",OFFSET('Hygiene Data'!$G$12,0,10*ROW('Hygiene Data'!G32)))</f>
        <v/>
      </c>
      <c r="EB38" s="36" t="str">
        <f ca="true">+IF(OFFSET('Hygiene Data'!$G$13,0,10*ROW('Hygiene Data'!G32))="","",OFFSET('Hygiene Data'!$G$13,0,10*ROW('Hygiene Data'!G32)))</f>
        <v/>
      </c>
      <c r="EC38" s="36" t="str">
        <f ca="true">+IF(OFFSET('Hygiene Data'!$G$14,0,10*ROW('Hygiene Data'!G32))="","",OFFSET('Hygiene Data'!$G$14,0,10*ROW('Hygiene Data'!G32)))</f>
        <v/>
      </c>
      <c r="ED38" s="36" t="str">
        <f ca="true">+IF(OFFSET('Hygiene Data'!$H$12,0,10*ROW('Hygiene Data'!H32))="","",OFFSET('Hygiene Data'!$H$12,0,10*ROW('Hygiene Data'!H32)))</f>
        <v/>
      </c>
      <c r="EE38" s="36" t="str">
        <f ca="true">+IF(OFFSET('Hygiene Data'!$H$13,0,10*ROW('Hygiene Data'!H32))="","",OFFSET('Hygiene Data'!$H$13,0,10*ROW('Hygiene Data'!H32)))</f>
        <v/>
      </c>
      <c r="EF38" s="36" t="str">
        <f ca="true">+IF(OFFSET('Hygiene Data'!$H$14,0,10*ROW('Hygiene Data'!H32))="","",OFFSET('Hygiene Data'!$H$14,0,10*ROW('Hygiene Data'!H32)))</f>
        <v/>
      </c>
    </row>
    <row r="39" x14ac:dyDescent="0.2">
      <c r="A39" s="59" t="str">
        <f ca="true">+IF(OFFSET('Water Data'!$B$1,0,10*ROW('Water Data'!B36))="","",OFFSET('Water Data'!$B$1,0,10*ROW('Water Data'!B36)))</f>
        <v/>
      </c>
      <c r="B39" s="59" t="str">
        <f ca="true">+IF(OFFSET('Water Data'!$A$3,0,10*ROW('Water Data'!A36))="","",OFFSET('Water Data'!$A$3,0,10*ROW('Water Data'!A36)))</f>
        <v/>
      </c>
      <c r="C39" s="59" t="str">
        <f ca="true">+IF(OFFSET('Water Data'!$C$3,0,10*ROW('Water Data'!C36))="","",OFFSET('Water Data'!$C$3,0,10*ROW('Water Data'!C36)))</f>
        <v/>
      </c>
      <c r="D39" s="252" t="e">
        <f ca="true">+IF(AND(ISNUMBER(OFFSET('Water Data'!$C$5,0,10*ROW('Water Data'!C33))),BS39="Yes"),100-OFFSET('Water Data'!$C$5,0,10*ROW('Water Data'!C33)),IF(AND(ISNUMBER(OFFSET('Water Data'!$C$5,0,10*ROW('Water Data'!C33))),BS39="No",ISNUMBER(OFFSET('Water Data'!$C$5,0,10*ROW('Water Data'!C33)))),CONCATENATE("[",ROUND(100-OFFSET('Water Data'!$C$5,0,10*ROW('Water Data'!C33)),0),"]"),IF(AND(ISNUMBER(OFFSET('Water Data'!$C$5,0,10*ROW('Water Data'!C33))),BS39="",ISNUMBER(OFFSET('Water Data'!$C$5,0,10*ROW('Water Data'!C33)))),100-OFFSET('Water Data'!$C$5,0,10*ROW('Water Data'!C33)),NA())))</f>
        <v>#N/A</v>
      </c>
      <c r="E39" s="252" t="e">
        <f ca="true">+IF(AND(ISNUMBER(OFFSET('Water Data'!$C$7,0,10*ROW('Water Data'!D33))),BT39="Yes"),OFFSET('Water Data'!$C$7,0,10*ROW('Water Data'!C33)),IF(AND(ISNUMBER(OFFSET('Water Data'!$C$7,0,10*ROW('Water Data'!C33))),BT39="No",ISNUMBER(OFFSET('Water Data'!$C$7,0,10*ROW('Water Data'!C33)))),CONCATENATE("[",ROUND(OFFSET('Water Data'!$C$7,0,10*ROW('Water Data'!C33)),0),"]"),IF(AND(ISNUMBER(OFFSET('Water Data'!$C$7,0,10*ROW('Water Data'!C33))),BT39="",ISNUMBER(OFFSET('Water Data'!$C$7,0,10*ROW('Water Data'!C33)))),OFFSET('Water Data'!$C$7,0,10*ROW('Water Data'!C33)),NA())))</f>
        <v>#N/A</v>
      </c>
      <c r="F39" s="252" t="e">
        <f ca="true">+IF(AND(ISNUMBER(OFFSET('Water Data'!$C$10,0,10*ROW('Water Data'!C33))),BU39="Yes"),OFFSET('Water Data'!$C$10,0,10*ROW('Water Data'!C33)),IF(AND(ISNUMBER(OFFSET('Water Data'!$C$10,0,10*ROW('Water Data'!C33))),BU39="No",ISNUMBER(OFFSET('Water Data'!$C$10,0,10*ROW('Water Data'!C33)))),CONCATENATE("[",ROUND(OFFSET('Water Data'!$C$10,0,10*ROW('Water Data'!C33)),0),"]"),IF(AND(ISNUMBER(OFFSET('Water Data'!$C$10,0,10*ROW('Water Data'!C33))),BU39="",ISNUMBER(OFFSET('Water Data'!$C$10,0,10*ROW('Water Data'!C33)))),OFFSET('Water Data'!$C$10,0,10*ROW('Water Data'!C33)),NA())))</f>
        <v>#N/A</v>
      </c>
      <c r="G39" s="252" t="e">
        <f ca="true">+IF(AND(ISNUMBER(OFFSET('Water Data'!$D$5,0,10*ROW('Water Data'!D33))),BV39="Yes"),100-OFFSET('Water Data'!$D$5,0,10*ROW('Water Data'!D33)),IF(AND(ISNUMBER(OFFSET('Water Data'!$D$5,0,10*ROW('Water Data'!D33))),BV39="No",ISNUMBER(OFFSET('Water Data'!$D$5,0,10*ROW('Water Data'!D33)))),CONCATENATE("[",ROUND(100-OFFSET('Water Data'!$D$5,0,10*ROW('Water Data'!D33)),0),"]"),IF(AND(ISNUMBER(OFFSET('Water Data'!$D$5,0,10*ROW('Water Data'!D33))),BV39="",ISNUMBER(OFFSET('Water Data'!$D$5,0,10*ROW('Water Data'!D33)))),100-OFFSET('Water Data'!$D$5,0,10*ROW('Water Data'!D33)),NA())))</f>
        <v>#N/A</v>
      </c>
      <c r="H39" s="252" t="e">
        <f ca="true">+IF(AND(ISNUMBER(OFFSET('Water Data'!$D$7,0,10*ROW('Water Data'!D33))),BW39="Yes"),OFFSET('Water Data'!$D$7,0,10*ROW('Water Data'!D33)),IF(AND(ISNUMBER(OFFSET('Water Data'!$D$7,0,10*ROW('Water Data'!D33))),BW39="No",ISNUMBER(OFFSET('Water Data'!$D$7,0,10*ROW('Water Data'!D33)))),CONCATENATE("[",ROUND(OFFSET('Water Data'!$C$7,0,10*ROW('Water Data'!D33)),0),"]"),IF(AND(ISNUMBER(OFFSET('Water Data'!$D$7,0,10*ROW('Water Data'!D33))),BW39="",ISNUMBER(OFFSET('Water Data'!$D$7,0,10*ROW('Water Data'!D33)))),OFFSET('Water Data'!$D$7,0,10*ROW('Water Data'!D33)),NA())))</f>
        <v>#N/A</v>
      </c>
      <c r="I39" s="252" t="e">
        <f ca="true">+IF(AND(ISNUMBER(OFFSET('Water Data'!$D$10,0,10*ROW('Water Data'!D33))),BX39="Yes"),OFFSET('Water Data'!$D$10,0,10*ROW('Water Data'!D33)),IF(AND(ISNUMBER(OFFSET('Water Data'!$D$10,0,10*ROW('Water Data'!D33))),BX39="No",ISNUMBER(OFFSET('Water Data'!$D$10,0,10*ROW('Water Data'!D33)))),CONCATENATE("[",ROUND(OFFSET('Water Data'!$D$10,0,10*ROW('Water Data'!D33)),0),"]"),IF(AND(ISNUMBER(OFFSET('Water Data'!$D$10,0,10*ROW('Water Data'!D33))),BX39="",ISNUMBER(OFFSET('Water Data'!$D$10,0,10*ROW('Water Data'!D33)))),OFFSET('Water Data'!$D$10,0,10*ROW('Water Data'!D33)),NA())))</f>
        <v>#N/A</v>
      </c>
      <c r="J39" s="252" t="e">
        <f ca="true">+IF(AND(ISNUMBER(OFFSET('Water Data'!$E$5,0,10*ROW('Water Data'!E33))),BY39="Yes"),100-OFFSET('Water Data'!$E$5,0,10*ROW('Water Data'!E33)),IF(AND(ISNUMBER(OFFSET('Water Data'!$E$5,0,10*ROW('Water Data'!E33))),BY39="No",ISNUMBER(OFFSET('Water Data'!$E$5,0,10*ROW('Water Data'!E33)))),CONCATENATE("[",ROUND(100-OFFSET('Water Data'!$E$5,0,10*ROW('Water Data'!E33)),0),"]"),IF(AND(ISNUMBER(OFFSET('Water Data'!$E$5,0,10*ROW('Water Data'!E33))),BY39="",ISNUMBER(OFFSET('Water Data'!$E$5,0,10*ROW('Water Data'!E33)))),100-OFFSET('Water Data'!$E$5,0,10*ROW('Water Data'!E33)),NA())))</f>
        <v>#N/A</v>
      </c>
      <c r="K39" s="252" t="e">
        <f ca="true">+IF(AND(ISNUMBER(OFFSET('Water Data'!$E$7,0,10*ROW('Water Data'!E33))),BZ39="Yes"),OFFSET('Water Data'!$E$7,0,10*ROW('Water Data'!E33)),IF(AND(ISNUMBER(OFFSET('Water Data'!$E$7,0,10*ROW('Water Data'!E33))),BZ39="No",ISNUMBER(OFFSET('Water Data'!$E$7,0,10*ROW('Water Data'!E33)))),CONCATENATE("[",ROUND(OFFSET('Water Data'!$E$7,0,10*ROW('Water Data'!E33)),0),"]"),IF(AND(ISNUMBER(OFFSET('Water Data'!$E$7,0,10*ROW('Water Data'!E33))),BZ39="",ISNUMBER(OFFSET('Water Data'!$E$7,0,10*ROW('Water Data'!E33)))),OFFSET('Water Data'!$E$7,0,10*ROW('Water Data'!E33)),NA())))</f>
        <v>#N/A</v>
      </c>
      <c r="L39" s="252" t="e">
        <f ca="true">+IF(AND(ISNUMBER(OFFSET('Water Data'!$E$10,0,10*ROW('Water Data'!E33))),CA39="Yes"),OFFSET('Water Data'!$E$10,0,10*ROW('Water Data'!E33)),IF(AND(ISNUMBER(OFFSET('Water Data'!$E$10,0,10*ROW('Water Data'!E33))),CA39="No",ISNUMBER(OFFSET('Water Data'!$E$10,0,10*ROW('Water Data'!E33)))),CONCATENATE("[",ROUND(OFFSET('Water Data'!$E$10,0,10*ROW('Water Data'!E33)),0),"]"),IF(AND(ISNUMBER(OFFSET('Water Data'!$E$10,0,10*ROW('Water Data'!E33))),CA39="",ISNUMBER(OFFSET('Water Data'!$E$10,0,10*ROW('Water Data'!E33)))),OFFSET('Water Data'!$E$10,0,10*ROW('Water Data'!E33)),NA())))</f>
        <v>#N/A</v>
      </c>
      <c r="M39" s="252" t="e">
        <f ca="true">+IF(AND(ISNUMBER(OFFSET('Water Data'!$F$5,0,10*ROW('Water Data'!F33))),CB39="Yes"),100-OFFSET('Water Data'!$F$5,0,10*ROW('Water Data'!F33)),IF(AND(ISNUMBER(OFFSET('Water Data'!$F$5,0,10*ROW('Water Data'!F33))),CB39="No",ISNUMBER(OFFSET('Water Data'!$F$5,0,10*ROW('Water Data'!F33)))),CONCATENATE("[",ROUND(100-OFFSET('Water Data'!$F$5,0,10*ROW('Water Data'!F33)),0),"]"),IF(AND(ISNUMBER(OFFSET('Water Data'!$F$5,0,10*ROW('Water Data'!F33))),CB39="",ISNUMBER(OFFSET('Water Data'!$F$5,0,10*ROW('Water Data'!F33)))),100-OFFSET('Water Data'!$F$5,0,10*ROW('Water Data'!F33)),NA())))</f>
        <v>#N/A</v>
      </c>
      <c r="N39" s="252" t="e">
        <f ca="true">+IF(AND(ISNUMBER(OFFSET('Water Data'!$F$7,0,10*ROW('Water Data'!F33))),CC39="Yes"),OFFSET('Water Data'!$F$7,0,10*ROW('Water Data'!F33)),IF(AND(ISNUMBER(OFFSET('Water Data'!$F$7,0,10*ROW('Water Data'!F33))),CC39="No",ISNUMBER(OFFSET('Water Data'!$F$7,0,10*ROW('Water Data'!F33)))),CONCATENATE("[",ROUND(OFFSET('Water Data'!$F$7,0,10*ROW('Water Data'!F33)),0),"]"),IF(AND(ISNUMBER(OFFSET('Water Data'!$F$7,0,10*ROW('Water Data'!F33))),CC39="",ISNUMBER(OFFSET('Water Data'!$F$7,0,10*ROW('Water Data'!F33)))),OFFSET('Water Data'!$F$7,0,10*ROW('Water Data'!F33)),NA())))</f>
        <v>#N/A</v>
      </c>
      <c r="O39" s="252" t="e">
        <f ca="true">+IF(AND(ISNUMBER(OFFSET('Water Data'!$F$10,0,10*ROW('Water Data'!F33))),CD39="Yes"),OFFSET('Water Data'!$F$10,0,10*ROW('Water Data'!F33)),IF(AND(ISNUMBER(OFFSET('Water Data'!$F$10,0,10*ROW('Water Data'!F33))),CD39="No",ISNUMBER(OFFSET('Water Data'!$F$10,0,10*ROW('Water Data'!F33)))),CONCATENATE("[",ROUND(OFFSET('Water Data'!$F$10,0,10*ROW('Water Data'!F33)),0),"]"),IF(AND(ISNUMBER(OFFSET('Water Data'!$F$10,0,10*ROW('Water Data'!F33))),CD39="",ISNUMBER(OFFSET('Water Data'!$F$10,0,10*ROW('Water Data'!F33)))),OFFSET('Water Data'!$F$10,0,10*ROW('Water Data'!F33)),NA())))</f>
        <v>#N/A</v>
      </c>
      <c r="P39" s="252" t="e">
        <f ca="true">+IF(AND(ISNUMBER(OFFSET('Water Data'!$G$5,0,10*ROW('Water Data'!G33))),CE39="Yes"),100-OFFSET('Water Data'!$G$5,0,10*ROW('Water Data'!G33)),IF(AND(ISNUMBER(OFFSET('Water Data'!$G$5,0,10*ROW('Water Data'!G33))),CE39="No",ISNUMBER(OFFSET('Water Data'!$G$5,0,10*ROW('Water Data'!G33)))),CONCATENATE("[",ROUND(100-OFFSET('Water Data'!$G$5,0,10*ROW('Water Data'!G33)),0),"]"),IF(AND(ISNUMBER(OFFSET('Water Data'!$G$5,0,10*ROW('Water Data'!G33))),CE39="",ISNUMBER(OFFSET('Water Data'!$G$5,0,10*ROW('Water Data'!G33)))),100-OFFSET('Water Data'!$G$5,0,10*ROW('Water Data'!G33)),NA())))</f>
        <v>#N/A</v>
      </c>
      <c r="Q39" s="252" t="e">
        <f ca="true">+IF(AND(ISNUMBER(OFFSET('Water Data'!$G$7,0,10*ROW('Water Data'!G33))),CF39="Yes"),OFFSET('Water Data'!$G$7,0,10*ROW('Water Data'!G33)),IF(AND(ISNUMBER(OFFSET('Water Data'!$G$7,0,10*ROW('Water Data'!G33))),CF39="No",ISNUMBER(OFFSET('Water Data'!$G$7,0,10*ROW('Water Data'!G33)))),CONCATENATE("[",ROUND(OFFSET('Water Data'!$G$7,0,10*ROW('Water Data'!G33)),0),"]"),IF(AND(ISNUMBER(OFFSET('Water Data'!$G$7,0,10*ROW('Water Data'!G33))),CF39="",ISNUMBER(OFFSET('Water Data'!$G$7,0,10*ROW('Water Data'!G33)))),OFFSET('Water Data'!$G$7,0,10*ROW('Water Data'!G33)),NA())))</f>
        <v>#N/A</v>
      </c>
      <c r="R39" s="252" t="e">
        <f ca="true">+IF(AND(ISNUMBER(OFFSET('Water Data'!$G$10,0,10*ROW('Water Data'!G33))),CG39="Yes"),OFFSET('Water Data'!$G$10,0,10*ROW('Water Data'!G33)),IF(AND(ISNUMBER(OFFSET('Water Data'!$G$10,0,10*ROW('Water Data'!G33))),CG39="No",ISNUMBER(OFFSET('Water Data'!$G$10,0,10*ROW('Water Data'!G33)))),CONCATENATE("[",ROUND(OFFSET('Water Data'!$G$10,0,10*ROW('Water Data'!G33)),0),"]"),IF(AND(ISNUMBER(OFFSET('Water Data'!$G$10,0,10*ROW('Water Data'!G33))),CG39="",ISNUMBER(OFFSET('Water Data'!$G$10,0,10*ROW('Water Data'!G33)))),OFFSET('Water Data'!$G$10,0,10*ROW('Water Data'!G33)),NA())))</f>
        <v>#N/A</v>
      </c>
      <c r="S39" s="252" t="e">
        <f ca="true">+IF(AND(ISNUMBER(OFFSET('Water Data'!$H$5,0,10*ROW('Water Data'!H33))),CH39="Yes"),100-OFFSET('Water Data'!$H$5,0,10*ROW('Water Data'!H33)),IF(AND(ISNUMBER(OFFSET('Water Data'!$H$5,0,10*ROW('Water Data'!H33))),CH39="No",ISNUMBER(OFFSET('Water Data'!$H$5,0,10*ROW('Water Data'!H33)))),CONCATENATE("[",ROUND(100-OFFSET('Water Data'!$H$5,0,10*ROW('Water Data'!H33)),0),"]"),IF(AND(ISNUMBER(OFFSET('Water Data'!$H$5,0,10*ROW('Water Data'!H33))),CH39="",ISNUMBER(OFFSET('Water Data'!$H$5,0,10*ROW('Water Data'!H33)))),100-OFFSET('Water Data'!$H$5,0,10*ROW('Water Data'!H33)),NA())))</f>
        <v>#N/A</v>
      </c>
      <c r="T39" s="252" t="e">
        <f ca="true">+IF(AND(ISNUMBER(OFFSET('Water Data'!$H$7,0,10*ROW('Water Data'!H33))),CI39="Yes"),OFFSET('Water Data'!$H$7,0,10*ROW('Water Data'!H33)),IF(AND(ISNUMBER(OFFSET('Water Data'!$H$7,0,10*ROW('Water Data'!H33))),CI39="No",ISNUMBER(OFFSET('Water Data'!$H$7,0,10*ROW('Water Data'!H33)))),CONCATENATE("[",ROUND(OFFSET('Water Data'!$H$7,0,10*ROW('Water Data'!H33)),0),"]"),IF(AND(ISNUMBER(OFFSET('Water Data'!$H$7,0,10*ROW('Water Data'!H33))),CI39="",ISNUMBER(OFFSET('Water Data'!$H$7,0,10*ROW('Water Data'!H33)))),OFFSET('Water Data'!$H$7,0,10*ROW('Water Data'!H33)),NA())))</f>
        <v>#N/A</v>
      </c>
      <c r="U39" s="252" t="e">
        <f ca="true">+IF(AND(ISNUMBER(OFFSET('Water Data'!$H$10,0,10*ROW('Water Data'!H33))),CJ39="Yes"),OFFSET('Water Data'!$H$10,0,10*ROW('Water Data'!H33)),IF(AND(ISNUMBER(OFFSET('Water Data'!$H$10,0,10*ROW('Water Data'!H33))),CJ39="No",ISNUMBER(OFFSET('Water Data'!$H$10,0,10*ROW('Water Data'!H33)))),CONCATENATE("[",ROUND(OFFSET('Water Data'!$H$10,0,10*ROW('Water Data'!H33)),0),"]"),IF(AND(ISNUMBER(OFFSET('Water Data'!$H$10,0,10*ROW('Water Data'!H33))),CJ39="",ISNUMBER(OFFSET('Water Data'!$H$10,0,10*ROW('Water Data'!H33)))),OFFSET('Water Data'!$H$10,0,10*ROW('Water Data'!H33)),NA())))</f>
        <v>#N/A</v>
      </c>
      <c r="V39" s="253" t="e">
        <f ca="true">+IF(AND(ISNUMBER(OFFSET('Sanitation Data'!$C$5,0,10*ROW('Sanitation Data'!C33))),CK39="Yes"),100-OFFSET('Sanitation Data'!$C$5,0,10*ROW('Sanitation Data'!C33)),IF(AND(ISNUMBER(OFFSET('Sanitation Data'!$C$5,0,10*ROW('Sanitation Data'!C33))),CK39="No",ISNUMBER(OFFSET('Sanitation Data'!$C$5,0,10*ROW('Sanitation Data'!C33)))),CONCATENATE("[",ROUND(100-OFFSET('Sanitation Data'!$C$5,0,10*ROW('Sanitation Data'!C33)),0),"]"),IF(AND(ISNUMBER(OFFSET('Sanitation Data'!$C$5,0,10*ROW('Sanitation Data'!C33))),CK39="",ISNUMBER(OFFSET('Sanitation Data'!$C$5,0,10*ROW('Sanitation Data'!C33)))),100-OFFSET('Sanitation Data'!$C$5,0,10*ROW('Sanitation Data'!C33)),NA())))</f>
        <v>#N/A</v>
      </c>
      <c r="W39" s="253" t="e">
        <f ca="true">+IF(AND(ISNUMBER(OFFSET('Sanitation Data'!$C$7,0,10*ROW('Sanitation Data'!C33))),CL39="Yes"),OFFSET('Sanitation Data'!$C$7,0,10*ROW('Sanitation Data'!C33)),IF(AND(ISNUMBER(OFFSET('Sanitation Data'!$C$7,0,10*ROW('Sanitation Data'!C33))),CL39="No",ISNUMBER(OFFSET('Sanitation Data'!$C$7,0,10*ROW('Sanitation Data'!C33)))),CONCATENATE("[",ROUND(OFFSET('Sanitation Data'!$C$7,0,10*ROW('Sanitation Data'!C33)),0),"]"),IF(AND(ISNUMBER(OFFSET('Sanitation Data'!$C$7,0,10*ROW('Sanitation Data'!C33))),CL39="",ISNUMBER(OFFSET('Sanitation Data'!$C$7,0,10*ROW('Sanitation Data'!C33)))),OFFSET('Sanitation Data'!$C$7,0,10*ROW('Sanitation Data'!C33)),NA())))</f>
        <v>#N/A</v>
      </c>
      <c r="X39" s="253" t="e">
        <f ca="true">+IF(AND(ISNUMBER(OFFSET('Sanitation Data'!$C$11,0,10*ROW('Sanitation Data'!C33))),CM39="Yes"),OFFSET('Sanitation Data'!$C$11,0,10*ROW('Sanitation Data'!C33)),IF(AND(ISNUMBER(OFFSET('Sanitation Data'!$C$11,0,10*ROW('Sanitation Data'!C33))),CM39="No",ISNUMBER(OFFSET('Sanitation Data'!$C$11,0,10*ROW('Sanitation Data'!C33)))),CONCATENATE("[",ROUND(OFFSET('Sanitation Data'!$C$11,0,10*ROW('Sanitation Data'!C33)),0),"]"),IF(AND(ISNUMBER(OFFSET('Sanitation Data'!$C$11,0,10*ROW('Sanitation Data'!C33))),CM39="",ISNUMBER(OFFSET('Sanitation Data'!$C$11,0,10*ROW('Sanitation Data'!C33)))),OFFSET('Sanitation Data'!$C$11,0,10*ROW('Sanitation Data'!C33)),NA())))</f>
        <v>#N/A</v>
      </c>
      <c r="Y39" s="253" t="e">
        <f ca="true">+IF(AND(ISNUMBER(OFFSET('Sanitation Data'!$C$12,0,10*ROW('Sanitation Data'!C33))),CN39="Yes"),OFFSET('Sanitation Data'!$C$12,0,10*ROW('Sanitation Data'!C33)),IF(AND(ISNUMBER(OFFSET('Sanitation Data'!$C$12,0,10*ROW('Sanitation Data'!C33))),CN39="No",ISNUMBER(OFFSET('Sanitation Data'!$C$12,0,10*ROW('Sanitation Data'!C33)))),CONCATENATE("[",ROUND(OFFSET('Sanitation Data'!$C$12,0,10*ROW('Sanitation Data'!C33)),0),"]"),IF(AND(ISNUMBER(OFFSET('Sanitation Data'!$C$12,0,10*ROW('Sanitation Data'!C33))),CN39="",ISNUMBER(OFFSET('Sanitation Data'!$C$12,0,10*ROW('Sanitation Data'!C33)))),OFFSET('Sanitation Data'!$C$12,0,10*ROW('Sanitation Data'!C33)),NA())))</f>
        <v>#N/A</v>
      </c>
      <c r="Z39" s="253" t="e">
        <f ca="true">+IF(AND(ISNUMBER(OFFSET('Sanitation Data'!$C$13,0,10*ROW('Sanitation Data'!C33))),CO39="Yes"),OFFSET('Sanitation Data'!$C$13,0,10*ROW('Sanitation Data'!C33)),IF(AND(ISNUMBER(OFFSET('Sanitation Data'!$C$13,0,10*ROW('Sanitation Data'!C33))),CO39="No",ISNUMBER(OFFSET('Sanitation Data'!$C$13,0,10*ROW('Sanitation Data'!C33)))),CONCATENATE("[",ROUND(OFFSET('Sanitation Data'!$C$13,0,10*ROW('Sanitation Data'!C33)),0),"]"),IF(AND(ISNUMBER(OFFSET('Sanitation Data'!$C$13,0,10*ROW('Sanitation Data'!C33))),CO39="",ISNUMBER(OFFSET('Sanitation Data'!$C$13,0,10*ROW('Sanitation Data'!C33)))),OFFSET('Sanitation Data'!$C$13,0,10*ROW('Sanitation Data'!C33)),NA())))</f>
        <v>#N/A</v>
      </c>
      <c r="AA39" s="253" t="e">
        <f ca="true">+IF(AND(ISNUMBER(OFFSET('Sanitation Data'!$D$5,0,10*ROW('Sanitation Data'!D33))),CP39="Yes"),100-OFFSET('Sanitation Data'!$D$5,0,10*ROW('Sanitation Data'!D33)),IF(AND(ISNUMBER(OFFSET('Sanitation Data'!$D$5,0,10*ROW('Sanitation Data'!D33))),CP39="No",ISNUMBER(OFFSET('Sanitation Data'!$D$5,0,10*ROW('Sanitation Data'!D33)))),CONCATENATE("[",ROUND(100-OFFSET('Sanitation Data'!$D$5,0,10*ROW('Sanitation Data'!D33)),0),"]"),IF(AND(ISNUMBER(OFFSET('Sanitation Data'!$D$5,0,10*ROW('Sanitation Data'!D33))),CP39="",ISNUMBER(OFFSET('Sanitation Data'!$D$5,0,10*ROW('Sanitation Data'!D33)))),100-OFFSET('Sanitation Data'!$D$5,0,10*ROW('Sanitation Data'!D33)),NA())))</f>
        <v>#N/A</v>
      </c>
      <c r="AB39" s="253" t="e">
        <f ca="true">+IF(AND(ISNUMBER(OFFSET('Sanitation Data'!$D$7,0,10*ROW('Sanitation Data'!D33))),CQ39="Yes"),OFFSET('Sanitation Data'!$D$7,0,10*ROW('Sanitation Data'!G33)),IF(AND(ISNUMBER(OFFSET('Sanitation Data'!$D$7,0,10*ROW('Sanitation Data'!D33))),CQ39="No",ISNUMBER(OFFSET('Sanitation Data'!$D$7,0,10*ROW('Sanitation Data'!D33)))),CONCATENATE("[",ROUND(OFFSET('Sanitation Data'!$D$7,0,10*ROW('Sanitation Data'!D33)),0),"]"),IF(AND(ISNUMBER(OFFSET('Sanitation Data'!$D$7,0,10*ROW('Sanitation Data'!D33))),CQ39="",ISNUMBER(OFFSET('Sanitation Data'!$D$7,0,10*ROW('Sanitation Data'!D33)))),OFFSET('Sanitation Data'!$D$7,0,10*ROW('Sanitation Data'!D33)),NA())))</f>
        <v>#N/A</v>
      </c>
      <c r="AC39" s="253" t="e">
        <f ca="true">+IF(AND(ISNUMBER(OFFSET('Sanitation Data'!$D$11,0,10*ROW('Sanitation Data'!D33))),CR39="Yes"),OFFSET('Sanitation Data'!$D$11,0,10*ROW('Sanitation Data'!D33)),IF(AND(ISNUMBER(OFFSET('Sanitation Data'!$D$11,0,10*ROW('Sanitation Data'!D33))),CR39="No",ISNUMBER(OFFSET('Sanitation Data'!$D$11,0,10*ROW('Sanitation Data'!D33)))),CONCATENATE("[",ROUND(OFFSET('Sanitation Data'!$D$11,0,10*ROW('Sanitation Data'!D33)),0),"]"),IF(AND(ISNUMBER(OFFSET('Sanitation Data'!$D$11,0,10*ROW('Sanitation Data'!D33))),CR39="",ISNUMBER(OFFSET('Sanitation Data'!$D$11,0,10*ROW('Sanitation Data'!D33)))),OFFSET('Sanitation Data'!$D$11,0,10*ROW('Sanitation Data'!D33)),NA())))</f>
        <v>#N/A</v>
      </c>
      <c r="AD39" s="253" t="e">
        <f ca="true">+IF(AND(ISNUMBER(OFFSET('Sanitation Data'!$D$12,0,10*ROW('Sanitation Data'!D33))),CS39="Yes"),OFFSET('Sanitation Data'!$D$12,0,10*ROW('Sanitation Data'!D33)),IF(AND(ISNUMBER(OFFSET('Sanitation Data'!$D$12,0,10*ROW('Sanitation Data'!D33))),CS39="No",ISNUMBER(OFFSET('Sanitation Data'!$D$12,0,10*ROW('Sanitation Data'!D33)))),CONCATENATE("[",ROUND(OFFSET('Sanitation Data'!$D$12,0,10*ROW('Sanitation Data'!D33)),0),"]"),IF(AND(ISNUMBER(OFFSET('Sanitation Data'!$D$12,0,10*ROW('Sanitation Data'!D33))),CS39="",ISNUMBER(OFFSET('Sanitation Data'!$D$12,0,10*ROW('Sanitation Data'!D33)))),OFFSET('Sanitation Data'!$D$12,0,10*ROW('Sanitation Data'!D33)),NA())))</f>
        <v>#N/A</v>
      </c>
      <c r="AE39" s="253" t="e">
        <f ca="true">+IF(AND(ISNUMBER(OFFSET('Sanitation Data'!$D$13,0,10*ROW('Sanitation Data'!D33))),CT39="Yes"),OFFSET('Sanitation Data'!$D$13,0,10*ROW('Sanitation Data'!D33)),IF(AND(ISNUMBER(OFFSET('Sanitation Data'!$D$13,0,10*ROW('Sanitation Data'!D33))),CT39="No",ISNUMBER(OFFSET('Sanitation Data'!$D$13,0,10*ROW('Sanitation Data'!D33)))),CONCATENATE("[",ROUND(OFFSET('Sanitation Data'!$D$13,0,10*ROW('Sanitation Data'!D33)),0),"]"),IF(AND(ISNUMBER(OFFSET('Sanitation Data'!$D$13,0,10*ROW('Sanitation Data'!D33))),CT39="",ISNUMBER(OFFSET('Sanitation Data'!$D$13,0,10*ROW('Sanitation Data'!D33)))),OFFSET('Sanitation Data'!$D$13,0,10*ROW('Sanitation Data'!D33)),NA())))</f>
        <v>#N/A</v>
      </c>
      <c r="AF39" s="253" t="e">
        <f ca="true">+IF(AND(ISNUMBER(OFFSET('Sanitation Data'!$E$5,0,10*ROW('Sanitation Data'!E33))),CU39="Yes"),100-OFFSET('Sanitation Data'!$E$5,0,10*ROW('Sanitation Data'!E33)),IF(AND(ISNUMBER(OFFSET('Sanitation Data'!$E$5,0,10*ROW('Sanitation Data'!E33))),CU39="No",ISNUMBER(OFFSET('Sanitation Data'!$E$5,0,10*ROW('Sanitation Data'!E33)))),CONCATENATE("[",ROUND(100-OFFSET('Sanitation Data'!$E$5,0,10*ROW('Sanitation Data'!E33)),0),"]"),IF(AND(ISNUMBER(OFFSET('Sanitation Data'!$E$5,0,10*ROW('Sanitation Data'!E33))),CU39="",ISNUMBER(OFFSET('Sanitation Data'!$E$5,0,10*ROW('Sanitation Data'!E33)))),100-OFFSET('Sanitation Data'!$E$5,0,10*ROW('Sanitation Data'!E33)),NA())))</f>
        <v>#N/A</v>
      </c>
      <c r="AG39" s="253" t="e">
        <f ca="true">+IF(AND(ISNUMBER(OFFSET('Sanitation Data'!$E$7,0,10*ROW('Sanitation Data'!E33))),CV39="Yes"),OFFSET('Sanitation Data'!$E$7,0,10*ROW('Sanitation Data'!E33)),IF(AND(ISNUMBER(OFFSET('Sanitation Data'!$E$7,0,10*ROW('Sanitation Data'!E33))),CV39="No",ISNUMBER(OFFSET('Sanitation Data'!$E$7,0,10*ROW('Sanitation Data'!E33)))),CONCATENATE("[",ROUND(OFFSET('Sanitation Data'!$E$7,0,10*ROW('Sanitation Data'!E33)),0),"]"),IF(AND(ISNUMBER(OFFSET('Sanitation Data'!$E$7,0,10*ROW('Sanitation Data'!E33))),CV39="",ISNUMBER(OFFSET('Sanitation Data'!$E$7,0,10*ROW('Sanitation Data'!E33)))),OFFSET('Sanitation Data'!$E$7,0,10*ROW('Sanitation Data'!E33)),NA())))</f>
        <v>#N/A</v>
      </c>
      <c r="AH39" s="253" t="e">
        <f ca="true">+IF(AND(ISNUMBER(OFFSET('Sanitation Data'!$E$11,0,10*ROW('Sanitation Data'!E33))),CW39="Yes"),OFFSET('Sanitation Data'!$E$11,0,10*ROW('Sanitation Data'!E33)),IF(AND(ISNUMBER(OFFSET('Sanitation Data'!$E$11,0,10*ROW('Sanitation Data'!E33))),CW39="No",ISNUMBER(OFFSET('Sanitation Data'!$E$11,0,10*ROW('Sanitation Data'!E33)))),CONCATENATE("[",ROUND(OFFSET('Sanitation Data'!$E$11,0,10*ROW('Sanitation Data'!E33)),0),"]"),IF(AND(ISNUMBER(OFFSET('Sanitation Data'!$E$11,0,10*ROW('Sanitation Data'!E33))),CW39="",ISNUMBER(OFFSET('Sanitation Data'!$E$11,0,10*ROW('Sanitation Data'!E33)))),OFFSET('Sanitation Data'!$E$11,0,10*ROW('Sanitation Data'!E33)),NA())))</f>
        <v>#N/A</v>
      </c>
      <c r="AI39" s="253" t="e">
        <f ca="true">+IF(AND(ISNUMBER(OFFSET('Sanitation Data'!$E$12,0,10*ROW('Sanitation Data'!E33))),CX39="Yes"),OFFSET('Sanitation Data'!$E$12,0,10*ROW('Sanitation Data'!E33)),IF(AND(ISNUMBER(OFFSET('Sanitation Data'!$E$12,0,10*ROW('Sanitation Data'!E33))),CX39="No",ISNUMBER(OFFSET('Sanitation Data'!$E$12,0,10*ROW('Sanitation Data'!E33)))),CONCATENATE("[",ROUND(OFFSET('Sanitation Data'!$E$12,0,10*ROW('Sanitation Data'!E33)),0),"]"),IF(AND(ISNUMBER(OFFSET('Sanitation Data'!$E$12,0,10*ROW('Sanitation Data'!E33))),CX39="",ISNUMBER(OFFSET('Sanitation Data'!$E$12,0,10*ROW('Sanitation Data'!E33)))),OFFSET('Sanitation Data'!$E$12,0,10*ROW('Sanitation Data'!E33)),NA())))</f>
        <v>#N/A</v>
      </c>
      <c r="AJ39" s="253" t="e">
        <f ca="true">+IF(AND(ISNUMBER(OFFSET('Sanitation Data'!$E$13,0,10*ROW('Sanitation Data'!E33))),CY39="Yes"),OFFSET('Sanitation Data'!$E$13,0,10*ROW('Sanitation Data'!E33)),IF(AND(ISNUMBER(OFFSET('Sanitation Data'!$E$13,0,10*ROW('Sanitation Data'!E33))),CY39="No",ISNUMBER(OFFSET('Sanitation Data'!$E$13,0,10*ROW('Sanitation Data'!E33)))),CONCATENATE("[",ROUND(OFFSET('Sanitation Data'!$E$13,0,10*ROW('Sanitation Data'!E33)),0),"]"),IF(AND(ISNUMBER(OFFSET('Sanitation Data'!$E$13,0,10*ROW('Sanitation Data'!E33))),CY39="",ISNUMBER(OFFSET('Sanitation Data'!$E$13,0,10*ROW('Sanitation Data'!E33)))),OFFSET('Sanitation Data'!$E$13,0,10*ROW('Sanitation Data'!E33)),NA())))</f>
        <v>#N/A</v>
      </c>
      <c r="AK39" s="253" t="e">
        <f ca="true">+IF(AND(ISNUMBER(OFFSET('Sanitation Data'!$F$5,0,10*ROW('Sanitation Data'!F33))),CZ39="Yes"),100-OFFSET('Sanitation Data'!$F$5,0,10*ROW('Sanitation Data'!F33)),IF(AND(ISNUMBER(OFFSET('Sanitation Data'!$F$5,0,10*ROW('Sanitation Data'!F33))),CZ39="No",ISNUMBER(OFFSET('Sanitation Data'!$F$5,0,10*ROW('Sanitation Data'!F33)))),CONCATENATE("[",ROUND(100-OFFSET('Sanitation Data'!$F$5,0,10*ROW('Sanitation Data'!F33)),0),"]"),IF(AND(ISNUMBER(OFFSET('Sanitation Data'!$F$5,0,10*ROW('Sanitation Data'!F33))),CZ39="",ISNUMBER(OFFSET('Sanitation Data'!$F$5,0,10*ROW('Sanitation Data'!F33)))),100-OFFSET('Sanitation Data'!$F$5,0,10*ROW('Sanitation Data'!F33)),NA())))</f>
        <v>#N/A</v>
      </c>
      <c r="AL39" s="253" t="e">
        <f ca="true">+IF(AND(ISNUMBER(OFFSET('Sanitation Data'!$F$7,0,10*ROW('Sanitation Data'!F33))),DA39="Yes"),OFFSET('Sanitation Data'!$F$7,0,10*ROW('Sanitation Data'!F33)),IF(AND(ISNUMBER(OFFSET('Sanitation Data'!$F$7,0,10*ROW('Sanitation Data'!F33))),DA39="No",ISNUMBER(OFFSET('Sanitation Data'!$F$7,0,10*ROW('Sanitation Data'!F33)))),CONCATENATE("[",ROUND(OFFSET('Sanitation Data'!$F$7,0,10*ROW('Sanitation Data'!F33)),0),"]"),IF(AND(ISNUMBER(OFFSET('Sanitation Data'!$F$7,0,10*ROW('Sanitation Data'!F33))),DA39="",ISNUMBER(OFFSET('Sanitation Data'!$F$7,0,10*ROW('Sanitation Data'!F33)))),OFFSET('Sanitation Data'!$F$7,0,10*ROW('Sanitation Data'!F33)),NA())))</f>
        <v>#N/A</v>
      </c>
      <c r="AM39" s="253" t="e">
        <f ca="true">+IF(AND(ISNUMBER(OFFSET('Sanitation Data'!$F$11,0,10*ROW('Sanitation Data'!F33))),DB39="Yes"),OFFSET('Sanitation Data'!$F$11,0,10*ROW('Sanitation Data'!F33)),IF(AND(ISNUMBER(OFFSET('Sanitation Data'!$F$11,0,10*ROW('Sanitation Data'!F33))),DB39="No",ISNUMBER(OFFSET('Sanitation Data'!$F$11,0,10*ROW('Sanitation Data'!F33)))),CONCATENATE("[",ROUND(OFFSET('Sanitation Data'!$F$11,0,10*ROW('Sanitation Data'!F33)),0),"]"),IF(AND(ISNUMBER(OFFSET('Sanitation Data'!$F$11,0,10*ROW('Sanitation Data'!F33))),DB39="",ISNUMBER(OFFSET('Sanitation Data'!$F$11,0,10*ROW('Sanitation Data'!F33)))),OFFSET('Sanitation Data'!$F$11,0,10*ROW('Sanitation Data'!F33)),NA())))</f>
        <v>#N/A</v>
      </c>
      <c r="AN39" s="253" t="e">
        <f ca="true">+IF(AND(ISNUMBER(OFFSET('Sanitation Data'!$F$12,0,10*ROW('Sanitation Data'!F33))),DC39="Yes"),OFFSET('Sanitation Data'!$F$12,0,10*ROW('Sanitation Data'!F33)),IF(AND(ISNUMBER(OFFSET('Sanitation Data'!$F$12,0,10*ROW('Sanitation Data'!F33))),DC39="No",ISNUMBER(OFFSET('Sanitation Data'!$F$12,0,10*ROW('Sanitation Data'!F33)))),CONCATENATE("[",ROUND(OFFSET('Sanitation Data'!$F$12,0,10*ROW('Sanitation Data'!F33)),0),"]"),IF(AND(ISNUMBER(OFFSET('Sanitation Data'!$F$12,0,10*ROW('Sanitation Data'!F33))),DC39="",ISNUMBER(OFFSET('Sanitation Data'!$F$12,0,10*ROW('Sanitation Data'!F33)))),OFFSET('Sanitation Data'!$F$12,0,10*ROW('Sanitation Data'!F33)),NA())))</f>
        <v>#N/A</v>
      </c>
      <c r="AO39" s="253" t="e">
        <f ca="true">+IF(AND(ISNUMBER(OFFSET('Sanitation Data'!$F$13,0,10*ROW('Sanitation Data'!F33))),DD39="Yes"),OFFSET('Sanitation Data'!$F$13,0,10*ROW('Sanitation Data'!F33)),IF(AND(ISNUMBER(OFFSET('Sanitation Data'!$F$13,0,10*ROW('Sanitation Data'!F33))),DD39="No",ISNUMBER(OFFSET('Sanitation Data'!$F$13,0,10*ROW('Sanitation Data'!F33)))),CONCATENATE("[",ROUND(OFFSET('Sanitation Data'!$F$13,0,10*ROW('Sanitation Data'!F33)),0),"]"),IF(AND(ISNUMBER(OFFSET('Sanitation Data'!$F$13,0,10*ROW('Sanitation Data'!F33))),DD39="",ISNUMBER(OFFSET('Sanitation Data'!$F$13,0,10*ROW('Sanitation Data'!F33)))),OFFSET('Sanitation Data'!$F$13,0,10*ROW('Sanitation Data'!F33)),NA())))</f>
        <v>#N/A</v>
      </c>
      <c r="AP39" s="253" t="e">
        <f ca="true">+IF(AND(ISNUMBER(OFFSET('Sanitation Data'!$G$5,0,10*ROW('Sanitation Data'!G33))),DE39="Yes"),100-OFFSET('Sanitation Data'!$G$5,0,10*ROW('Sanitation Data'!G33)),IF(AND(ISNUMBER(OFFSET('Sanitation Data'!$G$5,0,10*ROW('Sanitation Data'!G33))),DE39="No",ISNUMBER(OFFSET('Sanitation Data'!$G$5,0,10*ROW('Sanitation Data'!G33)))),CONCATENATE("[",ROUND(100-OFFSET('Sanitation Data'!$G$5,0,10*ROW('Sanitation Data'!G33)),0),"]"),IF(AND(ISNUMBER(OFFSET('Sanitation Data'!$G$5,0,10*ROW('Sanitation Data'!G33))),DE39="",ISNUMBER(OFFSET('Sanitation Data'!$G$5,0,10*ROW('Sanitation Data'!G33)))),100-OFFSET('Sanitation Data'!$G$5,0,10*ROW('Sanitation Data'!G33)),NA())))</f>
        <v>#N/A</v>
      </c>
      <c r="AQ39" s="253" t="e">
        <f ca="true">+IF(AND(ISNUMBER(OFFSET('Sanitation Data'!$G$7,0,10*ROW('Sanitation Data'!G33))),DF39="Yes"),OFFSET('Sanitation Data'!$G$7,0,10*ROW('Sanitation Data'!G33)),IF(AND(ISNUMBER(OFFSET('Sanitation Data'!$G$7,0,10*ROW('Sanitation Data'!G33))),DF39="No",ISNUMBER(OFFSET('Sanitation Data'!$G$7,0,10*ROW('Sanitation Data'!G33)))),CONCATENATE("[",ROUND(OFFSET('Sanitation Data'!$G$7,0,10*ROW('Sanitation Data'!G33)),0),"]"),IF(AND(ISNUMBER(OFFSET('Sanitation Data'!$G$7,0,10*ROW('Sanitation Data'!G33))),DF39="",ISNUMBER(OFFSET('Sanitation Data'!$G$7,0,10*ROW('Sanitation Data'!G33)))),OFFSET('Sanitation Data'!$G$7,0,10*ROW('Sanitation Data'!G33)),NA())))</f>
        <v>#N/A</v>
      </c>
      <c r="AR39" s="253" t="e">
        <f ca="true">+IF(AND(ISNUMBER(OFFSET('Sanitation Data'!$G$11,0,10*ROW('Sanitation Data'!G33))),DG39="Yes"),OFFSET('Sanitation Data'!$G$11,0,10*ROW('Sanitation Data'!G33)),IF(AND(ISNUMBER(OFFSET('Sanitation Data'!$G$11,0,10*ROW('Sanitation Data'!G33))),DG39="No",ISNUMBER(OFFSET('Sanitation Data'!$G$11,0,10*ROW('Sanitation Data'!G33)))),CONCATENATE("[",ROUND(OFFSET('Sanitation Data'!$G$11,0,10*ROW('Sanitation Data'!G33)),0),"]"),IF(AND(ISNUMBER(OFFSET('Sanitation Data'!$G$11,0,10*ROW('Sanitation Data'!G33))),DG39="",ISNUMBER(OFFSET('Sanitation Data'!$G$11,0,10*ROW('Sanitation Data'!G33)))),OFFSET('Sanitation Data'!$G$11,0,10*ROW('Sanitation Data'!G33)),NA())))</f>
        <v>#N/A</v>
      </c>
      <c r="AS39" s="253" t="e">
        <f ca="true">+IF(AND(ISNUMBER(OFFSET('Sanitation Data'!$G$12,0,10*ROW('Sanitation Data'!G33))),DH39="Yes"),OFFSET('Sanitation Data'!$G$12,0,10*ROW('Sanitation Data'!G33)),IF(AND(ISNUMBER(OFFSET('Sanitation Data'!$G$12,0,10*ROW('Sanitation Data'!G33))),DH39="No",ISNUMBER(OFFSET('Sanitation Data'!$G$12,0,10*ROW('Sanitation Data'!G33)))),CONCATENATE("[",ROUND(OFFSET('Sanitation Data'!$G$12,0,10*ROW('Sanitation Data'!G33)),0),"]"),IF(AND(ISNUMBER(OFFSET('Sanitation Data'!$G$12,0,10*ROW('Sanitation Data'!G33))),DH39="",ISNUMBER(OFFSET('Sanitation Data'!$G$12,0,10*ROW('Sanitation Data'!G33)))),OFFSET('Sanitation Data'!$G$12,0,10*ROW('Sanitation Data'!G33)),NA())))</f>
        <v>#N/A</v>
      </c>
      <c r="AT39" s="253" t="e">
        <f ca="true">+IF(AND(ISNUMBER(OFFSET('Sanitation Data'!$G$13,0,10*ROW('Sanitation Data'!G33))),DI39="Yes"),OFFSET('Sanitation Data'!$G$13,0,10*ROW('Sanitation Data'!G33)),IF(AND(ISNUMBER(OFFSET('Sanitation Data'!$G$13,0,10*ROW('Sanitation Data'!G33))),DI39="No",ISNUMBER(OFFSET('Sanitation Data'!$G$13,0,10*ROW('Sanitation Data'!G33)))),CONCATENATE("[",ROUND(OFFSET('Sanitation Data'!$G$13,0,10*ROW('Sanitation Data'!G33)),0),"]"),IF(AND(ISNUMBER(OFFSET('Sanitation Data'!$G$13,0,10*ROW('Sanitation Data'!G33))),DI39="",ISNUMBER(OFFSET('Sanitation Data'!$G$13,0,10*ROW('Sanitation Data'!G33)))),OFFSET('Sanitation Data'!$G$13,0,10*ROW('Sanitation Data'!G33)),NA())))</f>
        <v>#N/A</v>
      </c>
      <c r="AU39" s="253" t="e">
        <f ca="true">+IF(AND(ISNUMBER(OFFSET('Sanitation Data'!$H$5,0,10*ROW('Sanitation Data'!H33))),DJ39="Yes"),100-OFFSET('Sanitation Data'!$H$5,0,10*ROW('Sanitation Data'!H33)),IF(AND(ISNUMBER(OFFSET('Sanitation Data'!$H$5,0,10*ROW('Sanitation Data'!H33))),DJ39="No",ISNUMBER(OFFSET('Sanitation Data'!$H$5,0,10*ROW('Sanitation Data'!H33)))),CONCATENATE("[",ROUND(100-OFFSET('Sanitation Data'!$H$5,0,10*ROW('Sanitation Data'!H33)),0),"]"),IF(AND(ISNUMBER(OFFSET('Sanitation Data'!$H$5,0,10*ROW('Sanitation Data'!H33))),DJ39="",ISNUMBER(OFFSET('Sanitation Data'!$H$5,0,10*ROW('Sanitation Data'!H33)))),100-OFFSET('Sanitation Data'!$H$5,0,10*ROW('Sanitation Data'!H33)),NA())))</f>
        <v>#N/A</v>
      </c>
      <c r="AV39" s="253" t="e">
        <f ca="true">+IF(AND(ISNUMBER(OFFSET('Sanitation Data'!$H$7,0,10*ROW('Sanitation Data'!H33))),DK39="Yes"),OFFSET('Sanitation Data'!$H$7,0,10*ROW('Sanitation Data'!H33)),IF(AND(ISNUMBER(OFFSET('Sanitation Data'!$H$7,0,10*ROW('Sanitation Data'!H33))),DK39="No",ISNUMBER(OFFSET('Sanitation Data'!$H$7,0,10*ROW('Sanitation Data'!H33)))),CONCATENATE("[",ROUND(OFFSET('Sanitation Data'!$H$7,0,10*ROW('Sanitation Data'!H33)),0),"]"),IF(AND(ISNUMBER(OFFSET('Sanitation Data'!$H$7,0,10*ROW('Sanitation Data'!H33))),DK39="",ISNUMBER(OFFSET('Sanitation Data'!$H$7,0,10*ROW('Sanitation Data'!H33)))),OFFSET('Sanitation Data'!$H$7,0,10*ROW('Sanitation Data'!H33)),NA())))</f>
        <v>#N/A</v>
      </c>
      <c r="AW39" s="253" t="e">
        <f ca="true">+IF(AND(ISNUMBER(OFFSET('Sanitation Data'!$H$11,0,10*ROW('Sanitation Data'!H33))),DL39="Yes"),OFFSET('Sanitation Data'!$H$11,0,10*ROW('Sanitation Data'!H33)),IF(AND(ISNUMBER(OFFSET('Sanitation Data'!$H$11,0,10*ROW('Sanitation Data'!H33))),DL39="No",ISNUMBER(OFFSET('Sanitation Data'!$H$11,0,10*ROW('Sanitation Data'!H33)))),CONCATENATE("[",ROUND(OFFSET('Sanitation Data'!$H$11,0,10*ROW('Sanitation Data'!H33)),0),"]"),IF(AND(ISNUMBER(OFFSET('Sanitation Data'!$H$11,0,10*ROW('Sanitation Data'!H33))),DL39="",ISNUMBER(OFFSET('Sanitation Data'!$H$11,0,10*ROW('Sanitation Data'!H33)))),OFFSET('Sanitation Data'!$H$11,0,10*ROW('Sanitation Data'!H33)),NA())))</f>
        <v>#N/A</v>
      </c>
      <c r="AX39" s="253" t="e">
        <f ca="true">+IF(AND(ISNUMBER(OFFSET('Sanitation Data'!$H$12,0,10*ROW('Sanitation Data'!H33))),DM39="Yes"),OFFSET('Sanitation Data'!$H$12,0,10*ROW('Sanitation Data'!H33)),IF(AND(ISNUMBER(OFFSET('Sanitation Data'!$H$12,0,10*ROW('Sanitation Data'!H33))),DM39="No",ISNUMBER(OFFSET('Sanitation Data'!$H$12,0,10*ROW('Sanitation Data'!H33)))),CONCATENATE("[",ROUND(OFFSET('Sanitation Data'!$H$12,0,10*ROW('Sanitation Data'!H33)),0),"]"),IF(AND(ISNUMBER(OFFSET('Sanitation Data'!$H$12,0,10*ROW('Sanitation Data'!H33))),DM39="",ISNUMBER(OFFSET('Sanitation Data'!$H$12,0,10*ROW('Sanitation Data'!H33)))),OFFSET('Sanitation Data'!$H$12,0,10*ROW('Sanitation Data'!H33)),NA())))</f>
        <v>#N/A</v>
      </c>
      <c r="AY39" s="253" t="e">
        <f ca="true">+IF(AND(ISNUMBER(OFFSET('Sanitation Data'!$H$13,0,10*ROW('Sanitation Data'!H33))),DN39="Yes"),OFFSET('Sanitation Data'!$H$13,0,10*ROW('Sanitation Data'!H33)),IF(AND(ISNUMBER(OFFSET('Sanitation Data'!$H$13,0,10*ROW('Sanitation Data'!H33))),DN39="No",ISNUMBER(OFFSET('Sanitation Data'!$H$13,0,10*ROW('Sanitation Data'!H33)))),CONCATENATE("[",ROUND(OFFSET('Sanitation Data'!$H$13,0,10*ROW('Sanitation Data'!H33)),0),"]"),IF(AND(ISNUMBER(OFFSET('Sanitation Data'!$H$13,0,10*ROW('Sanitation Data'!H33))),DN39="",ISNUMBER(OFFSET('Sanitation Data'!$H$13,0,10*ROW('Sanitation Data'!H33)))),OFFSET('Sanitation Data'!$H$13,0,10*ROW('Sanitation Data'!H33)),NA())))</f>
        <v>#N/A</v>
      </c>
      <c r="AZ39" s="254" t="e">
        <f ca="true">+IF(AND(ISNUMBER(OFFSET('Hygiene Data'!$C$6,0,10*ROW('Hygiene Data'!C33))),DO39="Yes"),OFFSET('Hygiene Data'!$C$6,0,10*ROW('Hygiene Data'!C33)),IF(AND(ISNUMBER(OFFSET('Hygiene Data'!$C$6,0,10*ROW('Hygiene Data'!C33))),DO39="No",ISNUMBER(OFFSET('Hygiene Data'!$C$6,0,10*ROW('Hygiene Data'!C33)))),CONCATENATE("[",ROUND(OFFSET('Hygiene Data'!$C$6,0,10*ROW('Hygiene Data'!C33)),0),"]"),IF(AND(ISNUMBER(OFFSET('Hygiene Data'!$C$6,0,10*ROW('Hygiene Data'!C33))),DO39="",ISNUMBER(OFFSET('Hygiene Data'!$C$6,0,10*ROW('Hygiene Data'!C33)))),OFFSET('Hygiene Data'!$C$6,0,10*ROW('Hygiene Data'!C33)),NA())))</f>
        <v>#N/A</v>
      </c>
      <c r="BA39" s="254" t="e">
        <f ca="true">+IF(AND(ISNUMBER(OFFSET('Hygiene Data'!$C$8,0,10*ROW('Hygiene Data'!C33))),DP39="Yes"),OFFSET('Hygiene Data'!$C$8,0,10*ROW('Hygiene Data'!C33)),IF(AND(ISNUMBER(OFFSET('Hygiene Data'!$C$8,0,10*ROW('Hygiene Data'!C33))),DP39="No",ISNUMBER(OFFSET('Hygiene Data'!$C$8,0,10*ROW('Hygiene Data'!C33)))),CONCATENATE("[",ROUND(OFFSET('Hygiene Data'!$C$8,0,10*ROW('Hygiene Data'!C33)),0),"]"),IF(AND(ISNUMBER(OFFSET('Hygiene Data'!$C$8,0,10*ROW('Hygiene Data'!C33))),DP39="",ISNUMBER(OFFSET('Hygiene Data'!$C$8,0,10*ROW('Hygiene Data'!C33)))),OFFSET('Hygiene Data'!$C$8,0,10*ROW('Hygiene Data'!C33)),NA())))</f>
        <v>#N/A</v>
      </c>
      <c r="BB39" s="254" t="e">
        <f ca="true">+IF(AND(ISNUMBER(OFFSET('Hygiene Data'!$C$10,0,10*ROW('Hygiene Data'!C33))),DQ39="Yes"),OFFSET('Hygiene Data'!$C$10,0,10*ROW('Hygiene Data'!C33)),IF(AND(ISNUMBER(OFFSET('Hygiene Data'!$C$10,0,10*ROW('Hygiene Data'!C33))),DQ39="No",ISNUMBER(OFFSET('Hygiene Data'!$C$10,0,10*ROW('Hygiene Data'!C33)))),CONCATENATE("[",ROUND(OFFSET('Hygiene Data'!$C$10,0,10*ROW('Hygiene Data'!C33)),0),"]"),IF(AND(ISNUMBER(OFFSET('Hygiene Data'!$C$10,0,10*ROW('Hygiene Data'!C33))),DQ39="",ISNUMBER(OFFSET('Hygiene Data'!$C$10,0,10*ROW('Hygiene Data'!C33)))),OFFSET('Hygiene Data'!$C$10,0,10*ROW('Hygiene Data'!C33)),NA())))</f>
        <v>#N/A</v>
      </c>
      <c r="BC39" s="254" t="e">
        <f ca="true">+IF(AND(ISNUMBER(OFFSET('Hygiene Data'!$D$6,0,10*ROW('Hygiene Data'!D33))),DR39="Yes"),OFFSET('Hygiene Data'!$D$6,0,10*ROW('Hygiene Data'!D33)),IF(AND(ISNUMBER(OFFSET('Hygiene Data'!$D$6,0,10*ROW('Hygiene Data'!D33))),DR39="No",ISNUMBER(OFFSET('Hygiene Data'!$D$6,0,10*ROW('Hygiene Data'!D33)))),CONCATENATE("[",ROUND(OFFSET('Hygiene Data'!$D$6,0,10*ROW('Hygiene Data'!D33)),0),"]"),IF(AND(ISNUMBER(OFFSET('Hygiene Data'!$D$6,0,10*ROW('Hygiene Data'!D33))),DR39="",ISNUMBER(OFFSET('Hygiene Data'!$D$6,0,10*ROW('Hygiene Data'!D33)))),OFFSET('Hygiene Data'!$D$6,0,10*ROW('Hygiene Data'!D33)),NA())))</f>
        <v>#N/A</v>
      </c>
      <c r="BD39" s="254" t="e">
        <f ca="true">+IF(AND(ISNUMBER(OFFSET('Hygiene Data'!$D$8,0,10*ROW('Hygiene Data'!D33))),DS39="Yes"),OFFSET('Hygiene Data'!$D$8,0,10*ROW('Hygiene Data'!D33)),IF(AND(ISNUMBER(OFFSET('Hygiene Data'!$D$8,0,10*ROW('Hygiene Data'!D33))),DS39="No",ISNUMBER(OFFSET('Hygiene Data'!$D$8,0,10*ROW('Hygiene Data'!D33)))),CONCATENATE("[",ROUND(OFFSET('Hygiene Data'!$D$8,0,10*ROW('Hygiene Data'!D33)),0),"]"),IF(AND(ISNUMBER(OFFSET('Hygiene Data'!$D$8,0,10*ROW('Hygiene Data'!D33))),DS39="",ISNUMBER(OFFSET('Hygiene Data'!$D$8,0,10*ROW('Hygiene Data'!D33)))),OFFSET('Hygiene Data'!$D$8,0,10*ROW('Hygiene Data'!D33)),NA())))</f>
        <v>#N/A</v>
      </c>
      <c r="BE39" s="254" t="e">
        <f ca="true">+IF(AND(ISNUMBER(OFFSET('Hygiene Data'!$D$10,0,10*ROW('Hygiene Data'!D33))),DT39="Yes"),OFFSET('Hygiene Data'!$D$10,0,10*ROW('Hygiene Data'!D33)),IF(AND(ISNUMBER(OFFSET('Hygiene Data'!$D$10,0,10*ROW('Hygiene Data'!D33))),DT39="No",ISNUMBER(OFFSET('Hygiene Data'!$D$10,0,10*ROW('Hygiene Data'!D33)))),CONCATENATE("[",ROUND(OFFSET('Hygiene Data'!$D$10,0,10*ROW('Hygiene Data'!D33)),0),"]"),IF(AND(ISNUMBER(OFFSET('Hygiene Data'!$D$10,0,10*ROW('Hygiene Data'!D33))),DT39="",ISNUMBER(OFFSET('Hygiene Data'!$D$10,0,10*ROW('Hygiene Data'!D33)))),OFFSET('Hygiene Data'!$D$10,0,10*ROW('Hygiene Data'!D33)),NA())))</f>
        <v>#N/A</v>
      </c>
      <c r="BF39" s="254" t="e">
        <f ca="true">+IF(AND(ISNUMBER(OFFSET('Hygiene Data'!$E$6,0,10*ROW('Hygiene Data'!E33))),DU39="Yes"),OFFSET('Hygiene Data'!$E$6,0,10*ROW('Hygiene Data'!E33)),IF(AND(ISNUMBER(OFFSET('Hygiene Data'!$E$6,0,10*ROW('Hygiene Data'!E33))),DU39="No",ISNUMBER(OFFSET('Hygiene Data'!$E$6,0,10*ROW('Hygiene Data'!E33)))),CONCATENATE("[",ROUND(OFFSET('Hygiene Data'!$E$6,0,10*ROW('Hygiene Data'!E33)),0),"]"),IF(AND(ISNUMBER(OFFSET('Hygiene Data'!$E$6,0,10*ROW('Hygiene Data'!E33))),DU39="",ISNUMBER(OFFSET('Hygiene Data'!$E$6,0,10*ROW('Hygiene Data'!E33)))),OFFSET('Hygiene Data'!$E$6,0,10*ROW('Hygiene Data'!E33)),NA())))</f>
        <v>#N/A</v>
      </c>
      <c r="BG39" s="254" t="e">
        <f ca="true">+IF(AND(ISNUMBER(OFFSET('Hygiene Data'!$E$8,0,10*ROW('Hygiene Data'!E33))),DV39="Yes"),OFFSET('Hygiene Data'!$E$8,0,10*ROW('Hygiene Data'!E33)),IF(AND(ISNUMBER(OFFSET('Hygiene Data'!$E$8,0,10*ROW('Hygiene Data'!E33))),DV39="No",ISNUMBER(OFFSET('Hygiene Data'!$E$8,0,10*ROW('Hygiene Data'!E33)))),CONCATENATE("[",ROUND(OFFSET('Hygiene Data'!$E$8,0,10*ROW('Hygiene Data'!E33)),0),"]"),IF(AND(ISNUMBER(OFFSET('Hygiene Data'!$E$8,0,10*ROW('Hygiene Data'!E33))),DV39="",ISNUMBER(OFFSET('Hygiene Data'!$E$8,0,10*ROW('Hygiene Data'!E33)))),OFFSET('Hygiene Data'!$E$8,0,10*ROW('Hygiene Data'!E33)),NA())))</f>
        <v>#N/A</v>
      </c>
      <c r="BH39" s="254" t="e">
        <f ca="true">+IF(AND(ISNUMBER(OFFSET('Hygiene Data'!$E$10,0,10*ROW('Hygiene Data'!E33))),DW39="Yes"),OFFSET('Hygiene Data'!$E$10,0,10*ROW('Hygiene Data'!E33)),IF(AND(ISNUMBER(OFFSET('Hygiene Data'!$E$10,0,10*ROW('Hygiene Data'!E33))),DW39="No",ISNUMBER(OFFSET('Hygiene Data'!$E$10,0,10*ROW('Hygiene Data'!E33)))),CONCATENATE("[",ROUND(OFFSET('Hygiene Data'!$E$10,0,10*ROW('Hygiene Data'!E33)),0),"]"),IF(AND(ISNUMBER(OFFSET('Hygiene Data'!$E$10,0,10*ROW('Hygiene Data'!E33))),DW39="",ISNUMBER(OFFSET('Hygiene Data'!$E$10,0,10*ROW('Hygiene Data'!E33)))),OFFSET('Hygiene Data'!$E$10,0,10*ROW('Hygiene Data'!E33)),NA())))</f>
        <v>#N/A</v>
      </c>
      <c r="BI39" s="254" t="e">
        <f ca="true">+IF(AND(ISNUMBER(OFFSET('Hygiene Data'!$F$6,0,10*ROW('Hygiene Data'!F33))),DX39="Yes"),OFFSET('Hygiene Data'!$F$6,0,10*ROW('Hygiene Data'!F33)),IF(AND(ISNUMBER(OFFSET('Hygiene Data'!$F$6,0,10*ROW('Hygiene Data'!F33))),DX39="No",ISNUMBER(OFFSET('Hygiene Data'!$F$6,0,10*ROW('Hygiene Data'!F33)))),CONCATENATE("[",ROUND(OFFSET('Hygiene Data'!$F$6,0,10*ROW('Hygiene Data'!F33)),0),"]"),IF(AND(ISNUMBER(OFFSET('Hygiene Data'!$F$6,0,10*ROW('Hygiene Data'!F33))),DX39="",ISNUMBER(OFFSET('Hygiene Data'!$F$6,0,10*ROW('Hygiene Data'!F33)))),OFFSET('Hygiene Data'!$F$6,0,10*ROW('Hygiene Data'!F33)),NA())))</f>
        <v>#N/A</v>
      </c>
      <c r="BJ39" s="254" t="e">
        <f ca="true">+IF(AND(ISNUMBER(OFFSET('Hygiene Data'!$F$8,0,10*ROW('Hygiene Data'!F33))),DY39="Yes"),OFFSET('Hygiene Data'!$F$8,0,10*ROW('Hygiene Data'!F33)),IF(AND(ISNUMBER(OFFSET('Hygiene Data'!$F$8,0,10*ROW('Hygiene Data'!F33))),DY39="No",ISNUMBER(OFFSET('Hygiene Data'!$F$8,0,10*ROW('Hygiene Data'!F33)))),CONCATENATE("[",ROUND(OFFSET('Hygiene Data'!$F$8,0,10*ROW('Hygiene Data'!F33)),0),"]"),IF(AND(ISNUMBER(OFFSET('Hygiene Data'!$F$8,0,10*ROW('Hygiene Data'!F33))),DY39="",ISNUMBER(OFFSET('Hygiene Data'!$F$8,0,10*ROW('Hygiene Data'!F33)))),OFFSET('Hygiene Data'!$F$8,0,10*ROW('Hygiene Data'!F33)),NA())))</f>
        <v>#N/A</v>
      </c>
      <c r="BK39" s="254" t="e">
        <f ca="true">+IF(AND(ISNUMBER(OFFSET('Hygiene Data'!$F$10,0,10*ROW('Hygiene Data'!F33))),DZ39="Yes"),OFFSET('Hygiene Data'!$F$10,0,10*ROW('Hygiene Data'!F33)),IF(AND(ISNUMBER(OFFSET('Hygiene Data'!$F$10,0,10*ROW('Hygiene Data'!F33))),DZ39="No",ISNUMBER(OFFSET('Hygiene Data'!$F$10,0,10*ROW('Hygiene Data'!F33)))),CONCATENATE("[",ROUND(OFFSET('Hygiene Data'!$F$10,0,10*ROW('Hygiene Data'!F33)),0),"]"),IF(AND(ISNUMBER(OFFSET('Hygiene Data'!$F$10,0,10*ROW('Hygiene Data'!F33))),DZ39="",ISNUMBER(OFFSET('Hygiene Data'!$F$10,0,10*ROW('Hygiene Data'!F33)))),OFFSET('Hygiene Data'!$F$10,0,10*ROW('Hygiene Data'!F33)),NA())))</f>
        <v>#N/A</v>
      </c>
      <c r="BL39" s="254" t="e">
        <f ca="true">+IF(AND(ISNUMBER(OFFSET('Hygiene Data'!$G$6,0,10*ROW('Hygiene Data'!G33))),EA39="Yes"),OFFSET('Hygiene Data'!$G$6,0,10*ROW('Hygiene Data'!G33)),IF(AND(ISNUMBER(OFFSET('Hygiene Data'!$G$6,0,10*ROW('Hygiene Data'!G33))),EA39="No",ISNUMBER(OFFSET('Hygiene Data'!$G$6,0,10*ROW('Hygiene Data'!G33)))),CONCATENATE("[",ROUND(OFFSET('Hygiene Data'!$G$6,0,10*ROW('Hygiene Data'!G33)),0),"]"),IF(AND(ISNUMBER(OFFSET('Hygiene Data'!$G$6,0,10*ROW('Hygiene Data'!G33))),EA39="",ISNUMBER(OFFSET('Hygiene Data'!$G$6,0,10*ROW('Hygiene Data'!G33)))),OFFSET('Hygiene Data'!$G$6,0,10*ROW('Hygiene Data'!G33)),NA())))</f>
        <v>#N/A</v>
      </c>
      <c r="BM39" s="254" t="e">
        <f ca="true">+IF(AND(ISNUMBER(OFFSET('Hygiene Data'!$G$8,0,10*ROW('Hygiene Data'!G33))),EB39="Yes"),OFFSET('Hygiene Data'!$G$8,0,10*ROW('Hygiene Data'!G33)),IF(AND(ISNUMBER(OFFSET('Hygiene Data'!$G$8,0,10*ROW('Hygiene Data'!G33))),EB39="No",ISNUMBER(OFFSET('Hygiene Data'!$G$8,0,10*ROW('Hygiene Data'!G33)))),CONCATENATE("[",ROUND(OFFSET('Hygiene Data'!$G$8,0,10*ROW('Hygiene Data'!G33)),0),"]"),IF(AND(ISNUMBER(OFFSET('Hygiene Data'!$G$8,0,10*ROW('Hygiene Data'!G33))),EB39="",ISNUMBER(OFFSET('Hygiene Data'!$G$8,0,10*ROW('Hygiene Data'!G33)))),OFFSET('Hygiene Data'!$G$8,0,10*ROW('Hygiene Data'!G33)),NA())))</f>
        <v>#N/A</v>
      </c>
      <c r="BN39" s="254" t="e">
        <f ca="true">+IF(AND(ISNUMBER(OFFSET('Hygiene Data'!$G$10,0,10*ROW('Hygiene Data'!G33))),EC39="Yes"),OFFSET('Hygiene Data'!$G$10,0,10*ROW('Hygiene Data'!G33)),IF(AND(ISNUMBER(OFFSET('Hygiene Data'!$G$10,0,10*ROW('Hygiene Data'!G33))),EC39="No",ISNUMBER(OFFSET('Hygiene Data'!$G$10,0,10*ROW('Hygiene Data'!G33)))),CONCATENATE("[",ROUND(OFFSET('Hygiene Data'!$G$10,0,10*ROW('Hygiene Data'!G33)),0),"]"),IF(AND(ISNUMBER(OFFSET('Hygiene Data'!$G$10,0,10*ROW('Hygiene Data'!G33))),EC39="",ISNUMBER(OFFSET('Hygiene Data'!$G$10,0,10*ROW('Hygiene Data'!G33)))),OFFSET('Hygiene Data'!$G$10,0,10*ROW('Hygiene Data'!G33)),NA())))</f>
        <v>#N/A</v>
      </c>
      <c r="BO39" s="254" t="e">
        <f ca="true">+IF(AND(ISNUMBER(OFFSET('Hygiene Data'!$H$6,0,10*ROW('Hygiene Data'!H33))),ED39="Yes"),OFFSET('Hygiene Data'!$H$6,0,10*ROW('Hygiene Data'!H33)),IF(AND(ISNUMBER(OFFSET('Hygiene Data'!$H$6,0,10*ROW('Hygiene Data'!H33))),ED39="No",ISNUMBER(OFFSET('Hygiene Data'!$H$6,0,10*ROW('Hygiene Data'!H33)))),CONCATENATE("[",ROUND(OFFSET('Hygiene Data'!$H$6,0,10*ROW('Hygiene Data'!H33)),0),"]"),IF(AND(ISNUMBER(OFFSET('Hygiene Data'!$H$6,0,10*ROW('Hygiene Data'!H33))),ED39="",ISNUMBER(OFFSET('Hygiene Data'!$H$6,0,10*ROW('Hygiene Data'!H33)))),OFFSET('Hygiene Data'!$H$6,0,10*ROW('Hygiene Data'!H33)),NA())))</f>
        <v>#N/A</v>
      </c>
      <c r="BP39" s="254" t="e">
        <f ca="true">+IF(AND(ISNUMBER(OFFSET('Hygiene Data'!$H$8,0,10*ROW('Hygiene Data'!H33))),EE39="Yes"),OFFSET('Hygiene Data'!$H$8,0,10*ROW('Hygiene Data'!H33)),IF(AND(ISNUMBER(OFFSET('Hygiene Data'!$H$8,0,10*ROW('Hygiene Data'!H33))),EE39="No",ISNUMBER(OFFSET('Hygiene Data'!$H$8,0,10*ROW('Hygiene Data'!H33)))),CONCATENATE("[",ROUND(OFFSET('Hygiene Data'!$H$8,0,10*ROW('Hygiene Data'!H33)),0),"]"),IF(AND(ISNUMBER(OFFSET('Hygiene Data'!$H$8,0,10*ROW('Hygiene Data'!H33))),EE39="",ISNUMBER(OFFSET('Hygiene Data'!$H$8,0,10*ROW('Hygiene Data'!H33)))),OFFSET('Hygiene Data'!$H$8,0,10*ROW('Hygiene Data'!H33)),NA())))</f>
        <v>#N/A</v>
      </c>
      <c r="BQ39" s="254" t="e">
        <f ca="true">+IF(AND(ISNUMBER(OFFSET('Hygiene Data'!$H$10,0,10*ROW('Hygiene Data'!H33))),EF39="Yes"),OFFSET('Hygiene Data'!$H$10,0,10*ROW('Hygiene Data'!H33)),IF(AND(ISNUMBER(OFFSET('Hygiene Data'!$H$10,0,10*ROW('Hygiene Data'!H33))),EF39="No",ISNUMBER(OFFSET('Hygiene Data'!$H$10,0,10*ROW('Hygiene Data'!H33)))),CONCATENATE("[",ROUND(OFFSET('Hygiene Data'!$H$10,0,10*ROW('Hygiene Data'!H33)),0),"]"),IF(AND(ISNUMBER(OFFSET('Hygiene Data'!$H$10,0,10*ROW('Hygiene Data'!H33))),EF39="",ISNUMBER(OFFSET('Hygiene Data'!$H$10,0,10*ROW('Hygiene Data'!H33)))),OFFSET('Hygiene Data'!$H$10,0,10*ROW('Hygiene Data'!H33)),NA())))</f>
        <v>#N/A</v>
      </c>
      <c r="BS39" s="36" t="str">
        <f ca="true">+IF(OFFSET('Water Data'!$C$28,0,10*ROW('Water Data'!C33))="","",OFFSET('Water Data'!$C$28,0,10*ROW('Water Data'!C33)))</f>
        <v/>
      </c>
      <c r="BT39" s="36" t="str">
        <f ca="true">+IF(OFFSET('Water Data'!$C$29,0,10*ROW('Water Data'!C33))="","",OFFSET('Water Data'!$C$29,0,10*ROW('Water Data'!C33)))</f>
        <v/>
      </c>
      <c r="BU39" s="36" t="str">
        <f ca="true">+IF(OFFSET('Water Data'!$C$30,0,10*ROW('Water Data'!C33))="","",OFFSET('Water Data'!$C$30,0,10*ROW('Water Data'!C33)))</f>
        <v/>
      </c>
      <c r="BV39" s="36" t="str">
        <f ca="true">+IF(OFFSET('Water Data'!$D$28,0,10*ROW('Water Data'!D33))="","",OFFSET('Water Data'!$D$28,0,10*ROW('Water Data'!D33)))</f>
        <v/>
      </c>
      <c r="BW39" s="36" t="str">
        <f ca="true">+IF(OFFSET('Water Data'!$D$29,0,10*ROW('Water Data'!D33))="","",OFFSET('Water Data'!$D$29,0,10*ROW('Water Data'!D33)))</f>
        <v/>
      </c>
      <c r="BX39" s="36" t="str">
        <f ca="true">+IF(OFFSET('Water Data'!$D$30,0,10*ROW('Water Data'!D33))="","",OFFSET('Water Data'!$D$30,0,10*ROW('Water Data'!D33)))</f>
        <v/>
      </c>
      <c r="BY39" s="36" t="str">
        <f ca="true">+IF(OFFSET('Water Data'!$E$28,0,10*ROW('Water Data'!E33))="","",OFFSET('Water Data'!$E$28,0,10*ROW('Water Data'!E33)))</f>
        <v/>
      </c>
      <c r="BZ39" s="36" t="str">
        <f ca="true">+IF(OFFSET('Water Data'!$E$29,0,10*ROW('Water Data'!E33))="","",OFFSET('Water Data'!$E$29,0,10*ROW('Water Data'!E33)))</f>
        <v/>
      </c>
      <c r="CA39" s="36" t="str">
        <f ca="true">+IF(OFFSET('Water Data'!$E$30,0,10*ROW('Water Data'!E33))="","",OFFSET('Water Data'!$E$30,0,10*ROW('Water Data'!E33)))</f>
        <v/>
      </c>
      <c r="CB39" s="36" t="str">
        <f ca="true">+IF(OFFSET('Water Data'!$F$28,0,10*ROW('Water Data'!F33))="","",OFFSET('Water Data'!$F$28,0,10*ROW('Water Data'!F33)))</f>
        <v/>
      </c>
      <c r="CC39" s="36" t="str">
        <f ca="true">+IF(OFFSET('Water Data'!$F$29,0,10*ROW('Water Data'!F33))="","",OFFSET('Water Data'!$F$29,0,10*ROW('Water Data'!F33)))</f>
        <v/>
      </c>
      <c r="CD39" s="36" t="str">
        <f ca="true">+IF(OFFSET('Water Data'!$F$30,0,10*ROW('Water Data'!F33))="","",OFFSET('Water Data'!$F$30,0,10*ROW('Water Data'!F33)))</f>
        <v/>
      </c>
      <c r="CE39" s="36" t="str">
        <f ca="true">+IF(OFFSET('Water Data'!$G$28,0,10*ROW('Water Data'!G33))="","",OFFSET('Water Data'!$G$28,0,10*ROW('Water Data'!G33)))</f>
        <v/>
      </c>
      <c r="CF39" s="36" t="str">
        <f ca="true">+IF(OFFSET('Water Data'!$G$29,0,10*ROW('Water Data'!G33))="","",OFFSET('Water Data'!$G$29,0,10*ROW('Water Data'!G33)))</f>
        <v/>
      </c>
      <c r="CG39" s="36" t="str">
        <f ca="true">+IF(OFFSET('Water Data'!$G$30,0,10*ROW('Water Data'!G33))="","",OFFSET('Water Data'!$G$30,0,10*ROW('Water Data'!G33)))</f>
        <v/>
      </c>
      <c r="CH39" s="36" t="str">
        <f ca="true">+IF(OFFSET('Water Data'!$H$28,0,10*ROW('Water Data'!H33))="","",OFFSET('Water Data'!$H$28,0,10*ROW('Water Data'!H33)))</f>
        <v/>
      </c>
      <c r="CI39" s="36" t="str">
        <f ca="true">+IF(OFFSET('Water Data'!$H$29,0,10*ROW('Water Data'!H33))="","",OFFSET('Water Data'!$H$29,0,10*ROW('Water Data'!H33)))</f>
        <v/>
      </c>
      <c r="CJ39" s="36" t="str">
        <f ca="true">+IF(OFFSET('Water Data'!$H$30,0,10*ROW('Water Data'!H33))="","",OFFSET('Water Data'!$H$30,0,10*ROW('Water Data'!H33)))</f>
        <v/>
      </c>
      <c r="CK39" s="36" t="str">
        <f ca="true">+IF(OFFSET('Sanitation Data'!$C$29,0,10*ROW('Sanitation Data'!C33))="","",OFFSET('Sanitation Data'!$C$29,0,10*ROW('Sanitation Data'!C33)))</f>
        <v/>
      </c>
      <c r="CL39" s="36" t="str">
        <f ca="true">+IF(OFFSET('Sanitation Data'!$C$30,0,10*ROW('Sanitation Data'!C33))="","",OFFSET('Sanitation Data'!$C$30,0,10*ROW('Sanitation Data'!C33)))</f>
        <v/>
      </c>
      <c r="CM39" s="36" t="str">
        <f ca="true">+IF(OFFSET('Sanitation Data'!$C$31,0,10*ROW('Sanitation Data'!C33))="","",OFFSET('Sanitation Data'!$C$31,0,10*ROW('Sanitation Data'!C33)))</f>
        <v/>
      </c>
      <c r="CN39" s="36" t="str">
        <f ca="true">+IF(OFFSET('Sanitation Data'!$C$32,0,10*ROW('Sanitation Data'!C33))="","",OFFSET('Sanitation Data'!$C$32,0,10*ROW('Sanitation Data'!C33)))</f>
        <v/>
      </c>
      <c r="CO39" s="36" t="str">
        <f ca="true">+IF(OFFSET('Sanitation Data'!$C$33,0,10*ROW('Sanitation Data'!C33))="","",OFFSET('Sanitation Data'!$C$33,0,10*ROW('Sanitation Data'!C33)))</f>
        <v/>
      </c>
      <c r="CP39" s="36" t="str">
        <f ca="true">+IF(OFFSET('Sanitation Data'!$D$29,0,10*ROW('Sanitation Data'!D33))="","",OFFSET('Sanitation Data'!$D$29,0,10*ROW('Sanitation Data'!D33)))</f>
        <v/>
      </c>
      <c r="CQ39" s="36" t="str">
        <f ca="true">+IF(OFFSET('Sanitation Data'!$D$30,0,10*ROW('Sanitation Data'!D33))="","",OFFSET('Sanitation Data'!$D$30,0,10*ROW('Sanitation Data'!D33)))</f>
        <v/>
      </c>
      <c r="CR39" s="36" t="str">
        <f ca="true">+IF(OFFSET('Sanitation Data'!$D$31,0,10*ROW('Sanitation Data'!D33))="","",OFFSET('Sanitation Data'!$D$31,0,10*ROW('Sanitation Data'!D33)))</f>
        <v/>
      </c>
      <c r="CS39" s="36" t="str">
        <f ca="true">+IF(OFFSET('Sanitation Data'!$D$32,0,10*ROW('Sanitation Data'!D33))="","",OFFSET('Sanitation Data'!$D$32,0,10*ROW('Sanitation Data'!D33)))</f>
        <v/>
      </c>
      <c r="CT39" s="36" t="str">
        <f ca="true">+IF(OFFSET('Sanitation Data'!$D$33,0,10*ROW('Sanitation Data'!D33))="","",OFFSET('Sanitation Data'!$D$33,0,10*ROW('Sanitation Data'!D33)))</f>
        <v/>
      </c>
      <c r="CU39" s="36" t="str">
        <f ca="true">+IF(OFFSET('Sanitation Data'!$E$29,0,10*ROW('Sanitation Data'!E33))="","",OFFSET('Sanitation Data'!$E$29,0,10*ROW('Sanitation Data'!E33)))</f>
        <v/>
      </c>
      <c r="CV39" s="36" t="str">
        <f ca="true">+IF(OFFSET('Sanitation Data'!$E$30,0,10*ROW('Sanitation Data'!E33))="","",OFFSET('Sanitation Data'!$E$30,0,10*ROW('Sanitation Data'!E33)))</f>
        <v/>
      </c>
      <c r="CW39" s="36" t="str">
        <f ca="true">+IF(OFFSET('Sanitation Data'!$E$31,0,10*ROW('Sanitation Data'!E33))="","",OFFSET('Sanitation Data'!$E$31,0,10*ROW('Sanitation Data'!E33)))</f>
        <v/>
      </c>
      <c r="CX39" s="36" t="str">
        <f ca="true">+IF(OFFSET('Sanitation Data'!$E$32,0,10*ROW('Sanitation Data'!E33))="","",OFFSET('Sanitation Data'!$E$32,0,10*ROW('Sanitation Data'!E33)))</f>
        <v/>
      </c>
      <c r="CY39" s="36" t="str">
        <f ca="true">+IF(OFFSET('Sanitation Data'!$E$33,0,10*ROW('Sanitation Data'!E33))="","",OFFSET('Sanitation Data'!$E$33,0,10*ROW('Sanitation Data'!E33)))</f>
        <v/>
      </c>
      <c r="CZ39" s="36" t="str">
        <f ca="true">+IF(OFFSET('Sanitation Data'!$F$29,0,10*ROW('Sanitation Data'!F33))="","",OFFSET('Sanitation Data'!$F$29,0,10*ROW('Sanitation Data'!F33)))</f>
        <v/>
      </c>
      <c r="DA39" s="36" t="str">
        <f ca="true">+IF(OFFSET('Sanitation Data'!$F$30,0,10*ROW('Sanitation Data'!F33))="","",OFFSET('Sanitation Data'!$F$30,0,10*ROW('Sanitation Data'!F33)))</f>
        <v/>
      </c>
      <c r="DB39" s="36" t="str">
        <f ca="true">+IF(OFFSET('Sanitation Data'!$F$31,0,10*ROW('Sanitation Data'!F33))="","",OFFSET('Sanitation Data'!$F$31,0,10*ROW('Sanitation Data'!F33)))</f>
        <v/>
      </c>
      <c r="DC39" s="36" t="str">
        <f ca="true">+IF(OFFSET('Sanitation Data'!$F$32,0,10*ROW('Sanitation Data'!F33))="","",OFFSET('Sanitation Data'!$F$32,0,10*ROW('Sanitation Data'!F33)))</f>
        <v/>
      </c>
      <c r="DD39" s="36" t="str">
        <f ca="true">+IF(OFFSET('Sanitation Data'!$F$33,0,10*ROW('Sanitation Data'!F33))="","",OFFSET('Sanitation Data'!$F$33,0,10*ROW('Sanitation Data'!F33)))</f>
        <v/>
      </c>
      <c r="DE39" s="36" t="str">
        <f ca="true">+IF(OFFSET('Sanitation Data'!$G$29,0,10*ROW('Sanitation Data'!G33))="","",OFFSET('Sanitation Data'!$G$29,0,10*ROW('Sanitation Data'!G33)))</f>
        <v/>
      </c>
      <c r="DF39" s="36" t="str">
        <f ca="true">+IF(OFFSET('Sanitation Data'!$G$30,0,10*ROW('Sanitation Data'!G33))="","",OFFSET('Sanitation Data'!$G$30,0,10*ROW('Sanitation Data'!G33)))</f>
        <v/>
      </c>
      <c r="DG39" s="36" t="str">
        <f ca="true">+IF(OFFSET('Sanitation Data'!$G$31,0,10*ROW('Sanitation Data'!G33))="","",OFFSET('Sanitation Data'!$G$31,0,10*ROW('Sanitation Data'!G33)))</f>
        <v/>
      </c>
      <c r="DH39" s="36" t="str">
        <f ca="true">+IF(OFFSET('Sanitation Data'!$G$32,0,10*ROW('Sanitation Data'!G33))="","",OFFSET('Sanitation Data'!$G$32,0,10*ROW('Sanitation Data'!G33)))</f>
        <v/>
      </c>
      <c r="DI39" s="36" t="str">
        <f ca="true">+IF(OFFSET('Sanitation Data'!$G$33,0,10*ROW('Sanitation Data'!G33))="","",OFFSET('Sanitation Data'!$G$33,0,10*ROW('Sanitation Data'!G33)))</f>
        <v/>
      </c>
      <c r="DJ39" s="36" t="str">
        <f ca="true">+IF(OFFSET('Sanitation Data'!$H$29,0,10*ROW('Sanitation Data'!H33))="","",OFFSET('Sanitation Data'!$H$29,0,10*ROW('Sanitation Data'!H33)))</f>
        <v/>
      </c>
      <c r="DK39" s="36" t="str">
        <f ca="true">+IF(OFFSET('Sanitation Data'!$H$30,0,10*ROW('Sanitation Data'!H33))="","",OFFSET('Sanitation Data'!$H$30,0,10*ROW('Sanitation Data'!H33)))</f>
        <v/>
      </c>
      <c r="DL39" s="36" t="str">
        <f ca="true">+IF(OFFSET('Sanitation Data'!$H$31,0,10*ROW('Sanitation Data'!H33))="","",OFFSET('Sanitation Data'!$H$31,0,10*ROW('Sanitation Data'!H33)))</f>
        <v/>
      </c>
      <c r="DM39" s="36" t="str">
        <f ca="true">+IF(OFFSET('Sanitation Data'!$H$32,0,10*ROW('Sanitation Data'!H33))="","",OFFSET('Sanitation Data'!$H$32,0,10*ROW('Sanitation Data'!H33)))</f>
        <v/>
      </c>
      <c r="DN39" s="36" t="str">
        <f ca="true">+IF(OFFSET('Sanitation Data'!$H$33,0,10*ROW('Sanitation Data'!H33))="","",OFFSET('Sanitation Data'!$H$33,0,10*ROW('Sanitation Data'!H33)))</f>
        <v/>
      </c>
      <c r="DO39" s="36" t="str">
        <f ca="true">+IF(OFFSET('Hygiene Data'!$C$12,0,10*ROW('Hygiene Data'!C33))="","",OFFSET('Hygiene Data'!$C$12,0,10*ROW('Hygiene Data'!C33)))</f>
        <v/>
      </c>
      <c r="DP39" s="36" t="str">
        <f ca="true">+IF(OFFSET('Hygiene Data'!$C$13,0,10*ROW('Hygiene Data'!C33))="","",OFFSET('Hygiene Data'!$C$13,0,10*ROW('Hygiene Data'!C33)))</f>
        <v/>
      </c>
      <c r="DQ39" s="36" t="str">
        <f ca="true">+IF(OFFSET('Hygiene Data'!$C$14,0,10*ROW('Hygiene Data'!C33))="","",OFFSET('Hygiene Data'!$C$14,0,10*ROW('Hygiene Data'!C33)))</f>
        <v/>
      </c>
      <c r="DR39" s="36" t="str">
        <f ca="true">+IF(OFFSET('Hygiene Data'!$D$12,0,10*ROW('Hygiene Data'!D33))="","",OFFSET('Hygiene Data'!$D$12,0,10*ROW('Hygiene Data'!D33)))</f>
        <v/>
      </c>
      <c r="DS39" s="36" t="str">
        <f ca="true">+IF(OFFSET('Hygiene Data'!$D$13,0,10*ROW('Hygiene Data'!D33))="","",OFFSET('Hygiene Data'!$D$13,0,10*ROW('Hygiene Data'!D33)))</f>
        <v/>
      </c>
      <c r="DT39" s="36" t="str">
        <f ca="true">+IF(OFFSET('Hygiene Data'!$D$14,0,10*ROW('Hygiene Data'!D33))="","",OFFSET('Hygiene Data'!$D$14,0,10*ROW('Hygiene Data'!D33)))</f>
        <v/>
      </c>
      <c r="DU39" s="36" t="str">
        <f ca="true">+IF(OFFSET('Hygiene Data'!$E$12,0,10*ROW('Hygiene Data'!E33))="","",OFFSET('Hygiene Data'!$E$12,0,10*ROW('Hygiene Data'!E33)))</f>
        <v/>
      </c>
      <c r="DV39" s="36" t="str">
        <f ca="true">+IF(OFFSET('Hygiene Data'!$E$13,0,10*ROW('Hygiene Data'!E33))="","",OFFSET('Hygiene Data'!$E$13,0,10*ROW('Hygiene Data'!E33)))</f>
        <v/>
      </c>
      <c r="DW39" s="36" t="str">
        <f ca="true">+IF(OFFSET('Hygiene Data'!$E$14,0,10*ROW('Hygiene Data'!E33))="","",OFFSET('Hygiene Data'!$E$14,0,10*ROW('Hygiene Data'!E33)))</f>
        <v/>
      </c>
      <c r="DX39" s="36" t="str">
        <f ca="true">+IF(OFFSET('Hygiene Data'!$F$12,0,10*ROW('Hygiene Data'!F33))="","",OFFSET('Hygiene Data'!$F$12,0,10*ROW('Hygiene Data'!F33)))</f>
        <v/>
      </c>
      <c r="DY39" s="36" t="str">
        <f ca="true">+IF(OFFSET('Hygiene Data'!$F$13,0,10*ROW('Hygiene Data'!F33))="","",OFFSET('Hygiene Data'!$F$13,0,10*ROW('Hygiene Data'!F33)))</f>
        <v/>
      </c>
      <c r="DZ39" s="36" t="str">
        <f ca="true">+IF(OFFSET('Hygiene Data'!$F$14,0,10*ROW('Hygiene Data'!F33))="","",OFFSET('Hygiene Data'!$F$14,0,10*ROW('Hygiene Data'!F33)))</f>
        <v/>
      </c>
      <c r="EA39" s="36" t="str">
        <f ca="true">+IF(OFFSET('Hygiene Data'!$G$12,0,10*ROW('Hygiene Data'!G33))="","",OFFSET('Hygiene Data'!$G$12,0,10*ROW('Hygiene Data'!G33)))</f>
        <v/>
      </c>
      <c r="EB39" s="36" t="str">
        <f ca="true">+IF(OFFSET('Hygiene Data'!$G$13,0,10*ROW('Hygiene Data'!G33))="","",OFFSET('Hygiene Data'!$G$13,0,10*ROW('Hygiene Data'!G33)))</f>
        <v/>
      </c>
      <c r="EC39" s="36" t="str">
        <f ca="true">+IF(OFFSET('Hygiene Data'!$G$14,0,10*ROW('Hygiene Data'!G33))="","",OFFSET('Hygiene Data'!$G$14,0,10*ROW('Hygiene Data'!G33)))</f>
        <v/>
      </c>
      <c r="ED39" s="36" t="str">
        <f ca="true">+IF(OFFSET('Hygiene Data'!$H$12,0,10*ROW('Hygiene Data'!H33))="","",OFFSET('Hygiene Data'!$H$12,0,10*ROW('Hygiene Data'!H33)))</f>
        <v/>
      </c>
      <c r="EE39" s="36" t="str">
        <f ca="true">+IF(OFFSET('Hygiene Data'!$H$13,0,10*ROW('Hygiene Data'!H33))="","",OFFSET('Hygiene Data'!$H$13,0,10*ROW('Hygiene Data'!H33)))</f>
        <v/>
      </c>
      <c r="EF39" s="36" t="str">
        <f ca="true">+IF(OFFSET('Hygiene Data'!$H$14,0,10*ROW('Hygiene Data'!H33))="","",OFFSET('Hygiene Data'!$H$14,0,10*ROW('Hygiene Data'!H33)))</f>
        <v/>
      </c>
    </row>
    <row r="40" x14ac:dyDescent="0.2">
      <c r="A40" s="59" t="str">
        <f ca="true">+IF(OFFSET('Water Data'!$B$1,0,10*ROW('Water Data'!B37))="","",OFFSET('Water Data'!$B$1,0,10*ROW('Water Data'!B37)))</f>
        <v/>
      </c>
      <c r="B40" s="59" t="str">
        <f ca="true">+IF(OFFSET('Water Data'!$A$3,0,10*ROW('Water Data'!A37))="","",OFFSET('Water Data'!$A$3,0,10*ROW('Water Data'!A37)))</f>
        <v/>
      </c>
      <c r="C40" s="59" t="str">
        <f ca="true">+IF(OFFSET('Water Data'!$C$3,0,10*ROW('Water Data'!C37))="","",OFFSET('Water Data'!$C$3,0,10*ROW('Water Data'!C37)))</f>
        <v/>
      </c>
      <c r="D40" s="252" t="e">
        <f ca="true">+IF(AND(ISNUMBER(OFFSET('Water Data'!$C$5,0,10*ROW('Water Data'!C34))),BS40="Yes"),100-OFFSET('Water Data'!$C$5,0,10*ROW('Water Data'!C34)),IF(AND(ISNUMBER(OFFSET('Water Data'!$C$5,0,10*ROW('Water Data'!C34))),BS40="No",ISNUMBER(OFFSET('Water Data'!$C$5,0,10*ROW('Water Data'!C34)))),CONCATENATE("[",ROUND(100-OFFSET('Water Data'!$C$5,0,10*ROW('Water Data'!C34)),0),"]"),IF(AND(ISNUMBER(OFFSET('Water Data'!$C$5,0,10*ROW('Water Data'!C34))),BS40="",ISNUMBER(OFFSET('Water Data'!$C$5,0,10*ROW('Water Data'!C34)))),100-OFFSET('Water Data'!$C$5,0,10*ROW('Water Data'!C34)),NA())))</f>
        <v>#N/A</v>
      </c>
      <c r="E40" s="252" t="e">
        <f ca="true">+IF(AND(ISNUMBER(OFFSET('Water Data'!$C$7,0,10*ROW('Water Data'!D34))),BT40="Yes"),OFFSET('Water Data'!$C$7,0,10*ROW('Water Data'!C34)),IF(AND(ISNUMBER(OFFSET('Water Data'!$C$7,0,10*ROW('Water Data'!C34))),BT40="No",ISNUMBER(OFFSET('Water Data'!$C$7,0,10*ROW('Water Data'!C34)))),CONCATENATE("[",ROUND(OFFSET('Water Data'!$C$7,0,10*ROW('Water Data'!C34)),0),"]"),IF(AND(ISNUMBER(OFFSET('Water Data'!$C$7,0,10*ROW('Water Data'!C34))),BT40="",ISNUMBER(OFFSET('Water Data'!$C$7,0,10*ROW('Water Data'!C34)))),OFFSET('Water Data'!$C$7,0,10*ROW('Water Data'!C34)),NA())))</f>
        <v>#N/A</v>
      </c>
      <c r="F40" s="252" t="e">
        <f ca="true">+IF(AND(ISNUMBER(OFFSET('Water Data'!$C$10,0,10*ROW('Water Data'!C34))),BU40="Yes"),OFFSET('Water Data'!$C$10,0,10*ROW('Water Data'!C34)),IF(AND(ISNUMBER(OFFSET('Water Data'!$C$10,0,10*ROW('Water Data'!C34))),BU40="No",ISNUMBER(OFFSET('Water Data'!$C$10,0,10*ROW('Water Data'!C34)))),CONCATENATE("[",ROUND(OFFSET('Water Data'!$C$10,0,10*ROW('Water Data'!C34)),0),"]"),IF(AND(ISNUMBER(OFFSET('Water Data'!$C$10,0,10*ROW('Water Data'!C34))),BU40="",ISNUMBER(OFFSET('Water Data'!$C$10,0,10*ROW('Water Data'!C34)))),OFFSET('Water Data'!$C$10,0,10*ROW('Water Data'!C34)),NA())))</f>
        <v>#N/A</v>
      </c>
      <c r="G40" s="252" t="e">
        <f ca="true">+IF(AND(ISNUMBER(OFFSET('Water Data'!$D$5,0,10*ROW('Water Data'!D34))),BV40="Yes"),100-OFFSET('Water Data'!$D$5,0,10*ROW('Water Data'!D34)),IF(AND(ISNUMBER(OFFSET('Water Data'!$D$5,0,10*ROW('Water Data'!D34))),BV40="No",ISNUMBER(OFFSET('Water Data'!$D$5,0,10*ROW('Water Data'!D34)))),CONCATENATE("[",ROUND(100-OFFSET('Water Data'!$D$5,0,10*ROW('Water Data'!D34)),0),"]"),IF(AND(ISNUMBER(OFFSET('Water Data'!$D$5,0,10*ROW('Water Data'!D34))),BV40="",ISNUMBER(OFFSET('Water Data'!$D$5,0,10*ROW('Water Data'!D34)))),100-OFFSET('Water Data'!$D$5,0,10*ROW('Water Data'!D34)),NA())))</f>
        <v>#N/A</v>
      </c>
      <c r="H40" s="252" t="e">
        <f ca="true">+IF(AND(ISNUMBER(OFFSET('Water Data'!$D$7,0,10*ROW('Water Data'!D34))),BW40="Yes"),OFFSET('Water Data'!$D$7,0,10*ROW('Water Data'!D34)),IF(AND(ISNUMBER(OFFSET('Water Data'!$D$7,0,10*ROW('Water Data'!D34))),BW40="No",ISNUMBER(OFFSET('Water Data'!$D$7,0,10*ROW('Water Data'!D34)))),CONCATENATE("[",ROUND(OFFSET('Water Data'!$C$7,0,10*ROW('Water Data'!D34)),0),"]"),IF(AND(ISNUMBER(OFFSET('Water Data'!$D$7,0,10*ROW('Water Data'!D34))),BW40="",ISNUMBER(OFFSET('Water Data'!$D$7,0,10*ROW('Water Data'!D34)))),OFFSET('Water Data'!$D$7,0,10*ROW('Water Data'!D34)),NA())))</f>
        <v>#N/A</v>
      </c>
      <c r="I40" s="252" t="e">
        <f ca="true">+IF(AND(ISNUMBER(OFFSET('Water Data'!$D$10,0,10*ROW('Water Data'!D34))),BX40="Yes"),OFFSET('Water Data'!$D$10,0,10*ROW('Water Data'!D34)),IF(AND(ISNUMBER(OFFSET('Water Data'!$D$10,0,10*ROW('Water Data'!D34))),BX40="No",ISNUMBER(OFFSET('Water Data'!$D$10,0,10*ROW('Water Data'!D34)))),CONCATENATE("[",ROUND(OFFSET('Water Data'!$D$10,0,10*ROW('Water Data'!D34)),0),"]"),IF(AND(ISNUMBER(OFFSET('Water Data'!$D$10,0,10*ROW('Water Data'!D34))),BX40="",ISNUMBER(OFFSET('Water Data'!$D$10,0,10*ROW('Water Data'!D34)))),OFFSET('Water Data'!$D$10,0,10*ROW('Water Data'!D34)),NA())))</f>
        <v>#N/A</v>
      </c>
      <c r="J40" s="252" t="e">
        <f ca="true">+IF(AND(ISNUMBER(OFFSET('Water Data'!$E$5,0,10*ROW('Water Data'!E34))),BY40="Yes"),100-OFFSET('Water Data'!$E$5,0,10*ROW('Water Data'!E34)),IF(AND(ISNUMBER(OFFSET('Water Data'!$E$5,0,10*ROW('Water Data'!E34))),BY40="No",ISNUMBER(OFFSET('Water Data'!$E$5,0,10*ROW('Water Data'!E34)))),CONCATENATE("[",ROUND(100-OFFSET('Water Data'!$E$5,0,10*ROW('Water Data'!E34)),0),"]"),IF(AND(ISNUMBER(OFFSET('Water Data'!$E$5,0,10*ROW('Water Data'!E34))),BY40="",ISNUMBER(OFFSET('Water Data'!$E$5,0,10*ROW('Water Data'!E34)))),100-OFFSET('Water Data'!$E$5,0,10*ROW('Water Data'!E34)),NA())))</f>
        <v>#N/A</v>
      </c>
      <c r="K40" s="252" t="e">
        <f ca="true">+IF(AND(ISNUMBER(OFFSET('Water Data'!$E$7,0,10*ROW('Water Data'!E34))),BZ40="Yes"),OFFSET('Water Data'!$E$7,0,10*ROW('Water Data'!E34)),IF(AND(ISNUMBER(OFFSET('Water Data'!$E$7,0,10*ROW('Water Data'!E34))),BZ40="No",ISNUMBER(OFFSET('Water Data'!$E$7,0,10*ROW('Water Data'!E34)))),CONCATENATE("[",ROUND(OFFSET('Water Data'!$E$7,0,10*ROW('Water Data'!E34)),0),"]"),IF(AND(ISNUMBER(OFFSET('Water Data'!$E$7,0,10*ROW('Water Data'!E34))),BZ40="",ISNUMBER(OFFSET('Water Data'!$E$7,0,10*ROW('Water Data'!E34)))),OFFSET('Water Data'!$E$7,0,10*ROW('Water Data'!E34)),NA())))</f>
        <v>#N/A</v>
      </c>
      <c r="L40" s="252" t="e">
        <f ca="true">+IF(AND(ISNUMBER(OFFSET('Water Data'!$E$10,0,10*ROW('Water Data'!E34))),CA40="Yes"),OFFSET('Water Data'!$E$10,0,10*ROW('Water Data'!E34)),IF(AND(ISNUMBER(OFFSET('Water Data'!$E$10,0,10*ROW('Water Data'!E34))),CA40="No",ISNUMBER(OFFSET('Water Data'!$E$10,0,10*ROW('Water Data'!E34)))),CONCATENATE("[",ROUND(OFFSET('Water Data'!$E$10,0,10*ROW('Water Data'!E34)),0),"]"),IF(AND(ISNUMBER(OFFSET('Water Data'!$E$10,0,10*ROW('Water Data'!E34))),CA40="",ISNUMBER(OFFSET('Water Data'!$E$10,0,10*ROW('Water Data'!E34)))),OFFSET('Water Data'!$E$10,0,10*ROW('Water Data'!E34)),NA())))</f>
        <v>#N/A</v>
      </c>
      <c r="M40" s="252" t="e">
        <f ca="true">+IF(AND(ISNUMBER(OFFSET('Water Data'!$F$5,0,10*ROW('Water Data'!F34))),CB40="Yes"),100-OFFSET('Water Data'!$F$5,0,10*ROW('Water Data'!F34)),IF(AND(ISNUMBER(OFFSET('Water Data'!$F$5,0,10*ROW('Water Data'!F34))),CB40="No",ISNUMBER(OFFSET('Water Data'!$F$5,0,10*ROW('Water Data'!F34)))),CONCATENATE("[",ROUND(100-OFFSET('Water Data'!$F$5,0,10*ROW('Water Data'!F34)),0),"]"),IF(AND(ISNUMBER(OFFSET('Water Data'!$F$5,0,10*ROW('Water Data'!F34))),CB40="",ISNUMBER(OFFSET('Water Data'!$F$5,0,10*ROW('Water Data'!F34)))),100-OFFSET('Water Data'!$F$5,0,10*ROW('Water Data'!F34)),NA())))</f>
        <v>#N/A</v>
      </c>
      <c r="N40" s="252" t="e">
        <f ca="true">+IF(AND(ISNUMBER(OFFSET('Water Data'!$F$7,0,10*ROW('Water Data'!F34))),CC40="Yes"),OFFSET('Water Data'!$F$7,0,10*ROW('Water Data'!F34)),IF(AND(ISNUMBER(OFFSET('Water Data'!$F$7,0,10*ROW('Water Data'!F34))),CC40="No",ISNUMBER(OFFSET('Water Data'!$F$7,0,10*ROW('Water Data'!F34)))),CONCATENATE("[",ROUND(OFFSET('Water Data'!$F$7,0,10*ROW('Water Data'!F34)),0),"]"),IF(AND(ISNUMBER(OFFSET('Water Data'!$F$7,0,10*ROW('Water Data'!F34))),CC40="",ISNUMBER(OFFSET('Water Data'!$F$7,0,10*ROW('Water Data'!F34)))),OFFSET('Water Data'!$F$7,0,10*ROW('Water Data'!F34)),NA())))</f>
        <v>#N/A</v>
      </c>
      <c r="O40" s="252" t="e">
        <f ca="true">+IF(AND(ISNUMBER(OFFSET('Water Data'!$F$10,0,10*ROW('Water Data'!F34))),CD40="Yes"),OFFSET('Water Data'!$F$10,0,10*ROW('Water Data'!F34)),IF(AND(ISNUMBER(OFFSET('Water Data'!$F$10,0,10*ROW('Water Data'!F34))),CD40="No",ISNUMBER(OFFSET('Water Data'!$F$10,0,10*ROW('Water Data'!F34)))),CONCATENATE("[",ROUND(OFFSET('Water Data'!$F$10,0,10*ROW('Water Data'!F34)),0),"]"),IF(AND(ISNUMBER(OFFSET('Water Data'!$F$10,0,10*ROW('Water Data'!F34))),CD40="",ISNUMBER(OFFSET('Water Data'!$F$10,0,10*ROW('Water Data'!F34)))),OFFSET('Water Data'!$F$10,0,10*ROW('Water Data'!F34)),NA())))</f>
        <v>#N/A</v>
      </c>
      <c r="P40" s="252" t="e">
        <f ca="true">+IF(AND(ISNUMBER(OFFSET('Water Data'!$G$5,0,10*ROW('Water Data'!G34))),CE40="Yes"),100-OFFSET('Water Data'!$G$5,0,10*ROW('Water Data'!G34)),IF(AND(ISNUMBER(OFFSET('Water Data'!$G$5,0,10*ROW('Water Data'!G34))),CE40="No",ISNUMBER(OFFSET('Water Data'!$G$5,0,10*ROW('Water Data'!G34)))),CONCATENATE("[",ROUND(100-OFFSET('Water Data'!$G$5,0,10*ROW('Water Data'!G34)),0),"]"),IF(AND(ISNUMBER(OFFSET('Water Data'!$G$5,0,10*ROW('Water Data'!G34))),CE40="",ISNUMBER(OFFSET('Water Data'!$G$5,0,10*ROW('Water Data'!G34)))),100-OFFSET('Water Data'!$G$5,0,10*ROW('Water Data'!G34)),NA())))</f>
        <v>#N/A</v>
      </c>
      <c r="Q40" s="252" t="e">
        <f ca="true">+IF(AND(ISNUMBER(OFFSET('Water Data'!$G$7,0,10*ROW('Water Data'!G34))),CF40="Yes"),OFFSET('Water Data'!$G$7,0,10*ROW('Water Data'!G34)),IF(AND(ISNUMBER(OFFSET('Water Data'!$G$7,0,10*ROW('Water Data'!G34))),CF40="No",ISNUMBER(OFFSET('Water Data'!$G$7,0,10*ROW('Water Data'!G34)))),CONCATENATE("[",ROUND(OFFSET('Water Data'!$G$7,0,10*ROW('Water Data'!G34)),0),"]"),IF(AND(ISNUMBER(OFFSET('Water Data'!$G$7,0,10*ROW('Water Data'!G34))),CF40="",ISNUMBER(OFFSET('Water Data'!$G$7,0,10*ROW('Water Data'!G34)))),OFFSET('Water Data'!$G$7,0,10*ROW('Water Data'!G34)),NA())))</f>
        <v>#N/A</v>
      </c>
      <c r="R40" s="252" t="e">
        <f ca="true">+IF(AND(ISNUMBER(OFFSET('Water Data'!$G$10,0,10*ROW('Water Data'!G34))),CG40="Yes"),OFFSET('Water Data'!$G$10,0,10*ROW('Water Data'!G34)),IF(AND(ISNUMBER(OFFSET('Water Data'!$G$10,0,10*ROW('Water Data'!G34))),CG40="No",ISNUMBER(OFFSET('Water Data'!$G$10,0,10*ROW('Water Data'!G34)))),CONCATENATE("[",ROUND(OFFSET('Water Data'!$G$10,0,10*ROW('Water Data'!G34)),0),"]"),IF(AND(ISNUMBER(OFFSET('Water Data'!$G$10,0,10*ROW('Water Data'!G34))),CG40="",ISNUMBER(OFFSET('Water Data'!$G$10,0,10*ROW('Water Data'!G34)))),OFFSET('Water Data'!$G$10,0,10*ROW('Water Data'!G34)),NA())))</f>
        <v>#N/A</v>
      </c>
      <c r="S40" s="252" t="e">
        <f ca="true">+IF(AND(ISNUMBER(OFFSET('Water Data'!$H$5,0,10*ROW('Water Data'!H34))),CH40="Yes"),100-OFFSET('Water Data'!$H$5,0,10*ROW('Water Data'!H34)),IF(AND(ISNUMBER(OFFSET('Water Data'!$H$5,0,10*ROW('Water Data'!H34))),CH40="No",ISNUMBER(OFFSET('Water Data'!$H$5,0,10*ROW('Water Data'!H34)))),CONCATENATE("[",ROUND(100-OFFSET('Water Data'!$H$5,0,10*ROW('Water Data'!H34)),0),"]"),IF(AND(ISNUMBER(OFFSET('Water Data'!$H$5,0,10*ROW('Water Data'!H34))),CH40="",ISNUMBER(OFFSET('Water Data'!$H$5,0,10*ROW('Water Data'!H34)))),100-OFFSET('Water Data'!$H$5,0,10*ROW('Water Data'!H34)),NA())))</f>
        <v>#N/A</v>
      </c>
      <c r="T40" s="252" t="e">
        <f ca="true">+IF(AND(ISNUMBER(OFFSET('Water Data'!$H$7,0,10*ROW('Water Data'!H34))),CI40="Yes"),OFFSET('Water Data'!$H$7,0,10*ROW('Water Data'!H34)),IF(AND(ISNUMBER(OFFSET('Water Data'!$H$7,0,10*ROW('Water Data'!H34))),CI40="No",ISNUMBER(OFFSET('Water Data'!$H$7,0,10*ROW('Water Data'!H34)))),CONCATENATE("[",ROUND(OFFSET('Water Data'!$H$7,0,10*ROW('Water Data'!H34)),0),"]"),IF(AND(ISNUMBER(OFFSET('Water Data'!$H$7,0,10*ROW('Water Data'!H34))),CI40="",ISNUMBER(OFFSET('Water Data'!$H$7,0,10*ROW('Water Data'!H34)))),OFFSET('Water Data'!$H$7,0,10*ROW('Water Data'!H34)),NA())))</f>
        <v>#N/A</v>
      </c>
      <c r="U40" s="252" t="e">
        <f ca="true">+IF(AND(ISNUMBER(OFFSET('Water Data'!$H$10,0,10*ROW('Water Data'!H34))),CJ40="Yes"),OFFSET('Water Data'!$H$10,0,10*ROW('Water Data'!H34)),IF(AND(ISNUMBER(OFFSET('Water Data'!$H$10,0,10*ROW('Water Data'!H34))),CJ40="No",ISNUMBER(OFFSET('Water Data'!$H$10,0,10*ROW('Water Data'!H34)))),CONCATENATE("[",ROUND(OFFSET('Water Data'!$H$10,0,10*ROW('Water Data'!H34)),0),"]"),IF(AND(ISNUMBER(OFFSET('Water Data'!$H$10,0,10*ROW('Water Data'!H34))),CJ40="",ISNUMBER(OFFSET('Water Data'!$H$10,0,10*ROW('Water Data'!H34)))),OFFSET('Water Data'!$H$10,0,10*ROW('Water Data'!H34)),NA())))</f>
        <v>#N/A</v>
      </c>
      <c r="V40" s="253" t="e">
        <f ca="true">+IF(AND(ISNUMBER(OFFSET('Sanitation Data'!$C$5,0,10*ROW('Sanitation Data'!C34))),CK40="Yes"),100-OFFSET('Sanitation Data'!$C$5,0,10*ROW('Sanitation Data'!C34)),IF(AND(ISNUMBER(OFFSET('Sanitation Data'!$C$5,0,10*ROW('Sanitation Data'!C34))),CK40="No",ISNUMBER(OFFSET('Sanitation Data'!$C$5,0,10*ROW('Sanitation Data'!C34)))),CONCATENATE("[",ROUND(100-OFFSET('Sanitation Data'!$C$5,0,10*ROW('Sanitation Data'!C34)),0),"]"),IF(AND(ISNUMBER(OFFSET('Sanitation Data'!$C$5,0,10*ROW('Sanitation Data'!C34))),CK40="",ISNUMBER(OFFSET('Sanitation Data'!$C$5,0,10*ROW('Sanitation Data'!C34)))),100-OFFSET('Sanitation Data'!$C$5,0,10*ROW('Sanitation Data'!C34)),NA())))</f>
        <v>#N/A</v>
      </c>
      <c r="W40" s="253" t="e">
        <f ca="true">+IF(AND(ISNUMBER(OFFSET('Sanitation Data'!$C$7,0,10*ROW('Sanitation Data'!C34))),CL40="Yes"),OFFSET('Sanitation Data'!$C$7,0,10*ROW('Sanitation Data'!C34)),IF(AND(ISNUMBER(OFFSET('Sanitation Data'!$C$7,0,10*ROW('Sanitation Data'!C34))),CL40="No",ISNUMBER(OFFSET('Sanitation Data'!$C$7,0,10*ROW('Sanitation Data'!C34)))),CONCATENATE("[",ROUND(OFFSET('Sanitation Data'!$C$7,0,10*ROW('Sanitation Data'!C34)),0),"]"),IF(AND(ISNUMBER(OFFSET('Sanitation Data'!$C$7,0,10*ROW('Sanitation Data'!C34))),CL40="",ISNUMBER(OFFSET('Sanitation Data'!$C$7,0,10*ROW('Sanitation Data'!C34)))),OFFSET('Sanitation Data'!$C$7,0,10*ROW('Sanitation Data'!C34)),NA())))</f>
        <v>#N/A</v>
      </c>
      <c r="X40" s="253" t="e">
        <f ca="true">+IF(AND(ISNUMBER(OFFSET('Sanitation Data'!$C$11,0,10*ROW('Sanitation Data'!C34))),CM40="Yes"),OFFSET('Sanitation Data'!$C$11,0,10*ROW('Sanitation Data'!C34)),IF(AND(ISNUMBER(OFFSET('Sanitation Data'!$C$11,0,10*ROW('Sanitation Data'!C34))),CM40="No",ISNUMBER(OFFSET('Sanitation Data'!$C$11,0,10*ROW('Sanitation Data'!C34)))),CONCATENATE("[",ROUND(OFFSET('Sanitation Data'!$C$11,0,10*ROW('Sanitation Data'!C34)),0),"]"),IF(AND(ISNUMBER(OFFSET('Sanitation Data'!$C$11,0,10*ROW('Sanitation Data'!C34))),CM40="",ISNUMBER(OFFSET('Sanitation Data'!$C$11,0,10*ROW('Sanitation Data'!C34)))),OFFSET('Sanitation Data'!$C$11,0,10*ROW('Sanitation Data'!C34)),NA())))</f>
        <v>#N/A</v>
      </c>
      <c r="Y40" s="253" t="e">
        <f ca="true">+IF(AND(ISNUMBER(OFFSET('Sanitation Data'!$C$12,0,10*ROW('Sanitation Data'!C34))),CN40="Yes"),OFFSET('Sanitation Data'!$C$12,0,10*ROW('Sanitation Data'!C34)),IF(AND(ISNUMBER(OFFSET('Sanitation Data'!$C$12,0,10*ROW('Sanitation Data'!C34))),CN40="No",ISNUMBER(OFFSET('Sanitation Data'!$C$12,0,10*ROW('Sanitation Data'!C34)))),CONCATENATE("[",ROUND(OFFSET('Sanitation Data'!$C$12,0,10*ROW('Sanitation Data'!C34)),0),"]"),IF(AND(ISNUMBER(OFFSET('Sanitation Data'!$C$12,0,10*ROW('Sanitation Data'!C34))),CN40="",ISNUMBER(OFFSET('Sanitation Data'!$C$12,0,10*ROW('Sanitation Data'!C34)))),OFFSET('Sanitation Data'!$C$12,0,10*ROW('Sanitation Data'!C34)),NA())))</f>
        <v>#N/A</v>
      </c>
      <c r="Z40" s="253" t="e">
        <f ca="true">+IF(AND(ISNUMBER(OFFSET('Sanitation Data'!$C$13,0,10*ROW('Sanitation Data'!C34))),CO40="Yes"),OFFSET('Sanitation Data'!$C$13,0,10*ROW('Sanitation Data'!C34)),IF(AND(ISNUMBER(OFFSET('Sanitation Data'!$C$13,0,10*ROW('Sanitation Data'!C34))),CO40="No",ISNUMBER(OFFSET('Sanitation Data'!$C$13,0,10*ROW('Sanitation Data'!C34)))),CONCATENATE("[",ROUND(OFFSET('Sanitation Data'!$C$13,0,10*ROW('Sanitation Data'!C34)),0),"]"),IF(AND(ISNUMBER(OFFSET('Sanitation Data'!$C$13,0,10*ROW('Sanitation Data'!C34))),CO40="",ISNUMBER(OFFSET('Sanitation Data'!$C$13,0,10*ROW('Sanitation Data'!C34)))),OFFSET('Sanitation Data'!$C$13,0,10*ROW('Sanitation Data'!C34)),NA())))</f>
        <v>#N/A</v>
      </c>
      <c r="AA40" s="253" t="e">
        <f ca="true">+IF(AND(ISNUMBER(OFFSET('Sanitation Data'!$D$5,0,10*ROW('Sanitation Data'!D34))),CP40="Yes"),100-OFFSET('Sanitation Data'!$D$5,0,10*ROW('Sanitation Data'!D34)),IF(AND(ISNUMBER(OFFSET('Sanitation Data'!$D$5,0,10*ROW('Sanitation Data'!D34))),CP40="No",ISNUMBER(OFFSET('Sanitation Data'!$D$5,0,10*ROW('Sanitation Data'!D34)))),CONCATENATE("[",ROUND(100-OFFSET('Sanitation Data'!$D$5,0,10*ROW('Sanitation Data'!D34)),0),"]"),IF(AND(ISNUMBER(OFFSET('Sanitation Data'!$D$5,0,10*ROW('Sanitation Data'!D34))),CP40="",ISNUMBER(OFFSET('Sanitation Data'!$D$5,0,10*ROW('Sanitation Data'!D34)))),100-OFFSET('Sanitation Data'!$D$5,0,10*ROW('Sanitation Data'!D34)),NA())))</f>
        <v>#N/A</v>
      </c>
      <c r="AB40" s="253" t="e">
        <f ca="true">+IF(AND(ISNUMBER(OFFSET('Sanitation Data'!$D$7,0,10*ROW('Sanitation Data'!D34))),CQ40="Yes"),OFFSET('Sanitation Data'!$D$7,0,10*ROW('Sanitation Data'!G34)),IF(AND(ISNUMBER(OFFSET('Sanitation Data'!$D$7,0,10*ROW('Sanitation Data'!D34))),CQ40="No",ISNUMBER(OFFSET('Sanitation Data'!$D$7,0,10*ROW('Sanitation Data'!D34)))),CONCATENATE("[",ROUND(OFFSET('Sanitation Data'!$D$7,0,10*ROW('Sanitation Data'!D34)),0),"]"),IF(AND(ISNUMBER(OFFSET('Sanitation Data'!$D$7,0,10*ROW('Sanitation Data'!D34))),CQ40="",ISNUMBER(OFFSET('Sanitation Data'!$D$7,0,10*ROW('Sanitation Data'!D34)))),OFFSET('Sanitation Data'!$D$7,0,10*ROW('Sanitation Data'!D34)),NA())))</f>
        <v>#N/A</v>
      </c>
      <c r="AC40" s="253" t="e">
        <f ca="true">+IF(AND(ISNUMBER(OFFSET('Sanitation Data'!$D$11,0,10*ROW('Sanitation Data'!D34))),CR40="Yes"),OFFSET('Sanitation Data'!$D$11,0,10*ROW('Sanitation Data'!D34)),IF(AND(ISNUMBER(OFFSET('Sanitation Data'!$D$11,0,10*ROW('Sanitation Data'!D34))),CR40="No",ISNUMBER(OFFSET('Sanitation Data'!$D$11,0,10*ROW('Sanitation Data'!D34)))),CONCATENATE("[",ROUND(OFFSET('Sanitation Data'!$D$11,0,10*ROW('Sanitation Data'!D34)),0),"]"),IF(AND(ISNUMBER(OFFSET('Sanitation Data'!$D$11,0,10*ROW('Sanitation Data'!D34))),CR40="",ISNUMBER(OFFSET('Sanitation Data'!$D$11,0,10*ROW('Sanitation Data'!D34)))),OFFSET('Sanitation Data'!$D$11,0,10*ROW('Sanitation Data'!D34)),NA())))</f>
        <v>#N/A</v>
      </c>
      <c r="AD40" s="253" t="e">
        <f ca="true">+IF(AND(ISNUMBER(OFFSET('Sanitation Data'!$D$12,0,10*ROW('Sanitation Data'!D34))),CS40="Yes"),OFFSET('Sanitation Data'!$D$12,0,10*ROW('Sanitation Data'!D34)),IF(AND(ISNUMBER(OFFSET('Sanitation Data'!$D$12,0,10*ROW('Sanitation Data'!D34))),CS40="No",ISNUMBER(OFFSET('Sanitation Data'!$D$12,0,10*ROW('Sanitation Data'!D34)))),CONCATENATE("[",ROUND(OFFSET('Sanitation Data'!$D$12,0,10*ROW('Sanitation Data'!D34)),0),"]"),IF(AND(ISNUMBER(OFFSET('Sanitation Data'!$D$12,0,10*ROW('Sanitation Data'!D34))),CS40="",ISNUMBER(OFFSET('Sanitation Data'!$D$12,0,10*ROW('Sanitation Data'!D34)))),OFFSET('Sanitation Data'!$D$12,0,10*ROW('Sanitation Data'!D34)),NA())))</f>
        <v>#N/A</v>
      </c>
      <c r="AE40" s="253" t="e">
        <f ca="true">+IF(AND(ISNUMBER(OFFSET('Sanitation Data'!$D$13,0,10*ROW('Sanitation Data'!D34))),CT40="Yes"),OFFSET('Sanitation Data'!$D$13,0,10*ROW('Sanitation Data'!D34)),IF(AND(ISNUMBER(OFFSET('Sanitation Data'!$D$13,0,10*ROW('Sanitation Data'!D34))),CT40="No",ISNUMBER(OFFSET('Sanitation Data'!$D$13,0,10*ROW('Sanitation Data'!D34)))),CONCATENATE("[",ROUND(OFFSET('Sanitation Data'!$D$13,0,10*ROW('Sanitation Data'!D34)),0),"]"),IF(AND(ISNUMBER(OFFSET('Sanitation Data'!$D$13,0,10*ROW('Sanitation Data'!D34))),CT40="",ISNUMBER(OFFSET('Sanitation Data'!$D$13,0,10*ROW('Sanitation Data'!D34)))),OFFSET('Sanitation Data'!$D$13,0,10*ROW('Sanitation Data'!D34)),NA())))</f>
        <v>#N/A</v>
      </c>
      <c r="AF40" s="253" t="e">
        <f ca="true">+IF(AND(ISNUMBER(OFFSET('Sanitation Data'!$E$5,0,10*ROW('Sanitation Data'!E34))),CU40="Yes"),100-OFFSET('Sanitation Data'!$E$5,0,10*ROW('Sanitation Data'!E34)),IF(AND(ISNUMBER(OFFSET('Sanitation Data'!$E$5,0,10*ROW('Sanitation Data'!E34))),CU40="No",ISNUMBER(OFFSET('Sanitation Data'!$E$5,0,10*ROW('Sanitation Data'!E34)))),CONCATENATE("[",ROUND(100-OFFSET('Sanitation Data'!$E$5,0,10*ROW('Sanitation Data'!E34)),0),"]"),IF(AND(ISNUMBER(OFFSET('Sanitation Data'!$E$5,0,10*ROW('Sanitation Data'!E34))),CU40="",ISNUMBER(OFFSET('Sanitation Data'!$E$5,0,10*ROW('Sanitation Data'!E34)))),100-OFFSET('Sanitation Data'!$E$5,0,10*ROW('Sanitation Data'!E34)),NA())))</f>
        <v>#N/A</v>
      </c>
      <c r="AG40" s="253" t="e">
        <f ca="true">+IF(AND(ISNUMBER(OFFSET('Sanitation Data'!$E$7,0,10*ROW('Sanitation Data'!E34))),CV40="Yes"),OFFSET('Sanitation Data'!$E$7,0,10*ROW('Sanitation Data'!E34)),IF(AND(ISNUMBER(OFFSET('Sanitation Data'!$E$7,0,10*ROW('Sanitation Data'!E34))),CV40="No",ISNUMBER(OFFSET('Sanitation Data'!$E$7,0,10*ROW('Sanitation Data'!E34)))),CONCATENATE("[",ROUND(OFFSET('Sanitation Data'!$E$7,0,10*ROW('Sanitation Data'!E34)),0),"]"),IF(AND(ISNUMBER(OFFSET('Sanitation Data'!$E$7,0,10*ROW('Sanitation Data'!E34))),CV40="",ISNUMBER(OFFSET('Sanitation Data'!$E$7,0,10*ROW('Sanitation Data'!E34)))),OFFSET('Sanitation Data'!$E$7,0,10*ROW('Sanitation Data'!E34)),NA())))</f>
        <v>#N/A</v>
      </c>
      <c r="AH40" s="253" t="e">
        <f ca="true">+IF(AND(ISNUMBER(OFFSET('Sanitation Data'!$E$11,0,10*ROW('Sanitation Data'!E34))),CW40="Yes"),OFFSET('Sanitation Data'!$E$11,0,10*ROW('Sanitation Data'!E34)),IF(AND(ISNUMBER(OFFSET('Sanitation Data'!$E$11,0,10*ROW('Sanitation Data'!E34))),CW40="No",ISNUMBER(OFFSET('Sanitation Data'!$E$11,0,10*ROW('Sanitation Data'!E34)))),CONCATENATE("[",ROUND(OFFSET('Sanitation Data'!$E$11,0,10*ROW('Sanitation Data'!E34)),0),"]"),IF(AND(ISNUMBER(OFFSET('Sanitation Data'!$E$11,0,10*ROW('Sanitation Data'!E34))),CW40="",ISNUMBER(OFFSET('Sanitation Data'!$E$11,0,10*ROW('Sanitation Data'!E34)))),OFFSET('Sanitation Data'!$E$11,0,10*ROW('Sanitation Data'!E34)),NA())))</f>
        <v>#N/A</v>
      </c>
      <c r="AI40" s="253" t="e">
        <f ca="true">+IF(AND(ISNUMBER(OFFSET('Sanitation Data'!$E$12,0,10*ROW('Sanitation Data'!E34))),CX40="Yes"),OFFSET('Sanitation Data'!$E$12,0,10*ROW('Sanitation Data'!E34)),IF(AND(ISNUMBER(OFFSET('Sanitation Data'!$E$12,0,10*ROW('Sanitation Data'!E34))),CX40="No",ISNUMBER(OFFSET('Sanitation Data'!$E$12,0,10*ROW('Sanitation Data'!E34)))),CONCATENATE("[",ROUND(OFFSET('Sanitation Data'!$E$12,0,10*ROW('Sanitation Data'!E34)),0),"]"),IF(AND(ISNUMBER(OFFSET('Sanitation Data'!$E$12,0,10*ROW('Sanitation Data'!E34))),CX40="",ISNUMBER(OFFSET('Sanitation Data'!$E$12,0,10*ROW('Sanitation Data'!E34)))),OFFSET('Sanitation Data'!$E$12,0,10*ROW('Sanitation Data'!E34)),NA())))</f>
        <v>#N/A</v>
      </c>
      <c r="AJ40" s="253" t="e">
        <f ca="true">+IF(AND(ISNUMBER(OFFSET('Sanitation Data'!$E$13,0,10*ROW('Sanitation Data'!E34))),CY40="Yes"),OFFSET('Sanitation Data'!$E$13,0,10*ROW('Sanitation Data'!E34)),IF(AND(ISNUMBER(OFFSET('Sanitation Data'!$E$13,0,10*ROW('Sanitation Data'!E34))),CY40="No",ISNUMBER(OFFSET('Sanitation Data'!$E$13,0,10*ROW('Sanitation Data'!E34)))),CONCATENATE("[",ROUND(OFFSET('Sanitation Data'!$E$13,0,10*ROW('Sanitation Data'!E34)),0),"]"),IF(AND(ISNUMBER(OFFSET('Sanitation Data'!$E$13,0,10*ROW('Sanitation Data'!E34))),CY40="",ISNUMBER(OFFSET('Sanitation Data'!$E$13,0,10*ROW('Sanitation Data'!E34)))),OFFSET('Sanitation Data'!$E$13,0,10*ROW('Sanitation Data'!E34)),NA())))</f>
        <v>#N/A</v>
      </c>
      <c r="AK40" s="253" t="e">
        <f ca="true">+IF(AND(ISNUMBER(OFFSET('Sanitation Data'!$F$5,0,10*ROW('Sanitation Data'!F34))),CZ40="Yes"),100-OFFSET('Sanitation Data'!$F$5,0,10*ROW('Sanitation Data'!F34)),IF(AND(ISNUMBER(OFFSET('Sanitation Data'!$F$5,0,10*ROW('Sanitation Data'!F34))),CZ40="No",ISNUMBER(OFFSET('Sanitation Data'!$F$5,0,10*ROW('Sanitation Data'!F34)))),CONCATENATE("[",ROUND(100-OFFSET('Sanitation Data'!$F$5,0,10*ROW('Sanitation Data'!F34)),0),"]"),IF(AND(ISNUMBER(OFFSET('Sanitation Data'!$F$5,0,10*ROW('Sanitation Data'!F34))),CZ40="",ISNUMBER(OFFSET('Sanitation Data'!$F$5,0,10*ROW('Sanitation Data'!F34)))),100-OFFSET('Sanitation Data'!$F$5,0,10*ROW('Sanitation Data'!F34)),NA())))</f>
        <v>#N/A</v>
      </c>
      <c r="AL40" s="253" t="e">
        <f ca="true">+IF(AND(ISNUMBER(OFFSET('Sanitation Data'!$F$7,0,10*ROW('Sanitation Data'!F34))),DA40="Yes"),OFFSET('Sanitation Data'!$F$7,0,10*ROW('Sanitation Data'!F34)),IF(AND(ISNUMBER(OFFSET('Sanitation Data'!$F$7,0,10*ROW('Sanitation Data'!F34))),DA40="No",ISNUMBER(OFFSET('Sanitation Data'!$F$7,0,10*ROW('Sanitation Data'!F34)))),CONCATENATE("[",ROUND(OFFSET('Sanitation Data'!$F$7,0,10*ROW('Sanitation Data'!F34)),0),"]"),IF(AND(ISNUMBER(OFFSET('Sanitation Data'!$F$7,0,10*ROW('Sanitation Data'!F34))),DA40="",ISNUMBER(OFFSET('Sanitation Data'!$F$7,0,10*ROW('Sanitation Data'!F34)))),OFFSET('Sanitation Data'!$F$7,0,10*ROW('Sanitation Data'!F34)),NA())))</f>
        <v>#N/A</v>
      </c>
      <c r="AM40" s="253" t="e">
        <f ca="true">+IF(AND(ISNUMBER(OFFSET('Sanitation Data'!$F$11,0,10*ROW('Sanitation Data'!F34))),DB40="Yes"),OFFSET('Sanitation Data'!$F$11,0,10*ROW('Sanitation Data'!F34)),IF(AND(ISNUMBER(OFFSET('Sanitation Data'!$F$11,0,10*ROW('Sanitation Data'!F34))),DB40="No",ISNUMBER(OFFSET('Sanitation Data'!$F$11,0,10*ROW('Sanitation Data'!F34)))),CONCATENATE("[",ROUND(OFFSET('Sanitation Data'!$F$11,0,10*ROW('Sanitation Data'!F34)),0),"]"),IF(AND(ISNUMBER(OFFSET('Sanitation Data'!$F$11,0,10*ROW('Sanitation Data'!F34))),DB40="",ISNUMBER(OFFSET('Sanitation Data'!$F$11,0,10*ROW('Sanitation Data'!F34)))),OFFSET('Sanitation Data'!$F$11,0,10*ROW('Sanitation Data'!F34)),NA())))</f>
        <v>#N/A</v>
      </c>
      <c r="AN40" s="253" t="e">
        <f ca="true">+IF(AND(ISNUMBER(OFFSET('Sanitation Data'!$F$12,0,10*ROW('Sanitation Data'!F34))),DC40="Yes"),OFFSET('Sanitation Data'!$F$12,0,10*ROW('Sanitation Data'!F34)),IF(AND(ISNUMBER(OFFSET('Sanitation Data'!$F$12,0,10*ROW('Sanitation Data'!F34))),DC40="No",ISNUMBER(OFFSET('Sanitation Data'!$F$12,0,10*ROW('Sanitation Data'!F34)))),CONCATENATE("[",ROUND(OFFSET('Sanitation Data'!$F$12,0,10*ROW('Sanitation Data'!F34)),0),"]"),IF(AND(ISNUMBER(OFFSET('Sanitation Data'!$F$12,0,10*ROW('Sanitation Data'!F34))),DC40="",ISNUMBER(OFFSET('Sanitation Data'!$F$12,0,10*ROW('Sanitation Data'!F34)))),OFFSET('Sanitation Data'!$F$12,0,10*ROW('Sanitation Data'!F34)),NA())))</f>
        <v>#N/A</v>
      </c>
      <c r="AO40" s="253" t="e">
        <f ca="true">+IF(AND(ISNUMBER(OFFSET('Sanitation Data'!$F$13,0,10*ROW('Sanitation Data'!F34))),DD40="Yes"),OFFSET('Sanitation Data'!$F$13,0,10*ROW('Sanitation Data'!F34)),IF(AND(ISNUMBER(OFFSET('Sanitation Data'!$F$13,0,10*ROW('Sanitation Data'!F34))),DD40="No",ISNUMBER(OFFSET('Sanitation Data'!$F$13,0,10*ROW('Sanitation Data'!F34)))),CONCATENATE("[",ROUND(OFFSET('Sanitation Data'!$F$13,0,10*ROW('Sanitation Data'!F34)),0),"]"),IF(AND(ISNUMBER(OFFSET('Sanitation Data'!$F$13,0,10*ROW('Sanitation Data'!F34))),DD40="",ISNUMBER(OFFSET('Sanitation Data'!$F$13,0,10*ROW('Sanitation Data'!F34)))),OFFSET('Sanitation Data'!$F$13,0,10*ROW('Sanitation Data'!F34)),NA())))</f>
        <v>#N/A</v>
      </c>
      <c r="AP40" s="253" t="e">
        <f ca="true">+IF(AND(ISNUMBER(OFFSET('Sanitation Data'!$G$5,0,10*ROW('Sanitation Data'!G34))),DE40="Yes"),100-OFFSET('Sanitation Data'!$G$5,0,10*ROW('Sanitation Data'!G34)),IF(AND(ISNUMBER(OFFSET('Sanitation Data'!$G$5,0,10*ROW('Sanitation Data'!G34))),DE40="No",ISNUMBER(OFFSET('Sanitation Data'!$G$5,0,10*ROW('Sanitation Data'!G34)))),CONCATENATE("[",ROUND(100-OFFSET('Sanitation Data'!$G$5,0,10*ROW('Sanitation Data'!G34)),0),"]"),IF(AND(ISNUMBER(OFFSET('Sanitation Data'!$G$5,0,10*ROW('Sanitation Data'!G34))),DE40="",ISNUMBER(OFFSET('Sanitation Data'!$G$5,0,10*ROW('Sanitation Data'!G34)))),100-OFFSET('Sanitation Data'!$G$5,0,10*ROW('Sanitation Data'!G34)),NA())))</f>
        <v>#N/A</v>
      </c>
      <c r="AQ40" s="253" t="e">
        <f ca="true">+IF(AND(ISNUMBER(OFFSET('Sanitation Data'!$G$7,0,10*ROW('Sanitation Data'!G34))),DF40="Yes"),OFFSET('Sanitation Data'!$G$7,0,10*ROW('Sanitation Data'!G34)),IF(AND(ISNUMBER(OFFSET('Sanitation Data'!$G$7,0,10*ROW('Sanitation Data'!G34))),DF40="No",ISNUMBER(OFFSET('Sanitation Data'!$G$7,0,10*ROW('Sanitation Data'!G34)))),CONCATENATE("[",ROUND(OFFSET('Sanitation Data'!$G$7,0,10*ROW('Sanitation Data'!G34)),0),"]"),IF(AND(ISNUMBER(OFFSET('Sanitation Data'!$G$7,0,10*ROW('Sanitation Data'!G34))),DF40="",ISNUMBER(OFFSET('Sanitation Data'!$G$7,0,10*ROW('Sanitation Data'!G34)))),OFFSET('Sanitation Data'!$G$7,0,10*ROW('Sanitation Data'!G34)),NA())))</f>
        <v>#N/A</v>
      </c>
      <c r="AR40" s="253" t="e">
        <f ca="true">+IF(AND(ISNUMBER(OFFSET('Sanitation Data'!$G$11,0,10*ROW('Sanitation Data'!G34))),DG40="Yes"),OFFSET('Sanitation Data'!$G$11,0,10*ROW('Sanitation Data'!G34)),IF(AND(ISNUMBER(OFFSET('Sanitation Data'!$G$11,0,10*ROW('Sanitation Data'!G34))),DG40="No",ISNUMBER(OFFSET('Sanitation Data'!$G$11,0,10*ROW('Sanitation Data'!G34)))),CONCATENATE("[",ROUND(OFFSET('Sanitation Data'!$G$11,0,10*ROW('Sanitation Data'!G34)),0),"]"),IF(AND(ISNUMBER(OFFSET('Sanitation Data'!$G$11,0,10*ROW('Sanitation Data'!G34))),DG40="",ISNUMBER(OFFSET('Sanitation Data'!$G$11,0,10*ROW('Sanitation Data'!G34)))),OFFSET('Sanitation Data'!$G$11,0,10*ROW('Sanitation Data'!G34)),NA())))</f>
        <v>#N/A</v>
      </c>
      <c r="AS40" s="253" t="e">
        <f ca="true">+IF(AND(ISNUMBER(OFFSET('Sanitation Data'!$G$12,0,10*ROW('Sanitation Data'!G34))),DH40="Yes"),OFFSET('Sanitation Data'!$G$12,0,10*ROW('Sanitation Data'!G34)),IF(AND(ISNUMBER(OFFSET('Sanitation Data'!$G$12,0,10*ROW('Sanitation Data'!G34))),DH40="No",ISNUMBER(OFFSET('Sanitation Data'!$G$12,0,10*ROW('Sanitation Data'!G34)))),CONCATENATE("[",ROUND(OFFSET('Sanitation Data'!$G$12,0,10*ROW('Sanitation Data'!G34)),0),"]"),IF(AND(ISNUMBER(OFFSET('Sanitation Data'!$G$12,0,10*ROW('Sanitation Data'!G34))),DH40="",ISNUMBER(OFFSET('Sanitation Data'!$G$12,0,10*ROW('Sanitation Data'!G34)))),OFFSET('Sanitation Data'!$G$12,0,10*ROW('Sanitation Data'!G34)),NA())))</f>
        <v>#N/A</v>
      </c>
      <c r="AT40" s="253" t="e">
        <f ca="true">+IF(AND(ISNUMBER(OFFSET('Sanitation Data'!$G$13,0,10*ROW('Sanitation Data'!G34))),DI40="Yes"),OFFSET('Sanitation Data'!$G$13,0,10*ROW('Sanitation Data'!G34)),IF(AND(ISNUMBER(OFFSET('Sanitation Data'!$G$13,0,10*ROW('Sanitation Data'!G34))),DI40="No",ISNUMBER(OFFSET('Sanitation Data'!$G$13,0,10*ROW('Sanitation Data'!G34)))),CONCATENATE("[",ROUND(OFFSET('Sanitation Data'!$G$13,0,10*ROW('Sanitation Data'!G34)),0),"]"),IF(AND(ISNUMBER(OFFSET('Sanitation Data'!$G$13,0,10*ROW('Sanitation Data'!G34))),DI40="",ISNUMBER(OFFSET('Sanitation Data'!$G$13,0,10*ROW('Sanitation Data'!G34)))),OFFSET('Sanitation Data'!$G$13,0,10*ROW('Sanitation Data'!G34)),NA())))</f>
        <v>#N/A</v>
      </c>
      <c r="AU40" s="253" t="e">
        <f ca="true">+IF(AND(ISNUMBER(OFFSET('Sanitation Data'!$H$5,0,10*ROW('Sanitation Data'!H34))),DJ40="Yes"),100-OFFSET('Sanitation Data'!$H$5,0,10*ROW('Sanitation Data'!H34)),IF(AND(ISNUMBER(OFFSET('Sanitation Data'!$H$5,0,10*ROW('Sanitation Data'!H34))),DJ40="No",ISNUMBER(OFFSET('Sanitation Data'!$H$5,0,10*ROW('Sanitation Data'!H34)))),CONCATENATE("[",ROUND(100-OFFSET('Sanitation Data'!$H$5,0,10*ROW('Sanitation Data'!H34)),0),"]"),IF(AND(ISNUMBER(OFFSET('Sanitation Data'!$H$5,0,10*ROW('Sanitation Data'!H34))),DJ40="",ISNUMBER(OFFSET('Sanitation Data'!$H$5,0,10*ROW('Sanitation Data'!H34)))),100-OFFSET('Sanitation Data'!$H$5,0,10*ROW('Sanitation Data'!H34)),NA())))</f>
        <v>#N/A</v>
      </c>
      <c r="AV40" s="253" t="e">
        <f ca="true">+IF(AND(ISNUMBER(OFFSET('Sanitation Data'!$H$7,0,10*ROW('Sanitation Data'!H34))),DK40="Yes"),OFFSET('Sanitation Data'!$H$7,0,10*ROW('Sanitation Data'!H34)),IF(AND(ISNUMBER(OFFSET('Sanitation Data'!$H$7,0,10*ROW('Sanitation Data'!H34))),DK40="No",ISNUMBER(OFFSET('Sanitation Data'!$H$7,0,10*ROW('Sanitation Data'!H34)))),CONCATENATE("[",ROUND(OFFSET('Sanitation Data'!$H$7,0,10*ROW('Sanitation Data'!H34)),0),"]"),IF(AND(ISNUMBER(OFFSET('Sanitation Data'!$H$7,0,10*ROW('Sanitation Data'!H34))),DK40="",ISNUMBER(OFFSET('Sanitation Data'!$H$7,0,10*ROW('Sanitation Data'!H34)))),OFFSET('Sanitation Data'!$H$7,0,10*ROW('Sanitation Data'!H34)),NA())))</f>
        <v>#N/A</v>
      </c>
      <c r="AW40" s="253" t="e">
        <f ca="true">+IF(AND(ISNUMBER(OFFSET('Sanitation Data'!$H$11,0,10*ROW('Sanitation Data'!H34))),DL40="Yes"),OFFSET('Sanitation Data'!$H$11,0,10*ROW('Sanitation Data'!H34)),IF(AND(ISNUMBER(OFFSET('Sanitation Data'!$H$11,0,10*ROW('Sanitation Data'!H34))),DL40="No",ISNUMBER(OFFSET('Sanitation Data'!$H$11,0,10*ROW('Sanitation Data'!H34)))),CONCATENATE("[",ROUND(OFFSET('Sanitation Data'!$H$11,0,10*ROW('Sanitation Data'!H34)),0),"]"),IF(AND(ISNUMBER(OFFSET('Sanitation Data'!$H$11,0,10*ROW('Sanitation Data'!H34))),DL40="",ISNUMBER(OFFSET('Sanitation Data'!$H$11,0,10*ROW('Sanitation Data'!H34)))),OFFSET('Sanitation Data'!$H$11,0,10*ROW('Sanitation Data'!H34)),NA())))</f>
        <v>#N/A</v>
      </c>
      <c r="AX40" s="253" t="e">
        <f ca="true">+IF(AND(ISNUMBER(OFFSET('Sanitation Data'!$H$12,0,10*ROW('Sanitation Data'!H34))),DM40="Yes"),OFFSET('Sanitation Data'!$H$12,0,10*ROW('Sanitation Data'!H34)),IF(AND(ISNUMBER(OFFSET('Sanitation Data'!$H$12,0,10*ROW('Sanitation Data'!H34))),DM40="No",ISNUMBER(OFFSET('Sanitation Data'!$H$12,0,10*ROW('Sanitation Data'!H34)))),CONCATENATE("[",ROUND(OFFSET('Sanitation Data'!$H$12,0,10*ROW('Sanitation Data'!H34)),0),"]"),IF(AND(ISNUMBER(OFFSET('Sanitation Data'!$H$12,0,10*ROW('Sanitation Data'!H34))),DM40="",ISNUMBER(OFFSET('Sanitation Data'!$H$12,0,10*ROW('Sanitation Data'!H34)))),OFFSET('Sanitation Data'!$H$12,0,10*ROW('Sanitation Data'!H34)),NA())))</f>
        <v>#N/A</v>
      </c>
      <c r="AY40" s="253" t="e">
        <f ca="true">+IF(AND(ISNUMBER(OFFSET('Sanitation Data'!$H$13,0,10*ROW('Sanitation Data'!H34))),DN40="Yes"),OFFSET('Sanitation Data'!$H$13,0,10*ROW('Sanitation Data'!H34)),IF(AND(ISNUMBER(OFFSET('Sanitation Data'!$H$13,0,10*ROW('Sanitation Data'!H34))),DN40="No",ISNUMBER(OFFSET('Sanitation Data'!$H$13,0,10*ROW('Sanitation Data'!H34)))),CONCATENATE("[",ROUND(OFFSET('Sanitation Data'!$H$13,0,10*ROW('Sanitation Data'!H34)),0),"]"),IF(AND(ISNUMBER(OFFSET('Sanitation Data'!$H$13,0,10*ROW('Sanitation Data'!H34))),DN40="",ISNUMBER(OFFSET('Sanitation Data'!$H$13,0,10*ROW('Sanitation Data'!H34)))),OFFSET('Sanitation Data'!$H$13,0,10*ROW('Sanitation Data'!H34)),NA())))</f>
        <v>#N/A</v>
      </c>
      <c r="AZ40" s="254" t="e">
        <f ca="true">+IF(AND(ISNUMBER(OFFSET('Hygiene Data'!$C$6,0,10*ROW('Hygiene Data'!C34))),DO40="Yes"),OFFSET('Hygiene Data'!$C$6,0,10*ROW('Hygiene Data'!C34)),IF(AND(ISNUMBER(OFFSET('Hygiene Data'!$C$6,0,10*ROW('Hygiene Data'!C34))),DO40="No",ISNUMBER(OFFSET('Hygiene Data'!$C$6,0,10*ROW('Hygiene Data'!C34)))),CONCATENATE("[",ROUND(OFFSET('Hygiene Data'!$C$6,0,10*ROW('Hygiene Data'!C34)),0),"]"),IF(AND(ISNUMBER(OFFSET('Hygiene Data'!$C$6,0,10*ROW('Hygiene Data'!C34))),DO40="",ISNUMBER(OFFSET('Hygiene Data'!$C$6,0,10*ROW('Hygiene Data'!C34)))),OFFSET('Hygiene Data'!$C$6,0,10*ROW('Hygiene Data'!C34)),NA())))</f>
        <v>#N/A</v>
      </c>
      <c r="BA40" s="254" t="e">
        <f ca="true">+IF(AND(ISNUMBER(OFFSET('Hygiene Data'!$C$8,0,10*ROW('Hygiene Data'!C34))),DP40="Yes"),OFFSET('Hygiene Data'!$C$8,0,10*ROW('Hygiene Data'!C34)),IF(AND(ISNUMBER(OFFSET('Hygiene Data'!$C$8,0,10*ROW('Hygiene Data'!C34))),DP40="No",ISNUMBER(OFFSET('Hygiene Data'!$C$8,0,10*ROW('Hygiene Data'!C34)))),CONCATENATE("[",ROUND(OFFSET('Hygiene Data'!$C$8,0,10*ROW('Hygiene Data'!C34)),0),"]"),IF(AND(ISNUMBER(OFFSET('Hygiene Data'!$C$8,0,10*ROW('Hygiene Data'!C34))),DP40="",ISNUMBER(OFFSET('Hygiene Data'!$C$8,0,10*ROW('Hygiene Data'!C34)))),OFFSET('Hygiene Data'!$C$8,0,10*ROW('Hygiene Data'!C34)),NA())))</f>
        <v>#N/A</v>
      </c>
      <c r="BB40" s="254" t="e">
        <f ca="true">+IF(AND(ISNUMBER(OFFSET('Hygiene Data'!$C$10,0,10*ROW('Hygiene Data'!C34))),DQ40="Yes"),OFFSET('Hygiene Data'!$C$10,0,10*ROW('Hygiene Data'!C34)),IF(AND(ISNUMBER(OFFSET('Hygiene Data'!$C$10,0,10*ROW('Hygiene Data'!C34))),DQ40="No",ISNUMBER(OFFSET('Hygiene Data'!$C$10,0,10*ROW('Hygiene Data'!C34)))),CONCATENATE("[",ROUND(OFFSET('Hygiene Data'!$C$10,0,10*ROW('Hygiene Data'!C34)),0),"]"),IF(AND(ISNUMBER(OFFSET('Hygiene Data'!$C$10,0,10*ROW('Hygiene Data'!C34))),DQ40="",ISNUMBER(OFFSET('Hygiene Data'!$C$10,0,10*ROW('Hygiene Data'!C34)))),OFFSET('Hygiene Data'!$C$10,0,10*ROW('Hygiene Data'!C34)),NA())))</f>
        <v>#N/A</v>
      </c>
      <c r="BC40" s="254" t="e">
        <f ca="true">+IF(AND(ISNUMBER(OFFSET('Hygiene Data'!$D$6,0,10*ROW('Hygiene Data'!D34))),DR40="Yes"),OFFSET('Hygiene Data'!$D$6,0,10*ROW('Hygiene Data'!D34)),IF(AND(ISNUMBER(OFFSET('Hygiene Data'!$D$6,0,10*ROW('Hygiene Data'!D34))),DR40="No",ISNUMBER(OFFSET('Hygiene Data'!$D$6,0,10*ROW('Hygiene Data'!D34)))),CONCATENATE("[",ROUND(OFFSET('Hygiene Data'!$D$6,0,10*ROW('Hygiene Data'!D34)),0),"]"),IF(AND(ISNUMBER(OFFSET('Hygiene Data'!$D$6,0,10*ROW('Hygiene Data'!D34))),DR40="",ISNUMBER(OFFSET('Hygiene Data'!$D$6,0,10*ROW('Hygiene Data'!D34)))),OFFSET('Hygiene Data'!$D$6,0,10*ROW('Hygiene Data'!D34)),NA())))</f>
        <v>#N/A</v>
      </c>
      <c r="BD40" s="254" t="e">
        <f ca="true">+IF(AND(ISNUMBER(OFFSET('Hygiene Data'!$D$8,0,10*ROW('Hygiene Data'!D34))),DS40="Yes"),OFFSET('Hygiene Data'!$D$8,0,10*ROW('Hygiene Data'!D34)),IF(AND(ISNUMBER(OFFSET('Hygiene Data'!$D$8,0,10*ROW('Hygiene Data'!D34))),DS40="No",ISNUMBER(OFFSET('Hygiene Data'!$D$8,0,10*ROW('Hygiene Data'!D34)))),CONCATENATE("[",ROUND(OFFSET('Hygiene Data'!$D$8,0,10*ROW('Hygiene Data'!D34)),0),"]"),IF(AND(ISNUMBER(OFFSET('Hygiene Data'!$D$8,0,10*ROW('Hygiene Data'!D34))),DS40="",ISNUMBER(OFFSET('Hygiene Data'!$D$8,0,10*ROW('Hygiene Data'!D34)))),OFFSET('Hygiene Data'!$D$8,0,10*ROW('Hygiene Data'!D34)),NA())))</f>
        <v>#N/A</v>
      </c>
      <c r="BE40" s="254" t="e">
        <f ca="true">+IF(AND(ISNUMBER(OFFSET('Hygiene Data'!$D$10,0,10*ROW('Hygiene Data'!D34))),DT40="Yes"),OFFSET('Hygiene Data'!$D$10,0,10*ROW('Hygiene Data'!D34)),IF(AND(ISNUMBER(OFFSET('Hygiene Data'!$D$10,0,10*ROW('Hygiene Data'!D34))),DT40="No",ISNUMBER(OFFSET('Hygiene Data'!$D$10,0,10*ROW('Hygiene Data'!D34)))),CONCATENATE("[",ROUND(OFFSET('Hygiene Data'!$D$10,0,10*ROW('Hygiene Data'!D34)),0),"]"),IF(AND(ISNUMBER(OFFSET('Hygiene Data'!$D$10,0,10*ROW('Hygiene Data'!D34))),DT40="",ISNUMBER(OFFSET('Hygiene Data'!$D$10,0,10*ROW('Hygiene Data'!D34)))),OFFSET('Hygiene Data'!$D$10,0,10*ROW('Hygiene Data'!D34)),NA())))</f>
        <v>#N/A</v>
      </c>
      <c r="BF40" s="254" t="e">
        <f ca="true">+IF(AND(ISNUMBER(OFFSET('Hygiene Data'!$E$6,0,10*ROW('Hygiene Data'!E34))),DU40="Yes"),OFFSET('Hygiene Data'!$E$6,0,10*ROW('Hygiene Data'!E34)),IF(AND(ISNUMBER(OFFSET('Hygiene Data'!$E$6,0,10*ROW('Hygiene Data'!E34))),DU40="No",ISNUMBER(OFFSET('Hygiene Data'!$E$6,0,10*ROW('Hygiene Data'!E34)))),CONCATENATE("[",ROUND(OFFSET('Hygiene Data'!$E$6,0,10*ROW('Hygiene Data'!E34)),0),"]"),IF(AND(ISNUMBER(OFFSET('Hygiene Data'!$E$6,0,10*ROW('Hygiene Data'!E34))),DU40="",ISNUMBER(OFFSET('Hygiene Data'!$E$6,0,10*ROW('Hygiene Data'!E34)))),OFFSET('Hygiene Data'!$E$6,0,10*ROW('Hygiene Data'!E34)),NA())))</f>
        <v>#N/A</v>
      </c>
      <c r="BG40" s="254" t="e">
        <f ca="true">+IF(AND(ISNUMBER(OFFSET('Hygiene Data'!$E$8,0,10*ROW('Hygiene Data'!E34))),DV40="Yes"),OFFSET('Hygiene Data'!$E$8,0,10*ROW('Hygiene Data'!E34)),IF(AND(ISNUMBER(OFFSET('Hygiene Data'!$E$8,0,10*ROW('Hygiene Data'!E34))),DV40="No",ISNUMBER(OFFSET('Hygiene Data'!$E$8,0,10*ROW('Hygiene Data'!E34)))),CONCATENATE("[",ROUND(OFFSET('Hygiene Data'!$E$8,0,10*ROW('Hygiene Data'!E34)),0),"]"),IF(AND(ISNUMBER(OFFSET('Hygiene Data'!$E$8,0,10*ROW('Hygiene Data'!E34))),DV40="",ISNUMBER(OFFSET('Hygiene Data'!$E$8,0,10*ROW('Hygiene Data'!E34)))),OFFSET('Hygiene Data'!$E$8,0,10*ROW('Hygiene Data'!E34)),NA())))</f>
        <v>#N/A</v>
      </c>
      <c r="BH40" s="254" t="e">
        <f ca="true">+IF(AND(ISNUMBER(OFFSET('Hygiene Data'!$E$10,0,10*ROW('Hygiene Data'!E34))),DW40="Yes"),OFFSET('Hygiene Data'!$E$10,0,10*ROW('Hygiene Data'!E34)),IF(AND(ISNUMBER(OFFSET('Hygiene Data'!$E$10,0,10*ROW('Hygiene Data'!E34))),DW40="No",ISNUMBER(OFFSET('Hygiene Data'!$E$10,0,10*ROW('Hygiene Data'!E34)))),CONCATENATE("[",ROUND(OFFSET('Hygiene Data'!$E$10,0,10*ROW('Hygiene Data'!E34)),0),"]"),IF(AND(ISNUMBER(OFFSET('Hygiene Data'!$E$10,0,10*ROW('Hygiene Data'!E34))),DW40="",ISNUMBER(OFFSET('Hygiene Data'!$E$10,0,10*ROW('Hygiene Data'!E34)))),OFFSET('Hygiene Data'!$E$10,0,10*ROW('Hygiene Data'!E34)),NA())))</f>
        <v>#N/A</v>
      </c>
      <c r="BI40" s="254" t="e">
        <f ca="true">+IF(AND(ISNUMBER(OFFSET('Hygiene Data'!$F$6,0,10*ROW('Hygiene Data'!F34))),DX40="Yes"),OFFSET('Hygiene Data'!$F$6,0,10*ROW('Hygiene Data'!F34)),IF(AND(ISNUMBER(OFFSET('Hygiene Data'!$F$6,0,10*ROW('Hygiene Data'!F34))),DX40="No",ISNUMBER(OFFSET('Hygiene Data'!$F$6,0,10*ROW('Hygiene Data'!F34)))),CONCATENATE("[",ROUND(OFFSET('Hygiene Data'!$F$6,0,10*ROW('Hygiene Data'!F34)),0),"]"),IF(AND(ISNUMBER(OFFSET('Hygiene Data'!$F$6,0,10*ROW('Hygiene Data'!F34))),DX40="",ISNUMBER(OFFSET('Hygiene Data'!$F$6,0,10*ROW('Hygiene Data'!F34)))),OFFSET('Hygiene Data'!$F$6,0,10*ROW('Hygiene Data'!F34)),NA())))</f>
        <v>#N/A</v>
      </c>
      <c r="BJ40" s="254" t="e">
        <f ca="true">+IF(AND(ISNUMBER(OFFSET('Hygiene Data'!$F$8,0,10*ROW('Hygiene Data'!F34))),DY40="Yes"),OFFSET('Hygiene Data'!$F$8,0,10*ROW('Hygiene Data'!F34)),IF(AND(ISNUMBER(OFFSET('Hygiene Data'!$F$8,0,10*ROW('Hygiene Data'!F34))),DY40="No",ISNUMBER(OFFSET('Hygiene Data'!$F$8,0,10*ROW('Hygiene Data'!F34)))),CONCATENATE("[",ROUND(OFFSET('Hygiene Data'!$F$8,0,10*ROW('Hygiene Data'!F34)),0),"]"),IF(AND(ISNUMBER(OFFSET('Hygiene Data'!$F$8,0,10*ROW('Hygiene Data'!F34))),DY40="",ISNUMBER(OFFSET('Hygiene Data'!$F$8,0,10*ROW('Hygiene Data'!F34)))),OFFSET('Hygiene Data'!$F$8,0,10*ROW('Hygiene Data'!F34)),NA())))</f>
        <v>#N/A</v>
      </c>
      <c r="BK40" s="254" t="e">
        <f ca="true">+IF(AND(ISNUMBER(OFFSET('Hygiene Data'!$F$10,0,10*ROW('Hygiene Data'!F34))),DZ40="Yes"),OFFSET('Hygiene Data'!$F$10,0,10*ROW('Hygiene Data'!F34)),IF(AND(ISNUMBER(OFFSET('Hygiene Data'!$F$10,0,10*ROW('Hygiene Data'!F34))),DZ40="No",ISNUMBER(OFFSET('Hygiene Data'!$F$10,0,10*ROW('Hygiene Data'!F34)))),CONCATENATE("[",ROUND(OFFSET('Hygiene Data'!$F$10,0,10*ROW('Hygiene Data'!F34)),0),"]"),IF(AND(ISNUMBER(OFFSET('Hygiene Data'!$F$10,0,10*ROW('Hygiene Data'!F34))),DZ40="",ISNUMBER(OFFSET('Hygiene Data'!$F$10,0,10*ROW('Hygiene Data'!F34)))),OFFSET('Hygiene Data'!$F$10,0,10*ROW('Hygiene Data'!F34)),NA())))</f>
        <v>#N/A</v>
      </c>
      <c r="BL40" s="254" t="e">
        <f ca="true">+IF(AND(ISNUMBER(OFFSET('Hygiene Data'!$G$6,0,10*ROW('Hygiene Data'!G34))),EA40="Yes"),OFFSET('Hygiene Data'!$G$6,0,10*ROW('Hygiene Data'!G34)),IF(AND(ISNUMBER(OFFSET('Hygiene Data'!$G$6,0,10*ROW('Hygiene Data'!G34))),EA40="No",ISNUMBER(OFFSET('Hygiene Data'!$G$6,0,10*ROW('Hygiene Data'!G34)))),CONCATENATE("[",ROUND(OFFSET('Hygiene Data'!$G$6,0,10*ROW('Hygiene Data'!G34)),0),"]"),IF(AND(ISNUMBER(OFFSET('Hygiene Data'!$G$6,0,10*ROW('Hygiene Data'!G34))),EA40="",ISNUMBER(OFFSET('Hygiene Data'!$G$6,0,10*ROW('Hygiene Data'!G34)))),OFFSET('Hygiene Data'!$G$6,0,10*ROW('Hygiene Data'!G34)),NA())))</f>
        <v>#N/A</v>
      </c>
      <c r="BM40" s="254" t="e">
        <f ca="true">+IF(AND(ISNUMBER(OFFSET('Hygiene Data'!$G$8,0,10*ROW('Hygiene Data'!G34))),EB40="Yes"),OFFSET('Hygiene Data'!$G$8,0,10*ROW('Hygiene Data'!G34)),IF(AND(ISNUMBER(OFFSET('Hygiene Data'!$G$8,0,10*ROW('Hygiene Data'!G34))),EB40="No",ISNUMBER(OFFSET('Hygiene Data'!$G$8,0,10*ROW('Hygiene Data'!G34)))),CONCATENATE("[",ROUND(OFFSET('Hygiene Data'!$G$8,0,10*ROW('Hygiene Data'!G34)),0),"]"),IF(AND(ISNUMBER(OFFSET('Hygiene Data'!$G$8,0,10*ROW('Hygiene Data'!G34))),EB40="",ISNUMBER(OFFSET('Hygiene Data'!$G$8,0,10*ROW('Hygiene Data'!G34)))),OFFSET('Hygiene Data'!$G$8,0,10*ROW('Hygiene Data'!G34)),NA())))</f>
        <v>#N/A</v>
      </c>
      <c r="BN40" s="254" t="e">
        <f ca="true">+IF(AND(ISNUMBER(OFFSET('Hygiene Data'!$G$10,0,10*ROW('Hygiene Data'!G34))),EC40="Yes"),OFFSET('Hygiene Data'!$G$10,0,10*ROW('Hygiene Data'!G34)),IF(AND(ISNUMBER(OFFSET('Hygiene Data'!$G$10,0,10*ROW('Hygiene Data'!G34))),EC40="No",ISNUMBER(OFFSET('Hygiene Data'!$G$10,0,10*ROW('Hygiene Data'!G34)))),CONCATENATE("[",ROUND(OFFSET('Hygiene Data'!$G$10,0,10*ROW('Hygiene Data'!G34)),0),"]"),IF(AND(ISNUMBER(OFFSET('Hygiene Data'!$G$10,0,10*ROW('Hygiene Data'!G34))),EC40="",ISNUMBER(OFFSET('Hygiene Data'!$G$10,0,10*ROW('Hygiene Data'!G34)))),OFFSET('Hygiene Data'!$G$10,0,10*ROW('Hygiene Data'!G34)),NA())))</f>
        <v>#N/A</v>
      </c>
      <c r="BO40" s="254" t="e">
        <f ca="true">+IF(AND(ISNUMBER(OFFSET('Hygiene Data'!$H$6,0,10*ROW('Hygiene Data'!H34))),ED40="Yes"),OFFSET('Hygiene Data'!$H$6,0,10*ROW('Hygiene Data'!H34)),IF(AND(ISNUMBER(OFFSET('Hygiene Data'!$H$6,0,10*ROW('Hygiene Data'!H34))),ED40="No",ISNUMBER(OFFSET('Hygiene Data'!$H$6,0,10*ROW('Hygiene Data'!H34)))),CONCATENATE("[",ROUND(OFFSET('Hygiene Data'!$H$6,0,10*ROW('Hygiene Data'!H34)),0),"]"),IF(AND(ISNUMBER(OFFSET('Hygiene Data'!$H$6,0,10*ROW('Hygiene Data'!H34))),ED40="",ISNUMBER(OFFSET('Hygiene Data'!$H$6,0,10*ROW('Hygiene Data'!H34)))),OFFSET('Hygiene Data'!$H$6,0,10*ROW('Hygiene Data'!H34)),NA())))</f>
        <v>#N/A</v>
      </c>
      <c r="BP40" s="254" t="e">
        <f ca="true">+IF(AND(ISNUMBER(OFFSET('Hygiene Data'!$H$8,0,10*ROW('Hygiene Data'!H34))),EE40="Yes"),OFFSET('Hygiene Data'!$H$8,0,10*ROW('Hygiene Data'!H34)),IF(AND(ISNUMBER(OFFSET('Hygiene Data'!$H$8,0,10*ROW('Hygiene Data'!H34))),EE40="No",ISNUMBER(OFFSET('Hygiene Data'!$H$8,0,10*ROW('Hygiene Data'!H34)))),CONCATENATE("[",ROUND(OFFSET('Hygiene Data'!$H$8,0,10*ROW('Hygiene Data'!H34)),0),"]"),IF(AND(ISNUMBER(OFFSET('Hygiene Data'!$H$8,0,10*ROW('Hygiene Data'!H34))),EE40="",ISNUMBER(OFFSET('Hygiene Data'!$H$8,0,10*ROW('Hygiene Data'!H34)))),OFFSET('Hygiene Data'!$H$8,0,10*ROW('Hygiene Data'!H34)),NA())))</f>
        <v>#N/A</v>
      </c>
      <c r="BQ40" s="254" t="e">
        <f ca="true">+IF(AND(ISNUMBER(OFFSET('Hygiene Data'!$H$10,0,10*ROW('Hygiene Data'!H34))),EF40="Yes"),OFFSET('Hygiene Data'!$H$10,0,10*ROW('Hygiene Data'!H34)),IF(AND(ISNUMBER(OFFSET('Hygiene Data'!$H$10,0,10*ROW('Hygiene Data'!H34))),EF40="No",ISNUMBER(OFFSET('Hygiene Data'!$H$10,0,10*ROW('Hygiene Data'!H34)))),CONCATENATE("[",ROUND(OFFSET('Hygiene Data'!$H$10,0,10*ROW('Hygiene Data'!H34)),0),"]"),IF(AND(ISNUMBER(OFFSET('Hygiene Data'!$H$10,0,10*ROW('Hygiene Data'!H34))),EF40="",ISNUMBER(OFFSET('Hygiene Data'!$H$10,0,10*ROW('Hygiene Data'!H34)))),OFFSET('Hygiene Data'!$H$10,0,10*ROW('Hygiene Data'!H34)),NA())))</f>
        <v>#N/A</v>
      </c>
      <c r="BS40" s="36" t="str">
        <f ca="true">+IF(OFFSET('Water Data'!$C$28,0,10*ROW('Water Data'!C34))="","",OFFSET('Water Data'!$C$28,0,10*ROW('Water Data'!C34)))</f>
        <v/>
      </c>
      <c r="BT40" s="36" t="str">
        <f ca="true">+IF(OFFSET('Water Data'!$C$29,0,10*ROW('Water Data'!C34))="","",OFFSET('Water Data'!$C$29,0,10*ROW('Water Data'!C34)))</f>
        <v/>
      </c>
      <c r="BU40" s="36" t="str">
        <f ca="true">+IF(OFFSET('Water Data'!$C$30,0,10*ROW('Water Data'!C34))="","",OFFSET('Water Data'!$C$30,0,10*ROW('Water Data'!C34)))</f>
        <v/>
      </c>
      <c r="BV40" s="36" t="str">
        <f ca="true">+IF(OFFSET('Water Data'!$D$28,0,10*ROW('Water Data'!D34))="","",OFFSET('Water Data'!$D$28,0,10*ROW('Water Data'!D34)))</f>
        <v/>
      </c>
      <c r="BW40" s="36" t="str">
        <f ca="true">+IF(OFFSET('Water Data'!$D$29,0,10*ROW('Water Data'!D34))="","",OFFSET('Water Data'!$D$29,0,10*ROW('Water Data'!D34)))</f>
        <v/>
      </c>
      <c r="BX40" s="36" t="str">
        <f ca="true">+IF(OFFSET('Water Data'!$D$30,0,10*ROW('Water Data'!D34))="","",OFFSET('Water Data'!$D$30,0,10*ROW('Water Data'!D34)))</f>
        <v/>
      </c>
      <c r="BY40" s="36" t="str">
        <f ca="true">+IF(OFFSET('Water Data'!$E$28,0,10*ROW('Water Data'!E34))="","",OFFSET('Water Data'!$E$28,0,10*ROW('Water Data'!E34)))</f>
        <v/>
      </c>
      <c r="BZ40" s="36" t="str">
        <f ca="true">+IF(OFFSET('Water Data'!$E$29,0,10*ROW('Water Data'!E34))="","",OFFSET('Water Data'!$E$29,0,10*ROW('Water Data'!E34)))</f>
        <v/>
      </c>
      <c r="CA40" s="36" t="str">
        <f ca="true">+IF(OFFSET('Water Data'!$E$30,0,10*ROW('Water Data'!E34))="","",OFFSET('Water Data'!$E$30,0,10*ROW('Water Data'!E34)))</f>
        <v/>
      </c>
      <c r="CB40" s="36" t="str">
        <f ca="true">+IF(OFFSET('Water Data'!$F$28,0,10*ROW('Water Data'!F34))="","",OFFSET('Water Data'!$F$28,0,10*ROW('Water Data'!F34)))</f>
        <v/>
      </c>
      <c r="CC40" s="36" t="str">
        <f ca="true">+IF(OFFSET('Water Data'!$F$29,0,10*ROW('Water Data'!F34))="","",OFFSET('Water Data'!$F$29,0,10*ROW('Water Data'!F34)))</f>
        <v/>
      </c>
      <c r="CD40" s="36" t="str">
        <f ca="true">+IF(OFFSET('Water Data'!$F$30,0,10*ROW('Water Data'!F34))="","",OFFSET('Water Data'!$F$30,0,10*ROW('Water Data'!F34)))</f>
        <v/>
      </c>
      <c r="CE40" s="36" t="str">
        <f ca="true">+IF(OFFSET('Water Data'!$G$28,0,10*ROW('Water Data'!G34))="","",OFFSET('Water Data'!$G$28,0,10*ROW('Water Data'!G34)))</f>
        <v/>
      </c>
      <c r="CF40" s="36" t="str">
        <f ca="true">+IF(OFFSET('Water Data'!$G$29,0,10*ROW('Water Data'!G34))="","",OFFSET('Water Data'!$G$29,0,10*ROW('Water Data'!G34)))</f>
        <v/>
      </c>
      <c r="CG40" s="36" t="str">
        <f ca="true">+IF(OFFSET('Water Data'!$G$30,0,10*ROW('Water Data'!G34))="","",OFFSET('Water Data'!$G$30,0,10*ROW('Water Data'!G34)))</f>
        <v/>
      </c>
      <c r="CH40" s="36" t="str">
        <f ca="true">+IF(OFFSET('Water Data'!$H$28,0,10*ROW('Water Data'!H34))="","",OFFSET('Water Data'!$H$28,0,10*ROW('Water Data'!H34)))</f>
        <v/>
      </c>
      <c r="CI40" s="36" t="str">
        <f ca="true">+IF(OFFSET('Water Data'!$H$29,0,10*ROW('Water Data'!H34))="","",OFFSET('Water Data'!$H$29,0,10*ROW('Water Data'!H34)))</f>
        <v/>
      </c>
      <c r="CJ40" s="36" t="str">
        <f ca="true">+IF(OFFSET('Water Data'!$H$30,0,10*ROW('Water Data'!H34))="","",OFFSET('Water Data'!$H$30,0,10*ROW('Water Data'!H34)))</f>
        <v/>
      </c>
      <c r="CK40" s="36" t="str">
        <f ca="true">+IF(OFFSET('Sanitation Data'!$C$29,0,10*ROW('Sanitation Data'!C34))="","",OFFSET('Sanitation Data'!$C$29,0,10*ROW('Sanitation Data'!C34)))</f>
        <v/>
      </c>
      <c r="CL40" s="36" t="str">
        <f ca="true">+IF(OFFSET('Sanitation Data'!$C$30,0,10*ROW('Sanitation Data'!C34))="","",OFFSET('Sanitation Data'!$C$30,0,10*ROW('Sanitation Data'!C34)))</f>
        <v/>
      </c>
      <c r="CM40" s="36" t="str">
        <f ca="true">+IF(OFFSET('Sanitation Data'!$C$31,0,10*ROW('Sanitation Data'!C34))="","",OFFSET('Sanitation Data'!$C$31,0,10*ROW('Sanitation Data'!C34)))</f>
        <v/>
      </c>
      <c r="CN40" s="36" t="str">
        <f ca="true">+IF(OFFSET('Sanitation Data'!$C$32,0,10*ROW('Sanitation Data'!C34))="","",OFFSET('Sanitation Data'!$C$32,0,10*ROW('Sanitation Data'!C34)))</f>
        <v/>
      </c>
      <c r="CO40" s="36" t="str">
        <f ca="true">+IF(OFFSET('Sanitation Data'!$C$33,0,10*ROW('Sanitation Data'!C34))="","",OFFSET('Sanitation Data'!$C$33,0,10*ROW('Sanitation Data'!C34)))</f>
        <v/>
      </c>
      <c r="CP40" s="36" t="str">
        <f ca="true">+IF(OFFSET('Sanitation Data'!$D$29,0,10*ROW('Sanitation Data'!D34))="","",OFFSET('Sanitation Data'!$D$29,0,10*ROW('Sanitation Data'!D34)))</f>
        <v/>
      </c>
      <c r="CQ40" s="36" t="str">
        <f ca="true">+IF(OFFSET('Sanitation Data'!$D$30,0,10*ROW('Sanitation Data'!D34))="","",OFFSET('Sanitation Data'!$D$30,0,10*ROW('Sanitation Data'!D34)))</f>
        <v/>
      </c>
      <c r="CR40" s="36" t="str">
        <f ca="true">+IF(OFFSET('Sanitation Data'!$D$31,0,10*ROW('Sanitation Data'!D34))="","",OFFSET('Sanitation Data'!$D$31,0,10*ROW('Sanitation Data'!D34)))</f>
        <v/>
      </c>
      <c r="CS40" s="36" t="str">
        <f ca="true">+IF(OFFSET('Sanitation Data'!$D$32,0,10*ROW('Sanitation Data'!D34))="","",OFFSET('Sanitation Data'!$D$32,0,10*ROW('Sanitation Data'!D34)))</f>
        <v/>
      </c>
      <c r="CT40" s="36" t="str">
        <f ca="true">+IF(OFFSET('Sanitation Data'!$D$33,0,10*ROW('Sanitation Data'!D34))="","",OFFSET('Sanitation Data'!$D$33,0,10*ROW('Sanitation Data'!D34)))</f>
        <v/>
      </c>
      <c r="CU40" s="36" t="str">
        <f ca="true">+IF(OFFSET('Sanitation Data'!$E$29,0,10*ROW('Sanitation Data'!E34))="","",OFFSET('Sanitation Data'!$E$29,0,10*ROW('Sanitation Data'!E34)))</f>
        <v/>
      </c>
      <c r="CV40" s="36" t="str">
        <f ca="true">+IF(OFFSET('Sanitation Data'!$E$30,0,10*ROW('Sanitation Data'!E34))="","",OFFSET('Sanitation Data'!$E$30,0,10*ROW('Sanitation Data'!E34)))</f>
        <v/>
      </c>
      <c r="CW40" s="36" t="str">
        <f ca="true">+IF(OFFSET('Sanitation Data'!$E$31,0,10*ROW('Sanitation Data'!E34))="","",OFFSET('Sanitation Data'!$E$31,0,10*ROW('Sanitation Data'!E34)))</f>
        <v/>
      </c>
      <c r="CX40" s="36" t="str">
        <f ca="true">+IF(OFFSET('Sanitation Data'!$E$32,0,10*ROW('Sanitation Data'!E34))="","",OFFSET('Sanitation Data'!$E$32,0,10*ROW('Sanitation Data'!E34)))</f>
        <v/>
      </c>
      <c r="CY40" s="36" t="str">
        <f ca="true">+IF(OFFSET('Sanitation Data'!$E$33,0,10*ROW('Sanitation Data'!E34))="","",OFFSET('Sanitation Data'!$E$33,0,10*ROW('Sanitation Data'!E34)))</f>
        <v/>
      </c>
      <c r="CZ40" s="36" t="str">
        <f ca="true">+IF(OFFSET('Sanitation Data'!$F$29,0,10*ROW('Sanitation Data'!F34))="","",OFFSET('Sanitation Data'!$F$29,0,10*ROW('Sanitation Data'!F34)))</f>
        <v/>
      </c>
      <c r="DA40" s="36" t="str">
        <f ca="true">+IF(OFFSET('Sanitation Data'!$F$30,0,10*ROW('Sanitation Data'!F34))="","",OFFSET('Sanitation Data'!$F$30,0,10*ROW('Sanitation Data'!F34)))</f>
        <v/>
      </c>
      <c r="DB40" s="36" t="str">
        <f ca="true">+IF(OFFSET('Sanitation Data'!$F$31,0,10*ROW('Sanitation Data'!F34))="","",OFFSET('Sanitation Data'!$F$31,0,10*ROW('Sanitation Data'!F34)))</f>
        <v/>
      </c>
      <c r="DC40" s="36" t="str">
        <f ca="true">+IF(OFFSET('Sanitation Data'!$F$32,0,10*ROW('Sanitation Data'!F34))="","",OFFSET('Sanitation Data'!$F$32,0,10*ROW('Sanitation Data'!F34)))</f>
        <v/>
      </c>
      <c r="DD40" s="36" t="str">
        <f ca="true">+IF(OFFSET('Sanitation Data'!$F$33,0,10*ROW('Sanitation Data'!F34))="","",OFFSET('Sanitation Data'!$F$33,0,10*ROW('Sanitation Data'!F34)))</f>
        <v/>
      </c>
      <c r="DE40" s="36" t="str">
        <f ca="true">+IF(OFFSET('Sanitation Data'!$G$29,0,10*ROW('Sanitation Data'!G34))="","",OFFSET('Sanitation Data'!$G$29,0,10*ROW('Sanitation Data'!G34)))</f>
        <v/>
      </c>
      <c r="DF40" s="36" t="str">
        <f ca="true">+IF(OFFSET('Sanitation Data'!$G$30,0,10*ROW('Sanitation Data'!G34))="","",OFFSET('Sanitation Data'!$G$30,0,10*ROW('Sanitation Data'!G34)))</f>
        <v/>
      </c>
      <c r="DG40" s="36" t="str">
        <f ca="true">+IF(OFFSET('Sanitation Data'!$G$31,0,10*ROW('Sanitation Data'!G34))="","",OFFSET('Sanitation Data'!$G$31,0,10*ROW('Sanitation Data'!G34)))</f>
        <v/>
      </c>
      <c r="DH40" s="36" t="str">
        <f ca="true">+IF(OFFSET('Sanitation Data'!$G$32,0,10*ROW('Sanitation Data'!G34))="","",OFFSET('Sanitation Data'!$G$32,0,10*ROW('Sanitation Data'!G34)))</f>
        <v/>
      </c>
      <c r="DI40" s="36" t="str">
        <f ca="true">+IF(OFFSET('Sanitation Data'!$G$33,0,10*ROW('Sanitation Data'!G34))="","",OFFSET('Sanitation Data'!$G$33,0,10*ROW('Sanitation Data'!G34)))</f>
        <v/>
      </c>
      <c r="DJ40" s="36" t="str">
        <f ca="true">+IF(OFFSET('Sanitation Data'!$H$29,0,10*ROW('Sanitation Data'!H34))="","",OFFSET('Sanitation Data'!$H$29,0,10*ROW('Sanitation Data'!H34)))</f>
        <v/>
      </c>
      <c r="DK40" s="36" t="str">
        <f ca="true">+IF(OFFSET('Sanitation Data'!$H$30,0,10*ROW('Sanitation Data'!H34))="","",OFFSET('Sanitation Data'!$H$30,0,10*ROW('Sanitation Data'!H34)))</f>
        <v/>
      </c>
      <c r="DL40" s="36" t="str">
        <f ca="true">+IF(OFFSET('Sanitation Data'!$H$31,0,10*ROW('Sanitation Data'!H34))="","",OFFSET('Sanitation Data'!$H$31,0,10*ROW('Sanitation Data'!H34)))</f>
        <v/>
      </c>
      <c r="DM40" s="36" t="str">
        <f ca="true">+IF(OFFSET('Sanitation Data'!$H$32,0,10*ROW('Sanitation Data'!H34))="","",OFFSET('Sanitation Data'!$H$32,0,10*ROW('Sanitation Data'!H34)))</f>
        <v/>
      </c>
      <c r="DN40" s="36" t="str">
        <f ca="true">+IF(OFFSET('Sanitation Data'!$H$33,0,10*ROW('Sanitation Data'!H34))="","",OFFSET('Sanitation Data'!$H$33,0,10*ROW('Sanitation Data'!H34)))</f>
        <v/>
      </c>
      <c r="DO40" s="36" t="str">
        <f ca="true">+IF(OFFSET('Hygiene Data'!$C$12,0,10*ROW('Hygiene Data'!C34))="","",OFFSET('Hygiene Data'!$C$12,0,10*ROW('Hygiene Data'!C34)))</f>
        <v/>
      </c>
      <c r="DP40" s="36" t="str">
        <f ca="true">+IF(OFFSET('Hygiene Data'!$C$13,0,10*ROW('Hygiene Data'!C34))="","",OFFSET('Hygiene Data'!$C$13,0,10*ROW('Hygiene Data'!C34)))</f>
        <v/>
      </c>
      <c r="DQ40" s="36" t="str">
        <f ca="true">+IF(OFFSET('Hygiene Data'!$C$14,0,10*ROW('Hygiene Data'!C34))="","",OFFSET('Hygiene Data'!$C$14,0,10*ROW('Hygiene Data'!C34)))</f>
        <v/>
      </c>
      <c r="DR40" s="36" t="str">
        <f ca="true">+IF(OFFSET('Hygiene Data'!$D$12,0,10*ROW('Hygiene Data'!D34))="","",OFFSET('Hygiene Data'!$D$12,0,10*ROW('Hygiene Data'!D34)))</f>
        <v/>
      </c>
      <c r="DS40" s="36" t="str">
        <f ca="true">+IF(OFFSET('Hygiene Data'!$D$13,0,10*ROW('Hygiene Data'!D34))="","",OFFSET('Hygiene Data'!$D$13,0,10*ROW('Hygiene Data'!D34)))</f>
        <v/>
      </c>
      <c r="DT40" s="36" t="str">
        <f ca="true">+IF(OFFSET('Hygiene Data'!$D$14,0,10*ROW('Hygiene Data'!D34))="","",OFFSET('Hygiene Data'!$D$14,0,10*ROW('Hygiene Data'!D34)))</f>
        <v/>
      </c>
      <c r="DU40" s="36" t="str">
        <f ca="true">+IF(OFFSET('Hygiene Data'!$E$12,0,10*ROW('Hygiene Data'!E34))="","",OFFSET('Hygiene Data'!$E$12,0,10*ROW('Hygiene Data'!E34)))</f>
        <v/>
      </c>
      <c r="DV40" s="36" t="str">
        <f ca="true">+IF(OFFSET('Hygiene Data'!$E$13,0,10*ROW('Hygiene Data'!E34))="","",OFFSET('Hygiene Data'!$E$13,0,10*ROW('Hygiene Data'!E34)))</f>
        <v/>
      </c>
      <c r="DW40" s="36" t="str">
        <f ca="true">+IF(OFFSET('Hygiene Data'!$E$14,0,10*ROW('Hygiene Data'!E34))="","",OFFSET('Hygiene Data'!$E$14,0,10*ROW('Hygiene Data'!E34)))</f>
        <v/>
      </c>
      <c r="DX40" s="36" t="str">
        <f ca="true">+IF(OFFSET('Hygiene Data'!$F$12,0,10*ROW('Hygiene Data'!F34))="","",OFFSET('Hygiene Data'!$F$12,0,10*ROW('Hygiene Data'!F34)))</f>
        <v/>
      </c>
      <c r="DY40" s="36" t="str">
        <f ca="true">+IF(OFFSET('Hygiene Data'!$F$13,0,10*ROW('Hygiene Data'!F34))="","",OFFSET('Hygiene Data'!$F$13,0,10*ROW('Hygiene Data'!F34)))</f>
        <v/>
      </c>
      <c r="DZ40" s="36" t="str">
        <f ca="true">+IF(OFFSET('Hygiene Data'!$F$14,0,10*ROW('Hygiene Data'!F34))="","",OFFSET('Hygiene Data'!$F$14,0,10*ROW('Hygiene Data'!F34)))</f>
        <v/>
      </c>
      <c r="EA40" s="36" t="str">
        <f ca="true">+IF(OFFSET('Hygiene Data'!$G$12,0,10*ROW('Hygiene Data'!G34))="","",OFFSET('Hygiene Data'!$G$12,0,10*ROW('Hygiene Data'!G34)))</f>
        <v/>
      </c>
      <c r="EB40" s="36" t="str">
        <f ca="true">+IF(OFFSET('Hygiene Data'!$G$13,0,10*ROW('Hygiene Data'!G34))="","",OFFSET('Hygiene Data'!$G$13,0,10*ROW('Hygiene Data'!G34)))</f>
        <v/>
      </c>
      <c r="EC40" s="36" t="str">
        <f ca="true">+IF(OFFSET('Hygiene Data'!$G$14,0,10*ROW('Hygiene Data'!G34))="","",OFFSET('Hygiene Data'!$G$14,0,10*ROW('Hygiene Data'!G34)))</f>
        <v/>
      </c>
      <c r="ED40" s="36" t="str">
        <f ca="true">+IF(OFFSET('Hygiene Data'!$H$12,0,10*ROW('Hygiene Data'!H34))="","",OFFSET('Hygiene Data'!$H$12,0,10*ROW('Hygiene Data'!H34)))</f>
        <v/>
      </c>
      <c r="EE40" s="36" t="str">
        <f ca="true">+IF(OFFSET('Hygiene Data'!$H$13,0,10*ROW('Hygiene Data'!H34))="","",OFFSET('Hygiene Data'!$H$13,0,10*ROW('Hygiene Data'!H34)))</f>
        <v/>
      </c>
      <c r="EF40" s="36" t="str">
        <f ca="true">+IF(OFFSET('Hygiene Data'!$H$14,0,10*ROW('Hygiene Data'!H34))="","",OFFSET('Hygiene Data'!$H$14,0,10*ROW('Hygiene Data'!H34)))</f>
        <v/>
      </c>
    </row>
    <row r="41" x14ac:dyDescent="0.2">
      <c r="A41" s="59" t="str">
        <f ca="true">+IF(OFFSET('Water Data'!$B$1,0,10*ROW('Water Data'!B38))="","",OFFSET('Water Data'!$B$1,0,10*ROW('Water Data'!B38)))</f>
        <v/>
      </c>
      <c r="B41" s="59" t="str">
        <f ca="true">+IF(OFFSET('Water Data'!$A$3,0,10*ROW('Water Data'!A38))="","",OFFSET('Water Data'!$A$3,0,10*ROW('Water Data'!A38)))</f>
        <v/>
      </c>
      <c r="C41" s="59" t="str">
        <f ca="true">+IF(OFFSET('Water Data'!$C$3,0,10*ROW('Water Data'!C38))="","",OFFSET('Water Data'!$C$3,0,10*ROW('Water Data'!C38)))</f>
        <v/>
      </c>
      <c r="D41" s="252" t="e">
        <f ca="true">+IF(AND(ISNUMBER(OFFSET('Water Data'!$C$5,0,10*ROW('Water Data'!C35))),BS41="Yes"),100-OFFSET('Water Data'!$C$5,0,10*ROW('Water Data'!C35)),IF(AND(ISNUMBER(OFFSET('Water Data'!$C$5,0,10*ROW('Water Data'!C35))),BS41="No",ISNUMBER(OFFSET('Water Data'!$C$5,0,10*ROW('Water Data'!C35)))),CONCATENATE("[",ROUND(100-OFFSET('Water Data'!$C$5,0,10*ROW('Water Data'!C35)),0),"]"),IF(AND(ISNUMBER(OFFSET('Water Data'!$C$5,0,10*ROW('Water Data'!C35))),BS41="",ISNUMBER(OFFSET('Water Data'!$C$5,0,10*ROW('Water Data'!C35)))),100-OFFSET('Water Data'!$C$5,0,10*ROW('Water Data'!C35)),NA())))</f>
        <v>#N/A</v>
      </c>
      <c r="E41" s="252" t="e">
        <f ca="true">+IF(AND(ISNUMBER(OFFSET('Water Data'!$C$7,0,10*ROW('Water Data'!D35))),BT41="Yes"),OFFSET('Water Data'!$C$7,0,10*ROW('Water Data'!C35)),IF(AND(ISNUMBER(OFFSET('Water Data'!$C$7,0,10*ROW('Water Data'!C35))),BT41="No",ISNUMBER(OFFSET('Water Data'!$C$7,0,10*ROW('Water Data'!C35)))),CONCATENATE("[",ROUND(OFFSET('Water Data'!$C$7,0,10*ROW('Water Data'!C35)),0),"]"),IF(AND(ISNUMBER(OFFSET('Water Data'!$C$7,0,10*ROW('Water Data'!C35))),BT41="",ISNUMBER(OFFSET('Water Data'!$C$7,0,10*ROW('Water Data'!C35)))),OFFSET('Water Data'!$C$7,0,10*ROW('Water Data'!C35)),NA())))</f>
        <v>#N/A</v>
      </c>
      <c r="F41" s="252" t="e">
        <f ca="true">+IF(AND(ISNUMBER(OFFSET('Water Data'!$C$10,0,10*ROW('Water Data'!C35))),BU41="Yes"),OFFSET('Water Data'!$C$10,0,10*ROW('Water Data'!C35)),IF(AND(ISNUMBER(OFFSET('Water Data'!$C$10,0,10*ROW('Water Data'!C35))),BU41="No",ISNUMBER(OFFSET('Water Data'!$C$10,0,10*ROW('Water Data'!C35)))),CONCATENATE("[",ROUND(OFFSET('Water Data'!$C$10,0,10*ROW('Water Data'!C35)),0),"]"),IF(AND(ISNUMBER(OFFSET('Water Data'!$C$10,0,10*ROW('Water Data'!C35))),BU41="",ISNUMBER(OFFSET('Water Data'!$C$10,0,10*ROW('Water Data'!C35)))),OFFSET('Water Data'!$C$10,0,10*ROW('Water Data'!C35)),NA())))</f>
        <v>#N/A</v>
      </c>
      <c r="G41" s="252" t="e">
        <f ca="true">+IF(AND(ISNUMBER(OFFSET('Water Data'!$D$5,0,10*ROW('Water Data'!D35))),BV41="Yes"),100-OFFSET('Water Data'!$D$5,0,10*ROW('Water Data'!D35)),IF(AND(ISNUMBER(OFFSET('Water Data'!$D$5,0,10*ROW('Water Data'!D35))),BV41="No",ISNUMBER(OFFSET('Water Data'!$D$5,0,10*ROW('Water Data'!D35)))),CONCATENATE("[",ROUND(100-OFFSET('Water Data'!$D$5,0,10*ROW('Water Data'!D35)),0),"]"),IF(AND(ISNUMBER(OFFSET('Water Data'!$D$5,0,10*ROW('Water Data'!D35))),BV41="",ISNUMBER(OFFSET('Water Data'!$D$5,0,10*ROW('Water Data'!D35)))),100-OFFSET('Water Data'!$D$5,0,10*ROW('Water Data'!D35)),NA())))</f>
        <v>#N/A</v>
      </c>
      <c r="H41" s="252" t="e">
        <f ca="true">+IF(AND(ISNUMBER(OFFSET('Water Data'!$D$7,0,10*ROW('Water Data'!D35))),BW41="Yes"),OFFSET('Water Data'!$D$7,0,10*ROW('Water Data'!D35)),IF(AND(ISNUMBER(OFFSET('Water Data'!$D$7,0,10*ROW('Water Data'!D35))),BW41="No",ISNUMBER(OFFSET('Water Data'!$D$7,0,10*ROW('Water Data'!D35)))),CONCATENATE("[",ROUND(OFFSET('Water Data'!$C$7,0,10*ROW('Water Data'!D35)),0),"]"),IF(AND(ISNUMBER(OFFSET('Water Data'!$D$7,0,10*ROW('Water Data'!D35))),BW41="",ISNUMBER(OFFSET('Water Data'!$D$7,0,10*ROW('Water Data'!D35)))),OFFSET('Water Data'!$D$7,0,10*ROW('Water Data'!D35)),NA())))</f>
        <v>#N/A</v>
      </c>
      <c r="I41" s="252" t="e">
        <f ca="true">+IF(AND(ISNUMBER(OFFSET('Water Data'!$D$10,0,10*ROW('Water Data'!D35))),BX41="Yes"),OFFSET('Water Data'!$D$10,0,10*ROW('Water Data'!D35)),IF(AND(ISNUMBER(OFFSET('Water Data'!$D$10,0,10*ROW('Water Data'!D35))),BX41="No",ISNUMBER(OFFSET('Water Data'!$D$10,0,10*ROW('Water Data'!D35)))),CONCATENATE("[",ROUND(OFFSET('Water Data'!$D$10,0,10*ROW('Water Data'!D35)),0),"]"),IF(AND(ISNUMBER(OFFSET('Water Data'!$D$10,0,10*ROW('Water Data'!D35))),BX41="",ISNUMBER(OFFSET('Water Data'!$D$10,0,10*ROW('Water Data'!D35)))),OFFSET('Water Data'!$D$10,0,10*ROW('Water Data'!D35)),NA())))</f>
        <v>#N/A</v>
      </c>
      <c r="J41" s="252" t="e">
        <f ca="true">+IF(AND(ISNUMBER(OFFSET('Water Data'!$E$5,0,10*ROW('Water Data'!E35))),BY41="Yes"),100-OFFSET('Water Data'!$E$5,0,10*ROW('Water Data'!E35)),IF(AND(ISNUMBER(OFFSET('Water Data'!$E$5,0,10*ROW('Water Data'!E35))),BY41="No",ISNUMBER(OFFSET('Water Data'!$E$5,0,10*ROW('Water Data'!E35)))),CONCATENATE("[",ROUND(100-OFFSET('Water Data'!$E$5,0,10*ROW('Water Data'!E35)),0),"]"),IF(AND(ISNUMBER(OFFSET('Water Data'!$E$5,0,10*ROW('Water Data'!E35))),BY41="",ISNUMBER(OFFSET('Water Data'!$E$5,0,10*ROW('Water Data'!E35)))),100-OFFSET('Water Data'!$E$5,0,10*ROW('Water Data'!E35)),NA())))</f>
        <v>#N/A</v>
      </c>
      <c r="K41" s="252" t="e">
        <f ca="true">+IF(AND(ISNUMBER(OFFSET('Water Data'!$E$7,0,10*ROW('Water Data'!E35))),BZ41="Yes"),OFFSET('Water Data'!$E$7,0,10*ROW('Water Data'!E35)),IF(AND(ISNUMBER(OFFSET('Water Data'!$E$7,0,10*ROW('Water Data'!E35))),BZ41="No",ISNUMBER(OFFSET('Water Data'!$E$7,0,10*ROW('Water Data'!E35)))),CONCATENATE("[",ROUND(OFFSET('Water Data'!$E$7,0,10*ROW('Water Data'!E35)),0),"]"),IF(AND(ISNUMBER(OFFSET('Water Data'!$E$7,0,10*ROW('Water Data'!E35))),BZ41="",ISNUMBER(OFFSET('Water Data'!$E$7,0,10*ROW('Water Data'!E35)))),OFFSET('Water Data'!$E$7,0,10*ROW('Water Data'!E35)),NA())))</f>
        <v>#N/A</v>
      </c>
      <c r="L41" s="252" t="e">
        <f ca="true">+IF(AND(ISNUMBER(OFFSET('Water Data'!$E$10,0,10*ROW('Water Data'!E35))),CA41="Yes"),OFFSET('Water Data'!$E$10,0,10*ROW('Water Data'!E35)),IF(AND(ISNUMBER(OFFSET('Water Data'!$E$10,0,10*ROW('Water Data'!E35))),CA41="No",ISNUMBER(OFFSET('Water Data'!$E$10,0,10*ROW('Water Data'!E35)))),CONCATENATE("[",ROUND(OFFSET('Water Data'!$E$10,0,10*ROW('Water Data'!E35)),0),"]"),IF(AND(ISNUMBER(OFFSET('Water Data'!$E$10,0,10*ROW('Water Data'!E35))),CA41="",ISNUMBER(OFFSET('Water Data'!$E$10,0,10*ROW('Water Data'!E35)))),OFFSET('Water Data'!$E$10,0,10*ROW('Water Data'!E35)),NA())))</f>
        <v>#N/A</v>
      </c>
      <c r="M41" s="252" t="e">
        <f ca="true">+IF(AND(ISNUMBER(OFFSET('Water Data'!$F$5,0,10*ROW('Water Data'!F35))),CB41="Yes"),100-OFFSET('Water Data'!$F$5,0,10*ROW('Water Data'!F35)),IF(AND(ISNUMBER(OFFSET('Water Data'!$F$5,0,10*ROW('Water Data'!F35))),CB41="No",ISNUMBER(OFFSET('Water Data'!$F$5,0,10*ROW('Water Data'!F35)))),CONCATENATE("[",ROUND(100-OFFSET('Water Data'!$F$5,0,10*ROW('Water Data'!F35)),0),"]"),IF(AND(ISNUMBER(OFFSET('Water Data'!$F$5,0,10*ROW('Water Data'!F35))),CB41="",ISNUMBER(OFFSET('Water Data'!$F$5,0,10*ROW('Water Data'!F35)))),100-OFFSET('Water Data'!$F$5,0,10*ROW('Water Data'!F35)),NA())))</f>
        <v>#N/A</v>
      </c>
      <c r="N41" s="252" t="e">
        <f ca="true">+IF(AND(ISNUMBER(OFFSET('Water Data'!$F$7,0,10*ROW('Water Data'!F35))),CC41="Yes"),OFFSET('Water Data'!$F$7,0,10*ROW('Water Data'!F35)),IF(AND(ISNUMBER(OFFSET('Water Data'!$F$7,0,10*ROW('Water Data'!F35))),CC41="No",ISNUMBER(OFFSET('Water Data'!$F$7,0,10*ROW('Water Data'!F35)))),CONCATENATE("[",ROUND(OFFSET('Water Data'!$F$7,0,10*ROW('Water Data'!F35)),0),"]"),IF(AND(ISNUMBER(OFFSET('Water Data'!$F$7,0,10*ROW('Water Data'!F35))),CC41="",ISNUMBER(OFFSET('Water Data'!$F$7,0,10*ROW('Water Data'!F35)))),OFFSET('Water Data'!$F$7,0,10*ROW('Water Data'!F35)),NA())))</f>
        <v>#N/A</v>
      </c>
      <c r="O41" s="252" t="e">
        <f ca="true">+IF(AND(ISNUMBER(OFFSET('Water Data'!$F$10,0,10*ROW('Water Data'!F35))),CD41="Yes"),OFFSET('Water Data'!$F$10,0,10*ROW('Water Data'!F35)),IF(AND(ISNUMBER(OFFSET('Water Data'!$F$10,0,10*ROW('Water Data'!F35))),CD41="No",ISNUMBER(OFFSET('Water Data'!$F$10,0,10*ROW('Water Data'!F35)))),CONCATENATE("[",ROUND(OFFSET('Water Data'!$F$10,0,10*ROW('Water Data'!F35)),0),"]"),IF(AND(ISNUMBER(OFFSET('Water Data'!$F$10,0,10*ROW('Water Data'!F35))),CD41="",ISNUMBER(OFFSET('Water Data'!$F$10,0,10*ROW('Water Data'!F35)))),OFFSET('Water Data'!$F$10,0,10*ROW('Water Data'!F35)),NA())))</f>
        <v>#N/A</v>
      </c>
      <c r="P41" s="252" t="e">
        <f ca="true">+IF(AND(ISNUMBER(OFFSET('Water Data'!$G$5,0,10*ROW('Water Data'!G35))),CE41="Yes"),100-OFFSET('Water Data'!$G$5,0,10*ROW('Water Data'!G35)),IF(AND(ISNUMBER(OFFSET('Water Data'!$G$5,0,10*ROW('Water Data'!G35))),CE41="No",ISNUMBER(OFFSET('Water Data'!$G$5,0,10*ROW('Water Data'!G35)))),CONCATENATE("[",ROUND(100-OFFSET('Water Data'!$G$5,0,10*ROW('Water Data'!G35)),0),"]"),IF(AND(ISNUMBER(OFFSET('Water Data'!$G$5,0,10*ROW('Water Data'!G35))),CE41="",ISNUMBER(OFFSET('Water Data'!$G$5,0,10*ROW('Water Data'!G35)))),100-OFFSET('Water Data'!$G$5,0,10*ROW('Water Data'!G35)),NA())))</f>
        <v>#N/A</v>
      </c>
      <c r="Q41" s="252" t="e">
        <f ca="true">+IF(AND(ISNUMBER(OFFSET('Water Data'!$G$7,0,10*ROW('Water Data'!G35))),CF41="Yes"),OFFSET('Water Data'!$G$7,0,10*ROW('Water Data'!G35)),IF(AND(ISNUMBER(OFFSET('Water Data'!$G$7,0,10*ROW('Water Data'!G35))),CF41="No",ISNUMBER(OFFSET('Water Data'!$G$7,0,10*ROW('Water Data'!G35)))),CONCATENATE("[",ROUND(OFFSET('Water Data'!$G$7,0,10*ROW('Water Data'!G35)),0),"]"),IF(AND(ISNUMBER(OFFSET('Water Data'!$G$7,0,10*ROW('Water Data'!G35))),CF41="",ISNUMBER(OFFSET('Water Data'!$G$7,0,10*ROW('Water Data'!G35)))),OFFSET('Water Data'!$G$7,0,10*ROW('Water Data'!G35)),NA())))</f>
        <v>#N/A</v>
      </c>
      <c r="R41" s="252" t="e">
        <f ca="true">+IF(AND(ISNUMBER(OFFSET('Water Data'!$G$10,0,10*ROW('Water Data'!G35))),CG41="Yes"),OFFSET('Water Data'!$G$10,0,10*ROW('Water Data'!G35)),IF(AND(ISNUMBER(OFFSET('Water Data'!$G$10,0,10*ROW('Water Data'!G35))),CG41="No",ISNUMBER(OFFSET('Water Data'!$G$10,0,10*ROW('Water Data'!G35)))),CONCATENATE("[",ROUND(OFFSET('Water Data'!$G$10,0,10*ROW('Water Data'!G35)),0),"]"),IF(AND(ISNUMBER(OFFSET('Water Data'!$G$10,0,10*ROW('Water Data'!G35))),CG41="",ISNUMBER(OFFSET('Water Data'!$G$10,0,10*ROW('Water Data'!G35)))),OFFSET('Water Data'!$G$10,0,10*ROW('Water Data'!G35)),NA())))</f>
        <v>#N/A</v>
      </c>
      <c r="S41" s="252" t="e">
        <f ca="true">+IF(AND(ISNUMBER(OFFSET('Water Data'!$H$5,0,10*ROW('Water Data'!H35))),CH41="Yes"),100-OFFSET('Water Data'!$H$5,0,10*ROW('Water Data'!H35)),IF(AND(ISNUMBER(OFFSET('Water Data'!$H$5,0,10*ROW('Water Data'!H35))),CH41="No",ISNUMBER(OFFSET('Water Data'!$H$5,0,10*ROW('Water Data'!H35)))),CONCATENATE("[",ROUND(100-OFFSET('Water Data'!$H$5,0,10*ROW('Water Data'!H35)),0),"]"),IF(AND(ISNUMBER(OFFSET('Water Data'!$H$5,0,10*ROW('Water Data'!H35))),CH41="",ISNUMBER(OFFSET('Water Data'!$H$5,0,10*ROW('Water Data'!H35)))),100-OFFSET('Water Data'!$H$5,0,10*ROW('Water Data'!H35)),NA())))</f>
        <v>#N/A</v>
      </c>
      <c r="T41" s="252" t="e">
        <f ca="true">+IF(AND(ISNUMBER(OFFSET('Water Data'!$H$7,0,10*ROW('Water Data'!H35))),CI41="Yes"),OFFSET('Water Data'!$H$7,0,10*ROW('Water Data'!H35)),IF(AND(ISNUMBER(OFFSET('Water Data'!$H$7,0,10*ROW('Water Data'!H35))),CI41="No",ISNUMBER(OFFSET('Water Data'!$H$7,0,10*ROW('Water Data'!H35)))),CONCATENATE("[",ROUND(OFFSET('Water Data'!$H$7,0,10*ROW('Water Data'!H35)),0),"]"),IF(AND(ISNUMBER(OFFSET('Water Data'!$H$7,0,10*ROW('Water Data'!H35))),CI41="",ISNUMBER(OFFSET('Water Data'!$H$7,0,10*ROW('Water Data'!H35)))),OFFSET('Water Data'!$H$7,0,10*ROW('Water Data'!H35)),NA())))</f>
        <v>#N/A</v>
      </c>
      <c r="U41" s="252" t="e">
        <f ca="true">+IF(AND(ISNUMBER(OFFSET('Water Data'!$H$10,0,10*ROW('Water Data'!H35))),CJ41="Yes"),OFFSET('Water Data'!$H$10,0,10*ROW('Water Data'!H35)),IF(AND(ISNUMBER(OFFSET('Water Data'!$H$10,0,10*ROW('Water Data'!H35))),CJ41="No",ISNUMBER(OFFSET('Water Data'!$H$10,0,10*ROW('Water Data'!H35)))),CONCATENATE("[",ROUND(OFFSET('Water Data'!$H$10,0,10*ROW('Water Data'!H35)),0),"]"),IF(AND(ISNUMBER(OFFSET('Water Data'!$H$10,0,10*ROW('Water Data'!H35))),CJ41="",ISNUMBER(OFFSET('Water Data'!$H$10,0,10*ROW('Water Data'!H35)))),OFFSET('Water Data'!$H$10,0,10*ROW('Water Data'!H35)),NA())))</f>
        <v>#N/A</v>
      </c>
      <c r="V41" s="253" t="e">
        <f ca="true">+IF(AND(ISNUMBER(OFFSET('Sanitation Data'!$C$5,0,10*ROW('Sanitation Data'!C35))),CK41="Yes"),100-OFFSET('Sanitation Data'!$C$5,0,10*ROW('Sanitation Data'!C35)),IF(AND(ISNUMBER(OFFSET('Sanitation Data'!$C$5,0,10*ROW('Sanitation Data'!C35))),CK41="No",ISNUMBER(OFFSET('Sanitation Data'!$C$5,0,10*ROW('Sanitation Data'!C35)))),CONCATENATE("[",ROUND(100-OFFSET('Sanitation Data'!$C$5,0,10*ROW('Sanitation Data'!C35)),0),"]"),IF(AND(ISNUMBER(OFFSET('Sanitation Data'!$C$5,0,10*ROW('Sanitation Data'!C35))),CK41="",ISNUMBER(OFFSET('Sanitation Data'!$C$5,0,10*ROW('Sanitation Data'!C35)))),100-OFFSET('Sanitation Data'!$C$5,0,10*ROW('Sanitation Data'!C35)),NA())))</f>
        <v>#N/A</v>
      </c>
      <c r="W41" s="253" t="e">
        <f ca="true">+IF(AND(ISNUMBER(OFFSET('Sanitation Data'!$C$7,0,10*ROW('Sanitation Data'!C35))),CL41="Yes"),OFFSET('Sanitation Data'!$C$7,0,10*ROW('Sanitation Data'!C35)),IF(AND(ISNUMBER(OFFSET('Sanitation Data'!$C$7,0,10*ROW('Sanitation Data'!C35))),CL41="No",ISNUMBER(OFFSET('Sanitation Data'!$C$7,0,10*ROW('Sanitation Data'!C35)))),CONCATENATE("[",ROUND(OFFSET('Sanitation Data'!$C$7,0,10*ROW('Sanitation Data'!C35)),0),"]"),IF(AND(ISNUMBER(OFFSET('Sanitation Data'!$C$7,0,10*ROW('Sanitation Data'!C35))),CL41="",ISNUMBER(OFFSET('Sanitation Data'!$C$7,0,10*ROW('Sanitation Data'!C35)))),OFFSET('Sanitation Data'!$C$7,0,10*ROW('Sanitation Data'!C35)),NA())))</f>
        <v>#N/A</v>
      </c>
      <c r="X41" s="253" t="e">
        <f ca="true">+IF(AND(ISNUMBER(OFFSET('Sanitation Data'!$C$11,0,10*ROW('Sanitation Data'!C35))),CM41="Yes"),OFFSET('Sanitation Data'!$C$11,0,10*ROW('Sanitation Data'!C35)),IF(AND(ISNUMBER(OFFSET('Sanitation Data'!$C$11,0,10*ROW('Sanitation Data'!C35))),CM41="No",ISNUMBER(OFFSET('Sanitation Data'!$C$11,0,10*ROW('Sanitation Data'!C35)))),CONCATENATE("[",ROUND(OFFSET('Sanitation Data'!$C$11,0,10*ROW('Sanitation Data'!C35)),0),"]"),IF(AND(ISNUMBER(OFFSET('Sanitation Data'!$C$11,0,10*ROW('Sanitation Data'!C35))),CM41="",ISNUMBER(OFFSET('Sanitation Data'!$C$11,0,10*ROW('Sanitation Data'!C35)))),OFFSET('Sanitation Data'!$C$11,0,10*ROW('Sanitation Data'!C35)),NA())))</f>
        <v>#N/A</v>
      </c>
      <c r="Y41" s="253" t="e">
        <f ca="true">+IF(AND(ISNUMBER(OFFSET('Sanitation Data'!$C$12,0,10*ROW('Sanitation Data'!C35))),CN41="Yes"),OFFSET('Sanitation Data'!$C$12,0,10*ROW('Sanitation Data'!C35)),IF(AND(ISNUMBER(OFFSET('Sanitation Data'!$C$12,0,10*ROW('Sanitation Data'!C35))),CN41="No",ISNUMBER(OFFSET('Sanitation Data'!$C$12,0,10*ROW('Sanitation Data'!C35)))),CONCATENATE("[",ROUND(OFFSET('Sanitation Data'!$C$12,0,10*ROW('Sanitation Data'!C35)),0),"]"),IF(AND(ISNUMBER(OFFSET('Sanitation Data'!$C$12,0,10*ROW('Sanitation Data'!C35))),CN41="",ISNUMBER(OFFSET('Sanitation Data'!$C$12,0,10*ROW('Sanitation Data'!C35)))),OFFSET('Sanitation Data'!$C$12,0,10*ROW('Sanitation Data'!C35)),NA())))</f>
        <v>#N/A</v>
      </c>
      <c r="Z41" s="253" t="e">
        <f ca="true">+IF(AND(ISNUMBER(OFFSET('Sanitation Data'!$C$13,0,10*ROW('Sanitation Data'!C35))),CO41="Yes"),OFFSET('Sanitation Data'!$C$13,0,10*ROW('Sanitation Data'!C35)),IF(AND(ISNUMBER(OFFSET('Sanitation Data'!$C$13,0,10*ROW('Sanitation Data'!C35))),CO41="No",ISNUMBER(OFFSET('Sanitation Data'!$C$13,0,10*ROW('Sanitation Data'!C35)))),CONCATENATE("[",ROUND(OFFSET('Sanitation Data'!$C$13,0,10*ROW('Sanitation Data'!C35)),0),"]"),IF(AND(ISNUMBER(OFFSET('Sanitation Data'!$C$13,0,10*ROW('Sanitation Data'!C35))),CO41="",ISNUMBER(OFFSET('Sanitation Data'!$C$13,0,10*ROW('Sanitation Data'!C35)))),OFFSET('Sanitation Data'!$C$13,0,10*ROW('Sanitation Data'!C35)),NA())))</f>
        <v>#N/A</v>
      </c>
      <c r="AA41" s="253" t="e">
        <f ca="true">+IF(AND(ISNUMBER(OFFSET('Sanitation Data'!$D$5,0,10*ROW('Sanitation Data'!D35))),CP41="Yes"),100-OFFSET('Sanitation Data'!$D$5,0,10*ROW('Sanitation Data'!D35)),IF(AND(ISNUMBER(OFFSET('Sanitation Data'!$D$5,0,10*ROW('Sanitation Data'!D35))),CP41="No",ISNUMBER(OFFSET('Sanitation Data'!$D$5,0,10*ROW('Sanitation Data'!D35)))),CONCATENATE("[",ROUND(100-OFFSET('Sanitation Data'!$D$5,0,10*ROW('Sanitation Data'!D35)),0),"]"),IF(AND(ISNUMBER(OFFSET('Sanitation Data'!$D$5,0,10*ROW('Sanitation Data'!D35))),CP41="",ISNUMBER(OFFSET('Sanitation Data'!$D$5,0,10*ROW('Sanitation Data'!D35)))),100-OFFSET('Sanitation Data'!$D$5,0,10*ROW('Sanitation Data'!D35)),NA())))</f>
        <v>#N/A</v>
      </c>
      <c r="AB41" s="253" t="e">
        <f ca="true">+IF(AND(ISNUMBER(OFFSET('Sanitation Data'!$D$7,0,10*ROW('Sanitation Data'!D35))),CQ41="Yes"),OFFSET('Sanitation Data'!$D$7,0,10*ROW('Sanitation Data'!G35)),IF(AND(ISNUMBER(OFFSET('Sanitation Data'!$D$7,0,10*ROW('Sanitation Data'!D35))),CQ41="No",ISNUMBER(OFFSET('Sanitation Data'!$D$7,0,10*ROW('Sanitation Data'!D35)))),CONCATENATE("[",ROUND(OFFSET('Sanitation Data'!$D$7,0,10*ROW('Sanitation Data'!D35)),0),"]"),IF(AND(ISNUMBER(OFFSET('Sanitation Data'!$D$7,0,10*ROW('Sanitation Data'!D35))),CQ41="",ISNUMBER(OFFSET('Sanitation Data'!$D$7,0,10*ROW('Sanitation Data'!D35)))),OFFSET('Sanitation Data'!$D$7,0,10*ROW('Sanitation Data'!D35)),NA())))</f>
        <v>#N/A</v>
      </c>
      <c r="AC41" s="253" t="e">
        <f ca="true">+IF(AND(ISNUMBER(OFFSET('Sanitation Data'!$D$11,0,10*ROW('Sanitation Data'!D35))),CR41="Yes"),OFFSET('Sanitation Data'!$D$11,0,10*ROW('Sanitation Data'!D35)),IF(AND(ISNUMBER(OFFSET('Sanitation Data'!$D$11,0,10*ROW('Sanitation Data'!D35))),CR41="No",ISNUMBER(OFFSET('Sanitation Data'!$D$11,0,10*ROW('Sanitation Data'!D35)))),CONCATENATE("[",ROUND(OFFSET('Sanitation Data'!$D$11,0,10*ROW('Sanitation Data'!D35)),0),"]"),IF(AND(ISNUMBER(OFFSET('Sanitation Data'!$D$11,0,10*ROW('Sanitation Data'!D35))),CR41="",ISNUMBER(OFFSET('Sanitation Data'!$D$11,0,10*ROW('Sanitation Data'!D35)))),OFFSET('Sanitation Data'!$D$11,0,10*ROW('Sanitation Data'!D35)),NA())))</f>
        <v>#N/A</v>
      </c>
      <c r="AD41" s="253" t="e">
        <f ca="true">+IF(AND(ISNUMBER(OFFSET('Sanitation Data'!$D$12,0,10*ROW('Sanitation Data'!D35))),CS41="Yes"),OFFSET('Sanitation Data'!$D$12,0,10*ROW('Sanitation Data'!D35)),IF(AND(ISNUMBER(OFFSET('Sanitation Data'!$D$12,0,10*ROW('Sanitation Data'!D35))),CS41="No",ISNUMBER(OFFSET('Sanitation Data'!$D$12,0,10*ROW('Sanitation Data'!D35)))),CONCATENATE("[",ROUND(OFFSET('Sanitation Data'!$D$12,0,10*ROW('Sanitation Data'!D35)),0),"]"),IF(AND(ISNUMBER(OFFSET('Sanitation Data'!$D$12,0,10*ROW('Sanitation Data'!D35))),CS41="",ISNUMBER(OFFSET('Sanitation Data'!$D$12,0,10*ROW('Sanitation Data'!D35)))),OFFSET('Sanitation Data'!$D$12,0,10*ROW('Sanitation Data'!D35)),NA())))</f>
        <v>#N/A</v>
      </c>
      <c r="AE41" s="253" t="e">
        <f ca="true">+IF(AND(ISNUMBER(OFFSET('Sanitation Data'!$D$13,0,10*ROW('Sanitation Data'!D35))),CT41="Yes"),OFFSET('Sanitation Data'!$D$13,0,10*ROW('Sanitation Data'!D35)),IF(AND(ISNUMBER(OFFSET('Sanitation Data'!$D$13,0,10*ROW('Sanitation Data'!D35))),CT41="No",ISNUMBER(OFFSET('Sanitation Data'!$D$13,0,10*ROW('Sanitation Data'!D35)))),CONCATENATE("[",ROUND(OFFSET('Sanitation Data'!$D$13,0,10*ROW('Sanitation Data'!D35)),0),"]"),IF(AND(ISNUMBER(OFFSET('Sanitation Data'!$D$13,0,10*ROW('Sanitation Data'!D35))),CT41="",ISNUMBER(OFFSET('Sanitation Data'!$D$13,0,10*ROW('Sanitation Data'!D35)))),OFFSET('Sanitation Data'!$D$13,0,10*ROW('Sanitation Data'!D35)),NA())))</f>
        <v>#N/A</v>
      </c>
      <c r="AF41" s="253" t="e">
        <f ca="true">+IF(AND(ISNUMBER(OFFSET('Sanitation Data'!$E$5,0,10*ROW('Sanitation Data'!E35))),CU41="Yes"),100-OFFSET('Sanitation Data'!$E$5,0,10*ROW('Sanitation Data'!E35)),IF(AND(ISNUMBER(OFFSET('Sanitation Data'!$E$5,0,10*ROW('Sanitation Data'!E35))),CU41="No",ISNUMBER(OFFSET('Sanitation Data'!$E$5,0,10*ROW('Sanitation Data'!E35)))),CONCATENATE("[",ROUND(100-OFFSET('Sanitation Data'!$E$5,0,10*ROW('Sanitation Data'!E35)),0),"]"),IF(AND(ISNUMBER(OFFSET('Sanitation Data'!$E$5,0,10*ROW('Sanitation Data'!E35))),CU41="",ISNUMBER(OFFSET('Sanitation Data'!$E$5,0,10*ROW('Sanitation Data'!E35)))),100-OFFSET('Sanitation Data'!$E$5,0,10*ROW('Sanitation Data'!E35)),NA())))</f>
        <v>#N/A</v>
      </c>
      <c r="AG41" s="253" t="e">
        <f ca="true">+IF(AND(ISNUMBER(OFFSET('Sanitation Data'!$E$7,0,10*ROW('Sanitation Data'!E35))),CV41="Yes"),OFFSET('Sanitation Data'!$E$7,0,10*ROW('Sanitation Data'!E35)),IF(AND(ISNUMBER(OFFSET('Sanitation Data'!$E$7,0,10*ROW('Sanitation Data'!E35))),CV41="No",ISNUMBER(OFFSET('Sanitation Data'!$E$7,0,10*ROW('Sanitation Data'!E35)))),CONCATENATE("[",ROUND(OFFSET('Sanitation Data'!$E$7,0,10*ROW('Sanitation Data'!E35)),0),"]"),IF(AND(ISNUMBER(OFFSET('Sanitation Data'!$E$7,0,10*ROW('Sanitation Data'!E35))),CV41="",ISNUMBER(OFFSET('Sanitation Data'!$E$7,0,10*ROW('Sanitation Data'!E35)))),OFFSET('Sanitation Data'!$E$7,0,10*ROW('Sanitation Data'!E35)),NA())))</f>
        <v>#N/A</v>
      </c>
      <c r="AH41" s="253" t="e">
        <f ca="true">+IF(AND(ISNUMBER(OFFSET('Sanitation Data'!$E$11,0,10*ROW('Sanitation Data'!E35))),CW41="Yes"),OFFSET('Sanitation Data'!$E$11,0,10*ROW('Sanitation Data'!E35)),IF(AND(ISNUMBER(OFFSET('Sanitation Data'!$E$11,0,10*ROW('Sanitation Data'!E35))),CW41="No",ISNUMBER(OFFSET('Sanitation Data'!$E$11,0,10*ROW('Sanitation Data'!E35)))),CONCATENATE("[",ROUND(OFFSET('Sanitation Data'!$E$11,0,10*ROW('Sanitation Data'!E35)),0),"]"),IF(AND(ISNUMBER(OFFSET('Sanitation Data'!$E$11,0,10*ROW('Sanitation Data'!E35))),CW41="",ISNUMBER(OFFSET('Sanitation Data'!$E$11,0,10*ROW('Sanitation Data'!E35)))),OFFSET('Sanitation Data'!$E$11,0,10*ROW('Sanitation Data'!E35)),NA())))</f>
        <v>#N/A</v>
      </c>
      <c r="AI41" s="253" t="e">
        <f ca="true">+IF(AND(ISNUMBER(OFFSET('Sanitation Data'!$E$12,0,10*ROW('Sanitation Data'!E35))),CX41="Yes"),OFFSET('Sanitation Data'!$E$12,0,10*ROW('Sanitation Data'!E35)),IF(AND(ISNUMBER(OFFSET('Sanitation Data'!$E$12,0,10*ROW('Sanitation Data'!E35))),CX41="No",ISNUMBER(OFFSET('Sanitation Data'!$E$12,0,10*ROW('Sanitation Data'!E35)))),CONCATENATE("[",ROUND(OFFSET('Sanitation Data'!$E$12,0,10*ROW('Sanitation Data'!E35)),0),"]"),IF(AND(ISNUMBER(OFFSET('Sanitation Data'!$E$12,0,10*ROW('Sanitation Data'!E35))),CX41="",ISNUMBER(OFFSET('Sanitation Data'!$E$12,0,10*ROW('Sanitation Data'!E35)))),OFFSET('Sanitation Data'!$E$12,0,10*ROW('Sanitation Data'!E35)),NA())))</f>
        <v>#N/A</v>
      </c>
      <c r="AJ41" s="253" t="e">
        <f ca="true">+IF(AND(ISNUMBER(OFFSET('Sanitation Data'!$E$13,0,10*ROW('Sanitation Data'!E35))),CY41="Yes"),OFFSET('Sanitation Data'!$E$13,0,10*ROW('Sanitation Data'!E35)),IF(AND(ISNUMBER(OFFSET('Sanitation Data'!$E$13,0,10*ROW('Sanitation Data'!E35))),CY41="No",ISNUMBER(OFFSET('Sanitation Data'!$E$13,0,10*ROW('Sanitation Data'!E35)))),CONCATENATE("[",ROUND(OFFSET('Sanitation Data'!$E$13,0,10*ROW('Sanitation Data'!E35)),0),"]"),IF(AND(ISNUMBER(OFFSET('Sanitation Data'!$E$13,0,10*ROW('Sanitation Data'!E35))),CY41="",ISNUMBER(OFFSET('Sanitation Data'!$E$13,0,10*ROW('Sanitation Data'!E35)))),OFFSET('Sanitation Data'!$E$13,0,10*ROW('Sanitation Data'!E35)),NA())))</f>
        <v>#N/A</v>
      </c>
      <c r="AK41" s="253" t="e">
        <f ca="true">+IF(AND(ISNUMBER(OFFSET('Sanitation Data'!$F$5,0,10*ROW('Sanitation Data'!F35))),CZ41="Yes"),100-OFFSET('Sanitation Data'!$F$5,0,10*ROW('Sanitation Data'!F35)),IF(AND(ISNUMBER(OFFSET('Sanitation Data'!$F$5,0,10*ROW('Sanitation Data'!F35))),CZ41="No",ISNUMBER(OFFSET('Sanitation Data'!$F$5,0,10*ROW('Sanitation Data'!F35)))),CONCATENATE("[",ROUND(100-OFFSET('Sanitation Data'!$F$5,0,10*ROW('Sanitation Data'!F35)),0),"]"),IF(AND(ISNUMBER(OFFSET('Sanitation Data'!$F$5,0,10*ROW('Sanitation Data'!F35))),CZ41="",ISNUMBER(OFFSET('Sanitation Data'!$F$5,0,10*ROW('Sanitation Data'!F35)))),100-OFFSET('Sanitation Data'!$F$5,0,10*ROW('Sanitation Data'!F35)),NA())))</f>
        <v>#N/A</v>
      </c>
      <c r="AL41" s="253" t="e">
        <f ca="true">+IF(AND(ISNUMBER(OFFSET('Sanitation Data'!$F$7,0,10*ROW('Sanitation Data'!F35))),DA41="Yes"),OFFSET('Sanitation Data'!$F$7,0,10*ROW('Sanitation Data'!F35)),IF(AND(ISNUMBER(OFFSET('Sanitation Data'!$F$7,0,10*ROW('Sanitation Data'!F35))),DA41="No",ISNUMBER(OFFSET('Sanitation Data'!$F$7,0,10*ROW('Sanitation Data'!F35)))),CONCATENATE("[",ROUND(OFFSET('Sanitation Data'!$F$7,0,10*ROW('Sanitation Data'!F35)),0),"]"),IF(AND(ISNUMBER(OFFSET('Sanitation Data'!$F$7,0,10*ROW('Sanitation Data'!F35))),DA41="",ISNUMBER(OFFSET('Sanitation Data'!$F$7,0,10*ROW('Sanitation Data'!F35)))),OFFSET('Sanitation Data'!$F$7,0,10*ROW('Sanitation Data'!F35)),NA())))</f>
        <v>#N/A</v>
      </c>
      <c r="AM41" s="253" t="e">
        <f ca="true">+IF(AND(ISNUMBER(OFFSET('Sanitation Data'!$F$11,0,10*ROW('Sanitation Data'!F35))),DB41="Yes"),OFFSET('Sanitation Data'!$F$11,0,10*ROW('Sanitation Data'!F35)),IF(AND(ISNUMBER(OFFSET('Sanitation Data'!$F$11,0,10*ROW('Sanitation Data'!F35))),DB41="No",ISNUMBER(OFFSET('Sanitation Data'!$F$11,0,10*ROW('Sanitation Data'!F35)))),CONCATENATE("[",ROUND(OFFSET('Sanitation Data'!$F$11,0,10*ROW('Sanitation Data'!F35)),0),"]"),IF(AND(ISNUMBER(OFFSET('Sanitation Data'!$F$11,0,10*ROW('Sanitation Data'!F35))),DB41="",ISNUMBER(OFFSET('Sanitation Data'!$F$11,0,10*ROW('Sanitation Data'!F35)))),OFFSET('Sanitation Data'!$F$11,0,10*ROW('Sanitation Data'!F35)),NA())))</f>
        <v>#N/A</v>
      </c>
      <c r="AN41" s="253" t="e">
        <f ca="true">+IF(AND(ISNUMBER(OFFSET('Sanitation Data'!$F$12,0,10*ROW('Sanitation Data'!F35))),DC41="Yes"),OFFSET('Sanitation Data'!$F$12,0,10*ROW('Sanitation Data'!F35)),IF(AND(ISNUMBER(OFFSET('Sanitation Data'!$F$12,0,10*ROW('Sanitation Data'!F35))),DC41="No",ISNUMBER(OFFSET('Sanitation Data'!$F$12,0,10*ROW('Sanitation Data'!F35)))),CONCATENATE("[",ROUND(OFFSET('Sanitation Data'!$F$12,0,10*ROW('Sanitation Data'!F35)),0),"]"),IF(AND(ISNUMBER(OFFSET('Sanitation Data'!$F$12,0,10*ROW('Sanitation Data'!F35))),DC41="",ISNUMBER(OFFSET('Sanitation Data'!$F$12,0,10*ROW('Sanitation Data'!F35)))),OFFSET('Sanitation Data'!$F$12,0,10*ROW('Sanitation Data'!F35)),NA())))</f>
        <v>#N/A</v>
      </c>
      <c r="AO41" s="253" t="e">
        <f ca="true">+IF(AND(ISNUMBER(OFFSET('Sanitation Data'!$F$13,0,10*ROW('Sanitation Data'!F35))),DD41="Yes"),OFFSET('Sanitation Data'!$F$13,0,10*ROW('Sanitation Data'!F35)),IF(AND(ISNUMBER(OFFSET('Sanitation Data'!$F$13,0,10*ROW('Sanitation Data'!F35))),DD41="No",ISNUMBER(OFFSET('Sanitation Data'!$F$13,0,10*ROW('Sanitation Data'!F35)))),CONCATENATE("[",ROUND(OFFSET('Sanitation Data'!$F$13,0,10*ROW('Sanitation Data'!F35)),0),"]"),IF(AND(ISNUMBER(OFFSET('Sanitation Data'!$F$13,0,10*ROW('Sanitation Data'!F35))),DD41="",ISNUMBER(OFFSET('Sanitation Data'!$F$13,0,10*ROW('Sanitation Data'!F35)))),OFFSET('Sanitation Data'!$F$13,0,10*ROW('Sanitation Data'!F35)),NA())))</f>
        <v>#N/A</v>
      </c>
      <c r="AP41" s="253" t="e">
        <f ca="true">+IF(AND(ISNUMBER(OFFSET('Sanitation Data'!$G$5,0,10*ROW('Sanitation Data'!G35))),DE41="Yes"),100-OFFSET('Sanitation Data'!$G$5,0,10*ROW('Sanitation Data'!G35)),IF(AND(ISNUMBER(OFFSET('Sanitation Data'!$G$5,0,10*ROW('Sanitation Data'!G35))),DE41="No",ISNUMBER(OFFSET('Sanitation Data'!$G$5,0,10*ROW('Sanitation Data'!G35)))),CONCATENATE("[",ROUND(100-OFFSET('Sanitation Data'!$G$5,0,10*ROW('Sanitation Data'!G35)),0),"]"),IF(AND(ISNUMBER(OFFSET('Sanitation Data'!$G$5,0,10*ROW('Sanitation Data'!G35))),DE41="",ISNUMBER(OFFSET('Sanitation Data'!$G$5,0,10*ROW('Sanitation Data'!G35)))),100-OFFSET('Sanitation Data'!$G$5,0,10*ROW('Sanitation Data'!G35)),NA())))</f>
        <v>#N/A</v>
      </c>
      <c r="AQ41" s="253" t="e">
        <f ca="true">+IF(AND(ISNUMBER(OFFSET('Sanitation Data'!$G$7,0,10*ROW('Sanitation Data'!G35))),DF41="Yes"),OFFSET('Sanitation Data'!$G$7,0,10*ROW('Sanitation Data'!G35)),IF(AND(ISNUMBER(OFFSET('Sanitation Data'!$G$7,0,10*ROW('Sanitation Data'!G35))),DF41="No",ISNUMBER(OFFSET('Sanitation Data'!$G$7,0,10*ROW('Sanitation Data'!G35)))),CONCATENATE("[",ROUND(OFFSET('Sanitation Data'!$G$7,0,10*ROW('Sanitation Data'!G35)),0),"]"),IF(AND(ISNUMBER(OFFSET('Sanitation Data'!$G$7,0,10*ROW('Sanitation Data'!G35))),DF41="",ISNUMBER(OFFSET('Sanitation Data'!$G$7,0,10*ROW('Sanitation Data'!G35)))),OFFSET('Sanitation Data'!$G$7,0,10*ROW('Sanitation Data'!G35)),NA())))</f>
        <v>#N/A</v>
      </c>
      <c r="AR41" s="253" t="e">
        <f ca="true">+IF(AND(ISNUMBER(OFFSET('Sanitation Data'!$G$11,0,10*ROW('Sanitation Data'!G35))),DG41="Yes"),OFFSET('Sanitation Data'!$G$11,0,10*ROW('Sanitation Data'!G35)),IF(AND(ISNUMBER(OFFSET('Sanitation Data'!$G$11,0,10*ROW('Sanitation Data'!G35))),DG41="No",ISNUMBER(OFFSET('Sanitation Data'!$G$11,0,10*ROW('Sanitation Data'!G35)))),CONCATENATE("[",ROUND(OFFSET('Sanitation Data'!$G$11,0,10*ROW('Sanitation Data'!G35)),0),"]"),IF(AND(ISNUMBER(OFFSET('Sanitation Data'!$G$11,0,10*ROW('Sanitation Data'!G35))),DG41="",ISNUMBER(OFFSET('Sanitation Data'!$G$11,0,10*ROW('Sanitation Data'!G35)))),OFFSET('Sanitation Data'!$G$11,0,10*ROW('Sanitation Data'!G35)),NA())))</f>
        <v>#N/A</v>
      </c>
      <c r="AS41" s="253" t="e">
        <f ca="true">+IF(AND(ISNUMBER(OFFSET('Sanitation Data'!$G$12,0,10*ROW('Sanitation Data'!G35))),DH41="Yes"),OFFSET('Sanitation Data'!$G$12,0,10*ROW('Sanitation Data'!G35)),IF(AND(ISNUMBER(OFFSET('Sanitation Data'!$G$12,0,10*ROW('Sanitation Data'!G35))),DH41="No",ISNUMBER(OFFSET('Sanitation Data'!$G$12,0,10*ROW('Sanitation Data'!G35)))),CONCATENATE("[",ROUND(OFFSET('Sanitation Data'!$G$12,0,10*ROW('Sanitation Data'!G35)),0),"]"),IF(AND(ISNUMBER(OFFSET('Sanitation Data'!$G$12,0,10*ROW('Sanitation Data'!G35))),DH41="",ISNUMBER(OFFSET('Sanitation Data'!$G$12,0,10*ROW('Sanitation Data'!G35)))),OFFSET('Sanitation Data'!$G$12,0,10*ROW('Sanitation Data'!G35)),NA())))</f>
        <v>#N/A</v>
      </c>
      <c r="AT41" s="253" t="e">
        <f ca="true">+IF(AND(ISNUMBER(OFFSET('Sanitation Data'!$G$13,0,10*ROW('Sanitation Data'!G35))),DI41="Yes"),OFFSET('Sanitation Data'!$G$13,0,10*ROW('Sanitation Data'!G35)),IF(AND(ISNUMBER(OFFSET('Sanitation Data'!$G$13,0,10*ROW('Sanitation Data'!G35))),DI41="No",ISNUMBER(OFFSET('Sanitation Data'!$G$13,0,10*ROW('Sanitation Data'!G35)))),CONCATENATE("[",ROUND(OFFSET('Sanitation Data'!$G$13,0,10*ROW('Sanitation Data'!G35)),0),"]"),IF(AND(ISNUMBER(OFFSET('Sanitation Data'!$G$13,0,10*ROW('Sanitation Data'!G35))),DI41="",ISNUMBER(OFFSET('Sanitation Data'!$G$13,0,10*ROW('Sanitation Data'!G35)))),OFFSET('Sanitation Data'!$G$13,0,10*ROW('Sanitation Data'!G35)),NA())))</f>
        <v>#N/A</v>
      </c>
      <c r="AU41" s="253" t="e">
        <f ca="true">+IF(AND(ISNUMBER(OFFSET('Sanitation Data'!$H$5,0,10*ROW('Sanitation Data'!H35))),DJ41="Yes"),100-OFFSET('Sanitation Data'!$H$5,0,10*ROW('Sanitation Data'!H35)),IF(AND(ISNUMBER(OFFSET('Sanitation Data'!$H$5,0,10*ROW('Sanitation Data'!H35))),DJ41="No",ISNUMBER(OFFSET('Sanitation Data'!$H$5,0,10*ROW('Sanitation Data'!H35)))),CONCATENATE("[",ROUND(100-OFFSET('Sanitation Data'!$H$5,0,10*ROW('Sanitation Data'!H35)),0),"]"),IF(AND(ISNUMBER(OFFSET('Sanitation Data'!$H$5,0,10*ROW('Sanitation Data'!H35))),DJ41="",ISNUMBER(OFFSET('Sanitation Data'!$H$5,0,10*ROW('Sanitation Data'!H35)))),100-OFFSET('Sanitation Data'!$H$5,0,10*ROW('Sanitation Data'!H35)),NA())))</f>
        <v>#N/A</v>
      </c>
      <c r="AV41" s="253" t="e">
        <f ca="true">+IF(AND(ISNUMBER(OFFSET('Sanitation Data'!$H$7,0,10*ROW('Sanitation Data'!H35))),DK41="Yes"),OFFSET('Sanitation Data'!$H$7,0,10*ROW('Sanitation Data'!H35)),IF(AND(ISNUMBER(OFFSET('Sanitation Data'!$H$7,0,10*ROW('Sanitation Data'!H35))),DK41="No",ISNUMBER(OFFSET('Sanitation Data'!$H$7,0,10*ROW('Sanitation Data'!H35)))),CONCATENATE("[",ROUND(OFFSET('Sanitation Data'!$H$7,0,10*ROW('Sanitation Data'!H35)),0),"]"),IF(AND(ISNUMBER(OFFSET('Sanitation Data'!$H$7,0,10*ROW('Sanitation Data'!H35))),DK41="",ISNUMBER(OFFSET('Sanitation Data'!$H$7,0,10*ROW('Sanitation Data'!H35)))),OFFSET('Sanitation Data'!$H$7,0,10*ROW('Sanitation Data'!H35)),NA())))</f>
        <v>#N/A</v>
      </c>
      <c r="AW41" s="253" t="e">
        <f ca="true">+IF(AND(ISNUMBER(OFFSET('Sanitation Data'!$H$11,0,10*ROW('Sanitation Data'!H35))),DL41="Yes"),OFFSET('Sanitation Data'!$H$11,0,10*ROW('Sanitation Data'!H35)),IF(AND(ISNUMBER(OFFSET('Sanitation Data'!$H$11,0,10*ROW('Sanitation Data'!H35))),DL41="No",ISNUMBER(OFFSET('Sanitation Data'!$H$11,0,10*ROW('Sanitation Data'!H35)))),CONCATENATE("[",ROUND(OFFSET('Sanitation Data'!$H$11,0,10*ROW('Sanitation Data'!H35)),0),"]"),IF(AND(ISNUMBER(OFFSET('Sanitation Data'!$H$11,0,10*ROW('Sanitation Data'!H35))),DL41="",ISNUMBER(OFFSET('Sanitation Data'!$H$11,0,10*ROW('Sanitation Data'!H35)))),OFFSET('Sanitation Data'!$H$11,0,10*ROW('Sanitation Data'!H35)),NA())))</f>
        <v>#N/A</v>
      </c>
      <c r="AX41" s="253" t="e">
        <f ca="true">+IF(AND(ISNUMBER(OFFSET('Sanitation Data'!$H$12,0,10*ROW('Sanitation Data'!H35))),DM41="Yes"),OFFSET('Sanitation Data'!$H$12,0,10*ROW('Sanitation Data'!H35)),IF(AND(ISNUMBER(OFFSET('Sanitation Data'!$H$12,0,10*ROW('Sanitation Data'!H35))),DM41="No",ISNUMBER(OFFSET('Sanitation Data'!$H$12,0,10*ROW('Sanitation Data'!H35)))),CONCATENATE("[",ROUND(OFFSET('Sanitation Data'!$H$12,0,10*ROW('Sanitation Data'!H35)),0),"]"),IF(AND(ISNUMBER(OFFSET('Sanitation Data'!$H$12,0,10*ROW('Sanitation Data'!H35))),DM41="",ISNUMBER(OFFSET('Sanitation Data'!$H$12,0,10*ROW('Sanitation Data'!H35)))),OFFSET('Sanitation Data'!$H$12,0,10*ROW('Sanitation Data'!H35)),NA())))</f>
        <v>#N/A</v>
      </c>
      <c r="AY41" s="253" t="e">
        <f ca="true">+IF(AND(ISNUMBER(OFFSET('Sanitation Data'!$H$13,0,10*ROW('Sanitation Data'!H35))),DN41="Yes"),OFFSET('Sanitation Data'!$H$13,0,10*ROW('Sanitation Data'!H35)),IF(AND(ISNUMBER(OFFSET('Sanitation Data'!$H$13,0,10*ROW('Sanitation Data'!H35))),DN41="No",ISNUMBER(OFFSET('Sanitation Data'!$H$13,0,10*ROW('Sanitation Data'!H35)))),CONCATENATE("[",ROUND(OFFSET('Sanitation Data'!$H$13,0,10*ROW('Sanitation Data'!H35)),0),"]"),IF(AND(ISNUMBER(OFFSET('Sanitation Data'!$H$13,0,10*ROW('Sanitation Data'!H35))),DN41="",ISNUMBER(OFFSET('Sanitation Data'!$H$13,0,10*ROW('Sanitation Data'!H35)))),OFFSET('Sanitation Data'!$H$13,0,10*ROW('Sanitation Data'!H35)),NA())))</f>
        <v>#N/A</v>
      </c>
      <c r="AZ41" s="254" t="e">
        <f ca="true">+IF(AND(ISNUMBER(OFFSET('Hygiene Data'!$C$6,0,10*ROW('Hygiene Data'!C35))),DO41="Yes"),OFFSET('Hygiene Data'!$C$6,0,10*ROW('Hygiene Data'!C35)),IF(AND(ISNUMBER(OFFSET('Hygiene Data'!$C$6,0,10*ROW('Hygiene Data'!C35))),DO41="No",ISNUMBER(OFFSET('Hygiene Data'!$C$6,0,10*ROW('Hygiene Data'!C35)))),CONCATENATE("[",ROUND(OFFSET('Hygiene Data'!$C$6,0,10*ROW('Hygiene Data'!C35)),0),"]"),IF(AND(ISNUMBER(OFFSET('Hygiene Data'!$C$6,0,10*ROW('Hygiene Data'!C35))),DO41="",ISNUMBER(OFFSET('Hygiene Data'!$C$6,0,10*ROW('Hygiene Data'!C35)))),OFFSET('Hygiene Data'!$C$6,0,10*ROW('Hygiene Data'!C35)),NA())))</f>
        <v>#N/A</v>
      </c>
      <c r="BA41" s="254" t="e">
        <f ca="true">+IF(AND(ISNUMBER(OFFSET('Hygiene Data'!$C$8,0,10*ROW('Hygiene Data'!C35))),DP41="Yes"),OFFSET('Hygiene Data'!$C$8,0,10*ROW('Hygiene Data'!C35)),IF(AND(ISNUMBER(OFFSET('Hygiene Data'!$C$8,0,10*ROW('Hygiene Data'!C35))),DP41="No",ISNUMBER(OFFSET('Hygiene Data'!$C$8,0,10*ROW('Hygiene Data'!C35)))),CONCATENATE("[",ROUND(OFFSET('Hygiene Data'!$C$8,0,10*ROW('Hygiene Data'!C35)),0),"]"),IF(AND(ISNUMBER(OFFSET('Hygiene Data'!$C$8,0,10*ROW('Hygiene Data'!C35))),DP41="",ISNUMBER(OFFSET('Hygiene Data'!$C$8,0,10*ROW('Hygiene Data'!C35)))),OFFSET('Hygiene Data'!$C$8,0,10*ROW('Hygiene Data'!C35)),NA())))</f>
        <v>#N/A</v>
      </c>
      <c r="BB41" s="254" t="e">
        <f ca="true">+IF(AND(ISNUMBER(OFFSET('Hygiene Data'!$C$10,0,10*ROW('Hygiene Data'!C35))),DQ41="Yes"),OFFSET('Hygiene Data'!$C$10,0,10*ROW('Hygiene Data'!C35)),IF(AND(ISNUMBER(OFFSET('Hygiene Data'!$C$10,0,10*ROW('Hygiene Data'!C35))),DQ41="No",ISNUMBER(OFFSET('Hygiene Data'!$C$10,0,10*ROW('Hygiene Data'!C35)))),CONCATENATE("[",ROUND(OFFSET('Hygiene Data'!$C$10,0,10*ROW('Hygiene Data'!C35)),0),"]"),IF(AND(ISNUMBER(OFFSET('Hygiene Data'!$C$10,0,10*ROW('Hygiene Data'!C35))),DQ41="",ISNUMBER(OFFSET('Hygiene Data'!$C$10,0,10*ROW('Hygiene Data'!C35)))),OFFSET('Hygiene Data'!$C$10,0,10*ROW('Hygiene Data'!C35)),NA())))</f>
        <v>#N/A</v>
      </c>
      <c r="BC41" s="254" t="e">
        <f ca="true">+IF(AND(ISNUMBER(OFFSET('Hygiene Data'!$D$6,0,10*ROW('Hygiene Data'!D35))),DR41="Yes"),OFFSET('Hygiene Data'!$D$6,0,10*ROW('Hygiene Data'!D35)),IF(AND(ISNUMBER(OFFSET('Hygiene Data'!$D$6,0,10*ROW('Hygiene Data'!D35))),DR41="No",ISNUMBER(OFFSET('Hygiene Data'!$D$6,0,10*ROW('Hygiene Data'!D35)))),CONCATENATE("[",ROUND(OFFSET('Hygiene Data'!$D$6,0,10*ROW('Hygiene Data'!D35)),0),"]"),IF(AND(ISNUMBER(OFFSET('Hygiene Data'!$D$6,0,10*ROW('Hygiene Data'!D35))),DR41="",ISNUMBER(OFFSET('Hygiene Data'!$D$6,0,10*ROW('Hygiene Data'!D35)))),OFFSET('Hygiene Data'!$D$6,0,10*ROW('Hygiene Data'!D35)),NA())))</f>
        <v>#N/A</v>
      </c>
      <c r="BD41" s="254" t="e">
        <f ca="true">+IF(AND(ISNUMBER(OFFSET('Hygiene Data'!$D$8,0,10*ROW('Hygiene Data'!D35))),DS41="Yes"),OFFSET('Hygiene Data'!$D$8,0,10*ROW('Hygiene Data'!D35)),IF(AND(ISNUMBER(OFFSET('Hygiene Data'!$D$8,0,10*ROW('Hygiene Data'!D35))),DS41="No",ISNUMBER(OFFSET('Hygiene Data'!$D$8,0,10*ROW('Hygiene Data'!D35)))),CONCATENATE("[",ROUND(OFFSET('Hygiene Data'!$D$8,0,10*ROW('Hygiene Data'!D35)),0),"]"),IF(AND(ISNUMBER(OFFSET('Hygiene Data'!$D$8,0,10*ROW('Hygiene Data'!D35))),DS41="",ISNUMBER(OFFSET('Hygiene Data'!$D$8,0,10*ROW('Hygiene Data'!D35)))),OFFSET('Hygiene Data'!$D$8,0,10*ROW('Hygiene Data'!D35)),NA())))</f>
        <v>#N/A</v>
      </c>
      <c r="BE41" s="254" t="e">
        <f ca="true">+IF(AND(ISNUMBER(OFFSET('Hygiene Data'!$D$10,0,10*ROW('Hygiene Data'!D35))),DT41="Yes"),OFFSET('Hygiene Data'!$D$10,0,10*ROW('Hygiene Data'!D35)),IF(AND(ISNUMBER(OFFSET('Hygiene Data'!$D$10,0,10*ROW('Hygiene Data'!D35))),DT41="No",ISNUMBER(OFFSET('Hygiene Data'!$D$10,0,10*ROW('Hygiene Data'!D35)))),CONCATENATE("[",ROUND(OFFSET('Hygiene Data'!$D$10,0,10*ROW('Hygiene Data'!D35)),0),"]"),IF(AND(ISNUMBER(OFFSET('Hygiene Data'!$D$10,0,10*ROW('Hygiene Data'!D35))),DT41="",ISNUMBER(OFFSET('Hygiene Data'!$D$10,0,10*ROW('Hygiene Data'!D35)))),OFFSET('Hygiene Data'!$D$10,0,10*ROW('Hygiene Data'!D35)),NA())))</f>
        <v>#N/A</v>
      </c>
      <c r="BF41" s="254" t="e">
        <f ca="true">+IF(AND(ISNUMBER(OFFSET('Hygiene Data'!$E$6,0,10*ROW('Hygiene Data'!E35))),DU41="Yes"),OFFSET('Hygiene Data'!$E$6,0,10*ROW('Hygiene Data'!E35)),IF(AND(ISNUMBER(OFFSET('Hygiene Data'!$E$6,0,10*ROW('Hygiene Data'!E35))),DU41="No",ISNUMBER(OFFSET('Hygiene Data'!$E$6,0,10*ROW('Hygiene Data'!E35)))),CONCATENATE("[",ROUND(OFFSET('Hygiene Data'!$E$6,0,10*ROW('Hygiene Data'!E35)),0),"]"),IF(AND(ISNUMBER(OFFSET('Hygiene Data'!$E$6,0,10*ROW('Hygiene Data'!E35))),DU41="",ISNUMBER(OFFSET('Hygiene Data'!$E$6,0,10*ROW('Hygiene Data'!E35)))),OFFSET('Hygiene Data'!$E$6,0,10*ROW('Hygiene Data'!E35)),NA())))</f>
        <v>#N/A</v>
      </c>
      <c r="BG41" s="254" t="e">
        <f ca="true">+IF(AND(ISNUMBER(OFFSET('Hygiene Data'!$E$8,0,10*ROW('Hygiene Data'!E35))),DV41="Yes"),OFFSET('Hygiene Data'!$E$8,0,10*ROW('Hygiene Data'!E35)),IF(AND(ISNUMBER(OFFSET('Hygiene Data'!$E$8,0,10*ROW('Hygiene Data'!E35))),DV41="No",ISNUMBER(OFFSET('Hygiene Data'!$E$8,0,10*ROW('Hygiene Data'!E35)))),CONCATENATE("[",ROUND(OFFSET('Hygiene Data'!$E$8,0,10*ROW('Hygiene Data'!E35)),0),"]"),IF(AND(ISNUMBER(OFFSET('Hygiene Data'!$E$8,0,10*ROW('Hygiene Data'!E35))),DV41="",ISNUMBER(OFFSET('Hygiene Data'!$E$8,0,10*ROW('Hygiene Data'!E35)))),OFFSET('Hygiene Data'!$E$8,0,10*ROW('Hygiene Data'!E35)),NA())))</f>
        <v>#N/A</v>
      </c>
      <c r="BH41" s="254" t="e">
        <f ca="true">+IF(AND(ISNUMBER(OFFSET('Hygiene Data'!$E$10,0,10*ROW('Hygiene Data'!E35))),DW41="Yes"),OFFSET('Hygiene Data'!$E$10,0,10*ROW('Hygiene Data'!E35)),IF(AND(ISNUMBER(OFFSET('Hygiene Data'!$E$10,0,10*ROW('Hygiene Data'!E35))),DW41="No",ISNUMBER(OFFSET('Hygiene Data'!$E$10,0,10*ROW('Hygiene Data'!E35)))),CONCATENATE("[",ROUND(OFFSET('Hygiene Data'!$E$10,0,10*ROW('Hygiene Data'!E35)),0),"]"),IF(AND(ISNUMBER(OFFSET('Hygiene Data'!$E$10,0,10*ROW('Hygiene Data'!E35))),DW41="",ISNUMBER(OFFSET('Hygiene Data'!$E$10,0,10*ROW('Hygiene Data'!E35)))),OFFSET('Hygiene Data'!$E$10,0,10*ROW('Hygiene Data'!E35)),NA())))</f>
        <v>#N/A</v>
      </c>
      <c r="BI41" s="254" t="e">
        <f ca="true">+IF(AND(ISNUMBER(OFFSET('Hygiene Data'!$F$6,0,10*ROW('Hygiene Data'!F35))),DX41="Yes"),OFFSET('Hygiene Data'!$F$6,0,10*ROW('Hygiene Data'!F35)),IF(AND(ISNUMBER(OFFSET('Hygiene Data'!$F$6,0,10*ROW('Hygiene Data'!F35))),DX41="No",ISNUMBER(OFFSET('Hygiene Data'!$F$6,0,10*ROW('Hygiene Data'!F35)))),CONCATENATE("[",ROUND(OFFSET('Hygiene Data'!$F$6,0,10*ROW('Hygiene Data'!F35)),0),"]"),IF(AND(ISNUMBER(OFFSET('Hygiene Data'!$F$6,0,10*ROW('Hygiene Data'!F35))),DX41="",ISNUMBER(OFFSET('Hygiene Data'!$F$6,0,10*ROW('Hygiene Data'!F35)))),OFFSET('Hygiene Data'!$F$6,0,10*ROW('Hygiene Data'!F35)),NA())))</f>
        <v>#N/A</v>
      </c>
      <c r="BJ41" s="254" t="e">
        <f ca="true">+IF(AND(ISNUMBER(OFFSET('Hygiene Data'!$F$8,0,10*ROW('Hygiene Data'!F35))),DY41="Yes"),OFFSET('Hygiene Data'!$F$8,0,10*ROW('Hygiene Data'!F35)),IF(AND(ISNUMBER(OFFSET('Hygiene Data'!$F$8,0,10*ROW('Hygiene Data'!F35))),DY41="No",ISNUMBER(OFFSET('Hygiene Data'!$F$8,0,10*ROW('Hygiene Data'!F35)))),CONCATENATE("[",ROUND(OFFSET('Hygiene Data'!$F$8,0,10*ROW('Hygiene Data'!F35)),0),"]"),IF(AND(ISNUMBER(OFFSET('Hygiene Data'!$F$8,0,10*ROW('Hygiene Data'!F35))),DY41="",ISNUMBER(OFFSET('Hygiene Data'!$F$8,0,10*ROW('Hygiene Data'!F35)))),OFFSET('Hygiene Data'!$F$8,0,10*ROW('Hygiene Data'!F35)),NA())))</f>
        <v>#N/A</v>
      </c>
      <c r="BK41" s="254" t="e">
        <f ca="true">+IF(AND(ISNUMBER(OFFSET('Hygiene Data'!$F$10,0,10*ROW('Hygiene Data'!F35))),DZ41="Yes"),OFFSET('Hygiene Data'!$F$10,0,10*ROW('Hygiene Data'!F35)),IF(AND(ISNUMBER(OFFSET('Hygiene Data'!$F$10,0,10*ROW('Hygiene Data'!F35))),DZ41="No",ISNUMBER(OFFSET('Hygiene Data'!$F$10,0,10*ROW('Hygiene Data'!F35)))),CONCATENATE("[",ROUND(OFFSET('Hygiene Data'!$F$10,0,10*ROW('Hygiene Data'!F35)),0),"]"),IF(AND(ISNUMBER(OFFSET('Hygiene Data'!$F$10,0,10*ROW('Hygiene Data'!F35))),DZ41="",ISNUMBER(OFFSET('Hygiene Data'!$F$10,0,10*ROW('Hygiene Data'!F35)))),OFFSET('Hygiene Data'!$F$10,0,10*ROW('Hygiene Data'!F35)),NA())))</f>
        <v>#N/A</v>
      </c>
      <c r="BL41" s="254" t="e">
        <f ca="true">+IF(AND(ISNUMBER(OFFSET('Hygiene Data'!$G$6,0,10*ROW('Hygiene Data'!G35))),EA41="Yes"),OFFSET('Hygiene Data'!$G$6,0,10*ROW('Hygiene Data'!G35)),IF(AND(ISNUMBER(OFFSET('Hygiene Data'!$G$6,0,10*ROW('Hygiene Data'!G35))),EA41="No",ISNUMBER(OFFSET('Hygiene Data'!$G$6,0,10*ROW('Hygiene Data'!G35)))),CONCATENATE("[",ROUND(OFFSET('Hygiene Data'!$G$6,0,10*ROW('Hygiene Data'!G35)),0),"]"),IF(AND(ISNUMBER(OFFSET('Hygiene Data'!$G$6,0,10*ROW('Hygiene Data'!G35))),EA41="",ISNUMBER(OFFSET('Hygiene Data'!$G$6,0,10*ROW('Hygiene Data'!G35)))),OFFSET('Hygiene Data'!$G$6,0,10*ROW('Hygiene Data'!G35)),NA())))</f>
        <v>#N/A</v>
      </c>
      <c r="BM41" s="254" t="e">
        <f ca="true">+IF(AND(ISNUMBER(OFFSET('Hygiene Data'!$G$8,0,10*ROW('Hygiene Data'!G35))),EB41="Yes"),OFFSET('Hygiene Data'!$G$8,0,10*ROW('Hygiene Data'!G35)),IF(AND(ISNUMBER(OFFSET('Hygiene Data'!$G$8,0,10*ROW('Hygiene Data'!G35))),EB41="No",ISNUMBER(OFFSET('Hygiene Data'!$G$8,0,10*ROW('Hygiene Data'!G35)))),CONCATENATE("[",ROUND(OFFSET('Hygiene Data'!$G$8,0,10*ROW('Hygiene Data'!G35)),0),"]"),IF(AND(ISNUMBER(OFFSET('Hygiene Data'!$G$8,0,10*ROW('Hygiene Data'!G35))),EB41="",ISNUMBER(OFFSET('Hygiene Data'!$G$8,0,10*ROW('Hygiene Data'!G35)))),OFFSET('Hygiene Data'!$G$8,0,10*ROW('Hygiene Data'!G35)),NA())))</f>
        <v>#N/A</v>
      </c>
      <c r="BN41" s="254" t="e">
        <f ca="true">+IF(AND(ISNUMBER(OFFSET('Hygiene Data'!$G$10,0,10*ROW('Hygiene Data'!G35))),EC41="Yes"),OFFSET('Hygiene Data'!$G$10,0,10*ROW('Hygiene Data'!G35)),IF(AND(ISNUMBER(OFFSET('Hygiene Data'!$G$10,0,10*ROW('Hygiene Data'!G35))),EC41="No",ISNUMBER(OFFSET('Hygiene Data'!$G$10,0,10*ROW('Hygiene Data'!G35)))),CONCATENATE("[",ROUND(OFFSET('Hygiene Data'!$G$10,0,10*ROW('Hygiene Data'!G35)),0),"]"),IF(AND(ISNUMBER(OFFSET('Hygiene Data'!$G$10,0,10*ROW('Hygiene Data'!G35))),EC41="",ISNUMBER(OFFSET('Hygiene Data'!$G$10,0,10*ROW('Hygiene Data'!G35)))),OFFSET('Hygiene Data'!$G$10,0,10*ROW('Hygiene Data'!G35)),NA())))</f>
        <v>#N/A</v>
      </c>
      <c r="BO41" s="254" t="e">
        <f ca="true">+IF(AND(ISNUMBER(OFFSET('Hygiene Data'!$H$6,0,10*ROW('Hygiene Data'!H35))),ED41="Yes"),OFFSET('Hygiene Data'!$H$6,0,10*ROW('Hygiene Data'!H35)),IF(AND(ISNUMBER(OFFSET('Hygiene Data'!$H$6,0,10*ROW('Hygiene Data'!H35))),ED41="No",ISNUMBER(OFFSET('Hygiene Data'!$H$6,0,10*ROW('Hygiene Data'!H35)))),CONCATENATE("[",ROUND(OFFSET('Hygiene Data'!$H$6,0,10*ROW('Hygiene Data'!H35)),0),"]"),IF(AND(ISNUMBER(OFFSET('Hygiene Data'!$H$6,0,10*ROW('Hygiene Data'!H35))),ED41="",ISNUMBER(OFFSET('Hygiene Data'!$H$6,0,10*ROW('Hygiene Data'!H35)))),OFFSET('Hygiene Data'!$H$6,0,10*ROW('Hygiene Data'!H35)),NA())))</f>
        <v>#N/A</v>
      </c>
      <c r="BP41" s="254" t="e">
        <f ca="true">+IF(AND(ISNUMBER(OFFSET('Hygiene Data'!$H$8,0,10*ROW('Hygiene Data'!H35))),EE41="Yes"),OFFSET('Hygiene Data'!$H$8,0,10*ROW('Hygiene Data'!H35)),IF(AND(ISNUMBER(OFFSET('Hygiene Data'!$H$8,0,10*ROW('Hygiene Data'!H35))),EE41="No",ISNUMBER(OFFSET('Hygiene Data'!$H$8,0,10*ROW('Hygiene Data'!H35)))),CONCATENATE("[",ROUND(OFFSET('Hygiene Data'!$H$8,0,10*ROW('Hygiene Data'!H35)),0),"]"),IF(AND(ISNUMBER(OFFSET('Hygiene Data'!$H$8,0,10*ROW('Hygiene Data'!H35))),EE41="",ISNUMBER(OFFSET('Hygiene Data'!$H$8,0,10*ROW('Hygiene Data'!H35)))),OFFSET('Hygiene Data'!$H$8,0,10*ROW('Hygiene Data'!H35)),NA())))</f>
        <v>#N/A</v>
      </c>
      <c r="BQ41" s="254" t="e">
        <f ca="true">+IF(AND(ISNUMBER(OFFSET('Hygiene Data'!$H$10,0,10*ROW('Hygiene Data'!H35))),EF41="Yes"),OFFSET('Hygiene Data'!$H$10,0,10*ROW('Hygiene Data'!H35)),IF(AND(ISNUMBER(OFFSET('Hygiene Data'!$H$10,0,10*ROW('Hygiene Data'!H35))),EF41="No",ISNUMBER(OFFSET('Hygiene Data'!$H$10,0,10*ROW('Hygiene Data'!H35)))),CONCATENATE("[",ROUND(OFFSET('Hygiene Data'!$H$10,0,10*ROW('Hygiene Data'!H35)),0),"]"),IF(AND(ISNUMBER(OFFSET('Hygiene Data'!$H$10,0,10*ROW('Hygiene Data'!H35))),EF41="",ISNUMBER(OFFSET('Hygiene Data'!$H$10,0,10*ROW('Hygiene Data'!H35)))),OFFSET('Hygiene Data'!$H$10,0,10*ROW('Hygiene Data'!H35)),NA())))</f>
        <v>#N/A</v>
      </c>
      <c r="BS41" s="36" t="str">
        <f ca="true">+IF(OFFSET('Water Data'!$C$28,0,10*ROW('Water Data'!C35))="","",OFFSET('Water Data'!$C$28,0,10*ROW('Water Data'!C35)))</f>
        <v/>
      </c>
      <c r="BT41" s="36" t="str">
        <f ca="true">+IF(OFFSET('Water Data'!$C$29,0,10*ROW('Water Data'!C35))="","",OFFSET('Water Data'!$C$29,0,10*ROW('Water Data'!C35)))</f>
        <v/>
      </c>
      <c r="BU41" s="36" t="str">
        <f ca="true">+IF(OFFSET('Water Data'!$C$30,0,10*ROW('Water Data'!C35))="","",OFFSET('Water Data'!$C$30,0,10*ROW('Water Data'!C35)))</f>
        <v/>
      </c>
      <c r="BV41" s="36" t="str">
        <f ca="true">+IF(OFFSET('Water Data'!$D$28,0,10*ROW('Water Data'!D35))="","",OFFSET('Water Data'!$D$28,0,10*ROW('Water Data'!D35)))</f>
        <v/>
      </c>
      <c r="BW41" s="36" t="str">
        <f ca="true">+IF(OFFSET('Water Data'!$D$29,0,10*ROW('Water Data'!D35))="","",OFFSET('Water Data'!$D$29,0,10*ROW('Water Data'!D35)))</f>
        <v/>
      </c>
      <c r="BX41" s="36" t="str">
        <f ca="true">+IF(OFFSET('Water Data'!$D$30,0,10*ROW('Water Data'!D35))="","",OFFSET('Water Data'!$D$30,0,10*ROW('Water Data'!D35)))</f>
        <v/>
      </c>
      <c r="BY41" s="36" t="str">
        <f ca="true">+IF(OFFSET('Water Data'!$E$28,0,10*ROW('Water Data'!E35))="","",OFFSET('Water Data'!$E$28,0,10*ROW('Water Data'!E35)))</f>
        <v/>
      </c>
      <c r="BZ41" s="36" t="str">
        <f ca="true">+IF(OFFSET('Water Data'!$E$29,0,10*ROW('Water Data'!E35))="","",OFFSET('Water Data'!$E$29,0,10*ROW('Water Data'!E35)))</f>
        <v/>
      </c>
      <c r="CA41" s="36" t="str">
        <f ca="true">+IF(OFFSET('Water Data'!$E$30,0,10*ROW('Water Data'!E35))="","",OFFSET('Water Data'!$E$30,0,10*ROW('Water Data'!E35)))</f>
        <v/>
      </c>
      <c r="CB41" s="36" t="str">
        <f ca="true">+IF(OFFSET('Water Data'!$F$28,0,10*ROW('Water Data'!F35))="","",OFFSET('Water Data'!$F$28,0,10*ROW('Water Data'!F35)))</f>
        <v/>
      </c>
      <c r="CC41" s="36" t="str">
        <f ca="true">+IF(OFFSET('Water Data'!$F$29,0,10*ROW('Water Data'!F35))="","",OFFSET('Water Data'!$F$29,0,10*ROW('Water Data'!F35)))</f>
        <v/>
      </c>
      <c r="CD41" s="36" t="str">
        <f ca="true">+IF(OFFSET('Water Data'!$F$30,0,10*ROW('Water Data'!F35))="","",OFFSET('Water Data'!$F$30,0,10*ROW('Water Data'!F35)))</f>
        <v/>
      </c>
      <c r="CE41" s="36" t="str">
        <f ca="true">+IF(OFFSET('Water Data'!$G$28,0,10*ROW('Water Data'!G35))="","",OFFSET('Water Data'!$G$28,0,10*ROW('Water Data'!G35)))</f>
        <v/>
      </c>
      <c r="CF41" s="36" t="str">
        <f ca="true">+IF(OFFSET('Water Data'!$G$29,0,10*ROW('Water Data'!G35))="","",OFFSET('Water Data'!$G$29,0,10*ROW('Water Data'!G35)))</f>
        <v/>
      </c>
      <c r="CG41" s="36" t="str">
        <f ca="true">+IF(OFFSET('Water Data'!$G$30,0,10*ROW('Water Data'!G35))="","",OFFSET('Water Data'!$G$30,0,10*ROW('Water Data'!G35)))</f>
        <v/>
      </c>
      <c r="CH41" s="36" t="str">
        <f ca="true">+IF(OFFSET('Water Data'!$H$28,0,10*ROW('Water Data'!H35))="","",OFFSET('Water Data'!$H$28,0,10*ROW('Water Data'!H35)))</f>
        <v/>
      </c>
      <c r="CI41" s="36" t="str">
        <f ca="true">+IF(OFFSET('Water Data'!$H$29,0,10*ROW('Water Data'!H35))="","",OFFSET('Water Data'!$H$29,0,10*ROW('Water Data'!H35)))</f>
        <v/>
      </c>
      <c r="CJ41" s="36" t="str">
        <f ca="true">+IF(OFFSET('Water Data'!$H$30,0,10*ROW('Water Data'!H35))="","",OFFSET('Water Data'!$H$30,0,10*ROW('Water Data'!H35)))</f>
        <v/>
      </c>
      <c r="CK41" s="36" t="str">
        <f ca="true">+IF(OFFSET('Sanitation Data'!$C$29,0,10*ROW('Sanitation Data'!C35))="","",OFFSET('Sanitation Data'!$C$29,0,10*ROW('Sanitation Data'!C35)))</f>
        <v/>
      </c>
      <c r="CL41" s="36" t="str">
        <f ca="true">+IF(OFFSET('Sanitation Data'!$C$30,0,10*ROW('Sanitation Data'!C35))="","",OFFSET('Sanitation Data'!$C$30,0,10*ROW('Sanitation Data'!C35)))</f>
        <v/>
      </c>
      <c r="CM41" s="36" t="str">
        <f ca="true">+IF(OFFSET('Sanitation Data'!$C$31,0,10*ROW('Sanitation Data'!C35))="","",OFFSET('Sanitation Data'!$C$31,0,10*ROW('Sanitation Data'!C35)))</f>
        <v/>
      </c>
      <c r="CN41" s="36" t="str">
        <f ca="true">+IF(OFFSET('Sanitation Data'!$C$32,0,10*ROW('Sanitation Data'!C35))="","",OFFSET('Sanitation Data'!$C$32,0,10*ROW('Sanitation Data'!C35)))</f>
        <v/>
      </c>
      <c r="CO41" s="36" t="str">
        <f ca="true">+IF(OFFSET('Sanitation Data'!$C$33,0,10*ROW('Sanitation Data'!C35))="","",OFFSET('Sanitation Data'!$C$33,0,10*ROW('Sanitation Data'!C35)))</f>
        <v/>
      </c>
      <c r="CP41" s="36" t="str">
        <f ca="true">+IF(OFFSET('Sanitation Data'!$D$29,0,10*ROW('Sanitation Data'!D35))="","",OFFSET('Sanitation Data'!$D$29,0,10*ROW('Sanitation Data'!D35)))</f>
        <v/>
      </c>
      <c r="CQ41" s="36" t="str">
        <f ca="true">+IF(OFFSET('Sanitation Data'!$D$30,0,10*ROW('Sanitation Data'!D35))="","",OFFSET('Sanitation Data'!$D$30,0,10*ROW('Sanitation Data'!D35)))</f>
        <v/>
      </c>
      <c r="CR41" s="36" t="str">
        <f ca="true">+IF(OFFSET('Sanitation Data'!$D$31,0,10*ROW('Sanitation Data'!D35))="","",OFFSET('Sanitation Data'!$D$31,0,10*ROW('Sanitation Data'!D35)))</f>
        <v/>
      </c>
      <c r="CS41" s="36" t="str">
        <f ca="true">+IF(OFFSET('Sanitation Data'!$D$32,0,10*ROW('Sanitation Data'!D35))="","",OFFSET('Sanitation Data'!$D$32,0,10*ROW('Sanitation Data'!D35)))</f>
        <v/>
      </c>
      <c r="CT41" s="36" t="str">
        <f ca="true">+IF(OFFSET('Sanitation Data'!$D$33,0,10*ROW('Sanitation Data'!D35))="","",OFFSET('Sanitation Data'!$D$33,0,10*ROW('Sanitation Data'!D35)))</f>
        <v/>
      </c>
      <c r="CU41" s="36" t="str">
        <f ca="true">+IF(OFFSET('Sanitation Data'!$E$29,0,10*ROW('Sanitation Data'!E35))="","",OFFSET('Sanitation Data'!$E$29,0,10*ROW('Sanitation Data'!E35)))</f>
        <v/>
      </c>
      <c r="CV41" s="36" t="str">
        <f ca="true">+IF(OFFSET('Sanitation Data'!$E$30,0,10*ROW('Sanitation Data'!E35))="","",OFFSET('Sanitation Data'!$E$30,0,10*ROW('Sanitation Data'!E35)))</f>
        <v/>
      </c>
      <c r="CW41" s="36" t="str">
        <f ca="true">+IF(OFFSET('Sanitation Data'!$E$31,0,10*ROW('Sanitation Data'!E35))="","",OFFSET('Sanitation Data'!$E$31,0,10*ROW('Sanitation Data'!E35)))</f>
        <v/>
      </c>
      <c r="CX41" s="36" t="str">
        <f ca="true">+IF(OFFSET('Sanitation Data'!$E$32,0,10*ROW('Sanitation Data'!E35))="","",OFFSET('Sanitation Data'!$E$32,0,10*ROW('Sanitation Data'!E35)))</f>
        <v/>
      </c>
      <c r="CY41" s="36" t="str">
        <f ca="true">+IF(OFFSET('Sanitation Data'!$E$33,0,10*ROW('Sanitation Data'!E35))="","",OFFSET('Sanitation Data'!$E$33,0,10*ROW('Sanitation Data'!E35)))</f>
        <v/>
      </c>
      <c r="CZ41" s="36" t="str">
        <f ca="true">+IF(OFFSET('Sanitation Data'!$F$29,0,10*ROW('Sanitation Data'!F35))="","",OFFSET('Sanitation Data'!$F$29,0,10*ROW('Sanitation Data'!F35)))</f>
        <v/>
      </c>
      <c r="DA41" s="36" t="str">
        <f ca="true">+IF(OFFSET('Sanitation Data'!$F$30,0,10*ROW('Sanitation Data'!F35))="","",OFFSET('Sanitation Data'!$F$30,0,10*ROW('Sanitation Data'!F35)))</f>
        <v/>
      </c>
      <c r="DB41" s="36" t="str">
        <f ca="true">+IF(OFFSET('Sanitation Data'!$F$31,0,10*ROW('Sanitation Data'!F35))="","",OFFSET('Sanitation Data'!$F$31,0,10*ROW('Sanitation Data'!F35)))</f>
        <v/>
      </c>
      <c r="DC41" s="36" t="str">
        <f ca="true">+IF(OFFSET('Sanitation Data'!$F$32,0,10*ROW('Sanitation Data'!F35))="","",OFFSET('Sanitation Data'!$F$32,0,10*ROW('Sanitation Data'!F35)))</f>
        <v/>
      </c>
      <c r="DD41" s="36" t="str">
        <f ca="true">+IF(OFFSET('Sanitation Data'!$F$33,0,10*ROW('Sanitation Data'!F35))="","",OFFSET('Sanitation Data'!$F$33,0,10*ROW('Sanitation Data'!F35)))</f>
        <v/>
      </c>
      <c r="DE41" s="36" t="str">
        <f ca="true">+IF(OFFSET('Sanitation Data'!$G$29,0,10*ROW('Sanitation Data'!G35))="","",OFFSET('Sanitation Data'!$G$29,0,10*ROW('Sanitation Data'!G35)))</f>
        <v/>
      </c>
      <c r="DF41" s="36" t="str">
        <f ca="true">+IF(OFFSET('Sanitation Data'!$G$30,0,10*ROW('Sanitation Data'!G35))="","",OFFSET('Sanitation Data'!$G$30,0,10*ROW('Sanitation Data'!G35)))</f>
        <v/>
      </c>
      <c r="DG41" s="36" t="str">
        <f ca="true">+IF(OFFSET('Sanitation Data'!$G$31,0,10*ROW('Sanitation Data'!G35))="","",OFFSET('Sanitation Data'!$G$31,0,10*ROW('Sanitation Data'!G35)))</f>
        <v/>
      </c>
      <c r="DH41" s="36" t="str">
        <f ca="true">+IF(OFFSET('Sanitation Data'!$G$32,0,10*ROW('Sanitation Data'!G35))="","",OFFSET('Sanitation Data'!$G$32,0,10*ROW('Sanitation Data'!G35)))</f>
        <v/>
      </c>
      <c r="DI41" s="36" t="str">
        <f ca="true">+IF(OFFSET('Sanitation Data'!$G$33,0,10*ROW('Sanitation Data'!G35))="","",OFFSET('Sanitation Data'!$G$33,0,10*ROW('Sanitation Data'!G35)))</f>
        <v/>
      </c>
      <c r="DJ41" s="36" t="str">
        <f ca="true">+IF(OFFSET('Sanitation Data'!$H$29,0,10*ROW('Sanitation Data'!H35))="","",OFFSET('Sanitation Data'!$H$29,0,10*ROW('Sanitation Data'!H35)))</f>
        <v/>
      </c>
      <c r="DK41" s="36" t="str">
        <f ca="true">+IF(OFFSET('Sanitation Data'!$H$30,0,10*ROW('Sanitation Data'!H35))="","",OFFSET('Sanitation Data'!$H$30,0,10*ROW('Sanitation Data'!H35)))</f>
        <v/>
      </c>
      <c r="DL41" s="36" t="str">
        <f ca="true">+IF(OFFSET('Sanitation Data'!$H$31,0,10*ROW('Sanitation Data'!H35))="","",OFFSET('Sanitation Data'!$H$31,0,10*ROW('Sanitation Data'!H35)))</f>
        <v/>
      </c>
      <c r="DM41" s="36" t="str">
        <f ca="true">+IF(OFFSET('Sanitation Data'!$H$32,0,10*ROW('Sanitation Data'!H35))="","",OFFSET('Sanitation Data'!$H$32,0,10*ROW('Sanitation Data'!H35)))</f>
        <v/>
      </c>
      <c r="DN41" s="36" t="str">
        <f ca="true">+IF(OFFSET('Sanitation Data'!$H$33,0,10*ROW('Sanitation Data'!H35))="","",OFFSET('Sanitation Data'!$H$33,0,10*ROW('Sanitation Data'!H35)))</f>
        <v/>
      </c>
      <c r="DO41" s="36" t="str">
        <f ca="true">+IF(OFFSET('Hygiene Data'!$C$12,0,10*ROW('Hygiene Data'!C35))="","",OFFSET('Hygiene Data'!$C$12,0,10*ROW('Hygiene Data'!C35)))</f>
        <v/>
      </c>
      <c r="DP41" s="36" t="str">
        <f ca="true">+IF(OFFSET('Hygiene Data'!$C$13,0,10*ROW('Hygiene Data'!C35))="","",OFFSET('Hygiene Data'!$C$13,0,10*ROW('Hygiene Data'!C35)))</f>
        <v/>
      </c>
      <c r="DQ41" s="36" t="str">
        <f ca="true">+IF(OFFSET('Hygiene Data'!$C$14,0,10*ROW('Hygiene Data'!C35))="","",OFFSET('Hygiene Data'!$C$14,0,10*ROW('Hygiene Data'!C35)))</f>
        <v/>
      </c>
      <c r="DR41" s="36" t="str">
        <f ca="true">+IF(OFFSET('Hygiene Data'!$D$12,0,10*ROW('Hygiene Data'!D35))="","",OFFSET('Hygiene Data'!$D$12,0,10*ROW('Hygiene Data'!D35)))</f>
        <v/>
      </c>
      <c r="DS41" s="36" t="str">
        <f ca="true">+IF(OFFSET('Hygiene Data'!$D$13,0,10*ROW('Hygiene Data'!D35))="","",OFFSET('Hygiene Data'!$D$13,0,10*ROW('Hygiene Data'!D35)))</f>
        <v/>
      </c>
      <c r="DT41" s="36" t="str">
        <f ca="true">+IF(OFFSET('Hygiene Data'!$D$14,0,10*ROW('Hygiene Data'!D35))="","",OFFSET('Hygiene Data'!$D$14,0,10*ROW('Hygiene Data'!D35)))</f>
        <v/>
      </c>
      <c r="DU41" s="36" t="str">
        <f ca="true">+IF(OFFSET('Hygiene Data'!$E$12,0,10*ROW('Hygiene Data'!E35))="","",OFFSET('Hygiene Data'!$E$12,0,10*ROW('Hygiene Data'!E35)))</f>
        <v/>
      </c>
      <c r="DV41" s="36" t="str">
        <f ca="true">+IF(OFFSET('Hygiene Data'!$E$13,0,10*ROW('Hygiene Data'!E35))="","",OFFSET('Hygiene Data'!$E$13,0,10*ROW('Hygiene Data'!E35)))</f>
        <v/>
      </c>
      <c r="DW41" s="36" t="str">
        <f ca="true">+IF(OFFSET('Hygiene Data'!$E$14,0,10*ROW('Hygiene Data'!E35))="","",OFFSET('Hygiene Data'!$E$14,0,10*ROW('Hygiene Data'!E35)))</f>
        <v/>
      </c>
      <c r="DX41" s="36" t="str">
        <f ca="true">+IF(OFFSET('Hygiene Data'!$F$12,0,10*ROW('Hygiene Data'!F35))="","",OFFSET('Hygiene Data'!$F$12,0,10*ROW('Hygiene Data'!F35)))</f>
        <v/>
      </c>
      <c r="DY41" s="36" t="str">
        <f ca="true">+IF(OFFSET('Hygiene Data'!$F$13,0,10*ROW('Hygiene Data'!F35))="","",OFFSET('Hygiene Data'!$F$13,0,10*ROW('Hygiene Data'!F35)))</f>
        <v/>
      </c>
      <c r="DZ41" s="36" t="str">
        <f ca="true">+IF(OFFSET('Hygiene Data'!$F$14,0,10*ROW('Hygiene Data'!F35))="","",OFFSET('Hygiene Data'!$F$14,0,10*ROW('Hygiene Data'!F35)))</f>
        <v/>
      </c>
      <c r="EA41" s="36" t="str">
        <f ca="true">+IF(OFFSET('Hygiene Data'!$G$12,0,10*ROW('Hygiene Data'!G35))="","",OFFSET('Hygiene Data'!$G$12,0,10*ROW('Hygiene Data'!G35)))</f>
        <v/>
      </c>
      <c r="EB41" s="36" t="str">
        <f ca="true">+IF(OFFSET('Hygiene Data'!$G$13,0,10*ROW('Hygiene Data'!G35))="","",OFFSET('Hygiene Data'!$G$13,0,10*ROW('Hygiene Data'!G35)))</f>
        <v/>
      </c>
      <c r="EC41" s="36" t="str">
        <f ca="true">+IF(OFFSET('Hygiene Data'!$G$14,0,10*ROW('Hygiene Data'!G35))="","",OFFSET('Hygiene Data'!$G$14,0,10*ROW('Hygiene Data'!G35)))</f>
        <v/>
      </c>
      <c r="ED41" s="36" t="str">
        <f ca="true">+IF(OFFSET('Hygiene Data'!$H$12,0,10*ROW('Hygiene Data'!H35))="","",OFFSET('Hygiene Data'!$H$12,0,10*ROW('Hygiene Data'!H35)))</f>
        <v/>
      </c>
      <c r="EE41" s="36" t="str">
        <f ca="true">+IF(OFFSET('Hygiene Data'!$H$13,0,10*ROW('Hygiene Data'!H35))="","",OFFSET('Hygiene Data'!$H$13,0,10*ROW('Hygiene Data'!H35)))</f>
        <v/>
      </c>
      <c r="EF41" s="36" t="str">
        <f ca="true">+IF(OFFSET('Hygiene Data'!$H$14,0,10*ROW('Hygiene Data'!H35))="","",OFFSET('Hygiene Data'!$H$14,0,10*ROW('Hygiene Data'!H35)))</f>
        <v/>
      </c>
    </row>
    <row r="42" x14ac:dyDescent="0.2">
      <c r="A42" s="59" t="str">
        <f ca="true">+IF(OFFSET('Water Data'!$B$1,0,10*ROW('Water Data'!B39))="","",OFFSET('Water Data'!$B$1,0,10*ROW('Water Data'!B39)))</f>
        <v/>
      </c>
      <c r="B42" s="59" t="str">
        <f ca="true">+IF(OFFSET('Water Data'!$A$3,0,10*ROW('Water Data'!A39))="","",OFFSET('Water Data'!$A$3,0,10*ROW('Water Data'!A39)))</f>
        <v/>
      </c>
      <c r="C42" s="59" t="str">
        <f ca="true">+IF(OFFSET('Water Data'!$C$3,0,10*ROW('Water Data'!C39))="","",OFFSET('Water Data'!$C$3,0,10*ROW('Water Data'!C39)))</f>
        <v/>
      </c>
      <c r="D42" s="252" t="e">
        <f ca="true">+IF(AND(ISNUMBER(OFFSET('Water Data'!$C$5,0,10*ROW('Water Data'!C36))),BS42="Yes"),100-OFFSET('Water Data'!$C$5,0,10*ROW('Water Data'!C36)),IF(AND(ISNUMBER(OFFSET('Water Data'!$C$5,0,10*ROW('Water Data'!C36))),BS42="No",ISNUMBER(OFFSET('Water Data'!$C$5,0,10*ROW('Water Data'!C36)))),CONCATENATE("[",ROUND(100-OFFSET('Water Data'!$C$5,0,10*ROW('Water Data'!C36)),0),"]"),IF(AND(ISNUMBER(OFFSET('Water Data'!$C$5,0,10*ROW('Water Data'!C36))),BS42="",ISNUMBER(OFFSET('Water Data'!$C$5,0,10*ROW('Water Data'!C36)))),100-OFFSET('Water Data'!$C$5,0,10*ROW('Water Data'!C36)),NA())))</f>
        <v>#N/A</v>
      </c>
      <c r="E42" s="252" t="e">
        <f ca="true">+IF(AND(ISNUMBER(OFFSET('Water Data'!$C$7,0,10*ROW('Water Data'!D36))),BT42="Yes"),OFFSET('Water Data'!$C$7,0,10*ROW('Water Data'!C36)),IF(AND(ISNUMBER(OFFSET('Water Data'!$C$7,0,10*ROW('Water Data'!C36))),BT42="No",ISNUMBER(OFFSET('Water Data'!$C$7,0,10*ROW('Water Data'!C36)))),CONCATENATE("[",ROUND(OFFSET('Water Data'!$C$7,0,10*ROW('Water Data'!C36)),0),"]"),IF(AND(ISNUMBER(OFFSET('Water Data'!$C$7,0,10*ROW('Water Data'!C36))),BT42="",ISNUMBER(OFFSET('Water Data'!$C$7,0,10*ROW('Water Data'!C36)))),OFFSET('Water Data'!$C$7,0,10*ROW('Water Data'!C36)),NA())))</f>
        <v>#N/A</v>
      </c>
      <c r="F42" s="252" t="e">
        <f ca="true">+IF(AND(ISNUMBER(OFFSET('Water Data'!$C$10,0,10*ROW('Water Data'!C36))),BU42="Yes"),OFFSET('Water Data'!$C$10,0,10*ROW('Water Data'!C36)),IF(AND(ISNUMBER(OFFSET('Water Data'!$C$10,0,10*ROW('Water Data'!C36))),BU42="No",ISNUMBER(OFFSET('Water Data'!$C$10,0,10*ROW('Water Data'!C36)))),CONCATENATE("[",ROUND(OFFSET('Water Data'!$C$10,0,10*ROW('Water Data'!C36)),0),"]"),IF(AND(ISNUMBER(OFFSET('Water Data'!$C$10,0,10*ROW('Water Data'!C36))),BU42="",ISNUMBER(OFFSET('Water Data'!$C$10,0,10*ROW('Water Data'!C36)))),OFFSET('Water Data'!$C$10,0,10*ROW('Water Data'!C36)),NA())))</f>
        <v>#N/A</v>
      </c>
      <c r="G42" s="252" t="e">
        <f ca="true">+IF(AND(ISNUMBER(OFFSET('Water Data'!$D$5,0,10*ROW('Water Data'!D36))),BV42="Yes"),100-OFFSET('Water Data'!$D$5,0,10*ROW('Water Data'!D36)),IF(AND(ISNUMBER(OFFSET('Water Data'!$D$5,0,10*ROW('Water Data'!D36))),BV42="No",ISNUMBER(OFFSET('Water Data'!$D$5,0,10*ROW('Water Data'!D36)))),CONCATENATE("[",ROUND(100-OFFSET('Water Data'!$D$5,0,10*ROW('Water Data'!D36)),0),"]"),IF(AND(ISNUMBER(OFFSET('Water Data'!$D$5,0,10*ROW('Water Data'!D36))),BV42="",ISNUMBER(OFFSET('Water Data'!$D$5,0,10*ROW('Water Data'!D36)))),100-OFFSET('Water Data'!$D$5,0,10*ROW('Water Data'!D36)),NA())))</f>
        <v>#N/A</v>
      </c>
      <c r="H42" s="252" t="e">
        <f ca="true">+IF(AND(ISNUMBER(OFFSET('Water Data'!$D$7,0,10*ROW('Water Data'!D36))),BW42="Yes"),OFFSET('Water Data'!$D$7,0,10*ROW('Water Data'!D36)),IF(AND(ISNUMBER(OFFSET('Water Data'!$D$7,0,10*ROW('Water Data'!D36))),BW42="No",ISNUMBER(OFFSET('Water Data'!$D$7,0,10*ROW('Water Data'!D36)))),CONCATENATE("[",ROUND(OFFSET('Water Data'!$C$7,0,10*ROW('Water Data'!D36)),0),"]"),IF(AND(ISNUMBER(OFFSET('Water Data'!$D$7,0,10*ROW('Water Data'!D36))),BW42="",ISNUMBER(OFFSET('Water Data'!$D$7,0,10*ROW('Water Data'!D36)))),OFFSET('Water Data'!$D$7,0,10*ROW('Water Data'!D36)),NA())))</f>
        <v>#N/A</v>
      </c>
      <c r="I42" s="252" t="e">
        <f ca="true">+IF(AND(ISNUMBER(OFFSET('Water Data'!$D$10,0,10*ROW('Water Data'!D36))),BX42="Yes"),OFFSET('Water Data'!$D$10,0,10*ROW('Water Data'!D36)),IF(AND(ISNUMBER(OFFSET('Water Data'!$D$10,0,10*ROW('Water Data'!D36))),BX42="No",ISNUMBER(OFFSET('Water Data'!$D$10,0,10*ROW('Water Data'!D36)))),CONCATENATE("[",ROUND(OFFSET('Water Data'!$D$10,0,10*ROW('Water Data'!D36)),0),"]"),IF(AND(ISNUMBER(OFFSET('Water Data'!$D$10,0,10*ROW('Water Data'!D36))),BX42="",ISNUMBER(OFFSET('Water Data'!$D$10,0,10*ROW('Water Data'!D36)))),OFFSET('Water Data'!$D$10,0,10*ROW('Water Data'!D36)),NA())))</f>
        <v>#N/A</v>
      </c>
      <c r="J42" s="252" t="e">
        <f ca="true">+IF(AND(ISNUMBER(OFFSET('Water Data'!$E$5,0,10*ROW('Water Data'!E36))),BY42="Yes"),100-OFFSET('Water Data'!$E$5,0,10*ROW('Water Data'!E36)),IF(AND(ISNUMBER(OFFSET('Water Data'!$E$5,0,10*ROW('Water Data'!E36))),BY42="No",ISNUMBER(OFFSET('Water Data'!$E$5,0,10*ROW('Water Data'!E36)))),CONCATENATE("[",ROUND(100-OFFSET('Water Data'!$E$5,0,10*ROW('Water Data'!E36)),0),"]"),IF(AND(ISNUMBER(OFFSET('Water Data'!$E$5,0,10*ROW('Water Data'!E36))),BY42="",ISNUMBER(OFFSET('Water Data'!$E$5,0,10*ROW('Water Data'!E36)))),100-OFFSET('Water Data'!$E$5,0,10*ROW('Water Data'!E36)),NA())))</f>
        <v>#N/A</v>
      </c>
      <c r="K42" s="252" t="e">
        <f ca="true">+IF(AND(ISNUMBER(OFFSET('Water Data'!$E$7,0,10*ROW('Water Data'!E36))),BZ42="Yes"),OFFSET('Water Data'!$E$7,0,10*ROW('Water Data'!E36)),IF(AND(ISNUMBER(OFFSET('Water Data'!$E$7,0,10*ROW('Water Data'!E36))),BZ42="No",ISNUMBER(OFFSET('Water Data'!$E$7,0,10*ROW('Water Data'!E36)))),CONCATENATE("[",ROUND(OFFSET('Water Data'!$E$7,0,10*ROW('Water Data'!E36)),0),"]"),IF(AND(ISNUMBER(OFFSET('Water Data'!$E$7,0,10*ROW('Water Data'!E36))),BZ42="",ISNUMBER(OFFSET('Water Data'!$E$7,0,10*ROW('Water Data'!E36)))),OFFSET('Water Data'!$E$7,0,10*ROW('Water Data'!E36)),NA())))</f>
        <v>#N/A</v>
      </c>
      <c r="L42" s="252" t="e">
        <f ca="true">+IF(AND(ISNUMBER(OFFSET('Water Data'!$E$10,0,10*ROW('Water Data'!E36))),CA42="Yes"),OFFSET('Water Data'!$E$10,0,10*ROW('Water Data'!E36)),IF(AND(ISNUMBER(OFFSET('Water Data'!$E$10,0,10*ROW('Water Data'!E36))),CA42="No",ISNUMBER(OFFSET('Water Data'!$E$10,0,10*ROW('Water Data'!E36)))),CONCATENATE("[",ROUND(OFFSET('Water Data'!$E$10,0,10*ROW('Water Data'!E36)),0),"]"),IF(AND(ISNUMBER(OFFSET('Water Data'!$E$10,0,10*ROW('Water Data'!E36))),CA42="",ISNUMBER(OFFSET('Water Data'!$E$10,0,10*ROW('Water Data'!E36)))),OFFSET('Water Data'!$E$10,0,10*ROW('Water Data'!E36)),NA())))</f>
        <v>#N/A</v>
      </c>
      <c r="M42" s="252" t="e">
        <f ca="true">+IF(AND(ISNUMBER(OFFSET('Water Data'!$F$5,0,10*ROW('Water Data'!F36))),CB42="Yes"),100-OFFSET('Water Data'!$F$5,0,10*ROW('Water Data'!F36)),IF(AND(ISNUMBER(OFFSET('Water Data'!$F$5,0,10*ROW('Water Data'!F36))),CB42="No",ISNUMBER(OFFSET('Water Data'!$F$5,0,10*ROW('Water Data'!F36)))),CONCATENATE("[",ROUND(100-OFFSET('Water Data'!$F$5,0,10*ROW('Water Data'!F36)),0),"]"),IF(AND(ISNUMBER(OFFSET('Water Data'!$F$5,0,10*ROW('Water Data'!F36))),CB42="",ISNUMBER(OFFSET('Water Data'!$F$5,0,10*ROW('Water Data'!F36)))),100-OFFSET('Water Data'!$F$5,0,10*ROW('Water Data'!F36)),NA())))</f>
        <v>#N/A</v>
      </c>
      <c r="N42" s="252" t="e">
        <f ca="true">+IF(AND(ISNUMBER(OFFSET('Water Data'!$F$7,0,10*ROW('Water Data'!F36))),CC42="Yes"),OFFSET('Water Data'!$F$7,0,10*ROW('Water Data'!F36)),IF(AND(ISNUMBER(OFFSET('Water Data'!$F$7,0,10*ROW('Water Data'!F36))),CC42="No",ISNUMBER(OFFSET('Water Data'!$F$7,0,10*ROW('Water Data'!F36)))),CONCATENATE("[",ROUND(OFFSET('Water Data'!$F$7,0,10*ROW('Water Data'!F36)),0),"]"),IF(AND(ISNUMBER(OFFSET('Water Data'!$F$7,0,10*ROW('Water Data'!F36))),CC42="",ISNUMBER(OFFSET('Water Data'!$F$7,0,10*ROW('Water Data'!F36)))),OFFSET('Water Data'!$F$7,0,10*ROW('Water Data'!F36)),NA())))</f>
        <v>#N/A</v>
      </c>
      <c r="O42" s="252" t="e">
        <f ca="true">+IF(AND(ISNUMBER(OFFSET('Water Data'!$F$10,0,10*ROW('Water Data'!F36))),CD42="Yes"),OFFSET('Water Data'!$F$10,0,10*ROW('Water Data'!F36)),IF(AND(ISNUMBER(OFFSET('Water Data'!$F$10,0,10*ROW('Water Data'!F36))),CD42="No",ISNUMBER(OFFSET('Water Data'!$F$10,0,10*ROW('Water Data'!F36)))),CONCATENATE("[",ROUND(OFFSET('Water Data'!$F$10,0,10*ROW('Water Data'!F36)),0),"]"),IF(AND(ISNUMBER(OFFSET('Water Data'!$F$10,0,10*ROW('Water Data'!F36))),CD42="",ISNUMBER(OFFSET('Water Data'!$F$10,0,10*ROW('Water Data'!F36)))),OFFSET('Water Data'!$F$10,0,10*ROW('Water Data'!F36)),NA())))</f>
        <v>#N/A</v>
      </c>
      <c r="P42" s="252" t="e">
        <f ca="true">+IF(AND(ISNUMBER(OFFSET('Water Data'!$G$5,0,10*ROW('Water Data'!G36))),CE42="Yes"),100-OFFSET('Water Data'!$G$5,0,10*ROW('Water Data'!G36)),IF(AND(ISNUMBER(OFFSET('Water Data'!$G$5,0,10*ROW('Water Data'!G36))),CE42="No",ISNUMBER(OFFSET('Water Data'!$G$5,0,10*ROW('Water Data'!G36)))),CONCATENATE("[",ROUND(100-OFFSET('Water Data'!$G$5,0,10*ROW('Water Data'!G36)),0),"]"),IF(AND(ISNUMBER(OFFSET('Water Data'!$G$5,0,10*ROW('Water Data'!G36))),CE42="",ISNUMBER(OFFSET('Water Data'!$G$5,0,10*ROW('Water Data'!G36)))),100-OFFSET('Water Data'!$G$5,0,10*ROW('Water Data'!G36)),NA())))</f>
        <v>#N/A</v>
      </c>
      <c r="Q42" s="252" t="e">
        <f ca="true">+IF(AND(ISNUMBER(OFFSET('Water Data'!$G$7,0,10*ROW('Water Data'!G36))),CF42="Yes"),OFFSET('Water Data'!$G$7,0,10*ROW('Water Data'!G36)),IF(AND(ISNUMBER(OFFSET('Water Data'!$G$7,0,10*ROW('Water Data'!G36))),CF42="No",ISNUMBER(OFFSET('Water Data'!$G$7,0,10*ROW('Water Data'!G36)))),CONCATENATE("[",ROUND(OFFSET('Water Data'!$G$7,0,10*ROW('Water Data'!G36)),0),"]"),IF(AND(ISNUMBER(OFFSET('Water Data'!$G$7,0,10*ROW('Water Data'!G36))),CF42="",ISNUMBER(OFFSET('Water Data'!$G$7,0,10*ROW('Water Data'!G36)))),OFFSET('Water Data'!$G$7,0,10*ROW('Water Data'!G36)),NA())))</f>
        <v>#N/A</v>
      </c>
      <c r="R42" s="252" t="e">
        <f ca="true">+IF(AND(ISNUMBER(OFFSET('Water Data'!$G$10,0,10*ROW('Water Data'!G36))),CG42="Yes"),OFFSET('Water Data'!$G$10,0,10*ROW('Water Data'!G36)),IF(AND(ISNUMBER(OFFSET('Water Data'!$G$10,0,10*ROW('Water Data'!G36))),CG42="No",ISNUMBER(OFFSET('Water Data'!$G$10,0,10*ROW('Water Data'!G36)))),CONCATENATE("[",ROUND(OFFSET('Water Data'!$G$10,0,10*ROW('Water Data'!G36)),0),"]"),IF(AND(ISNUMBER(OFFSET('Water Data'!$G$10,0,10*ROW('Water Data'!G36))),CG42="",ISNUMBER(OFFSET('Water Data'!$G$10,0,10*ROW('Water Data'!G36)))),OFFSET('Water Data'!$G$10,0,10*ROW('Water Data'!G36)),NA())))</f>
        <v>#N/A</v>
      </c>
      <c r="S42" s="252" t="e">
        <f ca="true">+IF(AND(ISNUMBER(OFFSET('Water Data'!$H$5,0,10*ROW('Water Data'!H36))),CH42="Yes"),100-OFFSET('Water Data'!$H$5,0,10*ROW('Water Data'!H36)),IF(AND(ISNUMBER(OFFSET('Water Data'!$H$5,0,10*ROW('Water Data'!H36))),CH42="No",ISNUMBER(OFFSET('Water Data'!$H$5,0,10*ROW('Water Data'!H36)))),CONCATENATE("[",ROUND(100-OFFSET('Water Data'!$H$5,0,10*ROW('Water Data'!H36)),0),"]"),IF(AND(ISNUMBER(OFFSET('Water Data'!$H$5,0,10*ROW('Water Data'!H36))),CH42="",ISNUMBER(OFFSET('Water Data'!$H$5,0,10*ROW('Water Data'!H36)))),100-OFFSET('Water Data'!$H$5,0,10*ROW('Water Data'!H36)),NA())))</f>
        <v>#N/A</v>
      </c>
      <c r="T42" s="252" t="e">
        <f ca="true">+IF(AND(ISNUMBER(OFFSET('Water Data'!$H$7,0,10*ROW('Water Data'!H36))),CI42="Yes"),OFFSET('Water Data'!$H$7,0,10*ROW('Water Data'!H36)),IF(AND(ISNUMBER(OFFSET('Water Data'!$H$7,0,10*ROW('Water Data'!H36))),CI42="No",ISNUMBER(OFFSET('Water Data'!$H$7,0,10*ROW('Water Data'!H36)))),CONCATENATE("[",ROUND(OFFSET('Water Data'!$H$7,0,10*ROW('Water Data'!H36)),0),"]"),IF(AND(ISNUMBER(OFFSET('Water Data'!$H$7,0,10*ROW('Water Data'!H36))),CI42="",ISNUMBER(OFFSET('Water Data'!$H$7,0,10*ROW('Water Data'!H36)))),OFFSET('Water Data'!$H$7,0,10*ROW('Water Data'!H36)),NA())))</f>
        <v>#N/A</v>
      </c>
      <c r="U42" s="252" t="e">
        <f ca="true">+IF(AND(ISNUMBER(OFFSET('Water Data'!$H$10,0,10*ROW('Water Data'!H36))),CJ42="Yes"),OFFSET('Water Data'!$H$10,0,10*ROW('Water Data'!H36)),IF(AND(ISNUMBER(OFFSET('Water Data'!$H$10,0,10*ROW('Water Data'!H36))),CJ42="No",ISNUMBER(OFFSET('Water Data'!$H$10,0,10*ROW('Water Data'!H36)))),CONCATENATE("[",ROUND(OFFSET('Water Data'!$H$10,0,10*ROW('Water Data'!H36)),0),"]"),IF(AND(ISNUMBER(OFFSET('Water Data'!$H$10,0,10*ROW('Water Data'!H36))),CJ42="",ISNUMBER(OFFSET('Water Data'!$H$10,0,10*ROW('Water Data'!H36)))),OFFSET('Water Data'!$H$10,0,10*ROW('Water Data'!H36)),NA())))</f>
        <v>#N/A</v>
      </c>
      <c r="V42" s="253" t="e">
        <f ca="true">+IF(AND(ISNUMBER(OFFSET('Sanitation Data'!$C$5,0,10*ROW('Sanitation Data'!C36))),CK42="Yes"),100-OFFSET('Sanitation Data'!$C$5,0,10*ROW('Sanitation Data'!C36)),IF(AND(ISNUMBER(OFFSET('Sanitation Data'!$C$5,0,10*ROW('Sanitation Data'!C36))),CK42="No",ISNUMBER(OFFSET('Sanitation Data'!$C$5,0,10*ROW('Sanitation Data'!C36)))),CONCATENATE("[",ROUND(100-OFFSET('Sanitation Data'!$C$5,0,10*ROW('Sanitation Data'!C36)),0),"]"),IF(AND(ISNUMBER(OFFSET('Sanitation Data'!$C$5,0,10*ROW('Sanitation Data'!C36))),CK42="",ISNUMBER(OFFSET('Sanitation Data'!$C$5,0,10*ROW('Sanitation Data'!C36)))),100-OFFSET('Sanitation Data'!$C$5,0,10*ROW('Sanitation Data'!C36)),NA())))</f>
        <v>#N/A</v>
      </c>
      <c r="W42" s="253" t="e">
        <f ca="true">+IF(AND(ISNUMBER(OFFSET('Sanitation Data'!$C$7,0,10*ROW('Sanitation Data'!C36))),CL42="Yes"),OFFSET('Sanitation Data'!$C$7,0,10*ROW('Sanitation Data'!C36)),IF(AND(ISNUMBER(OFFSET('Sanitation Data'!$C$7,0,10*ROW('Sanitation Data'!C36))),CL42="No",ISNUMBER(OFFSET('Sanitation Data'!$C$7,0,10*ROW('Sanitation Data'!C36)))),CONCATENATE("[",ROUND(OFFSET('Sanitation Data'!$C$7,0,10*ROW('Sanitation Data'!C36)),0),"]"),IF(AND(ISNUMBER(OFFSET('Sanitation Data'!$C$7,0,10*ROW('Sanitation Data'!C36))),CL42="",ISNUMBER(OFFSET('Sanitation Data'!$C$7,0,10*ROW('Sanitation Data'!C36)))),OFFSET('Sanitation Data'!$C$7,0,10*ROW('Sanitation Data'!C36)),NA())))</f>
        <v>#N/A</v>
      </c>
      <c r="X42" s="253" t="e">
        <f ca="true">+IF(AND(ISNUMBER(OFFSET('Sanitation Data'!$C$11,0,10*ROW('Sanitation Data'!C36))),CM42="Yes"),OFFSET('Sanitation Data'!$C$11,0,10*ROW('Sanitation Data'!C36)),IF(AND(ISNUMBER(OFFSET('Sanitation Data'!$C$11,0,10*ROW('Sanitation Data'!C36))),CM42="No",ISNUMBER(OFFSET('Sanitation Data'!$C$11,0,10*ROW('Sanitation Data'!C36)))),CONCATENATE("[",ROUND(OFFSET('Sanitation Data'!$C$11,0,10*ROW('Sanitation Data'!C36)),0),"]"),IF(AND(ISNUMBER(OFFSET('Sanitation Data'!$C$11,0,10*ROW('Sanitation Data'!C36))),CM42="",ISNUMBER(OFFSET('Sanitation Data'!$C$11,0,10*ROW('Sanitation Data'!C36)))),OFFSET('Sanitation Data'!$C$11,0,10*ROW('Sanitation Data'!C36)),NA())))</f>
        <v>#N/A</v>
      </c>
      <c r="Y42" s="253" t="e">
        <f ca="true">+IF(AND(ISNUMBER(OFFSET('Sanitation Data'!$C$12,0,10*ROW('Sanitation Data'!C36))),CN42="Yes"),OFFSET('Sanitation Data'!$C$12,0,10*ROW('Sanitation Data'!C36)),IF(AND(ISNUMBER(OFFSET('Sanitation Data'!$C$12,0,10*ROW('Sanitation Data'!C36))),CN42="No",ISNUMBER(OFFSET('Sanitation Data'!$C$12,0,10*ROW('Sanitation Data'!C36)))),CONCATENATE("[",ROUND(OFFSET('Sanitation Data'!$C$12,0,10*ROW('Sanitation Data'!C36)),0),"]"),IF(AND(ISNUMBER(OFFSET('Sanitation Data'!$C$12,0,10*ROW('Sanitation Data'!C36))),CN42="",ISNUMBER(OFFSET('Sanitation Data'!$C$12,0,10*ROW('Sanitation Data'!C36)))),OFFSET('Sanitation Data'!$C$12,0,10*ROW('Sanitation Data'!C36)),NA())))</f>
        <v>#N/A</v>
      </c>
      <c r="Z42" s="253" t="e">
        <f ca="true">+IF(AND(ISNUMBER(OFFSET('Sanitation Data'!$C$13,0,10*ROW('Sanitation Data'!C36))),CO42="Yes"),OFFSET('Sanitation Data'!$C$13,0,10*ROW('Sanitation Data'!C36)),IF(AND(ISNUMBER(OFFSET('Sanitation Data'!$C$13,0,10*ROW('Sanitation Data'!C36))),CO42="No",ISNUMBER(OFFSET('Sanitation Data'!$C$13,0,10*ROW('Sanitation Data'!C36)))),CONCATENATE("[",ROUND(OFFSET('Sanitation Data'!$C$13,0,10*ROW('Sanitation Data'!C36)),0),"]"),IF(AND(ISNUMBER(OFFSET('Sanitation Data'!$C$13,0,10*ROW('Sanitation Data'!C36))),CO42="",ISNUMBER(OFFSET('Sanitation Data'!$C$13,0,10*ROW('Sanitation Data'!C36)))),OFFSET('Sanitation Data'!$C$13,0,10*ROW('Sanitation Data'!C36)),NA())))</f>
        <v>#N/A</v>
      </c>
      <c r="AA42" s="253" t="e">
        <f ca="true">+IF(AND(ISNUMBER(OFFSET('Sanitation Data'!$D$5,0,10*ROW('Sanitation Data'!D36))),CP42="Yes"),100-OFFSET('Sanitation Data'!$D$5,0,10*ROW('Sanitation Data'!D36)),IF(AND(ISNUMBER(OFFSET('Sanitation Data'!$D$5,0,10*ROW('Sanitation Data'!D36))),CP42="No",ISNUMBER(OFFSET('Sanitation Data'!$D$5,0,10*ROW('Sanitation Data'!D36)))),CONCATENATE("[",ROUND(100-OFFSET('Sanitation Data'!$D$5,0,10*ROW('Sanitation Data'!D36)),0),"]"),IF(AND(ISNUMBER(OFFSET('Sanitation Data'!$D$5,0,10*ROW('Sanitation Data'!D36))),CP42="",ISNUMBER(OFFSET('Sanitation Data'!$D$5,0,10*ROW('Sanitation Data'!D36)))),100-OFFSET('Sanitation Data'!$D$5,0,10*ROW('Sanitation Data'!D36)),NA())))</f>
        <v>#N/A</v>
      </c>
      <c r="AB42" s="253" t="e">
        <f ca="true">+IF(AND(ISNUMBER(OFFSET('Sanitation Data'!$D$7,0,10*ROW('Sanitation Data'!D36))),CQ42="Yes"),OFFSET('Sanitation Data'!$D$7,0,10*ROW('Sanitation Data'!G36)),IF(AND(ISNUMBER(OFFSET('Sanitation Data'!$D$7,0,10*ROW('Sanitation Data'!D36))),CQ42="No",ISNUMBER(OFFSET('Sanitation Data'!$D$7,0,10*ROW('Sanitation Data'!D36)))),CONCATENATE("[",ROUND(OFFSET('Sanitation Data'!$D$7,0,10*ROW('Sanitation Data'!D36)),0),"]"),IF(AND(ISNUMBER(OFFSET('Sanitation Data'!$D$7,0,10*ROW('Sanitation Data'!D36))),CQ42="",ISNUMBER(OFFSET('Sanitation Data'!$D$7,0,10*ROW('Sanitation Data'!D36)))),OFFSET('Sanitation Data'!$D$7,0,10*ROW('Sanitation Data'!D36)),NA())))</f>
        <v>#N/A</v>
      </c>
      <c r="AC42" s="253" t="e">
        <f ca="true">+IF(AND(ISNUMBER(OFFSET('Sanitation Data'!$D$11,0,10*ROW('Sanitation Data'!D36))),CR42="Yes"),OFFSET('Sanitation Data'!$D$11,0,10*ROW('Sanitation Data'!D36)),IF(AND(ISNUMBER(OFFSET('Sanitation Data'!$D$11,0,10*ROW('Sanitation Data'!D36))),CR42="No",ISNUMBER(OFFSET('Sanitation Data'!$D$11,0,10*ROW('Sanitation Data'!D36)))),CONCATENATE("[",ROUND(OFFSET('Sanitation Data'!$D$11,0,10*ROW('Sanitation Data'!D36)),0),"]"),IF(AND(ISNUMBER(OFFSET('Sanitation Data'!$D$11,0,10*ROW('Sanitation Data'!D36))),CR42="",ISNUMBER(OFFSET('Sanitation Data'!$D$11,0,10*ROW('Sanitation Data'!D36)))),OFFSET('Sanitation Data'!$D$11,0,10*ROW('Sanitation Data'!D36)),NA())))</f>
        <v>#N/A</v>
      </c>
      <c r="AD42" s="253" t="e">
        <f ca="true">+IF(AND(ISNUMBER(OFFSET('Sanitation Data'!$D$12,0,10*ROW('Sanitation Data'!D36))),CS42="Yes"),OFFSET('Sanitation Data'!$D$12,0,10*ROW('Sanitation Data'!D36)),IF(AND(ISNUMBER(OFFSET('Sanitation Data'!$D$12,0,10*ROW('Sanitation Data'!D36))),CS42="No",ISNUMBER(OFFSET('Sanitation Data'!$D$12,0,10*ROW('Sanitation Data'!D36)))),CONCATENATE("[",ROUND(OFFSET('Sanitation Data'!$D$12,0,10*ROW('Sanitation Data'!D36)),0),"]"),IF(AND(ISNUMBER(OFFSET('Sanitation Data'!$D$12,0,10*ROW('Sanitation Data'!D36))),CS42="",ISNUMBER(OFFSET('Sanitation Data'!$D$12,0,10*ROW('Sanitation Data'!D36)))),OFFSET('Sanitation Data'!$D$12,0,10*ROW('Sanitation Data'!D36)),NA())))</f>
        <v>#N/A</v>
      </c>
      <c r="AE42" s="253" t="e">
        <f ca="true">+IF(AND(ISNUMBER(OFFSET('Sanitation Data'!$D$13,0,10*ROW('Sanitation Data'!D36))),CT42="Yes"),OFFSET('Sanitation Data'!$D$13,0,10*ROW('Sanitation Data'!D36)),IF(AND(ISNUMBER(OFFSET('Sanitation Data'!$D$13,0,10*ROW('Sanitation Data'!D36))),CT42="No",ISNUMBER(OFFSET('Sanitation Data'!$D$13,0,10*ROW('Sanitation Data'!D36)))),CONCATENATE("[",ROUND(OFFSET('Sanitation Data'!$D$13,0,10*ROW('Sanitation Data'!D36)),0),"]"),IF(AND(ISNUMBER(OFFSET('Sanitation Data'!$D$13,0,10*ROW('Sanitation Data'!D36))),CT42="",ISNUMBER(OFFSET('Sanitation Data'!$D$13,0,10*ROW('Sanitation Data'!D36)))),OFFSET('Sanitation Data'!$D$13,0,10*ROW('Sanitation Data'!D36)),NA())))</f>
        <v>#N/A</v>
      </c>
      <c r="AF42" s="253" t="e">
        <f ca="true">+IF(AND(ISNUMBER(OFFSET('Sanitation Data'!$E$5,0,10*ROW('Sanitation Data'!E36))),CU42="Yes"),100-OFFSET('Sanitation Data'!$E$5,0,10*ROW('Sanitation Data'!E36)),IF(AND(ISNUMBER(OFFSET('Sanitation Data'!$E$5,0,10*ROW('Sanitation Data'!E36))),CU42="No",ISNUMBER(OFFSET('Sanitation Data'!$E$5,0,10*ROW('Sanitation Data'!E36)))),CONCATENATE("[",ROUND(100-OFFSET('Sanitation Data'!$E$5,0,10*ROW('Sanitation Data'!E36)),0),"]"),IF(AND(ISNUMBER(OFFSET('Sanitation Data'!$E$5,0,10*ROW('Sanitation Data'!E36))),CU42="",ISNUMBER(OFFSET('Sanitation Data'!$E$5,0,10*ROW('Sanitation Data'!E36)))),100-OFFSET('Sanitation Data'!$E$5,0,10*ROW('Sanitation Data'!E36)),NA())))</f>
        <v>#N/A</v>
      </c>
      <c r="AG42" s="253" t="e">
        <f ca="true">+IF(AND(ISNUMBER(OFFSET('Sanitation Data'!$E$7,0,10*ROW('Sanitation Data'!E36))),CV42="Yes"),OFFSET('Sanitation Data'!$E$7,0,10*ROW('Sanitation Data'!E36)),IF(AND(ISNUMBER(OFFSET('Sanitation Data'!$E$7,0,10*ROW('Sanitation Data'!E36))),CV42="No",ISNUMBER(OFFSET('Sanitation Data'!$E$7,0,10*ROW('Sanitation Data'!E36)))),CONCATENATE("[",ROUND(OFFSET('Sanitation Data'!$E$7,0,10*ROW('Sanitation Data'!E36)),0),"]"),IF(AND(ISNUMBER(OFFSET('Sanitation Data'!$E$7,0,10*ROW('Sanitation Data'!E36))),CV42="",ISNUMBER(OFFSET('Sanitation Data'!$E$7,0,10*ROW('Sanitation Data'!E36)))),OFFSET('Sanitation Data'!$E$7,0,10*ROW('Sanitation Data'!E36)),NA())))</f>
        <v>#N/A</v>
      </c>
      <c r="AH42" s="253" t="e">
        <f ca="true">+IF(AND(ISNUMBER(OFFSET('Sanitation Data'!$E$11,0,10*ROW('Sanitation Data'!E36))),CW42="Yes"),OFFSET('Sanitation Data'!$E$11,0,10*ROW('Sanitation Data'!E36)),IF(AND(ISNUMBER(OFFSET('Sanitation Data'!$E$11,0,10*ROW('Sanitation Data'!E36))),CW42="No",ISNUMBER(OFFSET('Sanitation Data'!$E$11,0,10*ROW('Sanitation Data'!E36)))),CONCATENATE("[",ROUND(OFFSET('Sanitation Data'!$E$11,0,10*ROW('Sanitation Data'!E36)),0),"]"),IF(AND(ISNUMBER(OFFSET('Sanitation Data'!$E$11,0,10*ROW('Sanitation Data'!E36))),CW42="",ISNUMBER(OFFSET('Sanitation Data'!$E$11,0,10*ROW('Sanitation Data'!E36)))),OFFSET('Sanitation Data'!$E$11,0,10*ROW('Sanitation Data'!E36)),NA())))</f>
        <v>#N/A</v>
      </c>
      <c r="AI42" s="253" t="e">
        <f ca="true">+IF(AND(ISNUMBER(OFFSET('Sanitation Data'!$E$12,0,10*ROW('Sanitation Data'!E36))),CX42="Yes"),OFFSET('Sanitation Data'!$E$12,0,10*ROW('Sanitation Data'!E36)),IF(AND(ISNUMBER(OFFSET('Sanitation Data'!$E$12,0,10*ROW('Sanitation Data'!E36))),CX42="No",ISNUMBER(OFFSET('Sanitation Data'!$E$12,0,10*ROW('Sanitation Data'!E36)))),CONCATENATE("[",ROUND(OFFSET('Sanitation Data'!$E$12,0,10*ROW('Sanitation Data'!E36)),0),"]"),IF(AND(ISNUMBER(OFFSET('Sanitation Data'!$E$12,0,10*ROW('Sanitation Data'!E36))),CX42="",ISNUMBER(OFFSET('Sanitation Data'!$E$12,0,10*ROW('Sanitation Data'!E36)))),OFFSET('Sanitation Data'!$E$12,0,10*ROW('Sanitation Data'!E36)),NA())))</f>
        <v>#N/A</v>
      </c>
      <c r="AJ42" s="253" t="e">
        <f ca="true">+IF(AND(ISNUMBER(OFFSET('Sanitation Data'!$E$13,0,10*ROW('Sanitation Data'!E36))),CY42="Yes"),OFFSET('Sanitation Data'!$E$13,0,10*ROW('Sanitation Data'!E36)),IF(AND(ISNUMBER(OFFSET('Sanitation Data'!$E$13,0,10*ROW('Sanitation Data'!E36))),CY42="No",ISNUMBER(OFFSET('Sanitation Data'!$E$13,0,10*ROW('Sanitation Data'!E36)))),CONCATENATE("[",ROUND(OFFSET('Sanitation Data'!$E$13,0,10*ROW('Sanitation Data'!E36)),0),"]"),IF(AND(ISNUMBER(OFFSET('Sanitation Data'!$E$13,0,10*ROW('Sanitation Data'!E36))),CY42="",ISNUMBER(OFFSET('Sanitation Data'!$E$13,0,10*ROW('Sanitation Data'!E36)))),OFFSET('Sanitation Data'!$E$13,0,10*ROW('Sanitation Data'!E36)),NA())))</f>
        <v>#N/A</v>
      </c>
      <c r="AK42" s="253" t="e">
        <f ca="true">+IF(AND(ISNUMBER(OFFSET('Sanitation Data'!$F$5,0,10*ROW('Sanitation Data'!F36))),CZ42="Yes"),100-OFFSET('Sanitation Data'!$F$5,0,10*ROW('Sanitation Data'!F36)),IF(AND(ISNUMBER(OFFSET('Sanitation Data'!$F$5,0,10*ROW('Sanitation Data'!F36))),CZ42="No",ISNUMBER(OFFSET('Sanitation Data'!$F$5,0,10*ROW('Sanitation Data'!F36)))),CONCATENATE("[",ROUND(100-OFFSET('Sanitation Data'!$F$5,0,10*ROW('Sanitation Data'!F36)),0),"]"),IF(AND(ISNUMBER(OFFSET('Sanitation Data'!$F$5,0,10*ROW('Sanitation Data'!F36))),CZ42="",ISNUMBER(OFFSET('Sanitation Data'!$F$5,0,10*ROW('Sanitation Data'!F36)))),100-OFFSET('Sanitation Data'!$F$5,0,10*ROW('Sanitation Data'!F36)),NA())))</f>
        <v>#N/A</v>
      </c>
      <c r="AL42" s="253" t="e">
        <f ca="true">+IF(AND(ISNUMBER(OFFSET('Sanitation Data'!$F$7,0,10*ROW('Sanitation Data'!F36))),DA42="Yes"),OFFSET('Sanitation Data'!$F$7,0,10*ROW('Sanitation Data'!F36)),IF(AND(ISNUMBER(OFFSET('Sanitation Data'!$F$7,0,10*ROW('Sanitation Data'!F36))),DA42="No",ISNUMBER(OFFSET('Sanitation Data'!$F$7,0,10*ROW('Sanitation Data'!F36)))),CONCATENATE("[",ROUND(OFFSET('Sanitation Data'!$F$7,0,10*ROW('Sanitation Data'!F36)),0),"]"),IF(AND(ISNUMBER(OFFSET('Sanitation Data'!$F$7,0,10*ROW('Sanitation Data'!F36))),DA42="",ISNUMBER(OFFSET('Sanitation Data'!$F$7,0,10*ROW('Sanitation Data'!F36)))),OFFSET('Sanitation Data'!$F$7,0,10*ROW('Sanitation Data'!F36)),NA())))</f>
        <v>#N/A</v>
      </c>
      <c r="AM42" s="253" t="e">
        <f ca="true">+IF(AND(ISNUMBER(OFFSET('Sanitation Data'!$F$11,0,10*ROW('Sanitation Data'!F36))),DB42="Yes"),OFFSET('Sanitation Data'!$F$11,0,10*ROW('Sanitation Data'!F36)),IF(AND(ISNUMBER(OFFSET('Sanitation Data'!$F$11,0,10*ROW('Sanitation Data'!F36))),DB42="No",ISNUMBER(OFFSET('Sanitation Data'!$F$11,0,10*ROW('Sanitation Data'!F36)))),CONCATENATE("[",ROUND(OFFSET('Sanitation Data'!$F$11,0,10*ROW('Sanitation Data'!F36)),0),"]"),IF(AND(ISNUMBER(OFFSET('Sanitation Data'!$F$11,0,10*ROW('Sanitation Data'!F36))),DB42="",ISNUMBER(OFFSET('Sanitation Data'!$F$11,0,10*ROW('Sanitation Data'!F36)))),OFFSET('Sanitation Data'!$F$11,0,10*ROW('Sanitation Data'!F36)),NA())))</f>
        <v>#N/A</v>
      </c>
      <c r="AN42" s="253" t="e">
        <f ca="true">+IF(AND(ISNUMBER(OFFSET('Sanitation Data'!$F$12,0,10*ROW('Sanitation Data'!F36))),DC42="Yes"),OFFSET('Sanitation Data'!$F$12,0,10*ROW('Sanitation Data'!F36)),IF(AND(ISNUMBER(OFFSET('Sanitation Data'!$F$12,0,10*ROW('Sanitation Data'!F36))),DC42="No",ISNUMBER(OFFSET('Sanitation Data'!$F$12,0,10*ROW('Sanitation Data'!F36)))),CONCATENATE("[",ROUND(OFFSET('Sanitation Data'!$F$12,0,10*ROW('Sanitation Data'!F36)),0),"]"),IF(AND(ISNUMBER(OFFSET('Sanitation Data'!$F$12,0,10*ROW('Sanitation Data'!F36))),DC42="",ISNUMBER(OFFSET('Sanitation Data'!$F$12,0,10*ROW('Sanitation Data'!F36)))),OFFSET('Sanitation Data'!$F$12,0,10*ROW('Sanitation Data'!F36)),NA())))</f>
        <v>#N/A</v>
      </c>
      <c r="AO42" s="253" t="e">
        <f ca="true">+IF(AND(ISNUMBER(OFFSET('Sanitation Data'!$F$13,0,10*ROW('Sanitation Data'!F36))),DD42="Yes"),OFFSET('Sanitation Data'!$F$13,0,10*ROW('Sanitation Data'!F36)),IF(AND(ISNUMBER(OFFSET('Sanitation Data'!$F$13,0,10*ROW('Sanitation Data'!F36))),DD42="No",ISNUMBER(OFFSET('Sanitation Data'!$F$13,0,10*ROW('Sanitation Data'!F36)))),CONCATENATE("[",ROUND(OFFSET('Sanitation Data'!$F$13,0,10*ROW('Sanitation Data'!F36)),0),"]"),IF(AND(ISNUMBER(OFFSET('Sanitation Data'!$F$13,0,10*ROW('Sanitation Data'!F36))),DD42="",ISNUMBER(OFFSET('Sanitation Data'!$F$13,0,10*ROW('Sanitation Data'!F36)))),OFFSET('Sanitation Data'!$F$13,0,10*ROW('Sanitation Data'!F36)),NA())))</f>
        <v>#N/A</v>
      </c>
      <c r="AP42" s="253" t="e">
        <f ca="true">+IF(AND(ISNUMBER(OFFSET('Sanitation Data'!$G$5,0,10*ROW('Sanitation Data'!G36))),DE42="Yes"),100-OFFSET('Sanitation Data'!$G$5,0,10*ROW('Sanitation Data'!G36)),IF(AND(ISNUMBER(OFFSET('Sanitation Data'!$G$5,0,10*ROW('Sanitation Data'!G36))),DE42="No",ISNUMBER(OFFSET('Sanitation Data'!$G$5,0,10*ROW('Sanitation Data'!G36)))),CONCATENATE("[",ROUND(100-OFFSET('Sanitation Data'!$G$5,0,10*ROW('Sanitation Data'!G36)),0),"]"),IF(AND(ISNUMBER(OFFSET('Sanitation Data'!$G$5,0,10*ROW('Sanitation Data'!G36))),DE42="",ISNUMBER(OFFSET('Sanitation Data'!$G$5,0,10*ROW('Sanitation Data'!G36)))),100-OFFSET('Sanitation Data'!$G$5,0,10*ROW('Sanitation Data'!G36)),NA())))</f>
        <v>#N/A</v>
      </c>
      <c r="AQ42" s="253" t="e">
        <f ca="true">+IF(AND(ISNUMBER(OFFSET('Sanitation Data'!$G$7,0,10*ROW('Sanitation Data'!G36))),DF42="Yes"),OFFSET('Sanitation Data'!$G$7,0,10*ROW('Sanitation Data'!G36)),IF(AND(ISNUMBER(OFFSET('Sanitation Data'!$G$7,0,10*ROW('Sanitation Data'!G36))),DF42="No",ISNUMBER(OFFSET('Sanitation Data'!$G$7,0,10*ROW('Sanitation Data'!G36)))),CONCATENATE("[",ROUND(OFFSET('Sanitation Data'!$G$7,0,10*ROW('Sanitation Data'!G36)),0),"]"),IF(AND(ISNUMBER(OFFSET('Sanitation Data'!$G$7,0,10*ROW('Sanitation Data'!G36))),DF42="",ISNUMBER(OFFSET('Sanitation Data'!$G$7,0,10*ROW('Sanitation Data'!G36)))),OFFSET('Sanitation Data'!$G$7,0,10*ROW('Sanitation Data'!G36)),NA())))</f>
        <v>#N/A</v>
      </c>
      <c r="AR42" s="253" t="e">
        <f ca="true">+IF(AND(ISNUMBER(OFFSET('Sanitation Data'!$G$11,0,10*ROW('Sanitation Data'!G36))),DG42="Yes"),OFFSET('Sanitation Data'!$G$11,0,10*ROW('Sanitation Data'!G36)),IF(AND(ISNUMBER(OFFSET('Sanitation Data'!$G$11,0,10*ROW('Sanitation Data'!G36))),DG42="No",ISNUMBER(OFFSET('Sanitation Data'!$G$11,0,10*ROW('Sanitation Data'!G36)))),CONCATENATE("[",ROUND(OFFSET('Sanitation Data'!$G$11,0,10*ROW('Sanitation Data'!G36)),0),"]"),IF(AND(ISNUMBER(OFFSET('Sanitation Data'!$G$11,0,10*ROW('Sanitation Data'!G36))),DG42="",ISNUMBER(OFFSET('Sanitation Data'!$G$11,0,10*ROW('Sanitation Data'!G36)))),OFFSET('Sanitation Data'!$G$11,0,10*ROW('Sanitation Data'!G36)),NA())))</f>
        <v>#N/A</v>
      </c>
      <c r="AS42" s="253" t="e">
        <f ca="true">+IF(AND(ISNUMBER(OFFSET('Sanitation Data'!$G$12,0,10*ROW('Sanitation Data'!G36))),DH42="Yes"),OFFSET('Sanitation Data'!$G$12,0,10*ROW('Sanitation Data'!G36)),IF(AND(ISNUMBER(OFFSET('Sanitation Data'!$G$12,0,10*ROW('Sanitation Data'!G36))),DH42="No",ISNUMBER(OFFSET('Sanitation Data'!$G$12,0,10*ROW('Sanitation Data'!G36)))),CONCATENATE("[",ROUND(OFFSET('Sanitation Data'!$G$12,0,10*ROW('Sanitation Data'!G36)),0),"]"),IF(AND(ISNUMBER(OFFSET('Sanitation Data'!$G$12,0,10*ROW('Sanitation Data'!G36))),DH42="",ISNUMBER(OFFSET('Sanitation Data'!$G$12,0,10*ROW('Sanitation Data'!G36)))),OFFSET('Sanitation Data'!$G$12,0,10*ROW('Sanitation Data'!G36)),NA())))</f>
        <v>#N/A</v>
      </c>
      <c r="AT42" s="253" t="e">
        <f ca="true">+IF(AND(ISNUMBER(OFFSET('Sanitation Data'!$G$13,0,10*ROW('Sanitation Data'!G36))),DI42="Yes"),OFFSET('Sanitation Data'!$G$13,0,10*ROW('Sanitation Data'!G36)),IF(AND(ISNUMBER(OFFSET('Sanitation Data'!$G$13,0,10*ROW('Sanitation Data'!G36))),DI42="No",ISNUMBER(OFFSET('Sanitation Data'!$G$13,0,10*ROW('Sanitation Data'!G36)))),CONCATENATE("[",ROUND(OFFSET('Sanitation Data'!$G$13,0,10*ROW('Sanitation Data'!G36)),0),"]"),IF(AND(ISNUMBER(OFFSET('Sanitation Data'!$G$13,0,10*ROW('Sanitation Data'!G36))),DI42="",ISNUMBER(OFFSET('Sanitation Data'!$G$13,0,10*ROW('Sanitation Data'!G36)))),OFFSET('Sanitation Data'!$G$13,0,10*ROW('Sanitation Data'!G36)),NA())))</f>
        <v>#N/A</v>
      </c>
      <c r="AU42" s="253" t="e">
        <f ca="true">+IF(AND(ISNUMBER(OFFSET('Sanitation Data'!$H$5,0,10*ROW('Sanitation Data'!H36))),DJ42="Yes"),100-OFFSET('Sanitation Data'!$H$5,0,10*ROW('Sanitation Data'!H36)),IF(AND(ISNUMBER(OFFSET('Sanitation Data'!$H$5,0,10*ROW('Sanitation Data'!H36))),DJ42="No",ISNUMBER(OFFSET('Sanitation Data'!$H$5,0,10*ROW('Sanitation Data'!H36)))),CONCATENATE("[",ROUND(100-OFFSET('Sanitation Data'!$H$5,0,10*ROW('Sanitation Data'!H36)),0),"]"),IF(AND(ISNUMBER(OFFSET('Sanitation Data'!$H$5,0,10*ROW('Sanitation Data'!H36))),DJ42="",ISNUMBER(OFFSET('Sanitation Data'!$H$5,0,10*ROW('Sanitation Data'!H36)))),100-OFFSET('Sanitation Data'!$H$5,0,10*ROW('Sanitation Data'!H36)),NA())))</f>
        <v>#N/A</v>
      </c>
      <c r="AV42" s="253" t="e">
        <f ca="true">+IF(AND(ISNUMBER(OFFSET('Sanitation Data'!$H$7,0,10*ROW('Sanitation Data'!H36))),DK42="Yes"),OFFSET('Sanitation Data'!$H$7,0,10*ROW('Sanitation Data'!H36)),IF(AND(ISNUMBER(OFFSET('Sanitation Data'!$H$7,0,10*ROW('Sanitation Data'!H36))),DK42="No",ISNUMBER(OFFSET('Sanitation Data'!$H$7,0,10*ROW('Sanitation Data'!H36)))),CONCATENATE("[",ROUND(OFFSET('Sanitation Data'!$H$7,0,10*ROW('Sanitation Data'!H36)),0),"]"),IF(AND(ISNUMBER(OFFSET('Sanitation Data'!$H$7,0,10*ROW('Sanitation Data'!H36))),DK42="",ISNUMBER(OFFSET('Sanitation Data'!$H$7,0,10*ROW('Sanitation Data'!H36)))),OFFSET('Sanitation Data'!$H$7,0,10*ROW('Sanitation Data'!H36)),NA())))</f>
        <v>#N/A</v>
      </c>
      <c r="AW42" s="253" t="e">
        <f ca="true">+IF(AND(ISNUMBER(OFFSET('Sanitation Data'!$H$11,0,10*ROW('Sanitation Data'!H36))),DL42="Yes"),OFFSET('Sanitation Data'!$H$11,0,10*ROW('Sanitation Data'!H36)),IF(AND(ISNUMBER(OFFSET('Sanitation Data'!$H$11,0,10*ROW('Sanitation Data'!H36))),DL42="No",ISNUMBER(OFFSET('Sanitation Data'!$H$11,0,10*ROW('Sanitation Data'!H36)))),CONCATENATE("[",ROUND(OFFSET('Sanitation Data'!$H$11,0,10*ROW('Sanitation Data'!H36)),0),"]"),IF(AND(ISNUMBER(OFFSET('Sanitation Data'!$H$11,0,10*ROW('Sanitation Data'!H36))),DL42="",ISNUMBER(OFFSET('Sanitation Data'!$H$11,0,10*ROW('Sanitation Data'!H36)))),OFFSET('Sanitation Data'!$H$11,0,10*ROW('Sanitation Data'!H36)),NA())))</f>
        <v>#N/A</v>
      </c>
      <c r="AX42" s="253" t="e">
        <f ca="true">+IF(AND(ISNUMBER(OFFSET('Sanitation Data'!$H$12,0,10*ROW('Sanitation Data'!H36))),DM42="Yes"),OFFSET('Sanitation Data'!$H$12,0,10*ROW('Sanitation Data'!H36)),IF(AND(ISNUMBER(OFFSET('Sanitation Data'!$H$12,0,10*ROW('Sanitation Data'!H36))),DM42="No",ISNUMBER(OFFSET('Sanitation Data'!$H$12,0,10*ROW('Sanitation Data'!H36)))),CONCATENATE("[",ROUND(OFFSET('Sanitation Data'!$H$12,0,10*ROW('Sanitation Data'!H36)),0),"]"),IF(AND(ISNUMBER(OFFSET('Sanitation Data'!$H$12,0,10*ROW('Sanitation Data'!H36))),DM42="",ISNUMBER(OFFSET('Sanitation Data'!$H$12,0,10*ROW('Sanitation Data'!H36)))),OFFSET('Sanitation Data'!$H$12,0,10*ROW('Sanitation Data'!H36)),NA())))</f>
        <v>#N/A</v>
      </c>
      <c r="AY42" s="253" t="e">
        <f ca="true">+IF(AND(ISNUMBER(OFFSET('Sanitation Data'!$H$13,0,10*ROW('Sanitation Data'!H36))),DN42="Yes"),OFFSET('Sanitation Data'!$H$13,0,10*ROW('Sanitation Data'!H36)),IF(AND(ISNUMBER(OFFSET('Sanitation Data'!$H$13,0,10*ROW('Sanitation Data'!H36))),DN42="No",ISNUMBER(OFFSET('Sanitation Data'!$H$13,0,10*ROW('Sanitation Data'!H36)))),CONCATENATE("[",ROUND(OFFSET('Sanitation Data'!$H$13,0,10*ROW('Sanitation Data'!H36)),0),"]"),IF(AND(ISNUMBER(OFFSET('Sanitation Data'!$H$13,0,10*ROW('Sanitation Data'!H36))),DN42="",ISNUMBER(OFFSET('Sanitation Data'!$H$13,0,10*ROW('Sanitation Data'!H36)))),OFFSET('Sanitation Data'!$H$13,0,10*ROW('Sanitation Data'!H36)),NA())))</f>
        <v>#N/A</v>
      </c>
      <c r="AZ42" s="254" t="e">
        <f ca="true">+IF(AND(ISNUMBER(OFFSET('Hygiene Data'!$C$6,0,10*ROW('Hygiene Data'!C36))),DO42="Yes"),OFFSET('Hygiene Data'!$C$6,0,10*ROW('Hygiene Data'!C36)),IF(AND(ISNUMBER(OFFSET('Hygiene Data'!$C$6,0,10*ROW('Hygiene Data'!C36))),DO42="No",ISNUMBER(OFFSET('Hygiene Data'!$C$6,0,10*ROW('Hygiene Data'!C36)))),CONCATENATE("[",ROUND(OFFSET('Hygiene Data'!$C$6,0,10*ROW('Hygiene Data'!C36)),0),"]"),IF(AND(ISNUMBER(OFFSET('Hygiene Data'!$C$6,0,10*ROW('Hygiene Data'!C36))),DO42="",ISNUMBER(OFFSET('Hygiene Data'!$C$6,0,10*ROW('Hygiene Data'!C36)))),OFFSET('Hygiene Data'!$C$6,0,10*ROW('Hygiene Data'!C36)),NA())))</f>
        <v>#N/A</v>
      </c>
      <c r="BA42" s="254" t="e">
        <f ca="true">+IF(AND(ISNUMBER(OFFSET('Hygiene Data'!$C$8,0,10*ROW('Hygiene Data'!C36))),DP42="Yes"),OFFSET('Hygiene Data'!$C$8,0,10*ROW('Hygiene Data'!C36)),IF(AND(ISNUMBER(OFFSET('Hygiene Data'!$C$8,0,10*ROW('Hygiene Data'!C36))),DP42="No",ISNUMBER(OFFSET('Hygiene Data'!$C$8,0,10*ROW('Hygiene Data'!C36)))),CONCATENATE("[",ROUND(OFFSET('Hygiene Data'!$C$8,0,10*ROW('Hygiene Data'!C36)),0),"]"),IF(AND(ISNUMBER(OFFSET('Hygiene Data'!$C$8,0,10*ROW('Hygiene Data'!C36))),DP42="",ISNUMBER(OFFSET('Hygiene Data'!$C$8,0,10*ROW('Hygiene Data'!C36)))),OFFSET('Hygiene Data'!$C$8,0,10*ROW('Hygiene Data'!C36)),NA())))</f>
        <v>#N/A</v>
      </c>
      <c r="BB42" s="254" t="e">
        <f ca="true">+IF(AND(ISNUMBER(OFFSET('Hygiene Data'!$C$10,0,10*ROW('Hygiene Data'!C36))),DQ42="Yes"),OFFSET('Hygiene Data'!$C$10,0,10*ROW('Hygiene Data'!C36)),IF(AND(ISNUMBER(OFFSET('Hygiene Data'!$C$10,0,10*ROW('Hygiene Data'!C36))),DQ42="No",ISNUMBER(OFFSET('Hygiene Data'!$C$10,0,10*ROW('Hygiene Data'!C36)))),CONCATENATE("[",ROUND(OFFSET('Hygiene Data'!$C$10,0,10*ROW('Hygiene Data'!C36)),0),"]"),IF(AND(ISNUMBER(OFFSET('Hygiene Data'!$C$10,0,10*ROW('Hygiene Data'!C36))),DQ42="",ISNUMBER(OFFSET('Hygiene Data'!$C$10,0,10*ROW('Hygiene Data'!C36)))),OFFSET('Hygiene Data'!$C$10,0,10*ROW('Hygiene Data'!C36)),NA())))</f>
        <v>#N/A</v>
      </c>
      <c r="BC42" s="254" t="e">
        <f ca="true">+IF(AND(ISNUMBER(OFFSET('Hygiene Data'!$D$6,0,10*ROW('Hygiene Data'!D36))),DR42="Yes"),OFFSET('Hygiene Data'!$D$6,0,10*ROW('Hygiene Data'!D36)),IF(AND(ISNUMBER(OFFSET('Hygiene Data'!$D$6,0,10*ROW('Hygiene Data'!D36))),DR42="No",ISNUMBER(OFFSET('Hygiene Data'!$D$6,0,10*ROW('Hygiene Data'!D36)))),CONCATENATE("[",ROUND(OFFSET('Hygiene Data'!$D$6,0,10*ROW('Hygiene Data'!D36)),0),"]"),IF(AND(ISNUMBER(OFFSET('Hygiene Data'!$D$6,0,10*ROW('Hygiene Data'!D36))),DR42="",ISNUMBER(OFFSET('Hygiene Data'!$D$6,0,10*ROW('Hygiene Data'!D36)))),OFFSET('Hygiene Data'!$D$6,0,10*ROW('Hygiene Data'!D36)),NA())))</f>
        <v>#N/A</v>
      </c>
      <c r="BD42" s="254" t="e">
        <f ca="true">+IF(AND(ISNUMBER(OFFSET('Hygiene Data'!$D$8,0,10*ROW('Hygiene Data'!D36))),DS42="Yes"),OFFSET('Hygiene Data'!$D$8,0,10*ROW('Hygiene Data'!D36)),IF(AND(ISNUMBER(OFFSET('Hygiene Data'!$D$8,0,10*ROW('Hygiene Data'!D36))),DS42="No",ISNUMBER(OFFSET('Hygiene Data'!$D$8,0,10*ROW('Hygiene Data'!D36)))),CONCATENATE("[",ROUND(OFFSET('Hygiene Data'!$D$8,0,10*ROW('Hygiene Data'!D36)),0),"]"),IF(AND(ISNUMBER(OFFSET('Hygiene Data'!$D$8,0,10*ROW('Hygiene Data'!D36))),DS42="",ISNUMBER(OFFSET('Hygiene Data'!$D$8,0,10*ROW('Hygiene Data'!D36)))),OFFSET('Hygiene Data'!$D$8,0,10*ROW('Hygiene Data'!D36)),NA())))</f>
        <v>#N/A</v>
      </c>
      <c r="BE42" s="254" t="e">
        <f ca="true">+IF(AND(ISNUMBER(OFFSET('Hygiene Data'!$D$10,0,10*ROW('Hygiene Data'!D36))),DT42="Yes"),OFFSET('Hygiene Data'!$D$10,0,10*ROW('Hygiene Data'!D36)),IF(AND(ISNUMBER(OFFSET('Hygiene Data'!$D$10,0,10*ROW('Hygiene Data'!D36))),DT42="No",ISNUMBER(OFFSET('Hygiene Data'!$D$10,0,10*ROW('Hygiene Data'!D36)))),CONCATENATE("[",ROUND(OFFSET('Hygiene Data'!$D$10,0,10*ROW('Hygiene Data'!D36)),0),"]"),IF(AND(ISNUMBER(OFFSET('Hygiene Data'!$D$10,0,10*ROW('Hygiene Data'!D36))),DT42="",ISNUMBER(OFFSET('Hygiene Data'!$D$10,0,10*ROW('Hygiene Data'!D36)))),OFFSET('Hygiene Data'!$D$10,0,10*ROW('Hygiene Data'!D36)),NA())))</f>
        <v>#N/A</v>
      </c>
      <c r="BF42" s="254" t="e">
        <f ca="true">+IF(AND(ISNUMBER(OFFSET('Hygiene Data'!$E$6,0,10*ROW('Hygiene Data'!E36))),DU42="Yes"),OFFSET('Hygiene Data'!$E$6,0,10*ROW('Hygiene Data'!E36)),IF(AND(ISNUMBER(OFFSET('Hygiene Data'!$E$6,0,10*ROW('Hygiene Data'!E36))),DU42="No",ISNUMBER(OFFSET('Hygiene Data'!$E$6,0,10*ROW('Hygiene Data'!E36)))),CONCATENATE("[",ROUND(OFFSET('Hygiene Data'!$E$6,0,10*ROW('Hygiene Data'!E36)),0),"]"),IF(AND(ISNUMBER(OFFSET('Hygiene Data'!$E$6,0,10*ROW('Hygiene Data'!E36))),DU42="",ISNUMBER(OFFSET('Hygiene Data'!$E$6,0,10*ROW('Hygiene Data'!E36)))),OFFSET('Hygiene Data'!$E$6,0,10*ROW('Hygiene Data'!E36)),NA())))</f>
        <v>#N/A</v>
      </c>
      <c r="BG42" s="254" t="e">
        <f ca="true">+IF(AND(ISNUMBER(OFFSET('Hygiene Data'!$E$8,0,10*ROW('Hygiene Data'!E36))),DV42="Yes"),OFFSET('Hygiene Data'!$E$8,0,10*ROW('Hygiene Data'!E36)),IF(AND(ISNUMBER(OFFSET('Hygiene Data'!$E$8,0,10*ROW('Hygiene Data'!E36))),DV42="No",ISNUMBER(OFFSET('Hygiene Data'!$E$8,0,10*ROW('Hygiene Data'!E36)))),CONCATENATE("[",ROUND(OFFSET('Hygiene Data'!$E$8,0,10*ROW('Hygiene Data'!E36)),0),"]"),IF(AND(ISNUMBER(OFFSET('Hygiene Data'!$E$8,0,10*ROW('Hygiene Data'!E36))),DV42="",ISNUMBER(OFFSET('Hygiene Data'!$E$8,0,10*ROW('Hygiene Data'!E36)))),OFFSET('Hygiene Data'!$E$8,0,10*ROW('Hygiene Data'!E36)),NA())))</f>
        <v>#N/A</v>
      </c>
      <c r="BH42" s="254" t="e">
        <f ca="true">+IF(AND(ISNUMBER(OFFSET('Hygiene Data'!$E$10,0,10*ROW('Hygiene Data'!E36))),DW42="Yes"),OFFSET('Hygiene Data'!$E$10,0,10*ROW('Hygiene Data'!E36)),IF(AND(ISNUMBER(OFFSET('Hygiene Data'!$E$10,0,10*ROW('Hygiene Data'!E36))),DW42="No",ISNUMBER(OFFSET('Hygiene Data'!$E$10,0,10*ROW('Hygiene Data'!E36)))),CONCATENATE("[",ROUND(OFFSET('Hygiene Data'!$E$10,0,10*ROW('Hygiene Data'!E36)),0),"]"),IF(AND(ISNUMBER(OFFSET('Hygiene Data'!$E$10,0,10*ROW('Hygiene Data'!E36))),DW42="",ISNUMBER(OFFSET('Hygiene Data'!$E$10,0,10*ROW('Hygiene Data'!E36)))),OFFSET('Hygiene Data'!$E$10,0,10*ROW('Hygiene Data'!E36)),NA())))</f>
        <v>#N/A</v>
      </c>
      <c r="BI42" s="254" t="e">
        <f ca="true">+IF(AND(ISNUMBER(OFFSET('Hygiene Data'!$F$6,0,10*ROW('Hygiene Data'!F36))),DX42="Yes"),OFFSET('Hygiene Data'!$F$6,0,10*ROW('Hygiene Data'!F36)),IF(AND(ISNUMBER(OFFSET('Hygiene Data'!$F$6,0,10*ROW('Hygiene Data'!F36))),DX42="No",ISNUMBER(OFFSET('Hygiene Data'!$F$6,0,10*ROW('Hygiene Data'!F36)))),CONCATENATE("[",ROUND(OFFSET('Hygiene Data'!$F$6,0,10*ROW('Hygiene Data'!F36)),0),"]"),IF(AND(ISNUMBER(OFFSET('Hygiene Data'!$F$6,0,10*ROW('Hygiene Data'!F36))),DX42="",ISNUMBER(OFFSET('Hygiene Data'!$F$6,0,10*ROW('Hygiene Data'!F36)))),OFFSET('Hygiene Data'!$F$6,0,10*ROW('Hygiene Data'!F36)),NA())))</f>
        <v>#N/A</v>
      </c>
      <c r="BJ42" s="254" t="e">
        <f ca="true">+IF(AND(ISNUMBER(OFFSET('Hygiene Data'!$F$8,0,10*ROW('Hygiene Data'!F36))),DY42="Yes"),OFFSET('Hygiene Data'!$F$8,0,10*ROW('Hygiene Data'!F36)),IF(AND(ISNUMBER(OFFSET('Hygiene Data'!$F$8,0,10*ROW('Hygiene Data'!F36))),DY42="No",ISNUMBER(OFFSET('Hygiene Data'!$F$8,0,10*ROW('Hygiene Data'!F36)))),CONCATENATE("[",ROUND(OFFSET('Hygiene Data'!$F$8,0,10*ROW('Hygiene Data'!F36)),0),"]"),IF(AND(ISNUMBER(OFFSET('Hygiene Data'!$F$8,0,10*ROW('Hygiene Data'!F36))),DY42="",ISNUMBER(OFFSET('Hygiene Data'!$F$8,0,10*ROW('Hygiene Data'!F36)))),OFFSET('Hygiene Data'!$F$8,0,10*ROW('Hygiene Data'!F36)),NA())))</f>
        <v>#N/A</v>
      </c>
      <c r="BK42" s="254" t="e">
        <f ca="true">+IF(AND(ISNUMBER(OFFSET('Hygiene Data'!$F$10,0,10*ROW('Hygiene Data'!F36))),DZ42="Yes"),OFFSET('Hygiene Data'!$F$10,0,10*ROW('Hygiene Data'!F36)),IF(AND(ISNUMBER(OFFSET('Hygiene Data'!$F$10,0,10*ROW('Hygiene Data'!F36))),DZ42="No",ISNUMBER(OFFSET('Hygiene Data'!$F$10,0,10*ROW('Hygiene Data'!F36)))),CONCATENATE("[",ROUND(OFFSET('Hygiene Data'!$F$10,0,10*ROW('Hygiene Data'!F36)),0),"]"),IF(AND(ISNUMBER(OFFSET('Hygiene Data'!$F$10,0,10*ROW('Hygiene Data'!F36))),DZ42="",ISNUMBER(OFFSET('Hygiene Data'!$F$10,0,10*ROW('Hygiene Data'!F36)))),OFFSET('Hygiene Data'!$F$10,0,10*ROW('Hygiene Data'!F36)),NA())))</f>
        <v>#N/A</v>
      </c>
      <c r="BL42" s="254" t="e">
        <f ca="true">+IF(AND(ISNUMBER(OFFSET('Hygiene Data'!$G$6,0,10*ROW('Hygiene Data'!G36))),EA42="Yes"),OFFSET('Hygiene Data'!$G$6,0,10*ROW('Hygiene Data'!G36)),IF(AND(ISNUMBER(OFFSET('Hygiene Data'!$G$6,0,10*ROW('Hygiene Data'!G36))),EA42="No",ISNUMBER(OFFSET('Hygiene Data'!$G$6,0,10*ROW('Hygiene Data'!G36)))),CONCATENATE("[",ROUND(OFFSET('Hygiene Data'!$G$6,0,10*ROW('Hygiene Data'!G36)),0),"]"),IF(AND(ISNUMBER(OFFSET('Hygiene Data'!$G$6,0,10*ROW('Hygiene Data'!G36))),EA42="",ISNUMBER(OFFSET('Hygiene Data'!$G$6,0,10*ROW('Hygiene Data'!G36)))),OFFSET('Hygiene Data'!$G$6,0,10*ROW('Hygiene Data'!G36)),NA())))</f>
        <v>#N/A</v>
      </c>
      <c r="BM42" s="254" t="e">
        <f ca="true">+IF(AND(ISNUMBER(OFFSET('Hygiene Data'!$G$8,0,10*ROW('Hygiene Data'!G36))),EB42="Yes"),OFFSET('Hygiene Data'!$G$8,0,10*ROW('Hygiene Data'!G36)),IF(AND(ISNUMBER(OFFSET('Hygiene Data'!$G$8,0,10*ROW('Hygiene Data'!G36))),EB42="No",ISNUMBER(OFFSET('Hygiene Data'!$G$8,0,10*ROW('Hygiene Data'!G36)))),CONCATENATE("[",ROUND(OFFSET('Hygiene Data'!$G$8,0,10*ROW('Hygiene Data'!G36)),0),"]"),IF(AND(ISNUMBER(OFFSET('Hygiene Data'!$G$8,0,10*ROW('Hygiene Data'!G36))),EB42="",ISNUMBER(OFFSET('Hygiene Data'!$G$8,0,10*ROW('Hygiene Data'!G36)))),OFFSET('Hygiene Data'!$G$8,0,10*ROW('Hygiene Data'!G36)),NA())))</f>
        <v>#N/A</v>
      </c>
      <c r="BN42" s="254" t="e">
        <f ca="true">+IF(AND(ISNUMBER(OFFSET('Hygiene Data'!$G$10,0,10*ROW('Hygiene Data'!G36))),EC42="Yes"),OFFSET('Hygiene Data'!$G$10,0,10*ROW('Hygiene Data'!G36)),IF(AND(ISNUMBER(OFFSET('Hygiene Data'!$G$10,0,10*ROW('Hygiene Data'!G36))),EC42="No",ISNUMBER(OFFSET('Hygiene Data'!$G$10,0,10*ROW('Hygiene Data'!G36)))),CONCATENATE("[",ROUND(OFFSET('Hygiene Data'!$G$10,0,10*ROW('Hygiene Data'!G36)),0),"]"),IF(AND(ISNUMBER(OFFSET('Hygiene Data'!$G$10,0,10*ROW('Hygiene Data'!G36))),EC42="",ISNUMBER(OFFSET('Hygiene Data'!$G$10,0,10*ROW('Hygiene Data'!G36)))),OFFSET('Hygiene Data'!$G$10,0,10*ROW('Hygiene Data'!G36)),NA())))</f>
        <v>#N/A</v>
      </c>
      <c r="BO42" s="254" t="e">
        <f ca="true">+IF(AND(ISNUMBER(OFFSET('Hygiene Data'!$H$6,0,10*ROW('Hygiene Data'!H36))),ED42="Yes"),OFFSET('Hygiene Data'!$H$6,0,10*ROW('Hygiene Data'!H36)),IF(AND(ISNUMBER(OFFSET('Hygiene Data'!$H$6,0,10*ROW('Hygiene Data'!H36))),ED42="No",ISNUMBER(OFFSET('Hygiene Data'!$H$6,0,10*ROW('Hygiene Data'!H36)))),CONCATENATE("[",ROUND(OFFSET('Hygiene Data'!$H$6,0,10*ROW('Hygiene Data'!H36)),0),"]"),IF(AND(ISNUMBER(OFFSET('Hygiene Data'!$H$6,0,10*ROW('Hygiene Data'!H36))),ED42="",ISNUMBER(OFFSET('Hygiene Data'!$H$6,0,10*ROW('Hygiene Data'!H36)))),OFFSET('Hygiene Data'!$H$6,0,10*ROW('Hygiene Data'!H36)),NA())))</f>
        <v>#N/A</v>
      </c>
      <c r="BP42" s="254" t="e">
        <f ca="true">+IF(AND(ISNUMBER(OFFSET('Hygiene Data'!$H$8,0,10*ROW('Hygiene Data'!H36))),EE42="Yes"),OFFSET('Hygiene Data'!$H$8,0,10*ROW('Hygiene Data'!H36)),IF(AND(ISNUMBER(OFFSET('Hygiene Data'!$H$8,0,10*ROW('Hygiene Data'!H36))),EE42="No",ISNUMBER(OFFSET('Hygiene Data'!$H$8,0,10*ROW('Hygiene Data'!H36)))),CONCATENATE("[",ROUND(OFFSET('Hygiene Data'!$H$8,0,10*ROW('Hygiene Data'!H36)),0),"]"),IF(AND(ISNUMBER(OFFSET('Hygiene Data'!$H$8,0,10*ROW('Hygiene Data'!H36))),EE42="",ISNUMBER(OFFSET('Hygiene Data'!$H$8,0,10*ROW('Hygiene Data'!H36)))),OFFSET('Hygiene Data'!$H$8,0,10*ROW('Hygiene Data'!H36)),NA())))</f>
        <v>#N/A</v>
      </c>
      <c r="BQ42" s="254" t="e">
        <f ca="true">+IF(AND(ISNUMBER(OFFSET('Hygiene Data'!$H$10,0,10*ROW('Hygiene Data'!H36))),EF42="Yes"),OFFSET('Hygiene Data'!$H$10,0,10*ROW('Hygiene Data'!H36)),IF(AND(ISNUMBER(OFFSET('Hygiene Data'!$H$10,0,10*ROW('Hygiene Data'!H36))),EF42="No",ISNUMBER(OFFSET('Hygiene Data'!$H$10,0,10*ROW('Hygiene Data'!H36)))),CONCATENATE("[",ROUND(OFFSET('Hygiene Data'!$H$10,0,10*ROW('Hygiene Data'!H36)),0),"]"),IF(AND(ISNUMBER(OFFSET('Hygiene Data'!$H$10,0,10*ROW('Hygiene Data'!H36))),EF42="",ISNUMBER(OFFSET('Hygiene Data'!$H$10,0,10*ROW('Hygiene Data'!H36)))),OFFSET('Hygiene Data'!$H$10,0,10*ROW('Hygiene Data'!H36)),NA())))</f>
        <v>#N/A</v>
      </c>
      <c r="BS42" s="36" t="str">
        <f ca="true">+IF(OFFSET('Water Data'!$C$28,0,10*ROW('Water Data'!C36))="","",OFFSET('Water Data'!$C$28,0,10*ROW('Water Data'!C36)))</f>
        <v/>
      </c>
      <c r="BT42" s="36" t="str">
        <f ca="true">+IF(OFFSET('Water Data'!$C$29,0,10*ROW('Water Data'!C36))="","",OFFSET('Water Data'!$C$29,0,10*ROW('Water Data'!C36)))</f>
        <v/>
      </c>
      <c r="BU42" s="36" t="str">
        <f ca="true">+IF(OFFSET('Water Data'!$C$30,0,10*ROW('Water Data'!C36))="","",OFFSET('Water Data'!$C$30,0,10*ROW('Water Data'!C36)))</f>
        <v/>
      </c>
      <c r="BV42" s="36" t="str">
        <f ca="true">+IF(OFFSET('Water Data'!$D$28,0,10*ROW('Water Data'!D36))="","",OFFSET('Water Data'!$D$28,0,10*ROW('Water Data'!D36)))</f>
        <v/>
      </c>
      <c r="BW42" s="36" t="str">
        <f ca="true">+IF(OFFSET('Water Data'!$D$29,0,10*ROW('Water Data'!D36))="","",OFFSET('Water Data'!$D$29,0,10*ROW('Water Data'!D36)))</f>
        <v/>
      </c>
      <c r="BX42" s="36" t="str">
        <f ca="true">+IF(OFFSET('Water Data'!$D$30,0,10*ROW('Water Data'!D36))="","",OFFSET('Water Data'!$D$30,0,10*ROW('Water Data'!D36)))</f>
        <v/>
      </c>
      <c r="BY42" s="36" t="str">
        <f ca="true">+IF(OFFSET('Water Data'!$E$28,0,10*ROW('Water Data'!E36))="","",OFFSET('Water Data'!$E$28,0,10*ROW('Water Data'!E36)))</f>
        <v/>
      </c>
      <c r="BZ42" s="36" t="str">
        <f ca="true">+IF(OFFSET('Water Data'!$E$29,0,10*ROW('Water Data'!E36))="","",OFFSET('Water Data'!$E$29,0,10*ROW('Water Data'!E36)))</f>
        <v/>
      </c>
      <c r="CA42" s="36" t="str">
        <f ca="true">+IF(OFFSET('Water Data'!$E$30,0,10*ROW('Water Data'!E36))="","",OFFSET('Water Data'!$E$30,0,10*ROW('Water Data'!E36)))</f>
        <v/>
      </c>
      <c r="CB42" s="36" t="str">
        <f ca="true">+IF(OFFSET('Water Data'!$F$28,0,10*ROW('Water Data'!F36))="","",OFFSET('Water Data'!$F$28,0,10*ROW('Water Data'!F36)))</f>
        <v/>
      </c>
      <c r="CC42" s="36" t="str">
        <f ca="true">+IF(OFFSET('Water Data'!$F$29,0,10*ROW('Water Data'!F36))="","",OFFSET('Water Data'!$F$29,0,10*ROW('Water Data'!F36)))</f>
        <v/>
      </c>
      <c r="CD42" s="36" t="str">
        <f ca="true">+IF(OFFSET('Water Data'!$F$30,0,10*ROW('Water Data'!F36))="","",OFFSET('Water Data'!$F$30,0,10*ROW('Water Data'!F36)))</f>
        <v/>
      </c>
      <c r="CE42" s="36" t="str">
        <f ca="true">+IF(OFFSET('Water Data'!$G$28,0,10*ROW('Water Data'!G36))="","",OFFSET('Water Data'!$G$28,0,10*ROW('Water Data'!G36)))</f>
        <v/>
      </c>
      <c r="CF42" s="36" t="str">
        <f ca="true">+IF(OFFSET('Water Data'!$G$29,0,10*ROW('Water Data'!G36))="","",OFFSET('Water Data'!$G$29,0,10*ROW('Water Data'!G36)))</f>
        <v/>
      </c>
      <c r="CG42" s="36" t="str">
        <f ca="true">+IF(OFFSET('Water Data'!$G$30,0,10*ROW('Water Data'!G36))="","",OFFSET('Water Data'!$G$30,0,10*ROW('Water Data'!G36)))</f>
        <v/>
      </c>
      <c r="CH42" s="36" t="str">
        <f ca="true">+IF(OFFSET('Water Data'!$H$28,0,10*ROW('Water Data'!H36))="","",OFFSET('Water Data'!$H$28,0,10*ROW('Water Data'!H36)))</f>
        <v/>
      </c>
      <c r="CI42" s="36" t="str">
        <f ca="true">+IF(OFFSET('Water Data'!$H$29,0,10*ROW('Water Data'!H36))="","",OFFSET('Water Data'!$H$29,0,10*ROW('Water Data'!H36)))</f>
        <v/>
      </c>
      <c r="CJ42" s="36" t="str">
        <f ca="true">+IF(OFFSET('Water Data'!$H$30,0,10*ROW('Water Data'!H36))="","",OFFSET('Water Data'!$H$30,0,10*ROW('Water Data'!H36)))</f>
        <v/>
      </c>
      <c r="CK42" s="36" t="str">
        <f ca="true">+IF(OFFSET('Sanitation Data'!$C$29,0,10*ROW('Sanitation Data'!C36))="","",OFFSET('Sanitation Data'!$C$29,0,10*ROW('Sanitation Data'!C36)))</f>
        <v/>
      </c>
      <c r="CL42" s="36" t="str">
        <f ca="true">+IF(OFFSET('Sanitation Data'!$C$30,0,10*ROW('Sanitation Data'!C36))="","",OFFSET('Sanitation Data'!$C$30,0,10*ROW('Sanitation Data'!C36)))</f>
        <v/>
      </c>
      <c r="CM42" s="36" t="str">
        <f ca="true">+IF(OFFSET('Sanitation Data'!$C$31,0,10*ROW('Sanitation Data'!C36))="","",OFFSET('Sanitation Data'!$C$31,0,10*ROW('Sanitation Data'!C36)))</f>
        <v/>
      </c>
      <c r="CN42" s="36" t="str">
        <f ca="true">+IF(OFFSET('Sanitation Data'!$C$32,0,10*ROW('Sanitation Data'!C36))="","",OFFSET('Sanitation Data'!$C$32,0,10*ROW('Sanitation Data'!C36)))</f>
        <v/>
      </c>
      <c r="CO42" s="36" t="str">
        <f ca="true">+IF(OFFSET('Sanitation Data'!$C$33,0,10*ROW('Sanitation Data'!C36))="","",OFFSET('Sanitation Data'!$C$33,0,10*ROW('Sanitation Data'!C36)))</f>
        <v/>
      </c>
      <c r="CP42" s="36" t="str">
        <f ca="true">+IF(OFFSET('Sanitation Data'!$D$29,0,10*ROW('Sanitation Data'!D36))="","",OFFSET('Sanitation Data'!$D$29,0,10*ROW('Sanitation Data'!D36)))</f>
        <v/>
      </c>
      <c r="CQ42" s="36" t="str">
        <f ca="true">+IF(OFFSET('Sanitation Data'!$D$30,0,10*ROW('Sanitation Data'!D36))="","",OFFSET('Sanitation Data'!$D$30,0,10*ROW('Sanitation Data'!D36)))</f>
        <v/>
      </c>
      <c r="CR42" s="36" t="str">
        <f ca="true">+IF(OFFSET('Sanitation Data'!$D$31,0,10*ROW('Sanitation Data'!D36))="","",OFFSET('Sanitation Data'!$D$31,0,10*ROW('Sanitation Data'!D36)))</f>
        <v/>
      </c>
      <c r="CS42" s="36" t="str">
        <f ca="true">+IF(OFFSET('Sanitation Data'!$D$32,0,10*ROW('Sanitation Data'!D36))="","",OFFSET('Sanitation Data'!$D$32,0,10*ROW('Sanitation Data'!D36)))</f>
        <v/>
      </c>
      <c r="CT42" s="36" t="str">
        <f ca="true">+IF(OFFSET('Sanitation Data'!$D$33,0,10*ROW('Sanitation Data'!D36))="","",OFFSET('Sanitation Data'!$D$33,0,10*ROW('Sanitation Data'!D36)))</f>
        <v/>
      </c>
      <c r="CU42" s="36" t="str">
        <f ca="true">+IF(OFFSET('Sanitation Data'!$E$29,0,10*ROW('Sanitation Data'!E36))="","",OFFSET('Sanitation Data'!$E$29,0,10*ROW('Sanitation Data'!E36)))</f>
        <v/>
      </c>
      <c r="CV42" s="36" t="str">
        <f ca="true">+IF(OFFSET('Sanitation Data'!$E$30,0,10*ROW('Sanitation Data'!E36))="","",OFFSET('Sanitation Data'!$E$30,0,10*ROW('Sanitation Data'!E36)))</f>
        <v/>
      </c>
      <c r="CW42" s="36" t="str">
        <f ca="true">+IF(OFFSET('Sanitation Data'!$E$31,0,10*ROW('Sanitation Data'!E36))="","",OFFSET('Sanitation Data'!$E$31,0,10*ROW('Sanitation Data'!E36)))</f>
        <v/>
      </c>
      <c r="CX42" s="36" t="str">
        <f ca="true">+IF(OFFSET('Sanitation Data'!$E$32,0,10*ROW('Sanitation Data'!E36))="","",OFFSET('Sanitation Data'!$E$32,0,10*ROW('Sanitation Data'!E36)))</f>
        <v/>
      </c>
      <c r="CY42" s="36" t="str">
        <f ca="true">+IF(OFFSET('Sanitation Data'!$E$33,0,10*ROW('Sanitation Data'!E36))="","",OFFSET('Sanitation Data'!$E$33,0,10*ROW('Sanitation Data'!E36)))</f>
        <v/>
      </c>
      <c r="CZ42" s="36" t="str">
        <f ca="true">+IF(OFFSET('Sanitation Data'!$F$29,0,10*ROW('Sanitation Data'!F36))="","",OFFSET('Sanitation Data'!$F$29,0,10*ROW('Sanitation Data'!F36)))</f>
        <v/>
      </c>
      <c r="DA42" s="36" t="str">
        <f ca="true">+IF(OFFSET('Sanitation Data'!$F$30,0,10*ROW('Sanitation Data'!F36))="","",OFFSET('Sanitation Data'!$F$30,0,10*ROW('Sanitation Data'!F36)))</f>
        <v/>
      </c>
      <c r="DB42" s="36" t="str">
        <f ca="true">+IF(OFFSET('Sanitation Data'!$F$31,0,10*ROW('Sanitation Data'!F36))="","",OFFSET('Sanitation Data'!$F$31,0,10*ROW('Sanitation Data'!F36)))</f>
        <v/>
      </c>
      <c r="DC42" s="36" t="str">
        <f ca="true">+IF(OFFSET('Sanitation Data'!$F$32,0,10*ROW('Sanitation Data'!F36))="","",OFFSET('Sanitation Data'!$F$32,0,10*ROW('Sanitation Data'!F36)))</f>
        <v/>
      </c>
      <c r="DD42" s="36" t="str">
        <f ca="true">+IF(OFFSET('Sanitation Data'!$F$33,0,10*ROW('Sanitation Data'!F36))="","",OFFSET('Sanitation Data'!$F$33,0,10*ROW('Sanitation Data'!F36)))</f>
        <v/>
      </c>
      <c r="DE42" s="36" t="str">
        <f ca="true">+IF(OFFSET('Sanitation Data'!$G$29,0,10*ROW('Sanitation Data'!G36))="","",OFFSET('Sanitation Data'!$G$29,0,10*ROW('Sanitation Data'!G36)))</f>
        <v/>
      </c>
      <c r="DF42" s="36" t="str">
        <f ca="true">+IF(OFFSET('Sanitation Data'!$G$30,0,10*ROW('Sanitation Data'!G36))="","",OFFSET('Sanitation Data'!$G$30,0,10*ROW('Sanitation Data'!G36)))</f>
        <v/>
      </c>
      <c r="DG42" s="36" t="str">
        <f ca="true">+IF(OFFSET('Sanitation Data'!$G$31,0,10*ROW('Sanitation Data'!G36))="","",OFFSET('Sanitation Data'!$G$31,0,10*ROW('Sanitation Data'!G36)))</f>
        <v/>
      </c>
      <c r="DH42" s="36" t="str">
        <f ca="true">+IF(OFFSET('Sanitation Data'!$G$32,0,10*ROW('Sanitation Data'!G36))="","",OFFSET('Sanitation Data'!$G$32,0,10*ROW('Sanitation Data'!G36)))</f>
        <v/>
      </c>
      <c r="DI42" s="36" t="str">
        <f ca="true">+IF(OFFSET('Sanitation Data'!$G$33,0,10*ROW('Sanitation Data'!G36))="","",OFFSET('Sanitation Data'!$G$33,0,10*ROW('Sanitation Data'!G36)))</f>
        <v/>
      </c>
      <c r="DJ42" s="36" t="str">
        <f ca="true">+IF(OFFSET('Sanitation Data'!$H$29,0,10*ROW('Sanitation Data'!H36))="","",OFFSET('Sanitation Data'!$H$29,0,10*ROW('Sanitation Data'!H36)))</f>
        <v/>
      </c>
      <c r="DK42" s="36" t="str">
        <f ca="true">+IF(OFFSET('Sanitation Data'!$H$30,0,10*ROW('Sanitation Data'!H36))="","",OFFSET('Sanitation Data'!$H$30,0,10*ROW('Sanitation Data'!H36)))</f>
        <v/>
      </c>
      <c r="DL42" s="36" t="str">
        <f ca="true">+IF(OFFSET('Sanitation Data'!$H$31,0,10*ROW('Sanitation Data'!H36))="","",OFFSET('Sanitation Data'!$H$31,0,10*ROW('Sanitation Data'!H36)))</f>
        <v/>
      </c>
      <c r="DM42" s="36" t="str">
        <f ca="true">+IF(OFFSET('Sanitation Data'!$H$32,0,10*ROW('Sanitation Data'!H36))="","",OFFSET('Sanitation Data'!$H$32,0,10*ROW('Sanitation Data'!H36)))</f>
        <v/>
      </c>
      <c r="DN42" s="36" t="str">
        <f ca="true">+IF(OFFSET('Sanitation Data'!$H$33,0,10*ROW('Sanitation Data'!H36))="","",OFFSET('Sanitation Data'!$H$33,0,10*ROW('Sanitation Data'!H36)))</f>
        <v/>
      </c>
      <c r="DO42" s="36" t="str">
        <f ca="true">+IF(OFFSET('Hygiene Data'!$C$12,0,10*ROW('Hygiene Data'!C36))="","",OFFSET('Hygiene Data'!$C$12,0,10*ROW('Hygiene Data'!C36)))</f>
        <v/>
      </c>
      <c r="DP42" s="36" t="str">
        <f ca="true">+IF(OFFSET('Hygiene Data'!$C$13,0,10*ROW('Hygiene Data'!C36))="","",OFFSET('Hygiene Data'!$C$13,0,10*ROW('Hygiene Data'!C36)))</f>
        <v/>
      </c>
      <c r="DQ42" s="36" t="str">
        <f ca="true">+IF(OFFSET('Hygiene Data'!$C$14,0,10*ROW('Hygiene Data'!C36))="","",OFFSET('Hygiene Data'!$C$14,0,10*ROW('Hygiene Data'!C36)))</f>
        <v/>
      </c>
      <c r="DR42" s="36" t="str">
        <f ca="true">+IF(OFFSET('Hygiene Data'!$D$12,0,10*ROW('Hygiene Data'!D36))="","",OFFSET('Hygiene Data'!$D$12,0,10*ROW('Hygiene Data'!D36)))</f>
        <v/>
      </c>
      <c r="DS42" s="36" t="str">
        <f ca="true">+IF(OFFSET('Hygiene Data'!$D$13,0,10*ROW('Hygiene Data'!D36))="","",OFFSET('Hygiene Data'!$D$13,0,10*ROW('Hygiene Data'!D36)))</f>
        <v/>
      </c>
      <c r="DT42" s="36" t="str">
        <f ca="true">+IF(OFFSET('Hygiene Data'!$D$14,0,10*ROW('Hygiene Data'!D36))="","",OFFSET('Hygiene Data'!$D$14,0,10*ROW('Hygiene Data'!D36)))</f>
        <v/>
      </c>
      <c r="DU42" s="36" t="str">
        <f ca="true">+IF(OFFSET('Hygiene Data'!$E$12,0,10*ROW('Hygiene Data'!E36))="","",OFFSET('Hygiene Data'!$E$12,0,10*ROW('Hygiene Data'!E36)))</f>
        <v/>
      </c>
      <c r="DV42" s="36" t="str">
        <f ca="true">+IF(OFFSET('Hygiene Data'!$E$13,0,10*ROW('Hygiene Data'!E36))="","",OFFSET('Hygiene Data'!$E$13,0,10*ROW('Hygiene Data'!E36)))</f>
        <v/>
      </c>
      <c r="DW42" s="36" t="str">
        <f ca="true">+IF(OFFSET('Hygiene Data'!$E$14,0,10*ROW('Hygiene Data'!E36))="","",OFFSET('Hygiene Data'!$E$14,0,10*ROW('Hygiene Data'!E36)))</f>
        <v/>
      </c>
      <c r="DX42" s="36" t="str">
        <f ca="true">+IF(OFFSET('Hygiene Data'!$F$12,0,10*ROW('Hygiene Data'!F36))="","",OFFSET('Hygiene Data'!$F$12,0,10*ROW('Hygiene Data'!F36)))</f>
        <v/>
      </c>
      <c r="DY42" s="36" t="str">
        <f ca="true">+IF(OFFSET('Hygiene Data'!$F$13,0,10*ROW('Hygiene Data'!F36))="","",OFFSET('Hygiene Data'!$F$13,0,10*ROW('Hygiene Data'!F36)))</f>
        <v/>
      </c>
      <c r="DZ42" s="36" t="str">
        <f ca="true">+IF(OFFSET('Hygiene Data'!$F$14,0,10*ROW('Hygiene Data'!F36))="","",OFFSET('Hygiene Data'!$F$14,0,10*ROW('Hygiene Data'!F36)))</f>
        <v/>
      </c>
      <c r="EA42" s="36" t="str">
        <f ca="true">+IF(OFFSET('Hygiene Data'!$G$12,0,10*ROW('Hygiene Data'!G36))="","",OFFSET('Hygiene Data'!$G$12,0,10*ROW('Hygiene Data'!G36)))</f>
        <v/>
      </c>
      <c r="EB42" s="36" t="str">
        <f ca="true">+IF(OFFSET('Hygiene Data'!$G$13,0,10*ROW('Hygiene Data'!G36))="","",OFFSET('Hygiene Data'!$G$13,0,10*ROW('Hygiene Data'!G36)))</f>
        <v/>
      </c>
      <c r="EC42" s="36" t="str">
        <f ca="true">+IF(OFFSET('Hygiene Data'!$G$14,0,10*ROW('Hygiene Data'!G36))="","",OFFSET('Hygiene Data'!$G$14,0,10*ROW('Hygiene Data'!G36)))</f>
        <v/>
      </c>
      <c r="ED42" s="36" t="str">
        <f ca="true">+IF(OFFSET('Hygiene Data'!$H$12,0,10*ROW('Hygiene Data'!H36))="","",OFFSET('Hygiene Data'!$H$12,0,10*ROW('Hygiene Data'!H36)))</f>
        <v/>
      </c>
      <c r="EE42" s="36" t="str">
        <f ca="true">+IF(OFFSET('Hygiene Data'!$H$13,0,10*ROW('Hygiene Data'!H36))="","",OFFSET('Hygiene Data'!$H$13,0,10*ROW('Hygiene Data'!H36)))</f>
        <v/>
      </c>
      <c r="EF42" s="36" t="str">
        <f ca="true">+IF(OFFSET('Hygiene Data'!$H$14,0,10*ROW('Hygiene Data'!H36))="","",OFFSET('Hygiene Data'!$H$14,0,10*ROW('Hygiene Data'!H36)))</f>
        <v/>
      </c>
    </row>
    <row r="43" x14ac:dyDescent="0.2">
      <c r="A43" s="59" t="str">
        <f ca="true">+IF(OFFSET('Water Data'!$B$1,0,10*ROW('Water Data'!B40))="","",OFFSET('Water Data'!$B$1,0,10*ROW('Water Data'!B40)))</f>
        <v/>
      </c>
      <c r="B43" s="59" t="str">
        <f ca="true">+IF(OFFSET('Water Data'!$A$3,0,10*ROW('Water Data'!A40))="","",OFFSET('Water Data'!$A$3,0,10*ROW('Water Data'!A40)))</f>
        <v/>
      </c>
      <c r="C43" s="59" t="str">
        <f ca="true">+IF(OFFSET('Water Data'!$C$3,0,10*ROW('Water Data'!C40))="","",OFFSET('Water Data'!$C$3,0,10*ROW('Water Data'!C40)))</f>
        <v/>
      </c>
      <c r="D43" s="252" t="e">
        <f ca="true">+IF(AND(ISNUMBER(OFFSET('Water Data'!$C$5,0,10*ROW('Water Data'!C37))),BS43="Yes"),100-OFFSET('Water Data'!$C$5,0,10*ROW('Water Data'!C37)),IF(AND(ISNUMBER(OFFSET('Water Data'!$C$5,0,10*ROW('Water Data'!C37))),BS43="No",ISNUMBER(OFFSET('Water Data'!$C$5,0,10*ROW('Water Data'!C37)))),CONCATENATE("[",ROUND(100-OFFSET('Water Data'!$C$5,0,10*ROW('Water Data'!C37)),0),"]"),IF(AND(ISNUMBER(OFFSET('Water Data'!$C$5,0,10*ROW('Water Data'!C37))),BS43="",ISNUMBER(OFFSET('Water Data'!$C$5,0,10*ROW('Water Data'!C37)))),100-OFFSET('Water Data'!$C$5,0,10*ROW('Water Data'!C37)),NA())))</f>
        <v>#N/A</v>
      </c>
      <c r="E43" s="252" t="e">
        <f ca="true">+IF(AND(ISNUMBER(OFFSET('Water Data'!$C$7,0,10*ROW('Water Data'!D37))),BT43="Yes"),OFFSET('Water Data'!$C$7,0,10*ROW('Water Data'!C37)),IF(AND(ISNUMBER(OFFSET('Water Data'!$C$7,0,10*ROW('Water Data'!C37))),BT43="No",ISNUMBER(OFFSET('Water Data'!$C$7,0,10*ROW('Water Data'!C37)))),CONCATENATE("[",ROUND(OFFSET('Water Data'!$C$7,0,10*ROW('Water Data'!C37)),0),"]"),IF(AND(ISNUMBER(OFFSET('Water Data'!$C$7,0,10*ROW('Water Data'!C37))),BT43="",ISNUMBER(OFFSET('Water Data'!$C$7,0,10*ROW('Water Data'!C37)))),OFFSET('Water Data'!$C$7,0,10*ROW('Water Data'!C37)),NA())))</f>
        <v>#N/A</v>
      </c>
      <c r="F43" s="252" t="e">
        <f ca="true">+IF(AND(ISNUMBER(OFFSET('Water Data'!$C$10,0,10*ROW('Water Data'!C37))),BU43="Yes"),OFFSET('Water Data'!$C$10,0,10*ROW('Water Data'!C37)),IF(AND(ISNUMBER(OFFSET('Water Data'!$C$10,0,10*ROW('Water Data'!C37))),BU43="No",ISNUMBER(OFFSET('Water Data'!$C$10,0,10*ROW('Water Data'!C37)))),CONCATENATE("[",ROUND(OFFSET('Water Data'!$C$10,0,10*ROW('Water Data'!C37)),0),"]"),IF(AND(ISNUMBER(OFFSET('Water Data'!$C$10,0,10*ROW('Water Data'!C37))),BU43="",ISNUMBER(OFFSET('Water Data'!$C$10,0,10*ROW('Water Data'!C37)))),OFFSET('Water Data'!$C$10,0,10*ROW('Water Data'!C37)),NA())))</f>
        <v>#N/A</v>
      </c>
      <c r="G43" s="252" t="e">
        <f ca="true">+IF(AND(ISNUMBER(OFFSET('Water Data'!$D$5,0,10*ROW('Water Data'!D37))),BV43="Yes"),100-OFFSET('Water Data'!$D$5,0,10*ROW('Water Data'!D37)),IF(AND(ISNUMBER(OFFSET('Water Data'!$D$5,0,10*ROW('Water Data'!D37))),BV43="No",ISNUMBER(OFFSET('Water Data'!$D$5,0,10*ROW('Water Data'!D37)))),CONCATENATE("[",ROUND(100-OFFSET('Water Data'!$D$5,0,10*ROW('Water Data'!D37)),0),"]"),IF(AND(ISNUMBER(OFFSET('Water Data'!$D$5,0,10*ROW('Water Data'!D37))),BV43="",ISNUMBER(OFFSET('Water Data'!$D$5,0,10*ROW('Water Data'!D37)))),100-OFFSET('Water Data'!$D$5,0,10*ROW('Water Data'!D37)),NA())))</f>
        <v>#N/A</v>
      </c>
      <c r="H43" s="252" t="e">
        <f ca="true">+IF(AND(ISNUMBER(OFFSET('Water Data'!$D$7,0,10*ROW('Water Data'!D37))),BW43="Yes"),OFFSET('Water Data'!$D$7,0,10*ROW('Water Data'!D37)),IF(AND(ISNUMBER(OFFSET('Water Data'!$D$7,0,10*ROW('Water Data'!D37))),BW43="No",ISNUMBER(OFFSET('Water Data'!$D$7,0,10*ROW('Water Data'!D37)))),CONCATENATE("[",ROUND(OFFSET('Water Data'!$C$7,0,10*ROW('Water Data'!D37)),0),"]"),IF(AND(ISNUMBER(OFFSET('Water Data'!$D$7,0,10*ROW('Water Data'!D37))),BW43="",ISNUMBER(OFFSET('Water Data'!$D$7,0,10*ROW('Water Data'!D37)))),OFFSET('Water Data'!$D$7,0,10*ROW('Water Data'!D37)),NA())))</f>
        <v>#N/A</v>
      </c>
      <c r="I43" s="252" t="e">
        <f ca="true">+IF(AND(ISNUMBER(OFFSET('Water Data'!$D$10,0,10*ROW('Water Data'!D37))),BX43="Yes"),OFFSET('Water Data'!$D$10,0,10*ROW('Water Data'!D37)),IF(AND(ISNUMBER(OFFSET('Water Data'!$D$10,0,10*ROW('Water Data'!D37))),BX43="No",ISNUMBER(OFFSET('Water Data'!$D$10,0,10*ROW('Water Data'!D37)))),CONCATENATE("[",ROUND(OFFSET('Water Data'!$D$10,0,10*ROW('Water Data'!D37)),0),"]"),IF(AND(ISNUMBER(OFFSET('Water Data'!$D$10,0,10*ROW('Water Data'!D37))),BX43="",ISNUMBER(OFFSET('Water Data'!$D$10,0,10*ROW('Water Data'!D37)))),OFFSET('Water Data'!$D$10,0,10*ROW('Water Data'!D37)),NA())))</f>
        <v>#N/A</v>
      </c>
      <c r="J43" s="252" t="e">
        <f ca="true">+IF(AND(ISNUMBER(OFFSET('Water Data'!$E$5,0,10*ROW('Water Data'!E37))),BY43="Yes"),100-OFFSET('Water Data'!$E$5,0,10*ROW('Water Data'!E37)),IF(AND(ISNUMBER(OFFSET('Water Data'!$E$5,0,10*ROW('Water Data'!E37))),BY43="No",ISNUMBER(OFFSET('Water Data'!$E$5,0,10*ROW('Water Data'!E37)))),CONCATENATE("[",ROUND(100-OFFSET('Water Data'!$E$5,0,10*ROW('Water Data'!E37)),0),"]"),IF(AND(ISNUMBER(OFFSET('Water Data'!$E$5,0,10*ROW('Water Data'!E37))),BY43="",ISNUMBER(OFFSET('Water Data'!$E$5,0,10*ROW('Water Data'!E37)))),100-OFFSET('Water Data'!$E$5,0,10*ROW('Water Data'!E37)),NA())))</f>
        <v>#N/A</v>
      </c>
      <c r="K43" s="252" t="e">
        <f ca="true">+IF(AND(ISNUMBER(OFFSET('Water Data'!$E$7,0,10*ROW('Water Data'!E37))),BZ43="Yes"),OFFSET('Water Data'!$E$7,0,10*ROW('Water Data'!E37)),IF(AND(ISNUMBER(OFFSET('Water Data'!$E$7,0,10*ROW('Water Data'!E37))),BZ43="No",ISNUMBER(OFFSET('Water Data'!$E$7,0,10*ROW('Water Data'!E37)))),CONCATENATE("[",ROUND(OFFSET('Water Data'!$E$7,0,10*ROW('Water Data'!E37)),0),"]"),IF(AND(ISNUMBER(OFFSET('Water Data'!$E$7,0,10*ROW('Water Data'!E37))),BZ43="",ISNUMBER(OFFSET('Water Data'!$E$7,0,10*ROW('Water Data'!E37)))),OFFSET('Water Data'!$E$7,0,10*ROW('Water Data'!E37)),NA())))</f>
        <v>#N/A</v>
      </c>
      <c r="L43" s="252" t="e">
        <f ca="true">+IF(AND(ISNUMBER(OFFSET('Water Data'!$E$10,0,10*ROW('Water Data'!E37))),CA43="Yes"),OFFSET('Water Data'!$E$10,0,10*ROW('Water Data'!E37)),IF(AND(ISNUMBER(OFFSET('Water Data'!$E$10,0,10*ROW('Water Data'!E37))),CA43="No",ISNUMBER(OFFSET('Water Data'!$E$10,0,10*ROW('Water Data'!E37)))),CONCATENATE("[",ROUND(OFFSET('Water Data'!$E$10,0,10*ROW('Water Data'!E37)),0),"]"),IF(AND(ISNUMBER(OFFSET('Water Data'!$E$10,0,10*ROW('Water Data'!E37))),CA43="",ISNUMBER(OFFSET('Water Data'!$E$10,0,10*ROW('Water Data'!E37)))),OFFSET('Water Data'!$E$10,0,10*ROW('Water Data'!E37)),NA())))</f>
        <v>#N/A</v>
      </c>
      <c r="M43" s="252" t="e">
        <f ca="true">+IF(AND(ISNUMBER(OFFSET('Water Data'!$F$5,0,10*ROW('Water Data'!F37))),CB43="Yes"),100-OFFSET('Water Data'!$F$5,0,10*ROW('Water Data'!F37)),IF(AND(ISNUMBER(OFFSET('Water Data'!$F$5,0,10*ROW('Water Data'!F37))),CB43="No",ISNUMBER(OFFSET('Water Data'!$F$5,0,10*ROW('Water Data'!F37)))),CONCATENATE("[",ROUND(100-OFFSET('Water Data'!$F$5,0,10*ROW('Water Data'!F37)),0),"]"),IF(AND(ISNUMBER(OFFSET('Water Data'!$F$5,0,10*ROW('Water Data'!F37))),CB43="",ISNUMBER(OFFSET('Water Data'!$F$5,0,10*ROW('Water Data'!F37)))),100-OFFSET('Water Data'!$F$5,0,10*ROW('Water Data'!F37)),NA())))</f>
        <v>#N/A</v>
      </c>
      <c r="N43" s="252" t="e">
        <f ca="true">+IF(AND(ISNUMBER(OFFSET('Water Data'!$F$7,0,10*ROW('Water Data'!F37))),CC43="Yes"),OFFSET('Water Data'!$F$7,0,10*ROW('Water Data'!F37)),IF(AND(ISNUMBER(OFFSET('Water Data'!$F$7,0,10*ROW('Water Data'!F37))),CC43="No",ISNUMBER(OFFSET('Water Data'!$F$7,0,10*ROW('Water Data'!F37)))),CONCATENATE("[",ROUND(OFFSET('Water Data'!$F$7,0,10*ROW('Water Data'!F37)),0),"]"),IF(AND(ISNUMBER(OFFSET('Water Data'!$F$7,0,10*ROW('Water Data'!F37))),CC43="",ISNUMBER(OFFSET('Water Data'!$F$7,0,10*ROW('Water Data'!F37)))),OFFSET('Water Data'!$F$7,0,10*ROW('Water Data'!F37)),NA())))</f>
        <v>#N/A</v>
      </c>
      <c r="O43" s="252" t="e">
        <f ca="true">+IF(AND(ISNUMBER(OFFSET('Water Data'!$F$10,0,10*ROW('Water Data'!F37))),CD43="Yes"),OFFSET('Water Data'!$F$10,0,10*ROW('Water Data'!F37)),IF(AND(ISNUMBER(OFFSET('Water Data'!$F$10,0,10*ROW('Water Data'!F37))),CD43="No",ISNUMBER(OFFSET('Water Data'!$F$10,0,10*ROW('Water Data'!F37)))),CONCATENATE("[",ROUND(OFFSET('Water Data'!$F$10,0,10*ROW('Water Data'!F37)),0),"]"),IF(AND(ISNUMBER(OFFSET('Water Data'!$F$10,0,10*ROW('Water Data'!F37))),CD43="",ISNUMBER(OFFSET('Water Data'!$F$10,0,10*ROW('Water Data'!F37)))),OFFSET('Water Data'!$F$10,0,10*ROW('Water Data'!F37)),NA())))</f>
        <v>#N/A</v>
      </c>
      <c r="P43" s="252" t="e">
        <f ca="true">+IF(AND(ISNUMBER(OFFSET('Water Data'!$G$5,0,10*ROW('Water Data'!G37))),CE43="Yes"),100-OFFSET('Water Data'!$G$5,0,10*ROW('Water Data'!G37)),IF(AND(ISNUMBER(OFFSET('Water Data'!$G$5,0,10*ROW('Water Data'!G37))),CE43="No",ISNUMBER(OFFSET('Water Data'!$G$5,0,10*ROW('Water Data'!G37)))),CONCATENATE("[",ROUND(100-OFFSET('Water Data'!$G$5,0,10*ROW('Water Data'!G37)),0),"]"),IF(AND(ISNUMBER(OFFSET('Water Data'!$G$5,0,10*ROW('Water Data'!G37))),CE43="",ISNUMBER(OFFSET('Water Data'!$G$5,0,10*ROW('Water Data'!G37)))),100-OFFSET('Water Data'!$G$5,0,10*ROW('Water Data'!G37)),NA())))</f>
        <v>#N/A</v>
      </c>
      <c r="Q43" s="252" t="e">
        <f ca="true">+IF(AND(ISNUMBER(OFFSET('Water Data'!$G$7,0,10*ROW('Water Data'!G37))),CF43="Yes"),OFFSET('Water Data'!$G$7,0,10*ROW('Water Data'!G37)),IF(AND(ISNUMBER(OFFSET('Water Data'!$G$7,0,10*ROW('Water Data'!G37))),CF43="No",ISNUMBER(OFFSET('Water Data'!$G$7,0,10*ROW('Water Data'!G37)))),CONCATENATE("[",ROUND(OFFSET('Water Data'!$G$7,0,10*ROW('Water Data'!G37)),0),"]"),IF(AND(ISNUMBER(OFFSET('Water Data'!$G$7,0,10*ROW('Water Data'!G37))),CF43="",ISNUMBER(OFFSET('Water Data'!$G$7,0,10*ROW('Water Data'!G37)))),OFFSET('Water Data'!$G$7,0,10*ROW('Water Data'!G37)),NA())))</f>
        <v>#N/A</v>
      </c>
      <c r="R43" s="252" t="e">
        <f ca="true">+IF(AND(ISNUMBER(OFFSET('Water Data'!$G$10,0,10*ROW('Water Data'!G37))),CG43="Yes"),OFFSET('Water Data'!$G$10,0,10*ROW('Water Data'!G37)),IF(AND(ISNUMBER(OFFSET('Water Data'!$G$10,0,10*ROW('Water Data'!G37))),CG43="No",ISNUMBER(OFFSET('Water Data'!$G$10,0,10*ROW('Water Data'!G37)))),CONCATENATE("[",ROUND(OFFSET('Water Data'!$G$10,0,10*ROW('Water Data'!G37)),0),"]"),IF(AND(ISNUMBER(OFFSET('Water Data'!$G$10,0,10*ROW('Water Data'!G37))),CG43="",ISNUMBER(OFFSET('Water Data'!$G$10,0,10*ROW('Water Data'!G37)))),OFFSET('Water Data'!$G$10,0,10*ROW('Water Data'!G37)),NA())))</f>
        <v>#N/A</v>
      </c>
      <c r="S43" s="252" t="e">
        <f ca="true">+IF(AND(ISNUMBER(OFFSET('Water Data'!$H$5,0,10*ROW('Water Data'!H37))),CH43="Yes"),100-OFFSET('Water Data'!$H$5,0,10*ROW('Water Data'!H37)),IF(AND(ISNUMBER(OFFSET('Water Data'!$H$5,0,10*ROW('Water Data'!H37))),CH43="No",ISNUMBER(OFFSET('Water Data'!$H$5,0,10*ROW('Water Data'!H37)))),CONCATENATE("[",ROUND(100-OFFSET('Water Data'!$H$5,0,10*ROW('Water Data'!H37)),0),"]"),IF(AND(ISNUMBER(OFFSET('Water Data'!$H$5,0,10*ROW('Water Data'!H37))),CH43="",ISNUMBER(OFFSET('Water Data'!$H$5,0,10*ROW('Water Data'!H37)))),100-OFFSET('Water Data'!$H$5,0,10*ROW('Water Data'!H37)),NA())))</f>
        <v>#N/A</v>
      </c>
      <c r="T43" s="252" t="e">
        <f ca="true">+IF(AND(ISNUMBER(OFFSET('Water Data'!$H$7,0,10*ROW('Water Data'!H37))),CI43="Yes"),OFFSET('Water Data'!$H$7,0,10*ROW('Water Data'!H37)),IF(AND(ISNUMBER(OFFSET('Water Data'!$H$7,0,10*ROW('Water Data'!H37))),CI43="No",ISNUMBER(OFFSET('Water Data'!$H$7,0,10*ROW('Water Data'!H37)))),CONCATENATE("[",ROUND(OFFSET('Water Data'!$H$7,0,10*ROW('Water Data'!H37)),0),"]"),IF(AND(ISNUMBER(OFFSET('Water Data'!$H$7,0,10*ROW('Water Data'!H37))),CI43="",ISNUMBER(OFFSET('Water Data'!$H$7,0,10*ROW('Water Data'!H37)))),OFFSET('Water Data'!$H$7,0,10*ROW('Water Data'!H37)),NA())))</f>
        <v>#N/A</v>
      </c>
      <c r="U43" s="252" t="e">
        <f ca="true">+IF(AND(ISNUMBER(OFFSET('Water Data'!$H$10,0,10*ROW('Water Data'!H37))),CJ43="Yes"),OFFSET('Water Data'!$H$10,0,10*ROW('Water Data'!H37)),IF(AND(ISNUMBER(OFFSET('Water Data'!$H$10,0,10*ROW('Water Data'!H37))),CJ43="No",ISNUMBER(OFFSET('Water Data'!$H$10,0,10*ROW('Water Data'!H37)))),CONCATENATE("[",ROUND(OFFSET('Water Data'!$H$10,0,10*ROW('Water Data'!H37)),0),"]"),IF(AND(ISNUMBER(OFFSET('Water Data'!$H$10,0,10*ROW('Water Data'!H37))),CJ43="",ISNUMBER(OFFSET('Water Data'!$H$10,0,10*ROW('Water Data'!H37)))),OFFSET('Water Data'!$H$10,0,10*ROW('Water Data'!H37)),NA())))</f>
        <v>#N/A</v>
      </c>
      <c r="V43" s="253" t="e">
        <f ca="true">+IF(AND(ISNUMBER(OFFSET('Sanitation Data'!$C$5,0,10*ROW('Sanitation Data'!C37))),CK43="Yes"),100-OFFSET('Sanitation Data'!$C$5,0,10*ROW('Sanitation Data'!C37)),IF(AND(ISNUMBER(OFFSET('Sanitation Data'!$C$5,0,10*ROW('Sanitation Data'!C37))),CK43="No",ISNUMBER(OFFSET('Sanitation Data'!$C$5,0,10*ROW('Sanitation Data'!C37)))),CONCATENATE("[",ROUND(100-OFFSET('Sanitation Data'!$C$5,0,10*ROW('Sanitation Data'!C37)),0),"]"),IF(AND(ISNUMBER(OFFSET('Sanitation Data'!$C$5,0,10*ROW('Sanitation Data'!C37))),CK43="",ISNUMBER(OFFSET('Sanitation Data'!$C$5,0,10*ROW('Sanitation Data'!C37)))),100-OFFSET('Sanitation Data'!$C$5,0,10*ROW('Sanitation Data'!C37)),NA())))</f>
        <v>#N/A</v>
      </c>
      <c r="W43" s="253" t="e">
        <f ca="true">+IF(AND(ISNUMBER(OFFSET('Sanitation Data'!$C$7,0,10*ROW('Sanitation Data'!C37))),CL43="Yes"),OFFSET('Sanitation Data'!$C$7,0,10*ROW('Sanitation Data'!C37)),IF(AND(ISNUMBER(OFFSET('Sanitation Data'!$C$7,0,10*ROW('Sanitation Data'!C37))),CL43="No",ISNUMBER(OFFSET('Sanitation Data'!$C$7,0,10*ROW('Sanitation Data'!C37)))),CONCATENATE("[",ROUND(OFFSET('Sanitation Data'!$C$7,0,10*ROW('Sanitation Data'!C37)),0),"]"),IF(AND(ISNUMBER(OFFSET('Sanitation Data'!$C$7,0,10*ROW('Sanitation Data'!C37))),CL43="",ISNUMBER(OFFSET('Sanitation Data'!$C$7,0,10*ROW('Sanitation Data'!C37)))),OFFSET('Sanitation Data'!$C$7,0,10*ROW('Sanitation Data'!C37)),NA())))</f>
        <v>#N/A</v>
      </c>
      <c r="X43" s="253" t="e">
        <f ca="true">+IF(AND(ISNUMBER(OFFSET('Sanitation Data'!$C$11,0,10*ROW('Sanitation Data'!C37))),CM43="Yes"),OFFSET('Sanitation Data'!$C$11,0,10*ROW('Sanitation Data'!C37)),IF(AND(ISNUMBER(OFFSET('Sanitation Data'!$C$11,0,10*ROW('Sanitation Data'!C37))),CM43="No",ISNUMBER(OFFSET('Sanitation Data'!$C$11,0,10*ROW('Sanitation Data'!C37)))),CONCATENATE("[",ROUND(OFFSET('Sanitation Data'!$C$11,0,10*ROW('Sanitation Data'!C37)),0),"]"),IF(AND(ISNUMBER(OFFSET('Sanitation Data'!$C$11,0,10*ROW('Sanitation Data'!C37))),CM43="",ISNUMBER(OFFSET('Sanitation Data'!$C$11,0,10*ROW('Sanitation Data'!C37)))),OFFSET('Sanitation Data'!$C$11,0,10*ROW('Sanitation Data'!C37)),NA())))</f>
        <v>#N/A</v>
      </c>
      <c r="Y43" s="253" t="e">
        <f ca="true">+IF(AND(ISNUMBER(OFFSET('Sanitation Data'!$C$12,0,10*ROW('Sanitation Data'!C37))),CN43="Yes"),OFFSET('Sanitation Data'!$C$12,0,10*ROW('Sanitation Data'!C37)),IF(AND(ISNUMBER(OFFSET('Sanitation Data'!$C$12,0,10*ROW('Sanitation Data'!C37))),CN43="No",ISNUMBER(OFFSET('Sanitation Data'!$C$12,0,10*ROW('Sanitation Data'!C37)))),CONCATENATE("[",ROUND(OFFSET('Sanitation Data'!$C$12,0,10*ROW('Sanitation Data'!C37)),0),"]"),IF(AND(ISNUMBER(OFFSET('Sanitation Data'!$C$12,0,10*ROW('Sanitation Data'!C37))),CN43="",ISNUMBER(OFFSET('Sanitation Data'!$C$12,0,10*ROW('Sanitation Data'!C37)))),OFFSET('Sanitation Data'!$C$12,0,10*ROW('Sanitation Data'!C37)),NA())))</f>
        <v>#N/A</v>
      </c>
      <c r="Z43" s="253" t="e">
        <f ca="true">+IF(AND(ISNUMBER(OFFSET('Sanitation Data'!$C$13,0,10*ROW('Sanitation Data'!C37))),CO43="Yes"),OFFSET('Sanitation Data'!$C$13,0,10*ROW('Sanitation Data'!C37)),IF(AND(ISNUMBER(OFFSET('Sanitation Data'!$C$13,0,10*ROW('Sanitation Data'!C37))),CO43="No",ISNUMBER(OFFSET('Sanitation Data'!$C$13,0,10*ROW('Sanitation Data'!C37)))),CONCATENATE("[",ROUND(OFFSET('Sanitation Data'!$C$13,0,10*ROW('Sanitation Data'!C37)),0),"]"),IF(AND(ISNUMBER(OFFSET('Sanitation Data'!$C$13,0,10*ROW('Sanitation Data'!C37))),CO43="",ISNUMBER(OFFSET('Sanitation Data'!$C$13,0,10*ROW('Sanitation Data'!C37)))),OFFSET('Sanitation Data'!$C$13,0,10*ROW('Sanitation Data'!C37)),NA())))</f>
        <v>#N/A</v>
      </c>
      <c r="AA43" s="253" t="e">
        <f ca="true">+IF(AND(ISNUMBER(OFFSET('Sanitation Data'!$D$5,0,10*ROW('Sanitation Data'!D37))),CP43="Yes"),100-OFFSET('Sanitation Data'!$D$5,0,10*ROW('Sanitation Data'!D37)),IF(AND(ISNUMBER(OFFSET('Sanitation Data'!$D$5,0,10*ROW('Sanitation Data'!D37))),CP43="No",ISNUMBER(OFFSET('Sanitation Data'!$D$5,0,10*ROW('Sanitation Data'!D37)))),CONCATENATE("[",ROUND(100-OFFSET('Sanitation Data'!$D$5,0,10*ROW('Sanitation Data'!D37)),0),"]"),IF(AND(ISNUMBER(OFFSET('Sanitation Data'!$D$5,0,10*ROW('Sanitation Data'!D37))),CP43="",ISNUMBER(OFFSET('Sanitation Data'!$D$5,0,10*ROW('Sanitation Data'!D37)))),100-OFFSET('Sanitation Data'!$D$5,0,10*ROW('Sanitation Data'!D37)),NA())))</f>
        <v>#N/A</v>
      </c>
      <c r="AB43" s="253" t="e">
        <f ca="true">+IF(AND(ISNUMBER(OFFSET('Sanitation Data'!$D$7,0,10*ROW('Sanitation Data'!D37))),CQ43="Yes"),OFFSET('Sanitation Data'!$D$7,0,10*ROW('Sanitation Data'!G37)),IF(AND(ISNUMBER(OFFSET('Sanitation Data'!$D$7,0,10*ROW('Sanitation Data'!D37))),CQ43="No",ISNUMBER(OFFSET('Sanitation Data'!$D$7,0,10*ROW('Sanitation Data'!D37)))),CONCATENATE("[",ROUND(OFFSET('Sanitation Data'!$D$7,0,10*ROW('Sanitation Data'!D37)),0),"]"),IF(AND(ISNUMBER(OFFSET('Sanitation Data'!$D$7,0,10*ROW('Sanitation Data'!D37))),CQ43="",ISNUMBER(OFFSET('Sanitation Data'!$D$7,0,10*ROW('Sanitation Data'!D37)))),OFFSET('Sanitation Data'!$D$7,0,10*ROW('Sanitation Data'!D37)),NA())))</f>
        <v>#N/A</v>
      </c>
      <c r="AC43" s="253" t="e">
        <f ca="true">+IF(AND(ISNUMBER(OFFSET('Sanitation Data'!$D$11,0,10*ROW('Sanitation Data'!D37))),CR43="Yes"),OFFSET('Sanitation Data'!$D$11,0,10*ROW('Sanitation Data'!D37)),IF(AND(ISNUMBER(OFFSET('Sanitation Data'!$D$11,0,10*ROW('Sanitation Data'!D37))),CR43="No",ISNUMBER(OFFSET('Sanitation Data'!$D$11,0,10*ROW('Sanitation Data'!D37)))),CONCATENATE("[",ROUND(OFFSET('Sanitation Data'!$D$11,0,10*ROW('Sanitation Data'!D37)),0),"]"),IF(AND(ISNUMBER(OFFSET('Sanitation Data'!$D$11,0,10*ROW('Sanitation Data'!D37))),CR43="",ISNUMBER(OFFSET('Sanitation Data'!$D$11,0,10*ROW('Sanitation Data'!D37)))),OFFSET('Sanitation Data'!$D$11,0,10*ROW('Sanitation Data'!D37)),NA())))</f>
        <v>#N/A</v>
      </c>
      <c r="AD43" s="253" t="e">
        <f ca="true">+IF(AND(ISNUMBER(OFFSET('Sanitation Data'!$D$12,0,10*ROW('Sanitation Data'!D37))),CS43="Yes"),OFFSET('Sanitation Data'!$D$12,0,10*ROW('Sanitation Data'!D37)),IF(AND(ISNUMBER(OFFSET('Sanitation Data'!$D$12,0,10*ROW('Sanitation Data'!D37))),CS43="No",ISNUMBER(OFFSET('Sanitation Data'!$D$12,0,10*ROW('Sanitation Data'!D37)))),CONCATENATE("[",ROUND(OFFSET('Sanitation Data'!$D$12,0,10*ROW('Sanitation Data'!D37)),0),"]"),IF(AND(ISNUMBER(OFFSET('Sanitation Data'!$D$12,0,10*ROW('Sanitation Data'!D37))),CS43="",ISNUMBER(OFFSET('Sanitation Data'!$D$12,0,10*ROW('Sanitation Data'!D37)))),OFFSET('Sanitation Data'!$D$12,0,10*ROW('Sanitation Data'!D37)),NA())))</f>
        <v>#N/A</v>
      </c>
      <c r="AE43" s="253" t="e">
        <f ca="true">+IF(AND(ISNUMBER(OFFSET('Sanitation Data'!$D$13,0,10*ROW('Sanitation Data'!D37))),CT43="Yes"),OFFSET('Sanitation Data'!$D$13,0,10*ROW('Sanitation Data'!D37)),IF(AND(ISNUMBER(OFFSET('Sanitation Data'!$D$13,0,10*ROW('Sanitation Data'!D37))),CT43="No",ISNUMBER(OFFSET('Sanitation Data'!$D$13,0,10*ROW('Sanitation Data'!D37)))),CONCATENATE("[",ROUND(OFFSET('Sanitation Data'!$D$13,0,10*ROW('Sanitation Data'!D37)),0),"]"),IF(AND(ISNUMBER(OFFSET('Sanitation Data'!$D$13,0,10*ROW('Sanitation Data'!D37))),CT43="",ISNUMBER(OFFSET('Sanitation Data'!$D$13,0,10*ROW('Sanitation Data'!D37)))),OFFSET('Sanitation Data'!$D$13,0,10*ROW('Sanitation Data'!D37)),NA())))</f>
        <v>#N/A</v>
      </c>
      <c r="AF43" s="253" t="e">
        <f ca="true">+IF(AND(ISNUMBER(OFFSET('Sanitation Data'!$E$5,0,10*ROW('Sanitation Data'!E37))),CU43="Yes"),100-OFFSET('Sanitation Data'!$E$5,0,10*ROW('Sanitation Data'!E37)),IF(AND(ISNUMBER(OFFSET('Sanitation Data'!$E$5,0,10*ROW('Sanitation Data'!E37))),CU43="No",ISNUMBER(OFFSET('Sanitation Data'!$E$5,0,10*ROW('Sanitation Data'!E37)))),CONCATENATE("[",ROUND(100-OFFSET('Sanitation Data'!$E$5,0,10*ROW('Sanitation Data'!E37)),0),"]"),IF(AND(ISNUMBER(OFFSET('Sanitation Data'!$E$5,0,10*ROW('Sanitation Data'!E37))),CU43="",ISNUMBER(OFFSET('Sanitation Data'!$E$5,0,10*ROW('Sanitation Data'!E37)))),100-OFFSET('Sanitation Data'!$E$5,0,10*ROW('Sanitation Data'!E37)),NA())))</f>
        <v>#N/A</v>
      </c>
      <c r="AG43" s="253" t="e">
        <f ca="true">+IF(AND(ISNUMBER(OFFSET('Sanitation Data'!$E$7,0,10*ROW('Sanitation Data'!E37))),CV43="Yes"),OFFSET('Sanitation Data'!$E$7,0,10*ROW('Sanitation Data'!E37)),IF(AND(ISNUMBER(OFFSET('Sanitation Data'!$E$7,0,10*ROW('Sanitation Data'!E37))),CV43="No",ISNUMBER(OFFSET('Sanitation Data'!$E$7,0,10*ROW('Sanitation Data'!E37)))),CONCATENATE("[",ROUND(OFFSET('Sanitation Data'!$E$7,0,10*ROW('Sanitation Data'!E37)),0),"]"),IF(AND(ISNUMBER(OFFSET('Sanitation Data'!$E$7,0,10*ROW('Sanitation Data'!E37))),CV43="",ISNUMBER(OFFSET('Sanitation Data'!$E$7,0,10*ROW('Sanitation Data'!E37)))),OFFSET('Sanitation Data'!$E$7,0,10*ROW('Sanitation Data'!E37)),NA())))</f>
        <v>#N/A</v>
      </c>
      <c r="AH43" s="253" t="e">
        <f ca="true">+IF(AND(ISNUMBER(OFFSET('Sanitation Data'!$E$11,0,10*ROW('Sanitation Data'!E37))),CW43="Yes"),OFFSET('Sanitation Data'!$E$11,0,10*ROW('Sanitation Data'!E37)),IF(AND(ISNUMBER(OFFSET('Sanitation Data'!$E$11,0,10*ROW('Sanitation Data'!E37))),CW43="No",ISNUMBER(OFFSET('Sanitation Data'!$E$11,0,10*ROW('Sanitation Data'!E37)))),CONCATENATE("[",ROUND(OFFSET('Sanitation Data'!$E$11,0,10*ROW('Sanitation Data'!E37)),0),"]"),IF(AND(ISNUMBER(OFFSET('Sanitation Data'!$E$11,0,10*ROW('Sanitation Data'!E37))),CW43="",ISNUMBER(OFFSET('Sanitation Data'!$E$11,0,10*ROW('Sanitation Data'!E37)))),OFFSET('Sanitation Data'!$E$11,0,10*ROW('Sanitation Data'!E37)),NA())))</f>
        <v>#N/A</v>
      </c>
      <c r="AI43" s="253" t="e">
        <f ca="true">+IF(AND(ISNUMBER(OFFSET('Sanitation Data'!$E$12,0,10*ROW('Sanitation Data'!E37))),CX43="Yes"),OFFSET('Sanitation Data'!$E$12,0,10*ROW('Sanitation Data'!E37)),IF(AND(ISNUMBER(OFFSET('Sanitation Data'!$E$12,0,10*ROW('Sanitation Data'!E37))),CX43="No",ISNUMBER(OFFSET('Sanitation Data'!$E$12,0,10*ROW('Sanitation Data'!E37)))),CONCATENATE("[",ROUND(OFFSET('Sanitation Data'!$E$12,0,10*ROW('Sanitation Data'!E37)),0),"]"),IF(AND(ISNUMBER(OFFSET('Sanitation Data'!$E$12,0,10*ROW('Sanitation Data'!E37))),CX43="",ISNUMBER(OFFSET('Sanitation Data'!$E$12,0,10*ROW('Sanitation Data'!E37)))),OFFSET('Sanitation Data'!$E$12,0,10*ROW('Sanitation Data'!E37)),NA())))</f>
        <v>#N/A</v>
      </c>
      <c r="AJ43" s="253" t="e">
        <f ca="true">+IF(AND(ISNUMBER(OFFSET('Sanitation Data'!$E$13,0,10*ROW('Sanitation Data'!E37))),CY43="Yes"),OFFSET('Sanitation Data'!$E$13,0,10*ROW('Sanitation Data'!E37)),IF(AND(ISNUMBER(OFFSET('Sanitation Data'!$E$13,0,10*ROW('Sanitation Data'!E37))),CY43="No",ISNUMBER(OFFSET('Sanitation Data'!$E$13,0,10*ROW('Sanitation Data'!E37)))),CONCATENATE("[",ROUND(OFFSET('Sanitation Data'!$E$13,0,10*ROW('Sanitation Data'!E37)),0),"]"),IF(AND(ISNUMBER(OFFSET('Sanitation Data'!$E$13,0,10*ROW('Sanitation Data'!E37))),CY43="",ISNUMBER(OFFSET('Sanitation Data'!$E$13,0,10*ROW('Sanitation Data'!E37)))),OFFSET('Sanitation Data'!$E$13,0,10*ROW('Sanitation Data'!E37)),NA())))</f>
        <v>#N/A</v>
      </c>
      <c r="AK43" s="253" t="e">
        <f ca="true">+IF(AND(ISNUMBER(OFFSET('Sanitation Data'!$F$5,0,10*ROW('Sanitation Data'!F37))),CZ43="Yes"),100-OFFSET('Sanitation Data'!$F$5,0,10*ROW('Sanitation Data'!F37)),IF(AND(ISNUMBER(OFFSET('Sanitation Data'!$F$5,0,10*ROW('Sanitation Data'!F37))),CZ43="No",ISNUMBER(OFFSET('Sanitation Data'!$F$5,0,10*ROW('Sanitation Data'!F37)))),CONCATENATE("[",ROUND(100-OFFSET('Sanitation Data'!$F$5,0,10*ROW('Sanitation Data'!F37)),0),"]"),IF(AND(ISNUMBER(OFFSET('Sanitation Data'!$F$5,0,10*ROW('Sanitation Data'!F37))),CZ43="",ISNUMBER(OFFSET('Sanitation Data'!$F$5,0,10*ROW('Sanitation Data'!F37)))),100-OFFSET('Sanitation Data'!$F$5,0,10*ROW('Sanitation Data'!F37)),NA())))</f>
        <v>#N/A</v>
      </c>
      <c r="AL43" s="253" t="e">
        <f ca="true">+IF(AND(ISNUMBER(OFFSET('Sanitation Data'!$F$7,0,10*ROW('Sanitation Data'!F37))),DA43="Yes"),OFFSET('Sanitation Data'!$F$7,0,10*ROW('Sanitation Data'!F37)),IF(AND(ISNUMBER(OFFSET('Sanitation Data'!$F$7,0,10*ROW('Sanitation Data'!F37))),DA43="No",ISNUMBER(OFFSET('Sanitation Data'!$F$7,0,10*ROW('Sanitation Data'!F37)))),CONCATENATE("[",ROUND(OFFSET('Sanitation Data'!$F$7,0,10*ROW('Sanitation Data'!F37)),0),"]"),IF(AND(ISNUMBER(OFFSET('Sanitation Data'!$F$7,0,10*ROW('Sanitation Data'!F37))),DA43="",ISNUMBER(OFFSET('Sanitation Data'!$F$7,0,10*ROW('Sanitation Data'!F37)))),OFFSET('Sanitation Data'!$F$7,0,10*ROW('Sanitation Data'!F37)),NA())))</f>
        <v>#N/A</v>
      </c>
      <c r="AM43" s="253" t="e">
        <f ca="true">+IF(AND(ISNUMBER(OFFSET('Sanitation Data'!$F$11,0,10*ROW('Sanitation Data'!F37))),DB43="Yes"),OFFSET('Sanitation Data'!$F$11,0,10*ROW('Sanitation Data'!F37)),IF(AND(ISNUMBER(OFFSET('Sanitation Data'!$F$11,0,10*ROW('Sanitation Data'!F37))),DB43="No",ISNUMBER(OFFSET('Sanitation Data'!$F$11,0,10*ROW('Sanitation Data'!F37)))),CONCATENATE("[",ROUND(OFFSET('Sanitation Data'!$F$11,0,10*ROW('Sanitation Data'!F37)),0),"]"),IF(AND(ISNUMBER(OFFSET('Sanitation Data'!$F$11,0,10*ROW('Sanitation Data'!F37))),DB43="",ISNUMBER(OFFSET('Sanitation Data'!$F$11,0,10*ROW('Sanitation Data'!F37)))),OFFSET('Sanitation Data'!$F$11,0,10*ROW('Sanitation Data'!F37)),NA())))</f>
        <v>#N/A</v>
      </c>
      <c r="AN43" s="253" t="e">
        <f ca="true">+IF(AND(ISNUMBER(OFFSET('Sanitation Data'!$F$12,0,10*ROW('Sanitation Data'!F37))),DC43="Yes"),OFFSET('Sanitation Data'!$F$12,0,10*ROW('Sanitation Data'!F37)),IF(AND(ISNUMBER(OFFSET('Sanitation Data'!$F$12,0,10*ROW('Sanitation Data'!F37))),DC43="No",ISNUMBER(OFFSET('Sanitation Data'!$F$12,0,10*ROW('Sanitation Data'!F37)))),CONCATENATE("[",ROUND(OFFSET('Sanitation Data'!$F$12,0,10*ROW('Sanitation Data'!F37)),0),"]"),IF(AND(ISNUMBER(OFFSET('Sanitation Data'!$F$12,0,10*ROW('Sanitation Data'!F37))),DC43="",ISNUMBER(OFFSET('Sanitation Data'!$F$12,0,10*ROW('Sanitation Data'!F37)))),OFFSET('Sanitation Data'!$F$12,0,10*ROW('Sanitation Data'!F37)),NA())))</f>
        <v>#N/A</v>
      </c>
      <c r="AO43" s="253" t="e">
        <f ca="true">+IF(AND(ISNUMBER(OFFSET('Sanitation Data'!$F$13,0,10*ROW('Sanitation Data'!F37))),DD43="Yes"),OFFSET('Sanitation Data'!$F$13,0,10*ROW('Sanitation Data'!F37)),IF(AND(ISNUMBER(OFFSET('Sanitation Data'!$F$13,0,10*ROW('Sanitation Data'!F37))),DD43="No",ISNUMBER(OFFSET('Sanitation Data'!$F$13,0,10*ROW('Sanitation Data'!F37)))),CONCATENATE("[",ROUND(OFFSET('Sanitation Data'!$F$13,0,10*ROW('Sanitation Data'!F37)),0),"]"),IF(AND(ISNUMBER(OFFSET('Sanitation Data'!$F$13,0,10*ROW('Sanitation Data'!F37))),DD43="",ISNUMBER(OFFSET('Sanitation Data'!$F$13,0,10*ROW('Sanitation Data'!F37)))),OFFSET('Sanitation Data'!$F$13,0,10*ROW('Sanitation Data'!F37)),NA())))</f>
        <v>#N/A</v>
      </c>
      <c r="AP43" s="253" t="e">
        <f ca="true">+IF(AND(ISNUMBER(OFFSET('Sanitation Data'!$G$5,0,10*ROW('Sanitation Data'!G37))),DE43="Yes"),100-OFFSET('Sanitation Data'!$G$5,0,10*ROW('Sanitation Data'!G37)),IF(AND(ISNUMBER(OFFSET('Sanitation Data'!$G$5,0,10*ROW('Sanitation Data'!G37))),DE43="No",ISNUMBER(OFFSET('Sanitation Data'!$G$5,0,10*ROW('Sanitation Data'!G37)))),CONCATENATE("[",ROUND(100-OFFSET('Sanitation Data'!$G$5,0,10*ROW('Sanitation Data'!G37)),0),"]"),IF(AND(ISNUMBER(OFFSET('Sanitation Data'!$G$5,0,10*ROW('Sanitation Data'!G37))),DE43="",ISNUMBER(OFFSET('Sanitation Data'!$G$5,0,10*ROW('Sanitation Data'!G37)))),100-OFFSET('Sanitation Data'!$G$5,0,10*ROW('Sanitation Data'!G37)),NA())))</f>
        <v>#N/A</v>
      </c>
      <c r="AQ43" s="253" t="e">
        <f ca="true">+IF(AND(ISNUMBER(OFFSET('Sanitation Data'!$G$7,0,10*ROW('Sanitation Data'!G37))),DF43="Yes"),OFFSET('Sanitation Data'!$G$7,0,10*ROW('Sanitation Data'!G37)),IF(AND(ISNUMBER(OFFSET('Sanitation Data'!$G$7,0,10*ROW('Sanitation Data'!G37))),DF43="No",ISNUMBER(OFFSET('Sanitation Data'!$G$7,0,10*ROW('Sanitation Data'!G37)))),CONCATENATE("[",ROUND(OFFSET('Sanitation Data'!$G$7,0,10*ROW('Sanitation Data'!G37)),0),"]"),IF(AND(ISNUMBER(OFFSET('Sanitation Data'!$G$7,0,10*ROW('Sanitation Data'!G37))),DF43="",ISNUMBER(OFFSET('Sanitation Data'!$G$7,0,10*ROW('Sanitation Data'!G37)))),OFFSET('Sanitation Data'!$G$7,0,10*ROW('Sanitation Data'!G37)),NA())))</f>
        <v>#N/A</v>
      </c>
      <c r="AR43" s="253" t="e">
        <f ca="true">+IF(AND(ISNUMBER(OFFSET('Sanitation Data'!$G$11,0,10*ROW('Sanitation Data'!G37))),DG43="Yes"),OFFSET('Sanitation Data'!$G$11,0,10*ROW('Sanitation Data'!G37)),IF(AND(ISNUMBER(OFFSET('Sanitation Data'!$G$11,0,10*ROW('Sanitation Data'!G37))),DG43="No",ISNUMBER(OFFSET('Sanitation Data'!$G$11,0,10*ROW('Sanitation Data'!G37)))),CONCATENATE("[",ROUND(OFFSET('Sanitation Data'!$G$11,0,10*ROW('Sanitation Data'!G37)),0),"]"),IF(AND(ISNUMBER(OFFSET('Sanitation Data'!$G$11,0,10*ROW('Sanitation Data'!G37))),DG43="",ISNUMBER(OFFSET('Sanitation Data'!$G$11,0,10*ROW('Sanitation Data'!G37)))),OFFSET('Sanitation Data'!$G$11,0,10*ROW('Sanitation Data'!G37)),NA())))</f>
        <v>#N/A</v>
      </c>
      <c r="AS43" s="253" t="e">
        <f ca="true">+IF(AND(ISNUMBER(OFFSET('Sanitation Data'!$G$12,0,10*ROW('Sanitation Data'!G37))),DH43="Yes"),OFFSET('Sanitation Data'!$G$12,0,10*ROW('Sanitation Data'!G37)),IF(AND(ISNUMBER(OFFSET('Sanitation Data'!$G$12,0,10*ROW('Sanitation Data'!G37))),DH43="No",ISNUMBER(OFFSET('Sanitation Data'!$G$12,0,10*ROW('Sanitation Data'!G37)))),CONCATENATE("[",ROUND(OFFSET('Sanitation Data'!$G$12,0,10*ROW('Sanitation Data'!G37)),0),"]"),IF(AND(ISNUMBER(OFFSET('Sanitation Data'!$G$12,0,10*ROW('Sanitation Data'!G37))),DH43="",ISNUMBER(OFFSET('Sanitation Data'!$G$12,0,10*ROW('Sanitation Data'!G37)))),OFFSET('Sanitation Data'!$G$12,0,10*ROW('Sanitation Data'!G37)),NA())))</f>
        <v>#N/A</v>
      </c>
      <c r="AT43" s="253" t="e">
        <f ca="true">+IF(AND(ISNUMBER(OFFSET('Sanitation Data'!$G$13,0,10*ROW('Sanitation Data'!G37))),DI43="Yes"),OFFSET('Sanitation Data'!$G$13,0,10*ROW('Sanitation Data'!G37)),IF(AND(ISNUMBER(OFFSET('Sanitation Data'!$G$13,0,10*ROW('Sanitation Data'!G37))),DI43="No",ISNUMBER(OFFSET('Sanitation Data'!$G$13,0,10*ROW('Sanitation Data'!G37)))),CONCATENATE("[",ROUND(OFFSET('Sanitation Data'!$G$13,0,10*ROW('Sanitation Data'!G37)),0),"]"),IF(AND(ISNUMBER(OFFSET('Sanitation Data'!$G$13,0,10*ROW('Sanitation Data'!G37))),DI43="",ISNUMBER(OFFSET('Sanitation Data'!$G$13,0,10*ROW('Sanitation Data'!G37)))),OFFSET('Sanitation Data'!$G$13,0,10*ROW('Sanitation Data'!G37)),NA())))</f>
        <v>#N/A</v>
      </c>
      <c r="AU43" s="253" t="e">
        <f ca="true">+IF(AND(ISNUMBER(OFFSET('Sanitation Data'!$H$5,0,10*ROW('Sanitation Data'!H37))),DJ43="Yes"),100-OFFSET('Sanitation Data'!$H$5,0,10*ROW('Sanitation Data'!H37)),IF(AND(ISNUMBER(OFFSET('Sanitation Data'!$H$5,0,10*ROW('Sanitation Data'!H37))),DJ43="No",ISNUMBER(OFFSET('Sanitation Data'!$H$5,0,10*ROW('Sanitation Data'!H37)))),CONCATENATE("[",ROUND(100-OFFSET('Sanitation Data'!$H$5,0,10*ROW('Sanitation Data'!H37)),0),"]"),IF(AND(ISNUMBER(OFFSET('Sanitation Data'!$H$5,0,10*ROW('Sanitation Data'!H37))),DJ43="",ISNUMBER(OFFSET('Sanitation Data'!$H$5,0,10*ROW('Sanitation Data'!H37)))),100-OFFSET('Sanitation Data'!$H$5,0,10*ROW('Sanitation Data'!H37)),NA())))</f>
        <v>#N/A</v>
      </c>
      <c r="AV43" s="253" t="e">
        <f ca="true">+IF(AND(ISNUMBER(OFFSET('Sanitation Data'!$H$7,0,10*ROW('Sanitation Data'!H37))),DK43="Yes"),OFFSET('Sanitation Data'!$H$7,0,10*ROW('Sanitation Data'!H37)),IF(AND(ISNUMBER(OFFSET('Sanitation Data'!$H$7,0,10*ROW('Sanitation Data'!H37))),DK43="No",ISNUMBER(OFFSET('Sanitation Data'!$H$7,0,10*ROW('Sanitation Data'!H37)))),CONCATENATE("[",ROUND(OFFSET('Sanitation Data'!$H$7,0,10*ROW('Sanitation Data'!H37)),0),"]"),IF(AND(ISNUMBER(OFFSET('Sanitation Data'!$H$7,0,10*ROW('Sanitation Data'!H37))),DK43="",ISNUMBER(OFFSET('Sanitation Data'!$H$7,0,10*ROW('Sanitation Data'!H37)))),OFFSET('Sanitation Data'!$H$7,0,10*ROW('Sanitation Data'!H37)),NA())))</f>
        <v>#N/A</v>
      </c>
      <c r="AW43" s="253" t="e">
        <f ca="true">+IF(AND(ISNUMBER(OFFSET('Sanitation Data'!$H$11,0,10*ROW('Sanitation Data'!H37))),DL43="Yes"),OFFSET('Sanitation Data'!$H$11,0,10*ROW('Sanitation Data'!H37)),IF(AND(ISNUMBER(OFFSET('Sanitation Data'!$H$11,0,10*ROW('Sanitation Data'!H37))),DL43="No",ISNUMBER(OFFSET('Sanitation Data'!$H$11,0,10*ROW('Sanitation Data'!H37)))),CONCATENATE("[",ROUND(OFFSET('Sanitation Data'!$H$11,0,10*ROW('Sanitation Data'!H37)),0),"]"),IF(AND(ISNUMBER(OFFSET('Sanitation Data'!$H$11,0,10*ROW('Sanitation Data'!H37))),DL43="",ISNUMBER(OFFSET('Sanitation Data'!$H$11,0,10*ROW('Sanitation Data'!H37)))),OFFSET('Sanitation Data'!$H$11,0,10*ROW('Sanitation Data'!H37)),NA())))</f>
        <v>#N/A</v>
      </c>
      <c r="AX43" s="253" t="e">
        <f ca="true">+IF(AND(ISNUMBER(OFFSET('Sanitation Data'!$H$12,0,10*ROW('Sanitation Data'!H37))),DM43="Yes"),OFFSET('Sanitation Data'!$H$12,0,10*ROW('Sanitation Data'!H37)),IF(AND(ISNUMBER(OFFSET('Sanitation Data'!$H$12,0,10*ROW('Sanitation Data'!H37))),DM43="No",ISNUMBER(OFFSET('Sanitation Data'!$H$12,0,10*ROW('Sanitation Data'!H37)))),CONCATENATE("[",ROUND(OFFSET('Sanitation Data'!$H$12,0,10*ROW('Sanitation Data'!H37)),0),"]"),IF(AND(ISNUMBER(OFFSET('Sanitation Data'!$H$12,0,10*ROW('Sanitation Data'!H37))),DM43="",ISNUMBER(OFFSET('Sanitation Data'!$H$12,0,10*ROW('Sanitation Data'!H37)))),OFFSET('Sanitation Data'!$H$12,0,10*ROW('Sanitation Data'!H37)),NA())))</f>
        <v>#N/A</v>
      </c>
      <c r="AY43" s="253" t="e">
        <f ca="true">+IF(AND(ISNUMBER(OFFSET('Sanitation Data'!$H$13,0,10*ROW('Sanitation Data'!H37))),DN43="Yes"),OFFSET('Sanitation Data'!$H$13,0,10*ROW('Sanitation Data'!H37)),IF(AND(ISNUMBER(OFFSET('Sanitation Data'!$H$13,0,10*ROW('Sanitation Data'!H37))),DN43="No",ISNUMBER(OFFSET('Sanitation Data'!$H$13,0,10*ROW('Sanitation Data'!H37)))),CONCATENATE("[",ROUND(OFFSET('Sanitation Data'!$H$13,0,10*ROW('Sanitation Data'!H37)),0),"]"),IF(AND(ISNUMBER(OFFSET('Sanitation Data'!$H$13,0,10*ROW('Sanitation Data'!H37))),DN43="",ISNUMBER(OFFSET('Sanitation Data'!$H$13,0,10*ROW('Sanitation Data'!H37)))),OFFSET('Sanitation Data'!$H$13,0,10*ROW('Sanitation Data'!H37)),NA())))</f>
        <v>#N/A</v>
      </c>
      <c r="AZ43" s="254" t="e">
        <f ca="true">+IF(AND(ISNUMBER(OFFSET('Hygiene Data'!$C$6,0,10*ROW('Hygiene Data'!C37))),DO43="Yes"),OFFSET('Hygiene Data'!$C$6,0,10*ROW('Hygiene Data'!C37)),IF(AND(ISNUMBER(OFFSET('Hygiene Data'!$C$6,0,10*ROW('Hygiene Data'!C37))),DO43="No",ISNUMBER(OFFSET('Hygiene Data'!$C$6,0,10*ROW('Hygiene Data'!C37)))),CONCATENATE("[",ROUND(OFFSET('Hygiene Data'!$C$6,0,10*ROW('Hygiene Data'!C37)),0),"]"),IF(AND(ISNUMBER(OFFSET('Hygiene Data'!$C$6,0,10*ROW('Hygiene Data'!C37))),DO43="",ISNUMBER(OFFSET('Hygiene Data'!$C$6,0,10*ROW('Hygiene Data'!C37)))),OFFSET('Hygiene Data'!$C$6,0,10*ROW('Hygiene Data'!C37)),NA())))</f>
        <v>#N/A</v>
      </c>
      <c r="BA43" s="254" t="e">
        <f ca="true">+IF(AND(ISNUMBER(OFFSET('Hygiene Data'!$C$8,0,10*ROW('Hygiene Data'!C37))),DP43="Yes"),OFFSET('Hygiene Data'!$C$8,0,10*ROW('Hygiene Data'!C37)),IF(AND(ISNUMBER(OFFSET('Hygiene Data'!$C$8,0,10*ROW('Hygiene Data'!C37))),DP43="No",ISNUMBER(OFFSET('Hygiene Data'!$C$8,0,10*ROW('Hygiene Data'!C37)))),CONCATENATE("[",ROUND(OFFSET('Hygiene Data'!$C$8,0,10*ROW('Hygiene Data'!C37)),0),"]"),IF(AND(ISNUMBER(OFFSET('Hygiene Data'!$C$8,0,10*ROW('Hygiene Data'!C37))),DP43="",ISNUMBER(OFFSET('Hygiene Data'!$C$8,0,10*ROW('Hygiene Data'!C37)))),OFFSET('Hygiene Data'!$C$8,0,10*ROW('Hygiene Data'!C37)),NA())))</f>
        <v>#N/A</v>
      </c>
      <c r="BB43" s="254" t="e">
        <f ca="true">+IF(AND(ISNUMBER(OFFSET('Hygiene Data'!$C$10,0,10*ROW('Hygiene Data'!C37))),DQ43="Yes"),OFFSET('Hygiene Data'!$C$10,0,10*ROW('Hygiene Data'!C37)),IF(AND(ISNUMBER(OFFSET('Hygiene Data'!$C$10,0,10*ROW('Hygiene Data'!C37))),DQ43="No",ISNUMBER(OFFSET('Hygiene Data'!$C$10,0,10*ROW('Hygiene Data'!C37)))),CONCATENATE("[",ROUND(OFFSET('Hygiene Data'!$C$10,0,10*ROW('Hygiene Data'!C37)),0),"]"),IF(AND(ISNUMBER(OFFSET('Hygiene Data'!$C$10,0,10*ROW('Hygiene Data'!C37))),DQ43="",ISNUMBER(OFFSET('Hygiene Data'!$C$10,0,10*ROW('Hygiene Data'!C37)))),OFFSET('Hygiene Data'!$C$10,0,10*ROW('Hygiene Data'!C37)),NA())))</f>
        <v>#N/A</v>
      </c>
      <c r="BC43" s="254" t="e">
        <f ca="true">+IF(AND(ISNUMBER(OFFSET('Hygiene Data'!$D$6,0,10*ROW('Hygiene Data'!D37))),DR43="Yes"),OFFSET('Hygiene Data'!$D$6,0,10*ROW('Hygiene Data'!D37)),IF(AND(ISNUMBER(OFFSET('Hygiene Data'!$D$6,0,10*ROW('Hygiene Data'!D37))),DR43="No",ISNUMBER(OFFSET('Hygiene Data'!$D$6,0,10*ROW('Hygiene Data'!D37)))),CONCATENATE("[",ROUND(OFFSET('Hygiene Data'!$D$6,0,10*ROW('Hygiene Data'!D37)),0),"]"),IF(AND(ISNUMBER(OFFSET('Hygiene Data'!$D$6,0,10*ROW('Hygiene Data'!D37))),DR43="",ISNUMBER(OFFSET('Hygiene Data'!$D$6,0,10*ROW('Hygiene Data'!D37)))),OFFSET('Hygiene Data'!$D$6,0,10*ROW('Hygiene Data'!D37)),NA())))</f>
        <v>#N/A</v>
      </c>
      <c r="BD43" s="254" t="e">
        <f ca="true">+IF(AND(ISNUMBER(OFFSET('Hygiene Data'!$D$8,0,10*ROW('Hygiene Data'!D37))),DS43="Yes"),OFFSET('Hygiene Data'!$D$8,0,10*ROW('Hygiene Data'!D37)),IF(AND(ISNUMBER(OFFSET('Hygiene Data'!$D$8,0,10*ROW('Hygiene Data'!D37))),DS43="No",ISNUMBER(OFFSET('Hygiene Data'!$D$8,0,10*ROW('Hygiene Data'!D37)))),CONCATENATE("[",ROUND(OFFSET('Hygiene Data'!$D$8,0,10*ROW('Hygiene Data'!D37)),0),"]"),IF(AND(ISNUMBER(OFFSET('Hygiene Data'!$D$8,0,10*ROW('Hygiene Data'!D37))),DS43="",ISNUMBER(OFFSET('Hygiene Data'!$D$8,0,10*ROW('Hygiene Data'!D37)))),OFFSET('Hygiene Data'!$D$8,0,10*ROW('Hygiene Data'!D37)),NA())))</f>
        <v>#N/A</v>
      </c>
      <c r="BE43" s="254" t="e">
        <f ca="true">+IF(AND(ISNUMBER(OFFSET('Hygiene Data'!$D$10,0,10*ROW('Hygiene Data'!D37))),DT43="Yes"),OFFSET('Hygiene Data'!$D$10,0,10*ROW('Hygiene Data'!D37)),IF(AND(ISNUMBER(OFFSET('Hygiene Data'!$D$10,0,10*ROW('Hygiene Data'!D37))),DT43="No",ISNUMBER(OFFSET('Hygiene Data'!$D$10,0,10*ROW('Hygiene Data'!D37)))),CONCATENATE("[",ROUND(OFFSET('Hygiene Data'!$D$10,0,10*ROW('Hygiene Data'!D37)),0),"]"),IF(AND(ISNUMBER(OFFSET('Hygiene Data'!$D$10,0,10*ROW('Hygiene Data'!D37))),DT43="",ISNUMBER(OFFSET('Hygiene Data'!$D$10,0,10*ROW('Hygiene Data'!D37)))),OFFSET('Hygiene Data'!$D$10,0,10*ROW('Hygiene Data'!D37)),NA())))</f>
        <v>#N/A</v>
      </c>
      <c r="BF43" s="254" t="e">
        <f ca="true">+IF(AND(ISNUMBER(OFFSET('Hygiene Data'!$E$6,0,10*ROW('Hygiene Data'!E37))),DU43="Yes"),OFFSET('Hygiene Data'!$E$6,0,10*ROW('Hygiene Data'!E37)),IF(AND(ISNUMBER(OFFSET('Hygiene Data'!$E$6,0,10*ROW('Hygiene Data'!E37))),DU43="No",ISNUMBER(OFFSET('Hygiene Data'!$E$6,0,10*ROW('Hygiene Data'!E37)))),CONCATENATE("[",ROUND(OFFSET('Hygiene Data'!$E$6,0,10*ROW('Hygiene Data'!E37)),0),"]"),IF(AND(ISNUMBER(OFFSET('Hygiene Data'!$E$6,0,10*ROW('Hygiene Data'!E37))),DU43="",ISNUMBER(OFFSET('Hygiene Data'!$E$6,0,10*ROW('Hygiene Data'!E37)))),OFFSET('Hygiene Data'!$E$6,0,10*ROW('Hygiene Data'!E37)),NA())))</f>
        <v>#N/A</v>
      </c>
      <c r="BG43" s="254" t="e">
        <f ca="true">+IF(AND(ISNUMBER(OFFSET('Hygiene Data'!$E$8,0,10*ROW('Hygiene Data'!E37))),DV43="Yes"),OFFSET('Hygiene Data'!$E$8,0,10*ROW('Hygiene Data'!E37)),IF(AND(ISNUMBER(OFFSET('Hygiene Data'!$E$8,0,10*ROW('Hygiene Data'!E37))),DV43="No",ISNUMBER(OFFSET('Hygiene Data'!$E$8,0,10*ROW('Hygiene Data'!E37)))),CONCATENATE("[",ROUND(OFFSET('Hygiene Data'!$E$8,0,10*ROW('Hygiene Data'!E37)),0),"]"),IF(AND(ISNUMBER(OFFSET('Hygiene Data'!$E$8,0,10*ROW('Hygiene Data'!E37))),DV43="",ISNUMBER(OFFSET('Hygiene Data'!$E$8,0,10*ROW('Hygiene Data'!E37)))),OFFSET('Hygiene Data'!$E$8,0,10*ROW('Hygiene Data'!E37)),NA())))</f>
        <v>#N/A</v>
      </c>
      <c r="BH43" s="254" t="e">
        <f ca="true">+IF(AND(ISNUMBER(OFFSET('Hygiene Data'!$E$10,0,10*ROW('Hygiene Data'!E37))),DW43="Yes"),OFFSET('Hygiene Data'!$E$10,0,10*ROW('Hygiene Data'!E37)),IF(AND(ISNUMBER(OFFSET('Hygiene Data'!$E$10,0,10*ROW('Hygiene Data'!E37))),DW43="No",ISNUMBER(OFFSET('Hygiene Data'!$E$10,0,10*ROW('Hygiene Data'!E37)))),CONCATENATE("[",ROUND(OFFSET('Hygiene Data'!$E$10,0,10*ROW('Hygiene Data'!E37)),0),"]"),IF(AND(ISNUMBER(OFFSET('Hygiene Data'!$E$10,0,10*ROW('Hygiene Data'!E37))),DW43="",ISNUMBER(OFFSET('Hygiene Data'!$E$10,0,10*ROW('Hygiene Data'!E37)))),OFFSET('Hygiene Data'!$E$10,0,10*ROW('Hygiene Data'!E37)),NA())))</f>
        <v>#N/A</v>
      </c>
      <c r="BI43" s="254" t="e">
        <f ca="true">+IF(AND(ISNUMBER(OFFSET('Hygiene Data'!$F$6,0,10*ROW('Hygiene Data'!F37))),DX43="Yes"),OFFSET('Hygiene Data'!$F$6,0,10*ROW('Hygiene Data'!F37)),IF(AND(ISNUMBER(OFFSET('Hygiene Data'!$F$6,0,10*ROW('Hygiene Data'!F37))),DX43="No",ISNUMBER(OFFSET('Hygiene Data'!$F$6,0,10*ROW('Hygiene Data'!F37)))),CONCATENATE("[",ROUND(OFFSET('Hygiene Data'!$F$6,0,10*ROW('Hygiene Data'!F37)),0),"]"),IF(AND(ISNUMBER(OFFSET('Hygiene Data'!$F$6,0,10*ROW('Hygiene Data'!F37))),DX43="",ISNUMBER(OFFSET('Hygiene Data'!$F$6,0,10*ROW('Hygiene Data'!F37)))),OFFSET('Hygiene Data'!$F$6,0,10*ROW('Hygiene Data'!F37)),NA())))</f>
        <v>#N/A</v>
      </c>
      <c r="BJ43" s="254" t="e">
        <f ca="true">+IF(AND(ISNUMBER(OFFSET('Hygiene Data'!$F$8,0,10*ROW('Hygiene Data'!F37))),DY43="Yes"),OFFSET('Hygiene Data'!$F$8,0,10*ROW('Hygiene Data'!F37)),IF(AND(ISNUMBER(OFFSET('Hygiene Data'!$F$8,0,10*ROW('Hygiene Data'!F37))),DY43="No",ISNUMBER(OFFSET('Hygiene Data'!$F$8,0,10*ROW('Hygiene Data'!F37)))),CONCATENATE("[",ROUND(OFFSET('Hygiene Data'!$F$8,0,10*ROW('Hygiene Data'!F37)),0),"]"),IF(AND(ISNUMBER(OFFSET('Hygiene Data'!$F$8,0,10*ROW('Hygiene Data'!F37))),DY43="",ISNUMBER(OFFSET('Hygiene Data'!$F$8,0,10*ROW('Hygiene Data'!F37)))),OFFSET('Hygiene Data'!$F$8,0,10*ROW('Hygiene Data'!F37)),NA())))</f>
        <v>#N/A</v>
      </c>
      <c r="BK43" s="254" t="e">
        <f ca="true">+IF(AND(ISNUMBER(OFFSET('Hygiene Data'!$F$10,0,10*ROW('Hygiene Data'!F37))),DZ43="Yes"),OFFSET('Hygiene Data'!$F$10,0,10*ROW('Hygiene Data'!F37)),IF(AND(ISNUMBER(OFFSET('Hygiene Data'!$F$10,0,10*ROW('Hygiene Data'!F37))),DZ43="No",ISNUMBER(OFFSET('Hygiene Data'!$F$10,0,10*ROW('Hygiene Data'!F37)))),CONCATENATE("[",ROUND(OFFSET('Hygiene Data'!$F$10,0,10*ROW('Hygiene Data'!F37)),0),"]"),IF(AND(ISNUMBER(OFFSET('Hygiene Data'!$F$10,0,10*ROW('Hygiene Data'!F37))),DZ43="",ISNUMBER(OFFSET('Hygiene Data'!$F$10,0,10*ROW('Hygiene Data'!F37)))),OFFSET('Hygiene Data'!$F$10,0,10*ROW('Hygiene Data'!F37)),NA())))</f>
        <v>#N/A</v>
      </c>
      <c r="BL43" s="254" t="e">
        <f ca="true">+IF(AND(ISNUMBER(OFFSET('Hygiene Data'!$G$6,0,10*ROW('Hygiene Data'!G37))),EA43="Yes"),OFFSET('Hygiene Data'!$G$6,0,10*ROW('Hygiene Data'!G37)),IF(AND(ISNUMBER(OFFSET('Hygiene Data'!$G$6,0,10*ROW('Hygiene Data'!G37))),EA43="No",ISNUMBER(OFFSET('Hygiene Data'!$G$6,0,10*ROW('Hygiene Data'!G37)))),CONCATENATE("[",ROUND(OFFSET('Hygiene Data'!$G$6,0,10*ROW('Hygiene Data'!G37)),0),"]"),IF(AND(ISNUMBER(OFFSET('Hygiene Data'!$G$6,0,10*ROW('Hygiene Data'!G37))),EA43="",ISNUMBER(OFFSET('Hygiene Data'!$G$6,0,10*ROW('Hygiene Data'!G37)))),OFFSET('Hygiene Data'!$G$6,0,10*ROW('Hygiene Data'!G37)),NA())))</f>
        <v>#N/A</v>
      </c>
      <c r="BM43" s="254" t="e">
        <f ca="true">+IF(AND(ISNUMBER(OFFSET('Hygiene Data'!$G$8,0,10*ROW('Hygiene Data'!G37))),EB43="Yes"),OFFSET('Hygiene Data'!$G$8,0,10*ROW('Hygiene Data'!G37)),IF(AND(ISNUMBER(OFFSET('Hygiene Data'!$G$8,0,10*ROW('Hygiene Data'!G37))),EB43="No",ISNUMBER(OFFSET('Hygiene Data'!$G$8,0,10*ROW('Hygiene Data'!G37)))),CONCATENATE("[",ROUND(OFFSET('Hygiene Data'!$G$8,0,10*ROW('Hygiene Data'!G37)),0),"]"),IF(AND(ISNUMBER(OFFSET('Hygiene Data'!$G$8,0,10*ROW('Hygiene Data'!G37))),EB43="",ISNUMBER(OFFSET('Hygiene Data'!$G$8,0,10*ROW('Hygiene Data'!G37)))),OFFSET('Hygiene Data'!$G$8,0,10*ROW('Hygiene Data'!G37)),NA())))</f>
        <v>#N/A</v>
      </c>
      <c r="BN43" s="254" t="e">
        <f ca="true">+IF(AND(ISNUMBER(OFFSET('Hygiene Data'!$G$10,0,10*ROW('Hygiene Data'!G37))),EC43="Yes"),OFFSET('Hygiene Data'!$G$10,0,10*ROW('Hygiene Data'!G37)),IF(AND(ISNUMBER(OFFSET('Hygiene Data'!$G$10,0,10*ROW('Hygiene Data'!G37))),EC43="No",ISNUMBER(OFFSET('Hygiene Data'!$G$10,0,10*ROW('Hygiene Data'!G37)))),CONCATENATE("[",ROUND(OFFSET('Hygiene Data'!$G$10,0,10*ROW('Hygiene Data'!G37)),0),"]"),IF(AND(ISNUMBER(OFFSET('Hygiene Data'!$G$10,0,10*ROW('Hygiene Data'!G37))),EC43="",ISNUMBER(OFFSET('Hygiene Data'!$G$10,0,10*ROW('Hygiene Data'!G37)))),OFFSET('Hygiene Data'!$G$10,0,10*ROW('Hygiene Data'!G37)),NA())))</f>
        <v>#N/A</v>
      </c>
      <c r="BO43" s="254" t="e">
        <f ca="true">+IF(AND(ISNUMBER(OFFSET('Hygiene Data'!$H$6,0,10*ROW('Hygiene Data'!H37))),ED43="Yes"),OFFSET('Hygiene Data'!$H$6,0,10*ROW('Hygiene Data'!H37)),IF(AND(ISNUMBER(OFFSET('Hygiene Data'!$H$6,0,10*ROW('Hygiene Data'!H37))),ED43="No",ISNUMBER(OFFSET('Hygiene Data'!$H$6,0,10*ROW('Hygiene Data'!H37)))),CONCATENATE("[",ROUND(OFFSET('Hygiene Data'!$H$6,0,10*ROW('Hygiene Data'!H37)),0),"]"),IF(AND(ISNUMBER(OFFSET('Hygiene Data'!$H$6,0,10*ROW('Hygiene Data'!H37))),ED43="",ISNUMBER(OFFSET('Hygiene Data'!$H$6,0,10*ROW('Hygiene Data'!H37)))),OFFSET('Hygiene Data'!$H$6,0,10*ROW('Hygiene Data'!H37)),NA())))</f>
        <v>#N/A</v>
      </c>
      <c r="BP43" s="254" t="e">
        <f ca="true">+IF(AND(ISNUMBER(OFFSET('Hygiene Data'!$H$8,0,10*ROW('Hygiene Data'!H37))),EE43="Yes"),OFFSET('Hygiene Data'!$H$8,0,10*ROW('Hygiene Data'!H37)),IF(AND(ISNUMBER(OFFSET('Hygiene Data'!$H$8,0,10*ROW('Hygiene Data'!H37))),EE43="No",ISNUMBER(OFFSET('Hygiene Data'!$H$8,0,10*ROW('Hygiene Data'!H37)))),CONCATENATE("[",ROUND(OFFSET('Hygiene Data'!$H$8,0,10*ROW('Hygiene Data'!H37)),0),"]"),IF(AND(ISNUMBER(OFFSET('Hygiene Data'!$H$8,0,10*ROW('Hygiene Data'!H37))),EE43="",ISNUMBER(OFFSET('Hygiene Data'!$H$8,0,10*ROW('Hygiene Data'!H37)))),OFFSET('Hygiene Data'!$H$8,0,10*ROW('Hygiene Data'!H37)),NA())))</f>
        <v>#N/A</v>
      </c>
      <c r="BQ43" s="254" t="e">
        <f ca="true">+IF(AND(ISNUMBER(OFFSET('Hygiene Data'!$H$10,0,10*ROW('Hygiene Data'!H37))),EF43="Yes"),OFFSET('Hygiene Data'!$H$10,0,10*ROW('Hygiene Data'!H37)),IF(AND(ISNUMBER(OFFSET('Hygiene Data'!$H$10,0,10*ROW('Hygiene Data'!H37))),EF43="No",ISNUMBER(OFFSET('Hygiene Data'!$H$10,0,10*ROW('Hygiene Data'!H37)))),CONCATENATE("[",ROUND(OFFSET('Hygiene Data'!$H$10,0,10*ROW('Hygiene Data'!H37)),0),"]"),IF(AND(ISNUMBER(OFFSET('Hygiene Data'!$H$10,0,10*ROW('Hygiene Data'!H37))),EF43="",ISNUMBER(OFFSET('Hygiene Data'!$H$10,0,10*ROW('Hygiene Data'!H37)))),OFFSET('Hygiene Data'!$H$10,0,10*ROW('Hygiene Data'!H37)),NA())))</f>
        <v>#N/A</v>
      </c>
      <c r="BS43" s="36" t="str">
        <f ca="true">+IF(OFFSET('Water Data'!$C$28,0,10*ROW('Water Data'!C37))="","",OFFSET('Water Data'!$C$28,0,10*ROW('Water Data'!C37)))</f>
        <v/>
      </c>
      <c r="BT43" s="36" t="str">
        <f ca="true">+IF(OFFSET('Water Data'!$C$29,0,10*ROW('Water Data'!C37))="","",OFFSET('Water Data'!$C$29,0,10*ROW('Water Data'!C37)))</f>
        <v/>
      </c>
      <c r="BU43" s="36" t="str">
        <f ca="true">+IF(OFFSET('Water Data'!$C$30,0,10*ROW('Water Data'!C37))="","",OFFSET('Water Data'!$C$30,0,10*ROW('Water Data'!C37)))</f>
        <v/>
      </c>
      <c r="BV43" s="36" t="str">
        <f ca="true">+IF(OFFSET('Water Data'!$D$28,0,10*ROW('Water Data'!D37))="","",OFFSET('Water Data'!$D$28,0,10*ROW('Water Data'!D37)))</f>
        <v/>
      </c>
      <c r="BW43" s="36" t="str">
        <f ca="true">+IF(OFFSET('Water Data'!$D$29,0,10*ROW('Water Data'!D37))="","",OFFSET('Water Data'!$D$29,0,10*ROW('Water Data'!D37)))</f>
        <v/>
      </c>
      <c r="BX43" s="36" t="str">
        <f ca="true">+IF(OFFSET('Water Data'!$D$30,0,10*ROW('Water Data'!D37))="","",OFFSET('Water Data'!$D$30,0,10*ROW('Water Data'!D37)))</f>
        <v/>
      </c>
      <c r="BY43" s="36" t="str">
        <f ca="true">+IF(OFFSET('Water Data'!$E$28,0,10*ROW('Water Data'!E37))="","",OFFSET('Water Data'!$E$28,0,10*ROW('Water Data'!E37)))</f>
        <v/>
      </c>
      <c r="BZ43" s="36" t="str">
        <f ca="true">+IF(OFFSET('Water Data'!$E$29,0,10*ROW('Water Data'!E37))="","",OFFSET('Water Data'!$E$29,0,10*ROW('Water Data'!E37)))</f>
        <v/>
      </c>
      <c r="CA43" s="36" t="str">
        <f ca="true">+IF(OFFSET('Water Data'!$E$30,0,10*ROW('Water Data'!E37))="","",OFFSET('Water Data'!$E$30,0,10*ROW('Water Data'!E37)))</f>
        <v/>
      </c>
      <c r="CB43" s="36" t="str">
        <f ca="true">+IF(OFFSET('Water Data'!$F$28,0,10*ROW('Water Data'!F37))="","",OFFSET('Water Data'!$F$28,0,10*ROW('Water Data'!F37)))</f>
        <v/>
      </c>
      <c r="CC43" s="36" t="str">
        <f ca="true">+IF(OFFSET('Water Data'!$F$29,0,10*ROW('Water Data'!F37))="","",OFFSET('Water Data'!$F$29,0,10*ROW('Water Data'!F37)))</f>
        <v/>
      </c>
      <c r="CD43" s="36" t="str">
        <f ca="true">+IF(OFFSET('Water Data'!$F$30,0,10*ROW('Water Data'!F37))="","",OFFSET('Water Data'!$F$30,0,10*ROW('Water Data'!F37)))</f>
        <v/>
      </c>
      <c r="CE43" s="36" t="str">
        <f ca="true">+IF(OFFSET('Water Data'!$G$28,0,10*ROW('Water Data'!G37))="","",OFFSET('Water Data'!$G$28,0,10*ROW('Water Data'!G37)))</f>
        <v/>
      </c>
      <c r="CF43" s="36" t="str">
        <f ca="true">+IF(OFFSET('Water Data'!$G$29,0,10*ROW('Water Data'!G37))="","",OFFSET('Water Data'!$G$29,0,10*ROW('Water Data'!G37)))</f>
        <v/>
      </c>
      <c r="CG43" s="36" t="str">
        <f ca="true">+IF(OFFSET('Water Data'!$G$30,0,10*ROW('Water Data'!G37))="","",OFFSET('Water Data'!$G$30,0,10*ROW('Water Data'!G37)))</f>
        <v/>
      </c>
      <c r="CH43" s="36" t="str">
        <f ca="true">+IF(OFFSET('Water Data'!$H$28,0,10*ROW('Water Data'!H37))="","",OFFSET('Water Data'!$H$28,0,10*ROW('Water Data'!H37)))</f>
        <v/>
      </c>
      <c r="CI43" s="36" t="str">
        <f ca="true">+IF(OFFSET('Water Data'!$H$29,0,10*ROW('Water Data'!H37))="","",OFFSET('Water Data'!$H$29,0,10*ROW('Water Data'!H37)))</f>
        <v/>
      </c>
      <c r="CJ43" s="36" t="str">
        <f ca="true">+IF(OFFSET('Water Data'!$H$30,0,10*ROW('Water Data'!H37))="","",OFFSET('Water Data'!$H$30,0,10*ROW('Water Data'!H37)))</f>
        <v/>
      </c>
      <c r="CK43" s="36" t="str">
        <f ca="true">+IF(OFFSET('Sanitation Data'!$C$29,0,10*ROW('Sanitation Data'!C37))="","",OFFSET('Sanitation Data'!$C$29,0,10*ROW('Sanitation Data'!C37)))</f>
        <v/>
      </c>
      <c r="CL43" s="36" t="str">
        <f ca="true">+IF(OFFSET('Sanitation Data'!$C$30,0,10*ROW('Sanitation Data'!C37))="","",OFFSET('Sanitation Data'!$C$30,0,10*ROW('Sanitation Data'!C37)))</f>
        <v/>
      </c>
      <c r="CM43" s="36" t="str">
        <f ca="true">+IF(OFFSET('Sanitation Data'!$C$31,0,10*ROW('Sanitation Data'!C37))="","",OFFSET('Sanitation Data'!$C$31,0,10*ROW('Sanitation Data'!C37)))</f>
        <v/>
      </c>
      <c r="CN43" s="36" t="str">
        <f ca="true">+IF(OFFSET('Sanitation Data'!$C$32,0,10*ROW('Sanitation Data'!C37))="","",OFFSET('Sanitation Data'!$C$32,0,10*ROW('Sanitation Data'!C37)))</f>
        <v/>
      </c>
      <c r="CO43" s="36" t="str">
        <f ca="true">+IF(OFFSET('Sanitation Data'!$C$33,0,10*ROW('Sanitation Data'!C37))="","",OFFSET('Sanitation Data'!$C$33,0,10*ROW('Sanitation Data'!C37)))</f>
        <v/>
      </c>
      <c r="CP43" s="36" t="str">
        <f ca="true">+IF(OFFSET('Sanitation Data'!$D$29,0,10*ROW('Sanitation Data'!D37))="","",OFFSET('Sanitation Data'!$D$29,0,10*ROW('Sanitation Data'!D37)))</f>
        <v/>
      </c>
      <c r="CQ43" s="36" t="str">
        <f ca="true">+IF(OFFSET('Sanitation Data'!$D$30,0,10*ROW('Sanitation Data'!D37))="","",OFFSET('Sanitation Data'!$D$30,0,10*ROW('Sanitation Data'!D37)))</f>
        <v/>
      </c>
      <c r="CR43" s="36" t="str">
        <f ca="true">+IF(OFFSET('Sanitation Data'!$D$31,0,10*ROW('Sanitation Data'!D37))="","",OFFSET('Sanitation Data'!$D$31,0,10*ROW('Sanitation Data'!D37)))</f>
        <v/>
      </c>
      <c r="CS43" s="36" t="str">
        <f ca="true">+IF(OFFSET('Sanitation Data'!$D$32,0,10*ROW('Sanitation Data'!D37))="","",OFFSET('Sanitation Data'!$D$32,0,10*ROW('Sanitation Data'!D37)))</f>
        <v/>
      </c>
      <c r="CT43" s="36" t="str">
        <f ca="true">+IF(OFFSET('Sanitation Data'!$D$33,0,10*ROW('Sanitation Data'!D37))="","",OFFSET('Sanitation Data'!$D$33,0,10*ROW('Sanitation Data'!D37)))</f>
        <v/>
      </c>
      <c r="CU43" s="36" t="str">
        <f ca="true">+IF(OFFSET('Sanitation Data'!$E$29,0,10*ROW('Sanitation Data'!E37))="","",OFFSET('Sanitation Data'!$E$29,0,10*ROW('Sanitation Data'!E37)))</f>
        <v/>
      </c>
      <c r="CV43" s="36" t="str">
        <f ca="true">+IF(OFFSET('Sanitation Data'!$E$30,0,10*ROW('Sanitation Data'!E37))="","",OFFSET('Sanitation Data'!$E$30,0,10*ROW('Sanitation Data'!E37)))</f>
        <v/>
      </c>
      <c r="CW43" s="36" t="str">
        <f ca="true">+IF(OFFSET('Sanitation Data'!$E$31,0,10*ROW('Sanitation Data'!E37))="","",OFFSET('Sanitation Data'!$E$31,0,10*ROW('Sanitation Data'!E37)))</f>
        <v/>
      </c>
      <c r="CX43" s="36" t="str">
        <f ca="true">+IF(OFFSET('Sanitation Data'!$E$32,0,10*ROW('Sanitation Data'!E37))="","",OFFSET('Sanitation Data'!$E$32,0,10*ROW('Sanitation Data'!E37)))</f>
        <v/>
      </c>
      <c r="CY43" s="36" t="str">
        <f ca="true">+IF(OFFSET('Sanitation Data'!$E$33,0,10*ROW('Sanitation Data'!E37))="","",OFFSET('Sanitation Data'!$E$33,0,10*ROW('Sanitation Data'!E37)))</f>
        <v/>
      </c>
      <c r="CZ43" s="36" t="str">
        <f ca="true">+IF(OFFSET('Sanitation Data'!$F$29,0,10*ROW('Sanitation Data'!F37))="","",OFFSET('Sanitation Data'!$F$29,0,10*ROW('Sanitation Data'!F37)))</f>
        <v/>
      </c>
      <c r="DA43" s="36" t="str">
        <f ca="true">+IF(OFFSET('Sanitation Data'!$F$30,0,10*ROW('Sanitation Data'!F37))="","",OFFSET('Sanitation Data'!$F$30,0,10*ROW('Sanitation Data'!F37)))</f>
        <v/>
      </c>
      <c r="DB43" s="36" t="str">
        <f ca="true">+IF(OFFSET('Sanitation Data'!$F$31,0,10*ROW('Sanitation Data'!F37))="","",OFFSET('Sanitation Data'!$F$31,0,10*ROW('Sanitation Data'!F37)))</f>
        <v/>
      </c>
      <c r="DC43" s="36" t="str">
        <f ca="true">+IF(OFFSET('Sanitation Data'!$F$32,0,10*ROW('Sanitation Data'!F37))="","",OFFSET('Sanitation Data'!$F$32,0,10*ROW('Sanitation Data'!F37)))</f>
        <v/>
      </c>
      <c r="DD43" s="36" t="str">
        <f ca="true">+IF(OFFSET('Sanitation Data'!$F$33,0,10*ROW('Sanitation Data'!F37))="","",OFFSET('Sanitation Data'!$F$33,0,10*ROW('Sanitation Data'!F37)))</f>
        <v/>
      </c>
      <c r="DE43" s="36" t="str">
        <f ca="true">+IF(OFFSET('Sanitation Data'!$G$29,0,10*ROW('Sanitation Data'!G37))="","",OFFSET('Sanitation Data'!$G$29,0,10*ROW('Sanitation Data'!G37)))</f>
        <v/>
      </c>
      <c r="DF43" s="36" t="str">
        <f ca="true">+IF(OFFSET('Sanitation Data'!$G$30,0,10*ROW('Sanitation Data'!G37))="","",OFFSET('Sanitation Data'!$G$30,0,10*ROW('Sanitation Data'!G37)))</f>
        <v/>
      </c>
      <c r="DG43" s="36" t="str">
        <f ca="true">+IF(OFFSET('Sanitation Data'!$G$31,0,10*ROW('Sanitation Data'!G37))="","",OFFSET('Sanitation Data'!$G$31,0,10*ROW('Sanitation Data'!G37)))</f>
        <v/>
      </c>
      <c r="DH43" s="36" t="str">
        <f ca="true">+IF(OFFSET('Sanitation Data'!$G$32,0,10*ROW('Sanitation Data'!G37))="","",OFFSET('Sanitation Data'!$G$32,0,10*ROW('Sanitation Data'!G37)))</f>
        <v/>
      </c>
      <c r="DI43" s="36" t="str">
        <f ca="true">+IF(OFFSET('Sanitation Data'!$G$33,0,10*ROW('Sanitation Data'!G37))="","",OFFSET('Sanitation Data'!$G$33,0,10*ROW('Sanitation Data'!G37)))</f>
        <v/>
      </c>
      <c r="DJ43" s="36" t="str">
        <f ca="true">+IF(OFFSET('Sanitation Data'!$H$29,0,10*ROW('Sanitation Data'!H37))="","",OFFSET('Sanitation Data'!$H$29,0,10*ROW('Sanitation Data'!H37)))</f>
        <v/>
      </c>
      <c r="DK43" s="36" t="str">
        <f ca="true">+IF(OFFSET('Sanitation Data'!$H$30,0,10*ROW('Sanitation Data'!H37))="","",OFFSET('Sanitation Data'!$H$30,0,10*ROW('Sanitation Data'!H37)))</f>
        <v/>
      </c>
      <c r="DL43" s="36" t="str">
        <f ca="true">+IF(OFFSET('Sanitation Data'!$H$31,0,10*ROW('Sanitation Data'!H37))="","",OFFSET('Sanitation Data'!$H$31,0,10*ROW('Sanitation Data'!H37)))</f>
        <v/>
      </c>
      <c r="DM43" s="36" t="str">
        <f ca="true">+IF(OFFSET('Sanitation Data'!$H$32,0,10*ROW('Sanitation Data'!H37))="","",OFFSET('Sanitation Data'!$H$32,0,10*ROW('Sanitation Data'!H37)))</f>
        <v/>
      </c>
      <c r="DN43" s="36" t="str">
        <f ca="true">+IF(OFFSET('Sanitation Data'!$H$33,0,10*ROW('Sanitation Data'!H37))="","",OFFSET('Sanitation Data'!$H$33,0,10*ROW('Sanitation Data'!H37)))</f>
        <v/>
      </c>
      <c r="DO43" s="36" t="str">
        <f ca="true">+IF(OFFSET('Hygiene Data'!$C$12,0,10*ROW('Hygiene Data'!C37))="","",OFFSET('Hygiene Data'!$C$12,0,10*ROW('Hygiene Data'!C37)))</f>
        <v/>
      </c>
      <c r="DP43" s="36" t="str">
        <f ca="true">+IF(OFFSET('Hygiene Data'!$C$13,0,10*ROW('Hygiene Data'!C37))="","",OFFSET('Hygiene Data'!$C$13,0,10*ROW('Hygiene Data'!C37)))</f>
        <v/>
      </c>
      <c r="DQ43" s="36" t="str">
        <f ca="true">+IF(OFFSET('Hygiene Data'!$C$14,0,10*ROW('Hygiene Data'!C37))="","",OFFSET('Hygiene Data'!$C$14,0,10*ROW('Hygiene Data'!C37)))</f>
        <v/>
      </c>
      <c r="DR43" s="36" t="str">
        <f ca="true">+IF(OFFSET('Hygiene Data'!$D$12,0,10*ROW('Hygiene Data'!D37))="","",OFFSET('Hygiene Data'!$D$12,0,10*ROW('Hygiene Data'!D37)))</f>
        <v/>
      </c>
      <c r="DS43" s="36" t="str">
        <f ca="true">+IF(OFFSET('Hygiene Data'!$D$13,0,10*ROW('Hygiene Data'!D37))="","",OFFSET('Hygiene Data'!$D$13,0,10*ROW('Hygiene Data'!D37)))</f>
        <v/>
      </c>
      <c r="DT43" s="36" t="str">
        <f ca="true">+IF(OFFSET('Hygiene Data'!$D$14,0,10*ROW('Hygiene Data'!D37))="","",OFFSET('Hygiene Data'!$D$14,0,10*ROW('Hygiene Data'!D37)))</f>
        <v/>
      </c>
      <c r="DU43" s="36" t="str">
        <f ca="true">+IF(OFFSET('Hygiene Data'!$E$12,0,10*ROW('Hygiene Data'!E37))="","",OFFSET('Hygiene Data'!$E$12,0,10*ROW('Hygiene Data'!E37)))</f>
        <v/>
      </c>
      <c r="DV43" s="36" t="str">
        <f ca="true">+IF(OFFSET('Hygiene Data'!$E$13,0,10*ROW('Hygiene Data'!E37))="","",OFFSET('Hygiene Data'!$E$13,0,10*ROW('Hygiene Data'!E37)))</f>
        <v/>
      </c>
      <c r="DW43" s="36" t="str">
        <f ca="true">+IF(OFFSET('Hygiene Data'!$E$14,0,10*ROW('Hygiene Data'!E37))="","",OFFSET('Hygiene Data'!$E$14,0,10*ROW('Hygiene Data'!E37)))</f>
        <v/>
      </c>
      <c r="DX43" s="36" t="str">
        <f ca="true">+IF(OFFSET('Hygiene Data'!$F$12,0,10*ROW('Hygiene Data'!F37))="","",OFFSET('Hygiene Data'!$F$12,0,10*ROW('Hygiene Data'!F37)))</f>
        <v/>
      </c>
      <c r="DY43" s="36" t="str">
        <f ca="true">+IF(OFFSET('Hygiene Data'!$F$13,0,10*ROW('Hygiene Data'!F37))="","",OFFSET('Hygiene Data'!$F$13,0,10*ROW('Hygiene Data'!F37)))</f>
        <v/>
      </c>
      <c r="DZ43" s="36" t="str">
        <f ca="true">+IF(OFFSET('Hygiene Data'!$F$14,0,10*ROW('Hygiene Data'!F37))="","",OFFSET('Hygiene Data'!$F$14,0,10*ROW('Hygiene Data'!F37)))</f>
        <v/>
      </c>
      <c r="EA43" s="36" t="str">
        <f ca="true">+IF(OFFSET('Hygiene Data'!$G$12,0,10*ROW('Hygiene Data'!G37))="","",OFFSET('Hygiene Data'!$G$12,0,10*ROW('Hygiene Data'!G37)))</f>
        <v/>
      </c>
      <c r="EB43" s="36" t="str">
        <f ca="true">+IF(OFFSET('Hygiene Data'!$G$13,0,10*ROW('Hygiene Data'!G37))="","",OFFSET('Hygiene Data'!$G$13,0,10*ROW('Hygiene Data'!G37)))</f>
        <v/>
      </c>
      <c r="EC43" s="36" t="str">
        <f ca="true">+IF(OFFSET('Hygiene Data'!$G$14,0,10*ROW('Hygiene Data'!G37))="","",OFFSET('Hygiene Data'!$G$14,0,10*ROW('Hygiene Data'!G37)))</f>
        <v/>
      </c>
      <c r="ED43" s="36" t="str">
        <f ca="true">+IF(OFFSET('Hygiene Data'!$H$12,0,10*ROW('Hygiene Data'!H37))="","",OFFSET('Hygiene Data'!$H$12,0,10*ROW('Hygiene Data'!H37)))</f>
        <v/>
      </c>
      <c r="EE43" s="36" t="str">
        <f ca="true">+IF(OFFSET('Hygiene Data'!$H$13,0,10*ROW('Hygiene Data'!H37))="","",OFFSET('Hygiene Data'!$H$13,0,10*ROW('Hygiene Data'!H37)))</f>
        <v/>
      </c>
      <c r="EF43" s="36" t="str">
        <f ca="true">+IF(OFFSET('Hygiene Data'!$H$14,0,10*ROW('Hygiene Data'!H37))="","",OFFSET('Hygiene Data'!$H$14,0,10*ROW('Hygiene Data'!H37)))</f>
        <v/>
      </c>
    </row>
    <row r="44" x14ac:dyDescent="0.2">
      <c r="A44" s="59" t="str">
        <f ca="true">+IF(OFFSET('Water Data'!$B$1,0,10*ROW('Water Data'!B41))="","",OFFSET('Water Data'!$B$1,0,10*ROW('Water Data'!B41)))</f>
        <v/>
      </c>
      <c r="B44" s="59" t="str">
        <f ca="true">+IF(OFFSET('Water Data'!$A$3,0,10*ROW('Water Data'!A41))="","",OFFSET('Water Data'!$A$3,0,10*ROW('Water Data'!A41)))</f>
        <v/>
      </c>
      <c r="C44" s="59" t="str">
        <f ca="true">+IF(OFFSET('Water Data'!$C$3,0,10*ROW('Water Data'!C41))="","",OFFSET('Water Data'!$C$3,0,10*ROW('Water Data'!C41)))</f>
        <v/>
      </c>
      <c r="D44" s="252" t="e">
        <f ca="true">+IF(AND(ISNUMBER(OFFSET('Water Data'!$C$5,0,10*ROW('Water Data'!C38))),BS44="Yes"),100-OFFSET('Water Data'!$C$5,0,10*ROW('Water Data'!C38)),IF(AND(ISNUMBER(OFFSET('Water Data'!$C$5,0,10*ROW('Water Data'!C38))),BS44="No",ISNUMBER(OFFSET('Water Data'!$C$5,0,10*ROW('Water Data'!C38)))),CONCATENATE("[",ROUND(100-OFFSET('Water Data'!$C$5,0,10*ROW('Water Data'!C38)),0),"]"),IF(AND(ISNUMBER(OFFSET('Water Data'!$C$5,0,10*ROW('Water Data'!C38))),BS44="",ISNUMBER(OFFSET('Water Data'!$C$5,0,10*ROW('Water Data'!C38)))),100-OFFSET('Water Data'!$C$5,0,10*ROW('Water Data'!C38)),NA())))</f>
        <v>#N/A</v>
      </c>
      <c r="E44" s="252" t="e">
        <f ca="true">+IF(AND(ISNUMBER(OFFSET('Water Data'!$C$7,0,10*ROW('Water Data'!D38))),BT44="Yes"),OFFSET('Water Data'!$C$7,0,10*ROW('Water Data'!C38)),IF(AND(ISNUMBER(OFFSET('Water Data'!$C$7,0,10*ROW('Water Data'!C38))),BT44="No",ISNUMBER(OFFSET('Water Data'!$C$7,0,10*ROW('Water Data'!C38)))),CONCATENATE("[",ROUND(OFFSET('Water Data'!$C$7,0,10*ROW('Water Data'!C38)),0),"]"),IF(AND(ISNUMBER(OFFSET('Water Data'!$C$7,0,10*ROW('Water Data'!C38))),BT44="",ISNUMBER(OFFSET('Water Data'!$C$7,0,10*ROW('Water Data'!C38)))),OFFSET('Water Data'!$C$7,0,10*ROW('Water Data'!C38)),NA())))</f>
        <v>#N/A</v>
      </c>
      <c r="F44" s="252" t="e">
        <f ca="true">+IF(AND(ISNUMBER(OFFSET('Water Data'!$C$10,0,10*ROW('Water Data'!C38))),BU44="Yes"),OFFSET('Water Data'!$C$10,0,10*ROW('Water Data'!C38)),IF(AND(ISNUMBER(OFFSET('Water Data'!$C$10,0,10*ROW('Water Data'!C38))),BU44="No",ISNUMBER(OFFSET('Water Data'!$C$10,0,10*ROW('Water Data'!C38)))),CONCATENATE("[",ROUND(OFFSET('Water Data'!$C$10,0,10*ROW('Water Data'!C38)),0),"]"),IF(AND(ISNUMBER(OFFSET('Water Data'!$C$10,0,10*ROW('Water Data'!C38))),BU44="",ISNUMBER(OFFSET('Water Data'!$C$10,0,10*ROW('Water Data'!C38)))),OFFSET('Water Data'!$C$10,0,10*ROW('Water Data'!C38)),NA())))</f>
        <v>#N/A</v>
      </c>
      <c r="G44" s="252" t="e">
        <f ca="true">+IF(AND(ISNUMBER(OFFSET('Water Data'!$D$5,0,10*ROW('Water Data'!D38))),BV44="Yes"),100-OFFSET('Water Data'!$D$5,0,10*ROW('Water Data'!D38)),IF(AND(ISNUMBER(OFFSET('Water Data'!$D$5,0,10*ROW('Water Data'!D38))),BV44="No",ISNUMBER(OFFSET('Water Data'!$D$5,0,10*ROW('Water Data'!D38)))),CONCATENATE("[",ROUND(100-OFFSET('Water Data'!$D$5,0,10*ROW('Water Data'!D38)),0),"]"),IF(AND(ISNUMBER(OFFSET('Water Data'!$D$5,0,10*ROW('Water Data'!D38))),BV44="",ISNUMBER(OFFSET('Water Data'!$D$5,0,10*ROW('Water Data'!D38)))),100-OFFSET('Water Data'!$D$5,0,10*ROW('Water Data'!D38)),NA())))</f>
        <v>#N/A</v>
      </c>
      <c r="H44" s="252" t="e">
        <f ca="true">+IF(AND(ISNUMBER(OFFSET('Water Data'!$D$7,0,10*ROW('Water Data'!D38))),BW44="Yes"),OFFSET('Water Data'!$D$7,0,10*ROW('Water Data'!D38)),IF(AND(ISNUMBER(OFFSET('Water Data'!$D$7,0,10*ROW('Water Data'!D38))),BW44="No",ISNUMBER(OFFSET('Water Data'!$D$7,0,10*ROW('Water Data'!D38)))),CONCATENATE("[",ROUND(OFFSET('Water Data'!$C$7,0,10*ROW('Water Data'!D38)),0),"]"),IF(AND(ISNUMBER(OFFSET('Water Data'!$D$7,0,10*ROW('Water Data'!D38))),BW44="",ISNUMBER(OFFSET('Water Data'!$D$7,0,10*ROW('Water Data'!D38)))),OFFSET('Water Data'!$D$7,0,10*ROW('Water Data'!D38)),NA())))</f>
        <v>#N/A</v>
      </c>
      <c r="I44" s="252" t="e">
        <f ca="true">+IF(AND(ISNUMBER(OFFSET('Water Data'!$D$10,0,10*ROW('Water Data'!D38))),BX44="Yes"),OFFSET('Water Data'!$D$10,0,10*ROW('Water Data'!D38)),IF(AND(ISNUMBER(OFFSET('Water Data'!$D$10,0,10*ROW('Water Data'!D38))),BX44="No",ISNUMBER(OFFSET('Water Data'!$D$10,0,10*ROW('Water Data'!D38)))),CONCATENATE("[",ROUND(OFFSET('Water Data'!$D$10,0,10*ROW('Water Data'!D38)),0),"]"),IF(AND(ISNUMBER(OFFSET('Water Data'!$D$10,0,10*ROW('Water Data'!D38))),BX44="",ISNUMBER(OFFSET('Water Data'!$D$10,0,10*ROW('Water Data'!D38)))),OFFSET('Water Data'!$D$10,0,10*ROW('Water Data'!D38)),NA())))</f>
        <v>#N/A</v>
      </c>
      <c r="J44" s="252" t="e">
        <f ca="true">+IF(AND(ISNUMBER(OFFSET('Water Data'!$E$5,0,10*ROW('Water Data'!E38))),BY44="Yes"),100-OFFSET('Water Data'!$E$5,0,10*ROW('Water Data'!E38)),IF(AND(ISNUMBER(OFFSET('Water Data'!$E$5,0,10*ROW('Water Data'!E38))),BY44="No",ISNUMBER(OFFSET('Water Data'!$E$5,0,10*ROW('Water Data'!E38)))),CONCATENATE("[",ROUND(100-OFFSET('Water Data'!$E$5,0,10*ROW('Water Data'!E38)),0),"]"),IF(AND(ISNUMBER(OFFSET('Water Data'!$E$5,0,10*ROW('Water Data'!E38))),BY44="",ISNUMBER(OFFSET('Water Data'!$E$5,0,10*ROW('Water Data'!E38)))),100-OFFSET('Water Data'!$E$5,0,10*ROW('Water Data'!E38)),NA())))</f>
        <v>#N/A</v>
      </c>
      <c r="K44" s="252" t="e">
        <f ca="true">+IF(AND(ISNUMBER(OFFSET('Water Data'!$E$7,0,10*ROW('Water Data'!E38))),BZ44="Yes"),OFFSET('Water Data'!$E$7,0,10*ROW('Water Data'!E38)),IF(AND(ISNUMBER(OFFSET('Water Data'!$E$7,0,10*ROW('Water Data'!E38))),BZ44="No",ISNUMBER(OFFSET('Water Data'!$E$7,0,10*ROW('Water Data'!E38)))),CONCATENATE("[",ROUND(OFFSET('Water Data'!$E$7,0,10*ROW('Water Data'!E38)),0),"]"),IF(AND(ISNUMBER(OFFSET('Water Data'!$E$7,0,10*ROW('Water Data'!E38))),BZ44="",ISNUMBER(OFFSET('Water Data'!$E$7,0,10*ROW('Water Data'!E38)))),OFFSET('Water Data'!$E$7,0,10*ROW('Water Data'!E38)),NA())))</f>
        <v>#N/A</v>
      </c>
      <c r="L44" s="252" t="e">
        <f ca="true">+IF(AND(ISNUMBER(OFFSET('Water Data'!$E$10,0,10*ROW('Water Data'!E38))),CA44="Yes"),OFFSET('Water Data'!$E$10,0,10*ROW('Water Data'!E38)),IF(AND(ISNUMBER(OFFSET('Water Data'!$E$10,0,10*ROW('Water Data'!E38))),CA44="No",ISNUMBER(OFFSET('Water Data'!$E$10,0,10*ROW('Water Data'!E38)))),CONCATENATE("[",ROUND(OFFSET('Water Data'!$E$10,0,10*ROW('Water Data'!E38)),0),"]"),IF(AND(ISNUMBER(OFFSET('Water Data'!$E$10,0,10*ROW('Water Data'!E38))),CA44="",ISNUMBER(OFFSET('Water Data'!$E$10,0,10*ROW('Water Data'!E38)))),OFFSET('Water Data'!$E$10,0,10*ROW('Water Data'!E38)),NA())))</f>
        <v>#N/A</v>
      </c>
      <c r="M44" s="252" t="e">
        <f ca="true">+IF(AND(ISNUMBER(OFFSET('Water Data'!$F$5,0,10*ROW('Water Data'!F38))),CB44="Yes"),100-OFFSET('Water Data'!$F$5,0,10*ROW('Water Data'!F38)),IF(AND(ISNUMBER(OFFSET('Water Data'!$F$5,0,10*ROW('Water Data'!F38))),CB44="No",ISNUMBER(OFFSET('Water Data'!$F$5,0,10*ROW('Water Data'!F38)))),CONCATENATE("[",ROUND(100-OFFSET('Water Data'!$F$5,0,10*ROW('Water Data'!F38)),0),"]"),IF(AND(ISNUMBER(OFFSET('Water Data'!$F$5,0,10*ROW('Water Data'!F38))),CB44="",ISNUMBER(OFFSET('Water Data'!$F$5,0,10*ROW('Water Data'!F38)))),100-OFFSET('Water Data'!$F$5,0,10*ROW('Water Data'!F38)),NA())))</f>
        <v>#N/A</v>
      </c>
      <c r="N44" s="252" t="e">
        <f ca="true">+IF(AND(ISNUMBER(OFFSET('Water Data'!$F$7,0,10*ROW('Water Data'!F38))),CC44="Yes"),OFFSET('Water Data'!$F$7,0,10*ROW('Water Data'!F38)),IF(AND(ISNUMBER(OFFSET('Water Data'!$F$7,0,10*ROW('Water Data'!F38))),CC44="No",ISNUMBER(OFFSET('Water Data'!$F$7,0,10*ROW('Water Data'!F38)))),CONCATENATE("[",ROUND(OFFSET('Water Data'!$F$7,0,10*ROW('Water Data'!F38)),0),"]"),IF(AND(ISNUMBER(OFFSET('Water Data'!$F$7,0,10*ROW('Water Data'!F38))),CC44="",ISNUMBER(OFFSET('Water Data'!$F$7,0,10*ROW('Water Data'!F38)))),OFFSET('Water Data'!$F$7,0,10*ROW('Water Data'!F38)),NA())))</f>
        <v>#N/A</v>
      </c>
      <c r="O44" s="252" t="e">
        <f ca="true">+IF(AND(ISNUMBER(OFFSET('Water Data'!$F$10,0,10*ROW('Water Data'!F38))),CD44="Yes"),OFFSET('Water Data'!$F$10,0,10*ROW('Water Data'!F38)),IF(AND(ISNUMBER(OFFSET('Water Data'!$F$10,0,10*ROW('Water Data'!F38))),CD44="No",ISNUMBER(OFFSET('Water Data'!$F$10,0,10*ROW('Water Data'!F38)))),CONCATENATE("[",ROUND(OFFSET('Water Data'!$F$10,0,10*ROW('Water Data'!F38)),0),"]"),IF(AND(ISNUMBER(OFFSET('Water Data'!$F$10,0,10*ROW('Water Data'!F38))),CD44="",ISNUMBER(OFFSET('Water Data'!$F$10,0,10*ROW('Water Data'!F38)))),OFFSET('Water Data'!$F$10,0,10*ROW('Water Data'!F38)),NA())))</f>
        <v>#N/A</v>
      </c>
      <c r="P44" s="252" t="e">
        <f ca="true">+IF(AND(ISNUMBER(OFFSET('Water Data'!$G$5,0,10*ROW('Water Data'!G38))),CE44="Yes"),100-OFFSET('Water Data'!$G$5,0,10*ROW('Water Data'!G38)),IF(AND(ISNUMBER(OFFSET('Water Data'!$G$5,0,10*ROW('Water Data'!G38))),CE44="No",ISNUMBER(OFFSET('Water Data'!$G$5,0,10*ROW('Water Data'!G38)))),CONCATENATE("[",ROUND(100-OFFSET('Water Data'!$G$5,0,10*ROW('Water Data'!G38)),0),"]"),IF(AND(ISNUMBER(OFFSET('Water Data'!$G$5,0,10*ROW('Water Data'!G38))),CE44="",ISNUMBER(OFFSET('Water Data'!$G$5,0,10*ROW('Water Data'!G38)))),100-OFFSET('Water Data'!$G$5,0,10*ROW('Water Data'!G38)),NA())))</f>
        <v>#N/A</v>
      </c>
      <c r="Q44" s="252" t="e">
        <f ca="true">+IF(AND(ISNUMBER(OFFSET('Water Data'!$G$7,0,10*ROW('Water Data'!G38))),CF44="Yes"),OFFSET('Water Data'!$G$7,0,10*ROW('Water Data'!G38)),IF(AND(ISNUMBER(OFFSET('Water Data'!$G$7,0,10*ROW('Water Data'!G38))),CF44="No",ISNUMBER(OFFSET('Water Data'!$G$7,0,10*ROW('Water Data'!G38)))),CONCATENATE("[",ROUND(OFFSET('Water Data'!$G$7,0,10*ROW('Water Data'!G38)),0),"]"),IF(AND(ISNUMBER(OFFSET('Water Data'!$G$7,0,10*ROW('Water Data'!G38))),CF44="",ISNUMBER(OFFSET('Water Data'!$G$7,0,10*ROW('Water Data'!G38)))),OFFSET('Water Data'!$G$7,0,10*ROW('Water Data'!G38)),NA())))</f>
        <v>#N/A</v>
      </c>
      <c r="R44" s="252" t="e">
        <f ca="true">+IF(AND(ISNUMBER(OFFSET('Water Data'!$G$10,0,10*ROW('Water Data'!G38))),CG44="Yes"),OFFSET('Water Data'!$G$10,0,10*ROW('Water Data'!G38)),IF(AND(ISNUMBER(OFFSET('Water Data'!$G$10,0,10*ROW('Water Data'!G38))),CG44="No",ISNUMBER(OFFSET('Water Data'!$G$10,0,10*ROW('Water Data'!G38)))),CONCATENATE("[",ROUND(OFFSET('Water Data'!$G$10,0,10*ROW('Water Data'!G38)),0),"]"),IF(AND(ISNUMBER(OFFSET('Water Data'!$G$10,0,10*ROW('Water Data'!G38))),CG44="",ISNUMBER(OFFSET('Water Data'!$G$10,0,10*ROW('Water Data'!G38)))),OFFSET('Water Data'!$G$10,0,10*ROW('Water Data'!G38)),NA())))</f>
        <v>#N/A</v>
      </c>
      <c r="S44" s="252" t="e">
        <f ca="true">+IF(AND(ISNUMBER(OFFSET('Water Data'!$H$5,0,10*ROW('Water Data'!H38))),CH44="Yes"),100-OFFSET('Water Data'!$H$5,0,10*ROW('Water Data'!H38)),IF(AND(ISNUMBER(OFFSET('Water Data'!$H$5,0,10*ROW('Water Data'!H38))),CH44="No",ISNUMBER(OFFSET('Water Data'!$H$5,0,10*ROW('Water Data'!H38)))),CONCATENATE("[",ROUND(100-OFFSET('Water Data'!$H$5,0,10*ROW('Water Data'!H38)),0),"]"),IF(AND(ISNUMBER(OFFSET('Water Data'!$H$5,0,10*ROW('Water Data'!H38))),CH44="",ISNUMBER(OFFSET('Water Data'!$H$5,0,10*ROW('Water Data'!H38)))),100-OFFSET('Water Data'!$H$5,0,10*ROW('Water Data'!H38)),NA())))</f>
        <v>#N/A</v>
      </c>
      <c r="T44" s="252" t="e">
        <f ca="true">+IF(AND(ISNUMBER(OFFSET('Water Data'!$H$7,0,10*ROW('Water Data'!H38))),CI44="Yes"),OFFSET('Water Data'!$H$7,0,10*ROW('Water Data'!H38)),IF(AND(ISNUMBER(OFFSET('Water Data'!$H$7,0,10*ROW('Water Data'!H38))),CI44="No",ISNUMBER(OFFSET('Water Data'!$H$7,0,10*ROW('Water Data'!H38)))),CONCATENATE("[",ROUND(OFFSET('Water Data'!$H$7,0,10*ROW('Water Data'!H38)),0),"]"),IF(AND(ISNUMBER(OFFSET('Water Data'!$H$7,0,10*ROW('Water Data'!H38))),CI44="",ISNUMBER(OFFSET('Water Data'!$H$7,0,10*ROW('Water Data'!H38)))),OFFSET('Water Data'!$H$7,0,10*ROW('Water Data'!H38)),NA())))</f>
        <v>#N/A</v>
      </c>
      <c r="U44" s="252" t="e">
        <f ca="true">+IF(AND(ISNUMBER(OFFSET('Water Data'!$H$10,0,10*ROW('Water Data'!H38))),CJ44="Yes"),OFFSET('Water Data'!$H$10,0,10*ROW('Water Data'!H38)),IF(AND(ISNUMBER(OFFSET('Water Data'!$H$10,0,10*ROW('Water Data'!H38))),CJ44="No",ISNUMBER(OFFSET('Water Data'!$H$10,0,10*ROW('Water Data'!H38)))),CONCATENATE("[",ROUND(OFFSET('Water Data'!$H$10,0,10*ROW('Water Data'!H38)),0),"]"),IF(AND(ISNUMBER(OFFSET('Water Data'!$H$10,0,10*ROW('Water Data'!H38))),CJ44="",ISNUMBER(OFFSET('Water Data'!$H$10,0,10*ROW('Water Data'!H38)))),OFFSET('Water Data'!$H$10,0,10*ROW('Water Data'!H38)),NA())))</f>
        <v>#N/A</v>
      </c>
      <c r="V44" s="253" t="e">
        <f ca="true">+IF(AND(ISNUMBER(OFFSET('Sanitation Data'!$C$5,0,10*ROW('Sanitation Data'!C38))),CK44="Yes"),100-OFFSET('Sanitation Data'!$C$5,0,10*ROW('Sanitation Data'!C38)),IF(AND(ISNUMBER(OFFSET('Sanitation Data'!$C$5,0,10*ROW('Sanitation Data'!C38))),CK44="No",ISNUMBER(OFFSET('Sanitation Data'!$C$5,0,10*ROW('Sanitation Data'!C38)))),CONCATENATE("[",ROUND(100-OFFSET('Sanitation Data'!$C$5,0,10*ROW('Sanitation Data'!C38)),0),"]"),IF(AND(ISNUMBER(OFFSET('Sanitation Data'!$C$5,0,10*ROW('Sanitation Data'!C38))),CK44="",ISNUMBER(OFFSET('Sanitation Data'!$C$5,0,10*ROW('Sanitation Data'!C38)))),100-OFFSET('Sanitation Data'!$C$5,0,10*ROW('Sanitation Data'!C38)),NA())))</f>
        <v>#N/A</v>
      </c>
      <c r="W44" s="253" t="e">
        <f ca="true">+IF(AND(ISNUMBER(OFFSET('Sanitation Data'!$C$7,0,10*ROW('Sanitation Data'!C38))),CL44="Yes"),OFFSET('Sanitation Data'!$C$7,0,10*ROW('Sanitation Data'!C38)),IF(AND(ISNUMBER(OFFSET('Sanitation Data'!$C$7,0,10*ROW('Sanitation Data'!C38))),CL44="No",ISNUMBER(OFFSET('Sanitation Data'!$C$7,0,10*ROW('Sanitation Data'!C38)))),CONCATENATE("[",ROUND(OFFSET('Sanitation Data'!$C$7,0,10*ROW('Sanitation Data'!C38)),0),"]"),IF(AND(ISNUMBER(OFFSET('Sanitation Data'!$C$7,0,10*ROW('Sanitation Data'!C38))),CL44="",ISNUMBER(OFFSET('Sanitation Data'!$C$7,0,10*ROW('Sanitation Data'!C38)))),OFFSET('Sanitation Data'!$C$7,0,10*ROW('Sanitation Data'!C38)),NA())))</f>
        <v>#N/A</v>
      </c>
      <c r="X44" s="253" t="e">
        <f ca="true">+IF(AND(ISNUMBER(OFFSET('Sanitation Data'!$C$11,0,10*ROW('Sanitation Data'!C38))),CM44="Yes"),OFFSET('Sanitation Data'!$C$11,0,10*ROW('Sanitation Data'!C38)),IF(AND(ISNUMBER(OFFSET('Sanitation Data'!$C$11,0,10*ROW('Sanitation Data'!C38))),CM44="No",ISNUMBER(OFFSET('Sanitation Data'!$C$11,0,10*ROW('Sanitation Data'!C38)))),CONCATENATE("[",ROUND(OFFSET('Sanitation Data'!$C$11,0,10*ROW('Sanitation Data'!C38)),0),"]"),IF(AND(ISNUMBER(OFFSET('Sanitation Data'!$C$11,0,10*ROW('Sanitation Data'!C38))),CM44="",ISNUMBER(OFFSET('Sanitation Data'!$C$11,0,10*ROW('Sanitation Data'!C38)))),OFFSET('Sanitation Data'!$C$11,0,10*ROW('Sanitation Data'!C38)),NA())))</f>
        <v>#N/A</v>
      </c>
      <c r="Y44" s="253" t="e">
        <f ca="true">+IF(AND(ISNUMBER(OFFSET('Sanitation Data'!$C$12,0,10*ROW('Sanitation Data'!C38))),CN44="Yes"),OFFSET('Sanitation Data'!$C$12,0,10*ROW('Sanitation Data'!C38)),IF(AND(ISNUMBER(OFFSET('Sanitation Data'!$C$12,0,10*ROW('Sanitation Data'!C38))),CN44="No",ISNUMBER(OFFSET('Sanitation Data'!$C$12,0,10*ROW('Sanitation Data'!C38)))),CONCATENATE("[",ROUND(OFFSET('Sanitation Data'!$C$12,0,10*ROW('Sanitation Data'!C38)),0),"]"),IF(AND(ISNUMBER(OFFSET('Sanitation Data'!$C$12,0,10*ROW('Sanitation Data'!C38))),CN44="",ISNUMBER(OFFSET('Sanitation Data'!$C$12,0,10*ROW('Sanitation Data'!C38)))),OFFSET('Sanitation Data'!$C$12,0,10*ROW('Sanitation Data'!C38)),NA())))</f>
        <v>#N/A</v>
      </c>
      <c r="Z44" s="253" t="e">
        <f ca="true">+IF(AND(ISNUMBER(OFFSET('Sanitation Data'!$C$13,0,10*ROW('Sanitation Data'!C38))),CO44="Yes"),OFFSET('Sanitation Data'!$C$13,0,10*ROW('Sanitation Data'!C38)),IF(AND(ISNUMBER(OFFSET('Sanitation Data'!$C$13,0,10*ROW('Sanitation Data'!C38))),CO44="No",ISNUMBER(OFFSET('Sanitation Data'!$C$13,0,10*ROW('Sanitation Data'!C38)))),CONCATENATE("[",ROUND(OFFSET('Sanitation Data'!$C$13,0,10*ROW('Sanitation Data'!C38)),0),"]"),IF(AND(ISNUMBER(OFFSET('Sanitation Data'!$C$13,0,10*ROW('Sanitation Data'!C38))),CO44="",ISNUMBER(OFFSET('Sanitation Data'!$C$13,0,10*ROW('Sanitation Data'!C38)))),OFFSET('Sanitation Data'!$C$13,0,10*ROW('Sanitation Data'!C38)),NA())))</f>
        <v>#N/A</v>
      </c>
      <c r="AA44" s="253" t="e">
        <f ca="true">+IF(AND(ISNUMBER(OFFSET('Sanitation Data'!$D$5,0,10*ROW('Sanitation Data'!D38))),CP44="Yes"),100-OFFSET('Sanitation Data'!$D$5,0,10*ROW('Sanitation Data'!D38)),IF(AND(ISNUMBER(OFFSET('Sanitation Data'!$D$5,0,10*ROW('Sanitation Data'!D38))),CP44="No",ISNUMBER(OFFSET('Sanitation Data'!$D$5,0,10*ROW('Sanitation Data'!D38)))),CONCATENATE("[",ROUND(100-OFFSET('Sanitation Data'!$D$5,0,10*ROW('Sanitation Data'!D38)),0),"]"),IF(AND(ISNUMBER(OFFSET('Sanitation Data'!$D$5,0,10*ROW('Sanitation Data'!D38))),CP44="",ISNUMBER(OFFSET('Sanitation Data'!$D$5,0,10*ROW('Sanitation Data'!D38)))),100-OFFSET('Sanitation Data'!$D$5,0,10*ROW('Sanitation Data'!D38)),NA())))</f>
        <v>#N/A</v>
      </c>
      <c r="AB44" s="253" t="e">
        <f ca="true">+IF(AND(ISNUMBER(OFFSET('Sanitation Data'!$D$7,0,10*ROW('Sanitation Data'!D38))),CQ44="Yes"),OFFSET('Sanitation Data'!$D$7,0,10*ROW('Sanitation Data'!G38)),IF(AND(ISNUMBER(OFFSET('Sanitation Data'!$D$7,0,10*ROW('Sanitation Data'!D38))),CQ44="No",ISNUMBER(OFFSET('Sanitation Data'!$D$7,0,10*ROW('Sanitation Data'!D38)))),CONCATENATE("[",ROUND(OFFSET('Sanitation Data'!$D$7,0,10*ROW('Sanitation Data'!D38)),0),"]"),IF(AND(ISNUMBER(OFFSET('Sanitation Data'!$D$7,0,10*ROW('Sanitation Data'!D38))),CQ44="",ISNUMBER(OFFSET('Sanitation Data'!$D$7,0,10*ROW('Sanitation Data'!D38)))),OFFSET('Sanitation Data'!$D$7,0,10*ROW('Sanitation Data'!D38)),NA())))</f>
        <v>#N/A</v>
      </c>
      <c r="AC44" s="253" t="e">
        <f ca="true">+IF(AND(ISNUMBER(OFFSET('Sanitation Data'!$D$11,0,10*ROW('Sanitation Data'!D38))),CR44="Yes"),OFFSET('Sanitation Data'!$D$11,0,10*ROW('Sanitation Data'!D38)),IF(AND(ISNUMBER(OFFSET('Sanitation Data'!$D$11,0,10*ROW('Sanitation Data'!D38))),CR44="No",ISNUMBER(OFFSET('Sanitation Data'!$D$11,0,10*ROW('Sanitation Data'!D38)))),CONCATENATE("[",ROUND(OFFSET('Sanitation Data'!$D$11,0,10*ROW('Sanitation Data'!D38)),0),"]"),IF(AND(ISNUMBER(OFFSET('Sanitation Data'!$D$11,0,10*ROW('Sanitation Data'!D38))),CR44="",ISNUMBER(OFFSET('Sanitation Data'!$D$11,0,10*ROW('Sanitation Data'!D38)))),OFFSET('Sanitation Data'!$D$11,0,10*ROW('Sanitation Data'!D38)),NA())))</f>
        <v>#N/A</v>
      </c>
      <c r="AD44" s="253" t="e">
        <f ca="true">+IF(AND(ISNUMBER(OFFSET('Sanitation Data'!$D$12,0,10*ROW('Sanitation Data'!D38))),CS44="Yes"),OFFSET('Sanitation Data'!$D$12,0,10*ROW('Sanitation Data'!D38)),IF(AND(ISNUMBER(OFFSET('Sanitation Data'!$D$12,0,10*ROW('Sanitation Data'!D38))),CS44="No",ISNUMBER(OFFSET('Sanitation Data'!$D$12,0,10*ROW('Sanitation Data'!D38)))),CONCATENATE("[",ROUND(OFFSET('Sanitation Data'!$D$12,0,10*ROW('Sanitation Data'!D38)),0),"]"),IF(AND(ISNUMBER(OFFSET('Sanitation Data'!$D$12,0,10*ROW('Sanitation Data'!D38))),CS44="",ISNUMBER(OFFSET('Sanitation Data'!$D$12,0,10*ROW('Sanitation Data'!D38)))),OFFSET('Sanitation Data'!$D$12,0,10*ROW('Sanitation Data'!D38)),NA())))</f>
        <v>#N/A</v>
      </c>
      <c r="AE44" s="253" t="e">
        <f ca="true">+IF(AND(ISNUMBER(OFFSET('Sanitation Data'!$D$13,0,10*ROW('Sanitation Data'!D38))),CT44="Yes"),OFFSET('Sanitation Data'!$D$13,0,10*ROW('Sanitation Data'!D38)),IF(AND(ISNUMBER(OFFSET('Sanitation Data'!$D$13,0,10*ROW('Sanitation Data'!D38))),CT44="No",ISNUMBER(OFFSET('Sanitation Data'!$D$13,0,10*ROW('Sanitation Data'!D38)))),CONCATENATE("[",ROUND(OFFSET('Sanitation Data'!$D$13,0,10*ROW('Sanitation Data'!D38)),0),"]"),IF(AND(ISNUMBER(OFFSET('Sanitation Data'!$D$13,0,10*ROW('Sanitation Data'!D38))),CT44="",ISNUMBER(OFFSET('Sanitation Data'!$D$13,0,10*ROW('Sanitation Data'!D38)))),OFFSET('Sanitation Data'!$D$13,0,10*ROW('Sanitation Data'!D38)),NA())))</f>
        <v>#N/A</v>
      </c>
      <c r="AF44" s="253" t="e">
        <f ca="true">+IF(AND(ISNUMBER(OFFSET('Sanitation Data'!$E$5,0,10*ROW('Sanitation Data'!E38))),CU44="Yes"),100-OFFSET('Sanitation Data'!$E$5,0,10*ROW('Sanitation Data'!E38)),IF(AND(ISNUMBER(OFFSET('Sanitation Data'!$E$5,0,10*ROW('Sanitation Data'!E38))),CU44="No",ISNUMBER(OFFSET('Sanitation Data'!$E$5,0,10*ROW('Sanitation Data'!E38)))),CONCATENATE("[",ROUND(100-OFFSET('Sanitation Data'!$E$5,0,10*ROW('Sanitation Data'!E38)),0),"]"),IF(AND(ISNUMBER(OFFSET('Sanitation Data'!$E$5,0,10*ROW('Sanitation Data'!E38))),CU44="",ISNUMBER(OFFSET('Sanitation Data'!$E$5,0,10*ROW('Sanitation Data'!E38)))),100-OFFSET('Sanitation Data'!$E$5,0,10*ROW('Sanitation Data'!E38)),NA())))</f>
        <v>#N/A</v>
      </c>
      <c r="AG44" s="253" t="e">
        <f ca="true">+IF(AND(ISNUMBER(OFFSET('Sanitation Data'!$E$7,0,10*ROW('Sanitation Data'!E38))),CV44="Yes"),OFFSET('Sanitation Data'!$E$7,0,10*ROW('Sanitation Data'!E38)),IF(AND(ISNUMBER(OFFSET('Sanitation Data'!$E$7,0,10*ROW('Sanitation Data'!E38))),CV44="No",ISNUMBER(OFFSET('Sanitation Data'!$E$7,0,10*ROW('Sanitation Data'!E38)))),CONCATENATE("[",ROUND(OFFSET('Sanitation Data'!$E$7,0,10*ROW('Sanitation Data'!E38)),0),"]"),IF(AND(ISNUMBER(OFFSET('Sanitation Data'!$E$7,0,10*ROW('Sanitation Data'!E38))),CV44="",ISNUMBER(OFFSET('Sanitation Data'!$E$7,0,10*ROW('Sanitation Data'!E38)))),OFFSET('Sanitation Data'!$E$7,0,10*ROW('Sanitation Data'!E38)),NA())))</f>
        <v>#N/A</v>
      </c>
      <c r="AH44" s="253" t="e">
        <f ca="true">+IF(AND(ISNUMBER(OFFSET('Sanitation Data'!$E$11,0,10*ROW('Sanitation Data'!E38))),CW44="Yes"),OFFSET('Sanitation Data'!$E$11,0,10*ROW('Sanitation Data'!E38)),IF(AND(ISNUMBER(OFFSET('Sanitation Data'!$E$11,0,10*ROW('Sanitation Data'!E38))),CW44="No",ISNUMBER(OFFSET('Sanitation Data'!$E$11,0,10*ROW('Sanitation Data'!E38)))),CONCATENATE("[",ROUND(OFFSET('Sanitation Data'!$E$11,0,10*ROW('Sanitation Data'!E38)),0),"]"),IF(AND(ISNUMBER(OFFSET('Sanitation Data'!$E$11,0,10*ROW('Sanitation Data'!E38))),CW44="",ISNUMBER(OFFSET('Sanitation Data'!$E$11,0,10*ROW('Sanitation Data'!E38)))),OFFSET('Sanitation Data'!$E$11,0,10*ROW('Sanitation Data'!E38)),NA())))</f>
        <v>#N/A</v>
      </c>
      <c r="AI44" s="253" t="e">
        <f ca="true">+IF(AND(ISNUMBER(OFFSET('Sanitation Data'!$E$12,0,10*ROW('Sanitation Data'!E38))),CX44="Yes"),OFFSET('Sanitation Data'!$E$12,0,10*ROW('Sanitation Data'!E38)),IF(AND(ISNUMBER(OFFSET('Sanitation Data'!$E$12,0,10*ROW('Sanitation Data'!E38))),CX44="No",ISNUMBER(OFFSET('Sanitation Data'!$E$12,0,10*ROW('Sanitation Data'!E38)))),CONCATENATE("[",ROUND(OFFSET('Sanitation Data'!$E$12,0,10*ROW('Sanitation Data'!E38)),0),"]"),IF(AND(ISNUMBER(OFFSET('Sanitation Data'!$E$12,0,10*ROW('Sanitation Data'!E38))),CX44="",ISNUMBER(OFFSET('Sanitation Data'!$E$12,0,10*ROW('Sanitation Data'!E38)))),OFFSET('Sanitation Data'!$E$12,0,10*ROW('Sanitation Data'!E38)),NA())))</f>
        <v>#N/A</v>
      </c>
      <c r="AJ44" s="253" t="e">
        <f ca="true">+IF(AND(ISNUMBER(OFFSET('Sanitation Data'!$E$13,0,10*ROW('Sanitation Data'!E38))),CY44="Yes"),OFFSET('Sanitation Data'!$E$13,0,10*ROW('Sanitation Data'!E38)),IF(AND(ISNUMBER(OFFSET('Sanitation Data'!$E$13,0,10*ROW('Sanitation Data'!E38))),CY44="No",ISNUMBER(OFFSET('Sanitation Data'!$E$13,0,10*ROW('Sanitation Data'!E38)))),CONCATENATE("[",ROUND(OFFSET('Sanitation Data'!$E$13,0,10*ROW('Sanitation Data'!E38)),0),"]"),IF(AND(ISNUMBER(OFFSET('Sanitation Data'!$E$13,0,10*ROW('Sanitation Data'!E38))),CY44="",ISNUMBER(OFFSET('Sanitation Data'!$E$13,0,10*ROW('Sanitation Data'!E38)))),OFFSET('Sanitation Data'!$E$13,0,10*ROW('Sanitation Data'!E38)),NA())))</f>
        <v>#N/A</v>
      </c>
      <c r="AK44" s="253" t="e">
        <f ca="true">+IF(AND(ISNUMBER(OFFSET('Sanitation Data'!$F$5,0,10*ROW('Sanitation Data'!F38))),CZ44="Yes"),100-OFFSET('Sanitation Data'!$F$5,0,10*ROW('Sanitation Data'!F38)),IF(AND(ISNUMBER(OFFSET('Sanitation Data'!$F$5,0,10*ROW('Sanitation Data'!F38))),CZ44="No",ISNUMBER(OFFSET('Sanitation Data'!$F$5,0,10*ROW('Sanitation Data'!F38)))),CONCATENATE("[",ROUND(100-OFFSET('Sanitation Data'!$F$5,0,10*ROW('Sanitation Data'!F38)),0),"]"),IF(AND(ISNUMBER(OFFSET('Sanitation Data'!$F$5,0,10*ROW('Sanitation Data'!F38))),CZ44="",ISNUMBER(OFFSET('Sanitation Data'!$F$5,0,10*ROW('Sanitation Data'!F38)))),100-OFFSET('Sanitation Data'!$F$5,0,10*ROW('Sanitation Data'!F38)),NA())))</f>
        <v>#N/A</v>
      </c>
      <c r="AL44" s="253" t="e">
        <f ca="true">+IF(AND(ISNUMBER(OFFSET('Sanitation Data'!$F$7,0,10*ROW('Sanitation Data'!F38))),DA44="Yes"),OFFSET('Sanitation Data'!$F$7,0,10*ROW('Sanitation Data'!F38)),IF(AND(ISNUMBER(OFFSET('Sanitation Data'!$F$7,0,10*ROW('Sanitation Data'!F38))),DA44="No",ISNUMBER(OFFSET('Sanitation Data'!$F$7,0,10*ROW('Sanitation Data'!F38)))),CONCATENATE("[",ROUND(OFFSET('Sanitation Data'!$F$7,0,10*ROW('Sanitation Data'!F38)),0),"]"),IF(AND(ISNUMBER(OFFSET('Sanitation Data'!$F$7,0,10*ROW('Sanitation Data'!F38))),DA44="",ISNUMBER(OFFSET('Sanitation Data'!$F$7,0,10*ROW('Sanitation Data'!F38)))),OFFSET('Sanitation Data'!$F$7,0,10*ROW('Sanitation Data'!F38)),NA())))</f>
        <v>#N/A</v>
      </c>
      <c r="AM44" s="253" t="e">
        <f ca="true">+IF(AND(ISNUMBER(OFFSET('Sanitation Data'!$F$11,0,10*ROW('Sanitation Data'!F38))),DB44="Yes"),OFFSET('Sanitation Data'!$F$11,0,10*ROW('Sanitation Data'!F38)),IF(AND(ISNUMBER(OFFSET('Sanitation Data'!$F$11,0,10*ROW('Sanitation Data'!F38))),DB44="No",ISNUMBER(OFFSET('Sanitation Data'!$F$11,0,10*ROW('Sanitation Data'!F38)))),CONCATENATE("[",ROUND(OFFSET('Sanitation Data'!$F$11,0,10*ROW('Sanitation Data'!F38)),0),"]"),IF(AND(ISNUMBER(OFFSET('Sanitation Data'!$F$11,0,10*ROW('Sanitation Data'!F38))),DB44="",ISNUMBER(OFFSET('Sanitation Data'!$F$11,0,10*ROW('Sanitation Data'!F38)))),OFFSET('Sanitation Data'!$F$11,0,10*ROW('Sanitation Data'!F38)),NA())))</f>
        <v>#N/A</v>
      </c>
      <c r="AN44" s="253" t="e">
        <f ca="true">+IF(AND(ISNUMBER(OFFSET('Sanitation Data'!$F$12,0,10*ROW('Sanitation Data'!F38))),DC44="Yes"),OFFSET('Sanitation Data'!$F$12,0,10*ROW('Sanitation Data'!F38)),IF(AND(ISNUMBER(OFFSET('Sanitation Data'!$F$12,0,10*ROW('Sanitation Data'!F38))),DC44="No",ISNUMBER(OFFSET('Sanitation Data'!$F$12,0,10*ROW('Sanitation Data'!F38)))),CONCATENATE("[",ROUND(OFFSET('Sanitation Data'!$F$12,0,10*ROW('Sanitation Data'!F38)),0),"]"),IF(AND(ISNUMBER(OFFSET('Sanitation Data'!$F$12,0,10*ROW('Sanitation Data'!F38))),DC44="",ISNUMBER(OFFSET('Sanitation Data'!$F$12,0,10*ROW('Sanitation Data'!F38)))),OFFSET('Sanitation Data'!$F$12,0,10*ROW('Sanitation Data'!F38)),NA())))</f>
        <v>#N/A</v>
      </c>
      <c r="AO44" s="253" t="e">
        <f ca="true">+IF(AND(ISNUMBER(OFFSET('Sanitation Data'!$F$13,0,10*ROW('Sanitation Data'!F38))),DD44="Yes"),OFFSET('Sanitation Data'!$F$13,0,10*ROW('Sanitation Data'!F38)),IF(AND(ISNUMBER(OFFSET('Sanitation Data'!$F$13,0,10*ROW('Sanitation Data'!F38))),DD44="No",ISNUMBER(OFFSET('Sanitation Data'!$F$13,0,10*ROW('Sanitation Data'!F38)))),CONCATENATE("[",ROUND(OFFSET('Sanitation Data'!$F$13,0,10*ROW('Sanitation Data'!F38)),0),"]"),IF(AND(ISNUMBER(OFFSET('Sanitation Data'!$F$13,0,10*ROW('Sanitation Data'!F38))),DD44="",ISNUMBER(OFFSET('Sanitation Data'!$F$13,0,10*ROW('Sanitation Data'!F38)))),OFFSET('Sanitation Data'!$F$13,0,10*ROW('Sanitation Data'!F38)),NA())))</f>
        <v>#N/A</v>
      </c>
      <c r="AP44" s="253" t="e">
        <f ca="true">+IF(AND(ISNUMBER(OFFSET('Sanitation Data'!$G$5,0,10*ROW('Sanitation Data'!G38))),DE44="Yes"),100-OFFSET('Sanitation Data'!$G$5,0,10*ROW('Sanitation Data'!G38)),IF(AND(ISNUMBER(OFFSET('Sanitation Data'!$G$5,0,10*ROW('Sanitation Data'!G38))),DE44="No",ISNUMBER(OFFSET('Sanitation Data'!$G$5,0,10*ROW('Sanitation Data'!G38)))),CONCATENATE("[",ROUND(100-OFFSET('Sanitation Data'!$G$5,0,10*ROW('Sanitation Data'!G38)),0),"]"),IF(AND(ISNUMBER(OFFSET('Sanitation Data'!$G$5,0,10*ROW('Sanitation Data'!G38))),DE44="",ISNUMBER(OFFSET('Sanitation Data'!$G$5,0,10*ROW('Sanitation Data'!G38)))),100-OFFSET('Sanitation Data'!$G$5,0,10*ROW('Sanitation Data'!G38)),NA())))</f>
        <v>#N/A</v>
      </c>
      <c r="AQ44" s="253" t="e">
        <f ca="true">+IF(AND(ISNUMBER(OFFSET('Sanitation Data'!$G$7,0,10*ROW('Sanitation Data'!G38))),DF44="Yes"),OFFSET('Sanitation Data'!$G$7,0,10*ROW('Sanitation Data'!G38)),IF(AND(ISNUMBER(OFFSET('Sanitation Data'!$G$7,0,10*ROW('Sanitation Data'!G38))),DF44="No",ISNUMBER(OFFSET('Sanitation Data'!$G$7,0,10*ROW('Sanitation Data'!G38)))),CONCATENATE("[",ROUND(OFFSET('Sanitation Data'!$G$7,0,10*ROW('Sanitation Data'!G38)),0),"]"),IF(AND(ISNUMBER(OFFSET('Sanitation Data'!$G$7,0,10*ROW('Sanitation Data'!G38))),DF44="",ISNUMBER(OFFSET('Sanitation Data'!$G$7,0,10*ROW('Sanitation Data'!G38)))),OFFSET('Sanitation Data'!$G$7,0,10*ROW('Sanitation Data'!G38)),NA())))</f>
        <v>#N/A</v>
      </c>
      <c r="AR44" s="253" t="e">
        <f ca="true">+IF(AND(ISNUMBER(OFFSET('Sanitation Data'!$G$11,0,10*ROW('Sanitation Data'!G38))),DG44="Yes"),OFFSET('Sanitation Data'!$G$11,0,10*ROW('Sanitation Data'!G38)),IF(AND(ISNUMBER(OFFSET('Sanitation Data'!$G$11,0,10*ROW('Sanitation Data'!G38))),DG44="No",ISNUMBER(OFFSET('Sanitation Data'!$G$11,0,10*ROW('Sanitation Data'!G38)))),CONCATENATE("[",ROUND(OFFSET('Sanitation Data'!$G$11,0,10*ROW('Sanitation Data'!G38)),0),"]"),IF(AND(ISNUMBER(OFFSET('Sanitation Data'!$G$11,0,10*ROW('Sanitation Data'!G38))),DG44="",ISNUMBER(OFFSET('Sanitation Data'!$G$11,0,10*ROW('Sanitation Data'!G38)))),OFFSET('Sanitation Data'!$G$11,0,10*ROW('Sanitation Data'!G38)),NA())))</f>
        <v>#N/A</v>
      </c>
      <c r="AS44" s="253" t="e">
        <f ca="true">+IF(AND(ISNUMBER(OFFSET('Sanitation Data'!$G$12,0,10*ROW('Sanitation Data'!G38))),DH44="Yes"),OFFSET('Sanitation Data'!$G$12,0,10*ROW('Sanitation Data'!G38)),IF(AND(ISNUMBER(OFFSET('Sanitation Data'!$G$12,0,10*ROW('Sanitation Data'!G38))),DH44="No",ISNUMBER(OFFSET('Sanitation Data'!$G$12,0,10*ROW('Sanitation Data'!G38)))),CONCATENATE("[",ROUND(OFFSET('Sanitation Data'!$G$12,0,10*ROW('Sanitation Data'!G38)),0),"]"),IF(AND(ISNUMBER(OFFSET('Sanitation Data'!$G$12,0,10*ROW('Sanitation Data'!G38))),DH44="",ISNUMBER(OFFSET('Sanitation Data'!$G$12,0,10*ROW('Sanitation Data'!G38)))),OFFSET('Sanitation Data'!$G$12,0,10*ROW('Sanitation Data'!G38)),NA())))</f>
        <v>#N/A</v>
      </c>
      <c r="AT44" s="253" t="e">
        <f ca="true">+IF(AND(ISNUMBER(OFFSET('Sanitation Data'!$G$13,0,10*ROW('Sanitation Data'!G38))),DI44="Yes"),OFFSET('Sanitation Data'!$G$13,0,10*ROW('Sanitation Data'!G38)),IF(AND(ISNUMBER(OFFSET('Sanitation Data'!$G$13,0,10*ROW('Sanitation Data'!G38))),DI44="No",ISNUMBER(OFFSET('Sanitation Data'!$G$13,0,10*ROW('Sanitation Data'!G38)))),CONCATENATE("[",ROUND(OFFSET('Sanitation Data'!$G$13,0,10*ROW('Sanitation Data'!G38)),0),"]"),IF(AND(ISNUMBER(OFFSET('Sanitation Data'!$G$13,0,10*ROW('Sanitation Data'!G38))),DI44="",ISNUMBER(OFFSET('Sanitation Data'!$G$13,0,10*ROW('Sanitation Data'!G38)))),OFFSET('Sanitation Data'!$G$13,0,10*ROW('Sanitation Data'!G38)),NA())))</f>
        <v>#N/A</v>
      </c>
      <c r="AU44" s="253" t="e">
        <f ca="true">+IF(AND(ISNUMBER(OFFSET('Sanitation Data'!$H$5,0,10*ROW('Sanitation Data'!H38))),DJ44="Yes"),100-OFFSET('Sanitation Data'!$H$5,0,10*ROW('Sanitation Data'!H38)),IF(AND(ISNUMBER(OFFSET('Sanitation Data'!$H$5,0,10*ROW('Sanitation Data'!H38))),DJ44="No",ISNUMBER(OFFSET('Sanitation Data'!$H$5,0,10*ROW('Sanitation Data'!H38)))),CONCATENATE("[",ROUND(100-OFFSET('Sanitation Data'!$H$5,0,10*ROW('Sanitation Data'!H38)),0),"]"),IF(AND(ISNUMBER(OFFSET('Sanitation Data'!$H$5,0,10*ROW('Sanitation Data'!H38))),DJ44="",ISNUMBER(OFFSET('Sanitation Data'!$H$5,0,10*ROW('Sanitation Data'!H38)))),100-OFFSET('Sanitation Data'!$H$5,0,10*ROW('Sanitation Data'!H38)),NA())))</f>
        <v>#N/A</v>
      </c>
      <c r="AV44" s="253" t="e">
        <f ca="true">+IF(AND(ISNUMBER(OFFSET('Sanitation Data'!$H$7,0,10*ROW('Sanitation Data'!H38))),DK44="Yes"),OFFSET('Sanitation Data'!$H$7,0,10*ROW('Sanitation Data'!H38)),IF(AND(ISNUMBER(OFFSET('Sanitation Data'!$H$7,0,10*ROW('Sanitation Data'!H38))),DK44="No",ISNUMBER(OFFSET('Sanitation Data'!$H$7,0,10*ROW('Sanitation Data'!H38)))),CONCATENATE("[",ROUND(OFFSET('Sanitation Data'!$H$7,0,10*ROW('Sanitation Data'!H38)),0),"]"),IF(AND(ISNUMBER(OFFSET('Sanitation Data'!$H$7,0,10*ROW('Sanitation Data'!H38))),DK44="",ISNUMBER(OFFSET('Sanitation Data'!$H$7,0,10*ROW('Sanitation Data'!H38)))),OFFSET('Sanitation Data'!$H$7,0,10*ROW('Sanitation Data'!H38)),NA())))</f>
        <v>#N/A</v>
      </c>
      <c r="AW44" s="253" t="e">
        <f ca="true">+IF(AND(ISNUMBER(OFFSET('Sanitation Data'!$H$11,0,10*ROW('Sanitation Data'!H38))),DL44="Yes"),OFFSET('Sanitation Data'!$H$11,0,10*ROW('Sanitation Data'!H38)),IF(AND(ISNUMBER(OFFSET('Sanitation Data'!$H$11,0,10*ROW('Sanitation Data'!H38))),DL44="No",ISNUMBER(OFFSET('Sanitation Data'!$H$11,0,10*ROW('Sanitation Data'!H38)))),CONCATENATE("[",ROUND(OFFSET('Sanitation Data'!$H$11,0,10*ROW('Sanitation Data'!H38)),0),"]"),IF(AND(ISNUMBER(OFFSET('Sanitation Data'!$H$11,0,10*ROW('Sanitation Data'!H38))),DL44="",ISNUMBER(OFFSET('Sanitation Data'!$H$11,0,10*ROW('Sanitation Data'!H38)))),OFFSET('Sanitation Data'!$H$11,0,10*ROW('Sanitation Data'!H38)),NA())))</f>
        <v>#N/A</v>
      </c>
      <c r="AX44" s="253" t="e">
        <f ca="true">+IF(AND(ISNUMBER(OFFSET('Sanitation Data'!$H$12,0,10*ROW('Sanitation Data'!H38))),DM44="Yes"),OFFSET('Sanitation Data'!$H$12,0,10*ROW('Sanitation Data'!H38)),IF(AND(ISNUMBER(OFFSET('Sanitation Data'!$H$12,0,10*ROW('Sanitation Data'!H38))),DM44="No",ISNUMBER(OFFSET('Sanitation Data'!$H$12,0,10*ROW('Sanitation Data'!H38)))),CONCATENATE("[",ROUND(OFFSET('Sanitation Data'!$H$12,0,10*ROW('Sanitation Data'!H38)),0),"]"),IF(AND(ISNUMBER(OFFSET('Sanitation Data'!$H$12,0,10*ROW('Sanitation Data'!H38))),DM44="",ISNUMBER(OFFSET('Sanitation Data'!$H$12,0,10*ROW('Sanitation Data'!H38)))),OFFSET('Sanitation Data'!$H$12,0,10*ROW('Sanitation Data'!H38)),NA())))</f>
        <v>#N/A</v>
      </c>
      <c r="AY44" s="253" t="e">
        <f ca="true">+IF(AND(ISNUMBER(OFFSET('Sanitation Data'!$H$13,0,10*ROW('Sanitation Data'!H38))),DN44="Yes"),OFFSET('Sanitation Data'!$H$13,0,10*ROW('Sanitation Data'!H38)),IF(AND(ISNUMBER(OFFSET('Sanitation Data'!$H$13,0,10*ROW('Sanitation Data'!H38))),DN44="No",ISNUMBER(OFFSET('Sanitation Data'!$H$13,0,10*ROW('Sanitation Data'!H38)))),CONCATENATE("[",ROUND(OFFSET('Sanitation Data'!$H$13,0,10*ROW('Sanitation Data'!H38)),0),"]"),IF(AND(ISNUMBER(OFFSET('Sanitation Data'!$H$13,0,10*ROW('Sanitation Data'!H38))),DN44="",ISNUMBER(OFFSET('Sanitation Data'!$H$13,0,10*ROW('Sanitation Data'!H38)))),OFFSET('Sanitation Data'!$H$13,0,10*ROW('Sanitation Data'!H38)),NA())))</f>
        <v>#N/A</v>
      </c>
      <c r="AZ44" s="254" t="e">
        <f ca="true">+IF(AND(ISNUMBER(OFFSET('Hygiene Data'!$C$6,0,10*ROW('Hygiene Data'!C38))),DO44="Yes"),OFFSET('Hygiene Data'!$C$6,0,10*ROW('Hygiene Data'!C38)),IF(AND(ISNUMBER(OFFSET('Hygiene Data'!$C$6,0,10*ROW('Hygiene Data'!C38))),DO44="No",ISNUMBER(OFFSET('Hygiene Data'!$C$6,0,10*ROW('Hygiene Data'!C38)))),CONCATENATE("[",ROUND(OFFSET('Hygiene Data'!$C$6,0,10*ROW('Hygiene Data'!C38)),0),"]"),IF(AND(ISNUMBER(OFFSET('Hygiene Data'!$C$6,0,10*ROW('Hygiene Data'!C38))),DO44="",ISNUMBER(OFFSET('Hygiene Data'!$C$6,0,10*ROW('Hygiene Data'!C38)))),OFFSET('Hygiene Data'!$C$6,0,10*ROW('Hygiene Data'!C38)),NA())))</f>
        <v>#N/A</v>
      </c>
      <c r="BA44" s="254" t="e">
        <f ca="true">+IF(AND(ISNUMBER(OFFSET('Hygiene Data'!$C$8,0,10*ROW('Hygiene Data'!C38))),DP44="Yes"),OFFSET('Hygiene Data'!$C$8,0,10*ROW('Hygiene Data'!C38)),IF(AND(ISNUMBER(OFFSET('Hygiene Data'!$C$8,0,10*ROW('Hygiene Data'!C38))),DP44="No",ISNUMBER(OFFSET('Hygiene Data'!$C$8,0,10*ROW('Hygiene Data'!C38)))),CONCATENATE("[",ROUND(OFFSET('Hygiene Data'!$C$8,0,10*ROW('Hygiene Data'!C38)),0),"]"),IF(AND(ISNUMBER(OFFSET('Hygiene Data'!$C$8,0,10*ROW('Hygiene Data'!C38))),DP44="",ISNUMBER(OFFSET('Hygiene Data'!$C$8,0,10*ROW('Hygiene Data'!C38)))),OFFSET('Hygiene Data'!$C$8,0,10*ROW('Hygiene Data'!C38)),NA())))</f>
        <v>#N/A</v>
      </c>
      <c r="BB44" s="254" t="e">
        <f ca="true">+IF(AND(ISNUMBER(OFFSET('Hygiene Data'!$C$10,0,10*ROW('Hygiene Data'!C38))),DQ44="Yes"),OFFSET('Hygiene Data'!$C$10,0,10*ROW('Hygiene Data'!C38)),IF(AND(ISNUMBER(OFFSET('Hygiene Data'!$C$10,0,10*ROW('Hygiene Data'!C38))),DQ44="No",ISNUMBER(OFFSET('Hygiene Data'!$C$10,0,10*ROW('Hygiene Data'!C38)))),CONCATENATE("[",ROUND(OFFSET('Hygiene Data'!$C$10,0,10*ROW('Hygiene Data'!C38)),0),"]"),IF(AND(ISNUMBER(OFFSET('Hygiene Data'!$C$10,0,10*ROW('Hygiene Data'!C38))),DQ44="",ISNUMBER(OFFSET('Hygiene Data'!$C$10,0,10*ROW('Hygiene Data'!C38)))),OFFSET('Hygiene Data'!$C$10,0,10*ROW('Hygiene Data'!C38)),NA())))</f>
        <v>#N/A</v>
      </c>
      <c r="BC44" s="254" t="e">
        <f ca="true">+IF(AND(ISNUMBER(OFFSET('Hygiene Data'!$D$6,0,10*ROW('Hygiene Data'!D38))),DR44="Yes"),OFFSET('Hygiene Data'!$D$6,0,10*ROW('Hygiene Data'!D38)),IF(AND(ISNUMBER(OFFSET('Hygiene Data'!$D$6,0,10*ROW('Hygiene Data'!D38))),DR44="No",ISNUMBER(OFFSET('Hygiene Data'!$D$6,0,10*ROW('Hygiene Data'!D38)))),CONCATENATE("[",ROUND(OFFSET('Hygiene Data'!$D$6,0,10*ROW('Hygiene Data'!D38)),0),"]"),IF(AND(ISNUMBER(OFFSET('Hygiene Data'!$D$6,0,10*ROW('Hygiene Data'!D38))),DR44="",ISNUMBER(OFFSET('Hygiene Data'!$D$6,0,10*ROW('Hygiene Data'!D38)))),OFFSET('Hygiene Data'!$D$6,0,10*ROW('Hygiene Data'!D38)),NA())))</f>
        <v>#N/A</v>
      </c>
      <c r="BD44" s="254" t="e">
        <f ca="true">+IF(AND(ISNUMBER(OFFSET('Hygiene Data'!$D$8,0,10*ROW('Hygiene Data'!D38))),DS44="Yes"),OFFSET('Hygiene Data'!$D$8,0,10*ROW('Hygiene Data'!D38)),IF(AND(ISNUMBER(OFFSET('Hygiene Data'!$D$8,0,10*ROW('Hygiene Data'!D38))),DS44="No",ISNUMBER(OFFSET('Hygiene Data'!$D$8,0,10*ROW('Hygiene Data'!D38)))),CONCATENATE("[",ROUND(OFFSET('Hygiene Data'!$D$8,0,10*ROW('Hygiene Data'!D38)),0),"]"),IF(AND(ISNUMBER(OFFSET('Hygiene Data'!$D$8,0,10*ROW('Hygiene Data'!D38))),DS44="",ISNUMBER(OFFSET('Hygiene Data'!$D$8,0,10*ROW('Hygiene Data'!D38)))),OFFSET('Hygiene Data'!$D$8,0,10*ROW('Hygiene Data'!D38)),NA())))</f>
        <v>#N/A</v>
      </c>
      <c r="BE44" s="254" t="e">
        <f ca="true">+IF(AND(ISNUMBER(OFFSET('Hygiene Data'!$D$10,0,10*ROW('Hygiene Data'!D38))),DT44="Yes"),OFFSET('Hygiene Data'!$D$10,0,10*ROW('Hygiene Data'!D38)),IF(AND(ISNUMBER(OFFSET('Hygiene Data'!$D$10,0,10*ROW('Hygiene Data'!D38))),DT44="No",ISNUMBER(OFFSET('Hygiene Data'!$D$10,0,10*ROW('Hygiene Data'!D38)))),CONCATENATE("[",ROUND(OFFSET('Hygiene Data'!$D$10,0,10*ROW('Hygiene Data'!D38)),0),"]"),IF(AND(ISNUMBER(OFFSET('Hygiene Data'!$D$10,0,10*ROW('Hygiene Data'!D38))),DT44="",ISNUMBER(OFFSET('Hygiene Data'!$D$10,0,10*ROW('Hygiene Data'!D38)))),OFFSET('Hygiene Data'!$D$10,0,10*ROW('Hygiene Data'!D38)),NA())))</f>
        <v>#N/A</v>
      </c>
      <c r="BF44" s="254" t="e">
        <f ca="true">+IF(AND(ISNUMBER(OFFSET('Hygiene Data'!$E$6,0,10*ROW('Hygiene Data'!E38))),DU44="Yes"),OFFSET('Hygiene Data'!$E$6,0,10*ROW('Hygiene Data'!E38)),IF(AND(ISNUMBER(OFFSET('Hygiene Data'!$E$6,0,10*ROW('Hygiene Data'!E38))),DU44="No",ISNUMBER(OFFSET('Hygiene Data'!$E$6,0,10*ROW('Hygiene Data'!E38)))),CONCATENATE("[",ROUND(OFFSET('Hygiene Data'!$E$6,0,10*ROW('Hygiene Data'!E38)),0),"]"),IF(AND(ISNUMBER(OFFSET('Hygiene Data'!$E$6,0,10*ROW('Hygiene Data'!E38))),DU44="",ISNUMBER(OFFSET('Hygiene Data'!$E$6,0,10*ROW('Hygiene Data'!E38)))),OFFSET('Hygiene Data'!$E$6,0,10*ROW('Hygiene Data'!E38)),NA())))</f>
        <v>#N/A</v>
      </c>
      <c r="BG44" s="254" t="e">
        <f ca="true">+IF(AND(ISNUMBER(OFFSET('Hygiene Data'!$E$8,0,10*ROW('Hygiene Data'!E38))),DV44="Yes"),OFFSET('Hygiene Data'!$E$8,0,10*ROW('Hygiene Data'!E38)),IF(AND(ISNUMBER(OFFSET('Hygiene Data'!$E$8,0,10*ROW('Hygiene Data'!E38))),DV44="No",ISNUMBER(OFFSET('Hygiene Data'!$E$8,0,10*ROW('Hygiene Data'!E38)))),CONCATENATE("[",ROUND(OFFSET('Hygiene Data'!$E$8,0,10*ROW('Hygiene Data'!E38)),0),"]"),IF(AND(ISNUMBER(OFFSET('Hygiene Data'!$E$8,0,10*ROW('Hygiene Data'!E38))),DV44="",ISNUMBER(OFFSET('Hygiene Data'!$E$8,0,10*ROW('Hygiene Data'!E38)))),OFFSET('Hygiene Data'!$E$8,0,10*ROW('Hygiene Data'!E38)),NA())))</f>
        <v>#N/A</v>
      </c>
      <c r="BH44" s="254" t="e">
        <f ca="true">+IF(AND(ISNUMBER(OFFSET('Hygiene Data'!$E$10,0,10*ROW('Hygiene Data'!E38))),DW44="Yes"),OFFSET('Hygiene Data'!$E$10,0,10*ROW('Hygiene Data'!E38)),IF(AND(ISNUMBER(OFFSET('Hygiene Data'!$E$10,0,10*ROW('Hygiene Data'!E38))),DW44="No",ISNUMBER(OFFSET('Hygiene Data'!$E$10,0,10*ROW('Hygiene Data'!E38)))),CONCATENATE("[",ROUND(OFFSET('Hygiene Data'!$E$10,0,10*ROW('Hygiene Data'!E38)),0),"]"),IF(AND(ISNUMBER(OFFSET('Hygiene Data'!$E$10,0,10*ROW('Hygiene Data'!E38))),DW44="",ISNUMBER(OFFSET('Hygiene Data'!$E$10,0,10*ROW('Hygiene Data'!E38)))),OFFSET('Hygiene Data'!$E$10,0,10*ROW('Hygiene Data'!E38)),NA())))</f>
        <v>#N/A</v>
      </c>
      <c r="BI44" s="254" t="e">
        <f ca="true">+IF(AND(ISNUMBER(OFFSET('Hygiene Data'!$F$6,0,10*ROW('Hygiene Data'!F38))),DX44="Yes"),OFFSET('Hygiene Data'!$F$6,0,10*ROW('Hygiene Data'!F38)),IF(AND(ISNUMBER(OFFSET('Hygiene Data'!$F$6,0,10*ROW('Hygiene Data'!F38))),DX44="No",ISNUMBER(OFFSET('Hygiene Data'!$F$6,0,10*ROW('Hygiene Data'!F38)))),CONCATENATE("[",ROUND(OFFSET('Hygiene Data'!$F$6,0,10*ROW('Hygiene Data'!F38)),0),"]"),IF(AND(ISNUMBER(OFFSET('Hygiene Data'!$F$6,0,10*ROW('Hygiene Data'!F38))),DX44="",ISNUMBER(OFFSET('Hygiene Data'!$F$6,0,10*ROW('Hygiene Data'!F38)))),OFFSET('Hygiene Data'!$F$6,0,10*ROW('Hygiene Data'!F38)),NA())))</f>
        <v>#N/A</v>
      </c>
      <c r="BJ44" s="254" t="e">
        <f ca="true">+IF(AND(ISNUMBER(OFFSET('Hygiene Data'!$F$8,0,10*ROW('Hygiene Data'!F38))),DY44="Yes"),OFFSET('Hygiene Data'!$F$8,0,10*ROW('Hygiene Data'!F38)),IF(AND(ISNUMBER(OFFSET('Hygiene Data'!$F$8,0,10*ROW('Hygiene Data'!F38))),DY44="No",ISNUMBER(OFFSET('Hygiene Data'!$F$8,0,10*ROW('Hygiene Data'!F38)))),CONCATENATE("[",ROUND(OFFSET('Hygiene Data'!$F$8,0,10*ROW('Hygiene Data'!F38)),0),"]"),IF(AND(ISNUMBER(OFFSET('Hygiene Data'!$F$8,0,10*ROW('Hygiene Data'!F38))),DY44="",ISNUMBER(OFFSET('Hygiene Data'!$F$8,0,10*ROW('Hygiene Data'!F38)))),OFFSET('Hygiene Data'!$F$8,0,10*ROW('Hygiene Data'!F38)),NA())))</f>
        <v>#N/A</v>
      </c>
      <c r="BK44" s="254" t="e">
        <f ca="true">+IF(AND(ISNUMBER(OFFSET('Hygiene Data'!$F$10,0,10*ROW('Hygiene Data'!F38))),DZ44="Yes"),OFFSET('Hygiene Data'!$F$10,0,10*ROW('Hygiene Data'!F38)),IF(AND(ISNUMBER(OFFSET('Hygiene Data'!$F$10,0,10*ROW('Hygiene Data'!F38))),DZ44="No",ISNUMBER(OFFSET('Hygiene Data'!$F$10,0,10*ROW('Hygiene Data'!F38)))),CONCATENATE("[",ROUND(OFFSET('Hygiene Data'!$F$10,0,10*ROW('Hygiene Data'!F38)),0),"]"),IF(AND(ISNUMBER(OFFSET('Hygiene Data'!$F$10,0,10*ROW('Hygiene Data'!F38))),DZ44="",ISNUMBER(OFFSET('Hygiene Data'!$F$10,0,10*ROW('Hygiene Data'!F38)))),OFFSET('Hygiene Data'!$F$10,0,10*ROW('Hygiene Data'!F38)),NA())))</f>
        <v>#N/A</v>
      </c>
      <c r="BL44" s="254" t="e">
        <f ca="true">+IF(AND(ISNUMBER(OFFSET('Hygiene Data'!$G$6,0,10*ROW('Hygiene Data'!G38))),EA44="Yes"),OFFSET('Hygiene Data'!$G$6,0,10*ROW('Hygiene Data'!G38)),IF(AND(ISNUMBER(OFFSET('Hygiene Data'!$G$6,0,10*ROW('Hygiene Data'!G38))),EA44="No",ISNUMBER(OFFSET('Hygiene Data'!$G$6,0,10*ROW('Hygiene Data'!G38)))),CONCATENATE("[",ROUND(OFFSET('Hygiene Data'!$G$6,0,10*ROW('Hygiene Data'!G38)),0),"]"),IF(AND(ISNUMBER(OFFSET('Hygiene Data'!$G$6,0,10*ROW('Hygiene Data'!G38))),EA44="",ISNUMBER(OFFSET('Hygiene Data'!$G$6,0,10*ROW('Hygiene Data'!G38)))),OFFSET('Hygiene Data'!$G$6,0,10*ROW('Hygiene Data'!G38)),NA())))</f>
        <v>#N/A</v>
      </c>
      <c r="BM44" s="254" t="e">
        <f ca="true">+IF(AND(ISNUMBER(OFFSET('Hygiene Data'!$G$8,0,10*ROW('Hygiene Data'!G38))),EB44="Yes"),OFFSET('Hygiene Data'!$G$8,0,10*ROW('Hygiene Data'!G38)),IF(AND(ISNUMBER(OFFSET('Hygiene Data'!$G$8,0,10*ROW('Hygiene Data'!G38))),EB44="No",ISNUMBER(OFFSET('Hygiene Data'!$G$8,0,10*ROW('Hygiene Data'!G38)))),CONCATENATE("[",ROUND(OFFSET('Hygiene Data'!$G$8,0,10*ROW('Hygiene Data'!G38)),0),"]"),IF(AND(ISNUMBER(OFFSET('Hygiene Data'!$G$8,0,10*ROW('Hygiene Data'!G38))),EB44="",ISNUMBER(OFFSET('Hygiene Data'!$G$8,0,10*ROW('Hygiene Data'!G38)))),OFFSET('Hygiene Data'!$G$8,0,10*ROW('Hygiene Data'!G38)),NA())))</f>
        <v>#N/A</v>
      </c>
      <c r="BN44" s="254" t="e">
        <f ca="true">+IF(AND(ISNUMBER(OFFSET('Hygiene Data'!$G$10,0,10*ROW('Hygiene Data'!G38))),EC44="Yes"),OFFSET('Hygiene Data'!$G$10,0,10*ROW('Hygiene Data'!G38)),IF(AND(ISNUMBER(OFFSET('Hygiene Data'!$G$10,0,10*ROW('Hygiene Data'!G38))),EC44="No",ISNUMBER(OFFSET('Hygiene Data'!$G$10,0,10*ROW('Hygiene Data'!G38)))),CONCATENATE("[",ROUND(OFFSET('Hygiene Data'!$G$10,0,10*ROW('Hygiene Data'!G38)),0),"]"),IF(AND(ISNUMBER(OFFSET('Hygiene Data'!$G$10,0,10*ROW('Hygiene Data'!G38))),EC44="",ISNUMBER(OFFSET('Hygiene Data'!$G$10,0,10*ROW('Hygiene Data'!G38)))),OFFSET('Hygiene Data'!$G$10,0,10*ROW('Hygiene Data'!G38)),NA())))</f>
        <v>#N/A</v>
      </c>
      <c r="BO44" s="254" t="e">
        <f ca="true">+IF(AND(ISNUMBER(OFFSET('Hygiene Data'!$H$6,0,10*ROW('Hygiene Data'!H38))),ED44="Yes"),OFFSET('Hygiene Data'!$H$6,0,10*ROW('Hygiene Data'!H38)),IF(AND(ISNUMBER(OFFSET('Hygiene Data'!$H$6,0,10*ROW('Hygiene Data'!H38))),ED44="No",ISNUMBER(OFFSET('Hygiene Data'!$H$6,0,10*ROW('Hygiene Data'!H38)))),CONCATENATE("[",ROUND(OFFSET('Hygiene Data'!$H$6,0,10*ROW('Hygiene Data'!H38)),0),"]"),IF(AND(ISNUMBER(OFFSET('Hygiene Data'!$H$6,0,10*ROW('Hygiene Data'!H38))),ED44="",ISNUMBER(OFFSET('Hygiene Data'!$H$6,0,10*ROW('Hygiene Data'!H38)))),OFFSET('Hygiene Data'!$H$6,0,10*ROW('Hygiene Data'!H38)),NA())))</f>
        <v>#N/A</v>
      </c>
      <c r="BP44" s="254" t="e">
        <f ca="true">+IF(AND(ISNUMBER(OFFSET('Hygiene Data'!$H$8,0,10*ROW('Hygiene Data'!H38))),EE44="Yes"),OFFSET('Hygiene Data'!$H$8,0,10*ROW('Hygiene Data'!H38)),IF(AND(ISNUMBER(OFFSET('Hygiene Data'!$H$8,0,10*ROW('Hygiene Data'!H38))),EE44="No",ISNUMBER(OFFSET('Hygiene Data'!$H$8,0,10*ROW('Hygiene Data'!H38)))),CONCATENATE("[",ROUND(OFFSET('Hygiene Data'!$H$8,0,10*ROW('Hygiene Data'!H38)),0),"]"),IF(AND(ISNUMBER(OFFSET('Hygiene Data'!$H$8,0,10*ROW('Hygiene Data'!H38))),EE44="",ISNUMBER(OFFSET('Hygiene Data'!$H$8,0,10*ROW('Hygiene Data'!H38)))),OFFSET('Hygiene Data'!$H$8,0,10*ROW('Hygiene Data'!H38)),NA())))</f>
        <v>#N/A</v>
      </c>
      <c r="BQ44" s="254" t="e">
        <f ca="true">+IF(AND(ISNUMBER(OFFSET('Hygiene Data'!$H$10,0,10*ROW('Hygiene Data'!H38))),EF44="Yes"),OFFSET('Hygiene Data'!$H$10,0,10*ROW('Hygiene Data'!H38)),IF(AND(ISNUMBER(OFFSET('Hygiene Data'!$H$10,0,10*ROW('Hygiene Data'!H38))),EF44="No",ISNUMBER(OFFSET('Hygiene Data'!$H$10,0,10*ROW('Hygiene Data'!H38)))),CONCATENATE("[",ROUND(OFFSET('Hygiene Data'!$H$10,0,10*ROW('Hygiene Data'!H38)),0),"]"),IF(AND(ISNUMBER(OFFSET('Hygiene Data'!$H$10,0,10*ROW('Hygiene Data'!H38))),EF44="",ISNUMBER(OFFSET('Hygiene Data'!$H$10,0,10*ROW('Hygiene Data'!H38)))),OFFSET('Hygiene Data'!$H$10,0,10*ROW('Hygiene Data'!H38)),NA())))</f>
        <v>#N/A</v>
      </c>
      <c r="BS44" s="36" t="str">
        <f ca="true">+IF(OFFSET('Water Data'!$C$28,0,10*ROW('Water Data'!C38))="","",OFFSET('Water Data'!$C$28,0,10*ROW('Water Data'!C38)))</f>
        <v/>
      </c>
      <c r="BT44" s="36" t="str">
        <f ca="true">+IF(OFFSET('Water Data'!$C$29,0,10*ROW('Water Data'!C38))="","",OFFSET('Water Data'!$C$29,0,10*ROW('Water Data'!C38)))</f>
        <v/>
      </c>
      <c r="BU44" s="36" t="str">
        <f ca="true">+IF(OFFSET('Water Data'!$C$30,0,10*ROW('Water Data'!C38))="","",OFFSET('Water Data'!$C$30,0,10*ROW('Water Data'!C38)))</f>
        <v/>
      </c>
      <c r="BV44" s="36" t="str">
        <f ca="true">+IF(OFFSET('Water Data'!$D$28,0,10*ROW('Water Data'!D38))="","",OFFSET('Water Data'!$D$28,0,10*ROW('Water Data'!D38)))</f>
        <v/>
      </c>
      <c r="BW44" s="36" t="str">
        <f ca="true">+IF(OFFSET('Water Data'!$D$29,0,10*ROW('Water Data'!D38))="","",OFFSET('Water Data'!$D$29,0,10*ROW('Water Data'!D38)))</f>
        <v/>
      </c>
      <c r="BX44" s="36" t="str">
        <f ca="true">+IF(OFFSET('Water Data'!$D$30,0,10*ROW('Water Data'!D38))="","",OFFSET('Water Data'!$D$30,0,10*ROW('Water Data'!D38)))</f>
        <v/>
      </c>
      <c r="BY44" s="36" t="str">
        <f ca="true">+IF(OFFSET('Water Data'!$E$28,0,10*ROW('Water Data'!E38))="","",OFFSET('Water Data'!$E$28,0,10*ROW('Water Data'!E38)))</f>
        <v/>
      </c>
      <c r="BZ44" s="36" t="str">
        <f ca="true">+IF(OFFSET('Water Data'!$E$29,0,10*ROW('Water Data'!E38))="","",OFFSET('Water Data'!$E$29,0,10*ROW('Water Data'!E38)))</f>
        <v/>
      </c>
      <c r="CA44" s="36" t="str">
        <f ca="true">+IF(OFFSET('Water Data'!$E$30,0,10*ROW('Water Data'!E38))="","",OFFSET('Water Data'!$E$30,0,10*ROW('Water Data'!E38)))</f>
        <v/>
      </c>
      <c r="CB44" s="36" t="str">
        <f ca="true">+IF(OFFSET('Water Data'!$F$28,0,10*ROW('Water Data'!F38))="","",OFFSET('Water Data'!$F$28,0,10*ROW('Water Data'!F38)))</f>
        <v/>
      </c>
      <c r="CC44" s="36" t="str">
        <f ca="true">+IF(OFFSET('Water Data'!$F$29,0,10*ROW('Water Data'!F38))="","",OFFSET('Water Data'!$F$29,0,10*ROW('Water Data'!F38)))</f>
        <v/>
      </c>
      <c r="CD44" s="36" t="str">
        <f ca="true">+IF(OFFSET('Water Data'!$F$30,0,10*ROW('Water Data'!F38))="","",OFFSET('Water Data'!$F$30,0,10*ROW('Water Data'!F38)))</f>
        <v/>
      </c>
      <c r="CE44" s="36" t="str">
        <f ca="true">+IF(OFFSET('Water Data'!$G$28,0,10*ROW('Water Data'!G38))="","",OFFSET('Water Data'!$G$28,0,10*ROW('Water Data'!G38)))</f>
        <v/>
      </c>
      <c r="CF44" s="36" t="str">
        <f ca="true">+IF(OFFSET('Water Data'!$G$29,0,10*ROW('Water Data'!G38))="","",OFFSET('Water Data'!$G$29,0,10*ROW('Water Data'!G38)))</f>
        <v/>
      </c>
      <c r="CG44" s="36" t="str">
        <f ca="true">+IF(OFFSET('Water Data'!$G$30,0,10*ROW('Water Data'!G38))="","",OFFSET('Water Data'!$G$30,0,10*ROW('Water Data'!G38)))</f>
        <v/>
      </c>
      <c r="CH44" s="36" t="str">
        <f ca="true">+IF(OFFSET('Water Data'!$H$28,0,10*ROW('Water Data'!H38))="","",OFFSET('Water Data'!$H$28,0,10*ROW('Water Data'!H38)))</f>
        <v/>
      </c>
      <c r="CI44" s="36" t="str">
        <f ca="true">+IF(OFFSET('Water Data'!$H$29,0,10*ROW('Water Data'!H38))="","",OFFSET('Water Data'!$H$29,0,10*ROW('Water Data'!H38)))</f>
        <v/>
      </c>
      <c r="CJ44" s="36" t="str">
        <f ca="true">+IF(OFFSET('Water Data'!$H$30,0,10*ROW('Water Data'!H38))="","",OFFSET('Water Data'!$H$30,0,10*ROW('Water Data'!H38)))</f>
        <v/>
      </c>
      <c r="CK44" s="36" t="str">
        <f ca="true">+IF(OFFSET('Sanitation Data'!$C$29,0,10*ROW('Sanitation Data'!C38))="","",OFFSET('Sanitation Data'!$C$29,0,10*ROW('Sanitation Data'!C38)))</f>
        <v/>
      </c>
      <c r="CL44" s="36" t="str">
        <f ca="true">+IF(OFFSET('Sanitation Data'!$C$30,0,10*ROW('Sanitation Data'!C38))="","",OFFSET('Sanitation Data'!$C$30,0,10*ROW('Sanitation Data'!C38)))</f>
        <v/>
      </c>
      <c r="CM44" s="36" t="str">
        <f ca="true">+IF(OFFSET('Sanitation Data'!$C$31,0,10*ROW('Sanitation Data'!C38))="","",OFFSET('Sanitation Data'!$C$31,0,10*ROW('Sanitation Data'!C38)))</f>
        <v/>
      </c>
      <c r="CN44" s="36" t="str">
        <f ca="true">+IF(OFFSET('Sanitation Data'!$C$32,0,10*ROW('Sanitation Data'!C38))="","",OFFSET('Sanitation Data'!$C$32,0,10*ROW('Sanitation Data'!C38)))</f>
        <v/>
      </c>
      <c r="CO44" s="36" t="str">
        <f ca="true">+IF(OFFSET('Sanitation Data'!$C$33,0,10*ROW('Sanitation Data'!C38))="","",OFFSET('Sanitation Data'!$C$33,0,10*ROW('Sanitation Data'!C38)))</f>
        <v/>
      </c>
      <c r="CP44" s="36" t="str">
        <f ca="true">+IF(OFFSET('Sanitation Data'!$D$29,0,10*ROW('Sanitation Data'!D38))="","",OFFSET('Sanitation Data'!$D$29,0,10*ROW('Sanitation Data'!D38)))</f>
        <v/>
      </c>
      <c r="CQ44" s="36" t="str">
        <f ca="true">+IF(OFFSET('Sanitation Data'!$D$30,0,10*ROW('Sanitation Data'!D38))="","",OFFSET('Sanitation Data'!$D$30,0,10*ROW('Sanitation Data'!D38)))</f>
        <v/>
      </c>
      <c r="CR44" s="36" t="str">
        <f ca="true">+IF(OFFSET('Sanitation Data'!$D$31,0,10*ROW('Sanitation Data'!D38))="","",OFFSET('Sanitation Data'!$D$31,0,10*ROW('Sanitation Data'!D38)))</f>
        <v/>
      </c>
      <c r="CS44" s="36" t="str">
        <f ca="true">+IF(OFFSET('Sanitation Data'!$D$32,0,10*ROW('Sanitation Data'!D38))="","",OFFSET('Sanitation Data'!$D$32,0,10*ROW('Sanitation Data'!D38)))</f>
        <v/>
      </c>
      <c r="CT44" s="36" t="str">
        <f ca="true">+IF(OFFSET('Sanitation Data'!$D$33,0,10*ROW('Sanitation Data'!D38))="","",OFFSET('Sanitation Data'!$D$33,0,10*ROW('Sanitation Data'!D38)))</f>
        <v/>
      </c>
      <c r="CU44" s="36" t="str">
        <f ca="true">+IF(OFFSET('Sanitation Data'!$E$29,0,10*ROW('Sanitation Data'!E38))="","",OFFSET('Sanitation Data'!$E$29,0,10*ROW('Sanitation Data'!E38)))</f>
        <v/>
      </c>
      <c r="CV44" s="36" t="str">
        <f ca="true">+IF(OFFSET('Sanitation Data'!$E$30,0,10*ROW('Sanitation Data'!E38))="","",OFFSET('Sanitation Data'!$E$30,0,10*ROW('Sanitation Data'!E38)))</f>
        <v/>
      </c>
      <c r="CW44" s="36" t="str">
        <f ca="true">+IF(OFFSET('Sanitation Data'!$E$31,0,10*ROW('Sanitation Data'!E38))="","",OFFSET('Sanitation Data'!$E$31,0,10*ROW('Sanitation Data'!E38)))</f>
        <v/>
      </c>
      <c r="CX44" s="36" t="str">
        <f ca="true">+IF(OFFSET('Sanitation Data'!$E$32,0,10*ROW('Sanitation Data'!E38))="","",OFFSET('Sanitation Data'!$E$32,0,10*ROW('Sanitation Data'!E38)))</f>
        <v/>
      </c>
      <c r="CY44" s="36" t="str">
        <f ca="true">+IF(OFFSET('Sanitation Data'!$E$33,0,10*ROW('Sanitation Data'!E38))="","",OFFSET('Sanitation Data'!$E$33,0,10*ROW('Sanitation Data'!E38)))</f>
        <v/>
      </c>
      <c r="CZ44" s="36" t="str">
        <f ca="true">+IF(OFFSET('Sanitation Data'!$F$29,0,10*ROW('Sanitation Data'!F38))="","",OFFSET('Sanitation Data'!$F$29,0,10*ROW('Sanitation Data'!F38)))</f>
        <v/>
      </c>
      <c r="DA44" s="36" t="str">
        <f ca="true">+IF(OFFSET('Sanitation Data'!$F$30,0,10*ROW('Sanitation Data'!F38))="","",OFFSET('Sanitation Data'!$F$30,0,10*ROW('Sanitation Data'!F38)))</f>
        <v/>
      </c>
      <c r="DB44" s="36" t="str">
        <f ca="true">+IF(OFFSET('Sanitation Data'!$F$31,0,10*ROW('Sanitation Data'!F38))="","",OFFSET('Sanitation Data'!$F$31,0,10*ROW('Sanitation Data'!F38)))</f>
        <v/>
      </c>
      <c r="DC44" s="36" t="str">
        <f ca="true">+IF(OFFSET('Sanitation Data'!$F$32,0,10*ROW('Sanitation Data'!F38))="","",OFFSET('Sanitation Data'!$F$32,0,10*ROW('Sanitation Data'!F38)))</f>
        <v/>
      </c>
      <c r="DD44" s="36" t="str">
        <f ca="true">+IF(OFFSET('Sanitation Data'!$F$33,0,10*ROW('Sanitation Data'!F38))="","",OFFSET('Sanitation Data'!$F$33,0,10*ROW('Sanitation Data'!F38)))</f>
        <v/>
      </c>
      <c r="DE44" s="36" t="str">
        <f ca="true">+IF(OFFSET('Sanitation Data'!$G$29,0,10*ROW('Sanitation Data'!G38))="","",OFFSET('Sanitation Data'!$G$29,0,10*ROW('Sanitation Data'!G38)))</f>
        <v/>
      </c>
      <c r="DF44" s="36" t="str">
        <f ca="true">+IF(OFFSET('Sanitation Data'!$G$30,0,10*ROW('Sanitation Data'!G38))="","",OFFSET('Sanitation Data'!$G$30,0,10*ROW('Sanitation Data'!G38)))</f>
        <v/>
      </c>
      <c r="DG44" s="36" t="str">
        <f ca="true">+IF(OFFSET('Sanitation Data'!$G$31,0,10*ROW('Sanitation Data'!G38))="","",OFFSET('Sanitation Data'!$G$31,0,10*ROW('Sanitation Data'!G38)))</f>
        <v/>
      </c>
      <c r="DH44" s="36" t="str">
        <f ca="true">+IF(OFFSET('Sanitation Data'!$G$32,0,10*ROW('Sanitation Data'!G38))="","",OFFSET('Sanitation Data'!$G$32,0,10*ROW('Sanitation Data'!G38)))</f>
        <v/>
      </c>
      <c r="DI44" s="36" t="str">
        <f ca="true">+IF(OFFSET('Sanitation Data'!$G$33,0,10*ROW('Sanitation Data'!G38))="","",OFFSET('Sanitation Data'!$G$33,0,10*ROW('Sanitation Data'!G38)))</f>
        <v/>
      </c>
      <c r="DJ44" s="36" t="str">
        <f ca="true">+IF(OFFSET('Sanitation Data'!$H$29,0,10*ROW('Sanitation Data'!H38))="","",OFFSET('Sanitation Data'!$H$29,0,10*ROW('Sanitation Data'!H38)))</f>
        <v/>
      </c>
      <c r="DK44" s="36" t="str">
        <f ca="true">+IF(OFFSET('Sanitation Data'!$H$30,0,10*ROW('Sanitation Data'!H38))="","",OFFSET('Sanitation Data'!$H$30,0,10*ROW('Sanitation Data'!H38)))</f>
        <v/>
      </c>
      <c r="DL44" s="36" t="str">
        <f ca="true">+IF(OFFSET('Sanitation Data'!$H$31,0,10*ROW('Sanitation Data'!H38))="","",OFFSET('Sanitation Data'!$H$31,0,10*ROW('Sanitation Data'!H38)))</f>
        <v/>
      </c>
      <c r="DM44" s="36" t="str">
        <f ca="true">+IF(OFFSET('Sanitation Data'!$H$32,0,10*ROW('Sanitation Data'!H38))="","",OFFSET('Sanitation Data'!$H$32,0,10*ROW('Sanitation Data'!H38)))</f>
        <v/>
      </c>
      <c r="DN44" s="36" t="str">
        <f ca="true">+IF(OFFSET('Sanitation Data'!$H$33,0,10*ROW('Sanitation Data'!H38))="","",OFFSET('Sanitation Data'!$H$33,0,10*ROW('Sanitation Data'!H38)))</f>
        <v/>
      </c>
      <c r="DO44" s="36" t="str">
        <f ca="true">+IF(OFFSET('Hygiene Data'!$C$12,0,10*ROW('Hygiene Data'!C38))="","",OFFSET('Hygiene Data'!$C$12,0,10*ROW('Hygiene Data'!C38)))</f>
        <v/>
      </c>
      <c r="DP44" s="36" t="str">
        <f ca="true">+IF(OFFSET('Hygiene Data'!$C$13,0,10*ROW('Hygiene Data'!C38))="","",OFFSET('Hygiene Data'!$C$13,0,10*ROW('Hygiene Data'!C38)))</f>
        <v/>
      </c>
      <c r="DQ44" s="36" t="str">
        <f ca="true">+IF(OFFSET('Hygiene Data'!$C$14,0,10*ROW('Hygiene Data'!C38))="","",OFFSET('Hygiene Data'!$C$14,0,10*ROW('Hygiene Data'!C38)))</f>
        <v/>
      </c>
      <c r="DR44" s="36" t="str">
        <f ca="true">+IF(OFFSET('Hygiene Data'!$D$12,0,10*ROW('Hygiene Data'!D38))="","",OFFSET('Hygiene Data'!$D$12,0,10*ROW('Hygiene Data'!D38)))</f>
        <v/>
      </c>
      <c r="DS44" s="36" t="str">
        <f ca="true">+IF(OFFSET('Hygiene Data'!$D$13,0,10*ROW('Hygiene Data'!D38))="","",OFFSET('Hygiene Data'!$D$13,0,10*ROW('Hygiene Data'!D38)))</f>
        <v/>
      </c>
      <c r="DT44" s="36" t="str">
        <f ca="true">+IF(OFFSET('Hygiene Data'!$D$14,0,10*ROW('Hygiene Data'!D38))="","",OFFSET('Hygiene Data'!$D$14,0,10*ROW('Hygiene Data'!D38)))</f>
        <v/>
      </c>
      <c r="DU44" s="36" t="str">
        <f ca="true">+IF(OFFSET('Hygiene Data'!$E$12,0,10*ROW('Hygiene Data'!E38))="","",OFFSET('Hygiene Data'!$E$12,0,10*ROW('Hygiene Data'!E38)))</f>
        <v/>
      </c>
      <c r="DV44" s="36" t="str">
        <f ca="true">+IF(OFFSET('Hygiene Data'!$E$13,0,10*ROW('Hygiene Data'!E38))="","",OFFSET('Hygiene Data'!$E$13,0,10*ROW('Hygiene Data'!E38)))</f>
        <v/>
      </c>
      <c r="DW44" s="36" t="str">
        <f ca="true">+IF(OFFSET('Hygiene Data'!$E$14,0,10*ROW('Hygiene Data'!E38))="","",OFFSET('Hygiene Data'!$E$14,0,10*ROW('Hygiene Data'!E38)))</f>
        <v/>
      </c>
      <c r="DX44" s="36" t="str">
        <f ca="true">+IF(OFFSET('Hygiene Data'!$F$12,0,10*ROW('Hygiene Data'!F38))="","",OFFSET('Hygiene Data'!$F$12,0,10*ROW('Hygiene Data'!F38)))</f>
        <v/>
      </c>
      <c r="DY44" s="36" t="str">
        <f ca="true">+IF(OFFSET('Hygiene Data'!$F$13,0,10*ROW('Hygiene Data'!F38))="","",OFFSET('Hygiene Data'!$F$13,0,10*ROW('Hygiene Data'!F38)))</f>
        <v/>
      </c>
      <c r="DZ44" s="36" t="str">
        <f ca="true">+IF(OFFSET('Hygiene Data'!$F$14,0,10*ROW('Hygiene Data'!F38))="","",OFFSET('Hygiene Data'!$F$14,0,10*ROW('Hygiene Data'!F38)))</f>
        <v/>
      </c>
      <c r="EA44" s="36" t="str">
        <f ca="true">+IF(OFFSET('Hygiene Data'!$G$12,0,10*ROW('Hygiene Data'!G38))="","",OFFSET('Hygiene Data'!$G$12,0,10*ROW('Hygiene Data'!G38)))</f>
        <v/>
      </c>
      <c r="EB44" s="36" t="str">
        <f ca="true">+IF(OFFSET('Hygiene Data'!$G$13,0,10*ROW('Hygiene Data'!G38))="","",OFFSET('Hygiene Data'!$G$13,0,10*ROW('Hygiene Data'!G38)))</f>
        <v/>
      </c>
      <c r="EC44" s="36" t="str">
        <f ca="true">+IF(OFFSET('Hygiene Data'!$G$14,0,10*ROW('Hygiene Data'!G38))="","",OFFSET('Hygiene Data'!$G$14,0,10*ROW('Hygiene Data'!G38)))</f>
        <v/>
      </c>
      <c r="ED44" s="36" t="str">
        <f ca="true">+IF(OFFSET('Hygiene Data'!$H$12,0,10*ROW('Hygiene Data'!H38))="","",OFFSET('Hygiene Data'!$H$12,0,10*ROW('Hygiene Data'!H38)))</f>
        <v/>
      </c>
      <c r="EE44" s="36" t="str">
        <f ca="true">+IF(OFFSET('Hygiene Data'!$H$13,0,10*ROW('Hygiene Data'!H38))="","",OFFSET('Hygiene Data'!$H$13,0,10*ROW('Hygiene Data'!H38)))</f>
        <v/>
      </c>
      <c r="EF44" s="36" t="str">
        <f ca="true">+IF(OFFSET('Hygiene Data'!$H$14,0,10*ROW('Hygiene Data'!H38))="","",OFFSET('Hygiene Data'!$H$14,0,10*ROW('Hygiene Data'!H38)))</f>
        <v/>
      </c>
    </row>
    <row r="45" x14ac:dyDescent="0.2">
      <c r="A45" s="59" t="str">
        <f ca="true">+IF(OFFSET('Water Data'!$B$1,0,10*ROW('Water Data'!B42))="","",OFFSET('Water Data'!$B$1,0,10*ROW('Water Data'!B42)))</f>
        <v/>
      </c>
      <c r="B45" s="59" t="str">
        <f ca="true">+IF(OFFSET('Water Data'!$A$3,0,10*ROW('Water Data'!A42))="","",OFFSET('Water Data'!$A$3,0,10*ROW('Water Data'!A42)))</f>
        <v/>
      </c>
      <c r="C45" s="59" t="str">
        <f ca="true">+IF(OFFSET('Water Data'!$C$3,0,10*ROW('Water Data'!C42))="","",OFFSET('Water Data'!$C$3,0,10*ROW('Water Data'!C42)))</f>
        <v/>
      </c>
      <c r="D45" s="252" t="e">
        <f ca="true">+IF(AND(ISNUMBER(OFFSET('Water Data'!$C$5,0,10*ROW('Water Data'!C39))),BS45="Yes"),100-OFFSET('Water Data'!$C$5,0,10*ROW('Water Data'!C39)),IF(AND(ISNUMBER(OFFSET('Water Data'!$C$5,0,10*ROW('Water Data'!C39))),BS45="No",ISNUMBER(OFFSET('Water Data'!$C$5,0,10*ROW('Water Data'!C39)))),CONCATENATE("[",ROUND(100-OFFSET('Water Data'!$C$5,0,10*ROW('Water Data'!C39)),0),"]"),IF(AND(ISNUMBER(OFFSET('Water Data'!$C$5,0,10*ROW('Water Data'!C39))),BS45="",ISNUMBER(OFFSET('Water Data'!$C$5,0,10*ROW('Water Data'!C39)))),100-OFFSET('Water Data'!$C$5,0,10*ROW('Water Data'!C39)),NA())))</f>
        <v>#N/A</v>
      </c>
      <c r="E45" s="252" t="e">
        <f ca="true">+IF(AND(ISNUMBER(OFFSET('Water Data'!$C$7,0,10*ROW('Water Data'!D39))),BT45="Yes"),OFFSET('Water Data'!$C$7,0,10*ROW('Water Data'!C39)),IF(AND(ISNUMBER(OFFSET('Water Data'!$C$7,0,10*ROW('Water Data'!C39))),BT45="No",ISNUMBER(OFFSET('Water Data'!$C$7,0,10*ROW('Water Data'!C39)))),CONCATENATE("[",ROUND(OFFSET('Water Data'!$C$7,0,10*ROW('Water Data'!C39)),0),"]"),IF(AND(ISNUMBER(OFFSET('Water Data'!$C$7,0,10*ROW('Water Data'!C39))),BT45="",ISNUMBER(OFFSET('Water Data'!$C$7,0,10*ROW('Water Data'!C39)))),OFFSET('Water Data'!$C$7,0,10*ROW('Water Data'!C39)),NA())))</f>
        <v>#N/A</v>
      </c>
      <c r="F45" s="252" t="e">
        <f ca="true">+IF(AND(ISNUMBER(OFFSET('Water Data'!$C$10,0,10*ROW('Water Data'!C39))),BU45="Yes"),OFFSET('Water Data'!$C$10,0,10*ROW('Water Data'!C39)),IF(AND(ISNUMBER(OFFSET('Water Data'!$C$10,0,10*ROW('Water Data'!C39))),BU45="No",ISNUMBER(OFFSET('Water Data'!$C$10,0,10*ROW('Water Data'!C39)))),CONCATENATE("[",ROUND(OFFSET('Water Data'!$C$10,0,10*ROW('Water Data'!C39)),0),"]"),IF(AND(ISNUMBER(OFFSET('Water Data'!$C$10,0,10*ROW('Water Data'!C39))),BU45="",ISNUMBER(OFFSET('Water Data'!$C$10,0,10*ROW('Water Data'!C39)))),OFFSET('Water Data'!$C$10,0,10*ROW('Water Data'!C39)),NA())))</f>
        <v>#N/A</v>
      </c>
      <c r="G45" s="252" t="e">
        <f ca="true">+IF(AND(ISNUMBER(OFFSET('Water Data'!$D$5,0,10*ROW('Water Data'!D39))),BV45="Yes"),100-OFFSET('Water Data'!$D$5,0,10*ROW('Water Data'!D39)),IF(AND(ISNUMBER(OFFSET('Water Data'!$D$5,0,10*ROW('Water Data'!D39))),BV45="No",ISNUMBER(OFFSET('Water Data'!$D$5,0,10*ROW('Water Data'!D39)))),CONCATENATE("[",ROUND(100-OFFSET('Water Data'!$D$5,0,10*ROW('Water Data'!D39)),0),"]"),IF(AND(ISNUMBER(OFFSET('Water Data'!$D$5,0,10*ROW('Water Data'!D39))),BV45="",ISNUMBER(OFFSET('Water Data'!$D$5,0,10*ROW('Water Data'!D39)))),100-OFFSET('Water Data'!$D$5,0,10*ROW('Water Data'!D39)),NA())))</f>
        <v>#N/A</v>
      </c>
      <c r="H45" s="252" t="e">
        <f ca="true">+IF(AND(ISNUMBER(OFFSET('Water Data'!$D$7,0,10*ROW('Water Data'!D39))),BW45="Yes"),OFFSET('Water Data'!$D$7,0,10*ROW('Water Data'!D39)),IF(AND(ISNUMBER(OFFSET('Water Data'!$D$7,0,10*ROW('Water Data'!D39))),BW45="No",ISNUMBER(OFFSET('Water Data'!$D$7,0,10*ROW('Water Data'!D39)))),CONCATENATE("[",ROUND(OFFSET('Water Data'!$C$7,0,10*ROW('Water Data'!D39)),0),"]"),IF(AND(ISNUMBER(OFFSET('Water Data'!$D$7,0,10*ROW('Water Data'!D39))),BW45="",ISNUMBER(OFFSET('Water Data'!$D$7,0,10*ROW('Water Data'!D39)))),OFFSET('Water Data'!$D$7,0,10*ROW('Water Data'!D39)),NA())))</f>
        <v>#N/A</v>
      </c>
      <c r="I45" s="252" t="e">
        <f ca="true">+IF(AND(ISNUMBER(OFFSET('Water Data'!$D$10,0,10*ROW('Water Data'!D39))),BX45="Yes"),OFFSET('Water Data'!$D$10,0,10*ROW('Water Data'!D39)),IF(AND(ISNUMBER(OFFSET('Water Data'!$D$10,0,10*ROW('Water Data'!D39))),BX45="No",ISNUMBER(OFFSET('Water Data'!$D$10,0,10*ROW('Water Data'!D39)))),CONCATENATE("[",ROUND(OFFSET('Water Data'!$D$10,0,10*ROW('Water Data'!D39)),0),"]"),IF(AND(ISNUMBER(OFFSET('Water Data'!$D$10,0,10*ROW('Water Data'!D39))),BX45="",ISNUMBER(OFFSET('Water Data'!$D$10,0,10*ROW('Water Data'!D39)))),OFFSET('Water Data'!$D$10,0,10*ROW('Water Data'!D39)),NA())))</f>
        <v>#N/A</v>
      </c>
      <c r="J45" s="252" t="e">
        <f ca="true">+IF(AND(ISNUMBER(OFFSET('Water Data'!$E$5,0,10*ROW('Water Data'!E39))),BY45="Yes"),100-OFFSET('Water Data'!$E$5,0,10*ROW('Water Data'!E39)),IF(AND(ISNUMBER(OFFSET('Water Data'!$E$5,0,10*ROW('Water Data'!E39))),BY45="No",ISNUMBER(OFFSET('Water Data'!$E$5,0,10*ROW('Water Data'!E39)))),CONCATENATE("[",ROUND(100-OFFSET('Water Data'!$E$5,0,10*ROW('Water Data'!E39)),0),"]"),IF(AND(ISNUMBER(OFFSET('Water Data'!$E$5,0,10*ROW('Water Data'!E39))),BY45="",ISNUMBER(OFFSET('Water Data'!$E$5,0,10*ROW('Water Data'!E39)))),100-OFFSET('Water Data'!$E$5,0,10*ROW('Water Data'!E39)),NA())))</f>
        <v>#N/A</v>
      </c>
      <c r="K45" s="252" t="e">
        <f ca="true">+IF(AND(ISNUMBER(OFFSET('Water Data'!$E$7,0,10*ROW('Water Data'!E39))),BZ45="Yes"),OFFSET('Water Data'!$E$7,0,10*ROW('Water Data'!E39)),IF(AND(ISNUMBER(OFFSET('Water Data'!$E$7,0,10*ROW('Water Data'!E39))),BZ45="No",ISNUMBER(OFFSET('Water Data'!$E$7,0,10*ROW('Water Data'!E39)))),CONCATENATE("[",ROUND(OFFSET('Water Data'!$E$7,0,10*ROW('Water Data'!E39)),0),"]"),IF(AND(ISNUMBER(OFFSET('Water Data'!$E$7,0,10*ROW('Water Data'!E39))),BZ45="",ISNUMBER(OFFSET('Water Data'!$E$7,0,10*ROW('Water Data'!E39)))),OFFSET('Water Data'!$E$7,0,10*ROW('Water Data'!E39)),NA())))</f>
        <v>#N/A</v>
      </c>
      <c r="L45" s="252" t="e">
        <f ca="true">+IF(AND(ISNUMBER(OFFSET('Water Data'!$E$10,0,10*ROW('Water Data'!E39))),CA45="Yes"),OFFSET('Water Data'!$E$10,0,10*ROW('Water Data'!E39)),IF(AND(ISNUMBER(OFFSET('Water Data'!$E$10,0,10*ROW('Water Data'!E39))),CA45="No",ISNUMBER(OFFSET('Water Data'!$E$10,0,10*ROW('Water Data'!E39)))),CONCATENATE("[",ROUND(OFFSET('Water Data'!$E$10,0,10*ROW('Water Data'!E39)),0),"]"),IF(AND(ISNUMBER(OFFSET('Water Data'!$E$10,0,10*ROW('Water Data'!E39))),CA45="",ISNUMBER(OFFSET('Water Data'!$E$10,0,10*ROW('Water Data'!E39)))),OFFSET('Water Data'!$E$10,0,10*ROW('Water Data'!E39)),NA())))</f>
        <v>#N/A</v>
      </c>
      <c r="M45" s="252" t="e">
        <f ca="true">+IF(AND(ISNUMBER(OFFSET('Water Data'!$F$5,0,10*ROW('Water Data'!F39))),CB45="Yes"),100-OFFSET('Water Data'!$F$5,0,10*ROW('Water Data'!F39)),IF(AND(ISNUMBER(OFFSET('Water Data'!$F$5,0,10*ROW('Water Data'!F39))),CB45="No",ISNUMBER(OFFSET('Water Data'!$F$5,0,10*ROW('Water Data'!F39)))),CONCATENATE("[",ROUND(100-OFFSET('Water Data'!$F$5,0,10*ROW('Water Data'!F39)),0),"]"),IF(AND(ISNUMBER(OFFSET('Water Data'!$F$5,0,10*ROW('Water Data'!F39))),CB45="",ISNUMBER(OFFSET('Water Data'!$F$5,0,10*ROW('Water Data'!F39)))),100-OFFSET('Water Data'!$F$5,0,10*ROW('Water Data'!F39)),NA())))</f>
        <v>#N/A</v>
      </c>
      <c r="N45" s="252" t="e">
        <f ca="true">+IF(AND(ISNUMBER(OFFSET('Water Data'!$F$7,0,10*ROW('Water Data'!F39))),CC45="Yes"),OFFSET('Water Data'!$F$7,0,10*ROW('Water Data'!F39)),IF(AND(ISNUMBER(OFFSET('Water Data'!$F$7,0,10*ROW('Water Data'!F39))),CC45="No",ISNUMBER(OFFSET('Water Data'!$F$7,0,10*ROW('Water Data'!F39)))),CONCATENATE("[",ROUND(OFFSET('Water Data'!$F$7,0,10*ROW('Water Data'!F39)),0),"]"),IF(AND(ISNUMBER(OFFSET('Water Data'!$F$7,0,10*ROW('Water Data'!F39))),CC45="",ISNUMBER(OFFSET('Water Data'!$F$7,0,10*ROW('Water Data'!F39)))),OFFSET('Water Data'!$F$7,0,10*ROW('Water Data'!F39)),NA())))</f>
        <v>#N/A</v>
      </c>
      <c r="O45" s="252" t="e">
        <f ca="true">+IF(AND(ISNUMBER(OFFSET('Water Data'!$F$10,0,10*ROW('Water Data'!F39))),CD45="Yes"),OFFSET('Water Data'!$F$10,0,10*ROW('Water Data'!F39)),IF(AND(ISNUMBER(OFFSET('Water Data'!$F$10,0,10*ROW('Water Data'!F39))),CD45="No",ISNUMBER(OFFSET('Water Data'!$F$10,0,10*ROW('Water Data'!F39)))),CONCATENATE("[",ROUND(OFFSET('Water Data'!$F$10,0,10*ROW('Water Data'!F39)),0),"]"),IF(AND(ISNUMBER(OFFSET('Water Data'!$F$10,0,10*ROW('Water Data'!F39))),CD45="",ISNUMBER(OFFSET('Water Data'!$F$10,0,10*ROW('Water Data'!F39)))),OFFSET('Water Data'!$F$10,0,10*ROW('Water Data'!F39)),NA())))</f>
        <v>#N/A</v>
      </c>
      <c r="P45" s="252" t="e">
        <f ca="true">+IF(AND(ISNUMBER(OFFSET('Water Data'!$G$5,0,10*ROW('Water Data'!G39))),CE45="Yes"),100-OFFSET('Water Data'!$G$5,0,10*ROW('Water Data'!G39)),IF(AND(ISNUMBER(OFFSET('Water Data'!$G$5,0,10*ROW('Water Data'!G39))),CE45="No",ISNUMBER(OFFSET('Water Data'!$G$5,0,10*ROW('Water Data'!G39)))),CONCATENATE("[",ROUND(100-OFFSET('Water Data'!$G$5,0,10*ROW('Water Data'!G39)),0),"]"),IF(AND(ISNUMBER(OFFSET('Water Data'!$G$5,0,10*ROW('Water Data'!G39))),CE45="",ISNUMBER(OFFSET('Water Data'!$G$5,0,10*ROW('Water Data'!G39)))),100-OFFSET('Water Data'!$G$5,0,10*ROW('Water Data'!G39)),NA())))</f>
        <v>#N/A</v>
      </c>
      <c r="Q45" s="252" t="e">
        <f ca="true">+IF(AND(ISNUMBER(OFFSET('Water Data'!$G$7,0,10*ROW('Water Data'!G39))),CF45="Yes"),OFFSET('Water Data'!$G$7,0,10*ROW('Water Data'!G39)),IF(AND(ISNUMBER(OFFSET('Water Data'!$G$7,0,10*ROW('Water Data'!G39))),CF45="No",ISNUMBER(OFFSET('Water Data'!$G$7,0,10*ROW('Water Data'!G39)))),CONCATENATE("[",ROUND(OFFSET('Water Data'!$G$7,0,10*ROW('Water Data'!G39)),0),"]"),IF(AND(ISNUMBER(OFFSET('Water Data'!$G$7,0,10*ROW('Water Data'!G39))),CF45="",ISNUMBER(OFFSET('Water Data'!$G$7,0,10*ROW('Water Data'!G39)))),OFFSET('Water Data'!$G$7,0,10*ROW('Water Data'!G39)),NA())))</f>
        <v>#N/A</v>
      </c>
      <c r="R45" s="252" t="e">
        <f ca="true">+IF(AND(ISNUMBER(OFFSET('Water Data'!$G$10,0,10*ROW('Water Data'!G39))),CG45="Yes"),OFFSET('Water Data'!$G$10,0,10*ROW('Water Data'!G39)),IF(AND(ISNUMBER(OFFSET('Water Data'!$G$10,0,10*ROW('Water Data'!G39))),CG45="No",ISNUMBER(OFFSET('Water Data'!$G$10,0,10*ROW('Water Data'!G39)))),CONCATENATE("[",ROUND(OFFSET('Water Data'!$G$10,0,10*ROW('Water Data'!G39)),0),"]"),IF(AND(ISNUMBER(OFFSET('Water Data'!$G$10,0,10*ROW('Water Data'!G39))),CG45="",ISNUMBER(OFFSET('Water Data'!$G$10,0,10*ROW('Water Data'!G39)))),OFFSET('Water Data'!$G$10,0,10*ROW('Water Data'!G39)),NA())))</f>
        <v>#N/A</v>
      </c>
      <c r="S45" s="252" t="e">
        <f ca="true">+IF(AND(ISNUMBER(OFFSET('Water Data'!$H$5,0,10*ROW('Water Data'!H39))),CH45="Yes"),100-OFFSET('Water Data'!$H$5,0,10*ROW('Water Data'!H39)),IF(AND(ISNUMBER(OFFSET('Water Data'!$H$5,0,10*ROW('Water Data'!H39))),CH45="No",ISNUMBER(OFFSET('Water Data'!$H$5,0,10*ROW('Water Data'!H39)))),CONCATENATE("[",ROUND(100-OFFSET('Water Data'!$H$5,0,10*ROW('Water Data'!H39)),0),"]"),IF(AND(ISNUMBER(OFFSET('Water Data'!$H$5,0,10*ROW('Water Data'!H39))),CH45="",ISNUMBER(OFFSET('Water Data'!$H$5,0,10*ROW('Water Data'!H39)))),100-OFFSET('Water Data'!$H$5,0,10*ROW('Water Data'!H39)),NA())))</f>
        <v>#N/A</v>
      </c>
      <c r="T45" s="252" t="e">
        <f ca="true">+IF(AND(ISNUMBER(OFFSET('Water Data'!$H$7,0,10*ROW('Water Data'!H39))),CI45="Yes"),OFFSET('Water Data'!$H$7,0,10*ROW('Water Data'!H39)),IF(AND(ISNUMBER(OFFSET('Water Data'!$H$7,0,10*ROW('Water Data'!H39))),CI45="No",ISNUMBER(OFFSET('Water Data'!$H$7,0,10*ROW('Water Data'!H39)))),CONCATENATE("[",ROUND(OFFSET('Water Data'!$H$7,0,10*ROW('Water Data'!H39)),0),"]"),IF(AND(ISNUMBER(OFFSET('Water Data'!$H$7,0,10*ROW('Water Data'!H39))),CI45="",ISNUMBER(OFFSET('Water Data'!$H$7,0,10*ROW('Water Data'!H39)))),OFFSET('Water Data'!$H$7,0,10*ROW('Water Data'!H39)),NA())))</f>
        <v>#N/A</v>
      </c>
      <c r="U45" s="252" t="e">
        <f ca="true">+IF(AND(ISNUMBER(OFFSET('Water Data'!$H$10,0,10*ROW('Water Data'!H39))),CJ45="Yes"),OFFSET('Water Data'!$H$10,0,10*ROW('Water Data'!H39)),IF(AND(ISNUMBER(OFFSET('Water Data'!$H$10,0,10*ROW('Water Data'!H39))),CJ45="No",ISNUMBER(OFFSET('Water Data'!$H$10,0,10*ROW('Water Data'!H39)))),CONCATENATE("[",ROUND(OFFSET('Water Data'!$H$10,0,10*ROW('Water Data'!H39)),0),"]"),IF(AND(ISNUMBER(OFFSET('Water Data'!$H$10,0,10*ROW('Water Data'!H39))),CJ45="",ISNUMBER(OFFSET('Water Data'!$H$10,0,10*ROW('Water Data'!H39)))),OFFSET('Water Data'!$H$10,0,10*ROW('Water Data'!H39)),NA())))</f>
        <v>#N/A</v>
      </c>
      <c r="V45" s="253" t="e">
        <f ca="true">+IF(AND(ISNUMBER(OFFSET('Sanitation Data'!$C$5,0,10*ROW('Sanitation Data'!C39))),CK45="Yes"),100-OFFSET('Sanitation Data'!$C$5,0,10*ROW('Sanitation Data'!C39)),IF(AND(ISNUMBER(OFFSET('Sanitation Data'!$C$5,0,10*ROW('Sanitation Data'!C39))),CK45="No",ISNUMBER(OFFSET('Sanitation Data'!$C$5,0,10*ROW('Sanitation Data'!C39)))),CONCATENATE("[",ROUND(100-OFFSET('Sanitation Data'!$C$5,0,10*ROW('Sanitation Data'!C39)),0),"]"),IF(AND(ISNUMBER(OFFSET('Sanitation Data'!$C$5,0,10*ROW('Sanitation Data'!C39))),CK45="",ISNUMBER(OFFSET('Sanitation Data'!$C$5,0,10*ROW('Sanitation Data'!C39)))),100-OFFSET('Sanitation Data'!$C$5,0,10*ROW('Sanitation Data'!C39)),NA())))</f>
        <v>#N/A</v>
      </c>
      <c r="W45" s="253" t="e">
        <f ca="true">+IF(AND(ISNUMBER(OFFSET('Sanitation Data'!$C$7,0,10*ROW('Sanitation Data'!C39))),CL45="Yes"),OFFSET('Sanitation Data'!$C$7,0,10*ROW('Sanitation Data'!C39)),IF(AND(ISNUMBER(OFFSET('Sanitation Data'!$C$7,0,10*ROW('Sanitation Data'!C39))),CL45="No",ISNUMBER(OFFSET('Sanitation Data'!$C$7,0,10*ROW('Sanitation Data'!C39)))),CONCATENATE("[",ROUND(OFFSET('Sanitation Data'!$C$7,0,10*ROW('Sanitation Data'!C39)),0),"]"),IF(AND(ISNUMBER(OFFSET('Sanitation Data'!$C$7,0,10*ROW('Sanitation Data'!C39))),CL45="",ISNUMBER(OFFSET('Sanitation Data'!$C$7,0,10*ROW('Sanitation Data'!C39)))),OFFSET('Sanitation Data'!$C$7,0,10*ROW('Sanitation Data'!C39)),NA())))</f>
        <v>#N/A</v>
      </c>
      <c r="X45" s="253" t="e">
        <f ca="true">+IF(AND(ISNUMBER(OFFSET('Sanitation Data'!$C$11,0,10*ROW('Sanitation Data'!C39))),CM45="Yes"),OFFSET('Sanitation Data'!$C$11,0,10*ROW('Sanitation Data'!C39)),IF(AND(ISNUMBER(OFFSET('Sanitation Data'!$C$11,0,10*ROW('Sanitation Data'!C39))),CM45="No",ISNUMBER(OFFSET('Sanitation Data'!$C$11,0,10*ROW('Sanitation Data'!C39)))),CONCATENATE("[",ROUND(OFFSET('Sanitation Data'!$C$11,0,10*ROW('Sanitation Data'!C39)),0),"]"),IF(AND(ISNUMBER(OFFSET('Sanitation Data'!$C$11,0,10*ROW('Sanitation Data'!C39))),CM45="",ISNUMBER(OFFSET('Sanitation Data'!$C$11,0,10*ROW('Sanitation Data'!C39)))),OFFSET('Sanitation Data'!$C$11,0,10*ROW('Sanitation Data'!C39)),NA())))</f>
        <v>#N/A</v>
      </c>
      <c r="Y45" s="253" t="e">
        <f ca="true">+IF(AND(ISNUMBER(OFFSET('Sanitation Data'!$C$12,0,10*ROW('Sanitation Data'!C39))),CN45="Yes"),OFFSET('Sanitation Data'!$C$12,0,10*ROW('Sanitation Data'!C39)),IF(AND(ISNUMBER(OFFSET('Sanitation Data'!$C$12,0,10*ROW('Sanitation Data'!C39))),CN45="No",ISNUMBER(OFFSET('Sanitation Data'!$C$12,0,10*ROW('Sanitation Data'!C39)))),CONCATENATE("[",ROUND(OFFSET('Sanitation Data'!$C$12,0,10*ROW('Sanitation Data'!C39)),0),"]"),IF(AND(ISNUMBER(OFFSET('Sanitation Data'!$C$12,0,10*ROW('Sanitation Data'!C39))),CN45="",ISNUMBER(OFFSET('Sanitation Data'!$C$12,0,10*ROW('Sanitation Data'!C39)))),OFFSET('Sanitation Data'!$C$12,0,10*ROW('Sanitation Data'!C39)),NA())))</f>
        <v>#N/A</v>
      </c>
      <c r="Z45" s="253" t="e">
        <f ca="true">+IF(AND(ISNUMBER(OFFSET('Sanitation Data'!$C$13,0,10*ROW('Sanitation Data'!C39))),CO45="Yes"),OFFSET('Sanitation Data'!$C$13,0,10*ROW('Sanitation Data'!C39)),IF(AND(ISNUMBER(OFFSET('Sanitation Data'!$C$13,0,10*ROW('Sanitation Data'!C39))),CO45="No",ISNUMBER(OFFSET('Sanitation Data'!$C$13,0,10*ROW('Sanitation Data'!C39)))),CONCATENATE("[",ROUND(OFFSET('Sanitation Data'!$C$13,0,10*ROW('Sanitation Data'!C39)),0),"]"),IF(AND(ISNUMBER(OFFSET('Sanitation Data'!$C$13,0,10*ROW('Sanitation Data'!C39))),CO45="",ISNUMBER(OFFSET('Sanitation Data'!$C$13,0,10*ROW('Sanitation Data'!C39)))),OFFSET('Sanitation Data'!$C$13,0,10*ROW('Sanitation Data'!C39)),NA())))</f>
        <v>#N/A</v>
      </c>
      <c r="AA45" s="253" t="e">
        <f ca="true">+IF(AND(ISNUMBER(OFFSET('Sanitation Data'!$D$5,0,10*ROW('Sanitation Data'!D39))),CP45="Yes"),100-OFFSET('Sanitation Data'!$D$5,0,10*ROW('Sanitation Data'!D39)),IF(AND(ISNUMBER(OFFSET('Sanitation Data'!$D$5,0,10*ROW('Sanitation Data'!D39))),CP45="No",ISNUMBER(OFFSET('Sanitation Data'!$D$5,0,10*ROW('Sanitation Data'!D39)))),CONCATENATE("[",ROUND(100-OFFSET('Sanitation Data'!$D$5,0,10*ROW('Sanitation Data'!D39)),0),"]"),IF(AND(ISNUMBER(OFFSET('Sanitation Data'!$D$5,0,10*ROW('Sanitation Data'!D39))),CP45="",ISNUMBER(OFFSET('Sanitation Data'!$D$5,0,10*ROW('Sanitation Data'!D39)))),100-OFFSET('Sanitation Data'!$D$5,0,10*ROW('Sanitation Data'!D39)),NA())))</f>
        <v>#N/A</v>
      </c>
      <c r="AB45" s="253" t="e">
        <f ca="true">+IF(AND(ISNUMBER(OFFSET('Sanitation Data'!$D$7,0,10*ROW('Sanitation Data'!D39))),CQ45="Yes"),OFFSET('Sanitation Data'!$D$7,0,10*ROW('Sanitation Data'!G39)),IF(AND(ISNUMBER(OFFSET('Sanitation Data'!$D$7,0,10*ROW('Sanitation Data'!D39))),CQ45="No",ISNUMBER(OFFSET('Sanitation Data'!$D$7,0,10*ROW('Sanitation Data'!D39)))),CONCATENATE("[",ROUND(OFFSET('Sanitation Data'!$D$7,0,10*ROW('Sanitation Data'!D39)),0),"]"),IF(AND(ISNUMBER(OFFSET('Sanitation Data'!$D$7,0,10*ROW('Sanitation Data'!D39))),CQ45="",ISNUMBER(OFFSET('Sanitation Data'!$D$7,0,10*ROW('Sanitation Data'!D39)))),OFFSET('Sanitation Data'!$D$7,0,10*ROW('Sanitation Data'!D39)),NA())))</f>
        <v>#N/A</v>
      </c>
      <c r="AC45" s="253" t="e">
        <f ca="true">+IF(AND(ISNUMBER(OFFSET('Sanitation Data'!$D$11,0,10*ROW('Sanitation Data'!D39))),CR45="Yes"),OFFSET('Sanitation Data'!$D$11,0,10*ROW('Sanitation Data'!D39)),IF(AND(ISNUMBER(OFFSET('Sanitation Data'!$D$11,0,10*ROW('Sanitation Data'!D39))),CR45="No",ISNUMBER(OFFSET('Sanitation Data'!$D$11,0,10*ROW('Sanitation Data'!D39)))),CONCATENATE("[",ROUND(OFFSET('Sanitation Data'!$D$11,0,10*ROW('Sanitation Data'!D39)),0),"]"),IF(AND(ISNUMBER(OFFSET('Sanitation Data'!$D$11,0,10*ROW('Sanitation Data'!D39))),CR45="",ISNUMBER(OFFSET('Sanitation Data'!$D$11,0,10*ROW('Sanitation Data'!D39)))),OFFSET('Sanitation Data'!$D$11,0,10*ROW('Sanitation Data'!D39)),NA())))</f>
        <v>#N/A</v>
      </c>
      <c r="AD45" s="253" t="e">
        <f ca="true">+IF(AND(ISNUMBER(OFFSET('Sanitation Data'!$D$12,0,10*ROW('Sanitation Data'!D39))),CS45="Yes"),OFFSET('Sanitation Data'!$D$12,0,10*ROW('Sanitation Data'!D39)),IF(AND(ISNUMBER(OFFSET('Sanitation Data'!$D$12,0,10*ROW('Sanitation Data'!D39))),CS45="No",ISNUMBER(OFFSET('Sanitation Data'!$D$12,0,10*ROW('Sanitation Data'!D39)))),CONCATENATE("[",ROUND(OFFSET('Sanitation Data'!$D$12,0,10*ROW('Sanitation Data'!D39)),0),"]"),IF(AND(ISNUMBER(OFFSET('Sanitation Data'!$D$12,0,10*ROW('Sanitation Data'!D39))),CS45="",ISNUMBER(OFFSET('Sanitation Data'!$D$12,0,10*ROW('Sanitation Data'!D39)))),OFFSET('Sanitation Data'!$D$12,0,10*ROW('Sanitation Data'!D39)),NA())))</f>
        <v>#N/A</v>
      </c>
      <c r="AE45" s="253" t="e">
        <f ca="true">+IF(AND(ISNUMBER(OFFSET('Sanitation Data'!$D$13,0,10*ROW('Sanitation Data'!D39))),CT45="Yes"),OFFSET('Sanitation Data'!$D$13,0,10*ROW('Sanitation Data'!D39)),IF(AND(ISNUMBER(OFFSET('Sanitation Data'!$D$13,0,10*ROW('Sanitation Data'!D39))),CT45="No",ISNUMBER(OFFSET('Sanitation Data'!$D$13,0,10*ROW('Sanitation Data'!D39)))),CONCATENATE("[",ROUND(OFFSET('Sanitation Data'!$D$13,0,10*ROW('Sanitation Data'!D39)),0),"]"),IF(AND(ISNUMBER(OFFSET('Sanitation Data'!$D$13,0,10*ROW('Sanitation Data'!D39))),CT45="",ISNUMBER(OFFSET('Sanitation Data'!$D$13,0,10*ROW('Sanitation Data'!D39)))),OFFSET('Sanitation Data'!$D$13,0,10*ROW('Sanitation Data'!D39)),NA())))</f>
        <v>#N/A</v>
      </c>
      <c r="AF45" s="253" t="e">
        <f ca="true">+IF(AND(ISNUMBER(OFFSET('Sanitation Data'!$E$5,0,10*ROW('Sanitation Data'!E39))),CU45="Yes"),100-OFFSET('Sanitation Data'!$E$5,0,10*ROW('Sanitation Data'!E39)),IF(AND(ISNUMBER(OFFSET('Sanitation Data'!$E$5,0,10*ROW('Sanitation Data'!E39))),CU45="No",ISNUMBER(OFFSET('Sanitation Data'!$E$5,0,10*ROW('Sanitation Data'!E39)))),CONCATENATE("[",ROUND(100-OFFSET('Sanitation Data'!$E$5,0,10*ROW('Sanitation Data'!E39)),0),"]"),IF(AND(ISNUMBER(OFFSET('Sanitation Data'!$E$5,0,10*ROW('Sanitation Data'!E39))),CU45="",ISNUMBER(OFFSET('Sanitation Data'!$E$5,0,10*ROW('Sanitation Data'!E39)))),100-OFFSET('Sanitation Data'!$E$5,0,10*ROW('Sanitation Data'!E39)),NA())))</f>
        <v>#N/A</v>
      </c>
      <c r="AG45" s="253" t="e">
        <f ca="true">+IF(AND(ISNUMBER(OFFSET('Sanitation Data'!$E$7,0,10*ROW('Sanitation Data'!E39))),CV45="Yes"),OFFSET('Sanitation Data'!$E$7,0,10*ROW('Sanitation Data'!E39)),IF(AND(ISNUMBER(OFFSET('Sanitation Data'!$E$7,0,10*ROW('Sanitation Data'!E39))),CV45="No",ISNUMBER(OFFSET('Sanitation Data'!$E$7,0,10*ROW('Sanitation Data'!E39)))),CONCATENATE("[",ROUND(OFFSET('Sanitation Data'!$E$7,0,10*ROW('Sanitation Data'!E39)),0),"]"),IF(AND(ISNUMBER(OFFSET('Sanitation Data'!$E$7,0,10*ROW('Sanitation Data'!E39))),CV45="",ISNUMBER(OFFSET('Sanitation Data'!$E$7,0,10*ROW('Sanitation Data'!E39)))),OFFSET('Sanitation Data'!$E$7,0,10*ROW('Sanitation Data'!E39)),NA())))</f>
        <v>#N/A</v>
      </c>
      <c r="AH45" s="253" t="e">
        <f ca="true">+IF(AND(ISNUMBER(OFFSET('Sanitation Data'!$E$11,0,10*ROW('Sanitation Data'!E39))),CW45="Yes"),OFFSET('Sanitation Data'!$E$11,0,10*ROW('Sanitation Data'!E39)),IF(AND(ISNUMBER(OFFSET('Sanitation Data'!$E$11,0,10*ROW('Sanitation Data'!E39))),CW45="No",ISNUMBER(OFFSET('Sanitation Data'!$E$11,0,10*ROW('Sanitation Data'!E39)))),CONCATENATE("[",ROUND(OFFSET('Sanitation Data'!$E$11,0,10*ROW('Sanitation Data'!E39)),0),"]"),IF(AND(ISNUMBER(OFFSET('Sanitation Data'!$E$11,0,10*ROW('Sanitation Data'!E39))),CW45="",ISNUMBER(OFFSET('Sanitation Data'!$E$11,0,10*ROW('Sanitation Data'!E39)))),OFFSET('Sanitation Data'!$E$11,0,10*ROW('Sanitation Data'!E39)),NA())))</f>
        <v>#N/A</v>
      </c>
      <c r="AI45" s="253" t="e">
        <f ca="true">+IF(AND(ISNUMBER(OFFSET('Sanitation Data'!$E$12,0,10*ROW('Sanitation Data'!E39))),CX45="Yes"),OFFSET('Sanitation Data'!$E$12,0,10*ROW('Sanitation Data'!E39)),IF(AND(ISNUMBER(OFFSET('Sanitation Data'!$E$12,0,10*ROW('Sanitation Data'!E39))),CX45="No",ISNUMBER(OFFSET('Sanitation Data'!$E$12,0,10*ROW('Sanitation Data'!E39)))),CONCATENATE("[",ROUND(OFFSET('Sanitation Data'!$E$12,0,10*ROW('Sanitation Data'!E39)),0),"]"),IF(AND(ISNUMBER(OFFSET('Sanitation Data'!$E$12,0,10*ROW('Sanitation Data'!E39))),CX45="",ISNUMBER(OFFSET('Sanitation Data'!$E$12,0,10*ROW('Sanitation Data'!E39)))),OFFSET('Sanitation Data'!$E$12,0,10*ROW('Sanitation Data'!E39)),NA())))</f>
        <v>#N/A</v>
      </c>
      <c r="AJ45" s="253" t="e">
        <f ca="true">+IF(AND(ISNUMBER(OFFSET('Sanitation Data'!$E$13,0,10*ROW('Sanitation Data'!E39))),CY45="Yes"),OFFSET('Sanitation Data'!$E$13,0,10*ROW('Sanitation Data'!E39)),IF(AND(ISNUMBER(OFFSET('Sanitation Data'!$E$13,0,10*ROW('Sanitation Data'!E39))),CY45="No",ISNUMBER(OFFSET('Sanitation Data'!$E$13,0,10*ROW('Sanitation Data'!E39)))),CONCATENATE("[",ROUND(OFFSET('Sanitation Data'!$E$13,0,10*ROW('Sanitation Data'!E39)),0),"]"),IF(AND(ISNUMBER(OFFSET('Sanitation Data'!$E$13,0,10*ROW('Sanitation Data'!E39))),CY45="",ISNUMBER(OFFSET('Sanitation Data'!$E$13,0,10*ROW('Sanitation Data'!E39)))),OFFSET('Sanitation Data'!$E$13,0,10*ROW('Sanitation Data'!E39)),NA())))</f>
        <v>#N/A</v>
      </c>
      <c r="AK45" s="253" t="e">
        <f ca="true">+IF(AND(ISNUMBER(OFFSET('Sanitation Data'!$F$5,0,10*ROW('Sanitation Data'!F39))),CZ45="Yes"),100-OFFSET('Sanitation Data'!$F$5,0,10*ROW('Sanitation Data'!F39)),IF(AND(ISNUMBER(OFFSET('Sanitation Data'!$F$5,0,10*ROW('Sanitation Data'!F39))),CZ45="No",ISNUMBER(OFFSET('Sanitation Data'!$F$5,0,10*ROW('Sanitation Data'!F39)))),CONCATENATE("[",ROUND(100-OFFSET('Sanitation Data'!$F$5,0,10*ROW('Sanitation Data'!F39)),0),"]"),IF(AND(ISNUMBER(OFFSET('Sanitation Data'!$F$5,0,10*ROW('Sanitation Data'!F39))),CZ45="",ISNUMBER(OFFSET('Sanitation Data'!$F$5,0,10*ROW('Sanitation Data'!F39)))),100-OFFSET('Sanitation Data'!$F$5,0,10*ROW('Sanitation Data'!F39)),NA())))</f>
        <v>#N/A</v>
      </c>
      <c r="AL45" s="253" t="e">
        <f ca="true">+IF(AND(ISNUMBER(OFFSET('Sanitation Data'!$F$7,0,10*ROW('Sanitation Data'!F39))),DA45="Yes"),OFFSET('Sanitation Data'!$F$7,0,10*ROW('Sanitation Data'!F39)),IF(AND(ISNUMBER(OFFSET('Sanitation Data'!$F$7,0,10*ROW('Sanitation Data'!F39))),DA45="No",ISNUMBER(OFFSET('Sanitation Data'!$F$7,0,10*ROW('Sanitation Data'!F39)))),CONCATENATE("[",ROUND(OFFSET('Sanitation Data'!$F$7,0,10*ROW('Sanitation Data'!F39)),0),"]"),IF(AND(ISNUMBER(OFFSET('Sanitation Data'!$F$7,0,10*ROW('Sanitation Data'!F39))),DA45="",ISNUMBER(OFFSET('Sanitation Data'!$F$7,0,10*ROW('Sanitation Data'!F39)))),OFFSET('Sanitation Data'!$F$7,0,10*ROW('Sanitation Data'!F39)),NA())))</f>
        <v>#N/A</v>
      </c>
      <c r="AM45" s="253" t="e">
        <f ca="true">+IF(AND(ISNUMBER(OFFSET('Sanitation Data'!$F$11,0,10*ROW('Sanitation Data'!F39))),DB45="Yes"),OFFSET('Sanitation Data'!$F$11,0,10*ROW('Sanitation Data'!F39)),IF(AND(ISNUMBER(OFFSET('Sanitation Data'!$F$11,0,10*ROW('Sanitation Data'!F39))),DB45="No",ISNUMBER(OFFSET('Sanitation Data'!$F$11,0,10*ROW('Sanitation Data'!F39)))),CONCATENATE("[",ROUND(OFFSET('Sanitation Data'!$F$11,0,10*ROW('Sanitation Data'!F39)),0),"]"),IF(AND(ISNUMBER(OFFSET('Sanitation Data'!$F$11,0,10*ROW('Sanitation Data'!F39))),DB45="",ISNUMBER(OFFSET('Sanitation Data'!$F$11,0,10*ROW('Sanitation Data'!F39)))),OFFSET('Sanitation Data'!$F$11,0,10*ROW('Sanitation Data'!F39)),NA())))</f>
        <v>#N/A</v>
      </c>
      <c r="AN45" s="253" t="e">
        <f ca="true">+IF(AND(ISNUMBER(OFFSET('Sanitation Data'!$F$12,0,10*ROW('Sanitation Data'!F39))),DC45="Yes"),OFFSET('Sanitation Data'!$F$12,0,10*ROW('Sanitation Data'!F39)),IF(AND(ISNUMBER(OFFSET('Sanitation Data'!$F$12,0,10*ROW('Sanitation Data'!F39))),DC45="No",ISNUMBER(OFFSET('Sanitation Data'!$F$12,0,10*ROW('Sanitation Data'!F39)))),CONCATENATE("[",ROUND(OFFSET('Sanitation Data'!$F$12,0,10*ROW('Sanitation Data'!F39)),0),"]"),IF(AND(ISNUMBER(OFFSET('Sanitation Data'!$F$12,0,10*ROW('Sanitation Data'!F39))),DC45="",ISNUMBER(OFFSET('Sanitation Data'!$F$12,0,10*ROW('Sanitation Data'!F39)))),OFFSET('Sanitation Data'!$F$12,0,10*ROW('Sanitation Data'!F39)),NA())))</f>
        <v>#N/A</v>
      </c>
      <c r="AO45" s="253" t="e">
        <f ca="true">+IF(AND(ISNUMBER(OFFSET('Sanitation Data'!$F$13,0,10*ROW('Sanitation Data'!F39))),DD45="Yes"),OFFSET('Sanitation Data'!$F$13,0,10*ROW('Sanitation Data'!F39)),IF(AND(ISNUMBER(OFFSET('Sanitation Data'!$F$13,0,10*ROW('Sanitation Data'!F39))),DD45="No",ISNUMBER(OFFSET('Sanitation Data'!$F$13,0,10*ROW('Sanitation Data'!F39)))),CONCATENATE("[",ROUND(OFFSET('Sanitation Data'!$F$13,0,10*ROW('Sanitation Data'!F39)),0),"]"),IF(AND(ISNUMBER(OFFSET('Sanitation Data'!$F$13,0,10*ROW('Sanitation Data'!F39))),DD45="",ISNUMBER(OFFSET('Sanitation Data'!$F$13,0,10*ROW('Sanitation Data'!F39)))),OFFSET('Sanitation Data'!$F$13,0,10*ROW('Sanitation Data'!F39)),NA())))</f>
        <v>#N/A</v>
      </c>
      <c r="AP45" s="253" t="e">
        <f ca="true">+IF(AND(ISNUMBER(OFFSET('Sanitation Data'!$G$5,0,10*ROW('Sanitation Data'!G39))),DE45="Yes"),100-OFFSET('Sanitation Data'!$G$5,0,10*ROW('Sanitation Data'!G39)),IF(AND(ISNUMBER(OFFSET('Sanitation Data'!$G$5,0,10*ROW('Sanitation Data'!G39))),DE45="No",ISNUMBER(OFFSET('Sanitation Data'!$G$5,0,10*ROW('Sanitation Data'!G39)))),CONCATENATE("[",ROUND(100-OFFSET('Sanitation Data'!$G$5,0,10*ROW('Sanitation Data'!G39)),0),"]"),IF(AND(ISNUMBER(OFFSET('Sanitation Data'!$G$5,0,10*ROW('Sanitation Data'!G39))),DE45="",ISNUMBER(OFFSET('Sanitation Data'!$G$5,0,10*ROW('Sanitation Data'!G39)))),100-OFFSET('Sanitation Data'!$G$5,0,10*ROW('Sanitation Data'!G39)),NA())))</f>
        <v>#N/A</v>
      </c>
      <c r="AQ45" s="253" t="e">
        <f ca="true">+IF(AND(ISNUMBER(OFFSET('Sanitation Data'!$G$7,0,10*ROW('Sanitation Data'!G39))),DF45="Yes"),OFFSET('Sanitation Data'!$G$7,0,10*ROW('Sanitation Data'!G39)),IF(AND(ISNUMBER(OFFSET('Sanitation Data'!$G$7,0,10*ROW('Sanitation Data'!G39))),DF45="No",ISNUMBER(OFFSET('Sanitation Data'!$G$7,0,10*ROW('Sanitation Data'!G39)))),CONCATENATE("[",ROUND(OFFSET('Sanitation Data'!$G$7,0,10*ROW('Sanitation Data'!G39)),0),"]"),IF(AND(ISNUMBER(OFFSET('Sanitation Data'!$G$7,0,10*ROW('Sanitation Data'!G39))),DF45="",ISNUMBER(OFFSET('Sanitation Data'!$G$7,0,10*ROW('Sanitation Data'!G39)))),OFFSET('Sanitation Data'!$G$7,0,10*ROW('Sanitation Data'!G39)),NA())))</f>
        <v>#N/A</v>
      </c>
      <c r="AR45" s="253" t="e">
        <f ca="true">+IF(AND(ISNUMBER(OFFSET('Sanitation Data'!$G$11,0,10*ROW('Sanitation Data'!G39))),DG45="Yes"),OFFSET('Sanitation Data'!$G$11,0,10*ROW('Sanitation Data'!G39)),IF(AND(ISNUMBER(OFFSET('Sanitation Data'!$G$11,0,10*ROW('Sanitation Data'!G39))),DG45="No",ISNUMBER(OFFSET('Sanitation Data'!$G$11,0,10*ROW('Sanitation Data'!G39)))),CONCATENATE("[",ROUND(OFFSET('Sanitation Data'!$G$11,0,10*ROW('Sanitation Data'!G39)),0),"]"),IF(AND(ISNUMBER(OFFSET('Sanitation Data'!$G$11,0,10*ROW('Sanitation Data'!G39))),DG45="",ISNUMBER(OFFSET('Sanitation Data'!$G$11,0,10*ROW('Sanitation Data'!G39)))),OFFSET('Sanitation Data'!$G$11,0,10*ROW('Sanitation Data'!G39)),NA())))</f>
        <v>#N/A</v>
      </c>
      <c r="AS45" s="253" t="e">
        <f ca="true">+IF(AND(ISNUMBER(OFFSET('Sanitation Data'!$G$12,0,10*ROW('Sanitation Data'!G39))),DH45="Yes"),OFFSET('Sanitation Data'!$G$12,0,10*ROW('Sanitation Data'!G39)),IF(AND(ISNUMBER(OFFSET('Sanitation Data'!$G$12,0,10*ROW('Sanitation Data'!G39))),DH45="No",ISNUMBER(OFFSET('Sanitation Data'!$G$12,0,10*ROW('Sanitation Data'!G39)))),CONCATENATE("[",ROUND(OFFSET('Sanitation Data'!$G$12,0,10*ROW('Sanitation Data'!G39)),0),"]"),IF(AND(ISNUMBER(OFFSET('Sanitation Data'!$G$12,0,10*ROW('Sanitation Data'!G39))),DH45="",ISNUMBER(OFFSET('Sanitation Data'!$G$12,0,10*ROW('Sanitation Data'!G39)))),OFFSET('Sanitation Data'!$G$12,0,10*ROW('Sanitation Data'!G39)),NA())))</f>
        <v>#N/A</v>
      </c>
      <c r="AT45" s="253" t="e">
        <f ca="true">+IF(AND(ISNUMBER(OFFSET('Sanitation Data'!$G$13,0,10*ROW('Sanitation Data'!G39))),DI45="Yes"),OFFSET('Sanitation Data'!$G$13,0,10*ROW('Sanitation Data'!G39)),IF(AND(ISNUMBER(OFFSET('Sanitation Data'!$G$13,0,10*ROW('Sanitation Data'!G39))),DI45="No",ISNUMBER(OFFSET('Sanitation Data'!$G$13,0,10*ROW('Sanitation Data'!G39)))),CONCATENATE("[",ROUND(OFFSET('Sanitation Data'!$G$13,0,10*ROW('Sanitation Data'!G39)),0),"]"),IF(AND(ISNUMBER(OFFSET('Sanitation Data'!$G$13,0,10*ROW('Sanitation Data'!G39))),DI45="",ISNUMBER(OFFSET('Sanitation Data'!$G$13,0,10*ROW('Sanitation Data'!G39)))),OFFSET('Sanitation Data'!$G$13,0,10*ROW('Sanitation Data'!G39)),NA())))</f>
        <v>#N/A</v>
      </c>
      <c r="AU45" s="253" t="e">
        <f ca="true">+IF(AND(ISNUMBER(OFFSET('Sanitation Data'!$H$5,0,10*ROW('Sanitation Data'!H39))),DJ45="Yes"),100-OFFSET('Sanitation Data'!$H$5,0,10*ROW('Sanitation Data'!H39)),IF(AND(ISNUMBER(OFFSET('Sanitation Data'!$H$5,0,10*ROW('Sanitation Data'!H39))),DJ45="No",ISNUMBER(OFFSET('Sanitation Data'!$H$5,0,10*ROW('Sanitation Data'!H39)))),CONCATENATE("[",ROUND(100-OFFSET('Sanitation Data'!$H$5,0,10*ROW('Sanitation Data'!H39)),0),"]"),IF(AND(ISNUMBER(OFFSET('Sanitation Data'!$H$5,0,10*ROW('Sanitation Data'!H39))),DJ45="",ISNUMBER(OFFSET('Sanitation Data'!$H$5,0,10*ROW('Sanitation Data'!H39)))),100-OFFSET('Sanitation Data'!$H$5,0,10*ROW('Sanitation Data'!H39)),NA())))</f>
        <v>#N/A</v>
      </c>
      <c r="AV45" s="253" t="e">
        <f ca="true">+IF(AND(ISNUMBER(OFFSET('Sanitation Data'!$H$7,0,10*ROW('Sanitation Data'!H39))),DK45="Yes"),OFFSET('Sanitation Data'!$H$7,0,10*ROW('Sanitation Data'!H39)),IF(AND(ISNUMBER(OFFSET('Sanitation Data'!$H$7,0,10*ROW('Sanitation Data'!H39))),DK45="No",ISNUMBER(OFFSET('Sanitation Data'!$H$7,0,10*ROW('Sanitation Data'!H39)))),CONCATENATE("[",ROUND(OFFSET('Sanitation Data'!$H$7,0,10*ROW('Sanitation Data'!H39)),0),"]"),IF(AND(ISNUMBER(OFFSET('Sanitation Data'!$H$7,0,10*ROW('Sanitation Data'!H39))),DK45="",ISNUMBER(OFFSET('Sanitation Data'!$H$7,0,10*ROW('Sanitation Data'!H39)))),OFFSET('Sanitation Data'!$H$7,0,10*ROW('Sanitation Data'!H39)),NA())))</f>
        <v>#N/A</v>
      </c>
      <c r="AW45" s="253" t="e">
        <f ca="true">+IF(AND(ISNUMBER(OFFSET('Sanitation Data'!$H$11,0,10*ROW('Sanitation Data'!H39))),DL45="Yes"),OFFSET('Sanitation Data'!$H$11,0,10*ROW('Sanitation Data'!H39)),IF(AND(ISNUMBER(OFFSET('Sanitation Data'!$H$11,0,10*ROW('Sanitation Data'!H39))),DL45="No",ISNUMBER(OFFSET('Sanitation Data'!$H$11,0,10*ROW('Sanitation Data'!H39)))),CONCATENATE("[",ROUND(OFFSET('Sanitation Data'!$H$11,0,10*ROW('Sanitation Data'!H39)),0),"]"),IF(AND(ISNUMBER(OFFSET('Sanitation Data'!$H$11,0,10*ROW('Sanitation Data'!H39))),DL45="",ISNUMBER(OFFSET('Sanitation Data'!$H$11,0,10*ROW('Sanitation Data'!H39)))),OFFSET('Sanitation Data'!$H$11,0,10*ROW('Sanitation Data'!H39)),NA())))</f>
        <v>#N/A</v>
      </c>
      <c r="AX45" s="253" t="e">
        <f ca="true">+IF(AND(ISNUMBER(OFFSET('Sanitation Data'!$H$12,0,10*ROW('Sanitation Data'!H39))),DM45="Yes"),OFFSET('Sanitation Data'!$H$12,0,10*ROW('Sanitation Data'!H39)),IF(AND(ISNUMBER(OFFSET('Sanitation Data'!$H$12,0,10*ROW('Sanitation Data'!H39))),DM45="No",ISNUMBER(OFFSET('Sanitation Data'!$H$12,0,10*ROW('Sanitation Data'!H39)))),CONCATENATE("[",ROUND(OFFSET('Sanitation Data'!$H$12,0,10*ROW('Sanitation Data'!H39)),0),"]"),IF(AND(ISNUMBER(OFFSET('Sanitation Data'!$H$12,0,10*ROW('Sanitation Data'!H39))),DM45="",ISNUMBER(OFFSET('Sanitation Data'!$H$12,0,10*ROW('Sanitation Data'!H39)))),OFFSET('Sanitation Data'!$H$12,0,10*ROW('Sanitation Data'!H39)),NA())))</f>
        <v>#N/A</v>
      </c>
      <c r="AY45" s="253" t="e">
        <f ca="true">+IF(AND(ISNUMBER(OFFSET('Sanitation Data'!$H$13,0,10*ROW('Sanitation Data'!H39))),DN45="Yes"),OFFSET('Sanitation Data'!$H$13,0,10*ROW('Sanitation Data'!H39)),IF(AND(ISNUMBER(OFFSET('Sanitation Data'!$H$13,0,10*ROW('Sanitation Data'!H39))),DN45="No",ISNUMBER(OFFSET('Sanitation Data'!$H$13,0,10*ROW('Sanitation Data'!H39)))),CONCATENATE("[",ROUND(OFFSET('Sanitation Data'!$H$13,0,10*ROW('Sanitation Data'!H39)),0),"]"),IF(AND(ISNUMBER(OFFSET('Sanitation Data'!$H$13,0,10*ROW('Sanitation Data'!H39))),DN45="",ISNUMBER(OFFSET('Sanitation Data'!$H$13,0,10*ROW('Sanitation Data'!H39)))),OFFSET('Sanitation Data'!$H$13,0,10*ROW('Sanitation Data'!H39)),NA())))</f>
        <v>#N/A</v>
      </c>
      <c r="AZ45" s="254" t="e">
        <f ca="true">+IF(AND(ISNUMBER(OFFSET('Hygiene Data'!$C$6,0,10*ROW('Hygiene Data'!C39))),DO45="Yes"),OFFSET('Hygiene Data'!$C$6,0,10*ROW('Hygiene Data'!C39)),IF(AND(ISNUMBER(OFFSET('Hygiene Data'!$C$6,0,10*ROW('Hygiene Data'!C39))),DO45="No",ISNUMBER(OFFSET('Hygiene Data'!$C$6,0,10*ROW('Hygiene Data'!C39)))),CONCATENATE("[",ROUND(OFFSET('Hygiene Data'!$C$6,0,10*ROW('Hygiene Data'!C39)),0),"]"),IF(AND(ISNUMBER(OFFSET('Hygiene Data'!$C$6,0,10*ROW('Hygiene Data'!C39))),DO45="",ISNUMBER(OFFSET('Hygiene Data'!$C$6,0,10*ROW('Hygiene Data'!C39)))),OFFSET('Hygiene Data'!$C$6,0,10*ROW('Hygiene Data'!C39)),NA())))</f>
        <v>#N/A</v>
      </c>
      <c r="BA45" s="254" t="e">
        <f ca="true">+IF(AND(ISNUMBER(OFFSET('Hygiene Data'!$C$8,0,10*ROW('Hygiene Data'!C39))),DP45="Yes"),OFFSET('Hygiene Data'!$C$8,0,10*ROW('Hygiene Data'!C39)),IF(AND(ISNUMBER(OFFSET('Hygiene Data'!$C$8,0,10*ROW('Hygiene Data'!C39))),DP45="No",ISNUMBER(OFFSET('Hygiene Data'!$C$8,0,10*ROW('Hygiene Data'!C39)))),CONCATENATE("[",ROUND(OFFSET('Hygiene Data'!$C$8,0,10*ROW('Hygiene Data'!C39)),0),"]"),IF(AND(ISNUMBER(OFFSET('Hygiene Data'!$C$8,0,10*ROW('Hygiene Data'!C39))),DP45="",ISNUMBER(OFFSET('Hygiene Data'!$C$8,0,10*ROW('Hygiene Data'!C39)))),OFFSET('Hygiene Data'!$C$8,0,10*ROW('Hygiene Data'!C39)),NA())))</f>
        <v>#N/A</v>
      </c>
      <c r="BB45" s="254" t="e">
        <f ca="true">+IF(AND(ISNUMBER(OFFSET('Hygiene Data'!$C$10,0,10*ROW('Hygiene Data'!C39))),DQ45="Yes"),OFFSET('Hygiene Data'!$C$10,0,10*ROW('Hygiene Data'!C39)),IF(AND(ISNUMBER(OFFSET('Hygiene Data'!$C$10,0,10*ROW('Hygiene Data'!C39))),DQ45="No",ISNUMBER(OFFSET('Hygiene Data'!$C$10,0,10*ROW('Hygiene Data'!C39)))),CONCATENATE("[",ROUND(OFFSET('Hygiene Data'!$C$10,0,10*ROW('Hygiene Data'!C39)),0),"]"),IF(AND(ISNUMBER(OFFSET('Hygiene Data'!$C$10,0,10*ROW('Hygiene Data'!C39))),DQ45="",ISNUMBER(OFFSET('Hygiene Data'!$C$10,0,10*ROW('Hygiene Data'!C39)))),OFFSET('Hygiene Data'!$C$10,0,10*ROW('Hygiene Data'!C39)),NA())))</f>
        <v>#N/A</v>
      </c>
      <c r="BC45" s="254" t="e">
        <f ca="true">+IF(AND(ISNUMBER(OFFSET('Hygiene Data'!$D$6,0,10*ROW('Hygiene Data'!D39))),DR45="Yes"),OFFSET('Hygiene Data'!$D$6,0,10*ROW('Hygiene Data'!D39)),IF(AND(ISNUMBER(OFFSET('Hygiene Data'!$D$6,0,10*ROW('Hygiene Data'!D39))),DR45="No",ISNUMBER(OFFSET('Hygiene Data'!$D$6,0,10*ROW('Hygiene Data'!D39)))),CONCATENATE("[",ROUND(OFFSET('Hygiene Data'!$D$6,0,10*ROW('Hygiene Data'!D39)),0),"]"),IF(AND(ISNUMBER(OFFSET('Hygiene Data'!$D$6,0,10*ROW('Hygiene Data'!D39))),DR45="",ISNUMBER(OFFSET('Hygiene Data'!$D$6,0,10*ROW('Hygiene Data'!D39)))),OFFSET('Hygiene Data'!$D$6,0,10*ROW('Hygiene Data'!D39)),NA())))</f>
        <v>#N/A</v>
      </c>
      <c r="BD45" s="254" t="e">
        <f ca="true">+IF(AND(ISNUMBER(OFFSET('Hygiene Data'!$D$8,0,10*ROW('Hygiene Data'!D39))),DS45="Yes"),OFFSET('Hygiene Data'!$D$8,0,10*ROW('Hygiene Data'!D39)),IF(AND(ISNUMBER(OFFSET('Hygiene Data'!$D$8,0,10*ROW('Hygiene Data'!D39))),DS45="No",ISNUMBER(OFFSET('Hygiene Data'!$D$8,0,10*ROW('Hygiene Data'!D39)))),CONCATENATE("[",ROUND(OFFSET('Hygiene Data'!$D$8,0,10*ROW('Hygiene Data'!D39)),0),"]"),IF(AND(ISNUMBER(OFFSET('Hygiene Data'!$D$8,0,10*ROW('Hygiene Data'!D39))),DS45="",ISNUMBER(OFFSET('Hygiene Data'!$D$8,0,10*ROW('Hygiene Data'!D39)))),OFFSET('Hygiene Data'!$D$8,0,10*ROW('Hygiene Data'!D39)),NA())))</f>
        <v>#N/A</v>
      </c>
      <c r="BE45" s="254" t="e">
        <f ca="true">+IF(AND(ISNUMBER(OFFSET('Hygiene Data'!$D$10,0,10*ROW('Hygiene Data'!D39))),DT45="Yes"),OFFSET('Hygiene Data'!$D$10,0,10*ROW('Hygiene Data'!D39)),IF(AND(ISNUMBER(OFFSET('Hygiene Data'!$D$10,0,10*ROW('Hygiene Data'!D39))),DT45="No",ISNUMBER(OFFSET('Hygiene Data'!$D$10,0,10*ROW('Hygiene Data'!D39)))),CONCATENATE("[",ROUND(OFFSET('Hygiene Data'!$D$10,0,10*ROW('Hygiene Data'!D39)),0),"]"),IF(AND(ISNUMBER(OFFSET('Hygiene Data'!$D$10,0,10*ROW('Hygiene Data'!D39))),DT45="",ISNUMBER(OFFSET('Hygiene Data'!$D$10,0,10*ROW('Hygiene Data'!D39)))),OFFSET('Hygiene Data'!$D$10,0,10*ROW('Hygiene Data'!D39)),NA())))</f>
        <v>#N/A</v>
      </c>
      <c r="BF45" s="254" t="e">
        <f ca="true">+IF(AND(ISNUMBER(OFFSET('Hygiene Data'!$E$6,0,10*ROW('Hygiene Data'!E39))),DU45="Yes"),OFFSET('Hygiene Data'!$E$6,0,10*ROW('Hygiene Data'!E39)),IF(AND(ISNUMBER(OFFSET('Hygiene Data'!$E$6,0,10*ROW('Hygiene Data'!E39))),DU45="No",ISNUMBER(OFFSET('Hygiene Data'!$E$6,0,10*ROW('Hygiene Data'!E39)))),CONCATENATE("[",ROUND(OFFSET('Hygiene Data'!$E$6,0,10*ROW('Hygiene Data'!E39)),0),"]"),IF(AND(ISNUMBER(OFFSET('Hygiene Data'!$E$6,0,10*ROW('Hygiene Data'!E39))),DU45="",ISNUMBER(OFFSET('Hygiene Data'!$E$6,0,10*ROW('Hygiene Data'!E39)))),OFFSET('Hygiene Data'!$E$6,0,10*ROW('Hygiene Data'!E39)),NA())))</f>
        <v>#N/A</v>
      </c>
      <c r="BG45" s="254" t="e">
        <f ca="true">+IF(AND(ISNUMBER(OFFSET('Hygiene Data'!$E$8,0,10*ROW('Hygiene Data'!E39))),DV45="Yes"),OFFSET('Hygiene Data'!$E$8,0,10*ROW('Hygiene Data'!E39)),IF(AND(ISNUMBER(OFFSET('Hygiene Data'!$E$8,0,10*ROW('Hygiene Data'!E39))),DV45="No",ISNUMBER(OFFSET('Hygiene Data'!$E$8,0,10*ROW('Hygiene Data'!E39)))),CONCATENATE("[",ROUND(OFFSET('Hygiene Data'!$E$8,0,10*ROW('Hygiene Data'!E39)),0),"]"),IF(AND(ISNUMBER(OFFSET('Hygiene Data'!$E$8,0,10*ROW('Hygiene Data'!E39))),DV45="",ISNUMBER(OFFSET('Hygiene Data'!$E$8,0,10*ROW('Hygiene Data'!E39)))),OFFSET('Hygiene Data'!$E$8,0,10*ROW('Hygiene Data'!E39)),NA())))</f>
        <v>#N/A</v>
      </c>
      <c r="BH45" s="254" t="e">
        <f ca="true">+IF(AND(ISNUMBER(OFFSET('Hygiene Data'!$E$10,0,10*ROW('Hygiene Data'!E39))),DW45="Yes"),OFFSET('Hygiene Data'!$E$10,0,10*ROW('Hygiene Data'!E39)),IF(AND(ISNUMBER(OFFSET('Hygiene Data'!$E$10,0,10*ROW('Hygiene Data'!E39))),DW45="No",ISNUMBER(OFFSET('Hygiene Data'!$E$10,0,10*ROW('Hygiene Data'!E39)))),CONCATENATE("[",ROUND(OFFSET('Hygiene Data'!$E$10,0,10*ROW('Hygiene Data'!E39)),0),"]"),IF(AND(ISNUMBER(OFFSET('Hygiene Data'!$E$10,0,10*ROW('Hygiene Data'!E39))),DW45="",ISNUMBER(OFFSET('Hygiene Data'!$E$10,0,10*ROW('Hygiene Data'!E39)))),OFFSET('Hygiene Data'!$E$10,0,10*ROW('Hygiene Data'!E39)),NA())))</f>
        <v>#N/A</v>
      </c>
      <c r="BI45" s="254" t="e">
        <f ca="true">+IF(AND(ISNUMBER(OFFSET('Hygiene Data'!$F$6,0,10*ROW('Hygiene Data'!F39))),DX45="Yes"),OFFSET('Hygiene Data'!$F$6,0,10*ROW('Hygiene Data'!F39)),IF(AND(ISNUMBER(OFFSET('Hygiene Data'!$F$6,0,10*ROW('Hygiene Data'!F39))),DX45="No",ISNUMBER(OFFSET('Hygiene Data'!$F$6,0,10*ROW('Hygiene Data'!F39)))),CONCATENATE("[",ROUND(OFFSET('Hygiene Data'!$F$6,0,10*ROW('Hygiene Data'!F39)),0),"]"),IF(AND(ISNUMBER(OFFSET('Hygiene Data'!$F$6,0,10*ROW('Hygiene Data'!F39))),DX45="",ISNUMBER(OFFSET('Hygiene Data'!$F$6,0,10*ROW('Hygiene Data'!F39)))),OFFSET('Hygiene Data'!$F$6,0,10*ROW('Hygiene Data'!F39)),NA())))</f>
        <v>#N/A</v>
      </c>
      <c r="BJ45" s="254" t="e">
        <f ca="true">+IF(AND(ISNUMBER(OFFSET('Hygiene Data'!$F$8,0,10*ROW('Hygiene Data'!F39))),DY45="Yes"),OFFSET('Hygiene Data'!$F$8,0,10*ROW('Hygiene Data'!F39)),IF(AND(ISNUMBER(OFFSET('Hygiene Data'!$F$8,0,10*ROW('Hygiene Data'!F39))),DY45="No",ISNUMBER(OFFSET('Hygiene Data'!$F$8,0,10*ROW('Hygiene Data'!F39)))),CONCATENATE("[",ROUND(OFFSET('Hygiene Data'!$F$8,0,10*ROW('Hygiene Data'!F39)),0),"]"),IF(AND(ISNUMBER(OFFSET('Hygiene Data'!$F$8,0,10*ROW('Hygiene Data'!F39))),DY45="",ISNUMBER(OFFSET('Hygiene Data'!$F$8,0,10*ROW('Hygiene Data'!F39)))),OFFSET('Hygiene Data'!$F$8,0,10*ROW('Hygiene Data'!F39)),NA())))</f>
        <v>#N/A</v>
      </c>
      <c r="BK45" s="254" t="e">
        <f ca="true">+IF(AND(ISNUMBER(OFFSET('Hygiene Data'!$F$10,0,10*ROW('Hygiene Data'!F39))),DZ45="Yes"),OFFSET('Hygiene Data'!$F$10,0,10*ROW('Hygiene Data'!F39)),IF(AND(ISNUMBER(OFFSET('Hygiene Data'!$F$10,0,10*ROW('Hygiene Data'!F39))),DZ45="No",ISNUMBER(OFFSET('Hygiene Data'!$F$10,0,10*ROW('Hygiene Data'!F39)))),CONCATENATE("[",ROUND(OFFSET('Hygiene Data'!$F$10,0,10*ROW('Hygiene Data'!F39)),0),"]"),IF(AND(ISNUMBER(OFFSET('Hygiene Data'!$F$10,0,10*ROW('Hygiene Data'!F39))),DZ45="",ISNUMBER(OFFSET('Hygiene Data'!$F$10,0,10*ROW('Hygiene Data'!F39)))),OFFSET('Hygiene Data'!$F$10,0,10*ROW('Hygiene Data'!F39)),NA())))</f>
        <v>#N/A</v>
      </c>
      <c r="BL45" s="254" t="e">
        <f ca="true">+IF(AND(ISNUMBER(OFFSET('Hygiene Data'!$G$6,0,10*ROW('Hygiene Data'!G39))),EA45="Yes"),OFFSET('Hygiene Data'!$G$6,0,10*ROW('Hygiene Data'!G39)),IF(AND(ISNUMBER(OFFSET('Hygiene Data'!$G$6,0,10*ROW('Hygiene Data'!G39))),EA45="No",ISNUMBER(OFFSET('Hygiene Data'!$G$6,0,10*ROW('Hygiene Data'!G39)))),CONCATENATE("[",ROUND(OFFSET('Hygiene Data'!$G$6,0,10*ROW('Hygiene Data'!G39)),0),"]"),IF(AND(ISNUMBER(OFFSET('Hygiene Data'!$G$6,0,10*ROW('Hygiene Data'!G39))),EA45="",ISNUMBER(OFFSET('Hygiene Data'!$G$6,0,10*ROW('Hygiene Data'!G39)))),OFFSET('Hygiene Data'!$G$6,0,10*ROW('Hygiene Data'!G39)),NA())))</f>
        <v>#N/A</v>
      </c>
      <c r="BM45" s="254" t="e">
        <f ca="true">+IF(AND(ISNUMBER(OFFSET('Hygiene Data'!$G$8,0,10*ROW('Hygiene Data'!G39))),EB45="Yes"),OFFSET('Hygiene Data'!$G$8,0,10*ROW('Hygiene Data'!G39)),IF(AND(ISNUMBER(OFFSET('Hygiene Data'!$G$8,0,10*ROW('Hygiene Data'!G39))),EB45="No",ISNUMBER(OFFSET('Hygiene Data'!$G$8,0,10*ROW('Hygiene Data'!G39)))),CONCATENATE("[",ROUND(OFFSET('Hygiene Data'!$G$8,0,10*ROW('Hygiene Data'!G39)),0),"]"),IF(AND(ISNUMBER(OFFSET('Hygiene Data'!$G$8,0,10*ROW('Hygiene Data'!G39))),EB45="",ISNUMBER(OFFSET('Hygiene Data'!$G$8,0,10*ROW('Hygiene Data'!G39)))),OFFSET('Hygiene Data'!$G$8,0,10*ROW('Hygiene Data'!G39)),NA())))</f>
        <v>#N/A</v>
      </c>
      <c r="BN45" s="254" t="e">
        <f ca="true">+IF(AND(ISNUMBER(OFFSET('Hygiene Data'!$G$10,0,10*ROW('Hygiene Data'!G39))),EC45="Yes"),OFFSET('Hygiene Data'!$G$10,0,10*ROW('Hygiene Data'!G39)),IF(AND(ISNUMBER(OFFSET('Hygiene Data'!$G$10,0,10*ROW('Hygiene Data'!G39))),EC45="No",ISNUMBER(OFFSET('Hygiene Data'!$G$10,0,10*ROW('Hygiene Data'!G39)))),CONCATENATE("[",ROUND(OFFSET('Hygiene Data'!$G$10,0,10*ROW('Hygiene Data'!G39)),0),"]"),IF(AND(ISNUMBER(OFFSET('Hygiene Data'!$G$10,0,10*ROW('Hygiene Data'!G39))),EC45="",ISNUMBER(OFFSET('Hygiene Data'!$G$10,0,10*ROW('Hygiene Data'!G39)))),OFFSET('Hygiene Data'!$G$10,0,10*ROW('Hygiene Data'!G39)),NA())))</f>
        <v>#N/A</v>
      </c>
      <c r="BO45" s="254" t="e">
        <f ca="true">+IF(AND(ISNUMBER(OFFSET('Hygiene Data'!$H$6,0,10*ROW('Hygiene Data'!H39))),ED45="Yes"),OFFSET('Hygiene Data'!$H$6,0,10*ROW('Hygiene Data'!H39)),IF(AND(ISNUMBER(OFFSET('Hygiene Data'!$H$6,0,10*ROW('Hygiene Data'!H39))),ED45="No",ISNUMBER(OFFSET('Hygiene Data'!$H$6,0,10*ROW('Hygiene Data'!H39)))),CONCATENATE("[",ROUND(OFFSET('Hygiene Data'!$H$6,0,10*ROW('Hygiene Data'!H39)),0),"]"),IF(AND(ISNUMBER(OFFSET('Hygiene Data'!$H$6,0,10*ROW('Hygiene Data'!H39))),ED45="",ISNUMBER(OFFSET('Hygiene Data'!$H$6,0,10*ROW('Hygiene Data'!H39)))),OFFSET('Hygiene Data'!$H$6,0,10*ROW('Hygiene Data'!H39)),NA())))</f>
        <v>#N/A</v>
      </c>
      <c r="BP45" s="254" t="e">
        <f ca="true">+IF(AND(ISNUMBER(OFFSET('Hygiene Data'!$H$8,0,10*ROW('Hygiene Data'!H39))),EE45="Yes"),OFFSET('Hygiene Data'!$H$8,0,10*ROW('Hygiene Data'!H39)),IF(AND(ISNUMBER(OFFSET('Hygiene Data'!$H$8,0,10*ROW('Hygiene Data'!H39))),EE45="No",ISNUMBER(OFFSET('Hygiene Data'!$H$8,0,10*ROW('Hygiene Data'!H39)))),CONCATENATE("[",ROUND(OFFSET('Hygiene Data'!$H$8,0,10*ROW('Hygiene Data'!H39)),0),"]"),IF(AND(ISNUMBER(OFFSET('Hygiene Data'!$H$8,0,10*ROW('Hygiene Data'!H39))),EE45="",ISNUMBER(OFFSET('Hygiene Data'!$H$8,0,10*ROW('Hygiene Data'!H39)))),OFFSET('Hygiene Data'!$H$8,0,10*ROW('Hygiene Data'!H39)),NA())))</f>
        <v>#N/A</v>
      </c>
      <c r="BQ45" s="254" t="e">
        <f ca="true">+IF(AND(ISNUMBER(OFFSET('Hygiene Data'!$H$10,0,10*ROW('Hygiene Data'!H39))),EF45="Yes"),OFFSET('Hygiene Data'!$H$10,0,10*ROW('Hygiene Data'!H39)),IF(AND(ISNUMBER(OFFSET('Hygiene Data'!$H$10,0,10*ROW('Hygiene Data'!H39))),EF45="No",ISNUMBER(OFFSET('Hygiene Data'!$H$10,0,10*ROW('Hygiene Data'!H39)))),CONCATENATE("[",ROUND(OFFSET('Hygiene Data'!$H$10,0,10*ROW('Hygiene Data'!H39)),0),"]"),IF(AND(ISNUMBER(OFFSET('Hygiene Data'!$H$10,0,10*ROW('Hygiene Data'!H39))),EF45="",ISNUMBER(OFFSET('Hygiene Data'!$H$10,0,10*ROW('Hygiene Data'!H39)))),OFFSET('Hygiene Data'!$H$10,0,10*ROW('Hygiene Data'!H39)),NA())))</f>
        <v>#N/A</v>
      </c>
      <c r="BS45" s="36" t="str">
        <f ca="true">+IF(OFFSET('Water Data'!$C$28,0,10*ROW('Water Data'!C39))="","",OFFSET('Water Data'!$C$28,0,10*ROW('Water Data'!C39)))</f>
        <v/>
      </c>
      <c r="BT45" s="36" t="str">
        <f ca="true">+IF(OFFSET('Water Data'!$C$29,0,10*ROW('Water Data'!C39))="","",OFFSET('Water Data'!$C$29,0,10*ROW('Water Data'!C39)))</f>
        <v/>
      </c>
      <c r="BU45" s="36" t="str">
        <f ca="true">+IF(OFFSET('Water Data'!$C$30,0,10*ROW('Water Data'!C39))="","",OFFSET('Water Data'!$C$30,0,10*ROW('Water Data'!C39)))</f>
        <v/>
      </c>
      <c r="BV45" s="36" t="str">
        <f ca="true">+IF(OFFSET('Water Data'!$D$28,0,10*ROW('Water Data'!D39))="","",OFFSET('Water Data'!$D$28,0,10*ROW('Water Data'!D39)))</f>
        <v/>
      </c>
      <c r="BW45" s="36" t="str">
        <f ca="true">+IF(OFFSET('Water Data'!$D$29,0,10*ROW('Water Data'!D39))="","",OFFSET('Water Data'!$D$29,0,10*ROW('Water Data'!D39)))</f>
        <v/>
      </c>
      <c r="BX45" s="36" t="str">
        <f ca="true">+IF(OFFSET('Water Data'!$D$30,0,10*ROW('Water Data'!D39))="","",OFFSET('Water Data'!$D$30,0,10*ROW('Water Data'!D39)))</f>
        <v/>
      </c>
      <c r="BY45" s="36" t="str">
        <f ca="true">+IF(OFFSET('Water Data'!$E$28,0,10*ROW('Water Data'!E39))="","",OFFSET('Water Data'!$E$28,0,10*ROW('Water Data'!E39)))</f>
        <v/>
      </c>
      <c r="BZ45" s="36" t="str">
        <f ca="true">+IF(OFFSET('Water Data'!$E$29,0,10*ROW('Water Data'!E39))="","",OFFSET('Water Data'!$E$29,0,10*ROW('Water Data'!E39)))</f>
        <v/>
      </c>
      <c r="CA45" s="36" t="str">
        <f ca="true">+IF(OFFSET('Water Data'!$E$30,0,10*ROW('Water Data'!E39))="","",OFFSET('Water Data'!$E$30,0,10*ROW('Water Data'!E39)))</f>
        <v/>
      </c>
      <c r="CB45" s="36" t="str">
        <f ca="true">+IF(OFFSET('Water Data'!$F$28,0,10*ROW('Water Data'!F39))="","",OFFSET('Water Data'!$F$28,0,10*ROW('Water Data'!F39)))</f>
        <v/>
      </c>
      <c r="CC45" s="36" t="str">
        <f ca="true">+IF(OFFSET('Water Data'!$F$29,0,10*ROW('Water Data'!F39))="","",OFFSET('Water Data'!$F$29,0,10*ROW('Water Data'!F39)))</f>
        <v/>
      </c>
      <c r="CD45" s="36" t="str">
        <f ca="true">+IF(OFFSET('Water Data'!$F$30,0,10*ROW('Water Data'!F39))="","",OFFSET('Water Data'!$F$30,0,10*ROW('Water Data'!F39)))</f>
        <v/>
      </c>
      <c r="CE45" s="36" t="str">
        <f ca="true">+IF(OFFSET('Water Data'!$G$28,0,10*ROW('Water Data'!G39))="","",OFFSET('Water Data'!$G$28,0,10*ROW('Water Data'!G39)))</f>
        <v/>
      </c>
      <c r="CF45" s="36" t="str">
        <f ca="true">+IF(OFFSET('Water Data'!$G$29,0,10*ROW('Water Data'!G39))="","",OFFSET('Water Data'!$G$29,0,10*ROW('Water Data'!G39)))</f>
        <v/>
      </c>
      <c r="CG45" s="36" t="str">
        <f ca="true">+IF(OFFSET('Water Data'!$G$30,0,10*ROW('Water Data'!G39))="","",OFFSET('Water Data'!$G$30,0,10*ROW('Water Data'!G39)))</f>
        <v/>
      </c>
      <c r="CH45" s="36" t="str">
        <f ca="true">+IF(OFFSET('Water Data'!$H$28,0,10*ROW('Water Data'!H39))="","",OFFSET('Water Data'!$H$28,0,10*ROW('Water Data'!H39)))</f>
        <v/>
      </c>
      <c r="CI45" s="36" t="str">
        <f ca="true">+IF(OFFSET('Water Data'!$H$29,0,10*ROW('Water Data'!H39))="","",OFFSET('Water Data'!$H$29,0,10*ROW('Water Data'!H39)))</f>
        <v/>
      </c>
      <c r="CJ45" s="36" t="str">
        <f ca="true">+IF(OFFSET('Water Data'!$H$30,0,10*ROW('Water Data'!H39))="","",OFFSET('Water Data'!$H$30,0,10*ROW('Water Data'!H39)))</f>
        <v/>
      </c>
      <c r="CK45" s="36" t="str">
        <f ca="true">+IF(OFFSET('Sanitation Data'!$C$29,0,10*ROW('Sanitation Data'!C39))="","",OFFSET('Sanitation Data'!$C$29,0,10*ROW('Sanitation Data'!C39)))</f>
        <v/>
      </c>
      <c r="CL45" s="36" t="str">
        <f ca="true">+IF(OFFSET('Sanitation Data'!$C$30,0,10*ROW('Sanitation Data'!C39))="","",OFFSET('Sanitation Data'!$C$30,0,10*ROW('Sanitation Data'!C39)))</f>
        <v/>
      </c>
      <c r="CM45" s="36" t="str">
        <f ca="true">+IF(OFFSET('Sanitation Data'!$C$31,0,10*ROW('Sanitation Data'!C39))="","",OFFSET('Sanitation Data'!$C$31,0,10*ROW('Sanitation Data'!C39)))</f>
        <v/>
      </c>
      <c r="CN45" s="36" t="str">
        <f ca="true">+IF(OFFSET('Sanitation Data'!$C$32,0,10*ROW('Sanitation Data'!C39))="","",OFFSET('Sanitation Data'!$C$32,0,10*ROW('Sanitation Data'!C39)))</f>
        <v/>
      </c>
      <c r="CO45" s="36" t="str">
        <f ca="true">+IF(OFFSET('Sanitation Data'!$C$33,0,10*ROW('Sanitation Data'!C39))="","",OFFSET('Sanitation Data'!$C$33,0,10*ROW('Sanitation Data'!C39)))</f>
        <v/>
      </c>
      <c r="CP45" s="36" t="str">
        <f ca="true">+IF(OFFSET('Sanitation Data'!$D$29,0,10*ROW('Sanitation Data'!D39))="","",OFFSET('Sanitation Data'!$D$29,0,10*ROW('Sanitation Data'!D39)))</f>
        <v/>
      </c>
      <c r="CQ45" s="36" t="str">
        <f ca="true">+IF(OFFSET('Sanitation Data'!$D$30,0,10*ROW('Sanitation Data'!D39))="","",OFFSET('Sanitation Data'!$D$30,0,10*ROW('Sanitation Data'!D39)))</f>
        <v/>
      </c>
      <c r="CR45" s="36" t="str">
        <f ca="true">+IF(OFFSET('Sanitation Data'!$D$31,0,10*ROW('Sanitation Data'!D39))="","",OFFSET('Sanitation Data'!$D$31,0,10*ROW('Sanitation Data'!D39)))</f>
        <v/>
      </c>
      <c r="CS45" s="36" t="str">
        <f ca="true">+IF(OFFSET('Sanitation Data'!$D$32,0,10*ROW('Sanitation Data'!D39))="","",OFFSET('Sanitation Data'!$D$32,0,10*ROW('Sanitation Data'!D39)))</f>
        <v/>
      </c>
      <c r="CT45" s="36" t="str">
        <f ca="true">+IF(OFFSET('Sanitation Data'!$D$33,0,10*ROW('Sanitation Data'!D39))="","",OFFSET('Sanitation Data'!$D$33,0,10*ROW('Sanitation Data'!D39)))</f>
        <v/>
      </c>
      <c r="CU45" s="36" t="str">
        <f ca="true">+IF(OFFSET('Sanitation Data'!$E$29,0,10*ROW('Sanitation Data'!E39))="","",OFFSET('Sanitation Data'!$E$29,0,10*ROW('Sanitation Data'!E39)))</f>
        <v/>
      </c>
      <c r="CV45" s="36" t="str">
        <f ca="true">+IF(OFFSET('Sanitation Data'!$E$30,0,10*ROW('Sanitation Data'!E39))="","",OFFSET('Sanitation Data'!$E$30,0,10*ROW('Sanitation Data'!E39)))</f>
        <v/>
      </c>
      <c r="CW45" s="36" t="str">
        <f ca="true">+IF(OFFSET('Sanitation Data'!$E$31,0,10*ROW('Sanitation Data'!E39))="","",OFFSET('Sanitation Data'!$E$31,0,10*ROW('Sanitation Data'!E39)))</f>
        <v/>
      </c>
      <c r="CX45" s="36" t="str">
        <f ca="true">+IF(OFFSET('Sanitation Data'!$E$32,0,10*ROW('Sanitation Data'!E39))="","",OFFSET('Sanitation Data'!$E$32,0,10*ROW('Sanitation Data'!E39)))</f>
        <v/>
      </c>
      <c r="CY45" s="36" t="str">
        <f ca="true">+IF(OFFSET('Sanitation Data'!$E$33,0,10*ROW('Sanitation Data'!E39))="","",OFFSET('Sanitation Data'!$E$33,0,10*ROW('Sanitation Data'!E39)))</f>
        <v/>
      </c>
      <c r="CZ45" s="36" t="str">
        <f ca="true">+IF(OFFSET('Sanitation Data'!$F$29,0,10*ROW('Sanitation Data'!F39))="","",OFFSET('Sanitation Data'!$F$29,0,10*ROW('Sanitation Data'!F39)))</f>
        <v/>
      </c>
      <c r="DA45" s="36" t="str">
        <f ca="true">+IF(OFFSET('Sanitation Data'!$F$30,0,10*ROW('Sanitation Data'!F39))="","",OFFSET('Sanitation Data'!$F$30,0,10*ROW('Sanitation Data'!F39)))</f>
        <v/>
      </c>
      <c r="DB45" s="36" t="str">
        <f ca="true">+IF(OFFSET('Sanitation Data'!$F$31,0,10*ROW('Sanitation Data'!F39))="","",OFFSET('Sanitation Data'!$F$31,0,10*ROW('Sanitation Data'!F39)))</f>
        <v/>
      </c>
      <c r="DC45" s="36" t="str">
        <f ca="true">+IF(OFFSET('Sanitation Data'!$F$32,0,10*ROW('Sanitation Data'!F39))="","",OFFSET('Sanitation Data'!$F$32,0,10*ROW('Sanitation Data'!F39)))</f>
        <v/>
      </c>
      <c r="DD45" s="36" t="str">
        <f ca="true">+IF(OFFSET('Sanitation Data'!$F$33,0,10*ROW('Sanitation Data'!F39))="","",OFFSET('Sanitation Data'!$F$33,0,10*ROW('Sanitation Data'!F39)))</f>
        <v/>
      </c>
      <c r="DE45" s="36" t="str">
        <f ca="true">+IF(OFFSET('Sanitation Data'!$G$29,0,10*ROW('Sanitation Data'!G39))="","",OFFSET('Sanitation Data'!$G$29,0,10*ROW('Sanitation Data'!G39)))</f>
        <v/>
      </c>
      <c r="DF45" s="36" t="str">
        <f ca="true">+IF(OFFSET('Sanitation Data'!$G$30,0,10*ROW('Sanitation Data'!G39))="","",OFFSET('Sanitation Data'!$G$30,0,10*ROW('Sanitation Data'!G39)))</f>
        <v/>
      </c>
      <c r="DG45" s="36" t="str">
        <f ca="true">+IF(OFFSET('Sanitation Data'!$G$31,0,10*ROW('Sanitation Data'!G39))="","",OFFSET('Sanitation Data'!$G$31,0,10*ROW('Sanitation Data'!G39)))</f>
        <v/>
      </c>
      <c r="DH45" s="36" t="str">
        <f ca="true">+IF(OFFSET('Sanitation Data'!$G$32,0,10*ROW('Sanitation Data'!G39))="","",OFFSET('Sanitation Data'!$G$32,0,10*ROW('Sanitation Data'!G39)))</f>
        <v/>
      </c>
      <c r="DI45" s="36" t="str">
        <f ca="true">+IF(OFFSET('Sanitation Data'!$G$33,0,10*ROW('Sanitation Data'!G39))="","",OFFSET('Sanitation Data'!$G$33,0,10*ROW('Sanitation Data'!G39)))</f>
        <v/>
      </c>
      <c r="DJ45" s="36" t="str">
        <f ca="true">+IF(OFFSET('Sanitation Data'!$H$29,0,10*ROW('Sanitation Data'!H39))="","",OFFSET('Sanitation Data'!$H$29,0,10*ROW('Sanitation Data'!H39)))</f>
        <v/>
      </c>
      <c r="DK45" s="36" t="str">
        <f ca="true">+IF(OFFSET('Sanitation Data'!$H$30,0,10*ROW('Sanitation Data'!H39))="","",OFFSET('Sanitation Data'!$H$30,0,10*ROW('Sanitation Data'!H39)))</f>
        <v/>
      </c>
      <c r="DL45" s="36" t="str">
        <f ca="true">+IF(OFFSET('Sanitation Data'!$H$31,0,10*ROW('Sanitation Data'!H39))="","",OFFSET('Sanitation Data'!$H$31,0,10*ROW('Sanitation Data'!H39)))</f>
        <v/>
      </c>
      <c r="DM45" s="36" t="str">
        <f ca="true">+IF(OFFSET('Sanitation Data'!$H$32,0,10*ROW('Sanitation Data'!H39))="","",OFFSET('Sanitation Data'!$H$32,0,10*ROW('Sanitation Data'!H39)))</f>
        <v/>
      </c>
      <c r="DN45" s="36" t="str">
        <f ca="true">+IF(OFFSET('Sanitation Data'!$H$33,0,10*ROW('Sanitation Data'!H39))="","",OFFSET('Sanitation Data'!$H$33,0,10*ROW('Sanitation Data'!H39)))</f>
        <v/>
      </c>
      <c r="DO45" s="36" t="str">
        <f ca="true">+IF(OFFSET('Hygiene Data'!$C$12,0,10*ROW('Hygiene Data'!C39))="","",OFFSET('Hygiene Data'!$C$12,0,10*ROW('Hygiene Data'!C39)))</f>
        <v/>
      </c>
      <c r="DP45" s="36" t="str">
        <f ca="true">+IF(OFFSET('Hygiene Data'!$C$13,0,10*ROW('Hygiene Data'!C39))="","",OFFSET('Hygiene Data'!$C$13,0,10*ROW('Hygiene Data'!C39)))</f>
        <v/>
      </c>
      <c r="DQ45" s="36" t="str">
        <f ca="true">+IF(OFFSET('Hygiene Data'!$C$14,0,10*ROW('Hygiene Data'!C39))="","",OFFSET('Hygiene Data'!$C$14,0,10*ROW('Hygiene Data'!C39)))</f>
        <v/>
      </c>
      <c r="DR45" s="36" t="str">
        <f ca="true">+IF(OFFSET('Hygiene Data'!$D$12,0,10*ROW('Hygiene Data'!D39))="","",OFFSET('Hygiene Data'!$D$12,0,10*ROW('Hygiene Data'!D39)))</f>
        <v/>
      </c>
      <c r="DS45" s="36" t="str">
        <f ca="true">+IF(OFFSET('Hygiene Data'!$D$13,0,10*ROW('Hygiene Data'!D39))="","",OFFSET('Hygiene Data'!$D$13,0,10*ROW('Hygiene Data'!D39)))</f>
        <v/>
      </c>
      <c r="DT45" s="36" t="str">
        <f ca="true">+IF(OFFSET('Hygiene Data'!$D$14,0,10*ROW('Hygiene Data'!D39))="","",OFFSET('Hygiene Data'!$D$14,0,10*ROW('Hygiene Data'!D39)))</f>
        <v/>
      </c>
      <c r="DU45" s="36" t="str">
        <f ca="true">+IF(OFFSET('Hygiene Data'!$E$12,0,10*ROW('Hygiene Data'!E39))="","",OFFSET('Hygiene Data'!$E$12,0,10*ROW('Hygiene Data'!E39)))</f>
        <v/>
      </c>
      <c r="DV45" s="36" t="str">
        <f ca="true">+IF(OFFSET('Hygiene Data'!$E$13,0,10*ROW('Hygiene Data'!E39))="","",OFFSET('Hygiene Data'!$E$13,0,10*ROW('Hygiene Data'!E39)))</f>
        <v/>
      </c>
      <c r="DW45" s="36" t="str">
        <f ca="true">+IF(OFFSET('Hygiene Data'!$E$14,0,10*ROW('Hygiene Data'!E39))="","",OFFSET('Hygiene Data'!$E$14,0,10*ROW('Hygiene Data'!E39)))</f>
        <v/>
      </c>
      <c r="DX45" s="36" t="str">
        <f ca="true">+IF(OFFSET('Hygiene Data'!$F$12,0,10*ROW('Hygiene Data'!F39))="","",OFFSET('Hygiene Data'!$F$12,0,10*ROW('Hygiene Data'!F39)))</f>
        <v/>
      </c>
      <c r="DY45" s="36" t="str">
        <f ca="true">+IF(OFFSET('Hygiene Data'!$F$13,0,10*ROW('Hygiene Data'!F39))="","",OFFSET('Hygiene Data'!$F$13,0,10*ROW('Hygiene Data'!F39)))</f>
        <v/>
      </c>
      <c r="DZ45" s="36" t="str">
        <f ca="true">+IF(OFFSET('Hygiene Data'!$F$14,0,10*ROW('Hygiene Data'!F39))="","",OFFSET('Hygiene Data'!$F$14,0,10*ROW('Hygiene Data'!F39)))</f>
        <v/>
      </c>
      <c r="EA45" s="36" t="str">
        <f ca="true">+IF(OFFSET('Hygiene Data'!$G$12,0,10*ROW('Hygiene Data'!G39))="","",OFFSET('Hygiene Data'!$G$12,0,10*ROW('Hygiene Data'!G39)))</f>
        <v/>
      </c>
      <c r="EB45" s="36" t="str">
        <f ca="true">+IF(OFFSET('Hygiene Data'!$G$13,0,10*ROW('Hygiene Data'!G39))="","",OFFSET('Hygiene Data'!$G$13,0,10*ROW('Hygiene Data'!G39)))</f>
        <v/>
      </c>
      <c r="EC45" s="36" t="str">
        <f ca="true">+IF(OFFSET('Hygiene Data'!$G$14,0,10*ROW('Hygiene Data'!G39))="","",OFFSET('Hygiene Data'!$G$14,0,10*ROW('Hygiene Data'!G39)))</f>
        <v/>
      </c>
      <c r="ED45" s="36" t="str">
        <f ca="true">+IF(OFFSET('Hygiene Data'!$H$12,0,10*ROW('Hygiene Data'!H39))="","",OFFSET('Hygiene Data'!$H$12,0,10*ROW('Hygiene Data'!H39)))</f>
        <v/>
      </c>
      <c r="EE45" s="36" t="str">
        <f ca="true">+IF(OFFSET('Hygiene Data'!$H$13,0,10*ROW('Hygiene Data'!H39))="","",OFFSET('Hygiene Data'!$H$13,0,10*ROW('Hygiene Data'!H39)))</f>
        <v/>
      </c>
      <c r="EF45" s="36" t="str">
        <f ca="true">+IF(OFFSET('Hygiene Data'!$H$14,0,10*ROW('Hygiene Data'!H39))="","",OFFSET('Hygiene Data'!$H$14,0,10*ROW('Hygiene Data'!H39)))</f>
        <v/>
      </c>
    </row>
    <row r="46" x14ac:dyDescent="0.2">
      <c r="A46" s="59" t="str">
        <f ca="true">+IF(OFFSET('Water Data'!$B$1,0,10*ROW('Water Data'!B43))="","",OFFSET('Water Data'!$B$1,0,10*ROW('Water Data'!B43)))</f>
        <v/>
      </c>
      <c r="B46" s="59" t="str">
        <f ca="true">+IF(OFFSET('Water Data'!$A$3,0,10*ROW('Water Data'!A43))="","",OFFSET('Water Data'!$A$3,0,10*ROW('Water Data'!A43)))</f>
        <v/>
      </c>
      <c r="C46" s="59" t="str">
        <f ca="true">+IF(OFFSET('Water Data'!$C$3,0,10*ROW('Water Data'!C43))="","",OFFSET('Water Data'!$C$3,0,10*ROW('Water Data'!C43)))</f>
        <v/>
      </c>
      <c r="D46" s="252" t="e">
        <f ca="true">+IF(AND(ISNUMBER(OFFSET('Water Data'!$C$5,0,10*ROW('Water Data'!C40))),BS46="Yes"),100-OFFSET('Water Data'!$C$5,0,10*ROW('Water Data'!C40)),IF(AND(ISNUMBER(OFFSET('Water Data'!$C$5,0,10*ROW('Water Data'!C40))),BS46="No",ISNUMBER(OFFSET('Water Data'!$C$5,0,10*ROW('Water Data'!C40)))),CONCATENATE("[",ROUND(100-OFFSET('Water Data'!$C$5,0,10*ROW('Water Data'!C40)),0),"]"),IF(AND(ISNUMBER(OFFSET('Water Data'!$C$5,0,10*ROW('Water Data'!C40))),BS46="",ISNUMBER(OFFSET('Water Data'!$C$5,0,10*ROW('Water Data'!C40)))),100-OFFSET('Water Data'!$C$5,0,10*ROW('Water Data'!C40)),NA())))</f>
        <v>#N/A</v>
      </c>
      <c r="E46" s="252" t="e">
        <f ca="true">+IF(AND(ISNUMBER(OFFSET('Water Data'!$C$7,0,10*ROW('Water Data'!D40))),BT46="Yes"),OFFSET('Water Data'!$C$7,0,10*ROW('Water Data'!C40)),IF(AND(ISNUMBER(OFFSET('Water Data'!$C$7,0,10*ROW('Water Data'!C40))),BT46="No",ISNUMBER(OFFSET('Water Data'!$C$7,0,10*ROW('Water Data'!C40)))),CONCATENATE("[",ROUND(OFFSET('Water Data'!$C$7,0,10*ROW('Water Data'!C40)),0),"]"),IF(AND(ISNUMBER(OFFSET('Water Data'!$C$7,0,10*ROW('Water Data'!C40))),BT46="",ISNUMBER(OFFSET('Water Data'!$C$7,0,10*ROW('Water Data'!C40)))),OFFSET('Water Data'!$C$7,0,10*ROW('Water Data'!C40)),NA())))</f>
        <v>#N/A</v>
      </c>
      <c r="F46" s="252" t="e">
        <f ca="true">+IF(AND(ISNUMBER(OFFSET('Water Data'!$C$10,0,10*ROW('Water Data'!C40))),BU46="Yes"),OFFSET('Water Data'!$C$10,0,10*ROW('Water Data'!C40)),IF(AND(ISNUMBER(OFFSET('Water Data'!$C$10,0,10*ROW('Water Data'!C40))),BU46="No",ISNUMBER(OFFSET('Water Data'!$C$10,0,10*ROW('Water Data'!C40)))),CONCATENATE("[",ROUND(OFFSET('Water Data'!$C$10,0,10*ROW('Water Data'!C40)),0),"]"),IF(AND(ISNUMBER(OFFSET('Water Data'!$C$10,0,10*ROW('Water Data'!C40))),BU46="",ISNUMBER(OFFSET('Water Data'!$C$10,0,10*ROW('Water Data'!C40)))),OFFSET('Water Data'!$C$10,0,10*ROW('Water Data'!C40)),NA())))</f>
        <v>#N/A</v>
      </c>
      <c r="G46" s="252" t="e">
        <f ca="true">+IF(AND(ISNUMBER(OFFSET('Water Data'!$D$5,0,10*ROW('Water Data'!D40))),BV46="Yes"),100-OFFSET('Water Data'!$D$5,0,10*ROW('Water Data'!D40)),IF(AND(ISNUMBER(OFFSET('Water Data'!$D$5,0,10*ROW('Water Data'!D40))),BV46="No",ISNUMBER(OFFSET('Water Data'!$D$5,0,10*ROW('Water Data'!D40)))),CONCATENATE("[",ROUND(100-OFFSET('Water Data'!$D$5,0,10*ROW('Water Data'!D40)),0),"]"),IF(AND(ISNUMBER(OFFSET('Water Data'!$D$5,0,10*ROW('Water Data'!D40))),BV46="",ISNUMBER(OFFSET('Water Data'!$D$5,0,10*ROW('Water Data'!D40)))),100-OFFSET('Water Data'!$D$5,0,10*ROW('Water Data'!D40)),NA())))</f>
        <v>#N/A</v>
      </c>
      <c r="H46" s="252" t="e">
        <f ca="true">+IF(AND(ISNUMBER(OFFSET('Water Data'!$D$7,0,10*ROW('Water Data'!D40))),BW46="Yes"),OFFSET('Water Data'!$D$7,0,10*ROW('Water Data'!D40)),IF(AND(ISNUMBER(OFFSET('Water Data'!$D$7,0,10*ROW('Water Data'!D40))),BW46="No",ISNUMBER(OFFSET('Water Data'!$D$7,0,10*ROW('Water Data'!D40)))),CONCATENATE("[",ROUND(OFFSET('Water Data'!$C$7,0,10*ROW('Water Data'!D40)),0),"]"),IF(AND(ISNUMBER(OFFSET('Water Data'!$D$7,0,10*ROW('Water Data'!D40))),BW46="",ISNUMBER(OFFSET('Water Data'!$D$7,0,10*ROW('Water Data'!D40)))),OFFSET('Water Data'!$D$7,0,10*ROW('Water Data'!D40)),NA())))</f>
        <v>#N/A</v>
      </c>
      <c r="I46" s="252" t="e">
        <f ca="true">+IF(AND(ISNUMBER(OFFSET('Water Data'!$D$10,0,10*ROW('Water Data'!D40))),BX46="Yes"),OFFSET('Water Data'!$D$10,0,10*ROW('Water Data'!D40)),IF(AND(ISNUMBER(OFFSET('Water Data'!$D$10,0,10*ROW('Water Data'!D40))),BX46="No",ISNUMBER(OFFSET('Water Data'!$D$10,0,10*ROW('Water Data'!D40)))),CONCATENATE("[",ROUND(OFFSET('Water Data'!$D$10,0,10*ROW('Water Data'!D40)),0),"]"),IF(AND(ISNUMBER(OFFSET('Water Data'!$D$10,0,10*ROW('Water Data'!D40))),BX46="",ISNUMBER(OFFSET('Water Data'!$D$10,0,10*ROW('Water Data'!D40)))),OFFSET('Water Data'!$D$10,0,10*ROW('Water Data'!D40)),NA())))</f>
        <v>#N/A</v>
      </c>
      <c r="J46" s="252" t="e">
        <f ca="true">+IF(AND(ISNUMBER(OFFSET('Water Data'!$E$5,0,10*ROW('Water Data'!E40))),BY46="Yes"),100-OFFSET('Water Data'!$E$5,0,10*ROW('Water Data'!E40)),IF(AND(ISNUMBER(OFFSET('Water Data'!$E$5,0,10*ROW('Water Data'!E40))),BY46="No",ISNUMBER(OFFSET('Water Data'!$E$5,0,10*ROW('Water Data'!E40)))),CONCATENATE("[",ROUND(100-OFFSET('Water Data'!$E$5,0,10*ROW('Water Data'!E40)),0),"]"),IF(AND(ISNUMBER(OFFSET('Water Data'!$E$5,0,10*ROW('Water Data'!E40))),BY46="",ISNUMBER(OFFSET('Water Data'!$E$5,0,10*ROW('Water Data'!E40)))),100-OFFSET('Water Data'!$E$5,0,10*ROW('Water Data'!E40)),NA())))</f>
        <v>#N/A</v>
      </c>
      <c r="K46" s="252" t="e">
        <f ca="true">+IF(AND(ISNUMBER(OFFSET('Water Data'!$E$7,0,10*ROW('Water Data'!E40))),BZ46="Yes"),OFFSET('Water Data'!$E$7,0,10*ROW('Water Data'!E40)),IF(AND(ISNUMBER(OFFSET('Water Data'!$E$7,0,10*ROW('Water Data'!E40))),BZ46="No",ISNUMBER(OFFSET('Water Data'!$E$7,0,10*ROW('Water Data'!E40)))),CONCATENATE("[",ROUND(OFFSET('Water Data'!$E$7,0,10*ROW('Water Data'!E40)),0),"]"),IF(AND(ISNUMBER(OFFSET('Water Data'!$E$7,0,10*ROW('Water Data'!E40))),BZ46="",ISNUMBER(OFFSET('Water Data'!$E$7,0,10*ROW('Water Data'!E40)))),OFFSET('Water Data'!$E$7,0,10*ROW('Water Data'!E40)),NA())))</f>
        <v>#N/A</v>
      </c>
      <c r="L46" s="252" t="e">
        <f ca="true">+IF(AND(ISNUMBER(OFFSET('Water Data'!$E$10,0,10*ROW('Water Data'!E40))),CA46="Yes"),OFFSET('Water Data'!$E$10,0,10*ROW('Water Data'!E40)),IF(AND(ISNUMBER(OFFSET('Water Data'!$E$10,0,10*ROW('Water Data'!E40))),CA46="No",ISNUMBER(OFFSET('Water Data'!$E$10,0,10*ROW('Water Data'!E40)))),CONCATENATE("[",ROUND(OFFSET('Water Data'!$E$10,0,10*ROW('Water Data'!E40)),0),"]"),IF(AND(ISNUMBER(OFFSET('Water Data'!$E$10,0,10*ROW('Water Data'!E40))),CA46="",ISNUMBER(OFFSET('Water Data'!$E$10,0,10*ROW('Water Data'!E40)))),OFFSET('Water Data'!$E$10,0,10*ROW('Water Data'!E40)),NA())))</f>
        <v>#N/A</v>
      </c>
      <c r="M46" s="252" t="e">
        <f ca="true">+IF(AND(ISNUMBER(OFFSET('Water Data'!$F$5,0,10*ROW('Water Data'!F40))),CB46="Yes"),100-OFFSET('Water Data'!$F$5,0,10*ROW('Water Data'!F40)),IF(AND(ISNUMBER(OFFSET('Water Data'!$F$5,0,10*ROW('Water Data'!F40))),CB46="No",ISNUMBER(OFFSET('Water Data'!$F$5,0,10*ROW('Water Data'!F40)))),CONCATENATE("[",ROUND(100-OFFSET('Water Data'!$F$5,0,10*ROW('Water Data'!F40)),0),"]"),IF(AND(ISNUMBER(OFFSET('Water Data'!$F$5,0,10*ROW('Water Data'!F40))),CB46="",ISNUMBER(OFFSET('Water Data'!$F$5,0,10*ROW('Water Data'!F40)))),100-OFFSET('Water Data'!$F$5,0,10*ROW('Water Data'!F40)),NA())))</f>
        <v>#N/A</v>
      </c>
      <c r="N46" s="252" t="e">
        <f ca="true">+IF(AND(ISNUMBER(OFFSET('Water Data'!$F$7,0,10*ROW('Water Data'!F40))),CC46="Yes"),OFFSET('Water Data'!$F$7,0,10*ROW('Water Data'!F40)),IF(AND(ISNUMBER(OFFSET('Water Data'!$F$7,0,10*ROW('Water Data'!F40))),CC46="No",ISNUMBER(OFFSET('Water Data'!$F$7,0,10*ROW('Water Data'!F40)))),CONCATENATE("[",ROUND(OFFSET('Water Data'!$F$7,0,10*ROW('Water Data'!F40)),0),"]"),IF(AND(ISNUMBER(OFFSET('Water Data'!$F$7,0,10*ROW('Water Data'!F40))),CC46="",ISNUMBER(OFFSET('Water Data'!$F$7,0,10*ROW('Water Data'!F40)))),OFFSET('Water Data'!$F$7,0,10*ROW('Water Data'!F40)),NA())))</f>
        <v>#N/A</v>
      </c>
      <c r="O46" s="252" t="e">
        <f ca="true">+IF(AND(ISNUMBER(OFFSET('Water Data'!$F$10,0,10*ROW('Water Data'!F40))),CD46="Yes"),OFFSET('Water Data'!$F$10,0,10*ROW('Water Data'!F40)),IF(AND(ISNUMBER(OFFSET('Water Data'!$F$10,0,10*ROW('Water Data'!F40))),CD46="No",ISNUMBER(OFFSET('Water Data'!$F$10,0,10*ROW('Water Data'!F40)))),CONCATENATE("[",ROUND(OFFSET('Water Data'!$F$10,0,10*ROW('Water Data'!F40)),0),"]"),IF(AND(ISNUMBER(OFFSET('Water Data'!$F$10,0,10*ROW('Water Data'!F40))),CD46="",ISNUMBER(OFFSET('Water Data'!$F$10,0,10*ROW('Water Data'!F40)))),OFFSET('Water Data'!$F$10,0,10*ROW('Water Data'!F40)),NA())))</f>
        <v>#N/A</v>
      </c>
      <c r="P46" s="252" t="e">
        <f ca="true">+IF(AND(ISNUMBER(OFFSET('Water Data'!$G$5,0,10*ROW('Water Data'!G40))),CE46="Yes"),100-OFFSET('Water Data'!$G$5,0,10*ROW('Water Data'!G40)),IF(AND(ISNUMBER(OFFSET('Water Data'!$G$5,0,10*ROW('Water Data'!G40))),CE46="No",ISNUMBER(OFFSET('Water Data'!$G$5,0,10*ROW('Water Data'!G40)))),CONCATENATE("[",ROUND(100-OFFSET('Water Data'!$G$5,0,10*ROW('Water Data'!G40)),0),"]"),IF(AND(ISNUMBER(OFFSET('Water Data'!$G$5,0,10*ROW('Water Data'!G40))),CE46="",ISNUMBER(OFFSET('Water Data'!$G$5,0,10*ROW('Water Data'!G40)))),100-OFFSET('Water Data'!$G$5,0,10*ROW('Water Data'!G40)),NA())))</f>
        <v>#N/A</v>
      </c>
      <c r="Q46" s="252" t="e">
        <f ca="true">+IF(AND(ISNUMBER(OFFSET('Water Data'!$G$7,0,10*ROW('Water Data'!G40))),CF46="Yes"),OFFSET('Water Data'!$G$7,0,10*ROW('Water Data'!G40)),IF(AND(ISNUMBER(OFFSET('Water Data'!$G$7,0,10*ROW('Water Data'!G40))),CF46="No",ISNUMBER(OFFSET('Water Data'!$G$7,0,10*ROW('Water Data'!G40)))),CONCATENATE("[",ROUND(OFFSET('Water Data'!$G$7,0,10*ROW('Water Data'!G40)),0),"]"),IF(AND(ISNUMBER(OFFSET('Water Data'!$G$7,0,10*ROW('Water Data'!G40))),CF46="",ISNUMBER(OFFSET('Water Data'!$G$7,0,10*ROW('Water Data'!G40)))),OFFSET('Water Data'!$G$7,0,10*ROW('Water Data'!G40)),NA())))</f>
        <v>#N/A</v>
      </c>
      <c r="R46" s="252" t="e">
        <f ca="true">+IF(AND(ISNUMBER(OFFSET('Water Data'!$G$10,0,10*ROW('Water Data'!G40))),CG46="Yes"),OFFSET('Water Data'!$G$10,0,10*ROW('Water Data'!G40)),IF(AND(ISNUMBER(OFFSET('Water Data'!$G$10,0,10*ROW('Water Data'!G40))),CG46="No",ISNUMBER(OFFSET('Water Data'!$G$10,0,10*ROW('Water Data'!G40)))),CONCATENATE("[",ROUND(OFFSET('Water Data'!$G$10,0,10*ROW('Water Data'!G40)),0),"]"),IF(AND(ISNUMBER(OFFSET('Water Data'!$G$10,0,10*ROW('Water Data'!G40))),CG46="",ISNUMBER(OFFSET('Water Data'!$G$10,0,10*ROW('Water Data'!G40)))),OFFSET('Water Data'!$G$10,0,10*ROW('Water Data'!G40)),NA())))</f>
        <v>#N/A</v>
      </c>
      <c r="S46" s="252" t="e">
        <f ca="true">+IF(AND(ISNUMBER(OFFSET('Water Data'!$H$5,0,10*ROW('Water Data'!H40))),CH46="Yes"),100-OFFSET('Water Data'!$H$5,0,10*ROW('Water Data'!H40)),IF(AND(ISNUMBER(OFFSET('Water Data'!$H$5,0,10*ROW('Water Data'!H40))),CH46="No",ISNUMBER(OFFSET('Water Data'!$H$5,0,10*ROW('Water Data'!H40)))),CONCATENATE("[",ROUND(100-OFFSET('Water Data'!$H$5,0,10*ROW('Water Data'!H40)),0),"]"),IF(AND(ISNUMBER(OFFSET('Water Data'!$H$5,0,10*ROW('Water Data'!H40))),CH46="",ISNUMBER(OFFSET('Water Data'!$H$5,0,10*ROW('Water Data'!H40)))),100-OFFSET('Water Data'!$H$5,0,10*ROW('Water Data'!H40)),NA())))</f>
        <v>#N/A</v>
      </c>
      <c r="T46" s="252" t="e">
        <f ca="true">+IF(AND(ISNUMBER(OFFSET('Water Data'!$H$7,0,10*ROW('Water Data'!H40))),CI46="Yes"),OFFSET('Water Data'!$H$7,0,10*ROW('Water Data'!H40)),IF(AND(ISNUMBER(OFFSET('Water Data'!$H$7,0,10*ROW('Water Data'!H40))),CI46="No",ISNUMBER(OFFSET('Water Data'!$H$7,0,10*ROW('Water Data'!H40)))),CONCATENATE("[",ROUND(OFFSET('Water Data'!$H$7,0,10*ROW('Water Data'!H40)),0),"]"),IF(AND(ISNUMBER(OFFSET('Water Data'!$H$7,0,10*ROW('Water Data'!H40))),CI46="",ISNUMBER(OFFSET('Water Data'!$H$7,0,10*ROW('Water Data'!H40)))),OFFSET('Water Data'!$H$7,0,10*ROW('Water Data'!H40)),NA())))</f>
        <v>#N/A</v>
      </c>
      <c r="U46" s="252" t="e">
        <f ca="true">+IF(AND(ISNUMBER(OFFSET('Water Data'!$H$10,0,10*ROW('Water Data'!H40))),CJ46="Yes"),OFFSET('Water Data'!$H$10,0,10*ROW('Water Data'!H40)),IF(AND(ISNUMBER(OFFSET('Water Data'!$H$10,0,10*ROW('Water Data'!H40))),CJ46="No",ISNUMBER(OFFSET('Water Data'!$H$10,0,10*ROW('Water Data'!H40)))),CONCATENATE("[",ROUND(OFFSET('Water Data'!$H$10,0,10*ROW('Water Data'!H40)),0),"]"),IF(AND(ISNUMBER(OFFSET('Water Data'!$H$10,0,10*ROW('Water Data'!H40))),CJ46="",ISNUMBER(OFFSET('Water Data'!$H$10,0,10*ROW('Water Data'!H40)))),OFFSET('Water Data'!$H$10,0,10*ROW('Water Data'!H40)),NA())))</f>
        <v>#N/A</v>
      </c>
      <c r="V46" s="253" t="e">
        <f ca="true">+IF(AND(ISNUMBER(OFFSET('Sanitation Data'!$C$5,0,10*ROW('Sanitation Data'!C40))),CK46="Yes"),100-OFFSET('Sanitation Data'!$C$5,0,10*ROW('Sanitation Data'!C40)),IF(AND(ISNUMBER(OFFSET('Sanitation Data'!$C$5,0,10*ROW('Sanitation Data'!C40))),CK46="No",ISNUMBER(OFFSET('Sanitation Data'!$C$5,0,10*ROW('Sanitation Data'!C40)))),CONCATENATE("[",ROUND(100-OFFSET('Sanitation Data'!$C$5,0,10*ROW('Sanitation Data'!C40)),0),"]"),IF(AND(ISNUMBER(OFFSET('Sanitation Data'!$C$5,0,10*ROW('Sanitation Data'!C40))),CK46="",ISNUMBER(OFFSET('Sanitation Data'!$C$5,0,10*ROW('Sanitation Data'!C40)))),100-OFFSET('Sanitation Data'!$C$5,0,10*ROW('Sanitation Data'!C40)),NA())))</f>
        <v>#N/A</v>
      </c>
      <c r="W46" s="253" t="e">
        <f ca="true">+IF(AND(ISNUMBER(OFFSET('Sanitation Data'!$C$7,0,10*ROW('Sanitation Data'!C40))),CL46="Yes"),OFFSET('Sanitation Data'!$C$7,0,10*ROW('Sanitation Data'!C40)),IF(AND(ISNUMBER(OFFSET('Sanitation Data'!$C$7,0,10*ROW('Sanitation Data'!C40))),CL46="No",ISNUMBER(OFFSET('Sanitation Data'!$C$7,0,10*ROW('Sanitation Data'!C40)))),CONCATENATE("[",ROUND(OFFSET('Sanitation Data'!$C$7,0,10*ROW('Sanitation Data'!C40)),0),"]"),IF(AND(ISNUMBER(OFFSET('Sanitation Data'!$C$7,0,10*ROW('Sanitation Data'!C40))),CL46="",ISNUMBER(OFFSET('Sanitation Data'!$C$7,0,10*ROW('Sanitation Data'!C40)))),OFFSET('Sanitation Data'!$C$7,0,10*ROW('Sanitation Data'!C40)),NA())))</f>
        <v>#N/A</v>
      </c>
      <c r="X46" s="253" t="e">
        <f ca="true">+IF(AND(ISNUMBER(OFFSET('Sanitation Data'!$C$11,0,10*ROW('Sanitation Data'!C40))),CM46="Yes"),OFFSET('Sanitation Data'!$C$11,0,10*ROW('Sanitation Data'!C40)),IF(AND(ISNUMBER(OFFSET('Sanitation Data'!$C$11,0,10*ROW('Sanitation Data'!C40))),CM46="No",ISNUMBER(OFFSET('Sanitation Data'!$C$11,0,10*ROW('Sanitation Data'!C40)))),CONCATENATE("[",ROUND(OFFSET('Sanitation Data'!$C$11,0,10*ROW('Sanitation Data'!C40)),0),"]"),IF(AND(ISNUMBER(OFFSET('Sanitation Data'!$C$11,0,10*ROW('Sanitation Data'!C40))),CM46="",ISNUMBER(OFFSET('Sanitation Data'!$C$11,0,10*ROW('Sanitation Data'!C40)))),OFFSET('Sanitation Data'!$C$11,0,10*ROW('Sanitation Data'!C40)),NA())))</f>
        <v>#N/A</v>
      </c>
      <c r="Y46" s="253" t="e">
        <f ca="true">+IF(AND(ISNUMBER(OFFSET('Sanitation Data'!$C$12,0,10*ROW('Sanitation Data'!C40))),CN46="Yes"),OFFSET('Sanitation Data'!$C$12,0,10*ROW('Sanitation Data'!C40)),IF(AND(ISNUMBER(OFFSET('Sanitation Data'!$C$12,0,10*ROW('Sanitation Data'!C40))),CN46="No",ISNUMBER(OFFSET('Sanitation Data'!$C$12,0,10*ROW('Sanitation Data'!C40)))),CONCATENATE("[",ROUND(OFFSET('Sanitation Data'!$C$12,0,10*ROW('Sanitation Data'!C40)),0),"]"),IF(AND(ISNUMBER(OFFSET('Sanitation Data'!$C$12,0,10*ROW('Sanitation Data'!C40))),CN46="",ISNUMBER(OFFSET('Sanitation Data'!$C$12,0,10*ROW('Sanitation Data'!C40)))),OFFSET('Sanitation Data'!$C$12,0,10*ROW('Sanitation Data'!C40)),NA())))</f>
        <v>#N/A</v>
      </c>
      <c r="Z46" s="253" t="e">
        <f ca="true">+IF(AND(ISNUMBER(OFFSET('Sanitation Data'!$C$13,0,10*ROW('Sanitation Data'!C40))),CO46="Yes"),OFFSET('Sanitation Data'!$C$13,0,10*ROW('Sanitation Data'!C40)),IF(AND(ISNUMBER(OFFSET('Sanitation Data'!$C$13,0,10*ROW('Sanitation Data'!C40))),CO46="No",ISNUMBER(OFFSET('Sanitation Data'!$C$13,0,10*ROW('Sanitation Data'!C40)))),CONCATENATE("[",ROUND(OFFSET('Sanitation Data'!$C$13,0,10*ROW('Sanitation Data'!C40)),0),"]"),IF(AND(ISNUMBER(OFFSET('Sanitation Data'!$C$13,0,10*ROW('Sanitation Data'!C40))),CO46="",ISNUMBER(OFFSET('Sanitation Data'!$C$13,0,10*ROW('Sanitation Data'!C40)))),OFFSET('Sanitation Data'!$C$13,0,10*ROW('Sanitation Data'!C40)),NA())))</f>
        <v>#N/A</v>
      </c>
      <c r="AA46" s="253" t="e">
        <f ca="true">+IF(AND(ISNUMBER(OFFSET('Sanitation Data'!$D$5,0,10*ROW('Sanitation Data'!D40))),CP46="Yes"),100-OFFSET('Sanitation Data'!$D$5,0,10*ROW('Sanitation Data'!D40)),IF(AND(ISNUMBER(OFFSET('Sanitation Data'!$D$5,0,10*ROW('Sanitation Data'!D40))),CP46="No",ISNUMBER(OFFSET('Sanitation Data'!$D$5,0,10*ROW('Sanitation Data'!D40)))),CONCATENATE("[",ROUND(100-OFFSET('Sanitation Data'!$D$5,0,10*ROW('Sanitation Data'!D40)),0),"]"),IF(AND(ISNUMBER(OFFSET('Sanitation Data'!$D$5,0,10*ROW('Sanitation Data'!D40))),CP46="",ISNUMBER(OFFSET('Sanitation Data'!$D$5,0,10*ROW('Sanitation Data'!D40)))),100-OFFSET('Sanitation Data'!$D$5,0,10*ROW('Sanitation Data'!D40)),NA())))</f>
        <v>#N/A</v>
      </c>
      <c r="AB46" s="253" t="e">
        <f ca="true">+IF(AND(ISNUMBER(OFFSET('Sanitation Data'!$D$7,0,10*ROW('Sanitation Data'!D40))),CQ46="Yes"),OFFSET('Sanitation Data'!$D$7,0,10*ROW('Sanitation Data'!G40)),IF(AND(ISNUMBER(OFFSET('Sanitation Data'!$D$7,0,10*ROW('Sanitation Data'!D40))),CQ46="No",ISNUMBER(OFFSET('Sanitation Data'!$D$7,0,10*ROW('Sanitation Data'!D40)))),CONCATENATE("[",ROUND(OFFSET('Sanitation Data'!$D$7,0,10*ROW('Sanitation Data'!D40)),0),"]"),IF(AND(ISNUMBER(OFFSET('Sanitation Data'!$D$7,0,10*ROW('Sanitation Data'!D40))),CQ46="",ISNUMBER(OFFSET('Sanitation Data'!$D$7,0,10*ROW('Sanitation Data'!D40)))),OFFSET('Sanitation Data'!$D$7,0,10*ROW('Sanitation Data'!D40)),NA())))</f>
        <v>#N/A</v>
      </c>
      <c r="AC46" s="253" t="e">
        <f ca="true">+IF(AND(ISNUMBER(OFFSET('Sanitation Data'!$D$11,0,10*ROW('Sanitation Data'!D40))),CR46="Yes"),OFFSET('Sanitation Data'!$D$11,0,10*ROW('Sanitation Data'!D40)),IF(AND(ISNUMBER(OFFSET('Sanitation Data'!$D$11,0,10*ROW('Sanitation Data'!D40))),CR46="No",ISNUMBER(OFFSET('Sanitation Data'!$D$11,0,10*ROW('Sanitation Data'!D40)))),CONCATENATE("[",ROUND(OFFSET('Sanitation Data'!$D$11,0,10*ROW('Sanitation Data'!D40)),0),"]"),IF(AND(ISNUMBER(OFFSET('Sanitation Data'!$D$11,0,10*ROW('Sanitation Data'!D40))),CR46="",ISNUMBER(OFFSET('Sanitation Data'!$D$11,0,10*ROW('Sanitation Data'!D40)))),OFFSET('Sanitation Data'!$D$11,0,10*ROW('Sanitation Data'!D40)),NA())))</f>
        <v>#N/A</v>
      </c>
      <c r="AD46" s="253" t="e">
        <f ca="true">+IF(AND(ISNUMBER(OFFSET('Sanitation Data'!$D$12,0,10*ROW('Sanitation Data'!D40))),CS46="Yes"),OFFSET('Sanitation Data'!$D$12,0,10*ROW('Sanitation Data'!D40)),IF(AND(ISNUMBER(OFFSET('Sanitation Data'!$D$12,0,10*ROW('Sanitation Data'!D40))),CS46="No",ISNUMBER(OFFSET('Sanitation Data'!$D$12,0,10*ROW('Sanitation Data'!D40)))),CONCATENATE("[",ROUND(OFFSET('Sanitation Data'!$D$12,0,10*ROW('Sanitation Data'!D40)),0),"]"),IF(AND(ISNUMBER(OFFSET('Sanitation Data'!$D$12,0,10*ROW('Sanitation Data'!D40))),CS46="",ISNUMBER(OFFSET('Sanitation Data'!$D$12,0,10*ROW('Sanitation Data'!D40)))),OFFSET('Sanitation Data'!$D$12,0,10*ROW('Sanitation Data'!D40)),NA())))</f>
        <v>#N/A</v>
      </c>
      <c r="AE46" s="253" t="e">
        <f ca="true">+IF(AND(ISNUMBER(OFFSET('Sanitation Data'!$D$13,0,10*ROW('Sanitation Data'!D40))),CT46="Yes"),OFFSET('Sanitation Data'!$D$13,0,10*ROW('Sanitation Data'!D40)),IF(AND(ISNUMBER(OFFSET('Sanitation Data'!$D$13,0,10*ROW('Sanitation Data'!D40))),CT46="No",ISNUMBER(OFFSET('Sanitation Data'!$D$13,0,10*ROW('Sanitation Data'!D40)))),CONCATENATE("[",ROUND(OFFSET('Sanitation Data'!$D$13,0,10*ROW('Sanitation Data'!D40)),0),"]"),IF(AND(ISNUMBER(OFFSET('Sanitation Data'!$D$13,0,10*ROW('Sanitation Data'!D40))),CT46="",ISNUMBER(OFFSET('Sanitation Data'!$D$13,0,10*ROW('Sanitation Data'!D40)))),OFFSET('Sanitation Data'!$D$13,0,10*ROW('Sanitation Data'!D40)),NA())))</f>
        <v>#N/A</v>
      </c>
      <c r="AF46" s="253" t="e">
        <f ca="true">+IF(AND(ISNUMBER(OFFSET('Sanitation Data'!$E$5,0,10*ROW('Sanitation Data'!E40))),CU46="Yes"),100-OFFSET('Sanitation Data'!$E$5,0,10*ROW('Sanitation Data'!E40)),IF(AND(ISNUMBER(OFFSET('Sanitation Data'!$E$5,0,10*ROW('Sanitation Data'!E40))),CU46="No",ISNUMBER(OFFSET('Sanitation Data'!$E$5,0,10*ROW('Sanitation Data'!E40)))),CONCATENATE("[",ROUND(100-OFFSET('Sanitation Data'!$E$5,0,10*ROW('Sanitation Data'!E40)),0),"]"),IF(AND(ISNUMBER(OFFSET('Sanitation Data'!$E$5,0,10*ROW('Sanitation Data'!E40))),CU46="",ISNUMBER(OFFSET('Sanitation Data'!$E$5,0,10*ROW('Sanitation Data'!E40)))),100-OFFSET('Sanitation Data'!$E$5,0,10*ROW('Sanitation Data'!E40)),NA())))</f>
        <v>#N/A</v>
      </c>
      <c r="AG46" s="253" t="e">
        <f ca="true">+IF(AND(ISNUMBER(OFFSET('Sanitation Data'!$E$7,0,10*ROW('Sanitation Data'!E40))),CV46="Yes"),OFFSET('Sanitation Data'!$E$7,0,10*ROW('Sanitation Data'!E40)),IF(AND(ISNUMBER(OFFSET('Sanitation Data'!$E$7,0,10*ROW('Sanitation Data'!E40))),CV46="No",ISNUMBER(OFFSET('Sanitation Data'!$E$7,0,10*ROW('Sanitation Data'!E40)))),CONCATENATE("[",ROUND(OFFSET('Sanitation Data'!$E$7,0,10*ROW('Sanitation Data'!E40)),0),"]"),IF(AND(ISNUMBER(OFFSET('Sanitation Data'!$E$7,0,10*ROW('Sanitation Data'!E40))),CV46="",ISNUMBER(OFFSET('Sanitation Data'!$E$7,0,10*ROW('Sanitation Data'!E40)))),OFFSET('Sanitation Data'!$E$7,0,10*ROW('Sanitation Data'!E40)),NA())))</f>
        <v>#N/A</v>
      </c>
      <c r="AH46" s="253" t="e">
        <f ca="true">+IF(AND(ISNUMBER(OFFSET('Sanitation Data'!$E$11,0,10*ROW('Sanitation Data'!E40))),CW46="Yes"),OFFSET('Sanitation Data'!$E$11,0,10*ROW('Sanitation Data'!E40)),IF(AND(ISNUMBER(OFFSET('Sanitation Data'!$E$11,0,10*ROW('Sanitation Data'!E40))),CW46="No",ISNUMBER(OFFSET('Sanitation Data'!$E$11,0,10*ROW('Sanitation Data'!E40)))),CONCATENATE("[",ROUND(OFFSET('Sanitation Data'!$E$11,0,10*ROW('Sanitation Data'!E40)),0),"]"),IF(AND(ISNUMBER(OFFSET('Sanitation Data'!$E$11,0,10*ROW('Sanitation Data'!E40))),CW46="",ISNUMBER(OFFSET('Sanitation Data'!$E$11,0,10*ROW('Sanitation Data'!E40)))),OFFSET('Sanitation Data'!$E$11,0,10*ROW('Sanitation Data'!E40)),NA())))</f>
        <v>#N/A</v>
      </c>
      <c r="AI46" s="253" t="e">
        <f ca="true">+IF(AND(ISNUMBER(OFFSET('Sanitation Data'!$E$12,0,10*ROW('Sanitation Data'!E40))),CX46="Yes"),OFFSET('Sanitation Data'!$E$12,0,10*ROW('Sanitation Data'!E40)),IF(AND(ISNUMBER(OFFSET('Sanitation Data'!$E$12,0,10*ROW('Sanitation Data'!E40))),CX46="No",ISNUMBER(OFFSET('Sanitation Data'!$E$12,0,10*ROW('Sanitation Data'!E40)))),CONCATENATE("[",ROUND(OFFSET('Sanitation Data'!$E$12,0,10*ROW('Sanitation Data'!E40)),0),"]"),IF(AND(ISNUMBER(OFFSET('Sanitation Data'!$E$12,0,10*ROW('Sanitation Data'!E40))),CX46="",ISNUMBER(OFFSET('Sanitation Data'!$E$12,0,10*ROW('Sanitation Data'!E40)))),OFFSET('Sanitation Data'!$E$12,0,10*ROW('Sanitation Data'!E40)),NA())))</f>
        <v>#N/A</v>
      </c>
      <c r="AJ46" s="253" t="e">
        <f ca="true">+IF(AND(ISNUMBER(OFFSET('Sanitation Data'!$E$13,0,10*ROW('Sanitation Data'!E40))),CY46="Yes"),OFFSET('Sanitation Data'!$E$13,0,10*ROW('Sanitation Data'!E40)),IF(AND(ISNUMBER(OFFSET('Sanitation Data'!$E$13,0,10*ROW('Sanitation Data'!E40))),CY46="No",ISNUMBER(OFFSET('Sanitation Data'!$E$13,0,10*ROW('Sanitation Data'!E40)))),CONCATENATE("[",ROUND(OFFSET('Sanitation Data'!$E$13,0,10*ROW('Sanitation Data'!E40)),0),"]"),IF(AND(ISNUMBER(OFFSET('Sanitation Data'!$E$13,0,10*ROW('Sanitation Data'!E40))),CY46="",ISNUMBER(OFFSET('Sanitation Data'!$E$13,0,10*ROW('Sanitation Data'!E40)))),OFFSET('Sanitation Data'!$E$13,0,10*ROW('Sanitation Data'!E40)),NA())))</f>
        <v>#N/A</v>
      </c>
      <c r="AK46" s="253" t="e">
        <f ca="true">+IF(AND(ISNUMBER(OFFSET('Sanitation Data'!$F$5,0,10*ROW('Sanitation Data'!F40))),CZ46="Yes"),100-OFFSET('Sanitation Data'!$F$5,0,10*ROW('Sanitation Data'!F40)),IF(AND(ISNUMBER(OFFSET('Sanitation Data'!$F$5,0,10*ROW('Sanitation Data'!F40))),CZ46="No",ISNUMBER(OFFSET('Sanitation Data'!$F$5,0,10*ROW('Sanitation Data'!F40)))),CONCATENATE("[",ROUND(100-OFFSET('Sanitation Data'!$F$5,0,10*ROW('Sanitation Data'!F40)),0),"]"),IF(AND(ISNUMBER(OFFSET('Sanitation Data'!$F$5,0,10*ROW('Sanitation Data'!F40))),CZ46="",ISNUMBER(OFFSET('Sanitation Data'!$F$5,0,10*ROW('Sanitation Data'!F40)))),100-OFFSET('Sanitation Data'!$F$5,0,10*ROW('Sanitation Data'!F40)),NA())))</f>
        <v>#N/A</v>
      </c>
      <c r="AL46" s="253" t="e">
        <f ca="true">+IF(AND(ISNUMBER(OFFSET('Sanitation Data'!$F$7,0,10*ROW('Sanitation Data'!F40))),DA46="Yes"),OFFSET('Sanitation Data'!$F$7,0,10*ROW('Sanitation Data'!F40)),IF(AND(ISNUMBER(OFFSET('Sanitation Data'!$F$7,0,10*ROW('Sanitation Data'!F40))),DA46="No",ISNUMBER(OFFSET('Sanitation Data'!$F$7,0,10*ROW('Sanitation Data'!F40)))),CONCATENATE("[",ROUND(OFFSET('Sanitation Data'!$F$7,0,10*ROW('Sanitation Data'!F40)),0),"]"),IF(AND(ISNUMBER(OFFSET('Sanitation Data'!$F$7,0,10*ROW('Sanitation Data'!F40))),DA46="",ISNUMBER(OFFSET('Sanitation Data'!$F$7,0,10*ROW('Sanitation Data'!F40)))),OFFSET('Sanitation Data'!$F$7,0,10*ROW('Sanitation Data'!F40)),NA())))</f>
        <v>#N/A</v>
      </c>
      <c r="AM46" s="253" t="e">
        <f ca="true">+IF(AND(ISNUMBER(OFFSET('Sanitation Data'!$F$11,0,10*ROW('Sanitation Data'!F40))),DB46="Yes"),OFFSET('Sanitation Data'!$F$11,0,10*ROW('Sanitation Data'!F40)),IF(AND(ISNUMBER(OFFSET('Sanitation Data'!$F$11,0,10*ROW('Sanitation Data'!F40))),DB46="No",ISNUMBER(OFFSET('Sanitation Data'!$F$11,0,10*ROW('Sanitation Data'!F40)))),CONCATENATE("[",ROUND(OFFSET('Sanitation Data'!$F$11,0,10*ROW('Sanitation Data'!F40)),0),"]"),IF(AND(ISNUMBER(OFFSET('Sanitation Data'!$F$11,0,10*ROW('Sanitation Data'!F40))),DB46="",ISNUMBER(OFFSET('Sanitation Data'!$F$11,0,10*ROW('Sanitation Data'!F40)))),OFFSET('Sanitation Data'!$F$11,0,10*ROW('Sanitation Data'!F40)),NA())))</f>
        <v>#N/A</v>
      </c>
      <c r="AN46" s="253" t="e">
        <f ca="true">+IF(AND(ISNUMBER(OFFSET('Sanitation Data'!$F$12,0,10*ROW('Sanitation Data'!F40))),DC46="Yes"),OFFSET('Sanitation Data'!$F$12,0,10*ROW('Sanitation Data'!F40)),IF(AND(ISNUMBER(OFFSET('Sanitation Data'!$F$12,0,10*ROW('Sanitation Data'!F40))),DC46="No",ISNUMBER(OFFSET('Sanitation Data'!$F$12,0,10*ROW('Sanitation Data'!F40)))),CONCATENATE("[",ROUND(OFFSET('Sanitation Data'!$F$12,0,10*ROW('Sanitation Data'!F40)),0),"]"),IF(AND(ISNUMBER(OFFSET('Sanitation Data'!$F$12,0,10*ROW('Sanitation Data'!F40))),DC46="",ISNUMBER(OFFSET('Sanitation Data'!$F$12,0,10*ROW('Sanitation Data'!F40)))),OFFSET('Sanitation Data'!$F$12,0,10*ROW('Sanitation Data'!F40)),NA())))</f>
        <v>#N/A</v>
      </c>
      <c r="AO46" s="253" t="e">
        <f ca="true">+IF(AND(ISNUMBER(OFFSET('Sanitation Data'!$F$13,0,10*ROW('Sanitation Data'!F40))),DD46="Yes"),OFFSET('Sanitation Data'!$F$13,0,10*ROW('Sanitation Data'!F40)),IF(AND(ISNUMBER(OFFSET('Sanitation Data'!$F$13,0,10*ROW('Sanitation Data'!F40))),DD46="No",ISNUMBER(OFFSET('Sanitation Data'!$F$13,0,10*ROW('Sanitation Data'!F40)))),CONCATENATE("[",ROUND(OFFSET('Sanitation Data'!$F$13,0,10*ROW('Sanitation Data'!F40)),0),"]"),IF(AND(ISNUMBER(OFFSET('Sanitation Data'!$F$13,0,10*ROW('Sanitation Data'!F40))),DD46="",ISNUMBER(OFFSET('Sanitation Data'!$F$13,0,10*ROW('Sanitation Data'!F40)))),OFFSET('Sanitation Data'!$F$13,0,10*ROW('Sanitation Data'!F40)),NA())))</f>
        <v>#N/A</v>
      </c>
      <c r="AP46" s="253" t="e">
        <f ca="true">+IF(AND(ISNUMBER(OFFSET('Sanitation Data'!$G$5,0,10*ROW('Sanitation Data'!G40))),DE46="Yes"),100-OFFSET('Sanitation Data'!$G$5,0,10*ROW('Sanitation Data'!G40)),IF(AND(ISNUMBER(OFFSET('Sanitation Data'!$G$5,0,10*ROW('Sanitation Data'!G40))),DE46="No",ISNUMBER(OFFSET('Sanitation Data'!$G$5,0,10*ROW('Sanitation Data'!G40)))),CONCATENATE("[",ROUND(100-OFFSET('Sanitation Data'!$G$5,0,10*ROW('Sanitation Data'!G40)),0),"]"),IF(AND(ISNUMBER(OFFSET('Sanitation Data'!$G$5,0,10*ROW('Sanitation Data'!G40))),DE46="",ISNUMBER(OFFSET('Sanitation Data'!$G$5,0,10*ROW('Sanitation Data'!G40)))),100-OFFSET('Sanitation Data'!$G$5,0,10*ROW('Sanitation Data'!G40)),NA())))</f>
        <v>#N/A</v>
      </c>
      <c r="AQ46" s="253" t="e">
        <f ca="true">+IF(AND(ISNUMBER(OFFSET('Sanitation Data'!$G$7,0,10*ROW('Sanitation Data'!G40))),DF46="Yes"),OFFSET('Sanitation Data'!$G$7,0,10*ROW('Sanitation Data'!G40)),IF(AND(ISNUMBER(OFFSET('Sanitation Data'!$G$7,0,10*ROW('Sanitation Data'!G40))),DF46="No",ISNUMBER(OFFSET('Sanitation Data'!$G$7,0,10*ROW('Sanitation Data'!G40)))),CONCATENATE("[",ROUND(OFFSET('Sanitation Data'!$G$7,0,10*ROW('Sanitation Data'!G40)),0),"]"),IF(AND(ISNUMBER(OFFSET('Sanitation Data'!$G$7,0,10*ROW('Sanitation Data'!G40))),DF46="",ISNUMBER(OFFSET('Sanitation Data'!$G$7,0,10*ROW('Sanitation Data'!G40)))),OFFSET('Sanitation Data'!$G$7,0,10*ROW('Sanitation Data'!G40)),NA())))</f>
        <v>#N/A</v>
      </c>
      <c r="AR46" s="253" t="e">
        <f ca="true">+IF(AND(ISNUMBER(OFFSET('Sanitation Data'!$G$11,0,10*ROW('Sanitation Data'!G40))),DG46="Yes"),OFFSET('Sanitation Data'!$G$11,0,10*ROW('Sanitation Data'!G40)),IF(AND(ISNUMBER(OFFSET('Sanitation Data'!$G$11,0,10*ROW('Sanitation Data'!G40))),DG46="No",ISNUMBER(OFFSET('Sanitation Data'!$G$11,0,10*ROW('Sanitation Data'!G40)))),CONCATENATE("[",ROUND(OFFSET('Sanitation Data'!$G$11,0,10*ROW('Sanitation Data'!G40)),0),"]"),IF(AND(ISNUMBER(OFFSET('Sanitation Data'!$G$11,0,10*ROW('Sanitation Data'!G40))),DG46="",ISNUMBER(OFFSET('Sanitation Data'!$G$11,0,10*ROW('Sanitation Data'!G40)))),OFFSET('Sanitation Data'!$G$11,0,10*ROW('Sanitation Data'!G40)),NA())))</f>
        <v>#N/A</v>
      </c>
      <c r="AS46" s="253" t="e">
        <f ca="true">+IF(AND(ISNUMBER(OFFSET('Sanitation Data'!$G$12,0,10*ROW('Sanitation Data'!G40))),DH46="Yes"),OFFSET('Sanitation Data'!$G$12,0,10*ROW('Sanitation Data'!G40)),IF(AND(ISNUMBER(OFFSET('Sanitation Data'!$G$12,0,10*ROW('Sanitation Data'!G40))),DH46="No",ISNUMBER(OFFSET('Sanitation Data'!$G$12,0,10*ROW('Sanitation Data'!G40)))),CONCATENATE("[",ROUND(OFFSET('Sanitation Data'!$G$12,0,10*ROW('Sanitation Data'!G40)),0),"]"),IF(AND(ISNUMBER(OFFSET('Sanitation Data'!$G$12,0,10*ROW('Sanitation Data'!G40))),DH46="",ISNUMBER(OFFSET('Sanitation Data'!$G$12,0,10*ROW('Sanitation Data'!G40)))),OFFSET('Sanitation Data'!$G$12,0,10*ROW('Sanitation Data'!G40)),NA())))</f>
        <v>#N/A</v>
      </c>
      <c r="AT46" s="253" t="e">
        <f ca="true">+IF(AND(ISNUMBER(OFFSET('Sanitation Data'!$G$13,0,10*ROW('Sanitation Data'!G40))),DI46="Yes"),OFFSET('Sanitation Data'!$G$13,0,10*ROW('Sanitation Data'!G40)),IF(AND(ISNUMBER(OFFSET('Sanitation Data'!$G$13,0,10*ROW('Sanitation Data'!G40))),DI46="No",ISNUMBER(OFFSET('Sanitation Data'!$G$13,0,10*ROW('Sanitation Data'!G40)))),CONCATENATE("[",ROUND(OFFSET('Sanitation Data'!$G$13,0,10*ROW('Sanitation Data'!G40)),0),"]"),IF(AND(ISNUMBER(OFFSET('Sanitation Data'!$G$13,0,10*ROW('Sanitation Data'!G40))),DI46="",ISNUMBER(OFFSET('Sanitation Data'!$G$13,0,10*ROW('Sanitation Data'!G40)))),OFFSET('Sanitation Data'!$G$13,0,10*ROW('Sanitation Data'!G40)),NA())))</f>
        <v>#N/A</v>
      </c>
      <c r="AU46" s="253" t="e">
        <f ca="true">+IF(AND(ISNUMBER(OFFSET('Sanitation Data'!$H$5,0,10*ROW('Sanitation Data'!H40))),DJ46="Yes"),100-OFFSET('Sanitation Data'!$H$5,0,10*ROW('Sanitation Data'!H40)),IF(AND(ISNUMBER(OFFSET('Sanitation Data'!$H$5,0,10*ROW('Sanitation Data'!H40))),DJ46="No",ISNUMBER(OFFSET('Sanitation Data'!$H$5,0,10*ROW('Sanitation Data'!H40)))),CONCATENATE("[",ROUND(100-OFFSET('Sanitation Data'!$H$5,0,10*ROW('Sanitation Data'!H40)),0),"]"),IF(AND(ISNUMBER(OFFSET('Sanitation Data'!$H$5,0,10*ROW('Sanitation Data'!H40))),DJ46="",ISNUMBER(OFFSET('Sanitation Data'!$H$5,0,10*ROW('Sanitation Data'!H40)))),100-OFFSET('Sanitation Data'!$H$5,0,10*ROW('Sanitation Data'!H40)),NA())))</f>
        <v>#N/A</v>
      </c>
      <c r="AV46" s="253" t="e">
        <f ca="true">+IF(AND(ISNUMBER(OFFSET('Sanitation Data'!$H$7,0,10*ROW('Sanitation Data'!H40))),DK46="Yes"),OFFSET('Sanitation Data'!$H$7,0,10*ROW('Sanitation Data'!H40)),IF(AND(ISNUMBER(OFFSET('Sanitation Data'!$H$7,0,10*ROW('Sanitation Data'!H40))),DK46="No",ISNUMBER(OFFSET('Sanitation Data'!$H$7,0,10*ROW('Sanitation Data'!H40)))),CONCATENATE("[",ROUND(OFFSET('Sanitation Data'!$H$7,0,10*ROW('Sanitation Data'!H40)),0),"]"),IF(AND(ISNUMBER(OFFSET('Sanitation Data'!$H$7,0,10*ROW('Sanitation Data'!H40))),DK46="",ISNUMBER(OFFSET('Sanitation Data'!$H$7,0,10*ROW('Sanitation Data'!H40)))),OFFSET('Sanitation Data'!$H$7,0,10*ROW('Sanitation Data'!H40)),NA())))</f>
        <v>#N/A</v>
      </c>
      <c r="AW46" s="253" t="e">
        <f ca="true">+IF(AND(ISNUMBER(OFFSET('Sanitation Data'!$H$11,0,10*ROW('Sanitation Data'!H40))),DL46="Yes"),OFFSET('Sanitation Data'!$H$11,0,10*ROW('Sanitation Data'!H40)),IF(AND(ISNUMBER(OFFSET('Sanitation Data'!$H$11,0,10*ROW('Sanitation Data'!H40))),DL46="No",ISNUMBER(OFFSET('Sanitation Data'!$H$11,0,10*ROW('Sanitation Data'!H40)))),CONCATENATE("[",ROUND(OFFSET('Sanitation Data'!$H$11,0,10*ROW('Sanitation Data'!H40)),0),"]"),IF(AND(ISNUMBER(OFFSET('Sanitation Data'!$H$11,0,10*ROW('Sanitation Data'!H40))),DL46="",ISNUMBER(OFFSET('Sanitation Data'!$H$11,0,10*ROW('Sanitation Data'!H40)))),OFFSET('Sanitation Data'!$H$11,0,10*ROW('Sanitation Data'!H40)),NA())))</f>
        <v>#N/A</v>
      </c>
      <c r="AX46" s="253" t="e">
        <f ca="true">+IF(AND(ISNUMBER(OFFSET('Sanitation Data'!$H$12,0,10*ROW('Sanitation Data'!H40))),DM46="Yes"),OFFSET('Sanitation Data'!$H$12,0,10*ROW('Sanitation Data'!H40)),IF(AND(ISNUMBER(OFFSET('Sanitation Data'!$H$12,0,10*ROW('Sanitation Data'!H40))),DM46="No",ISNUMBER(OFFSET('Sanitation Data'!$H$12,0,10*ROW('Sanitation Data'!H40)))),CONCATENATE("[",ROUND(OFFSET('Sanitation Data'!$H$12,0,10*ROW('Sanitation Data'!H40)),0),"]"),IF(AND(ISNUMBER(OFFSET('Sanitation Data'!$H$12,0,10*ROW('Sanitation Data'!H40))),DM46="",ISNUMBER(OFFSET('Sanitation Data'!$H$12,0,10*ROW('Sanitation Data'!H40)))),OFFSET('Sanitation Data'!$H$12,0,10*ROW('Sanitation Data'!H40)),NA())))</f>
        <v>#N/A</v>
      </c>
      <c r="AY46" s="253" t="e">
        <f ca="true">+IF(AND(ISNUMBER(OFFSET('Sanitation Data'!$H$13,0,10*ROW('Sanitation Data'!H40))),DN46="Yes"),OFFSET('Sanitation Data'!$H$13,0,10*ROW('Sanitation Data'!H40)),IF(AND(ISNUMBER(OFFSET('Sanitation Data'!$H$13,0,10*ROW('Sanitation Data'!H40))),DN46="No",ISNUMBER(OFFSET('Sanitation Data'!$H$13,0,10*ROW('Sanitation Data'!H40)))),CONCATENATE("[",ROUND(OFFSET('Sanitation Data'!$H$13,0,10*ROW('Sanitation Data'!H40)),0),"]"),IF(AND(ISNUMBER(OFFSET('Sanitation Data'!$H$13,0,10*ROW('Sanitation Data'!H40))),DN46="",ISNUMBER(OFFSET('Sanitation Data'!$H$13,0,10*ROW('Sanitation Data'!H40)))),OFFSET('Sanitation Data'!$H$13,0,10*ROW('Sanitation Data'!H40)),NA())))</f>
        <v>#N/A</v>
      </c>
      <c r="AZ46" s="254" t="e">
        <f ca="true">+IF(AND(ISNUMBER(OFFSET('Hygiene Data'!$C$6,0,10*ROW('Hygiene Data'!C40))),DO46="Yes"),OFFSET('Hygiene Data'!$C$6,0,10*ROW('Hygiene Data'!C40)),IF(AND(ISNUMBER(OFFSET('Hygiene Data'!$C$6,0,10*ROW('Hygiene Data'!C40))),DO46="No",ISNUMBER(OFFSET('Hygiene Data'!$C$6,0,10*ROW('Hygiene Data'!C40)))),CONCATENATE("[",ROUND(OFFSET('Hygiene Data'!$C$6,0,10*ROW('Hygiene Data'!C40)),0),"]"),IF(AND(ISNUMBER(OFFSET('Hygiene Data'!$C$6,0,10*ROW('Hygiene Data'!C40))),DO46="",ISNUMBER(OFFSET('Hygiene Data'!$C$6,0,10*ROW('Hygiene Data'!C40)))),OFFSET('Hygiene Data'!$C$6,0,10*ROW('Hygiene Data'!C40)),NA())))</f>
        <v>#N/A</v>
      </c>
      <c r="BA46" s="254" t="e">
        <f ca="true">+IF(AND(ISNUMBER(OFFSET('Hygiene Data'!$C$8,0,10*ROW('Hygiene Data'!C40))),DP46="Yes"),OFFSET('Hygiene Data'!$C$8,0,10*ROW('Hygiene Data'!C40)),IF(AND(ISNUMBER(OFFSET('Hygiene Data'!$C$8,0,10*ROW('Hygiene Data'!C40))),DP46="No",ISNUMBER(OFFSET('Hygiene Data'!$C$8,0,10*ROW('Hygiene Data'!C40)))),CONCATENATE("[",ROUND(OFFSET('Hygiene Data'!$C$8,0,10*ROW('Hygiene Data'!C40)),0),"]"),IF(AND(ISNUMBER(OFFSET('Hygiene Data'!$C$8,0,10*ROW('Hygiene Data'!C40))),DP46="",ISNUMBER(OFFSET('Hygiene Data'!$C$8,0,10*ROW('Hygiene Data'!C40)))),OFFSET('Hygiene Data'!$C$8,0,10*ROW('Hygiene Data'!C40)),NA())))</f>
        <v>#N/A</v>
      </c>
      <c r="BB46" s="254" t="e">
        <f ca="true">+IF(AND(ISNUMBER(OFFSET('Hygiene Data'!$C$10,0,10*ROW('Hygiene Data'!C40))),DQ46="Yes"),OFFSET('Hygiene Data'!$C$10,0,10*ROW('Hygiene Data'!C40)),IF(AND(ISNUMBER(OFFSET('Hygiene Data'!$C$10,0,10*ROW('Hygiene Data'!C40))),DQ46="No",ISNUMBER(OFFSET('Hygiene Data'!$C$10,0,10*ROW('Hygiene Data'!C40)))),CONCATENATE("[",ROUND(OFFSET('Hygiene Data'!$C$10,0,10*ROW('Hygiene Data'!C40)),0),"]"),IF(AND(ISNUMBER(OFFSET('Hygiene Data'!$C$10,0,10*ROW('Hygiene Data'!C40))),DQ46="",ISNUMBER(OFFSET('Hygiene Data'!$C$10,0,10*ROW('Hygiene Data'!C40)))),OFFSET('Hygiene Data'!$C$10,0,10*ROW('Hygiene Data'!C40)),NA())))</f>
        <v>#N/A</v>
      </c>
      <c r="BC46" s="254" t="e">
        <f ca="true">+IF(AND(ISNUMBER(OFFSET('Hygiene Data'!$D$6,0,10*ROW('Hygiene Data'!D40))),DR46="Yes"),OFFSET('Hygiene Data'!$D$6,0,10*ROW('Hygiene Data'!D40)),IF(AND(ISNUMBER(OFFSET('Hygiene Data'!$D$6,0,10*ROW('Hygiene Data'!D40))),DR46="No",ISNUMBER(OFFSET('Hygiene Data'!$D$6,0,10*ROW('Hygiene Data'!D40)))),CONCATENATE("[",ROUND(OFFSET('Hygiene Data'!$D$6,0,10*ROW('Hygiene Data'!D40)),0),"]"),IF(AND(ISNUMBER(OFFSET('Hygiene Data'!$D$6,0,10*ROW('Hygiene Data'!D40))),DR46="",ISNUMBER(OFFSET('Hygiene Data'!$D$6,0,10*ROW('Hygiene Data'!D40)))),OFFSET('Hygiene Data'!$D$6,0,10*ROW('Hygiene Data'!D40)),NA())))</f>
        <v>#N/A</v>
      </c>
      <c r="BD46" s="254" t="e">
        <f ca="true">+IF(AND(ISNUMBER(OFFSET('Hygiene Data'!$D$8,0,10*ROW('Hygiene Data'!D40))),DS46="Yes"),OFFSET('Hygiene Data'!$D$8,0,10*ROW('Hygiene Data'!D40)),IF(AND(ISNUMBER(OFFSET('Hygiene Data'!$D$8,0,10*ROW('Hygiene Data'!D40))),DS46="No",ISNUMBER(OFFSET('Hygiene Data'!$D$8,0,10*ROW('Hygiene Data'!D40)))),CONCATENATE("[",ROUND(OFFSET('Hygiene Data'!$D$8,0,10*ROW('Hygiene Data'!D40)),0),"]"),IF(AND(ISNUMBER(OFFSET('Hygiene Data'!$D$8,0,10*ROW('Hygiene Data'!D40))),DS46="",ISNUMBER(OFFSET('Hygiene Data'!$D$8,0,10*ROW('Hygiene Data'!D40)))),OFFSET('Hygiene Data'!$D$8,0,10*ROW('Hygiene Data'!D40)),NA())))</f>
        <v>#N/A</v>
      </c>
      <c r="BE46" s="254" t="e">
        <f ca="true">+IF(AND(ISNUMBER(OFFSET('Hygiene Data'!$D$10,0,10*ROW('Hygiene Data'!D40))),DT46="Yes"),OFFSET('Hygiene Data'!$D$10,0,10*ROW('Hygiene Data'!D40)),IF(AND(ISNUMBER(OFFSET('Hygiene Data'!$D$10,0,10*ROW('Hygiene Data'!D40))),DT46="No",ISNUMBER(OFFSET('Hygiene Data'!$D$10,0,10*ROW('Hygiene Data'!D40)))),CONCATENATE("[",ROUND(OFFSET('Hygiene Data'!$D$10,0,10*ROW('Hygiene Data'!D40)),0),"]"),IF(AND(ISNUMBER(OFFSET('Hygiene Data'!$D$10,0,10*ROW('Hygiene Data'!D40))),DT46="",ISNUMBER(OFFSET('Hygiene Data'!$D$10,0,10*ROW('Hygiene Data'!D40)))),OFFSET('Hygiene Data'!$D$10,0,10*ROW('Hygiene Data'!D40)),NA())))</f>
        <v>#N/A</v>
      </c>
      <c r="BF46" s="254" t="e">
        <f ca="true">+IF(AND(ISNUMBER(OFFSET('Hygiene Data'!$E$6,0,10*ROW('Hygiene Data'!E40))),DU46="Yes"),OFFSET('Hygiene Data'!$E$6,0,10*ROW('Hygiene Data'!E40)),IF(AND(ISNUMBER(OFFSET('Hygiene Data'!$E$6,0,10*ROW('Hygiene Data'!E40))),DU46="No",ISNUMBER(OFFSET('Hygiene Data'!$E$6,0,10*ROW('Hygiene Data'!E40)))),CONCATENATE("[",ROUND(OFFSET('Hygiene Data'!$E$6,0,10*ROW('Hygiene Data'!E40)),0),"]"),IF(AND(ISNUMBER(OFFSET('Hygiene Data'!$E$6,0,10*ROW('Hygiene Data'!E40))),DU46="",ISNUMBER(OFFSET('Hygiene Data'!$E$6,0,10*ROW('Hygiene Data'!E40)))),OFFSET('Hygiene Data'!$E$6,0,10*ROW('Hygiene Data'!E40)),NA())))</f>
        <v>#N/A</v>
      </c>
      <c r="BG46" s="254" t="e">
        <f ca="true">+IF(AND(ISNUMBER(OFFSET('Hygiene Data'!$E$8,0,10*ROW('Hygiene Data'!E40))),DV46="Yes"),OFFSET('Hygiene Data'!$E$8,0,10*ROW('Hygiene Data'!E40)),IF(AND(ISNUMBER(OFFSET('Hygiene Data'!$E$8,0,10*ROW('Hygiene Data'!E40))),DV46="No",ISNUMBER(OFFSET('Hygiene Data'!$E$8,0,10*ROW('Hygiene Data'!E40)))),CONCATENATE("[",ROUND(OFFSET('Hygiene Data'!$E$8,0,10*ROW('Hygiene Data'!E40)),0),"]"),IF(AND(ISNUMBER(OFFSET('Hygiene Data'!$E$8,0,10*ROW('Hygiene Data'!E40))),DV46="",ISNUMBER(OFFSET('Hygiene Data'!$E$8,0,10*ROW('Hygiene Data'!E40)))),OFFSET('Hygiene Data'!$E$8,0,10*ROW('Hygiene Data'!E40)),NA())))</f>
        <v>#N/A</v>
      </c>
      <c r="BH46" s="254" t="e">
        <f ca="true">+IF(AND(ISNUMBER(OFFSET('Hygiene Data'!$E$10,0,10*ROW('Hygiene Data'!E40))),DW46="Yes"),OFFSET('Hygiene Data'!$E$10,0,10*ROW('Hygiene Data'!E40)),IF(AND(ISNUMBER(OFFSET('Hygiene Data'!$E$10,0,10*ROW('Hygiene Data'!E40))),DW46="No",ISNUMBER(OFFSET('Hygiene Data'!$E$10,0,10*ROW('Hygiene Data'!E40)))),CONCATENATE("[",ROUND(OFFSET('Hygiene Data'!$E$10,0,10*ROW('Hygiene Data'!E40)),0),"]"),IF(AND(ISNUMBER(OFFSET('Hygiene Data'!$E$10,0,10*ROW('Hygiene Data'!E40))),DW46="",ISNUMBER(OFFSET('Hygiene Data'!$E$10,0,10*ROW('Hygiene Data'!E40)))),OFFSET('Hygiene Data'!$E$10,0,10*ROW('Hygiene Data'!E40)),NA())))</f>
        <v>#N/A</v>
      </c>
      <c r="BI46" s="254" t="e">
        <f ca="true">+IF(AND(ISNUMBER(OFFSET('Hygiene Data'!$F$6,0,10*ROW('Hygiene Data'!F40))),DX46="Yes"),OFFSET('Hygiene Data'!$F$6,0,10*ROW('Hygiene Data'!F40)),IF(AND(ISNUMBER(OFFSET('Hygiene Data'!$F$6,0,10*ROW('Hygiene Data'!F40))),DX46="No",ISNUMBER(OFFSET('Hygiene Data'!$F$6,0,10*ROW('Hygiene Data'!F40)))),CONCATENATE("[",ROUND(OFFSET('Hygiene Data'!$F$6,0,10*ROW('Hygiene Data'!F40)),0),"]"),IF(AND(ISNUMBER(OFFSET('Hygiene Data'!$F$6,0,10*ROW('Hygiene Data'!F40))),DX46="",ISNUMBER(OFFSET('Hygiene Data'!$F$6,0,10*ROW('Hygiene Data'!F40)))),OFFSET('Hygiene Data'!$F$6,0,10*ROW('Hygiene Data'!F40)),NA())))</f>
        <v>#N/A</v>
      </c>
      <c r="BJ46" s="254" t="e">
        <f ca="true">+IF(AND(ISNUMBER(OFFSET('Hygiene Data'!$F$8,0,10*ROW('Hygiene Data'!F40))),DY46="Yes"),OFFSET('Hygiene Data'!$F$8,0,10*ROW('Hygiene Data'!F40)),IF(AND(ISNUMBER(OFFSET('Hygiene Data'!$F$8,0,10*ROW('Hygiene Data'!F40))),DY46="No",ISNUMBER(OFFSET('Hygiene Data'!$F$8,0,10*ROW('Hygiene Data'!F40)))),CONCATENATE("[",ROUND(OFFSET('Hygiene Data'!$F$8,0,10*ROW('Hygiene Data'!F40)),0),"]"),IF(AND(ISNUMBER(OFFSET('Hygiene Data'!$F$8,0,10*ROW('Hygiene Data'!F40))),DY46="",ISNUMBER(OFFSET('Hygiene Data'!$F$8,0,10*ROW('Hygiene Data'!F40)))),OFFSET('Hygiene Data'!$F$8,0,10*ROW('Hygiene Data'!F40)),NA())))</f>
        <v>#N/A</v>
      </c>
      <c r="BK46" s="254" t="e">
        <f ca="true">+IF(AND(ISNUMBER(OFFSET('Hygiene Data'!$F$10,0,10*ROW('Hygiene Data'!F40))),DZ46="Yes"),OFFSET('Hygiene Data'!$F$10,0,10*ROW('Hygiene Data'!F40)),IF(AND(ISNUMBER(OFFSET('Hygiene Data'!$F$10,0,10*ROW('Hygiene Data'!F40))),DZ46="No",ISNUMBER(OFFSET('Hygiene Data'!$F$10,0,10*ROW('Hygiene Data'!F40)))),CONCATENATE("[",ROUND(OFFSET('Hygiene Data'!$F$10,0,10*ROW('Hygiene Data'!F40)),0),"]"),IF(AND(ISNUMBER(OFFSET('Hygiene Data'!$F$10,0,10*ROW('Hygiene Data'!F40))),DZ46="",ISNUMBER(OFFSET('Hygiene Data'!$F$10,0,10*ROW('Hygiene Data'!F40)))),OFFSET('Hygiene Data'!$F$10,0,10*ROW('Hygiene Data'!F40)),NA())))</f>
        <v>#N/A</v>
      </c>
      <c r="BL46" s="254" t="e">
        <f ca="true">+IF(AND(ISNUMBER(OFFSET('Hygiene Data'!$G$6,0,10*ROW('Hygiene Data'!G40))),EA46="Yes"),OFFSET('Hygiene Data'!$G$6,0,10*ROW('Hygiene Data'!G40)),IF(AND(ISNUMBER(OFFSET('Hygiene Data'!$G$6,0,10*ROW('Hygiene Data'!G40))),EA46="No",ISNUMBER(OFFSET('Hygiene Data'!$G$6,0,10*ROW('Hygiene Data'!G40)))),CONCATENATE("[",ROUND(OFFSET('Hygiene Data'!$G$6,0,10*ROW('Hygiene Data'!G40)),0),"]"),IF(AND(ISNUMBER(OFFSET('Hygiene Data'!$G$6,0,10*ROW('Hygiene Data'!G40))),EA46="",ISNUMBER(OFFSET('Hygiene Data'!$G$6,0,10*ROW('Hygiene Data'!G40)))),OFFSET('Hygiene Data'!$G$6,0,10*ROW('Hygiene Data'!G40)),NA())))</f>
        <v>#N/A</v>
      </c>
      <c r="BM46" s="254" t="e">
        <f ca="true">+IF(AND(ISNUMBER(OFFSET('Hygiene Data'!$G$8,0,10*ROW('Hygiene Data'!G40))),EB46="Yes"),OFFSET('Hygiene Data'!$G$8,0,10*ROW('Hygiene Data'!G40)),IF(AND(ISNUMBER(OFFSET('Hygiene Data'!$G$8,0,10*ROW('Hygiene Data'!G40))),EB46="No",ISNUMBER(OFFSET('Hygiene Data'!$G$8,0,10*ROW('Hygiene Data'!G40)))),CONCATENATE("[",ROUND(OFFSET('Hygiene Data'!$G$8,0,10*ROW('Hygiene Data'!G40)),0),"]"),IF(AND(ISNUMBER(OFFSET('Hygiene Data'!$G$8,0,10*ROW('Hygiene Data'!G40))),EB46="",ISNUMBER(OFFSET('Hygiene Data'!$G$8,0,10*ROW('Hygiene Data'!G40)))),OFFSET('Hygiene Data'!$G$8,0,10*ROW('Hygiene Data'!G40)),NA())))</f>
        <v>#N/A</v>
      </c>
      <c r="BN46" s="254" t="e">
        <f ca="true">+IF(AND(ISNUMBER(OFFSET('Hygiene Data'!$G$10,0,10*ROW('Hygiene Data'!G40))),EC46="Yes"),OFFSET('Hygiene Data'!$G$10,0,10*ROW('Hygiene Data'!G40)),IF(AND(ISNUMBER(OFFSET('Hygiene Data'!$G$10,0,10*ROW('Hygiene Data'!G40))),EC46="No",ISNUMBER(OFFSET('Hygiene Data'!$G$10,0,10*ROW('Hygiene Data'!G40)))),CONCATENATE("[",ROUND(OFFSET('Hygiene Data'!$G$10,0,10*ROW('Hygiene Data'!G40)),0),"]"),IF(AND(ISNUMBER(OFFSET('Hygiene Data'!$G$10,0,10*ROW('Hygiene Data'!G40))),EC46="",ISNUMBER(OFFSET('Hygiene Data'!$G$10,0,10*ROW('Hygiene Data'!G40)))),OFFSET('Hygiene Data'!$G$10,0,10*ROW('Hygiene Data'!G40)),NA())))</f>
        <v>#N/A</v>
      </c>
      <c r="BO46" s="254" t="e">
        <f ca="true">+IF(AND(ISNUMBER(OFFSET('Hygiene Data'!$H$6,0,10*ROW('Hygiene Data'!H40))),ED46="Yes"),OFFSET('Hygiene Data'!$H$6,0,10*ROW('Hygiene Data'!H40)),IF(AND(ISNUMBER(OFFSET('Hygiene Data'!$H$6,0,10*ROW('Hygiene Data'!H40))),ED46="No",ISNUMBER(OFFSET('Hygiene Data'!$H$6,0,10*ROW('Hygiene Data'!H40)))),CONCATENATE("[",ROUND(OFFSET('Hygiene Data'!$H$6,0,10*ROW('Hygiene Data'!H40)),0),"]"),IF(AND(ISNUMBER(OFFSET('Hygiene Data'!$H$6,0,10*ROW('Hygiene Data'!H40))),ED46="",ISNUMBER(OFFSET('Hygiene Data'!$H$6,0,10*ROW('Hygiene Data'!H40)))),OFFSET('Hygiene Data'!$H$6,0,10*ROW('Hygiene Data'!H40)),NA())))</f>
        <v>#N/A</v>
      </c>
      <c r="BP46" s="254" t="e">
        <f ca="true">+IF(AND(ISNUMBER(OFFSET('Hygiene Data'!$H$8,0,10*ROW('Hygiene Data'!H40))),EE46="Yes"),OFFSET('Hygiene Data'!$H$8,0,10*ROW('Hygiene Data'!H40)),IF(AND(ISNUMBER(OFFSET('Hygiene Data'!$H$8,0,10*ROW('Hygiene Data'!H40))),EE46="No",ISNUMBER(OFFSET('Hygiene Data'!$H$8,0,10*ROW('Hygiene Data'!H40)))),CONCATENATE("[",ROUND(OFFSET('Hygiene Data'!$H$8,0,10*ROW('Hygiene Data'!H40)),0),"]"),IF(AND(ISNUMBER(OFFSET('Hygiene Data'!$H$8,0,10*ROW('Hygiene Data'!H40))),EE46="",ISNUMBER(OFFSET('Hygiene Data'!$H$8,0,10*ROW('Hygiene Data'!H40)))),OFFSET('Hygiene Data'!$H$8,0,10*ROW('Hygiene Data'!H40)),NA())))</f>
        <v>#N/A</v>
      </c>
      <c r="BQ46" s="254" t="e">
        <f ca="true">+IF(AND(ISNUMBER(OFFSET('Hygiene Data'!$H$10,0,10*ROW('Hygiene Data'!H40))),EF46="Yes"),OFFSET('Hygiene Data'!$H$10,0,10*ROW('Hygiene Data'!H40)),IF(AND(ISNUMBER(OFFSET('Hygiene Data'!$H$10,0,10*ROW('Hygiene Data'!H40))),EF46="No",ISNUMBER(OFFSET('Hygiene Data'!$H$10,0,10*ROW('Hygiene Data'!H40)))),CONCATENATE("[",ROUND(OFFSET('Hygiene Data'!$H$10,0,10*ROW('Hygiene Data'!H40)),0),"]"),IF(AND(ISNUMBER(OFFSET('Hygiene Data'!$H$10,0,10*ROW('Hygiene Data'!H40))),EF46="",ISNUMBER(OFFSET('Hygiene Data'!$H$10,0,10*ROW('Hygiene Data'!H40)))),OFFSET('Hygiene Data'!$H$10,0,10*ROW('Hygiene Data'!H40)),NA())))</f>
        <v>#N/A</v>
      </c>
      <c r="BS46" s="36" t="str">
        <f ca="true">+IF(OFFSET('Water Data'!$C$28,0,10*ROW('Water Data'!C40))="","",OFFSET('Water Data'!$C$28,0,10*ROW('Water Data'!C40)))</f>
        <v/>
      </c>
      <c r="BT46" s="36" t="str">
        <f ca="true">+IF(OFFSET('Water Data'!$C$29,0,10*ROW('Water Data'!C40))="","",OFFSET('Water Data'!$C$29,0,10*ROW('Water Data'!C40)))</f>
        <v/>
      </c>
      <c r="BU46" s="36" t="str">
        <f ca="true">+IF(OFFSET('Water Data'!$C$30,0,10*ROW('Water Data'!C40))="","",OFFSET('Water Data'!$C$30,0,10*ROW('Water Data'!C40)))</f>
        <v/>
      </c>
      <c r="BV46" s="36" t="str">
        <f ca="true">+IF(OFFSET('Water Data'!$D$28,0,10*ROW('Water Data'!D40))="","",OFFSET('Water Data'!$D$28,0,10*ROW('Water Data'!D40)))</f>
        <v/>
      </c>
      <c r="BW46" s="36" t="str">
        <f ca="true">+IF(OFFSET('Water Data'!$D$29,0,10*ROW('Water Data'!D40))="","",OFFSET('Water Data'!$D$29,0,10*ROW('Water Data'!D40)))</f>
        <v/>
      </c>
      <c r="BX46" s="36" t="str">
        <f ca="true">+IF(OFFSET('Water Data'!$D$30,0,10*ROW('Water Data'!D40))="","",OFFSET('Water Data'!$D$30,0,10*ROW('Water Data'!D40)))</f>
        <v/>
      </c>
      <c r="BY46" s="36" t="str">
        <f ca="true">+IF(OFFSET('Water Data'!$E$28,0,10*ROW('Water Data'!E40))="","",OFFSET('Water Data'!$E$28,0,10*ROW('Water Data'!E40)))</f>
        <v/>
      </c>
      <c r="BZ46" s="36" t="str">
        <f ca="true">+IF(OFFSET('Water Data'!$E$29,0,10*ROW('Water Data'!E40))="","",OFFSET('Water Data'!$E$29,0,10*ROW('Water Data'!E40)))</f>
        <v/>
      </c>
      <c r="CA46" s="36" t="str">
        <f ca="true">+IF(OFFSET('Water Data'!$E$30,0,10*ROW('Water Data'!E40))="","",OFFSET('Water Data'!$E$30,0,10*ROW('Water Data'!E40)))</f>
        <v/>
      </c>
      <c r="CB46" s="36" t="str">
        <f ca="true">+IF(OFFSET('Water Data'!$F$28,0,10*ROW('Water Data'!F40))="","",OFFSET('Water Data'!$F$28,0,10*ROW('Water Data'!F40)))</f>
        <v/>
      </c>
      <c r="CC46" s="36" t="str">
        <f ca="true">+IF(OFFSET('Water Data'!$F$29,0,10*ROW('Water Data'!F40))="","",OFFSET('Water Data'!$F$29,0,10*ROW('Water Data'!F40)))</f>
        <v/>
      </c>
      <c r="CD46" s="36" t="str">
        <f ca="true">+IF(OFFSET('Water Data'!$F$30,0,10*ROW('Water Data'!F40))="","",OFFSET('Water Data'!$F$30,0,10*ROW('Water Data'!F40)))</f>
        <v/>
      </c>
      <c r="CE46" s="36" t="str">
        <f ca="true">+IF(OFFSET('Water Data'!$G$28,0,10*ROW('Water Data'!G40))="","",OFFSET('Water Data'!$G$28,0,10*ROW('Water Data'!G40)))</f>
        <v/>
      </c>
      <c r="CF46" s="36" t="str">
        <f ca="true">+IF(OFFSET('Water Data'!$G$29,0,10*ROW('Water Data'!G40))="","",OFFSET('Water Data'!$G$29,0,10*ROW('Water Data'!G40)))</f>
        <v/>
      </c>
      <c r="CG46" s="36" t="str">
        <f ca="true">+IF(OFFSET('Water Data'!$G$30,0,10*ROW('Water Data'!G40))="","",OFFSET('Water Data'!$G$30,0,10*ROW('Water Data'!G40)))</f>
        <v/>
      </c>
      <c r="CH46" s="36" t="str">
        <f ca="true">+IF(OFFSET('Water Data'!$H$28,0,10*ROW('Water Data'!H40))="","",OFFSET('Water Data'!$H$28,0,10*ROW('Water Data'!H40)))</f>
        <v/>
      </c>
      <c r="CI46" s="36" t="str">
        <f ca="true">+IF(OFFSET('Water Data'!$H$29,0,10*ROW('Water Data'!H40))="","",OFFSET('Water Data'!$H$29,0,10*ROW('Water Data'!H40)))</f>
        <v/>
      </c>
      <c r="CJ46" s="36" t="str">
        <f ca="true">+IF(OFFSET('Water Data'!$H$30,0,10*ROW('Water Data'!H40))="","",OFFSET('Water Data'!$H$30,0,10*ROW('Water Data'!H40)))</f>
        <v/>
      </c>
      <c r="CK46" s="36" t="str">
        <f ca="true">+IF(OFFSET('Sanitation Data'!$C$29,0,10*ROW('Sanitation Data'!C40))="","",OFFSET('Sanitation Data'!$C$29,0,10*ROW('Sanitation Data'!C40)))</f>
        <v/>
      </c>
      <c r="CL46" s="36" t="str">
        <f ca="true">+IF(OFFSET('Sanitation Data'!$C$30,0,10*ROW('Sanitation Data'!C40))="","",OFFSET('Sanitation Data'!$C$30,0,10*ROW('Sanitation Data'!C40)))</f>
        <v/>
      </c>
      <c r="CM46" s="36" t="str">
        <f ca="true">+IF(OFFSET('Sanitation Data'!$C$31,0,10*ROW('Sanitation Data'!C40))="","",OFFSET('Sanitation Data'!$C$31,0,10*ROW('Sanitation Data'!C40)))</f>
        <v/>
      </c>
      <c r="CN46" s="36" t="str">
        <f ca="true">+IF(OFFSET('Sanitation Data'!$C$32,0,10*ROW('Sanitation Data'!C40))="","",OFFSET('Sanitation Data'!$C$32,0,10*ROW('Sanitation Data'!C40)))</f>
        <v/>
      </c>
      <c r="CO46" s="36" t="str">
        <f ca="true">+IF(OFFSET('Sanitation Data'!$C$33,0,10*ROW('Sanitation Data'!C40))="","",OFFSET('Sanitation Data'!$C$33,0,10*ROW('Sanitation Data'!C40)))</f>
        <v/>
      </c>
      <c r="CP46" s="36" t="str">
        <f ca="true">+IF(OFFSET('Sanitation Data'!$D$29,0,10*ROW('Sanitation Data'!D40))="","",OFFSET('Sanitation Data'!$D$29,0,10*ROW('Sanitation Data'!D40)))</f>
        <v/>
      </c>
      <c r="CQ46" s="36" t="str">
        <f ca="true">+IF(OFFSET('Sanitation Data'!$D$30,0,10*ROW('Sanitation Data'!D40))="","",OFFSET('Sanitation Data'!$D$30,0,10*ROW('Sanitation Data'!D40)))</f>
        <v/>
      </c>
      <c r="CR46" s="36" t="str">
        <f ca="true">+IF(OFFSET('Sanitation Data'!$D$31,0,10*ROW('Sanitation Data'!D40))="","",OFFSET('Sanitation Data'!$D$31,0,10*ROW('Sanitation Data'!D40)))</f>
        <v/>
      </c>
      <c r="CS46" s="36" t="str">
        <f ca="true">+IF(OFFSET('Sanitation Data'!$D$32,0,10*ROW('Sanitation Data'!D40))="","",OFFSET('Sanitation Data'!$D$32,0,10*ROW('Sanitation Data'!D40)))</f>
        <v/>
      </c>
      <c r="CT46" s="36" t="str">
        <f ca="true">+IF(OFFSET('Sanitation Data'!$D$33,0,10*ROW('Sanitation Data'!D40))="","",OFFSET('Sanitation Data'!$D$33,0,10*ROW('Sanitation Data'!D40)))</f>
        <v/>
      </c>
      <c r="CU46" s="36" t="str">
        <f ca="true">+IF(OFFSET('Sanitation Data'!$E$29,0,10*ROW('Sanitation Data'!E40))="","",OFFSET('Sanitation Data'!$E$29,0,10*ROW('Sanitation Data'!E40)))</f>
        <v/>
      </c>
      <c r="CV46" s="36" t="str">
        <f ca="true">+IF(OFFSET('Sanitation Data'!$E$30,0,10*ROW('Sanitation Data'!E40))="","",OFFSET('Sanitation Data'!$E$30,0,10*ROW('Sanitation Data'!E40)))</f>
        <v/>
      </c>
      <c r="CW46" s="36" t="str">
        <f ca="true">+IF(OFFSET('Sanitation Data'!$E$31,0,10*ROW('Sanitation Data'!E40))="","",OFFSET('Sanitation Data'!$E$31,0,10*ROW('Sanitation Data'!E40)))</f>
        <v/>
      </c>
      <c r="CX46" s="36" t="str">
        <f ca="true">+IF(OFFSET('Sanitation Data'!$E$32,0,10*ROW('Sanitation Data'!E40))="","",OFFSET('Sanitation Data'!$E$32,0,10*ROW('Sanitation Data'!E40)))</f>
        <v/>
      </c>
      <c r="CY46" s="36" t="str">
        <f ca="true">+IF(OFFSET('Sanitation Data'!$E$33,0,10*ROW('Sanitation Data'!E40))="","",OFFSET('Sanitation Data'!$E$33,0,10*ROW('Sanitation Data'!E40)))</f>
        <v/>
      </c>
      <c r="CZ46" s="36" t="str">
        <f ca="true">+IF(OFFSET('Sanitation Data'!$F$29,0,10*ROW('Sanitation Data'!F40))="","",OFFSET('Sanitation Data'!$F$29,0,10*ROW('Sanitation Data'!F40)))</f>
        <v/>
      </c>
      <c r="DA46" s="36" t="str">
        <f ca="true">+IF(OFFSET('Sanitation Data'!$F$30,0,10*ROW('Sanitation Data'!F40))="","",OFFSET('Sanitation Data'!$F$30,0,10*ROW('Sanitation Data'!F40)))</f>
        <v/>
      </c>
      <c r="DB46" s="36" t="str">
        <f ca="true">+IF(OFFSET('Sanitation Data'!$F$31,0,10*ROW('Sanitation Data'!F40))="","",OFFSET('Sanitation Data'!$F$31,0,10*ROW('Sanitation Data'!F40)))</f>
        <v/>
      </c>
      <c r="DC46" s="36" t="str">
        <f ca="true">+IF(OFFSET('Sanitation Data'!$F$32,0,10*ROW('Sanitation Data'!F40))="","",OFFSET('Sanitation Data'!$F$32,0,10*ROW('Sanitation Data'!F40)))</f>
        <v/>
      </c>
      <c r="DD46" s="36" t="str">
        <f ca="true">+IF(OFFSET('Sanitation Data'!$F$33,0,10*ROW('Sanitation Data'!F40))="","",OFFSET('Sanitation Data'!$F$33,0,10*ROW('Sanitation Data'!F40)))</f>
        <v/>
      </c>
      <c r="DE46" s="36" t="str">
        <f ca="true">+IF(OFFSET('Sanitation Data'!$G$29,0,10*ROW('Sanitation Data'!G40))="","",OFFSET('Sanitation Data'!$G$29,0,10*ROW('Sanitation Data'!G40)))</f>
        <v/>
      </c>
      <c r="DF46" s="36" t="str">
        <f ca="true">+IF(OFFSET('Sanitation Data'!$G$30,0,10*ROW('Sanitation Data'!G40))="","",OFFSET('Sanitation Data'!$G$30,0,10*ROW('Sanitation Data'!G40)))</f>
        <v/>
      </c>
      <c r="DG46" s="36" t="str">
        <f ca="true">+IF(OFFSET('Sanitation Data'!$G$31,0,10*ROW('Sanitation Data'!G40))="","",OFFSET('Sanitation Data'!$G$31,0,10*ROW('Sanitation Data'!G40)))</f>
        <v/>
      </c>
      <c r="DH46" s="36" t="str">
        <f ca="true">+IF(OFFSET('Sanitation Data'!$G$32,0,10*ROW('Sanitation Data'!G40))="","",OFFSET('Sanitation Data'!$G$32,0,10*ROW('Sanitation Data'!G40)))</f>
        <v/>
      </c>
      <c r="DI46" s="36" t="str">
        <f ca="true">+IF(OFFSET('Sanitation Data'!$G$33,0,10*ROW('Sanitation Data'!G40))="","",OFFSET('Sanitation Data'!$G$33,0,10*ROW('Sanitation Data'!G40)))</f>
        <v/>
      </c>
      <c r="DJ46" s="36" t="str">
        <f ca="true">+IF(OFFSET('Sanitation Data'!$H$29,0,10*ROW('Sanitation Data'!H40))="","",OFFSET('Sanitation Data'!$H$29,0,10*ROW('Sanitation Data'!H40)))</f>
        <v/>
      </c>
      <c r="DK46" s="36" t="str">
        <f ca="true">+IF(OFFSET('Sanitation Data'!$H$30,0,10*ROW('Sanitation Data'!H40))="","",OFFSET('Sanitation Data'!$H$30,0,10*ROW('Sanitation Data'!H40)))</f>
        <v/>
      </c>
      <c r="DL46" s="36" t="str">
        <f ca="true">+IF(OFFSET('Sanitation Data'!$H$31,0,10*ROW('Sanitation Data'!H40))="","",OFFSET('Sanitation Data'!$H$31,0,10*ROW('Sanitation Data'!H40)))</f>
        <v/>
      </c>
      <c r="DM46" s="36" t="str">
        <f ca="true">+IF(OFFSET('Sanitation Data'!$H$32,0,10*ROW('Sanitation Data'!H40))="","",OFFSET('Sanitation Data'!$H$32,0,10*ROW('Sanitation Data'!H40)))</f>
        <v/>
      </c>
      <c r="DN46" s="36" t="str">
        <f ca="true">+IF(OFFSET('Sanitation Data'!$H$33,0,10*ROW('Sanitation Data'!H40))="","",OFFSET('Sanitation Data'!$H$33,0,10*ROW('Sanitation Data'!H40)))</f>
        <v/>
      </c>
      <c r="DO46" s="36" t="str">
        <f ca="true">+IF(OFFSET('Hygiene Data'!$C$12,0,10*ROW('Hygiene Data'!C40))="","",OFFSET('Hygiene Data'!$C$12,0,10*ROW('Hygiene Data'!C40)))</f>
        <v/>
      </c>
      <c r="DP46" s="36" t="str">
        <f ca="true">+IF(OFFSET('Hygiene Data'!$C$13,0,10*ROW('Hygiene Data'!C40))="","",OFFSET('Hygiene Data'!$C$13,0,10*ROW('Hygiene Data'!C40)))</f>
        <v/>
      </c>
      <c r="DQ46" s="36" t="str">
        <f ca="true">+IF(OFFSET('Hygiene Data'!$C$14,0,10*ROW('Hygiene Data'!C40))="","",OFFSET('Hygiene Data'!$C$14,0,10*ROW('Hygiene Data'!C40)))</f>
        <v/>
      </c>
      <c r="DR46" s="36" t="str">
        <f ca="true">+IF(OFFSET('Hygiene Data'!$D$12,0,10*ROW('Hygiene Data'!D40))="","",OFFSET('Hygiene Data'!$D$12,0,10*ROW('Hygiene Data'!D40)))</f>
        <v/>
      </c>
      <c r="DS46" s="36" t="str">
        <f ca="true">+IF(OFFSET('Hygiene Data'!$D$13,0,10*ROW('Hygiene Data'!D40))="","",OFFSET('Hygiene Data'!$D$13,0,10*ROW('Hygiene Data'!D40)))</f>
        <v/>
      </c>
      <c r="DT46" s="36" t="str">
        <f ca="true">+IF(OFFSET('Hygiene Data'!$D$14,0,10*ROW('Hygiene Data'!D40))="","",OFFSET('Hygiene Data'!$D$14,0,10*ROW('Hygiene Data'!D40)))</f>
        <v/>
      </c>
      <c r="DU46" s="36" t="str">
        <f ca="true">+IF(OFFSET('Hygiene Data'!$E$12,0,10*ROW('Hygiene Data'!E40))="","",OFFSET('Hygiene Data'!$E$12,0,10*ROW('Hygiene Data'!E40)))</f>
        <v/>
      </c>
      <c r="DV46" s="36" t="str">
        <f ca="true">+IF(OFFSET('Hygiene Data'!$E$13,0,10*ROW('Hygiene Data'!E40))="","",OFFSET('Hygiene Data'!$E$13,0,10*ROW('Hygiene Data'!E40)))</f>
        <v/>
      </c>
      <c r="DW46" s="36" t="str">
        <f ca="true">+IF(OFFSET('Hygiene Data'!$E$14,0,10*ROW('Hygiene Data'!E40))="","",OFFSET('Hygiene Data'!$E$14,0,10*ROW('Hygiene Data'!E40)))</f>
        <v/>
      </c>
      <c r="DX46" s="36" t="str">
        <f ca="true">+IF(OFFSET('Hygiene Data'!$F$12,0,10*ROW('Hygiene Data'!F40))="","",OFFSET('Hygiene Data'!$F$12,0,10*ROW('Hygiene Data'!F40)))</f>
        <v/>
      </c>
      <c r="DY46" s="36" t="str">
        <f ca="true">+IF(OFFSET('Hygiene Data'!$F$13,0,10*ROW('Hygiene Data'!F40))="","",OFFSET('Hygiene Data'!$F$13,0,10*ROW('Hygiene Data'!F40)))</f>
        <v/>
      </c>
      <c r="DZ46" s="36" t="str">
        <f ca="true">+IF(OFFSET('Hygiene Data'!$F$14,0,10*ROW('Hygiene Data'!F40))="","",OFFSET('Hygiene Data'!$F$14,0,10*ROW('Hygiene Data'!F40)))</f>
        <v/>
      </c>
      <c r="EA46" s="36" t="str">
        <f ca="true">+IF(OFFSET('Hygiene Data'!$G$12,0,10*ROW('Hygiene Data'!G40))="","",OFFSET('Hygiene Data'!$G$12,0,10*ROW('Hygiene Data'!G40)))</f>
        <v/>
      </c>
      <c r="EB46" s="36" t="str">
        <f ca="true">+IF(OFFSET('Hygiene Data'!$G$13,0,10*ROW('Hygiene Data'!G40))="","",OFFSET('Hygiene Data'!$G$13,0,10*ROW('Hygiene Data'!G40)))</f>
        <v/>
      </c>
      <c r="EC46" s="36" t="str">
        <f ca="true">+IF(OFFSET('Hygiene Data'!$G$14,0,10*ROW('Hygiene Data'!G40))="","",OFFSET('Hygiene Data'!$G$14,0,10*ROW('Hygiene Data'!G40)))</f>
        <v/>
      </c>
      <c r="ED46" s="36" t="str">
        <f ca="true">+IF(OFFSET('Hygiene Data'!$H$12,0,10*ROW('Hygiene Data'!H40))="","",OFFSET('Hygiene Data'!$H$12,0,10*ROW('Hygiene Data'!H40)))</f>
        <v/>
      </c>
      <c r="EE46" s="36" t="str">
        <f ca="true">+IF(OFFSET('Hygiene Data'!$H$13,0,10*ROW('Hygiene Data'!H40))="","",OFFSET('Hygiene Data'!$H$13,0,10*ROW('Hygiene Data'!H40)))</f>
        <v/>
      </c>
      <c r="EF46" s="36" t="str">
        <f ca="true">+IF(OFFSET('Hygiene Data'!$H$14,0,10*ROW('Hygiene Data'!H40))="","",OFFSET('Hygiene Data'!$H$14,0,10*ROW('Hygiene Data'!H40)))</f>
        <v/>
      </c>
    </row>
    <row r="47" x14ac:dyDescent="0.2">
      <c r="A47" s="59" t="str">
        <f ca="true">+IF(OFFSET('Water Data'!$B$1,0,10*ROW('Water Data'!B44))="","",OFFSET('Water Data'!$B$1,0,10*ROW('Water Data'!B44)))</f>
        <v/>
      </c>
      <c r="B47" s="59" t="str">
        <f ca="true">+IF(OFFSET('Water Data'!$A$3,0,10*ROW('Water Data'!A44))="","",OFFSET('Water Data'!$A$3,0,10*ROW('Water Data'!A44)))</f>
        <v/>
      </c>
      <c r="C47" s="59" t="str">
        <f ca="true">+IF(OFFSET('Water Data'!$C$3,0,10*ROW('Water Data'!C44))="","",OFFSET('Water Data'!$C$3,0,10*ROW('Water Data'!C44)))</f>
        <v/>
      </c>
      <c r="D47" s="252" t="e">
        <f ca="true">+IF(AND(ISNUMBER(OFFSET('Water Data'!$C$5,0,10*ROW('Water Data'!C41))),BS47="Yes"),100-OFFSET('Water Data'!$C$5,0,10*ROW('Water Data'!C41)),IF(AND(ISNUMBER(OFFSET('Water Data'!$C$5,0,10*ROW('Water Data'!C41))),BS47="No",ISNUMBER(OFFSET('Water Data'!$C$5,0,10*ROW('Water Data'!C41)))),CONCATENATE("[",ROUND(100-OFFSET('Water Data'!$C$5,0,10*ROW('Water Data'!C41)),0),"]"),IF(AND(ISNUMBER(OFFSET('Water Data'!$C$5,0,10*ROW('Water Data'!C41))),BS47="",ISNUMBER(OFFSET('Water Data'!$C$5,0,10*ROW('Water Data'!C41)))),100-OFFSET('Water Data'!$C$5,0,10*ROW('Water Data'!C41)),NA())))</f>
        <v>#N/A</v>
      </c>
      <c r="E47" s="252" t="e">
        <f ca="true">+IF(AND(ISNUMBER(OFFSET('Water Data'!$C$7,0,10*ROW('Water Data'!D41))),BT47="Yes"),OFFSET('Water Data'!$C$7,0,10*ROW('Water Data'!C41)),IF(AND(ISNUMBER(OFFSET('Water Data'!$C$7,0,10*ROW('Water Data'!C41))),BT47="No",ISNUMBER(OFFSET('Water Data'!$C$7,0,10*ROW('Water Data'!C41)))),CONCATENATE("[",ROUND(OFFSET('Water Data'!$C$7,0,10*ROW('Water Data'!C41)),0),"]"),IF(AND(ISNUMBER(OFFSET('Water Data'!$C$7,0,10*ROW('Water Data'!C41))),BT47="",ISNUMBER(OFFSET('Water Data'!$C$7,0,10*ROW('Water Data'!C41)))),OFFSET('Water Data'!$C$7,0,10*ROW('Water Data'!C41)),NA())))</f>
        <v>#N/A</v>
      </c>
      <c r="F47" s="252" t="e">
        <f ca="true">+IF(AND(ISNUMBER(OFFSET('Water Data'!$C$10,0,10*ROW('Water Data'!C41))),BU47="Yes"),OFFSET('Water Data'!$C$10,0,10*ROW('Water Data'!C41)),IF(AND(ISNUMBER(OFFSET('Water Data'!$C$10,0,10*ROW('Water Data'!C41))),BU47="No",ISNUMBER(OFFSET('Water Data'!$C$10,0,10*ROW('Water Data'!C41)))),CONCATENATE("[",ROUND(OFFSET('Water Data'!$C$10,0,10*ROW('Water Data'!C41)),0),"]"),IF(AND(ISNUMBER(OFFSET('Water Data'!$C$10,0,10*ROW('Water Data'!C41))),BU47="",ISNUMBER(OFFSET('Water Data'!$C$10,0,10*ROW('Water Data'!C41)))),OFFSET('Water Data'!$C$10,0,10*ROW('Water Data'!C41)),NA())))</f>
        <v>#N/A</v>
      </c>
      <c r="G47" s="252" t="e">
        <f ca="true">+IF(AND(ISNUMBER(OFFSET('Water Data'!$D$5,0,10*ROW('Water Data'!D41))),BV47="Yes"),100-OFFSET('Water Data'!$D$5,0,10*ROW('Water Data'!D41)),IF(AND(ISNUMBER(OFFSET('Water Data'!$D$5,0,10*ROW('Water Data'!D41))),BV47="No",ISNUMBER(OFFSET('Water Data'!$D$5,0,10*ROW('Water Data'!D41)))),CONCATENATE("[",ROUND(100-OFFSET('Water Data'!$D$5,0,10*ROW('Water Data'!D41)),0),"]"),IF(AND(ISNUMBER(OFFSET('Water Data'!$D$5,0,10*ROW('Water Data'!D41))),BV47="",ISNUMBER(OFFSET('Water Data'!$D$5,0,10*ROW('Water Data'!D41)))),100-OFFSET('Water Data'!$D$5,0,10*ROW('Water Data'!D41)),NA())))</f>
        <v>#N/A</v>
      </c>
      <c r="H47" s="252" t="e">
        <f ca="true">+IF(AND(ISNUMBER(OFFSET('Water Data'!$D$7,0,10*ROW('Water Data'!D41))),BW47="Yes"),OFFSET('Water Data'!$D$7,0,10*ROW('Water Data'!D41)),IF(AND(ISNUMBER(OFFSET('Water Data'!$D$7,0,10*ROW('Water Data'!D41))),BW47="No",ISNUMBER(OFFSET('Water Data'!$D$7,0,10*ROW('Water Data'!D41)))),CONCATENATE("[",ROUND(OFFSET('Water Data'!$C$7,0,10*ROW('Water Data'!D41)),0),"]"),IF(AND(ISNUMBER(OFFSET('Water Data'!$D$7,0,10*ROW('Water Data'!D41))),BW47="",ISNUMBER(OFFSET('Water Data'!$D$7,0,10*ROW('Water Data'!D41)))),OFFSET('Water Data'!$D$7,0,10*ROW('Water Data'!D41)),NA())))</f>
        <v>#N/A</v>
      </c>
      <c r="I47" s="252" t="e">
        <f ca="true">+IF(AND(ISNUMBER(OFFSET('Water Data'!$D$10,0,10*ROW('Water Data'!D41))),BX47="Yes"),OFFSET('Water Data'!$D$10,0,10*ROW('Water Data'!D41)),IF(AND(ISNUMBER(OFFSET('Water Data'!$D$10,0,10*ROW('Water Data'!D41))),BX47="No",ISNUMBER(OFFSET('Water Data'!$D$10,0,10*ROW('Water Data'!D41)))),CONCATENATE("[",ROUND(OFFSET('Water Data'!$D$10,0,10*ROW('Water Data'!D41)),0),"]"),IF(AND(ISNUMBER(OFFSET('Water Data'!$D$10,0,10*ROW('Water Data'!D41))),BX47="",ISNUMBER(OFFSET('Water Data'!$D$10,0,10*ROW('Water Data'!D41)))),OFFSET('Water Data'!$D$10,0,10*ROW('Water Data'!D41)),NA())))</f>
        <v>#N/A</v>
      </c>
      <c r="J47" s="252" t="e">
        <f ca="true">+IF(AND(ISNUMBER(OFFSET('Water Data'!$E$5,0,10*ROW('Water Data'!E41))),BY47="Yes"),100-OFFSET('Water Data'!$E$5,0,10*ROW('Water Data'!E41)),IF(AND(ISNUMBER(OFFSET('Water Data'!$E$5,0,10*ROW('Water Data'!E41))),BY47="No",ISNUMBER(OFFSET('Water Data'!$E$5,0,10*ROW('Water Data'!E41)))),CONCATENATE("[",ROUND(100-OFFSET('Water Data'!$E$5,0,10*ROW('Water Data'!E41)),0),"]"),IF(AND(ISNUMBER(OFFSET('Water Data'!$E$5,0,10*ROW('Water Data'!E41))),BY47="",ISNUMBER(OFFSET('Water Data'!$E$5,0,10*ROW('Water Data'!E41)))),100-OFFSET('Water Data'!$E$5,0,10*ROW('Water Data'!E41)),NA())))</f>
        <v>#N/A</v>
      </c>
      <c r="K47" s="252" t="e">
        <f ca="true">+IF(AND(ISNUMBER(OFFSET('Water Data'!$E$7,0,10*ROW('Water Data'!E41))),BZ47="Yes"),OFFSET('Water Data'!$E$7,0,10*ROW('Water Data'!E41)),IF(AND(ISNUMBER(OFFSET('Water Data'!$E$7,0,10*ROW('Water Data'!E41))),BZ47="No",ISNUMBER(OFFSET('Water Data'!$E$7,0,10*ROW('Water Data'!E41)))),CONCATENATE("[",ROUND(OFFSET('Water Data'!$E$7,0,10*ROW('Water Data'!E41)),0),"]"),IF(AND(ISNUMBER(OFFSET('Water Data'!$E$7,0,10*ROW('Water Data'!E41))),BZ47="",ISNUMBER(OFFSET('Water Data'!$E$7,0,10*ROW('Water Data'!E41)))),OFFSET('Water Data'!$E$7,0,10*ROW('Water Data'!E41)),NA())))</f>
        <v>#N/A</v>
      </c>
      <c r="L47" s="252" t="e">
        <f ca="true">+IF(AND(ISNUMBER(OFFSET('Water Data'!$E$10,0,10*ROW('Water Data'!E41))),CA47="Yes"),OFFSET('Water Data'!$E$10,0,10*ROW('Water Data'!E41)),IF(AND(ISNUMBER(OFFSET('Water Data'!$E$10,0,10*ROW('Water Data'!E41))),CA47="No",ISNUMBER(OFFSET('Water Data'!$E$10,0,10*ROW('Water Data'!E41)))),CONCATENATE("[",ROUND(OFFSET('Water Data'!$E$10,0,10*ROW('Water Data'!E41)),0),"]"),IF(AND(ISNUMBER(OFFSET('Water Data'!$E$10,0,10*ROW('Water Data'!E41))),CA47="",ISNUMBER(OFFSET('Water Data'!$E$10,0,10*ROW('Water Data'!E41)))),OFFSET('Water Data'!$E$10,0,10*ROW('Water Data'!E41)),NA())))</f>
        <v>#N/A</v>
      </c>
      <c r="M47" s="252" t="e">
        <f ca="true">+IF(AND(ISNUMBER(OFFSET('Water Data'!$F$5,0,10*ROW('Water Data'!F41))),CB47="Yes"),100-OFFSET('Water Data'!$F$5,0,10*ROW('Water Data'!F41)),IF(AND(ISNUMBER(OFFSET('Water Data'!$F$5,0,10*ROW('Water Data'!F41))),CB47="No",ISNUMBER(OFFSET('Water Data'!$F$5,0,10*ROW('Water Data'!F41)))),CONCATENATE("[",ROUND(100-OFFSET('Water Data'!$F$5,0,10*ROW('Water Data'!F41)),0),"]"),IF(AND(ISNUMBER(OFFSET('Water Data'!$F$5,0,10*ROW('Water Data'!F41))),CB47="",ISNUMBER(OFFSET('Water Data'!$F$5,0,10*ROW('Water Data'!F41)))),100-OFFSET('Water Data'!$F$5,0,10*ROW('Water Data'!F41)),NA())))</f>
        <v>#N/A</v>
      </c>
      <c r="N47" s="252" t="e">
        <f ca="true">+IF(AND(ISNUMBER(OFFSET('Water Data'!$F$7,0,10*ROW('Water Data'!F41))),CC47="Yes"),OFFSET('Water Data'!$F$7,0,10*ROW('Water Data'!F41)),IF(AND(ISNUMBER(OFFSET('Water Data'!$F$7,0,10*ROW('Water Data'!F41))),CC47="No",ISNUMBER(OFFSET('Water Data'!$F$7,0,10*ROW('Water Data'!F41)))),CONCATENATE("[",ROUND(OFFSET('Water Data'!$F$7,0,10*ROW('Water Data'!F41)),0),"]"),IF(AND(ISNUMBER(OFFSET('Water Data'!$F$7,0,10*ROW('Water Data'!F41))),CC47="",ISNUMBER(OFFSET('Water Data'!$F$7,0,10*ROW('Water Data'!F41)))),OFFSET('Water Data'!$F$7,0,10*ROW('Water Data'!F41)),NA())))</f>
        <v>#N/A</v>
      </c>
      <c r="O47" s="252" t="e">
        <f ca="true">+IF(AND(ISNUMBER(OFFSET('Water Data'!$F$10,0,10*ROW('Water Data'!F41))),CD47="Yes"),OFFSET('Water Data'!$F$10,0,10*ROW('Water Data'!F41)),IF(AND(ISNUMBER(OFFSET('Water Data'!$F$10,0,10*ROW('Water Data'!F41))),CD47="No",ISNUMBER(OFFSET('Water Data'!$F$10,0,10*ROW('Water Data'!F41)))),CONCATENATE("[",ROUND(OFFSET('Water Data'!$F$10,0,10*ROW('Water Data'!F41)),0),"]"),IF(AND(ISNUMBER(OFFSET('Water Data'!$F$10,0,10*ROW('Water Data'!F41))),CD47="",ISNUMBER(OFFSET('Water Data'!$F$10,0,10*ROW('Water Data'!F41)))),OFFSET('Water Data'!$F$10,0,10*ROW('Water Data'!F41)),NA())))</f>
        <v>#N/A</v>
      </c>
      <c r="P47" s="252" t="e">
        <f ca="true">+IF(AND(ISNUMBER(OFFSET('Water Data'!$G$5,0,10*ROW('Water Data'!G41))),CE47="Yes"),100-OFFSET('Water Data'!$G$5,0,10*ROW('Water Data'!G41)),IF(AND(ISNUMBER(OFFSET('Water Data'!$G$5,0,10*ROW('Water Data'!G41))),CE47="No",ISNUMBER(OFFSET('Water Data'!$G$5,0,10*ROW('Water Data'!G41)))),CONCATENATE("[",ROUND(100-OFFSET('Water Data'!$G$5,0,10*ROW('Water Data'!G41)),0),"]"),IF(AND(ISNUMBER(OFFSET('Water Data'!$G$5,0,10*ROW('Water Data'!G41))),CE47="",ISNUMBER(OFFSET('Water Data'!$G$5,0,10*ROW('Water Data'!G41)))),100-OFFSET('Water Data'!$G$5,0,10*ROW('Water Data'!G41)),NA())))</f>
        <v>#N/A</v>
      </c>
      <c r="Q47" s="252" t="e">
        <f ca="true">+IF(AND(ISNUMBER(OFFSET('Water Data'!$G$7,0,10*ROW('Water Data'!G41))),CF47="Yes"),OFFSET('Water Data'!$G$7,0,10*ROW('Water Data'!G41)),IF(AND(ISNUMBER(OFFSET('Water Data'!$G$7,0,10*ROW('Water Data'!G41))),CF47="No",ISNUMBER(OFFSET('Water Data'!$G$7,0,10*ROW('Water Data'!G41)))),CONCATENATE("[",ROUND(OFFSET('Water Data'!$G$7,0,10*ROW('Water Data'!G41)),0),"]"),IF(AND(ISNUMBER(OFFSET('Water Data'!$G$7,0,10*ROW('Water Data'!G41))),CF47="",ISNUMBER(OFFSET('Water Data'!$G$7,0,10*ROW('Water Data'!G41)))),OFFSET('Water Data'!$G$7,0,10*ROW('Water Data'!G41)),NA())))</f>
        <v>#N/A</v>
      </c>
      <c r="R47" s="252" t="e">
        <f ca="true">+IF(AND(ISNUMBER(OFFSET('Water Data'!$G$10,0,10*ROW('Water Data'!G41))),CG47="Yes"),OFFSET('Water Data'!$G$10,0,10*ROW('Water Data'!G41)),IF(AND(ISNUMBER(OFFSET('Water Data'!$G$10,0,10*ROW('Water Data'!G41))),CG47="No",ISNUMBER(OFFSET('Water Data'!$G$10,0,10*ROW('Water Data'!G41)))),CONCATENATE("[",ROUND(OFFSET('Water Data'!$G$10,0,10*ROW('Water Data'!G41)),0),"]"),IF(AND(ISNUMBER(OFFSET('Water Data'!$G$10,0,10*ROW('Water Data'!G41))),CG47="",ISNUMBER(OFFSET('Water Data'!$G$10,0,10*ROW('Water Data'!G41)))),OFFSET('Water Data'!$G$10,0,10*ROW('Water Data'!G41)),NA())))</f>
        <v>#N/A</v>
      </c>
      <c r="S47" s="252" t="e">
        <f ca="true">+IF(AND(ISNUMBER(OFFSET('Water Data'!$H$5,0,10*ROW('Water Data'!H41))),CH47="Yes"),100-OFFSET('Water Data'!$H$5,0,10*ROW('Water Data'!H41)),IF(AND(ISNUMBER(OFFSET('Water Data'!$H$5,0,10*ROW('Water Data'!H41))),CH47="No",ISNUMBER(OFFSET('Water Data'!$H$5,0,10*ROW('Water Data'!H41)))),CONCATENATE("[",ROUND(100-OFFSET('Water Data'!$H$5,0,10*ROW('Water Data'!H41)),0),"]"),IF(AND(ISNUMBER(OFFSET('Water Data'!$H$5,0,10*ROW('Water Data'!H41))),CH47="",ISNUMBER(OFFSET('Water Data'!$H$5,0,10*ROW('Water Data'!H41)))),100-OFFSET('Water Data'!$H$5,0,10*ROW('Water Data'!H41)),NA())))</f>
        <v>#N/A</v>
      </c>
      <c r="T47" s="252" t="e">
        <f ca="true">+IF(AND(ISNUMBER(OFFSET('Water Data'!$H$7,0,10*ROW('Water Data'!H41))),CI47="Yes"),OFFSET('Water Data'!$H$7,0,10*ROW('Water Data'!H41)),IF(AND(ISNUMBER(OFFSET('Water Data'!$H$7,0,10*ROW('Water Data'!H41))),CI47="No",ISNUMBER(OFFSET('Water Data'!$H$7,0,10*ROW('Water Data'!H41)))),CONCATENATE("[",ROUND(OFFSET('Water Data'!$H$7,0,10*ROW('Water Data'!H41)),0),"]"),IF(AND(ISNUMBER(OFFSET('Water Data'!$H$7,0,10*ROW('Water Data'!H41))),CI47="",ISNUMBER(OFFSET('Water Data'!$H$7,0,10*ROW('Water Data'!H41)))),OFFSET('Water Data'!$H$7,0,10*ROW('Water Data'!H41)),NA())))</f>
        <v>#N/A</v>
      </c>
      <c r="U47" s="252" t="e">
        <f ca="true">+IF(AND(ISNUMBER(OFFSET('Water Data'!$H$10,0,10*ROW('Water Data'!H41))),CJ47="Yes"),OFFSET('Water Data'!$H$10,0,10*ROW('Water Data'!H41)),IF(AND(ISNUMBER(OFFSET('Water Data'!$H$10,0,10*ROW('Water Data'!H41))),CJ47="No",ISNUMBER(OFFSET('Water Data'!$H$10,0,10*ROW('Water Data'!H41)))),CONCATENATE("[",ROUND(OFFSET('Water Data'!$H$10,0,10*ROW('Water Data'!H41)),0),"]"),IF(AND(ISNUMBER(OFFSET('Water Data'!$H$10,0,10*ROW('Water Data'!H41))),CJ47="",ISNUMBER(OFFSET('Water Data'!$H$10,0,10*ROW('Water Data'!H41)))),OFFSET('Water Data'!$H$10,0,10*ROW('Water Data'!H41)),NA())))</f>
        <v>#N/A</v>
      </c>
      <c r="V47" s="253" t="e">
        <f ca="true">+IF(AND(ISNUMBER(OFFSET('Sanitation Data'!$C$5,0,10*ROW('Sanitation Data'!C41))),CK47="Yes"),100-OFFSET('Sanitation Data'!$C$5,0,10*ROW('Sanitation Data'!C41)),IF(AND(ISNUMBER(OFFSET('Sanitation Data'!$C$5,0,10*ROW('Sanitation Data'!C41))),CK47="No",ISNUMBER(OFFSET('Sanitation Data'!$C$5,0,10*ROW('Sanitation Data'!C41)))),CONCATENATE("[",ROUND(100-OFFSET('Sanitation Data'!$C$5,0,10*ROW('Sanitation Data'!C41)),0),"]"),IF(AND(ISNUMBER(OFFSET('Sanitation Data'!$C$5,0,10*ROW('Sanitation Data'!C41))),CK47="",ISNUMBER(OFFSET('Sanitation Data'!$C$5,0,10*ROW('Sanitation Data'!C41)))),100-OFFSET('Sanitation Data'!$C$5,0,10*ROW('Sanitation Data'!C41)),NA())))</f>
        <v>#N/A</v>
      </c>
      <c r="W47" s="253" t="e">
        <f ca="true">+IF(AND(ISNUMBER(OFFSET('Sanitation Data'!$C$7,0,10*ROW('Sanitation Data'!C41))),CL47="Yes"),OFFSET('Sanitation Data'!$C$7,0,10*ROW('Sanitation Data'!C41)),IF(AND(ISNUMBER(OFFSET('Sanitation Data'!$C$7,0,10*ROW('Sanitation Data'!C41))),CL47="No",ISNUMBER(OFFSET('Sanitation Data'!$C$7,0,10*ROW('Sanitation Data'!C41)))),CONCATENATE("[",ROUND(OFFSET('Sanitation Data'!$C$7,0,10*ROW('Sanitation Data'!C41)),0),"]"),IF(AND(ISNUMBER(OFFSET('Sanitation Data'!$C$7,0,10*ROW('Sanitation Data'!C41))),CL47="",ISNUMBER(OFFSET('Sanitation Data'!$C$7,0,10*ROW('Sanitation Data'!C41)))),OFFSET('Sanitation Data'!$C$7,0,10*ROW('Sanitation Data'!C41)),NA())))</f>
        <v>#N/A</v>
      </c>
      <c r="X47" s="253" t="e">
        <f ca="true">+IF(AND(ISNUMBER(OFFSET('Sanitation Data'!$C$11,0,10*ROW('Sanitation Data'!C41))),CM47="Yes"),OFFSET('Sanitation Data'!$C$11,0,10*ROW('Sanitation Data'!C41)),IF(AND(ISNUMBER(OFFSET('Sanitation Data'!$C$11,0,10*ROW('Sanitation Data'!C41))),CM47="No",ISNUMBER(OFFSET('Sanitation Data'!$C$11,0,10*ROW('Sanitation Data'!C41)))),CONCATENATE("[",ROUND(OFFSET('Sanitation Data'!$C$11,0,10*ROW('Sanitation Data'!C41)),0),"]"),IF(AND(ISNUMBER(OFFSET('Sanitation Data'!$C$11,0,10*ROW('Sanitation Data'!C41))),CM47="",ISNUMBER(OFFSET('Sanitation Data'!$C$11,0,10*ROW('Sanitation Data'!C41)))),OFFSET('Sanitation Data'!$C$11,0,10*ROW('Sanitation Data'!C41)),NA())))</f>
        <v>#N/A</v>
      </c>
      <c r="Y47" s="253" t="e">
        <f ca="true">+IF(AND(ISNUMBER(OFFSET('Sanitation Data'!$C$12,0,10*ROW('Sanitation Data'!C41))),CN47="Yes"),OFFSET('Sanitation Data'!$C$12,0,10*ROW('Sanitation Data'!C41)),IF(AND(ISNUMBER(OFFSET('Sanitation Data'!$C$12,0,10*ROW('Sanitation Data'!C41))),CN47="No",ISNUMBER(OFFSET('Sanitation Data'!$C$12,0,10*ROW('Sanitation Data'!C41)))),CONCATENATE("[",ROUND(OFFSET('Sanitation Data'!$C$12,0,10*ROW('Sanitation Data'!C41)),0),"]"),IF(AND(ISNUMBER(OFFSET('Sanitation Data'!$C$12,0,10*ROW('Sanitation Data'!C41))),CN47="",ISNUMBER(OFFSET('Sanitation Data'!$C$12,0,10*ROW('Sanitation Data'!C41)))),OFFSET('Sanitation Data'!$C$12,0,10*ROW('Sanitation Data'!C41)),NA())))</f>
        <v>#N/A</v>
      </c>
      <c r="Z47" s="253" t="e">
        <f ca="true">+IF(AND(ISNUMBER(OFFSET('Sanitation Data'!$C$13,0,10*ROW('Sanitation Data'!C41))),CO47="Yes"),OFFSET('Sanitation Data'!$C$13,0,10*ROW('Sanitation Data'!C41)),IF(AND(ISNUMBER(OFFSET('Sanitation Data'!$C$13,0,10*ROW('Sanitation Data'!C41))),CO47="No",ISNUMBER(OFFSET('Sanitation Data'!$C$13,0,10*ROW('Sanitation Data'!C41)))),CONCATENATE("[",ROUND(OFFSET('Sanitation Data'!$C$13,0,10*ROW('Sanitation Data'!C41)),0),"]"),IF(AND(ISNUMBER(OFFSET('Sanitation Data'!$C$13,0,10*ROW('Sanitation Data'!C41))),CO47="",ISNUMBER(OFFSET('Sanitation Data'!$C$13,0,10*ROW('Sanitation Data'!C41)))),OFFSET('Sanitation Data'!$C$13,0,10*ROW('Sanitation Data'!C41)),NA())))</f>
        <v>#N/A</v>
      </c>
      <c r="AA47" s="253" t="e">
        <f ca="true">+IF(AND(ISNUMBER(OFFSET('Sanitation Data'!$D$5,0,10*ROW('Sanitation Data'!D41))),CP47="Yes"),100-OFFSET('Sanitation Data'!$D$5,0,10*ROW('Sanitation Data'!D41)),IF(AND(ISNUMBER(OFFSET('Sanitation Data'!$D$5,0,10*ROW('Sanitation Data'!D41))),CP47="No",ISNUMBER(OFFSET('Sanitation Data'!$D$5,0,10*ROW('Sanitation Data'!D41)))),CONCATENATE("[",ROUND(100-OFFSET('Sanitation Data'!$D$5,0,10*ROW('Sanitation Data'!D41)),0),"]"),IF(AND(ISNUMBER(OFFSET('Sanitation Data'!$D$5,0,10*ROW('Sanitation Data'!D41))),CP47="",ISNUMBER(OFFSET('Sanitation Data'!$D$5,0,10*ROW('Sanitation Data'!D41)))),100-OFFSET('Sanitation Data'!$D$5,0,10*ROW('Sanitation Data'!D41)),NA())))</f>
        <v>#N/A</v>
      </c>
      <c r="AB47" s="253" t="e">
        <f ca="true">+IF(AND(ISNUMBER(OFFSET('Sanitation Data'!$D$7,0,10*ROW('Sanitation Data'!D41))),CQ47="Yes"),OFFSET('Sanitation Data'!$D$7,0,10*ROW('Sanitation Data'!G41)),IF(AND(ISNUMBER(OFFSET('Sanitation Data'!$D$7,0,10*ROW('Sanitation Data'!D41))),CQ47="No",ISNUMBER(OFFSET('Sanitation Data'!$D$7,0,10*ROW('Sanitation Data'!D41)))),CONCATENATE("[",ROUND(OFFSET('Sanitation Data'!$D$7,0,10*ROW('Sanitation Data'!D41)),0),"]"),IF(AND(ISNUMBER(OFFSET('Sanitation Data'!$D$7,0,10*ROW('Sanitation Data'!D41))),CQ47="",ISNUMBER(OFFSET('Sanitation Data'!$D$7,0,10*ROW('Sanitation Data'!D41)))),OFFSET('Sanitation Data'!$D$7,0,10*ROW('Sanitation Data'!D41)),NA())))</f>
        <v>#N/A</v>
      </c>
      <c r="AC47" s="253" t="e">
        <f ca="true">+IF(AND(ISNUMBER(OFFSET('Sanitation Data'!$D$11,0,10*ROW('Sanitation Data'!D41))),CR47="Yes"),OFFSET('Sanitation Data'!$D$11,0,10*ROW('Sanitation Data'!D41)),IF(AND(ISNUMBER(OFFSET('Sanitation Data'!$D$11,0,10*ROW('Sanitation Data'!D41))),CR47="No",ISNUMBER(OFFSET('Sanitation Data'!$D$11,0,10*ROW('Sanitation Data'!D41)))),CONCATENATE("[",ROUND(OFFSET('Sanitation Data'!$D$11,0,10*ROW('Sanitation Data'!D41)),0),"]"),IF(AND(ISNUMBER(OFFSET('Sanitation Data'!$D$11,0,10*ROW('Sanitation Data'!D41))),CR47="",ISNUMBER(OFFSET('Sanitation Data'!$D$11,0,10*ROW('Sanitation Data'!D41)))),OFFSET('Sanitation Data'!$D$11,0,10*ROW('Sanitation Data'!D41)),NA())))</f>
        <v>#N/A</v>
      </c>
      <c r="AD47" s="253" t="e">
        <f ca="true">+IF(AND(ISNUMBER(OFFSET('Sanitation Data'!$D$12,0,10*ROW('Sanitation Data'!D41))),CS47="Yes"),OFFSET('Sanitation Data'!$D$12,0,10*ROW('Sanitation Data'!D41)),IF(AND(ISNUMBER(OFFSET('Sanitation Data'!$D$12,0,10*ROW('Sanitation Data'!D41))),CS47="No",ISNUMBER(OFFSET('Sanitation Data'!$D$12,0,10*ROW('Sanitation Data'!D41)))),CONCATENATE("[",ROUND(OFFSET('Sanitation Data'!$D$12,0,10*ROW('Sanitation Data'!D41)),0),"]"),IF(AND(ISNUMBER(OFFSET('Sanitation Data'!$D$12,0,10*ROW('Sanitation Data'!D41))),CS47="",ISNUMBER(OFFSET('Sanitation Data'!$D$12,0,10*ROW('Sanitation Data'!D41)))),OFFSET('Sanitation Data'!$D$12,0,10*ROW('Sanitation Data'!D41)),NA())))</f>
        <v>#N/A</v>
      </c>
      <c r="AE47" s="253" t="e">
        <f ca="true">+IF(AND(ISNUMBER(OFFSET('Sanitation Data'!$D$13,0,10*ROW('Sanitation Data'!D41))),CT47="Yes"),OFFSET('Sanitation Data'!$D$13,0,10*ROW('Sanitation Data'!D41)),IF(AND(ISNUMBER(OFFSET('Sanitation Data'!$D$13,0,10*ROW('Sanitation Data'!D41))),CT47="No",ISNUMBER(OFFSET('Sanitation Data'!$D$13,0,10*ROW('Sanitation Data'!D41)))),CONCATENATE("[",ROUND(OFFSET('Sanitation Data'!$D$13,0,10*ROW('Sanitation Data'!D41)),0),"]"),IF(AND(ISNUMBER(OFFSET('Sanitation Data'!$D$13,0,10*ROW('Sanitation Data'!D41))),CT47="",ISNUMBER(OFFSET('Sanitation Data'!$D$13,0,10*ROW('Sanitation Data'!D41)))),OFFSET('Sanitation Data'!$D$13,0,10*ROW('Sanitation Data'!D41)),NA())))</f>
        <v>#N/A</v>
      </c>
      <c r="AF47" s="253" t="e">
        <f ca="true">+IF(AND(ISNUMBER(OFFSET('Sanitation Data'!$E$5,0,10*ROW('Sanitation Data'!E41))),CU47="Yes"),100-OFFSET('Sanitation Data'!$E$5,0,10*ROW('Sanitation Data'!E41)),IF(AND(ISNUMBER(OFFSET('Sanitation Data'!$E$5,0,10*ROW('Sanitation Data'!E41))),CU47="No",ISNUMBER(OFFSET('Sanitation Data'!$E$5,0,10*ROW('Sanitation Data'!E41)))),CONCATENATE("[",ROUND(100-OFFSET('Sanitation Data'!$E$5,0,10*ROW('Sanitation Data'!E41)),0),"]"),IF(AND(ISNUMBER(OFFSET('Sanitation Data'!$E$5,0,10*ROW('Sanitation Data'!E41))),CU47="",ISNUMBER(OFFSET('Sanitation Data'!$E$5,0,10*ROW('Sanitation Data'!E41)))),100-OFFSET('Sanitation Data'!$E$5,0,10*ROW('Sanitation Data'!E41)),NA())))</f>
        <v>#N/A</v>
      </c>
      <c r="AG47" s="253" t="e">
        <f ca="true">+IF(AND(ISNUMBER(OFFSET('Sanitation Data'!$E$7,0,10*ROW('Sanitation Data'!E41))),CV47="Yes"),OFFSET('Sanitation Data'!$E$7,0,10*ROW('Sanitation Data'!E41)),IF(AND(ISNUMBER(OFFSET('Sanitation Data'!$E$7,0,10*ROW('Sanitation Data'!E41))),CV47="No",ISNUMBER(OFFSET('Sanitation Data'!$E$7,0,10*ROW('Sanitation Data'!E41)))),CONCATENATE("[",ROUND(OFFSET('Sanitation Data'!$E$7,0,10*ROW('Sanitation Data'!E41)),0),"]"),IF(AND(ISNUMBER(OFFSET('Sanitation Data'!$E$7,0,10*ROW('Sanitation Data'!E41))),CV47="",ISNUMBER(OFFSET('Sanitation Data'!$E$7,0,10*ROW('Sanitation Data'!E41)))),OFFSET('Sanitation Data'!$E$7,0,10*ROW('Sanitation Data'!E41)),NA())))</f>
        <v>#N/A</v>
      </c>
      <c r="AH47" s="253" t="e">
        <f ca="true">+IF(AND(ISNUMBER(OFFSET('Sanitation Data'!$E$11,0,10*ROW('Sanitation Data'!E41))),CW47="Yes"),OFFSET('Sanitation Data'!$E$11,0,10*ROW('Sanitation Data'!E41)),IF(AND(ISNUMBER(OFFSET('Sanitation Data'!$E$11,0,10*ROW('Sanitation Data'!E41))),CW47="No",ISNUMBER(OFFSET('Sanitation Data'!$E$11,0,10*ROW('Sanitation Data'!E41)))),CONCATENATE("[",ROUND(OFFSET('Sanitation Data'!$E$11,0,10*ROW('Sanitation Data'!E41)),0),"]"),IF(AND(ISNUMBER(OFFSET('Sanitation Data'!$E$11,0,10*ROW('Sanitation Data'!E41))),CW47="",ISNUMBER(OFFSET('Sanitation Data'!$E$11,0,10*ROW('Sanitation Data'!E41)))),OFFSET('Sanitation Data'!$E$11,0,10*ROW('Sanitation Data'!E41)),NA())))</f>
        <v>#N/A</v>
      </c>
      <c r="AI47" s="253" t="e">
        <f ca="true">+IF(AND(ISNUMBER(OFFSET('Sanitation Data'!$E$12,0,10*ROW('Sanitation Data'!E41))),CX47="Yes"),OFFSET('Sanitation Data'!$E$12,0,10*ROW('Sanitation Data'!E41)),IF(AND(ISNUMBER(OFFSET('Sanitation Data'!$E$12,0,10*ROW('Sanitation Data'!E41))),CX47="No",ISNUMBER(OFFSET('Sanitation Data'!$E$12,0,10*ROW('Sanitation Data'!E41)))),CONCATENATE("[",ROUND(OFFSET('Sanitation Data'!$E$12,0,10*ROW('Sanitation Data'!E41)),0),"]"),IF(AND(ISNUMBER(OFFSET('Sanitation Data'!$E$12,0,10*ROW('Sanitation Data'!E41))),CX47="",ISNUMBER(OFFSET('Sanitation Data'!$E$12,0,10*ROW('Sanitation Data'!E41)))),OFFSET('Sanitation Data'!$E$12,0,10*ROW('Sanitation Data'!E41)),NA())))</f>
        <v>#N/A</v>
      </c>
      <c r="AJ47" s="253" t="e">
        <f ca="true">+IF(AND(ISNUMBER(OFFSET('Sanitation Data'!$E$13,0,10*ROW('Sanitation Data'!E41))),CY47="Yes"),OFFSET('Sanitation Data'!$E$13,0,10*ROW('Sanitation Data'!E41)),IF(AND(ISNUMBER(OFFSET('Sanitation Data'!$E$13,0,10*ROW('Sanitation Data'!E41))),CY47="No",ISNUMBER(OFFSET('Sanitation Data'!$E$13,0,10*ROW('Sanitation Data'!E41)))),CONCATENATE("[",ROUND(OFFSET('Sanitation Data'!$E$13,0,10*ROW('Sanitation Data'!E41)),0),"]"),IF(AND(ISNUMBER(OFFSET('Sanitation Data'!$E$13,0,10*ROW('Sanitation Data'!E41))),CY47="",ISNUMBER(OFFSET('Sanitation Data'!$E$13,0,10*ROW('Sanitation Data'!E41)))),OFFSET('Sanitation Data'!$E$13,0,10*ROW('Sanitation Data'!E41)),NA())))</f>
        <v>#N/A</v>
      </c>
      <c r="AK47" s="253" t="e">
        <f ca="true">+IF(AND(ISNUMBER(OFFSET('Sanitation Data'!$F$5,0,10*ROW('Sanitation Data'!F41))),CZ47="Yes"),100-OFFSET('Sanitation Data'!$F$5,0,10*ROW('Sanitation Data'!F41)),IF(AND(ISNUMBER(OFFSET('Sanitation Data'!$F$5,0,10*ROW('Sanitation Data'!F41))),CZ47="No",ISNUMBER(OFFSET('Sanitation Data'!$F$5,0,10*ROW('Sanitation Data'!F41)))),CONCATENATE("[",ROUND(100-OFFSET('Sanitation Data'!$F$5,0,10*ROW('Sanitation Data'!F41)),0),"]"),IF(AND(ISNUMBER(OFFSET('Sanitation Data'!$F$5,0,10*ROW('Sanitation Data'!F41))),CZ47="",ISNUMBER(OFFSET('Sanitation Data'!$F$5,0,10*ROW('Sanitation Data'!F41)))),100-OFFSET('Sanitation Data'!$F$5,0,10*ROW('Sanitation Data'!F41)),NA())))</f>
        <v>#N/A</v>
      </c>
      <c r="AL47" s="253" t="e">
        <f ca="true">+IF(AND(ISNUMBER(OFFSET('Sanitation Data'!$F$7,0,10*ROW('Sanitation Data'!F41))),DA47="Yes"),OFFSET('Sanitation Data'!$F$7,0,10*ROW('Sanitation Data'!F41)),IF(AND(ISNUMBER(OFFSET('Sanitation Data'!$F$7,0,10*ROW('Sanitation Data'!F41))),DA47="No",ISNUMBER(OFFSET('Sanitation Data'!$F$7,0,10*ROW('Sanitation Data'!F41)))),CONCATENATE("[",ROUND(OFFSET('Sanitation Data'!$F$7,0,10*ROW('Sanitation Data'!F41)),0),"]"),IF(AND(ISNUMBER(OFFSET('Sanitation Data'!$F$7,0,10*ROW('Sanitation Data'!F41))),DA47="",ISNUMBER(OFFSET('Sanitation Data'!$F$7,0,10*ROW('Sanitation Data'!F41)))),OFFSET('Sanitation Data'!$F$7,0,10*ROW('Sanitation Data'!F41)),NA())))</f>
        <v>#N/A</v>
      </c>
      <c r="AM47" s="253" t="e">
        <f ca="true">+IF(AND(ISNUMBER(OFFSET('Sanitation Data'!$F$11,0,10*ROW('Sanitation Data'!F41))),DB47="Yes"),OFFSET('Sanitation Data'!$F$11,0,10*ROW('Sanitation Data'!F41)),IF(AND(ISNUMBER(OFFSET('Sanitation Data'!$F$11,0,10*ROW('Sanitation Data'!F41))),DB47="No",ISNUMBER(OFFSET('Sanitation Data'!$F$11,0,10*ROW('Sanitation Data'!F41)))),CONCATENATE("[",ROUND(OFFSET('Sanitation Data'!$F$11,0,10*ROW('Sanitation Data'!F41)),0),"]"),IF(AND(ISNUMBER(OFFSET('Sanitation Data'!$F$11,0,10*ROW('Sanitation Data'!F41))),DB47="",ISNUMBER(OFFSET('Sanitation Data'!$F$11,0,10*ROW('Sanitation Data'!F41)))),OFFSET('Sanitation Data'!$F$11,0,10*ROW('Sanitation Data'!F41)),NA())))</f>
        <v>#N/A</v>
      </c>
      <c r="AN47" s="253" t="e">
        <f ca="true">+IF(AND(ISNUMBER(OFFSET('Sanitation Data'!$F$12,0,10*ROW('Sanitation Data'!F41))),DC47="Yes"),OFFSET('Sanitation Data'!$F$12,0,10*ROW('Sanitation Data'!F41)),IF(AND(ISNUMBER(OFFSET('Sanitation Data'!$F$12,0,10*ROW('Sanitation Data'!F41))),DC47="No",ISNUMBER(OFFSET('Sanitation Data'!$F$12,0,10*ROW('Sanitation Data'!F41)))),CONCATENATE("[",ROUND(OFFSET('Sanitation Data'!$F$12,0,10*ROW('Sanitation Data'!F41)),0),"]"),IF(AND(ISNUMBER(OFFSET('Sanitation Data'!$F$12,0,10*ROW('Sanitation Data'!F41))),DC47="",ISNUMBER(OFFSET('Sanitation Data'!$F$12,0,10*ROW('Sanitation Data'!F41)))),OFFSET('Sanitation Data'!$F$12,0,10*ROW('Sanitation Data'!F41)),NA())))</f>
        <v>#N/A</v>
      </c>
      <c r="AO47" s="253" t="e">
        <f ca="true">+IF(AND(ISNUMBER(OFFSET('Sanitation Data'!$F$13,0,10*ROW('Sanitation Data'!F41))),DD47="Yes"),OFFSET('Sanitation Data'!$F$13,0,10*ROW('Sanitation Data'!F41)),IF(AND(ISNUMBER(OFFSET('Sanitation Data'!$F$13,0,10*ROW('Sanitation Data'!F41))),DD47="No",ISNUMBER(OFFSET('Sanitation Data'!$F$13,0,10*ROW('Sanitation Data'!F41)))),CONCATENATE("[",ROUND(OFFSET('Sanitation Data'!$F$13,0,10*ROW('Sanitation Data'!F41)),0),"]"),IF(AND(ISNUMBER(OFFSET('Sanitation Data'!$F$13,0,10*ROW('Sanitation Data'!F41))),DD47="",ISNUMBER(OFFSET('Sanitation Data'!$F$13,0,10*ROW('Sanitation Data'!F41)))),OFFSET('Sanitation Data'!$F$13,0,10*ROW('Sanitation Data'!F41)),NA())))</f>
        <v>#N/A</v>
      </c>
      <c r="AP47" s="253" t="e">
        <f ca="true">+IF(AND(ISNUMBER(OFFSET('Sanitation Data'!$G$5,0,10*ROW('Sanitation Data'!G41))),DE47="Yes"),100-OFFSET('Sanitation Data'!$G$5,0,10*ROW('Sanitation Data'!G41)),IF(AND(ISNUMBER(OFFSET('Sanitation Data'!$G$5,0,10*ROW('Sanitation Data'!G41))),DE47="No",ISNUMBER(OFFSET('Sanitation Data'!$G$5,0,10*ROW('Sanitation Data'!G41)))),CONCATENATE("[",ROUND(100-OFFSET('Sanitation Data'!$G$5,0,10*ROW('Sanitation Data'!G41)),0),"]"),IF(AND(ISNUMBER(OFFSET('Sanitation Data'!$G$5,0,10*ROW('Sanitation Data'!G41))),DE47="",ISNUMBER(OFFSET('Sanitation Data'!$G$5,0,10*ROW('Sanitation Data'!G41)))),100-OFFSET('Sanitation Data'!$G$5,0,10*ROW('Sanitation Data'!G41)),NA())))</f>
        <v>#N/A</v>
      </c>
      <c r="AQ47" s="253" t="e">
        <f ca="true">+IF(AND(ISNUMBER(OFFSET('Sanitation Data'!$G$7,0,10*ROW('Sanitation Data'!G41))),DF47="Yes"),OFFSET('Sanitation Data'!$G$7,0,10*ROW('Sanitation Data'!G41)),IF(AND(ISNUMBER(OFFSET('Sanitation Data'!$G$7,0,10*ROW('Sanitation Data'!G41))),DF47="No",ISNUMBER(OFFSET('Sanitation Data'!$G$7,0,10*ROW('Sanitation Data'!G41)))),CONCATENATE("[",ROUND(OFFSET('Sanitation Data'!$G$7,0,10*ROW('Sanitation Data'!G41)),0),"]"),IF(AND(ISNUMBER(OFFSET('Sanitation Data'!$G$7,0,10*ROW('Sanitation Data'!G41))),DF47="",ISNUMBER(OFFSET('Sanitation Data'!$G$7,0,10*ROW('Sanitation Data'!G41)))),OFFSET('Sanitation Data'!$G$7,0,10*ROW('Sanitation Data'!G41)),NA())))</f>
        <v>#N/A</v>
      </c>
      <c r="AR47" s="253" t="e">
        <f ca="true">+IF(AND(ISNUMBER(OFFSET('Sanitation Data'!$G$11,0,10*ROW('Sanitation Data'!G41))),DG47="Yes"),OFFSET('Sanitation Data'!$G$11,0,10*ROW('Sanitation Data'!G41)),IF(AND(ISNUMBER(OFFSET('Sanitation Data'!$G$11,0,10*ROW('Sanitation Data'!G41))),DG47="No",ISNUMBER(OFFSET('Sanitation Data'!$G$11,0,10*ROW('Sanitation Data'!G41)))),CONCATENATE("[",ROUND(OFFSET('Sanitation Data'!$G$11,0,10*ROW('Sanitation Data'!G41)),0),"]"),IF(AND(ISNUMBER(OFFSET('Sanitation Data'!$G$11,0,10*ROW('Sanitation Data'!G41))),DG47="",ISNUMBER(OFFSET('Sanitation Data'!$G$11,0,10*ROW('Sanitation Data'!G41)))),OFFSET('Sanitation Data'!$G$11,0,10*ROW('Sanitation Data'!G41)),NA())))</f>
        <v>#N/A</v>
      </c>
      <c r="AS47" s="253" t="e">
        <f ca="true">+IF(AND(ISNUMBER(OFFSET('Sanitation Data'!$G$12,0,10*ROW('Sanitation Data'!G41))),DH47="Yes"),OFFSET('Sanitation Data'!$G$12,0,10*ROW('Sanitation Data'!G41)),IF(AND(ISNUMBER(OFFSET('Sanitation Data'!$G$12,0,10*ROW('Sanitation Data'!G41))),DH47="No",ISNUMBER(OFFSET('Sanitation Data'!$G$12,0,10*ROW('Sanitation Data'!G41)))),CONCATENATE("[",ROUND(OFFSET('Sanitation Data'!$G$12,0,10*ROW('Sanitation Data'!G41)),0),"]"),IF(AND(ISNUMBER(OFFSET('Sanitation Data'!$G$12,0,10*ROW('Sanitation Data'!G41))),DH47="",ISNUMBER(OFFSET('Sanitation Data'!$G$12,0,10*ROW('Sanitation Data'!G41)))),OFFSET('Sanitation Data'!$G$12,0,10*ROW('Sanitation Data'!G41)),NA())))</f>
        <v>#N/A</v>
      </c>
      <c r="AT47" s="253" t="e">
        <f ca="true">+IF(AND(ISNUMBER(OFFSET('Sanitation Data'!$G$13,0,10*ROW('Sanitation Data'!G41))),DI47="Yes"),OFFSET('Sanitation Data'!$G$13,0,10*ROW('Sanitation Data'!G41)),IF(AND(ISNUMBER(OFFSET('Sanitation Data'!$G$13,0,10*ROW('Sanitation Data'!G41))),DI47="No",ISNUMBER(OFFSET('Sanitation Data'!$G$13,0,10*ROW('Sanitation Data'!G41)))),CONCATENATE("[",ROUND(OFFSET('Sanitation Data'!$G$13,0,10*ROW('Sanitation Data'!G41)),0),"]"),IF(AND(ISNUMBER(OFFSET('Sanitation Data'!$G$13,0,10*ROW('Sanitation Data'!G41))),DI47="",ISNUMBER(OFFSET('Sanitation Data'!$G$13,0,10*ROW('Sanitation Data'!G41)))),OFFSET('Sanitation Data'!$G$13,0,10*ROW('Sanitation Data'!G41)),NA())))</f>
        <v>#N/A</v>
      </c>
      <c r="AU47" s="253" t="e">
        <f ca="true">+IF(AND(ISNUMBER(OFFSET('Sanitation Data'!$H$5,0,10*ROW('Sanitation Data'!H41))),DJ47="Yes"),100-OFFSET('Sanitation Data'!$H$5,0,10*ROW('Sanitation Data'!H41)),IF(AND(ISNUMBER(OFFSET('Sanitation Data'!$H$5,0,10*ROW('Sanitation Data'!H41))),DJ47="No",ISNUMBER(OFFSET('Sanitation Data'!$H$5,0,10*ROW('Sanitation Data'!H41)))),CONCATENATE("[",ROUND(100-OFFSET('Sanitation Data'!$H$5,0,10*ROW('Sanitation Data'!H41)),0),"]"),IF(AND(ISNUMBER(OFFSET('Sanitation Data'!$H$5,0,10*ROW('Sanitation Data'!H41))),DJ47="",ISNUMBER(OFFSET('Sanitation Data'!$H$5,0,10*ROW('Sanitation Data'!H41)))),100-OFFSET('Sanitation Data'!$H$5,0,10*ROW('Sanitation Data'!H41)),NA())))</f>
        <v>#N/A</v>
      </c>
      <c r="AV47" s="253" t="e">
        <f ca="true">+IF(AND(ISNUMBER(OFFSET('Sanitation Data'!$H$7,0,10*ROW('Sanitation Data'!H41))),DK47="Yes"),OFFSET('Sanitation Data'!$H$7,0,10*ROW('Sanitation Data'!H41)),IF(AND(ISNUMBER(OFFSET('Sanitation Data'!$H$7,0,10*ROW('Sanitation Data'!H41))),DK47="No",ISNUMBER(OFFSET('Sanitation Data'!$H$7,0,10*ROW('Sanitation Data'!H41)))),CONCATENATE("[",ROUND(OFFSET('Sanitation Data'!$H$7,0,10*ROW('Sanitation Data'!H41)),0),"]"),IF(AND(ISNUMBER(OFFSET('Sanitation Data'!$H$7,0,10*ROW('Sanitation Data'!H41))),DK47="",ISNUMBER(OFFSET('Sanitation Data'!$H$7,0,10*ROW('Sanitation Data'!H41)))),OFFSET('Sanitation Data'!$H$7,0,10*ROW('Sanitation Data'!H41)),NA())))</f>
        <v>#N/A</v>
      </c>
      <c r="AW47" s="253" t="e">
        <f ca="true">+IF(AND(ISNUMBER(OFFSET('Sanitation Data'!$H$11,0,10*ROW('Sanitation Data'!H41))),DL47="Yes"),OFFSET('Sanitation Data'!$H$11,0,10*ROW('Sanitation Data'!H41)),IF(AND(ISNUMBER(OFFSET('Sanitation Data'!$H$11,0,10*ROW('Sanitation Data'!H41))),DL47="No",ISNUMBER(OFFSET('Sanitation Data'!$H$11,0,10*ROW('Sanitation Data'!H41)))),CONCATENATE("[",ROUND(OFFSET('Sanitation Data'!$H$11,0,10*ROW('Sanitation Data'!H41)),0),"]"),IF(AND(ISNUMBER(OFFSET('Sanitation Data'!$H$11,0,10*ROW('Sanitation Data'!H41))),DL47="",ISNUMBER(OFFSET('Sanitation Data'!$H$11,0,10*ROW('Sanitation Data'!H41)))),OFFSET('Sanitation Data'!$H$11,0,10*ROW('Sanitation Data'!H41)),NA())))</f>
        <v>#N/A</v>
      </c>
      <c r="AX47" s="253" t="e">
        <f ca="true">+IF(AND(ISNUMBER(OFFSET('Sanitation Data'!$H$12,0,10*ROW('Sanitation Data'!H41))),DM47="Yes"),OFFSET('Sanitation Data'!$H$12,0,10*ROW('Sanitation Data'!H41)),IF(AND(ISNUMBER(OFFSET('Sanitation Data'!$H$12,0,10*ROW('Sanitation Data'!H41))),DM47="No",ISNUMBER(OFFSET('Sanitation Data'!$H$12,0,10*ROW('Sanitation Data'!H41)))),CONCATENATE("[",ROUND(OFFSET('Sanitation Data'!$H$12,0,10*ROW('Sanitation Data'!H41)),0),"]"),IF(AND(ISNUMBER(OFFSET('Sanitation Data'!$H$12,0,10*ROW('Sanitation Data'!H41))),DM47="",ISNUMBER(OFFSET('Sanitation Data'!$H$12,0,10*ROW('Sanitation Data'!H41)))),OFFSET('Sanitation Data'!$H$12,0,10*ROW('Sanitation Data'!H41)),NA())))</f>
        <v>#N/A</v>
      </c>
      <c r="AY47" s="253" t="e">
        <f ca="true">+IF(AND(ISNUMBER(OFFSET('Sanitation Data'!$H$13,0,10*ROW('Sanitation Data'!H41))),DN47="Yes"),OFFSET('Sanitation Data'!$H$13,0,10*ROW('Sanitation Data'!H41)),IF(AND(ISNUMBER(OFFSET('Sanitation Data'!$H$13,0,10*ROW('Sanitation Data'!H41))),DN47="No",ISNUMBER(OFFSET('Sanitation Data'!$H$13,0,10*ROW('Sanitation Data'!H41)))),CONCATENATE("[",ROUND(OFFSET('Sanitation Data'!$H$13,0,10*ROW('Sanitation Data'!H41)),0),"]"),IF(AND(ISNUMBER(OFFSET('Sanitation Data'!$H$13,0,10*ROW('Sanitation Data'!H41))),DN47="",ISNUMBER(OFFSET('Sanitation Data'!$H$13,0,10*ROW('Sanitation Data'!H41)))),OFFSET('Sanitation Data'!$H$13,0,10*ROW('Sanitation Data'!H41)),NA())))</f>
        <v>#N/A</v>
      </c>
      <c r="AZ47" s="254" t="e">
        <f ca="true">+IF(AND(ISNUMBER(OFFSET('Hygiene Data'!$C$6,0,10*ROW('Hygiene Data'!C41))),DO47="Yes"),OFFSET('Hygiene Data'!$C$6,0,10*ROW('Hygiene Data'!C41)),IF(AND(ISNUMBER(OFFSET('Hygiene Data'!$C$6,0,10*ROW('Hygiene Data'!C41))),DO47="No",ISNUMBER(OFFSET('Hygiene Data'!$C$6,0,10*ROW('Hygiene Data'!C41)))),CONCATENATE("[",ROUND(OFFSET('Hygiene Data'!$C$6,0,10*ROW('Hygiene Data'!C41)),0),"]"),IF(AND(ISNUMBER(OFFSET('Hygiene Data'!$C$6,0,10*ROW('Hygiene Data'!C41))),DO47="",ISNUMBER(OFFSET('Hygiene Data'!$C$6,0,10*ROW('Hygiene Data'!C41)))),OFFSET('Hygiene Data'!$C$6,0,10*ROW('Hygiene Data'!C41)),NA())))</f>
        <v>#N/A</v>
      </c>
      <c r="BA47" s="254" t="e">
        <f ca="true">+IF(AND(ISNUMBER(OFFSET('Hygiene Data'!$C$8,0,10*ROW('Hygiene Data'!C41))),DP47="Yes"),OFFSET('Hygiene Data'!$C$8,0,10*ROW('Hygiene Data'!C41)),IF(AND(ISNUMBER(OFFSET('Hygiene Data'!$C$8,0,10*ROW('Hygiene Data'!C41))),DP47="No",ISNUMBER(OFFSET('Hygiene Data'!$C$8,0,10*ROW('Hygiene Data'!C41)))),CONCATENATE("[",ROUND(OFFSET('Hygiene Data'!$C$8,0,10*ROW('Hygiene Data'!C41)),0),"]"),IF(AND(ISNUMBER(OFFSET('Hygiene Data'!$C$8,0,10*ROW('Hygiene Data'!C41))),DP47="",ISNUMBER(OFFSET('Hygiene Data'!$C$8,0,10*ROW('Hygiene Data'!C41)))),OFFSET('Hygiene Data'!$C$8,0,10*ROW('Hygiene Data'!C41)),NA())))</f>
        <v>#N/A</v>
      </c>
      <c r="BB47" s="254" t="e">
        <f ca="true">+IF(AND(ISNUMBER(OFFSET('Hygiene Data'!$C$10,0,10*ROW('Hygiene Data'!C41))),DQ47="Yes"),OFFSET('Hygiene Data'!$C$10,0,10*ROW('Hygiene Data'!C41)),IF(AND(ISNUMBER(OFFSET('Hygiene Data'!$C$10,0,10*ROW('Hygiene Data'!C41))),DQ47="No",ISNUMBER(OFFSET('Hygiene Data'!$C$10,0,10*ROW('Hygiene Data'!C41)))),CONCATENATE("[",ROUND(OFFSET('Hygiene Data'!$C$10,0,10*ROW('Hygiene Data'!C41)),0),"]"),IF(AND(ISNUMBER(OFFSET('Hygiene Data'!$C$10,0,10*ROW('Hygiene Data'!C41))),DQ47="",ISNUMBER(OFFSET('Hygiene Data'!$C$10,0,10*ROW('Hygiene Data'!C41)))),OFFSET('Hygiene Data'!$C$10,0,10*ROW('Hygiene Data'!C41)),NA())))</f>
        <v>#N/A</v>
      </c>
      <c r="BC47" s="254" t="e">
        <f ca="true">+IF(AND(ISNUMBER(OFFSET('Hygiene Data'!$D$6,0,10*ROW('Hygiene Data'!D41))),DR47="Yes"),OFFSET('Hygiene Data'!$D$6,0,10*ROW('Hygiene Data'!D41)),IF(AND(ISNUMBER(OFFSET('Hygiene Data'!$D$6,0,10*ROW('Hygiene Data'!D41))),DR47="No",ISNUMBER(OFFSET('Hygiene Data'!$D$6,0,10*ROW('Hygiene Data'!D41)))),CONCATENATE("[",ROUND(OFFSET('Hygiene Data'!$D$6,0,10*ROW('Hygiene Data'!D41)),0),"]"),IF(AND(ISNUMBER(OFFSET('Hygiene Data'!$D$6,0,10*ROW('Hygiene Data'!D41))),DR47="",ISNUMBER(OFFSET('Hygiene Data'!$D$6,0,10*ROW('Hygiene Data'!D41)))),OFFSET('Hygiene Data'!$D$6,0,10*ROW('Hygiene Data'!D41)),NA())))</f>
        <v>#N/A</v>
      </c>
      <c r="BD47" s="254" t="e">
        <f ca="true">+IF(AND(ISNUMBER(OFFSET('Hygiene Data'!$D$8,0,10*ROW('Hygiene Data'!D41))),DS47="Yes"),OFFSET('Hygiene Data'!$D$8,0,10*ROW('Hygiene Data'!D41)),IF(AND(ISNUMBER(OFFSET('Hygiene Data'!$D$8,0,10*ROW('Hygiene Data'!D41))),DS47="No",ISNUMBER(OFFSET('Hygiene Data'!$D$8,0,10*ROW('Hygiene Data'!D41)))),CONCATENATE("[",ROUND(OFFSET('Hygiene Data'!$D$8,0,10*ROW('Hygiene Data'!D41)),0),"]"),IF(AND(ISNUMBER(OFFSET('Hygiene Data'!$D$8,0,10*ROW('Hygiene Data'!D41))),DS47="",ISNUMBER(OFFSET('Hygiene Data'!$D$8,0,10*ROW('Hygiene Data'!D41)))),OFFSET('Hygiene Data'!$D$8,0,10*ROW('Hygiene Data'!D41)),NA())))</f>
        <v>#N/A</v>
      </c>
      <c r="BE47" s="254" t="e">
        <f ca="true">+IF(AND(ISNUMBER(OFFSET('Hygiene Data'!$D$10,0,10*ROW('Hygiene Data'!D41))),DT47="Yes"),OFFSET('Hygiene Data'!$D$10,0,10*ROW('Hygiene Data'!D41)),IF(AND(ISNUMBER(OFFSET('Hygiene Data'!$D$10,0,10*ROW('Hygiene Data'!D41))),DT47="No",ISNUMBER(OFFSET('Hygiene Data'!$D$10,0,10*ROW('Hygiene Data'!D41)))),CONCATENATE("[",ROUND(OFFSET('Hygiene Data'!$D$10,0,10*ROW('Hygiene Data'!D41)),0),"]"),IF(AND(ISNUMBER(OFFSET('Hygiene Data'!$D$10,0,10*ROW('Hygiene Data'!D41))),DT47="",ISNUMBER(OFFSET('Hygiene Data'!$D$10,0,10*ROW('Hygiene Data'!D41)))),OFFSET('Hygiene Data'!$D$10,0,10*ROW('Hygiene Data'!D41)),NA())))</f>
        <v>#N/A</v>
      </c>
      <c r="BF47" s="254" t="e">
        <f ca="true">+IF(AND(ISNUMBER(OFFSET('Hygiene Data'!$E$6,0,10*ROW('Hygiene Data'!E41))),DU47="Yes"),OFFSET('Hygiene Data'!$E$6,0,10*ROW('Hygiene Data'!E41)),IF(AND(ISNUMBER(OFFSET('Hygiene Data'!$E$6,0,10*ROW('Hygiene Data'!E41))),DU47="No",ISNUMBER(OFFSET('Hygiene Data'!$E$6,0,10*ROW('Hygiene Data'!E41)))),CONCATENATE("[",ROUND(OFFSET('Hygiene Data'!$E$6,0,10*ROW('Hygiene Data'!E41)),0),"]"),IF(AND(ISNUMBER(OFFSET('Hygiene Data'!$E$6,0,10*ROW('Hygiene Data'!E41))),DU47="",ISNUMBER(OFFSET('Hygiene Data'!$E$6,0,10*ROW('Hygiene Data'!E41)))),OFFSET('Hygiene Data'!$E$6,0,10*ROW('Hygiene Data'!E41)),NA())))</f>
        <v>#N/A</v>
      </c>
      <c r="BG47" s="254" t="e">
        <f ca="true">+IF(AND(ISNUMBER(OFFSET('Hygiene Data'!$E$8,0,10*ROW('Hygiene Data'!E41))),DV47="Yes"),OFFSET('Hygiene Data'!$E$8,0,10*ROW('Hygiene Data'!E41)),IF(AND(ISNUMBER(OFFSET('Hygiene Data'!$E$8,0,10*ROW('Hygiene Data'!E41))),DV47="No",ISNUMBER(OFFSET('Hygiene Data'!$E$8,0,10*ROW('Hygiene Data'!E41)))),CONCATENATE("[",ROUND(OFFSET('Hygiene Data'!$E$8,0,10*ROW('Hygiene Data'!E41)),0),"]"),IF(AND(ISNUMBER(OFFSET('Hygiene Data'!$E$8,0,10*ROW('Hygiene Data'!E41))),DV47="",ISNUMBER(OFFSET('Hygiene Data'!$E$8,0,10*ROW('Hygiene Data'!E41)))),OFFSET('Hygiene Data'!$E$8,0,10*ROW('Hygiene Data'!E41)),NA())))</f>
        <v>#N/A</v>
      </c>
      <c r="BH47" s="254" t="e">
        <f ca="true">+IF(AND(ISNUMBER(OFFSET('Hygiene Data'!$E$10,0,10*ROW('Hygiene Data'!E41))),DW47="Yes"),OFFSET('Hygiene Data'!$E$10,0,10*ROW('Hygiene Data'!E41)),IF(AND(ISNUMBER(OFFSET('Hygiene Data'!$E$10,0,10*ROW('Hygiene Data'!E41))),DW47="No",ISNUMBER(OFFSET('Hygiene Data'!$E$10,0,10*ROW('Hygiene Data'!E41)))),CONCATENATE("[",ROUND(OFFSET('Hygiene Data'!$E$10,0,10*ROW('Hygiene Data'!E41)),0),"]"),IF(AND(ISNUMBER(OFFSET('Hygiene Data'!$E$10,0,10*ROW('Hygiene Data'!E41))),DW47="",ISNUMBER(OFFSET('Hygiene Data'!$E$10,0,10*ROW('Hygiene Data'!E41)))),OFFSET('Hygiene Data'!$E$10,0,10*ROW('Hygiene Data'!E41)),NA())))</f>
        <v>#N/A</v>
      </c>
      <c r="BI47" s="254" t="e">
        <f ca="true">+IF(AND(ISNUMBER(OFFSET('Hygiene Data'!$F$6,0,10*ROW('Hygiene Data'!F41))),DX47="Yes"),OFFSET('Hygiene Data'!$F$6,0,10*ROW('Hygiene Data'!F41)),IF(AND(ISNUMBER(OFFSET('Hygiene Data'!$F$6,0,10*ROW('Hygiene Data'!F41))),DX47="No",ISNUMBER(OFFSET('Hygiene Data'!$F$6,0,10*ROW('Hygiene Data'!F41)))),CONCATENATE("[",ROUND(OFFSET('Hygiene Data'!$F$6,0,10*ROW('Hygiene Data'!F41)),0),"]"),IF(AND(ISNUMBER(OFFSET('Hygiene Data'!$F$6,0,10*ROW('Hygiene Data'!F41))),DX47="",ISNUMBER(OFFSET('Hygiene Data'!$F$6,0,10*ROW('Hygiene Data'!F41)))),OFFSET('Hygiene Data'!$F$6,0,10*ROW('Hygiene Data'!F41)),NA())))</f>
        <v>#N/A</v>
      </c>
      <c r="BJ47" s="254" t="e">
        <f ca="true">+IF(AND(ISNUMBER(OFFSET('Hygiene Data'!$F$8,0,10*ROW('Hygiene Data'!F41))),DY47="Yes"),OFFSET('Hygiene Data'!$F$8,0,10*ROW('Hygiene Data'!F41)),IF(AND(ISNUMBER(OFFSET('Hygiene Data'!$F$8,0,10*ROW('Hygiene Data'!F41))),DY47="No",ISNUMBER(OFFSET('Hygiene Data'!$F$8,0,10*ROW('Hygiene Data'!F41)))),CONCATENATE("[",ROUND(OFFSET('Hygiene Data'!$F$8,0,10*ROW('Hygiene Data'!F41)),0),"]"),IF(AND(ISNUMBER(OFFSET('Hygiene Data'!$F$8,0,10*ROW('Hygiene Data'!F41))),DY47="",ISNUMBER(OFFSET('Hygiene Data'!$F$8,0,10*ROW('Hygiene Data'!F41)))),OFFSET('Hygiene Data'!$F$8,0,10*ROW('Hygiene Data'!F41)),NA())))</f>
        <v>#N/A</v>
      </c>
      <c r="BK47" s="254" t="e">
        <f ca="true">+IF(AND(ISNUMBER(OFFSET('Hygiene Data'!$F$10,0,10*ROW('Hygiene Data'!F41))),DZ47="Yes"),OFFSET('Hygiene Data'!$F$10,0,10*ROW('Hygiene Data'!F41)),IF(AND(ISNUMBER(OFFSET('Hygiene Data'!$F$10,0,10*ROW('Hygiene Data'!F41))),DZ47="No",ISNUMBER(OFFSET('Hygiene Data'!$F$10,0,10*ROW('Hygiene Data'!F41)))),CONCATENATE("[",ROUND(OFFSET('Hygiene Data'!$F$10,0,10*ROW('Hygiene Data'!F41)),0),"]"),IF(AND(ISNUMBER(OFFSET('Hygiene Data'!$F$10,0,10*ROW('Hygiene Data'!F41))),DZ47="",ISNUMBER(OFFSET('Hygiene Data'!$F$10,0,10*ROW('Hygiene Data'!F41)))),OFFSET('Hygiene Data'!$F$10,0,10*ROW('Hygiene Data'!F41)),NA())))</f>
        <v>#N/A</v>
      </c>
      <c r="BL47" s="254" t="e">
        <f ca="true">+IF(AND(ISNUMBER(OFFSET('Hygiene Data'!$G$6,0,10*ROW('Hygiene Data'!G41))),EA47="Yes"),OFFSET('Hygiene Data'!$G$6,0,10*ROW('Hygiene Data'!G41)),IF(AND(ISNUMBER(OFFSET('Hygiene Data'!$G$6,0,10*ROW('Hygiene Data'!G41))),EA47="No",ISNUMBER(OFFSET('Hygiene Data'!$G$6,0,10*ROW('Hygiene Data'!G41)))),CONCATENATE("[",ROUND(OFFSET('Hygiene Data'!$G$6,0,10*ROW('Hygiene Data'!G41)),0),"]"),IF(AND(ISNUMBER(OFFSET('Hygiene Data'!$G$6,0,10*ROW('Hygiene Data'!G41))),EA47="",ISNUMBER(OFFSET('Hygiene Data'!$G$6,0,10*ROW('Hygiene Data'!G41)))),OFFSET('Hygiene Data'!$G$6,0,10*ROW('Hygiene Data'!G41)),NA())))</f>
        <v>#N/A</v>
      </c>
      <c r="BM47" s="254" t="e">
        <f ca="true">+IF(AND(ISNUMBER(OFFSET('Hygiene Data'!$G$8,0,10*ROW('Hygiene Data'!G41))),EB47="Yes"),OFFSET('Hygiene Data'!$G$8,0,10*ROW('Hygiene Data'!G41)),IF(AND(ISNUMBER(OFFSET('Hygiene Data'!$G$8,0,10*ROW('Hygiene Data'!G41))),EB47="No",ISNUMBER(OFFSET('Hygiene Data'!$G$8,0,10*ROW('Hygiene Data'!G41)))),CONCATENATE("[",ROUND(OFFSET('Hygiene Data'!$G$8,0,10*ROW('Hygiene Data'!G41)),0),"]"),IF(AND(ISNUMBER(OFFSET('Hygiene Data'!$G$8,0,10*ROW('Hygiene Data'!G41))),EB47="",ISNUMBER(OFFSET('Hygiene Data'!$G$8,0,10*ROW('Hygiene Data'!G41)))),OFFSET('Hygiene Data'!$G$8,0,10*ROW('Hygiene Data'!G41)),NA())))</f>
        <v>#N/A</v>
      </c>
      <c r="BN47" s="254" t="e">
        <f ca="true">+IF(AND(ISNUMBER(OFFSET('Hygiene Data'!$G$10,0,10*ROW('Hygiene Data'!G41))),EC47="Yes"),OFFSET('Hygiene Data'!$G$10,0,10*ROW('Hygiene Data'!G41)),IF(AND(ISNUMBER(OFFSET('Hygiene Data'!$G$10,0,10*ROW('Hygiene Data'!G41))),EC47="No",ISNUMBER(OFFSET('Hygiene Data'!$G$10,0,10*ROW('Hygiene Data'!G41)))),CONCATENATE("[",ROUND(OFFSET('Hygiene Data'!$G$10,0,10*ROW('Hygiene Data'!G41)),0),"]"),IF(AND(ISNUMBER(OFFSET('Hygiene Data'!$G$10,0,10*ROW('Hygiene Data'!G41))),EC47="",ISNUMBER(OFFSET('Hygiene Data'!$G$10,0,10*ROW('Hygiene Data'!G41)))),OFFSET('Hygiene Data'!$G$10,0,10*ROW('Hygiene Data'!G41)),NA())))</f>
        <v>#N/A</v>
      </c>
      <c r="BO47" s="254" t="e">
        <f ca="true">+IF(AND(ISNUMBER(OFFSET('Hygiene Data'!$H$6,0,10*ROW('Hygiene Data'!H41))),ED47="Yes"),OFFSET('Hygiene Data'!$H$6,0,10*ROW('Hygiene Data'!H41)),IF(AND(ISNUMBER(OFFSET('Hygiene Data'!$H$6,0,10*ROW('Hygiene Data'!H41))),ED47="No",ISNUMBER(OFFSET('Hygiene Data'!$H$6,0,10*ROW('Hygiene Data'!H41)))),CONCATENATE("[",ROUND(OFFSET('Hygiene Data'!$H$6,0,10*ROW('Hygiene Data'!H41)),0),"]"),IF(AND(ISNUMBER(OFFSET('Hygiene Data'!$H$6,0,10*ROW('Hygiene Data'!H41))),ED47="",ISNUMBER(OFFSET('Hygiene Data'!$H$6,0,10*ROW('Hygiene Data'!H41)))),OFFSET('Hygiene Data'!$H$6,0,10*ROW('Hygiene Data'!H41)),NA())))</f>
        <v>#N/A</v>
      </c>
      <c r="BP47" s="254" t="e">
        <f ca="true">+IF(AND(ISNUMBER(OFFSET('Hygiene Data'!$H$8,0,10*ROW('Hygiene Data'!H41))),EE47="Yes"),OFFSET('Hygiene Data'!$H$8,0,10*ROW('Hygiene Data'!H41)),IF(AND(ISNUMBER(OFFSET('Hygiene Data'!$H$8,0,10*ROW('Hygiene Data'!H41))),EE47="No",ISNUMBER(OFFSET('Hygiene Data'!$H$8,0,10*ROW('Hygiene Data'!H41)))),CONCATENATE("[",ROUND(OFFSET('Hygiene Data'!$H$8,0,10*ROW('Hygiene Data'!H41)),0),"]"),IF(AND(ISNUMBER(OFFSET('Hygiene Data'!$H$8,0,10*ROW('Hygiene Data'!H41))),EE47="",ISNUMBER(OFFSET('Hygiene Data'!$H$8,0,10*ROW('Hygiene Data'!H41)))),OFFSET('Hygiene Data'!$H$8,0,10*ROW('Hygiene Data'!H41)),NA())))</f>
        <v>#N/A</v>
      </c>
      <c r="BQ47" s="254" t="e">
        <f ca="true">+IF(AND(ISNUMBER(OFFSET('Hygiene Data'!$H$10,0,10*ROW('Hygiene Data'!H41))),EF47="Yes"),OFFSET('Hygiene Data'!$H$10,0,10*ROW('Hygiene Data'!H41)),IF(AND(ISNUMBER(OFFSET('Hygiene Data'!$H$10,0,10*ROW('Hygiene Data'!H41))),EF47="No",ISNUMBER(OFFSET('Hygiene Data'!$H$10,0,10*ROW('Hygiene Data'!H41)))),CONCATENATE("[",ROUND(OFFSET('Hygiene Data'!$H$10,0,10*ROW('Hygiene Data'!H41)),0),"]"),IF(AND(ISNUMBER(OFFSET('Hygiene Data'!$H$10,0,10*ROW('Hygiene Data'!H41))),EF47="",ISNUMBER(OFFSET('Hygiene Data'!$H$10,0,10*ROW('Hygiene Data'!H41)))),OFFSET('Hygiene Data'!$H$10,0,10*ROW('Hygiene Data'!H41)),NA())))</f>
        <v>#N/A</v>
      </c>
      <c r="BS47" s="36" t="str">
        <f ca="true">+IF(OFFSET('Water Data'!$C$28,0,10*ROW('Water Data'!C41))="","",OFFSET('Water Data'!$C$28,0,10*ROW('Water Data'!C41)))</f>
        <v/>
      </c>
      <c r="BT47" s="36" t="str">
        <f ca="true">+IF(OFFSET('Water Data'!$C$29,0,10*ROW('Water Data'!C41))="","",OFFSET('Water Data'!$C$29,0,10*ROW('Water Data'!C41)))</f>
        <v/>
      </c>
      <c r="BU47" s="36" t="str">
        <f ca="true">+IF(OFFSET('Water Data'!$C$30,0,10*ROW('Water Data'!C41))="","",OFFSET('Water Data'!$C$30,0,10*ROW('Water Data'!C41)))</f>
        <v/>
      </c>
      <c r="BV47" s="36" t="str">
        <f ca="true">+IF(OFFSET('Water Data'!$D$28,0,10*ROW('Water Data'!D41))="","",OFFSET('Water Data'!$D$28,0,10*ROW('Water Data'!D41)))</f>
        <v/>
      </c>
      <c r="BW47" s="36" t="str">
        <f ca="true">+IF(OFFSET('Water Data'!$D$29,0,10*ROW('Water Data'!D41))="","",OFFSET('Water Data'!$D$29,0,10*ROW('Water Data'!D41)))</f>
        <v/>
      </c>
      <c r="BX47" s="36" t="str">
        <f ca="true">+IF(OFFSET('Water Data'!$D$30,0,10*ROW('Water Data'!D41))="","",OFFSET('Water Data'!$D$30,0,10*ROW('Water Data'!D41)))</f>
        <v/>
      </c>
      <c r="BY47" s="36" t="str">
        <f ca="true">+IF(OFFSET('Water Data'!$E$28,0,10*ROW('Water Data'!E41))="","",OFFSET('Water Data'!$E$28,0,10*ROW('Water Data'!E41)))</f>
        <v/>
      </c>
      <c r="BZ47" s="36" t="str">
        <f ca="true">+IF(OFFSET('Water Data'!$E$29,0,10*ROW('Water Data'!E41))="","",OFFSET('Water Data'!$E$29,0,10*ROW('Water Data'!E41)))</f>
        <v/>
      </c>
      <c r="CA47" s="36" t="str">
        <f ca="true">+IF(OFFSET('Water Data'!$E$30,0,10*ROW('Water Data'!E41))="","",OFFSET('Water Data'!$E$30,0,10*ROW('Water Data'!E41)))</f>
        <v/>
      </c>
      <c r="CB47" s="36" t="str">
        <f ca="true">+IF(OFFSET('Water Data'!$F$28,0,10*ROW('Water Data'!F41))="","",OFFSET('Water Data'!$F$28,0,10*ROW('Water Data'!F41)))</f>
        <v/>
      </c>
      <c r="CC47" s="36" t="str">
        <f ca="true">+IF(OFFSET('Water Data'!$F$29,0,10*ROW('Water Data'!F41))="","",OFFSET('Water Data'!$F$29,0,10*ROW('Water Data'!F41)))</f>
        <v/>
      </c>
      <c r="CD47" s="36" t="str">
        <f ca="true">+IF(OFFSET('Water Data'!$F$30,0,10*ROW('Water Data'!F41))="","",OFFSET('Water Data'!$F$30,0,10*ROW('Water Data'!F41)))</f>
        <v/>
      </c>
      <c r="CE47" s="36" t="str">
        <f ca="true">+IF(OFFSET('Water Data'!$G$28,0,10*ROW('Water Data'!G41))="","",OFFSET('Water Data'!$G$28,0,10*ROW('Water Data'!G41)))</f>
        <v/>
      </c>
      <c r="CF47" s="36" t="str">
        <f ca="true">+IF(OFFSET('Water Data'!$G$29,0,10*ROW('Water Data'!G41))="","",OFFSET('Water Data'!$G$29,0,10*ROW('Water Data'!G41)))</f>
        <v/>
      </c>
      <c r="CG47" s="36" t="str">
        <f ca="true">+IF(OFFSET('Water Data'!$G$30,0,10*ROW('Water Data'!G41))="","",OFFSET('Water Data'!$G$30,0,10*ROW('Water Data'!G41)))</f>
        <v/>
      </c>
      <c r="CH47" s="36" t="str">
        <f ca="true">+IF(OFFSET('Water Data'!$H$28,0,10*ROW('Water Data'!H41))="","",OFFSET('Water Data'!$H$28,0,10*ROW('Water Data'!H41)))</f>
        <v/>
      </c>
      <c r="CI47" s="36" t="str">
        <f ca="true">+IF(OFFSET('Water Data'!$H$29,0,10*ROW('Water Data'!H41))="","",OFFSET('Water Data'!$H$29,0,10*ROW('Water Data'!H41)))</f>
        <v/>
      </c>
      <c r="CJ47" s="36" t="str">
        <f ca="true">+IF(OFFSET('Water Data'!$H$30,0,10*ROW('Water Data'!H41))="","",OFFSET('Water Data'!$H$30,0,10*ROW('Water Data'!H41)))</f>
        <v/>
      </c>
      <c r="CK47" s="36" t="str">
        <f ca="true">+IF(OFFSET('Sanitation Data'!$C$29,0,10*ROW('Sanitation Data'!C41))="","",OFFSET('Sanitation Data'!$C$29,0,10*ROW('Sanitation Data'!C41)))</f>
        <v/>
      </c>
      <c r="CL47" s="36" t="str">
        <f ca="true">+IF(OFFSET('Sanitation Data'!$C$30,0,10*ROW('Sanitation Data'!C41))="","",OFFSET('Sanitation Data'!$C$30,0,10*ROW('Sanitation Data'!C41)))</f>
        <v/>
      </c>
      <c r="CM47" s="36" t="str">
        <f ca="true">+IF(OFFSET('Sanitation Data'!$C$31,0,10*ROW('Sanitation Data'!C41))="","",OFFSET('Sanitation Data'!$C$31,0,10*ROW('Sanitation Data'!C41)))</f>
        <v/>
      </c>
      <c r="CN47" s="36" t="str">
        <f ca="true">+IF(OFFSET('Sanitation Data'!$C$32,0,10*ROW('Sanitation Data'!C41))="","",OFFSET('Sanitation Data'!$C$32,0,10*ROW('Sanitation Data'!C41)))</f>
        <v/>
      </c>
      <c r="CO47" s="36" t="str">
        <f ca="true">+IF(OFFSET('Sanitation Data'!$C$33,0,10*ROW('Sanitation Data'!C41))="","",OFFSET('Sanitation Data'!$C$33,0,10*ROW('Sanitation Data'!C41)))</f>
        <v/>
      </c>
      <c r="CP47" s="36" t="str">
        <f ca="true">+IF(OFFSET('Sanitation Data'!$D$29,0,10*ROW('Sanitation Data'!D41))="","",OFFSET('Sanitation Data'!$D$29,0,10*ROW('Sanitation Data'!D41)))</f>
        <v/>
      </c>
      <c r="CQ47" s="36" t="str">
        <f ca="true">+IF(OFFSET('Sanitation Data'!$D$30,0,10*ROW('Sanitation Data'!D41))="","",OFFSET('Sanitation Data'!$D$30,0,10*ROW('Sanitation Data'!D41)))</f>
        <v/>
      </c>
      <c r="CR47" s="36" t="str">
        <f ca="true">+IF(OFFSET('Sanitation Data'!$D$31,0,10*ROW('Sanitation Data'!D41))="","",OFFSET('Sanitation Data'!$D$31,0,10*ROW('Sanitation Data'!D41)))</f>
        <v/>
      </c>
      <c r="CS47" s="36" t="str">
        <f ca="true">+IF(OFFSET('Sanitation Data'!$D$32,0,10*ROW('Sanitation Data'!D41))="","",OFFSET('Sanitation Data'!$D$32,0,10*ROW('Sanitation Data'!D41)))</f>
        <v/>
      </c>
      <c r="CT47" s="36" t="str">
        <f ca="true">+IF(OFFSET('Sanitation Data'!$D$33,0,10*ROW('Sanitation Data'!D41))="","",OFFSET('Sanitation Data'!$D$33,0,10*ROW('Sanitation Data'!D41)))</f>
        <v/>
      </c>
      <c r="CU47" s="36" t="str">
        <f ca="true">+IF(OFFSET('Sanitation Data'!$E$29,0,10*ROW('Sanitation Data'!E41))="","",OFFSET('Sanitation Data'!$E$29,0,10*ROW('Sanitation Data'!E41)))</f>
        <v/>
      </c>
      <c r="CV47" s="36" t="str">
        <f ca="true">+IF(OFFSET('Sanitation Data'!$E$30,0,10*ROW('Sanitation Data'!E41))="","",OFFSET('Sanitation Data'!$E$30,0,10*ROW('Sanitation Data'!E41)))</f>
        <v/>
      </c>
      <c r="CW47" s="36" t="str">
        <f ca="true">+IF(OFFSET('Sanitation Data'!$E$31,0,10*ROW('Sanitation Data'!E41))="","",OFFSET('Sanitation Data'!$E$31,0,10*ROW('Sanitation Data'!E41)))</f>
        <v/>
      </c>
      <c r="CX47" s="36" t="str">
        <f ca="true">+IF(OFFSET('Sanitation Data'!$E$32,0,10*ROW('Sanitation Data'!E41))="","",OFFSET('Sanitation Data'!$E$32,0,10*ROW('Sanitation Data'!E41)))</f>
        <v/>
      </c>
      <c r="CY47" s="36" t="str">
        <f ca="true">+IF(OFFSET('Sanitation Data'!$E$33,0,10*ROW('Sanitation Data'!E41))="","",OFFSET('Sanitation Data'!$E$33,0,10*ROW('Sanitation Data'!E41)))</f>
        <v/>
      </c>
      <c r="CZ47" s="36" t="str">
        <f ca="true">+IF(OFFSET('Sanitation Data'!$F$29,0,10*ROW('Sanitation Data'!F41))="","",OFFSET('Sanitation Data'!$F$29,0,10*ROW('Sanitation Data'!F41)))</f>
        <v/>
      </c>
      <c r="DA47" s="36" t="str">
        <f ca="true">+IF(OFFSET('Sanitation Data'!$F$30,0,10*ROW('Sanitation Data'!F41))="","",OFFSET('Sanitation Data'!$F$30,0,10*ROW('Sanitation Data'!F41)))</f>
        <v/>
      </c>
      <c r="DB47" s="36" t="str">
        <f ca="true">+IF(OFFSET('Sanitation Data'!$F$31,0,10*ROW('Sanitation Data'!F41))="","",OFFSET('Sanitation Data'!$F$31,0,10*ROW('Sanitation Data'!F41)))</f>
        <v/>
      </c>
      <c r="DC47" s="36" t="str">
        <f ca="true">+IF(OFFSET('Sanitation Data'!$F$32,0,10*ROW('Sanitation Data'!F41))="","",OFFSET('Sanitation Data'!$F$32,0,10*ROW('Sanitation Data'!F41)))</f>
        <v/>
      </c>
      <c r="DD47" s="36" t="str">
        <f ca="true">+IF(OFFSET('Sanitation Data'!$F$33,0,10*ROW('Sanitation Data'!F41))="","",OFFSET('Sanitation Data'!$F$33,0,10*ROW('Sanitation Data'!F41)))</f>
        <v/>
      </c>
      <c r="DE47" s="36" t="str">
        <f ca="true">+IF(OFFSET('Sanitation Data'!$G$29,0,10*ROW('Sanitation Data'!G41))="","",OFFSET('Sanitation Data'!$G$29,0,10*ROW('Sanitation Data'!G41)))</f>
        <v/>
      </c>
      <c r="DF47" s="36" t="str">
        <f ca="true">+IF(OFFSET('Sanitation Data'!$G$30,0,10*ROW('Sanitation Data'!G41))="","",OFFSET('Sanitation Data'!$G$30,0,10*ROW('Sanitation Data'!G41)))</f>
        <v/>
      </c>
      <c r="DG47" s="36" t="str">
        <f ca="true">+IF(OFFSET('Sanitation Data'!$G$31,0,10*ROW('Sanitation Data'!G41))="","",OFFSET('Sanitation Data'!$G$31,0,10*ROW('Sanitation Data'!G41)))</f>
        <v/>
      </c>
      <c r="DH47" s="36" t="str">
        <f ca="true">+IF(OFFSET('Sanitation Data'!$G$32,0,10*ROW('Sanitation Data'!G41))="","",OFFSET('Sanitation Data'!$G$32,0,10*ROW('Sanitation Data'!G41)))</f>
        <v/>
      </c>
      <c r="DI47" s="36" t="str">
        <f ca="true">+IF(OFFSET('Sanitation Data'!$G$33,0,10*ROW('Sanitation Data'!G41))="","",OFFSET('Sanitation Data'!$G$33,0,10*ROW('Sanitation Data'!G41)))</f>
        <v/>
      </c>
      <c r="DJ47" s="36" t="str">
        <f ca="true">+IF(OFFSET('Sanitation Data'!$H$29,0,10*ROW('Sanitation Data'!H41))="","",OFFSET('Sanitation Data'!$H$29,0,10*ROW('Sanitation Data'!H41)))</f>
        <v/>
      </c>
      <c r="DK47" s="36" t="str">
        <f ca="true">+IF(OFFSET('Sanitation Data'!$H$30,0,10*ROW('Sanitation Data'!H41))="","",OFFSET('Sanitation Data'!$H$30,0,10*ROW('Sanitation Data'!H41)))</f>
        <v/>
      </c>
      <c r="DL47" s="36" t="str">
        <f ca="true">+IF(OFFSET('Sanitation Data'!$H$31,0,10*ROW('Sanitation Data'!H41))="","",OFFSET('Sanitation Data'!$H$31,0,10*ROW('Sanitation Data'!H41)))</f>
        <v/>
      </c>
      <c r="DM47" s="36" t="str">
        <f ca="true">+IF(OFFSET('Sanitation Data'!$H$32,0,10*ROW('Sanitation Data'!H41))="","",OFFSET('Sanitation Data'!$H$32,0,10*ROW('Sanitation Data'!H41)))</f>
        <v/>
      </c>
      <c r="DN47" s="36" t="str">
        <f ca="true">+IF(OFFSET('Sanitation Data'!$H$33,0,10*ROW('Sanitation Data'!H41))="","",OFFSET('Sanitation Data'!$H$33,0,10*ROW('Sanitation Data'!H41)))</f>
        <v/>
      </c>
      <c r="DO47" s="36" t="str">
        <f ca="true">+IF(OFFSET('Hygiene Data'!$C$12,0,10*ROW('Hygiene Data'!C41))="","",OFFSET('Hygiene Data'!$C$12,0,10*ROW('Hygiene Data'!C41)))</f>
        <v/>
      </c>
      <c r="DP47" s="36" t="str">
        <f ca="true">+IF(OFFSET('Hygiene Data'!$C$13,0,10*ROW('Hygiene Data'!C41))="","",OFFSET('Hygiene Data'!$C$13,0,10*ROW('Hygiene Data'!C41)))</f>
        <v/>
      </c>
      <c r="DQ47" s="36" t="str">
        <f ca="true">+IF(OFFSET('Hygiene Data'!$C$14,0,10*ROW('Hygiene Data'!C41))="","",OFFSET('Hygiene Data'!$C$14,0,10*ROW('Hygiene Data'!C41)))</f>
        <v/>
      </c>
      <c r="DR47" s="36" t="str">
        <f ca="true">+IF(OFFSET('Hygiene Data'!$D$12,0,10*ROW('Hygiene Data'!D41))="","",OFFSET('Hygiene Data'!$D$12,0,10*ROW('Hygiene Data'!D41)))</f>
        <v/>
      </c>
      <c r="DS47" s="36" t="str">
        <f ca="true">+IF(OFFSET('Hygiene Data'!$D$13,0,10*ROW('Hygiene Data'!D41))="","",OFFSET('Hygiene Data'!$D$13,0,10*ROW('Hygiene Data'!D41)))</f>
        <v/>
      </c>
      <c r="DT47" s="36" t="str">
        <f ca="true">+IF(OFFSET('Hygiene Data'!$D$14,0,10*ROW('Hygiene Data'!D41))="","",OFFSET('Hygiene Data'!$D$14,0,10*ROW('Hygiene Data'!D41)))</f>
        <v/>
      </c>
      <c r="DU47" s="36" t="str">
        <f ca="true">+IF(OFFSET('Hygiene Data'!$E$12,0,10*ROW('Hygiene Data'!E41))="","",OFFSET('Hygiene Data'!$E$12,0,10*ROW('Hygiene Data'!E41)))</f>
        <v/>
      </c>
      <c r="DV47" s="36" t="str">
        <f ca="true">+IF(OFFSET('Hygiene Data'!$E$13,0,10*ROW('Hygiene Data'!E41))="","",OFFSET('Hygiene Data'!$E$13,0,10*ROW('Hygiene Data'!E41)))</f>
        <v/>
      </c>
      <c r="DW47" s="36" t="str">
        <f ca="true">+IF(OFFSET('Hygiene Data'!$E$14,0,10*ROW('Hygiene Data'!E41))="","",OFFSET('Hygiene Data'!$E$14,0,10*ROW('Hygiene Data'!E41)))</f>
        <v/>
      </c>
      <c r="DX47" s="36" t="str">
        <f ca="true">+IF(OFFSET('Hygiene Data'!$F$12,0,10*ROW('Hygiene Data'!F41))="","",OFFSET('Hygiene Data'!$F$12,0,10*ROW('Hygiene Data'!F41)))</f>
        <v/>
      </c>
      <c r="DY47" s="36" t="str">
        <f ca="true">+IF(OFFSET('Hygiene Data'!$F$13,0,10*ROW('Hygiene Data'!F41))="","",OFFSET('Hygiene Data'!$F$13,0,10*ROW('Hygiene Data'!F41)))</f>
        <v/>
      </c>
      <c r="DZ47" s="36" t="str">
        <f ca="true">+IF(OFFSET('Hygiene Data'!$F$14,0,10*ROW('Hygiene Data'!F41))="","",OFFSET('Hygiene Data'!$F$14,0,10*ROW('Hygiene Data'!F41)))</f>
        <v/>
      </c>
      <c r="EA47" s="36" t="str">
        <f ca="true">+IF(OFFSET('Hygiene Data'!$G$12,0,10*ROW('Hygiene Data'!G41))="","",OFFSET('Hygiene Data'!$G$12,0,10*ROW('Hygiene Data'!G41)))</f>
        <v/>
      </c>
      <c r="EB47" s="36" t="str">
        <f ca="true">+IF(OFFSET('Hygiene Data'!$G$13,0,10*ROW('Hygiene Data'!G41))="","",OFFSET('Hygiene Data'!$G$13,0,10*ROW('Hygiene Data'!G41)))</f>
        <v/>
      </c>
      <c r="EC47" s="36" t="str">
        <f ca="true">+IF(OFFSET('Hygiene Data'!$G$14,0,10*ROW('Hygiene Data'!G41))="","",OFFSET('Hygiene Data'!$G$14,0,10*ROW('Hygiene Data'!G41)))</f>
        <v/>
      </c>
      <c r="ED47" s="36" t="str">
        <f ca="true">+IF(OFFSET('Hygiene Data'!$H$12,0,10*ROW('Hygiene Data'!H41))="","",OFFSET('Hygiene Data'!$H$12,0,10*ROW('Hygiene Data'!H41)))</f>
        <v/>
      </c>
      <c r="EE47" s="36" t="str">
        <f ca="true">+IF(OFFSET('Hygiene Data'!$H$13,0,10*ROW('Hygiene Data'!H41))="","",OFFSET('Hygiene Data'!$H$13,0,10*ROW('Hygiene Data'!H41)))</f>
        <v/>
      </c>
      <c r="EF47" s="36" t="str">
        <f ca="true">+IF(OFFSET('Hygiene Data'!$H$14,0,10*ROW('Hygiene Data'!H41))="","",OFFSET('Hygiene Data'!$H$14,0,10*ROW('Hygiene Data'!H41)))</f>
        <v/>
      </c>
    </row>
    <row r="48" x14ac:dyDescent="0.2">
      <c r="A48" s="59" t="str">
        <f ca="true">+IF(OFFSET('Water Data'!$B$1,0,10*ROW('Water Data'!B45))="","",OFFSET('Water Data'!$B$1,0,10*ROW('Water Data'!B45)))</f>
        <v/>
      </c>
      <c r="B48" s="59" t="str">
        <f ca="true">+IF(OFFSET('Water Data'!$A$3,0,10*ROW('Water Data'!A45))="","",OFFSET('Water Data'!$A$3,0,10*ROW('Water Data'!A45)))</f>
        <v/>
      </c>
      <c r="C48" s="59" t="str">
        <f ca="true">+IF(OFFSET('Water Data'!$C$3,0,10*ROW('Water Data'!C45))="","",OFFSET('Water Data'!$C$3,0,10*ROW('Water Data'!C45)))</f>
        <v/>
      </c>
      <c r="D48" s="252" t="e">
        <f ca="true">+IF(AND(ISNUMBER(OFFSET('Water Data'!$C$5,0,10*ROW('Water Data'!C42))),BS48="Yes"),100-OFFSET('Water Data'!$C$5,0,10*ROW('Water Data'!C42)),IF(AND(ISNUMBER(OFFSET('Water Data'!$C$5,0,10*ROW('Water Data'!C42))),BS48="No",ISNUMBER(OFFSET('Water Data'!$C$5,0,10*ROW('Water Data'!C42)))),CONCATENATE("[",ROUND(100-OFFSET('Water Data'!$C$5,0,10*ROW('Water Data'!C42)),0),"]"),IF(AND(ISNUMBER(OFFSET('Water Data'!$C$5,0,10*ROW('Water Data'!C42))),BS48="",ISNUMBER(OFFSET('Water Data'!$C$5,0,10*ROW('Water Data'!C42)))),100-OFFSET('Water Data'!$C$5,0,10*ROW('Water Data'!C42)),NA())))</f>
        <v>#N/A</v>
      </c>
      <c r="E48" s="252" t="e">
        <f ca="true">+IF(AND(ISNUMBER(OFFSET('Water Data'!$C$7,0,10*ROW('Water Data'!D42))),BT48="Yes"),OFFSET('Water Data'!$C$7,0,10*ROW('Water Data'!C42)),IF(AND(ISNUMBER(OFFSET('Water Data'!$C$7,0,10*ROW('Water Data'!C42))),BT48="No",ISNUMBER(OFFSET('Water Data'!$C$7,0,10*ROW('Water Data'!C42)))),CONCATENATE("[",ROUND(OFFSET('Water Data'!$C$7,0,10*ROW('Water Data'!C42)),0),"]"),IF(AND(ISNUMBER(OFFSET('Water Data'!$C$7,0,10*ROW('Water Data'!C42))),BT48="",ISNUMBER(OFFSET('Water Data'!$C$7,0,10*ROW('Water Data'!C42)))),OFFSET('Water Data'!$C$7,0,10*ROW('Water Data'!C42)),NA())))</f>
        <v>#N/A</v>
      </c>
      <c r="F48" s="252" t="e">
        <f ca="true">+IF(AND(ISNUMBER(OFFSET('Water Data'!$C$10,0,10*ROW('Water Data'!C42))),BU48="Yes"),OFFSET('Water Data'!$C$10,0,10*ROW('Water Data'!C42)),IF(AND(ISNUMBER(OFFSET('Water Data'!$C$10,0,10*ROW('Water Data'!C42))),BU48="No",ISNUMBER(OFFSET('Water Data'!$C$10,0,10*ROW('Water Data'!C42)))),CONCATENATE("[",ROUND(OFFSET('Water Data'!$C$10,0,10*ROW('Water Data'!C42)),0),"]"),IF(AND(ISNUMBER(OFFSET('Water Data'!$C$10,0,10*ROW('Water Data'!C42))),BU48="",ISNUMBER(OFFSET('Water Data'!$C$10,0,10*ROW('Water Data'!C42)))),OFFSET('Water Data'!$C$10,0,10*ROW('Water Data'!C42)),NA())))</f>
        <v>#N/A</v>
      </c>
      <c r="G48" s="252" t="e">
        <f ca="true">+IF(AND(ISNUMBER(OFFSET('Water Data'!$D$5,0,10*ROW('Water Data'!D42))),BV48="Yes"),100-OFFSET('Water Data'!$D$5,0,10*ROW('Water Data'!D42)),IF(AND(ISNUMBER(OFFSET('Water Data'!$D$5,0,10*ROW('Water Data'!D42))),BV48="No",ISNUMBER(OFFSET('Water Data'!$D$5,0,10*ROW('Water Data'!D42)))),CONCATENATE("[",ROUND(100-OFFSET('Water Data'!$D$5,0,10*ROW('Water Data'!D42)),0),"]"),IF(AND(ISNUMBER(OFFSET('Water Data'!$D$5,0,10*ROW('Water Data'!D42))),BV48="",ISNUMBER(OFFSET('Water Data'!$D$5,0,10*ROW('Water Data'!D42)))),100-OFFSET('Water Data'!$D$5,0,10*ROW('Water Data'!D42)),NA())))</f>
        <v>#N/A</v>
      </c>
      <c r="H48" s="252" t="e">
        <f ca="true">+IF(AND(ISNUMBER(OFFSET('Water Data'!$D$7,0,10*ROW('Water Data'!D42))),BW48="Yes"),OFFSET('Water Data'!$D$7,0,10*ROW('Water Data'!D42)),IF(AND(ISNUMBER(OFFSET('Water Data'!$D$7,0,10*ROW('Water Data'!D42))),BW48="No",ISNUMBER(OFFSET('Water Data'!$D$7,0,10*ROW('Water Data'!D42)))),CONCATENATE("[",ROUND(OFFSET('Water Data'!$C$7,0,10*ROW('Water Data'!D42)),0),"]"),IF(AND(ISNUMBER(OFFSET('Water Data'!$D$7,0,10*ROW('Water Data'!D42))),BW48="",ISNUMBER(OFFSET('Water Data'!$D$7,0,10*ROW('Water Data'!D42)))),OFFSET('Water Data'!$D$7,0,10*ROW('Water Data'!D42)),NA())))</f>
        <v>#N/A</v>
      </c>
      <c r="I48" s="252" t="e">
        <f ca="true">+IF(AND(ISNUMBER(OFFSET('Water Data'!$D$10,0,10*ROW('Water Data'!D42))),BX48="Yes"),OFFSET('Water Data'!$D$10,0,10*ROW('Water Data'!D42)),IF(AND(ISNUMBER(OFFSET('Water Data'!$D$10,0,10*ROW('Water Data'!D42))),BX48="No",ISNUMBER(OFFSET('Water Data'!$D$10,0,10*ROW('Water Data'!D42)))),CONCATENATE("[",ROUND(OFFSET('Water Data'!$D$10,0,10*ROW('Water Data'!D42)),0),"]"),IF(AND(ISNUMBER(OFFSET('Water Data'!$D$10,0,10*ROW('Water Data'!D42))),BX48="",ISNUMBER(OFFSET('Water Data'!$D$10,0,10*ROW('Water Data'!D42)))),OFFSET('Water Data'!$D$10,0,10*ROW('Water Data'!D42)),NA())))</f>
        <v>#N/A</v>
      </c>
      <c r="J48" s="252" t="e">
        <f ca="true">+IF(AND(ISNUMBER(OFFSET('Water Data'!$E$5,0,10*ROW('Water Data'!E42))),BY48="Yes"),100-OFFSET('Water Data'!$E$5,0,10*ROW('Water Data'!E42)),IF(AND(ISNUMBER(OFFSET('Water Data'!$E$5,0,10*ROW('Water Data'!E42))),BY48="No",ISNUMBER(OFFSET('Water Data'!$E$5,0,10*ROW('Water Data'!E42)))),CONCATENATE("[",ROUND(100-OFFSET('Water Data'!$E$5,0,10*ROW('Water Data'!E42)),0),"]"),IF(AND(ISNUMBER(OFFSET('Water Data'!$E$5,0,10*ROW('Water Data'!E42))),BY48="",ISNUMBER(OFFSET('Water Data'!$E$5,0,10*ROW('Water Data'!E42)))),100-OFFSET('Water Data'!$E$5,0,10*ROW('Water Data'!E42)),NA())))</f>
        <v>#N/A</v>
      </c>
      <c r="K48" s="252" t="e">
        <f ca="true">+IF(AND(ISNUMBER(OFFSET('Water Data'!$E$7,0,10*ROW('Water Data'!E42))),BZ48="Yes"),OFFSET('Water Data'!$E$7,0,10*ROW('Water Data'!E42)),IF(AND(ISNUMBER(OFFSET('Water Data'!$E$7,0,10*ROW('Water Data'!E42))),BZ48="No",ISNUMBER(OFFSET('Water Data'!$E$7,0,10*ROW('Water Data'!E42)))),CONCATENATE("[",ROUND(OFFSET('Water Data'!$E$7,0,10*ROW('Water Data'!E42)),0),"]"),IF(AND(ISNUMBER(OFFSET('Water Data'!$E$7,0,10*ROW('Water Data'!E42))),BZ48="",ISNUMBER(OFFSET('Water Data'!$E$7,0,10*ROW('Water Data'!E42)))),OFFSET('Water Data'!$E$7,0,10*ROW('Water Data'!E42)),NA())))</f>
        <v>#N/A</v>
      </c>
      <c r="L48" s="252" t="e">
        <f ca="true">+IF(AND(ISNUMBER(OFFSET('Water Data'!$E$10,0,10*ROW('Water Data'!E42))),CA48="Yes"),OFFSET('Water Data'!$E$10,0,10*ROW('Water Data'!E42)),IF(AND(ISNUMBER(OFFSET('Water Data'!$E$10,0,10*ROW('Water Data'!E42))),CA48="No",ISNUMBER(OFFSET('Water Data'!$E$10,0,10*ROW('Water Data'!E42)))),CONCATENATE("[",ROUND(OFFSET('Water Data'!$E$10,0,10*ROW('Water Data'!E42)),0),"]"),IF(AND(ISNUMBER(OFFSET('Water Data'!$E$10,0,10*ROW('Water Data'!E42))),CA48="",ISNUMBER(OFFSET('Water Data'!$E$10,0,10*ROW('Water Data'!E42)))),OFFSET('Water Data'!$E$10,0,10*ROW('Water Data'!E42)),NA())))</f>
        <v>#N/A</v>
      </c>
      <c r="M48" s="252" t="e">
        <f ca="true">+IF(AND(ISNUMBER(OFFSET('Water Data'!$F$5,0,10*ROW('Water Data'!F42))),CB48="Yes"),100-OFFSET('Water Data'!$F$5,0,10*ROW('Water Data'!F42)),IF(AND(ISNUMBER(OFFSET('Water Data'!$F$5,0,10*ROW('Water Data'!F42))),CB48="No",ISNUMBER(OFFSET('Water Data'!$F$5,0,10*ROW('Water Data'!F42)))),CONCATENATE("[",ROUND(100-OFFSET('Water Data'!$F$5,0,10*ROW('Water Data'!F42)),0),"]"),IF(AND(ISNUMBER(OFFSET('Water Data'!$F$5,0,10*ROW('Water Data'!F42))),CB48="",ISNUMBER(OFFSET('Water Data'!$F$5,0,10*ROW('Water Data'!F42)))),100-OFFSET('Water Data'!$F$5,0,10*ROW('Water Data'!F42)),NA())))</f>
        <v>#N/A</v>
      </c>
      <c r="N48" s="252" t="e">
        <f ca="true">+IF(AND(ISNUMBER(OFFSET('Water Data'!$F$7,0,10*ROW('Water Data'!F42))),CC48="Yes"),OFFSET('Water Data'!$F$7,0,10*ROW('Water Data'!F42)),IF(AND(ISNUMBER(OFFSET('Water Data'!$F$7,0,10*ROW('Water Data'!F42))),CC48="No",ISNUMBER(OFFSET('Water Data'!$F$7,0,10*ROW('Water Data'!F42)))),CONCATENATE("[",ROUND(OFFSET('Water Data'!$F$7,0,10*ROW('Water Data'!F42)),0),"]"),IF(AND(ISNUMBER(OFFSET('Water Data'!$F$7,0,10*ROW('Water Data'!F42))),CC48="",ISNUMBER(OFFSET('Water Data'!$F$7,0,10*ROW('Water Data'!F42)))),OFFSET('Water Data'!$F$7,0,10*ROW('Water Data'!F42)),NA())))</f>
        <v>#N/A</v>
      </c>
      <c r="O48" s="252" t="e">
        <f ca="true">+IF(AND(ISNUMBER(OFFSET('Water Data'!$F$10,0,10*ROW('Water Data'!F42))),CD48="Yes"),OFFSET('Water Data'!$F$10,0,10*ROW('Water Data'!F42)),IF(AND(ISNUMBER(OFFSET('Water Data'!$F$10,0,10*ROW('Water Data'!F42))),CD48="No",ISNUMBER(OFFSET('Water Data'!$F$10,0,10*ROW('Water Data'!F42)))),CONCATENATE("[",ROUND(OFFSET('Water Data'!$F$10,0,10*ROW('Water Data'!F42)),0),"]"),IF(AND(ISNUMBER(OFFSET('Water Data'!$F$10,0,10*ROW('Water Data'!F42))),CD48="",ISNUMBER(OFFSET('Water Data'!$F$10,0,10*ROW('Water Data'!F42)))),OFFSET('Water Data'!$F$10,0,10*ROW('Water Data'!F42)),NA())))</f>
        <v>#N/A</v>
      </c>
      <c r="P48" s="252" t="e">
        <f ca="true">+IF(AND(ISNUMBER(OFFSET('Water Data'!$G$5,0,10*ROW('Water Data'!G42))),CE48="Yes"),100-OFFSET('Water Data'!$G$5,0,10*ROW('Water Data'!G42)),IF(AND(ISNUMBER(OFFSET('Water Data'!$G$5,0,10*ROW('Water Data'!G42))),CE48="No",ISNUMBER(OFFSET('Water Data'!$G$5,0,10*ROW('Water Data'!G42)))),CONCATENATE("[",ROUND(100-OFFSET('Water Data'!$G$5,0,10*ROW('Water Data'!G42)),0),"]"),IF(AND(ISNUMBER(OFFSET('Water Data'!$G$5,0,10*ROW('Water Data'!G42))),CE48="",ISNUMBER(OFFSET('Water Data'!$G$5,0,10*ROW('Water Data'!G42)))),100-OFFSET('Water Data'!$G$5,0,10*ROW('Water Data'!G42)),NA())))</f>
        <v>#N/A</v>
      </c>
      <c r="Q48" s="252" t="e">
        <f ca="true">+IF(AND(ISNUMBER(OFFSET('Water Data'!$G$7,0,10*ROW('Water Data'!G42))),CF48="Yes"),OFFSET('Water Data'!$G$7,0,10*ROW('Water Data'!G42)),IF(AND(ISNUMBER(OFFSET('Water Data'!$G$7,0,10*ROW('Water Data'!G42))),CF48="No",ISNUMBER(OFFSET('Water Data'!$G$7,0,10*ROW('Water Data'!G42)))),CONCATENATE("[",ROUND(OFFSET('Water Data'!$G$7,0,10*ROW('Water Data'!G42)),0),"]"),IF(AND(ISNUMBER(OFFSET('Water Data'!$G$7,0,10*ROW('Water Data'!G42))),CF48="",ISNUMBER(OFFSET('Water Data'!$G$7,0,10*ROW('Water Data'!G42)))),OFFSET('Water Data'!$G$7,0,10*ROW('Water Data'!G42)),NA())))</f>
        <v>#N/A</v>
      </c>
      <c r="R48" s="252" t="e">
        <f ca="true">+IF(AND(ISNUMBER(OFFSET('Water Data'!$G$10,0,10*ROW('Water Data'!G42))),CG48="Yes"),OFFSET('Water Data'!$G$10,0,10*ROW('Water Data'!G42)),IF(AND(ISNUMBER(OFFSET('Water Data'!$G$10,0,10*ROW('Water Data'!G42))),CG48="No",ISNUMBER(OFFSET('Water Data'!$G$10,0,10*ROW('Water Data'!G42)))),CONCATENATE("[",ROUND(OFFSET('Water Data'!$G$10,0,10*ROW('Water Data'!G42)),0),"]"),IF(AND(ISNUMBER(OFFSET('Water Data'!$G$10,0,10*ROW('Water Data'!G42))),CG48="",ISNUMBER(OFFSET('Water Data'!$G$10,0,10*ROW('Water Data'!G42)))),OFFSET('Water Data'!$G$10,0,10*ROW('Water Data'!G42)),NA())))</f>
        <v>#N/A</v>
      </c>
      <c r="S48" s="252" t="e">
        <f ca="true">+IF(AND(ISNUMBER(OFFSET('Water Data'!$H$5,0,10*ROW('Water Data'!H42))),CH48="Yes"),100-OFFSET('Water Data'!$H$5,0,10*ROW('Water Data'!H42)),IF(AND(ISNUMBER(OFFSET('Water Data'!$H$5,0,10*ROW('Water Data'!H42))),CH48="No",ISNUMBER(OFFSET('Water Data'!$H$5,0,10*ROW('Water Data'!H42)))),CONCATENATE("[",ROUND(100-OFFSET('Water Data'!$H$5,0,10*ROW('Water Data'!H42)),0),"]"),IF(AND(ISNUMBER(OFFSET('Water Data'!$H$5,0,10*ROW('Water Data'!H42))),CH48="",ISNUMBER(OFFSET('Water Data'!$H$5,0,10*ROW('Water Data'!H42)))),100-OFFSET('Water Data'!$H$5,0,10*ROW('Water Data'!H42)),NA())))</f>
        <v>#N/A</v>
      </c>
      <c r="T48" s="252" t="e">
        <f ca="true">+IF(AND(ISNUMBER(OFFSET('Water Data'!$H$7,0,10*ROW('Water Data'!H42))),CI48="Yes"),OFFSET('Water Data'!$H$7,0,10*ROW('Water Data'!H42)),IF(AND(ISNUMBER(OFFSET('Water Data'!$H$7,0,10*ROW('Water Data'!H42))),CI48="No",ISNUMBER(OFFSET('Water Data'!$H$7,0,10*ROW('Water Data'!H42)))),CONCATENATE("[",ROUND(OFFSET('Water Data'!$H$7,0,10*ROW('Water Data'!H42)),0),"]"),IF(AND(ISNUMBER(OFFSET('Water Data'!$H$7,0,10*ROW('Water Data'!H42))),CI48="",ISNUMBER(OFFSET('Water Data'!$H$7,0,10*ROW('Water Data'!H42)))),OFFSET('Water Data'!$H$7,0,10*ROW('Water Data'!H42)),NA())))</f>
        <v>#N/A</v>
      </c>
      <c r="U48" s="252" t="e">
        <f ca="true">+IF(AND(ISNUMBER(OFFSET('Water Data'!$H$10,0,10*ROW('Water Data'!H42))),CJ48="Yes"),OFFSET('Water Data'!$H$10,0,10*ROW('Water Data'!H42)),IF(AND(ISNUMBER(OFFSET('Water Data'!$H$10,0,10*ROW('Water Data'!H42))),CJ48="No",ISNUMBER(OFFSET('Water Data'!$H$10,0,10*ROW('Water Data'!H42)))),CONCATENATE("[",ROUND(OFFSET('Water Data'!$H$10,0,10*ROW('Water Data'!H42)),0),"]"),IF(AND(ISNUMBER(OFFSET('Water Data'!$H$10,0,10*ROW('Water Data'!H42))),CJ48="",ISNUMBER(OFFSET('Water Data'!$H$10,0,10*ROW('Water Data'!H42)))),OFFSET('Water Data'!$H$10,0,10*ROW('Water Data'!H42)),NA())))</f>
        <v>#N/A</v>
      </c>
      <c r="V48" s="253" t="e">
        <f ca="true">+IF(AND(ISNUMBER(OFFSET('Sanitation Data'!$C$5,0,10*ROW('Sanitation Data'!C42))),CK48="Yes"),100-OFFSET('Sanitation Data'!$C$5,0,10*ROW('Sanitation Data'!C42)),IF(AND(ISNUMBER(OFFSET('Sanitation Data'!$C$5,0,10*ROW('Sanitation Data'!C42))),CK48="No",ISNUMBER(OFFSET('Sanitation Data'!$C$5,0,10*ROW('Sanitation Data'!C42)))),CONCATENATE("[",ROUND(100-OFFSET('Sanitation Data'!$C$5,0,10*ROW('Sanitation Data'!C42)),0),"]"),IF(AND(ISNUMBER(OFFSET('Sanitation Data'!$C$5,0,10*ROW('Sanitation Data'!C42))),CK48="",ISNUMBER(OFFSET('Sanitation Data'!$C$5,0,10*ROW('Sanitation Data'!C42)))),100-OFFSET('Sanitation Data'!$C$5,0,10*ROW('Sanitation Data'!C42)),NA())))</f>
        <v>#N/A</v>
      </c>
      <c r="W48" s="253" t="e">
        <f ca="true">+IF(AND(ISNUMBER(OFFSET('Sanitation Data'!$C$7,0,10*ROW('Sanitation Data'!C42))),CL48="Yes"),OFFSET('Sanitation Data'!$C$7,0,10*ROW('Sanitation Data'!C42)),IF(AND(ISNUMBER(OFFSET('Sanitation Data'!$C$7,0,10*ROW('Sanitation Data'!C42))),CL48="No",ISNUMBER(OFFSET('Sanitation Data'!$C$7,0,10*ROW('Sanitation Data'!C42)))),CONCATENATE("[",ROUND(OFFSET('Sanitation Data'!$C$7,0,10*ROW('Sanitation Data'!C42)),0),"]"),IF(AND(ISNUMBER(OFFSET('Sanitation Data'!$C$7,0,10*ROW('Sanitation Data'!C42))),CL48="",ISNUMBER(OFFSET('Sanitation Data'!$C$7,0,10*ROW('Sanitation Data'!C42)))),OFFSET('Sanitation Data'!$C$7,0,10*ROW('Sanitation Data'!C42)),NA())))</f>
        <v>#N/A</v>
      </c>
      <c r="X48" s="253" t="e">
        <f ca="true">+IF(AND(ISNUMBER(OFFSET('Sanitation Data'!$C$11,0,10*ROW('Sanitation Data'!C42))),CM48="Yes"),OFFSET('Sanitation Data'!$C$11,0,10*ROW('Sanitation Data'!C42)),IF(AND(ISNUMBER(OFFSET('Sanitation Data'!$C$11,0,10*ROW('Sanitation Data'!C42))),CM48="No",ISNUMBER(OFFSET('Sanitation Data'!$C$11,0,10*ROW('Sanitation Data'!C42)))),CONCATENATE("[",ROUND(OFFSET('Sanitation Data'!$C$11,0,10*ROW('Sanitation Data'!C42)),0),"]"),IF(AND(ISNUMBER(OFFSET('Sanitation Data'!$C$11,0,10*ROW('Sanitation Data'!C42))),CM48="",ISNUMBER(OFFSET('Sanitation Data'!$C$11,0,10*ROW('Sanitation Data'!C42)))),OFFSET('Sanitation Data'!$C$11,0,10*ROW('Sanitation Data'!C42)),NA())))</f>
        <v>#N/A</v>
      </c>
      <c r="Y48" s="253" t="e">
        <f ca="true">+IF(AND(ISNUMBER(OFFSET('Sanitation Data'!$C$12,0,10*ROW('Sanitation Data'!C42))),CN48="Yes"),OFFSET('Sanitation Data'!$C$12,0,10*ROW('Sanitation Data'!C42)),IF(AND(ISNUMBER(OFFSET('Sanitation Data'!$C$12,0,10*ROW('Sanitation Data'!C42))),CN48="No",ISNUMBER(OFFSET('Sanitation Data'!$C$12,0,10*ROW('Sanitation Data'!C42)))),CONCATENATE("[",ROUND(OFFSET('Sanitation Data'!$C$12,0,10*ROW('Sanitation Data'!C42)),0),"]"),IF(AND(ISNUMBER(OFFSET('Sanitation Data'!$C$12,0,10*ROW('Sanitation Data'!C42))),CN48="",ISNUMBER(OFFSET('Sanitation Data'!$C$12,0,10*ROW('Sanitation Data'!C42)))),OFFSET('Sanitation Data'!$C$12,0,10*ROW('Sanitation Data'!C42)),NA())))</f>
        <v>#N/A</v>
      </c>
      <c r="Z48" s="253" t="e">
        <f ca="true">+IF(AND(ISNUMBER(OFFSET('Sanitation Data'!$C$13,0,10*ROW('Sanitation Data'!C42))),CO48="Yes"),OFFSET('Sanitation Data'!$C$13,0,10*ROW('Sanitation Data'!C42)),IF(AND(ISNUMBER(OFFSET('Sanitation Data'!$C$13,0,10*ROW('Sanitation Data'!C42))),CO48="No",ISNUMBER(OFFSET('Sanitation Data'!$C$13,0,10*ROW('Sanitation Data'!C42)))),CONCATENATE("[",ROUND(OFFSET('Sanitation Data'!$C$13,0,10*ROW('Sanitation Data'!C42)),0),"]"),IF(AND(ISNUMBER(OFFSET('Sanitation Data'!$C$13,0,10*ROW('Sanitation Data'!C42))),CO48="",ISNUMBER(OFFSET('Sanitation Data'!$C$13,0,10*ROW('Sanitation Data'!C42)))),OFFSET('Sanitation Data'!$C$13,0,10*ROW('Sanitation Data'!C42)),NA())))</f>
        <v>#N/A</v>
      </c>
      <c r="AA48" s="253" t="e">
        <f ca="true">+IF(AND(ISNUMBER(OFFSET('Sanitation Data'!$D$5,0,10*ROW('Sanitation Data'!D42))),CP48="Yes"),100-OFFSET('Sanitation Data'!$D$5,0,10*ROW('Sanitation Data'!D42)),IF(AND(ISNUMBER(OFFSET('Sanitation Data'!$D$5,0,10*ROW('Sanitation Data'!D42))),CP48="No",ISNUMBER(OFFSET('Sanitation Data'!$D$5,0,10*ROW('Sanitation Data'!D42)))),CONCATENATE("[",ROUND(100-OFFSET('Sanitation Data'!$D$5,0,10*ROW('Sanitation Data'!D42)),0),"]"),IF(AND(ISNUMBER(OFFSET('Sanitation Data'!$D$5,0,10*ROW('Sanitation Data'!D42))),CP48="",ISNUMBER(OFFSET('Sanitation Data'!$D$5,0,10*ROW('Sanitation Data'!D42)))),100-OFFSET('Sanitation Data'!$D$5,0,10*ROW('Sanitation Data'!D42)),NA())))</f>
        <v>#N/A</v>
      </c>
      <c r="AB48" s="253" t="e">
        <f ca="true">+IF(AND(ISNUMBER(OFFSET('Sanitation Data'!$D$7,0,10*ROW('Sanitation Data'!D42))),CQ48="Yes"),OFFSET('Sanitation Data'!$D$7,0,10*ROW('Sanitation Data'!G42)),IF(AND(ISNUMBER(OFFSET('Sanitation Data'!$D$7,0,10*ROW('Sanitation Data'!D42))),CQ48="No",ISNUMBER(OFFSET('Sanitation Data'!$D$7,0,10*ROW('Sanitation Data'!D42)))),CONCATENATE("[",ROUND(OFFSET('Sanitation Data'!$D$7,0,10*ROW('Sanitation Data'!D42)),0),"]"),IF(AND(ISNUMBER(OFFSET('Sanitation Data'!$D$7,0,10*ROW('Sanitation Data'!D42))),CQ48="",ISNUMBER(OFFSET('Sanitation Data'!$D$7,0,10*ROW('Sanitation Data'!D42)))),OFFSET('Sanitation Data'!$D$7,0,10*ROW('Sanitation Data'!D42)),NA())))</f>
        <v>#N/A</v>
      </c>
      <c r="AC48" s="253" t="e">
        <f ca="true">+IF(AND(ISNUMBER(OFFSET('Sanitation Data'!$D$11,0,10*ROW('Sanitation Data'!D42))),CR48="Yes"),OFFSET('Sanitation Data'!$D$11,0,10*ROW('Sanitation Data'!D42)),IF(AND(ISNUMBER(OFFSET('Sanitation Data'!$D$11,0,10*ROW('Sanitation Data'!D42))),CR48="No",ISNUMBER(OFFSET('Sanitation Data'!$D$11,0,10*ROW('Sanitation Data'!D42)))),CONCATENATE("[",ROUND(OFFSET('Sanitation Data'!$D$11,0,10*ROW('Sanitation Data'!D42)),0),"]"),IF(AND(ISNUMBER(OFFSET('Sanitation Data'!$D$11,0,10*ROW('Sanitation Data'!D42))),CR48="",ISNUMBER(OFFSET('Sanitation Data'!$D$11,0,10*ROW('Sanitation Data'!D42)))),OFFSET('Sanitation Data'!$D$11,0,10*ROW('Sanitation Data'!D42)),NA())))</f>
        <v>#N/A</v>
      </c>
      <c r="AD48" s="253" t="e">
        <f ca="true">+IF(AND(ISNUMBER(OFFSET('Sanitation Data'!$D$12,0,10*ROW('Sanitation Data'!D42))),CS48="Yes"),OFFSET('Sanitation Data'!$D$12,0,10*ROW('Sanitation Data'!D42)),IF(AND(ISNUMBER(OFFSET('Sanitation Data'!$D$12,0,10*ROW('Sanitation Data'!D42))),CS48="No",ISNUMBER(OFFSET('Sanitation Data'!$D$12,0,10*ROW('Sanitation Data'!D42)))),CONCATENATE("[",ROUND(OFFSET('Sanitation Data'!$D$12,0,10*ROW('Sanitation Data'!D42)),0),"]"),IF(AND(ISNUMBER(OFFSET('Sanitation Data'!$D$12,0,10*ROW('Sanitation Data'!D42))),CS48="",ISNUMBER(OFFSET('Sanitation Data'!$D$12,0,10*ROW('Sanitation Data'!D42)))),OFFSET('Sanitation Data'!$D$12,0,10*ROW('Sanitation Data'!D42)),NA())))</f>
        <v>#N/A</v>
      </c>
      <c r="AE48" s="253" t="e">
        <f ca="true">+IF(AND(ISNUMBER(OFFSET('Sanitation Data'!$D$13,0,10*ROW('Sanitation Data'!D42))),CT48="Yes"),OFFSET('Sanitation Data'!$D$13,0,10*ROW('Sanitation Data'!D42)),IF(AND(ISNUMBER(OFFSET('Sanitation Data'!$D$13,0,10*ROW('Sanitation Data'!D42))),CT48="No",ISNUMBER(OFFSET('Sanitation Data'!$D$13,0,10*ROW('Sanitation Data'!D42)))),CONCATENATE("[",ROUND(OFFSET('Sanitation Data'!$D$13,0,10*ROW('Sanitation Data'!D42)),0),"]"),IF(AND(ISNUMBER(OFFSET('Sanitation Data'!$D$13,0,10*ROW('Sanitation Data'!D42))),CT48="",ISNUMBER(OFFSET('Sanitation Data'!$D$13,0,10*ROW('Sanitation Data'!D42)))),OFFSET('Sanitation Data'!$D$13,0,10*ROW('Sanitation Data'!D42)),NA())))</f>
        <v>#N/A</v>
      </c>
      <c r="AF48" s="253" t="e">
        <f ca="true">+IF(AND(ISNUMBER(OFFSET('Sanitation Data'!$E$5,0,10*ROW('Sanitation Data'!E42))),CU48="Yes"),100-OFFSET('Sanitation Data'!$E$5,0,10*ROW('Sanitation Data'!E42)),IF(AND(ISNUMBER(OFFSET('Sanitation Data'!$E$5,0,10*ROW('Sanitation Data'!E42))),CU48="No",ISNUMBER(OFFSET('Sanitation Data'!$E$5,0,10*ROW('Sanitation Data'!E42)))),CONCATENATE("[",ROUND(100-OFFSET('Sanitation Data'!$E$5,0,10*ROW('Sanitation Data'!E42)),0),"]"),IF(AND(ISNUMBER(OFFSET('Sanitation Data'!$E$5,0,10*ROW('Sanitation Data'!E42))),CU48="",ISNUMBER(OFFSET('Sanitation Data'!$E$5,0,10*ROW('Sanitation Data'!E42)))),100-OFFSET('Sanitation Data'!$E$5,0,10*ROW('Sanitation Data'!E42)),NA())))</f>
        <v>#N/A</v>
      </c>
      <c r="AG48" s="253" t="e">
        <f ca="true">+IF(AND(ISNUMBER(OFFSET('Sanitation Data'!$E$7,0,10*ROW('Sanitation Data'!E42))),CV48="Yes"),OFFSET('Sanitation Data'!$E$7,0,10*ROW('Sanitation Data'!E42)),IF(AND(ISNUMBER(OFFSET('Sanitation Data'!$E$7,0,10*ROW('Sanitation Data'!E42))),CV48="No",ISNUMBER(OFFSET('Sanitation Data'!$E$7,0,10*ROW('Sanitation Data'!E42)))),CONCATENATE("[",ROUND(OFFSET('Sanitation Data'!$E$7,0,10*ROW('Sanitation Data'!E42)),0),"]"),IF(AND(ISNUMBER(OFFSET('Sanitation Data'!$E$7,0,10*ROW('Sanitation Data'!E42))),CV48="",ISNUMBER(OFFSET('Sanitation Data'!$E$7,0,10*ROW('Sanitation Data'!E42)))),OFFSET('Sanitation Data'!$E$7,0,10*ROW('Sanitation Data'!E42)),NA())))</f>
        <v>#N/A</v>
      </c>
      <c r="AH48" s="253" t="e">
        <f ca="true">+IF(AND(ISNUMBER(OFFSET('Sanitation Data'!$E$11,0,10*ROW('Sanitation Data'!E42))),CW48="Yes"),OFFSET('Sanitation Data'!$E$11,0,10*ROW('Sanitation Data'!E42)),IF(AND(ISNUMBER(OFFSET('Sanitation Data'!$E$11,0,10*ROW('Sanitation Data'!E42))),CW48="No",ISNUMBER(OFFSET('Sanitation Data'!$E$11,0,10*ROW('Sanitation Data'!E42)))),CONCATENATE("[",ROUND(OFFSET('Sanitation Data'!$E$11,0,10*ROW('Sanitation Data'!E42)),0),"]"),IF(AND(ISNUMBER(OFFSET('Sanitation Data'!$E$11,0,10*ROW('Sanitation Data'!E42))),CW48="",ISNUMBER(OFFSET('Sanitation Data'!$E$11,0,10*ROW('Sanitation Data'!E42)))),OFFSET('Sanitation Data'!$E$11,0,10*ROW('Sanitation Data'!E42)),NA())))</f>
        <v>#N/A</v>
      </c>
      <c r="AI48" s="253" t="e">
        <f ca="true">+IF(AND(ISNUMBER(OFFSET('Sanitation Data'!$E$12,0,10*ROW('Sanitation Data'!E42))),CX48="Yes"),OFFSET('Sanitation Data'!$E$12,0,10*ROW('Sanitation Data'!E42)),IF(AND(ISNUMBER(OFFSET('Sanitation Data'!$E$12,0,10*ROW('Sanitation Data'!E42))),CX48="No",ISNUMBER(OFFSET('Sanitation Data'!$E$12,0,10*ROW('Sanitation Data'!E42)))),CONCATENATE("[",ROUND(OFFSET('Sanitation Data'!$E$12,0,10*ROW('Sanitation Data'!E42)),0),"]"),IF(AND(ISNUMBER(OFFSET('Sanitation Data'!$E$12,0,10*ROW('Sanitation Data'!E42))),CX48="",ISNUMBER(OFFSET('Sanitation Data'!$E$12,0,10*ROW('Sanitation Data'!E42)))),OFFSET('Sanitation Data'!$E$12,0,10*ROW('Sanitation Data'!E42)),NA())))</f>
        <v>#N/A</v>
      </c>
      <c r="AJ48" s="253" t="e">
        <f ca="true">+IF(AND(ISNUMBER(OFFSET('Sanitation Data'!$E$13,0,10*ROW('Sanitation Data'!E42))),CY48="Yes"),OFFSET('Sanitation Data'!$E$13,0,10*ROW('Sanitation Data'!E42)),IF(AND(ISNUMBER(OFFSET('Sanitation Data'!$E$13,0,10*ROW('Sanitation Data'!E42))),CY48="No",ISNUMBER(OFFSET('Sanitation Data'!$E$13,0,10*ROW('Sanitation Data'!E42)))),CONCATENATE("[",ROUND(OFFSET('Sanitation Data'!$E$13,0,10*ROW('Sanitation Data'!E42)),0),"]"),IF(AND(ISNUMBER(OFFSET('Sanitation Data'!$E$13,0,10*ROW('Sanitation Data'!E42))),CY48="",ISNUMBER(OFFSET('Sanitation Data'!$E$13,0,10*ROW('Sanitation Data'!E42)))),OFFSET('Sanitation Data'!$E$13,0,10*ROW('Sanitation Data'!E42)),NA())))</f>
        <v>#N/A</v>
      </c>
      <c r="AK48" s="253" t="e">
        <f ca="true">+IF(AND(ISNUMBER(OFFSET('Sanitation Data'!$F$5,0,10*ROW('Sanitation Data'!F42))),CZ48="Yes"),100-OFFSET('Sanitation Data'!$F$5,0,10*ROW('Sanitation Data'!F42)),IF(AND(ISNUMBER(OFFSET('Sanitation Data'!$F$5,0,10*ROW('Sanitation Data'!F42))),CZ48="No",ISNUMBER(OFFSET('Sanitation Data'!$F$5,0,10*ROW('Sanitation Data'!F42)))),CONCATENATE("[",ROUND(100-OFFSET('Sanitation Data'!$F$5,0,10*ROW('Sanitation Data'!F42)),0),"]"),IF(AND(ISNUMBER(OFFSET('Sanitation Data'!$F$5,0,10*ROW('Sanitation Data'!F42))),CZ48="",ISNUMBER(OFFSET('Sanitation Data'!$F$5,0,10*ROW('Sanitation Data'!F42)))),100-OFFSET('Sanitation Data'!$F$5,0,10*ROW('Sanitation Data'!F42)),NA())))</f>
        <v>#N/A</v>
      </c>
      <c r="AL48" s="253" t="e">
        <f ca="true">+IF(AND(ISNUMBER(OFFSET('Sanitation Data'!$F$7,0,10*ROW('Sanitation Data'!F42))),DA48="Yes"),OFFSET('Sanitation Data'!$F$7,0,10*ROW('Sanitation Data'!F42)),IF(AND(ISNUMBER(OFFSET('Sanitation Data'!$F$7,0,10*ROW('Sanitation Data'!F42))),DA48="No",ISNUMBER(OFFSET('Sanitation Data'!$F$7,0,10*ROW('Sanitation Data'!F42)))),CONCATENATE("[",ROUND(OFFSET('Sanitation Data'!$F$7,0,10*ROW('Sanitation Data'!F42)),0),"]"),IF(AND(ISNUMBER(OFFSET('Sanitation Data'!$F$7,0,10*ROW('Sanitation Data'!F42))),DA48="",ISNUMBER(OFFSET('Sanitation Data'!$F$7,0,10*ROW('Sanitation Data'!F42)))),OFFSET('Sanitation Data'!$F$7,0,10*ROW('Sanitation Data'!F42)),NA())))</f>
        <v>#N/A</v>
      </c>
      <c r="AM48" s="253" t="e">
        <f ca="true">+IF(AND(ISNUMBER(OFFSET('Sanitation Data'!$F$11,0,10*ROW('Sanitation Data'!F42))),DB48="Yes"),OFFSET('Sanitation Data'!$F$11,0,10*ROW('Sanitation Data'!F42)),IF(AND(ISNUMBER(OFFSET('Sanitation Data'!$F$11,0,10*ROW('Sanitation Data'!F42))),DB48="No",ISNUMBER(OFFSET('Sanitation Data'!$F$11,0,10*ROW('Sanitation Data'!F42)))),CONCATENATE("[",ROUND(OFFSET('Sanitation Data'!$F$11,0,10*ROW('Sanitation Data'!F42)),0),"]"),IF(AND(ISNUMBER(OFFSET('Sanitation Data'!$F$11,0,10*ROW('Sanitation Data'!F42))),DB48="",ISNUMBER(OFFSET('Sanitation Data'!$F$11,0,10*ROW('Sanitation Data'!F42)))),OFFSET('Sanitation Data'!$F$11,0,10*ROW('Sanitation Data'!F42)),NA())))</f>
        <v>#N/A</v>
      </c>
      <c r="AN48" s="253" t="e">
        <f ca="true">+IF(AND(ISNUMBER(OFFSET('Sanitation Data'!$F$12,0,10*ROW('Sanitation Data'!F42))),DC48="Yes"),OFFSET('Sanitation Data'!$F$12,0,10*ROW('Sanitation Data'!F42)),IF(AND(ISNUMBER(OFFSET('Sanitation Data'!$F$12,0,10*ROW('Sanitation Data'!F42))),DC48="No",ISNUMBER(OFFSET('Sanitation Data'!$F$12,0,10*ROW('Sanitation Data'!F42)))),CONCATENATE("[",ROUND(OFFSET('Sanitation Data'!$F$12,0,10*ROW('Sanitation Data'!F42)),0),"]"),IF(AND(ISNUMBER(OFFSET('Sanitation Data'!$F$12,0,10*ROW('Sanitation Data'!F42))),DC48="",ISNUMBER(OFFSET('Sanitation Data'!$F$12,0,10*ROW('Sanitation Data'!F42)))),OFFSET('Sanitation Data'!$F$12,0,10*ROW('Sanitation Data'!F42)),NA())))</f>
        <v>#N/A</v>
      </c>
      <c r="AO48" s="253" t="e">
        <f ca="true">+IF(AND(ISNUMBER(OFFSET('Sanitation Data'!$F$13,0,10*ROW('Sanitation Data'!F42))),DD48="Yes"),OFFSET('Sanitation Data'!$F$13,0,10*ROW('Sanitation Data'!F42)),IF(AND(ISNUMBER(OFFSET('Sanitation Data'!$F$13,0,10*ROW('Sanitation Data'!F42))),DD48="No",ISNUMBER(OFFSET('Sanitation Data'!$F$13,0,10*ROW('Sanitation Data'!F42)))),CONCATENATE("[",ROUND(OFFSET('Sanitation Data'!$F$13,0,10*ROW('Sanitation Data'!F42)),0),"]"),IF(AND(ISNUMBER(OFFSET('Sanitation Data'!$F$13,0,10*ROW('Sanitation Data'!F42))),DD48="",ISNUMBER(OFFSET('Sanitation Data'!$F$13,0,10*ROW('Sanitation Data'!F42)))),OFFSET('Sanitation Data'!$F$13,0,10*ROW('Sanitation Data'!F42)),NA())))</f>
        <v>#N/A</v>
      </c>
      <c r="AP48" s="253" t="e">
        <f ca="true">+IF(AND(ISNUMBER(OFFSET('Sanitation Data'!$G$5,0,10*ROW('Sanitation Data'!G42))),DE48="Yes"),100-OFFSET('Sanitation Data'!$G$5,0,10*ROW('Sanitation Data'!G42)),IF(AND(ISNUMBER(OFFSET('Sanitation Data'!$G$5,0,10*ROW('Sanitation Data'!G42))),DE48="No",ISNUMBER(OFFSET('Sanitation Data'!$G$5,0,10*ROW('Sanitation Data'!G42)))),CONCATENATE("[",ROUND(100-OFFSET('Sanitation Data'!$G$5,0,10*ROW('Sanitation Data'!G42)),0),"]"),IF(AND(ISNUMBER(OFFSET('Sanitation Data'!$G$5,0,10*ROW('Sanitation Data'!G42))),DE48="",ISNUMBER(OFFSET('Sanitation Data'!$G$5,0,10*ROW('Sanitation Data'!G42)))),100-OFFSET('Sanitation Data'!$G$5,0,10*ROW('Sanitation Data'!G42)),NA())))</f>
        <v>#N/A</v>
      </c>
      <c r="AQ48" s="253" t="e">
        <f ca="true">+IF(AND(ISNUMBER(OFFSET('Sanitation Data'!$G$7,0,10*ROW('Sanitation Data'!G42))),DF48="Yes"),OFFSET('Sanitation Data'!$G$7,0,10*ROW('Sanitation Data'!G42)),IF(AND(ISNUMBER(OFFSET('Sanitation Data'!$G$7,0,10*ROW('Sanitation Data'!G42))),DF48="No",ISNUMBER(OFFSET('Sanitation Data'!$G$7,0,10*ROW('Sanitation Data'!G42)))),CONCATENATE("[",ROUND(OFFSET('Sanitation Data'!$G$7,0,10*ROW('Sanitation Data'!G42)),0),"]"),IF(AND(ISNUMBER(OFFSET('Sanitation Data'!$G$7,0,10*ROW('Sanitation Data'!G42))),DF48="",ISNUMBER(OFFSET('Sanitation Data'!$G$7,0,10*ROW('Sanitation Data'!G42)))),OFFSET('Sanitation Data'!$G$7,0,10*ROW('Sanitation Data'!G42)),NA())))</f>
        <v>#N/A</v>
      </c>
      <c r="AR48" s="253" t="e">
        <f ca="true">+IF(AND(ISNUMBER(OFFSET('Sanitation Data'!$G$11,0,10*ROW('Sanitation Data'!G42))),DG48="Yes"),OFFSET('Sanitation Data'!$G$11,0,10*ROW('Sanitation Data'!G42)),IF(AND(ISNUMBER(OFFSET('Sanitation Data'!$G$11,0,10*ROW('Sanitation Data'!G42))),DG48="No",ISNUMBER(OFFSET('Sanitation Data'!$G$11,0,10*ROW('Sanitation Data'!G42)))),CONCATENATE("[",ROUND(OFFSET('Sanitation Data'!$G$11,0,10*ROW('Sanitation Data'!G42)),0),"]"),IF(AND(ISNUMBER(OFFSET('Sanitation Data'!$G$11,0,10*ROW('Sanitation Data'!G42))),DG48="",ISNUMBER(OFFSET('Sanitation Data'!$G$11,0,10*ROW('Sanitation Data'!G42)))),OFFSET('Sanitation Data'!$G$11,0,10*ROW('Sanitation Data'!G42)),NA())))</f>
        <v>#N/A</v>
      </c>
      <c r="AS48" s="253" t="e">
        <f ca="true">+IF(AND(ISNUMBER(OFFSET('Sanitation Data'!$G$12,0,10*ROW('Sanitation Data'!G42))),DH48="Yes"),OFFSET('Sanitation Data'!$G$12,0,10*ROW('Sanitation Data'!G42)),IF(AND(ISNUMBER(OFFSET('Sanitation Data'!$G$12,0,10*ROW('Sanitation Data'!G42))),DH48="No",ISNUMBER(OFFSET('Sanitation Data'!$G$12,0,10*ROW('Sanitation Data'!G42)))),CONCATENATE("[",ROUND(OFFSET('Sanitation Data'!$G$12,0,10*ROW('Sanitation Data'!G42)),0),"]"),IF(AND(ISNUMBER(OFFSET('Sanitation Data'!$G$12,0,10*ROW('Sanitation Data'!G42))),DH48="",ISNUMBER(OFFSET('Sanitation Data'!$G$12,0,10*ROW('Sanitation Data'!G42)))),OFFSET('Sanitation Data'!$G$12,0,10*ROW('Sanitation Data'!G42)),NA())))</f>
        <v>#N/A</v>
      </c>
      <c r="AT48" s="253" t="e">
        <f ca="true">+IF(AND(ISNUMBER(OFFSET('Sanitation Data'!$G$13,0,10*ROW('Sanitation Data'!G42))),DI48="Yes"),OFFSET('Sanitation Data'!$G$13,0,10*ROW('Sanitation Data'!G42)),IF(AND(ISNUMBER(OFFSET('Sanitation Data'!$G$13,0,10*ROW('Sanitation Data'!G42))),DI48="No",ISNUMBER(OFFSET('Sanitation Data'!$G$13,0,10*ROW('Sanitation Data'!G42)))),CONCATENATE("[",ROUND(OFFSET('Sanitation Data'!$G$13,0,10*ROW('Sanitation Data'!G42)),0),"]"),IF(AND(ISNUMBER(OFFSET('Sanitation Data'!$G$13,0,10*ROW('Sanitation Data'!G42))),DI48="",ISNUMBER(OFFSET('Sanitation Data'!$G$13,0,10*ROW('Sanitation Data'!G42)))),OFFSET('Sanitation Data'!$G$13,0,10*ROW('Sanitation Data'!G42)),NA())))</f>
        <v>#N/A</v>
      </c>
      <c r="AU48" s="253" t="e">
        <f ca="true">+IF(AND(ISNUMBER(OFFSET('Sanitation Data'!$H$5,0,10*ROW('Sanitation Data'!H42))),DJ48="Yes"),100-OFFSET('Sanitation Data'!$H$5,0,10*ROW('Sanitation Data'!H42)),IF(AND(ISNUMBER(OFFSET('Sanitation Data'!$H$5,0,10*ROW('Sanitation Data'!H42))),DJ48="No",ISNUMBER(OFFSET('Sanitation Data'!$H$5,0,10*ROW('Sanitation Data'!H42)))),CONCATENATE("[",ROUND(100-OFFSET('Sanitation Data'!$H$5,0,10*ROW('Sanitation Data'!H42)),0),"]"),IF(AND(ISNUMBER(OFFSET('Sanitation Data'!$H$5,0,10*ROW('Sanitation Data'!H42))),DJ48="",ISNUMBER(OFFSET('Sanitation Data'!$H$5,0,10*ROW('Sanitation Data'!H42)))),100-OFFSET('Sanitation Data'!$H$5,0,10*ROW('Sanitation Data'!H42)),NA())))</f>
        <v>#N/A</v>
      </c>
      <c r="AV48" s="253" t="e">
        <f ca="true">+IF(AND(ISNUMBER(OFFSET('Sanitation Data'!$H$7,0,10*ROW('Sanitation Data'!H42))),DK48="Yes"),OFFSET('Sanitation Data'!$H$7,0,10*ROW('Sanitation Data'!H42)),IF(AND(ISNUMBER(OFFSET('Sanitation Data'!$H$7,0,10*ROW('Sanitation Data'!H42))),DK48="No",ISNUMBER(OFFSET('Sanitation Data'!$H$7,0,10*ROW('Sanitation Data'!H42)))),CONCATENATE("[",ROUND(OFFSET('Sanitation Data'!$H$7,0,10*ROW('Sanitation Data'!H42)),0),"]"),IF(AND(ISNUMBER(OFFSET('Sanitation Data'!$H$7,0,10*ROW('Sanitation Data'!H42))),DK48="",ISNUMBER(OFFSET('Sanitation Data'!$H$7,0,10*ROW('Sanitation Data'!H42)))),OFFSET('Sanitation Data'!$H$7,0,10*ROW('Sanitation Data'!H42)),NA())))</f>
        <v>#N/A</v>
      </c>
      <c r="AW48" s="253" t="e">
        <f ca="true">+IF(AND(ISNUMBER(OFFSET('Sanitation Data'!$H$11,0,10*ROW('Sanitation Data'!H42))),DL48="Yes"),OFFSET('Sanitation Data'!$H$11,0,10*ROW('Sanitation Data'!H42)),IF(AND(ISNUMBER(OFFSET('Sanitation Data'!$H$11,0,10*ROW('Sanitation Data'!H42))),DL48="No",ISNUMBER(OFFSET('Sanitation Data'!$H$11,0,10*ROW('Sanitation Data'!H42)))),CONCATENATE("[",ROUND(OFFSET('Sanitation Data'!$H$11,0,10*ROW('Sanitation Data'!H42)),0),"]"),IF(AND(ISNUMBER(OFFSET('Sanitation Data'!$H$11,0,10*ROW('Sanitation Data'!H42))),DL48="",ISNUMBER(OFFSET('Sanitation Data'!$H$11,0,10*ROW('Sanitation Data'!H42)))),OFFSET('Sanitation Data'!$H$11,0,10*ROW('Sanitation Data'!H42)),NA())))</f>
        <v>#N/A</v>
      </c>
      <c r="AX48" s="253" t="e">
        <f ca="true">+IF(AND(ISNUMBER(OFFSET('Sanitation Data'!$H$12,0,10*ROW('Sanitation Data'!H42))),DM48="Yes"),OFFSET('Sanitation Data'!$H$12,0,10*ROW('Sanitation Data'!H42)),IF(AND(ISNUMBER(OFFSET('Sanitation Data'!$H$12,0,10*ROW('Sanitation Data'!H42))),DM48="No",ISNUMBER(OFFSET('Sanitation Data'!$H$12,0,10*ROW('Sanitation Data'!H42)))),CONCATENATE("[",ROUND(OFFSET('Sanitation Data'!$H$12,0,10*ROW('Sanitation Data'!H42)),0),"]"),IF(AND(ISNUMBER(OFFSET('Sanitation Data'!$H$12,0,10*ROW('Sanitation Data'!H42))),DM48="",ISNUMBER(OFFSET('Sanitation Data'!$H$12,0,10*ROW('Sanitation Data'!H42)))),OFFSET('Sanitation Data'!$H$12,0,10*ROW('Sanitation Data'!H42)),NA())))</f>
        <v>#N/A</v>
      </c>
      <c r="AY48" s="253" t="e">
        <f ca="true">+IF(AND(ISNUMBER(OFFSET('Sanitation Data'!$H$13,0,10*ROW('Sanitation Data'!H42))),DN48="Yes"),OFFSET('Sanitation Data'!$H$13,0,10*ROW('Sanitation Data'!H42)),IF(AND(ISNUMBER(OFFSET('Sanitation Data'!$H$13,0,10*ROW('Sanitation Data'!H42))),DN48="No",ISNUMBER(OFFSET('Sanitation Data'!$H$13,0,10*ROW('Sanitation Data'!H42)))),CONCATENATE("[",ROUND(OFFSET('Sanitation Data'!$H$13,0,10*ROW('Sanitation Data'!H42)),0),"]"),IF(AND(ISNUMBER(OFFSET('Sanitation Data'!$H$13,0,10*ROW('Sanitation Data'!H42))),DN48="",ISNUMBER(OFFSET('Sanitation Data'!$H$13,0,10*ROW('Sanitation Data'!H42)))),OFFSET('Sanitation Data'!$H$13,0,10*ROW('Sanitation Data'!H42)),NA())))</f>
        <v>#N/A</v>
      </c>
      <c r="AZ48" s="254" t="e">
        <f ca="true">+IF(AND(ISNUMBER(OFFSET('Hygiene Data'!$C$6,0,10*ROW('Hygiene Data'!C42))),DO48="Yes"),OFFSET('Hygiene Data'!$C$6,0,10*ROW('Hygiene Data'!C42)),IF(AND(ISNUMBER(OFFSET('Hygiene Data'!$C$6,0,10*ROW('Hygiene Data'!C42))),DO48="No",ISNUMBER(OFFSET('Hygiene Data'!$C$6,0,10*ROW('Hygiene Data'!C42)))),CONCATENATE("[",ROUND(OFFSET('Hygiene Data'!$C$6,0,10*ROW('Hygiene Data'!C42)),0),"]"),IF(AND(ISNUMBER(OFFSET('Hygiene Data'!$C$6,0,10*ROW('Hygiene Data'!C42))),DO48="",ISNUMBER(OFFSET('Hygiene Data'!$C$6,0,10*ROW('Hygiene Data'!C42)))),OFFSET('Hygiene Data'!$C$6,0,10*ROW('Hygiene Data'!C42)),NA())))</f>
        <v>#N/A</v>
      </c>
      <c r="BA48" s="254" t="e">
        <f ca="true">+IF(AND(ISNUMBER(OFFSET('Hygiene Data'!$C$8,0,10*ROW('Hygiene Data'!C42))),DP48="Yes"),OFFSET('Hygiene Data'!$C$8,0,10*ROW('Hygiene Data'!C42)),IF(AND(ISNUMBER(OFFSET('Hygiene Data'!$C$8,0,10*ROW('Hygiene Data'!C42))),DP48="No",ISNUMBER(OFFSET('Hygiene Data'!$C$8,0,10*ROW('Hygiene Data'!C42)))),CONCATENATE("[",ROUND(OFFSET('Hygiene Data'!$C$8,0,10*ROW('Hygiene Data'!C42)),0),"]"),IF(AND(ISNUMBER(OFFSET('Hygiene Data'!$C$8,0,10*ROW('Hygiene Data'!C42))),DP48="",ISNUMBER(OFFSET('Hygiene Data'!$C$8,0,10*ROW('Hygiene Data'!C42)))),OFFSET('Hygiene Data'!$C$8,0,10*ROW('Hygiene Data'!C42)),NA())))</f>
        <v>#N/A</v>
      </c>
      <c r="BB48" s="254" t="e">
        <f ca="true">+IF(AND(ISNUMBER(OFFSET('Hygiene Data'!$C$10,0,10*ROW('Hygiene Data'!C42))),DQ48="Yes"),OFFSET('Hygiene Data'!$C$10,0,10*ROW('Hygiene Data'!C42)),IF(AND(ISNUMBER(OFFSET('Hygiene Data'!$C$10,0,10*ROW('Hygiene Data'!C42))),DQ48="No",ISNUMBER(OFFSET('Hygiene Data'!$C$10,0,10*ROW('Hygiene Data'!C42)))),CONCATENATE("[",ROUND(OFFSET('Hygiene Data'!$C$10,0,10*ROW('Hygiene Data'!C42)),0),"]"),IF(AND(ISNUMBER(OFFSET('Hygiene Data'!$C$10,0,10*ROW('Hygiene Data'!C42))),DQ48="",ISNUMBER(OFFSET('Hygiene Data'!$C$10,0,10*ROW('Hygiene Data'!C42)))),OFFSET('Hygiene Data'!$C$10,0,10*ROW('Hygiene Data'!C42)),NA())))</f>
        <v>#N/A</v>
      </c>
      <c r="BC48" s="254" t="e">
        <f ca="true">+IF(AND(ISNUMBER(OFFSET('Hygiene Data'!$D$6,0,10*ROW('Hygiene Data'!D42))),DR48="Yes"),OFFSET('Hygiene Data'!$D$6,0,10*ROW('Hygiene Data'!D42)),IF(AND(ISNUMBER(OFFSET('Hygiene Data'!$D$6,0,10*ROW('Hygiene Data'!D42))),DR48="No",ISNUMBER(OFFSET('Hygiene Data'!$D$6,0,10*ROW('Hygiene Data'!D42)))),CONCATENATE("[",ROUND(OFFSET('Hygiene Data'!$D$6,0,10*ROW('Hygiene Data'!D42)),0),"]"),IF(AND(ISNUMBER(OFFSET('Hygiene Data'!$D$6,0,10*ROW('Hygiene Data'!D42))),DR48="",ISNUMBER(OFFSET('Hygiene Data'!$D$6,0,10*ROW('Hygiene Data'!D42)))),OFFSET('Hygiene Data'!$D$6,0,10*ROW('Hygiene Data'!D42)),NA())))</f>
        <v>#N/A</v>
      </c>
      <c r="BD48" s="254" t="e">
        <f ca="true">+IF(AND(ISNUMBER(OFFSET('Hygiene Data'!$D$8,0,10*ROW('Hygiene Data'!D42))),DS48="Yes"),OFFSET('Hygiene Data'!$D$8,0,10*ROW('Hygiene Data'!D42)),IF(AND(ISNUMBER(OFFSET('Hygiene Data'!$D$8,0,10*ROW('Hygiene Data'!D42))),DS48="No",ISNUMBER(OFFSET('Hygiene Data'!$D$8,0,10*ROW('Hygiene Data'!D42)))),CONCATENATE("[",ROUND(OFFSET('Hygiene Data'!$D$8,0,10*ROW('Hygiene Data'!D42)),0),"]"),IF(AND(ISNUMBER(OFFSET('Hygiene Data'!$D$8,0,10*ROW('Hygiene Data'!D42))),DS48="",ISNUMBER(OFFSET('Hygiene Data'!$D$8,0,10*ROW('Hygiene Data'!D42)))),OFFSET('Hygiene Data'!$D$8,0,10*ROW('Hygiene Data'!D42)),NA())))</f>
        <v>#N/A</v>
      </c>
      <c r="BE48" s="254" t="e">
        <f ca="true">+IF(AND(ISNUMBER(OFFSET('Hygiene Data'!$D$10,0,10*ROW('Hygiene Data'!D42))),DT48="Yes"),OFFSET('Hygiene Data'!$D$10,0,10*ROW('Hygiene Data'!D42)),IF(AND(ISNUMBER(OFFSET('Hygiene Data'!$D$10,0,10*ROW('Hygiene Data'!D42))),DT48="No",ISNUMBER(OFFSET('Hygiene Data'!$D$10,0,10*ROW('Hygiene Data'!D42)))),CONCATENATE("[",ROUND(OFFSET('Hygiene Data'!$D$10,0,10*ROW('Hygiene Data'!D42)),0),"]"),IF(AND(ISNUMBER(OFFSET('Hygiene Data'!$D$10,0,10*ROW('Hygiene Data'!D42))),DT48="",ISNUMBER(OFFSET('Hygiene Data'!$D$10,0,10*ROW('Hygiene Data'!D42)))),OFFSET('Hygiene Data'!$D$10,0,10*ROW('Hygiene Data'!D42)),NA())))</f>
        <v>#N/A</v>
      </c>
      <c r="BF48" s="254" t="e">
        <f ca="true">+IF(AND(ISNUMBER(OFFSET('Hygiene Data'!$E$6,0,10*ROW('Hygiene Data'!E42))),DU48="Yes"),OFFSET('Hygiene Data'!$E$6,0,10*ROW('Hygiene Data'!E42)),IF(AND(ISNUMBER(OFFSET('Hygiene Data'!$E$6,0,10*ROW('Hygiene Data'!E42))),DU48="No",ISNUMBER(OFFSET('Hygiene Data'!$E$6,0,10*ROW('Hygiene Data'!E42)))),CONCATENATE("[",ROUND(OFFSET('Hygiene Data'!$E$6,0,10*ROW('Hygiene Data'!E42)),0),"]"),IF(AND(ISNUMBER(OFFSET('Hygiene Data'!$E$6,0,10*ROW('Hygiene Data'!E42))),DU48="",ISNUMBER(OFFSET('Hygiene Data'!$E$6,0,10*ROW('Hygiene Data'!E42)))),OFFSET('Hygiene Data'!$E$6,0,10*ROW('Hygiene Data'!E42)),NA())))</f>
        <v>#N/A</v>
      </c>
      <c r="BG48" s="254" t="e">
        <f ca="true">+IF(AND(ISNUMBER(OFFSET('Hygiene Data'!$E$8,0,10*ROW('Hygiene Data'!E42))),DV48="Yes"),OFFSET('Hygiene Data'!$E$8,0,10*ROW('Hygiene Data'!E42)),IF(AND(ISNUMBER(OFFSET('Hygiene Data'!$E$8,0,10*ROW('Hygiene Data'!E42))),DV48="No",ISNUMBER(OFFSET('Hygiene Data'!$E$8,0,10*ROW('Hygiene Data'!E42)))),CONCATENATE("[",ROUND(OFFSET('Hygiene Data'!$E$8,0,10*ROW('Hygiene Data'!E42)),0),"]"),IF(AND(ISNUMBER(OFFSET('Hygiene Data'!$E$8,0,10*ROW('Hygiene Data'!E42))),DV48="",ISNUMBER(OFFSET('Hygiene Data'!$E$8,0,10*ROW('Hygiene Data'!E42)))),OFFSET('Hygiene Data'!$E$8,0,10*ROW('Hygiene Data'!E42)),NA())))</f>
        <v>#N/A</v>
      </c>
      <c r="BH48" s="254" t="e">
        <f ca="true">+IF(AND(ISNUMBER(OFFSET('Hygiene Data'!$E$10,0,10*ROW('Hygiene Data'!E42))),DW48="Yes"),OFFSET('Hygiene Data'!$E$10,0,10*ROW('Hygiene Data'!E42)),IF(AND(ISNUMBER(OFFSET('Hygiene Data'!$E$10,0,10*ROW('Hygiene Data'!E42))),DW48="No",ISNUMBER(OFFSET('Hygiene Data'!$E$10,0,10*ROW('Hygiene Data'!E42)))),CONCATENATE("[",ROUND(OFFSET('Hygiene Data'!$E$10,0,10*ROW('Hygiene Data'!E42)),0),"]"),IF(AND(ISNUMBER(OFFSET('Hygiene Data'!$E$10,0,10*ROW('Hygiene Data'!E42))),DW48="",ISNUMBER(OFFSET('Hygiene Data'!$E$10,0,10*ROW('Hygiene Data'!E42)))),OFFSET('Hygiene Data'!$E$10,0,10*ROW('Hygiene Data'!E42)),NA())))</f>
        <v>#N/A</v>
      </c>
      <c r="BI48" s="254" t="e">
        <f ca="true">+IF(AND(ISNUMBER(OFFSET('Hygiene Data'!$F$6,0,10*ROW('Hygiene Data'!F42))),DX48="Yes"),OFFSET('Hygiene Data'!$F$6,0,10*ROW('Hygiene Data'!F42)),IF(AND(ISNUMBER(OFFSET('Hygiene Data'!$F$6,0,10*ROW('Hygiene Data'!F42))),DX48="No",ISNUMBER(OFFSET('Hygiene Data'!$F$6,0,10*ROW('Hygiene Data'!F42)))),CONCATENATE("[",ROUND(OFFSET('Hygiene Data'!$F$6,0,10*ROW('Hygiene Data'!F42)),0),"]"),IF(AND(ISNUMBER(OFFSET('Hygiene Data'!$F$6,0,10*ROW('Hygiene Data'!F42))),DX48="",ISNUMBER(OFFSET('Hygiene Data'!$F$6,0,10*ROW('Hygiene Data'!F42)))),OFFSET('Hygiene Data'!$F$6,0,10*ROW('Hygiene Data'!F42)),NA())))</f>
        <v>#N/A</v>
      </c>
      <c r="BJ48" s="254" t="e">
        <f ca="true">+IF(AND(ISNUMBER(OFFSET('Hygiene Data'!$F$8,0,10*ROW('Hygiene Data'!F42))),DY48="Yes"),OFFSET('Hygiene Data'!$F$8,0,10*ROW('Hygiene Data'!F42)),IF(AND(ISNUMBER(OFFSET('Hygiene Data'!$F$8,0,10*ROW('Hygiene Data'!F42))),DY48="No",ISNUMBER(OFFSET('Hygiene Data'!$F$8,0,10*ROW('Hygiene Data'!F42)))),CONCATENATE("[",ROUND(OFFSET('Hygiene Data'!$F$8,0,10*ROW('Hygiene Data'!F42)),0),"]"),IF(AND(ISNUMBER(OFFSET('Hygiene Data'!$F$8,0,10*ROW('Hygiene Data'!F42))),DY48="",ISNUMBER(OFFSET('Hygiene Data'!$F$8,0,10*ROW('Hygiene Data'!F42)))),OFFSET('Hygiene Data'!$F$8,0,10*ROW('Hygiene Data'!F42)),NA())))</f>
        <v>#N/A</v>
      </c>
      <c r="BK48" s="254" t="e">
        <f ca="true">+IF(AND(ISNUMBER(OFFSET('Hygiene Data'!$F$10,0,10*ROW('Hygiene Data'!F42))),DZ48="Yes"),OFFSET('Hygiene Data'!$F$10,0,10*ROW('Hygiene Data'!F42)),IF(AND(ISNUMBER(OFFSET('Hygiene Data'!$F$10,0,10*ROW('Hygiene Data'!F42))),DZ48="No",ISNUMBER(OFFSET('Hygiene Data'!$F$10,0,10*ROW('Hygiene Data'!F42)))),CONCATENATE("[",ROUND(OFFSET('Hygiene Data'!$F$10,0,10*ROW('Hygiene Data'!F42)),0),"]"),IF(AND(ISNUMBER(OFFSET('Hygiene Data'!$F$10,0,10*ROW('Hygiene Data'!F42))),DZ48="",ISNUMBER(OFFSET('Hygiene Data'!$F$10,0,10*ROW('Hygiene Data'!F42)))),OFFSET('Hygiene Data'!$F$10,0,10*ROW('Hygiene Data'!F42)),NA())))</f>
        <v>#N/A</v>
      </c>
      <c r="BL48" s="254" t="e">
        <f ca="true">+IF(AND(ISNUMBER(OFFSET('Hygiene Data'!$G$6,0,10*ROW('Hygiene Data'!G42))),EA48="Yes"),OFFSET('Hygiene Data'!$G$6,0,10*ROW('Hygiene Data'!G42)),IF(AND(ISNUMBER(OFFSET('Hygiene Data'!$G$6,0,10*ROW('Hygiene Data'!G42))),EA48="No",ISNUMBER(OFFSET('Hygiene Data'!$G$6,0,10*ROW('Hygiene Data'!G42)))),CONCATENATE("[",ROUND(OFFSET('Hygiene Data'!$G$6,0,10*ROW('Hygiene Data'!G42)),0),"]"),IF(AND(ISNUMBER(OFFSET('Hygiene Data'!$G$6,0,10*ROW('Hygiene Data'!G42))),EA48="",ISNUMBER(OFFSET('Hygiene Data'!$G$6,0,10*ROW('Hygiene Data'!G42)))),OFFSET('Hygiene Data'!$G$6,0,10*ROW('Hygiene Data'!G42)),NA())))</f>
        <v>#N/A</v>
      </c>
      <c r="BM48" s="254" t="e">
        <f ca="true">+IF(AND(ISNUMBER(OFFSET('Hygiene Data'!$G$8,0,10*ROW('Hygiene Data'!G42))),EB48="Yes"),OFFSET('Hygiene Data'!$G$8,0,10*ROW('Hygiene Data'!G42)),IF(AND(ISNUMBER(OFFSET('Hygiene Data'!$G$8,0,10*ROW('Hygiene Data'!G42))),EB48="No",ISNUMBER(OFFSET('Hygiene Data'!$G$8,0,10*ROW('Hygiene Data'!G42)))),CONCATENATE("[",ROUND(OFFSET('Hygiene Data'!$G$8,0,10*ROW('Hygiene Data'!G42)),0),"]"),IF(AND(ISNUMBER(OFFSET('Hygiene Data'!$G$8,0,10*ROW('Hygiene Data'!G42))),EB48="",ISNUMBER(OFFSET('Hygiene Data'!$G$8,0,10*ROW('Hygiene Data'!G42)))),OFFSET('Hygiene Data'!$G$8,0,10*ROW('Hygiene Data'!G42)),NA())))</f>
        <v>#N/A</v>
      </c>
      <c r="BN48" s="254" t="e">
        <f ca="true">+IF(AND(ISNUMBER(OFFSET('Hygiene Data'!$G$10,0,10*ROW('Hygiene Data'!G42))),EC48="Yes"),OFFSET('Hygiene Data'!$G$10,0,10*ROW('Hygiene Data'!G42)),IF(AND(ISNUMBER(OFFSET('Hygiene Data'!$G$10,0,10*ROW('Hygiene Data'!G42))),EC48="No",ISNUMBER(OFFSET('Hygiene Data'!$G$10,0,10*ROW('Hygiene Data'!G42)))),CONCATENATE("[",ROUND(OFFSET('Hygiene Data'!$G$10,0,10*ROW('Hygiene Data'!G42)),0),"]"),IF(AND(ISNUMBER(OFFSET('Hygiene Data'!$G$10,0,10*ROW('Hygiene Data'!G42))),EC48="",ISNUMBER(OFFSET('Hygiene Data'!$G$10,0,10*ROW('Hygiene Data'!G42)))),OFFSET('Hygiene Data'!$G$10,0,10*ROW('Hygiene Data'!G42)),NA())))</f>
        <v>#N/A</v>
      </c>
      <c r="BO48" s="254" t="e">
        <f ca="true">+IF(AND(ISNUMBER(OFFSET('Hygiene Data'!$H$6,0,10*ROW('Hygiene Data'!H42))),ED48="Yes"),OFFSET('Hygiene Data'!$H$6,0,10*ROW('Hygiene Data'!H42)),IF(AND(ISNUMBER(OFFSET('Hygiene Data'!$H$6,0,10*ROW('Hygiene Data'!H42))),ED48="No",ISNUMBER(OFFSET('Hygiene Data'!$H$6,0,10*ROW('Hygiene Data'!H42)))),CONCATENATE("[",ROUND(OFFSET('Hygiene Data'!$H$6,0,10*ROW('Hygiene Data'!H42)),0),"]"),IF(AND(ISNUMBER(OFFSET('Hygiene Data'!$H$6,0,10*ROW('Hygiene Data'!H42))),ED48="",ISNUMBER(OFFSET('Hygiene Data'!$H$6,0,10*ROW('Hygiene Data'!H42)))),OFFSET('Hygiene Data'!$H$6,0,10*ROW('Hygiene Data'!H42)),NA())))</f>
        <v>#N/A</v>
      </c>
      <c r="BP48" s="254" t="e">
        <f ca="true">+IF(AND(ISNUMBER(OFFSET('Hygiene Data'!$H$8,0,10*ROW('Hygiene Data'!H42))),EE48="Yes"),OFFSET('Hygiene Data'!$H$8,0,10*ROW('Hygiene Data'!H42)),IF(AND(ISNUMBER(OFFSET('Hygiene Data'!$H$8,0,10*ROW('Hygiene Data'!H42))),EE48="No",ISNUMBER(OFFSET('Hygiene Data'!$H$8,0,10*ROW('Hygiene Data'!H42)))),CONCATENATE("[",ROUND(OFFSET('Hygiene Data'!$H$8,0,10*ROW('Hygiene Data'!H42)),0),"]"),IF(AND(ISNUMBER(OFFSET('Hygiene Data'!$H$8,0,10*ROW('Hygiene Data'!H42))),EE48="",ISNUMBER(OFFSET('Hygiene Data'!$H$8,0,10*ROW('Hygiene Data'!H42)))),OFFSET('Hygiene Data'!$H$8,0,10*ROW('Hygiene Data'!H42)),NA())))</f>
        <v>#N/A</v>
      </c>
      <c r="BQ48" s="254" t="e">
        <f ca="true">+IF(AND(ISNUMBER(OFFSET('Hygiene Data'!$H$10,0,10*ROW('Hygiene Data'!H42))),EF48="Yes"),OFFSET('Hygiene Data'!$H$10,0,10*ROW('Hygiene Data'!H42)),IF(AND(ISNUMBER(OFFSET('Hygiene Data'!$H$10,0,10*ROW('Hygiene Data'!H42))),EF48="No",ISNUMBER(OFFSET('Hygiene Data'!$H$10,0,10*ROW('Hygiene Data'!H42)))),CONCATENATE("[",ROUND(OFFSET('Hygiene Data'!$H$10,0,10*ROW('Hygiene Data'!H42)),0),"]"),IF(AND(ISNUMBER(OFFSET('Hygiene Data'!$H$10,0,10*ROW('Hygiene Data'!H42))),EF48="",ISNUMBER(OFFSET('Hygiene Data'!$H$10,0,10*ROW('Hygiene Data'!H42)))),OFFSET('Hygiene Data'!$H$10,0,10*ROW('Hygiene Data'!H42)),NA())))</f>
        <v>#N/A</v>
      </c>
      <c r="BS48" s="36" t="str">
        <f ca="true">+IF(OFFSET('Water Data'!$C$28,0,10*ROW('Water Data'!C42))="","",OFFSET('Water Data'!$C$28,0,10*ROW('Water Data'!C42)))</f>
        <v/>
      </c>
      <c r="BT48" s="36" t="str">
        <f ca="true">+IF(OFFSET('Water Data'!$C$29,0,10*ROW('Water Data'!C42))="","",OFFSET('Water Data'!$C$29,0,10*ROW('Water Data'!C42)))</f>
        <v/>
      </c>
      <c r="BU48" s="36" t="str">
        <f ca="true">+IF(OFFSET('Water Data'!$C$30,0,10*ROW('Water Data'!C42))="","",OFFSET('Water Data'!$C$30,0,10*ROW('Water Data'!C42)))</f>
        <v/>
      </c>
      <c r="BV48" s="36" t="str">
        <f ca="true">+IF(OFFSET('Water Data'!$D$28,0,10*ROW('Water Data'!D42))="","",OFFSET('Water Data'!$D$28,0,10*ROW('Water Data'!D42)))</f>
        <v/>
      </c>
      <c r="BW48" s="36" t="str">
        <f ca="true">+IF(OFFSET('Water Data'!$D$29,0,10*ROW('Water Data'!D42))="","",OFFSET('Water Data'!$D$29,0,10*ROW('Water Data'!D42)))</f>
        <v/>
      </c>
      <c r="BX48" s="36" t="str">
        <f ca="true">+IF(OFFSET('Water Data'!$D$30,0,10*ROW('Water Data'!D42))="","",OFFSET('Water Data'!$D$30,0,10*ROW('Water Data'!D42)))</f>
        <v/>
      </c>
      <c r="BY48" s="36" t="str">
        <f ca="true">+IF(OFFSET('Water Data'!$E$28,0,10*ROW('Water Data'!E42))="","",OFFSET('Water Data'!$E$28,0,10*ROW('Water Data'!E42)))</f>
        <v/>
      </c>
      <c r="BZ48" s="36" t="str">
        <f ca="true">+IF(OFFSET('Water Data'!$E$29,0,10*ROW('Water Data'!E42))="","",OFFSET('Water Data'!$E$29,0,10*ROW('Water Data'!E42)))</f>
        <v/>
      </c>
      <c r="CA48" s="36" t="str">
        <f ca="true">+IF(OFFSET('Water Data'!$E$30,0,10*ROW('Water Data'!E42))="","",OFFSET('Water Data'!$E$30,0,10*ROW('Water Data'!E42)))</f>
        <v/>
      </c>
      <c r="CB48" s="36" t="str">
        <f ca="true">+IF(OFFSET('Water Data'!$F$28,0,10*ROW('Water Data'!F42))="","",OFFSET('Water Data'!$F$28,0,10*ROW('Water Data'!F42)))</f>
        <v/>
      </c>
      <c r="CC48" s="36" t="str">
        <f ca="true">+IF(OFFSET('Water Data'!$F$29,0,10*ROW('Water Data'!F42))="","",OFFSET('Water Data'!$F$29,0,10*ROW('Water Data'!F42)))</f>
        <v/>
      </c>
      <c r="CD48" s="36" t="str">
        <f ca="true">+IF(OFFSET('Water Data'!$F$30,0,10*ROW('Water Data'!F42))="","",OFFSET('Water Data'!$F$30,0,10*ROW('Water Data'!F42)))</f>
        <v/>
      </c>
      <c r="CE48" s="36" t="str">
        <f ca="true">+IF(OFFSET('Water Data'!$G$28,0,10*ROW('Water Data'!G42))="","",OFFSET('Water Data'!$G$28,0,10*ROW('Water Data'!G42)))</f>
        <v/>
      </c>
      <c r="CF48" s="36" t="str">
        <f ca="true">+IF(OFFSET('Water Data'!$G$29,0,10*ROW('Water Data'!G42))="","",OFFSET('Water Data'!$G$29,0,10*ROW('Water Data'!G42)))</f>
        <v/>
      </c>
      <c r="CG48" s="36" t="str">
        <f ca="true">+IF(OFFSET('Water Data'!$G$30,0,10*ROW('Water Data'!G42))="","",OFFSET('Water Data'!$G$30,0,10*ROW('Water Data'!G42)))</f>
        <v/>
      </c>
      <c r="CH48" s="36" t="str">
        <f ca="true">+IF(OFFSET('Water Data'!$H$28,0,10*ROW('Water Data'!H42))="","",OFFSET('Water Data'!$H$28,0,10*ROW('Water Data'!H42)))</f>
        <v/>
      </c>
      <c r="CI48" s="36" t="str">
        <f ca="true">+IF(OFFSET('Water Data'!$H$29,0,10*ROW('Water Data'!H42))="","",OFFSET('Water Data'!$H$29,0,10*ROW('Water Data'!H42)))</f>
        <v/>
      </c>
      <c r="CJ48" s="36" t="str">
        <f ca="true">+IF(OFFSET('Water Data'!$H$30,0,10*ROW('Water Data'!H42))="","",OFFSET('Water Data'!$H$30,0,10*ROW('Water Data'!H42)))</f>
        <v/>
      </c>
      <c r="CK48" s="36" t="str">
        <f ca="true">+IF(OFFSET('Sanitation Data'!$C$29,0,10*ROW('Sanitation Data'!C42))="","",OFFSET('Sanitation Data'!$C$29,0,10*ROW('Sanitation Data'!C42)))</f>
        <v/>
      </c>
      <c r="CL48" s="36" t="str">
        <f ca="true">+IF(OFFSET('Sanitation Data'!$C$30,0,10*ROW('Sanitation Data'!C42))="","",OFFSET('Sanitation Data'!$C$30,0,10*ROW('Sanitation Data'!C42)))</f>
        <v/>
      </c>
      <c r="CM48" s="36" t="str">
        <f ca="true">+IF(OFFSET('Sanitation Data'!$C$31,0,10*ROW('Sanitation Data'!C42))="","",OFFSET('Sanitation Data'!$C$31,0,10*ROW('Sanitation Data'!C42)))</f>
        <v/>
      </c>
      <c r="CN48" s="36" t="str">
        <f ca="true">+IF(OFFSET('Sanitation Data'!$C$32,0,10*ROW('Sanitation Data'!C42))="","",OFFSET('Sanitation Data'!$C$32,0,10*ROW('Sanitation Data'!C42)))</f>
        <v/>
      </c>
      <c r="CO48" s="36" t="str">
        <f ca="true">+IF(OFFSET('Sanitation Data'!$C$33,0,10*ROW('Sanitation Data'!C42))="","",OFFSET('Sanitation Data'!$C$33,0,10*ROW('Sanitation Data'!C42)))</f>
        <v/>
      </c>
      <c r="CP48" s="36" t="str">
        <f ca="true">+IF(OFFSET('Sanitation Data'!$D$29,0,10*ROW('Sanitation Data'!D42))="","",OFFSET('Sanitation Data'!$D$29,0,10*ROW('Sanitation Data'!D42)))</f>
        <v/>
      </c>
      <c r="CQ48" s="36" t="str">
        <f ca="true">+IF(OFFSET('Sanitation Data'!$D$30,0,10*ROW('Sanitation Data'!D42))="","",OFFSET('Sanitation Data'!$D$30,0,10*ROW('Sanitation Data'!D42)))</f>
        <v/>
      </c>
      <c r="CR48" s="36" t="str">
        <f ca="true">+IF(OFFSET('Sanitation Data'!$D$31,0,10*ROW('Sanitation Data'!D42))="","",OFFSET('Sanitation Data'!$D$31,0,10*ROW('Sanitation Data'!D42)))</f>
        <v/>
      </c>
      <c r="CS48" s="36" t="str">
        <f ca="true">+IF(OFFSET('Sanitation Data'!$D$32,0,10*ROW('Sanitation Data'!D42))="","",OFFSET('Sanitation Data'!$D$32,0,10*ROW('Sanitation Data'!D42)))</f>
        <v/>
      </c>
      <c r="CT48" s="36" t="str">
        <f ca="true">+IF(OFFSET('Sanitation Data'!$D$33,0,10*ROW('Sanitation Data'!D42))="","",OFFSET('Sanitation Data'!$D$33,0,10*ROW('Sanitation Data'!D42)))</f>
        <v/>
      </c>
      <c r="CU48" s="36" t="str">
        <f ca="true">+IF(OFFSET('Sanitation Data'!$E$29,0,10*ROW('Sanitation Data'!E42))="","",OFFSET('Sanitation Data'!$E$29,0,10*ROW('Sanitation Data'!E42)))</f>
        <v/>
      </c>
      <c r="CV48" s="36" t="str">
        <f ca="true">+IF(OFFSET('Sanitation Data'!$E$30,0,10*ROW('Sanitation Data'!E42))="","",OFFSET('Sanitation Data'!$E$30,0,10*ROW('Sanitation Data'!E42)))</f>
        <v/>
      </c>
      <c r="CW48" s="36" t="str">
        <f ca="true">+IF(OFFSET('Sanitation Data'!$E$31,0,10*ROW('Sanitation Data'!E42))="","",OFFSET('Sanitation Data'!$E$31,0,10*ROW('Sanitation Data'!E42)))</f>
        <v/>
      </c>
      <c r="CX48" s="36" t="str">
        <f ca="true">+IF(OFFSET('Sanitation Data'!$E$32,0,10*ROW('Sanitation Data'!E42))="","",OFFSET('Sanitation Data'!$E$32,0,10*ROW('Sanitation Data'!E42)))</f>
        <v/>
      </c>
      <c r="CY48" s="36" t="str">
        <f ca="true">+IF(OFFSET('Sanitation Data'!$E$33,0,10*ROW('Sanitation Data'!E42))="","",OFFSET('Sanitation Data'!$E$33,0,10*ROW('Sanitation Data'!E42)))</f>
        <v/>
      </c>
      <c r="CZ48" s="36" t="str">
        <f ca="true">+IF(OFFSET('Sanitation Data'!$F$29,0,10*ROW('Sanitation Data'!F42))="","",OFFSET('Sanitation Data'!$F$29,0,10*ROW('Sanitation Data'!F42)))</f>
        <v/>
      </c>
      <c r="DA48" s="36" t="str">
        <f ca="true">+IF(OFFSET('Sanitation Data'!$F$30,0,10*ROW('Sanitation Data'!F42))="","",OFFSET('Sanitation Data'!$F$30,0,10*ROW('Sanitation Data'!F42)))</f>
        <v/>
      </c>
      <c r="DB48" s="36" t="str">
        <f ca="true">+IF(OFFSET('Sanitation Data'!$F$31,0,10*ROW('Sanitation Data'!F42))="","",OFFSET('Sanitation Data'!$F$31,0,10*ROW('Sanitation Data'!F42)))</f>
        <v/>
      </c>
      <c r="DC48" s="36" t="str">
        <f ca="true">+IF(OFFSET('Sanitation Data'!$F$32,0,10*ROW('Sanitation Data'!F42))="","",OFFSET('Sanitation Data'!$F$32,0,10*ROW('Sanitation Data'!F42)))</f>
        <v/>
      </c>
      <c r="DD48" s="36" t="str">
        <f ca="true">+IF(OFFSET('Sanitation Data'!$F$33,0,10*ROW('Sanitation Data'!F42))="","",OFFSET('Sanitation Data'!$F$33,0,10*ROW('Sanitation Data'!F42)))</f>
        <v/>
      </c>
      <c r="DE48" s="36" t="str">
        <f ca="true">+IF(OFFSET('Sanitation Data'!$G$29,0,10*ROW('Sanitation Data'!G42))="","",OFFSET('Sanitation Data'!$G$29,0,10*ROW('Sanitation Data'!G42)))</f>
        <v/>
      </c>
      <c r="DF48" s="36" t="str">
        <f ca="true">+IF(OFFSET('Sanitation Data'!$G$30,0,10*ROW('Sanitation Data'!G42))="","",OFFSET('Sanitation Data'!$G$30,0,10*ROW('Sanitation Data'!G42)))</f>
        <v/>
      </c>
      <c r="DG48" s="36" t="str">
        <f ca="true">+IF(OFFSET('Sanitation Data'!$G$31,0,10*ROW('Sanitation Data'!G42))="","",OFFSET('Sanitation Data'!$G$31,0,10*ROW('Sanitation Data'!G42)))</f>
        <v/>
      </c>
      <c r="DH48" s="36" t="str">
        <f ca="true">+IF(OFFSET('Sanitation Data'!$G$32,0,10*ROW('Sanitation Data'!G42))="","",OFFSET('Sanitation Data'!$G$32,0,10*ROW('Sanitation Data'!G42)))</f>
        <v/>
      </c>
      <c r="DI48" s="36" t="str">
        <f ca="true">+IF(OFFSET('Sanitation Data'!$G$33,0,10*ROW('Sanitation Data'!G42))="","",OFFSET('Sanitation Data'!$G$33,0,10*ROW('Sanitation Data'!G42)))</f>
        <v/>
      </c>
      <c r="DJ48" s="36" t="str">
        <f ca="true">+IF(OFFSET('Sanitation Data'!$H$29,0,10*ROW('Sanitation Data'!H42))="","",OFFSET('Sanitation Data'!$H$29,0,10*ROW('Sanitation Data'!H42)))</f>
        <v/>
      </c>
      <c r="DK48" s="36" t="str">
        <f ca="true">+IF(OFFSET('Sanitation Data'!$H$30,0,10*ROW('Sanitation Data'!H42))="","",OFFSET('Sanitation Data'!$H$30,0,10*ROW('Sanitation Data'!H42)))</f>
        <v/>
      </c>
      <c r="DL48" s="36" t="str">
        <f ca="true">+IF(OFFSET('Sanitation Data'!$H$31,0,10*ROW('Sanitation Data'!H42))="","",OFFSET('Sanitation Data'!$H$31,0,10*ROW('Sanitation Data'!H42)))</f>
        <v/>
      </c>
      <c r="DM48" s="36" t="str">
        <f ca="true">+IF(OFFSET('Sanitation Data'!$H$32,0,10*ROW('Sanitation Data'!H42))="","",OFFSET('Sanitation Data'!$H$32,0,10*ROW('Sanitation Data'!H42)))</f>
        <v/>
      </c>
      <c r="DN48" s="36" t="str">
        <f ca="true">+IF(OFFSET('Sanitation Data'!$H$33,0,10*ROW('Sanitation Data'!H42))="","",OFFSET('Sanitation Data'!$H$33,0,10*ROW('Sanitation Data'!H42)))</f>
        <v/>
      </c>
      <c r="DO48" s="36" t="str">
        <f ca="true">+IF(OFFSET('Hygiene Data'!$C$12,0,10*ROW('Hygiene Data'!C42))="","",OFFSET('Hygiene Data'!$C$12,0,10*ROW('Hygiene Data'!C42)))</f>
        <v/>
      </c>
      <c r="DP48" s="36" t="str">
        <f ca="true">+IF(OFFSET('Hygiene Data'!$C$13,0,10*ROW('Hygiene Data'!C42))="","",OFFSET('Hygiene Data'!$C$13,0,10*ROW('Hygiene Data'!C42)))</f>
        <v/>
      </c>
      <c r="DQ48" s="36" t="str">
        <f ca="true">+IF(OFFSET('Hygiene Data'!$C$14,0,10*ROW('Hygiene Data'!C42))="","",OFFSET('Hygiene Data'!$C$14,0,10*ROW('Hygiene Data'!C42)))</f>
        <v/>
      </c>
      <c r="DR48" s="36" t="str">
        <f ca="true">+IF(OFFSET('Hygiene Data'!$D$12,0,10*ROW('Hygiene Data'!D42))="","",OFFSET('Hygiene Data'!$D$12,0,10*ROW('Hygiene Data'!D42)))</f>
        <v/>
      </c>
      <c r="DS48" s="36" t="str">
        <f ca="true">+IF(OFFSET('Hygiene Data'!$D$13,0,10*ROW('Hygiene Data'!D42))="","",OFFSET('Hygiene Data'!$D$13,0,10*ROW('Hygiene Data'!D42)))</f>
        <v/>
      </c>
      <c r="DT48" s="36" t="str">
        <f ca="true">+IF(OFFSET('Hygiene Data'!$D$14,0,10*ROW('Hygiene Data'!D42))="","",OFFSET('Hygiene Data'!$D$14,0,10*ROW('Hygiene Data'!D42)))</f>
        <v/>
      </c>
      <c r="DU48" s="36" t="str">
        <f ca="true">+IF(OFFSET('Hygiene Data'!$E$12,0,10*ROW('Hygiene Data'!E42))="","",OFFSET('Hygiene Data'!$E$12,0,10*ROW('Hygiene Data'!E42)))</f>
        <v/>
      </c>
      <c r="DV48" s="36" t="str">
        <f ca="true">+IF(OFFSET('Hygiene Data'!$E$13,0,10*ROW('Hygiene Data'!E42))="","",OFFSET('Hygiene Data'!$E$13,0,10*ROW('Hygiene Data'!E42)))</f>
        <v/>
      </c>
      <c r="DW48" s="36" t="str">
        <f ca="true">+IF(OFFSET('Hygiene Data'!$E$14,0,10*ROW('Hygiene Data'!E42))="","",OFFSET('Hygiene Data'!$E$14,0,10*ROW('Hygiene Data'!E42)))</f>
        <v/>
      </c>
      <c r="DX48" s="36" t="str">
        <f ca="true">+IF(OFFSET('Hygiene Data'!$F$12,0,10*ROW('Hygiene Data'!F42))="","",OFFSET('Hygiene Data'!$F$12,0,10*ROW('Hygiene Data'!F42)))</f>
        <v/>
      </c>
      <c r="DY48" s="36" t="str">
        <f ca="true">+IF(OFFSET('Hygiene Data'!$F$13,0,10*ROW('Hygiene Data'!F42))="","",OFFSET('Hygiene Data'!$F$13,0,10*ROW('Hygiene Data'!F42)))</f>
        <v/>
      </c>
      <c r="DZ48" s="36" t="str">
        <f ca="true">+IF(OFFSET('Hygiene Data'!$F$14,0,10*ROW('Hygiene Data'!F42))="","",OFFSET('Hygiene Data'!$F$14,0,10*ROW('Hygiene Data'!F42)))</f>
        <v/>
      </c>
      <c r="EA48" s="36" t="str">
        <f ca="true">+IF(OFFSET('Hygiene Data'!$G$12,0,10*ROW('Hygiene Data'!G42))="","",OFFSET('Hygiene Data'!$G$12,0,10*ROW('Hygiene Data'!G42)))</f>
        <v/>
      </c>
      <c r="EB48" s="36" t="str">
        <f ca="true">+IF(OFFSET('Hygiene Data'!$G$13,0,10*ROW('Hygiene Data'!G42))="","",OFFSET('Hygiene Data'!$G$13,0,10*ROW('Hygiene Data'!G42)))</f>
        <v/>
      </c>
      <c r="EC48" s="36" t="str">
        <f ca="true">+IF(OFFSET('Hygiene Data'!$G$14,0,10*ROW('Hygiene Data'!G42))="","",OFFSET('Hygiene Data'!$G$14,0,10*ROW('Hygiene Data'!G42)))</f>
        <v/>
      </c>
      <c r="ED48" s="36" t="str">
        <f ca="true">+IF(OFFSET('Hygiene Data'!$H$12,0,10*ROW('Hygiene Data'!H42))="","",OFFSET('Hygiene Data'!$H$12,0,10*ROW('Hygiene Data'!H42)))</f>
        <v/>
      </c>
      <c r="EE48" s="36" t="str">
        <f ca="true">+IF(OFFSET('Hygiene Data'!$H$13,0,10*ROW('Hygiene Data'!H42))="","",OFFSET('Hygiene Data'!$H$13,0,10*ROW('Hygiene Data'!H42)))</f>
        <v/>
      </c>
      <c r="EF48" s="36" t="str">
        <f ca="true">+IF(OFFSET('Hygiene Data'!$H$14,0,10*ROW('Hygiene Data'!H42))="","",OFFSET('Hygiene Data'!$H$14,0,10*ROW('Hygiene Data'!H42)))</f>
        <v/>
      </c>
    </row>
    <row r="49" x14ac:dyDescent="0.2">
      <c r="A49" s="59" t="str">
        <f ca="true">+IF(OFFSET('Water Data'!$B$1,0,10*ROW('Water Data'!B46))="","",OFFSET('Water Data'!$B$1,0,10*ROW('Water Data'!B46)))</f>
        <v/>
      </c>
      <c r="B49" s="59" t="str">
        <f ca="true">+IF(OFFSET('Water Data'!$A$3,0,10*ROW('Water Data'!A46))="","",OFFSET('Water Data'!$A$3,0,10*ROW('Water Data'!A46)))</f>
        <v/>
      </c>
      <c r="C49" s="59" t="str">
        <f ca="true">+IF(OFFSET('Water Data'!$C$3,0,10*ROW('Water Data'!C46))="","",OFFSET('Water Data'!$C$3,0,10*ROW('Water Data'!C46)))</f>
        <v/>
      </c>
      <c r="D49" s="252" t="e">
        <f ca="true">+IF(AND(ISNUMBER(OFFSET('Water Data'!$C$5,0,10*ROW('Water Data'!C43))),BS49="Yes"),100-OFFSET('Water Data'!$C$5,0,10*ROW('Water Data'!C43)),IF(AND(ISNUMBER(OFFSET('Water Data'!$C$5,0,10*ROW('Water Data'!C43))),BS49="No",ISNUMBER(OFFSET('Water Data'!$C$5,0,10*ROW('Water Data'!C43)))),CONCATENATE("[",ROUND(100-OFFSET('Water Data'!$C$5,0,10*ROW('Water Data'!C43)),0),"]"),IF(AND(ISNUMBER(OFFSET('Water Data'!$C$5,0,10*ROW('Water Data'!C43))),BS49="",ISNUMBER(OFFSET('Water Data'!$C$5,0,10*ROW('Water Data'!C43)))),100-OFFSET('Water Data'!$C$5,0,10*ROW('Water Data'!C43)),NA())))</f>
        <v>#N/A</v>
      </c>
      <c r="E49" s="252" t="e">
        <f ca="true">+IF(AND(ISNUMBER(OFFSET('Water Data'!$C$7,0,10*ROW('Water Data'!D43))),BT49="Yes"),OFFSET('Water Data'!$C$7,0,10*ROW('Water Data'!C43)),IF(AND(ISNUMBER(OFFSET('Water Data'!$C$7,0,10*ROW('Water Data'!C43))),BT49="No",ISNUMBER(OFFSET('Water Data'!$C$7,0,10*ROW('Water Data'!C43)))),CONCATENATE("[",ROUND(OFFSET('Water Data'!$C$7,0,10*ROW('Water Data'!C43)),0),"]"),IF(AND(ISNUMBER(OFFSET('Water Data'!$C$7,0,10*ROW('Water Data'!C43))),BT49="",ISNUMBER(OFFSET('Water Data'!$C$7,0,10*ROW('Water Data'!C43)))),OFFSET('Water Data'!$C$7,0,10*ROW('Water Data'!C43)),NA())))</f>
        <v>#N/A</v>
      </c>
      <c r="F49" s="252" t="e">
        <f ca="true">+IF(AND(ISNUMBER(OFFSET('Water Data'!$C$10,0,10*ROW('Water Data'!C43))),BU49="Yes"),OFFSET('Water Data'!$C$10,0,10*ROW('Water Data'!C43)),IF(AND(ISNUMBER(OFFSET('Water Data'!$C$10,0,10*ROW('Water Data'!C43))),BU49="No",ISNUMBER(OFFSET('Water Data'!$C$10,0,10*ROW('Water Data'!C43)))),CONCATENATE("[",ROUND(OFFSET('Water Data'!$C$10,0,10*ROW('Water Data'!C43)),0),"]"),IF(AND(ISNUMBER(OFFSET('Water Data'!$C$10,0,10*ROW('Water Data'!C43))),BU49="",ISNUMBER(OFFSET('Water Data'!$C$10,0,10*ROW('Water Data'!C43)))),OFFSET('Water Data'!$C$10,0,10*ROW('Water Data'!C43)),NA())))</f>
        <v>#N/A</v>
      </c>
      <c r="G49" s="252" t="e">
        <f ca="true">+IF(AND(ISNUMBER(OFFSET('Water Data'!$D$5,0,10*ROW('Water Data'!D43))),BV49="Yes"),100-OFFSET('Water Data'!$D$5,0,10*ROW('Water Data'!D43)),IF(AND(ISNUMBER(OFFSET('Water Data'!$D$5,0,10*ROW('Water Data'!D43))),BV49="No",ISNUMBER(OFFSET('Water Data'!$D$5,0,10*ROW('Water Data'!D43)))),CONCATENATE("[",ROUND(100-OFFSET('Water Data'!$D$5,0,10*ROW('Water Data'!D43)),0),"]"),IF(AND(ISNUMBER(OFFSET('Water Data'!$D$5,0,10*ROW('Water Data'!D43))),BV49="",ISNUMBER(OFFSET('Water Data'!$D$5,0,10*ROW('Water Data'!D43)))),100-OFFSET('Water Data'!$D$5,0,10*ROW('Water Data'!D43)),NA())))</f>
        <v>#N/A</v>
      </c>
      <c r="H49" s="252" t="e">
        <f ca="true">+IF(AND(ISNUMBER(OFFSET('Water Data'!$D$7,0,10*ROW('Water Data'!D43))),BW49="Yes"),OFFSET('Water Data'!$D$7,0,10*ROW('Water Data'!D43)),IF(AND(ISNUMBER(OFFSET('Water Data'!$D$7,0,10*ROW('Water Data'!D43))),BW49="No",ISNUMBER(OFFSET('Water Data'!$D$7,0,10*ROW('Water Data'!D43)))),CONCATENATE("[",ROUND(OFFSET('Water Data'!$C$7,0,10*ROW('Water Data'!D43)),0),"]"),IF(AND(ISNUMBER(OFFSET('Water Data'!$D$7,0,10*ROW('Water Data'!D43))),BW49="",ISNUMBER(OFFSET('Water Data'!$D$7,0,10*ROW('Water Data'!D43)))),OFFSET('Water Data'!$D$7,0,10*ROW('Water Data'!D43)),NA())))</f>
        <v>#N/A</v>
      </c>
      <c r="I49" s="252" t="e">
        <f ca="true">+IF(AND(ISNUMBER(OFFSET('Water Data'!$D$10,0,10*ROW('Water Data'!D43))),BX49="Yes"),OFFSET('Water Data'!$D$10,0,10*ROW('Water Data'!D43)),IF(AND(ISNUMBER(OFFSET('Water Data'!$D$10,0,10*ROW('Water Data'!D43))),BX49="No",ISNUMBER(OFFSET('Water Data'!$D$10,0,10*ROW('Water Data'!D43)))),CONCATENATE("[",ROUND(OFFSET('Water Data'!$D$10,0,10*ROW('Water Data'!D43)),0),"]"),IF(AND(ISNUMBER(OFFSET('Water Data'!$D$10,0,10*ROW('Water Data'!D43))),BX49="",ISNUMBER(OFFSET('Water Data'!$D$10,0,10*ROW('Water Data'!D43)))),OFFSET('Water Data'!$D$10,0,10*ROW('Water Data'!D43)),NA())))</f>
        <v>#N/A</v>
      </c>
      <c r="J49" s="252" t="e">
        <f ca="true">+IF(AND(ISNUMBER(OFFSET('Water Data'!$E$5,0,10*ROW('Water Data'!E43))),BY49="Yes"),100-OFFSET('Water Data'!$E$5,0,10*ROW('Water Data'!E43)),IF(AND(ISNUMBER(OFFSET('Water Data'!$E$5,0,10*ROW('Water Data'!E43))),BY49="No",ISNUMBER(OFFSET('Water Data'!$E$5,0,10*ROW('Water Data'!E43)))),CONCATENATE("[",ROUND(100-OFFSET('Water Data'!$E$5,0,10*ROW('Water Data'!E43)),0),"]"),IF(AND(ISNUMBER(OFFSET('Water Data'!$E$5,0,10*ROW('Water Data'!E43))),BY49="",ISNUMBER(OFFSET('Water Data'!$E$5,0,10*ROW('Water Data'!E43)))),100-OFFSET('Water Data'!$E$5,0,10*ROW('Water Data'!E43)),NA())))</f>
        <v>#N/A</v>
      </c>
      <c r="K49" s="252" t="e">
        <f ca="true">+IF(AND(ISNUMBER(OFFSET('Water Data'!$E$7,0,10*ROW('Water Data'!E43))),BZ49="Yes"),OFFSET('Water Data'!$E$7,0,10*ROW('Water Data'!E43)),IF(AND(ISNUMBER(OFFSET('Water Data'!$E$7,0,10*ROW('Water Data'!E43))),BZ49="No",ISNUMBER(OFFSET('Water Data'!$E$7,0,10*ROW('Water Data'!E43)))),CONCATENATE("[",ROUND(OFFSET('Water Data'!$E$7,0,10*ROW('Water Data'!E43)),0),"]"),IF(AND(ISNUMBER(OFFSET('Water Data'!$E$7,0,10*ROW('Water Data'!E43))),BZ49="",ISNUMBER(OFFSET('Water Data'!$E$7,0,10*ROW('Water Data'!E43)))),OFFSET('Water Data'!$E$7,0,10*ROW('Water Data'!E43)),NA())))</f>
        <v>#N/A</v>
      </c>
      <c r="L49" s="252" t="e">
        <f ca="true">+IF(AND(ISNUMBER(OFFSET('Water Data'!$E$10,0,10*ROW('Water Data'!E43))),CA49="Yes"),OFFSET('Water Data'!$E$10,0,10*ROW('Water Data'!E43)),IF(AND(ISNUMBER(OFFSET('Water Data'!$E$10,0,10*ROW('Water Data'!E43))),CA49="No",ISNUMBER(OFFSET('Water Data'!$E$10,0,10*ROW('Water Data'!E43)))),CONCATENATE("[",ROUND(OFFSET('Water Data'!$E$10,0,10*ROW('Water Data'!E43)),0),"]"),IF(AND(ISNUMBER(OFFSET('Water Data'!$E$10,0,10*ROW('Water Data'!E43))),CA49="",ISNUMBER(OFFSET('Water Data'!$E$10,0,10*ROW('Water Data'!E43)))),OFFSET('Water Data'!$E$10,0,10*ROW('Water Data'!E43)),NA())))</f>
        <v>#N/A</v>
      </c>
      <c r="M49" s="252" t="e">
        <f ca="true">+IF(AND(ISNUMBER(OFFSET('Water Data'!$F$5,0,10*ROW('Water Data'!F43))),CB49="Yes"),100-OFFSET('Water Data'!$F$5,0,10*ROW('Water Data'!F43)),IF(AND(ISNUMBER(OFFSET('Water Data'!$F$5,0,10*ROW('Water Data'!F43))),CB49="No",ISNUMBER(OFFSET('Water Data'!$F$5,0,10*ROW('Water Data'!F43)))),CONCATENATE("[",ROUND(100-OFFSET('Water Data'!$F$5,0,10*ROW('Water Data'!F43)),0),"]"),IF(AND(ISNUMBER(OFFSET('Water Data'!$F$5,0,10*ROW('Water Data'!F43))),CB49="",ISNUMBER(OFFSET('Water Data'!$F$5,0,10*ROW('Water Data'!F43)))),100-OFFSET('Water Data'!$F$5,0,10*ROW('Water Data'!F43)),NA())))</f>
        <v>#N/A</v>
      </c>
      <c r="N49" s="252" t="e">
        <f ca="true">+IF(AND(ISNUMBER(OFFSET('Water Data'!$F$7,0,10*ROW('Water Data'!F43))),CC49="Yes"),OFFSET('Water Data'!$F$7,0,10*ROW('Water Data'!F43)),IF(AND(ISNUMBER(OFFSET('Water Data'!$F$7,0,10*ROW('Water Data'!F43))),CC49="No",ISNUMBER(OFFSET('Water Data'!$F$7,0,10*ROW('Water Data'!F43)))),CONCATENATE("[",ROUND(OFFSET('Water Data'!$F$7,0,10*ROW('Water Data'!F43)),0),"]"),IF(AND(ISNUMBER(OFFSET('Water Data'!$F$7,0,10*ROW('Water Data'!F43))),CC49="",ISNUMBER(OFFSET('Water Data'!$F$7,0,10*ROW('Water Data'!F43)))),OFFSET('Water Data'!$F$7,0,10*ROW('Water Data'!F43)),NA())))</f>
        <v>#N/A</v>
      </c>
      <c r="O49" s="252" t="e">
        <f ca="true">+IF(AND(ISNUMBER(OFFSET('Water Data'!$F$10,0,10*ROW('Water Data'!F43))),CD49="Yes"),OFFSET('Water Data'!$F$10,0,10*ROW('Water Data'!F43)),IF(AND(ISNUMBER(OFFSET('Water Data'!$F$10,0,10*ROW('Water Data'!F43))),CD49="No",ISNUMBER(OFFSET('Water Data'!$F$10,0,10*ROW('Water Data'!F43)))),CONCATENATE("[",ROUND(OFFSET('Water Data'!$F$10,0,10*ROW('Water Data'!F43)),0),"]"),IF(AND(ISNUMBER(OFFSET('Water Data'!$F$10,0,10*ROW('Water Data'!F43))),CD49="",ISNUMBER(OFFSET('Water Data'!$F$10,0,10*ROW('Water Data'!F43)))),OFFSET('Water Data'!$F$10,0,10*ROW('Water Data'!F43)),NA())))</f>
        <v>#N/A</v>
      </c>
      <c r="P49" s="252" t="e">
        <f ca="true">+IF(AND(ISNUMBER(OFFSET('Water Data'!$G$5,0,10*ROW('Water Data'!G43))),CE49="Yes"),100-OFFSET('Water Data'!$G$5,0,10*ROW('Water Data'!G43)),IF(AND(ISNUMBER(OFFSET('Water Data'!$G$5,0,10*ROW('Water Data'!G43))),CE49="No",ISNUMBER(OFFSET('Water Data'!$G$5,0,10*ROW('Water Data'!G43)))),CONCATENATE("[",ROUND(100-OFFSET('Water Data'!$G$5,0,10*ROW('Water Data'!G43)),0),"]"),IF(AND(ISNUMBER(OFFSET('Water Data'!$G$5,0,10*ROW('Water Data'!G43))),CE49="",ISNUMBER(OFFSET('Water Data'!$G$5,0,10*ROW('Water Data'!G43)))),100-OFFSET('Water Data'!$G$5,0,10*ROW('Water Data'!G43)),NA())))</f>
        <v>#N/A</v>
      </c>
      <c r="Q49" s="252" t="e">
        <f ca="true">+IF(AND(ISNUMBER(OFFSET('Water Data'!$G$7,0,10*ROW('Water Data'!G43))),CF49="Yes"),OFFSET('Water Data'!$G$7,0,10*ROW('Water Data'!G43)),IF(AND(ISNUMBER(OFFSET('Water Data'!$G$7,0,10*ROW('Water Data'!G43))),CF49="No",ISNUMBER(OFFSET('Water Data'!$G$7,0,10*ROW('Water Data'!G43)))),CONCATENATE("[",ROUND(OFFSET('Water Data'!$G$7,0,10*ROW('Water Data'!G43)),0),"]"),IF(AND(ISNUMBER(OFFSET('Water Data'!$G$7,0,10*ROW('Water Data'!G43))),CF49="",ISNUMBER(OFFSET('Water Data'!$G$7,0,10*ROW('Water Data'!G43)))),OFFSET('Water Data'!$G$7,0,10*ROW('Water Data'!G43)),NA())))</f>
        <v>#N/A</v>
      </c>
      <c r="R49" s="252" t="e">
        <f ca="true">+IF(AND(ISNUMBER(OFFSET('Water Data'!$G$10,0,10*ROW('Water Data'!G43))),CG49="Yes"),OFFSET('Water Data'!$G$10,0,10*ROW('Water Data'!G43)),IF(AND(ISNUMBER(OFFSET('Water Data'!$G$10,0,10*ROW('Water Data'!G43))),CG49="No",ISNUMBER(OFFSET('Water Data'!$G$10,0,10*ROW('Water Data'!G43)))),CONCATENATE("[",ROUND(OFFSET('Water Data'!$G$10,0,10*ROW('Water Data'!G43)),0),"]"),IF(AND(ISNUMBER(OFFSET('Water Data'!$G$10,0,10*ROW('Water Data'!G43))),CG49="",ISNUMBER(OFFSET('Water Data'!$G$10,0,10*ROW('Water Data'!G43)))),OFFSET('Water Data'!$G$10,0,10*ROW('Water Data'!G43)),NA())))</f>
        <v>#N/A</v>
      </c>
      <c r="S49" s="252" t="e">
        <f ca="true">+IF(AND(ISNUMBER(OFFSET('Water Data'!$H$5,0,10*ROW('Water Data'!H43))),CH49="Yes"),100-OFFSET('Water Data'!$H$5,0,10*ROW('Water Data'!H43)),IF(AND(ISNUMBER(OFFSET('Water Data'!$H$5,0,10*ROW('Water Data'!H43))),CH49="No",ISNUMBER(OFFSET('Water Data'!$H$5,0,10*ROW('Water Data'!H43)))),CONCATENATE("[",ROUND(100-OFFSET('Water Data'!$H$5,0,10*ROW('Water Data'!H43)),0),"]"),IF(AND(ISNUMBER(OFFSET('Water Data'!$H$5,0,10*ROW('Water Data'!H43))),CH49="",ISNUMBER(OFFSET('Water Data'!$H$5,0,10*ROW('Water Data'!H43)))),100-OFFSET('Water Data'!$H$5,0,10*ROW('Water Data'!H43)),NA())))</f>
        <v>#N/A</v>
      </c>
      <c r="T49" s="252" t="e">
        <f ca="true">+IF(AND(ISNUMBER(OFFSET('Water Data'!$H$7,0,10*ROW('Water Data'!H43))),CI49="Yes"),OFFSET('Water Data'!$H$7,0,10*ROW('Water Data'!H43)),IF(AND(ISNUMBER(OFFSET('Water Data'!$H$7,0,10*ROW('Water Data'!H43))),CI49="No",ISNUMBER(OFFSET('Water Data'!$H$7,0,10*ROW('Water Data'!H43)))),CONCATENATE("[",ROUND(OFFSET('Water Data'!$H$7,0,10*ROW('Water Data'!H43)),0),"]"),IF(AND(ISNUMBER(OFFSET('Water Data'!$H$7,0,10*ROW('Water Data'!H43))),CI49="",ISNUMBER(OFFSET('Water Data'!$H$7,0,10*ROW('Water Data'!H43)))),OFFSET('Water Data'!$H$7,0,10*ROW('Water Data'!H43)),NA())))</f>
        <v>#N/A</v>
      </c>
      <c r="U49" s="252" t="e">
        <f ca="true">+IF(AND(ISNUMBER(OFFSET('Water Data'!$H$10,0,10*ROW('Water Data'!H43))),CJ49="Yes"),OFFSET('Water Data'!$H$10,0,10*ROW('Water Data'!H43)),IF(AND(ISNUMBER(OFFSET('Water Data'!$H$10,0,10*ROW('Water Data'!H43))),CJ49="No",ISNUMBER(OFFSET('Water Data'!$H$10,0,10*ROW('Water Data'!H43)))),CONCATENATE("[",ROUND(OFFSET('Water Data'!$H$10,0,10*ROW('Water Data'!H43)),0),"]"),IF(AND(ISNUMBER(OFFSET('Water Data'!$H$10,0,10*ROW('Water Data'!H43))),CJ49="",ISNUMBER(OFFSET('Water Data'!$H$10,0,10*ROW('Water Data'!H43)))),OFFSET('Water Data'!$H$10,0,10*ROW('Water Data'!H43)),NA())))</f>
        <v>#N/A</v>
      </c>
      <c r="V49" s="253" t="e">
        <f ca="true">+IF(AND(ISNUMBER(OFFSET('Sanitation Data'!$C$5,0,10*ROW('Sanitation Data'!C43))),CK49="Yes"),100-OFFSET('Sanitation Data'!$C$5,0,10*ROW('Sanitation Data'!C43)),IF(AND(ISNUMBER(OFFSET('Sanitation Data'!$C$5,0,10*ROW('Sanitation Data'!C43))),CK49="No",ISNUMBER(OFFSET('Sanitation Data'!$C$5,0,10*ROW('Sanitation Data'!C43)))),CONCATENATE("[",ROUND(100-OFFSET('Sanitation Data'!$C$5,0,10*ROW('Sanitation Data'!C43)),0),"]"),IF(AND(ISNUMBER(OFFSET('Sanitation Data'!$C$5,0,10*ROW('Sanitation Data'!C43))),CK49="",ISNUMBER(OFFSET('Sanitation Data'!$C$5,0,10*ROW('Sanitation Data'!C43)))),100-OFFSET('Sanitation Data'!$C$5,0,10*ROW('Sanitation Data'!C43)),NA())))</f>
        <v>#N/A</v>
      </c>
      <c r="W49" s="253" t="e">
        <f ca="true">+IF(AND(ISNUMBER(OFFSET('Sanitation Data'!$C$7,0,10*ROW('Sanitation Data'!C43))),CL49="Yes"),OFFSET('Sanitation Data'!$C$7,0,10*ROW('Sanitation Data'!C43)),IF(AND(ISNUMBER(OFFSET('Sanitation Data'!$C$7,0,10*ROW('Sanitation Data'!C43))),CL49="No",ISNUMBER(OFFSET('Sanitation Data'!$C$7,0,10*ROW('Sanitation Data'!C43)))),CONCATENATE("[",ROUND(OFFSET('Sanitation Data'!$C$7,0,10*ROW('Sanitation Data'!C43)),0),"]"),IF(AND(ISNUMBER(OFFSET('Sanitation Data'!$C$7,0,10*ROW('Sanitation Data'!C43))),CL49="",ISNUMBER(OFFSET('Sanitation Data'!$C$7,0,10*ROW('Sanitation Data'!C43)))),OFFSET('Sanitation Data'!$C$7,0,10*ROW('Sanitation Data'!C43)),NA())))</f>
        <v>#N/A</v>
      </c>
      <c r="X49" s="253" t="e">
        <f ca="true">+IF(AND(ISNUMBER(OFFSET('Sanitation Data'!$C$11,0,10*ROW('Sanitation Data'!C43))),CM49="Yes"),OFFSET('Sanitation Data'!$C$11,0,10*ROW('Sanitation Data'!C43)),IF(AND(ISNUMBER(OFFSET('Sanitation Data'!$C$11,0,10*ROW('Sanitation Data'!C43))),CM49="No",ISNUMBER(OFFSET('Sanitation Data'!$C$11,0,10*ROW('Sanitation Data'!C43)))),CONCATENATE("[",ROUND(OFFSET('Sanitation Data'!$C$11,0,10*ROW('Sanitation Data'!C43)),0),"]"),IF(AND(ISNUMBER(OFFSET('Sanitation Data'!$C$11,0,10*ROW('Sanitation Data'!C43))),CM49="",ISNUMBER(OFFSET('Sanitation Data'!$C$11,0,10*ROW('Sanitation Data'!C43)))),OFFSET('Sanitation Data'!$C$11,0,10*ROW('Sanitation Data'!C43)),NA())))</f>
        <v>#N/A</v>
      </c>
      <c r="Y49" s="253" t="e">
        <f ca="true">+IF(AND(ISNUMBER(OFFSET('Sanitation Data'!$C$12,0,10*ROW('Sanitation Data'!C43))),CN49="Yes"),OFFSET('Sanitation Data'!$C$12,0,10*ROW('Sanitation Data'!C43)),IF(AND(ISNUMBER(OFFSET('Sanitation Data'!$C$12,0,10*ROW('Sanitation Data'!C43))),CN49="No",ISNUMBER(OFFSET('Sanitation Data'!$C$12,0,10*ROW('Sanitation Data'!C43)))),CONCATENATE("[",ROUND(OFFSET('Sanitation Data'!$C$12,0,10*ROW('Sanitation Data'!C43)),0),"]"),IF(AND(ISNUMBER(OFFSET('Sanitation Data'!$C$12,0,10*ROW('Sanitation Data'!C43))),CN49="",ISNUMBER(OFFSET('Sanitation Data'!$C$12,0,10*ROW('Sanitation Data'!C43)))),OFFSET('Sanitation Data'!$C$12,0,10*ROW('Sanitation Data'!C43)),NA())))</f>
        <v>#N/A</v>
      </c>
      <c r="Z49" s="253" t="e">
        <f ca="true">+IF(AND(ISNUMBER(OFFSET('Sanitation Data'!$C$13,0,10*ROW('Sanitation Data'!C43))),CO49="Yes"),OFFSET('Sanitation Data'!$C$13,0,10*ROW('Sanitation Data'!C43)),IF(AND(ISNUMBER(OFFSET('Sanitation Data'!$C$13,0,10*ROW('Sanitation Data'!C43))),CO49="No",ISNUMBER(OFFSET('Sanitation Data'!$C$13,0,10*ROW('Sanitation Data'!C43)))),CONCATENATE("[",ROUND(OFFSET('Sanitation Data'!$C$13,0,10*ROW('Sanitation Data'!C43)),0),"]"),IF(AND(ISNUMBER(OFFSET('Sanitation Data'!$C$13,0,10*ROW('Sanitation Data'!C43))),CO49="",ISNUMBER(OFFSET('Sanitation Data'!$C$13,0,10*ROW('Sanitation Data'!C43)))),OFFSET('Sanitation Data'!$C$13,0,10*ROW('Sanitation Data'!C43)),NA())))</f>
        <v>#N/A</v>
      </c>
      <c r="AA49" s="253" t="e">
        <f ca="true">+IF(AND(ISNUMBER(OFFSET('Sanitation Data'!$D$5,0,10*ROW('Sanitation Data'!D43))),CP49="Yes"),100-OFFSET('Sanitation Data'!$D$5,0,10*ROW('Sanitation Data'!D43)),IF(AND(ISNUMBER(OFFSET('Sanitation Data'!$D$5,0,10*ROW('Sanitation Data'!D43))),CP49="No",ISNUMBER(OFFSET('Sanitation Data'!$D$5,0,10*ROW('Sanitation Data'!D43)))),CONCATENATE("[",ROUND(100-OFFSET('Sanitation Data'!$D$5,0,10*ROW('Sanitation Data'!D43)),0),"]"),IF(AND(ISNUMBER(OFFSET('Sanitation Data'!$D$5,0,10*ROW('Sanitation Data'!D43))),CP49="",ISNUMBER(OFFSET('Sanitation Data'!$D$5,0,10*ROW('Sanitation Data'!D43)))),100-OFFSET('Sanitation Data'!$D$5,0,10*ROW('Sanitation Data'!D43)),NA())))</f>
        <v>#N/A</v>
      </c>
      <c r="AB49" s="253" t="e">
        <f ca="true">+IF(AND(ISNUMBER(OFFSET('Sanitation Data'!$D$7,0,10*ROW('Sanitation Data'!D43))),CQ49="Yes"),OFFSET('Sanitation Data'!$D$7,0,10*ROW('Sanitation Data'!G43)),IF(AND(ISNUMBER(OFFSET('Sanitation Data'!$D$7,0,10*ROW('Sanitation Data'!D43))),CQ49="No",ISNUMBER(OFFSET('Sanitation Data'!$D$7,0,10*ROW('Sanitation Data'!D43)))),CONCATENATE("[",ROUND(OFFSET('Sanitation Data'!$D$7,0,10*ROW('Sanitation Data'!D43)),0),"]"),IF(AND(ISNUMBER(OFFSET('Sanitation Data'!$D$7,0,10*ROW('Sanitation Data'!D43))),CQ49="",ISNUMBER(OFFSET('Sanitation Data'!$D$7,0,10*ROW('Sanitation Data'!D43)))),OFFSET('Sanitation Data'!$D$7,0,10*ROW('Sanitation Data'!D43)),NA())))</f>
        <v>#N/A</v>
      </c>
      <c r="AC49" s="253" t="e">
        <f ca="true">+IF(AND(ISNUMBER(OFFSET('Sanitation Data'!$D$11,0,10*ROW('Sanitation Data'!D43))),CR49="Yes"),OFFSET('Sanitation Data'!$D$11,0,10*ROW('Sanitation Data'!D43)),IF(AND(ISNUMBER(OFFSET('Sanitation Data'!$D$11,0,10*ROW('Sanitation Data'!D43))),CR49="No",ISNUMBER(OFFSET('Sanitation Data'!$D$11,0,10*ROW('Sanitation Data'!D43)))),CONCATENATE("[",ROUND(OFFSET('Sanitation Data'!$D$11,0,10*ROW('Sanitation Data'!D43)),0),"]"),IF(AND(ISNUMBER(OFFSET('Sanitation Data'!$D$11,0,10*ROW('Sanitation Data'!D43))),CR49="",ISNUMBER(OFFSET('Sanitation Data'!$D$11,0,10*ROW('Sanitation Data'!D43)))),OFFSET('Sanitation Data'!$D$11,0,10*ROW('Sanitation Data'!D43)),NA())))</f>
        <v>#N/A</v>
      </c>
      <c r="AD49" s="253" t="e">
        <f ca="true">+IF(AND(ISNUMBER(OFFSET('Sanitation Data'!$D$12,0,10*ROW('Sanitation Data'!D43))),CS49="Yes"),OFFSET('Sanitation Data'!$D$12,0,10*ROW('Sanitation Data'!D43)),IF(AND(ISNUMBER(OFFSET('Sanitation Data'!$D$12,0,10*ROW('Sanitation Data'!D43))),CS49="No",ISNUMBER(OFFSET('Sanitation Data'!$D$12,0,10*ROW('Sanitation Data'!D43)))),CONCATENATE("[",ROUND(OFFSET('Sanitation Data'!$D$12,0,10*ROW('Sanitation Data'!D43)),0),"]"),IF(AND(ISNUMBER(OFFSET('Sanitation Data'!$D$12,0,10*ROW('Sanitation Data'!D43))),CS49="",ISNUMBER(OFFSET('Sanitation Data'!$D$12,0,10*ROW('Sanitation Data'!D43)))),OFFSET('Sanitation Data'!$D$12,0,10*ROW('Sanitation Data'!D43)),NA())))</f>
        <v>#N/A</v>
      </c>
      <c r="AE49" s="253" t="e">
        <f ca="true">+IF(AND(ISNUMBER(OFFSET('Sanitation Data'!$D$13,0,10*ROW('Sanitation Data'!D43))),CT49="Yes"),OFFSET('Sanitation Data'!$D$13,0,10*ROW('Sanitation Data'!D43)),IF(AND(ISNUMBER(OFFSET('Sanitation Data'!$D$13,0,10*ROW('Sanitation Data'!D43))),CT49="No",ISNUMBER(OFFSET('Sanitation Data'!$D$13,0,10*ROW('Sanitation Data'!D43)))),CONCATENATE("[",ROUND(OFFSET('Sanitation Data'!$D$13,0,10*ROW('Sanitation Data'!D43)),0),"]"),IF(AND(ISNUMBER(OFFSET('Sanitation Data'!$D$13,0,10*ROW('Sanitation Data'!D43))),CT49="",ISNUMBER(OFFSET('Sanitation Data'!$D$13,0,10*ROW('Sanitation Data'!D43)))),OFFSET('Sanitation Data'!$D$13,0,10*ROW('Sanitation Data'!D43)),NA())))</f>
        <v>#N/A</v>
      </c>
      <c r="AF49" s="253" t="e">
        <f ca="true">+IF(AND(ISNUMBER(OFFSET('Sanitation Data'!$E$5,0,10*ROW('Sanitation Data'!E43))),CU49="Yes"),100-OFFSET('Sanitation Data'!$E$5,0,10*ROW('Sanitation Data'!E43)),IF(AND(ISNUMBER(OFFSET('Sanitation Data'!$E$5,0,10*ROW('Sanitation Data'!E43))),CU49="No",ISNUMBER(OFFSET('Sanitation Data'!$E$5,0,10*ROW('Sanitation Data'!E43)))),CONCATENATE("[",ROUND(100-OFFSET('Sanitation Data'!$E$5,0,10*ROW('Sanitation Data'!E43)),0),"]"),IF(AND(ISNUMBER(OFFSET('Sanitation Data'!$E$5,0,10*ROW('Sanitation Data'!E43))),CU49="",ISNUMBER(OFFSET('Sanitation Data'!$E$5,0,10*ROW('Sanitation Data'!E43)))),100-OFFSET('Sanitation Data'!$E$5,0,10*ROW('Sanitation Data'!E43)),NA())))</f>
        <v>#N/A</v>
      </c>
      <c r="AG49" s="253" t="e">
        <f ca="true">+IF(AND(ISNUMBER(OFFSET('Sanitation Data'!$E$7,0,10*ROW('Sanitation Data'!E43))),CV49="Yes"),OFFSET('Sanitation Data'!$E$7,0,10*ROW('Sanitation Data'!E43)),IF(AND(ISNUMBER(OFFSET('Sanitation Data'!$E$7,0,10*ROW('Sanitation Data'!E43))),CV49="No",ISNUMBER(OFFSET('Sanitation Data'!$E$7,0,10*ROW('Sanitation Data'!E43)))),CONCATENATE("[",ROUND(OFFSET('Sanitation Data'!$E$7,0,10*ROW('Sanitation Data'!E43)),0),"]"),IF(AND(ISNUMBER(OFFSET('Sanitation Data'!$E$7,0,10*ROW('Sanitation Data'!E43))),CV49="",ISNUMBER(OFFSET('Sanitation Data'!$E$7,0,10*ROW('Sanitation Data'!E43)))),OFFSET('Sanitation Data'!$E$7,0,10*ROW('Sanitation Data'!E43)),NA())))</f>
        <v>#N/A</v>
      </c>
      <c r="AH49" s="253" t="e">
        <f ca="true">+IF(AND(ISNUMBER(OFFSET('Sanitation Data'!$E$11,0,10*ROW('Sanitation Data'!E43))),CW49="Yes"),OFFSET('Sanitation Data'!$E$11,0,10*ROW('Sanitation Data'!E43)),IF(AND(ISNUMBER(OFFSET('Sanitation Data'!$E$11,0,10*ROW('Sanitation Data'!E43))),CW49="No",ISNUMBER(OFFSET('Sanitation Data'!$E$11,0,10*ROW('Sanitation Data'!E43)))),CONCATENATE("[",ROUND(OFFSET('Sanitation Data'!$E$11,0,10*ROW('Sanitation Data'!E43)),0),"]"),IF(AND(ISNUMBER(OFFSET('Sanitation Data'!$E$11,0,10*ROW('Sanitation Data'!E43))),CW49="",ISNUMBER(OFFSET('Sanitation Data'!$E$11,0,10*ROW('Sanitation Data'!E43)))),OFFSET('Sanitation Data'!$E$11,0,10*ROW('Sanitation Data'!E43)),NA())))</f>
        <v>#N/A</v>
      </c>
      <c r="AI49" s="253" t="e">
        <f ca="true">+IF(AND(ISNUMBER(OFFSET('Sanitation Data'!$E$12,0,10*ROW('Sanitation Data'!E43))),CX49="Yes"),OFFSET('Sanitation Data'!$E$12,0,10*ROW('Sanitation Data'!E43)),IF(AND(ISNUMBER(OFFSET('Sanitation Data'!$E$12,0,10*ROW('Sanitation Data'!E43))),CX49="No",ISNUMBER(OFFSET('Sanitation Data'!$E$12,0,10*ROW('Sanitation Data'!E43)))),CONCATENATE("[",ROUND(OFFSET('Sanitation Data'!$E$12,0,10*ROW('Sanitation Data'!E43)),0),"]"),IF(AND(ISNUMBER(OFFSET('Sanitation Data'!$E$12,0,10*ROW('Sanitation Data'!E43))),CX49="",ISNUMBER(OFFSET('Sanitation Data'!$E$12,0,10*ROW('Sanitation Data'!E43)))),OFFSET('Sanitation Data'!$E$12,0,10*ROW('Sanitation Data'!E43)),NA())))</f>
        <v>#N/A</v>
      </c>
      <c r="AJ49" s="253" t="e">
        <f ca="true">+IF(AND(ISNUMBER(OFFSET('Sanitation Data'!$E$13,0,10*ROW('Sanitation Data'!E43))),CY49="Yes"),OFFSET('Sanitation Data'!$E$13,0,10*ROW('Sanitation Data'!E43)),IF(AND(ISNUMBER(OFFSET('Sanitation Data'!$E$13,0,10*ROW('Sanitation Data'!E43))),CY49="No",ISNUMBER(OFFSET('Sanitation Data'!$E$13,0,10*ROW('Sanitation Data'!E43)))),CONCATENATE("[",ROUND(OFFSET('Sanitation Data'!$E$13,0,10*ROW('Sanitation Data'!E43)),0),"]"),IF(AND(ISNUMBER(OFFSET('Sanitation Data'!$E$13,0,10*ROW('Sanitation Data'!E43))),CY49="",ISNUMBER(OFFSET('Sanitation Data'!$E$13,0,10*ROW('Sanitation Data'!E43)))),OFFSET('Sanitation Data'!$E$13,0,10*ROW('Sanitation Data'!E43)),NA())))</f>
        <v>#N/A</v>
      </c>
      <c r="AK49" s="253" t="e">
        <f ca="true">+IF(AND(ISNUMBER(OFFSET('Sanitation Data'!$F$5,0,10*ROW('Sanitation Data'!F43))),CZ49="Yes"),100-OFFSET('Sanitation Data'!$F$5,0,10*ROW('Sanitation Data'!F43)),IF(AND(ISNUMBER(OFFSET('Sanitation Data'!$F$5,0,10*ROW('Sanitation Data'!F43))),CZ49="No",ISNUMBER(OFFSET('Sanitation Data'!$F$5,0,10*ROW('Sanitation Data'!F43)))),CONCATENATE("[",ROUND(100-OFFSET('Sanitation Data'!$F$5,0,10*ROW('Sanitation Data'!F43)),0),"]"),IF(AND(ISNUMBER(OFFSET('Sanitation Data'!$F$5,0,10*ROW('Sanitation Data'!F43))),CZ49="",ISNUMBER(OFFSET('Sanitation Data'!$F$5,0,10*ROW('Sanitation Data'!F43)))),100-OFFSET('Sanitation Data'!$F$5,0,10*ROW('Sanitation Data'!F43)),NA())))</f>
        <v>#N/A</v>
      </c>
      <c r="AL49" s="253" t="e">
        <f ca="true">+IF(AND(ISNUMBER(OFFSET('Sanitation Data'!$F$7,0,10*ROW('Sanitation Data'!F43))),DA49="Yes"),OFFSET('Sanitation Data'!$F$7,0,10*ROW('Sanitation Data'!F43)),IF(AND(ISNUMBER(OFFSET('Sanitation Data'!$F$7,0,10*ROW('Sanitation Data'!F43))),DA49="No",ISNUMBER(OFFSET('Sanitation Data'!$F$7,0,10*ROW('Sanitation Data'!F43)))),CONCATENATE("[",ROUND(OFFSET('Sanitation Data'!$F$7,0,10*ROW('Sanitation Data'!F43)),0),"]"),IF(AND(ISNUMBER(OFFSET('Sanitation Data'!$F$7,0,10*ROW('Sanitation Data'!F43))),DA49="",ISNUMBER(OFFSET('Sanitation Data'!$F$7,0,10*ROW('Sanitation Data'!F43)))),OFFSET('Sanitation Data'!$F$7,0,10*ROW('Sanitation Data'!F43)),NA())))</f>
        <v>#N/A</v>
      </c>
      <c r="AM49" s="253" t="e">
        <f ca="true">+IF(AND(ISNUMBER(OFFSET('Sanitation Data'!$F$11,0,10*ROW('Sanitation Data'!F43))),DB49="Yes"),OFFSET('Sanitation Data'!$F$11,0,10*ROW('Sanitation Data'!F43)),IF(AND(ISNUMBER(OFFSET('Sanitation Data'!$F$11,0,10*ROW('Sanitation Data'!F43))),DB49="No",ISNUMBER(OFFSET('Sanitation Data'!$F$11,0,10*ROW('Sanitation Data'!F43)))),CONCATENATE("[",ROUND(OFFSET('Sanitation Data'!$F$11,0,10*ROW('Sanitation Data'!F43)),0),"]"),IF(AND(ISNUMBER(OFFSET('Sanitation Data'!$F$11,0,10*ROW('Sanitation Data'!F43))),DB49="",ISNUMBER(OFFSET('Sanitation Data'!$F$11,0,10*ROW('Sanitation Data'!F43)))),OFFSET('Sanitation Data'!$F$11,0,10*ROW('Sanitation Data'!F43)),NA())))</f>
        <v>#N/A</v>
      </c>
      <c r="AN49" s="253" t="e">
        <f ca="true">+IF(AND(ISNUMBER(OFFSET('Sanitation Data'!$F$12,0,10*ROW('Sanitation Data'!F43))),DC49="Yes"),OFFSET('Sanitation Data'!$F$12,0,10*ROW('Sanitation Data'!F43)),IF(AND(ISNUMBER(OFFSET('Sanitation Data'!$F$12,0,10*ROW('Sanitation Data'!F43))),DC49="No",ISNUMBER(OFFSET('Sanitation Data'!$F$12,0,10*ROW('Sanitation Data'!F43)))),CONCATENATE("[",ROUND(OFFSET('Sanitation Data'!$F$12,0,10*ROW('Sanitation Data'!F43)),0),"]"),IF(AND(ISNUMBER(OFFSET('Sanitation Data'!$F$12,0,10*ROW('Sanitation Data'!F43))),DC49="",ISNUMBER(OFFSET('Sanitation Data'!$F$12,0,10*ROW('Sanitation Data'!F43)))),OFFSET('Sanitation Data'!$F$12,0,10*ROW('Sanitation Data'!F43)),NA())))</f>
        <v>#N/A</v>
      </c>
      <c r="AO49" s="253" t="e">
        <f ca="true">+IF(AND(ISNUMBER(OFFSET('Sanitation Data'!$F$13,0,10*ROW('Sanitation Data'!F43))),DD49="Yes"),OFFSET('Sanitation Data'!$F$13,0,10*ROW('Sanitation Data'!F43)),IF(AND(ISNUMBER(OFFSET('Sanitation Data'!$F$13,0,10*ROW('Sanitation Data'!F43))),DD49="No",ISNUMBER(OFFSET('Sanitation Data'!$F$13,0,10*ROW('Sanitation Data'!F43)))),CONCATENATE("[",ROUND(OFFSET('Sanitation Data'!$F$13,0,10*ROW('Sanitation Data'!F43)),0),"]"),IF(AND(ISNUMBER(OFFSET('Sanitation Data'!$F$13,0,10*ROW('Sanitation Data'!F43))),DD49="",ISNUMBER(OFFSET('Sanitation Data'!$F$13,0,10*ROW('Sanitation Data'!F43)))),OFFSET('Sanitation Data'!$F$13,0,10*ROW('Sanitation Data'!F43)),NA())))</f>
        <v>#N/A</v>
      </c>
      <c r="AP49" s="253" t="e">
        <f ca="true">+IF(AND(ISNUMBER(OFFSET('Sanitation Data'!$G$5,0,10*ROW('Sanitation Data'!G43))),DE49="Yes"),100-OFFSET('Sanitation Data'!$G$5,0,10*ROW('Sanitation Data'!G43)),IF(AND(ISNUMBER(OFFSET('Sanitation Data'!$G$5,0,10*ROW('Sanitation Data'!G43))),DE49="No",ISNUMBER(OFFSET('Sanitation Data'!$G$5,0,10*ROW('Sanitation Data'!G43)))),CONCATENATE("[",ROUND(100-OFFSET('Sanitation Data'!$G$5,0,10*ROW('Sanitation Data'!G43)),0),"]"),IF(AND(ISNUMBER(OFFSET('Sanitation Data'!$G$5,0,10*ROW('Sanitation Data'!G43))),DE49="",ISNUMBER(OFFSET('Sanitation Data'!$G$5,0,10*ROW('Sanitation Data'!G43)))),100-OFFSET('Sanitation Data'!$G$5,0,10*ROW('Sanitation Data'!G43)),NA())))</f>
        <v>#N/A</v>
      </c>
      <c r="AQ49" s="253" t="e">
        <f ca="true">+IF(AND(ISNUMBER(OFFSET('Sanitation Data'!$G$7,0,10*ROW('Sanitation Data'!G43))),DF49="Yes"),OFFSET('Sanitation Data'!$G$7,0,10*ROW('Sanitation Data'!G43)),IF(AND(ISNUMBER(OFFSET('Sanitation Data'!$G$7,0,10*ROW('Sanitation Data'!G43))),DF49="No",ISNUMBER(OFFSET('Sanitation Data'!$G$7,0,10*ROW('Sanitation Data'!G43)))),CONCATENATE("[",ROUND(OFFSET('Sanitation Data'!$G$7,0,10*ROW('Sanitation Data'!G43)),0),"]"),IF(AND(ISNUMBER(OFFSET('Sanitation Data'!$G$7,0,10*ROW('Sanitation Data'!G43))),DF49="",ISNUMBER(OFFSET('Sanitation Data'!$G$7,0,10*ROW('Sanitation Data'!G43)))),OFFSET('Sanitation Data'!$G$7,0,10*ROW('Sanitation Data'!G43)),NA())))</f>
        <v>#N/A</v>
      </c>
      <c r="AR49" s="253" t="e">
        <f ca="true">+IF(AND(ISNUMBER(OFFSET('Sanitation Data'!$G$11,0,10*ROW('Sanitation Data'!G43))),DG49="Yes"),OFFSET('Sanitation Data'!$G$11,0,10*ROW('Sanitation Data'!G43)),IF(AND(ISNUMBER(OFFSET('Sanitation Data'!$G$11,0,10*ROW('Sanitation Data'!G43))),DG49="No",ISNUMBER(OFFSET('Sanitation Data'!$G$11,0,10*ROW('Sanitation Data'!G43)))),CONCATENATE("[",ROUND(OFFSET('Sanitation Data'!$G$11,0,10*ROW('Sanitation Data'!G43)),0),"]"),IF(AND(ISNUMBER(OFFSET('Sanitation Data'!$G$11,0,10*ROW('Sanitation Data'!G43))),DG49="",ISNUMBER(OFFSET('Sanitation Data'!$G$11,0,10*ROW('Sanitation Data'!G43)))),OFFSET('Sanitation Data'!$G$11,0,10*ROW('Sanitation Data'!G43)),NA())))</f>
        <v>#N/A</v>
      </c>
      <c r="AS49" s="253" t="e">
        <f ca="true">+IF(AND(ISNUMBER(OFFSET('Sanitation Data'!$G$12,0,10*ROW('Sanitation Data'!G43))),DH49="Yes"),OFFSET('Sanitation Data'!$G$12,0,10*ROW('Sanitation Data'!G43)),IF(AND(ISNUMBER(OFFSET('Sanitation Data'!$G$12,0,10*ROW('Sanitation Data'!G43))),DH49="No",ISNUMBER(OFFSET('Sanitation Data'!$G$12,0,10*ROW('Sanitation Data'!G43)))),CONCATENATE("[",ROUND(OFFSET('Sanitation Data'!$G$12,0,10*ROW('Sanitation Data'!G43)),0),"]"),IF(AND(ISNUMBER(OFFSET('Sanitation Data'!$G$12,0,10*ROW('Sanitation Data'!G43))),DH49="",ISNUMBER(OFFSET('Sanitation Data'!$G$12,0,10*ROW('Sanitation Data'!G43)))),OFFSET('Sanitation Data'!$G$12,0,10*ROW('Sanitation Data'!G43)),NA())))</f>
        <v>#N/A</v>
      </c>
      <c r="AT49" s="253" t="e">
        <f ca="true">+IF(AND(ISNUMBER(OFFSET('Sanitation Data'!$G$13,0,10*ROW('Sanitation Data'!G43))),DI49="Yes"),OFFSET('Sanitation Data'!$G$13,0,10*ROW('Sanitation Data'!G43)),IF(AND(ISNUMBER(OFFSET('Sanitation Data'!$G$13,0,10*ROW('Sanitation Data'!G43))),DI49="No",ISNUMBER(OFFSET('Sanitation Data'!$G$13,0,10*ROW('Sanitation Data'!G43)))),CONCATENATE("[",ROUND(OFFSET('Sanitation Data'!$G$13,0,10*ROW('Sanitation Data'!G43)),0),"]"),IF(AND(ISNUMBER(OFFSET('Sanitation Data'!$G$13,0,10*ROW('Sanitation Data'!G43))),DI49="",ISNUMBER(OFFSET('Sanitation Data'!$G$13,0,10*ROW('Sanitation Data'!G43)))),OFFSET('Sanitation Data'!$G$13,0,10*ROW('Sanitation Data'!G43)),NA())))</f>
        <v>#N/A</v>
      </c>
      <c r="AU49" s="253" t="e">
        <f ca="true">+IF(AND(ISNUMBER(OFFSET('Sanitation Data'!$H$5,0,10*ROW('Sanitation Data'!H43))),DJ49="Yes"),100-OFFSET('Sanitation Data'!$H$5,0,10*ROW('Sanitation Data'!H43)),IF(AND(ISNUMBER(OFFSET('Sanitation Data'!$H$5,0,10*ROW('Sanitation Data'!H43))),DJ49="No",ISNUMBER(OFFSET('Sanitation Data'!$H$5,0,10*ROW('Sanitation Data'!H43)))),CONCATENATE("[",ROUND(100-OFFSET('Sanitation Data'!$H$5,0,10*ROW('Sanitation Data'!H43)),0),"]"),IF(AND(ISNUMBER(OFFSET('Sanitation Data'!$H$5,0,10*ROW('Sanitation Data'!H43))),DJ49="",ISNUMBER(OFFSET('Sanitation Data'!$H$5,0,10*ROW('Sanitation Data'!H43)))),100-OFFSET('Sanitation Data'!$H$5,0,10*ROW('Sanitation Data'!H43)),NA())))</f>
        <v>#N/A</v>
      </c>
      <c r="AV49" s="253" t="e">
        <f ca="true">+IF(AND(ISNUMBER(OFFSET('Sanitation Data'!$H$7,0,10*ROW('Sanitation Data'!H43))),DK49="Yes"),OFFSET('Sanitation Data'!$H$7,0,10*ROW('Sanitation Data'!H43)),IF(AND(ISNUMBER(OFFSET('Sanitation Data'!$H$7,0,10*ROW('Sanitation Data'!H43))),DK49="No",ISNUMBER(OFFSET('Sanitation Data'!$H$7,0,10*ROW('Sanitation Data'!H43)))),CONCATENATE("[",ROUND(OFFSET('Sanitation Data'!$H$7,0,10*ROW('Sanitation Data'!H43)),0),"]"),IF(AND(ISNUMBER(OFFSET('Sanitation Data'!$H$7,0,10*ROW('Sanitation Data'!H43))),DK49="",ISNUMBER(OFFSET('Sanitation Data'!$H$7,0,10*ROW('Sanitation Data'!H43)))),OFFSET('Sanitation Data'!$H$7,0,10*ROW('Sanitation Data'!H43)),NA())))</f>
        <v>#N/A</v>
      </c>
      <c r="AW49" s="253" t="e">
        <f ca="true">+IF(AND(ISNUMBER(OFFSET('Sanitation Data'!$H$11,0,10*ROW('Sanitation Data'!H43))),DL49="Yes"),OFFSET('Sanitation Data'!$H$11,0,10*ROW('Sanitation Data'!H43)),IF(AND(ISNUMBER(OFFSET('Sanitation Data'!$H$11,0,10*ROW('Sanitation Data'!H43))),DL49="No",ISNUMBER(OFFSET('Sanitation Data'!$H$11,0,10*ROW('Sanitation Data'!H43)))),CONCATENATE("[",ROUND(OFFSET('Sanitation Data'!$H$11,0,10*ROW('Sanitation Data'!H43)),0),"]"),IF(AND(ISNUMBER(OFFSET('Sanitation Data'!$H$11,0,10*ROW('Sanitation Data'!H43))),DL49="",ISNUMBER(OFFSET('Sanitation Data'!$H$11,0,10*ROW('Sanitation Data'!H43)))),OFFSET('Sanitation Data'!$H$11,0,10*ROW('Sanitation Data'!H43)),NA())))</f>
        <v>#N/A</v>
      </c>
      <c r="AX49" s="253" t="e">
        <f ca="true">+IF(AND(ISNUMBER(OFFSET('Sanitation Data'!$H$12,0,10*ROW('Sanitation Data'!H43))),DM49="Yes"),OFFSET('Sanitation Data'!$H$12,0,10*ROW('Sanitation Data'!H43)),IF(AND(ISNUMBER(OFFSET('Sanitation Data'!$H$12,0,10*ROW('Sanitation Data'!H43))),DM49="No",ISNUMBER(OFFSET('Sanitation Data'!$H$12,0,10*ROW('Sanitation Data'!H43)))),CONCATENATE("[",ROUND(OFFSET('Sanitation Data'!$H$12,0,10*ROW('Sanitation Data'!H43)),0),"]"),IF(AND(ISNUMBER(OFFSET('Sanitation Data'!$H$12,0,10*ROW('Sanitation Data'!H43))),DM49="",ISNUMBER(OFFSET('Sanitation Data'!$H$12,0,10*ROW('Sanitation Data'!H43)))),OFFSET('Sanitation Data'!$H$12,0,10*ROW('Sanitation Data'!H43)),NA())))</f>
        <v>#N/A</v>
      </c>
      <c r="AY49" s="253" t="e">
        <f ca="true">+IF(AND(ISNUMBER(OFFSET('Sanitation Data'!$H$13,0,10*ROW('Sanitation Data'!H43))),DN49="Yes"),OFFSET('Sanitation Data'!$H$13,0,10*ROW('Sanitation Data'!H43)),IF(AND(ISNUMBER(OFFSET('Sanitation Data'!$H$13,0,10*ROW('Sanitation Data'!H43))),DN49="No",ISNUMBER(OFFSET('Sanitation Data'!$H$13,0,10*ROW('Sanitation Data'!H43)))),CONCATENATE("[",ROUND(OFFSET('Sanitation Data'!$H$13,0,10*ROW('Sanitation Data'!H43)),0),"]"),IF(AND(ISNUMBER(OFFSET('Sanitation Data'!$H$13,0,10*ROW('Sanitation Data'!H43))),DN49="",ISNUMBER(OFFSET('Sanitation Data'!$H$13,0,10*ROW('Sanitation Data'!H43)))),OFFSET('Sanitation Data'!$H$13,0,10*ROW('Sanitation Data'!H43)),NA())))</f>
        <v>#N/A</v>
      </c>
      <c r="AZ49" s="254" t="e">
        <f ca="true">+IF(AND(ISNUMBER(OFFSET('Hygiene Data'!$C$6,0,10*ROW('Hygiene Data'!C43))),DO49="Yes"),OFFSET('Hygiene Data'!$C$6,0,10*ROW('Hygiene Data'!C43)),IF(AND(ISNUMBER(OFFSET('Hygiene Data'!$C$6,0,10*ROW('Hygiene Data'!C43))),DO49="No",ISNUMBER(OFFSET('Hygiene Data'!$C$6,0,10*ROW('Hygiene Data'!C43)))),CONCATENATE("[",ROUND(OFFSET('Hygiene Data'!$C$6,0,10*ROW('Hygiene Data'!C43)),0),"]"),IF(AND(ISNUMBER(OFFSET('Hygiene Data'!$C$6,0,10*ROW('Hygiene Data'!C43))),DO49="",ISNUMBER(OFFSET('Hygiene Data'!$C$6,0,10*ROW('Hygiene Data'!C43)))),OFFSET('Hygiene Data'!$C$6,0,10*ROW('Hygiene Data'!C43)),NA())))</f>
        <v>#N/A</v>
      </c>
      <c r="BA49" s="254" t="e">
        <f ca="true">+IF(AND(ISNUMBER(OFFSET('Hygiene Data'!$C$8,0,10*ROW('Hygiene Data'!C43))),DP49="Yes"),OFFSET('Hygiene Data'!$C$8,0,10*ROW('Hygiene Data'!C43)),IF(AND(ISNUMBER(OFFSET('Hygiene Data'!$C$8,0,10*ROW('Hygiene Data'!C43))),DP49="No",ISNUMBER(OFFSET('Hygiene Data'!$C$8,0,10*ROW('Hygiene Data'!C43)))),CONCATENATE("[",ROUND(OFFSET('Hygiene Data'!$C$8,0,10*ROW('Hygiene Data'!C43)),0),"]"),IF(AND(ISNUMBER(OFFSET('Hygiene Data'!$C$8,0,10*ROW('Hygiene Data'!C43))),DP49="",ISNUMBER(OFFSET('Hygiene Data'!$C$8,0,10*ROW('Hygiene Data'!C43)))),OFFSET('Hygiene Data'!$C$8,0,10*ROW('Hygiene Data'!C43)),NA())))</f>
        <v>#N/A</v>
      </c>
      <c r="BB49" s="254" t="e">
        <f ca="true">+IF(AND(ISNUMBER(OFFSET('Hygiene Data'!$C$10,0,10*ROW('Hygiene Data'!C43))),DQ49="Yes"),OFFSET('Hygiene Data'!$C$10,0,10*ROW('Hygiene Data'!C43)),IF(AND(ISNUMBER(OFFSET('Hygiene Data'!$C$10,0,10*ROW('Hygiene Data'!C43))),DQ49="No",ISNUMBER(OFFSET('Hygiene Data'!$C$10,0,10*ROW('Hygiene Data'!C43)))),CONCATENATE("[",ROUND(OFFSET('Hygiene Data'!$C$10,0,10*ROW('Hygiene Data'!C43)),0),"]"),IF(AND(ISNUMBER(OFFSET('Hygiene Data'!$C$10,0,10*ROW('Hygiene Data'!C43))),DQ49="",ISNUMBER(OFFSET('Hygiene Data'!$C$10,0,10*ROW('Hygiene Data'!C43)))),OFFSET('Hygiene Data'!$C$10,0,10*ROW('Hygiene Data'!C43)),NA())))</f>
        <v>#N/A</v>
      </c>
      <c r="BC49" s="254" t="e">
        <f ca="true">+IF(AND(ISNUMBER(OFFSET('Hygiene Data'!$D$6,0,10*ROW('Hygiene Data'!D43))),DR49="Yes"),OFFSET('Hygiene Data'!$D$6,0,10*ROW('Hygiene Data'!D43)),IF(AND(ISNUMBER(OFFSET('Hygiene Data'!$D$6,0,10*ROW('Hygiene Data'!D43))),DR49="No",ISNUMBER(OFFSET('Hygiene Data'!$D$6,0,10*ROW('Hygiene Data'!D43)))),CONCATENATE("[",ROUND(OFFSET('Hygiene Data'!$D$6,0,10*ROW('Hygiene Data'!D43)),0),"]"),IF(AND(ISNUMBER(OFFSET('Hygiene Data'!$D$6,0,10*ROW('Hygiene Data'!D43))),DR49="",ISNUMBER(OFFSET('Hygiene Data'!$D$6,0,10*ROW('Hygiene Data'!D43)))),OFFSET('Hygiene Data'!$D$6,0,10*ROW('Hygiene Data'!D43)),NA())))</f>
        <v>#N/A</v>
      </c>
      <c r="BD49" s="254" t="e">
        <f ca="true">+IF(AND(ISNUMBER(OFFSET('Hygiene Data'!$D$8,0,10*ROW('Hygiene Data'!D43))),DS49="Yes"),OFFSET('Hygiene Data'!$D$8,0,10*ROW('Hygiene Data'!D43)),IF(AND(ISNUMBER(OFFSET('Hygiene Data'!$D$8,0,10*ROW('Hygiene Data'!D43))),DS49="No",ISNUMBER(OFFSET('Hygiene Data'!$D$8,0,10*ROW('Hygiene Data'!D43)))),CONCATENATE("[",ROUND(OFFSET('Hygiene Data'!$D$8,0,10*ROW('Hygiene Data'!D43)),0),"]"),IF(AND(ISNUMBER(OFFSET('Hygiene Data'!$D$8,0,10*ROW('Hygiene Data'!D43))),DS49="",ISNUMBER(OFFSET('Hygiene Data'!$D$8,0,10*ROW('Hygiene Data'!D43)))),OFFSET('Hygiene Data'!$D$8,0,10*ROW('Hygiene Data'!D43)),NA())))</f>
        <v>#N/A</v>
      </c>
      <c r="BE49" s="254" t="e">
        <f ca="true">+IF(AND(ISNUMBER(OFFSET('Hygiene Data'!$D$10,0,10*ROW('Hygiene Data'!D43))),DT49="Yes"),OFFSET('Hygiene Data'!$D$10,0,10*ROW('Hygiene Data'!D43)),IF(AND(ISNUMBER(OFFSET('Hygiene Data'!$D$10,0,10*ROW('Hygiene Data'!D43))),DT49="No",ISNUMBER(OFFSET('Hygiene Data'!$D$10,0,10*ROW('Hygiene Data'!D43)))),CONCATENATE("[",ROUND(OFFSET('Hygiene Data'!$D$10,0,10*ROW('Hygiene Data'!D43)),0),"]"),IF(AND(ISNUMBER(OFFSET('Hygiene Data'!$D$10,0,10*ROW('Hygiene Data'!D43))),DT49="",ISNUMBER(OFFSET('Hygiene Data'!$D$10,0,10*ROW('Hygiene Data'!D43)))),OFFSET('Hygiene Data'!$D$10,0,10*ROW('Hygiene Data'!D43)),NA())))</f>
        <v>#N/A</v>
      </c>
      <c r="BF49" s="254" t="e">
        <f ca="true">+IF(AND(ISNUMBER(OFFSET('Hygiene Data'!$E$6,0,10*ROW('Hygiene Data'!E43))),DU49="Yes"),OFFSET('Hygiene Data'!$E$6,0,10*ROW('Hygiene Data'!E43)),IF(AND(ISNUMBER(OFFSET('Hygiene Data'!$E$6,0,10*ROW('Hygiene Data'!E43))),DU49="No",ISNUMBER(OFFSET('Hygiene Data'!$E$6,0,10*ROW('Hygiene Data'!E43)))),CONCATENATE("[",ROUND(OFFSET('Hygiene Data'!$E$6,0,10*ROW('Hygiene Data'!E43)),0),"]"),IF(AND(ISNUMBER(OFFSET('Hygiene Data'!$E$6,0,10*ROW('Hygiene Data'!E43))),DU49="",ISNUMBER(OFFSET('Hygiene Data'!$E$6,0,10*ROW('Hygiene Data'!E43)))),OFFSET('Hygiene Data'!$E$6,0,10*ROW('Hygiene Data'!E43)),NA())))</f>
        <v>#N/A</v>
      </c>
      <c r="BG49" s="254" t="e">
        <f ca="true">+IF(AND(ISNUMBER(OFFSET('Hygiene Data'!$E$8,0,10*ROW('Hygiene Data'!E43))),DV49="Yes"),OFFSET('Hygiene Data'!$E$8,0,10*ROW('Hygiene Data'!E43)),IF(AND(ISNUMBER(OFFSET('Hygiene Data'!$E$8,0,10*ROW('Hygiene Data'!E43))),DV49="No",ISNUMBER(OFFSET('Hygiene Data'!$E$8,0,10*ROW('Hygiene Data'!E43)))),CONCATENATE("[",ROUND(OFFSET('Hygiene Data'!$E$8,0,10*ROW('Hygiene Data'!E43)),0),"]"),IF(AND(ISNUMBER(OFFSET('Hygiene Data'!$E$8,0,10*ROW('Hygiene Data'!E43))),DV49="",ISNUMBER(OFFSET('Hygiene Data'!$E$8,0,10*ROW('Hygiene Data'!E43)))),OFFSET('Hygiene Data'!$E$8,0,10*ROW('Hygiene Data'!E43)),NA())))</f>
        <v>#N/A</v>
      </c>
      <c r="BH49" s="254" t="e">
        <f ca="true">+IF(AND(ISNUMBER(OFFSET('Hygiene Data'!$E$10,0,10*ROW('Hygiene Data'!E43))),DW49="Yes"),OFFSET('Hygiene Data'!$E$10,0,10*ROW('Hygiene Data'!E43)),IF(AND(ISNUMBER(OFFSET('Hygiene Data'!$E$10,0,10*ROW('Hygiene Data'!E43))),DW49="No",ISNUMBER(OFFSET('Hygiene Data'!$E$10,0,10*ROW('Hygiene Data'!E43)))),CONCATENATE("[",ROUND(OFFSET('Hygiene Data'!$E$10,0,10*ROW('Hygiene Data'!E43)),0),"]"),IF(AND(ISNUMBER(OFFSET('Hygiene Data'!$E$10,0,10*ROW('Hygiene Data'!E43))),DW49="",ISNUMBER(OFFSET('Hygiene Data'!$E$10,0,10*ROW('Hygiene Data'!E43)))),OFFSET('Hygiene Data'!$E$10,0,10*ROW('Hygiene Data'!E43)),NA())))</f>
        <v>#N/A</v>
      </c>
      <c r="BI49" s="254" t="e">
        <f ca="true">+IF(AND(ISNUMBER(OFFSET('Hygiene Data'!$F$6,0,10*ROW('Hygiene Data'!F43))),DX49="Yes"),OFFSET('Hygiene Data'!$F$6,0,10*ROW('Hygiene Data'!F43)),IF(AND(ISNUMBER(OFFSET('Hygiene Data'!$F$6,0,10*ROW('Hygiene Data'!F43))),DX49="No",ISNUMBER(OFFSET('Hygiene Data'!$F$6,0,10*ROW('Hygiene Data'!F43)))),CONCATENATE("[",ROUND(OFFSET('Hygiene Data'!$F$6,0,10*ROW('Hygiene Data'!F43)),0),"]"),IF(AND(ISNUMBER(OFFSET('Hygiene Data'!$F$6,0,10*ROW('Hygiene Data'!F43))),DX49="",ISNUMBER(OFFSET('Hygiene Data'!$F$6,0,10*ROW('Hygiene Data'!F43)))),OFFSET('Hygiene Data'!$F$6,0,10*ROW('Hygiene Data'!F43)),NA())))</f>
        <v>#N/A</v>
      </c>
      <c r="BJ49" s="254" t="e">
        <f ca="true">+IF(AND(ISNUMBER(OFFSET('Hygiene Data'!$F$8,0,10*ROW('Hygiene Data'!F43))),DY49="Yes"),OFFSET('Hygiene Data'!$F$8,0,10*ROW('Hygiene Data'!F43)),IF(AND(ISNUMBER(OFFSET('Hygiene Data'!$F$8,0,10*ROW('Hygiene Data'!F43))),DY49="No",ISNUMBER(OFFSET('Hygiene Data'!$F$8,0,10*ROW('Hygiene Data'!F43)))),CONCATENATE("[",ROUND(OFFSET('Hygiene Data'!$F$8,0,10*ROW('Hygiene Data'!F43)),0),"]"),IF(AND(ISNUMBER(OFFSET('Hygiene Data'!$F$8,0,10*ROW('Hygiene Data'!F43))),DY49="",ISNUMBER(OFFSET('Hygiene Data'!$F$8,0,10*ROW('Hygiene Data'!F43)))),OFFSET('Hygiene Data'!$F$8,0,10*ROW('Hygiene Data'!F43)),NA())))</f>
        <v>#N/A</v>
      </c>
      <c r="BK49" s="254" t="e">
        <f ca="true">+IF(AND(ISNUMBER(OFFSET('Hygiene Data'!$F$10,0,10*ROW('Hygiene Data'!F43))),DZ49="Yes"),OFFSET('Hygiene Data'!$F$10,0,10*ROW('Hygiene Data'!F43)),IF(AND(ISNUMBER(OFFSET('Hygiene Data'!$F$10,0,10*ROW('Hygiene Data'!F43))),DZ49="No",ISNUMBER(OFFSET('Hygiene Data'!$F$10,0,10*ROW('Hygiene Data'!F43)))),CONCATENATE("[",ROUND(OFFSET('Hygiene Data'!$F$10,0,10*ROW('Hygiene Data'!F43)),0),"]"),IF(AND(ISNUMBER(OFFSET('Hygiene Data'!$F$10,0,10*ROW('Hygiene Data'!F43))),DZ49="",ISNUMBER(OFFSET('Hygiene Data'!$F$10,0,10*ROW('Hygiene Data'!F43)))),OFFSET('Hygiene Data'!$F$10,0,10*ROW('Hygiene Data'!F43)),NA())))</f>
        <v>#N/A</v>
      </c>
      <c r="BL49" s="254" t="e">
        <f ca="true">+IF(AND(ISNUMBER(OFFSET('Hygiene Data'!$G$6,0,10*ROW('Hygiene Data'!G43))),EA49="Yes"),OFFSET('Hygiene Data'!$G$6,0,10*ROW('Hygiene Data'!G43)),IF(AND(ISNUMBER(OFFSET('Hygiene Data'!$G$6,0,10*ROW('Hygiene Data'!G43))),EA49="No",ISNUMBER(OFFSET('Hygiene Data'!$G$6,0,10*ROW('Hygiene Data'!G43)))),CONCATENATE("[",ROUND(OFFSET('Hygiene Data'!$G$6,0,10*ROW('Hygiene Data'!G43)),0),"]"),IF(AND(ISNUMBER(OFFSET('Hygiene Data'!$G$6,0,10*ROW('Hygiene Data'!G43))),EA49="",ISNUMBER(OFFSET('Hygiene Data'!$G$6,0,10*ROW('Hygiene Data'!G43)))),OFFSET('Hygiene Data'!$G$6,0,10*ROW('Hygiene Data'!G43)),NA())))</f>
        <v>#N/A</v>
      </c>
      <c r="BM49" s="254" t="e">
        <f ca="true">+IF(AND(ISNUMBER(OFFSET('Hygiene Data'!$G$8,0,10*ROW('Hygiene Data'!G43))),EB49="Yes"),OFFSET('Hygiene Data'!$G$8,0,10*ROW('Hygiene Data'!G43)),IF(AND(ISNUMBER(OFFSET('Hygiene Data'!$G$8,0,10*ROW('Hygiene Data'!G43))),EB49="No",ISNUMBER(OFFSET('Hygiene Data'!$G$8,0,10*ROW('Hygiene Data'!G43)))),CONCATENATE("[",ROUND(OFFSET('Hygiene Data'!$G$8,0,10*ROW('Hygiene Data'!G43)),0),"]"),IF(AND(ISNUMBER(OFFSET('Hygiene Data'!$G$8,0,10*ROW('Hygiene Data'!G43))),EB49="",ISNUMBER(OFFSET('Hygiene Data'!$G$8,0,10*ROW('Hygiene Data'!G43)))),OFFSET('Hygiene Data'!$G$8,0,10*ROW('Hygiene Data'!G43)),NA())))</f>
        <v>#N/A</v>
      </c>
      <c r="BN49" s="254" t="e">
        <f ca="true">+IF(AND(ISNUMBER(OFFSET('Hygiene Data'!$G$10,0,10*ROW('Hygiene Data'!G43))),EC49="Yes"),OFFSET('Hygiene Data'!$G$10,0,10*ROW('Hygiene Data'!G43)),IF(AND(ISNUMBER(OFFSET('Hygiene Data'!$G$10,0,10*ROW('Hygiene Data'!G43))),EC49="No",ISNUMBER(OFFSET('Hygiene Data'!$G$10,0,10*ROW('Hygiene Data'!G43)))),CONCATENATE("[",ROUND(OFFSET('Hygiene Data'!$G$10,0,10*ROW('Hygiene Data'!G43)),0),"]"),IF(AND(ISNUMBER(OFFSET('Hygiene Data'!$G$10,0,10*ROW('Hygiene Data'!G43))),EC49="",ISNUMBER(OFFSET('Hygiene Data'!$G$10,0,10*ROW('Hygiene Data'!G43)))),OFFSET('Hygiene Data'!$G$10,0,10*ROW('Hygiene Data'!G43)),NA())))</f>
        <v>#N/A</v>
      </c>
      <c r="BO49" s="254" t="e">
        <f ca="true">+IF(AND(ISNUMBER(OFFSET('Hygiene Data'!$H$6,0,10*ROW('Hygiene Data'!H43))),ED49="Yes"),OFFSET('Hygiene Data'!$H$6,0,10*ROW('Hygiene Data'!H43)),IF(AND(ISNUMBER(OFFSET('Hygiene Data'!$H$6,0,10*ROW('Hygiene Data'!H43))),ED49="No",ISNUMBER(OFFSET('Hygiene Data'!$H$6,0,10*ROW('Hygiene Data'!H43)))),CONCATENATE("[",ROUND(OFFSET('Hygiene Data'!$H$6,0,10*ROW('Hygiene Data'!H43)),0),"]"),IF(AND(ISNUMBER(OFFSET('Hygiene Data'!$H$6,0,10*ROW('Hygiene Data'!H43))),ED49="",ISNUMBER(OFFSET('Hygiene Data'!$H$6,0,10*ROW('Hygiene Data'!H43)))),OFFSET('Hygiene Data'!$H$6,0,10*ROW('Hygiene Data'!H43)),NA())))</f>
        <v>#N/A</v>
      </c>
      <c r="BP49" s="254" t="e">
        <f ca="true">+IF(AND(ISNUMBER(OFFSET('Hygiene Data'!$H$8,0,10*ROW('Hygiene Data'!H43))),EE49="Yes"),OFFSET('Hygiene Data'!$H$8,0,10*ROW('Hygiene Data'!H43)),IF(AND(ISNUMBER(OFFSET('Hygiene Data'!$H$8,0,10*ROW('Hygiene Data'!H43))),EE49="No",ISNUMBER(OFFSET('Hygiene Data'!$H$8,0,10*ROW('Hygiene Data'!H43)))),CONCATENATE("[",ROUND(OFFSET('Hygiene Data'!$H$8,0,10*ROW('Hygiene Data'!H43)),0),"]"),IF(AND(ISNUMBER(OFFSET('Hygiene Data'!$H$8,0,10*ROW('Hygiene Data'!H43))),EE49="",ISNUMBER(OFFSET('Hygiene Data'!$H$8,0,10*ROW('Hygiene Data'!H43)))),OFFSET('Hygiene Data'!$H$8,0,10*ROW('Hygiene Data'!H43)),NA())))</f>
        <v>#N/A</v>
      </c>
      <c r="BQ49" s="254" t="e">
        <f ca="true">+IF(AND(ISNUMBER(OFFSET('Hygiene Data'!$H$10,0,10*ROW('Hygiene Data'!H43))),EF49="Yes"),OFFSET('Hygiene Data'!$H$10,0,10*ROW('Hygiene Data'!H43)),IF(AND(ISNUMBER(OFFSET('Hygiene Data'!$H$10,0,10*ROW('Hygiene Data'!H43))),EF49="No",ISNUMBER(OFFSET('Hygiene Data'!$H$10,0,10*ROW('Hygiene Data'!H43)))),CONCATENATE("[",ROUND(OFFSET('Hygiene Data'!$H$10,0,10*ROW('Hygiene Data'!H43)),0),"]"),IF(AND(ISNUMBER(OFFSET('Hygiene Data'!$H$10,0,10*ROW('Hygiene Data'!H43))),EF49="",ISNUMBER(OFFSET('Hygiene Data'!$H$10,0,10*ROW('Hygiene Data'!H43)))),OFFSET('Hygiene Data'!$H$10,0,10*ROW('Hygiene Data'!H43)),NA())))</f>
        <v>#N/A</v>
      </c>
      <c r="BS49" s="36" t="str">
        <f ca="true">+IF(OFFSET('Water Data'!$C$28,0,10*ROW('Water Data'!C43))="","",OFFSET('Water Data'!$C$28,0,10*ROW('Water Data'!C43)))</f>
        <v/>
      </c>
      <c r="BT49" s="36" t="str">
        <f ca="true">+IF(OFFSET('Water Data'!$C$29,0,10*ROW('Water Data'!C43))="","",OFFSET('Water Data'!$C$29,0,10*ROW('Water Data'!C43)))</f>
        <v/>
      </c>
      <c r="BU49" s="36" t="str">
        <f ca="true">+IF(OFFSET('Water Data'!$C$30,0,10*ROW('Water Data'!C43))="","",OFFSET('Water Data'!$C$30,0,10*ROW('Water Data'!C43)))</f>
        <v/>
      </c>
      <c r="BV49" s="36" t="str">
        <f ca="true">+IF(OFFSET('Water Data'!$D$28,0,10*ROW('Water Data'!D43))="","",OFFSET('Water Data'!$D$28,0,10*ROW('Water Data'!D43)))</f>
        <v/>
      </c>
      <c r="BW49" s="36" t="str">
        <f ca="true">+IF(OFFSET('Water Data'!$D$29,0,10*ROW('Water Data'!D43))="","",OFFSET('Water Data'!$D$29,0,10*ROW('Water Data'!D43)))</f>
        <v/>
      </c>
      <c r="BX49" s="36" t="str">
        <f ca="true">+IF(OFFSET('Water Data'!$D$30,0,10*ROW('Water Data'!D43))="","",OFFSET('Water Data'!$D$30,0,10*ROW('Water Data'!D43)))</f>
        <v/>
      </c>
      <c r="BY49" s="36" t="str">
        <f ca="true">+IF(OFFSET('Water Data'!$E$28,0,10*ROW('Water Data'!E43))="","",OFFSET('Water Data'!$E$28,0,10*ROW('Water Data'!E43)))</f>
        <v/>
      </c>
      <c r="BZ49" s="36" t="str">
        <f ca="true">+IF(OFFSET('Water Data'!$E$29,0,10*ROW('Water Data'!E43))="","",OFFSET('Water Data'!$E$29,0,10*ROW('Water Data'!E43)))</f>
        <v/>
      </c>
      <c r="CA49" s="36" t="str">
        <f ca="true">+IF(OFFSET('Water Data'!$E$30,0,10*ROW('Water Data'!E43))="","",OFFSET('Water Data'!$E$30,0,10*ROW('Water Data'!E43)))</f>
        <v/>
      </c>
      <c r="CB49" s="36" t="str">
        <f ca="true">+IF(OFFSET('Water Data'!$F$28,0,10*ROW('Water Data'!F43))="","",OFFSET('Water Data'!$F$28,0,10*ROW('Water Data'!F43)))</f>
        <v/>
      </c>
      <c r="CC49" s="36" t="str">
        <f ca="true">+IF(OFFSET('Water Data'!$F$29,0,10*ROW('Water Data'!F43))="","",OFFSET('Water Data'!$F$29,0,10*ROW('Water Data'!F43)))</f>
        <v/>
      </c>
      <c r="CD49" s="36" t="str">
        <f ca="true">+IF(OFFSET('Water Data'!$F$30,0,10*ROW('Water Data'!F43))="","",OFFSET('Water Data'!$F$30,0,10*ROW('Water Data'!F43)))</f>
        <v/>
      </c>
      <c r="CE49" s="36" t="str">
        <f ca="true">+IF(OFFSET('Water Data'!$G$28,0,10*ROW('Water Data'!G43))="","",OFFSET('Water Data'!$G$28,0,10*ROW('Water Data'!G43)))</f>
        <v/>
      </c>
      <c r="CF49" s="36" t="str">
        <f ca="true">+IF(OFFSET('Water Data'!$G$29,0,10*ROW('Water Data'!G43))="","",OFFSET('Water Data'!$G$29,0,10*ROW('Water Data'!G43)))</f>
        <v/>
      </c>
      <c r="CG49" s="36" t="str">
        <f ca="true">+IF(OFFSET('Water Data'!$G$30,0,10*ROW('Water Data'!G43))="","",OFFSET('Water Data'!$G$30,0,10*ROW('Water Data'!G43)))</f>
        <v/>
      </c>
      <c r="CH49" s="36" t="str">
        <f ca="true">+IF(OFFSET('Water Data'!$H$28,0,10*ROW('Water Data'!H43))="","",OFFSET('Water Data'!$H$28,0,10*ROW('Water Data'!H43)))</f>
        <v/>
      </c>
      <c r="CI49" s="36" t="str">
        <f ca="true">+IF(OFFSET('Water Data'!$H$29,0,10*ROW('Water Data'!H43))="","",OFFSET('Water Data'!$H$29,0,10*ROW('Water Data'!H43)))</f>
        <v/>
      </c>
      <c r="CJ49" s="36" t="str">
        <f ca="true">+IF(OFFSET('Water Data'!$H$30,0,10*ROW('Water Data'!H43))="","",OFFSET('Water Data'!$H$30,0,10*ROW('Water Data'!H43)))</f>
        <v/>
      </c>
      <c r="CK49" s="36" t="str">
        <f ca="true">+IF(OFFSET('Sanitation Data'!$C$29,0,10*ROW('Sanitation Data'!C43))="","",OFFSET('Sanitation Data'!$C$29,0,10*ROW('Sanitation Data'!C43)))</f>
        <v/>
      </c>
      <c r="CL49" s="36" t="str">
        <f ca="true">+IF(OFFSET('Sanitation Data'!$C$30,0,10*ROW('Sanitation Data'!C43))="","",OFFSET('Sanitation Data'!$C$30,0,10*ROW('Sanitation Data'!C43)))</f>
        <v/>
      </c>
      <c r="CM49" s="36" t="str">
        <f ca="true">+IF(OFFSET('Sanitation Data'!$C$31,0,10*ROW('Sanitation Data'!C43))="","",OFFSET('Sanitation Data'!$C$31,0,10*ROW('Sanitation Data'!C43)))</f>
        <v/>
      </c>
      <c r="CN49" s="36" t="str">
        <f ca="true">+IF(OFFSET('Sanitation Data'!$C$32,0,10*ROW('Sanitation Data'!C43))="","",OFFSET('Sanitation Data'!$C$32,0,10*ROW('Sanitation Data'!C43)))</f>
        <v/>
      </c>
      <c r="CO49" s="36" t="str">
        <f ca="true">+IF(OFFSET('Sanitation Data'!$C$33,0,10*ROW('Sanitation Data'!C43))="","",OFFSET('Sanitation Data'!$C$33,0,10*ROW('Sanitation Data'!C43)))</f>
        <v/>
      </c>
      <c r="CP49" s="36" t="str">
        <f ca="true">+IF(OFFSET('Sanitation Data'!$D$29,0,10*ROW('Sanitation Data'!D43))="","",OFFSET('Sanitation Data'!$D$29,0,10*ROW('Sanitation Data'!D43)))</f>
        <v/>
      </c>
      <c r="CQ49" s="36" t="str">
        <f ca="true">+IF(OFFSET('Sanitation Data'!$D$30,0,10*ROW('Sanitation Data'!D43))="","",OFFSET('Sanitation Data'!$D$30,0,10*ROW('Sanitation Data'!D43)))</f>
        <v/>
      </c>
      <c r="CR49" s="36" t="str">
        <f ca="true">+IF(OFFSET('Sanitation Data'!$D$31,0,10*ROW('Sanitation Data'!D43))="","",OFFSET('Sanitation Data'!$D$31,0,10*ROW('Sanitation Data'!D43)))</f>
        <v/>
      </c>
      <c r="CS49" s="36" t="str">
        <f ca="true">+IF(OFFSET('Sanitation Data'!$D$32,0,10*ROW('Sanitation Data'!D43))="","",OFFSET('Sanitation Data'!$D$32,0,10*ROW('Sanitation Data'!D43)))</f>
        <v/>
      </c>
      <c r="CT49" s="36" t="str">
        <f ca="true">+IF(OFFSET('Sanitation Data'!$D$33,0,10*ROW('Sanitation Data'!D43))="","",OFFSET('Sanitation Data'!$D$33,0,10*ROW('Sanitation Data'!D43)))</f>
        <v/>
      </c>
      <c r="CU49" s="36" t="str">
        <f ca="true">+IF(OFFSET('Sanitation Data'!$E$29,0,10*ROW('Sanitation Data'!E43))="","",OFFSET('Sanitation Data'!$E$29,0,10*ROW('Sanitation Data'!E43)))</f>
        <v/>
      </c>
      <c r="CV49" s="36" t="str">
        <f ca="true">+IF(OFFSET('Sanitation Data'!$E$30,0,10*ROW('Sanitation Data'!E43))="","",OFFSET('Sanitation Data'!$E$30,0,10*ROW('Sanitation Data'!E43)))</f>
        <v/>
      </c>
      <c r="CW49" s="36" t="str">
        <f ca="true">+IF(OFFSET('Sanitation Data'!$E$31,0,10*ROW('Sanitation Data'!E43))="","",OFFSET('Sanitation Data'!$E$31,0,10*ROW('Sanitation Data'!E43)))</f>
        <v/>
      </c>
      <c r="CX49" s="36" t="str">
        <f ca="true">+IF(OFFSET('Sanitation Data'!$E$32,0,10*ROW('Sanitation Data'!E43))="","",OFFSET('Sanitation Data'!$E$32,0,10*ROW('Sanitation Data'!E43)))</f>
        <v/>
      </c>
      <c r="CY49" s="36" t="str">
        <f ca="true">+IF(OFFSET('Sanitation Data'!$E$33,0,10*ROW('Sanitation Data'!E43))="","",OFFSET('Sanitation Data'!$E$33,0,10*ROW('Sanitation Data'!E43)))</f>
        <v/>
      </c>
      <c r="CZ49" s="36" t="str">
        <f ca="true">+IF(OFFSET('Sanitation Data'!$F$29,0,10*ROW('Sanitation Data'!F43))="","",OFFSET('Sanitation Data'!$F$29,0,10*ROW('Sanitation Data'!F43)))</f>
        <v/>
      </c>
      <c r="DA49" s="36" t="str">
        <f ca="true">+IF(OFFSET('Sanitation Data'!$F$30,0,10*ROW('Sanitation Data'!F43))="","",OFFSET('Sanitation Data'!$F$30,0,10*ROW('Sanitation Data'!F43)))</f>
        <v/>
      </c>
      <c r="DB49" s="36" t="str">
        <f ca="true">+IF(OFFSET('Sanitation Data'!$F$31,0,10*ROW('Sanitation Data'!F43))="","",OFFSET('Sanitation Data'!$F$31,0,10*ROW('Sanitation Data'!F43)))</f>
        <v/>
      </c>
      <c r="DC49" s="36" t="str">
        <f ca="true">+IF(OFFSET('Sanitation Data'!$F$32,0,10*ROW('Sanitation Data'!F43))="","",OFFSET('Sanitation Data'!$F$32,0,10*ROW('Sanitation Data'!F43)))</f>
        <v/>
      </c>
      <c r="DD49" s="36" t="str">
        <f ca="true">+IF(OFFSET('Sanitation Data'!$F$33,0,10*ROW('Sanitation Data'!F43))="","",OFFSET('Sanitation Data'!$F$33,0,10*ROW('Sanitation Data'!F43)))</f>
        <v/>
      </c>
      <c r="DE49" s="36" t="str">
        <f ca="true">+IF(OFFSET('Sanitation Data'!$G$29,0,10*ROW('Sanitation Data'!G43))="","",OFFSET('Sanitation Data'!$G$29,0,10*ROW('Sanitation Data'!G43)))</f>
        <v/>
      </c>
      <c r="DF49" s="36" t="str">
        <f ca="true">+IF(OFFSET('Sanitation Data'!$G$30,0,10*ROW('Sanitation Data'!G43))="","",OFFSET('Sanitation Data'!$G$30,0,10*ROW('Sanitation Data'!G43)))</f>
        <v/>
      </c>
      <c r="DG49" s="36" t="str">
        <f ca="true">+IF(OFFSET('Sanitation Data'!$G$31,0,10*ROW('Sanitation Data'!G43))="","",OFFSET('Sanitation Data'!$G$31,0,10*ROW('Sanitation Data'!G43)))</f>
        <v/>
      </c>
      <c r="DH49" s="36" t="str">
        <f ca="true">+IF(OFFSET('Sanitation Data'!$G$32,0,10*ROW('Sanitation Data'!G43))="","",OFFSET('Sanitation Data'!$G$32,0,10*ROW('Sanitation Data'!G43)))</f>
        <v/>
      </c>
      <c r="DI49" s="36" t="str">
        <f ca="true">+IF(OFFSET('Sanitation Data'!$G$33,0,10*ROW('Sanitation Data'!G43))="","",OFFSET('Sanitation Data'!$G$33,0,10*ROW('Sanitation Data'!G43)))</f>
        <v/>
      </c>
      <c r="DJ49" s="36" t="str">
        <f ca="true">+IF(OFFSET('Sanitation Data'!$H$29,0,10*ROW('Sanitation Data'!H43))="","",OFFSET('Sanitation Data'!$H$29,0,10*ROW('Sanitation Data'!H43)))</f>
        <v/>
      </c>
      <c r="DK49" s="36" t="str">
        <f ca="true">+IF(OFFSET('Sanitation Data'!$H$30,0,10*ROW('Sanitation Data'!H43))="","",OFFSET('Sanitation Data'!$H$30,0,10*ROW('Sanitation Data'!H43)))</f>
        <v/>
      </c>
      <c r="DL49" s="36" t="str">
        <f ca="true">+IF(OFFSET('Sanitation Data'!$H$31,0,10*ROW('Sanitation Data'!H43))="","",OFFSET('Sanitation Data'!$H$31,0,10*ROW('Sanitation Data'!H43)))</f>
        <v/>
      </c>
      <c r="DM49" s="36" t="str">
        <f ca="true">+IF(OFFSET('Sanitation Data'!$H$32,0,10*ROW('Sanitation Data'!H43))="","",OFFSET('Sanitation Data'!$H$32,0,10*ROW('Sanitation Data'!H43)))</f>
        <v/>
      </c>
      <c r="DN49" s="36" t="str">
        <f ca="true">+IF(OFFSET('Sanitation Data'!$H$33,0,10*ROW('Sanitation Data'!H43))="","",OFFSET('Sanitation Data'!$H$33,0,10*ROW('Sanitation Data'!H43)))</f>
        <v/>
      </c>
      <c r="DO49" s="36" t="str">
        <f ca="true">+IF(OFFSET('Hygiene Data'!$C$12,0,10*ROW('Hygiene Data'!C43))="","",OFFSET('Hygiene Data'!$C$12,0,10*ROW('Hygiene Data'!C43)))</f>
        <v/>
      </c>
      <c r="DP49" s="36" t="str">
        <f ca="true">+IF(OFFSET('Hygiene Data'!$C$13,0,10*ROW('Hygiene Data'!C43))="","",OFFSET('Hygiene Data'!$C$13,0,10*ROW('Hygiene Data'!C43)))</f>
        <v/>
      </c>
      <c r="DQ49" s="36" t="str">
        <f ca="true">+IF(OFFSET('Hygiene Data'!$C$14,0,10*ROW('Hygiene Data'!C43))="","",OFFSET('Hygiene Data'!$C$14,0,10*ROW('Hygiene Data'!C43)))</f>
        <v/>
      </c>
      <c r="DR49" s="36" t="str">
        <f ca="true">+IF(OFFSET('Hygiene Data'!$D$12,0,10*ROW('Hygiene Data'!D43))="","",OFFSET('Hygiene Data'!$D$12,0,10*ROW('Hygiene Data'!D43)))</f>
        <v/>
      </c>
      <c r="DS49" s="36" t="str">
        <f ca="true">+IF(OFFSET('Hygiene Data'!$D$13,0,10*ROW('Hygiene Data'!D43))="","",OFFSET('Hygiene Data'!$D$13,0,10*ROW('Hygiene Data'!D43)))</f>
        <v/>
      </c>
      <c r="DT49" s="36" t="str">
        <f ca="true">+IF(OFFSET('Hygiene Data'!$D$14,0,10*ROW('Hygiene Data'!D43))="","",OFFSET('Hygiene Data'!$D$14,0,10*ROW('Hygiene Data'!D43)))</f>
        <v/>
      </c>
      <c r="DU49" s="36" t="str">
        <f ca="true">+IF(OFFSET('Hygiene Data'!$E$12,0,10*ROW('Hygiene Data'!E43))="","",OFFSET('Hygiene Data'!$E$12,0,10*ROW('Hygiene Data'!E43)))</f>
        <v/>
      </c>
      <c r="DV49" s="36" t="str">
        <f ca="true">+IF(OFFSET('Hygiene Data'!$E$13,0,10*ROW('Hygiene Data'!E43))="","",OFFSET('Hygiene Data'!$E$13,0,10*ROW('Hygiene Data'!E43)))</f>
        <v/>
      </c>
      <c r="DW49" s="36" t="str">
        <f ca="true">+IF(OFFSET('Hygiene Data'!$E$14,0,10*ROW('Hygiene Data'!E43))="","",OFFSET('Hygiene Data'!$E$14,0,10*ROW('Hygiene Data'!E43)))</f>
        <v/>
      </c>
      <c r="DX49" s="36" t="str">
        <f ca="true">+IF(OFFSET('Hygiene Data'!$F$12,0,10*ROW('Hygiene Data'!F43))="","",OFFSET('Hygiene Data'!$F$12,0,10*ROW('Hygiene Data'!F43)))</f>
        <v/>
      </c>
      <c r="DY49" s="36" t="str">
        <f ca="true">+IF(OFFSET('Hygiene Data'!$F$13,0,10*ROW('Hygiene Data'!F43))="","",OFFSET('Hygiene Data'!$F$13,0,10*ROW('Hygiene Data'!F43)))</f>
        <v/>
      </c>
      <c r="DZ49" s="36" t="str">
        <f ca="true">+IF(OFFSET('Hygiene Data'!$F$14,0,10*ROW('Hygiene Data'!F43))="","",OFFSET('Hygiene Data'!$F$14,0,10*ROW('Hygiene Data'!F43)))</f>
        <v/>
      </c>
      <c r="EA49" s="36" t="str">
        <f ca="true">+IF(OFFSET('Hygiene Data'!$G$12,0,10*ROW('Hygiene Data'!G43))="","",OFFSET('Hygiene Data'!$G$12,0,10*ROW('Hygiene Data'!G43)))</f>
        <v/>
      </c>
      <c r="EB49" s="36" t="str">
        <f ca="true">+IF(OFFSET('Hygiene Data'!$G$13,0,10*ROW('Hygiene Data'!G43))="","",OFFSET('Hygiene Data'!$G$13,0,10*ROW('Hygiene Data'!G43)))</f>
        <v/>
      </c>
      <c r="EC49" s="36" t="str">
        <f ca="true">+IF(OFFSET('Hygiene Data'!$G$14,0,10*ROW('Hygiene Data'!G43))="","",OFFSET('Hygiene Data'!$G$14,0,10*ROW('Hygiene Data'!G43)))</f>
        <v/>
      </c>
      <c r="ED49" s="36" t="str">
        <f ca="true">+IF(OFFSET('Hygiene Data'!$H$12,0,10*ROW('Hygiene Data'!H43))="","",OFFSET('Hygiene Data'!$H$12,0,10*ROW('Hygiene Data'!H43)))</f>
        <v/>
      </c>
      <c r="EE49" s="36" t="str">
        <f ca="true">+IF(OFFSET('Hygiene Data'!$H$13,0,10*ROW('Hygiene Data'!H43))="","",OFFSET('Hygiene Data'!$H$13,0,10*ROW('Hygiene Data'!H43)))</f>
        <v/>
      </c>
      <c r="EF49" s="36" t="str">
        <f ca="true">+IF(OFFSET('Hygiene Data'!$H$14,0,10*ROW('Hygiene Data'!H43))="","",OFFSET('Hygiene Data'!$H$14,0,10*ROW('Hygiene Data'!H43)))</f>
        <v/>
      </c>
    </row>
    <row r="50" x14ac:dyDescent="0.2">
      <c r="A50" s="59" t="str">
        <f ca="true">+IF(OFFSET('Water Data'!$B$1,0,10*ROW('Water Data'!B47))="","",OFFSET('Water Data'!$B$1,0,10*ROW('Water Data'!B47)))</f>
        <v/>
      </c>
      <c r="B50" s="59" t="str">
        <f ca="true">+IF(OFFSET('Water Data'!$A$3,0,10*ROW('Water Data'!A47))="","",OFFSET('Water Data'!$A$3,0,10*ROW('Water Data'!A47)))</f>
        <v/>
      </c>
      <c r="C50" s="59" t="str">
        <f ca="true">+IF(OFFSET('Water Data'!$C$3,0,10*ROW('Water Data'!C47))="","",OFFSET('Water Data'!$C$3,0,10*ROW('Water Data'!C47)))</f>
        <v/>
      </c>
      <c r="D50" s="252" t="e">
        <f ca="true">+IF(AND(ISNUMBER(OFFSET('Water Data'!$C$5,0,10*ROW('Water Data'!C44))),BS50="Yes"),100-OFFSET('Water Data'!$C$5,0,10*ROW('Water Data'!C44)),IF(AND(ISNUMBER(OFFSET('Water Data'!$C$5,0,10*ROW('Water Data'!C44))),BS50="No",ISNUMBER(OFFSET('Water Data'!$C$5,0,10*ROW('Water Data'!C44)))),CONCATENATE("[",ROUND(100-OFFSET('Water Data'!$C$5,0,10*ROW('Water Data'!C44)),0),"]"),IF(AND(ISNUMBER(OFFSET('Water Data'!$C$5,0,10*ROW('Water Data'!C44))),BS50="",ISNUMBER(OFFSET('Water Data'!$C$5,0,10*ROW('Water Data'!C44)))),100-OFFSET('Water Data'!$C$5,0,10*ROW('Water Data'!C44)),NA())))</f>
        <v>#N/A</v>
      </c>
      <c r="E50" s="252" t="e">
        <f ca="true">+IF(AND(ISNUMBER(OFFSET('Water Data'!$C$7,0,10*ROW('Water Data'!D44))),BT50="Yes"),OFFSET('Water Data'!$C$7,0,10*ROW('Water Data'!C44)),IF(AND(ISNUMBER(OFFSET('Water Data'!$C$7,0,10*ROW('Water Data'!C44))),BT50="No",ISNUMBER(OFFSET('Water Data'!$C$7,0,10*ROW('Water Data'!C44)))),CONCATENATE("[",ROUND(OFFSET('Water Data'!$C$7,0,10*ROW('Water Data'!C44)),0),"]"),IF(AND(ISNUMBER(OFFSET('Water Data'!$C$7,0,10*ROW('Water Data'!C44))),BT50="",ISNUMBER(OFFSET('Water Data'!$C$7,0,10*ROW('Water Data'!C44)))),OFFSET('Water Data'!$C$7,0,10*ROW('Water Data'!C44)),NA())))</f>
        <v>#N/A</v>
      </c>
      <c r="F50" s="252" t="e">
        <f ca="true">+IF(AND(ISNUMBER(OFFSET('Water Data'!$C$10,0,10*ROW('Water Data'!C44))),BU50="Yes"),OFFSET('Water Data'!$C$10,0,10*ROW('Water Data'!C44)),IF(AND(ISNUMBER(OFFSET('Water Data'!$C$10,0,10*ROW('Water Data'!C44))),BU50="No",ISNUMBER(OFFSET('Water Data'!$C$10,0,10*ROW('Water Data'!C44)))),CONCATENATE("[",ROUND(OFFSET('Water Data'!$C$10,0,10*ROW('Water Data'!C44)),0),"]"),IF(AND(ISNUMBER(OFFSET('Water Data'!$C$10,0,10*ROW('Water Data'!C44))),BU50="",ISNUMBER(OFFSET('Water Data'!$C$10,0,10*ROW('Water Data'!C44)))),OFFSET('Water Data'!$C$10,0,10*ROW('Water Data'!C44)),NA())))</f>
        <v>#N/A</v>
      </c>
      <c r="G50" s="252" t="e">
        <f ca="true">+IF(AND(ISNUMBER(OFFSET('Water Data'!$D$5,0,10*ROW('Water Data'!D44))),BV50="Yes"),100-OFFSET('Water Data'!$D$5,0,10*ROW('Water Data'!D44)),IF(AND(ISNUMBER(OFFSET('Water Data'!$D$5,0,10*ROW('Water Data'!D44))),BV50="No",ISNUMBER(OFFSET('Water Data'!$D$5,0,10*ROW('Water Data'!D44)))),CONCATENATE("[",ROUND(100-OFFSET('Water Data'!$D$5,0,10*ROW('Water Data'!D44)),0),"]"),IF(AND(ISNUMBER(OFFSET('Water Data'!$D$5,0,10*ROW('Water Data'!D44))),BV50="",ISNUMBER(OFFSET('Water Data'!$D$5,0,10*ROW('Water Data'!D44)))),100-OFFSET('Water Data'!$D$5,0,10*ROW('Water Data'!D44)),NA())))</f>
        <v>#N/A</v>
      </c>
      <c r="H50" s="252" t="e">
        <f ca="true">+IF(AND(ISNUMBER(OFFSET('Water Data'!$D$7,0,10*ROW('Water Data'!D44))),BW50="Yes"),OFFSET('Water Data'!$D$7,0,10*ROW('Water Data'!D44)),IF(AND(ISNUMBER(OFFSET('Water Data'!$D$7,0,10*ROW('Water Data'!D44))),BW50="No",ISNUMBER(OFFSET('Water Data'!$D$7,0,10*ROW('Water Data'!D44)))),CONCATENATE("[",ROUND(OFFSET('Water Data'!$C$7,0,10*ROW('Water Data'!D44)),0),"]"),IF(AND(ISNUMBER(OFFSET('Water Data'!$D$7,0,10*ROW('Water Data'!D44))),BW50="",ISNUMBER(OFFSET('Water Data'!$D$7,0,10*ROW('Water Data'!D44)))),OFFSET('Water Data'!$D$7,0,10*ROW('Water Data'!D44)),NA())))</f>
        <v>#N/A</v>
      </c>
      <c r="I50" s="252" t="e">
        <f ca="true">+IF(AND(ISNUMBER(OFFSET('Water Data'!$D$10,0,10*ROW('Water Data'!D44))),BX50="Yes"),OFFSET('Water Data'!$D$10,0,10*ROW('Water Data'!D44)),IF(AND(ISNUMBER(OFFSET('Water Data'!$D$10,0,10*ROW('Water Data'!D44))),BX50="No",ISNUMBER(OFFSET('Water Data'!$D$10,0,10*ROW('Water Data'!D44)))),CONCATENATE("[",ROUND(OFFSET('Water Data'!$D$10,0,10*ROW('Water Data'!D44)),0),"]"),IF(AND(ISNUMBER(OFFSET('Water Data'!$D$10,0,10*ROW('Water Data'!D44))),BX50="",ISNUMBER(OFFSET('Water Data'!$D$10,0,10*ROW('Water Data'!D44)))),OFFSET('Water Data'!$D$10,0,10*ROW('Water Data'!D44)),NA())))</f>
        <v>#N/A</v>
      </c>
      <c r="J50" s="252" t="e">
        <f ca="true">+IF(AND(ISNUMBER(OFFSET('Water Data'!$E$5,0,10*ROW('Water Data'!E44))),BY50="Yes"),100-OFFSET('Water Data'!$E$5,0,10*ROW('Water Data'!E44)),IF(AND(ISNUMBER(OFFSET('Water Data'!$E$5,0,10*ROW('Water Data'!E44))),BY50="No",ISNUMBER(OFFSET('Water Data'!$E$5,0,10*ROW('Water Data'!E44)))),CONCATENATE("[",ROUND(100-OFFSET('Water Data'!$E$5,0,10*ROW('Water Data'!E44)),0),"]"),IF(AND(ISNUMBER(OFFSET('Water Data'!$E$5,0,10*ROW('Water Data'!E44))),BY50="",ISNUMBER(OFFSET('Water Data'!$E$5,0,10*ROW('Water Data'!E44)))),100-OFFSET('Water Data'!$E$5,0,10*ROW('Water Data'!E44)),NA())))</f>
        <v>#N/A</v>
      </c>
      <c r="K50" s="252" t="e">
        <f ca="true">+IF(AND(ISNUMBER(OFFSET('Water Data'!$E$7,0,10*ROW('Water Data'!E44))),BZ50="Yes"),OFFSET('Water Data'!$E$7,0,10*ROW('Water Data'!E44)),IF(AND(ISNUMBER(OFFSET('Water Data'!$E$7,0,10*ROW('Water Data'!E44))),BZ50="No",ISNUMBER(OFFSET('Water Data'!$E$7,0,10*ROW('Water Data'!E44)))),CONCATENATE("[",ROUND(OFFSET('Water Data'!$E$7,0,10*ROW('Water Data'!E44)),0),"]"),IF(AND(ISNUMBER(OFFSET('Water Data'!$E$7,0,10*ROW('Water Data'!E44))),BZ50="",ISNUMBER(OFFSET('Water Data'!$E$7,0,10*ROW('Water Data'!E44)))),OFFSET('Water Data'!$E$7,0,10*ROW('Water Data'!E44)),NA())))</f>
        <v>#N/A</v>
      </c>
      <c r="L50" s="252" t="e">
        <f ca="true">+IF(AND(ISNUMBER(OFFSET('Water Data'!$E$10,0,10*ROW('Water Data'!E44))),CA50="Yes"),OFFSET('Water Data'!$E$10,0,10*ROW('Water Data'!E44)),IF(AND(ISNUMBER(OFFSET('Water Data'!$E$10,0,10*ROW('Water Data'!E44))),CA50="No",ISNUMBER(OFFSET('Water Data'!$E$10,0,10*ROW('Water Data'!E44)))),CONCATENATE("[",ROUND(OFFSET('Water Data'!$E$10,0,10*ROW('Water Data'!E44)),0),"]"),IF(AND(ISNUMBER(OFFSET('Water Data'!$E$10,0,10*ROW('Water Data'!E44))),CA50="",ISNUMBER(OFFSET('Water Data'!$E$10,0,10*ROW('Water Data'!E44)))),OFFSET('Water Data'!$E$10,0,10*ROW('Water Data'!E44)),NA())))</f>
        <v>#N/A</v>
      </c>
      <c r="M50" s="252" t="e">
        <f ca="true">+IF(AND(ISNUMBER(OFFSET('Water Data'!$F$5,0,10*ROW('Water Data'!F44))),CB50="Yes"),100-OFFSET('Water Data'!$F$5,0,10*ROW('Water Data'!F44)),IF(AND(ISNUMBER(OFFSET('Water Data'!$F$5,0,10*ROW('Water Data'!F44))),CB50="No",ISNUMBER(OFFSET('Water Data'!$F$5,0,10*ROW('Water Data'!F44)))),CONCATENATE("[",ROUND(100-OFFSET('Water Data'!$F$5,0,10*ROW('Water Data'!F44)),0),"]"),IF(AND(ISNUMBER(OFFSET('Water Data'!$F$5,0,10*ROW('Water Data'!F44))),CB50="",ISNUMBER(OFFSET('Water Data'!$F$5,0,10*ROW('Water Data'!F44)))),100-OFFSET('Water Data'!$F$5,0,10*ROW('Water Data'!F44)),NA())))</f>
        <v>#N/A</v>
      </c>
      <c r="N50" s="252" t="e">
        <f ca="true">+IF(AND(ISNUMBER(OFFSET('Water Data'!$F$7,0,10*ROW('Water Data'!F44))),CC50="Yes"),OFFSET('Water Data'!$F$7,0,10*ROW('Water Data'!F44)),IF(AND(ISNUMBER(OFFSET('Water Data'!$F$7,0,10*ROW('Water Data'!F44))),CC50="No",ISNUMBER(OFFSET('Water Data'!$F$7,0,10*ROW('Water Data'!F44)))),CONCATENATE("[",ROUND(OFFSET('Water Data'!$F$7,0,10*ROW('Water Data'!F44)),0),"]"),IF(AND(ISNUMBER(OFFSET('Water Data'!$F$7,0,10*ROW('Water Data'!F44))),CC50="",ISNUMBER(OFFSET('Water Data'!$F$7,0,10*ROW('Water Data'!F44)))),OFFSET('Water Data'!$F$7,0,10*ROW('Water Data'!F44)),NA())))</f>
        <v>#N/A</v>
      </c>
      <c r="O50" s="252" t="e">
        <f ca="true">+IF(AND(ISNUMBER(OFFSET('Water Data'!$F$10,0,10*ROW('Water Data'!F44))),CD50="Yes"),OFFSET('Water Data'!$F$10,0,10*ROW('Water Data'!F44)),IF(AND(ISNUMBER(OFFSET('Water Data'!$F$10,0,10*ROW('Water Data'!F44))),CD50="No",ISNUMBER(OFFSET('Water Data'!$F$10,0,10*ROW('Water Data'!F44)))),CONCATENATE("[",ROUND(OFFSET('Water Data'!$F$10,0,10*ROW('Water Data'!F44)),0),"]"),IF(AND(ISNUMBER(OFFSET('Water Data'!$F$10,0,10*ROW('Water Data'!F44))),CD50="",ISNUMBER(OFFSET('Water Data'!$F$10,0,10*ROW('Water Data'!F44)))),OFFSET('Water Data'!$F$10,0,10*ROW('Water Data'!F44)),NA())))</f>
        <v>#N/A</v>
      </c>
      <c r="P50" s="252" t="e">
        <f ca="true">+IF(AND(ISNUMBER(OFFSET('Water Data'!$G$5,0,10*ROW('Water Data'!G44))),CE50="Yes"),100-OFFSET('Water Data'!$G$5,0,10*ROW('Water Data'!G44)),IF(AND(ISNUMBER(OFFSET('Water Data'!$G$5,0,10*ROW('Water Data'!G44))),CE50="No",ISNUMBER(OFFSET('Water Data'!$G$5,0,10*ROW('Water Data'!G44)))),CONCATENATE("[",ROUND(100-OFFSET('Water Data'!$G$5,0,10*ROW('Water Data'!G44)),0),"]"),IF(AND(ISNUMBER(OFFSET('Water Data'!$G$5,0,10*ROW('Water Data'!G44))),CE50="",ISNUMBER(OFFSET('Water Data'!$G$5,0,10*ROW('Water Data'!G44)))),100-OFFSET('Water Data'!$G$5,0,10*ROW('Water Data'!G44)),NA())))</f>
        <v>#N/A</v>
      </c>
      <c r="Q50" s="252" t="e">
        <f ca="true">+IF(AND(ISNUMBER(OFFSET('Water Data'!$G$7,0,10*ROW('Water Data'!G44))),CF50="Yes"),OFFSET('Water Data'!$G$7,0,10*ROW('Water Data'!G44)),IF(AND(ISNUMBER(OFFSET('Water Data'!$G$7,0,10*ROW('Water Data'!G44))),CF50="No",ISNUMBER(OFFSET('Water Data'!$G$7,0,10*ROW('Water Data'!G44)))),CONCATENATE("[",ROUND(OFFSET('Water Data'!$G$7,0,10*ROW('Water Data'!G44)),0),"]"),IF(AND(ISNUMBER(OFFSET('Water Data'!$G$7,0,10*ROW('Water Data'!G44))),CF50="",ISNUMBER(OFFSET('Water Data'!$G$7,0,10*ROW('Water Data'!G44)))),OFFSET('Water Data'!$G$7,0,10*ROW('Water Data'!G44)),NA())))</f>
        <v>#N/A</v>
      </c>
      <c r="R50" s="252" t="e">
        <f ca="true">+IF(AND(ISNUMBER(OFFSET('Water Data'!$G$10,0,10*ROW('Water Data'!G44))),CG50="Yes"),OFFSET('Water Data'!$G$10,0,10*ROW('Water Data'!G44)),IF(AND(ISNUMBER(OFFSET('Water Data'!$G$10,0,10*ROW('Water Data'!G44))),CG50="No",ISNUMBER(OFFSET('Water Data'!$G$10,0,10*ROW('Water Data'!G44)))),CONCATENATE("[",ROUND(OFFSET('Water Data'!$G$10,0,10*ROW('Water Data'!G44)),0),"]"),IF(AND(ISNUMBER(OFFSET('Water Data'!$G$10,0,10*ROW('Water Data'!G44))),CG50="",ISNUMBER(OFFSET('Water Data'!$G$10,0,10*ROW('Water Data'!G44)))),OFFSET('Water Data'!$G$10,0,10*ROW('Water Data'!G44)),NA())))</f>
        <v>#N/A</v>
      </c>
      <c r="S50" s="252" t="e">
        <f ca="true">+IF(AND(ISNUMBER(OFFSET('Water Data'!$H$5,0,10*ROW('Water Data'!H44))),CH50="Yes"),100-OFFSET('Water Data'!$H$5,0,10*ROW('Water Data'!H44)),IF(AND(ISNUMBER(OFFSET('Water Data'!$H$5,0,10*ROW('Water Data'!H44))),CH50="No",ISNUMBER(OFFSET('Water Data'!$H$5,0,10*ROW('Water Data'!H44)))),CONCATENATE("[",ROUND(100-OFFSET('Water Data'!$H$5,0,10*ROW('Water Data'!H44)),0),"]"),IF(AND(ISNUMBER(OFFSET('Water Data'!$H$5,0,10*ROW('Water Data'!H44))),CH50="",ISNUMBER(OFFSET('Water Data'!$H$5,0,10*ROW('Water Data'!H44)))),100-OFFSET('Water Data'!$H$5,0,10*ROW('Water Data'!H44)),NA())))</f>
        <v>#N/A</v>
      </c>
      <c r="T50" s="252" t="e">
        <f ca="true">+IF(AND(ISNUMBER(OFFSET('Water Data'!$H$7,0,10*ROW('Water Data'!H44))),CI50="Yes"),OFFSET('Water Data'!$H$7,0,10*ROW('Water Data'!H44)),IF(AND(ISNUMBER(OFFSET('Water Data'!$H$7,0,10*ROW('Water Data'!H44))),CI50="No",ISNUMBER(OFFSET('Water Data'!$H$7,0,10*ROW('Water Data'!H44)))),CONCATENATE("[",ROUND(OFFSET('Water Data'!$H$7,0,10*ROW('Water Data'!H44)),0),"]"),IF(AND(ISNUMBER(OFFSET('Water Data'!$H$7,0,10*ROW('Water Data'!H44))),CI50="",ISNUMBER(OFFSET('Water Data'!$H$7,0,10*ROW('Water Data'!H44)))),OFFSET('Water Data'!$H$7,0,10*ROW('Water Data'!H44)),NA())))</f>
        <v>#N/A</v>
      </c>
      <c r="U50" s="252" t="e">
        <f ca="true">+IF(AND(ISNUMBER(OFFSET('Water Data'!$H$10,0,10*ROW('Water Data'!H44))),CJ50="Yes"),OFFSET('Water Data'!$H$10,0,10*ROW('Water Data'!H44)),IF(AND(ISNUMBER(OFFSET('Water Data'!$H$10,0,10*ROW('Water Data'!H44))),CJ50="No",ISNUMBER(OFFSET('Water Data'!$H$10,0,10*ROW('Water Data'!H44)))),CONCATENATE("[",ROUND(OFFSET('Water Data'!$H$10,0,10*ROW('Water Data'!H44)),0),"]"),IF(AND(ISNUMBER(OFFSET('Water Data'!$H$10,0,10*ROW('Water Data'!H44))),CJ50="",ISNUMBER(OFFSET('Water Data'!$H$10,0,10*ROW('Water Data'!H44)))),OFFSET('Water Data'!$H$10,0,10*ROW('Water Data'!H44)),NA())))</f>
        <v>#N/A</v>
      </c>
      <c r="V50" s="253" t="e">
        <f ca="true">+IF(AND(ISNUMBER(OFFSET('Sanitation Data'!$C$5,0,10*ROW('Sanitation Data'!C44))),CK50="Yes"),100-OFFSET('Sanitation Data'!$C$5,0,10*ROW('Sanitation Data'!C44)),IF(AND(ISNUMBER(OFFSET('Sanitation Data'!$C$5,0,10*ROW('Sanitation Data'!C44))),CK50="No",ISNUMBER(OFFSET('Sanitation Data'!$C$5,0,10*ROW('Sanitation Data'!C44)))),CONCATENATE("[",ROUND(100-OFFSET('Sanitation Data'!$C$5,0,10*ROW('Sanitation Data'!C44)),0),"]"),IF(AND(ISNUMBER(OFFSET('Sanitation Data'!$C$5,0,10*ROW('Sanitation Data'!C44))),CK50="",ISNUMBER(OFFSET('Sanitation Data'!$C$5,0,10*ROW('Sanitation Data'!C44)))),100-OFFSET('Sanitation Data'!$C$5,0,10*ROW('Sanitation Data'!C44)),NA())))</f>
        <v>#N/A</v>
      </c>
      <c r="W50" s="253" t="e">
        <f ca="true">+IF(AND(ISNUMBER(OFFSET('Sanitation Data'!$C$7,0,10*ROW('Sanitation Data'!C44))),CL50="Yes"),OFFSET('Sanitation Data'!$C$7,0,10*ROW('Sanitation Data'!C44)),IF(AND(ISNUMBER(OFFSET('Sanitation Data'!$C$7,0,10*ROW('Sanitation Data'!C44))),CL50="No",ISNUMBER(OFFSET('Sanitation Data'!$C$7,0,10*ROW('Sanitation Data'!C44)))),CONCATENATE("[",ROUND(OFFSET('Sanitation Data'!$C$7,0,10*ROW('Sanitation Data'!C44)),0),"]"),IF(AND(ISNUMBER(OFFSET('Sanitation Data'!$C$7,0,10*ROW('Sanitation Data'!C44))),CL50="",ISNUMBER(OFFSET('Sanitation Data'!$C$7,0,10*ROW('Sanitation Data'!C44)))),OFFSET('Sanitation Data'!$C$7,0,10*ROW('Sanitation Data'!C44)),NA())))</f>
        <v>#N/A</v>
      </c>
      <c r="X50" s="253" t="e">
        <f ca="true">+IF(AND(ISNUMBER(OFFSET('Sanitation Data'!$C$11,0,10*ROW('Sanitation Data'!C44))),CM50="Yes"),OFFSET('Sanitation Data'!$C$11,0,10*ROW('Sanitation Data'!C44)),IF(AND(ISNUMBER(OFFSET('Sanitation Data'!$C$11,0,10*ROW('Sanitation Data'!C44))),CM50="No",ISNUMBER(OFFSET('Sanitation Data'!$C$11,0,10*ROW('Sanitation Data'!C44)))),CONCATENATE("[",ROUND(OFFSET('Sanitation Data'!$C$11,0,10*ROW('Sanitation Data'!C44)),0),"]"),IF(AND(ISNUMBER(OFFSET('Sanitation Data'!$C$11,0,10*ROW('Sanitation Data'!C44))),CM50="",ISNUMBER(OFFSET('Sanitation Data'!$C$11,0,10*ROW('Sanitation Data'!C44)))),OFFSET('Sanitation Data'!$C$11,0,10*ROW('Sanitation Data'!C44)),NA())))</f>
        <v>#N/A</v>
      </c>
      <c r="Y50" s="253" t="e">
        <f ca="true">+IF(AND(ISNUMBER(OFFSET('Sanitation Data'!$C$12,0,10*ROW('Sanitation Data'!C44))),CN50="Yes"),OFFSET('Sanitation Data'!$C$12,0,10*ROW('Sanitation Data'!C44)),IF(AND(ISNUMBER(OFFSET('Sanitation Data'!$C$12,0,10*ROW('Sanitation Data'!C44))),CN50="No",ISNUMBER(OFFSET('Sanitation Data'!$C$12,0,10*ROW('Sanitation Data'!C44)))),CONCATENATE("[",ROUND(OFFSET('Sanitation Data'!$C$12,0,10*ROW('Sanitation Data'!C44)),0),"]"),IF(AND(ISNUMBER(OFFSET('Sanitation Data'!$C$12,0,10*ROW('Sanitation Data'!C44))),CN50="",ISNUMBER(OFFSET('Sanitation Data'!$C$12,0,10*ROW('Sanitation Data'!C44)))),OFFSET('Sanitation Data'!$C$12,0,10*ROW('Sanitation Data'!C44)),NA())))</f>
        <v>#N/A</v>
      </c>
      <c r="Z50" s="253" t="e">
        <f ca="true">+IF(AND(ISNUMBER(OFFSET('Sanitation Data'!$C$13,0,10*ROW('Sanitation Data'!C44))),CO50="Yes"),OFFSET('Sanitation Data'!$C$13,0,10*ROW('Sanitation Data'!C44)),IF(AND(ISNUMBER(OFFSET('Sanitation Data'!$C$13,0,10*ROW('Sanitation Data'!C44))),CO50="No",ISNUMBER(OFFSET('Sanitation Data'!$C$13,0,10*ROW('Sanitation Data'!C44)))),CONCATENATE("[",ROUND(OFFSET('Sanitation Data'!$C$13,0,10*ROW('Sanitation Data'!C44)),0),"]"),IF(AND(ISNUMBER(OFFSET('Sanitation Data'!$C$13,0,10*ROW('Sanitation Data'!C44))),CO50="",ISNUMBER(OFFSET('Sanitation Data'!$C$13,0,10*ROW('Sanitation Data'!C44)))),OFFSET('Sanitation Data'!$C$13,0,10*ROW('Sanitation Data'!C44)),NA())))</f>
        <v>#N/A</v>
      </c>
      <c r="AA50" s="253" t="e">
        <f ca="true">+IF(AND(ISNUMBER(OFFSET('Sanitation Data'!$D$5,0,10*ROW('Sanitation Data'!D44))),CP50="Yes"),100-OFFSET('Sanitation Data'!$D$5,0,10*ROW('Sanitation Data'!D44)),IF(AND(ISNUMBER(OFFSET('Sanitation Data'!$D$5,0,10*ROW('Sanitation Data'!D44))),CP50="No",ISNUMBER(OFFSET('Sanitation Data'!$D$5,0,10*ROW('Sanitation Data'!D44)))),CONCATENATE("[",ROUND(100-OFFSET('Sanitation Data'!$D$5,0,10*ROW('Sanitation Data'!D44)),0),"]"),IF(AND(ISNUMBER(OFFSET('Sanitation Data'!$D$5,0,10*ROW('Sanitation Data'!D44))),CP50="",ISNUMBER(OFFSET('Sanitation Data'!$D$5,0,10*ROW('Sanitation Data'!D44)))),100-OFFSET('Sanitation Data'!$D$5,0,10*ROW('Sanitation Data'!D44)),NA())))</f>
        <v>#N/A</v>
      </c>
      <c r="AB50" s="253" t="e">
        <f ca="true">+IF(AND(ISNUMBER(OFFSET('Sanitation Data'!$D$7,0,10*ROW('Sanitation Data'!D44))),CQ50="Yes"),OFFSET('Sanitation Data'!$D$7,0,10*ROW('Sanitation Data'!G44)),IF(AND(ISNUMBER(OFFSET('Sanitation Data'!$D$7,0,10*ROW('Sanitation Data'!D44))),CQ50="No",ISNUMBER(OFFSET('Sanitation Data'!$D$7,0,10*ROW('Sanitation Data'!D44)))),CONCATENATE("[",ROUND(OFFSET('Sanitation Data'!$D$7,0,10*ROW('Sanitation Data'!D44)),0),"]"),IF(AND(ISNUMBER(OFFSET('Sanitation Data'!$D$7,0,10*ROW('Sanitation Data'!D44))),CQ50="",ISNUMBER(OFFSET('Sanitation Data'!$D$7,0,10*ROW('Sanitation Data'!D44)))),OFFSET('Sanitation Data'!$D$7,0,10*ROW('Sanitation Data'!D44)),NA())))</f>
        <v>#N/A</v>
      </c>
      <c r="AC50" s="253" t="e">
        <f ca="true">+IF(AND(ISNUMBER(OFFSET('Sanitation Data'!$D$11,0,10*ROW('Sanitation Data'!D44))),CR50="Yes"),OFFSET('Sanitation Data'!$D$11,0,10*ROW('Sanitation Data'!D44)),IF(AND(ISNUMBER(OFFSET('Sanitation Data'!$D$11,0,10*ROW('Sanitation Data'!D44))),CR50="No",ISNUMBER(OFFSET('Sanitation Data'!$D$11,0,10*ROW('Sanitation Data'!D44)))),CONCATENATE("[",ROUND(OFFSET('Sanitation Data'!$D$11,0,10*ROW('Sanitation Data'!D44)),0),"]"),IF(AND(ISNUMBER(OFFSET('Sanitation Data'!$D$11,0,10*ROW('Sanitation Data'!D44))),CR50="",ISNUMBER(OFFSET('Sanitation Data'!$D$11,0,10*ROW('Sanitation Data'!D44)))),OFFSET('Sanitation Data'!$D$11,0,10*ROW('Sanitation Data'!D44)),NA())))</f>
        <v>#N/A</v>
      </c>
      <c r="AD50" s="253" t="e">
        <f ca="true">+IF(AND(ISNUMBER(OFFSET('Sanitation Data'!$D$12,0,10*ROW('Sanitation Data'!D44))),CS50="Yes"),OFFSET('Sanitation Data'!$D$12,0,10*ROW('Sanitation Data'!D44)),IF(AND(ISNUMBER(OFFSET('Sanitation Data'!$D$12,0,10*ROW('Sanitation Data'!D44))),CS50="No",ISNUMBER(OFFSET('Sanitation Data'!$D$12,0,10*ROW('Sanitation Data'!D44)))),CONCATENATE("[",ROUND(OFFSET('Sanitation Data'!$D$12,0,10*ROW('Sanitation Data'!D44)),0),"]"),IF(AND(ISNUMBER(OFFSET('Sanitation Data'!$D$12,0,10*ROW('Sanitation Data'!D44))),CS50="",ISNUMBER(OFFSET('Sanitation Data'!$D$12,0,10*ROW('Sanitation Data'!D44)))),OFFSET('Sanitation Data'!$D$12,0,10*ROW('Sanitation Data'!D44)),NA())))</f>
        <v>#N/A</v>
      </c>
      <c r="AE50" s="253" t="e">
        <f ca="true">+IF(AND(ISNUMBER(OFFSET('Sanitation Data'!$D$13,0,10*ROW('Sanitation Data'!D44))),CT50="Yes"),OFFSET('Sanitation Data'!$D$13,0,10*ROW('Sanitation Data'!D44)),IF(AND(ISNUMBER(OFFSET('Sanitation Data'!$D$13,0,10*ROW('Sanitation Data'!D44))),CT50="No",ISNUMBER(OFFSET('Sanitation Data'!$D$13,0,10*ROW('Sanitation Data'!D44)))),CONCATENATE("[",ROUND(OFFSET('Sanitation Data'!$D$13,0,10*ROW('Sanitation Data'!D44)),0),"]"),IF(AND(ISNUMBER(OFFSET('Sanitation Data'!$D$13,0,10*ROW('Sanitation Data'!D44))),CT50="",ISNUMBER(OFFSET('Sanitation Data'!$D$13,0,10*ROW('Sanitation Data'!D44)))),OFFSET('Sanitation Data'!$D$13,0,10*ROW('Sanitation Data'!D44)),NA())))</f>
        <v>#N/A</v>
      </c>
      <c r="AF50" s="253" t="e">
        <f ca="true">+IF(AND(ISNUMBER(OFFSET('Sanitation Data'!$E$5,0,10*ROW('Sanitation Data'!E44))),CU50="Yes"),100-OFFSET('Sanitation Data'!$E$5,0,10*ROW('Sanitation Data'!E44)),IF(AND(ISNUMBER(OFFSET('Sanitation Data'!$E$5,0,10*ROW('Sanitation Data'!E44))),CU50="No",ISNUMBER(OFFSET('Sanitation Data'!$E$5,0,10*ROW('Sanitation Data'!E44)))),CONCATENATE("[",ROUND(100-OFFSET('Sanitation Data'!$E$5,0,10*ROW('Sanitation Data'!E44)),0),"]"),IF(AND(ISNUMBER(OFFSET('Sanitation Data'!$E$5,0,10*ROW('Sanitation Data'!E44))),CU50="",ISNUMBER(OFFSET('Sanitation Data'!$E$5,0,10*ROW('Sanitation Data'!E44)))),100-OFFSET('Sanitation Data'!$E$5,0,10*ROW('Sanitation Data'!E44)),NA())))</f>
        <v>#N/A</v>
      </c>
      <c r="AG50" s="253" t="e">
        <f ca="true">+IF(AND(ISNUMBER(OFFSET('Sanitation Data'!$E$7,0,10*ROW('Sanitation Data'!E44))),CV50="Yes"),OFFSET('Sanitation Data'!$E$7,0,10*ROW('Sanitation Data'!E44)),IF(AND(ISNUMBER(OFFSET('Sanitation Data'!$E$7,0,10*ROW('Sanitation Data'!E44))),CV50="No",ISNUMBER(OFFSET('Sanitation Data'!$E$7,0,10*ROW('Sanitation Data'!E44)))),CONCATENATE("[",ROUND(OFFSET('Sanitation Data'!$E$7,0,10*ROW('Sanitation Data'!E44)),0),"]"),IF(AND(ISNUMBER(OFFSET('Sanitation Data'!$E$7,0,10*ROW('Sanitation Data'!E44))),CV50="",ISNUMBER(OFFSET('Sanitation Data'!$E$7,0,10*ROW('Sanitation Data'!E44)))),OFFSET('Sanitation Data'!$E$7,0,10*ROW('Sanitation Data'!E44)),NA())))</f>
        <v>#N/A</v>
      </c>
      <c r="AH50" s="253" t="e">
        <f ca="true">+IF(AND(ISNUMBER(OFFSET('Sanitation Data'!$E$11,0,10*ROW('Sanitation Data'!E44))),CW50="Yes"),OFFSET('Sanitation Data'!$E$11,0,10*ROW('Sanitation Data'!E44)),IF(AND(ISNUMBER(OFFSET('Sanitation Data'!$E$11,0,10*ROW('Sanitation Data'!E44))),CW50="No",ISNUMBER(OFFSET('Sanitation Data'!$E$11,0,10*ROW('Sanitation Data'!E44)))),CONCATENATE("[",ROUND(OFFSET('Sanitation Data'!$E$11,0,10*ROW('Sanitation Data'!E44)),0),"]"),IF(AND(ISNUMBER(OFFSET('Sanitation Data'!$E$11,0,10*ROW('Sanitation Data'!E44))),CW50="",ISNUMBER(OFFSET('Sanitation Data'!$E$11,0,10*ROW('Sanitation Data'!E44)))),OFFSET('Sanitation Data'!$E$11,0,10*ROW('Sanitation Data'!E44)),NA())))</f>
        <v>#N/A</v>
      </c>
      <c r="AI50" s="253" t="e">
        <f ca="true">+IF(AND(ISNUMBER(OFFSET('Sanitation Data'!$E$12,0,10*ROW('Sanitation Data'!E44))),CX50="Yes"),OFFSET('Sanitation Data'!$E$12,0,10*ROW('Sanitation Data'!E44)),IF(AND(ISNUMBER(OFFSET('Sanitation Data'!$E$12,0,10*ROW('Sanitation Data'!E44))),CX50="No",ISNUMBER(OFFSET('Sanitation Data'!$E$12,0,10*ROW('Sanitation Data'!E44)))),CONCATENATE("[",ROUND(OFFSET('Sanitation Data'!$E$12,0,10*ROW('Sanitation Data'!E44)),0),"]"),IF(AND(ISNUMBER(OFFSET('Sanitation Data'!$E$12,0,10*ROW('Sanitation Data'!E44))),CX50="",ISNUMBER(OFFSET('Sanitation Data'!$E$12,0,10*ROW('Sanitation Data'!E44)))),OFFSET('Sanitation Data'!$E$12,0,10*ROW('Sanitation Data'!E44)),NA())))</f>
        <v>#N/A</v>
      </c>
      <c r="AJ50" s="253" t="e">
        <f ca="true">+IF(AND(ISNUMBER(OFFSET('Sanitation Data'!$E$13,0,10*ROW('Sanitation Data'!E44))),CY50="Yes"),OFFSET('Sanitation Data'!$E$13,0,10*ROW('Sanitation Data'!E44)),IF(AND(ISNUMBER(OFFSET('Sanitation Data'!$E$13,0,10*ROW('Sanitation Data'!E44))),CY50="No",ISNUMBER(OFFSET('Sanitation Data'!$E$13,0,10*ROW('Sanitation Data'!E44)))),CONCATENATE("[",ROUND(OFFSET('Sanitation Data'!$E$13,0,10*ROW('Sanitation Data'!E44)),0),"]"),IF(AND(ISNUMBER(OFFSET('Sanitation Data'!$E$13,0,10*ROW('Sanitation Data'!E44))),CY50="",ISNUMBER(OFFSET('Sanitation Data'!$E$13,0,10*ROW('Sanitation Data'!E44)))),OFFSET('Sanitation Data'!$E$13,0,10*ROW('Sanitation Data'!E44)),NA())))</f>
        <v>#N/A</v>
      </c>
      <c r="AK50" s="253" t="e">
        <f ca="true">+IF(AND(ISNUMBER(OFFSET('Sanitation Data'!$F$5,0,10*ROW('Sanitation Data'!F44))),CZ50="Yes"),100-OFFSET('Sanitation Data'!$F$5,0,10*ROW('Sanitation Data'!F44)),IF(AND(ISNUMBER(OFFSET('Sanitation Data'!$F$5,0,10*ROW('Sanitation Data'!F44))),CZ50="No",ISNUMBER(OFFSET('Sanitation Data'!$F$5,0,10*ROW('Sanitation Data'!F44)))),CONCATENATE("[",ROUND(100-OFFSET('Sanitation Data'!$F$5,0,10*ROW('Sanitation Data'!F44)),0),"]"),IF(AND(ISNUMBER(OFFSET('Sanitation Data'!$F$5,0,10*ROW('Sanitation Data'!F44))),CZ50="",ISNUMBER(OFFSET('Sanitation Data'!$F$5,0,10*ROW('Sanitation Data'!F44)))),100-OFFSET('Sanitation Data'!$F$5,0,10*ROW('Sanitation Data'!F44)),NA())))</f>
        <v>#N/A</v>
      </c>
      <c r="AL50" s="253" t="e">
        <f ca="true">+IF(AND(ISNUMBER(OFFSET('Sanitation Data'!$F$7,0,10*ROW('Sanitation Data'!F44))),DA50="Yes"),OFFSET('Sanitation Data'!$F$7,0,10*ROW('Sanitation Data'!F44)),IF(AND(ISNUMBER(OFFSET('Sanitation Data'!$F$7,0,10*ROW('Sanitation Data'!F44))),DA50="No",ISNUMBER(OFFSET('Sanitation Data'!$F$7,0,10*ROW('Sanitation Data'!F44)))),CONCATENATE("[",ROUND(OFFSET('Sanitation Data'!$F$7,0,10*ROW('Sanitation Data'!F44)),0),"]"),IF(AND(ISNUMBER(OFFSET('Sanitation Data'!$F$7,0,10*ROW('Sanitation Data'!F44))),DA50="",ISNUMBER(OFFSET('Sanitation Data'!$F$7,0,10*ROW('Sanitation Data'!F44)))),OFFSET('Sanitation Data'!$F$7,0,10*ROW('Sanitation Data'!F44)),NA())))</f>
        <v>#N/A</v>
      </c>
      <c r="AM50" s="253" t="e">
        <f ca="true">+IF(AND(ISNUMBER(OFFSET('Sanitation Data'!$F$11,0,10*ROW('Sanitation Data'!F44))),DB50="Yes"),OFFSET('Sanitation Data'!$F$11,0,10*ROW('Sanitation Data'!F44)),IF(AND(ISNUMBER(OFFSET('Sanitation Data'!$F$11,0,10*ROW('Sanitation Data'!F44))),DB50="No",ISNUMBER(OFFSET('Sanitation Data'!$F$11,0,10*ROW('Sanitation Data'!F44)))),CONCATENATE("[",ROUND(OFFSET('Sanitation Data'!$F$11,0,10*ROW('Sanitation Data'!F44)),0),"]"),IF(AND(ISNUMBER(OFFSET('Sanitation Data'!$F$11,0,10*ROW('Sanitation Data'!F44))),DB50="",ISNUMBER(OFFSET('Sanitation Data'!$F$11,0,10*ROW('Sanitation Data'!F44)))),OFFSET('Sanitation Data'!$F$11,0,10*ROW('Sanitation Data'!F44)),NA())))</f>
        <v>#N/A</v>
      </c>
      <c r="AN50" s="253" t="e">
        <f ca="true">+IF(AND(ISNUMBER(OFFSET('Sanitation Data'!$F$12,0,10*ROW('Sanitation Data'!F44))),DC50="Yes"),OFFSET('Sanitation Data'!$F$12,0,10*ROW('Sanitation Data'!F44)),IF(AND(ISNUMBER(OFFSET('Sanitation Data'!$F$12,0,10*ROW('Sanitation Data'!F44))),DC50="No",ISNUMBER(OFFSET('Sanitation Data'!$F$12,0,10*ROW('Sanitation Data'!F44)))),CONCATENATE("[",ROUND(OFFSET('Sanitation Data'!$F$12,0,10*ROW('Sanitation Data'!F44)),0),"]"),IF(AND(ISNUMBER(OFFSET('Sanitation Data'!$F$12,0,10*ROW('Sanitation Data'!F44))),DC50="",ISNUMBER(OFFSET('Sanitation Data'!$F$12,0,10*ROW('Sanitation Data'!F44)))),OFFSET('Sanitation Data'!$F$12,0,10*ROW('Sanitation Data'!F44)),NA())))</f>
        <v>#N/A</v>
      </c>
      <c r="AO50" s="253" t="e">
        <f ca="true">+IF(AND(ISNUMBER(OFFSET('Sanitation Data'!$F$13,0,10*ROW('Sanitation Data'!F44))),DD50="Yes"),OFFSET('Sanitation Data'!$F$13,0,10*ROW('Sanitation Data'!F44)),IF(AND(ISNUMBER(OFFSET('Sanitation Data'!$F$13,0,10*ROW('Sanitation Data'!F44))),DD50="No",ISNUMBER(OFFSET('Sanitation Data'!$F$13,0,10*ROW('Sanitation Data'!F44)))),CONCATENATE("[",ROUND(OFFSET('Sanitation Data'!$F$13,0,10*ROW('Sanitation Data'!F44)),0),"]"),IF(AND(ISNUMBER(OFFSET('Sanitation Data'!$F$13,0,10*ROW('Sanitation Data'!F44))),DD50="",ISNUMBER(OFFSET('Sanitation Data'!$F$13,0,10*ROW('Sanitation Data'!F44)))),OFFSET('Sanitation Data'!$F$13,0,10*ROW('Sanitation Data'!F44)),NA())))</f>
        <v>#N/A</v>
      </c>
      <c r="AP50" s="253" t="e">
        <f ca="true">+IF(AND(ISNUMBER(OFFSET('Sanitation Data'!$G$5,0,10*ROW('Sanitation Data'!G44))),DE50="Yes"),100-OFFSET('Sanitation Data'!$G$5,0,10*ROW('Sanitation Data'!G44)),IF(AND(ISNUMBER(OFFSET('Sanitation Data'!$G$5,0,10*ROW('Sanitation Data'!G44))),DE50="No",ISNUMBER(OFFSET('Sanitation Data'!$G$5,0,10*ROW('Sanitation Data'!G44)))),CONCATENATE("[",ROUND(100-OFFSET('Sanitation Data'!$G$5,0,10*ROW('Sanitation Data'!G44)),0),"]"),IF(AND(ISNUMBER(OFFSET('Sanitation Data'!$G$5,0,10*ROW('Sanitation Data'!G44))),DE50="",ISNUMBER(OFFSET('Sanitation Data'!$G$5,0,10*ROW('Sanitation Data'!G44)))),100-OFFSET('Sanitation Data'!$G$5,0,10*ROW('Sanitation Data'!G44)),NA())))</f>
        <v>#N/A</v>
      </c>
      <c r="AQ50" s="253" t="e">
        <f ca="true">+IF(AND(ISNUMBER(OFFSET('Sanitation Data'!$G$7,0,10*ROW('Sanitation Data'!G44))),DF50="Yes"),OFFSET('Sanitation Data'!$G$7,0,10*ROW('Sanitation Data'!G44)),IF(AND(ISNUMBER(OFFSET('Sanitation Data'!$G$7,0,10*ROW('Sanitation Data'!G44))),DF50="No",ISNUMBER(OFFSET('Sanitation Data'!$G$7,0,10*ROW('Sanitation Data'!G44)))),CONCATENATE("[",ROUND(OFFSET('Sanitation Data'!$G$7,0,10*ROW('Sanitation Data'!G44)),0),"]"),IF(AND(ISNUMBER(OFFSET('Sanitation Data'!$G$7,0,10*ROW('Sanitation Data'!G44))),DF50="",ISNUMBER(OFFSET('Sanitation Data'!$G$7,0,10*ROW('Sanitation Data'!G44)))),OFFSET('Sanitation Data'!$G$7,0,10*ROW('Sanitation Data'!G44)),NA())))</f>
        <v>#N/A</v>
      </c>
      <c r="AR50" s="253" t="e">
        <f ca="true">+IF(AND(ISNUMBER(OFFSET('Sanitation Data'!$G$11,0,10*ROW('Sanitation Data'!G44))),DG50="Yes"),OFFSET('Sanitation Data'!$G$11,0,10*ROW('Sanitation Data'!G44)),IF(AND(ISNUMBER(OFFSET('Sanitation Data'!$G$11,0,10*ROW('Sanitation Data'!G44))),DG50="No",ISNUMBER(OFFSET('Sanitation Data'!$G$11,0,10*ROW('Sanitation Data'!G44)))),CONCATENATE("[",ROUND(OFFSET('Sanitation Data'!$G$11,0,10*ROW('Sanitation Data'!G44)),0),"]"),IF(AND(ISNUMBER(OFFSET('Sanitation Data'!$G$11,0,10*ROW('Sanitation Data'!G44))),DG50="",ISNUMBER(OFFSET('Sanitation Data'!$G$11,0,10*ROW('Sanitation Data'!G44)))),OFFSET('Sanitation Data'!$G$11,0,10*ROW('Sanitation Data'!G44)),NA())))</f>
        <v>#N/A</v>
      </c>
      <c r="AS50" s="253" t="e">
        <f ca="true">+IF(AND(ISNUMBER(OFFSET('Sanitation Data'!$G$12,0,10*ROW('Sanitation Data'!G44))),DH50="Yes"),OFFSET('Sanitation Data'!$G$12,0,10*ROW('Sanitation Data'!G44)),IF(AND(ISNUMBER(OFFSET('Sanitation Data'!$G$12,0,10*ROW('Sanitation Data'!G44))),DH50="No",ISNUMBER(OFFSET('Sanitation Data'!$G$12,0,10*ROW('Sanitation Data'!G44)))),CONCATENATE("[",ROUND(OFFSET('Sanitation Data'!$G$12,0,10*ROW('Sanitation Data'!G44)),0),"]"),IF(AND(ISNUMBER(OFFSET('Sanitation Data'!$G$12,0,10*ROW('Sanitation Data'!G44))),DH50="",ISNUMBER(OFFSET('Sanitation Data'!$G$12,0,10*ROW('Sanitation Data'!G44)))),OFFSET('Sanitation Data'!$G$12,0,10*ROW('Sanitation Data'!G44)),NA())))</f>
        <v>#N/A</v>
      </c>
      <c r="AT50" s="253" t="e">
        <f ca="true">+IF(AND(ISNUMBER(OFFSET('Sanitation Data'!$G$13,0,10*ROW('Sanitation Data'!G44))),DI50="Yes"),OFFSET('Sanitation Data'!$G$13,0,10*ROW('Sanitation Data'!G44)),IF(AND(ISNUMBER(OFFSET('Sanitation Data'!$G$13,0,10*ROW('Sanitation Data'!G44))),DI50="No",ISNUMBER(OFFSET('Sanitation Data'!$G$13,0,10*ROW('Sanitation Data'!G44)))),CONCATENATE("[",ROUND(OFFSET('Sanitation Data'!$G$13,0,10*ROW('Sanitation Data'!G44)),0),"]"),IF(AND(ISNUMBER(OFFSET('Sanitation Data'!$G$13,0,10*ROW('Sanitation Data'!G44))),DI50="",ISNUMBER(OFFSET('Sanitation Data'!$G$13,0,10*ROW('Sanitation Data'!G44)))),OFFSET('Sanitation Data'!$G$13,0,10*ROW('Sanitation Data'!G44)),NA())))</f>
        <v>#N/A</v>
      </c>
      <c r="AU50" s="253" t="e">
        <f ca="true">+IF(AND(ISNUMBER(OFFSET('Sanitation Data'!$H$5,0,10*ROW('Sanitation Data'!H44))),DJ50="Yes"),100-OFFSET('Sanitation Data'!$H$5,0,10*ROW('Sanitation Data'!H44)),IF(AND(ISNUMBER(OFFSET('Sanitation Data'!$H$5,0,10*ROW('Sanitation Data'!H44))),DJ50="No",ISNUMBER(OFFSET('Sanitation Data'!$H$5,0,10*ROW('Sanitation Data'!H44)))),CONCATENATE("[",ROUND(100-OFFSET('Sanitation Data'!$H$5,0,10*ROW('Sanitation Data'!H44)),0),"]"),IF(AND(ISNUMBER(OFFSET('Sanitation Data'!$H$5,0,10*ROW('Sanitation Data'!H44))),DJ50="",ISNUMBER(OFFSET('Sanitation Data'!$H$5,0,10*ROW('Sanitation Data'!H44)))),100-OFFSET('Sanitation Data'!$H$5,0,10*ROW('Sanitation Data'!H44)),NA())))</f>
        <v>#N/A</v>
      </c>
      <c r="AV50" s="253" t="e">
        <f ca="true">+IF(AND(ISNUMBER(OFFSET('Sanitation Data'!$H$7,0,10*ROW('Sanitation Data'!H44))),DK50="Yes"),OFFSET('Sanitation Data'!$H$7,0,10*ROW('Sanitation Data'!H44)),IF(AND(ISNUMBER(OFFSET('Sanitation Data'!$H$7,0,10*ROW('Sanitation Data'!H44))),DK50="No",ISNUMBER(OFFSET('Sanitation Data'!$H$7,0,10*ROW('Sanitation Data'!H44)))),CONCATENATE("[",ROUND(OFFSET('Sanitation Data'!$H$7,0,10*ROW('Sanitation Data'!H44)),0),"]"),IF(AND(ISNUMBER(OFFSET('Sanitation Data'!$H$7,0,10*ROW('Sanitation Data'!H44))),DK50="",ISNUMBER(OFFSET('Sanitation Data'!$H$7,0,10*ROW('Sanitation Data'!H44)))),OFFSET('Sanitation Data'!$H$7,0,10*ROW('Sanitation Data'!H44)),NA())))</f>
        <v>#N/A</v>
      </c>
      <c r="AW50" s="253" t="e">
        <f ca="true">+IF(AND(ISNUMBER(OFFSET('Sanitation Data'!$H$11,0,10*ROW('Sanitation Data'!H44))),DL50="Yes"),OFFSET('Sanitation Data'!$H$11,0,10*ROW('Sanitation Data'!H44)),IF(AND(ISNUMBER(OFFSET('Sanitation Data'!$H$11,0,10*ROW('Sanitation Data'!H44))),DL50="No",ISNUMBER(OFFSET('Sanitation Data'!$H$11,0,10*ROW('Sanitation Data'!H44)))),CONCATENATE("[",ROUND(OFFSET('Sanitation Data'!$H$11,0,10*ROW('Sanitation Data'!H44)),0),"]"),IF(AND(ISNUMBER(OFFSET('Sanitation Data'!$H$11,0,10*ROW('Sanitation Data'!H44))),DL50="",ISNUMBER(OFFSET('Sanitation Data'!$H$11,0,10*ROW('Sanitation Data'!H44)))),OFFSET('Sanitation Data'!$H$11,0,10*ROW('Sanitation Data'!H44)),NA())))</f>
        <v>#N/A</v>
      </c>
      <c r="AX50" s="253" t="e">
        <f ca="true">+IF(AND(ISNUMBER(OFFSET('Sanitation Data'!$H$12,0,10*ROW('Sanitation Data'!H44))),DM50="Yes"),OFFSET('Sanitation Data'!$H$12,0,10*ROW('Sanitation Data'!H44)),IF(AND(ISNUMBER(OFFSET('Sanitation Data'!$H$12,0,10*ROW('Sanitation Data'!H44))),DM50="No",ISNUMBER(OFFSET('Sanitation Data'!$H$12,0,10*ROW('Sanitation Data'!H44)))),CONCATENATE("[",ROUND(OFFSET('Sanitation Data'!$H$12,0,10*ROW('Sanitation Data'!H44)),0),"]"),IF(AND(ISNUMBER(OFFSET('Sanitation Data'!$H$12,0,10*ROW('Sanitation Data'!H44))),DM50="",ISNUMBER(OFFSET('Sanitation Data'!$H$12,0,10*ROW('Sanitation Data'!H44)))),OFFSET('Sanitation Data'!$H$12,0,10*ROW('Sanitation Data'!H44)),NA())))</f>
        <v>#N/A</v>
      </c>
      <c r="AY50" s="253" t="e">
        <f ca="true">+IF(AND(ISNUMBER(OFFSET('Sanitation Data'!$H$13,0,10*ROW('Sanitation Data'!H44))),DN50="Yes"),OFFSET('Sanitation Data'!$H$13,0,10*ROW('Sanitation Data'!H44)),IF(AND(ISNUMBER(OFFSET('Sanitation Data'!$H$13,0,10*ROW('Sanitation Data'!H44))),DN50="No",ISNUMBER(OFFSET('Sanitation Data'!$H$13,0,10*ROW('Sanitation Data'!H44)))),CONCATENATE("[",ROUND(OFFSET('Sanitation Data'!$H$13,0,10*ROW('Sanitation Data'!H44)),0),"]"),IF(AND(ISNUMBER(OFFSET('Sanitation Data'!$H$13,0,10*ROW('Sanitation Data'!H44))),DN50="",ISNUMBER(OFFSET('Sanitation Data'!$H$13,0,10*ROW('Sanitation Data'!H44)))),OFFSET('Sanitation Data'!$H$13,0,10*ROW('Sanitation Data'!H44)),NA())))</f>
        <v>#N/A</v>
      </c>
      <c r="AZ50" s="254" t="e">
        <f ca="true">+IF(AND(ISNUMBER(OFFSET('Hygiene Data'!$C$6,0,10*ROW('Hygiene Data'!C44))),DO50="Yes"),OFFSET('Hygiene Data'!$C$6,0,10*ROW('Hygiene Data'!C44)),IF(AND(ISNUMBER(OFFSET('Hygiene Data'!$C$6,0,10*ROW('Hygiene Data'!C44))),DO50="No",ISNUMBER(OFFSET('Hygiene Data'!$C$6,0,10*ROW('Hygiene Data'!C44)))),CONCATENATE("[",ROUND(OFFSET('Hygiene Data'!$C$6,0,10*ROW('Hygiene Data'!C44)),0),"]"),IF(AND(ISNUMBER(OFFSET('Hygiene Data'!$C$6,0,10*ROW('Hygiene Data'!C44))),DO50="",ISNUMBER(OFFSET('Hygiene Data'!$C$6,0,10*ROW('Hygiene Data'!C44)))),OFFSET('Hygiene Data'!$C$6,0,10*ROW('Hygiene Data'!C44)),NA())))</f>
        <v>#N/A</v>
      </c>
      <c r="BA50" s="254" t="e">
        <f ca="true">+IF(AND(ISNUMBER(OFFSET('Hygiene Data'!$C$8,0,10*ROW('Hygiene Data'!C44))),DP50="Yes"),OFFSET('Hygiene Data'!$C$8,0,10*ROW('Hygiene Data'!C44)),IF(AND(ISNUMBER(OFFSET('Hygiene Data'!$C$8,0,10*ROW('Hygiene Data'!C44))),DP50="No",ISNUMBER(OFFSET('Hygiene Data'!$C$8,0,10*ROW('Hygiene Data'!C44)))),CONCATENATE("[",ROUND(OFFSET('Hygiene Data'!$C$8,0,10*ROW('Hygiene Data'!C44)),0),"]"),IF(AND(ISNUMBER(OFFSET('Hygiene Data'!$C$8,0,10*ROW('Hygiene Data'!C44))),DP50="",ISNUMBER(OFFSET('Hygiene Data'!$C$8,0,10*ROW('Hygiene Data'!C44)))),OFFSET('Hygiene Data'!$C$8,0,10*ROW('Hygiene Data'!C44)),NA())))</f>
        <v>#N/A</v>
      </c>
      <c r="BB50" s="254" t="e">
        <f ca="true">+IF(AND(ISNUMBER(OFFSET('Hygiene Data'!$C$10,0,10*ROW('Hygiene Data'!C44))),DQ50="Yes"),OFFSET('Hygiene Data'!$C$10,0,10*ROW('Hygiene Data'!C44)),IF(AND(ISNUMBER(OFFSET('Hygiene Data'!$C$10,0,10*ROW('Hygiene Data'!C44))),DQ50="No",ISNUMBER(OFFSET('Hygiene Data'!$C$10,0,10*ROW('Hygiene Data'!C44)))),CONCATENATE("[",ROUND(OFFSET('Hygiene Data'!$C$10,0,10*ROW('Hygiene Data'!C44)),0),"]"),IF(AND(ISNUMBER(OFFSET('Hygiene Data'!$C$10,0,10*ROW('Hygiene Data'!C44))),DQ50="",ISNUMBER(OFFSET('Hygiene Data'!$C$10,0,10*ROW('Hygiene Data'!C44)))),OFFSET('Hygiene Data'!$C$10,0,10*ROW('Hygiene Data'!C44)),NA())))</f>
        <v>#N/A</v>
      </c>
      <c r="BC50" s="254" t="e">
        <f ca="true">+IF(AND(ISNUMBER(OFFSET('Hygiene Data'!$D$6,0,10*ROW('Hygiene Data'!D44))),DR50="Yes"),OFFSET('Hygiene Data'!$D$6,0,10*ROW('Hygiene Data'!D44)),IF(AND(ISNUMBER(OFFSET('Hygiene Data'!$D$6,0,10*ROW('Hygiene Data'!D44))),DR50="No",ISNUMBER(OFFSET('Hygiene Data'!$D$6,0,10*ROW('Hygiene Data'!D44)))),CONCATENATE("[",ROUND(OFFSET('Hygiene Data'!$D$6,0,10*ROW('Hygiene Data'!D44)),0),"]"),IF(AND(ISNUMBER(OFFSET('Hygiene Data'!$D$6,0,10*ROW('Hygiene Data'!D44))),DR50="",ISNUMBER(OFFSET('Hygiene Data'!$D$6,0,10*ROW('Hygiene Data'!D44)))),OFFSET('Hygiene Data'!$D$6,0,10*ROW('Hygiene Data'!D44)),NA())))</f>
        <v>#N/A</v>
      </c>
      <c r="BD50" s="254" t="e">
        <f ca="true">+IF(AND(ISNUMBER(OFFSET('Hygiene Data'!$D$8,0,10*ROW('Hygiene Data'!D44))),DS50="Yes"),OFFSET('Hygiene Data'!$D$8,0,10*ROW('Hygiene Data'!D44)),IF(AND(ISNUMBER(OFFSET('Hygiene Data'!$D$8,0,10*ROW('Hygiene Data'!D44))),DS50="No",ISNUMBER(OFFSET('Hygiene Data'!$D$8,0,10*ROW('Hygiene Data'!D44)))),CONCATENATE("[",ROUND(OFFSET('Hygiene Data'!$D$8,0,10*ROW('Hygiene Data'!D44)),0),"]"),IF(AND(ISNUMBER(OFFSET('Hygiene Data'!$D$8,0,10*ROW('Hygiene Data'!D44))),DS50="",ISNUMBER(OFFSET('Hygiene Data'!$D$8,0,10*ROW('Hygiene Data'!D44)))),OFFSET('Hygiene Data'!$D$8,0,10*ROW('Hygiene Data'!D44)),NA())))</f>
        <v>#N/A</v>
      </c>
      <c r="BE50" s="254" t="e">
        <f ca="true">+IF(AND(ISNUMBER(OFFSET('Hygiene Data'!$D$10,0,10*ROW('Hygiene Data'!D44))),DT50="Yes"),OFFSET('Hygiene Data'!$D$10,0,10*ROW('Hygiene Data'!D44)),IF(AND(ISNUMBER(OFFSET('Hygiene Data'!$D$10,0,10*ROW('Hygiene Data'!D44))),DT50="No",ISNUMBER(OFFSET('Hygiene Data'!$D$10,0,10*ROW('Hygiene Data'!D44)))),CONCATENATE("[",ROUND(OFFSET('Hygiene Data'!$D$10,0,10*ROW('Hygiene Data'!D44)),0),"]"),IF(AND(ISNUMBER(OFFSET('Hygiene Data'!$D$10,0,10*ROW('Hygiene Data'!D44))),DT50="",ISNUMBER(OFFSET('Hygiene Data'!$D$10,0,10*ROW('Hygiene Data'!D44)))),OFFSET('Hygiene Data'!$D$10,0,10*ROW('Hygiene Data'!D44)),NA())))</f>
        <v>#N/A</v>
      </c>
      <c r="BF50" s="254" t="e">
        <f ca="true">+IF(AND(ISNUMBER(OFFSET('Hygiene Data'!$E$6,0,10*ROW('Hygiene Data'!E44))),DU50="Yes"),OFFSET('Hygiene Data'!$E$6,0,10*ROW('Hygiene Data'!E44)),IF(AND(ISNUMBER(OFFSET('Hygiene Data'!$E$6,0,10*ROW('Hygiene Data'!E44))),DU50="No",ISNUMBER(OFFSET('Hygiene Data'!$E$6,0,10*ROW('Hygiene Data'!E44)))),CONCATENATE("[",ROUND(OFFSET('Hygiene Data'!$E$6,0,10*ROW('Hygiene Data'!E44)),0),"]"),IF(AND(ISNUMBER(OFFSET('Hygiene Data'!$E$6,0,10*ROW('Hygiene Data'!E44))),DU50="",ISNUMBER(OFFSET('Hygiene Data'!$E$6,0,10*ROW('Hygiene Data'!E44)))),OFFSET('Hygiene Data'!$E$6,0,10*ROW('Hygiene Data'!E44)),NA())))</f>
        <v>#N/A</v>
      </c>
      <c r="BG50" s="254" t="e">
        <f ca="true">+IF(AND(ISNUMBER(OFFSET('Hygiene Data'!$E$8,0,10*ROW('Hygiene Data'!E44))),DV50="Yes"),OFFSET('Hygiene Data'!$E$8,0,10*ROW('Hygiene Data'!E44)),IF(AND(ISNUMBER(OFFSET('Hygiene Data'!$E$8,0,10*ROW('Hygiene Data'!E44))),DV50="No",ISNUMBER(OFFSET('Hygiene Data'!$E$8,0,10*ROW('Hygiene Data'!E44)))),CONCATENATE("[",ROUND(OFFSET('Hygiene Data'!$E$8,0,10*ROW('Hygiene Data'!E44)),0),"]"),IF(AND(ISNUMBER(OFFSET('Hygiene Data'!$E$8,0,10*ROW('Hygiene Data'!E44))),DV50="",ISNUMBER(OFFSET('Hygiene Data'!$E$8,0,10*ROW('Hygiene Data'!E44)))),OFFSET('Hygiene Data'!$E$8,0,10*ROW('Hygiene Data'!E44)),NA())))</f>
        <v>#N/A</v>
      </c>
      <c r="BH50" s="254" t="e">
        <f ca="true">+IF(AND(ISNUMBER(OFFSET('Hygiene Data'!$E$10,0,10*ROW('Hygiene Data'!E44))),DW50="Yes"),OFFSET('Hygiene Data'!$E$10,0,10*ROW('Hygiene Data'!E44)),IF(AND(ISNUMBER(OFFSET('Hygiene Data'!$E$10,0,10*ROW('Hygiene Data'!E44))),DW50="No",ISNUMBER(OFFSET('Hygiene Data'!$E$10,0,10*ROW('Hygiene Data'!E44)))),CONCATENATE("[",ROUND(OFFSET('Hygiene Data'!$E$10,0,10*ROW('Hygiene Data'!E44)),0),"]"),IF(AND(ISNUMBER(OFFSET('Hygiene Data'!$E$10,0,10*ROW('Hygiene Data'!E44))),DW50="",ISNUMBER(OFFSET('Hygiene Data'!$E$10,0,10*ROW('Hygiene Data'!E44)))),OFFSET('Hygiene Data'!$E$10,0,10*ROW('Hygiene Data'!E44)),NA())))</f>
        <v>#N/A</v>
      </c>
      <c r="BI50" s="254" t="e">
        <f ca="true">+IF(AND(ISNUMBER(OFFSET('Hygiene Data'!$F$6,0,10*ROW('Hygiene Data'!F44))),DX50="Yes"),OFFSET('Hygiene Data'!$F$6,0,10*ROW('Hygiene Data'!F44)),IF(AND(ISNUMBER(OFFSET('Hygiene Data'!$F$6,0,10*ROW('Hygiene Data'!F44))),DX50="No",ISNUMBER(OFFSET('Hygiene Data'!$F$6,0,10*ROW('Hygiene Data'!F44)))),CONCATENATE("[",ROUND(OFFSET('Hygiene Data'!$F$6,0,10*ROW('Hygiene Data'!F44)),0),"]"),IF(AND(ISNUMBER(OFFSET('Hygiene Data'!$F$6,0,10*ROW('Hygiene Data'!F44))),DX50="",ISNUMBER(OFFSET('Hygiene Data'!$F$6,0,10*ROW('Hygiene Data'!F44)))),OFFSET('Hygiene Data'!$F$6,0,10*ROW('Hygiene Data'!F44)),NA())))</f>
        <v>#N/A</v>
      </c>
      <c r="BJ50" s="254" t="e">
        <f ca="true">+IF(AND(ISNUMBER(OFFSET('Hygiene Data'!$F$8,0,10*ROW('Hygiene Data'!F44))),DY50="Yes"),OFFSET('Hygiene Data'!$F$8,0,10*ROW('Hygiene Data'!F44)),IF(AND(ISNUMBER(OFFSET('Hygiene Data'!$F$8,0,10*ROW('Hygiene Data'!F44))),DY50="No",ISNUMBER(OFFSET('Hygiene Data'!$F$8,0,10*ROW('Hygiene Data'!F44)))),CONCATENATE("[",ROUND(OFFSET('Hygiene Data'!$F$8,0,10*ROW('Hygiene Data'!F44)),0),"]"),IF(AND(ISNUMBER(OFFSET('Hygiene Data'!$F$8,0,10*ROW('Hygiene Data'!F44))),DY50="",ISNUMBER(OFFSET('Hygiene Data'!$F$8,0,10*ROW('Hygiene Data'!F44)))),OFFSET('Hygiene Data'!$F$8,0,10*ROW('Hygiene Data'!F44)),NA())))</f>
        <v>#N/A</v>
      </c>
      <c r="BK50" s="254" t="e">
        <f ca="true">+IF(AND(ISNUMBER(OFFSET('Hygiene Data'!$F$10,0,10*ROW('Hygiene Data'!F44))),DZ50="Yes"),OFFSET('Hygiene Data'!$F$10,0,10*ROW('Hygiene Data'!F44)),IF(AND(ISNUMBER(OFFSET('Hygiene Data'!$F$10,0,10*ROW('Hygiene Data'!F44))),DZ50="No",ISNUMBER(OFFSET('Hygiene Data'!$F$10,0,10*ROW('Hygiene Data'!F44)))),CONCATENATE("[",ROUND(OFFSET('Hygiene Data'!$F$10,0,10*ROW('Hygiene Data'!F44)),0),"]"),IF(AND(ISNUMBER(OFFSET('Hygiene Data'!$F$10,0,10*ROW('Hygiene Data'!F44))),DZ50="",ISNUMBER(OFFSET('Hygiene Data'!$F$10,0,10*ROW('Hygiene Data'!F44)))),OFFSET('Hygiene Data'!$F$10,0,10*ROW('Hygiene Data'!F44)),NA())))</f>
        <v>#N/A</v>
      </c>
      <c r="BL50" s="254" t="e">
        <f ca="true">+IF(AND(ISNUMBER(OFFSET('Hygiene Data'!$G$6,0,10*ROW('Hygiene Data'!G44))),EA50="Yes"),OFFSET('Hygiene Data'!$G$6,0,10*ROW('Hygiene Data'!G44)),IF(AND(ISNUMBER(OFFSET('Hygiene Data'!$G$6,0,10*ROW('Hygiene Data'!G44))),EA50="No",ISNUMBER(OFFSET('Hygiene Data'!$G$6,0,10*ROW('Hygiene Data'!G44)))),CONCATENATE("[",ROUND(OFFSET('Hygiene Data'!$G$6,0,10*ROW('Hygiene Data'!G44)),0),"]"),IF(AND(ISNUMBER(OFFSET('Hygiene Data'!$G$6,0,10*ROW('Hygiene Data'!G44))),EA50="",ISNUMBER(OFFSET('Hygiene Data'!$G$6,0,10*ROW('Hygiene Data'!G44)))),OFFSET('Hygiene Data'!$G$6,0,10*ROW('Hygiene Data'!G44)),NA())))</f>
        <v>#N/A</v>
      </c>
      <c r="BM50" s="254" t="e">
        <f ca="true">+IF(AND(ISNUMBER(OFFSET('Hygiene Data'!$G$8,0,10*ROW('Hygiene Data'!G44))),EB50="Yes"),OFFSET('Hygiene Data'!$G$8,0,10*ROW('Hygiene Data'!G44)),IF(AND(ISNUMBER(OFFSET('Hygiene Data'!$G$8,0,10*ROW('Hygiene Data'!G44))),EB50="No",ISNUMBER(OFFSET('Hygiene Data'!$G$8,0,10*ROW('Hygiene Data'!G44)))),CONCATENATE("[",ROUND(OFFSET('Hygiene Data'!$G$8,0,10*ROW('Hygiene Data'!G44)),0),"]"),IF(AND(ISNUMBER(OFFSET('Hygiene Data'!$G$8,0,10*ROW('Hygiene Data'!G44))),EB50="",ISNUMBER(OFFSET('Hygiene Data'!$G$8,0,10*ROW('Hygiene Data'!G44)))),OFFSET('Hygiene Data'!$G$8,0,10*ROW('Hygiene Data'!G44)),NA())))</f>
        <v>#N/A</v>
      </c>
      <c r="BN50" s="254" t="e">
        <f ca="true">+IF(AND(ISNUMBER(OFFSET('Hygiene Data'!$G$10,0,10*ROW('Hygiene Data'!G44))),EC50="Yes"),OFFSET('Hygiene Data'!$G$10,0,10*ROW('Hygiene Data'!G44)),IF(AND(ISNUMBER(OFFSET('Hygiene Data'!$G$10,0,10*ROW('Hygiene Data'!G44))),EC50="No",ISNUMBER(OFFSET('Hygiene Data'!$G$10,0,10*ROW('Hygiene Data'!G44)))),CONCATENATE("[",ROUND(OFFSET('Hygiene Data'!$G$10,0,10*ROW('Hygiene Data'!G44)),0),"]"),IF(AND(ISNUMBER(OFFSET('Hygiene Data'!$G$10,0,10*ROW('Hygiene Data'!G44))),EC50="",ISNUMBER(OFFSET('Hygiene Data'!$G$10,0,10*ROW('Hygiene Data'!G44)))),OFFSET('Hygiene Data'!$G$10,0,10*ROW('Hygiene Data'!G44)),NA())))</f>
        <v>#N/A</v>
      </c>
      <c r="BO50" s="254" t="e">
        <f ca="true">+IF(AND(ISNUMBER(OFFSET('Hygiene Data'!$H$6,0,10*ROW('Hygiene Data'!H44))),ED50="Yes"),OFFSET('Hygiene Data'!$H$6,0,10*ROW('Hygiene Data'!H44)),IF(AND(ISNUMBER(OFFSET('Hygiene Data'!$H$6,0,10*ROW('Hygiene Data'!H44))),ED50="No",ISNUMBER(OFFSET('Hygiene Data'!$H$6,0,10*ROW('Hygiene Data'!H44)))),CONCATENATE("[",ROUND(OFFSET('Hygiene Data'!$H$6,0,10*ROW('Hygiene Data'!H44)),0),"]"),IF(AND(ISNUMBER(OFFSET('Hygiene Data'!$H$6,0,10*ROW('Hygiene Data'!H44))),ED50="",ISNUMBER(OFFSET('Hygiene Data'!$H$6,0,10*ROW('Hygiene Data'!H44)))),OFFSET('Hygiene Data'!$H$6,0,10*ROW('Hygiene Data'!H44)),NA())))</f>
        <v>#N/A</v>
      </c>
      <c r="BP50" s="254" t="e">
        <f ca="true">+IF(AND(ISNUMBER(OFFSET('Hygiene Data'!$H$8,0,10*ROW('Hygiene Data'!H44))),EE50="Yes"),OFFSET('Hygiene Data'!$H$8,0,10*ROW('Hygiene Data'!H44)),IF(AND(ISNUMBER(OFFSET('Hygiene Data'!$H$8,0,10*ROW('Hygiene Data'!H44))),EE50="No",ISNUMBER(OFFSET('Hygiene Data'!$H$8,0,10*ROW('Hygiene Data'!H44)))),CONCATENATE("[",ROUND(OFFSET('Hygiene Data'!$H$8,0,10*ROW('Hygiene Data'!H44)),0),"]"),IF(AND(ISNUMBER(OFFSET('Hygiene Data'!$H$8,0,10*ROW('Hygiene Data'!H44))),EE50="",ISNUMBER(OFFSET('Hygiene Data'!$H$8,0,10*ROW('Hygiene Data'!H44)))),OFFSET('Hygiene Data'!$H$8,0,10*ROW('Hygiene Data'!H44)),NA())))</f>
        <v>#N/A</v>
      </c>
      <c r="BQ50" s="254" t="e">
        <f ca="true">+IF(AND(ISNUMBER(OFFSET('Hygiene Data'!$H$10,0,10*ROW('Hygiene Data'!H44))),EF50="Yes"),OFFSET('Hygiene Data'!$H$10,0,10*ROW('Hygiene Data'!H44)),IF(AND(ISNUMBER(OFFSET('Hygiene Data'!$H$10,0,10*ROW('Hygiene Data'!H44))),EF50="No",ISNUMBER(OFFSET('Hygiene Data'!$H$10,0,10*ROW('Hygiene Data'!H44)))),CONCATENATE("[",ROUND(OFFSET('Hygiene Data'!$H$10,0,10*ROW('Hygiene Data'!H44)),0),"]"),IF(AND(ISNUMBER(OFFSET('Hygiene Data'!$H$10,0,10*ROW('Hygiene Data'!H44))),EF50="",ISNUMBER(OFFSET('Hygiene Data'!$H$10,0,10*ROW('Hygiene Data'!H44)))),OFFSET('Hygiene Data'!$H$10,0,10*ROW('Hygiene Data'!H44)),NA())))</f>
        <v>#N/A</v>
      </c>
      <c r="BS50" s="36" t="str">
        <f ca="true">+IF(OFFSET('Water Data'!$C$28,0,10*ROW('Water Data'!C44))="","",OFFSET('Water Data'!$C$28,0,10*ROW('Water Data'!C44)))</f>
        <v/>
      </c>
      <c r="BT50" s="36" t="str">
        <f ca="true">+IF(OFFSET('Water Data'!$C$29,0,10*ROW('Water Data'!C44))="","",OFFSET('Water Data'!$C$29,0,10*ROW('Water Data'!C44)))</f>
        <v/>
      </c>
      <c r="BU50" s="36" t="str">
        <f ca="true">+IF(OFFSET('Water Data'!$C$30,0,10*ROW('Water Data'!C44))="","",OFFSET('Water Data'!$C$30,0,10*ROW('Water Data'!C44)))</f>
        <v/>
      </c>
      <c r="BV50" s="36" t="str">
        <f ca="true">+IF(OFFSET('Water Data'!$D$28,0,10*ROW('Water Data'!D44))="","",OFFSET('Water Data'!$D$28,0,10*ROW('Water Data'!D44)))</f>
        <v/>
      </c>
      <c r="BW50" s="36" t="str">
        <f ca="true">+IF(OFFSET('Water Data'!$D$29,0,10*ROW('Water Data'!D44))="","",OFFSET('Water Data'!$D$29,0,10*ROW('Water Data'!D44)))</f>
        <v/>
      </c>
      <c r="BX50" s="36" t="str">
        <f ca="true">+IF(OFFSET('Water Data'!$D$30,0,10*ROW('Water Data'!D44))="","",OFFSET('Water Data'!$D$30,0,10*ROW('Water Data'!D44)))</f>
        <v/>
      </c>
      <c r="BY50" s="36" t="str">
        <f ca="true">+IF(OFFSET('Water Data'!$E$28,0,10*ROW('Water Data'!E44))="","",OFFSET('Water Data'!$E$28,0,10*ROW('Water Data'!E44)))</f>
        <v/>
      </c>
      <c r="BZ50" s="36" t="str">
        <f ca="true">+IF(OFFSET('Water Data'!$E$29,0,10*ROW('Water Data'!E44))="","",OFFSET('Water Data'!$E$29,0,10*ROW('Water Data'!E44)))</f>
        <v/>
      </c>
      <c r="CA50" s="36" t="str">
        <f ca="true">+IF(OFFSET('Water Data'!$E$30,0,10*ROW('Water Data'!E44))="","",OFFSET('Water Data'!$E$30,0,10*ROW('Water Data'!E44)))</f>
        <v/>
      </c>
      <c r="CB50" s="36" t="str">
        <f ca="true">+IF(OFFSET('Water Data'!$F$28,0,10*ROW('Water Data'!F44))="","",OFFSET('Water Data'!$F$28,0,10*ROW('Water Data'!F44)))</f>
        <v/>
      </c>
      <c r="CC50" s="36" t="str">
        <f ca="true">+IF(OFFSET('Water Data'!$F$29,0,10*ROW('Water Data'!F44))="","",OFFSET('Water Data'!$F$29,0,10*ROW('Water Data'!F44)))</f>
        <v/>
      </c>
      <c r="CD50" s="36" t="str">
        <f ca="true">+IF(OFFSET('Water Data'!$F$30,0,10*ROW('Water Data'!F44))="","",OFFSET('Water Data'!$F$30,0,10*ROW('Water Data'!F44)))</f>
        <v/>
      </c>
      <c r="CE50" s="36" t="str">
        <f ca="true">+IF(OFFSET('Water Data'!$G$28,0,10*ROW('Water Data'!G44))="","",OFFSET('Water Data'!$G$28,0,10*ROW('Water Data'!G44)))</f>
        <v/>
      </c>
      <c r="CF50" s="36" t="str">
        <f ca="true">+IF(OFFSET('Water Data'!$G$29,0,10*ROW('Water Data'!G44))="","",OFFSET('Water Data'!$G$29,0,10*ROW('Water Data'!G44)))</f>
        <v/>
      </c>
      <c r="CG50" s="36" t="str">
        <f ca="true">+IF(OFFSET('Water Data'!$G$30,0,10*ROW('Water Data'!G44))="","",OFFSET('Water Data'!$G$30,0,10*ROW('Water Data'!G44)))</f>
        <v/>
      </c>
      <c r="CH50" s="36" t="str">
        <f ca="true">+IF(OFFSET('Water Data'!$H$28,0,10*ROW('Water Data'!H44))="","",OFFSET('Water Data'!$H$28,0,10*ROW('Water Data'!H44)))</f>
        <v/>
      </c>
      <c r="CI50" s="36" t="str">
        <f ca="true">+IF(OFFSET('Water Data'!$H$29,0,10*ROW('Water Data'!H44))="","",OFFSET('Water Data'!$H$29,0,10*ROW('Water Data'!H44)))</f>
        <v/>
      </c>
      <c r="CJ50" s="36" t="str">
        <f ca="true">+IF(OFFSET('Water Data'!$H$30,0,10*ROW('Water Data'!H44))="","",OFFSET('Water Data'!$H$30,0,10*ROW('Water Data'!H44)))</f>
        <v/>
      </c>
      <c r="CK50" s="36" t="str">
        <f ca="true">+IF(OFFSET('Sanitation Data'!$C$29,0,10*ROW('Sanitation Data'!C44))="","",OFFSET('Sanitation Data'!$C$29,0,10*ROW('Sanitation Data'!C44)))</f>
        <v/>
      </c>
      <c r="CL50" s="36" t="str">
        <f ca="true">+IF(OFFSET('Sanitation Data'!$C$30,0,10*ROW('Sanitation Data'!C44))="","",OFFSET('Sanitation Data'!$C$30,0,10*ROW('Sanitation Data'!C44)))</f>
        <v/>
      </c>
      <c r="CM50" s="36" t="str">
        <f ca="true">+IF(OFFSET('Sanitation Data'!$C$31,0,10*ROW('Sanitation Data'!C44))="","",OFFSET('Sanitation Data'!$C$31,0,10*ROW('Sanitation Data'!C44)))</f>
        <v/>
      </c>
      <c r="CN50" s="36" t="str">
        <f ca="true">+IF(OFFSET('Sanitation Data'!$C$32,0,10*ROW('Sanitation Data'!C44))="","",OFFSET('Sanitation Data'!$C$32,0,10*ROW('Sanitation Data'!C44)))</f>
        <v/>
      </c>
      <c r="CO50" s="36" t="str">
        <f ca="true">+IF(OFFSET('Sanitation Data'!$C$33,0,10*ROW('Sanitation Data'!C44))="","",OFFSET('Sanitation Data'!$C$33,0,10*ROW('Sanitation Data'!C44)))</f>
        <v/>
      </c>
      <c r="CP50" s="36" t="str">
        <f ca="true">+IF(OFFSET('Sanitation Data'!$D$29,0,10*ROW('Sanitation Data'!D44))="","",OFFSET('Sanitation Data'!$D$29,0,10*ROW('Sanitation Data'!D44)))</f>
        <v/>
      </c>
      <c r="CQ50" s="36" t="str">
        <f ca="true">+IF(OFFSET('Sanitation Data'!$D$30,0,10*ROW('Sanitation Data'!D44))="","",OFFSET('Sanitation Data'!$D$30,0,10*ROW('Sanitation Data'!D44)))</f>
        <v/>
      </c>
      <c r="CR50" s="36" t="str">
        <f ca="true">+IF(OFFSET('Sanitation Data'!$D$31,0,10*ROW('Sanitation Data'!D44))="","",OFFSET('Sanitation Data'!$D$31,0,10*ROW('Sanitation Data'!D44)))</f>
        <v/>
      </c>
      <c r="CS50" s="36" t="str">
        <f ca="true">+IF(OFFSET('Sanitation Data'!$D$32,0,10*ROW('Sanitation Data'!D44))="","",OFFSET('Sanitation Data'!$D$32,0,10*ROW('Sanitation Data'!D44)))</f>
        <v/>
      </c>
      <c r="CT50" s="36" t="str">
        <f ca="true">+IF(OFFSET('Sanitation Data'!$D$33,0,10*ROW('Sanitation Data'!D44))="","",OFFSET('Sanitation Data'!$D$33,0,10*ROW('Sanitation Data'!D44)))</f>
        <v/>
      </c>
      <c r="CU50" s="36" t="str">
        <f ca="true">+IF(OFFSET('Sanitation Data'!$E$29,0,10*ROW('Sanitation Data'!E44))="","",OFFSET('Sanitation Data'!$E$29,0,10*ROW('Sanitation Data'!E44)))</f>
        <v/>
      </c>
      <c r="CV50" s="36" t="str">
        <f ca="true">+IF(OFFSET('Sanitation Data'!$E$30,0,10*ROW('Sanitation Data'!E44))="","",OFFSET('Sanitation Data'!$E$30,0,10*ROW('Sanitation Data'!E44)))</f>
        <v/>
      </c>
      <c r="CW50" s="36" t="str">
        <f ca="true">+IF(OFFSET('Sanitation Data'!$E$31,0,10*ROW('Sanitation Data'!E44))="","",OFFSET('Sanitation Data'!$E$31,0,10*ROW('Sanitation Data'!E44)))</f>
        <v/>
      </c>
      <c r="CX50" s="36" t="str">
        <f ca="true">+IF(OFFSET('Sanitation Data'!$E$32,0,10*ROW('Sanitation Data'!E44))="","",OFFSET('Sanitation Data'!$E$32,0,10*ROW('Sanitation Data'!E44)))</f>
        <v/>
      </c>
      <c r="CY50" s="36" t="str">
        <f ca="true">+IF(OFFSET('Sanitation Data'!$E$33,0,10*ROW('Sanitation Data'!E44))="","",OFFSET('Sanitation Data'!$E$33,0,10*ROW('Sanitation Data'!E44)))</f>
        <v/>
      </c>
      <c r="CZ50" s="36" t="str">
        <f ca="true">+IF(OFFSET('Sanitation Data'!$F$29,0,10*ROW('Sanitation Data'!F44))="","",OFFSET('Sanitation Data'!$F$29,0,10*ROW('Sanitation Data'!F44)))</f>
        <v/>
      </c>
      <c r="DA50" s="36" t="str">
        <f ca="true">+IF(OFFSET('Sanitation Data'!$F$30,0,10*ROW('Sanitation Data'!F44))="","",OFFSET('Sanitation Data'!$F$30,0,10*ROW('Sanitation Data'!F44)))</f>
        <v/>
      </c>
      <c r="DB50" s="36" t="str">
        <f ca="true">+IF(OFFSET('Sanitation Data'!$F$31,0,10*ROW('Sanitation Data'!F44))="","",OFFSET('Sanitation Data'!$F$31,0,10*ROW('Sanitation Data'!F44)))</f>
        <v/>
      </c>
      <c r="DC50" s="36" t="str">
        <f ca="true">+IF(OFFSET('Sanitation Data'!$F$32,0,10*ROW('Sanitation Data'!F44))="","",OFFSET('Sanitation Data'!$F$32,0,10*ROW('Sanitation Data'!F44)))</f>
        <v/>
      </c>
      <c r="DD50" s="36" t="str">
        <f ca="true">+IF(OFFSET('Sanitation Data'!$F$33,0,10*ROW('Sanitation Data'!F44))="","",OFFSET('Sanitation Data'!$F$33,0,10*ROW('Sanitation Data'!F44)))</f>
        <v/>
      </c>
      <c r="DE50" s="36" t="str">
        <f ca="true">+IF(OFFSET('Sanitation Data'!$G$29,0,10*ROW('Sanitation Data'!G44))="","",OFFSET('Sanitation Data'!$G$29,0,10*ROW('Sanitation Data'!G44)))</f>
        <v/>
      </c>
      <c r="DF50" s="36" t="str">
        <f ca="true">+IF(OFFSET('Sanitation Data'!$G$30,0,10*ROW('Sanitation Data'!G44))="","",OFFSET('Sanitation Data'!$G$30,0,10*ROW('Sanitation Data'!G44)))</f>
        <v/>
      </c>
      <c r="DG50" s="36" t="str">
        <f ca="true">+IF(OFFSET('Sanitation Data'!$G$31,0,10*ROW('Sanitation Data'!G44))="","",OFFSET('Sanitation Data'!$G$31,0,10*ROW('Sanitation Data'!G44)))</f>
        <v/>
      </c>
      <c r="DH50" s="36" t="str">
        <f ca="true">+IF(OFFSET('Sanitation Data'!$G$32,0,10*ROW('Sanitation Data'!G44))="","",OFFSET('Sanitation Data'!$G$32,0,10*ROW('Sanitation Data'!G44)))</f>
        <v/>
      </c>
      <c r="DI50" s="36" t="str">
        <f ca="true">+IF(OFFSET('Sanitation Data'!$G$33,0,10*ROW('Sanitation Data'!G44))="","",OFFSET('Sanitation Data'!$G$33,0,10*ROW('Sanitation Data'!G44)))</f>
        <v/>
      </c>
      <c r="DJ50" s="36" t="str">
        <f ca="true">+IF(OFFSET('Sanitation Data'!$H$29,0,10*ROW('Sanitation Data'!H44))="","",OFFSET('Sanitation Data'!$H$29,0,10*ROW('Sanitation Data'!H44)))</f>
        <v/>
      </c>
      <c r="DK50" s="36" t="str">
        <f ca="true">+IF(OFFSET('Sanitation Data'!$H$30,0,10*ROW('Sanitation Data'!H44))="","",OFFSET('Sanitation Data'!$H$30,0,10*ROW('Sanitation Data'!H44)))</f>
        <v/>
      </c>
      <c r="DL50" s="36" t="str">
        <f ca="true">+IF(OFFSET('Sanitation Data'!$H$31,0,10*ROW('Sanitation Data'!H44))="","",OFFSET('Sanitation Data'!$H$31,0,10*ROW('Sanitation Data'!H44)))</f>
        <v/>
      </c>
      <c r="DM50" s="36" t="str">
        <f ca="true">+IF(OFFSET('Sanitation Data'!$H$32,0,10*ROW('Sanitation Data'!H44))="","",OFFSET('Sanitation Data'!$H$32,0,10*ROW('Sanitation Data'!H44)))</f>
        <v/>
      </c>
      <c r="DN50" s="36" t="str">
        <f ca="true">+IF(OFFSET('Sanitation Data'!$H$33,0,10*ROW('Sanitation Data'!H44))="","",OFFSET('Sanitation Data'!$H$33,0,10*ROW('Sanitation Data'!H44)))</f>
        <v/>
      </c>
      <c r="DO50" s="36" t="str">
        <f ca="true">+IF(OFFSET('Hygiene Data'!$C$12,0,10*ROW('Hygiene Data'!C44))="","",OFFSET('Hygiene Data'!$C$12,0,10*ROW('Hygiene Data'!C44)))</f>
        <v/>
      </c>
      <c r="DP50" s="36" t="str">
        <f ca="true">+IF(OFFSET('Hygiene Data'!$C$13,0,10*ROW('Hygiene Data'!C44))="","",OFFSET('Hygiene Data'!$C$13,0,10*ROW('Hygiene Data'!C44)))</f>
        <v/>
      </c>
      <c r="DQ50" s="36" t="str">
        <f ca="true">+IF(OFFSET('Hygiene Data'!$C$14,0,10*ROW('Hygiene Data'!C44))="","",OFFSET('Hygiene Data'!$C$14,0,10*ROW('Hygiene Data'!C44)))</f>
        <v/>
      </c>
      <c r="DR50" s="36" t="str">
        <f ca="true">+IF(OFFSET('Hygiene Data'!$D$12,0,10*ROW('Hygiene Data'!D44))="","",OFFSET('Hygiene Data'!$D$12,0,10*ROW('Hygiene Data'!D44)))</f>
        <v/>
      </c>
      <c r="DS50" s="36" t="str">
        <f ca="true">+IF(OFFSET('Hygiene Data'!$D$13,0,10*ROW('Hygiene Data'!D44))="","",OFFSET('Hygiene Data'!$D$13,0,10*ROW('Hygiene Data'!D44)))</f>
        <v/>
      </c>
      <c r="DT50" s="36" t="str">
        <f ca="true">+IF(OFFSET('Hygiene Data'!$D$14,0,10*ROW('Hygiene Data'!D44))="","",OFFSET('Hygiene Data'!$D$14,0,10*ROW('Hygiene Data'!D44)))</f>
        <v/>
      </c>
      <c r="DU50" s="36" t="str">
        <f ca="true">+IF(OFFSET('Hygiene Data'!$E$12,0,10*ROW('Hygiene Data'!E44))="","",OFFSET('Hygiene Data'!$E$12,0,10*ROW('Hygiene Data'!E44)))</f>
        <v/>
      </c>
      <c r="DV50" s="36" t="str">
        <f ca="true">+IF(OFFSET('Hygiene Data'!$E$13,0,10*ROW('Hygiene Data'!E44))="","",OFFSET('Hygiene Data'!$E$13,0,10*ROW('Hygiene Data'!E44)))</f>
        <v/>
      </c>
      <c r="DW50" s="36" t="str">
        <f ca="true">+IF(OFFSET('Hygiene Data'!$E$14,0,10*ROW('Hygiene Data'!E44))="","",OFFSET('Hygiene Data'!$E$14,0,10*ROW('Hygiene Data'!E44)))</f>
        <v/>
      </c>
      <c r="DX50" s="36" t="str">
        <f ca="true">+IF(OFFSET('Hygiene Data'!$F$12,0,10*ROW('Hygiene Data'!F44))="","",OFFSET('Hygiene Data'!$F$12,0,10*ROW('Hygiene Data'!F44)))</f>
        <v/>
      </c>
      <c r="DY50" s="36" t="str">
        <f ca="true">+IF(OFFSET('Hygiene Data'!$F$13,0,10*ROW('Hygiene Data'!F44))="","",OFFSET('Hygiene Data'!$F$13,0,10*ROW('Hygiene Data'!F44)))</f>
        <v/>
      </c>
      <c r="DZ50" s="36" t="str">
        <f ca="true">+IF(OFFSET('Hygiene Data'!$F$14,0,10*ROW('Hygiene Data'!F44))="","",OFFSET('Hygiene Data'!$F$14,0,10*ROW('Hygiene Data'!F44)))</f>
        <v/>
      </c>
      <c r="EA50" s="36" t="str">
        <f ca="true">+IF(OFFSET('Hygiene Data'!$G$12,0,10*ROW('Hygiene Data'!G44))="","",OFFSET('Hygiene Data'!$G$12,0,10*ROW('Hygiene Data'!G44)))</f>
        <v/>
      </c>
      <c r="EB50" s="36" t="str">
        <f ca="true">+IF(OFFSET('Hygiene Data'!$G$13,0,10*ROW('Hygiene Data'!G44))="","",OFFSET('Hygiene Data'!$G$13,0,10*ROW('Hygiene Data'!G44)))</f>
        <v/>
      </c>
      <c r="EC50" s="36" t="str">
        <f ca="true">+IF(OFFSET('Hygiene Data'!$G$14,0,10*ROW('Hygiene Data'!G44))="","",OFFSET('Hygiene Data'!$G$14,0,10*ROW('Hygiene Data'!G44)))</f>
        <v/>
      </c>
      <c r="ED50" s="36" t="str">
        <f ca="true">+IF(OFFSET('Hygiene Data'!$H$12,0,10*ROW('Hygiene Data'!H44))="","",OFFSET('Hygiene Data'!$H$12,0,10*ROW('Hygiene Data'!H44)))</f>
        <v/>
      </c>
      <c r="EE50" s="36" t="str">
        <f ca="true">+IF(OFFSET('Hygiene Data'!$H$13,0,10*ROW('Hygiene Data'!H44))="","",OFFSET('Hygiene Data'!$H$13,0,10*ROW('Hygiene Data'!H44)))</f>
        <v/>
      </c>
      <c r="EF50" s="36" t="str">
        <f ca="true">+IF(OFFSET('Hygiene Data'!$H$14,0,10*ROW('Hygiene Data'!H44))="","",OFFSET('Hygiene Data'!$H$14,0,10*ROW('Hygiene Data'!H44)))</f>
        <v/>
      </c>
    </row>
    <row r="51" x14ac:dyDescent="0.2">
      <c r="A51" s="59" t="str">
        <f ca="true">+IF(OFFSET('Water Data'!$B$1,0,10*ROW('Water Data'!B48))="","",OFFSET('Water Data'!$B$1,0,10*ROW('Water Data'!B48)))</f>
        <v/>
      </c>
      <c r="B51" s="59" t="str">
        <f ca="true">+IF(OFFSET('Water Data'!$A$3,0,10*ROW('Water Data'!A48))="","",OFFSET('Water Data'!$A$3,0,10*ROW('Water Data'!A48)))</f>
        <v/>
      </c>
      <c r="C51" s="59" t="str">
        <f ca="true">+IF(OFFSET('Water Data'!$C$3,0,10*ROW('Water Data'!C48))="","",OFFSET('Water Data'!$C$3,0,10*ROW('Water Data'!C48)))</f>
        <v/>
      </c>
      <c r="D51" s="252" t="e">
        <f ca="true">+IF(AND(ISNUMBER(OFFSET('Water Data'!$C$5,0,10*ROW('Water Data'!C45))),BS51="Yes"),100-OFFSET('Water Data'!$C$5,0,10*ROW('Water Data'!C45)),IF(AND(ISNUMBER(OFFSET('Water Data'!$C$5,0,10*ROW('Water Data'!C45))),BS51="No",ISNUMBER(OFFSET('Water Data'!$C$5,0,10*ROW('Water Data'!C45)))),CONCATENATE("[",ROUND(100-OFFSET('Water Data'!$C$5,0,10*ROW('Water Data'!C45)),0),"]"),IF(AND(ISNUMBER(OFFSET('Water Data'!$C$5,0,10*ROW('Water Data'!C45))),BS51="",ISNUMBER(OFFSET('Water Data'!$C$5,0,10*ROW('Water Data'!C45)))),100-OFFSET('Water Data'!$C$5,0,10*ROW('Water Data'!C45)),NA())))</f>
        <v>#N/A</v>
      </c>
      <c r="E51" s="252" t="e">
        <f ca="true">+IF(AND(ISNUMBER(OFFSET('Water Data'!$C$7,0,10*ROW('Water Data'!D45))),BT51="Yes"),OFFSET('Water Data'!$C$7,0,10*ROW('Water Data'!C45)),IF(AND(ISNUMBER(OFFSET('Water Data'!$C$7,0,10*ROW('Water Data'!C45))),BT51="No",ISNUMBER(OFFSET('Water Data'!$C$7,0,10*ROW('Water Data'!C45)))),CONCATENATE("[",ROUND(OFFSET('Water Data'!$C$7,0,10*ROW('Water Data'!C45)),0),"]"),IF(AND(ISNUMBER(OFFSET('Water Data'!$C$7,0,10*ROW('Water Data'!C45))),BT51="",ISNUMBER(OFFSET('Water Data'!$C$7,0,10*ROW('Water Data'!C45)))),OFFSET('Water Data'!$C$7,0,10*ROW('Water Data'!C45)),NA())))</f>
        <v>#N/A</v>
      </c>
      <c r="F51" s="252" t="e">
        <f ca="true">+IF(AND(ISNUMBER(OFFSET('Water Data'!$C$10,0,10*ROW('Water Data'!C45))),BU51="Yes"),OFFSET('Water Data'!$C$10,0,10*ROW('Water Data'!C45)),IF(AND(ISNUMBER(OFFSET('Water Data'!$C$10,0,10*ROW('Water Data'!C45))),BU51="No",ISNUMBER(OFFSET('Water Data'!$C$10,0,10*ROW('Water Data'!C45)))),CONCATENATE("[",ROUND(OFFSET('Water Data'!$C$10,0,10*ROW('Water Data'!C45)),0),"]"),IF(AND(ISNUMBER(OFFSET('Water Data'!$C$10,0,10*ROW('Water Data'!C45))),BU51="",ISNUMBER(OFFSET('Water Data'!$C$10,0,10*ROW('Water Data'!C45)))),OFFSET('Water Data'!$C$10,0,10*ROW('Water Data'!C45)),NA())))</f>
        <v>#N/A</v>
      </c>
      <c r="G51" s="252" t="e">
        <f ca="true">+IF(AND(ISNUMBER(OFFSET('Water Data'!$D$5,0,10*ROW('Water Data'!D45))),BV51="Yes"),100-OFFSET('Water Data'!$D$5,0,10*ROW('Water Data'!D45)),IF(AND(ISNUMBER(OFFSET('Water Data'!$D$5,0,10*ROW('Water Data'!D45))),BV51="No",ISNUMBER(OFFSET('Water Data'!$D$5,0,10*ROW('Water Data'!D45)))),CONCATENATE("[",ROUND(100-OFFSET('Water Data'!$D$5,0,10*ROW('Water Data'!D45)),0),"]"),IF(AND(ISNUMBER(OFFSET('Water Data'!$D$5,0,10*ROW('Water Data'!D45))),BV51="",ISNUMBER(OFFSET('Water Data'!$D$5,0,10*ROW('Water Data'!D45)))),100-OFFSET('Water Data'!$D$5,0,10*ROW('Water Data'!D45)),NA())))</f>
        <v>#N/A</v>
      </c>
      <c r="H51" s="252" t="e">
        <f ca="true">+IF(AND(ISNUMBER(OFFSET('Water Data'!$D$7,0,10*ROW('Water Data'!D45))),BW51="Yes"),OFFSET('Water Data'!$D$7,0,10*ROW('Water Data'!D45)),IF(AND(ISNUMBER(OFFSET('Water Data'!$D$7,0,10*ROW('Water Data'!D45))),BW51="No",ISNUMBER(OFFSET('Water Data'!$D$7,0,10*ROW('Water Data'!D45)))),CONCATENATE("[",ROUND(OFFSET('Water Data'!$C$7,0,10*ROW('Water Data'!D45)),0),"]"),IF(AND(ISNUMBER(OFFSET('Water Data'!$D$7,0,10*ROW('Water Data'!D45))),BW51="",ISNUMBER(OFFSET('Water Data'!$D$7,0,10*ROW('Water Data'!D45)))),OFFSET('Water Data'!$D$7,0,10*ROW('Water Data'!D45)),NA())))</f>
        <v>#N/A</v>
      </c>
      <c r="I51" s="252" t="e">
        <f ca="true">+IF(AND(ISNUMBER(OFFSET('Water Data'!$D$10,0,10*ROW('Water Data'!D45))),BX51="Yes"),OFFSET('Water Data'!$D$10,0,10*ROW('Water Data'!D45)),IF(AND(ISNUMBER(OFFSET('Water Data'!$D$10,0,10*ROW('Water Data'!D45))),BX51="No",ISNUMBER(OFFSET('Water Data'!$D$10,0,10*ROW('Water Data'!D45)))),CONCATENATE("[",ROUND(OFFSET('Water Data'!$D$10,0,10*ROW('Water Data'!D45)),0),"]"),IF(AND(ISNUMBER(OFFSET('Water Data'!$D$10,0,10*ROW('Water Data'!D45))),BX51="",ISNUMBER(OFFSET('Water Data'!$D$10,0,10*ROW('Water Data'!D45)))),OFFSET('Water Data'!$D$10,0,10*ROW('Water Data'!D45)),NA())))</f>
        <v>#N/A</v>
      </c>
      <c r="J51" s="252" t="e">
        <f ca="true">+IF(AND(ISNUMBER(OFFSET('Water Data'!$E$5,0,10*ROW('Water Data'!E45))),BY51="Yes"),100-OFFSET('Water Data'!$E$5,0,10*ROW('Water Data'!E45)),IF(AND(ISNUMBER(OFFSET('Water Data'!$E$5,0,10*ROW('Water Data'!E45))),BY51="No",ISNUMBER(OFFSET('Water Data'!$E$5,0,10*ROW('Water Data'!E45)))),CONCATENATE("[",ROUND(100-OFFSET('Water Data'!$E$5,0,10*ROW('Water Data'!E45)),0),"]"),IF(AND(ISNUMBER(OFFSET('Water Data'!$E$5,0,10*ROW('Water Data'!E45))),BY51="",ISNUMBER(OFFSET('Water Data'!$E$5,0,10*ROW('Water Data'!E45)))),100-OFFSET('Water Data'!$E$5,0,10*ROW('Water Data'!E45)),NA())))</f>
        <v>#N/A</v>
      </c>
      <c r="K51" s="252" t="e">
        <f ca="true">+IF(AND(ISNUMBER(OFFSET('Water Data'!$E$7,0,10*ROW('Water Data'!E45))),BZ51="Yes"),OFFSET('Water Data'!$E$7,0,10*ROW('Water Data'!E45)),IF(AND(ISNUMBER(OFFSET('Water Data'!$E$7,0,10*ROW('Water Data'!E45))),BZ51="No",ISNUMBER(OFFSET('Water Data'!$E$7,0,10*ROW('Water Data'!E45)))),CONCATENATE("[",ROUND(OFFSET('Water Data'!$E$7,0,10*ROW('Water Data'!E45)),0),"]"),IF(AND(ISNUMBER(OFFSET('Water Data'!$E$7,0,10*ROW('Water Data'!E45))),BZ51="",ISNUMBER(OFFSET('Water Data'!$E$7,0,10*ROW('Water Data'!E45)))),OFFSET('Water Data'!$E$7,0,10*ROW('Water Data'!E45)),NA())))</f>
        <v>#N/A</v>
      </c>
      <c r="L51" s="252" t="e">
        <f ca="true">+IF(AND(ISNUMBER(OFFSET('Water Data'!$E$10,0,10*ROW('Water Data'!E45))),CA51="Yes"),OFFSET('Water Data'!$E$10,0,10*ROW('Water Data'!E45)),IF(AND(ISNUMBER(OFFSET('Water Data'!$E$10,0,10*ROW('Water Data'!E45))),CA51="No",ISNUMBER(OFFSET('Water Data'!$E$10,0,10*ROW('Water Data'!E45)))),CONCATENATE("[",ROUND(OFFSET('Water Data'!$E$10,0,10*ROW('Water Data'!E45)),0),"]"),IF(AND(ISNUMBER(OFFSET('Water Data'!$E$10,0,10*ROW('Water Data'!E45))),CA51="",ISNUMBER(OFFSET('Water Data'!$E$10,0,10*ROW('Water Data'!E45)))),OFFSET('Water Data'!$E$10,0,10*ROW('Water Data'!E45)),NA())))</f>
        <v>#N/A</v>
      </c>
      <c r="M51" s="252" t="e">
        <f ca="true">+IF(AND(ISNUMBER(OFFSET('Water Data'!$F$5,0,10*ROW('Water Data'!F45))),CB51="Yes"),100-OFFSET('Water Data'!$F$5,0,10*ROW('Water Data'!F45)),IF(AND(ISNUMBER(OFFSET('Water Data'!$F$5,0,10*ROW('Water Data'!F45))),CB51="No",ISNUMBER(OFFSET('Water Data'!$F$5,0,10*ROW('Water Data'!F45)))),CONCATENATE("[",ROUND(100-OFFSET('Water Data'!$F$5,0,10*ROW('Water Data'!F45)),0),"]"),IF(AND(ISNUMBER(OFFSET('Water Data'!$F$5,0,10*ROW('Water Data'!F45))),CB51="",ISNUMBER(OFFSET('Water Data'!$F$5,0,10*ROW('Water Data'!F45)))),100-OFFSET('Water Data'!$F$5,0,10*ROW('Water Data'!F45)),NA())))</f>
        <v>#N/A</v>
      </c>
      <c r="N51" s="252" t="e">
        <f ca="true">+IF(AND(ISNUMBER(OFFSET('Water Data'!$F$7,0,10*ROW('Water Data'!F45))),CC51="Yes"),OFFSET('Water Data'!$F$7,0,10*ROW('Water Data'!F45)),IF(AND(ISNUMBER(OFFSET('Water Data'!$F$7,0,10*ROW('Water Data'!F45))),CC51="No",ISNUMBER(OFFSET('Water Data'!$F$7,0,10*ROW('Water Data'!F45)))),CONCATENATE("[",ROUND(OFFSET('Water Data'!$F$7,0,10*ROW('Water Data'!F45)),0),"]"),IF(AND(ISNUMBER(OFFSET('Water Data'!$F$7,0,10*ROW('Water Data'!F45))),CC51="",ISNUMBER(OFFSET('Water Data'!$F$7,0,10*ROW('Water Data'!F45)))),OFFSET('Water Data'!$F$7,0,10*ROW('Water Data'!F45)),NA())))</f>
        <v>#N/A</v>
      </c>
      <c r="O51" s="252" t="e">
        <f ca="true">+IF(AND(ISNUMBER(OFFSET('Water Data'!$F$10,0,10*ROW('Water Data'!F45))),CD51="Yes"),OFFSET('Water Data'!$F$10,0,10*ROW('Water Data'!F45)),IF(AND(ISNUMBER(OFFSET('Water Data'!$F$10,0,10*ROW('Water Data'!F45))),CD51="No",ISNUMBER(OFFSET('Water Data'!$F$10,0,10*ROW('Water Data'!F45)))),CONCATENATE("[",ROUND(OFFSET('Water Data'!$F$10,0,10*ROW('Water Data'!F45)),0),"]"),IF(AND(ISNUMBER(OFFSET('Water Data'!$F$10,0,10*ROW('Water Data'!F45))),CD51="",ISNUMBER(OFFSET('Water Data'!$F$10,0,10*ROW('Water Data'!F45)))),OFFSET('Water Data'!$F$10,0,10*ROW('Water Data'!F45)),NA())))</f>
        <v>#N/A</v>
      </c>
      <c r="P51" s="252" t="e">
        <f ca="true">+IF(AND(ISNUMBER(OFFSET('Water Data'!$G$5,0,10*ROW('Water Data'!G45))),CE51="Yes"),100-OFFSET('Water Data'!$G$5,0,10*ROW('Water Data'!G45)),IF(AND(ISNUMBER(OFFSET('Water Data'!$G$5,0,10*ROW('Water Data'!G45))),CE51="No",ISNUMBER(OFFSET('Water Data'!$G$5,0,10*ROW('Water Data'!G45)))),CONCATENATE("[",ROUND(100-OFFSET('Water Data'!$G$5,0,10*ROW('Water Data'!G45)),0),"]"),IF(AND(ISNUMBER(OFFSET('Water Data'!$G$5,0,10*ROW('Water Data'!G45))),CE51="",ISNUMBER(OFFSET('Water Data'!$G$5,0,10*ROW('Water Data'!G45)))),100-OFFSET('Water Data'!$G$5,0,10*ROW('Water Data'!G45)),NA())))</f>
        <v>#N/A</v>
      </c>
      <c r="Q51" s="252" t="e">
        <f ca="true">+IF(AND(ISNUMBER(OFFSET('Water Data'!$G$7,0,10*ROW('Water Data'!G45))),CF51="Yes"),OFFSET('Water Data'!$G$7,0,10*ROW('Water Data'!G45)),IF(AND(ISNUMBER(OFFSET('Water Data'!$G$7,0,10*ROW('Water Data'!G45))),CF51="No",ISNUMBER(OFFSET('Water Data'!$G$7,0,10*ROW('Water Data'!G45)))),CONCATENATE("[",ROUND(OFFSET('Water Data'!$G$7,0,10*ROW('Water Data'!G45)),0),"]"),IF(AND(ISNUMBER(OFFSET('Water Data'!$G$7,0,10*ROW('Water Data'!G45))),CF51="",ISNUMBER(OFFSET('Water Data'!$G$7,0,10*ROW('Water Data'!G45)))),OFFSET('Water Data'!$G$7,0,10*ROW('Water Data'!G45)),NA())))</f>
        <v>#N/A</v>
      </c>
      <c r="R51" s="252" t="e">
        <f ca="true">+IF(AND(ISNUMBER(OFFSET('Water Data'!$G$10,0,10*ROW('Water Data'!G45))),CG51="Yes"),OFFSET('Water Data'!$G$10,0,10*ROW('Water Data'!G45)),IF(AND(ISNUMBER(OFFSET('Water Data'!$G$10,0,10*ROW('Water Data'!G45))),CG51="No",ISNUMBER(OFFSET('Water Data'!$G$10,0,10*ROW('Water Data'!G45)))),CONCATENATE("[",ROUND(OFFSET('Water Data'!$G$10,0,10*ROW('Water Data'!G45)),0),"]"),IF(AND(ISNUMBER(OFFSET('Water Data'!$G$10,0,10*ROW('Water Data'!G45))),CG51="",ISNUMBER(OFFSET('Water Data'!$G$10,0,10*ROW('Water Data'!G45)))),OFFSET('Water Data'!$G$10,0,10*ROW('Water Data'!G45)),NA())))</f>
        <v>#N/A</v>
      </c>
      <c r="S51" s="252" t="e">
        <f ca="true">+IF(AND(ISNUMBER(OFFSET('Water Data'!$H$5,0,10*ROW('Water Data'!H45))),CH51="Yes"),100-OFFSET('Water Data'!$H$5,0,10*ROW('Water Data'!H45)),IF(AND(ISNUMBER(OFFSET('Water Data'!$H$5,0,10*ROW('Water Data'!H45))),CH51="No",ISNUMBER(OFFSET('Water Data'!$H$5,0,10*ROW('Water Data'!H45)))),CONCATENATE("[",ROUND(100-OFFSET('Water Data'!$H$5,0,10*ROW('Water Data'!H45)),0),"]"),IF(AND(ISNUMBER(OFFSET('Water Data'!$H$5,0,10*ROW('Water Data'!H45))),CH51="",ISNUMBER(OFFSET('Water Data'!$H$5,0,10*ROW('Water Data'!H45)))),100-OFFSET('Water Data'!$H$5,0,10*ROW('Water Data'!H45)),NA())))</f>
        <v>#N/A</v>
      </c>
      <c r="T51" s="252" t="e">
        <f ca="true">+IF(AND(ISNUMBER(OFFSET('Water Data'!$H$7,0,10*ROW('Water Data'!H45))),CI51="Yes"),OFFSET('Water Data'!$H$7,0,10*ROW('Water Data'!H45)),IF(AND(ISNUMBER(OFFSET('Water Data'!$H$7,0,10*ROW('Water Data'!H45))),CI51="No",ISNUMBER(OFFSET('Water Data'!$H$7,0,10*ROW('Water Data'!H45)))),CONCATENATE("[",ROUND(OFFSET('Water Data'!$H$7,0,10*ROW('Water Data'!H45)),0),"]"),IF(AND(ISNUMBER(OFFSET('Water Data'!$H$7,0,10*ROW('Water Data'!H45))),CI51="",ISNUMBER(OFFSET('Water Data'!$H$7,0,10*ROW('Water Data'!H45)))),OFFSET('Water Data'!$H$7,0,10*ROW('Water Data'!H45)),NA())))</f>
        <v>#N/A</v>
      </c>
      <c r="U51" s="252" t="e">
        <f ca="true">+IF(AND(ISNUMBER(OFFSET('Water Data'!$H$10,0,10*ROW('Water Data'!H45))),CJ51="Yes"),OFFSET('Water Data'!$H$10,0,10*ROW('Water Data'!H45)),IF(AND(ISNUMBER(OFFSET('Water Data'!$H$10,0,10*ROW('Water Data'!H45))),CJ51="No",ISNUMBER(OFFSET('Water Data'!$H$10,0,10*ROW('Water Data'!H45)))),CONCATENATE("[",ROUND(OFFSET('Water Data'!$H$10,0,10*ROW('Water Data'!H45)),0),"]"),IF(AND(ISNUMBER(OFFSET('Water Data'!$H$10,0,10*ROW('Water Data'!H45))),CJ51="",ISNUMBER(OFFSET('Water Data'!$H$10,0,10*ROW('Water Data'!H45)))),OFFSET('Water Data'!$H$10,0,10*ROW('Water Data'!H45)),NA())))</f>
        <v>#N/A</v>
      </c>
      <c r="V51" s="253" t="e">
        <f ca="true">+IF(AND(ISNUMBER(OFFSET('Sanitation Data'!$C$5,0,10*ROW('Sanitation Data'!C45))),CK51="Yes"),100-OFFSET('Sanitation Data'!$C$5,0,10*ROW('Sanitation Data'!C45)),IF(AND(ISNUMBER(OFFSET('Sanitation Data'!$C$5,0,10*ROW('Sanitation Data'!C45))),CK51="No",ISNUMBER(OFFSET('Sanitation Data'!$C$5,0,10*ROW('Sanitation Data'!C45)))),CONCATENATE("[",ROUND(100-OFFSET('Sanitation Data'!$C$5,0,10*ROW('Sanitation Data'!C45)),0),"]"),IF(AND(ISNUMBER(OFFSET('Sanitation Data'!$C$5,0,10*ROW('Sanitation Data'!C45))),CK51="",ISNUMBER(OFFSET('Sanitation Data'!$C$5,0,10*ROW('Sanitation Data'!C45)))),100-OFFSET('Sanitation Data'!$C$5,0,10*ROW('Sanitation Data'!C45)),NA())))</f>
        <v>#N/A</v>
      </c>
      <c r="W51" s="253" t="e">
        <f ca="true">+IF(AND(ISNUMBER(OFFSET('Sanitation Data'!$C$7,0,10*ROW('Sanitation Data'!C45))),CL51="Yes"),OFFSET('Sanitation Data'!$C$7,0,10*ROW('Sanitation Data'!C45)),IF(AND(ISNUMBER(OFFSET('Sanitation Data'!$C$7,0,10*ROW('Sanitation Data'!C45))),CL51="No",ISNUMBER(OFFSET('Sanitation Data'!$C$7,0,10*ROW('Sanitation Data'!C45)))),CONCATENATE("[",ROUND(OFFSET('Sanitation Data'!$C$7,0,10*ROW('Sanitation Data'!C45)),0),"]"),IF(AND(ISNUMBER(OFFSET('Sanitation Data'!$C$7,0,10*ROW('Sanitation Data'!C45))),CL51="",ISNUMBER(OFFSET('Sanitation Data'!$C$7,0,10*ROW('Sanitation Data'!C45)))),OFFSET('Sanitation Data'!$C$7,0,10*ROW('Sanitation Data'!C45)),NA())))</f>
        <v>#N/A</v>
      </c>
      <c r="X51" s="253" t="e">
        <f ca="true">+IF(AND(ISNUMBER(OFFSET('Sanitation Data'!$C$11,0,10*ROW('Sanitation Data'!C45))),CM51="Yes"),OFFSET('Sanitation Data'!$C$11,0,10*ROW('Sanitation Data'!C45)),IF(AND(ISNUMBER(OFFSET('Sanitation Data'!$C$11,0,10*ROW('Sanitation Data'!C45))),CM51="No",ISNUMBER(OFFSET('Sanitation Data'!$C$11,0,10*ROW('Sanitation Data'!C45)))),CONCATENATE("[",ROUND(OFFSET('Sanitation Data'!$C$11,0,10*ROW('Sanitation Data'!C45)),0),"]"),IF(AND(ISNUMBER(OFFSET('Sanitation Data'!$C$11,0,10*ROW('Sanitation Data'!C45))),CM51="",ISNUMBER(OFFSET('Sanitation Data'!$C$11,0,10*ROW('Sanitation Data'!C45)))),OFFSET('Sanitation Data'!$C$11,0,10*ROW('Sanitation Data'!C45)),NA())))</f>
        <v>#N/A</v>
      </c>
      <c r="Y51" s="253" t="e">
        <f ca="true">+IF(AND(ISNUMBER(OFFSET('Sanitation Data'!$C$12,0,10*ROW('Sanitation Data'!C45))),CN51="Yes"),OFFSET('Sanitation Data'!$C$12,0,10*ROW('Sanitation Data'!C45)),IF(AND(ISNUMBER(OFFSET('Sanitation Data'!$C$12,0,10*ROW('Sanitation Data'!C45))),CN51="No",ISNUMBER(OFFSET('Sanitation Data'!$C$12,0,10*ROW('Sanitation Data'!C45)))),CONCATENATE("[",ROUND(OFFSET('Sanitation Data'!$C$12,0,10*ROW('Sanitation Data'!C45)),0),"]"),IF(AND(ISNUMBER(OFFSET('Sanitation Data'!$C$12,0,10*ROW('Sanitation Data'!C45))),CN51="",ISNUMBER(OFFSET('Sanitation Data'!$C$12,0,10*ROW('Sanitation Data'!C45)))),OFFSET('Sanitation Data'!$C$12,0,10*ROW('Sanitation Data'!C45)),NA())))</f>
        <v>#N/A</v>
      </c>
      <c r="Z51" s="253" t="e">
        <f ca="true">+IF(AND(ISNUMBER(OFFSET('Sanitation Data'!$C$13,0,10*ROW('Sanitation Data'!C45))),CO51="Yes"),OFFSET('Sanitation Data'!$C$13,0,10*ROW('Sanitation Data'!C45)),IF(AND(ISNUMBER(OFFSET('Sanitation Data'!$C$13,0,10*ROW('Sanitation Data'!C45))),CO51="No",ISNUMBER(OFFSET('Sanitation Data'!$C$13,0,10*ROW('Sanitation Data'!C45)))),CONCATENATE("[",ROUND(OFFSET('Sanitation Data'!$C$13,0,10*ROW('Sanitation Data'!C45)),0),"]"),IF(AND(ISNUMBER(OFFSET('Sanitation Data'!$C$13,0,10*ROW('Sanitation Data'!C45))),CO51="",ISNUMBER(OFFSET('Sanitation Data'!$C$13,0,10*ROW('Sanitation Data'!C45)))),OFFSET('Sanitation Data'!$C$13,0,10*ROW('Sanitation Data'!C45)),NA())))</f>
        <v>#N/A</v>
      </c>
      <c r="AA51" s="253" t="e">
        <f ca="true">+IF(AND(ISNUMBER(OFFSET('Sanitation Data'!$D$5,0,10*ROW('Sanitation Data'!D45))),CP51="Yes"),100-OFFSET('Sanitation Data'!$D$5,0,10*ROW('Sanitation Data'!D45)),IF(AND(ISNUMBER(OFFSET('Sanitation Data'!$D$5,0,10*ROW('Sanitation Data'!D45))),CP51="No",ISNUMBER(OFFSET('Sanitation Data'!$D$5,0,10*ROW('Sanitation Data'!D45)))),CONCATENATE("[",ROUND(100-OFFSET('Sanitation Data'!$D$5,0,10*ROW('Sanitation Data'!D45)),0),"]"),IF(AND(ISNUMBER(OFFSET('Sanitation Data'!$D$5,0,10*ROW('Sanitation Data'!D45))),CP51="",ISNUMBER(OFFSET('Sanitation Data'!$D$5,0,10*ROW('Sanitation Data'!D45)))),100-OFFSET('Sanitation Data'!$D$5,0,10*ROW('Sanitation Data'!D45)),NA())))</f>
        <v>#N/A</v>
      </c>
      <c r="AB51" s="253" t="e">
        <f ca="true">+IF(AND(ISNUMBER(OFFSET('Sanitation Data'!$D$7,0,10*ROW('Sanitation Data'!D45))),CQ51="Yes"),OFFSET('Sanitation Data'!$D$7,0,10*ROW('Sanitation Data'!G45)),IF(AND(ISNUMBER(OFFSET('Sanitation Data'!$D$7,0,10*ROW('Sanitation Data'!D45))),CQ51="No",ISNUMBER(OFFSET('Sanitation Data'!$D$7,0,10*ROW('Sanitation Data'!D45)))),CONCATENATE("[",ROUND(OFFSET('Sanitation Data'!$D$7,0,10*ROW('Sanitation Data'!D45)),0),"]"),IF(AND(ISNUMBER(OFFSET('Sanitation Data'!$D$7,0,10*ROW('Sanitation Data'!D45))),CQ51="",ISNUMBER(OFFSET('Sanitation Data'!$D$7,0,10*ROW('Sanitation Data'!D45)))),OFFSET('Sanitation Data'!$D$7,0,10*ROW('Sanitation Data'!D45)),NA())))</f>
        <v>#N/A</v>
      </c>
      <c r="AC51" s="253" t="e">
        <f ca="true">+IF(AND(ISNUMBER(OFFSET('Sanitation Data'!$D$11,0,10*ROW('Sanitation Data'!D45))),CR51="Yes"),OFFSET('Sanitation Data'!$D$11,0,10*ROW('Sanitation Data'!D45)),IF(AND(ISNUMBER(OFFSET('Sanitation Data'!$D$11,0,10*ROW('Sanitation Data'!D45))),CR51="No",ISNUMBER(OFFSET('Sanitation Data'!$D$11,0,10*ROW('Sanitation Data'!D45)))),CONCATENATE("[",ROUND(OFFSET('Sanitation Data'!$D$11,0,10*ROW('Sanitation Data'!D45)),0),"]"),IF(AND(ISNUMBER(OFFSET('Sanitation Data'!$D$11,0,10*ROW('Sanitation Data'!D45))),CR51="",ISNUMBER(OFFSET('Sanitation Data'!$D$11,0,10*ROW('Sanitation Data'!D45)))),OFFSET('Sanitation Data'!$D$11,0,10*ROW('Sanitation Data'!D45)),NA())))</f>
        <v>#N/A</v>
      </c>
      <c r="AD51" s="253" t="e">
        <f ca="true">+IF(AND(ISNUMBER(OFFSET('Sanitation Data'!$D$12,0,10*ROW('Sanitation Data'!D45))),CS51="Yes"),OFFSET('Sanitation Data'!$D$12,0,10*ROW('Sanitation Data'!D45)),IF(AND(ISNUMBER(OFFSET('Sanitation Data'!$D$12,0,10*ROW('Sanitation Data'!D45))),CS51="No",ISNUMBER(OFFSET('Sanitation Data'!$D$12,0,10*ROW('Sanitation Data'!D45)))),CONCATENATE("[",ROUND(OFFSET('Sanitation Data'!$D$12,0,10*ROW('Sanitation Data'!D45)),0),"]"),IF(AND(ISNUMBER(OFFSET('Sanitation Data'!$D$12,0,10*ROW('Sanitation Data'!D45))),CS51="",ISNUMBER(OFFSET('Sanitation Data'!$D$12,0,10*ROW('Sanitation Data'!D45)))),OFFSET('Sanitation Data'!$D$12,0,10*ROW('Sanitation Data'!D45)),NA())))</f>
        <v>#N/A</v>
      </c>
      <c r="AE51" s="253" t="e">
        <f ca="true">+IF(AND(ISNUMBER(OFFSET('Sanitation Data'!$D$13,0,10*ROW('Sanitation Data'!D45))),CT51="Yes"),OFFSET('Sanitation Data'!$D$13,0,10*ROW('Sanitation Data'!D45)),IF(AND(ISNUMBER(OFFSET('Sanitation Data'!$D$13,0,10*ROW('Sanitation Data'!D45))),CT51="No",ISNUMBER(OFFSET('Sanitation Data'!$D$13,0,10*ROW('Sanitation Data'!D45)))),CONCATENATE("[",ROUND(OFFSET('Sanitation Data'!$D$13,0,10*ROW('Sanitation Data'!D45)),0),"]"),IF(AND(ISNUMBER(OFFSET('Sanitation Data'!$D$13,0,10*ROW('Sanitation Data'!D45))),CT51="",ISNUMBER(OFFSET('Sanitation Data'!$D$13,0,10*ROW('Sanitation Data'!D45)))),OFFSET('Sanitation Data'!$D$13,0,10*ROW('Sanitation Data'!D45)),NA())))</f>
        <v>#N/A</v>
      </c>
      <c r="AF51" s="253" t="e">
        <f ca="true">+IF(AND(ISNUMBER(OFFSET('Sanitation Data'!$E$5,0,10*ROW('Sanitation Data'!E45))),CU51="Yes"),100-OFFSET('Sanitation Data'!$E$5,0,10*ROW('Sanitation Data'!E45)),IF(AND(ISNUMBER(OFFSET('Sanitation Data'!$E$5,0,10*ROW('Sanitation Data'!E45))),CU51="No",ISNUMBER(OFFSET('Sanitation Data'!$E$5,0,10*ROW('Sanitation Data'!E45)))),CONCATENATE("[",ROUND(100-OFFSET('Sanitation Data'!$E$5,0,10*ROW('Sanitation Data'!E45)),0),"]"),IF(AND(ISNUMBER(OFFSET('Sanitation Data'!$E$5,0,10*ROW('Sanitation Data'!E45))),CU51="",ISNUMBER(OFFSET('Sanitation Data'!$E$5,0,10*ROW('Sanitation Data'!E45)))),100-OFFSET('Sanitation Data'!$E$5,0,10*ROW('Sanitation Data'!E45)),NA())))</f>
        <v>#N/A</v>
      </c>
      <c r="AG51" s="253" t="e">
        <f ca="true">+IF(AND(ISNUMBER(OFFSET('Sanitation Data'!$E$7,0,10*ROW('Sanitation Data'!E45))),CV51="Yes"),OFFSET('Sanitation Data'!$E$7,0,10*ROW('Sanitation Data'!E45)),IF(AND(ISNUMBER(OFFSET('Sanitation Data'!$E$7,0,10*ROW('Sanitation Data'!E45))),CV51="No",ISNUMBER(OFFSET('Sanitation Data'!$E$7,0,10*ROW('Sanitation Data'!E45)))),CONCATENATE("[",ROUND(OFFSET('Sanitation Data'!$E$7,0,10*ROW('Sanitation Data'!E45)),0),"]"),IF(AND(ISNUMBER(OFFSET('Sanitation Data'!$E$7,0,10*ROW('Sanitation Data'!E45))),CV51="",ISNUMBER(OFFSET('Sanitation Data'!$E$7,0,10*ROW('Sanitation Data'!E45)))),OFFSET('Sanitation Data'!$E$7,0,10*ROW('Sanitation Data'!E45)),NA())))</f>
        <v>#N/A</v>
      </c>
      <c r="AH51" s="253" t="e">
        <f ca="true">+IF(AND(ISNUMBER(OFFSET('Sanitation Data'!$E$11,0,10*ROW('Sanitation Data'!E45))),CW51="Yes"),OFFSET('Sanitation Data'!$E$11,0,10*ROW('Sanitation Data'!E45)),IF(AND(ISNUMBER(OFFSET('Sanitation Data'!$E$11,0,10*ROW('Sanitation Data'!E45))),CW51="No",ISNUMBER(OFFSET('Sanitation Data'!$E$11,0,10*ROW('Sanitation Data'!E45)))),CONCATENATE("[",ROUND(OFFSET('Sanitation Data'!$E$11,0,10*ROW('Sanitation Data'!E45)),0),"]"),IF(AND(ISNUMBER(OFFSET('Sanitation Data'!$E$11,0,10*ROW('Sanitation Data'!E45))),CW51="",ISNUMBER(OFFSET('Sanitation Data'!$E$11,0,10*ROW('Sanitation Data'!E45)))),OFFSET('Sanitation Data'!$E$11,0,10*ROW('Sanitation Data'!E45)),NA())))</f>
        <v>#N/A</v>
      </c>
      <c r="AI51" s="253" t="e">
        <f ca="true">+IF(AND(ISNUMBER(OFFSET('Sanitation Data'!$E$12,0,10*ROW('Sanitation Data'!E45))),CX51="Yes"),OFFSET('Sanitation Data'!$E$12,0,10*ROW('Sanitation Data'!E45)),IF(AND(ISNUMBER(OFFSET('Sanitation Data'!$E$12,0,10*ROW('Sanitation Data'!E45))),CX51="No",ISNUMBER(OFFSET('Sanitation Data'!$E$12,0,10*ROW('Sanitation Data'!E45)))),CONCATENATE("[",ROUND(OFFSET('Sanitation Data'!$E$12,0,10*ROW('Sanitation Data'!E45)),0),"]"),IF(AND(ISNUMBER(OFFSET('Sanitation Data'!$E$12,0,10*ROW('Sanitation Data'!E45))),CX51="",ISNUMBER(OFFSET('Sanitation Data'!$E$12,0,10*ROW('Sanitation Data'!E45)))),OFFSET('Sanitation Data'!$E$12,0,10*ROW('Sanitation Data'!E45)),NA())))</f>
        <v>#N/A</v>
      </c>
      <c r="AJ51" s="253" t="e">
        <f ca="true">+IF(AND(ISNUMBER(OFFSET('Sanitation Data'!$E$13,0,10*ROW('Sanitation Data'!E45))),CY51="Yes"),OFFSET('Sanitation Data'!$E$13,0,10*ROW('Sanitation Data'!E45)),IF(AND(ISNUMBER(OFFSET('Sanitation Data'!$E$13,0,10*ROW('Sanitation Data'!E45))),CY51="No",ISNUMBER(OFFSET('Sanitation Data'!$E$13,0,10*ROW('Sanitation Data'!E45)))),CONCATENATE("[",ROUND(OFFSET('Sanitation Data'!$E$13,0,10*ROW('Sanitation Data'!E45)),0),"]"),IF(AND(ISNUMBER(OFFSET('Sanitation Data'!$E$13,0,10*ROW('Sanitation Data'!E45))),CY51="",ISNUMBER(OFFSET('Sanitation Data'!$E$13,0,10*ROW('Sanitation Data'!E45)))),OFFSET('Sanitation Data'!$E$13,0,10*ROW('Sanitation Data'!E45)),NA())))</f>
        <v>#N/A</v>
      </c>
      <c r="AK51" s="253" t="e">
        <f ca="true">+IF(AND(ISNUMBER(OFFSET('Sanitation Data'!$F$5,0,10*ROW('Sanitation Data'!F45))),CZ51="Yes"),100-OFFSET('Sanitation Data'!$F$5,0,10*ROW('Sanitation Data'!F45)),IF(AND(ISNUMBER(OFFSET('Sanitation Data'!$F$5,0,10*ROW('Sanitation Data'!F45))),CZ51="No",ISNUMBER(OFFSET('Sanitation Data'!$F$5,0,10*ROW('Sanitation Data'!F45)))),CONCATENATE("[",ROUND(100-OFFSET('Sanitation Data'!$F$5,0,10*ROW('Sanitation Data'!F45)),0),"]"),IF(AND(ISNUMBER(OFFSET('Sanitation Data'!$F$5,0,10*ROW('Sanitation Data'!F45))),CZ51="",ISNUMBER(OFFSET('Sanitation Data'!$F$5,0,10*ROW('Sanitation Data'!F45)))),100-OFFSET('Sanitation Data'!$F$5,0,10*ROW('Sanitation Data'!F45)),NA())))</f>
        <v>#N/A</v>
      </c>
      <c r="AL51" s="253" t="e">
        <f ca="true">+IF(AND(ISNUMBER(OFFSET('Sanitation Data'!$F$7,0,10*ROW('Sanitation Data'!F45))),DA51="Yes"),OFFSET('Sanitation Data'!$F$7,0,10*ROW('Sanitation Data'!F45)),IF(AND(ISNUMBER(OFFSET('Sanitation Data'!$F$7,0,10*ROW('Sanitation Data'!F45))),DA51="No",ISNUMBER(OFFSET('Sanitation Data'!$F$7,0,10*ROW('Sanitation Data'!F45)))),CONCATENATE("[",ROUND(OFFSET('Sanitation Data'!$F$7,0,10*ROW('Sanitation Data'!F45)),0),"]"),IF(AND(ISNUMBER(OFFSET('Sanitation Data'!$F$7,0,10*ROW('Sanitation Data'!F45))),DA51="",ISNUMBER(OFFSET('Sanitation Data'!$F$7,0,10*ROW('Sanitation Data'!F45)))),OFFSET('Sanitation Data'!$F$7,0,10*ROW('Sanitation Data'!F45)),NA())))</f>
        <v>#N/A</v>
      </c>
      <c r="AM51" s="253" t="e">
        <f ca="true">+IF(AND(ISNUMBER(OFFSET('Sanitation Data'!$F$11,0,10*ROW('Sanitation Data'!F45))),DB51="Yes"),OFFSET('Sanitation Data'!$F$11,0,10*ROW('Sanitation Data'!F45)),IF(AND(ISNUMBER(OFFSET('Sanitation Data'!$F$11,0,10*ROW('Sanitation Data'!F45))),DB51="No",ISNUMBER(OFFSET('Sanitation Data'!$F$11,0,10*ROW('Sanitation Data'!F45)))),CONCATENATE("[",ROUND(OFFSET('Sanitation Data'!$F$11,0,10*ROW('Sanitation Data'!F45)),0),"]"),IF(AND(ISNUMBER(OFFSET('Sanitation Data'!$F$11,0,10*ROW('Sanitation Data'!F45))),DB51="",ISNUMBER(OFFSET('Sanitation Data'!$F$11,0,10*ROW('Sanitation Data'!F45)))),OFFSET('Sanitation Data'!$F$11,0,10*ROW('Sanitation Data'!F45)),NA())))</f>
        <v>#N/A</v>
      </c>
      <c r="AN51" s="253" t="e">
        <f ca="true">+IF(AND(ISNUMBER(OFFSET('Sanitation Data'!$F$12,0,10*ROW('Sanitation Data'!F45))),DC51="Yes"),OFFSET('Sanitation Data'!$F$12,0,10*ROW('Sanitation Data'!F45)),IF(AND(ISNUMBER(OFFSET('Sanitation Data'!$F$12,0,10*ROW('Sanitation Data'!F45))),DC51="No",ISNUMBER(OFFSET('Sanitation Data'!$F$12,0,10*ROW('Sanitation Data'!F45)))),CONCATENATE("[",ROUND(OFFSET('Sanitation Data'!$F$12,0,10*ROW('Sanitation Data'!F45)),0),"]"),IF(AND(ISNUMBER(OFFSET('Sanitation Data'!$F$12,0,10*ROW('Sanitation Data'!F45))),DC51="",ISNUMBER(OFFSET('Sanitation Data'!$F$12,0,10*ROW('Sanitation Data'!F45)))),OFFSET('Sanitation Data'!$F$12,0,10*ROW('Sanitation Data'!F45)),NA())))</f>
        <v>#N/A</v>
      </c>
      <c r="AO51" s="253" t="e">
        <f ca="true">+IF(AND(ISNUMBER(OFFSET('Sanitation Data'!$F$13,0,10*ROW('Sanitation Data'!F45))),DD51="Yes"),OFFSET('Sanitation Data'!$F$13,0,10*ROW('Sanitation Data'!F45)),IF(AND(ISNUMBER(OFFSET('Sanitation Data'!$F$13,0,10*ROW('Sanitation Data'!F45))),DD51="No",ISNUMBER(OFFSET('Sanitation Data'!$F$13,0,10*ROW('Sanitation Data'!F45)))),CONCATENATE("[",ROUND(OFFSET('Sanitation Data'!$F$13,0,10*ROW('Sanitation Data'!F45)),0),"]"),IF(AND(ISNUMBER(OFFSET('Sanitation Data'!$F$13,0,10*ROW('Sanitation Data'!F45))),DD51="",ISNUMBER(OFFSET('Sanitation Data'!$F$13,0,10*ROW('Sanitation Data'!F45)))),OFFSET('Sanitation Data'!$F$13,0,10*ROW('Sanitation Data'!F45)),NA())))</f>
        <v>#N/A</v>
      </c>
      <c r="AP51" s="253" t="e">
        <f ca="true">+IF(AND(ISNUMBER(OFFSET('Sanitation Data'!$G$5,0,10*ROW('Sanitation Data'!G45))),DE51="Yes"),100-OFFSET('Sanitation Data'!$G$5,0,10*ROW('Sanitation Data'!G45)),IF(AND(ISNUMBER(OFFSET('Sanitation Data'!$G$5,0,10*ROW('Sanitation Data'!G45))),DE51="No",ISNUMBER(OFFSET('Sanitation Data'!$G$5,0,10*ROW('Sanitation Data'!G45)))),CONCATENATE("[",ROUND(100-OFFSET('Sanitation Data'!$G$5,0,10*ROW('Sanitation Data'!G45)),0),"]"),IF(AND(ISNUMBER(OFFSET('Sanitation Data'!$G$5,0,10*ROW('Sanitation Data'!G45))),DE51="",ISNUMBER(OFFSET('Sanitation Data'!$G$5,0,10*ROW('Sanitation Data'!G45)))),100-OFFSET('Sanitation Data'!$G$5,0,10*ROW('Sanitation Data'!G45)),NA())))</f>
        <v>#N/A</v>
      </c>
      <c r="AQ51" s="253" t="e">
        <f ca="true">+IF(AND(ISNUMBER(OFFSET('Sanitation Data'!$G$7,0,10*ROW('Sanitation Data'!G45))),DF51="Yes"),OFFSET('Sanitation Data'!$G$7,0,10*ROW('Sanitation Data'!G45)),IF(AND(ISNUMBER(OFFSET('Sanitation Data'!$G$7,0,10*ROW('Sanitation Data'!G45))),DF51="No",ISNUMBER(OFFSET('Sanitation Data'!$G$7,0,10*ROW('Sanitation Data'!G45)))),CONCATENATE("[",ROUND(OFFSET('Sanitation Data'!$G$7,0,10*ROW('Sanitation Data'!G45)),0),"]"),IF(AND(ISNUMBER(OFFSET('Sanitation Data'!$G$7,0,10*ROW('Sanitation Data'!G45))),DF51="",ISNUMBER(OFFSET('Sanitation Data'!$G$7,0,10*ROW('Sanitation Data'!G45)))),OFFSET('Sanitation Data'!$G$7,0,10*ROW('Sanitation Data'!G45)),NA())))</f>
        <v>#N/A</v>
      </c>
      <c r="AR51" s="253" t="e">
        <f ca="true">+IF(AND(ISNUMBER(OFFSET('Sanitation Data'!$G$11,0,10*ROW('Sanitation Data'!G45))),DG51="Yes"),OFFSET('Sanitation Data'!$G$11,0,10*ROW('Sanitation Data'!G45)),IF(AND(ISNUMBER(OFFSET('Sanitation Data'!$G$11,0,10*ROW('Sanitation Data'!G45))),DG51="No",ISNUMBER(OFFSET('Sanitation Data'!$G$11,0,10*ROW('Sanitation Data'!G45)))),CONCATENATE("[",ROUND(OFFSET('Sanitation Data'!$G$11,0,10*ROW('Sanitation Data'!G45)),0),"]"),IF(AND(ISNUMBER(OFFSET('Sanitation Data'!$G$11,0,10*ROW('Sanitation Data'!G45))),DG51="",ISNUMBER(OFFSET('Sanitation Data'!$G$11,0,10*ROW('Sanitation Data'!G45)))),OFFSET('Sanitation Data'!$G$11,0,10*ROW('Sanitation Data'!G45)),NA())))</f>
        <v>#N/A</v>
      </c>
      <c r="AS51" s="253" t="e">
        <f ca="true">+IF(AND(ISNUMBER(OFFSET('Sanitation Data'!$G$12,0,10*ROW('Sanitation Data'!G45))),DH51="Yes"),OFFSET('Sanitation Data'!$G$12,0,10*ROW('Sanitation Data'!G45)),IF(AND(ISNUMBER(OFFSET('Sanitation Data'!$G$12,0,10*ROW('Sanitation Data'!G45))),DH51="No",ISNUMBER(OFFSET('Sanitation Data'!$G$12,0,10*ROW('Sanitation Data'!G45)))),CONCATENATE("[",ROUND(OFFSET('Sanitation Data'!$G$12,0,10*ROW('Sanitation Data'!G45)),0),"]"),IF(AND(ISNUMBER(OFFSET('Sanitation Data'!$G$12,0,10*ROW('Sanitation Data'!G45))),DH51="",ISNUMBER(OFFSET('Sanitation Data'!$G$12,0,10*ROW('Sanitation Data'!G45)))),OFFSET('Sanitation Data'!$G$12,0,10*ROW('Sanitation Data'!G45)),NA())))</f>
        <v>#N/A</v>
      </c>
      <c r="AT51" s="253" t="e">
        <f ca="true">+IF(AND(ISNUMBER(OFFSET('Sanitation Data'!$G$13,0,10*ROW('Sanitation Data'!G45))),DI51="Yes"),OFFSET('Sanitation Data'!$G$13,0,10*ROW('Sanitation Data'!G45)),IF(AND(ISNUMBER(OFFSET('Sanitation Data'!$G$13,0,10*ROW('Sanitation Data'!G45))),DI51="No",ISNUMBER(OFFSET('Sanitation Data'!$G$13,0,10*ROW('Sanitation Data'!G45)))),CONCATENATE("[",ROUND(OFFSET('Sanitation Data'!$G$13,0,10*ROW('Sanitation Data'!G45)),0),"]"),IF(AND(ISNUMBER(OFFSET('Sanitation Data'!$G$13,0,10*ROW('Sanitation Data'!G45))),DI51="",ISNUMBER(OFFSET('Sanitation Data'!$G$13,0,10*ROW('Sanitation Data'!G45)))),OFFSET('Sanitation Data'!$G$13,0,10*ROW('Sanitation Data'!G45)),NA())))</f>
        <v>#N/A</v>
      </c>
      <c r="AU51" s="253" t="e">
        <f ca="true">+IF(AND(ISNUMBER(OFFSET('Sanitation Data'!$H$5,0,10*ROW('Sanitation Data'!H45))),DJ51="Yes"),100-OFFSET('Sanitation Data'!$H$5,0,10*ROW('Sanitation Data'!H45)),IF(AND(ISNUMBER(OFFSET('Sanitation Data'!$H$5,0,10*ROW('Sanitation Data'!H45))),DJ51="No",ISNUMBER(OFFSET('Sanitation Data'!$H$5,0,10*ROW('Sanitation Data'!H45)))),CONCATENATE("[",ROUND(100-OFFSET('Sanitation Data'!$H$5,0,10*ROW('Sanitation Data'!H45)),0),"]"),IF(AND(ISNUMBER(OFFSET('Sanitation Data'!$H$5,0,10*ROW('Sanitation Data'!H45))),DJ51="",ISNUMBER(OFFSET('Sanitation Data'!$H$5,0,10*ROW('Sanitation Data'!H45)))),100-OFFSET('Sanitation Data'!$H$5,0,10*ROW('Sanitation Data'!H45)),NA())))</f>
        <v>#N/A</v>
      </c>
      <c r="AV51" s="253" t="e">
        <f ca="true">+IF(AND(ISNUMBER(OFFSET('Sanitation Data'!$H$7,0,10*ROW('Sanitation Data'!H45))),DK51="Yes"),OFFSET('Sanitation Data'!$H$7,0,10*ROW('Sanitation Data'!H45)),IF(AND(ISNUMBER(OFFSET('Sanitation Data'!$H$7,0,10*ROW('Sanitation Data'!H45))),DK51="No",ISNUMBER(OFFSET('Sanitation Data'!$H$7,0,10*ROW('Sanitation Data'!H45)))),CONCATENATE("[",ROUND(OFFSET('Sanitation Data'!$H$7,0,10*ROW('Sanitation Data'!H45)),0),"]"),IF(AND(ISNUMBER(OFFSET('Sanitation Data'!$H$7,0,10*ROW('Sanitation Data'!H45))),DK51="",ISNUMBER(OFFSET('Sanitation Data'!$H$7,0,10*ROW('Sanitation Data'!H45)))),OFFSET('Sanitation Data'!$H$7,0,10*ROW('Sanitation Data'!H45)),NA())))</f>
        <v>#N/A</v>
      </c>
      <c r="AW51" s="253" t="e">
        <f ca="true">+IF(AND(ISNUMBER(OFFSET('Sanitation Data'!$H$11,0,10*ROW('Sanitation Data'!H45))),DL51="Yes"),OFFSET('Sanitation Data'!$H$11,0,10*ROW('Sanitation Data'!H45)),IF(AND(ISNUMBER(OFFSET('Sanitation Data'!$H$11,0,10*ROW('Sanitation Data'!H45))),DL51="No",ISNUMBER(OFFSET('Sanitation Data'!$H$11,0,10*ROW('Sanitation Data'!H45)))),CONCATENATE("[",ROUND(OFFSET('Sanitation Data'!$H$11,0,10*ROW('Sanitation Data'!H45)),0),"]"),IF(AND(ISNUMBER(OFFSET('Sanitation Data'!$H$11,0,10*ROW('Sanitation Data'!H45))),DL51="",ISNUMBER(OFFSET('Sanitation Data'!$H$11,0,10*ROW('Sanitation Data'!H45)))),OFFSET('Sanitation Data'!$H$11,0,10*ROW('Sanitation Data'!H45)),NA())))</f>
        <v>#N/A</v>
      </c>
      <c r="AX51" s="253" t="e">
        <f ca="true">+IF(AND(ISNUMBER(OFFSET('Sanitation Data'!$H$12,0,10*ROW('Sanitation Data'!H45))),DM51="Yes"),OFFSET('Sanitation Data'!$H$12,0,10*ROW('Sanitation Data'!H45)),IF(AND(ISNUMBER(OFFSET('Sanitation Data'!$H$12,0,10*ROW('Sanitation Data'!H45))),DM51="No",ISNUMBER(OFFSET('Sanitation Data'!$H$12,0,10*ROW('Sanitation Data'!H45)))),CONCATENATE("[",ROUND(OFFSET('Sanitation Data'!$H$12,0,10*ROW('Sanitation Data'!H45)),0),"]"),IF(AND(ISNUMBER(OFFSET('Sanitation Data'!$H$12,0,10*ROW('Sanitation Data'!H45))),DM51="",ISNUMBER(OFFSET('Sanitation Data'!$H$12,0,10*ROW('Sanitation Data'!H45)))),OFFSET('Sanitation Data'!$H$12,0,10*ROW('Sanitation Data'!H45)),NA())))</f>
        <v>#N/A</v>
      </c>
      <c r="AY51" s="253" t="e">
        <f ca="true">+IF(AND(ISNUMBER(OFFSET('Sanitation Data'!$H$13,0,10*ROW('Sanitation Data'!H45))),DN51="Yes"),OFFSET('Sanitation Data'!$H$13,0,10*ROW('Sanitation Data'!H45)),IF(AND(ISNUMBER(OFFSET('Sanitation Data'!$H$13,0,10*ROW('Sanitation Data'!H45))),DN51="No",ISNUMBER(OFFSET('Sanitation Data'!$H$13,0,10*ROW('Sanitation Data'!H45)))),CONCATENATE("[",ROUND(OFFSET('Sanitation Data'!$H$13,0,10*ROW('Sanitation Data'!H45)),0),"]"),IF(AND(ISNUMBER(OFFSET('Sanitation Data'!$H$13,0,10*ROW('Sanitation Data'!H45))),DN51="",ISNUMBER(OFFSET('Sanitation Data'!$H$13,0,10*ROW('Sanitation Data'!H45)))),OFFSET('Sanitation Data'!$H$13,0,10*ROW('Sanitation Data'!H45)),NA())))</f>
        <v>#N/A</v>
      </c>
      <c r="AZ51" s="254" t="e">
        <f ca="true">+IF(AND(ISNUMBER(OFFSET('Hygiene Data'!$C$6,0,10*ROW('Hygiene Data'!C45))),DO51="Yes"),OFFSET('Hygiene Data'!$C$6,0,10*ROW('Hygiene Data'!C45)),IF(AND(ISNUMBER(OFFSET('Hygiene Data'!$C$6,0,10*ROW('Hygiene Data'!C45))),DO51="No",ISNUMBER(OFFSET('Hygiene Data'!$C$6,0,10*ROW('Hygiene Data'!C45)))),CONCATENATE("[",ROUND(OFFSET('Hygiene Data'!$C$6,0,10*ROW('Hygiene Data'!C45)),0),"]"),IF(AND(ISNUMBER(OFFSET('Hygiene Data'!$C$6,0,10*ROW('Hygiene Data'!C45))),DO51="",ISNUMBER(OFFSET('Hygiene Data'!$C$6,0,10*ROW('Hygiene Data'!C45)))),OFFSET('Hygiene Data'!$C$6,0,10*ROW('Hygiene Data'!C45)),NA())))</f>
        <v>#N/A</v>
      </c>
      <c r="BA51" s="254" t="e">
        <f ca="true">+IF(AND(ISNUMBER(OFFSET('Hygiene Data'!$C$8,0,10*ROW('Hygiene Data'!C45))),DP51="Yes"),OFFSET('Hygiene Data'!$C$8,0,10*ROW('Hygiene Data'!C45)),IF(AND(ISNUMBER(OFFSET('Hygiene Data'!$C$8,0,10*ROW('Hygiene Data'!C45))),DP51="No",ISNUMBER(OFFSET('Hygiene Data'!$C$8,0,10*ROW('Hygiene Data'!C45)))),CONCATENATE("[",ROUND(OFFSET('Hygiene Data'!$C$8,0,10*ROW('Hygiene Data'!C45)),0),"]"),IF(AND(ISNUMBER(OFFSET('Hygiene Data'!$C$8,0,10*ROW('Hygiene Data'!C45))),DP51="",ISNUMBER(OFFSET('Hygiene Data'!$C$8,0,10*ROW('Hygiene Data'!C45)))),OFFSET('Hygiene Data'!$C$8,0,10*ROW('Hygiene Data'!C45)),NA())))</f>
        <v>#N/A</v>
      </c>
      <c r="BB51" s="254" t="e">
        <f ca="true">+IF(AND(ISNUMBER(OFFSET('Hygiene Data'!$C$10,0,10*ROW('Hygiene Data'!C45))),DQ51="Yes"),OFFSET('Hygiene Data'!$C$10,0,10*ROW('Hygiene Data'!C45)),IF(AND(ISNUMBER(OFFSET('Hygiene Data'!$C$10,0,10*ROW('Hygiene Data'!C45))),DQ51="No",ISNUMBER(OFFSET('Hygiene Data'!$C$10,0,10*ROW('Hygiene Data'!C45)))),CONCATENATE("[",ROUND(OFFSET('Hygiene Data'!$C$10,0,10*ROW('Hygiene Data'!C45)),0),"]"),IF(AND(ISNUMBER(OFFSET('Hygiene Data'!$C$10,0,10*ROW('Hygiene Data'!C45))),DQ51="",ISNUMBER(OFFSET('Hygiene Data'!$C$10,0,10*ROW('Hygiene Data'!C45)))),OFFSET('Hygiene Data'!$C$10,0,10*ROW('Hygiene Data'!C45)),NA())))</f>
        <v>#N/A</v>
      </c>
      <c r="BC51" s="254" t="e">
        <f ca="true">+IF(AND(ISNUMBER(OFFSET('Hygiene Data'!$D$6,0,10*ROW('Hygiene Data'!D45))),DR51="Yes"),OFFSET('Hygiene Data'!$D$6,0,10*ROW('Hygiene Data'!D45)),IF(AND(ISNUMBER(OFFSET('Hygiene Data'!$D$6,0,10*ROW('Hygiene Data'!D45))),DR51="No",ISNUMBER(OFFSET('Hygiene Data'!$D$6,0,10*ROW('Hygiene Data'!D45)))),CONCATENATE("[",ROUND(OFFSET('Hygiene Data'!$D$6,0,10*ROW('Hygiene Data'!D45)),0),"]"),IF(AND(ISNUMBER(OFFSET('Hygiene Data'!$D$6,0,10*ROW('Hygiene Data'!D45))),DR51="",ISNUMBER(OFFSET('Hygiene Data'!$D$6,0,10*ROW('Hygiene Data'!D45)))),OFFSET('Hygiene Data'!$D$6,0,10*ROW('Hygiene Data'!D45)),NA())))</f>
        <v>#N/A</v>
      </c>
      <c r="BD51" s="254" t="e">
        <f ca="true">+IF(AND(ISNUMBER(OFFSET('Hygiene Data'!$D$8,0,10*ROW('Hygiene Data'!D45))),DS51="Yes"),OFFSET('Hygiene Data'!$D$8,0,10*ROW('Hygiene Data'!D45)),IF(AND(ISNUMBER(OFFSET('Hygiene Data'!$D$8,0,10*ROW('Hygiene Data'!D45))),DS51="No",ISNUMBER(OFFSET('Hygiene Data'!$D$8,0,10*ROW('Hygiene Data'!D45)))),CONCATENATE("[",ROUND(OFFSET('Hygiene Data'!$D$8,0,10*ROW('Hygiene Data'!D45)),0),"]"),IF(AND(ISNUMBER(OFFSET('Hygiene Data'!$D$8,0,10*ROW('Hygiene Data'!D45))),DS51="",ISNUMBER(OFFSET('Hygiene Data'!$D$8,0,10*ROW('Hygiene Data'!D45)))),OFFSET('Hygiene Data'!$D$8,0,10*ROW('Hygiene Data'!D45)),NA())))</f>
        <v>#N/A</v>
      </c>
      <c r="BE51" s="254" t="e">
        <f ca="true">+IF(AND(ISNUMBER(OFFSET('Hygiene Data'!$D$10,0,10*ROW('Hygiene Data'!D45))),DT51="Yes"),OFFSET('Hygiene Data'!$D$10,0,10*ROW('Hygiene Data'!D45)),IF(AND(ISNUMBER(OFFSET('Hygiene Data'!$D$10,0,10*ROW('Hygiene Data'!D45))),DT51="No",ISNUMBER(OFFSET('Hygiene Data'!$D$10,0,10*ROW('Hygiene Data'!D45)))),CONCATENATE("[",ROUND(OFFSET('Hygiene Data'!$D$10,0,10*ROW('Hygiene Data'!D45)),0),"]"),IF(AND(ISNUMBER(OFFSET('Hygiene Data'!$D$10,0,10*ROW('Hygiene Data'!D45))),DT51="",ISNUMBER(OFFSET('Hygiene Data'!$D$10,0,10*ROW('Hygiene Data'!D45)))),OFFSET('Hygiene Data'!$D$10,0,10*ROW('Hygiene Data'!D45)),NA())))</f>
        <v>#N/A</v>
      </c>
      <c r="BF51" s="254" t="e">
        <f ca="true">+IF(AND(ISNUMBER(OFFSET('Hygiene Data'!$E$6,0,10*ROW('Hygiene Data'!E45))),DU51="Yes"),OFFSET('Hygiene Data'!$E$6,0,10*ROW('Hygiene Data'!E45)),IF(AND(ISNUMBER(OFFSET('Hygiene Data'!$E$6,0,10*ROW('Hygiene Data'!E45))),DU51="No",ISNUMBER(OFFSET('Hygiene Data'!$E$6,0,10*ROW('Hygiene Data'!E45)))),CONCATENATE("[",ROUND(OFFSET('Hygiene Data'!$E$6,0,10*ROW('Hygiene Data'!E45)),0),"]"),IF(AND(ISNUMBER(OFFSET('Hygiene Data'!$E$6,0,10*ROW('Hygiene Data'!E45))),DU51="",ISNUMBER(OFFSET('Hygiene Data'!$E$6,0,10*ROW('Hygiene Data'!E45)))),OFFSET('Hygiene Data'!$E$6,0,10*ROW('Hygiene Data'!E45)),NA())))</f>
        <v>#N/A</v>
      </c>
      <c r="BG51" s="254" t="e">
        <f ca="true">+IF(AND(ISNUMBER(OFFSET('Hygiene Data'!$E$8,0,10*ROW('Hygiene Data'!E45))),DV51="Yes"),OFFSET('Hygiene Data'!$E$8,0,10*ROW('Hygiene Data'!E45)),IF(AND(ISNUMBER(OFFSET('Hygiene Data'!$E$8,0,10*ROW('Hygiene Data'!E45))),DV51="No",ISNUMBER(OFFSET('Hygiene Data'!$E$8,0,10*ROW('Hygiene Data'!E45)))),CONCATENATE("[",ROUND(OFFSET('Hygiene Data'!$E$8,0,10*ROW('Hygiene Data'!E45)),0),"]"),IF(AND(ISNUMBER(OFFSET('Hygiene Data'!$E$8,0,10*ROW('Hygiene Data'!E45))),DV51="",ISNUMBER(OFFSET('Hygiene Data'!$E$8,0,10*ROW('Hygiene Data'!E45)))),OFFSET('Hygiene Data'!$E$8,0,10*ROW('Hygiene Data'!E45)),NA())))</f>
        <v>#N/A</v>
      </c>
      <c r="BH51" s="254" t="e">
        <f ca="true">+IF(AND(ISNUMBER(OFFSET('Hygiene Data'!$E$10,0,10*ROW('Hygiene Data'!E45))),DW51="Yes"),OFFSET('Hygiene Data'!$E$10,0,10*ROW('Hygiene Data'!E45)),IF(AND(ISNUMBER(OFFSET('Hygiene Data'!$E$10,0,10*ROW('Hygiene Data'!E45))),DW51="No",ISNUMBER(OFFSET('Hygiene Data'!$E$10,0,10*ROW('Hygiene Data'!E45)))),CONCATENATE("[",ROUND(OFFSET('Hygiene Data'!$E$10,0,10*ROW('Hygiene Data'!E45)),0),"]"),IF(AND(ISNUMBER(OFFSET('Hygiene Data'!$E$10,0,10*ROW('Hygiene Data'!E45))),DW51="",ISNUMBER(OFFSET('Hygiene Data'!$E$10,0,10*ROW('Hygiene Data'!E45)))),OFFSET('Hygiene Data'!$E$10,0,10*ROW('Hygiene Data'!E45)),NA())))</f>
        <v>#N/A</v>
      </c>
      <c r="BI51" s="254" t="e">
        <f ca="true">+IF(AND(ISNUMBER(OFFSET('Hygiene Data'!$F$6,0,10*ROW('Hygiene Data'!F45))),DX51="Yes"),OFFSET('Hygiene Data'!$F$6,0,10*ROW('Hygiene Data'!F45)),IF(AND(ISNUMBER(OFFSET('Hygiene Data'!$F$6,0,10*ROW('Hygiene Data'!F45))),DX51="No",ISNUMBER(OFFSET('Hygiene Data'!$F$6,0,10*ROW('Hygiene Data'!F45)))),CONCATENATE("[",ROUND(OFFSET('Hygiene Data'!$F$6,0,10*ROW('Hygiene Data'!F45)),0),"]"),IF(AND(ISNUMBER(OFFSET('Hygiene Data'!$F$6,0,10*ROW('Hygiene Data'!F45))),DX51="",ISNUMBER(OFFSET('Hygiene Data'!$F$6,0,10*ROW('Hygiene Data'!F45)))),OFFSET('Hygiene Data'!$F$6,0,10*ROW('Hygiene Data'!F45)),NA())))</f>
        <v>#N/A</v>
      </c>
      <c r="BJ51" s="254" t="e">
        <f ca="true">+IF(AND(ISNUMBER(OFFSET('Hygiene Data'!$F$8,0,10*ROW('Hygiene Data'!F45))),DY51="Yes"),OFFSET('Hygiene Data'!$F$8,0,10*ROW('Hygiene Data'!F45)),IF(AND(ISNUMBER(OFFSET('Hygiene Data'!$F$8,0,10*ROW('Hygiene Data'!F45))),DY51="No",ISNUMBER(OFFSET('Hygiene Data'!$F$8,0,10*ROW('Hygiene Data'!F45)))),CONCATENATE("[",ROUND(OFFSET('Hygiene Data'!$F$8,0,10*ROW('Hygiene Data'!F45)),0),"]"),IF(AND(ISNUMBER(OFFSET('Hygiene Data'!$F$8,0,10*ROW('Hygiene Data'!F45))),DY51="",ISNUMBER(OFFSET('Hygiene Data'!$F$8,0,10*ROW('Hygiene Data'!F45)))),OFFSET('Hygiene Data'!$F$8,0,10*ROW('Hygiene Data'!F45)),NA())))</f>
        <v>#N/A</v>
      </c>
      <c r="BK51" s="254" t="e">
        <f ca="true">+IF(AND(ISNUMBER(OFFSET('Hygiene Data'!$F$10,0,10*ROW('Hygiene Data'!F45))),DZ51="Yes"),OFFSET('Hygiene Data'!$F$10,0,10*ROW('Hygiene Data'!F45)),IF(AND(ISNUMBER(OFFSET('Hygiene Data'!$F$10,0,10*ROW('Hygiene Data'!F45))),DZ51="No",ISNUMBER(OFFSET('Hygiene Data'!$F$10,0,10*ROW('Hygiene Data'!F45)))),CONCATENATE("[",ROUND(OFFSET('Hygiene Data'!$F$10,0,10*ROW('Hygiene Data'!F45)),0),"]"),IF(AND(ISNUMBER(OFFSET('Hygiene Data'!$F$10,0,10*ROW('Hygiene Data'!F45))),DZ51="",ISNUMBER(OFFSET('Hygiene Data'!$F$10,0,10*ROW('Hygiene Data'!F45)))),OFFSET('Hygiene Data'!$F$10,0,10*ROW('Hygiene Data'!F45)),NA())))</f>
        <v>#N/A</v>
      </c>
      <c r="BL51" s="254" t="e">
        <f ca="true">+IF(AND(ISNUMBER(OFFSET('Hygiene Data'!$G$6,0,10*ROW('Hygiene Data'!G45))),EA51="Yes"),OFFSET('Hygiene Data'!$G$6,0,10*ROW('Hygiene Data'!G45)),IF(AND(ISNUMBER(OFFSET('Hygiene Data'!$G$6,0,10*ROW('Hygiene Data'!G45))),EA51="No",ISNUMBER(OFFSET('Hygiene Data'!$G$6,0,10*ROW('Hygiene Data'!G45)))),CONCATENATE("[",ROUND(OFFSET('Hygiene Data'!$G$6,0,10*ROW('Hygiene Data'!G45)),0),"]"),IF(AND(ISNUMBER(OFFSET('Hygiene Data'!$G$6,0,10*ROW('Hygiene Data'!G45))),EA51="",ISNUMBER(OFFSET('Hygiene Data'!$G$6,0,10*ROW('Hygiene Data'!G45)))),OFFSET('Hygiene Data'!$G$6,0,10*ROW('Hygiene Data'!G45)),NA())))</f>
        <v>#N/A</v>
      </c>
      <c r="BM51" s="254" t="e">
        <f ca="true">+IF(AND(ISNUMBER(OFFSET('Hygiene Data'!$G$8,0,10*ROW('Hygiene Data'!G45))),EB51="Yes"),OFFSET('Hygiene Data'!$G$8,0,10*ROW('Hygiene Data'!G45)),IF(AND(ISNUMBER(OFFSET('Hygiene Data'!$G$8,0,10*ROW('Hygiene Data'!G45))),EB51="No",ISNUMBER(OFFSET('Hygiene Data'!$G$8,0,10*ROW('Hygiene Data'!G45)))),CONCATENATE("[",ROUND(OFFSET('Hygiene Data'!$G$8,0,10*ROW('Hygiene Data'!G45)),0),"]"),IF(AND(ISNUMBER(OFFSET('Hygiene Data'!$G$8,0,10*ROW('Hygiene Data'!G45))),EB51="",ISNUMBER(OFFSET('Hygiene Data'!$G$8,0,10*ROW('Hygiene Data'!G45)))),OFFSET('Hygiene Data'!$G$8,0,10*ROW('Hygiene Data'!G45)),NA())))</f>
        <v>#N/A</v>
      </c>
      <c r="BN51" s="254" t="e">
        <f ca="true">+IF(AND(ISNUMBER(OFFSET('Hygiene Data'!$G$10,0,10*ROW('Hygiene Data'!G45))),EC51="Yes"),OFFSET('Hygiene Data'!$G$10,0,10*ROW('Hygiene Data'!G45)),IF(AND(ISNUMBER(OFFSET('Hygiene Data'!$G$10,0,10*ROW('Hygiene Data'!G45))),EC51="No",ISNUMBER(OFFSET('Hygiene Data'!$G$10,0,10*ROW('Hygiene Data'!G45)))),CONCATENATE("[",ROUND(OFFSET('Hygiene Data'!$G$10,0,10*ROW('Hygiene Data'!G45)),0),"]"),IF(AND(ISNUMBER(OFFSET('Hygiene Data'!$G$10,0,10*ROW('Hygiene Data'!G45))),EC51="",ISNUMBER(OFFSET('Hygiene Data'!$G$10,0,10*ROW('Hygiene Data'!G45)))),OFFSET('Hygiene Data'!$G$10,0,10*ROW('Hygiene Data'!G45)),NA())))</f>
        <v>#N/A</v>
      </c>
      <c r="BO51" s="254" t="e">
        <f ca="true">+IF(AND(ISNUMBER(OFFSET('Hygiene Data'!$H$6,0,10*ROW('Hygiene Data'!H45))),ED51="Yes"),OFFSET('Hygiene Data'!$H$6,0,10*ROW('Hygiene Data'!H45)),IF(AND(ISNUMBER(OFFSET('Hygiene Data'!$H$6,0,10*ROW('Hygiene Data'!H45))),ED51="No",ISNUMBER(OFFSET('Hygiene Data'!$H$6,0,10*ROW('Hygiene Data'!H45)))),CONCATENATE("[",ROUND(OFFSET('Hygiene Data'!$H$6,0,10*ROW('Hygiene Data'!H45)),0),"]"),IF(AND(ISNUMBER(OFFSET('Hygiene Data'!$H$6,0,10*ROW('Hygiene Data'!H45))),ED51="",ISNUMBER(OFFSET('Hygiene Data'!$H$6,0,10*ROW('Hygiene Data'!H45)))),OFFSET('Hygiene Data'!$H$6,0,10*ROW('Hygiene Data'!H45)),NA())))</f>
        <v>#N/A</v>
      </c>
      <c r="BP51" s="254" t="e">
        <f ca="true">+IF(AND(ISNUMBER(OFFSET('Hygiene Data'!$H$8,0,10*ROW('Hygiene Data'!H45))),EE51="Yes"),OFFSET('Hygiene Data'!$H$8,0,10*ROW('Hygiene Data'!H45)),IF(AND(ISNUMBER(OFFSET('Hygiene Data'!$H$8,0,10*ROW('Hygiene Data'!H45))),EE51="No",ISNUMBER(OFFSET('Hygiene Data'!$H$8,0,10*ROW('Hygiene Data'!H45)))),CONCATENATE("[",ROUND(OFFSET('Hygiene Data'!$H$8,0,10*ROW('Hygiene Data'!H45)),0),"]"),IF(AND(ISNUMBER(OFFSET('Hygiene Data'!$H$8,0,10*ROW('Hygiene Data'!H45))),EE51="",ISNUMBER(OFFSET('Hygiene Data'!$H$8,0,10*ROW('Hygiene Data'!H45)))),OFFSET('Hygiene Data'!$H$8,0,10*ROW('Hygiene Data'!H45)),NA())))</f>
        <v>#N/A</v>
      </c>
      <c r="BQ51" s="254" t="e">
        <f ca="true">+IF(AND(ISNUMBER(OFFSET('Hygiene Data'!$H$10,0,10*ROW('Hygiene Data'!H45))),EF51="Yes"),OFFSET('Hygiene Data'!$H$10,0,10*ROW('Hygiene Data'!H45)),IF(AND(ISNUMBER(OFFSET('Hygiene Data'!$H$10,0,10*ROW('Hygiene Data'!H45))),EF51="No",ISNUMBER(OFFSET('Hygiene Data'!$H$10,0,10*ROW('Hygiene Data'!H45)))),CONCATENATE("[",ROUND(OFFSET('Hygiene Data'!$H$10,0,10*ROW('Hygiene Data'!H45)),0),"]"),IF(AND(ISNUMBER(OFFSET('Hygiene Data'!$H$10,0,10*ROW('Hygiene Data'!H45))),EF51="",ISNUMBER(OFFSET('Hygiene Data'!$H$10,0,10*ROW('Hygiene Data'!H45)))),OFFSET('Hygiene Data'!$H$10,0,10*ROW('Hygiene Data'!H45)),NA())))</f>
        <v>#N/A</v>
      </c>
      <c r="BS51" s="36" t="str">
        <f ca="true">+IF(OFFSET('Water Data'!$C$28,0,10*ROW('Water Data'!C45))="","",OFFSET('Water Data'!$C$28,0,10*ROW('Water Data'!C45)))</f>
        <v/>
      </c>
      <c r="BT51" s="36" t="str">
        <f ca="true">+IF(OFFSET('Water Data'!$C$29,0,10*ROW('Water Data'!C45))="","",OFFSET('Water Data'!$C$29,0,10*ROW('Water Data'!C45)))</f>
        <v/>
      </c>
      <c r="BU51" s="36" t="str">
        <f ca="true">+IF(OFFSET('Water Data'!$C$30,0,10*ROW('Water Data'!C45))="","",OFFSET('Water Data'!$C$30,0,10*ROW('Water Data'!C45)))</f>
        <v/>
      </c>
      <c r="BV51" s="36" t="str">
        <f ca="true">+IF(OFFSET('Water Data'!$D$28,0,10*ROW('Water Data'!D45))="","",OFFSET('Water Data'!$D$28,0,10*ROW('Water Data'!D45)))</f>
        <v/>
      </c>
      <c r="BW51" s="36" t="str">
        <f ca="true">+IF(OFFSET('Water Data'!$D$29,0,10*ROW('Water Data'!D45))="","",OFFSET('Water Data'!$D$29,0,10*ROW('Water Data'!D45)))</f>
        <v/>
      </c>
      <c r="BX51" s="36" t="str">
        <f ca="true">+IF(OFFSET('Water Data'!$D$30,0,10*ROW('Water Data'!D45))="","",OFFSET('Water Data'!$D$30,0,10*ROW('Water Data'!D45)))</f>
        <v/>
      </c>
      <c r="BY51" s="36" t="str">
        <f ca="true">+IF(OFFSET('Water Data'!$E$28,0,10*ROW('Water Data'!E45))="","",OFFSET('Water Data'!$E$28,0,10*ROW('Water Data'!E45)))</f>
        <v/>
      </c>
      <c r="BZ51" s="36" t="str">
        <f ca="true">+IF(OFFSET('Water Data'!$E$29,0,10*ROW('Water Data'!E45))="","",OFFSET('Water Data'!$E$29,0,10*ROW('Water Data'!E45)))</f>
        <v/>
      </c>
      <c r="CA51" s="36" t="str">
        <f ca="true">+IF(OFFSET('Water Data'!$E$30,0,10*ROW('Water Data'!E45))="","",OFFSET('Water Data'!$E$30,0,10*ROW('Water Data'!E45)))</f>
        <v/>
      </c>
      <c r="CB51" s="36" t="str">
        <f ca="true">+IF(OFFSET('Water Data'!$F$28,0,10*ROW('Water Data'!F45))="","",OFFSET('Water Data'!$F$28,0,10*ROW('Water Data'!F45)))</f>
        <v/>
      </c>
      <c r="CC51" s="36" t="str">
        <f ca="true">+IF(OFFSET('Water Data'!$F$29,0,10*ROW('Water Data'!F45))="","",OFFSET('Water Data'!$F$29,0,10*ROW('Water Data'!F45)))</f>
        <v/>
      </c>
      <c r="CD51" s="36" t="str">
        <f ca="true">+IF(OFFSET('Water Data'!$F$30,0,10*ROW('Water Data'!F45))="","",OFFSET('Water Data'!$F$30,0,10*ROW('Water Data'!F45)))</f>
        <v/>
      </c>
      <c r="CE51" s="36" t="str">
        <f ca="true">+IF(OFFSET('Water Data'!$G$28,0,10*ROW('Water Data'!G45))="","",OFFSET('Water Data'!$G$28,0,10*ROW('Water Data'!G45)))</f>
        <v/>
      </c>
      <c r="CF51" s="36" t="str">
        <f ca="true">+IF(OFFSET('Water Data'!$G$29,0,10*ROW('Water Data'!G45))="","",OFFSET('Water Data'!$G$29,0,10*ROW('Water Data'!G45)))</f>
        <v/>
      </c>
      <c r="CG51" s="36" t="str">
        <f ca="true">+IF(OFFSET('Water Data'!$G$30,0,10*ROW('Water Data'!G45))="","",OFFSET('Water Data'!$G$30,0,10*ROW('Water Data'!G45)))</f>
        <v/>
      </c>
      <c r="CH51" s="36" t="str">
        <f ca="true">+IF(OFFSET('Water Data'!$H$28,0,10*ROW('Water Data'!H45))="","",OFFSET('Water Data'!$H$28,0,10*ROW('Water Data'!H45)))</f>
        <v/>
      </c>
      <c r="CI51" s="36" t="str">
        <f ca="true">+IF(OFFSET('Water Data'!$H$29,0,10*ROW('Water Data'!H45))="","",OFFSET('Water Data'!$H$29,0,10*ROW('Water Data'!H45)))</f>
        <v/>
      </c>
      <c r="CJ51" s="36" t="str">
        <f ca="true">+IF(OFFSET('Water Data'!$H$30,0,10*ROW('Water Data'!H45))="","",OFFSET('Water Data'!$H$30,0,10*ROW('Water Data'!H45)))</f>
        <v/>
      </c>
      <c r="CK51" s="36" t="str">
        <f ca="true">+IF(OFFSET('Sanitation Data'!$C$29,0,10*ROW('Sanitation Data'!C45))="","",OFFSET('Sanitation Data'!$C$29,0,10*ROW('Sanitation Data'!C45)))</f>
        <v/>
      </c>
      <c r="CL51" s="36" t="str">
        <f ca="true">+IF(OFFSET('Sanitation Data'!$C$30,0,10*ROW('Sanitation Data'!C45))="","",OFFSET('Sanitation Data'!$C$30,0,10*ROW('Sanitation Data'!C45)))</f>
        <v/>
      </c>
      <c r="CM51" s="36" t="str">
        <f ca="true">+IF(OFFSET('Sanitation Data'!$C$31,0,10*ROW('Sanitation Data'!C45))="","",OFFSET('Sanitation Data'!$C$31,0,10*ROW('Sanitation Data'!C45)))</f>
        <v/>
      </c>
      <c r="CN51" s="36" t="str">
        <f ca="true">+IF(OFFSET('Sanitation Data'!$C$32,0,10*ROW('Sanitation Data'!C45))="","",OFFSET('Sanitation Data'!$C$32,0,10*ROW('Sanitation Data'!C45)))</f>
        <v/>
      </c>
      <c r="CO51" s="36" t="str">
        <f ca="true">+IF(OFFSET('Sanitation Data'!$C$33,0,10*ROW('Sanitation Data'!C45))="","",OFFSET('Sanitation Data'!$C$33,0,10*ROW('Sanitation Data'!C45)))</f>
        <v/>
      </c>
      <c r="CP51" s="36" t="str">
        <f ca="true">+IF(OFFSET('Sanitation Data'!$D$29,0,10*ROW('Sanitation Data'!D45))="","",OFFSET('Sanitation Data'!$D$29,0,10*ROW('Sanitation Data'!D45)))</f>
        <v/>
      </c>
      <c r="CQ51" s="36" t="str">
        <f ca="true">+IF(OFFSET('Sanitation Data'!$D$30,0,10*ROW('Sanitation Data'!D45))="","",OFFSET('Sanitation Data'!$D$30,0,10*ROW('Sanitation Data'!D45)))</f>
        <v/>
      </c>
      <c r="CR51" s="36" t="str">
        <f ca="true">+IF(OFFSET('Sanitation Data'!$D$31,0,10*ROW('Sanitation Data'!D45))="","",OFFSET('Sanitation Data'!$D$31,0,10*ROW('Sanitation Data'!D45)))</f>
        <v/>
      </c>
      <c r="CS51" s="36" t="str">
        <f ca="true">+IF(OFFSET('Sanitation Data'!$D$32,0,10*ROW('Sanitation Data'!D45))="","",OFFSET('Sanitation Data'!$D$32,0,10*ROW('Sanitation Data'!D45)))</f>
        <v/>
      </c>
      <c r="CT51" s="36" t="str">
        <f ca="true">+IF(OFFSET('Sanitation Data'!$D$33,0,10*ROW('Sanitation Data'!D45))="","",OFFSET('Sanitation Data'!$D$33,0,10*ROW('Sanitation Data'!D45)))</f>
        <v/>
      </c>
      <c r="CU51" s="36" t="str">
        <f ca="true">+IF(OFFSET('Sanitation Data'!$E$29,0,10*ROW('Sanitation Data'!E45))="","",OFFSET('Sanitation Data'!$E$29,0,10*ROW('Sanitation Data'!E45)))</f>
        <v/>
      </c>
      <c r="CV51" s="36" t="str">
        <f ca="true">+IF(OFFSET('Sanitation Data'!$E$30,0,10*ROW('Sanitation Data'!E45))="","",OFFSET('Sanitation Data'!$E$30,0,10*ROW('Sanitation Data'!E45)))</f>
        <v/>
      </c>
      <c r="CW51" s="36" t="str">
        <f ca="true">+IF(OFFSET('Sanitation Data'!$E$31,0,10*ROW('Sanitation Data'!E45))="","",OFFSET('Sanitation Data'!$E$31,0,10*ROW('Sanitation Data'!E45)))</f>
        <v/>
      </c>
      <c r="CX51" s="36" t="str">
        <f ca="true">+IF(OFFSET('Sanitation Data'!$E$32,0,10*ROW('Sanitation Data'!E45))="","",OFFSET('Sanitation Data'!$E$32,0,10*ROW('Sanitation Data'!E45)))</f>
        <v/>
      </c>
      <c r="CY51" s="36" t="str">
        <f ca="true">+IF(OFFSET('Sanitation Data'!$E$33,0,10*ROW('Sanitation Data'!E45))="","",OFFSET('Sanitation Data'!$E$33,0,10*ROW('Sanitation Data'!E45)))</f>
        <v/>
      </c>
      <c r="CZ51" s="36" t="str">
        <f ca="true">+IF(OFFSET('Sanitation Data'!$F$29,0,10*ROW('Sanitation Data'!F45))="","",OFFSET('Sanitation Data'!$F$29,0,10*ROW('Sanitation Data'!F45)))</f>
        <v/>
      </c>
      <c r="DA51" s="36" t="str">
        <f ca="true">+IF(OFFSET('Sanitation Data'!$F$30,0,10*ROW('Sanitation Data'!F45))="","",OFFSET('Sanitation Data'!$F$30,0,10*ROW('Sanitation Data'!F45)))</f>
        <v/>
      </c>
      <c r="DB51" s="36" t="str">
        <f ca="true">+IF(OFFSET('Sanitation Data'!$F$31,0,10*ROW('Sanitation Data'!F45))="","",OFFSET('Sanitation Data'!$F$31,0,10*ROW('Sanitation Data'!F45)))</f>
        <v/>
      </c>
      <c r="DC51" s="36" t="str">
        <f ca="true">+IF(OFFSET('Sanitation Data'!$F$32,0,10*ROW('Sanitation Data'!F45))="","",OFFSET('Sanitation Data'!$F$32,0,10*ROW('Sanitation Data'!F45)))</f>
        <v/>
      </c>
      <c r="DD51" s="36" t="str">
        <f ca="true">+IF(OFFSET('Sanitation Data'!$F$33,0,10*ROW('Sanitation Data'!F45))="","",OFFSET('Sanitation Data'!$F$33,0,10*ROW('Sanitation Data'!F45)))</f>
        <v/>
      </c>
      <c r="DE51" s="36" t="str">
        <f ca="true">+IF(OFFSET('Sanitation Data'!$G$29,0,10*ROW('Sanitation Data'!G45))="","",OFFSET('Sanitation Data'!$G$29,0,10*ROW('Sanitation Data'!G45)))</f>
        <v/>
      </c>
      <c r="DF51" s="36" t="str">
        <f ca="true">+IF(OFFSET('Sanitation Data'!$G$30,0,10*ROW('Sanitation Data'!G45))="","",OFFSET('Sanitation Data'!$G$30,0,10*ROW('Sanitation Data'!G45)))</f>
        <v/>
      </c>
      <c r="DG51" s="36" t="str">
        <f ca="true">+IF(OFFSET('Sanitation Data'!$G$31,0,10*ROW('Sanitation Data'!G45))="","",OFFSET('Sanitation Data'!$G$31,0,10*ROW('Sanitation Data'!G45)))</f>
        <v/>
      </c>
      <c r="DH51" s="36" t="str">
        <f ca="true">+IF(OFFSET('Sanitation Data'!$G$32,0,10*ROW('Sanitation Data'!G45))="","",OFFSET('Sanitation Data'!$G$32,0,10*ROW('Sanitation Data'!G45)))</f>
        <v/>
      </c>
      <c r="DI51" s="36" t="str">
        <f ca="true">+IF(OFFSET('Sanitation Data'!$G$33,0,10*ROW('Sanitation Data'!G45))="","",OFFSET('Sanitation Data'!$G$33,0,10*ROW('Sanitation Data'!G45)))</f>
        <v/>
      </c>
      <c r="DJ51" s="36" t="str">
        <f ca="true">+IF(OFFSET('Sanitation Data'!$H$29,0,10*ROW('Sanitation Data'!H45))="","",OFFSET('Sanitation Data'!$H$29,0,10*ROW('Sanitation Data'!H45)))</f>
        <v/>
      </c>
      <c r="DK51" s="36" t="str">
        <f ca="true">+IF(OFFSET('Sanitation Data'!$H$30,0,10*ROW('Sanitation Data'!H45))="","",OFFSET('Sanitation Data'!$H$30,0,10*ROW('Sanitation Data'!H45)))</f>
        <v/>
      </c>
      <c r="DL51" s="36" t="str">
        <f ca="true">+IF(OFFSET('Sanitation Data'!$H$31,0,10*ROW('Sanitation Data'!H45))="","",OFFSET('Sanitation Data'!$H$31,0,10*ROW('Sanitation Data'!H45)))</f>
        <v/>
      </c>
      <c r="DM51" s="36" t="str">
        <f ca="true">+IF(OFFSET('Sanitation Data'!$H$32,0,10*ROW('Sanitation Data'!H45))="","",OFFSET('Sanitation Data'!$H$32,0,10*ROW('Sanitation Data'!H45)))</f>
        <v/>
      </c>
      <c r="DN51" s="36" t="str">
        <f ca="true">+IF(OFFSET('Sanitation Data'!$H$33,0,10*ROW('Sanitation Data'!H45))="","",OFFSET('Sanitation Data'!$H$33,0,10*ROW('Sanitation Data'!H45)))</f>
        <v/>
      </c>
      <c r="DO51" s="36" t="str">
        <f ca="true">+IF(OFFSET('Hygiene Data'!$C$12,0,10*ROW('Hygiene Data'!C45))="","",OFFSET('Hygiene Data'!$C$12,0,10*ROW('Hygiene Data'!C45)))</f>
        <v/>
      </c>
      <c r="DP51" s="36" t="str">
        <f ca="true">+IF(OFFSET('Hygiene Data'!$C$13,0,10*ROW('Hygiene Data'!C45))="","",OFFSET('Hygiene Data'!$C$13,0,10*ROW('Hygiene Data'!C45)))</f>
        <v/>
      </c>
      <c r="DQ51" s="36" t="str">
        <f ca="true">+IF(OFFSET('Hygiene Data'!$C$14,0,10*ROW('Hygiene Data'!C45))="","",OFFSET('Hygiene Data'!$C$14,0,10*ROW('Hygiene Data'!C45)))</f>
        <v/>
      </c>
      <c r="DR51" s="36" t="str">
        <f ca="true">+IF(OFFSET('Hygiene Data'!$D$12,0,10*ROW('Hygiene Data'!D45))="","",OFFSET('Hygiene Data'!$D$12,0,10*ROW('Hygiene Data'!D45)))</f>
        <v/>
      </c>
      <c r="DS51" s="36" t="str">
        <f ca="true">+IF(OFFSET('Hygiene Data'!$D$13,0,10*ROW('Hygiene Data'!D45))="","",OFFSET('Hygiene Data'!$D$13,0,10*ROW('Hygiene Data'!D45)))</f>
        <v/>
      </c>
      <c r="DT51" s="36" t="str">
        <f ca="true">+IF(OFFSET('Hygiene Data'!$D$14,0,10*ROW('Hygiene Data'!D45))="","",OFFSET('Hygiene Data'!$D$14,0,10*ROW('Hygiene Data'!D45)))</f>
        <v/>
      </c>
      <c r="DU51" s="36" t="str">
        <f ca="true">+IF(OFFSET('Hygiene Data'!$E$12,0,10*ROW('Hygiene Data'!E45))="","",OFFSET('Hygiene Data'!$E$12,0,10*ROW('Hygiene Data'!E45)))</f>
        <v/>
      </c>
      <c r="DV51" s="36" t="str">
        <f ca="true">+IF(OFFSET('Hygiene Data'!$E$13,0,10*ROW('Hygiene Data'!E45))="","",OFFSET('Hygiene Data'!$E$13,0,10*ROW('Hygiene Data'!E45)))</f>
        <v/>
      </c>
      <c r="DW51" s="36" t="str">
        <f ca="true">+IF(OFFSET('Hygiene Data'!$E$14,0,10*ROW('Hygiene Data'!E45))="","",OFFSET('Hygiene Data'!$E$14,0,10*ROW('Hygiene Data'!E45)))</f>
        <v/>
      </c>
      <c r="DX51" s="36" t="str">
        <f ca="true">+IF(OFFSET('Hygiene Data'!$F$12,0,10*ROW('Hygiene Data'!F45))="","",OFFSET('Hygiene Data'!$F$12,0,10*ROW('Hygiene Data'!F45)))</f>
        <v/>
      </c>
      <c r="DY51" s="36" t="str">
        <f ca="true">+IF(OFFSET('Hygiene Data'!$F$13,0,10*ROW('Hygiene Data'!F45))="","",OFFSET('Hygiene Data'!$F$13,0,10*ROW('Hygiene Data'!F45)))</f>
        <v/>
      </c>
      <c r="DZ51" s="36" t="str">
        <f ca="true">+IF(OFFSET('Hygiene Data'!$F$14,0,10*ROW('Hygiene Data'!F45))="","",OFFSET('Hygiene Data'!$F$14,0,10*ROW('Hygiene Data'!F45)))</f>
        <v/>
      </c>
      <c r="EA51" s="36" t="str">
        <f ca="true">+IF(OFFSET('Hygiene Data'!$G$12,0,10*ROW('Hygiene Data'!G45))="","",OFFSET('Hygiene Data'!$G$12,0,10*ROW('Hygiene Data'!G45)))</f>
        <v/>
      </c>
      <c r="EB51" s="36" t="str">
        <f ca="true">+IF(OFFSET('Hygiene Data'!$G$13,0,10*ROW('Hygiene Data'!G45))="","",OFFSET('Hygiene Data'!$G$13,0,10*ROW('Hygiene Data'!G45)))</f>
        <v/>
      </c>
      <c r="EC51" s="36" t="str">
        <f ca="true">+IF(OFFSET('Hygiene Data'!$G$14,0,10*ROW('Hygiene Data'!G45))="","",OFFSET('Hygiene Data'!$G$14,0,10*ROW('Hygiene Data'!G45)))</f>
        <v/>
      </c>
      <c r="ED51" s="36" t="str">
        <f ca="true">+IF(OFFSET('Hygiene Data'!$H$12,0,10*ROW('Hygiene Data'!H45))="","",OFFSET('Hygiene Data'!$H$12,0,10*ROW('Hygiene Data'!H45)))</f>
        <v/>
      </c>
      <c r="EE51" s="36" t="str">
        <f ca="true">+IF(OFFSET('Hygiene Data'!$H$13,0,10*ROW('Hygiene Data'!H45))="","",OFFSET('Hygiene Data'!$H$13,0,10*ROW('Hygiene Data'!H45)))</f>
        <v/>
      </c>
      <c r="EF51" s="36" t="str">
        <f ca="true">+IF(OFFSET('Hygiene Data'!$H$14,0,10*ROW('Hygiene Data'!H45))="","",OFFSET('Hygiene Data'!$H$14,0,10*ROW('Hygiene Data'!H45)))</f>
        <v/>
      </c>
    </row>
    <row r="52" x14ac:dyDescent="0.2">
      <c r="A52" s="59" t="str">
        <f ca="true">+IF(OFFSET('Water Data'!$B$1,0,10*ROW('Water Data'!B49))="","",OFFSET('Water Data'!$B$1,0,10*ROW('Water Data'!B49)))</f>
        <v/>
      </c>
      <c r="B52" s="59" t="str">
        <f ca="true">+IF(OFFSET('Water Data'!$A$3,0,10*ROW('Water Data'!A49))="","",OFFSET('Water Data'!$A$3,0,10*ROW('Water Data'!A49)))</f>
        <v/>
      </c>
      <c r="C52" s="59" t="str">
        <f ca="true">+IF(OFFSET('Water Data'!$C$3,0,10*ROW('Water Data'!C49))="","",OFFSET('Water Data'!$C$3,0,10*ROW('Water Data'!C49)))</f>
        <v/>
      </c>
      <c r="D52" s="252" t="e">
        <f ca="true">+IF(AND(ISNUMBER(OFFSET('Water Data'!$C$5,0,10*ROW('Water Data'!C46))),BS52="Yes"),100-OFFSET('Water Data'!$C$5,0,10*ROW('Water Data'!C46)),IF(AND(ISNUMBER(OFFSET('Water Data'!$C$5,0,10*ROW('Water Data'!C46))),BS52="No",ISNUMBER(OFFSET('Water Data'!$C$5,0,10*ROW('Water Data'!C46)))),CONCATENATE("[",ROUND(100-OFFSET('Water Data'!$C$5,0,10*ROW('Water Data'!C46)),0),"]"),IF(AND(ISNUMBER(OFFSET('Water Data'!$C$5,0,10*ROW('Water Data'!C46))),BS52="",ISNUMBER(OFFSET('Water Data'!$C$5,0,10*ROW('Water Data'!C46)))),100-OFFSET('Water Data'!$C$5,0,10*ROW('Water Data'!C46)),NA())))</f>
        <v>#N/A</v>
      </c>
      <c r="E52" s="252" t="e">
        <f ca="true">+IF(AND(ISNUMBER(OFFSET('Water Data'!$C$7,0,10*ROW('Water Data'!D46))),BT52="Yes"),OFFSET('Water Data'!$C$7,0,10*ROW('Water Data'!C46)),IF(AND(ISNUMBER(OFFSET('Water Data'!$C$7,0,10*ROW('Water Data'!C46))),BT52="No",ISNUMBER(OFFSET('Water Data'!$C$7,0,10*ROW('Water Data'!C46)))),CONCATENATE("[",ROUND(OFFSET('Water Data'!$C$7,0,10*ROW('Water Data'!C46)),0),"]"),IF(AND(ISNUMBER(OFFSET('Water Data'!$C$7,0,10*ROW('Water Data'!C46))),BT52="",ISNUMBER(OFFSET('Water Data'!$C$7,0,10*ROW('Water Data'!C46)))),OFFSET('Water Data'!$C$7,0,10*ROW('Water Data'!C46)),NA())))</f>
        <v>#N/A</v>
      </c>
      <c r="F52" s="252" t="e">
        <f ca="true">+IF(AND(ISNUMBER(OFFSET('Water Data'!$C$10,0,10*ROW('Water Data'!C46))),BU52="Yes"),OFFSET('Water Data'!$C$10,0,10*ROW('Water Data'!C46)),IF(AND(ISNUMBER(OFFSET('Water Data'!$C$10,0,10*ROW('Water Data'!C46))),BU52="No",ISNUMBER(OFFSET('Water Data'!$C$10,0,10*ROW('Water Data'!C46)))),CONCATENATE("[",ROUND(OFFSET('Water Data'!$C$10,0,10*ROW('Water Data'!C46)),0),"]"),IF(AND(ISNUMBER(OFFSET('Water Data'!$C$10,0,10*ROW('Water Data'!C46))),BU52="",ISNUMBER(OFFSET('Water Data'!$C$10,0,10*ROW('Water Data'!C46)))),OFFSET('Water Data'!$C$10,0,10*ROW('Water Data'!C46)),NA())))</f>
        <v>#N/A</v>
      </c>
      <c r="G52" s="252" t="e">
        <f ca="true">+IF(AND(ISNUMBER(OFFSET('Water Data'!$D$5,0,10*ROW('Water Data'!D46))),BV52="Yes"),100-OFFSET('Water Data'!$D$5,0,10*ROW('Water Data'!D46)),IF(AND(ISNUMBER(OFFSET('Water Data'!$D$5,0,10*ROW('Water Data'!D46))),BV52="No",ISNUMBER(OFFSET('Water Data'!$D$5,0,10*ROW('Water Data'!D46)))),CONCATENATE("[",ROUND(100-OFFSET('Water Data'!$D$5,0,10*ROW('Water Data'!D46)),0),"]"),IF(AND(ISNUMBER(OFFSET('Water Data'!$D$5,0,10*ROW('Water Data'!D46))),BV52="",ISNUMBER(OFFSET('Water Data'!$D$5,0,10*ROW('Water Data'!D46)))),100-OFFSET('Water Data'!$D$5,0,10*ROW('Water Data'!D46)),NA())))</f>
        <v>#N/A</v>
      </c>
      <c r="H52" s="252" t="e">
        <f ca="true">+IF(AND(ISNUMBER(OFFSET('Water Data'!$D$7,0,10*ROW('Water Data'!D46))),BW52="Yes"),OFFSET('Water Data'!$D$7,0,10*ROW('Water Data'!D46)),IF(AND(ISNUMBER(OFFSET('Water Data'!$D$7,0,10*ROW('Water Data'!D46))),BW52="No",ISNUMBER(OFFSET('Water Data'!$D$7,0,10*ROW('Water Data'!D46)))),CONCATENATE("[",ROUND(OFFSET('Water Data'!$C$7,0,10*ROW('Water Data'!D46)),0),"]"),IF(AND(ISNUMBER(OFFSET('Water Data'!$D$7,0,10*ROW('Water Data'!D46))),BW52="",ISNUMBER(OFFSET('Water Data'!$D$7,0,10*ROW('Water Data'!D46)))),OFFSET('Water Data'!$D$7,0,10*ROW('Water Data'!D46)),NA())))</f>
        <v>#N/A</v>
      </c>
      <c r="I52" s="252" t="e">
        <f ca="true">+IF(AND(ISNUMBER(OFFSET('Water Data'!$D$10,0,10*ROW('Water Data'!D46))),BX52="Yes"),OFFSET('Water Data'!$D$10,0,10*ROW('Water Data'!D46)),IF(AND(ISNUMBER(OFFSET('Water Data'!$D$10,0,10*ROW('Water Data'!D46))),BX52="No",ISNUMBER(OFFSET('Water Data'!$D$10,0,10*ROW('Water Data'!D46)))),CONCATENATE("[",ROUND(OFFSET('Water Data'!$D$10,0,10*ROW('Water Data'!D46)),0),"]"),IF(AND(ISNUMBER(OFFSET('Water Data'!$D$10,0,10*ROW('Water Data'!D46))),BX52="",ISNUMBER(OFFSET('Water Data'!$D$10,0,10*ROW('Water Data'!D46)))),OFFSET('Water Data'!$D$10,0,10*ROW('Water Data'!D46)),NA())))</f>
        <v>#N/A</v>
      </c>
      <c r="J52" s="252" t="e">
        <f ca="true">+IF(AND(ISNUMBER(OFFSET('Water Data'!$E$5,0,10*ROW('Water Data'!E46))),BY52="Yes"),100-OFFSET('Water Data'!$E$5,0,10*ROW('Water Data'!E46)),IF(AND(ISNUMBER(OFFSET('Water Data'!$E$5,0,10*ROW('Water Data'!E46))),BY52="No",ISNUMBER(OFFSET('Water Data'!$E$5,0,10*ROW('Water Data'!E46)))),CONCATENATE("[",ROUND(100-OFFSET('Water Data'!$E$5,0,10*ROW('Water Data'!E46)),0),"]"),IF(AND(ISNUMBER(OFFSET('Water Data'!$E$5,0,10*ROW('Water Data'!E46))),BY52="",ISNUMBER(OFFSET('Water Data'!$E$5,0,10*ROW('Water Data'!E46)))),100-OFFSET('Water Data'!$E$5,0,10*ROW('Water Data'!E46)),NA())))</f>
        <v>#N/A</v>
      </c>
      <c r="K52" s="252" t="e">
        <f ca="true">+IF(AND(ISNUMBER(OFFSET('Water Data'!$E$7,0,10*ROW('Water Data'!E46))),BZ52="Yes"),OFFSET('Water Data'!$E$7,0,10*ROW('Water Data'!E46)),IF(AND(ISNUMBER(OFFSET('Water Data'!$E$7,0,10*ROW('Water Data'!E46))),BZ52="No",ISNUMBER(OFFSET('Water Data'!$E$7,0,10*ROW('Water Data'!E46)))),CONCATENATE("[",ROUND(OFFSET('Water Data'!$E$7,0,10*ROW('Water Data'!E46)),0),"]"),IF(AND(ISNUMBER(OFFSET('Water Data'!$E$7,0,10*ROW('Water Data'!E46))),BZ52="",ISNUMBER(OFFSET('Water Data'!$E$7,0,10*ROW('Water Data'!E46)))),OFFSET('Water Data'!$E$7,0,10*ROW('Water Data'!E46)),NA())))</f>
        <v>#N/A</v>
      </c>
      <c r="L52" s="252" t="e">
        <f ca="true">+IF(AND(ISNUMBER(OFFSET('Water Data'!$E$10,0,10*ROW('Water Data'!E46))),CA52="Yes"),OFFSET('Water Data'!$E$10,0,10*ROW('Water Data'!E46)),IF(AND(ISNUMBER(OFFSET('Water Data'!$E$10,0,10*ROW('Water Data'!E46))),CA52="No",ISNUMBER(OFFSET('Water Data'!$E$10,0,10*ROW('Water Data'!E46)))),CONCATENATE("[",ROUND(OFFSET('Water Data'!$E$10,0,10*ROW('Water Data'!E46)),0),"]"),IF(AND(ISNUMBER(OFFSET('Water Data'!$E$10,0,10*ROW('Water Data'!E46))),CA52="",ISNUMBER(OFFSET('Water Data'!$E$10,0,10*ROW('Water Data'!E46)))),OFFSET('Water Data'!$E$10,0,10*ROW('Water Data'!E46)),NA())))</f>
        <v>#N/A</v>
      </c>
      <c r="M52" s="252" t="e">
        <f ca="true">+IF(AND(ISNUMBER(OFFSET('Water Data'!$F$5,0,10*ROW('Water Data'!F46))),CB52="Yes"),100-OFFSET('Water Data'!$F$5,0,10*ROW('Water Data'!F46)),IF(AND(ISNUMBER(OFFSET('Water Data'!$F$5,0,10*ROW('Water Data'!F46))),CB52="No",ISNUMBER(OFFSET('Water Data'!$F$5,0,10*ROW('Water Data'!F46)))),CONCATENATE("[",ROUND(100-OFFSET('Water Data'!$F$5,0,10*ROW('Water Data'!F46)),0),"]"),IF(AND(ISNUMBER(OFFSET('Water Data'!$F$5,0,10*ROW('Water Data'!F46))),CB52="",ISNUMBER(OFFSET('Water Data'!$F$5,0,10*ROW('Water Data'!F46)))),100-OFFSET('Water Data'!$F$5,0,10*ROW('Water Data'!F46)),NA())))</f>
        <v>#N/A</v>
      </c>
      <c r="N52" s="252" t="e">
        <f ca="true">+IF(AND(ISNUMBER(OFFSET('Water Data'!$F$7,0,10*ROW('Water Data'!F46))),CC52="Yes"),OFFSET('Water Data'!$F$7,0,10*ROW('Water Data'!F46)),IF(AND(ISNUMBER(OFFSET('Water Data'!$F$7,0,10*ROW('Water Data'!F46))),CC52="No",ISNUMBER(OFFSET('Water Data'!$F$7,0,10*ROW('Water Data'!F46)))),CONCATENATE("[",ROUND(OFFSET('Water Data'!$F$7,0,10*ROW('Water Data'!F46)),0),"]"),IF(AND(ISNUMBER(OFFSET('Water Data'!$F$7,0,10*ROW('Water Data'!F46))),CC52="",ISNUMBER(OFFSET('Water Data'!$F$7,0,10*ROW('Water Data'!F46)))),OFFSET('Water Data'!$F$7,0,10*ROW('Water Data'!F46)),NA())))</f>
        <v>#N/A</v>
      </c>
      <c r="O52" s="252" t="e">
        <f ca="true">+IF(AND(ISNUMBER(OFFSET('Water Data'!$F$10,0,10*ROW('Water Data'!F46))),CD52="Yes"),OFFSET('Water Data'!$F$10,0,10*ROW('Water Data'!F46)),IF(AND(ISNUMBER(OFFSET('Water Data'!$F$10,0,10*ROW('Water Data'!F46))),CD52="No",ISNUMBER(OFFSET('Water Data'!$F$10,0,10*ROW('Water Data'!F46)))),CONCATENATE("[",ROUND(OFFSET('Water Data'!$F$10,0,10*ROW('Water Data'!F46)),0),"]"),IF(AND(ISNUMBER(OFFSET('Water Data'!$F$10,0,10*ROW('Water Data'!F46))),CD52="",ISNUMBER(OFFSET('Water Data'!$F$10,0,10*ROW('Water Data'!F46)))),OFFSET('Water Data'!$F$10,0,10*ROW('Water Data'!F46)),NA())))</f>
        <v>#N/A</v>
      </c>
      <c r="P52" s="252" t="e">
        <f ca="true">+IF(AND(ISNUMBER(OFFSET('Water Data'!$G$5,0,10*ROW('Water Data'!G46))),CE52="Yes"),100-OFFSET('Water Data'!$G$5,0,10*ROW('Water Data'!G46)),IF(AND(ISNUMBER(OFFSET('Water Data'!$G$5,0,10*ROW('Water Data'!G46))),CE52="No",ISNUMBER(OFFSET('Water Data'!$G$5,0,10*ROW('Water Data'!G46)))),CONCATENATE("[",ROUND(100-OFFSET('Water Data'!$G$5,0,10*ROW('Water Data'!G46)),0),"]"),IF(AND(ISNUMBER(OFFSET('Water Data'!$G$5,0,10*ROW('Water Data'!G46))),CE52="",ISNUMBER(OFFSET('Water Data'!$G$5,0,10*ROW('Water Data'!G46)))),100-OFFSET('Water Data'!$G$5,0,10*ROW('Water Data'!G46)),NA())))</f>
        <v>#N/A</v>
      </c>
      <c r="Q52" s="252" t="e">
        <f ca="true">+IF(AND(ISNUMBER(OFFSET('Water Data'!$G$7,0,10*ROW('Water Data'!G46))),CF52="Yes"),OFFSET('Water Data'!$G$7,0,10*ROW('Water Data'!G46)),IF(AND(ISNUMBER(OFFSET('Water Data'!$G$7,0,10*ROW('Water Data'!G46))),CF52="No",ISNUMBER(OFFSET('Water Data'!$G$7,0,10*ROW('Water Data'!G46)))),CONCATENATE("[",ROUND(OFFSET('Water Data'!$G$7,0,10*ROW('Water Data'!G46)),0),"]"),IF(AND(ISNUMBER(OFFSET('Water Data'!$G$7,0,10*ROW('Water Data'!G46))),CF52="",ISNUMBER(OFFSET('Water Data'!$G$7,0,10*ROW('Water Data'!G46)))),OFFSET('Water Data'!$G$7,0,10*ROW('Water Data'!G46)),NA())))</f>
        <v>#N/A</v>
      </c>
      <c r="R52" s="252" t="e">
        <f ca="true">+IF(AND(ISNUMBER(OFFSET('Water Data'!$G$10,0,10*ROW('Water Data'!G46))),CG52="Yes"),OFFSET('Water Data'!$G$10,0,10*ROW('Water Data'!G46)),IF(AND(ISNUMBER(OFFSET('Water Data'!$G$10,0,10*ROW('Water Data'!G46))),CG52="No",ISNUMBER(OFFSET('Water Data'!$G$10,0,10*ROW('Water Data'!G46)))),CONCATENATE("[",ROUND(OFFSET('Water Data'!$G$10,0,10*ROW('Water Data'!G46)),0),"]"),IF(AND(ISNUMBER(OFFSET('Water Data'!$G$10,0,10*ROW('Water Data'!G46))),CG52="",ISNUMBER(OFFSET('Water Data'!$G$10,0,10*ROW('Water Data'!G46)))),OFFSET('Water Data'!$G$10,0,10*ROW('Water Data'!G46)),NA())))</f>
        <v>#N/A</v>
      </c>
      <c r="S52" s="252" t="e">
        <f ca="true">+IF(AND(ISNUMBER(OFFSET('Water Data'!$H$5,0,10*ROW('Water Data'!H46))),CH52="Yes"),100-OFFSET('Water Data'!$H$5,0,10*ROW('Water Data'!H46)),IF(AND(ISNUMBER(OFFSET('Water Data'!$H$5,0,10*ROW('Water Data'!H46))),CH52="No",ISNUMBER(OFFSET('Water Data'!$H$5,0,10*ROW('Water Data'!H46)))),CONCATENATE("[",ROUND(100-OFFSET('Water Data'!$H$5,0,10*ROW('Water Data'!H46)),0),"]"),IF(AND(ISNUMBER(OFFSET('Water Data'!$H$5,0,10*ROW('Water Data'!H46))),CH52="",ISNUMBER(OFFSET('Water Data'!$H$5,0,10*ROW('Water Data'!H46)))),100-OFFSET('Water Data'!$H$5,0,10*ROW('Water Data'!H46)),NA())))</f>
        <v>#N/A</v>
      </c>
      <c r="T52" s="252" t="e">
        <f ca="true">+IF(AND(ISNUMBER(OFFSET('Water Data'!$H$7,0,10*ROW('Water Data'!H46))),CI52="Yes"),OFFSET('Water Data'!$H$7,0,10*ROW('Water Data'!H46)),IF(AND(ISNUMBER(OFFSET('Water Data'!$H$7,0,10*ROW('Water Data'!H46))),CI52="No",ISNUMBER(OFFSET('Water Data'!$H$7,0,10*ROW('Water Data'!H46)))),CONCATENATE("[",ROUND(OFFSET('Water Data'!$H$7,0,10*ROW('Water Data'!H46)),0),"]"),IF(AND(ISNUMBER(OFFSET('Water Data'!$H$7,0,10*ROW('Water Data'!H46))),CI52="",ISNUMBER(OFFSET('Water Data'!$H$7,0,10*ROW('Water Data'!H46)))),OFFSET('Water Data'!$H$7,0,10*ROW('Water Data'!H46)),NA())))</f>
        <v>#N/A</v>
      </c>
      <c r="U52" s="252" t="e">
        <f ca="true">+IF(AND(ISNUMBER(OFFSET('Water Data'!$H$10,0,10*ROW('Water Data'!H46))),CJ52="Yes"),OFFSET('Water Data'!$H$10,0,10*ROW('Water Data'!H46)),IF(AND(ISNUMBER(OFFSET('Water Data'!$H$10,0,10*ROW('Water Data'!H46))),CJ52="No",ISNUMBER(OFFSET('Water Data'!$H$10,0,10*ROW('Water Data'!H46)))),CONCATENATE("[",ROUND(OFFSET('Water Data'!$H$10,0,10*ROW('Water Data'!H46)),0),"]"),IF(AND(ISNUMBER(OFFSET('Water Data'!$H$10,0,10*ROW('Water Data'!H46))),CJ52="",ISNUMBER(OFFSET('Water Data'!$H$10,0,10*ROW('Water Data'!H46)))),OFFSET('Water Data'!$H$10,0,10*ROW('Water Data'!H46)),NA())))</f>
        <v>#N/A</v>
      </c>
      <c r="V52" s="253" t="e">
        <f ca="true">+IF(AND(ISNUMBER(OFFSET('Sanitation Data'!$C$5,0,10*ROW('Sanitation Data'!C46))),CK52="Yes"),100-OFFSET('Sanitation Data'!$C$5,0,10*ROW('Sanitation Data'!C46)),IF(AND(ISNUMBER(OFFSET('Sanitation Data'!$C$5,0,10*ROW('Sanitation Data'!C46))),CK52="No",ISNUMBER(OFFSET('Sanitation Data'!$C$5,0,10*ROW('Sanitation Data'!C46)))),CONCATENATE("[",ROUND(100-OFFSET('Sanitation Data'!$C$5,0,10*ROW('Sanitation Data'!C46)),0),"]"),IF(AND(ISNUMBER(OFFSET('Sanitation Data'!$C$5,0,10*ROW('Sanitation Data'!C46))),CK52="",ISNUMBER(OFFSET('Sanitation Data'!$C$5,0,10*ROW('Sanitation Data'!C46)))),100-OFFSET('Sanitation Data'!$C$5,0,10*ROW('Sanitation Data'!C46)),NA())))</f>
        <v>#N/A</v>
      </c>
      <c r="W52" s="253" t="e">
        <f ca="true">+IF(AND(ISNUMBER(OFFSET('Sanitation Data'!$C$7,0,10*ROW('Sanitation Data'!C46))),CL52="Yes"),OFFSET('Sanitation Data'!$C$7,0,10*ROW('Sanitation Data'!C46)),IF(AND(ISNUMBER(OFFSET('Sanitation Data'!$C$7,0,10*ROW('Sanitation Data'!C46))),CL52="No",ISNUMBER(OFFSET('Sanitation Data'!$C$7,0,10*ROW('Sanitation Data'!C46)))),CONCATENATE("[",ROUND(OFFSET('Sanitation Data'!$C$7,0,10*ROW('Sanitation Data'!C46)),0),"]"),IF(AND(ISNUMBER(OFFSET('Sanitation Data'!$C$7,0,10*ROW('Sanitation Data'!C46))),CL52="",ISNUMBER(OFFSET('Sanitation Data'!$C$7,0,10*ROW('Sanitation Data'!C46)))),OFFSET('Sanitation Data'!$C$7,0,10*ROW('Sanitation Data'!C46)),NA())))</f>
        <v>#N/A</v>
      </c>
      <c r="X52" s="253" t="e">
        <f ca="true">+IF(AND(ISNUMBER(OFFSET('Sanitation Data'!$C$11,0,10*ROW('Sanitation Data'!C46))),CM52="Yes"),OFFSET('Sanitation Data'!$C$11,0,10*ROW('Sanitation Data'!C46)),IF(AND(ISNUMBER(OFFSET('Sanitation Data'!$C$11,0,10*ROW('Sanitation Data'!C46))),CM52="No",ISNUMBER(OFFSET('Sanitation Data'!$C$11,0,10*ROW('Sanitation Data'!C46)))),CONCATENATE("[",ROUND(OFFSET('Sanitation Data'!$C$11,0,10*ROW('Sanitation Data'!C46)),0),"]"),IF(AND(ISNUMBER(OFFSET('Sanitation Data'!$C$11,0,10*ROW('Sanitation Data'!C46))),CM52="",ISNUMBER(OFFSET('Sanitation Data'!$C$11,0,10*ROW('Sanitation Data'!C46)))),OFFSET('Sanitation Data'!$C$11,0,10*ROW('Sanitation Data'!C46)),NA())))</f>
        <v>#N/A</v>
      </c>
      <c r="Y52" s="253" t="e">
        <f ca="true">+IF(AND(ISNUMBER(OFFSET('Sanitation Data'!$C$12,0,10*ROW('Sanitation Data'!C46))),CN52="Yes"),OFFSET('Sanitation Data'!$C$12,0,10*ROW('Sanitation Data'!C46)),IF(AND(ISNUMBER(OFFSET('Sanitation Data'!$C$12,0,10*ROW('Sanitation Data'!C46))),CN52="No",ISNUMBER(OFFSET('Sanitation Data'!$C$12,0,10*ROW('Sanitation Data'!C46)))),CONCATENATE("[",ROUND(OFFSET('Sanitation Data'!$C$12,0,10*ROW('Sanitation Data'!C46)),0),"]"),IF(AND(ISNUMBER(OFFSET('Sanitation Data'!$C$12,0,10*ROW('Sanitation Data'!C46))),CN52="",ISNUMBER(OFFSET('Sanitation Data'!$C$12,0,10*ROW('Sanitation Data'!C46)))),OFFSET('Sanitation Data'!$C$12,0,10*ROW('Sanitation Data'!C46)),NA())))</f>
        <v>#N/A</v>
      </c>
      <c r="Z52" s="253" t="e">
        <f ca="true">+IF(AND(ISNUMBER(OFFSET('Sanitation Data'!$C$13,0,10*ROW('Sanitation Data'!C46))),CO52="Yes"),OFFSET('Sanitation Data'!$C$13,0,10*ROW('Sanitation Data'!C46)),IF(AND(ISNUMBER(OFFSET('Sanitation Data'!$C$13,0,10*ROW('Sanitation Data'!C46))),CO52="No",ISNUMBER(OFFSET('Sanitation Data'!$C$13,0,10*ROW('Sanitation Data'!C46)))),CONCATENATE("[",ROUND(OFFSET('Sanitation Data'!$C$13,0,10*ROW('Sanitation Data'!C46)),0),"]"),IF(AND(ISNUMBER(OFFSET('Sanitation Data'!$C$13,0,10*ROW('Sanitation Data'!C46))),CO52="",ISNUMBER(OFFSET('Sanitation Data'!$C$13,0,10*ROW('Sanitation Data'!C46)))),OFFSET('Sanitation Data'!$C$13,0,10*ROW('Sanitation Data'!C46)),NA())))</f>
        <v>#N/A</v>
      </c>
      <c r="AA52" s="253" t="e">
        <f ca="true">+IF(AND(ISNUMBER(OFFSET('Sanitation Data'!$D$5,0,10*ROW('Sanitation Data'!D46))),CP52="Yes"),100-OFFSET('Sanitation Data'!$D$5,0,10*ROW('Sanitation Data'!D46)),IF(AND(ISNUMBER(OFFSET('Sanitation Data'!$D$5,0,10*ROW('Sanitation Data'!D46))),CP52="No",ISNUMBER(OFFSET('Sanitation Data'!$D$5,0,10*ROW('Sanitation Data'!D46)))),CONCATENATE("[",ROUND(100-OFFSET('Sanitation Data'!$D$5,0,10*ROW('Sanitation Data'!D46)),0),"]"),IF(AND(ISNUMBER(OFFSET('Sanitation Data'!$D$5,0,10*ROW('Sanitation Data'!D46))),CP52="",ISNUMBER(OFFSET('Sanitation Data'!$D$5,0,10*ROW('Sanitation Data'!D46)))),100-OFFSET('Sanitation Data'!$D$5,0,10*ROW('Sanitation Data'!D46)),NA())))</f>
        <v>#N/A</v>
      </c>
      <c r="AB52" s="253" t="e">
        <f ca="true">+IF(AND(ISNUMBER(OFFSET('Sanitation Data'!$D$7,0,10*ROW('Sanitation Data'!D46))),CQ52="Yes"),OFFSET('Sanitation Data'!$D$7,0,10*ROW('Sanitation Data'!G46)),IF(AND(ISNUMBER(OFFSET('Sanitation Data'!$D$7,0,10*ROW('Sanitation Data'!D46))),CQ52="No",ISNUMBER(OFFSET('Sanitation Data'!$D$7,0,10*ROW('Sanitation Data'!D46)))),CONCATENATE("[",ROUND(OFFSET('Sanitation Data'!$D$7,0,10*ROW('Sanitation Data'!D46)),0),"]"),IF(AND(ISNUMBER(OFFSET('Sanitation Data'!$D$7,0,10*ROW('Sanitation Data'!D46))),CQ52="",ISNUMBER(OFFSET('Sanitation Data'!$D$7,0,10*ROW('Sanitation Data'!D46)))),OFFSET('Sanitation Data'!$D$7,0,10*ROW('Sanitation Data'!D46)),NA())))</f>
        <v>#N/A</v>
      </c>
      <c r="AC52" s="253" t="e">
        <f ca="true">+IF(AND(ISNUMBER(OFFSET('Sanitation Data'!$D$11,0,10*ROW('Sanitation Data'!D46))),CR52="Yes"),OFFSET('Sanitation Data'!$D$11,0,10*ROW('Sanitation Data'!D46)),IF(AND(ISNUMBER(OFFSET('Sanitation Data'!$D$11,0,10*ROW('Sanitation Data'!D46))),CR52="No",ISNUMBER(OFFSET('Sanitation Data'!$D$11,0,10*ROW('Sanitation Data'!D46)))),CONCATENATE("[",ROUND(OFFSET('Sanitation Data'!$D$11,0,10*ROW('Sanitation Data'!D46)),0),"]"),IF(AND(ISNUMBER(OFFSET('Sanitation Data'!$D$11,0,10*ROW('Sanitation Data'!D46))),CR52="",ISNUMBER(OFFSET('Sanitation Data'!$D$11,0,10*ROW('Sanitation Data'!D46)))),OFFSET('Sanitation Data'!$D$11,0,10*ROW('Sanitation Data'!D46)),NA())))</f>
        <v>#N/A</v>
      </c>
      <c r="AD52" s="253" t="e">
        <f ca="true">+IF(AND(ISNUMBER(OFFSET('Sanitation Data'!$D$12,0,10*ROW('Sanitation Data'!D46))),CS52="Yes"),OFFSET('Sanitation Data'!$D$12,0,10*ROW('Sanitation Data'!D46)),IF(AND(ISNUMBER(OFFSET('Sanitation Data'!$D$12,0,10*ROW('Sanitation Data'!D46))),CS52="No",ISNUMBER(OFFSET('Sanitation Data'!$D$12,0,10*ROW('Sanitation Data'!D46)))),CONCATENATE("[",ROUND(OFFSET('Sanitation Data'!$D$12,0,10*ROW('Sanitation Data'!D46)),0),"]"),IF(AND(ISNUMBER(OFFSET('Sanitation Data'!$D$12,0,10*ROW('Sanitation Data'!D46))),CS52="",ISNUMBER(OFFSET('Sanitation Data'!$D$12,0,10*ROW('Sanitation Data'!D46)))),OFFSET('Sanitation Data'!$D$12,0,10*ROW('Sanitation Data'!D46)),NA())))</f>
        <v>#N/A</v>
      </c>
      <c r="AE52" s="253" t="e">
        <f ca="true">+IF(AND(ISNUMBER(OFFSET('Sanitation Data'!$D$13,0,10*ROW('Sanitation Data'!D46))),CT52="Yes"),OFFSET('Sanitation Data'!$D$13,0,10*ROW('Sanitation Data'!D46)),IF(AND(ISNUMBER(OFFSET('Sanitation Data'!$D$13,0,10*ROW('Sanitation Data'!D46))),CT52="No",ISNUMBER(OFFSET('Sanitation Data'!$D$13,0,10*ROW('Sanitation Data'!D46)))),CONCATENATE("[",ROUND(OFFSET('Sanitation Data'!$D$13,0,10*ROW('Sanitation Data'!D46)),0),"]"),IF(AND(ISNUMBER(OFFSET('Sanitation Data'!$D$13,0,10*ROW('Sanitation Data'!D46))),CT52="",ISNUMBER(OFFSET('Sanitation Data'!$D$13,0,10*ROW('Sanitation Data'!D46)))),OFFSET('Sanitation Data'!$D$13,0,10*ROW('Sanitation Data'!D46)),NA())))</f>
        <v>#N/A</v>
      </c>
      <c r="AF52" s="253" t="e">
        <f ca="true">+IF(AND(ISNUMBER(OFFSET('Sanitation Data'!$E$5,0,10*ROW('Sanitation Data'!E46))),CU52="Yes"),100-OFFSET('Sanitation Data'!$E$5,0,10*ROW('Sanitation Data'!E46)),IF(AND(ISNUMBER(OFFSET('Sanitation Data'!$E$5,0,10*ROW('Sanitation Data'!E46))),CU52="No",ISNUMBER(OFFSET('Sanitation Data'!$E$5,0,10*ROW('Sanitation Data'!E46)))),CONCATENATE("[",ROUND(100-OFFSET('Sanitation Data'!$E$5,0,10*ROW('Sanitation Data'!E46)),0),"]"),IF(AND(ISNUMBER(OFFSET('Sanitation Data'!$E$5,0,10*ROW('Sanitation Data'!E46))),CU52="",ISNUMBER(OFFSET('Sanitation Data'!$E$5,0,10*ROW('Sanitation Data'!E46)))),100-OFFSET('Sanitation Data'!$E$5,0,10*ROW('Sanitation Data'!E46)),NA())))</f>
        <v>#N/A</v>
      </c>
      <c r="AG52" s="253" t="e">
        <f ca="true">+IF(AND(ISNUMBER(OFFSET('Sanitation Data'!$E$7,0,10*ROW('Sanitation Data'!E46))),CV52="Yes"),OFFSET('Sanitation Data'!$E$7,0,10*ROW('Sanitation Data'!E46)),IF(AND(ISNUMBER(OFFSET('Sanitation Data'!$E$7,0,10*ROW('Sanitation Data'!E46))),CV52="No",ISNUMBER(OFFSET('Sanitation Data'!$E$7,0,10*ROW('Sanitation Data'!E46)))),CONCATENATE("[",ROUND(OFFSET('Sanitation Data'!$E$7,0,10*ROW('Sanitation Data'!E46)),0),"]"),IF(AND(ISNUMBER(OFFSET('Sanitation Data'!$E$7,0,10*ROW('Sanitation Data'!E46))),CV52="",ISNUMBER(OFFSET('Sanitation Data'!$E$7,0,10*ROW('Sanitation Data'!E46)))),OFFSET('Sanitation Data'!$E$7,0,10*ROW('Sanitation Data'!E46)),NA())))</f>
        <v>#N/A</v>
      </c>
      <c r="AH52" s="253" t="e">
        <f ca="true">+IF(AND(ISNUMBER(OFFSET('Sanitation Data'!$E$11,0,10*ROW('Sanitation Data'!E46))),CW52="Yes"),OFFSET('Sanitation Data'!$E$11,0,10*ROW('Sanitation Data'!E46)),IF(AND(ISNUMBER(OFFSET('Sanitation Data'!$E$11,0,10*ROW('Sanitation Data'!E46))),CW52="No",ISNUMBER(OFFSET('Sanitation Data'!$E$11,0,10*ROW('Sanitation Data'!E46)))),CONCATENATE("[",ROUND(OFFSET('Sanitation Data'!$E$11,0,10*ROW('Sanitation Data'!E46)),0),"]"),IF(AND(ISNUMBER(OFFSET('Sanitation Data'!$E$11,0,10*ROW('Sanitation Data'!E46))),CW52="",ISNUMBER(OFFSET('Sanitation Data'!$E$11,0,10*ROW('Sanitation Data'!E46)))),OFFSET('Sanitation Data'!$E$11,0,10*ROW('Sanitation Data'!E46)),NA())))</f>
        <v>#N/A</v>
      </c>
      <c r="AI52" s="253" t="e">
        <f ca="true">+IF(AND(ISNUMBER(OFFSET('Sanitation Data'!$E$12,0,10*ROW('Sanitation Data'!E46))),CX52="Yes"),OFFSET('Sanitation Data'!$E$12,0,10*ROW('Sanitation Data'!E46)),IF(AND(ISNUMBER(OFFSET('Sanitation Data'!$E$12,0,10*ROW('Sanitation Data'!E46))),CX52="No",ISNUMBER(OFFSET('Sanitation Data'!$E$12,0,10*ROW('Sanitation Data'!E46)))),CONCATENATE("[",ROUND(OFFSET('Sanitation Data'!$E$12,0,10*ROW('Sanitation Data'!E46)),0),"]"),IF(AND(ISNUMBER(OFFSET('Sanitation Data'!$E$12,0,10*ROW('Sanitation Data'!E46))),CX52="",ISNUMBER(OFFSET('Sanitation Data'!$E$12,0,10*ROW('Sanitation Data'!E46)))),OFFSET('Sanitation Data'!$E$12,0,10*ROW('Sanitation Data'!E46)),NA())))</f>
        <v>#N/A</v>
      </c>
      <c r="AJ52" s="253" t="e">
        <f ca="true">+IF(AND(ISNUMBER(OFFSET('Sanitation Data'!$E$13,0,10*ROW('Sanitation Data'!E46))),CY52="Yes"),OFFSET('Sanitation Data'!$E$13,0,10*ROW('Sanitation Data'!E46)),IF(AND(ISNUMBER(OFFSET('Sanitation Data'!$E$13,0,10*ROW('Sanitation Data'!E46))),CY52="No",ISNUMBER(OFFSET('Sanitation Data'!$E$13,0,10*ROW('Sanitation Data'!E46)))),CONCATENATE("[",ROUND(OFFSET('Sanitation Data'!$E$13,0,10*ROW('Sanitation Data'!E46)),0),"]"),IF(AND(ISNUMBER(OFFSET('Sanitation Data'!$E$13,0,10*ROW('Sanitation Data'!E46))),CY52="",ISNUMBER(OFFSET('Sanitation Data'!$E$13,0,10*ROW('Sanitation Data'!E46)))),OFFSET('Sanitation Data'!$E$13,0,10*ROW('Sanitation Data'!E46)),NA())))</f>
        <v>#N/A</v>
      </c>
      <c r="AK52" s="253" t="e">
        <f ca="true">+IF(AND(ISNUMBER(OFFSET('Sanitation Data'!$F$5,0,10*ROW('Sanitation Data'!F46))),CZ52="Yes"),100-OFFSET('Sanitation Data'!$F$5,0,10*ROW('Sanitation Data'!F46)),IF(AND(ISNUMBER(OFFSET('Sanitation Data'!$F$5,0,10*ROW('Sanitation Data'!F46))),CZ52="No",ISNUMBER(OFFSET('Sanitation Data'!$F$5,0,10*ROW('Sanitation Data'!F46)))),CONCATENATE("[",ROUND(100-OFFSET('Sanitation Data'!$F$5,0,10*ROW('Sanitation Data'!F46)),0),"]"),IF(AND(ISNUMBER(OFFSET('Sanitation Data'!$F$5,0,10*ROW('Sanitation Data'!F46))),CZ52="",ISNUMBER(OFFSET('Sanitation Data'!$F$5,0,10*ROW('Sanitation Data'!F46)))),100-OFFSET('Sanitation Data'!$F$5,0,10*ROW('Sanitation Data'!F46)),NA())))</f>
        <v>#N/A</v>
      </c>
      <c r="AL52" s="253" t="e">
        <f ca="true">+IF(AND(ISNUMBER(OFFSET('Sanitation Data'!$F$7,0,10*ROW('Sanitation Data'!F46))),DA52="Yes"),OFFSET('Sanitation Data'!$F$7,0,10*ROW('Sanitation Data'!F46)),IF(AND(ISNUMBER(OFFSET('Sanitation Data'!$F$7,0,10*ROW('Sanitation Data'!F46))),DA52="No",ISNUMBER(OFFSET('Sanitation Data'!$F$7,0,10*ROW('Sanitation Data'!F46)))),CONCATENATE("[",ROUND(OFFSET('Sanitation Data'!$F$7,0,10*ROW('Sanitation Data'!F46)),0),"]"),IF(AND(ISNUMBER(OFFSET('Sanitation Data'!$F$7,0,10*ROW('Sanitation Data'!F46))),DA52="",ISNUMBER(OFFSET('Sanitation Data'!$F$7,0,10*ROW('Sanitation Data'!F46)))),OFFSET('Sanitation Data'!$F$7,0,10*ROW('Sanitation Data'!F46)),NA())))</f>
        <v>#N/A</v>
      </c>
      <c r="AM52" s="253" t="e">
        <f ca="true">+IF(AND(ISNUMBER(OFFSET('Sanitation Data'!$F$11,0,10*ROW('Sanitation Data'!F46))),DB52="Yes"),OFFSET('Sanitation Data'!$F$11,0,10*ROW('Sanitation Data'!F46)),IF(AND(ISNUMBER(OFFSET('Sanitation Data'!$F$11,0,10*ROW('Sanitation Data'!F46))),DB52="No",ISNUMBER(OFFSET('Sanitation Data'!$F$11,0,10*ROW('Sanitation Data'!F46)))),CONCATENATE("[",ROUND(OFFSET('Sanitation Data'!$F$11,0,10*ROW('Sanitation Data'!F46)),0),"]"),IF(AND(ISNUMBER(OFFSET('Sanitation Data'!$F$11,0,10*ROW('Sanitation Data'!F46))),DB52="",ISNUMBER(OFFSET('Sanitation Data'!$F$11,0,10*ROW('Sanitation Data'!F46)))),OFFSET('Sanitation Data'!$F$11,0,10*ROW('Sanitation Data'!F46)),NA())))</f>
        <v>#N/A</v>
      </c>
      <c r="AN52" s="253" t="e">
        <f ca="true">+IF(AND(ISNUMBER(OFFSET('Sanitation Data'!$F$12,0,10*ROW('Sanitation Data'!F46))),DC52="Yes"),OFFSET('Sanitation Data'!$F$12,0,10*ROW('Sanitation Data'!F46)),IF(AND(ISNUMBER(OFFSET('Sanitation Data'!$F$12,0,10*ROW('Sanitation Data'!F46))),DC52="No",ISNUMBER(OFFSET('Sanitation Data'!$F$12,0,10*ROW('Sanitation Data'!F46)))),CONCATENATE("[",ROUND(OFFSET('Sanitation Data'!$F$12,0,10*ROW('Sanitation Data'!F46)),0),"]"),IF(AND(ISNUMBER(OFFSET('Sanitation Data'!$F$12,0,10*ROW('Sanitation Data'!F46))),DC52="",ISNUMBER(OFFSET('Sanitation Data'!$F$12,0,10*ROW('Sanitation Data'!F46)))),OFFSET('Sanitation Data'!$F$12,0,10*ROW('Sanitation Data'!F46)),NA())))</f>
        <v>#N/A</v>
      </c>
      <c r="AO52" s="253" t="e">
        <f ca="true">+IF(AND(ISNUMBER(OFFSET('Sanitation Data'!$F$13,0,10*ROW('Sanitation Data'!F46))),DD52="Yes"),OFFSET('Sanitation Data'!$F$13,0,10*ROW('Sanitation Data'!F46)),IF(AND(ISNUMBER(OFFSET('Sanitation Data'!$F$13,0,10*ROW('Sanitation Data'!F46))),DD52="No",ISNUMBER(OFFSET('Sanitation Data'!$F$13,0,10*ROW('Sanitation Data'!F46)))),CONCATENATE("[",ROUND(OFFSET('Sanitation Data'!$F$13,0,10*ROW('Sanitation Data'!F46)),0),"]"),IF(AND(ISNUMBER(OFFSET('Sanitation Data'!$F$13,0,10*ROW('Sanitation Data'!F46))),DD52="",ISNUMBER(OFFSET('Sanitation Data'!$F$13,0,10*ROW('Sanitation Data'!F46)))),OFFSET('Sanitation Data'!$F$13,0,10*ROW('Sanitation Data'!F46)),NA())))</f>
        <v>#N/A</v>
      </c>
      <c r="AP52" s="253" t="e">
        <f ca="true">+IF(AND(ISNUMBER(OFFSET('Sanitation Data'!$G$5,0,10*ROW('Sanitation Data'!G46))),DE52="Yes"),100-OFFSET('Sanitation Data'!$G$5,0,10*ROW('Sanitation Data'!G46)),IF(AND(ISNUMBER(OFFSET('Sanitation Data'!$G$5,0,10*ROW('Sanitation Data'!G46))),DE52="No",ISNUMBER(OFFSET('Sanitation Data'!$G$5,0,10*ROW('Sanitation Data'!G46)))),CONCATENATE("[",ROUND(100-OFFSET('Sanitation Data'!$G$5,0,10*ROW('Sanitation Data'!G46)),0),"]"),IF(AND(ISNUMBER(OFFSET('Sanitation Data'!$G$5,0,10*ROW('Sanitation Data'!G46))),DE52="",ISNUMBER(OFFSET('Sanitation Data'!$G$5,0,10*ROW('Sanitation Data'!G46)))),100-OFFSET('Sanitation Data'!$G$5,0,10*ROW('Sanitation Data'!G46)),NA())))</f>
        <v>#N/A</v>
      </c>
      <c r="AQ52" s="253" t="e">
        <f ca="true">+IF(AND(ISNUMBER(OFFSET('Sanitation Data'!$G$7,0,10*ROW('Sanitation Data'!G46))),DF52="Yes"),OFFSET('Sanitation Data'!$G$7,0,10*ROW('Sanitation Data'!G46)),IF(AND(ISNUMBER(OFFSET('Sanitation Data'!$G$7,0,10*ROW('Sanitation Data'!G46))),DF52="No",ISNUMBER(OFFSET('Sanitation Data'!$G$7,0,10*ROW('Sanitation Data'!G46)))),CONCATENATE("[",ROUND(OFFSET('Sanitation Data'!$G$7,0,10*ROW('Sanitation Data'!G46)),0),"]"),IF(AND(ISNUMBER(OFFSET('Sanitation Data'!$G$7,0,10*ROW('Sanitation Data'!G46))),DF52="",ISNUMBER(OFFSET('Sanitation Data'!$G$7,0,10*ROW('Sanitation Data'!G46)))),OFFSET('Sanitation Data'!$G$7,0,10*ROW('Sanitation Data'!G46)),NA())))</f>
        <v>#N/A</v>
      </c>
      <c r="AR52" s="253" t="e">
        <f ca="true">+IF(AND(ISNUMBER(OFFSET('Sanitation Data'!$G$11,0,10*ROW('Sanitation Data'!G46))),DG52="Yes"),OFFSET('Sanitation Data'!$G$11,0,10*ROW('Sanitation Data'!G46)),IF(AND(ISNUMBER(OFFSET('Sanitation Data'!$G$11,0,10*ROW('Sanitation Data'!G46))),DG52="No",ISNUMBER(OFFSET('Sanitation Data'!$G$11,0,10*ROW('Sanitation Data'!G46)))),CONCATENATE("[",ROUND(OFFSET('Sanitation Data'!$G$11,0,10*ROW('Sanitation Data'!G46)),0),"]"),IF(AND(ISNUMBER(OFFSET('Sanitation Data'!$G$11,0,10*ROW('Sanitation Data'!G46))),DG52="",ISNUMBER(OFFSET('Sanitation Data'!$G$11,0,10*ROW('Sanitation Data'!G46)))),OFFSET('Sanitation Data'!$G$11,0,10*ROW('Sanitation Data'!G46)),NA())))</f>
        <v>#N/A</v>
      </c>
      <c r="AS52" s="253" t="e">
        <f ca="true">+IF(AND(ISNUMBER(OFFSET('Sanitation Data'!$G$12,0,10*ROW('Sanitation Data'!G46))),DH52="Yes"),OFFSET('Sanitation Data'!$G$12,0,10*ROW('Sanitation Data'!G46)),IF(AND(ISNUMBER(OFFSET('Sanitation Data'!$G$12,0,10*ROW('Sanitation Data'!G46))),DH52="No",ISNUMBER(OFFSET('Sanitation Data'!$G$12,0,10*ROW('Sanitation Data'!G46)))),CONCATENATE("[",ROUND(OFFSET('Sanitation Data'!$G$12,0,10*ROW('Sanitation Data'!G46)),0),"]"),IF(AND(ISNUMBER(OFFSET('Sanitation Data'!$G$12,0,10*ROW('Sanitation Data'!G46))),DH52="",ISNUMBER(OFFSET('Sanitation Data'!$G$12,0,10*ROW('Sanitation Data'!G46)))),OFFSET('Sanitation Data'!$G$12,0,10*ROW('Sanitation Data'!G46)),NA())))</f>
        <v>#N/A</v>
      </c>
      <c r="AT52" s="253" t="e">
        <f ca="true">+IF(AND(ISNUMBER(OFFSET('Sanitation Data'!$G$13,0,10*ROW('Sanitation Data'!G46))),DI52="Yes"),OFFSET('Sanitation Data'!$G$13,0,10*ROW('Sanitation Data'!G46)),IF(AND(ISNUMBER(OFFSET('Sanitation Data'!$G$13,0,10*ROW('Sanitation Data'!G46))),DI52="No",ISNUMBER(OFFSET('Sanitation Data'!$G$13,0,10*ROW('Sanitation Data'!G46)))),CONCATENATE("[",ROUND(OFFSET('Sanitation Data'!$G$13,0,10*ROW('Sanitation Data'!G46)),0),"]"),IF(AND(ISNUMBER(OFFSET('Sanitation Data'!$G$13,0,10*ROW('Sanitation Data'!G46))),DI52="",ISNUMBER(OFFSET('Sanitation Data'!$G$13,0,10*ROW('Sanitation Data'!G46)))),OFFSET('Sanitation Data'!$G$13,0,10*ROW('Sanitation Data'!G46)),NA())))</f>
        <v>#N/A</v>
      </c>
      <c r="AU52" s="253" t="e">
        <f ca="true">+IF(AND(ISNUMBER(OFFSET('Sanitation Data'!$H$5,0,10*ROW('Sanitation Data'!H46))),DJ52="Yes"),100-OFFSET('Sanitation Data'!$H$5,0,10*ROW('Sanitation Data'!H46)),IF(AND(ISNUMBER(OFFSET('Sanitation Data'!$H$5,0,10*ROW('Sanitation Data'!H46))),DJ52="No",ISNUMBER(OFFSET('Sanitation Data'!$H$5,0,10*ROW('Sanitation Data'!H46)))),CONCATENATE("[",ROUND(100-OFFSET('Sanitation Data'!$H$5,0,10*ROW('Sanitation Data'!H46)),0),"]"),IF(AND(ISNUMBER(OFFSET('Sanitation Data'!$H$5,0,10*ROW('Sanitation Data'!H46))),DJ52="",ISNUMBER(OFFSET('Sanitation Data'!$H$5,0,10*ROW('Sanitation Data'!H46)))),100-OFFSET('Sanitation Data'!$H$5,0,10*ROW('Sanitation Data'!H46)),NA())))</f>
        <v>#N/A</v>
      </c>
      <c r="AV52" s="253" t="e">
        <f ca="true">+IF(AND(ISNUMBER(OFFSET('Sanitation Data'!$H$7,0,10*ROW('Sanitation Data'!H46))),DK52="Yes"),OFFSET('Sanitation Data'!$H$7,0,10*ROW('Sanitation Data'!H46)),IF(AND(ISNUMBER(OFFSET('Sanitation Data'!$H$7,0,10*ROW('Sanitation Data'!H46))),DK52="No",ISNUMBER(OFFSET('Sanitation Data'!$H$7,0,10*ROW('Sanitation Data'!H46)))),CONCATENATE("[",ROUND(OFFSET('Sanitation Data'!$H$7,0,10*ROW('Sanitation Data'!H46)),0),"]"),IF(AND(ISNUMBER(OFFSET('Sanitation Data'!$H$7,0,10*ROW('Sanitation Data'!H46))),DK52="",ISNUMBER(OFFSET('Sanitation Data'!$H$7,0,10*ROW('Sanitation Data'!H46)))),OFFSET('Sanitation Data'!$H$7,0,10*ROW('Sanitation Data'!H46)),NA())))</f>
        <v>#N/A</v>
      </c>
      <c r="AW52" s="253" t="e">
        <f ca="true">+IF(AND(ISNUMBER(OFFSET('Sanitation Data'!$H$11,0,10*ROW('Sanitation Data'!H46))),DL52="Yes"),OFFSET('Sanitation Data'!$H$11,0,10*ROW('Sanitation Data'!H46)),IF(AND(ISNUMBER(OFFSET('Sanitation Data'!$H$11,0,10*ROW('Sanitation Data'!H46))),DL52="No",ISNUMBER(OFFSET('Sanitation Data'!$H$11,0,10*ROW('Sanitation Data'!H46)))),CONCATENATE("[",ROUND(OFFSET('Sanitation Data'!$H$11,0,10*ROW('Sanitation Data'!H46)),0),"]"),IF(AND(ISNUMBER(OFFSET('Sanitation Data'!$H$11,0,10*ROW('Sanitation Data'!H46))),DL52="",ISNUMBER(OFFSET('Sanitation Data'!$H$11,0,10*ROW('Sanitation Data'!H46)))),OFFSET('Sanitation Data'!$H$11,0,10*ROW('Sanitation Data'!H46)),NA())))</f>
        <v>#N/A</v>
      </c>
      <c r="AX52" s="253" t="e">
        <f ca="true">+IF(AND(ISNUMBER(OFFSET('Sanitation Data'!$H$12,0,10*ROW('Sanitation Data'!H46))),DM52="Yes"),OFFSET('Sanitation Data'!$H$12,0,10*ROW('Sanitation Data'!H46)),IF(AND(ISNUMBER(OFFSET('Sanitation Data'!$H$12,0,10*ROW('Sanitation Data'!H46))),DM52="No",ISNUMBER(OFFSET('Sanitation Data'!$H$12,0,10*ROW('Sanitation Data'!H46)))),CONCATENATE("[",ROUND(OFFSET('Sanitation Data'!$H$12,0,10*ROW('Sanitation Data'!H46)),0),"]"),IF(AND(ISNUMBER(OFFSET('Sanitation Data'!$H$12,0,10*ROW('Sanitation Data'!H46))),DM52="",ISNUMBER(OFFSET('Sanitation Data'!$H$12,0,10*ROW('Sanitation Data'!H46)))),OFFSET('Sanitation Data'!$H$12,0,10*ROW('Sanitation Data'!H46)),NA())))</f>
        <v>#N/A</v>
      </c>
      <c r="AY52" s="253" t="e">
        <f ca="true">+IF(AND(ISNUMBER(OFFSET('Sanitation Data'!$H$13,0,10*ROW('Sanitation Data'!H46))),DN52="Yes"),OFFSET('Sanitation Data'!$H$13,0,10*ROW('Sanitation Data'!H46)),IF(AND(ISNUMBER(OFFSET('Sanitation Data'!$H$13,0,10*ROW('Sanitation Data'!H46))),DN52="No",ISNUMBER(OFFSET('Sanitation Data'!$H$13,0,10*ROW('Sanitation Data'!H46)))),CONCATENATE("[",ROUND(OFFSET('Sanitation Data'!$H$13,0,10*ROW('Sanitation Data'!H46)),0),"]"),IF(AND(ISNUMBER(OFFSET('Sanitation Data'!$H$13,0,10*ROW('Sanitation Data'!H46))),DN52="",ISNUMBER(OFFSET('Sanitation Data'!$H$13,0,10*ROW('Sanitation Data'!H46)))),OFFSET('Sanitation Data'!$H$13,0,10*ROW('Sanitation Data'!H46)),NA())))</f>
        <v>#N/A</v>
      </c>
      <c r="AZ52" s="254" t="e">
        <f ca="true">+IF(AND(ISNUMBER(OFFSET('Hygiene Data'!$C$6,0,10*ROW('Hygiene Data'!C46))),DO52="Yes"),OFFSET('Hygiene Data'!$C$6,0,10*ROW('Hygiene Data'!C46)),IF(AND(ISNUMBER(OFFSET('Hygiene Data'!$C$6,0,10*ROW('Hygiene Data'!C46))),DO52="No",ISNUMBER(OFFSET('Hygiene Data'!$C$6,0,10*ROW('Hygiene Data'!C46)))),CONCATENATE("[",ROUND(OFFSET('Hygiene Data'!$C$6,0,10*ROW('Hygiene Data'!C46)),0),"]"),IF(AND(ISNUMBER(OFFSET('Hygiene Data'!$C$6,0,10*ROW('Hygiene Data'!C46))),DO52="",ISNUMBER(OFFSET('Hygiene Data'!$C$6,0,10*ROW('Hygiene Data'!C46)))),OFFSET('Hygiene Data'!$C$6,0,10*ROW('Hygiene Data'!C46)),NA())))</f>
        <v>#N/A</v>
      </c>
      <c r="BA52" s="254" t="e">
        <f ca="true">+IF(AND(ISNUMBER(OFFSET('Hygiene Data'!$C$8,0,10*ROW('Hygiene Data'!C46))),DP52="Yes"),OFFSET('Hygiene Data'!$C$8,0,10*ROW('Hygiene Data'!C46)),IF(AND(ISNUMBER(OFFSET('Hygiene Data'!$C$8,0,10*ROW('Hygiene Data'!C46))),DP52="No",ISNUMBER(OFFSET('Hygiene Data'!$C$8,0,10*ROW('Hygiene Data'!C46)))),CONCATENATE("[",ROUND(OFFSET('Hygiene Data'!$C$8,0,10*ROW('Hygiene Data'!C46)),0),"]"),IF(AND(ISNUMBER(OFFSET('Hygiene Data'!$C$8,0,10*ROW('Hygiene Data'!C46))),DP52="",ISNUMBER(OFFSET('Hygiene Data'!$C$8,0,10*ROW('Hygiene Data'!C46)))),OFFSET('Hygiene Data'!$C$8,0,10*ROW('Hygiene Data'!C46)),NA())))</f>
        <v>#N/A</v>
      </c>
      <c r="BB52" s="254" t="e">
        <f ca="true">+IF(AND(ISNUMBER(OFFSET('Hygiene Data'!$C$10,0,10*ROW('Hygiene Data'!C46))),DQ52="Yes"),OFFSET('Hygiene Data'!$C$10,0,10*ROW('Hygiene Data'!C46)),IF(AND(ISNUMBER(OFFSET('Hygiene Data'!$C$10,0,10*ROW('Hygiene Data'!C46))),DQ52="No",ISNUMBER(OFFSET('Hygiene Data'!$C$10,0,10*ROW('Hygiene Data'!C46)))),CONCATENATE("[",ROUND(OFFSET('Hygiene Data'!$C$10,0,10*ROW('Hygiene Data'!C46)),0),"]"),IF(AND(ISNUMBER(OFFSET('Hygiene Data'!$C$10,0,10*ROW('Hygiene Data'!C46))),DQ52="",ISNUMBER(OFFSET('Hygiene Data'!$C$10,0,10*ROW('Hygiene Data'!C46)))),OFFSET('Hygiene Data'!$C$10,0,10*ROW('Hygiene Data'!C46)),NA())))</f>
        <v>#N/A</v>
      </c>
      <c r="BC52" s="254" t="e">
        <f ca="true">+IF(AND(ISNUMBER(OFFSET('Hygiene Data'!$D$6,0,10*ROW('Hygiene Data'!D46))),DR52="Yes"),OFFSET('Hygiene Data'!$D$6,0,10*ROW('Hygiene Data'!D46)),IF(AND(ISNUMBER(OFFSET('Hygiene Data'!$D$6,0,10*ROW('Hygiene Data'!D46))),DR52="No",ISNUMBER(OFFSET('Hygiene Data'!$D$6,0,10*ROW('Hygiene Data'!D46)))),CONCATENATE("[",ROUND(OFFSET('Hygiene Data'!$D$6,0,10*ROW('Hygiene Data'!D46)),0),"]"),IF(AND(ISNUMBER(OFFSET('Hygiene Data'!$D$6,0,10*ROW('Hygiene Data'!D46))),DR52="",ISNUMBER(OFFSET('Hygiene Data'!$D$6,0,10*ROW('Hygiene Data'!D46)))),OFFSET('Hygiene Data'!$D$6,0,10*ROW('Hygiene Data'!D46)),NA())))</f>
        <v>#N/A</v>
      </c>
      <c r="BD52" s="254" t="e">
        <f ca="true">+IF(AND(ISNUMBER(OFFSET('Hygiene Data'!$D$8,0,10*ROW('Hygiene Data'!D46))),DS52="Yes"),OFFSET('Hygiene Data'!$D$8,0,10*ROW('Hygiene Data'!D46)),IF(AND(ISNUMBER(OFFSET('Hygiene Data'!$D$8,0,10*ROW('Hygiene Data'!D46))),DS52="No",ISNUMBER(OFFSET('Hygiene Data'!$D$8,0,10*ROW('Hygiene Data'!D46)))),CONCATENATE("[",ROUND(OFFSET('Hygiene Data'!$D$8,0,10*ROW('Hygiene Data'!D46)),0),"]"),IF(AND(ISNUMBER(OFFSET('Hygiene Data'!$D$8,0,10*ROW('Hygiene Data'!D46))),DS52="",ISNUMBER(OFFSET('Hygiene Data'!$D$8,0,10*ROW('Hygiene Data'!D46)))),OFFSET('Hygiene Data'!$D$8,0,10*ROW('Hygiene Data'!D46)),NA())))</f>
        <v>#N/A</v>
      </c>
      <c r="BE52" s="254" t="e">
        <f ca="true">+IF(AND(ISNUMBER(OFFSET('Hygiene Data'!$D$10,0,10*ROW('Hygiene Data'!D46))),DT52="Yes"),OFFSET('Hygiene Data'!$D$10,0,10*ROW('Hygiene Data'!D46)),IF(AND(ISNUMBER(OFFSET('Hygiene Data'!$D$10,0,10*ROW('Hygiene Data'!D46))),DT52="No",ISNUMBER(OFFSET('Hygiene Data'!$D$10,0,10*ROW('Hygiene Data'!D46)))),CONCATENATE("[",ROUND(OFFSET('Hygiene Data'!$D$10,0,10*ROW('Hygiene Data'!D46)),0),"]"),IF(AND(ISNUMBER(OFFSET('Hygiene Data'!$D$10,0,10*ROW('Hygiene Data'!D46))),DT52="",ISNUMBER(OFFSET('Hygiene Data'!$D$10,0,10*ROW('Hygiene Data'!D46)))),OFFSET('Hygiene Data'!$D$10,0,10*ROW('Hygiene Data'!D46)),NA())))</f>
        <v>#N/A</v>
      </c>
      <c r="BF52" s="254" t="e">
        <f ca="true">+IF(AND(ISNUMBER(OFFSET('Hygiene Data'!$E$6,0,10*ROW('Hygiene Data'!E46))),DU52="Yes"),OFFSET('Hygiene Data'!$E$6,0,10*ROW('Hygiene Data'!E46)),IF(AND(ISNUMBER(OFFSET('Hygiene Data'!$E$6,0,10*ROW('Hygiene Data'!E46))),DU52="No",ISNUMBER(OFFSET('Hygiene Data'!$E$6,0,10*ROW('Hygiene Data'!E46)))),CONCATENATE("[",ROUND(OFFSET('Hygiene Data'!$E$6,0,10*ROW('Hygiene Data'!E46)),0),"]"),IF(AND(ISNUMBER(OFFSET('Hygiene Data'!$E$6,0,10*ROW('Hygiene Data'!E46))),DU52="",ISNUMBER(OFFSET('Hygiene Data'!$E$6,0,10*ROW('Hygiene Data'!E46)))),OFFSET('Hygiene Data'!$E$6,0,10*ROW('Hygiene Data'!E46)),NA())))</f>
        <v>#N/A</v>
      </c>
      <c r="BG52" s="254" t="e">
        <f ca="true">+IF(AND(ISNUMBER(OFFSET('Hygiene Data'!$E$8,0,10*ROW('Hygiene Data'!E46))),DV52="Yes"),OFFSET('Hygiene Data'!$E$8,0,10*ROW('Hygiene Data'!E46)),IF(AND(ISNUMBER(OFFSET('Hygiene Data'!$E$8,0,10*ROW('Hygiene Data'!E46))),DV52="No",ISNUMBER(OFFSET('Hygiene Data'!$E$8,0,10*ROW('Hygiene Data'!E46)))),CONCATENATE("[",ROUND(OFFSET('Hygiene Data'!$E$8,0,10*ROW('Hygiene Data'!E46)),0),"]"),IF(AND(ISNUMBER(OFFSET('Hygiene Data'!$E$8,0,10*ROW('Hygiene Data'!E46))),DV52="",ISNUMBER(OFFSET('Hygiene Data'!$E$8,0,10*ROW('Hygiene Data'!E46)))),OFFSET('Hygiene Data'!$E$8,0,10*ROW('Hygiene Data'!E46)),NA())))</f>
        <v>#N/A</v>
      </c>
      <c r="BH52" s="254" t="e">
        <f ca="true">+IF(AND(ISNUMBER(OFFSET('Hygiene Data'!$E$10,0,10*ROW('Hygiene Data'!E46))),DW52="Yes"),OFFSET('Hygiene Data'!$E$10,0,10*ROW('Hygiene Data'!E46)),IF(AND(ISNUMBER(OFFSET('Hygiene Data'!$E$10,0,10*ROW('Hygiene Data'!E46))),DW52="No",ISNUMBER(OFFSET('Hygiene Data'!$E$10,0,10*ROW('Hygiene Data'!E46)))),CONCATENATE("[",ROUND(OFFSET('Hygiene Data'!$E$10,0,10*ROW('Hygiene Data'!E46)),0),"]"),IF(AND(ISNUMBER(OFFSET('Hygiene Data'!$E$10,0,10*ROW('Hygiene Data'!E46))),DW52="",ISNUMBER(OFFSET('Hygiene Data'!$E$10,0,10*ROW('Hygiene Data'!E46)))),OFFSET('Hygiene Data'!$E$10,0,10*ROW('Hygiene Data'!E46)),NA())))</f>
        <v>#N/A</v>
      </c>
      <c r="BI52" s="254" t="e">
        <f ca="true">+IF(AND(ISNUMBER(OFFSET('Hygiene Data'!$F$6,0,10*ROW('Hygiene Data'!F46))),DX52="Yes"),OFFSET('Hygiene Data'!$F$6,0,10*ROW('Hygiene Data'!F46)),IF(AND(ISNUMBER(OFFSET('Hygiene Data'!$F$6,0,10*ROW('Hygiene Data'!F46))),DX52="No",ISNUMBER(OFFSET('Hygiene Data'!$F$6,0,10*ROW('Hygiene Data'!F46)))),CONCATENATE("[",ROUND(OFFSET('Hygiene Data'!$F$6,0,10*ROW('Hygiene Data'!F46)),0),"]"),IF(AND(ISNUMBER(OFFSET('Hygiene Data'!$F$6,0,10*ROW('Hygiene Data'!F46))),DX52="",ISNUMBER(OFFSET('Hygiene Data'!$F$6,0,10*ROW('Hygiene Data'!F46)))),OFFSET('Hygiene Data'!$F$6,0,10*ROW('Hygiene Data'!F46)),NA())))</f>
        <v>#N/A</v>
      </c>
      <c r="BJ52" s="254" t="e">
        <f ca="true">+IF(AND(ISNUMBER(OFFSET('Hygiene Data'!$F$8,0,10*ROW('Hygiene Data'!F46))),DY52="Yes"),OFFSET('Hygiene Data'!$F$8,0,10*ROW('Hygiene Data'!F46)),IF(AND(ISNUMBER(OFFSET('Hygiene Data'!$F$8,0,10*ROW('Hygiene Data'!F46))),DY52="No",ISNUMBER(OFFSET('Hygiene Data'!$F$8,0,10*ROW('Hygiene Data'!F46)))),CONCATENATE("[",ROUND(OFFSET('Hygiene Data'!$F$8,0,10*ROW('Hygiene Data'!F46)),0),"]"),IF(AND(ISNUMBER(OFFSET('Hygiene Data'!$F$8,0,10*ROW('Hygiene Data'!F46))),DY52="",ISNUMBER(OFFSET('Hygiene Data'!$F$8,0,10*ROW('Hygiene Data'!F46)))),OFFSET('Hygiene Data'!$F$8,0,10*ROW('Hygiene Data'!F46)),NA())))</f>
        <v>#N/A</v>
      </c>
      <c r="BK52" s="254" t="e">
        <f ca="true">+IF(AND(ISNUMBER(OFFSET('Hygiene Data'!$F$10,0,10*ROW('Hygiene Data'!F46))),DZ52="Yes"),OFFSET('Hygiene Data'!$F$10,0,10*ROW('Hygiene Data'!F46)),IF(AND(ISNUMBER(OFFSET('Hygiene Data'!$F$10,0,10*ROW('Hygiene Data'!F46))),DZ52="No",ISNUMBER(OFFSET('Hygiene Data'!$F$10,0,10*ROW('Hygiene Data'!F46)))),CONCATENATE("[",ROUND(OFFSET('Hygiene Data'!$F$10,0,10*ROW('Hygiene Data'!F46)),0),"]"),IF(AND(ISNUMBER(OFFSET('Hygiene Data'!$F$10,0,10*ROW('Hygiene Data'!F46))),DZ52="",ISNUMBER(OFFSET('Hygiene Data'!$F$10,0,10*ROW('Hygiene Data'!F46)))),OFFSET('Hygiene Data'!$F$10,0,10*ROW('Hygiene Data'!F46)),NA())))</f>
        <v>#N/A</v>
      </c>
      <c r="BL52" s="254" t="e">
        <f ca="true">+IF(AND(ISNUMBER(OFFSET('Hygiene Data'!$G$6,0,10*ROW('Hygiene Data'!G46))),EA52="Yes"),OFFSET('Hygiene Data'!$G$6,0,10*ROW('Hygiene Data'!G46)),IF(AND(ISNUMBER(OFFSET('Hygiene Data'!$G$6,0,10*ROW('Hygiene Data'!G46))),EA52="No",ISNUMBER(OFFSET('Hygiene Data'!$G$6,0,10*ROW('Hygiene Data'!G46)))),CONCATENATE("[",ROUND(OFFSET('Hygiene Data'!$G$6,0,10*ROW('Hygiene Data'!G46)),0),"]"),IF(AND(ISNUMBER(OFFSET('Hygiene Data'!$G$6,0,10*ROW('Hygiene Data'!G46))),EA52="",ISNUMBER(OFFSET('Hygiene Data'!$G$6,0,10*ROW('Hygiene Data'!G46)))),OFFSET('Hygiene Data'!$G$6,0,10*ROW('Hygiene Data'!G46)),NA())))</f>
        <v>#N/A</v>
      </c>
      <c r="BM52" s="254" t="e">
        <f ca="true">+IF(AND(ISNUMBER(OFFSET('Hygiene Data'!$G$8,0,10*ROW('Hygiene Data'!G46))),EB52="Yes"),OFFSET('Hygiene Data'!$G$8,0,10*ROW('Hygiene Data'!G46)),IF(AND(ISNUMBER(OFFSET('Hygiene Data'!$G$8,0,10*ROW('Hygiene Data'!G46))),EB52="No",ISNUMBER(OFFSET('Hygiene Data'!$G$8,0,10*ROW('Hygiene Data'!G46)))),CONCATENATE("[",ROUND(OFFSET('Hygiene Data'!$G$8,0,10*ROW('Hygiene Data'!G46)),0),"]"),IF(AND(ISNUMBER(OFFSET('Hygiene Data'!$G$8,0,10*ROW('Hygiene Data'!G46))),EB52="",ISNUMBER(OFFSET('Hygiene Data'!$G$8,0,10*ROW('Hygiene Data'!G46)))),OFFSET('Hygiene Data'!$G$8,0,10*ROW('Hygiene Data'!G46)),NA())))</f>
        <v>#N/A</v>
      </c>
      <c r="BN52" s="254" t="e">
        <f ca="true">+IF(AND(ISNUMBER(OFFSET('Hygiene Data'!$G$10,0,10*ROW('Hygiene Data'!G46))),EC52="Yes"),OFFSET('Hygiene Data'!$G$10,0,10*ROW('Hygiene Data'!G46)),IF(AND(ISNUMBER(OFFSET('Hygiene Data'!$G$10,0,10*ROW('Hygiene Data'!G46))),EC52="No",ISNUMBER(OFFSET('Hygiene Data'!$G$10,0,10*ROW('Hygiene Data'!G46)))),CONCATENATE("[",ROUND(OFFSET('Hygiene Data'!$G$10,0,10*ROW('Hygiene Data'!G46)),0),"]"),IF(AND(ISNUMBER(OFFSET('Hygiene Data'!$G$10,0,10*ROW('Hygiene Data'!G46))),EC52="",ISNUMBER(OFFSET('Hygiene Data'!$G$10,0,10*ROW('Hygiene Data'!G46)))),OFFSET('Hygiene Data'!$G$10,0,10*ROW('Hygiene Data'!G46)),NA())))</f>
        <v>#N/A</v>
      </c>
      <c r="BO52" s="254" t="e">
        <f ca="true">+IF(AND(ISNUMBER(OFFSET('Hygiene Data'!$H$6,0,10*ROW('Hygiene Data'!H46))),ED52="Yes"),OFFSET('Hygiene Data'!$H$6,0,10*ROW('Hygiene Data'!H46)),IF(AND(ISNUMBER(OFFSET('Hygiene Data'!$H$6,0,10*ROW('Hygiene Data'!H46))),ED52="No",ISNUMBER(OFFSET('Hygiene Data'!$H$6,0,10*ROW('Hygiene Data'!H46)))),CONCATENATE("[",ROUND(OFFSET('Hygiene Data'!$H$6,0,10*ROW('Hygiene Data'!H46)),0),"]"),IF(AND(ISNUMBER(OFFSET('Hygiene Data'!$H$6,0,10*ROW('Hygiene Data'!H46))),ED52="",ISNUMBER(OFFSET('Hygiene Data'!$H$6,0,10*ROW('Hygiene Data'!H46)))),OFFSET('Hygiene Data'!$H$6,0,10*ROW('Hygiene Data'!H46)),NA())))</f>
        <v>#N/A</v>
      </c>
      <c r="BP52" s="254" t="e">
        <f ca="true">+IF(AND(ISNUMBER(OFFSET('Hygiene Data'!$H$8,0,10*ROW('Hygiene Data'!H46))),EE52="Yes"),OFFSET('Hygiene Data'!$H$8,0,10*ROW('Hygiene Data'!H46)),IF(AND(ISNUMBER(OFFSET('Hygiene Data'!$H$8,0,10*ROW('Hygiene Data'!H46))),EE52="No",ISNUMBER(OFFSET('Hygiene Data'!$H$8,0,10*ROW('Hygiene Data'!H46)))),CONCATENATE("[",ROUND(OFFSET('Hygiene Data'!$H$8,0,10*ROW('Hygiene Data'!H46)),0),"]"),IF(AND(ISNUMBER(OFFSET('Hygiene Data'!$H$8,0,10*ROW('Hygiene Data'!H46))),EE52="",ISNUMBER(OFFSET('Hygiene Data'!$H$8,0,10*ROW('Hygiene Data'!H46)))),OFFSET('Hygiene Data'!$H$8,0,10*ROW('Hygiene Data'!H46)),NA())))</f>
        <v>#N/A</v>
      </c>
      <c r="BQ52" s="254" t="e">
        <f ca="true">+IF(AND(ISNUMBER(OFFSET('Hygiene Data'!$H$10,0,10*ROW('Hygiene Data'!H46))),EF52="Yes"),OFFSET('Hygiene Data'!$H$10,0,10*ROW('Hygiene Data'!H46)),IF(AND(ISNUMBER(OFFSET('Hygiene Data'!$H$10,0,10*ROW('Hygiene Data'!H46))),EF52="No",ISNUMBER(OFFSET('Hygiene Data'!$H$10,0,10*ROW('Hygiene Data'!H46)))),CONCATENATE("[",ROUND(OFFSET('Hygiene Data'!$H$10,0,10*ROW('Hygiene Data'!H46)),0),"]"),IF(AND(ISNUMBER(OFFSET('Hygiene Data'!$H$10,0,10*ROW('Hygiene Data'!H46))),EF52="",ISNUMBER(OFFSET('Hygiene Data'!$H$10,0,10*ROW('Hygiene Data'!H46)))),OFFSET('Hygiene Data'!$H$10,0,10*ROW('Hygiene Data'!H46)),NA())))</f>
        <v>#N/A</v>
      </c>
      <c r="BS52" s="36" t="str">
        <f ca="true">+IF(OFFSET('Water Data'!$C$28,0,10*ROW('Water Data'!C46))="","",OFFSET('Water Data'!$C$28,0,10*ROW('Water Data'!C46)))</f>
        <v/>
      </c>
      <c r="BT52" s="36" t="str">
        <f ca="true">+IF(OFFSET('Water Data'!$C$29,0,10*ROW('Water Data'!C46))="","",OFFSET('Water Data'!$C$29,0,10*ROW('Water Data'!C46)))</f>
        <v/>
      </c>
      <c r="BU52" s="36" t="str">
        <f ca="true">+IF(OFFSET('Water Data'!$C$30,0,10*ROW('Water Data'!C46))="","",OFFSET('Water Data'!$C$30,0,10*ROW('Water Data'!C46)))</f>
        <v/>
      </c>
      <c r="BV52" s="36" t="str">
        <f ca="true">+IF(OFFSET('Water Data'!$D$28,0,10*ROW('Water Data'!D46))="","",OFFSET('Water Data'!$D$28,0,10*ROW('Water Data'!D46)))</f>
        <v/>
      </c>
      <c r="BW52" s="36" t="str">
        <f ca="true">+IF(OFFSET('Water Data'!$D$29,0,10*ROW('Water Data'!D46))="","",OFFSET('Water Data'!$D$29,0,10*ROW('Water Data'!D46)))</f>
        <v/>
      </c>
      <c r="BX52" s="36" t="str">
        <f ca="true">+IF(OFFSET('Water Data'!$D$30,0,10*ROW('Water Data'!D46))="","",OFFSET('Water Data'!$D$30,0,10*ROW('Water Data'!D46)))</f>
        <v/>
      </c>
      <c r="BY52" s="36" t="str">
        <f ca="true">+IF(OFFSET('Water Data'!$E$28,0,10*ROW('Water Data'!E46))="","",OFFSET('Water Data'!$E$28,0,10*ROW('Water Data'!E46)))</f>
        <v/>
      </c>
      <c r="BZ52" s="36" t="str">
        <f ca="true">+IF(OFFSET('Water Data'!$E$29,0,10*ROW('Water Data'!E46))="","",OFFSET('Water Data'!$E$29,0,10*ROW('Water Data'!E46)))</f>
        <v/>
      </c>
      <c r="CA52" s="36" t="str">
        <f ca="true">+IF(OFFSET('Water Data'!$E$30,0,10*ROW('Water Data'!E46))="","",OFFSET('Water Data'!$E$30,0,10*ROW('Water Data'!E46)))</f>
        <v/>
      </c>
      <c r="CB52" s="36" t="str">
        <f ca="true">+IF(OFFSET('Water Data'!$F$28,0,10*ROW('Water Data'!F46))="","",OFFSET('Water Data'!$F$28,0,10*ROW('Water Data'!F46)))</f>
        <v/>
      </c>
      <c r="CC52" s="36" t="str">
        <f ca="true">+IF(OFFSET('Water Data'!$F$29,0,10*ROW('Water Data'!F46))="","",OFFSET('Water Data'!$F$29,0,10*ROW('Water Data'!F46)))</f>
        <v/>
      </c>
      <c r="CD52" s="36" t="str">
        <f ca="true">+IF(OFFSET('Water Data'!$F$30,0,10*ROW('Water Data'!F46))="","",OFFSET('Water Data'!$F$30,0,10*ROW('Water Data'!F46)))</f>
        <v/>
      </c>
      <c r="CE52" s="36" t="str">
        <f ca="true">+IF(OFFSET('Water Data'!$G$28,0,10*ROW('Water Data'!G46))="","",OFFSET('Water Data'!$G$28,0,10*ROW('Water Data'!G46)))</f>
        <v/>
      </c>
      <c r="CF52" s="36" t="str">
        <f ca="true">+IF(OFFSET('Water Data'!$G$29,0,10*ROW('Water Data'!G46))="","",OFFSET('Water Data'!$G$29,0,10*ROW('Water Data'!G46)))</f>
        <v/>
      </c>
      <c r="CG52" s="36" t="str">
        <f ca="true">+IF(OFFSET('Water Data'!$G$30,0,10*ROW('Water Data'!G46))="","",OFFSET('Water Data'!$G$30,0,10*ROW('Water Data'!G46)))</f>
        <v/>
      </c>
      <c r="CH52" s="36" t="str">
        <f ca="true">+IF(OFFSET('Water Data'!$H$28,0,10*ROW('Water Data'!H46))="","",OFFSET('Water Data'!$H$28,0,10*ROW('Water Data'!H46)))</f>
        <v/>
      </c>
      <c r="CI52" s="36" t="str">
        <f ca="true">+IF(OFFSET('Water Data'!$H$29,0,10*ROW('Water Data'!H46))="","",OFFSET('Water Data'!$H$29,0,10*ROW('Water Data'!H46)))</f>
        <v/>
      </c>
      <c r="CJ52" s="36" t="str">
        <f ca="true">+IF(OFFSET('Water Data'!$H$30,0,10*ROW('Water Data'!H46))="","",OFFSET('Water Data'!$H$30,0,10*ROW('Water Data'!H46)))</f>
        <v/>
      </c>
      <c r="CK52" s="36" t="str">
        <f ca="true">+IF(OFFSET('Sanitation Data'!$C$29,0,10*ROW('Sanitation Data'!C46))="","",OFFSET('Sanitation Data'!$C$29,0,10*ROW('Sanitation Data'!C46)))</f>
        <v/>
      </c>
      <c r="CL52" s="36" t="str">
        <f ca="true">+IF(OFFSET('Sanitation Data'!$C$30,0,10*ROW('Sanitation Data'!C46))="","",OFFSET('Sanitation Data'!$C$30,0,10*ROW('Sanitation Data'!C46)))</f>
        <v/>
      </c>
      <c r="CM52" s="36" t="str">
        <f ca="true">+IF(OFFSET('Sanitation Data'!$C$31,0,10*ROW('Sanitation Data'!C46))="","",OFFSET('Sanitation Data'!$C$31,0,10*ROW('Sanitation Data'!C46)))</f>
        <v/>
      </c>
      <c r="CN52" s="36" t="str">
        <f ca="true">+IF(OFFSET('Sanitation Data'!$C$32,0,10*ROW('Sanitation Data'!C46))="","",OFFSET('Sanitation Data'!$C$32,0,10*ROW('Sanitation Data'!C46)))</f>
        <v/>
      </c>
      <c r="CO52" s="36" t="str">
        <f ca="true">+IF(OFFSET('Sanitation Data'!$C$33,0,10*ROW('Sanitation Data'!C46))="","",OFFSET('Sanitation Data'!$C$33,0,10*ROW('Sanitation Data'!C46)))</f>
        <v/>
      </c>
      <c r="CP52" s="36" t="str">
        <f ca="true">+IF(OFFSET('Sanitation Data'!$D$29,0,10*ROW('Sanitation Data'!D46))="","",OFFSET('Sanitation Data'!$D$29,0,10*ROW('Sanitation Data'!D46)))</f>
        <v/>
      </c>
      <c r="CQ52" s="36" t="str">
        <f ca="true">+IF(OFFSET('Sanitation Data'!$D$30,0,10*ROW('Sanitation Data'!D46))="","",OFFSET('Sanitation Data'!$D$30,0,10*ROW('Sanitation Data'!D46)))</f>
        <v/>
      </c>
      <c r="CR52" s="36" t="str">
        <f ca="true">+IF(OFFSET('Sanitation Data'!$D$31,0,10*ROW('Sanitation Data'!D46))="","",OFFSET('Sanitation Data'!$D$31,0,10*ROW('Sanitation Data'!D46)))</f>
        <v/>
      </c>
      <c r="CS52" s="36" t="str">
        <f ca="true">+IF(OFFSET('Sanitation Data'!$D$32,0,10*ROW('Sanitation Data'!D46))="","",OFFSET('Sanitation Data'!$D$32,0,10*ROW('Sanitation Data'!D46)))</f>
        <v/>
      </c>
      <c r="CT52" s="36" t="str">
        <f ca="true">+IF(OFFSET('Sanitation Data'!$D$33,0,10*ROW('Sanitation Data'!D46))="","",OFFSET('Sanitation Data'!$D$33,0,10*ROW('Sanitation Data'!D46)))</f>
        <v/>
      </c>
      <c r="CU52" s="36" t="str">
        <f ca="true">+IF(OFFSET('Sanitation Data'!$E$29,0,10*ROW('Sanitation Data'!E46))="","",OFFSET('Sanitation Data'!$E$29,0,10*ROW('Sanitation Data'!E46)))</f>
        <v/>
      </c>
      <c r="CV52" s="36" t="str">
        <f ca="true">+IF(OFFSET('Sanitation Data'!$E$30,0,10*ROW('Sanitation Data'!E46))="","",OFFSET('Sanitation Data'!$E$30,0,10*ROW('Sanitation Data'!E46)))</f>
        <v/>
      </c>
      <c r="CW52" s="36" t="str">
        <f ca="true">+IF(OFFSET('Sanitation Data'!$E$31,0,10*ROW('Sanitation Data'!E46))="","",OFFSET('Sanitation Data'!$E$31,0,10*ROW('Sanitation Data'!E46)))</f>
        <v/>
      </c>
      <c r="CX52" s="36" t="str">
        <f ca="true">+IF(OFFSET('Sanitation Data'!$E$32,0,10*ROW('Sanitation Data'!E46))="","",OFFSET('Sanitation Data'!$E$32,0,10*ROW('Sanitation Data'!E46)))</f>
        <v/>
      </c>
      <c r="CY52" s="36" t="str">
        <f ca="true">+IF(OFFSET('Sanitation Data'!$E$33,0,10*ROW('Sanitation Data'!E46))="","",OFFSET('Sanitation Data'!$E$33,0,10*ROW('Sanitation Data'!E46)))</f>
        <v/>
      </c>
      <c r="CZ52" s="36" t="str">
        <f ca="true">+IF(OFFSET('Sanitation Data'!$F$29,0,10*ROW('Sanitation Data'!F46))="","",OFFSET('Sanitation Data'!$F$29,0,10*ROW('Sanitation Data'!F46)))</f>
        <v/>
      </c>
      <c r="DA52" s="36" t="str">
        <f ca="true">+IF(OFFSET('Sanitation Data'!$F$30,0,10*ROW('Sanitation Data'!F46))="","",OFFSET('Sanitation Data'!$F$30,0,10*ROW('Sanitation Data'!F46)))</f>
        <v/>
      </c>
      <c r="DB52" s="36" t="str">
        <f ca="true">+IF(OFFSET('Sanitation Data'!$F$31,0,10*ROW('Sanitation Data'!F46))="","",OFFSET('Sanitation Data'!$F$31,0,10*ROW('Sanitation Data'!F46)))</f>
        <v/>
      </c>
      <c r="DC52" s="36" t="str">
        <f ca="true">+IF(OFFSET('Sanitation Data'!$F$32,0,10*ROW('Sanitation Data'!F46))="","",OFFSET('Sanitation Data'!$F$32,0,10*ROW('Sanitation Data'!F46)))</f>
        <v/>
      </c>
      <c r="DD52" s="36" t="str">
        <f ca="true">+IF(OFFSET('Sanitation Data'!$F$33,0,10*ROW('Sanitation Data'!F46))="","",OFFSET('Sanitation Data'!$F$33,0,10*ROW('Sanitation Data'!F46)))</f>
        <v/>
      </c>
      <c r="DE52" s="36" t="str">
        <f ca="true">+IF(OFFSET('Sanitation Data'!$G$29,0,10*ROW('Sanitation Data'!G46))="","",OFFSET('Sanitation Data'!$G$29,0,10*ROW('Sanitation Data'!G46)))</f>
        <v/>
      </c>
      <c r="DF52" s="36" t="str">
        <f ca="true">+IF(OFFSET('Sanitation Data'!$G$30,0,10*ROW('Sanitation Data'!G46))="","",OFFSET('Sanitation Data'!$G$30,0,10*ROW('Sanitation Data'!G46)))</f>
        <v/>
      </c>
      <c r="DG52" s="36" t="str">
        <f ca="true">+IF(OFFSET('Sanitation Data'!$G$31,0,10*ROW('Sanitation Data'!G46))="","",OFFSET('Sanitation Data'!$G$31,0,10*ROW('Sanitation Data'!G46)))</f>
        <v/>
      </c>
      <c r="DH52" s="36" t="str">
        <f ca="true">+IF(OFFSET('Sanitation Data'!$G$32,0,10*ROW('Sanitation Data'!G46))="","",OFFSET('Sanitation Data'!$G$32,0,10*ROW('Sanitation Data'!G46)))</f>
        <v/>
      </c>
      <c r="DI52" s="36" t="str">
        <f ca="true">+IF(OFFSET('Sanitation Data'!$G$33,0,10*ROW('Sanitation Data'!G46))="","",OFFSET('Sanitation Data'!$G$33,0,10*ROW('Sanitation Data'!G46)))</f>
        <v/>
      </c>
      <c r="DJ52" s="36" t="str">
        <f ca="true">+IF(OFFSET('Sanitation Data'!$H$29,0,10*ROW('Sanitation Data'!H46))="","",OFFSET('Sanitation Data'!$H$29,0,10*ROW('Sanitation Data'!H46)))</f>
        <v/>
      </c>
      <c r="DK52" s="36" t="str">
        <f ca="true">+IF(OFFSET('Sanitation Data'!$H$30,0,10*ROW('Sanitation Data'!H46))="","",OFFSET('Sanitation Data'!$H$30,0,10*ROW('Sanitation Data'!H46)))</f>
        <v/>
      </c>
      <c r="DL52" s="36" t="str">
        <f ca="true">+IF(OFFSET('Sanitation Data'!$H$31,0,10*ROW('Sanitation Data'!H46))="","",OFFSET('Sanitation Data'!$H$31,0,10*ROW('Sanitation Data'!H46)))</f>
        <v/>
      </c>
      <c r="DM52" s="36" t="str">
        <f ca="true">+IF(OFFSET('Sanitation Data'!$H$32,0,10*ROW('Sanitation Data'!H46))="","",OFFSET('Sanitation Data'!$H$32,0,10*ROW('Sanitation Data'!H46)))</f>
        <v/>
      </c>
      <c r="DN52" s="36" t="str">
        <f ca="true">+IF(OFFSET('Sanitation Data'!$H$33,0,10*ROW('Sanitation Data'!H46))="","",OFFSET('Sanitation Data'!$H$33,0,10*ROW('Sanitation Data'!H46)))</f>
        <v/>
      </c>
      <c r="DO52" s="36" t="str">
        <f ca="true">+IF(OFFSET('Hygiene Data'!$C$12,0,10*ROW('Hygiene Data'!C46))="","",OFFSET('Hygiene Data'!$C$12,0,10*ROW('Hygiene Data'!C46)))</f>
        <v/>
      </c>
      <c r="DP52" s="36" t="str">
        <f ca="true">+IF(OFFSET('Hygiene Data'!$C$13,0,10*ROW('Hygiene Data'!C46))="","",OFFSET('Hygiene Data'!$C$13,0,10*ROW('Hygiene Data'!C46)))</f>
        <v/>
      </c>
      <c r="DQ52" s="36" t="str">
        <f ca="true">+IF(OFFSET('Hygiene Data'!$C$14,0,10*ROW('Hygiene Data'!C46))="","",OFFSET('Hygiene Data'!$C$14,0,10*ROW('Hygiene Data'!C46)))</f>
        <v/>
      </c>
      <c r="DR52" s="36" t="str">
        <f ca="true">+IF(OFFSET('Hygiene Data'!$D$12,0,10*ROW('Hygiene Data'!D46))="","",OFFSET('Hygiene Data'!$D$12,0,10*ROW('Hygiene Data'!D46)))</f>
        <v/>
      </c>
      <c r="DS52" s="36" t="str">
        <f ca="true">+IF(OFFSET('Hygiene Data'!$D$13,0,10*ROW('Hygiene Data'!D46))="","",OFFSET('Hygiene Data'!$D$13,0,10*ROW('Hygiene Data'!D46)))</f>
        <v/>
      </c>
      <c r="DT52" s="36" t="str">
        <f ca="true">+IF(OFFSET('Hygiene Data'!$D$14,0,10*ROW('Hygiene Data'!D46))="","",OFFSET('Hygiene Data'!$D$14,0,10*ROW('Hygiene Data'!D46)))</f>
        <v/>
      </c>
      <c r="DU52" s="36" t="str">
        <f ca="true">+IF(OFFSET('Hygiene Data'!$E$12,0,10*ROW('Hygiene Data'!E46))="","",OFFSET('Hygiene Data'!$E$12,0,10*ROW('Hygiene Data'!E46)))</f>
        <v/>
      </c>
      <c r="DV52" s="36" t="str">
        <f ca="true">+IF(OFFSET('Hygiene Data'!$E$13,0,10*ROW('Hygiene Data'!E46))="","",OFFSET('Hygiene Data'!$E$13,0,10*ROW('Hygiene Data'!E46)))</f>
        <v/>
      </c>
      <c r="DW52" s="36" t="str">
        <f ca="true">+IF(OFFSET('Hygiene Data'!$E$14,0,10*ROW('Hygiene Data'!E46))="","",OFFSET('Hygiene Data'!$E$14,0,10*ROW('Hygiene Data'!E46)))</f>
        <v/>
      </c>
      <c r="DX52" s="36" t="str">
        <f ca="true">+IF(OFFSET('Hygiene Data'!$F$12,0,10*ROW('Hygiene Data'!F46))="","",OFFSET('Hygiene Data'!$F$12,0,10*ROW('Hygiene Data'!F46)))</f>
        <v/>
      </c>
      <c r="DY52" s="36" t="str">
        <f ca="true">+IF(OFFSET('Hygiene Data'!$F$13,0,10*ROW('Hygiene Data'!F46))="","",OFFSET('Hygiene Data'!$F$13,0,10*ROW('Hygiene Data'!F46)))</f>
        <v/>
      </c>
      <c r="DZ52" s="36" t="str">
        <f ca="true">+IF(OFFSET('Hygiene Data'!$F$14,0,10*ROW('Hygiene Data'!F46))="","",OFFSET('Hygiene Data'!$F$14,0,10*ROW('Hygiene Data'!F46)))</f>
        <v/>
      </c>
      <c r="EA52" s="36" t="str">
        <f ca="true">+IF(OFFSET('Hygiene Data'!$G$12,0,10*ROW('Hygiene Data'!G46))="","",OFFSET('Hygiene Data'!$G$12,0,10*ROW('Hygiene Data'!G46)))</f>
        <v/>
      </c>
      <c r="EB52" s="36" t="str">
        <f ca="true">+IF(OFFSET('Hygiene Data'!$G$13,0,10*ROW('Hygiene Data'!G46))="","",OFFSET('Hygiene Data'!$G$13,0,10*ROW('Hygiene Data'!G46)))</f>
        <v/>
      </c>
      <c r="EC52" s="36" t="str">
        <f ca="true">+IF(OFFSET('Hygiene Data'!$G$14,0,10*ROW('Hygiene Data'!G46))="","",OFFSET('Hygiene Data'!$G$14,0,10*ROW('Hygiene Data'!G46)))</f>
        <v/>
      </c>
      <c r="ED52" s="36" t="str">
        <f ca="true">+IF(OFFSET('Hygiene Data'!$H$12,0,10*ROW('Hygiene Data'!H46))="","",OFFSET('Hygiene Data'!$H$12,0,10*ROW('Hygiene Data'!H46)))</f>
        <v/>
      </c>
      <c r="EE52" s="36" t="str">
        <f ca="true">+IF(OFFSET('Hygiene Data'!$H$13,0,10*ROW('Hygiene Data'!H46))="","",OFFSET('Hygiene Data'!$H$13,0,10*ROW('Hygiene Data'!H46)))</f>
        <v/>
      </c>
      <c r="EF52" s="36" t="str">
        <f ca="true">+IF(OFFSET('Hygiene Data'!$H$14,0,10*ROW('Hygiene Data'!H46))="","",OFFSET('Hygiene Data'!$H$14,0,10*ROW('Hygiene Data'!H46)))</f>
        <v/>
      </c>
    </row>
    <row r="53" x14ac:dyDescent="0.2">
      <c r="A53" s="59" t="str">
        <f ca="true">+IF(OFFSET('Water Data'!$B$1,0,10*ROW('Water Data'!B50))="","",OFFSET('Water Data'!$B$1,0,10*ROW('Water Data'!B50)))</f>
        <v/>
      </c>
      <c r="B53" s="59" t="str">
        <f ca="true">+IF(OFFSET('Water Data'!$A$3,0,10*ROW('Water Data'!A50))="","",OFFSET('Water Data'!$A$3,0,10*ROW('Water Data'!A50)))</f>
        <v/>
      </c>
      <c r="C53" s="59" t="str">
        <f ca="true">+IF(OFFSET('Water Data'!$C$3,0,10*ROW('Water Data'!C50))="","",OFFSET('Water Data'!$C$3,0,10*ROW('Water Data'!C50)))</f>
        <v/>
      </c>
      <c r="D53" s="252" t="e">
        <f ca="true">+IF(AND(ISNUMBER(OFFSET('Water Data'!$C$5,0,10*ROW('Water Data'!C47))),BS53="Yes"),100-OFFSET('Water Data'!$C$5,0,10*ROW('Water Data'!C47)),IF(AND(ISNUMBER(OFFSET('Water Data'!$C$5,0,10*ROW('Water Data'!C47))),BS53="No",ISNUMBER(OFFSET('Water Data'!$C$5,0,10*ROW('Water Data'!C47)))),CONCATENATE("[",ROUND(100-OFFSET('Water Data'!$C$5,0,10*ROW('Water Data'!C47)),0),"]"),IF(AND(ISNUMBER(OFFSET('Water Data'!$C$5,0,10*ROW('Water Data'!C47))),BS53="",ISNUMBER(OFFSET('Water Data'!$C$5,0,10*ROW('Water Data'!C47)))),100-OFFSET('Water Data'!$C$5,0,10*ROW('Water Data'!C47)),NA())))</f>
        <v>#N/A</v>
      </c>
      <c r="E53" s="252" t="e">
        <f ca="true">+IF(AND(ISNUMBER(OFFSET('Water Data'!$C$7,0,10*ROW('Water Data'!D47))),BT53="Yes"),OFFSET('Water Data'!$C$7,0,10*ROW('Water Data'!C47)),IF(AND(ISNUMBER(OFFSET('Water Data'!$C$7,0,10*ROW('Water Data'!C47))),BT53="No",ISNUMBER(OFFSET('Water Data'!$C$7,0,10*ROW('Water Data'!C47)))),CONCATENATE("[",ROUND(OFFSET('Water Data'!$C$7,0,10*ROW('Water Data'!C47)),0),"]"),IF(AND(ISNUMBER(OFFSET('Water Data'!$C$7,0,10*ROW('Water Data'!C47))),BT53="",ISNUMBER(OFFSET('Water Data'!$C$7,0,10*ROW('Water Data'!C47)))),OFFSET('Water Data'!$C$7,0,10*ROW('Water Data'!C47)),NA())))</f>
        <v>#N/A</v>
      </c>
      <c r="F53" s="252" t="e">
        <f ca="true">+IF(AND(ISNUMBER(OFFSET('Water Data'!$C$10,0,10*ROW('Water Data'!C47))),BU53="Yes"),OFFSET('Water Data'!$C$10,0,10*ROW('Water Data'!C47)),IF(AND(ISNUMBER(OFFSET('Water Data'!$C$10,0,10*ROW('Water Data'!C47))),BU53="No",ISNUMBER(OFFSET('Water Data'!$C$10,0,10*ROW('Water Data'!C47)))),CONCATENATE("[",ROUND(OFFSET('Water Data'!$C$10,0,10*ROW('Water Data'!C47)),0),"]"),IF(AND(ISNUMBER(OFFSET('Water Data'!$C$10,0,10*ROW('Water Data'!C47))),BU53="",ISNUMBER(OFFSET('Water Data'!$C$10,0,10*ROW('Water Data'!C47)))),OFFSET('Water Data'!$C$10,0,10*ROW('Water Data'!C47)),NA())))</f>
        <v>#N/A</v>
      </c>
      <c r="G53" s="252" t="e">
        <f ca="true">+IF(AND(ISNUMBER(OFFSET('Water Data'!$D$5,0,10*ROW('Water Data'!D47))),BV53="Yes"),100-OFFSET('Water Data'!$D$5,0,10*ROW('Water Data'!D47)),IF(AND(ISNUMBER(OFFSET('Water Data'!$D$5,0,10*ROW('Water Data'!D47))),BV53="No",ISNUMBER(OFFSET('Water Data'!$D$5,0,10*ROW('Water Data'!D47)))),CONCATENATE("[",ROUND(100-OFFSET('Water Data'!$D$5,0,10*ROW('Water Data'!D47)),0),"]"),IF(AND(ISNUMBER(OFFSET('Water Data'!$D$5,0,10*ROW('Water Data'!D47))),BV53="",ISNUMBER(OFFSET('Water Data'!$D$5,0,10*ROW('Water Data'!D47)))),100-OFFSET('Water Data'!$D$5,0,10*ROW('Water Data'!D47)),NA())))</f>
        <v>#N/A</v>
      </c>
      <c r="H53" s="252" t="e">
        <f ca="true">+IF(AND(ISNUMBER(OFFSET('Water Data'!$D$7,0,10*ROW('Water Data'!D47))),BW53="Yes"),OFFSET('Water Data'!$D$7,0,10*ROW('Water Data'!D47)),IF(AND(ISNUMBER(OFFSET('Water Data'!$D$7,0,10*ROW('Water Data'!D47))),BW53="No",ISNUMBER(OFFSET('Water Data'!$D$7,0,10*ROW('Water Data'!D47)))),CONCATENATE("[",ROUND(OFFSET('Water Data'!$C$7,0,10*ROW('Water Data'!D47)),0),"]"),IF(AND(ISNUMBER(OFFSET('Water Data'!$D$7,0,10*ROW('Water Data'!D47))),BW53="",ISNUMBER(OFFSET('Water Data'!$D$7,0,10*ROW('Water Data'!D47)))),OFFSET('Water Data'!$D$7,0,10*ROW('Water Data'!D47)),NA())))</f>
        <v>#N/A</v>
      </c>
      <c r="I53" s="252" t="e">
        <f ca="true">+IF(AND(ISNUMBER(OFFSET('Water Data'!$D$10,0,10*ROW('Water Data'!D47))),BX53="Yes"),OFFSET('Water Data'!$D$10,0,10*ROW('Water Data'!D47)),IF(AND(ISNUMBER(OFFSET('Water Data'!$D$10,0,10*ROW('Water Data'!D47))),BX53="No",ISNUMBER(OFFSET('Water Data'!$D$10,0,10*ROW('Water Data'!D47)))),CONCATENATE("[",ROUND(OFFSET('Water Data'!$D$10,0,10*ROW('Water Data'!D47)),0),"]"),IF(AND(ISNUMBER(OFFSET('Water Data'!$D$10,0,10*ROW('Water Data'!D47))),BX53="",ISNUMBER(OFFSET('Water Data'!$D$10,0,10*ROW('Water Data'!D47)))),OFFSET('Water Data'!$D$10,0,10*ROW('Water Data'!D47)),NA())))</f>
        <v>#N/A</v>
      </c>
      <c r="J53" s="252" t="e">
        <f ca="true">+IF(AND(ISNUMBER(OFFSET('Water Data'!$E$5,0,10*ROW('Water Data'!E47))),BY53="Yes"),100-OFFSET('Water Data'!$E$5,0,10*ROW('Water Data'!E47)),IF(AND(ISNUMBER(OFFSET('Water Data'!$E$5,0,10*ROW('Water Data'!E47))),BY53="No",ISNUMBER(OFFSET('Water Data'!$E$5,0,10*ROW('Water Data'!E47)))),CONCATENATE("[",ROUND(100-OFFSET('Water Data'!$E$5,0,10*ROW('Water Data'!E47)),0),"]"),IF(AND(ISNUMBER(OFFSET('Water Data'!$E$5,0,10*ROW('Water Data'!E47))),BY53="",ISNUMBER(OFFSET('Water Data'!$E$5,0,10*ROW('Water Data'!E47)))),100-OFFSET('Water Data'!$E$5,0,10*ROW('Water Data'!E47)),NA())))</f>
        <v>#N/A</v>
      </c>
      <c r="K53" s="252" t="e">
        <f ca="true">+IF(AND(ISNUMBER(OFFSET('Water Data'!$E$7,0,10*ROW('Water Data'!E47))),BZ53="Yes"),OFFSET('Water Data'!$E$7,0,10*ROW('Water Data'!E47)),IF(AND(ISNUMBER(OFFSET('Water Data'!$E$7,0,10*ROW('Water Data'!E47))),BZ53="No",ISNUMBER(OFFSET('Water Data'!$E$7,0,10*ROW('Water Data'!E47)))),CONCATENATE("[",ROUND(OFFSET('Water Data'!$E$7,0,10*ROW('Water Data'!E47)),0),"]"),IF(AND(ISNUMBER(OFFSET('Water Data'!$E$7,0,10*ROW('Water Data'!E47))),BZ53="",ISNUMBER(OFFSET('Water Data'!$E$7,0,10*ROW('Water Data'!E47)))),OFFSET('Water Data'!$E$7,0,10*ROW('Water Data'!E47)),NA())))</f>
        <v>#N/A</v>
      </c>
      <c r="L53" s="252" t="e">
        <f ca="true">+IF(AND(ISNUMBER(OFFSET('Water Data'!$E$10,0,10*ROW('Water Data'!E47))),CA53="Yes"),OFFSET('Water Data'!$E$10,0,10*ROW('Water Data'!E47)),IF(AND(ISNUMBER(OFFSET('Water Data'!$E$10,0,10*ROW('Water Data'!E47))),CA53="No",ISNUMBER(OFFSET('Water Data'!$E$10,0,10*ROW('Water Data'!E47)))),CONCATENATE("[",ROUND(OFFSET('Water Data'!$E$10,0,10*ROW('Water Data'!E47)),0),"]"),IF(AND(ISNUMBER(OFFSET('Water Data'!$E$10,0,10*ROW('Water Data'!E47))),CA53="",ISNUMBER(OFFSET('Water Data'!$E$10,0,10*ROW('Water Data'!E47)))),OFFSET('Water Data'!$E$10,0,10*ROW('Water Data'!E47)),NA())))</f>
        <v>#N/A</v>
      </c>
      <c r="M53" s="252" t="e">
        <f ca="true">+IF(AND(ISNUMBER(OFFSET('Water Data'!$F$5,0,10*ROW('Water Data'!F47))),CB53="Yes"),100-OFFSET('Water Data'!$F$5,0,10*ROW('Water Data'!F47)),IF(AND(ISNUMBER(OFFSET('Water Data'!$F$5,0,10*ROW('Water Data'!F47))),CB53="No",ISNUMBER(OFFSET('Water Data'!$F$5,0,10*ROW('Water Data'!F47)))),CONCATENATE("[",ROUND(100-OFFSET('Water Data'!$F$5,0,10*ROW('Water Data'!F47)),0),"]"),IF(AND(ISNUMBER(OFFSET('Water Data'!$F$5,0,10*ROW('Water Data'!F47))),CB53="",ISNUMBER(OFFSET('Water Data'!$F$5,0,10*ROW('Water Data'!F47)))),100-OFFSET('Water Data'!$F$5,0,10*ROW('Water Data'!F47)),NA())))</f>
        <v>#N/A</v>
      </c>
      <c r="N53" s="252" t="e">
        <f ca="true">+IF(AND(ISNUMBER(OFFSET('Water Data'!$F$7,0,10*ROW('Water Data'!F47))),CC53="Yes"),OFFSET('Water Data'!$F$7,0,10*ROW('Water Data'!F47)),IF(AND(ISNUMBER(OFFSET('Water Data'!$F$7,0,10*ROW('Water Data'!F47))),CC53="No",ISNUMBER(OFFSET('Water Data'!$F$7,0,10*ROW('Water Data'!F47)))),CONCATENATE("[",ROUND(OFFSET('Water Data'!$F$7,0,10*ROW('Water Data'!F47)),0),"]"),IF(AND(ISNUMBER(OFFSET('Water Data'!$F$7,0,10*ROW('Water Data'!F47))),CC53="",ISNUMBER(OFFSET('Water Data'!$F$7,0,10*ROW('Water Data'!F47)))),OFFSET('Water Data'!$F$7,0,10*ROW('Water Data'!F47)),NA())))</f>
        <v>#N/A</v>
      </c>
      <c r="O53" s="252" t="e">
        <f ca="true">+IF(AND(ISNUMBER(OFFSET('Water Data'!$F$10,0,10*ROW('Water Data'!F47))),CD53="Yes"),OFFSET('Water Data'!$F$10,0,10*ROW('Water Data'!F47)),IF(AND(ISNUMBER(OFFSET('Water Data'!$F$10,0,10*ROW('Water Data'!F47))),CD53="No",ISNUMBER(OFFSET('Water Data'!$F$10,0,10*ROW('Water Data'!F47)))),CONCATENATE("[",ROUND(OFFSET('Water Data'!$F$10,0,10*ROW('Water Data'!F47)),0),"]"),IF(AND(ISNUMBER(OFFSET('Water Data'!$F$10,0,10*ROW('Water Data'!F47))),CD53="",ISNUMBER(OFFSET('Water Data'!$F$10,0,10*ROW('Water Data'!F47)))),OFFSET('Water Data'!$F$10,0,10*ROW('Water Data'!F47)),NA())))</f>
        <v>#N/A</v>
      </c>
      <c r="P53" s="252" t="e">
        <f ca="true">+IF(AND(ISNUMBER(OFFSET('Water Data'!$G$5,0,10*ROW('Water Data'!G47))),CE53="Yes"),100-OFFSET('Water Data'!$G$5,0,10*ROW('Water Data'!G47)),IF(AND(ISNUMBER(OFFSET('Water Data'!$G$5,0,10*ROW('Water Data'!G47))),CE53="No",ISNUMBER(OFFSET('Water Data'!$G$5,0,10*ROW('Water Data'!G47)))),CONCATENATE("[",ROUND(100-OFFSET('Water Data'!$G$5,0,10*ROW('Water Data'!G47)),0),"]"),IF(AND(ISNUMBER(OFFSET('Water Data'!$G$5,0,10*ROW('Water Data'!G47))),CE53="",ISNUMBER(OFFSET('Water Data'!$G$5,0,10*ROW('Water Data'!G47)))),100-OFFSET('Water Data'!$G$5,0,10*ROW('Water Data'!G47)),NA())))</f>
        <v>#N/A</v>
      </c>
      <c r="Q53" s="252" t="e">
        <f ca="true">+IF(AND(ISNUMBER(OFFSET('Water Data'!$G$7,0,10*ROW('Water Data'!G47))),CF53="Yes"),OFFSET('Water Data'!$G$7,0,10*ROW('Water Data'!G47)),IF(AND(ISNUMBER(OFFSET('Water Data'!$G$7,0,10*ROW('Water Data'!G47))),CF53="No",ISNUMBER(OFFSET('Water Data'!$G$7,0,10*ROW('Water Data'!G47)))),CONCATENATE("[",ROUND(OFFSET('Water Data'!$G$7,0,10*ROW('Water Data'!G47)),0),"]"),IF(AND(ISNUMBER(OFFSET('Water Data'!$G$7,0,10*ROW('Water Data'!G47))),CF53="",ISNUMBER(OFFSET('Water Data'!$G$7,0,10*ROW('Water Data'!G47)))),OFFSET('Water Data'!$G$7,0,10*ROW('Water Data'!G47)),NA())))</f>
        <v>#N/A</v>
      </c>
      <c r="R53" s="252" t="e">
        <f ca="true">+IF(AND(ISNUMBER(OFFSET('Water Data'!$G$10,0,10*ROW('Water Data'!G47))),CG53="Yes"),OFFSET('Water Data'!$G$10,0,10*ROW('Water Data'!G47)),IF(AND(ISNUMBER(OFFSET('Water Data'!$G$10,0,10*ROW('Water Data'!G47))),CG53="No",ISNUMBER(OFFSET('Water Data'!$G$10,0,10*ROW('Water Data'!G47)))),CONCATENATE("[",ROUND(OFFSET('Water Data'!$G$10,0,10*ROW('Water Data'!G47)),0),"]"),IF(AND(ISNUMBER(OFFSET('Water Data'!$G$10,0,10*ROW('Water Data'!G47))),CG53="",ISNUMBER(OFFSET('Water Data'!$G$10,0,10*ROW('Water Data'!G47)))),OFFSET('Water Data'!$G$10,0,10*ROW('Water Data'!G47)),NA())))</f>
        <v>#N/A</v>
      </c>
      <c r="S53" s="252" t="e">
        <f ca="true">+IF(AND(ISNUMBER(OFFSET('Water Data'!$H$5,0,10*ROW('Water Data'!H47))),CH53="Yes"),100-OFFSET('Water Data'!$H$5,0,10*ROW('Water Data'!H47)),IF(AND(ISNUMBER(OFFSET('Water Data'!$H$5,0,10*ROW('Water Data'!H47))),CH53="No",ISNUMBER(OFFSET('Water Data'!$H$5,0,10*ROW('Water Data'!H47)))),CONCATENATE("[",ROUND(100-OFFSET('Water Data'!$H$5,0,10*ROW('Water Data'!H47)),0),"]"),IF(AND(ISNUMBER(OFFSET('Water Data'!$H$5,0,10*ROW('Water Data'!H47))),CH53="",ISNUMBER(OFFSET('Water Data'!$H$5,0,10*ROW('Water Data'!H47)))),100-OFFSET('Water Data'!$H$5,0,10*ROW('Water Data'!H47)),NA())))</f>
        <v>#N/A</v>
      </c>
      <c r="T53" s="252" t="e">
        <f ca="true">+IF(AND(ISNUMBER(OFFSET('Water Data'!$H$7,0,10*ROW('Water Data'!H47))),CI53="Yes"),OFFSET('Water Data'!$H$7,0,10*ROW('Water Data'!H47)),IF(AND(ISNUMBER(OFFSET('Water Data'!$H$7,0,10*ROW('Water Data'!H47))),CI53="No",ISNUMBER(OFFSET('Water Data'!$H$7,0,10*ROW('Water Data'!H47)))),CONCATENATE("[",ROUND(OFFSET('Water Data'!$H$7,0,10*ROW('Water Data'!H47)),0),"]"),IF(AND(ISNUMBER(OFFSET('Water Data'!$H$7,0,10*ROW('Water Data'!H47))),CI53="",ISNUMBER(OFFSET('Water Data'!$H$7,0,10*ROW('Water Data'!H47)))),OFFSET('Water Data'!$H$7,0,10*ROW('Water Data'!H47)),NA())))</f>
        <v>#N/A</v>
      </c>
      <c r="U53" s="252" t="e">
        <f ca="true">+IF(AND(ISNUMBER(OFFSET('Water Data'!$H$10,0,10*ROW('Water Data'!H47))),CJ53="Yes"),OFFSET('Water Data'!$H$10,0,10*ROW('Water Data'!H47)),IF(AND(ISNUMBER(OFFSET('Water Data'!$H$10,0,10*ROW('Water Data'!H47))),CJ53="No",ISNUMBER(OFFSET('Water Data'!$H$10,0,10*ROW('Water Data'!H47)))),CONCATENATE("[",ROUND(OFFSET('Water Data'!$H$10,0,10*ROW('Water Data'!H47)),0),"]"),IF(AND(ISNUMBER(OFFSET('Water Data'!$H$10,0,10*ROW('Water Data'!H47))),CJ53="",ISNUMBER(OFFSET('Water Data'!$H$10,0,10*ROW('Water Data'!H47)))),OFFSET('Water Data'!$H$10,0,10*ROW('Water Data'!H47)),NA())))</f>
        <v>#N/A</v>
      </c>
      <c r="V53" s="253" t="e">
        <f ca="true">+IF(AND(ISNUMBER(OFFSET('Sanitation Data'!$C$5,0,10*ROW('Sanitation Data'!C47))),CK53="Yes"),100-OFFSET('Sanitation Data'!$C$5,0,10*ROW('Sanitation Data'!C47)),IF(AND(ISNUMBER(OFFSET('Sanitation Data'!$C$5,0,10*ROW('Sanitation Data'!C47))),CK53="No",ISNUMBER(OFFSET('Sanitation Data'!$C$5,0,10*ROW('Sanitation Data'!C47)))),CONCATENATE("[",ROUND(100-OFFSET('Sanitation Data'!$C$5,0,10*ROW('Sanitation Data'!C47)),0),"]"),IF(AND(ISNUMBER(OFFSET('Sanitation Data'!$C$5,0,10*ROW('Sanitation Data'!C47))),CK53="",ISNUMBER(OFFSET('Sanitation Data'!$C$5,0,10*ROW('Sanitation Data'!C47)))),100-OFFSET('Sanitation Data'!$C$5,0,10*ROW('Sanitation Data'!C47)),NA())))</f>
        <v>#N/A</v>
      </c>
      <c r="W53" s="253" t="e">
        <f ca="true">+IF(AND(ISNUMBER(OFFSET('Sanitation Data'!$C$7,0,10*ROW('Sanitation Data'!C47))),CL53="Yes"),OFFSET('Sanitation Data'!$C$7,0,10*ROW('Sanitation Data'!C47)),IF(AND(ISNUMBER(OFFSET('Sanitation Data'!$C$7,0,10*ROW('Sanitation Data'!C47))),CL53="No",ISNUMBER(OFFSET('Sanitation Data'!$C$7,0,10*ROW('Sanitation Data'!C47)))),CONCATENATE("[",ROUND(OFFSET('Sanitation Data'!$C$7,0,10*ROW('Sanitation Data'!C47)),0),"]"),IF(AND(ISNUMBER(OFFSET('Sanitation Data'!$C$7,0,10*ROW('Sanitation Data'!C47))),CL53="",ISNUMBER(OFFSET('Sanitation Data'!$C$7,0,10*ROW('Sanitation Data'!C47)))),OFFSET('Sanitation Data'!$C$7,0,10*ROW('Sanitation Data'!C47)),NA())))</f>
        <v>#N/A</v>
      </c>
      <c r="X53" s="253" t="e">
        <f ca="true">+IF(AND(ISNUMBER(OFFSET('Sanitation Data'!$C$11,0,10*ROW('Sanitation Data'!C47))),CM53="Yes"),OFFSET('Sanitation Data'!$C$11,0,10*ROW('Sanitation Data'!C47)),IF(AND(ISNUMBER(OFFSET('Sanitation Data'!$C$11,0,10*ROW('Sanitation Data'!C47))),CM53="No",ISNUMBER(OFFSET('Sanitation Data'!$C$11,0,10*ROW('Sanitation Data'!C47)))),CONCATENATE("[",ROUND(OFFSET('Sanitation Data'!$C$11,0,10*ROW('Sanitation Data'!C47)),0),"]"),IF(AND(ISNUMBER(OFFSET('Sanitation Data'!$C$11,0,10*ROW('Sanitation Data'!C47))),CM53="",ISNUMBER(OFFSET('Sanitation Data'!$C$11,0,10*ROW('Sanitation Data'!C47)))),OFFSET('Sanitation Data'!$C$11,0,10*ROW('Sanitation Data'!C47)),NA())))</f>
        <v>#N/A</v>
      </c>
      <c r="Y53" s="253" t="e">
        <f ca="true">+IF(AND(ISNUMBER(OFFSET('Sanitation Data'!$C$12,0,10*ROW('Sanitation Data'!C47))),CN53="Yes"),OFFSET('Sanitation Data'!$C$12,0,10*ROW('Sanitation Data'!C47)),IF(AND(ISNUMBER(OFFSET('Sanitation Data'!$C$12,0,10*ROW('Sanitation Data'!C47))),CN53="No",ISNUMBER(OFFSET('Sanitation Data'!$C$12,0,10*ROW('Sanitation Data'!C47)))),CONCATENATE("[",ROUND(OFFSET('Sanitation Data'!$C$12,0,10*ROW('Sanitation Data'!C47)),0),"]"),IF(AND(ISNUMBER(OFFSET('Sanitation Data'!$C$12,0,10*ROW('Sanitation Data'!C47))),CN53="",ISNUMBER(OFFSET('Sanitation Data'!$C$12,0,10*ROW('Sanitation Data'!C47)))),OFFSET('Sanitation Data'!$C$12,0,10*ROW('Sanitation Data'!C47)),NA())))</f>
        <v>#N/A</v>
      </c>
      <c r="Z53" s="253" t="e">
        <f ca="true">+IF(AND(ISNUMBER(OFFSET('Sanitation Data'!$C$13,0,10*ROW('Sanitation Data'!C47))),CO53="Yes"),OFFSET('Sanitation Data'!$C$13,0,10*ROW('Sanitation Data'!C47)),IF(AND(ISNUMBER(OFFSET('Sanitation Data'!$C$13,0,10*ROW('Sanitation Data'!C47))),CO53="No",ISNUMBER(OFFSET('Sanitation Data'!$C$13,0,10*ROW('Sanitation Data'!C47)))),CONCATENATE("[",ROUND(OFFSET('Sanitation Data'!$C$13,0,10*ROW('Sanitation Data'!C47)),0),"]"),IF(AND(ISNUMBER(OFFSET('Sanitation Data'!$C$13,0,10*ROW('Sanitation Data'!C47))),CO53="",ISNUMBER(OFFSET('Sanitation Data'!$C$13,0,10*ROW('Sanitation Data'!C47)))),OFFSET('Sanitation Data'!$C$13,0,10*ROW('Sanitation Data'!C47)),NA())))</f>
        <v>#N/A</v>
      </c>
      <c r="AA53" s="253" t="e">
        <f ca="true">+IF(AND(ISNUMBER(OFFSET('Sanitation Data'!$D$5,0,10*ROW('Sanitation Data'!D47))),CP53="Yes"),100-OFFSET('Sanitation Data'!$D$5,0,10*ROW('Sanitation Data'!D47)),IF(AND(ISNUMBER(OFFSET('Sanitation Data'!$D$5,0,10*ROW('Sanitation Data'!D47))),CP53="No",ISNUMBER(OFFSET('Sanitation Data'!$D$5,0,10*ROW('Sanitation Data'!D47)))),CONCATENATE("[",ROUND(100-OFFSET('Sanitation Data'!$D$5,0,10*ROW('Sanitation Data'!D47)),0),"]"),IF(AND(ISNUMBER(OFFSET('Sanitation Data'!$D$5,0,10*ROW('Sanitation Data'!D47))),CP53="",ISNUMBER(OFFSET('Sanitation Data'!$D$5,0,10*ROW('Sanitation Data'!D47)))),100-OFFSET('Sanitation Data'!$D$5,0,10*ROW('Sanitation Data'!D47)),NA())))</f>
        <v>#N/A</v>
      </c>
      <c r="AB53" s="253" t="e">
        <f ca="true">+IF(AND(ISNUMBER(OFFSET('Sanitation Data'!$D$7,0,10*ROW('Sanitation Data'!D47))),CQ53="Yes"),OFFSET('Sanitation Data'!$D$7,0,10*ROW('Sanitation Data'!G47)),IF(AND(ISNUMBER(OFFSET('Sanitation Data'!$D$7,0,10*ROW('Sanitation Data'!D47))),CQ53="No",ISNUMBER(OFFSET('Sanitation Data'!$D$7,0,10*ROW('Sanitation Data'!D47)))),CONCATENATE("[",ROUND(OFFSET('Sanitation Data'!$D$7,0,10*ROW('Sanitation Data'!D47)),0),"]"),IF(AND(ISNUMBER(OFFSET('Sanitation Data'!$D$7,0,10*ROW('Sanitation Data'!D47))),CQ53="",ISNUMBER(OFFSET('Sanitation Data'!$D$7,0,10*ROW('Sanitation Data'!D47)))),OFFSET('Sanitation Data'!$D$7,0,10*ROW('Sanitation Data'!D47)),NA())))</f>
        <v>#N/A</v>
      </c>
      <c r="AC53" s="253" t="e">
        <f ca="true">+IF(AND(ISNUMBER(OFFSET('Sanitation Data'!$D$11,0,10*ROW('Sanitation Data'!D47))),CR53="Yes"),OFFSET('Sanitation Data'!$D$11,0,10*ROW('Sanitation Data'!D47)),IF(AND(ISNUMBER(OFFSET('Sanitation Data'!$D$11,0,10*ROW('Sanitation Data'!D47))),CR53="No",ISNUMBER(OFFSET('Sanitation Data'!$D$11,0,10*ROW('Sanitation Data'!D47)))),CONCATENATE("[",ROUND(OFFSET('Sanitation Data'!$D$11,0,10*ROW('Sanitation Data'!D47)),0),"]"),IF(AND(ISNUMBER(OFFSET('Sanitation Data'!$D$11,0,10*ROW('Sanitation Data'!D47))),CR53="",ISNUMBER(OFFSET('Sanitation Data'!$D$11,0,10*ROW('Sanitation Data'!D47)))),OFFSET('Sanitation Data'!$D$11,0,10*ROW('Sanitation Data'!D47)),NA())))</f>
        <v>#N/A</v>
      </c>
      <c r="AD53" s="253" t="e">
        <f ca="true">+IF(AND(ISNUMBER(OFFSET('Sanitation Data'!$D$12,0,10*ROW('Sanitation Data'!D47))),CS53="Yes"),OFFSET('Sanitation Data'!$D$12,0,10*ROW('Sanitation Data'!D47)),IF(AND(ISNUMBER(OFFSET('Sanitation Data'!$D$12,0,10*ROW('Sanitation Data'!D47))),CS53="No",ISNUMBER(OFFSET('Sanitation Data'!$D$12,0,10*ROW('Sanitation Data'!D47)))),CONCATENATE("[",ROUND(OFFSET('Sanitation Data'!$D$12,0,10*ROW('Sanitation Data'!D47)),0),"]"),IF(AND(ISNUMBER(OFFSET('Sanitation Data'!$D$12,0,10*ROW('Sanitation Data'!D47))),CS53="",ISNUMBER(OFFSET('Sanitation Data'!$D$12,0,10*ROW('Sanitation Data'!D47)))),OFFSET('Sanitation Data'!$D$12,0,10*ROW('Sanitation Data'!D47)),NA())))</f>
        <v>#N/A</v>
      </c>
      <c r="AE53" s="253" t="e">
        <f ca="true">+IF(AND(ISNUMBER(OFFSET('Sanitation Data'!$D$13,0,10*ROW('Sanitation Data'!D47))),CT53="Yes"),OFFSET('Sanitation Data'!$D$13,0,10*ROW('Sanitation Data'!D47)),IF(AND(ISNUMBER(OFFSET('Sanitation Data'!$D$13,0,10*ROW('Sanitation Data'!D47))),CT53="No",ISNUMBER(OFFSET('Sanitation Data'!$D$13,0,10*ROW('Sanitation Data'!D47)))),CONCATENATE("[",ROUND(OFFSET('Sanitation Data'!$D$13,0,10*ROW('Sanitation Data'!D47)),0),"]"),IF(AND(ISNUMBER(OFFSET('Sanitation Data'!$D$13,0,10*ROW('Sanitation Data'!D47))),CT53="",ISNUMBER(OFFSET('Sanitation Data'!$D$13,0,10*ROW('Sanitation Data'!D47)))),OFFSET('Sanitation Data'!$D$13,0,10*ROW('Sanitation Data'!D47)),NA())))</f>
        <v>#N/A</v>
      </c>
      <c r="AF53" s="253" t="e">
        <f ca="true">+IF(AND(ISNUMBER(OFFSET('Sanitation Data'!$E$5,0,10*ROW('Sanitation Data'!E47))),CU53="Yes"),100-OFFSET('Sanitation Data'!$E$5,0,10*ROW('Sanitation Data'!E47)),IF(AND(ISNUMBER(OFFSET('Sanitation Data'!$E$5,0,10*ROW('Sanitation Data'!E47))),CU53="No",ISNUMBER(OFFSET('Sanitation Data'!$E$5,0,10*ROW('Sanitation Data'!E47)))),CONCATENATE("[",ROUND(100-OFFSET('Sanitation Data'!$E$5,0,10*ROW('Sanitation Data'!E47)),0),"]"),IF(AND(ISNUMBER(OFFSET('Sanitation Data'!$E$5,0,10*ROW('Sanitation Data'!E47))),CU53="",ISNUMBER(OFFSET('Sanitation Data'!$E$5,0,10*ROW('Sanitation Data'!E47)))),100-OFFSET('Sanitation Data'!$E$5,0,10*ROW('Sanitation Data'!E47)),NA())))</f>
        <v>#N/A</v>
      </c>
      <c r="AG53" s="253" t="e">
        <f ca="true">+IF(AND(ISNUMBER(OFFSET('Sanitation Data'!$E$7,0,10*ROW('Sanitation Data'!E47))),CV53="Yes"),OFFSET('Sanitation Data'!$E$7,0,10*ROW('Sanitation Data'!E47)),IF(AND(ISNUMBER(OFFSET('Sanitation Data'!$E$7,0,10*ROW('Sanitation Data'!E47))),CV53="No",ISNUMBER(OFFSET('Sanitation Data'!$E$7,0,10*ROW('Sanitation Data'!E47)))),CONCATENATE("[",ROUND(OFFSET('Sanitation Data'!$E$7,0,10*ROW('Sanitation Data'!E47)),0),"]"),IF(AND(ISNUMBER(OFFSET('Sanitation Data'!$E$7,0,10*ROW('Sanitation Data'!E47))),CV53="",ISNUMBER(OFFSET('Sanitation Data'!$E$7,0,10*ROW('Sanitation Data'!E47)))),OFFSET('Sanitation Data'!$E$7,0,10*ROW('Sanitation Data'!E47)),NA())))</f>
        <v>#N/A</v>
      </c>
      <c r="AH53" s="253" t="e">
        <f ca="true">+IF(AND(ISNUMBER(OFFSET('Sanitation Data'!$E$11,0,10*ROW('Sanitation Data'!E47))),CW53="Yes"),OFFSET('Sanitation Data'!$E$11,0,10*ROW('Sanitation Data'!E47)),IF(AND(ISNUMBER(OFFSET('Sanitation Data'!$E$11,0,10*ROW('Sanitation Data'!E47))),CW53="No",ISNUMBER(OFFSET('Sanitation Data'!$E$11,0,10*ROW('Sanitation Data'!E47)))),CONCATENATE("[",ROUND(OFFSET('Sanitation Data'!$E$11,0,10*ROW('Sanitation Data'!E47)),0),"]"),IF(AND(ISNUMBER(OFFSET('Sanitation Data'!$E$11,0,10*ROW('Sanitation Data'!E47))),CW53="",ISNUMBER(OFFSET('Sanitation Data'!$E$11,0,10*ROW('Sanitation Data'!E47)))),OFFSET('Sanitation Data'!$E$11,0,10*ROW('Sanitation Data'!E47)),NA())))</f>
        <v>#N/A</v>
      </c>
      <c r="AI53" s="253" t="e">
        <f ca="true">+IF(AND(ISNUMBER(OFFSET('Sanitation Data'!$E$12,0,10*ROW('Sanitation Data'!E47))),CX53="Yes"),OFFSET('Sanitation Data'!$E$12,0,10*ROW('Sanitation Data'!E47)),IF(AND(ISNUMBER(OFFSET('Sanitation Data'!$E$12,0,10*ROW('Sanitation Data'!E47))),CX53="No",ISNUMBER(OFFSET('Sanitation Data'!$E$12,0,10*ROW('Sanitation Data'!E47)))),CONCATENATE("[",ROUND(OFFSET('Sanitation Data'!$E$12,0,10*ROW('Sanitation Data'!E47)),0),"]"),IF(AND(ISNUMBER(OFFSET('Sanitation Data'!$E$12,0,10*ROW('Sanitation Data'!E47))),CX53="",ISNUMBER(OFFSET('Sanitation Data'!$E$12,0,10*ROW('Sanitation Data'!E47)))),OFFSET('Sanitation Data'!$E$12,0,10*ROW('Sanitation Data'!E47)),NA())))</f>
        <v>#N/A</v>
      </c>
      <c r="AJ53" s="253" t="e">
        <f ca="true">+IF(AND(ISNUMBER(OFFSET('Sanitation Data'!$E$13,0,10*ROW('Sanitation Data'!E47))),CY53="Yes"),OFFSET('Sanitation Data'!$E$13,0,10*ROW('Sanitation Data'!E47)),IF(AND(ISNUMBER(OFFSET('Sanitation Data'!$E$13,0,10*ROW('Sanitation Data'!E47))),CY53="No",ISNUMBER(OFFSET('Sanitation Data'!$E$13,0,10*ROW('Sanitation Data'!E47)))),CONCATENATE("[",ROUND(OFFSET('Sanitation Data'!$E$13,0,10*ROW('Sanitation Data'!E47)),0),"]"),IF(AND(ISNUMBER(OFFSET('Sanitation Data'!$E$13,0,10*ROW('Sanitation Data'!E47))),CY53="",ISNUMBER(OFFSET('Sanitation Data'!$E$13,0,10*ROW('Sanitation Data'!E47)))),OFFSET('Sanitation Data'!$E$13,0,10*ROW('Sanitation Data'!E47)),NA())))</f>
        <v>#N/A</v>
      </c>
      <c r="AK53" s="253" t="e">
        <f ca="true">+IF(AND(ISNUMBER(OFFSET('Sanitation Data'!$F$5,0,10*ROW('Sanitation Data'!F47))),CZ53="Yes"),100-OFFSET('Sanitation Data'!$F$5,0,10*ROW('Sanitation Data'!F47)),IF(AND(ISNUMBER(OFFSET('Sanitation Data'!$F$5,0,10*ROW('Sanitation Data'!F47))),CZ53="No",ISNUMBER(OFFSET('Sanitation Data'!$F$5,0,10*ROW('Sanitation Data'!F47)))),CONCATENATE("[",ROUND(100-OFFSET('Sanitation Data'!$F$5,0,10*ROW('Sanitation Data'!F47)),0),"]"),IF(AND(ISNUMBER(OFFSET('Sanitation Data'!$F$5,0,10*ROW('Sanitation Data'!F47))),CZ53="",ISNUMBER(OFFSET('Sanitation Data'!$F$5,0,10*ROW('Sanitation Data'!F47)))),100-OFFSET('Sanitation Data'!$F$5,0,10*ROW('Sanitation Data'!F47)),NA())))</f>
        <v>#N/A</v>
      </c>
      <c r="AL53" s="253" t="e">
        <f ca="true">+IF(AND(ISNUMBER(OFFSET('Sanitation Data'!$F$7,0,10*ROW('Sanitation Data'!F47))),DA53="Yes"),OFFSET('Sanitation Data'!$F$7,0,10*ROW('Sanitation Data'!F47)),IF(AND(ISNUMBER(OFFSET('Sanitation Data'!$F$7,0,10*ROW('Sanitation Data'!F47))),DA53="No",ISNUMBER(OFFSET('Sanitation Data'!$F$7,0,10*ROW('Sanitation Data'!F47)))),CONCATENATE("[",ROUND(OFFSET('Sanitation Data'!$F$7,0,10*ROW('Sanitation Data'!F47)),0),"]"),IF(AND(ISNUMBER(OFFSET('Sanitation Data'!$F$7,0,10*ROW('Sanitation Data'!F47))),DA53="",ISNUMBER(OFFSET('Sanitation Data'!$F$7,0,10*ROW('Sanitation Data'!F47)))),OFFSET('Sanitation Data'!$F$7,0,10*ROW('Sanitation Data'!F47)),NA())))</f>
        <v>#N/A</v>
      </c>
      <c r="AM53" s="253" t="e">
        <f ca="true">+IF(AND(ISNUMBER(OFFSET('Sanitation Data'!$F$11,0,10*ROW('Sanitation Data'!F47))),DB53="Yes"),OFFSET('Sanitation Data'!$F$11,0,10*ROW('Sanitation Data'!F47)),IF(AND(ISNUMBER(OFFSET('Sanitation Data'!$F$11,0,10*ROW('Sanitation Data'!F47))),DB53="No",ISNUMBER(OFFSET('Sanitation Data'!$F$11,0,10*ROW('Sanitation Data'!F47)))),CONCATENATE("[",ROUND(OFFSET('Sanitation Data'!$F$11,0,10*ROW('Sanitation Data'!F47)),0),"]"),IF(AND(ISNUMBER(OFFSET('Sanitation Data'!$F$11,0,10*ROW('Sanitation Data'!F47))),DB53="",ISNUMBER(OFFSET('Sanitation Data'!$F$11,0,10*ROW('Sanitation Data'!F47)))),OFFSET('Sanitation Data'!$F$11,0,10*ROW('Sanitation Data'!F47)),NA())))</f>
        <v>#N/A</v>
      </c>
      <c r="AN53" s="253" t="e">
        <f ca="true">+IF(AND(ISNUMBER(OFFSET('Sanitation Data'!$F$12,0,10*ROW('Sanitation Data'!F47))),DC53="Yes"),OFFSET('Sanitation Data'!$F$12,0,10*ROW('Sanitation Data'!F47)),IF(AND(ISNUMBER(OFFSET('Sanitation Data'!$F$12,0,10*ROW('Sanitation Data'!F47))),DC53="No",ISNUMBER(OFFSET('Sanitation Data'!$F$12,0,10*ROW('Sanitation Data'!F47)))),CONCATENATE("[",ROUND(OFFSET('Sanitation Data'!$F$12,0,10*ROW('Sanitation Data'!F47)),0),"]"),IF(AND(ISNUMBER(OFFSET('Sanitation Data'!$F$12,0,10*ROW('Sanitation Data'!F47))),DC53="",ISNUMBER(OFFSET('Sanitation Data'!$F$12,0,10*ROW('Sanitation Data'!F47)))),OFFSET('Sanitation Data'!$F$12,0,10*ROW('Sanitation Data'!F47)),NA())))</f>
        <v>#N/A</v>
      </c>
      <c r="AO53" s="253" t="e">
        <f ca="true">+IF(AND(ISNUMBER(OFFSET('Sanitation Data'!$F$13,0,10*ROW('Sanitation Data'!F47))),DD53="Yes"),OFFSET('Sanitation Data'!$F$13,0,10*ROW('Sanitation Data'!F47)),IF(AND(ISNUMBER(OFFSET('Sanitation Data'!$F$13,0,10*ROW('Sanitation Data'!F47))),DD53="No",ISNUMBER(OFFSET('Sanitation Data'!$F$13,0,10*ROW('Sanitation Data'!F47)))),CONCATENATE("[",ROUND(OFFSET('Sanitation Data'!$F$13,0,10*ROW('Sanitation Data'!F47)),0),"]"),IF(AND(ISNUMBER(OFFSET('Sanitation Data'!$F$13,0,10*ROW('Sanitation Data'!F47))),DD53="",ISNUMBER(OFFSET('Sanitation Data'!$F$13,0,10*ROW('Sanitation Data'!F47)))),OFFSET('Sanitation Data'!$F$13,0,10*ROW('Sanitation Data'!F47)),NA())))</f>
        <v>#N/A</v>
      </c>
      <c r="AP53" s="253" t="e">
        <f ca="true">+IF(AND(ISNUMBER(OFFSET('Sanitation Data'!$G$5,0,10*ROW('Sanitation Data'!G47))),DE53="Yes"),100-OFFSET('Sanitation Data'!$G$5,0,10*ROW('Sanitation Data'!G47)),IF(AND(ISNUMBER(OFFSET('Sanitation Data'!$G$5,0,10*ROW('Sanitation Data'!G47))),DE53="No",ISNUMBER(OFFSET('Sanitation Data'!$G$5,0,10*ROW('Sanitation Data'!G47)))),CONCATENATE("[",ROUND(100-OFFSET('Sanitation Data'!$G$5,0,10*ROW('Sanitation Data'!G47)),0),"]"),IF(AND(ISNUMBER(OFFSET('Sanitation Data'!$G$5,0,10*ROW('Sanitation Data'!G47))),DE53="",ISNUMBER(OFFSET('Sanitation Data'!$G$5,0,10*ROW('Sanitation Data'!G47)))),100-OFFSET('Sanitation Data'!$G$5,0,10*ROW('Sanitation Data'!G47)),NA())))</f>
        <v>#N/A</v>
      </c>
      <c r="AQ53" s="253" t="e">
        <f ca="true">+IF(AND(ISNUMBER(OFFSET('Sanitation Data'!$G$7,0,10*ROW('Sanitation Data'!G47))),DF53="Yes"),OFFSET('Sanitation Data'!$G$7,0,10*ROW('Sanitation Data'!G47)),IF(AND(ISNUMBER(OFFSET('Sanitation Data'!$G$7,0,10*ROW('Sanitation Data'!G47))),DF53="No",ISNUMBER(OFFSET('Sanitation Data'!$G$7,0,10*ROW('Sanitation Data'!G47)))),CONCATENATE("[",ROUND(OFFSET('Sanitation Data'!$G$7,0,10*ROW('Sanitation Data'!G47)),0),"]"),IF(AND(ISNUMBER(OFFSET('Sanitation Data'!$G$7,0,10*ROW('Sanitation Data'!G47))),DF53="",ISNUMBER(OFFSET('Sanitation Data'!$G$7,0,10*ROW('Sanitation Data'!G47)))),OFFSET('Sanitation Data'!$G$7,0,10*ROW('Sanitation Data'!G47)),NA())))</f>
        <v>#N/A</v>
      </c>
      <c r="AR53" s="253" t="e">
        <f ca="true">+IF(AND(ISNUMBER(OFFSET('Sanitation Data'!$G$11,0,10*ROW('Sanitation Data'!G47))),DG53="Yes"),OFFSET('Sanitation Data'!$G$11,0,10*ROW('Sanitation Data'!G47)),IF(AND(ISNUMBER(OFFSET('Sanitation Data'!$G$11,0,10*ROW('Sanitation Data'!G47))),DG53="No",ISNUMBER(OFFSET('Sanitation Data'!$G$11,0,10*ROW('Sanitation Data'!G47)))),CONCATENATE("[",ROUND(OFFSET('Sanitation Data'!$G$11,0,10*ROW('Sanitation Data'!G47)),0),"]"),IF(AND(ISNUMBER(OFFSET('Sanitation Data'!$G$11,0,10*ROW('Sanitation Data'!G47))),DG53="",ISNUMBER(OFFSET('Sanitation Data'!$G$11,0,10*ROW('Sanitation Data'!G47)))),OFFSET('Sanitation Data'!$G$11,0,10*ROW('Sanitation Data'!G47)),NA())))</f>
        <v>#N/A</v>
      </c>
      <c r="AS53" s="253" t="e">
        <f ca="true">+IF(AND(ISNUMBER(OFFSET('Sanitation Data'!$G$12,0,10*ROW('Sanitation Data'!G47))),DH53="Yes"),OFFSET('Sanitation Data'!$G$12,0,10*ROW('Sanitation Data'!G47)),IF(AND(ISNUMBER(OFFSET('Sanitation Data'!$G$12,0,10*ROW('Sanitation Data'!G47))),DH53="No",ISNUMBER(OFFSET('Sanitation Data'!$G$12,0,10*ROW('Sanitation Data'!G47)))),CONCATENATE("[",ROUND(OFFSET('Sanitation Data'!$G$12,0,10*ROW('Sanitation Data'!G47)),0),"]"),IF(AND(ISNUMBER(OFFSET('Sanitation Data'!$G$12,0,10*ROW('Sanitation Data'!G47))),DH53="",ISNUMBER(OFFSET('Sanitation Data'!$G$12,0,10*ROW('Sanitation Data'!G47)))),OFFSET('Sanitation Data'!$G$12,0,10*ROW('Sanitation Data'!G47)),NA())))</f>
        <v>#N/A</v>
      </c>
      <c r="AT53" s="253" t="e">
        <f ca="true">+IF(AND(ISNUMBER(OFFSET('Sanitation Data'!$G$13,0,10*ROW('Sanitation Data'!G47))),DI53="Yes"),OFFSET('Sanitation Data'!$G$13,0,10*ROW('Sanitation Data'!G47)),IF(AND(ISNUMBER(OFFSET('Sanitation Data'!$G$13,0,10*ROW('Sanitation Data'!G47))),DI53="No",ISNUMBER(OFFSET('Sanitation Data'!$G$13,0,10*ROW('Sanitation Data'!G47)))),CONCATENATE("[",ROUND(OFFSET('Sanitation Data'!$G$13,0,10*ROW('Sanitation Data'!G47)),0),"]"),IF(AND(ISNUMBER(OFFSET('Sanitation Data'!$G$13,0,10*ROW('Sanitation Data'!G47))),DI53="",ISNUMBER(OFFSET('Sanitation Data'!$G$13,0,10*ROW('Sanitation Data'!G47)))),OFFSET('Sanitation Data'!$G$13,0,10*ROW('Sanitation Data'!G47)),NA())))</f>
        <v>#N/A</v>
      </c>
      <c r="AU53" s="253" t="e">
        <f ca="true">+IF(AND(ISNUMBER(OFFSET('Sanitation Data'!$H$5,0,10*ROW('Sanitation Data'!H47))),DJ53="Yes"),100-OFFSET('Sanitation Data'!$H$5,0,10*ROW('Sanitation Data'!H47)),IF(AND(ISNUMBER(OFFSET('Sanitation Data'!$H$5,0,10*ROW('Sanitation Data'!H47))),DJ53="No",ISNUMBER(OFFSET('Sanitation Data'!$H$5,0,10*ROW('Sanitation Data'!H47)))),CONCATENATE("[",ROUND(100-OFFSET('Sanitation Data'!$H$5,0,10*ROW('Sanitation Data'!H47)),0),"]"),IF(AND(ISNUMBER(OFFSET('Sanitation Data'!$H$5,0,10*ROW('Sanitation Data'!H47))),DJ53="",ISNUMBER(OFFSET('Sanitation Data'!$H$5,0,10*ROW('Sanitation Data'!H47)))),100-OFFSET('Sanitation Data'!$H$5,0,10*ROW('Sanitation Data'!H47)),NA())))</f>
        <v>#N/A</v>
      </c>
      <c r="AV53" s="253" t="e">
        <f ca="true">+IF(AND(ISNUMBER(OFFSET('Sanitation Data'!$H$7,0,10*ROW('Sanitation Data'!H47))),DK53="Yes"),OFFSET('Sanitation Data'!$H$7,0,10*ROW('Sanitation Data'!H47)),IF(AND(ISNUMBER(OFFSET('Sanitation Data'!$H$7,0,10*ROW('Sanitation Data'!H47))),DK53="No",ISNUMBER(OFFSET('Sanitation Data'!$H$7,0,10*ROW('Sanitation Data'!H47)))),CONCATENATE("[",ROUND(OFFSET('Sanitation Data'!$H$7,0,10*ROW('Sanitation Data'!H47)),0),"]"),IF(AND(ISNUMBER(OFFSET('Sanitation Data'!$H$7,0,10*ROW('Sanitation Data'!H47))),DK53="",ISNUMBER(OFFSET('Sanitation Data'!$H$7,0,10*ROW('Sanitation Data'!H47)))),OFFSET('Sanitation Data'!$H$7,0,10*ROW('Sanitation Data'!H47)),NA())))</f>
        <v>#N/A</v>
      </c>
      <c r="AW53" s="253" t="e">
        <f ca="true">+IF(AND(ISNUMBER(OFFSET('Sanitation Data'!$H$11,0,10*ROW('Sanitation Data'!H47))),DL53="Yes"),OFFSET('Sanitation Data'!$H$11,0,10*ROW('Sanitation Data'!H47)),IF(AND(ISNUMBER(OFFSET('Sanitation Data'!$H$11,0,10*ROW('Sanitation Data'!H47))),DL53="No",ISNUMBER(OFFSET('Sanitation Data'!$H$11,0,10*ROW('Sanitation Data'!H47)))),CONCATENATE("[",ROUND(OFFSET('Sanitation Data'!$H$11,0,10*ROW('Sanitation Data'!H47)),0),"]"),IF(AND(ISNUMBER(OFFSET('Sanitation Data'!$H$11,0,10*ROW('Sanitation Data'!H47))),DL53="",ISNUMBER(OFFSET('Sanitation Data'!$H$11,0,10*ROW('Sanitation Data'!H47)))),OFFSET('Sanitation Data'!$H$11,0,10*ROW('Sanitation Data'!H47)),NA())))</f>
        <v>#N/A</v>
      </c>
      <c r="AX53" s="253" t="e">
        <f ca="true">+IF(AND(ISNUMBER(OFFSET('Sanitation Data'!$H$12,0,10*ROW('Sanitation Data'!H47))),DM53="Yes"),OFFSET('Sanitation Data'!$H$12,0,10*ROW('Sanitation Data'!H47)),IF(AND(ISNUMBER(OFFSET('Sanitation Data'!$H$12,0,10*ROW('Sanitation Data'!H47))),DM53="No",ISNUMBER(OFFSET('Sanitation Data'!$H$12,0,10*ROW('Sanitation Data'!H47)))),CONCATENATE("[",ROUND(OFFSET('Sanitation Data'!$H$12,0,10*ROW('Sanitation Data'!H47)),0),"]"),IF(AND(ISNUMBER(OFFSET('Sanitation Data'!$H$12,0,10*ROW('Sanitation Data'!H47))),DM53="",ISNUMBER(OFFSET('Sanitation Data'!$H$12,0,10*ROW('Sanitation Data'!H47)))),OFFSET('Sanitation Data'!$H$12,0,10*ROW('Sanitation Data'!H47)),NA())))</f>
        <v>#N/A</v>
      </c>
      <c r="AY53" s="253" t="e">
        <f ca="true">+IF(AND(ISNUMBER(OFFSET('Sanitation Data'!$H$13,0,10*ROW('Sanitation Data'!H47))),DN53="Yes"),OFFSET('Sanitation Data'!$H$13,0,10*ROW('Sanitation Data'!H47)),IF(AND(ISNUMBER(OFFSET('Sanitation Data'!$H$13,0,10*ROW('Sanitation Data'!H47))),DN53="No",ISNUMBER(OFFSET('Sanitation Data'!$H$13,0,10*ROW('Sanitation Data'!H47)))),CONCATENATE("[",ROUND(OFFSET('Sanitation Data'!$H$13,0,10*ROW('Sanitation Data'!H47)),0),"]"),IF(AND(ISNUMBER(OFFSET('Sanitation Data'!$H$13,0,10*ROW('Sanitation Data'!H47))),DN53="",ISNUMBER(OFFSET('Sanitation Data'!$H$13,0,10*ROW('Sanitation Data'!H47)))),OFFSET('Sanitation Data'!$H$13,0,10*ROW('Sanitation Data'!H47)),NA())))</f>
        <v>#N/A</v>
      </c>
      <c r="AZ53" s="254" t="e">
        <f ca="true">+IF(AND(ISNUMBER(OFFSET('Hygiene Data'!$C$6,0,10*ROW('Hygiene Data'!C47))),DO53="Yes"),OFFSET('Hygiene Data'!$C$6,0,10*ROW('Hygiene Data'!C47)),IF(AND(ISNUMBER(OFFSET('Hygiene Data'!$C$6,0,10*ROW('Hygiene Data'!C47))),DO53="No",ISNUMBER(OFFSET('Hygiene Data'!$C$6,0,10*ROW('Hygiene Data'!C47)))),CONCATENATE("[",ROUND(OFFSET('Hygiene Data'!$C$6,0,10*ROW('Hygiene Data'!C47)),0),"]"),IF(AND(ISNUMBER(OFFSET('Hygiene Data'!$C$6,0,10*ROW('Hygiene Data'!C47))),DO53="",ISNUMBER(OFFSET('Hygiene Data'!$C$6,0,10*ROW('Hygiene Data'!C47)))),OFFSET('Hygiene Data'!$C$6,0,10*ROW('Hygiene Data'!C47)),NA())))</f>
        <v>#N/A</v>
      </c>
      <c r="BA53" s="254" t="e">
        <f ca="true">+IF(AND(ISNUMBER(OFFSET('Hygiene Data'!$C$8,0,10*ROW('Hygiene Data'!C47))),DP53="Yes"),OFFSET('Hygiene Data'!$C$8,0,10*ROW('Hygiene Data'!C47)),IF(AND(ISNUMBER(OFFSET('Hygiene Data'!$C$8,0,10*ROW('Hygiene Data'!C47))),DP53="No",ISNUMBER(OFFSET('Hygiene Data'!$C$8,0,10*ROW('Hygiene Data'!C47)))),CONCATENATE("[",ROUND(OFFSET('Hygiene Data'!$C$8,0,10*ROW('Hygiene Data'!C47)),0),"]"),IF(AND(ISNUMBER(OFFSET('Hygiene Data'!$C$8,0,10*ROW('Hygiene Data'!C47))),DP53="",ISNUMBER(OFFSET('Hygiene Data'!$C$8,0,10*ROW('Hygiene Data'!C47)))),OFFSET('Hygiene Data'!$C$8,0,10*ROW('Hygiene Data'!C47)),NA())))</f>
        <v>#N/A</v>
      </c>
      <c r="BB53" s="254" t="e">
        <f ca="true">+IF(AND(ISNUMBER(OFFSET('Hygiene Data'!$C$10,0,10*ROW('Hygiene Data'!C47))),DQ53="Yes"),OFFSET('Hygiene Data'!$C$10,0,10*ROW('Hygiene Data'!C47)),IF(AND(ISNUMBER(OFFSET('Hygiene Data'!$C$10,0,10*ROW('Hygiene Data'!C47))),DQ53="No",ISNUMBER(OFFSET('Hygiene Data'!$C$10,0,10*ROW('Hygiene Data'!C47)))),CONCATENATE("[",ROUND(OFFSET('Hygiene Data'!$C$10,0,10*ROW('Hygiene Data'!C47)),0),"]"),IF(AND(ISNUMBER(OFFSET('Hygiene Data'!$C$10,0,10*ROW('Hygiene Data'!C47))),DQ53="",ISNUMBER(OFFSET('Hygiene Data'!$C$10,0,10*ROW('Hygiene Data'!C47)))),OFFSET('Hygiene Data'!$C$10,0,10*ROW('Hygiene Data'!C47)),NA())))</f>
        <v>#N/A</v>
      </c>
      <c r="BC53" s="254" t="e">
        <f ca="true">+IF(AND(ISNUMBER(OFFSET('Hygiene Data'!$D$6,0,10*ROW('Hygiene Data'!D47))),DR53="Yes"),OFFSET('Hygiene Data'!$D$6,0,10*ROW('Hygiene Data'!D47)),IF(AND(ISNUMBER(OFFSET('Hygiene Data'!$D$6,0,10*ROW('Hygiene Data'!D47))),DR53="No",ISNUMBER(OFFSET('Hygiene Data'!$D$6,0,10*ROW('Hygiene Data'!D47)))),CONCATENATE("[",ROUND(OFFSET('Hygiene Data'!$D$6,0,10*ROW('Hygiene Data'!D47)),0),"]"),IF(AND(ISNUMBER(OFFSET('Hygiene Data'!$D$6,0,10*ROW('Hygiene Data'!D47))),DR53="",ISNUMBER(OFFSET('Hygiene Data'!$D$6,0,10*ROW('Hygiene Data'!D47)))),OFFSET('Hygiene Data'!$D$6,0,10*ROW('Hygiene Data'!D47)),NA())))</f>
        <v>#N/A</v>
      </c>
      <c r="BD53" s="254" t="e">
        <f ca="true">+IF(AND(ISNUMBER(OFFSET('Hygiene Data'!$D$8,0,10*ROW('Hygiene Data'!D47))),DS53="Yes"),OFFSET('Hygiene Data'!$D$8,0,10*ROW('Hygiene Data'!D47)),IF(AND(ISNUMBER(OFFSET('Hygiene Data'!$D$8,0,10*ROW('Hygiene Data'!D47))),DS53="No",ISNUMBER(OFFSET('Hygiene Data'!$D$8,0,10*ROW('Hygiene Data'!D47)))),CONCATENATE("[",ROUND(OFFSET('Hygiene Data'!$D$8,0,10*ROW('Hygiene Data'!D47)),0),"]"),IF(AND(ISNUMBER(OFFSET('Hygiene Data'!$D$8,0,10*ROW('Hygiene Data'!D47))),DS53="",ISNUMBER(OFFSET('Hygiene Data'!$D$8,0,10*ROW('Hygiene Data'!D47)))),OFFSET('Hygiene Data'!$D$8,0,10*ROW('Hygiene Data'!D47)),NA())))</f>
        <v>#N/A</v>
      </c>
      <c r="BE53" s="254" t="e">
        <f ca="true">+IF(AND(ISNUMBER(OFFSET('Hygiene Data'!$D$10,0,10*ROW('Hygiene Data'!D47))),DT53="Yes"),OFFSET('Hygiene Data'!$D$10,0,10*ROW('Hygiene Data'!D47)),IF(AND(ISNUMBER(OFFSET('Hygiene Data'!$D$10,0,10*ROW('Hygiene Data'!D47))),DT53="No",ISNUMBER(OFFSET('Hygiene Data'!$D$10,0,10*ROW('Hygiene Data'!D47)))),CONCATENATE("[",ROUND(OFFSET('Hygiene Data'!$D$10,0,10*ROW('Hygiene Data'!D47)),0),"]"),IF(AND(ISNUMBER(OFFSET('Hygiene Data'!$D$10,0,10*ROW('Hygiene Data'!D47))),DT53="",ISNUMBER(OFFSET('Hygiene Data'!$D$10,0,10*ROW('Hygiene Data'!D47)))),OFFSET('Hygiene Data'!$D$10,0,10*ROW('Hygiene Data'!D47)),NA())))</f>
        <v>#N/A</v>
      </c>
      <c r="BF53" s="254" t="e">
        <f ca="true">+IF(AND(ISNUMBER(OFFSET('Hygiene Data'!$E$6,0,10*ROW('Hygiene Data'!E47))),DU53="Yes"),OFFSET('Hygiene Data'!$E$6,0,10*ROW('Hygiene Data'!E47)),IF(AND(ISNUMBER(OFFSET('Hygiene Data'!$E$6,0,10*ROW('Hygiene Data'!E47))),DU53="No",ISNUMBER(OFFSET('Hygiene Data'!$E$6,0,10*ROW('Hygiene Data'!E47)))),CONCATENATE("[",ROUND(OFFSET('Hygiene Data'!$E$6,0,10*ROW('Hygiene Data'!E47)),0),"]"),IF(AND(ISNUMBER(OFFSET('Hygiene Data'!$E$6,0,10*ROW('Hygiene Data'!E47))),DU53="",ISNUMBER(OFFSET('Hygiene Data'!$E$6,0,10*ROW('Hygiene Data'!E47)))),OFFSET('Hygiene Data'!$E$6,0,10*ROW('Hygiene Data'!E47)),NA())))</f>
        <v>#N/A</v>
      </c>
      <c r="BG53" s="254" t="e">
        <f ca="true">+IF(AND(ISNUMBER(OFFSET('Hygiene Data'!$E$8,0,10*ROW('Hygiene Data'!E47))),DV53="Yes"),OFFSET('Hygiene Data'!$E$8,0,10*ROW('Hygiene Data'!E47)),IF(AND(ISNUMBER(OFFSET('Hygiene Data'!$E$8,0,10*ROW('Hygiene Data'!E47))),DV53="No",ISNUMBER(OFFSET('Hygiene Data'!$E$8,0,10*ROW('Hygiene Data'!E47)))),CONCATENATE("[",ROUND(OFFSET('Hygiene Data'!$E$8,0,10*ROW('Hygiene Data'!E47)),0),"]"),IF(AND(ISNUMBER(OFFSET('Hygiene Data'!$E$8,0,10*ROW('Hygiene Data'!E47))),DV53="",ISNUMBER(OFFSET('Hygiene Data'!$E$8,0,10*ROW('Hygiene Data'!E47)))),OFFSET('Hygiene Data'!$E$8,0,10*ROW('Hygiene Data'!E47)),NA())))</f>
        <v>#N/A</v>
      </c>
      <c r="BH53" s="254" t="e">
        <f ca="true">+IF(AND(ISNUMBER(OFFSET('Hygiene Data'!$E$10,0,10*ROW('Hygiene Data'!E47))),DW53="Yes"),OFFSET('Hygiene Data'!$E$10,0,10*ROW('Hygiene Data'!E47)),IF(AND(ISNUMBER(OFFSET('Hygiene Data'!$E$10,0,10*ROW('Hygiene Data'!E47))),DW53="No",ISNUMBER(OFFSET('Hygiene Data'!$E$10,0,10*ROW('Hygiene Data'!E47)))),CONCATENATE("[",ROUND(OFFSET('Hygiene Data'!$E$10,0,10*ROW('Hygiene Data'!E47)),0),"]"),IF(AND(ISNUMBER(OFFSET('Hygiene Data'!$E$10,0,10*ROW('Hygiene Data'!E47))),DW53="",ISNUMBER(OFFSET('Hygiene Data'!$E$10,0,10*ROW('Hygiene Data'!E47)))),OFFSET('Hygiene Data'!$E$10,0,10*ROW('Hygiene Data'!E47)),NA())))</f>
        <v>#N/A</v>
      </c>
      <c r="BI53" s="254" t="e">
        <f ca="true">+IF(AND(ISNUMBER(OFFSET('Hygiene Data'!$F$6,0,10*ROW('Hygiene Data'!F47))),DX53="Yes"),OFFSET('Hygiene Data'!$F$6,0,10*ROW('Hygiene Data'!F47)),IF(AND(ISNUMBER(OFFSET('Hygiene Data'!$F$6,0,10*ROW('Hygiene Data'!F47))),DX53="No",ISNUMBER(OFFSET('Hygiene Data'!$F$6,0,10*ROW('Hygiene Data'!F47)))),CONCATENATE("[",ROUND(OFFSET('Hygiene Data'!$F$6,0,10*ROW('Hygiene Data'!F47)),0),"]"),IF(AND(ISNUMBER(OFFSET('Hygiene Data'!$F$6,0,10*ROW('Hygiene Data'!F47))),DX53="",ISNUMBER(OFFSET('Hygiene Data'!$F$6,0,10*ROW('Hygiene Data'!F47)))),OFFSET('Hygiene Data'!$F$6,0,10*ROW('Hygiene Data'!F47)),NA())))</f>
        <v>#N/A</v>
      </c>
      <c r="BJ53" s="254" t="e">
        <f ca="true">+IF(AND(ISNUMBER(OFFSET('Hygiene Data'!$F$8,0,10*ROW('Hygiene Data'!F47))),DY53="Yes"),OFFSET('Hygiene Data'!$F$8,0,10*ROW('Hygiene Data'!F47)),IF(AND(ISNUMBER(OFFSET('Hygiene Data'!$F$8,0,10*ROW('Hygiene Data'!F47))),DY53="No",ISNUMBER(OFFSET('Hygiene Data'!$F$8,0,10*ROW('Hygiene Data'!F47)))),CONCATENATE("[",ROUND(OFFSET('Hygiene Data'!$F$8,0,10*ROW('Hygiene Data'!F47)),0),"]"),IF(AND(ISNUMBER(OFFSET('Hygiene Data'!$F$8,0,10*ROW('Hygiene Data'!F47))),DY53="",ISNUMBER(OFFSET('Hygiene Data'!$F$8,0,10*ROW('Hygiene Data'!F47)))),OFFSET('Hygiene Data'!$F$8,0,10*ROW('Hygiene Data'!F47)),NA())))</f>
        <v>#N/A</v>
      </c>
      <c r="BK53" s="254" t="e">
        <f ca="true">+IF(AND(ISNUMBER(OFFSET('Hygiene Data'!$F$10,0,10*ROW('Hygiene Data'!F47))),DZ53="Yes"),OFFSET('Hygiene Data'!$F$10,0,10*ROW('Hygiene Data'!F47)),IF(AND(ISNUMBER(OFFSET('Hygiene Data'!$F$10,0,10*ROW('Hygiene Data'!F47))),DZ53="No",ISNUMBER(OFFSET('Hygiene Data'!$F$10,0,10*ROW('Hygiene Data'!F47)))),CONCATENATE("[",ROUND(OFFSET('Hygiene Data'!$F$10,0,10*ROW('Hygiene Data'!F47)),0),"]"),IF(AND(ISNUMBER(OFFSET('Hygiene Data'!$F$10,0,10*ROW('Hygiene Data'!F47))),DZ53="",ISNUMBER(OFFSET('Hygiene Data'!$F$10,0,10*ROW('Hygiene Data'!F47)))),OFFSET('Hygiene Data'!$F$10,0,10*ROW('Hygiene Data'!F47)),NA())))</f>
        <v>#N/A</v>
      </c>
      <c r="BL53" s="254" t="e">
        <f ca="true">+IF(AND(ISNUMBER(OFFSET('Hygiene Data'!$G$6,0,10*ROW('Hygiene Data'!G47))),EA53="Yes"),OFFSET('Hygiene Data'!$G$6,0,10*ROW('Hygiene Data'!G47)),IF(AND(ISNUMBER(OFFSET('Hygiene Data'!$G$6,0,10*ROW('Hygiene Data'!G47))),EA53="No",ISNUMBER(OFFSET('Hygiene Data'!$G$6,0,10*ROW('Hygiene Data'!G47)))),CONCATENATE("[",ROUND(OFFSET('Hygiene Data'!$G$6,0,10*ROW('Hygiene Data'!G47)),0),"]"),IF(AND(ISNUMBER(OFFSET('Hygiene Data'!$G$6,0,10*ROW('Hygiene Data'!G47))),EA53="",ISNUMBER(OFFSET('Hygiene Data'!$G$6,0,10*ROW('Hygiene Data'!G47)))),OFFSET('Hygiene Data'!$G$6,0,10*ROW('Hygiene Data'!G47)),NA())))</f>
        <v>#N/A</v>
      </c>
      <c r="BM53" s="254" t="e">
        <f ca="true">+IF(AND(ISNUMBER(OFFSET('Hygiene Data'!$G$8,0,10*ROW('Hygiene Data'!G47))),EB53="Yes"),OFFSET('Hygiene Data'!$G$8,0,10*ROW('Hygiene Data'!G47)),IF(AND(ISNUMBER(OFFSET('Hygiene Data'!$G$8,0,10*ROW('Hygiene Data'!G47))),EB53="No",ISNUMBER(OFFSET('Hygiene Data'!$G$8,0,10*ROW('Hygiene Data'!G47)))),CONCATENATE("[",ROUND(OFFSET('Hygiene Data'!$G$8,0,10*ROW('Hygiene Data'!G47)),0),"]"),IF(AND(ISNUMBER(OFFSET('Hygiene Data'!$G$8,0,10*ROW('Hygiene Data'!G47))),EB53="",ISNUMBER(OFFSET('Hygiene Data'!$G$8,0,10*ROW('Hygiene Data'!G47)))),OFFSET('Hygiene Data'!$G$8,0,10*ROW('Hygiene Data'!G47)),NA())))</f>
        <v>#N/A</v>
      </c>
      <c r="BN53" s="254" t="e">
        <f ca="true">+IF(AND(ISNUMBER(OFFSET('Hygiene Data'!$G$10,0,10*ROW('Hygiene Data'!G47))),EC53="Yes"),OFFSET('Hygiene Data'!$G$10,0,10*ROW('Hygiene Data'!G47)),IF(AND(ISNUMBER(OFFSET('Hygiene Data'!$G$10,0,10*ROW('Hygiene Data'!G47))),EC53="No",ISNUMBER(OFFSET('Hygiene Data'!$G$10,0,10*ROW('Hygiene Data'!G47)))),CONCATENATE("[",ROUND(OFFSET('Hygiene Data'!$G$10,0,10*ROW('Hygiene Data'!G47)),0),"]"),IF(AND(ISNUMBER(OFFSET('Hygiene Data'!$G$10,0,10*ROW('Hygiene Data'!G47))),EC53="",ISNUMBER(OFFSET('Hygiene Data'!$G$10,0,10*ROW('Hygiene Data'!G47)))),OFFSET('Hygiene Data'!$G$10,0,10*ROW('Hygiene Data'!G47)),NA())))</f>
        <v>#N/A</v>
      </c>
      <c r="BO53" s="254" t="e">
        <f ca="true">+IF(AND(ISNUMBER(OFFSET('Hygiene Data'!$H$6,0,10*ROW('Hygiene Data'!H47))),ED53="Yes"),OFFSET('Hygiene Data'!$H$6,0,10*ROW('Hygiene Data'!H47)),IF(AND(ISNUMBER(OFFSET('Hygiene Data'!$H$6,0,10*ROW('Hygiene Data'!H47))),ED53="No",ISNUMBER(OFFSET('Hygiene Data'!$H$6,0,10*ROW('Hygiene Data'!H47)))),CONCATENATE("[",ROUND(OFFSET('Hygiene Data'!$H$6,0,10*ROW('Hygiene Data'!H47)),0),"]"),IF(AND(ISNUMBER(OFFSET('Hygiene Data'!$H$6,0,10*ROW('Hygiene Data'!H47))),ED53="",ISNUMBER(OFFSET('Hygiene Data'!$H$6,0,10*ROW('Hygiene Data'!H47)))),OFFSET('Hygiene Data'!$H$6,0,10*ROW('Hygiene Data'!H47)),NA())))</f>
        <v>#N/A</v>
      </c>
      <c r="BP53" s="254" t="e">
        <f ca="true">+IF(AND(ISNUMBER(OFFSET('Hygiene Data'!$H$8,0,10*ROW('Hygiene Data'!H47))),EE53="Yes"),OFFSET('Hygiene Data'!$H$8,0,10*ROW('Hygiene Data'!H47)),IF(AND(ISNUMBER(OFFSET('Hygiene Data'!$H$8,0,10*ROW('Hygiene Data'!H47))),EE53="No",ISNUMBER(OFFSET('Hygiene Data'!$H$8,0,10*ROW('Hygiene Data'!H47)))),CONCATENATE("[",ROUND(OFFSET('Hygiene Data'!$H$8,0,10*ROW('Hygiene Data'!H47)),0),"]"),IF(AND(ISNUMBER(OFFSET('Hygiene Data'!$H$8,0,10*ROW('Hygiene Data'!H47))),EE53="",ISNUMBER(OFFSET('Hygiene Data'!$H$8,0,10*ROW('Hygiene Data'!H47)))),OFFSET('Hygiene Data'!$H$8,0,10*ROW('Hygiene Data'!H47)),NA())))</f>
        <v>#N/A</v>
      </c>
      <c r="BQ53" s="254" t="e">
        <f ca="true">+IF(AND(ISNUMBER(OFFSET('Hygiene Data'!$H$10,0,10*ROW('Hygiene Data'!H47))),EF53="Yes"),OFFSET('Hygiene Data'!$H$10,0,10*ROW('Hygiene Data'!H47)),IF(AND(ISNUMBER(OFFSET('Hygiene Data'!$H$10,0,10*ROW('Hygiene Data'!H47))),EF53="No",ISNUMBER(OFFSET('Hygiene Data'!$H$10,0,10*ROW('Hygiene Data'!H47)))),CONCATENATE("[",ROUND(OFFSET('Hygiene Data'!$H$10,0,10*ROW('Hygiene Data'!H47)),0),"]"),IF(AND(ISNUMBER(OFFSET('Hygiene Data'!$H$10,0,10*ROW('Hygiene Data'!H47))),EF53="",ISNUMBER(OFFSET('Hygiene Data'!$H$10,0,10*ROW('Hygiene Data'!H47)))),OFFSET('Hygiene Data'!$H$10,0,10*ROW('Hygiene Data'!H47)),NA())))</f>
        <v>#N/A</v>
      </c>
      <c r="BS53" s="36" t="str">
        <f ca="true">+IF(OFFSET('Water Data'!$C$28,0,10*ROW('Water Data'!C47))="","",OFFSET('Water Data'!$C$28,0,10*ROW('Water Data'!C47)))</f>
        <v/>
      </c>
      <c r="BT53" s="36" t="str">
        <f ca="true">+IF(OFFSET('Water Data'!$C$29,0,10*ROW('Water Data'!C47))="","",OFFSET('Water Data'!$C$29,0,10*ROW('Water Data'!C47)))</f>
        <v/>
      </c>
      <c r="BU53" s="36" t="str">
        <f ca="true">+IF(OFFSET('Water Data'!$C$30,0,10*ROW('Water Data'!C47))="","",OFFSET('Water Data'!$C$30,0,10*ROW('Water Data'!C47)))</f>
        <v/>
      </c>
      <c r="BV53" s="36" t="str">
        <f ca="true">+IF(OFFSET('Water Data'!$D$28,0,10*ROW('Water Data'!D47))="","",OFFSET('Water Data'!$D$28,0,10*ROW('Water Data'!D47)))</f>
        <v/>
      </c>
      <c r="BW53" s="36" t="str">
        <f ca="true">+IF(OFFSET('Water Data'!$D$29,0,10*ROW('Water Data'!D47))="","",OFFSET('Water Data'!$D$29,0,10*ROW('Water Data'!D47)))</f>
        <v/>
      </c>
      <c r="BX53" s="36" t="str">
        <f ca="true">+IF(OFFSET('Water Data'!$D$30,0,10*ROW('Water Data'!D47))="","",OFFSET('Water Data'!$D$30,0,10*ROW('Water Data'!D47)))</f>
        <v/>
      </c>
      <c r="BY53" s="36" t="str">
        <f ca="true">+IF(OFFSET('Water Data'!$E$28,0,10*ROW('Water Data'!E47))="","",OFFSET('Water Data'!$E$28,0,10*ROW('Water Data'!E47)))</f>
        <v/>
      </c>
      <c r="BZ53" s="36" t="str">
        <f ca="true">+IF(OFFSET('Water Data'!$E$29,0,10*ROW('Water Data'!E47))="","",OFFSET('Water Data'!$E$29,0,10*ROW('Water Data'!E47)))</f>
        <v/>
      </c>
      <c r="CA53" s="36" t="str">
        <f ca="true">+IF(OFFSET('Water Data'!$E$30,0,10*ROW('Water Data'!E47))="","",OFFSET('Water Data'!$E$30,0,10*ROW('Water Data'!E47)))</f>
        <v/>
      </c>
      <c r="CB53" s="36" t="str">
        <f ca="true">+IF(OFFSET('Water Data'!$F$28,0,10*ROW('Water Data'!F47))="","",OFFSET('Water Data'!$F$28,0,10*ROW('Water Data'!F47)))</f>
        <v/>
      </c>
      <c r="CC53" s="36" t="str">
        <f ca="true">+IF(OFFSET('Water Data'!$F$29,0,10*ROW('Water Data'!F47))="","",OFFSET('Water Data'!$F$29,0,10*ROW('Water Data'!F47)))</f>
        <v/>
      </c>
      <c r="CD53" s="36" t="str">
        <f ca="true">+IF(OFFSET('Water Data'!$F$30,0,10*ROW('Water Data'!F47))="","",OFFSET('Water Data'!$F$30,0,10*ROW('Water Data'!F47)))</f>
        <v/>
      </c>
      <c r="CE53" s="36" t="str">
        <f ca="true">+IF(OFFSET('Water Data'!$G$28,0,10*ROW('Water Data'!G47))="","",OFFSET('Water Data'!$G$28,0,10*ROW('Water Data'!G47)))</f>
        <v/>
      </c>
      <c r="CF53" s="36" t="str">
        <f ca="true">+IF(OFFSET('Water Data'!$G$29,0,10*ROW('Water Data'!G47))="","",OFFSET('Water Data'!$G$29,0,10*ROW('Water Data'!G47)))</f>
        <v/>
      </c>
      <c r="CG53" s="36" t="str">
        <f ca="true">+IF(OFFSET('Water Data'!$G$30,0,10*ROW('Water Data'!G47))="","",OFFSET('Water Data'!$G$30,0,10*ROW('Water Data'!G47)))</f>
        <v/>
      </c>
      <c r="CH53" s="36" t="str">
        <f ca="true">+IF(OFFSET('Water Data'!$H$28,0,10*ROW('Water Data'!H47))="","",OFFSET('Water Data'!$H$28,0,10*ROW('Water Data'!H47)))</f>
        <v/>
      </c>
      <c r="CI53" s="36" t="str">
        <f ca="true">+IF(OFFSET('Water Data'!$H$29,0,10*ROW('Water Data'!H47))="","",OFFSET('Water Data'!$H$29,0,10*ROW('Water Data'!H47)))</f>
        <v/>
      </c>
      <c r="CJ53" s="36" t="str">
        <f ca="true">+IF(OFFSET('Water Data'!$H$30,0,10*ROW('Water Data'!H47))="","",OFFSET('Water Data'!$H$30,0,10*ROW('Water Data'!H47)))</f>
        <v/>
      </c>
      <c r="CK53" s="36" t="str">
        <f ca="true">+IF(OFFSET('Sanitation Data'!$C$29,0,10*ROW('Sanitation Data'!C47))="","",OFFSET('Sanitation Data'!$C$29,0,10*ROW('Sanitation Data'!C47)))</f>
        <v/>
      </c>
      <c r="CL53" s="36" t="str">
        <f ca="true">+IF(OFFSET('Sanitation Data'!$C$30,0,10*ROW('Sanitation Data'!C47))="","",OFFSET('Sanitation Data'!$C$30,0,10*ROW('Sanitation Data'!C47)))</f>
        <v/>
      </c>
      <c r="CM53" s="36" t="str">
        <f ca="true">+IF(OFFSET('Sanitation Data'!$C$31,0,10*ROW('Sanitation Data'!C47))="","",OFFSET('Sanitation Data'!$C$31,0,10*ROW('Sanitation Data'!C47)))</f>
        <v/>
      </c>
      <c r="CN53" s="36" t="str">
        <f ca="true">+IF(OFFSET('Sanitation Data'!$C$32,0,10*ROW('Sanitation Data'!C47))="","",OFFSET('Sanitation Data'!$C$32,0,10*ROW('Sanitation Data'!C47)))</f>
        <v/>
      </c>
      <c r="CO53" s="36" t="str">
        <f ca="true">+IF(OFFSET('Sanitation Data'!$C$33,0,10*ROW('Sanitation Data'!C47))="","",OFFSET('Sanitation Data'!$C$33,0,10*ROW('Sanitation Data'!C47)))</f>
        <v/>
      </c>
      <c r="CP53" s="36" t="str">
        <f ca="true">+IF(OFFSET('Sanitation Data'!$D$29,0,10*ROW('Sanitation Data'!D47))="","",OFFSET('Sanitation Data'!$D$29,0,10*ROW('Sanitation Data'!D47)))</f>
        <v/>
      </c>
      <c r="CQ53" s="36" t="str">
        <f ca="true">+IF(OFFSET('Sanitation Data'!$D$30,0,10*ROW('Sanitation Data'!D47))="","",OFFSET('Sanitation Data'!$D$30,0,10*ROW('Sanitation Data'!D47)))</f>
        <v/>
      </c>
      <c r="CR53" s="36" t="str">
        <f ca="true">+IF(OFFSET('Sanitation Data'!$D$31,0,10*ROW('Sanitation Data'!D47))="","",OFFSET('Sanitation Data'!$D$31,0,10*ROW('Sanitation Data'!D47)))</f>
        <v/>
      </c>
      <c r="CS53" s="36" t="str">
        <f ca="true">+IF(OFFSET('Sanitation Data'!$D$32,0,10*ROW('Sanitation Data'!D47))="","",OFFSET('Sanitation Data'!$D$32,0,10*ROW('Sanitation Data'!D47)))</f>
        <v/>
      </c>
      <c r="CT53" s="36" t="str">
        <f ca="true">+IF(OFFSET('Sanitation Data'!$D$33,0,10*ROW('Sanitation Data'!D47))="","",OFFSET('Sanitation Data'!$D$33,0,10*ROW('Sanitation Data'!D47)))</f>
        <v/>
      </c>
      <c r="CU53" s="36" t="str">
        <f ca="true">+IF(OFFSET('Sanitation Data'!$E$29,0,10*ROW('Sanitation Data'!E47))="","",OFFSET('Sanitation Data'!$E$29,0,10*ROW('Sanitation Data'!E47)))</f>
        <v/>
      </c>
      <c r="CV53" s="36" t="str">
        <f ca="true">+IF(OFFSET('Sanitation Data'!$E$30,0,10*ROW('Sanitation Data'!E47))="","",OFFSET('Sanitation Data'!$E$30,0,10*ROW('Sanitation Data'!E47)))</f>
        <v/>
      </c>
      <c r="CW53" s="36" t="str">
        <f ca="true">+IF(OFFSET('Sanitation Data'!$E$31,0,10*ROW('Sanitation Data'!E47))="","",OFFSET('Sanitation Data'!$E$31,0,10*ROW('Sanitation Data'!E47)))</f>
        <v/>
      </c>
      <c r="CX53" s="36" t="str">
        <f ca="true">+IF(OFFSET('Sanitation Data'!$E$32,0,10*ROW('Sanitation Data'!E47))="","",OFFSET('Sanitation Data'!$E$32,0,10*ROW('Sanitation Data'!E47)))</f>
        <v/>
      </c>
      <c r="CY53" s="36" t="str">
        <f ca="true">+IF(OFFSET('Sanitation Data'!$E$33,0,10*ROW('Sanitation Data'!E47))="","",OFFSET('Sanitation Data'!$E$33,0,10*ROW('Sanitation Data'!E47)))</f>
        <v/>
      </c>
      <c r="CZ53" s="36" t="str">
        <f ca="true">+IF(OFFSET('Sanitation Data'!$F$29,0,10*ROW('Sanitation Data'!F47))="","",OFFSET('Sanitation Data'!$F$29,0,10*ROW('Sanitation Data'!F47)))</f>
        <v/>
      </c>
      <c r="DA53" s="36" t="str">
        <f ca="true">+IF(OFFSET('Sanitation Data'!$F$30,0,10*ROW('Sanitation Data'!F47))="","",OFFSET('Sanitation Data'!$F$30,0,10*ROW('Sanitation Data'!F47)))</f>
        <v/>
      </c>
      <c r="DB53" s="36" t="str">
        <f ca="true">+IF(OFFSET('Sanitation Data'!$F$31,0,10*ROW('Sanitation Data'!F47))="","",OFFSET('Sanitation Data'!$F$31,0,10*ROW('Sanitation Data'!F47)))</f>
        <v/>
      </c>
      <c r="DC53" s="36" t="str">
        <f ca="true">+IF(OFFSET('Sanitation Data'!$F$32,0,10*ROW('Sanitation Data'!F47))="","",OFFSET('Sanitation Data'!$F$32,0,10*ROW('Sanitation Data'!F47)))</f>
        <v/>
      </c>
      <c r="DD53" s="36" t="str">
        <f ca="true">+IF(OFFSET('Sanitation Data'!$F$33,0,10*ROW('Sanitation Data'!F47))="","",OFFSET('Sanitation Data'!$F$33,0,10*ROW('Sanitation Data'!F47)))</f>
        <v/>
      </c>
      <c r="DE53" s="36" t="str">
        <f ca="true">+IF(OFFSET('Sanitation Data'!$G$29,0,10*ROW('Sanitation Data'!G47))="","",OFFSET('Sanitation Data'!$G$29,0,10*ROW('Sanitation Data'!G47)))</f>
        <v/>
      </c>
      <c r="DF53" s="36" t="str">
        <f ca="true">+IF(OFFSET('Sanitation Data'!$G$30,0,10*ROW('Sanitation Data'!G47))="","",OFFSET('Sanitation Data'!$G$30,0,10*ROW('Sanitation Data'!G47)))</f>
        <v/>
      </c>
      <c r="DG53" s="36" t="str">
        <f ca="true">+IF(OFFSET('Sanitation Data'!$G$31,0,10*ROW('Sanitation Data'!G47))="","",OFFSET('Sanitation Data'!$G$31,0,10*ROW('Sanitation Data'!G47)))</f>
        <v/>
      </c>
      <c r="DH53" s="36" t="str">
        <f ca="true">+IF(OFFSET('Sanitation Data'!$G$32,0,10*ROW('Sanitation Data'!G47))="","",OFFSET('Sanitation Data'!$G$32,0,10*ROW('Sanitation Data'!G47)))</f>
        <v/>
      </c>
      <c r="DI53" s="36" t="str">
        <f ca="true">+IF(OFFSET('Sanitation Data'!$G$33,0,10*ROW('Sanitation Data'!G47))="","",OFFSET('Sanitation Data'!$G$33,0,10*ROW('Sanitation Data'!G47)))</f>
        <v/>
      </c>
      <c r="DJ53" s="36" t="str">
        <f ca="true">+IF(OFFSET('Sanitation Data'!$H$29,0,10*ROW('Sanitation Data'!H47))="","",OFFSET('Sanitation Data'!$H$29,0,10*ROW('Sanitation Data'!H47)))</f>
        <v/>
      </c>
      <c r="DK53" s="36" t="str">
        <f ca="true">+IF(OFFSET('Sanitation Data'!$H$30,0,10*ROW('Sanitation Data'!H47))="","",OFFSET('Sanitation Data'!$H$30,0,10*ROW('Sanitation Data'!H47)))</f>
        <v/>
      </c>
      <c r="DL53" s="36" t="str">
        <f ca="true">+IF(OFFSET('Sanitation Data'!$H$31,0,10*ROW('Sanitation Data'!H47))="","",OFFSET('Sanitation Data'!$H$31,0,10*ROW('Sanitation Data'!H47)))</f>
        <v/>
      </c>
      <c r="DM53" s="36" t="str">
        <f ca="true">+IF(OFFSET('Sanitation Data'!$H$32,0,10*ROW('Sanitation Data'!H47))="","",OFFSET('Sanitation Data'!$H$32,0,10*ROW('Sanitation Data'!H47)))</f>
        <v/>
      </c>
      <c r="DN53" s="36" t="str">
        <f ca="true">+IF(OFFSET('Sanitation Data'!$H$33,0,10*ROW('Sanitation Data'!H47))="","",OFFSET('Sanitation Data'!$H$33,0,10*ROW('Sanitation Data'!H47)))</f>
        <v/>
      </c>
      <c r="DO53" s="36" t="str">
        <f ca="true">+IF(OFFSET('Hygiene Data'!$C$12,0,10*ROW('Hygiene Data'!C47))="","",OFFSET('Hygiene Data'!$C$12,0,10*ROW('Hygiene Data'!C47)))</f>
        <v/>
      </c>
      <c r="DP53" s="36" t="str">
        <f ca="true">+IF(OFFSET('Hygiene Data'!$C$13,0,10*ROW('Hygiene Data'!C47))="","",OFFSET('Hygiene Data'!$C$13,0,10*ROW('Hygiene Data'!C47)))</f>
        <v/>
      </c>
      <c r="DQ53" s="36" t="str">
        <f ca="true">+IF(OFFSET('Hygiene Data'!$C$14,0,10*ROW('Hygiene Data'!C47))="","",OFFSET('Hygiene Data'!$C$14,0,10*ROW('Hygiene Data'!C47)))</f>
        <v/>
      </c>
      <c r="DR53" s="36" t="str">
        <f ca="true">+IF(OFFSET('Hygiene Data'!$D$12,0,10*ROW('Hygiene Data'!D47))="","",OFFSET('Hygiene Data'!$D$12,0,10*ROW('Hygiene Data'!D47)))</f>
        <v/>
      </c>
      <c r="DS53" s="36" t="str">
        <f ca="true">+IF(OFFSET('Hygiene Data'!$D$13,0,10*ROW('Hygiene Data'!D47))="","",OFFSET('Hygiene Data'!$D$13,0,10*ROW('Hygiene Data'!D47)))</f>
        <v/>
      </c>
      <c r="DT53" s="36" t="str">
        <f ca="true">+IF(OFFSET('Hygiene Data'!$D$14,0,10*ROW('Hygiene Data'!D47))="","",OFFSET('Hygiene Data'!$D$14,0,10*ROW('Hygiene Data'!D47)))</f>
        <v/>
      </c>
      <c r="DU53" s="36" t="str">
        <f ca="true">+IF(OFFSET('Hygiene Data'!$E$12,0,10*ROW('Hygiene Data'!E47))="","",OFFSET('Hygiene Data'!$E$12,0,10*ROW('Hygiene Data'!E47)))</f>
        <v/>
      </c>
      <c r="DV53" s="36" t="str">
        <f ca="true">+IF(OFFSET('Hygiene Data'!$E$13,0,10*ROW('Hygiene Data'!E47))="","",OFFSET('Hygiene Data'!$E$13,0,10*ROW('Hygiene Data'!E47)))</f>
        <v/>
      </c>
      <c r="DW53" s="36" t="str">
        <f ca="true">+IF(OFFSET('Hygiene Data'!$E$14,0,10*ROW('Hygiene Data'!E47))="","",OFFSET('Hygiene Data'!$E$14,0,10*ROW('Hygiene Data'!E47)))</f>
        <v/>
      </c>
      <c r="DX53" s="36" t="str">
        <f ca="true">+IF(OFFSET('Hygiene Data'!$F$12,0,10*ROW('Hygiene Data'!F47))="","",OFFSET('Hygiene Data'!$F$12,0,10*ROW('Hygiene Data'!F47)))</f>
        <v/>
      </c>
      <c r="DY53" s="36" t="str">
        <f ca="true">+IF(OFFSET('Hygiene Data'!$F$13,0,10*ROW('Hygiene Data'!F47))="","",OFFSET('Hygiene Data'!$F$13,0,10*ROW('Hygiene Data'!F47)))</f>
        <v/>
      </c>
      <c r="DZ53" s="36" t="str">
        <f ca="true">+IF(OFFSET('Hygiene Data'!$F$14,0,10*ROW('Hygiene Data'!F47))="","",OFFSET('Hygiene Data'!$F$14,0,10*ROW('Hygiene Data'!F47)))</f>
        <v/>
      </c>
      <c r="EA53" s="36" t="str">
        <f ca="true">+IF(OFFSET('Hygiene Data'!$G$12,0,10*ROW('Hygiene Data'!G47))="","",OFFSET('Hygiene Data'!$G$12,0,10*ROW('Hygiene Data'!G47)))</f>
        <v/>
      </c>
      <c r="EB53" s="36" t="str">
        <f ca="true">+IF(OFFSET('Hygiene Data'!$G$13,0,10*ROW('Hygiene Data'!G47))="","",OFFSET('Hygiene Data'!$G$13,0,10*ROW('Hygiene Data'!G47)))</f>
        <v/>
      </c>
      <c r="EC53" s="36" t="str">
        <f ca="true">+IF(OFFSET('Hygiene Data'!$G$14,0,10*ROW('Hygiene Data'!G47))="","",OFFSET('Hygiene Data'!$G$14,0,10*ROW('Hygiene Data'!G47)))</f>
        <v/>
      </c>
      <c r="ED53" s="36" t="str">
        <f ca="true">+IF(OFFSET('Hygiene Data'!$H$12,0,10*ROW('Hygiene Data'!H47))="","",OFFSET('Hygiene Data'!$H$12,0,10*ROW('Hygiene Data'!H47)))</f>
        <v/>
      </c>
      <c r="EE53" s="36" t="str">
        <f ca="true">+IF(OFFSET('Hygiene Data'!$H$13,0,10*ROW('Hygiene Data'!H47))="","",OFFSET('Hygiene Data'!$H$13,0,10*ROW('Hygiene Data'!H47)))</f>
        <v/>
      </c>
      <c r="EF53" s="36" t="str">
        <f ca="true">+IF(OFFSET('Hygiene Data'!$H$14,0,10*ROW('Hygiene Data'!H47))="","",OFFSET('Hygiene Data'!$H$14,0,10*ROW('Hygiene Data'!H47)))</f>
        <v/>
      </c>
    </row>
    <row r="54" x14ac:dyDescent="0.2">
      <c r="A54" s="59" t="str">
        <f ca="true">+IF(OFFSET('Water Data'!$B$1,0,10*ROW('Water Data'!B51))="","",OFFSET('Water Data'!$B$1,0,10*ROW('Water Data'!B51)))</f>
        <v/>
      </c>
      <c r="B54" s="59" t="str">
        <f ca="true">+IF(OFFSET('Water Data'!$A$3,0,10*ROW('Water Data'!A51))="","",OFFSET('Water Data'!$A$3,0,10*ROW('Water Data'!A51)))</f>
        <v/>
      </c>
      <c r="C54" s="59" t="str">
        <f ca="true">+IF(OFFSET('Water Data'!$C$3,0,10*ROW('Water Data'!C51))="","",OFFSET('Water Data'!$C$3,0,10*ROW('Water Data'!C51)))</f>
        <v/>
      </c>
      <c r="D54" s="252" t="e">
        <f ca="true">+IF(AND(ISNUMBER(OFFSET('Water Data'!$C$5,0,10*ROW('Water Data'!C48))),BS54="Yes"),100-OFFSET('Water Data'!$C$5,0,10*ROW('Water Data'!C48)),IF(AND(ISNUMBER(OFFSET('Water Data'!$C$5,0,10*ROW('Water Data'!C48))),BS54="No",ISNUMBER(OFFSET('Water Data'!$C$5,0,10*ROW('Water Data'!C48)))),CONCATENATE("[",ROUND(100-OFFSET('Water Data'!$C$5,0,10*ROW('Water Data'!C48)),0),"]"),IF(AND(ISNUMBER(OFFSET('Water Data'!$C$5,0,10*ROW('Water Data'!C48))),BS54="",ISNUMBER(OFFSET('Water Data'!$C$5,0,10*ROW('Water Data'!C48)))),100-OFFSET('Water Data'!$C$5,0,10*ROW('Water Data'!C48)),NA())))</f>
        <v>#N/A</v>
      </c>
      <c r="E54" s="252" t="e">
        <f ca="true">+IF(AND(ISNUMBER(OFFSET('Water Data'!$C$7,0,10*ROW('Water Data'!D48))),BT54="Yes"),OFFSET('Water Data'!$C$7,0,10*ROW('Water Data'!C48)),IF(AND(ISNUMBER(OFFSET('Water Data'!$C$7,0,10*ROW('Water Data'!C48))),BT54="No",ISNUMBER(OFFSET('Water Data'!$C$7,0,10*ROW('Water Data'!C48)))),CONCATENATE("[",ROUND(OFFSET('Water Data'!$C$7,0,10*ROW('Water Data'!C48)),0),"]"),IF(AND(ISNUMBER(OFFSET('Water Data'!$C$7,0,10*ROW('Water Data'!C48))),BT54="",ISNUMBER(OFFSET('Water Data'!$C$7,0,10*ROW('Water Data'!C48)))),OFFSET('Water Data'!$C$7,0,10*ROW('Water Data'!C48)),NA())))</f>
        <v>#N/A</v>
      </c>
      <c r="F54" s="252" t="e">
        <f ca="true">+IF(AND(ISNUMBER(OFFSET('Water Data'!$C$10,0,10*ROW('Water Data'!C48))),BU54="Yes"),OFFSET('Water Data'!$C$10,0,10*ROW('Water Data'!C48)),IF(AND(ISNUMBER(OFFSET('Water Data'!$C$10,0,10*ROW('Water Data'!C48))),BU54="No",ISNUMBER(OFFSET('Water Data'!$C$10,0,10*ROW('Water Data'!C48)))),CONCATENATE("[",ROUND(OFFSET('Water Data'!$C$10,0,10*ROW('Water Data'!C48)),0),"]"),IF(AND(ISNUMBER(OFFSET('Water Data'!$C$10,0,10*ROW('Water Data'!C48))),BU54="",ISNUMBER(OFFSET('Water Data'!$C$10,0,10*ROW('Water Data'!C48)))),OFFSET('Water Data'!$C$10,0,10*ROW('Water Data'!C48)),NA())))</f>
        <v>#N/A</v>
      </c>
      <c r="G54" s="252" t="e">
        <f ca="true">+IF(AND(ISNUMBER(OFFSET('Water Data'!$D$5,0,10*ROW('Water Data'!D48))),BV54="Yes"),100-OFFSET('Water Data'!$D$5,0,10*ROW('Water Data'!D48)),IF(AND(ISNUMBER(OFFSET('Water Data'!$D$5,0,10*ROW('Water Data'!D48))),BV54="No",ISNUMBER(OFFSET('Water Data'!$D$5,0,10*ROW('Water Data'!D48)))),CONCATENATE("[",ROUND(100-OFFSET('Water Data'!$D$5,0,10*ROW('Water Data'!D48)),0),"]"),IF(AND(ISNUMBER(OFFSET('Water Data'!$D$5,0,10*ROW('Water Data'!D48))),BV54="",ISNUMBER(OFFSET('Water Data'!$D$5,0,10*ROW('Water Data'!D48)))),100-OFFSET('Water Data'!$D$5,0,10*ROW('Water Data'!D48)),NA())))</f>
        <v>#N/A</v>
      </c>
      <c r="H54" s="252" t="e">
        <f ca="true">+IF(AND(ISNUMBER(OFFSET('Water Data'!$D$7,0,10*ROW('Water Data'!D48))),BW54="Yes"),OFFSET('Water Data'!$D$7,0,10*ROW('Water Data'!D48)),IF(AND(ISNUMBER(OFFSET('Water Data'!$D$7,0,10*ROW('Water Data'!D48))),BW54="No",ISNUMBER(OFFSET('Water Data'!$D$7,0,10*ROW('Water Data'!D48)))),CONCATENATE("[",ROUND(OFFSET('Water Data'!$C$7,0,10*ROW('Water Data'!D48)),0),"]"),IF(AND(ISNUMBER(OFFSET('Water Data'!$D$7,0,10*ROW('Water Data'!D48))),BW54="",ISNUMBER(OFFSET('Water Data'!$D$7,0,10*ROW('Water Data'!D48)))),OFFSET('Water Data'!$D$7,0,10*ROW('Water Data'!D48)),NA())))</f>
        <v>#N/A</v>
      </c>
      <c r="I54" s="252" t="e">
        <f ca="true">+IF(AND(ISNUMBER(OFFSET('Water Data'!$D$10,0,10*ROW('Water Data'!D48))),BX54="Yes"),OFFSET('Water Data'!$D$10,0,10*ROW('Water Data'!D48)),IF(AND(ISNUMBER(OFFSET('Water Data'!$D$10,0,10*ROW('Water Data'!D48))),BX54="No",ISNUMBER(OFFSET('Water Data'!$D$10,0,10*ROW('Water Data'!D48)))),CONCATENATE("[",ROUND(OFFSET('Water Data'!$D$10,0,10*ROW('Water Data'!D48)),0),"]"),IF(AND(ISNUMBER(OFFSET('Water Data'!$D$10,0,10*ROW('Water Data'!D48))),BX54="",ISNUMBER(OFFSET('Water Data'!$D$10,0,10*ROW('Water Data'!D48)))),OFFSET('Water Data'!$D$10,0,10*ROW('Water Data'!D48)),NA())))</f>
        <v>#N/A</v>
      </c>
      <c r="J54" s="252" t="e">
        <f ca="true">+IF(AND(ISNUMBER(OFFSET('Water Data'!$E$5,0,10*ROW('Water Data'!E48))),BY54="Yes"),100-OFFSET('Water Data'!$E$5,0,10*ROW('Water Data'!E48)),IF(AND(ISNUMBER(OFFSET('Water Data'!$E$5,0,10*ROW('Water Data'!E48))),BY54="No",ISNUMBER(OFFSET('Water Data'!$E$5,0,10*ROW('Water Data'!E48)))),CONCATENATE("[",ROUND(100-OFFSET('Water Data'!$E$5,0,10*ROW('Water Data'!E48)),0),"]"),IF(AND(ISNUMBER(OFFSET('Water Data'!$E$5,0,10*ROW('Water Data'!E48))),BY54="",ISNUMBER(OFFSET('Water Data'!$E$5,0,10*ROW('Water Data'!E48)))),100-OFFSET('Water Data'!$E$5,0,10*ROW('Water Data'!E48)),NA())))</f>
        <v>#N/A</v>
      </c>
      <c r="K54" s="252" t="e">
        <f ca="true">+IF(AND(ISNUMBER(OFFSET('Water Data'!$E$7,0,10*ROW('Water Data'!E48))),BZ54="Yes"),OFFSET('Water Data'!$E$7,0,10*ROW('Water Data'!E48)),IF(AND(ISNUMBER(OFFSET('Water Data'!$E$7,0,10*ROW('Water Data'!E48))),BZ54="No",ISNUMBER(OFFSET('Water Data'!$E$7,0,10*ROW('Water Data'!E48)))),CONCATENATE("[",ROUND(OFFSET('Water Data'!$E$7,0,10*ROW('Water Data'!E48)),0),"]"),IF(AND(ISNUMBER(OFFSET('Water Data'!$E$7,0,10*ROW('Water Data'!E48))),BZ54="",ISNUMBER(OFFSET('Water Data'!$E$7,0,10*ROW('Water Data'!E48)))),OFFSET('Water Data'!$E$7,0,10*ROW('Water Data'!E48)),NA())))</f>
        <v>#N/A</v>
      </c>
      <c r="L54" s="252" t="e">
        <f ca="true">+IF(AND(ISNUMBER(OFFSET('Water Data'!$E$10,0,10*ROW('Water Data'!E48))),CA54="Yes"),OFFSET('Water Data'!$E$10,0,10*ROW('Water Data'!E48)),IF(AND(ISNUMBER(OFFSET('Water Data'!$E$10,0,10*ROW('Water Data'!E48))),CA54="No",ISNUMBER(OFFSET('Water Data'!$E$10,0,10*ROW('Water Data'!E48)))),CONCATENATE("[",ROUND(OFFSET('Water Data'!$E$10,0,10*ROW('Water Data'!E48)),0),"]"),IF(AND(ISNUMBER(OFFSET('Water Data'!$E$10,0,10*ROW('Water Data'!E48))),CA54="",ISNUMBER(OFFSET('Water Data'!$E$10,0,10*ROW('Water Data'!E48)))),OFFSET('Water Data'!$E$10,0,10*ROW('Water Data'!E48)),NA())))</f>
        <v>#N/A</v>
      </c>
      <c r="M54" s="252" t="e">
        <f ca="true">+IF(AND(ISNUMBER(OFFSET('Water Data'!$F$5,0,10*ROW('Water Data'!F48))),CB54="Yes"),100-OFFSET('Water Data'!$F$5,0,10*ROW('Water Data'!F48)),IF(AND(ISNUMBER(OFFSET('Water Data'!$F$5,0,10*ROW('Water Data'!F48))),CB54="No",ISNUMBER(OFFSET('Water Data'!$F$5,0,10*ROW('Water Data'!F48)))),CONCATENATE("[",ROUND(100-OFFSET('Water Data'!$F$5,0,10*ROW('Water Data'!F48)),0),"]"),IF(AND(ISNUMBER(OFFSET('Water Data'!$F$5,0,10*ROW('Water Data'!F48))),CB54="",ISNUMBER(OFFSET('Water Data'!$F$5,0,10*ROW('Water Data'!F48)))),100-OFFSET('Water Data'!$F$5,0,10*ROW('Water Data'!F48)),NA())))</f>
        <v>#N/A</v>
      </c>
      <c r="N54" s="252" t="e">
        <f ca="true">+IF(AND(ISNUMBER(OFFSET('Water Data'!$F$7,0,10*ROW('Water Data'!F48))),CC54="Yes"),OFFSET('Water Data'!$F$7,0,10*ROW('Water Data'!F48)),IF(AND(ISNUMBER(OFFSET('Water Data'!$F$7,0,10*ROW('Water Data'!F48))),CC54="No",ISNUMBER(OFFSET('Water Data'!$F$7,0,10*ROW('Water Data'!F48)))),CONCATENATE("[",ROUND(OFFSET('Water Data'!$F$7,0,10*ROW('Water Data'!F48)),0),"]"),IF(AND(ISNUMBER(OFFSET('Water Data'!$F$7,0,10*ROW('Water Data'!F48))),CC54="",ISNUMBER(OFFSET('Water Data'!$F$7,0,10*ROW('Water Data'!F48)))),OFFSET('Water Data'!$F$7,0,10*ROW('Water Data'!F48)),NA())))</f>
        <v>#N/A</v>
      </c>
      <c r="O54" s="252" t="e">
        <f ca="true">+IF(AND(ISNUMBER(OFFSET('Water Data'!$F$10,0,10*ROW('Water Data'!F48))),CD54="Yes"),OFFSET('Water Data'!$F$10,0,10*ROW('Water Data'!F48)),IF(AND(ISNUMBER(OFFSET('Water Data'!$F$10,0,10*ROW('Water Data'!F48))),CD54="No",ISNUMBER(OFFSET('Water Data'!$F$10,0,10*ROW('Water Data'!F48)))),CONCATENATE("[",ROUND(OFFSET('Water Data'!$F$10,0,10*ROW('Water Data'!F48)),0),"]"),IF(AND(ISNUMBER(OFFSET('Water Data'!$F$10,0,10*ROW('Water Data'!F48))),CD54="",ISNUMBER(OFFSET('Water Data'!$F$10,0,10*ROW('Water Data'!F48)))),OFFSET('Water Data'!$F$10,0,10*ROW('Water Data'!F48)),NA())))</f>
        <v>#N/A</v>
      </c>
      <c r="P54" s="252" t="e">
        <f ca="true">+IF(AND(ISNUMBER(OFFSET('Water Data'!$G$5,0,10*ROW('Water Data'!G48))),CE54="Yes"),100-OFFSET('Water Data'!$G$5,0,10*ROW('Water Data'!G48)),IF(AND(ISNUMBER(OFFSET('Water Data'!$G$5,0,10*ROW('Water Data'!G48))),CE54="No",ISNUMBER(OFFSET('Water Data'!$G$5,0,10*ROW('Water Data'!G48)))),CONCATENATE("[",ROUND(100-OFFSET('Water Data'!$G$5,0,10*ROW('Water Data'!G48)),0),"]"),IF(AND(ISNUMBER(OFFSET('Water Data'!$G$5,0,10*ROW('Water Data'!G48))),CE54="",ISNUMBER(OFFSET('Water Data'!$G$5,0,10*ROW('Water Data'!G48)))),100-OFFSET('Water Data'!$G$5,0,10*ROW('Water Data'!G48)),NA())))</f>
        <v>#N/A</v>
      </c>
      <c r="Q54" s="252" t="e">
        <f ca="true">+IF(AND(ISNUMBER(OFFSET('Water Data'!$G$7,0,10*ROW('Water Data'!G48))),CF54="Yes"),OFFSET('Water Data'!$G$7,0,10*ROW('Water Data'!G48)),IF(AND(ISNUMBER(OFFSET('Water Data'!$G$7,0,10*ROW('Water Data'!G48))),CF54="No",ISNUMBER(OFFSET('Water Data'!$G$7,0,10*ROW('Water Data'!G48)))),CONCATENATE("[",ROUND(OFFSET('Water Data'!$G$7,0,10*ROW('Water Data'!G48)),0),"]"),IF(AND(ISNUMBER(OFFSET('Water Data'!$G$7,0,10*ROW('Water Data'!G48))),CF54="",ISNUMBER(OFFSET('Water Data'!$G$7,0,10*ROW('Water Data'!G48)))),OFFSET('Water Data'!$G$7,0,10*ROW('Water Data'!G48)),NA())))</f>
        <v>#N/A</v>
      </c>
      <c r="R54" s="252" t="e">
        <f ca="true">+IF(AND(ISNUMBER(OFFSET('Water Data'!$G$10,0,10*ROW('Water Data'!G48))),CG54="Yes"),OFFSET('Water Data'!$G$10,0,10*ROW('Water Data'!G48)),IF(AND(ISNUMBER(OFFSET('Water Data'!$G$10,0,10*ROW('Water Data'!G48))),CG54="No",ISNUMBER(OFFSET('Water Data'!$G$10,0,10*ROW('Water Data'!G48)))),CONCATENATE("[",ROUND(OFFSET('Water Data'!$G$10,0,10*ROW('Water Data'!G48)),0),"]"),IF(AND(ISNUMBER(OFFSET('Water Data'!$G$10,0,10*ROW('Water Data'!G48))),CG54="",ISNUMBER(OFFSET('Water Data'!$G$10,0,10*ROW('Water Data'!G48)))),OFFSET('Water Data'!$G$10,0,10*ROW('Water Data'!G48)),NA())))</f>
        <v>#N/A</v>
      </c>
      <c r="S54" s="252" t="e">
        <f ca="true">+IF(AND(ISNUMBER(OFFSET('Water Data'!$H$5,0,10*ROW('Water Data'!H48))),CH54="Yes"),100-OFFSET('Water Data'!$H$5,0,10*ROW('Water Data'!H48)),IF(AND(ISNUMBER(OFFSET('Water Data'!$H$5,0,10*ROW('Water Data'!H48))),CH54="No",ISNUMBER(OFFSET('Water Data'!$H$5,0,10*ROW('Water Data'!H48)))),CONCATENATE("[",ROUND(100-OFFSET('Water Data'!$H$5,0,10*ROW('Water Data'!H48)),0),"]"),IF(AND(ISNUMBER(OFFSET('Water Data'!$H$5,0,10*ROW('Water Data'!H48))),CH54="",ISNUMBER(OFFSET('Water Data'!$H$5,0,10*ROW('Water Data'!H48)))),100-OFFSET('Water Data'!$H$5,0,10*ROW('Water Data'!H48)),NA())))</f>
        <v>#N/A</v>
      </c>
      <c r="T54" s="252" t="e">
        <f ca="true">+IF(AND(ISNUMBER(OFFSET('Water Data'!$H$7,0,10*ROW('Water Data'!H48))),CI54="Yes"),OFFSET('Water Data'!$H$7,0,10*ROW('Water Data'!H48)),IF(AND(ISNUMBER(OFFSET('Water Data'!$H$7,0,10*ROW('Water Data'!H48))),CI54="No",ISNUMBER(OFFSET('Water Data'!$H$7,0,10*ROW('Water Data'!H48)))),CONCATENATE("[",ROUND(OFFSET('Water Data'!$H$7,0,10*ROW('Water Data'!H48)),0),"]"),IF(AND(ISNUMBER(OFFSET('Water Data'!$H$7,0,10*ROW('Water Data'!H48))),CI54="",ISNUMBER(OFFSET('Water Data'!$H$7,0,10*ROW('Water Data'!H48)))),OFFSET('Water Data'!$H$7,0,10*ROW('Water Data'!H48)),NA())))</f>
        <v>#N/A</v>
      </c>
      <c r="U54" s="252" t="e">
        <f ca="true">+IF(AND(ISNUMBER(OFFSET('Water Data'!$H$10,0,10*ROW('Water Data'!H48))),CJ54="Yes"),OFFSET('Water Data'!$H$10,0,10*ROW('Water Data'!H48)),IF(AND(ISNUMBER(OFFSET('Water Data'!$H$10,0,10*ROW('Water Data'!H48))),CJ54="No",ISNUMBER(OFFSET('Water Data'!$H$10,0,10*ROW('Water Data'!H48)))),CONCATENATE("[",ROUND(OFFSET('Water Data'!$H$10,0,10*ROW('Water Data'!H48)),0),"]"),IF(AND(ISNUMBER(OFFSET('Water Data'!$H$10,0,10*ROW('Water Data'!H48))),CJ54="",ISNUMBER(OFFSET('Water Data'!$H$10,0,10*ROW('Water Data'!H48)))),OFFSET('Water Data'!$H$10,0,10*ROW('Water Data'!H48)),NA())))</f>
        <v>#N/A</v>
      </c>
      <c r="V54" s="253" t="e">
        <f ca="true">+IF(AND(ISNUMBER(OFFSET('Sanitation Data'!$C$5,0,10*ROW('Sanitation Data'!C48))),CK54="Yes"),100-OFFSET('Sanitation Data'!$C$5,0,10*ROW('Sanitation Data'!C48)),IF(AND(ISNUMBER(OFFSET('Sanitation Data'!$C$5,0,10*ROW('Sanitation Data'!C48))),CK54="No",ISNUMBER(OFFSET('Sanitation Data'!$C$5,0,10*ROW('Sanitation Data'!C48)))),CONCATENATE("[",ROUND(100-OFFSET('Sanitation Data'!$C$5,0,10*ROW('Sanitation Data'!C48)),0),"]"),IF(AND(ISNUMBER(OFFSET('Sanitation Data'!$C$5,0,10*ROW('Sanitation Data'!C48))),CK54="",ISNUMBER(OFFSET('Sanitation Data'!$C$5,0,10*ROW('Sanitation Data'!C48)))),100-OFFSET('Sanitation Data'!$C$5,0,10*ROW('Sanitation Data'!C48)),NA())))</f>
        <v>#N/A</v>
      </c>
      <c r="W54" s="253" t="e">
        <f ca="true">+IF(AND(ISNUMBER(OFFSET('Sanitation Data'!$C$7,0,10*ROW('Sanitation Data'!C48))),CL54="Yes"),OFFSET('Sanitation Data'!$C$7,0,10*ROW('Sanitation Data'!C48)),IF(AND(ISNUMBER(OFFSET('Sanitation Data'!$C$7,0,10*ROW('Sanitation Data'!C48))),CL54="No",ISNUMBER(OFFSET('Sanitation Data'!$C$7,0,10*ROW('Sanitation Data'!C48)))),CONCATENATE("[",ROUND(OFFSET('Sanitation Data'!$C$7,0,10*ROW('Sanitation Data'!C48)),0),"]"),IF(AND(ISNUMBER(OFFSET('Sanitation Data'!$C$7,0,10*ROW('Sanitation Data'!C48))),CL54="",ISNUMBER(OFFSET('Sanitation Data'!$C$7,0,10*ROW('Sanitation Data'!C48)))),OFFSET('Sanitation Data'!$C$7,0,10*ROW('Sanitation Data'!C48)),NA())))</f>
        <v>#N/A</v>
      </c>
      <c r="X54" s="253" t="e">
        <f ca="true">+IF(AND(ISNUMBER(OFFSET('Sanitation Data'!$C$11,0,10*ROW('Sanitation Data'!C48))),CM54="Yes"),OFFSET('Sanitation Data'!$C$11,0,10*ROW('Sanitation Data'!C48)),IF(AND(ISNUMBER(OFFSET('Sanitation Data'!$C$11,0,10*ROW('Sanitation Data'!C48))),CM54="No",ISNUMBER(OFFSET('Sanitation Data'!$C$11,0,10*ROW('Sanitation Data'!C48)))),CONCATENATE("[",ROUND(OFFSET('Sanitation Data'!$C$11,0,10*ROW('Sanitation Data'!C48)),0),"]"),IF(AND(ISNUMBER(OFFSET('Sanitation Data'!$C$11,0,10*ROW('Sanitation Data'!C48))),CM54="",ISNUMBER(OFFSET('Sanitation Data'!$C$11,0,10*ROW('Sanitation Data'!C48)))),OFFSET('Sanitation Data'!$C$11,0,10*ROW('Sanitation Data'!C48)),NA())))</f>
        <v>#N/A</v>
      </c>
      <c r="Y54" s="253" t="e">
        <f ca="true">+IF(AND(ISNUMBER(OFFSET('Sanitation Data'!$C$12,0,10*ROW('Sanitation Data'!C48))),CN54="Yes"),OFFSET('Sanitation Data'!$C$12,0,10*ROW('Sanitation Data'!C48)),IF(AND(ISNUMBER(OFFSET('Sanitation Data'!$C$12,0,10*ROW('Sanitation Data'!C48))),CN54="No",ISNUMBER(OFFSET('Sanitation Data'!$C$12,0,10*ROW('Sanitation Data'!C48)))),CONCATENATE("[",ROUND(OFFSET('Sanitation Data'!$C$12,0,10*ROW('Sanitation Data'!C48)),0),"]"),IF(AND(ISNUMBER(OFFSET('Sanitation Data'!$C$12,0,10*ROW('Sanitation Data'!C48))),CN54="",ISNUMBER(OFFSET('Sanitation Data'!$C$12,0,10*ROW('Sanitation Data'!C48)))),OFFSET('Sanitation Data'!$C$12,0,10*ROW('Sanitation Data'!C48)),NA())))</f>
        <v>#N/A</v>
      </c>
      <c r="Z54" s="253" t="e">
        <f ca="true">+IF(AND(ISNUMBER(OFFSET('Sanitation Data'!$C$13,0,10*ROW('Sanitation Data'!C48))),CO54="Yes"),OFFSET('Sanitation Data'!$C$13,0,10*ROW('Sanitation Data'!C48)),IF(AND(ISNUMBER(OFFSET('Sanitation Data'!$C$13,0,10*ROW('Sanitation Data'!C48))),CO54="No",ISNUMBER(OFFSET('Sanitation Data'!$C$13,0,10*ROW('Sanitation Data'!C48)))),CONCATENATE("[",ROUND(OFFSET('Sanitation Data'!$C$13,0,10*ROW('Sanitation Data'!C48)),0),"]"),IF(AND(ISNUMBER(OFFSET('Sanitation Data'!$C$13,0,10*ROW('Sanitation Data'!C48))),CO54="",ISNUMBER(OFFSET('Sanitation Data'!$C$13,0,10*ROW('Sanitation Data'!C48)))),OFFSET('Sanitation Data'!$C$13,0,10*ROW('Sanitation Data'!C48)),NA())))</f>
        <v>#N/A</v>
      </c>
      <c r="AA54" s="253" t="e">
        <f ca="true">+IF(AND(ISNUMBER(OFFSET('Sanitation Data'!$D$5,0,10*ROW('Sanitation Data'!D48))),CP54="Yes"),100-OFFSET('Sanitation Data'!$D$5,0,10*ROW('Sanitation Data'!D48)),IF(AND(ISNUMBER(OFFSET('Sanitation Data'!$D$5,0,10*ROW('Sanitation Data'!D48))),CP54="No",ISNUMBER(OFFSET('Sanitation Data'!$D$5,0,10*ROW('Sanitation Data'!D48)))),CONCATENATE("[",ROUND(100-OFFSET('Sanitation Data'!$D$5,0,10*ROW('Sanitation Data'!D48)),0),"]"),IF(AND(ISNUMBER(OFFSET('Sanitation Data'!$D$5,0,10*ROW('Sanitation Data'!D48))),CP54="",ISNUMBER(OFFSET('Sanitation Data'!$D$5,0,10*ROW('Sanitation Data'!D48)))),100-OFFSET('Sanitation Data'!$D$5,0,10*ROW('Sanitation Data'!D48)),NA())))</f>
        <v>#N/A</v>
      </c>
      <c r="AB54" s="253" t="e">
        <f ca="true">+IF(AND(ISNUMBER(OFFSET('Sanitation Data'!$D$7,0,10*ROW('Sanitation Data'!D48))),CQ54="Yes"),OFFSET('Sanitation Data'!$D$7,0,10*ROW('Sanitation Data'!G48)),IF(AND(ISNUMBER(OFFSET('Sanitation Data'!$D$7,0,10*ROW('Sanitation Data'!D48))),CQ54="No",ISNUMBER(OFFSET('Sanitation Data'!$D$7,0,10*ROW('Sanitation Data'!D48)))),CONCATENATE("[",ROUND(OFFSET('Sanitation Data'!$D$7,0,10*ROW('Sanitation Data'!D48)),0),"]"),IF(AND(ISNUMBER(OFFSET('Sanitation Data'!$D$7,0,10*ROW('Sanitation Data'!D48))),CQ54="",ISNUMBER(OFFSET('Sanitation Data'!$D$7,0,10*ROW('Sanitation Data'!D48)))),OFFSET('Sanitation Data'!$D$7,0,10*ROW('Sanitation Data'!D48)),NA())))</f>
        <v>#N/A</v>
      </c>
      <c r="AC54" s="253" t="e">
        <f ca="true">+IF(AND(ISNUMBER(OFFSET('Sanitation Data'!$D$11,0,10*ROW('Sanitation Data'!D48))),CR54="Yes"),OFFSET('Sanitation Data'!$D$11,0,10*ROW('Sanitation Data'!D48)),IF(AND(ISNUMBER(OFFSET('Sanitation Data'!$D$11,0,10*ROW('Sanitation Data'!D48))),CR54="No",ISNUMBER(OFFSET('Sanitation Data'!$D$11,0,10*ROW('Sanitation Data'!D48)))),CONCATENATE("[",ROUND(OFFSET('Sanitation Data'!$D$11,0,10*ROW('Sanitation Data'!D48)),0),"]"),IF(AND(ISNUMBER(OFFSET('Sanitation Data'!$D$11,0,10*ROW('Sanitation Data'!D48))),CR54="",ISNUMBER(OFFSET('Sanitation Data'!$D$11,0,10*ROW('Sanitation Data'!D48)))),OFFSET('Sanitation Data'!$D$11,0,10*ROW('Sanitation Data'!D48)),NA())))</f>
        <v>#N/A</v>
      </c>
      <c r="AD54" s="253" t="e">
        <f ca="true">+IF(AND(ISNUMBER(OFFSET('Sanitation Data'!$D$12,0,10*ROW('Sanitation Data'!D48))),CS54="Yes"),OFFSET('Sanitation Data'!$D$12,0,10*ROW('Sanitation Data'!D48)),IF(AND(ISNUMBER(OFFSET('Sanitation Data'!$D$12,0,10*ROW('Sanitation Data'!D48))),CS54="No",ISNUMBER(OFFSET('Sanitation Data'!$D$12,0,10*ROW('Sanitation Data'!D48)))),CONCATENATE("[",ROUND(OFFSET('Sanitation Data'!$D$12,0,10*ROW('Sanitation Data'!D48)),0),"]"),IF(AND(ISNUMBER(OFFSET('Sanitation Data'!$D$12,0,10*ROW('Sanitation Data'!D48))),CS54="",ISNUMBER(OFFSET('Sanitation Data'!$D$12,0,10*ROW('Sanitation Data'!D48)))),OFFSET('Sanitation Data'!$D$12,0,10*ROW('Sanitation Data'!D48)),NA())))</f>
        <v>#N/A</v>
      </c>
      <c r="AE54" s="253" t="e">
        <f ca="true">+IF(AND(ISNUMBER(OFFSET('Sanitation Data'!$D$13,0,10*ROW('Sanitation Data'!D48))),CT54="Yes"),OFFSET('Sanitation Data'!$D$13,0,10*ROW('Sanitation Data'!D48)),IF(AND(ISNUMBER(OFFSET('Sanitation Data'!$D$13,0,10*ROW('Sanitation Data'!D48))),CT54="No",ISNUMBER(OFFSET('Sanitation Data'!$D$13,0,10*ROW('Sanitation Data'!D48)))),CONCATENATE("[",ROUND(OFFSET('Sanitation Data'!$D$13,0,10*ROW('Sanitation Data'!D48)),0),"]"),IF(AND(ISNUMBER(OFFSET('Sanitation Data'!$D$13,0,10*ROW('Sanitation Data'!D48))),CT54="",ISNUMBER(OFFSET('Sanitation Data'!$D$13,0,10*ROW('Sanitation Data'!D48)))),OFFSET('Sanitation Data'!$D$13,0,10*ROW('Sanitation Data'!D48)),NA())))</f>
        <v>#N/A</v>
      </c>
      <c r="AF54" s="253" t="e">
        <f ca="true">+IF(AND(ISNUMBER(OFFSET('Sanitation Data'!$E$5,0,10*ROW('Sanitation Data'!E48))),CU54="Yes"),100-OFFSET('Sanitation Data'!$E$5,0,10*ROW('Sanitation Data'!E48)),IF(AND(ISNUMBER(OFFSET('Sanitation Data'!$E$5,0,10*ROW('Sanitation Data'!E48))),CU54="No",ISNUMBER(OFFSET('Sanitation Data'!$E$5,0,10*ROW('Sanitation Data'!E48)))),CONCATENATE("[",ROUND(100-OFFSET('Sanitation Data'!$E$5,0,10*ROW('Sanitation Data'!E48)),0),"]"),IF(AND(ISNUMBER(OFFSET('Sanitation Data'!$E$5,0,10*ROW('Sanitation Data'!E48))),CU54="",ISNUMBER(OFFSET('Sanitation Data'!$E$5,0,10*ROW('Sanitation Data'!E48)))),100-OFFSET('Sanitation Data'!$E$5,0,10*ROW('Sanitation Data'!E48)),NA())))</f>
        <v>#N/A</v>
      </c>
      <c r="AG54" s="253" t="e">
        <f ca="true">+IF(AND(ISNUMBER(OFFSET('Sanitation Data'!$E$7,0,10*ROW('Sanitation Data'!E48))),CV54="Yes"),OFFSET('Sanitation Data'!$E$7,0,10*ROW('Sanitation Data'!E48)),IF(AND(ISNUMBER(OFFSET('Sanitation Data'!$E$7,0,10*ROW('Sanitation Data'!E48))),CV54="No",ISNUMBER(OFFSET('Sanitation Data'!$E$7,0,10*ROW('Sanitation Data'!E48)))),CONCATENATE("[",ROUND(OFFSET('Sanitation Data'!$E$7,0,10*ROW('Sanitation Data'!E48)),0),"]"),IF(AND(ISNUMBER(OFFSET('Sanitation Data'!$E$7,0,10*ROW('Sanitation Data'!E48))),CV54="",ISNUMBER(OFFSET('Sanitation Data'!$E$7,0,10*ROW('Sanitation Data'!E48)))),OFFSET('Sanitation Data'!$E$7,0,10*ROW('Sanitation Data'!E48)),NA())))</f>
        <v>#N/A</v>
      </c>
      <c r="AH54" s="253" t="e">
        <f ca="true">+IF(AND(ISNUMBER(OFFSET('Sanitation Data'!$E$11,0,10*ROW('Sanitation Data'!E48))),CW54="Yes"),OFFSET('Sanitation Data'!$E$11,0,10*ROW('Sanitation Data'!E48)),IF(AND(ISNUMBER(OFFSET('Sanitation Data'!$E$11,0,10*ROW('Sanitation Data'!E48))),CW54="No",ISNUMBER(OFFSET('Sanitation Data'!$E$11,0,10*ROW('Sanitation Data'!E48)))),CONCATENATE("[",ROUND(OFFSET('Sanitation Data'!$E$11,0,10*ROW('Sanitation Data'!E48)),0),"]"),IF(AND(ISNUMBER(OFFSET('Sanitation Data'!$E$11,0,10*ROW('Sanitation Data'!E48))),CW54="",ISNUMBER(OFFSET('Sanitation Data'!$E$11,0,10*ROW('Sanitation Data'!E48)))),OFFSET('Sanitation Data'!$E$11,0,10*ROW('Sanitation Data'!E48)),NA())))</f>
        <v>#N/A</v>
      </c>
      <c r="AI54" s="253" t="e">
        <f ca="true">+IF(AND(ISNUMBER(OFFSET('Sanitation Data'!$E$12,0,10*ROW('Sanitation Data'!E48))),CX54="Yes"),OFFSET('Sanitation Data'!$E$12,0,10*ROW('Sanitation Data'!E48)),IF(AND(ISNUMBER(OFFSET('Sanitation Data'!$E$12,0,10*ROW('Sanitation Data'!E48))),CX54="No",ISNUMBER(OFFSET('Sanitation Data'!$E$12,0,10*ROW('Sanitation Data'!E48)))),CONCATENATE("[",ROUND(OFFSET('Sanitation Data'!$E$12,0,10*ROW('Sanitation Data'!E48)),0),"]"),IF(AND(ISNUMBER(OFFSET('Sanitation Data'!$E$12,0,10*ROW('Sanitation Data'!E48))),CX54="",ISNUMBER(OFFSET('Sanitation Data'!$E$12,0,10*ROW('Sanitation Data'!E48)))),OFFSET('Sanitation Data'!$E$12,0,10*ROW('Sanitation Data'!E48)),NA())))</f>
        <v>#N/A</v>
      </c>
      <c r="AJ54" s="253" t="e">
        <f ca="true">+IF(AND(ISNUMBER(OFFSET('Sanitation Data'!$E$13,0,10*ROW('Sanitation Data'!E48))),CY54="Yes"),OFFSET('Sanitation Data'!$E$13,0,10*ROW('Sanitation Data'!E48)),IF(AND(ISNUMBER(OFFSET('Sanitation Data'!$E$13,0,10*ROW('Sanitation Data'!E48))),CY54="No",ISNUMBER(OFFSET('Sanitation Data'!$E$13,0,10*ROW('Sanitation Data'!E48)))),CONCATENATE("[",ROUND(OFFSET('Sanitation Data'!$E$13,0,10*ROW('Sanitation Data'!E48)),0),"]"),IF(AND(ISNUMBER(OFFSET('Sanitation Data'!$E$13,0,10*ROW('Sanitation Data'!E48))),CY54="",ISNUMBER(OFFSET('Sanitation Data'!$E$13,0,10*ROW('Sanitation Data'!E48)))),OFFSET('Sanitation Data'!$E$13,0,10*ROW('Sanitation Data'!E48)),NA())))</f>
        <v>#N/A</v>
      </c>
      <c r="AK54" s="253" t="e">
        <f ca="true">+IF(AND(ISNUMBER(OFFSET('Sanitation Data'!$F$5,0,10*ROW('Sanitation Data'!F48))),CZ54="Yes"),100-OFFSET('Sanitation Data'!$F$5,0,10*ROW('Sanitation Data'!F48)),IF(AND(ISNUMBER(OFFSET('Sanitation Data'!$F$5,0,10*ROW('Sanitation Data'!F48))),CZ54="No",ISNUMBER(OFFSET('Sanitation Data'!$F$5,0,10*ROW('Sanitation Data'!F48)))),CONCATENATE("[",ROUND(100-OFFSET('Sanitation Data'!$F$5,0,10*ROW('Sanitation Data'!F48)),0),"]"),IF(AND(ISNUMBER(OFFSET('Sanitation Data'!$F$5,0,10*ROW('Sanitation Data'!F48))),CZ54="",ISNUMBER(OFFSET('Sanitation Data'!$F$5,0,10*ROW('Sanitation Data'!F48)))),100-OFFSET('Sanitation Data'!$F$5,0,10*ROW('Sanitation Data'!F48)),NA())))</f>
        <v>#N/A</v>
      </c>
      <c r="AL54" s="253" t="e">
        <f ca="true">+IF(AND(ISNUMBER(OFFSET('Sanitation Data'!$F$7,0,10*ROW('Sanitation Data'!F48))),DA54="Yes"),OFFSET('Sanitation Data'!$F$7,0,10*ROW('Sanitation Data'!F48)),IF(AND(ISNUMBER(OFFSET('Sanitation Data'!$F$7,0,10*ROW('Sanitation Data'!F48))),DA54="No",ISNUMBER(OFFSET('Sanitation Data'!$F$7,0,10*ROW('Sanitation Data'!F48)))),CONCATENATE("[",ROUND(OFFSET('Sanitation Data'!$F$7,0,10*ROW('Sanitation Data'!F48)),0),"]"),IF(AND(ISNUMBER(OFFSET('Sanitation Data'!$F$7,0,10*ROW('Sanitation Data'!F48))),DA54="",ISNUMBER(OFFSET('Sanitation Data'!$F$7,0,10*ROW('Sanitation Data'!F48)))),OFFSET('Sanitation Data'!$F$7,0,10*ROW('Sanitation Data'!F48)),NA())))</f>
        <v>#N/A</v>
      </c>
      <c r="AM54" s="253" t="e">
        <f ca="true">+IF(AND(ISNUMBER(OFFSET('Sanitation Data'!$F$11,0,10*ROW('Sanitation Data'!F48))),DB54="Yes"),OFFSET('Sanitation Data'!$F$11,0,10*ROW('Sanitation Data'!F48)),IF(AND(ISNUMBER(OFFSET('Sanitation Data'!$F$11,0,10*ROW('Sanitation Data'!F48))),DB54="No",ISNUMBER(OFFSET('Sanitation Data'!$F$11,0,10*ROW('Sanitation Data'!F48)))),CONCATENATE("[",ROUND(OFFSET('Sanitation Data'!$F$11,0,10*ROW('Sanitation Data'!F48)),0),"]"),IF(AND(ISNUMBER(OFFSET('Sanitation Data'!$F$11,0,10*ROW('Sanitation Data'!F48))),DB54="",ISNUMBER(OFFSET('Sanitation Data'!$F$11,0,10*ROW('Sanitation Data'!F48)))),OFFSET('Sanitation Data'!$F$11,0,10*ROW('Sanitation Data'!F48)),NA())))</f>
        <v>#N/A</v>
      </c>
      <c r="AN54" s="253" t="e">
        <f ca="true">+IF(AND(ISNUMBER(OFFSET('Sanitation Data'!$F$12,0,10*ROW('Sanitation Data'!F48))),DC54="Yes"),OFFSET('Sanitation Data'!$F$12,0,10*ROW('Sanitation Data'!F48)),IF(AND(ISNUMBER(OFFSET('Sanitation Data'!$F$12,0,10*ROW('Sanitation Data'!F48))),DC54="No",ISNUMBER(OFFSET('Sanitation Data'!$F$12,0,10*ROW('Sanitation Data'!F48)))),CONCATENATE("[",ROUND(OFFSET('Sanitation Data'!$F$12,0,10*ROW('Sanitation Data'!F48)),0),"]"),IF(AND(ISNUMBER(OFFSET('Sanitation Data'!$F$12,0,10*ROW('Sanitation Data'!F48))),DC54="",ISNUMBER(OFFSET('Sanitation Data'!$F$12,0,10*ROW('Sanitation Data'!F48)))),OFFSET('Sanitation Data'!$F$12,0,10*ROW('Sanitation Data'!F48)),NA())))</f>
        <v>#N/A</v>
      </c>
      <c r="AO54" s="253" t="e">
        <f ca="true">+IF(AND(ISNUMBER(OFFSET('Sanitation Data'!$F$13,0,10*ROW('Sanitation Data'!F48))),DD54="Yes"),OFFSET('Sanitation Data'!$F$13,0,10*ROW('Sanitation Data'!F48)),IF(AND(ISNUMBER(OFFSET('Sanitation Data'!$F$13,0,10*ROW('Sanitation Data'!F48))),DD54="No",ISNUMBER(OFFSET('Sanitation Data'!$F$13,0,10*ROW('Sanitation Data'!F48)))),CONCATENATE("[",ROUND(OFFSET('Sanitation Data'!$F$13,0,10*ROW('Sanitation Data'!F48)),0),"]"),IF(AND(ISNUMBER(OFFSET('Sanitation Data'!$F$13,0,10*ROW('Sanitation Data'!F48))),DD54="",ISNUMBER(OFFSET('Sanitation Data'!$F$13,0,10*ROW('Sanitation Data'!F48)))),OFFSET('Sanitation Data'!$F$13,0,10*ROW('Sanitation Data'!F48)),NA())))</f>
        <v>#N/A</v>
      </c>
      <c r="AP54" s="253" t="e">
        <f ca="true">+IF(AND(ISNUMBER(OFFSET('Sanitation Data'!$G$5,0,10*ROW('Sanitation Data'!G48))),DE54="Yes"),100-OFFSET('Sanitation Data'!$G$5,0,10*ROW('Sanitation Data'!G48)),IF(AND(ISNUMBER(OFFSET('Sanitation Data'!$G$5,0,10*ROW('Sanitation Data'!G48))),DE54="No",ISNUMBER(OFFSET('Sanitation Data'!$G$5,0,10*ROW('Sanitation Data'!G48)))),CONCATENATE("[",ROUND(100-OFFSET('Sanitation Data'!$G$5,0,10*ROW('Sanitation Data'!G48)),0),"]"),IF(AND(ISNUMBER(OFFSET('Sanitation Data'!$G$5,0,10*ROW('Sanitation Data'!G48))),DE54="",ISNUMBER(OFFSET('Sanitation Data'!$G$5,0,10*ROW('Sanitation Data'!G48)))),100-OFFSET('Sanitation Data'!$G$5,0,10*ROW('Sanitation Data'!G48)),NA())))</f>
        <v>#N/A</v>
      </c>
      <c r="AQ54" s="253" t="e">
        <f ca="true">+IF(AND(ISNUMBER(OFFSET('Sanitation Data'!$G$7,0,10*ROW('Sanitation Data'!G48))),DF54="Yes"),OFFSET('Sanitation Data'!$G$7,0,10*ROW('Sanitation Data'!G48)),IF(AND(ISNUMBER(OFFSET('Sanitation Data'!$G$7,0,10*ROW('Sanitation Data'!G48))),DF54="No",ISNUMBER(OFFSET('Sanitation Data'!$G$7,0,10*ROW('Sanitation Data'!G48)))),CONCATENATE("[",ROUND(OFFSET('Sanitation Data'!$G$7,0,10*ROW('Sanitation Data'!G48)),0),"]"),IF(AND(ISNUMBER(OFFSET('Sanitation Data'!$G$7,0,10*ROW('Sanitation Data'!G48))),DF54="",ISNUMBER(OFFSET('Sanitation Data'!$G$7,0,10*ROW('Sanitation Data'!G48)))),OFFSET('Sanitation Data'!$G$7,0,10*ROW('Sanitation Data'!G48)),NA())))</f>
        <v>#N/A</v>
      </c>
      <c r="AR54" s="253" t="e">
        <f ca="true">+IF(AND(ISNUMBER(OFFSET('Sanitation Data'!$G$11,0,10*ROW('Sanitation Data'!G48))),DG54="Yes"),OFFSET('Sanitation Data'!$G$11,0,10*ROW('Sanitation Data'!G48)),IF(AND(ISNUMBER(OFFSET('Sanitation Data'!$G$11,0,10*ROW('Sanitation Data'!G48))),DG54="No",ISNUMBER(OFFSET('Sanitation Data'!$G$11,0,10*ROW('Sanitation Data'!G48)))),CONCATENATE("[",ROUND(OFFSET('Sanitation Data'!$G$11,0,10*ROW('Sanitation Data'!G48)),0),"]"),IF(AND(ISNUMBER(OFFSET('Sanitation Data'!$G$11,0,10*ROW('Sanitation Data'!G48))),DG54="",ISNUMBER(OFFSET('Sanitation Data'!$G$11,0,10*ROW('Sanitation Data'!G48)))),OFFSET('Sanitation Data'!$G$11,0,10*ROW('Sanitation Data'!G48)),NA())))</f>
        <v>#N/A</v>
      </c>
      <c r="AS54" s="253" t="e">
        <f ca="true">+IF(AND(ISNUMBER(OFFSET('Sanitation Data'!$G$12,0,10*ROW('Sanitation Data'!G48))),DH54="Yes"),OFFSET('Sanitation Data'!$G$12,0,10*ROW('Sanitation Data'!G48)),IF(AND(ISNUMBER(OFFSET('Sanitation Data'!$G$12,0,10*ROW('Sanitation Data'!G48))),DH54="No",ISNUMBER(OFFSET('Sanitation Data'!$G$12,0,10*ROW('Sanitation Data'!G48)))),CONCATENATE("[",ROUND(OFFSET('Sanitation Data'!$G$12,0,10*ROW('Sanitation Data'!G48)),0),"]"),IF(AND(ISNUMBER(OFFSET('Sanitation Data'!$G$12,0,10*ROW('Sanitation Data'!G48))),DH54="",ISNUMBER(OFFSET('Sanitation Data'!$G$12,0,10*ROW('Sanitation Data'!G48)))),OFFSET('Sanitation Data'!$G$12,0,10*ROW('Sanitation Data'!G48)),NA())))</f>
        <v>#N/A</v>
      </c>
      <c r="AT54" s="253" t="e">
        <f ca="true">+IF(AND(ISNUMBER(OFFSET('Sanitation Data'!$G$13,0,10*ROW('Sanitation Data'!G48))),DI54="Yes"),OFFSET('Sanitation Data'!$G$13,0,10*ROW('Sanitation Data'!G48)),IF(AND(ISNUMBER(OFFSET('Sanitation Data'!$G$13,0,10*ROW('Sanitation Data'!G48))),DI54="No",ISNUMBER(OFFSET('Sanitation Data'!$G$13,0,10*ROW('Sanitation Data'!G48)))),CONCATENATE("[",ROUND(OFFSET('Sanitation Data'!$G$13,0,10*ROW('Sanitation Data'!G48)),0),"]"),IF(AND(ISNUMBER(OFFSET('Sanitation Data'!$G$13,0,10*ROW('Sanitation Data'!G48))),DI54="",ISNUMBER(OFFSET('Sanitation Data'!$G$13,0,10*ROW('Sanitation Data'!G48)))),OFFSET('Sanitation Data'!$G$13,0,10*ROW('Sanitation Data'!G48)),NA())))</f>
        <v>#N/A</v>
      </c>
      <c r="AU54" s="253" t="e">
        <f ca="true">+IF(AND(ISNUMBER(OFFSET('Sanitation Data'!$H$5,0,10*ROW('Sanitation Data'!H48))),DJ54="Yes"),100-OFFSET('Sanitation Data'!$H$5,0,10*ROW('Sanitation Data'!H48)),IF(AND(ISNUMBER(OFFSET('Sanitation Data'!$H$5,0,10*ROW('Sanitation Data'!H48))),DJ54="No",ISNUMBER(OFFSET('Sanitation Data'!$H$5,0,10*ROW('Sanitation Data'!H48)))),CONCATENATE("[",ROUND(100-OFFSET('Sanitation Data'!$H$5,0,10*ROW('Sanitation Data'!H48)),0),"]"),IF(AND(ISNUMBER(OFFSET('Sanitation Data'!$H$5,0,10*ROW('Sanitation Data'!H48))),DJ54="",ISNUMBER(OFFSET('Sanitation Data'!$H$5,0,10*ROW('Sanitation Data'!H48)))),100-OFFSET('Sanitation Data'!$H$5,0,10*ROW('Sanitation Data'!H48)),NA())))</f>
        <v>#N/A</v>
      </c>
      <c r="AV54" s="253" t="e">
        <f ca="true">+IF(AND(ISNUMBER(OFFSET('Sanitation Data'!$H$7,0,10*ROW('Sanitation Data'!H48))),DK54="Yes"),OFFSET('Sanitation Data'!$H$7,0,10*ROW('Sanitation Data'!H48)),IF(AND(ISNUMBER(OFFSET('Sanitation Data'!$H$7,0,10*ROW('Sanitation Data'!H48))),DK54="No",ISNUMBER(OFFSET('Sanitation Data'!$H$7,0,10*ROW('Sanitation Data'!H48)))),CONCATENATE("[",ROUND(OFFSET('Sanitation Data'!$H$7,0,10*ROW('Sanitation Data'!H48)),0),"]"),IF(AND(ISNUMBER(OFFSET('Sanitation Data'!$H$7,0,10*ROW('Sanitation Data'!H48))),DK54="",ISNUMBER(OFFSET('Sanitation Data'!$H$7,0,10*ROW('Sanitation Data'!H48)))),OFFSET('Sanitation Data'!$H$7,0,10*ROW('Sanitation Data'!H48)),NA())))</f>
        <v>#N/A</v>
      </c>
      <c r="AW54" s="253" t="e">
        <f ca="true">+IF(AND(ISNUMBER(OFFSET('Sanitation Data'!$H$11,0,10*ROW('Sanitation Data'!H48))),DL54="Yes"),OFFSET('Sanitation Data'!$H$11,0,10*ROW('Sanitation Data'!H48)),IF(AND(ISNUMBER(OFFSET('Sanitation Data'!$H$11,0,10*ROW('Sanitation Data'!H48))),DL54="No",ISNUMBER(OFFSET('Sanitation Data'!$H$11,0,10*ROW('Sanitation Data'!H48)))),CONCATENATE("[",ROUND(OFFSET('Sanitation Data'!$H$11,0,10*ROW('Sanitation Data'!H48)),0),"]"),IF(AND(ISNUMBER(OFFSET('Sanitation Data'!$H$11,0,10*ROW('Sanitation Data'!H48))),DL54="",ISNUMBER(OFFSET('Sanitation Data'!$H$11,0,10*ROW('Sanitation Data'!H48)))),OFFSET('Sanitation Data'!$H$11,0,10*ROW('Sanitation Data'!H48)),NA())))</f>
        <v>#N/A</v>
      </c>
      <c r="AX54" s="253" t="e">
        <f ca="true">+IF(AND(ISNUMBER(OFFSET('Sanitation Data'!$H$12,0,10*ROW('Sanitation Data'!H48))),DM54="Yes"),OFFSET('Sanitation Data'!$H$12,0,10*ROW('Sanitation Data'!H48)),IF(AND(ISNUMBER(OFFSET('Sanitation Data'!$H$12,0,10*ROW('Sanitation Data'!H48))),DM54="No",ISNUMBER(OFFSET('Sanitation Data'!$H$12,0,10*ROW('Sanitation Data'!H48)))),CONCATENATE("[",ROUND(OFFSET('Sanitation Data'!$H$12,0,10*ROW('Sanitation Data'!H48)),0),"]"),IF(AND(ISNUMBER(OFFSET('Sanitation Data'!$H$12,0,10*ROW('Sanitation Data'!H48))),DM54="",ISNUMBER(OFFSET('Sanitation Data'!$H$12,0,10*ROW('Sanitation Data'!H48)))),OFFSET('Sanitation Data'!$H$12,0,10*ROW('Sanitation Data'!H48)),NA())))</f>
        <v>#N/A</v>
      </c>
      <c r="AY54" s="253" t="e">
        <f ca="true">+IF(AND(ISNUMBER(OFFSET('Sanitation Data'!$H$13,0,10*ROW('Sanitation Data'!H48))),DN54="Yes"),OFFSET('Sanitation Data'!$H$13,0,10*ROW('Sanitation Data'!H48)),IF(AND(ISNUMBER(OFFSET('Sanitation Data'!$H$13,0,10*ROW('Sanitation Data'!H48))),DN54="No",ISNUMBER(OFFSET('Sanitation Data'!$H$13,0,10*ROW('Sanitation Data'!H48)))),CONCATENATE("[",ROUND(OFFSET('Sanitation Data'!$H$13,0,10*ROW('Sanitation Data'!H48)),0),"]"),IF(AND(ISNUMBER(OFFSET('Sanitation Data'!$H$13,0,10*ROW('Sanitation Data'!H48))),DN54="",ISNUMBER(OFFSET('Sanitation Data'!$H$13,0,10*ROW('Sanitation Data'!H48)))),OFFSET('Sanitation Data'!$H$13,0,10*ROW('Sanitation Data'!H48)),NA())))</f>
        <v>#N/A</v>
      </c>
      <c r="AZ54" s="254" t="e">
        <f ca="true">+IF(AND(ISNUMBER(OFFSET('Hygiene Data'!$C$6,0,10*ROW('Hygiene Data'!C48))),DO54="Yes"),OFFSET('Hygiene Data'!$C$6,0,10*ROW('Hygiene Data'!C48)),IF(AND(ISNUMBER(OFFSET('Hygiene Data'!$C$6,0,10*ROW('Hygiene Data'!C48))),DO54="No",ISNUMBER(OFFSET('Hygiene Data'!$C$6,0,10*ROW('Hygiene Data'!C48)))),CONCATENATE("[",ROUND(OFFSET('Hygiene Data'!$C$6,0,10*ROW('Hygiene Data'!C48)),0),"]"),IF(AND(ISNUMBER(OFFSET('Hygiene Data'!$C$6,0,10*ROW('Hygiene Data'!C48))),DO54="",ISNUMBER(OFFSET('Hygiene Data'!$C$6,0,10*ROW('Hygiene Data'!C48)))),OFFSET('Hygiene Data'!$C$6,0,10*ROW('Hygiene Data'!C48)),NA())))</f>
        <v>#N/A</v>
      </c>
      <c r="BA54" s="254" t="e">
        <f ca="true">+IF(AND(ISNUMBER(OFFSET('Hygiene Data'!$C$8,0,10*ROW('Hygiene Data'!C48))),DP54="Yes"),OFFSET('Hygiene Data'!$C$8,0,10*ROW('Hygiene Data'!C48)),IF(AND(ISNUMBER(OFFSET('Hygiene Data'!$C$8,0,10*ROW('Hygiene Data'!C48))),DP54="No",ISNUMBER(OFFSET('Hygiene Data'!$C$8,0,10*ROW('Hygiene Data'!C48)))),CONCATENATE("[",ROUND(OFFSET('Hygiene Data'!$C$8,0,10*ROW('Hygiene Data'!C48)),0),"]"),IF(AND(ISNUMBER(OFFSET('Hygiene Data'!$C$8,0,10*ROW('Hygiene Data'!C48))),DP54="",ISNUMBER(OFFSET('Hygiene Data'!$C$8,0,10*ROW('Hygiene Data'!C48)))),OFFSET('Hygiene Data'!$C$8,0,10*ROW('Hygiene Data'!C48)),NA())))</f>
        <v>#N/A</v>
      </c>
      <c r="BB54" s="254" t="e">
        <f ca="true">+IF(AND(ISNUMBER(OFFSET('Hygiene Data'!$C$10,0,10*ROW('Hygiene Data'!C48))),DQ54="Yes"),OFFSET('Hygiene Data'!$C$10,0,10*ROW('Hygiene Data'!C48)),IF(AND(ISNUMBER(OFFSET('Hygiene Data'!$C$10,0,10*ROW('Hygiene Data'!C48))),DQ54="No",ISNUMBER(OFFSET('Hygiene Data'!$C$10,0,10*ROW('Hygiene Data'!C48)))),CONCATENATE("[",ROUND(OFFSET('Hygiene Data'!$C$10,0,10*ROW('Hygiene Data'!C48)),0),"]"),IF(AND(ISNUMBER(OFFSET('Hygiene Data'!$C$10,0,10*ROW('Hygiene Data'!C48))),DQ54="",ISNUMBER(OFFSET('Hygiene Data'!$C$10,0,10*ROW('Hygiene Data'!C48)))),OFFSET('Hygiene Data'!$C$10,0,10*ROW('Hygiene Data'!C48)),NA())))</f>
        <v>#N/A</v>
      </c>
      <c r="BC54" s="254" t="e">
        <f ca="true">+IF(AND(ISNUMBER(OFFSET('Hygiene Data'!$D$6,0,10*ROW('Hygiene Data'!D48))),DR54="Yes"),OFFSET('Hygiene Data'!$D$6,0,10*ROW('Hygiene Data'!D48)),IF(AND(ISNUMBER(OFFSET('Hygiene Data'!$D$6,0,10*ROW('Hygiene Data'!D48))),DR54="No",ISNUMBER(OFFSET('Hygiene Data'!$D$6,0,10*ROW('Hygiene Data'!D48)))),CONCATENATE("[",ROUND(OFFSET('Hygiene Data'!$D$6,0,10*ROW('Hygiene Data'!D48)),0),"]"),IF(AND(ISNUMBER(OFFSET('Hygiene Data'!$D$6,0,10*ROW('Hygiene Data'!D48))),DR54="",ISNUMBER(OFFSET('Hygiene Data'!$D$6,0,10*ROW('Hygiene Data'!D48)))),OFFSET('Hygiene Data'!$D$6,0,10*ROW('Hygiene Data'!D48)),NA())))</f>
        <v>#N/A</v>
      </c>
      <c r="BD54" s="254" t="e">
        <f ca="true">+IF(AND(ISNUMBER(OFFSET('Hygiene Data'!$D$8,0,10*ROW('Hygiene Data'!D48))),DS54="Yes"),OFFSET('Hygiene Data'!$D$8,0,10*ROW('Hygiene Data'!D48)),IF(AND(ISNUMBER(OFFSET('Hygiene Data'!$D$8,0,10*ROW('Hygiene Data'!D48))),DS54="No",ISNUMBER(OFFSET('Hygiene Data'!$D$8,0,10*ROW('Hygiene Data'!D48)))),CONCATENATE("[",ROUND(OFFSET('Hygiene Data'!$D$8,0,10*ROW('Hygiene Data'!D48)),0),"]"),IF(AND(ISNUMBER(OFFSET('Hygiene Data'!$D$8,0,10*ROW('Hygiene Data'!D48))),DS54="",ISNUMBER(OFFSET('Hygiene Data'!$D$8,0,10*ROW('Hygiene Data'!D48)))),OFFSET('Hygiene Data'!$D$8,0,10*ROW('Hygiene Data'!D48)),NA())))</f>
        <v>#N/A</v>
      </c>
      <c r="BE54" s="254" t="e">
        <f ca="true">+IF(AND(ISNUMBER(OFFSET('Hygiene Data'!$D$10,0,10*ROW('Hygiene Data'!D48))),DT54="Yes"),OFFSET('Hygiene Data'!$D$10,0,10*ROW('Hygiene Data'!D48)),IF(AND(ISNUMBER(OFFSET('Hygiene Data'!$D$10,0,10*ROW('Hygiene Data'!D48))),DT54="No",ISNUMBER(OFFSET('Hygiene Data'!$D$10,0,10*ROW('Hygiene Data'!D48)))),CONCATENATE("[",ROUND(OFFSET('Hygiene Data'!$D$10,0,10*ROW('Hygiene Data'!D48)),0),"]"),IF(AND(ISNUMBER(OFFSET('Hygiene Data'!$D$10,0,10*ROW('Hygiene Data'!D48))),DT54="",ISNUMBER(OFFSET('Hygiene Data'!$D$10,0,10*ROW('Hygiene Data'!D48)))),OFFSET('Hygiene Data'!$D$10,0,10*ROW('Hygiene Data'!D48)),NA())))</f>
        <v>#N/A</v>
      </c>
      <c r="BF54" s="254" t="e">
        <f ca="true">+IF(AND(ISNUMBER(OFFSET('Hygiene Data'!$E$6,0,10*ROW('Hygiene Data'!E48))),DU54="Yes"),OFFSET('Hygiene Data'!$E$6,0,10*ROW('Hygiene Data'!E48)),IF(AND(ISNUMBER(OFFSET('Hygiene Data'!$E$6,0,10*ROW('Hygiene Data'!E48))),DU54="No",ISNUMBER(OFFSET('Hygiene Data'!$E$6,0,10*ROW('Hygiene Data'!E48)))),CONCATENATE("[",ROUND(OFFSET('Hygiene Data'!$E$6,0,10*ROW('Hygiene Data'!E48)),0),"]"),IF(AND(ISNUMBER(OFFSET('Hygiene Data'!$E$6,0,10*ROW('Hygiene Data'!E48))),DU54="",ISNUMBER(OFFSET('Hygiene Data'!$E$6,0,10*ROW('Hygiene Data'!E48)))),OFFSET('Hygiene Data'!$E$6,0,10*ROW('Hygiene Data'!E48)),NA())))</f>
        <v>#N/A</v>
      </c>
      <c r="BG54" s="254" t="e">
        <f ca="true">+IF(AND(ISNUMBER(OFFSET('Hygiene Data'!$E$8,0,10*ROW('Hygiene Data'!E48))),DV54="Yes"),OFFSET('Hygiene Data'!$E$8,0,10*ROW('Hygiene Data'!E48)),IF(AND(ISNUMBER(OFFSET('Hygiene Data'!$E$8,0,10*ROW('Hygiene Data'!E48))),DV54="No",ISNUMBER(OFFSET('Hygiene Data'!$E$8,0,10*ROW('Hygiene Data'!E48)))),CONCATENATE("[",ROUND(OFFSET('Hygiene Data'!$E$8,0,10*ROW('Hygiene Data'!E48)),0),"]"),IF(AND(ISNUMBER(OFFSET('Hygiene Data'!$E$8,0,10*ROW('Hygiene Data'!E48))),DV54="",ISNUMBER(OFFSET('Hygiene Data'!$E$8,0,10*ROW('Hygiene Data'!E48)))),OFFSET('Hygiene Data'!$E$8,0,10*ROW('Hygiene Data'!E48)),NA())))</f>
        <v>#N/A</v>
      </c>
      <c r="BH54" s="254" t="e">
        <f ca="true">+IF(AND(ISNUMBER(OFFSET('Hygiene Data'!$E$10,0,10*ROW('Hygiene Data'!E48))),DW54="Yes"),OFFSET('Hygiene Data'!$E$10,0,10*ROW('Hygiene Data'!E48)),IF(AND(ISNUMBER(OFFSET('Hygiene Data'!$E$10,0,10*ROW('Hygiene Data'!E48))),DW54="No",ISNUMBER(OFFSET('Hygiene Data'!$E$10,0,10*ROW('Hygiene Data'!E48)))),CONCATENATE("[",ROUND(OFFSET('Hygiene Data'!$E$10,0,10*ROW('Hygiene Data'!E48)),0),"]"),IF(AND(ISNUMBER(OFFSET('Hygiene Data'!$E$10,0,10*ROW('Hygiene Data'!E48))),DW54="",ISNUMBER(OFFSET('Hygiene Data'!$E$10,0,10*ROW('Hygiene Data'!E48)))),OFFSET('Hygiene Data'!$E$10,0,10*ROW('Hygiene Data'!E48)),NA())))</f>
        <v>#N/A</v>
      </c>
      <c r="BI54" s="254" t="e">
        <f ca="true">+IF(AND(ISNUMBER(OFFSET('Hygiene Data'!$F$6,0,10*ROW('Hygiene Data'!F48))),DX54="Yes"),OFFSET('Hygiene Data'!$F$6,0,10*ROW('Hygiene Data'!F48)),IF(AND(ISNUMBER(OFFSET('Hygiene Data'!$F$6,0,10*ROW('Hygiene Data'!F48))),DX54="No",ISNUMBER(OFFSET('Hygiene Data'!$F$6,0,10*ROW('Hygiene Data'!F48)))),CONCATENATE("[",ROUND(OFFSET('Hygiene Data'!$F$6,0,10*ROW('Hygiene Data'!F48)),0),"]"),IF(AND(ISNUMBER(OFFSET('Hygiene Data'!$F$6,0,10*ROW('Hygiene Data'!F48))),DX54="",ISNUMBER(OFFSET('Hygiene Data'!$F$6,0,10*ROW('Hygiene Data'!F48)))),OFFSET('Hygiene Data'!$F$6,0,10*ROW('Hygiene Data'!F48)),NA())))</f>
        <v>#N/A</v>
      </c>
      <c r="BJ54" s="254" t="e">
        <f ca="true">+IF(AND(ISNUMBER(OFFSET('Hygiene Data'!$F$8,0,10*ROW('Hygiene Data'!F48))),DY54="Yes"),OFFSET('Hygiene Data'!$F$8,0,10*ROW('Hygiene Data'!F48)),IF(AND(ISNUMBER(OFFSET('Hygiene Data'!$F$8,0,10*ROW('Hygiene Data'!F48))),DY54="No",ISNUMBER(OFFSET('Hygiene Data'!$F$8,0,10*ROW('Hygiene Data'!F48)))),CONCATENATE("[",ROUND(OFFSET('Hygiene Data'!$F$8,0,10*ROW('Hygiene Data'!F48)),0),"]"),IF(AND(ISNUMBER(OFFSET('Hygiene Data'!$F$8,0,10*ROW('Hygiene Data'!F48))),DY54="",ISNUMBER(OFFSET('Hygiene Data'!$F$8,0,10*ROW('Hygiene Data'!F48)))),OFFSET('Hygiene Data'!$F$8,0,10*ROW('Hygiene Data'!F48)),NA())))</f>
        <v>#N/A</v>
      </c>
      <c r="BK54" s="254" t="e">
        <f ca="true">+IF(AND(ISNUMBER(OFFSET('Hygiene Data'!$F$10,0,10*ROW('Hygiene Data'!F48))),DZ54="Yes"),OFFSET('Hygiene Data'!$F$10,0,10*ROW('Hygiene Data'!F48)),IF(AND(ISNUMBER(OFFSET('Hygiene Data'!$F$10,0,10*ROW('Hygiene Data'!F48))),DZ54="No",ISNUMBER(OFFSET('Hygiene Data'!$F$10,0,10*ROW('Hygiene Data'!F48)))),CONCATENATE("[",ROUND(OFFSET('Hygiene Data'!$F$10,0,10*ROW('Hygiene Data'!F48)),0),"]"),IF(AND(ISNUMBER(OFFSET('Hygiene Data'!$F$10,0,10*ROW('Hygiene Data'!F48))),DZ54="",ISNUMBER(OFFSET('Hygiene Data'!$F$10,0,10*ROW('Hygiene Data'!F48)))),OFFSET('Hygiene Data'!$F$10,0,10*ROW('Hygiene Data'!F48)),NA())))</f>
        <v>#N/A</v>
      </c>
      <c r="BL54" s="254" t="e">
        <f ca="true">+IF(AND(ISNUMBER(OFFSET('Hygiene Data'!$G$6,0,10*ROW('Hygiene Data'!G48))),EA54="Yes"),OFFSET('Hygiene Data'!$G$6,0,10*ROW('Hygiene Data'!G48)),IF(AND(ISNUMBER(OFFSET('Hygiene Data'!$G$6,0,10*ROW('Hygiene Data'!G48))),EA54="No",ISNUMBER(OFFSET('Hygiene Data'!$G$6,0,10*ROW('Hygiene Data'!G48)))),CONCATENATE("[",ROUND(OFFSET('Hygiene Data'!$G$6,0,10*ROW('Hygiene Data'!G48)),0),"]"),IF(AND(ISNUMBER(OFFSET('Hygiene Data'!$G$6,0,10*ROW('Hygiene Data'!G48))),EA54="",ISNUMBER(OFFSET('Hygiene Data'!$G$6,0,10*ROW('Hygiene Data'!G48)))),OFFSET('Hygiene Data'!$G$6,0,10*ROW('Hygiene Data'!G48)),NA())))</f>
        <v>#N/A</v>
      </c>
      <c r="BM54" s="254" t="e">
        <f ca="true">+IF(AND(ISNUMBER(OFFSET('Hygiene Data'!$G$8,0,10*ROW('Hygiene Data'!G48))),EB54="Yes"),OFFSET('Hygiene Data'!$G$8,0,10*ROW('Hygiene Data'!G48)),IF(AND(ISNUMBER(OFFSET('Hygiene Data'!$G$8,0,10*ROW('Hygiene Data'!G48))),EB54="No",ISNUMBER(OFFSET('Hygiene Data'!$G$8,0,10*ROW('Hygiene Data'!G48)))),CONCATENATE("[",ROUND(OFFSET('Hygiene Data'!$G$8,0,10*ROW('Hygiene Data'!G48)),0),"]"),IF(AND(ISNUMBER(OFFSET('Hygiene Data'!$G$8,0,10*ROW('Hygiene Data'!G48))),EB54="",ISNUMBER(OFFSET('Hygiene Data'!$G$8,0,10*ROW('Hygiene Data'!G48)))),OFFSET('Hygiene Data'!$G$8,0,10*ROW('Hygiene Data'!G48)),NA())))</f>
        <v>#N/A</v>
      </c>
      <c r="BN54" s="254" t="e">
        <f ca="true">+IF(AND(ISNUMBER(OFFSET('Hygiene Data'!$G$10,0,10*ROW('Hygiene Data'!G48))),EC54="Yes"),OFFSET('Hygiene Data'!$G$10,0,10*ROW('Hygiene Data'!G48)),IF(AND(ISNUMBER(OFFSET('Hygiene Data'!$G$10,0,10*ROW('Hygiene Data'!G48))),EC54="No",ISNUMBER(OFFSET('Hygiene Data'!$G$10,0,10*ROW('Hygiene Data'!G48)))),CONCATENATE("[",ROUND(OFFSET('Hygiene Data'!$G$10,0,10*ROW('Hygiene Data'!G48)),0),"]"),IF(AND(ISNUMBER(OFFSET('Hygiene Data'!$G$10,0,10*ROW('Hygiene Data'!G48))),EC54="",ISNUMBER(OFFSET('Hygiene Data'!$G$10,0,10*ROW('Hygiene Data'!G48)))),OFFSET('Hygiene Data'!$G$10,0,10*ROW('Hygiene Data'!G48)),NA())))</f>
        <v>#N/A</v>
      </c>
      <c r="BO54" s="254" t="e">
        <f ca="true">+IF(AND(ISNUMBER(OFFSET('Hygiene Data'!$H$6,0,10*ROW('Hygiene Data'!H48))),ED54="Yes"),OFFSET('Hygiene Data'!$H$6,0,10*ROW('Hygiene Data'!H48)),IF(AND(ISNUMBER(OFFSET('Hygiene Data'!$H$6,0,10*ROW('Hygiene Data'!H48))),ED54="No",ISNUMBER(OFFSET('Hygiene Data'!$H$6,0,10*ROW('Hygiene Data'!H48)))),CONCATENATE("[",ROUND(OFFSET('Hygiene Data'!$H$6,0,10*ROW('Hygiene Data'!H48)),0),"]"),IF(AND(ISNUMBER(OFFSET('Hygiene Data'!$H$6,0,10*ROW('Hygiene Data'!H48))),ED54="",ISNUMBER(OFFSET('Hygiene Data'!$H$6,0,10*ROW('Hygiene Data'!H48)))),OFFSET('Hygiene Data'!$H$6,0,10*ROW('Hygiene Data'!H48)),NA())))</f>
        <v>#N/A</v>
      </c>
      <c r="BP54" s="254" t="e">
        <f ca="true">+IF(AND(ISNUMBER(OFFSET('Hygiene Data'!$H$8,0,10*ROW('Hygiene Data'!H48))),EE54="Yes"),OFFSET('Hygiene Data'!$H$8,0,10*ROW('Hygiene Data'!H48)),IF(AND(ISNUMBER(OFFSET('Hygiene Data'!$H$8,0,10*ROW('Hygiene Data'!H48))),EE54="No",ISNUMBER(OFFSET('Hygiene Data'!$H$8,0,10*ROW('Hygiene Data'!H48)))),CONCATENATE("[",ROUND(OFFSET('Hygiene Data'!$H$8,0,10*ROW('Hygiene Data'!H48)),0),"]"),IF(AND(ISNUMBER(OFFSET('Hygiene Data'!$H$8,0,10*ROW('Hygiene Data'!H48))),EE54="",ISNUMBER(OFFSET('Hygiene Data'!$H$8,0,10*ROW('Hygiene Data'!H48)))),OFFSET('Hygiene Data'!$H$8,0,10*ROW('Hygiene Data'!H48)),NA())))</f>
        <v>#N/A</v>
      </c>
      <c r="BQ54" s="254" t="e">
        <f ca="true">+IF(AND(ISNUMBER(OFFSET('Hygiene Data'!$H$10,0,10*ROW('Hygiene Data'!H48))),EF54="Yes"),OFFSET('Hygiene Data'!$H$10,0,10*ROW('Hygiene Data'!H48)),IF(AND(ISNUMBER(OFFSET('Hygiene Data'!$H$10,0,10*ROW('Hygiene Data'!H48))),EF54="No",ISNUMBER(OFFSET('Hygiene Data'!$H$10,0,10*ROW('Hygiene Data'!H48)))),CONCATENATE("[",ROUND(OFFSET('Hygiene Data'!$H$10,0,10*ROW('Hygiene Data'!H48)),0),"]"),IF(AND(ISNUMBER(OFFSET('Hygiene Data'!$H$10,0,10*ROW('Hygiene Data'!H48))),EF54="",ISNUMBER(OFFSET('Hygiene Data'!$H$10,0,10*ROW('Hygiene Data'!H48)))),OFFSET('Hygiene Data'!$H$10,0,10*ROW('Hygiene Data'!H48)),NA())))</f>
        <v>#N/A</v>
      </c>
      <c r="BS54" s="36" t="str">
        <f ca="true">+IF(OFFSET('Water Data'!$C$28,0,10*ROW('Water Data'!C48))="","",OFFSET('Water Data'!$C$28,0,10*ROW('Water Data'!C48)))</f>
        <v/>
      </c>
      <c r="BT54" s="36" t="str">
        <f ca="true">+IF(OFFSET('Water Data'!$C$29,0,10*ROW('Water Data'!C48))="","",OFFSET('Water Data'!$C$29,0,10*ROW('Water Data'!C48)))</f>
        <v/>
      </c>
      <c r="BU54" s="36" t="str">
        <f ca="true">+IF(OFFSET('Water Data'!$C$30,0,10*ROW('Water Data'!C48))="","",OFFSET('Water Data'!$C$30,0,10*ROW('Water Data'!C48)))</f>
        <v/>
      </c>
      <c r="BV54" s="36" t="str">
        <f ca="true">+IF(OFFSET('Water Data'!$D$28,0,10*ROW('Water Data'!D48))="","",OFFSET('Water Data'!$D$28,0,10*ROW('Water Data'!D48)))</f>
        <v/>
      </c>
      <c r="BW54" s="36" t="str">
        <f ca="true">+IF(OFFSET('Water Data'!$D$29,0,10*ROW('Water Data'!D48))="","",OFFSET('Water Data'!$D$29,0,10*ROW('Water Data'!D48)))</f>
        <v/>
      </c>
      <c r="BX54" s="36" t="str">
        <f ca="true">+IF(OFFSET('Water Data'!$D$30,0,10*ROW('Water Data'!D48))="","",OFFSET('Water Data'!$D$30,0,10*ROW('Water Data'!D48)))</f>
        <v/>
      </c>
      <c r="BY54" s="36" t="str">
        <f ca="true">+IF(OFFSET('Water Data'!$E$28,0,10*ROW('Water Data'!E48))="","",OFFSET('Water Data'!$E$28,0,10*ROW('Water Data'!E48)))</f>
        <v/>
      </c>
      <c r="BZ54" s="36" t="str">
        <f ca="true">+IF(OFFSET('Water Data'!$E$29,0,10*ROW('Water Data'!E48))="","",OFFSET('Water Data'!$E$29,0,10*ROW('Water Data'!E48)))</f>
        <v/>
      </c>
      <c r="CA54" s="36" t="str">
        <f ca="true">+IF(OFFSET('Water Data'!$E$30,0,10*ROW('Water Data'!E48))="","",OFFSET('Water Data'!$E$30,0,10*ROW('Water Data'!E48)))</f>
        <v/>
      </c>
      <c r="CB54" s="36" t="str">
        <f ca="true">+IF(OFFSET('Water Data'!$F$28,0,10*ROW('Water Data'!F48))="","",OFFSET('Water Data'!$F$28,0,10*ROW('Water Data'!F48)))</f>
        <v/>
      </c>
      <c r="CC54" s="36" t="str">
        <f ca="true">+IF(OFFSET('Water Data'!$F$29,0,10*ROW('Water Data'!F48))="","",OFFSET('Water Data'!$F$29,0,10*ROW('Water Data'!F48)))</f>
        <v/>
      </c>
      <c r="CD54" s="36" t="str">
        <f ca="true">+IF(OFFSET('Water Data'!$F$30,0,10*ROW('Water Data'!F48))="","",OFFSET('Water Data'!$F$30,0,10*ROW('Water Data'!F48)))</f>
        <v/>
      </c>
      <c r="CE54" s="36" t="str">
        <f ca="true">+IF(OFFSET('Water Data'!$G$28,0,10*ROW('Water Data'!G48))="","",OFFSET('Water Data'!$G$28,0,10*ROW('Water Data'!G48)))</f>
        <v/>
      </c>
      <c r="CF54" s="36" t="str">
        <f ca="true">+IF(OFFSET('Water Data'!$G$29,0,10*ROW('Water Data'!G48))="","",OFFSET('Water Data'!$G$29,0,10*ROW('Water Data'!G48)))</f>
        <v/>
      </c>
      <c r="CG54" s="36" t="str">
        <f ca="true">+IF(OFFSET('Water Data'!$G$30,0,10*ROW('Water Data'!G48))="","",OFFSET('Water Data'!$G$30,0,10*ROW('Water Data'!G48)))</f>
        <v/>
      </c>
      <c r="CH54" s="36" t="str">
        <f ca="true">+IF(OFFSET('Water Data'!$H$28,0,10*ROW('Water Data'!H48))="","",OFFSET('Water Data'!$H$28,0,10*ROW('Water Data'!H48)))</f>
        <v/>
      </c>
      <c r="CI54" s="36" t="str">
        <f ca="true">+IF(OFFSET('Water Data'!$H$29,0,10*ROW('Water Data'!H48))="","",OFFSET('Water Data'!$H$29,0,10*ROW('Water Data'!H48)))</f>
        <v/>
      </c>
      <c r="CJ54" s="36" t="str">
        <f ca="true">+IF(OFFSET('Water Data'!$H$30,0,10*ROW('Water Data'!H48))="","",OFFSET('Water Data'!$H$30,0,10*ROW('Water Data'!H48)))</f>
        <v/>
      </c>
      <c r="CK54" s="36" t="str">
        <f ca="true">+IF(OFFSET('Sanitation Data'!$C$29,0,10*ROW('Sanitation Data'!C48))="","",OFFSET('Sanitation Data'!$C$29,0,10*ROW('Sanitation Data'!C48)))</f>
        <v/>
      </c>
      <c r="CL54" s="36" t="str">
        <f ca="true">+IF(OFFSET('Sanitation Data'!$C$30,0,10*ROW('Sanitation Data'!C48))="","",OFFSET('Sanitation Data'!$C$30,0,10*ROW('Sanitation Data'!C48)))</f>
        <v/>
      </c>
      <c r="CM54" s="36" t="str">
        <f ca="true">+IF(OFFSET('Sanitation Data'!$C$31,0,10*ROW('Sanitation Data'!C48))="","",OFFSET('Sanitation Data'!$C$31,0,10*ROW('Sanitation Data'!C48)))</f>
        <v/>
      </c>
      <c r="CN54" s="36" t="str">
        <f ca="true">+IF(OFFSET('Sanitation Data'!$C$32,0,10*ROW('Sanitation Data'!C48))="","",OFFSET('Sanitation Data'!$C$32,0,10*ROW('Sanitation Data'!C48)))</f>
        <v/>
      </c>
      <c r="CO54" s="36" t="str">
        <f ca="true">+IF(OFFSET('Sanitation Data'!$C$33,0,10*ROW('Sanitation Data'!C48))="","",OFFSET('Sanitation Data'!$C$33,0,10*ROW('Sanitation Data'!C48)))</f>
        <v/>
      </c>
      <c r="CP54" s="36" t="str">
        <f ca="true">+IF(OFFSET('Sanitation Data'!$D$29,0,10*ROW('Sanitation Data'!D48))="","",OFFSET('Sanitation Data'!$D$29,0,10*ROW('Sanitation Data'!D48)))</f>
        <v/>
      </c>
      <c r="CQ54" s="36" t="str">
        <f ca="true">+IF(OFFSET('Sanitation Data'!$D$30,0,10*ROW('Sanitation Data'!D48))="","",OFFSET('Sanitation Data'!$D$30,0,10*ROW('Sanitation Data'!D48)))</f>
        <v/>
      </c>
      <c r="CR54" s="36" t="str">
        <f ca="true">+IF(OFFSET('Sanitation Data'!$D$31,0,10*ROW('Sanitation Data'!D48))="","",OFFSET('Sanitation Data'!$D$31,0,10*ROW('Sanitation Data'!D48)))</f>
        <v/>
      </c>
      <c r="CS54" s="36" t="str">
        <f ca="true">+IF(OFFSET('Sanitation Data'!$D$32,0,10*ROW('Sanitation Data'!D48))="","",OFFSET('Sanitation Data'!$D$32,0,10*ROW('Sanitation Data'!D48)))</f>
        <v/>
      </c>
      <c r="CT54" s="36" t="str">
        <f ca="true">+IF(OFFSET('Sanitation Data'!$D$33,0,10*ROW('Sanitation Data'!D48))="","",OFFSET('Sanitation Data'!$D$33,0,10*ROW('Sanitation Data'!D48)))</f>
        <v/>
      </c>
      <c r="CU54" s="36" t="str">
        <f ca="true">+IF(OFFSET('Sanitation Data'!$E$29,0,10*ROW('Sanitation Data'!E48))="","",OFFSET('Sanitation Data'!$E$29,0,10*ROW('Sanitation Data'!E48)))</f>
        <v/>
      </c>
      <c r="CV54" s="36" t="str">
        <f ca="true">+IF(OFFSET('Sanitation Data'!$E$30,0,10*ROW('Sanitation Data'!E48))="","",OFFSET('Sanitation Data'!$E$30,0,10*ROW('Sanitation Data'!E48)))</f>
        <v/>
      </c>
      <c r="CW54" s="36" t="str">
        <f ca="true">+IF(OFFSET('Sanitation Data'!$E$31,0,10*ROW('Sanitation Data'!E48))="","",OFFSET('Sanitation Data'!$E$31,0,10*ROW('Sanitation Data'!E48)))</f>
        <v/>
      </c>
      <c r="CX54" s="36" t="str">
        <f ca="true">+IF(OFFSET('Sanitation Data'!$E$32,0,10*ROW('Sanitation Data'!E48))="","",OFFSET('Sanitation Data'!$E$32,0,10*ROW('Sanitation Data'!E48)))</f>
        <v/>
      </c>
      <c r="CY54" s="36" t="str">
        <f ca="true">+IF(OFFSET('Sanitation Data'!$E$33,0,10*ROW('Sanitation Data'!E48))="","",OFFSET('Sanitation Data'!$E$33,0,10*ROW('Sanitation Data'!E48)))</f>
        <v/>
      </c>
      <c r="CZ54" s="36" t="str">
        <f ca="true">+IF(OFFSET('Sanitation Data'!$F$29,0,10*ROW('Sanitation Data'!F48))="","",OFFSET('Sanitation Data'!$F$29,0,10*ROW('Sanitation Data'!F48)))</f>
        <v/>
      </c>
      <c r="DA54" s="36" t="str">
        <f ca="true">+IF(OFFSET('Sanitation Data'!$F$30,0,10*ROW('Sanitation Data'!F48))="","",OFFSET('Sanitation Data'!$F$30,0,10*ROW('Sanitation Data'!F48)))</f>
        <v/>
      </c>
      <c r="DB54" s="36" t="str">
        <f ca="true">+IF(OFFSET('Sanitation Data'!$F$31,0,10*ROW('Sanitation Data'!F48))="","",OFFSET('Sanitation Data'!$F$31,0,10*ROW('Sanitation Data'!F48)))</f>
        <v/>
      </c>
      <c r="DC54" s="36" t="str">
        <f ca="true">+IF(OFFSET('Sanitation Data'!$F$32,0,10*ROW('Sanitation Data'!F48))="","",OFFSET('Sanitation Data'!$F$32,0,10*ROW('Sanitation Data'!F48)))</f>
        <v/>
      </c>
      <c r="DD54" s="36" t="str">
        <f ca="true">+IF(OFFSET('Sanitation Data'!$F$33,0,10*ROW('Sanitation Data'!F48))="","",OFFSET('Sanitation Data'!$F$33,0,10*ROW('Sanitation Data'!F48)))</f>
        <v/>
      </c>
      <c r="DE54" s="36" t="str">
        <f ca="true">+IF(OFFSET('Sanitation Data'!$G$29,0,10*ROW('Sanitation Data'!G48))="","",OFFSET('Sanitation Data'!$G$29,0,10*ROW('Sanitation Data'!G48)))</f>
        <v/>
      </c>
      <c r="DF54" s="36" t="str">
        <f ca="true">+IF(OFFSET('Sanitation Data'!$G$30,0,10*ROW('Sanitation Data'!G48))="","",OFFSET('Sanitation Data'!$G$30,0,10*ROW('Sanitation Data'!G48)))</f>
        <v/>
      </c>
      <c r="DG54" s="36" t="str">
        <f ca="true">+IF(OFFSET('Sanitation Data'!$G$31,0,10*ROW('Sanitation Data'!G48))="","",OFFSET('Sanitation Data'!$G$31,0,10*ROW('Sanitation Data'!G48)))</f>
        <v/>
      </c>
      <c r="DH54" s="36" t="str">
        <f ca="true">+IF(OFFSET('Sanitation Data'!$G$32,0,10*ROW('Sanitation Data'!G48))="","",OFFSET('Sanitation Data'!$G$32,0,10*ROW('Sanitation Data'!G48)))</f>
        <v/>
      </c>
      <c r="DI54" s="36" t="str">
        <f ca="true">+IF(OFFSET('Sanitation Data'!$G$33,0,10*ROW('Sanitation Data'!G48))="","",OFFSET('Sanitation Data'!$G$33,0,10*ROW('Sanitation Data'!G48)))</f>
        <v/>
      </c>
      <c r="DJ54" s="36" t="str">
        <f ca="true">+IF(OFFSET('Sanitation Data'!$H$29,0,10*ROW('Sanitation Data'!H48))="","",OFFSET('Sanitation Data'!$H$29,0,10*ROW('Sanitation Data'!H48)))</f>
        <v/>
      </c>
      <c r="DK54" s="36" t="str">
        <f ca="true">+IF(OFFSET('Sanitation Data'!$H$30,0,10*ROW('Sanitation Data'!H48))="","",OFFSET('Sanitation Data'!$H$30,0,10*ROW('Sanitation Data'!H48)))</f>
        <v/>
      </c>
      <c r="DL54" s="36" t="str">
        <f ca="true">+IF(OFFSET('Sanitation Data'!$H$31,0,10*ROW('Sanitation Data'!H48))="","",OFFSET('Sanitation Data'!$H$31,0,10*ROW('Sanitation Data'!H48)))</f>
        <v/>
      </c>
      <c r="DM54" s="36" t="str">
        <f ca="true">+IF(OFFSET('Sanitation Data'!$H$32,0,10*ROW('Sanitation Data'!H48))="","",OFFSET('Sanitation Data'!$H$32,0,10*ROW('Sanitation Data'!H48)))</f>
        <v/>
      </c>
      <c r="DN54" s="36" t="str">
        <f ca="true">+IF(OFFSET('Sanitation Data'!$H$33,0,10*ROW('Sanitation Data'!H48))="","",OFFSET('Sanitation Data'!$H$33,0,10*ROW('Sanitation Data'!H48)))</f>
        <v/>
      </c>
      <c r="DO54" s="36" t="str">
        <f ca="true">+IF(OFFSET('Hygiene Data'!$C$12,0,10*ROW('Hygiene Data'!C48))="","",OFFSET('Hygiene Data'!$C$12,0,10*ROW('Hygiene Data'!C48)))</f>
        <v/>
      </c>
      <c r="DP54" s="36" t="str">
        <f ca="true">+IF(OFFSET('Hygiene Data'!$C$13,0,10*ROW('Hygiene Data'!C48))="","",OFFSET('Hygiene Data'!$C$13,0,10*ROW('Hygiene Data'!C48)))</f>
        <v/>
      </c>
      <c r="DQ54" s="36" t="str">
        <f ca="true">+IF(OFFSET('Hygiene Data'!$C$14,0,10*ROW('Hygiene Data'!C48))="","",OFFSET('Hygiene Data'!$C$14,0,10*ROW('Hygiene Data'!C48)))</f>
        <v/>
      </c>
      <c r="DR54" s="36" t="str">
        <f ca="true">+IF(OFFSET('Hygiene Data'!$D$12,0,10*ROW('Hygiene Data'!D48))="","",OFFSET('Hygiene Data'!$D$12,0,10*ROW('Hygiene Data'!D48)))</f>
        <v/>
      </c>
      <c r="DS54" s="36" t="str">
        <f ca="true">+IF(OFFSET('Hygiene Data'!$D$13,0,10*ROW('Hygiene Data'!D48))="","",OFFSET('Hygiene Data'!$D$13,0,10*ROW('Hygiene Data'!D48)))</f>
        <v/>
      </c>
      <c r="DT54" s="36" t="str">
        <f ca="true">+IF(OFFSET('Hygiene Data'!$D$14,0,10*ROW('Hygiene Data'!D48))="","",OFFSET('Hygiene Data'!$D$14,0,10*ROW('Hygiene Data'!D48)))</f>
        <v/>
      </c>
      <c r="DU54" s="36" t="str">
        <f ca="true">+IF(OFFSET('Hygiene Data'!$E$12,0,10*ROW('Hygiene Data'!E48))="","",OFFSET('Hygiene Data'!$E$12,0,10*ROW('Hygiene Data'!E48)))</f>
        <v/>
      </c>
      <c r="DV54" s="36" t="str">
        <f ca="true">+IF(OFFSET('Hygiene Data'!$E$13,0,10*ROW('Hygiene Data'!E48))="","",OFFSET('Hygiene Data'!$E$13,0,10*ROW('Hygiene Data'!E48)))</f>
        <v/>
      </c>
      <c r="DW54" s="36" t="str">
        <f ca="true">+IF(OFFSET('Hygiene Data'!$E$14,0,10*ROW('Hygiene Data'!E48))="","",OFFSET('Hygiene Data'!$E$14,0,10*ROW('Hygiene Data'!E48)))</f>
        <v/>
      </c>
      <c r="DX54" s="36" t="str">
        <f ca="true">+IF(OFFSET('Hygiene Data'!$F$12,0,10*ROW('Hygiene Data'!F48))="","",OFFSET('Hygiene Data'!$F$12,0,10*ROW('Hygiene Data'!F48)))</f>
        <v/>
      </c>
      <c r="DY54" s="36" t="str">
        <f ca="true">+IF(OFFSET('Hygiene Data'!$F$13,0,10*ROW('Hygiene Data'!F48))="","",OFFSET('Hygiene Data'!$F$13,0,10*ROW('Hygiene Data'!F48)))</f>
        <v/>
      </c>
      <c r="DZ54" s="36" t="str">
        <f ca="true">+IF(OFFSET('Hygiene Data'!$F$14,0,10*ROW('Hygiene Data'!F48))="","",OFFSET('Hygiene Data'!$F$14,0,10*ROW('Hygiene Data'!F48)))</f>
        <v/>
      </c>
      <c r="EA54" s="36" t="str">
        <f ca="true">+IF(OFFSET('Hygiene Data'!$G$12,0,10*ROW('Hygiene Data'!G48))="","",OFFSET('Hygiene Data'!$G$12,0,10*ROW('Hygiene Data'!G48)))</f>
        <v/>
      </c>
      <c r="EB54" s="36" t="str">
        <f ca="true">+IF(OFFSET('Hygiene Data'!$G$13,0,10*ROW('Hygiene Data'!G48))="","",OFFSET('Hygiene Data'!$G$13,0,10*ROW('Hygiene Data'!G48)))</f>
        <v/>
      </c>
      <c r="EC54" s="36" t="str">
        <f ca="true">+IF(OFFSET('Hygiene Data'!$G$14,0,10*ROW('Hygiene Data'!G48))="","",OFFSET('Hygiene Data'!$G$14,0,10*ROW('Hygiene Data'!G48)))</f>
        <v/>
      </c>
      <c r="ED54" s="36" t="str">
        <f ca="true">+IF(OFFSET('Hygiene Data'!$H$12,0,10*ROW('Hygiene Data'!H48))="","",OFFSET('Hygiene Data'!$H$12,0,10*ROW('Hygiene Data'!H48)))</f>
        <v/>
      </c>
      <c r="EE54" s="36" t="str">
        <f ca="true">+IF(OFFSET('Hygiene Data'!$H$13,0,10*ROW('Hygiene Data'!H48))="","",OFFSET('Hygiene Data'!$H$13,0,10*ROW('Hygiene Data'!H48)))</f>
        <v/>
      </c>
      <c r="EF54" s="36" t="str">
        <f ca="true">+IF(OFFSET('Hygiene Data'!$H$14,0,10*ROW('Hygiene Data'!H48))="","",OFFSET('Hygiene Data'!$H$14,0,10*ROW('Hygiene Data'!H48)))</f>
        <v/>
      </c>
    </row>
    <row r="55" x14ac:dyDescent="0.2">
      <c r="A55" s="59" t="str">
        <f ca="true">+IF(OFFSET('Water Data'!$B$1,0,10*ROW('Water Data'!B52))="","",OFFSET('Water Data'!$B$1,0,10*ROW('Water Data'!B52)))</f>
        <v/>
      </c>
      <c r="B55" s="59" t="str">
        <f ca="true">+IF(OFFSET('Water Data'!$A$3,0,10*ROW('Water Data'!A52))="","",OFFSET('Water Data'!$A$3,0,10*ROW('Water Data'!A52)))</f>
        <v/>
      </c>
      <c r="C55" s="59" t="str">
        <f ca="true">+IF(OFFSET('Water Data'!$C$3,0,10*ROW('Water Data'!C52))="","",OFFSET('Water Data'!$C$3,0,10*ROW('Water Data'!C52)))</f>
        <v/>
      </c>
      <c r="D55" s="252" t="e">
        <f ca="true">+IF(AND(ISNUMBER(OFFSET('Water Data'!$C$5,0,10*ROW('Water Data'!C49))),BS55="Yes"),100-OFFSET('Water Data'!$C$5,0,10*ROW('Water Data'!C49)),IF(AND(ISNUMBER(OFFSET('Water Data'!$C$5,0,10*ROW('Water Data'!C49))),BS55="No",ISNUMBER(OFFSET('Water Data'!$C$5,0,10*ROW('Water Data'!C49)))),CONCATENATE("[",ROUND(100-OFFSET('Water Data'!$C$5,0,10*ROW('Water Data'!C49)),0),"]"),IF(AND(ISNUMBER(OFFSET('Water Data'!$C$5,0,10*ROW('Water Data'!C49))),BS55="",ISNUMBER(OFFSET('Water Data'!$C$5,0,10*ROW('Water Data'!C49)))),100-OFFSET('Water Data'!$C$5,0,10*ROW('Water Data'!C49)),NA())))</f>
        <v>#N/A</v>
      </c>
      <c r="E55" s="252" t="e">
        <f ca="true">+IF(AND(ISNUMBER(OFFSET('Water Data'!$C$7,0,10*ROW('Water Data'!D49))),BT55="Yes"),OFFSET('Water Data'!$C$7,0,10*ROW('Water Data'!C49)),IF(AND(ISNUMBER(OFFSET('Water Data'!$C$7,0,10*ROW('Water Data'!C49))),BT55="No",ISNUMBER(OFFSET('Water Data'!$C$7,0,10*ROW('Water Data'!C49)))),CONCATENATE("[",ROUND(OFFSET('Water Data'!$C$7,0,10*ROW('Water Data'!C49)),0),"]"),IF(AND(ISNUMBER(OFFSET('Water Data'!$C$7,0,10*ROW('Water Data'!C49))),BT55="",ISNUMBER(OFFSET('Water Data'!$C$7,0,10*ROW('Water Data'!C49)))),OFFSET('Water Data'!$C$7,0,10*ROW('Water Data'!C49)),NA())))</f>
        <v>#N/A</v>
      </c>
      <c r="F55" s="252" t="e">
        <f ca="true">+IF(AND(ISNUMBER(OFFSET('Water Data'!$C$10,0,10*ROW('Water Data'!C49))),BU55="Yes"),OFFSET('Water Data'!$C$10,0,10*ROW('Water Data'!C49)),IF(AND(ISNUMBER(OFFSET('Water Data'!$C$10,0,10*ROW('Water Data'!C49))),BU55="No",ISNUMBER(OFFSET('Water Data'!$C$10,0,10*ROW('Water Data'!C49)))),CONCATENATE("[",ROUND(OFFSET('Water Data'!$C$10,0,10*ROW('Water Data'!C49)),0),"]"),IF(AND(ISNUMBER(OFFSET('Water Data'!$C$10,0,10*ROW('Water Data'!C49))),BU55="",ISNUMBER(OFFSET('Water Data'!$C$10,0,10*ROW('Water Data'!C49)))),OFFSET('Water Data'!$C$10,0,10*ROW('Water Data'!C49)),NA())))</f>
        <v>#N/A</v>
      </c>
      <c r="G55" s="252" t="e">
        <f ca="true">+IF(AND(ISNUMBER(OFFSET('Water Data'!$D$5,0,10*ROW('Water Data'!D49))),BV55="Yes"),100-OFFSET('Water Data'!$D$5,0,10*ROW('Water Data'!D49)),IF(AND(ISNUMBER(OFFSET('Water Data'!$D$5,0,10*ROW('Water Data'!D49))),BV55="No",ISNUMBER(OFFSET('Water Data'!$D$5,0,10*ROW('Water Data'!D49)))),CONCATENATE("[",ROUND(100-OFFSET('Water Data'!$D$5,0,10*ROW('Water Data'!D49)),0),"]"),IF(AND(ISNUMBER(OFFSET('Water Data'!$D$5,0,10*ROW('Water Data'!D49))),BV55="",ISNUMBER(OFFSET('Water Data'!$D$5,0,10*ROW('Water Data'!D49)))),100-OFFSET('Water Data'!$D$5,0,10*ROW('Water Data'!D49)),NA())))</f>
        <v>#N/A</v>
      </c>
      <c r="H55" s="252" t="e">
        <f ca="true">+IF(AND(ISNUMBER(OFFSET('Water Data'!$D$7,0,10*ROW('Water Data'!D49))),BW55="Yes"),OFFSET('Water Data'!$D$7,0,10*ROW('Water Data'!D49)),IF(AND(ISNUMBER(OFFSET('Water Data'!$D$7,0,10*ROW('Water Data'!D49))),BW55="No",ISNUMBER(OFFSET('Water Data'!$D$7,0,10*ROW('Water Data'!D49)))),CONCATENATE("[",ROUND(OFFSET('Water Data'!$C$7,0,10*ROW('Water Data'!D49)),0),"]"),IF(AND(ISNUMBER(OFFSET('Water Data'!$D$7,0,10*ROW('Water Data'!D49))),BW55="",ISNUMBER(OFFSET('Water Data'!$D$7,0,10*ROW('Water Data'!D49)))),OFFSET('Water Data'!$D$7,0,10*ROW('Water Data'!D49)),NA())))</f>
        <v>#N/A</v>
      </c>
      <c r="I55" s="252" t="e">
        <f ca="true">+IF(AND(ISNUMBER(OFFSET('Water Data'!$D$10,0,10*ROW('Water Data'!D49))),BX55="Yes"),OFFSET('Water Data'!$D$10,0,10*ROW('Water Data'!D49)),IF(AND(ISNUMBER(OFFSET('Water Data'!$D$10,0,10*ROW('Water Data'!D49))),BX55="No",ISNUMBER(OFFSET('Water Data'!$D$10,0,10*ROW('Water Data'!D49)))),CONCATENATE("[",ROUND(OFFSET('Water Data'!$D$10,0,10*ROW('Water Data'!D49)),0),"]"),IF(AND(ISNUMBER(OFFSET('Water Data'!$D$10,0,10*ROW('Water Data'!D49))),BX55="",ISNUMBER(OFFSET('Water Data'!$D$10,0,10*ROW('Water Data'!D49)))),OFFSET('Water Data'!$D$10,0,10*ROW('Water Data'!D49)),NA())))</f>
        <v>#N/A</v>
      </c>
      <c r="J55" s="252" t="e">
        <f ca="true">+IF(AND(ISNUMBER(OFFSET('Water Data'!$E$5,0,10*ROW('Water Data'!E49))),BY55="Yes"),100-OFFSET('Water Data'!$E$5,0,10*ROW('Water Data'!E49)),IF(AND(ISNUMBER(OFFSET('Water Data'!$E$5,0,10*ROW('Water Data'!E49))),BY55="No",ISNUMBER(OFFSET('Water Data'!$E$5,0,10*ROW('Water Data'!E49)))),CONCATENATE("[",ROUND(100-OFFSET('Water Data'!$E$5,0,10*ROW('Water Data'!E49)),0),"]"),IF(AND(ISNUMBER(OFFSET('Water Data'!$E$5,0,10*ROW('Water Data'!E49))),BY55="",ISNUMBER(OFFSET('Water Data'!$E$5,0,10*ROW('Water Data'!E49)))),100-OFFSET('Water Data'!$E$5,0,10*ROW('Water Data'!E49)),NA())))</f>
        <v>#N/A</v>
      </c>
      <c r="K55" s="252" t="e">
        <f ca="true">+IF(AND(ISNUMBER(OFFSET('Water Data'!$E$7,0,10*ROW('Water Data'!E49))),BZ55="Yes"),OFFSET('Water Data'!$E$7,0,10*ROW('Water Data'!E49)),IF(AND(ISNUMBER(OFFSET('Water Data'!$E$7,0,10*ROW('Water Data'!E49))),BZ55="No",ISNUMBER(OFFSET('Water Data'!$E$7,0,10*ROW('Water Data'!E49)))),CONCATENATE("[",ROUND(OFFSET('Water Data'!$E$7,0,10*ROW('Water Data'!E49)),0),"]"),IF(AND(ISNUMBER(OFFSET('Water Data'!$E$7,0,10*ROW('Water Data'!E49))),BZ55="",ISNUMBER(OFFSET('Water Data'!$E$7,0,10*ROW('Water Data'!E49)))),OFFSET('Water Data'!$E$7,0,10*ROW('Water Data'!E49)),NA())))</f>
        <v>#N/A</v>
      </c>
      <c r="L55" s="252" t="e">
        <f ca="true">+IF(AND(ISNUMBER(OFFSET('Water Data'!$E$10,0,10*ROW('Water Data'!E49))),CA55="Yes"),OFFSET('Water Data'!$E$10,0,10*ROW('Water Data'!E49)),IF(AND(ISNUMBER(OFFSET('Water Data'!$E$10,0,10*ROW('Water Data'!E49))),CA55="No",ISNUMBER(OFFSET('Water Data'!$E$10,0,10*ROW('Water Data'!E49)))),CONCATENATE("[",ROUND(OFFSET('Water Data'!$E$10,0,10*ROW('Water Data'!E49)),0),"]"),IF(AND(ISNUMBER(OFFSET('Water Data'!$E$10,0,10*ROW('Water Data'!E49))),CA55="",ISNUMBER(OFFSET('Water Data'!$E$10,0,10*ROW('Water Data'!E49)))),OFFSET('Water Data'!$E$10,0,10*ROW('Water Data'!E49)),NA())))</f>
        <v>#N/A</v>
      </c>
      <c r="M55" s="252" t="e">
        <f ca="true">+IF(AND(ISNUMBER(OFFSET('Water Data'!$F$5,0,10*ROW('Water Data'!F49))),CB55="Yes"),100-OFFSET('Water Data'!$F$5,0,10*ROW('Water Data'!F49)),IF(AND(ISNUMBER(OFFSET('Water Data'!$F$5,0,10*ROW('Water Data'!F49))),CB55="No",ISNUMBER(OFFSET('Water Data'!$F$5,0,10*ROW('Water Data'!F49)))),CONCATENATE("[",ROUND(100-OFFSET('Water Data'!$F$5,0,10*ROW('Water Data'!F49)),0),"]"),IF(AND(ISNUMBER(OFFSET('Water Data'!$F$5,0,10*ROW('Water Data'!F49))),CB55="",ISNUMBER(OFFSET('Water Data'!$F$5,0,10*ROW('Water Data'!F49)))),100-OFFSET('Water Data'!$F$5,0,10*ROW('Water Data'!F49)),NA())))</f>
        <v>#N/A</v>
      </c>
      <c r="N55" s="252" t="e">
        <f ca="true">+IF(AND(ISNUMBER(OFFSET('Water Data'!$F$7,0,10*ROW('Water Data'!F49))),CC55="Yes"),OFFSET('Water Data'!$F$7,0,10*ROW('Water Data'!F49)),IF(AND(ISNUMBER(OFFSET('Water Data'!$F$7,0,10*ROW('Water Data'!F49))),CC55="No",ISNUMBER(OFFSET('Water Data'!$F$7,0,10*ROW('Water Data'!F49)))),CONCATENATE("[",ROUND(OFFSET('Water Data'!$F$7,0,10*ROW('Water Data'!F49)),0),"]"),IF(AND(ISNUMBER(OFFSET('Water Data'!$F$7,0,10*ROW('Water Data'!F49))),CC55="",ISNUMBER(OFFSET('Water Data'!$F$7,0,10*ROW('Water Data'!F49)))),OFFSET('Water Data'!$F$7,0,10*ROW('Water Data'!F49)),NA())))</f>
        <v>#N/A</v>
      </c>
      <c r="O55" s="252" t="e">
        <f ca="true">+IF(AND(ISNUMBER(OFFSET('Water Data'!$F$10,0,10*ROW('Water Data'!F49))),CD55="Yes"),OFFSET('Water Data'!$F$10,0,10*ROW('Water Data'!F49)),IF(AND(ISNUMBER(OFFSET('Water Data'!$F$10,0,10*ROW('Water Data'!F49))),CD55="No",ISNUMBER(OFFSET('Water Data'!$F$10,0,10*ROW('Water Data'!F49)))),CONCATENATE("[",ROUND(OFFSET('Water Data'!$F$10,0,10*ROW('Water Data'!F49)),0),"]"),IF(AND(ISNUMBER(OFFSET('Water Data'!$F$10,0,10*ROW('Water Data'!F49))),CD55="",ISNUMBER(OFFSET('Water Data'!$F$10,0,10*ROW('Water Data'!F49)))),OFFSET('Water Data'!$F$10,0,10*ROW('Water Data'!F49)),NA())))</f>
        <v>#N/A</v>
      </c>
      <c r="P55" s="252" t="e">
        <f ca="true">+IF(AND(ISNUMBER(OFFSET('Water Data'!$G$5,0,10*ROW('Water Data'!G49))),CE55="Yes"),100-OFFSET('Water Data'!$G$5,0,10*ROW('Water Data'!G49)),IF(AND(ISNUMBER(OFFSET('Water Data'!$G$5,0,10*ROW('Water Data'!G49))),CE55="No",ISNUMBER(OFFSET('Water Data'!$G$5,0,10*ROW('Water Data'!G49)))),CONCATENATE("[",ROUND(100-OFFSET('Water Data'!$G$5,0,10*ROW('Water Data'!G49)),0),"]"),IF(AND(ISNUMBER(OFFSET('Water Data'!$G$5,0,10*ROW('Water Data'!G49))),CE55="",ISNUMBER(OFFSET('Water Data'!$G$5,0,10*ROW('Water Data'!G49)))),100-OFFSET('Water Data'!$G$5,0,10*ROW('Water Data'!G49)),NA())))</f>
        <v>#N/A</v>
      </c>
      <c r="Q55" s="252" t="e">
        <f ca="true">+IF(AND(ISNUMBER(OFFSET('Water Data'!$G$7,0,10*ROW('Water Data'!G49))),CF55="Yes"),OFFSET('Water Data'!$G$7,0,10*ROW('Water Data'!G49)),IF(AND(ISNUMBER(OFFSET('Water Data'!$G$7,0,10*ROW('Water Data'!G49))),CF55="No",ISNUMBER(OFFSET('Water Data'!$G$7,0,10*ROW('Water Data'!G49)))),CONCATENATE("[",ROUND(OFFSET('Water Data'!$G$7,0,10*ROW('Water Data'!G49)),0),"]"),IF(AND(ISNUMBER(OFFSET('Water Data'!$G$7,0,10*ROW('Water Data'!G49))),CF55="",ISNUMBER(OFFSET('Water Data'!$G$7,0,10*ROW('Water Data'!G49)))),OFFSET('Water Data'!$G$7,0,10*ROW('Water Data'!G49)),NA())))</f>
        <v>#N/A</v>
      </c>
      <c r="R55" s="252" t="e">
        <f ca="true">+IF(AND(ISNUMBER(OFFSET('Water Data'!$G$10,0,10*ROW('Water Data'!G49))),CG55="Yes"),OFFSET('Water Data'!$G$10,0,10*ROW('Water Data'!G49)),IF(AND(ISNUMBER(OFFSET('Water Data'!$G$10,0,10*ROW('Water Data'!G49))),CG55="No",ISNUMBER(OFFSET('Water Data'!$G$10,0,10*ROW('Water Data'!G49)))),CONCATENATE("[",ROUND(OFFSET('Water Data'!$G$10,0,10*ROW('Water Data'!G49)),0),"]"),IF(AND(ISNUMBER(OFFSET('Water Data'!$G$10,0,10*ROW('Water Data'!G49))),CG55="",ISNUMBER(OFFSET('Water Data'!$G$10,0,10*ROW('Water Data'!G49)))),OFFSET('Water Data'!$G$10,0,10*ROW('Water Data'!G49)),NA())))</f>
        <v>#N/A</v>
      </c>
      <c r="S55" s="252" t="e">
        <f ca="true">+IF(AND(ISNUMBER(OFFSET('Water Data'!$H$5,0,10*ROW('Water Data'!H49))),CH55="Yes"),100-OFFSET('Water Data'!$H$5,0,10*ROW('Water Data'!H49)),IF(AND(ISNUMBER(OFFSET('Water Data'!$H$5,0,10*ROW('Water Data'!H49))),CH55="No",ISNUMBER(OFFSET('Water Data'!$H$5,0,10*ROW('Water Data'!H49)))),CONCATENATE("[",ROUND(100-OFFSET('Water Data'!$H$5,0,10*ROW('Water Data'!H49)),0),"]"),IF(AND(ISNUMBER(OFFSET('Water Data'!$H$5,0,10*ROW('Water Data'!H49))),CH55="",ISNUMBER(OFFSET('Water Data'!$H$5,0,10*ROW('Water Data'!H49)))),100-OFFSET('Water Data'!$H$5,0,10*ROW('Water Data'!H49)),NA())))</f>
        <v>#N/A</v>
      </c>
      <c r="T55" s="252" t="e">
        <f ca="true">+IF(AND(ISNUMBER(OFFSET('Water Data'!$H$7,0,10*ROW('Water Data'!H49))),CI55="Yes"),OFFSET('Water Data'!$H$7,0,10*ROW('Water Data'!H49)),IF(AND(ISNUMBER(OFFSET('Water Data'!$H$7,0,10*ROW('Water Data'!H49))),CI55="No",ISNUMBER(OFFSET('Water Data'!$H$7,0,10*ROW('Water Data'!H49)))),CONCATENATE("[",ROUND(OFFSET('Water Data'!$H$7,0,10*ROW('Water Data'!H49)),0),"]"),IF(AND(ISNUMBER(OFFSET('Water Data'!$H$7,0,10*ROW('Water Data'!H49))),CI55="",ISNUMBER(OFFSET('Water Data'!$H$7,0,10*ROW('Water Data'!H49)))),OFFSET('Water Data'!$H$7,0,10*ROW('Water Data'!H49)),NA())))</f>
        <v>#N/A</v>
      </c>
      <c r="U55" s="252" t="e">
        <f ca="true">+IF(AND(ISNUMBER(OFFSET('Water Data'!$H$10,0,10*ROW('Water Data'!H49))),CJ55="Yes"),OFFSET('Water Data'!$H$10,0,10*ROW('Water Data'!H49)),IF(AND(ISNUMBER(OFFSET('Water Data'!$H$10,0,10*ROW('Water Data'!H49))),CJ55="No",ISNUMBER(OFFSET('Water Data'!$H$10,0,10*ROW('Water Data'!H49)))),CONCATENATE("[",ROUND(OFFSET('Water Data'!$H$10,0,10*ROW('Water Data'!H49)),0),"]"),IF(AND(ISNUMBER(OFFSET('Water Data'!$H$10,0,10*ROW('Water Data'!H49))),CJ55="",ISNUMBER(OFFSET('Water Data'!$H$10,0,10*ROW('Water Data'!H49)))),OFFSET('Water Data'!$H$10,0,10*ROW('Water Data'!H49)),NA())))</f>
        <v>#N/A</v>
      </c>
      <c r="V55" s="253" t="e">
        <f ca="true">+IF(AND(ISNUMBER(OFFSET('Sanitation Data'!$C$5,0,10*ROW('Sanitation Data'!C49))),CK55="Yes"),100-OFFSET('Sanitation Data'!$C$5,0,10*ROW('Sanitation Data'!C49)),IF(AND(ISNUMBER(OFFSET('Sanitation Data'!$C$5,0,10*ROW('Sanitation Data'!C49))),CK55="No",ISNUMBER(OFFSET('Sanitation Data'!$C$5,0,10*ROW('Sanitation Data'!C49)))),CONCATENATE("[",ROUND(100-OFFSET('Sanitation Data'!$C$5,0,10*ROW('Sanitation Data'!C49)),0),"]"),IF(AND(ISNUMBER(OFFSET('Sanitation Data'!$C$5,0,10*ROW('Sanitation Data'!C49))),CK55="",ISNUMBER(OFFSET('Sanitation Data'!$C$5,0,10*ROW('Sanitation Data'!C49)))),100-OFFSET('Sanitation Data'!$C$5,0,10*ROW('Sanitation Data'!C49)),NA())))</f>
        <v>#N/A</v>
      </c>
      <c r="W55" s="253" t="e">
        <f ca="true">+IF(AND(ISNUMBER(OFFSET('Sanitation Data'!$C$7,0,10*ROW('Sanitation Data'!C49))),CL55="Yes"),OFFSET('Sanitation Data'!$C$7,0,10*ROW('Sanitation Data'!C49)),IF(AND(ISNUMBER(OFFSET('Sanitation Data'!$C$7,0,10*ROW('Sanitation Data'!C49))),CL55="No",ISNUMBER(OFFSET('Sanitation Data'!$C$7,0,10*ROW('Sanitation Data'!C49)))),CONCATENATE("[",ROUND(OFFSET('Sanitation Data'!$C$7,0,10*ROW('Sanitation Data'!C49)),0),"]"),IF(AND(ISNUMBER(OFFSET('Sanitation Data'!$C$7,0,10*ROW('Sanitation Data'!C49))),CL55="",ISNUMBER(OFFSET('Sanitation Data'!$C$7,0,10*ROW('Sanitation Data'!C49)))),OFFSET('Sanitation Data'!$C$7,0,10*ROW('Sanitation Data'!C49)),NA())))</f>
        <v>#N/A</v>
      </c>
      <c r="X55" s="253" t="e">
        <f ca="true">+IF(AND(ISNUMBER(OFFSET('Sanitation Data'!$C$11,0,10*ROW('Sanitation Data'!C49))),CM55="Yes"),OFFSET('Sanitation Data'!$C$11,0,10*ROW('Sanitation Data'!C49)),IF(AND(ISNUMBER(OFFSET('Sanitation Data'!$C$11,0,10*ROW('Sanitation Data'!C49))),CM55="No",ISNUMBER(OFFSET('Sanitation Data'!$C$11,0,10*ROW('Sanitation Data'!C49)))),CONCATENATE("[",ROUND(OFFSET('Sanitation Data'!$C$11,0,10*ROW('Sanitation Data'!C49)),0),"]"),IF(AND(ISNUMBER(OFFSET('Sanitation Data'!$C$11,0,10*ROW('Sanitation Data'!C49))),CM55="",ISNUMBER(OFFSET('Sanitation Data'!$C$11,0,10*ROW('Sanitation Data'!C49)))),OFFSET('Sanitation Data'!$C$11,0,10*ROW('Sanitation Data'!C49)),NA())))</f>
        <v>#N/A</v>
      </c>
      <c r="Y55" s="253" t="e">
        <f ca="true">+IF(AND(ISNUMBER(OFFSET('Sanitation Data'!$C$12,0,10*ROW('Sanitation Data'!C49))),CN55="Yes"),OFFSET('Sanitation Data'!$C$12,0,10*ROW('Sanitation Data'!C49)),IF(AND(ISNUMBER(OFFSET('Sanitation Data'!$C$12,0,10*ROW('Sanitation Data'!C49))),CN55="No",ISNUMBER(OFFSET('Sanitation Data'!$C$12,0,10*ROW('Sanitation Data'!C49)))),CONCATENATE("[",ROUND(OFFSET('Sanitation Data'!$C$12,0,10*ROW('Sanitation Data'!C49)),0),"]"),IF(AND(ISNUMBER(OFFSET('Sanitation Data'!$C$12,0,10*ROW('Sanitation Data'!C49))),CN55="",ISNUMBER(OFFSET('Sanitation Data'!$C$12,0,10*ROW('Sanitation Data'!C49)))),OFFSET('Sanitation Data'!$C$12,0,10*ROW('Sanitation Data'!C49)),NA())))</f>
        <v>#N/A</v>
      </c>
      <c r="Z55" s="253" t="e">
        <f ca="true">+IF(AND(ISNUMBER(OFFSET('Sanitation Data'!$C$13,0,10*ROW('Sanitation Data'!C49))),CO55="Yes"),OFFSET('Sanitation Data'!$C$13,0,10*ROW('Sanitation Data'!C49)),IF(AND(ISNUMBER(OFFSET('Sanitation Data'!$C$13,0,10*ROW('Sanitation Data'!C49))),CO55="No",ISNUMBER(OFFSET('Sanitation Data'!$C$13,0,10*ROW('Sanitation Data'!C49)))),CONCATENATE("[",ROUND(OFFSET('Sanitation Data'!$C$13,0,10*ROW('Sanitation Data'!C49)),0),"]"),IF(AND(ISNUMBER(OFFSET('Sanitation Data'!$C$13,0,10*ROW('Sanitation Data'!C49))),CO55="",ISNUMBER(OFFSET('Sanitation Data'!$C$13,0,10*ROW('Sanitation Data'!C49)))),OFFSET('Sanitation Data'!$C$13,0,10*ROW('Sanitation Data'!C49)),NA())))</f>
        <v>#N/A</v>
      </c>
      <c r="AA55" s="253" t="e">
        <f ca="true">+IF(AND(ISNUMBER(OFFSET('Sanitation Data'!$D$5,0,10*ROW('Sanitation Data'!D49))),CP55="Yes"),100-OFFSET('Sanitation Data'!$D$5,0,10*ROW('Sanitation Data'!D49)),IF(AND(ISNUMBER(OFFSET('Sanitation Data'!$D$5,0,10*ROW('Sanitation Data'!D49))),CP55="No",ISNUMBER(OFFSET('Sanitation Data'!$D$5,0,10*ROW('Sanitation Data'!D49)))),CONCATENATE("[",ROUND(100-OFFSET('Sanitation Data'!$D$5,0,10*ROW('Sanitation Data'!D49)),0),"]"),IF(AND(ISNUMBER(OFFSET('Sanitation Data'!$D$5,0,10*ROW('Sanitation Data'!D49))),CP55="",ISNUMBER(OFFSET('Sanitation Data'!$D$5,0,10*ROW('Sanitation Data'!D49)))),100-OFFSET('Sanitation Data'!$D$5,0,10*ROW('Sanitation Data'!D49)),NA())))</f>
        <v>#N/A</v>
      </c>
      <c r="AB55" s="253" t="e">
        <f ca="true">+IF(AND(ISNUMBER(OFFSET('Sanitation Data'!$D$7,0,10*ROW('Sanitation Data'!D49))),CQ55="Yes"),OFFSET('Sanitation Data'!$D$7,0,10*ROW('Sanitation Data'!G49)),IF(AND(ISNUMBER(OFFSET('Sanitation Data'!$D$7,0,10*ROW('Sanitation Data'!D49))),CQ55="No",ISNUMBER(OFFSET('Sanitation Data'!$D$7,0,10*ROW('Sanitation Data'!D49)))),CONCATENATE("[",ROUND(OFFSET('Sanitation Data'!$D$7,0,10*ROW('Sanitation Data'!D49)),0),"]"),IF(AND(ISNUMBER(OFFSET('Sanitation Data'!$D$7,0,10*ROW('Sanitation Data'!D49))),CQ55="",ISNUMBER(OFFSET('Sanitation Data'!$D$7,0,10*ROW('Sanitation Data'!D49)))),OFFSET('Sanitation Data'!$D$7,0,10*ROW('Sanitation Data'!D49)),NA())))</f>
        <v>#N/A</v>
      </c>
      <c r="AC55" s="253" t="e">
        <f ca="true">+IF(AND(ISNUMBER(OFFSET('Sanitation Data'!$D$11,0,10*ROW('Sanitation Data'!D49))),CR55="Yes"),OFFSET('Sanitation Data'!$D$11,0,10*ROW('Sanitation Data'!D49)),IF(AND(ISNUMBER(OFFSET('Sanitation Data'!$D$11,0,10*ROW('Sanitation Data'!D49))),CR55="No",ISNUMBER(OFFSET('Sanitation Data'!$D$11,0,10*ROW('Sanitation Data'!D49)))),CONCATENATE("[",ROUND(OFFSET('Sanitation Data'!$D$11,0,10*ROW('Sanitation Data'!D49)),0),"]"),IF(AND(ISNUMBER(OFFSET('Sanitation Data'!$D$11,0,10*ROW('Sanitation Data'!D49))),CR55="",ISNUMBER(OFFSET('Sanitation Data'!$D$11,0,10*ROW('Sanitation Data'!D49)))),OFFSET('Sanitation Data'!$D$11,0,10*ROW('Sanitation Data'!D49)),NA())))</f>
        <v>#N/A</v>
      </c>
      <c r="AD55" s="253" t="e">
        <f ca="true">+IF(AND(ISNUMBER(OFFSET('Sanitation Data'!$D$12,0,10*ROW('Sanitation Data'!D49))),CS55="Yes"),OFFSET('Sanitation Data'!$D$12,0,10*ROW('Sanitation Data'!D49)),IF(AND(ISNUMBER(OFFSET('Sanitation Data'!$D$12,0,10*ROW('Sanitation Data'!D49))),CS55="No",ISNUMBER(OFFSET('Sanitation Data'!$D$12,0,10*ROW('Sanitation Data'!D49)))),CONCATENATE("[",ROUND(OFFSET('Sanitation Data'!$D$12,0,10*ROW('Sanitation Data'!D49)),0),"]"),IF(AND(ISNUMBER(OFFSET('Sanitation Data'!$D$12,0,10*ROW('Sanitation Data'!D49))),CS55="",ISNUMBER(OFFSET('Sanitation Data'!$D$12,0,10*ROW('Sanitation Data'!D49)))),OFFSET('Sanitation Data'!$D$12,0,10*ROW('Sanitation Data'!D49)),NA())))</f>
        <v>#N/A</v>
      </c>
      <c r="AE55" s="253" t="e">
        <f ca="true">+IF(AND(ISNUMBER(OFFSET('Sanitation Data'!$D$13,0,10*ROW('Sanitation Data'!D49))),CT55="Yes"),OFFSET('Sanitation Data'!$D$13,0,10*ROW('Sanitation Data'!D49)),IF(AND(ISNUMBER(OFFSET('Sanitation Data'!$D$13,0,10*ROW('Sanitation Data'!D49))),CT55="No",ISNUMBER(OFFSET('Sanitation Data'!$D$13,0,10*ROW('Sanitation Data'!D49)))),CONCATENATE("[",ROUND(OFFSET('Sanitation Data'!$D$13,0,10*ROW('Sanitation Data'!D49)),0),"]"),IF(AND(ISNUMBER(OFFSET('Sanitation Data'!$D$13,0,10*ROW('Sanitation Data'!D49))),CT55="",ISNUMBER(OFFSET('Sanitation Data'!$D$13,0,10*ROW('Sanitation Data'!D49)))),OFFSET('Sanitation Data'!$D$13,0,10*ROW('Sanitation Data'!D49)),NA())))</f>
        <v>#N/A</v>
      </c>
      <c r="AF55" s="253" t="e">
        <f ca="true">+IF(AND(ISNUMBER(OFFSET('Sanitation Data'!$E$5,0,10*ROW('Sanitation Data'!E49))),CU55="Yes"),100-OFFSET('Sanitation Data'!$E$5,0,10*ROW('Sanitation Data'!E49)),IF(AND(ISNUMBER(OFFSET('Sanitation Data'!$E$5,0,10*ROW('Sanitation Data'!E49))),CU55="No",ISNUMBER(OFFSET('Sanitation Data'!$E$5,0,10*ROW('Sanitation Data'!E49)))),CONCATENATE("[",ROUND(100-OFFSET('Sanitation Data'!$E$5,0,10*ROW('Sanitation Data'!E49)),0),"]"),IF(AND(ISNUMBER(OFFSET('Sanitation Data'!$E$5,0,10*ROW('Sanitation Data'!E49))),CU55="",ISNUMBER(OFFSET('Sanitation Data'!$E$5,0,10*ROW('Sanitation Data'!E49)))),100-OFFSET('Sanitation Data'!$E$5,0,10*ROW('Sanitation Data'!E49)),NA())))</f>
        <v>#N/A</v>
      </c>
      <c r="AG55" s="253" t="e">
        <f ca="true">+IF(AND(ISNUMBER(OFFSET('Sanitation Data'!$E$7,0,10*ROW('Sanitation Data'!E49))),CV55="Yes"),OFFSET('Sanitation Data'!$E$7,0,10*ROW('Sanitation Data'!E49)),IF(AND(ISNUMBER(OFFSET('Sanitation Data'!$E$7,0,10*ROW('Sanitation Data'!E49))),CV55="No",ISNUMBER(OFFSET('Sanitation Data'!$E$7,0,10*ROW('Sanitation Data'!E49)))),CONCATENATE("[",ROUND(OFFSET('Sanitation Data'!$E$7,0,10*ROW('Sanitation Data'!E49)),0),"]"),IF(AND(ISNUMBER(OFFSET('Sanitation Data'!$E$7,0,10*ROW('Sanitation Data'!E49))),CV55="",ISNUMBER(OFFSET('Sanitation Data'!$E$7,0,10*ROW('Sanitation Data'!E49)))),OFFSET('Sanitation Data'!$E$7,0,10*ROW('Sanitation Data'!E49)),NA())))</f>
        <v>#N/A</v>
      </c>
      <c r="AH55" s="253" t="e">
        <f ca="true">+IF(AND(ISNUMBER(OFFSET('Sanitation Data'!$E$11,0,10*ROW('Sanitation Data'!E49))),CW55="Yes"),OFFSET('Sanitation Data'!$E$11,0,10*ROW('Sanitation Data'!E49)),IF(AND(ISNUMBER(OFFSET('Sanitation Data'!$E$11,0,10*ROW('Sanitation Data'!E49))),CW55="No",ISNUMBER(OFFSET('Sanitation Data'!$E$11,0,10*ROW('Sanitation Data'!E49)))),CONCATENATE("[",ROUND(OFFSET('Sanitation Data'!$E$11,0,10*ROW('Sanitation Data'!E49)),0),"]"),IF(AND(ISNUMBER(OFFSET('Sanitation Data'!$E$11,0,10*ROW('Sanitation Data'!E49))),CW55="",ISNUMBER(OFFSET('Sanitation Data'!$E$11,0,10*ROW('Sanitation Data'!E49)))),OFFSET('Sanitation Data'!$E$11,0,10*ROW('Sanitation Data'!E49)),NA())))</f>
        <v>#N/A</v>
      </c>
      <c r="AI55" s="253" t="e">
        <f ca="true">+IF(AND(ISNUMBER(OFFSET('Sanitation Data'!$E$12,0,10*ROW('Sanitation Data'!E49))),CX55="Yes"),OFFSET('Sanitation Data'!$E$12,0,10*ROW('Sanitation Data'!E49)),IF(AND(ISNUMBER(OFFSET('Sanitation Data'!$E$12,0,10*ROW('Sanitation Data'!E49))),CX55="No",ISNUMBER(OFFSET('Sanitation Data'!$E$12,0,10*ROW('Sanitation Data'!E49)))),CONCATENATE("[",ROUND(OFFSET('Sanitation Data'!$E$12,0,10*ROW('Sanitation Data'!E49)),0),"]"),IF(AND(ISNUMBER(OFFSET('Sanitation Data'!$E$12,0,10*ROW('Sanitation Data'!E49))),CX55="",ISNUMBER(OFFSET('Sanitation Data'!$E$12,0,10*ROW('Sanitation Data'!E49)))),OFFSET('Sanitation Data'!$E$12,0,10*ROW('Sanitation Data'!E49)),NA())))</f>
        <v>#N/A</v>
      </c>
      <c r="AJ55" s="253" t="e">
        <f ca="true">+IF(AND(ISNUMBER(OFFSET('Sanitation Data'!$E$13,0,10*ROW('Sanitation Data'!E49))),CY55="Yes"),OFFSET('Sanitation Data'!$E$13,0,10*ROW('Sanitation Data'!E49)),IF(AND(ISNUMBER(OFFSET('Sanitation Data'!$E$13,0,10*ROW('Sanitation Data'!E49))),CY55="No",ISNUMBER(OFFSET('Sanitation Data'!$E$13,0,10*ROW('Sanitation Data'!E49)))),CONCATENATE("[",ROUND(OFFSET('Sanitation Data'!$E$13,0,10*ROW('Sanitation Data'!E49)),0),"]"),IF(AND(ISNUMBER(OFFSET('Sanitation Data'!$E$13,0,10*ROW('Sanitation Data'!E49))),CY55="",ISNUMBER(OFFSET('Sanitation Data'!$E$13,0,10*ROW('Sanitation Data'!E49)))),OFFSET('Sanitation Data'!$E$13,0,10*ROW('Sanitation Data'!E49)),NA())))</f>
        <v>#N/A</v>
      </c>
      <c r="AK55" s="253" t="e">
        <f ca="true">+IF(AND(ISNUMBER(OFFSET('Sanitation Data'!$F$5,0,10*ROW('Sanitation Data'!F49))),CZ55="Yes"),100-OFFSET('Sanitation Data'!$F$5,0,10*ROW('Sanitation Data'!F49)),IF(AND(ISNUMBER(OFFSET('Sanitation Data'!$F$5,0,10*ROW('Sanitation Data'!F49))),CZ55="No",ISNUMBER(OFFSET('Sanitation Data'!$F$5,0,10*ROW('Sanitation Data'!F49)))),CONCATENATE("[",ROUND(100-OFFSET('Sanitation Data'!$F$5,0,10*ROW('Sanitation Data'!F49)),0),"]"),IF(AND(ISNUMBER(OFFSET('Sanitation Data'!$F$5,0,10*ROW('Sanitation Data'!F49))),CZ55="",ISNUMBER(OFFSET('Sanitation Data'!$F$5,0,10*ROW('Sanitation Data'!F49)))),100-OFFSET('Sanitation Data'!$F$5,0,10*ROW('Sanitation Data'!F49)),NA())))</f>
        <v>#N/A</v>
      </c>
      <c r="AL55" s="253" t="e">
        <f ca="true">+IF(AND(ISNUMBER(OFFSET('Sanitation Data'!$F$7,0,10*ROW('Sanitation Data'!F49))),DA55="Yes"),OFFSET('Sanitation Data'!$F$7,0,10*ROW('Sanitation Data'!F49)),IF(AND(ISNUMBER(OFFSET('Sanitation Data'!$F$7,0,10*ROW('Sanitation Data'!F49))),DA55="No",ISNUMBER(OFFSET('Sanitation Data'!$F$7,0,10*ROW('Sanitation Data'!F49)))),CONCATENATE("[",ROUND(OFFSET('Sanitation Data'!$F$7,0,10*ROW('Sanitation Data'!F49)),0),"]"),IF(AND(ISNUMBER(OFFSET('Sanitation Data'!$F$7,0,10*ROW('Sanitation Data'!F49))),DA55="",ISNUMBER(OFFSET('Sanitation Data'!$F$7,0,10*ROW('Sanitation Data'!F49)))),OFFSET('Sanitation Data'!$F$7,0,10*ROW('Sanitation Data'!F49)),NA())))</f>
        <v>#N/A</v>
      </c>
      <c r="AM55" s="253" t="e">
        <f ca="true">+IF(AND(ISNUMBER(OFFSET('Sanitation Data'!$F$11,0,10*ROW('Sanitation Data'!F49))),DB55="Yes"),OFFSET('Sanitation Data'!$F$11,0,10*ROW('Sanitation Data'!F49)),IF(AND(ISNUMBER(OFFSET('Sanitation Data'!$F$11,0,10*ROW('Sanitation Data'!F49))),DB55="No",ISNUMBER(OFFSET('Sanitation Data'!$F$11,0,10*ROW('Sanitation Data'!F49)))),CONCATENATE("[",ROUND(OFFSET('Sanitation Data'!$F$11,0,10*ROW('Sanitation Data'!F49)),0),"]"),IF(AND(ISNUMBER(OFFSET('Sanitation Data'!$F$11,0,10*ROW('Sanitation Data'!F49))),DB55="",ISNUMBER(OFFSET('Sanitation Data'!$F$11,0,10*ROW('Sanitation Data'!F49)))),OFFSET('Sanitation Data'!$F$11,0,10*ROW('Sanitation Data'!F49)),NA())))</f>
        <v>#N/A</v>
      </c>
      <c r="AN55" s="253" t="e">
        <f ca="true">+IF(AND(ISNUMBER(OFFSET('Sanitation Data'!$F$12,0,10*ROW('Sanitation Data'!F49))),DC55="Yes"),OFFSET('Sanitation Data'!$F$12,0,10*ROW('Sanitation Data'!F49)),IF(AND(ISNUMBER(OFFSET('Sanitation Data'!$F$12,0,10*ROW('Sanitation Data'!F49))),DC55="No",ISNUMBER(OFFSET('Sanitation Data'!$F$12,0,10*ROW('Sanitation Data'!F49)))),CONCATENATE("[",ROUND(OFFSET('Sanitation Data'!$F$12,0,10*ROW('Sanitation Data'!F49)),0),"]"),IF(AND(ISNUMBER(OFFSET('Sanitation Data'!$F$12,0,10*ROW('Sanitation Data'!F49))),DC55="",ISNUMBER(OFFSET('Sanitation Data'!$F$12,0,10*ROW('Sanitation Data'!F49)))),OFFSET('Sanitation Data'!$F$12,0,10*ROW('Sanitation Data'!F49)),NA())))</f>
        <v>#N/A</v>
      </c>
      <c r="AO55" s="253" t="e">
        <f ca="true">+IF(AND(ISNUMBER(OFFSET('Sanitation Data'!$F$13,0,10*ROW('Sanitation Data'!F49))),DD55="Yes"),OFFSET('Sanitation Data'!$F$13,0,10*ROW('Sanitation Data'!F49)),IF(AND(ISNUMBER(OFFSET('Sanitation Data'!$F$13,0,10*ROW('Sanitation Data'!F49))),DD55="No",ISNUMBER(OFFSET('Sanitation Data'!$F$13,0,10*ROW('Sanitation Data'!F49)))),CONCATENATE("[",ROUND(OFFSET('Sanitation Data'!$F$13,0,10*ROW('Sanitation Data'!F49)),0),"]"),IF(AND(ISNUMBER(OFFSET('Sanitation Data'!$F$13,0,10*ROW('Sanitation Data'!F49))),DD55="",ISNUMBER(OFFSET('Sanitation Data'!$F$13,0,10*ROW('Sanitation Data'!F49)))),OFFSET('Sanitation Data'!$F$13,0,10*ROW('Sanitation Data'!F49)),NA())))</f>
        <v>#N/A</v>
      </c>
      <c r="AP55" s="253" t="e">
        <f ca="true">+IF(AND(ISNUMBER(OFFSET('Sanitation Data'!$G$5,0,10*ROW('Sanitation Data'!G49))),DE55="Yes"),100-OFFSET('Sanitation Data'!$G$5,0,10*ROW('Sanitation Data'!G49)),IF(AND(ISNUMBER(OFFSET('Sanitation Data'!$G$5,0,10*ROW('Sanitation Data'!G49))),DE55="No",ISNUMBER(OFFSET('Sanitation Data'!$G$5,0,10*ROW('Sanitation Data'!G49)))),CONCATENATE("[",ROUND(100-OFFSET('Sanitation Data'!$G$5,0,10*ROW('Sanitation Data'!G49)),0),"]"),IF(AND(ISNUMBER(OFFSET('Sanitation Data'!$G$5,0,10*ROW('Sanitation Data'!G49))),DE55="",ISNUMBER(OFFSET('Sanitation Data'!$G$5,0,10*ROW('Sanitation Data'!G49)))),100-OFFSET('Sanitation Data'!$G$5,0,10*ROW('Sanitation Data'!G49)),NA())))</f>
        <v>#N/A</v>
      </c>
      <c r="AQ55" s="253" t="e">
        <f ca="true">+IF(AND(ISNUMBER(OFFSET('Sanitation Data'!$G$7,0,10*ROW('Sanitation Data'!G49))),DF55="Yes"),OFFSET('Sanitation Data'!$G$7,0,10*ROW('Sanitation Data'!G49)),IF(AND(ISNUMBER(OFFSET('Sanitation Data'!$G$7,0,10*ROW('Sanitation Data'!G49))),DF55="No",ISNUMBER(OFFSET('Sanitation Data'!$G$7,0,10*ROW('Sanitation Data'!G49)))),CONCATENATE("[",ROUND(OFFSET('Sanitation Data'!$G$7,0,10*ROW('Sanitation Data'!G49)),0),"]"),IF(AND(ISNUMBER(OFFSET('Sanitation Data'!$G$7,0,10*ROW('Sanitation Data'!G49))),DF55="",ISNUMBER(OFFSET('Sanitation Data'!$G$7,0,10*ROW('Sanitation Data'!G49)))),OFFSET('Sanitation Data'!$G$7,0,10*ROW('Sanitation Data'!G49)),NA())))</f>
        <v>#N/A</v>
      </c>
      <c r="AR55" s="253" t="e">
        <f ca="true">+IF(AND(ISNUMBER(OFFSET('Sanitation Data'!$G$11,0,10*ROW('Sanitation Data'!G49))),DG55="Yes"),OFFSET('Sanitation Data'!$G$11,0,10*ROW('Sanitation Data'!G49)),IF(AND(ISNUMBER(OFFSET('Sanitation Data'!$G$11,0,10*ROW('Sanitation Data'!G49))),DG55="No",ISNUMBER(OFFSET('Sanitation Data'!$G$11,0,10*ROW('Sanitation Data'!G49)))),CONCATENATE("[",ROUND(OFFSET('Sanitation Data'!$G$11,0,10*ROW('Sanitation Data'!G49)),0),"]"),IF(AND(ISNUMBER(OFFSET('Sanitation Data'!$G$11,0,10*ROW('Sanitation Data'!G49))),DG55="",ISNUMBER(OFFSET('Sanitation Data'!$G$11,0,10*ROW('Sanitation Data'!G49)))),OFFSET('Sanitation Data'!$G$11,0,10*ROW('Sanitation Data'!G49)),NA())))</f>
        <v>#N/A</v>
      </c>
      <c r="AS55" s="253" t="e">
        <f ca="true">+IF(AND(ISNUMBER(OFFSET('Sanitation Data'!$G$12,0,10*ROW('Sanitation Data'!G49))),DH55="Yes"),OFFSET('Sanitation Data'!$G$12,0,10*ROW('Sanitation Data'!G49)),IF(AND(ISNUMBER(OFFSET('Sanitation Data'!$G$12,0,10*ROW('Sanitation Data'!G49))),DH55="No",ISNUMBER(OFFSET('Sanitation Data'!$G$12,0,10*ROW('Sanitation Data'!G49)))),CONCATENATE("[",ROUND(OFFSET('Sanitation Data'!$G$12,0,10*ROW('Sanitation Data'!G49)),0),"]"),IF(AND(ISNUMBER(OFFSET('Sanitation Data'!$G$12,0,10*ROW('Sanitation Data'!G49))),DH55="",ISNUMBER(OFFSET('Sanitation Data'!$G$12,0,10*ROW('Sanitation Data'!G49)))),OFFSET('Sanitation Data'!$G$12,0,10*ROW('Sanitation Data'!G49)),NA())))</f>
        <v>#N/A</v>
      </c>
      <c r="AT55" s="253" t="e">
        <f ca="true">+IF(AND(ISNUMBER(OFFSET('Sanitation Data'!$G$13,0,10*ROW('Sanitation Data'!G49))),DI55="Yes"),OFFSET('Sanitation Data'!$G$13,0,10*ROW('Sanitation Data'!G49)),IF(AND(ISNUMBER(OFFSET('Sanitation Data'!$G$13,0,10*ROW('Sanitation Data'!G49))),DI55="No",ISNUMBER(OFFSET('Sanitation Data'!$G$13,0,10*ROW('Sanitation Data'!G49)))),CONCATENATE("[",ROUND(OFFSET('Sanitation Data'!$G$13,0,10*ROW('Sanitation Data'!G49)),0),"]"),IF(AND(ISNUMBER(OFFSET('Sanitation Data'!$G$13,0,10*ROW('Sanitation Data'!G49))),DI55="",ISNUMBER(OFFSET('Sanitation Data'!$G$13,0,10*ROW('Sanitation Data'!G49)))),OFFSET('Sanitation Data'!$G$13,0,10*ROW('Sanitation Data'!G49)),NA())))</f>
        <v>#N/A</v>
      </c>
      <c r="AU55" s="253" t="e">
        <f ca="true">+IF(AND(ISNUMBER(OFFSET('Sanitation Data'!$H$5,0,10*ROW('Sanitation Data'!H49))),DJ55="Yes"),100-OFFSET('Sanitation Data'!$H$5,0,10*ROW('Sanitation Data'!H49)),IF(AND(ISNUMBER(OFFSET('Sanitation Data'!$H$5,0,10*ROW('Sanitation Data'!H49))),DJ55="No",ISNUMBER(OFFSET('Sanitation Data'!$H$5,0,10*ROW('Sanitation Data'!H49)))),CONCATENATE("[",ROUND(100-OFFSET('Sanitation Data'!$H$5,0,10*ROW('Sanitation Data'!H49)),0),"]"),IF(AND(ISNUMBER(OFFSET('Sanitation Data'!$H$5,0,10*ROW('Sanitation Data'!H49))),DJ55="",ISNUMBER(OFFSET('Sanitation Data'!$H$5,0,10*ROW('Sanitation Data'!H49)))),100-OFFSET('Sanitation Data'!$H$5,0,10*ROW('Sanitation Data'!H49)),NA())))</f>
        <v>#N/A</v>
      </c>
      <c r="AV55" s="253" t="e">
        <f ca="true">+IF(AND(ISNUMBER(OFFSET('Sanitation Data'!$H$7,0,10*ROW('Sanitation Data'!H49))),DK55="Yes"),OFFSET('Sanitation Data'!$H$7,0,10*ROW('Sanitation Data'!H49)),IF(AND(ISNUMBER(OFFSET('Sanitation Data'!$H$7,0,10*ROW('Sanitation Data'!H49))),DK55="No",ISNUMBER(OFFSET('Sanitation Data'!$H$7,0,10*ROW('Sanitation Data'!H49)))),CONCATENATE("[",ROUND(OFFSET('Sanitation Data'!$H$7,0,10*ROW('Sanitation Data'!H49)),0),"]"),IF(AND(ISNUMBER(OFFSET('Sanitation Data'!$H$7,0,10*ROW('Sanitation Data'!H49))),DK55="",ISNUMBER(OFFSET('Sanitation Data'!$H$7,0,10*ROW('Sanitation Data'!H49)))),OFFSET('Sanitation Data'!$H$7,0,10*ROW('Sanitation Data'!H49)),NA())))</f>
        <v>#N/A</v>
      </c>
      <c r="AW55" s="253" t="e">
        <f ca="true">+IF(AND(ISNUMBER(OFFSET('Sanitation Data'!$H$11,0,10*ROW('Sanitation Data'!H49))),DL55="Yes"),OFFSET('Sanitation Data'!$H$11,0,10*ROW('Sanitation Data'!H49)),IF(AND(ISNUMBER(OFFSET('Sanitation Data'!$H$11,0,10*ROW('Sanitation Data'!H49))),DL55="No",ISNUMBER(OFFSET('Sanitation Data'!$H$11,0,10*ROW('Sanitation Data'!H49)))),CONCATENATE("[",ROUND(OFFSET('Sanitation Data'!$H$11,0,10*ROW('Sanitation Data'!H49)),0),"]"),IF(AND(ISNUMBER(OFFSET('Sanitation Data'!$H$11,0,10*ROW('Sanitation Data'!H49))),DL55="",ISNUMBER(OFFSET('Sanitation Data'!$H$11,0,10*ROW('Sanitation Data'!H49)))),OFFSET('Sanitation Data'!$H$11,0,10*ROW('Sanitation Data'!H49)),NA())))</f>
        <v>#N/A</v>
      </c>
      <c r="AX55" s="253" t="e">
        <f ca="true">+IF(AND(ISNUMBER(OFFSET('Sanitation Data'!$H$12,0,10*ROW('Sanitation Data'!H49))),DM55="Yes"),OFFSET('Sanitation Data'!$H$12,0,10*ROW('Sanitation Data'!H49)),IF(AND(ISNUMBER(OFFSET('Sanitation Data'!$H$12,0,10*ROW('Sanitation Data'!H49))),DM55="No",ISNUMBER(OFFSET('Sanitation Data'!$H$12,0,10*ROW('Sanitation Data'!H49)))),CONCATENATE("[",ROUND(OFFSET('Sanitation Data'!$H$12,0,10*ROW('Sanitation Data'!H49)),0),"]"),IF(AND(ISNUMBER(OFFSET('Sanitation Data'!$H$12,0,10*ROW('Sanitation Data'!H49))),DM55="",ISNUMBER(OFFSET('Sanitation Data'!$H$12,0,10*ROW('Sanitation Data'!H49)))),OFFSET('Sanitation Data'!$H$12,0,10*ROW('Sanitation Data'!H49)),NA())))</f>
        <v>#N/A</v>
      </c>
      <c r="AY55" s="253" t="e">
        <f ca="true">+IF(AND(ISNUMBER(OFFSET('Sanitation Data'!$H$13,0,10*ROW('Sanitation Data'!H49))),DN55="Yes"),OFFSET('Sanitation Data'!$H$13,0,10*ROW('Sanitation Data'!H49)),IF(AND(ISNUMBER(OFFSET('Sanitation Data'!$H$13,0,10*ROW('Sanitation Data'!H49))),DN55="No",ISNUMBER(OFFSET('Sanitation Data'!$H$13,0,10*ROW('Sanitation Data'!H49)))),CONCATENATE("[",ROUND(OFFSET('Sanitation Data'!$H$13,0,10*ROW('Sanitation Data'!H49)),0),"]"),IF(AND(ISNUMBER(OFFSET('Sanitation Data'!$H$13,0,10*ROW('Sanitation Data'!H49))),DN55="",ISNUMBER(OFFSET('Sanitation Data'!$H$13,0,10*ROW('Sanitation Data'!H49)))),OFFSET('Sanitation Data'!$H$13,0,10*ROW('Sanitation Data'!H49)),NA())))</f>
        <v>#N/A</v>
      </c>
      <c r="AZ55" s="254" t="e">
        <f ca="true">+IF(AND(ISNUMBER(OFFSET('Hygiene Data'!$C$6,0,10*ROW('Hygiene Data'!C49))),DO55="Yes"),OFFSET('Hygiene Data'!$C$6,0,10*ROW('Hygiene Data'!C49)),IF(AND(ISNUMBER(OFFSET('Hygiene Data'!$C$6,0,10*ROW('Hygiene Data'!C49))),DO55="No",ISNUMBER(OFFSET('Hygiene Data'!$C$6,0,10*ROW('Hygiene Data'!C49)))),CONCATENATE("[",ROUND(OFFSET('Hygiene Data'!$C$6,0,10*ROW('Hygiene Data'!C49)),0),"]"),IF(AND(ISNUMBER(OFFSET('Hygiene Data'!$C$6,0,10*ROW('Hygiene Data'!C49))),DO55="",ISNUMBER(OFFSET('Hygiene Data'!$C$6,0,10*ROW('Hygiene Data'!C49)))),OFFSET('Hygiene Data'!$C$6,0,10*ROW('Hygiene Data'!C49)),NA())))</f>
        <v>#N/A</v>
      </c>
      <c r="BA55" s="254" t="e">
        <f ca="true">+IF(AND(ISNUMBER(OFFSET('Hygiene Data'!$C$8,0,10*ROW('Hygiene Data'!C49))),DP55="Yes"),OFFSET('Hygiene Data'!$C$8,0,10*ROW('Hygiene Data'!C49)),IF(AND(ISNUMBER(OFFSET('Hygiene Data'!$C$8,0,10*ROW('Hygiene Data'!C49))),DP55="No",ISNUMBER(OFFSET('Hygiene Data'!$C$8,0,10*ROW('Hygiene Data'!C49)))),CONCATENATE("[",ROUND(OFFSET('Hygiene Data'!$C$8,0,10*ROW('Hygiene Data'!C49)),0),"]"),IF(AND(ISNUMBER(OFFSET('Hygiene Data'!$C$8,0,10*ROW('Hygiene Data'!C49))),DP55="",ISNUMBER(OFFSET('Hygiene Data'!$C$8,0,10*ROW('Hygiene Data'!C49)))),OFFSET('Hygiene Data'!$C$8,0,10*ROW('Hygiene Data'!C49)),NA())))</f>
        <v>#N/A</v>
      </c>
      <c r="BB55" s="254" t="e">
        <f ca="true">+IF(AND(ISNUMBER(OFFSET('Hygiene Data'!$C$10,0,10*ROW('Hygiene Data'!C49))),DQ55="Yes"),OFFSET('Hygiene Data'!$C$10,0,10*ROW('Hygiene Data'!C49)),IF(AND(ISNUMBER(OFFSET('Hygiene Data'!$C$10,0,10*ROW('Hygiene Data'!C49))),DQ55="No",ISNUMBER(OFFSET('Hygiene Data'!$C$10,0,10*ROW('Hygiene Data'!C49)))),CONCATENATE("[",ROUND(OFFSET('Hygiene Data'!$C$10,0,10*ROW('Hygiene Data'!C49)),0),"]"),IF(AND(ISNUMBER(OFFSET('Hygiene Data'!$C$10,0,10*ROW('Hygiene Data'!C49))),DQ55="",ISNUMBER(OFFSET('Hygiene Data'!$C$10,0,10*ROW('Hygiene Data'!C49)))),OFFSET('Hygiene Data'!$C$10,0,10*ROW('Hygiene Data'!C49)),NA())))</f>
        <v>#N/A</v>
      </c>
      <c r="BC55" s="254" t="e">
        <f ca="true">+IF(AND(ISNUMBER(OFFSET('Hygiene Data'!$D$6,0,10*ROW('Hygiene Data'!D49))),DR55="Yes"),OFFSET('Hygiene Data'!$D$6,0,10*ROW('Hygiene Data'!D49)),IF(AND(ISNUMBER(OFFSET('Hygiene Data'!$D$6,0,10*ROW('Hygiene Data'!D49))),DR55="No",ISNUMBER(OFFSET('Hygiene Data'!$D$6,0,10*ROW('Hygiene Data'!D49)))),CONCATENATE("[",ROUND(OFFSET('Hygiene Data'!$D$6,0,10*ROW('Hygiene Data'!D49)),0),"]"),IF(AND(ISNUMBER(OFFSET('Hygiene Data'!$D$6,0,10*ROW('Hygiene Data'!D49))),DR55="",ISNUMBER(OFFSET('Hygiene Data'!$D$6,0,10*ROW('Hygiene Data'!D49)))),OFFSET('Hygiene Data'!$D$6,0,10*ROW('Hygiene Data'!D49)),NA())))</f>
        <v>#N/A</v>
      </c>
      <c r="BD55" s="254" t="e">
        <f ca="true">+IF(AND(ISNUMBER(OFFSET('Hygiene Data'!$D$8,0,10*ROW('Hygiene Data'!D49))),DS55="Yes"),OFFSET('Hygiene Data'!$D$8,0,10*ROW('Hygiene Data'!D49)),IF(AND(ISNUMBER(OFFSET('Hygiene Data'!$D$8,0,10*ROW('Hygiene Data'!D49))),DS55="No",ISNUMBER(OFFSET('Hygiene Data'!$D$8,0,10*ROW('Hygiene Data'!D49)))),CONCATENATE("[",ROUND(OFFSET('Hygiene Data'!$D$8,0,10*ROW('Hygiene Data'!D49)),0),"]"),IF(AND(ISNUMBER(OFFSET('Hygiene Data'!$D$8,0,10*ROW('Hygiene Data'!D49))),DS55="",ISNUMBER(OFFSET('Hygiene Data'!$D$8,0,10*ROW('Hygiene Data'!D49)))),OFFSET('Hygiene Data'!$D$8,0,10*ROW('Hygiene Data'!D49)),NA())))</f>
        <v>#N/A</v>
      </c>
      <c r="BE55" s="254" t="e">
        <f ca="true">+IF(AND(ISNUMBER(OFFSET('Hygiene Data'!$D$10,0,10*ROW('Hygiene Data'!D49))),DT55="Yes"),OFFSET('Hygiene Data'!$D$10,0,10*ROW('Hygiene Data'!D49)),IF(AND(ISNUMBER(OFFSET('Hygiene Data'!$D$10,0,10*ROW('Hygiene Data'!D49))),DT55="No",ISNUMBER(OFFSET('Hygiene Data'!$D$10,0,10*ROW('Hygiene Data'!D49)))),CONCATENATE("[",ROUND(OFFSET('Hygiene Data'!$D$10,0,10*ROW('Hygiene Data'!D49)),0),"]"),IF(AND(ISNUMBER(OFFSET('Hygiene Data'!$D$10,0,10*ROW('Hygiene Data'!D49))),DT55="",ISNUMBER(OFFSET('Hygiene Data'!$D$10,0,10*ROW('Hygiene Data'!D49)))),OFFSET('Hygiene Data'!$D$10,0,10*ROW('Hygiene Data'!D49)),NA())))</f>
        <v>#N/A</v>
      </c>
      <c r="BF55" s="254" t="e">
        <f ca="true">+IF(AND(ISNUMBER(OFFSET('Hygiene Data'!$E$6,0,10*ROW('Hygiene Data'!E49))),DU55="Yes"),OFFSET('Hygiene Data'!$E$6,0,10*ROW('Hygiene Data'!E49)),IF(AND(ISNUMBER(OFFSET('Hygiene Data'!$E$6,0,10*ROW('Hygiene Data'!E49))),DU55="No",ISNUMBER(OFFSET('Hygiene Data'!$E$6,0,10*ROW('Hygiene Data'!E49)))),CONCATENATE("[",ROUND(OFFSET('Hygiene Data'!$E$6,0,10*ROW('Hygiene Data'!E49)),0),"]"),IF(AND(ISNUMBER(OFFSET('Hygiene Data'!$E$6,0,10*ROW('Hygiene Data'!E49))),DU55="",ISNUMBER(OFFSET('Hygiene Data'!$E$6,0,10*ROW('Hygiene Data'!E49)))),OFFSET('Hygiene Data'!$E$6,0,10*ROW('Hygiene Data'!E49)),NA())))</f>
        <v>#N/A</v>
      </c>
      <c r="BG55" s="254" t="e">
        <f ca="true">+IF(AND(ISNUMBER(OFFSET('Hygiene Data'!$E$8,0,10*ROW('Hygiene Data'!E49))),DV55="Yes"),OFFSET('Hygiene Data'!$E$8,0,10*ROW('Hygiene Data'!E49)),IF(AND(ISNUMBER(OFFSET('Hygiene Data'!$E$8,0,10*ROW('Hygiene Data'!E49))),DV55="No",ISNUMBER(OFFSET('Hygiene Data'!$E$8,0,10*ROW('Hygiene Data'!E49)))),CONCATENATE("[",ROUND(OFFSET('Hygiene Data'!$E$8,0,10*ROW('Hygiene Data'!E49)),0),"]"),IF(AND(ISNUMBER(OFFSET('Hygiene Data'!$E$8,0,10*ROW('Hygiene Data'!E49))),DV55="",ISNUMBER(OFFSET('Hygiene Data'!$E$8,0,10*ROW('Hygiene Data'!E49)))),OFFSET('Hygiene Data'!$E$8,0,10*ROW('Hygiene Data'!E49)),NA())))</f>
        <v>#N/A</v>
      </c>
      <c r="BH55" s="254" t="e">
        <f ca="true">+IF(AND(ISNUMBER(OFFSET('Hygiene Data'!$E$10,0,10*ROW('Hygiene Data'!E49))),DW55="Yes"),OFFSET('Hygiene Data'!$E$10,0,10*ROW('Hygiene Data'!E49)),IF(AND(ISNUMBER(OFFSET('Hygiene Data'!$E$10,0,10*ROW('Hygiene Data'!E49))),DW55="No",ISNUMBER(OFFSET('Hygiene Data'!$E$10,0,10*ROW('Hygiene Data'!E49)))),CONCATENATE("[",ROUND(OFFSET('Hygiene Data'!$E$10,0,10*ROW('Hygiene Data'!E49)),0),"]"),IF(AND(ISNUMBER(OFFSET('Hygiene Data'!$E$10,0,10*ROW('Hygiene Data'!E49))),DW55="",ISNUMBER(OFFSET('Hygiene Data'!$E$10,0,10*ROW('Hygiene Data'!E49)))),OFFSET('Hygiene Data'!$E$10,0,10*ROW('Hygiene Data'!E49)),NA())))</f>
        <v>#N/A</v>
      </c>
      <c r="BI55" s="254" t="e">
        <f ca="true">+IF(AND(ISNUMBER(OFFSET('Hygiene Data'!$F$6,0,10*ROW('Hygiene Data'!F49))),DX55="Yes"),OFFSET('Hygiene Data'!$F$6,0,10*ROW('Hygiene Data'!F49)),IF(AND(ISNUMBER(OFFSET('Hygiene Data'!$F$6,0,10*ROW('Hygiene Data'!F49))),DX55="No",ISNUMBER(OFFSET('Hygiene Data'!$F$6,0,10*ROW('Hygiene Data'!F49)))),CONCATENATE("[",ROUND(OFFSET('Hygiene Data'!$F$6,0,10*ROW('Hygiene Data'!F49)),0),"]"),IF(AND(ISNUMBER(OFFSET('Hygiene Data'!$F$6,0,10*ROW('Hygiene Data'!F49))),DX55="",ISNUMBER(OFFSET('Hygiene Data'!$F$6,0,10*ROW('Hygiene Data'!F49)))),OFFSET('Hygiene Data'!$F$6,0,10*ROW('Hygiene Data'!F49)),NA())))</f>
        <v>#N/A</v>
      </c>
      <c r="BJ55" s="254" t="e">
        <f ca="true">+IF(AND(ISNUMBER(OFFSET('Hygiene Data'!$F$8,0,10*ROW('Hygiene Data'!F49))),DY55="Yes"),OFFSET('Hygiene Data'!$F$8,0,10*ROW('Hygiene Data'!F49)),IF(AND(ISNUMBER(OFFSET('Hygiene Data'!$F$8,0,10*ROW('Hygiene Data'!F49))),DY55="No",ISNUMBER(OFFSET('Hygiene Data'!$F$8,0,10*ROW('Hygiene Data'!F49)))),CONCATENATE("[",ROUND(OFFSET('Hygiene Data'!$F$8,0,10*ROW('Hygiene Data'!F49)),0),"]"),IF(AND(ISNUMBER(OFFSET('Hygiene Data'!$F$8,0,10*ROW('Hygiene Data'!F49))),DY55="",ISNUMBER(OFFSET('Hygiene Data'!$F$8,0,10*ROW('Hygiene Data'!F49)))),OFFSET('Hygiene Data'!$F$8,0,10*ROW('Hygiene Data'!F49)),NA())))</f>
        <v>#N/A</v>
      </c>
      <c r="BK55" s="254" t="e">
        <f ca="true">+IF(AND(ISNUMBER(OFFSET('Hygiene Data'!$F$10,0,10*ROW('Hygiene Data'!F49))),DZ55="Yes"),OFFSET('Hygiene Data'!$F$10,0,10*ROW('Hygiene Data'!F49)),IF(AND(ISNUMBER(OFFSET('Hygiene Data'!$F$10,0,10*ROW('Hygiene Data'!F49))),DZ55="No",ISNUMBER(OFFSET('Hygiene Data'!$F$10,0,10*ROW('Hygiene Data'!F49)))),CONCATENATE("[",ROUND(OFFSET('Hygiene Data'!$F$10,0,10*ROW('Hygiene Data'!F49)),0),"]"),IF(AND(ISNUMBER(OFFSET('Hygiene Data'!$F$10,0,10*ROW('Hygiene Data'!F49))),DZ55="",ISNUMBER(OFFSET('Hygiene Data'!$F$10,0,10*ROW('Hygiene Data'!F49)))),OFFSET('Hygiene Data'!$F$10,0,10*ROW('Hygiene Data'!F49)),NA())))</f>
        <v>#N/A</v>
      </c>
      <c r="BL55" s="254" t="e">
        <f ca="true">+IF(AND(ISNUMBER(OFFSET('Hygiene Data'!$G$6,0,10*ROW('Hygiene Data'!G49))),EA55="Yes"),OFFSET('Hygiene Data'!$G$6,0,10*ROW('Hygiene Data'!G49)),IF(AND(ISNUMBER(OFFSET('Hygiene Data'!$G$6,0,10*ROW('Hygiene Data'!G49))),EA55="No",ISNUMBER(OFFSET('Hygiene Data'!$G$6,0,10*ROW('Hygiene Data'!G49)))),CONCATENATE("[",ROUND(OFFSET('Hygiene Data'!$G$6,0,10*ROW('Hygiene Data'!G49)),0),"]"),IF(AND(ISNUMBER(OFFSET('Hygiene Data'!$G$6,0,10*ROW('Hygiene Data'!G49))),EA55="",ISNUMBER(OFFSET('Hygiene Data'!$G$6,0,10*ROW('Hygiene Data'!G49)))),OFFSET('Hygiene Data'!$G$6,0,10*ROW('Hygiene Data'!G49)),NA())))</f>
        <v>#N/A</v>
      </c>
      <c r="BM55" s="254" t="e">
        <f ca="true">+IF(AND(ISNUMBER(OFFSET('Hygiene Data'!$G$8,0,10*ROW('Hygiene Data'!G49))),EB55="Yes"),OFFSET('Hygiene Data'!$G$8,0,10*ROW('Hygiene Data'!G49)),IF(AND(ISNUMBER(OFFSET('Hygiene Data'!$G$8,0,10*ROW('Hygiene Data'!G49))),EB55="No",ISNUMBER(OFFSET('Hygiene Data'!$G$8,0,10*ROW('Hygiene Data'!G49)))),CONCATENATE("[",ROUND(OFFSET('Hygiene Data'!$G$8,0,10*ROW('Hygiene Data'!G49)),0),"]"),IF(AND(ISNUMBER(OFFSET('Hygiene Data'!$G$8,0,10*ROW('Hygiene Data'!G49))),EB55="",ISNUMBER(OFFSET('Hygiene Data'!$G$8,0,10*ROW('Hygiene Data'!G49)))),OFFSET('Hygiene Data'!$G$8,0,10*ROW('Hygiene Data'!G49)),NA())))</f>
        <v>#N/A</v>
      </c>
      <c r="BN55" s="254" t="e">
        <f ca="true">+IF(AND(ISNUMBER(OFFSET('Hygiene Data'!$G$10,0,10*ROW('Hygiene Data'!G49))),EC55="Yes"),OFFSET('Hygiene Data'!$G$10,0,10*ROW('Hygiene Data'!G49)),IF(AND(ISNUMBER(OFFSET('Hygiene Data'!$G$10,0,10*ROW('Hygiene Data'!G49))),EC55="No",ISNUMBER(OFFSET('Hygiene Data'!$G$10,0,10*ROW('Hygiene Data'!G49)))),CONCATENATE("[",ROUND(OFFSET('Hygiene Data'!$G$10,0,10*ROW('Hygiene Data'!G49)),0),"]"),IF(AND(ISNUMBER(OFFSET('Hygiene Data'!$G$10,0,10*ROW('Hygiene Data'!G49))),EC55="",ISNUMBER(OFFSET('Hygiene Data'!$G$10,0,10*ROW('Hygiene Data'!G49)))),OFFSET('Hygiene Data'!$G$10,0,10*ROW('Hygiene Data'!G49)),NA())))</f>
        <v>#N/A</v>
      </c>
      <c r="BO55" s="254" t="e">
        <f ca="true">+IF(AND(ISNUMBER(OFFSET('Hygiene Data'!$H$6,0,10*ROW('Hygiene Data'!H49))),ED55="Yes"),OFFSET('Hygiene Data'!$H$6,0,10*ROW('Hygiene Data'!H49)),IF(AND(ISNUMBER(OFFSET('Hygiene Data'!$H$6,0,10*ROW('Hygiene Data'!H49))),ED55="No",ISNUMBER(OFFSET('Hygiene Data'!$H$6,0,10*ROW('Hygiene Data'!H49)))),CONCATENATE("[",ROUND(OFFSET('Hygiene Data'!$H$6,0,10*ROW('Hygiene Data'!H49)),0),"]"),IF(AND(ISNUMBER(OFFSET('Hygiene Data'!$H$6,0,10*ROW('Hygiene Data'!H49))),ED55="",ISNUMBER(OFFSET('Hygiene Data'!$H$6,0,10*ROW('Hygiene Data'!H49)))),OFFSET('Hygiene Data'!$H$6,0,10*ROW('Hygiene Data'!H49)),NA())))</f>
        <v>#N/A</v>
      </c>
      <c r="BP55" s="254" t="e">
        <f ca="true">+IF(AND(ISNUMBER(OFFSET('Hygiene Data'!$H$8,0,10*ROW('Hygiene Data'!H49))),EE55="Yes"),OFFSET('Hygiene Data'!$H$8,0,10*ROW('Hygiene Data'!H49)),IF(AND(ISNUMBER(OFFSET('Hygiene Data'!$H$8,0,10*ROW('Hygiene Data'!H49))),EE55="No",ISNUMBER(OFFSET('Hygiene Data'!$H$8,0,10*ROW('Hygiene Data'!H49)))),CONCATENATE("[",ROUND(OFFSET('Hygiene Data'!$H$8,0,10*ROW('Hygiene Data'!H49)),0),"]"),IF(AND(ISNUMBER(OFFSET('Hygiene Data'!$H$8,0,10*ROW('Hygiene Data'!H49))),EE55="",ISNUMBER(OFFSET('Hygiene Data'!$H$8,0,10*ROW('Hygiene Data'!H49)))),OFFSET('Hygiene Data'!$H$8,0,10*ROW('Hygiene Data'!H49)),NA())))</f>
        <v>#N/A</v>
      </c>
      <c r="BQ55" s="254" t="e">
        <f ca="true">+IF(AND(ISNUMBER(OFFSET('Hygiene Data'!$H$10,0,10*ROW('Hygiene Data'!H49))),EF55="Yes"),OFFSET('Hygiene Data'!$H$10,0,10*ROW('Hygiene Data'!H49)),IF(AND(ISNUMBER(OFFSET('Hygiene Data'!$H$10,0,10*ROW('Hygiene Data'!H49))),EF55="No",ISNUMBER(OFFSET('Hygiene Data'!$H$10,0,10*ROW('Hygiene Data'!H49)))),CONCATENATE("[",ROUND(OFFSET('Hygiene Data'!$H$10,0,10*ROW('Hygiene Data'!H49)),0),"]"),IF(AND(ISNUMBER(OFFSET('Hygiene Data'!$H$10,0,10*ROW('Hygiene Data'!H49))),EF55="",ISNUMBER(OFFSET('Hygiene Data'!$H$10,0,10*ROW('Hygiene Data'!H49)))),OFFSET('Hygiene Data'!$H$10,0,10*ROW('Hygiene Data'!H49)),NA())))</f>
        <v>#N/A</v>
      </c>
      <c r="BS55" s="36" t="str">
        <f ca="true">+IF(OFFSET('Water Data'!$C$28,0,10*ROW('Water Data'!C49))="","",OFFSET('Water Data'!$C$28,0,10*ROW('Water Data'!C49)))</f>
        <v/>
      </c>
      <c r="BT55" s="36" t="str">
        <f ca="true">+IF(OFFSET('Water Data'!$C$29,0,10*ROW('Water Data'!C49))="","",OFFSET('Water Data'!$C$29,0,10*ROW('Water Data'!C49)))</f>
        <v/>
      </c>
      <c r="BU55" s="36" t="str">
        <f ca="true">+IF(OFFSET('Water Data'!$C$30,0,10*ROW('Water Data'!C49))="","",OFFSET('Water Data'!$C$30,0,10*ROW('Water Data'!C49)))</f>
        <v/>
      </c>
      <c r="BV55" s="36" t="str">
        <f ca="true">+IF(OFFSET('Water Data'!$D$28,0,10*ROW('Water Data'!D49))="","",OFFSET('Water Data'!$D$28,0,10*ROW('Water Data'!D49)))</f>
        <v/>
      </c>
      <c r="BW55" s="36" t="str">
        <f ca="true">+IF(OFFSET('Water Data'!$D$29,0,10*ROW('Water Data'!D49))="","",OFFSET('Water Data'!$D$29,0,10*ROW('Water Data'!D49)))</f>
        <v/>
      </c>
      <c r="BX55" s="36" t="str">
        <f ca="true">+IF(OFFSET('Water Data'!$D$30,0,10*ROW('Water Data'!D49))="","",OFFSET('Water Data'!$D$30,0,10*ROW('Water Data'!D49)))</f>
        <v/>
      </c>
      <c r="BY55" s="36" t="str">
        <f ca="true">+IF(OFFSET('Water Data'!$E$28,0,10*ROW('Water Data'!E49))="","",OFFSET('Water Data'!$E$28,0,10*ROW('Water Data'!E49)))</f>
        <v/>
      </c>
      <c r="BZ55" s="36" t="str">
        <f ca="true">+IF(OFFSET('Water Data'!$E$29,0,10*ROW('Water Data'!E49))="","",OFFSET('Water Data'!$E$29,0,10*ROW('Water Data'!E49)))</f>
        <v/>
      </c>
      <c r="CA55" s="36" t="str">
        <f ca="true">+IF(OFFSET('Water Data'!$E$30,0,10*ROW('Water Data'!E49))="","",OFFSET('Water Data'!$E$30,0,10*ROW('Water Data'!E49)))</f>
        <v/>
      </c>
      <c r="CB55" s="36" t="str">
        <f ca="true">+IF(OFFSET('Water Data'!$F$28,0,10*ROW('Water Data'!F49))="","",OFFSET('Water Data'!$F$28,0,10*ROW('Water Data'!F49)))</f>
        <v/>
      </c>
      <c r="CC55" s="36" t="str">
        <f ca="true">+IF(OFFSET('Water Data'!$F$29,0,10*ROW('Water Data'!F49))="","",OFFSET('Water Data'!$F$29,0,10*ROW('Water Data'!F49)))</f>
        <v/>
      </c>
      <c r="CD55" s="36" t="str">
        <f ca="true">+IF(OFFSET('Water Data'!$F$30,0,10*ROW('Water Data'!F49))="","",OFFSET('Water Data'!$F$30,0,10*ROW('Water Data'!F49)))</f>
        <v/>
      </c>
      <c r="CE55" s="36" t="str">
        <f ca="true">+IF(OFFSET('Water Data'!$G$28,0,10*ROW('Water Data'!G49))="","",OFFSET('Water Data'!$G$28,0,10*ROW('Water Data'!G49)))</f>
        <v/>
      </c>
      <c r="CF55" s="36" t="str">
        <f ca="true">+IF(OFFSET('Water Data'!$G$29,0,10*ROW('Water Data'!G49))="","",OFFSET('Water Data'!$G$29,0,10*ROW('Water Data'!G49)))</f>
        <v/>
      </c>
      <c r="CG55" s="36" t="str">
        <f ca="true">+IF(OFFSET('Water Data'!$G$30,0,10*ROW('Water Data'!G49))="","",OFFSET('Water Data'!$G$30,0,10*ROW('Water Data'!G49)))</f>
        <v/>
      </c>
      <c r="CH55" s="36" t="str">
        <f ca="true">+IF(OFFSET('Water Data'!$H$28,0,10*ROW('Water Data'!H49))="","",OFFSET('Water Data'!$H$28,0,10*ROW('Water Data'!H49)))</f>
        <v/>
      </c>
      <c r="CI55" s="36" t="str">
        <f ca="true">+IF(OFFSET('Water Data'!$H$29,0,10*ROW('Water Data'!H49))="","",OFFSET('Water Data'!$H$29,0,10*ROW('Water Data'!H49)))</f>
        <v/>
      </c>
      <c r="CJ55" s="36" t="str">
        <f ca="true">+IF(OFFSET('Water Data'!$H$30,0,10*ROW('Water Data'!H49))="","",OFFSET('Water Data'!$H$30,0,10*ROW('Water Data'!H49)))</f>
        <v/>
      </c>
      <c r="CK55" s="36" t="str">
        <f ca="true">+IF(OFFSET('Sanitation Data'!$C$29,0,10*ROW('Sanitation Data'!C49))="","",OFFSET('Sanitation Data'!$C$29,0,10*ROW('Sanitation Data'!C49)))</f>
        <v/>
      </c>
      <c r="CL55" s="36" t="str">
        <f ca="true">+IF(OFFSET('Sanitation Data'!$C$30,0,10*ROW('Sanitation Data'!C49))="","",OFFSET('Sanitation Data'!$C$30,0,10*ROW('Sanitation Data'!C49)))</f>
        <v/>
      </c>
      <c r="CM55" s="36" t="str">
        <f ca="true">+IF(OFFSET('Sanitation Data'!$C$31,0,10*ROW('Sanitation Data'!C49))="","",OFFSET('Sanitation Data'!$C$31,0,10*ROW('Sanitation Data'!C49)))</f>
        <v/>
      </c>
      <c r="CN55" s="36" t="str">
        <f ca="true">+IF(OFFSET('Sanitation Data'!$C$32,0,10*ROW('Sanitation Data'!C49))="","",OFFSET('Sanitation Data'!$C$32,0,10*ROW('Sanitation Data'!C49)))</f>
        <v/>
      </c>
      <c r="CO55" s="36" t="str">
        <f ca="true">+IF(OFFSET('Sanitation Data'!$C$33,0,10*ROW('Sanitation Data'!C49))="","",OFFSET('Sanitation Data'!$C$33,0,10*ROW('Sanitation Data'!C49)))</f>
        <v/>
      </c>
      <c r="CP55" s="36" t="str">
        <f ca="true">+IF(OFFSET('Sanitation Data'!$D$29,0,10*ROW('Sanitation Data'!D49))="","",OFFSET('Sanitation Data'!$D$29,0,10*ROW('Sanitation Data'!D49)))</f>
        <v/>
      </c>
      <c r="CQ55" s="36" t="str">
        <f ca="true">+IF(OFFSET('Sanitation Data'!$D$30,0,10*ROW('Sanitation Data'!D49))="","",OFFSET('Sanitation Data'!$D$30,0,10*ROW('Sanitation Data'!D49)))</f>
        <v/>
      </c>
      <c r="CR55" s="36" t="str">
        <f ca="true">+IF(OFFSET('Sanitation Data'!$D$31,0,10*ROW('Sanitation Data'!D49))="","",OFFSET('Sanitation Data'!$D$31,0,10*ROW('Sanitation Data'!D49)))</f>
        <v/>
      </c>
      <c r="CS55" s="36" t="str">
        <f ca="true">+IF(OFFSET('Sanitation Data'!$D$32,0,10*ROW('Sanitation Data'!D49))="","",OFFSET('Sanitation Data'!$D$32,0,10*ROW('Sanitation Data'!D49)))</f>
        <v/>
      </c>
      <c r="CT55" s="36" t="str">
        <f ca="true">+IF(OFFSET('Sanitation Data'!$D$33,0,10*ROW('Sanitation Data'!D49))="","",OFFSET('Sanitation Data'!$D$33,0,10*ROW('Sanitation Data'!D49)))</f>
        <v/>
      </c>
      <c r="CU55" s="36" t="str">
        <f ca="true">+IF(OFFSET('Sanitation Data'!$E$29,0,10*ROW('Sanitation Data'!E49))="","",OFFSET('Sanitation Data'!$E$29,0,10*ROW('Sanitation Data'!E49)))</f>
        <v/>
      </c>
      <c r="CV55" s="36" t="str">
        <f ca="true">+IF(OFFSET('Sanitation Data'!$E$30,0,10*ROW('Sanitation Data'!E49))="","",OFFSET('Sanitation Data'!$E$30,0,10*ROW('Sanitation Data'!E49)))</f>
        <v/>
      </c>
      <c r="CW55" s="36" t="str">
        <f ca="true">+IF(OFFSET('Sanitation Data'!$E$31,0,10*ROW('Sanitation Data'!E49))="","",OFFSET('Sanitation Data'!$E$31,0,10*ROW('Sanitation Data'!E49)))</f>
        <v/>
      </c>
      <c r="CX55" s="36" t="str">
        <f ca="true">+IF(OFFSET('Sanitation Data'!$E$32,0,10*ROW('Sanitation Data'!E49))="","",OFFSET('Sanitation Data'!$E$32,0,10*ROW('Sanitation Data'!E49)))</f>
        <v/>
      </c>
      <c r="CY55" s="36" t="str">
        <f ca="true">+IF(OFFSET('Sanitation Data'!$E$33,0,10*ROW('Sanitation Data'!E49))="","",OFFSET('Sanitation Data'!$E$33,0,10*ROW('Sanitation Data'!E49)))</f>
        <v/>
      </c>
      <c r="CZ55" s="36" t="str">
        <f ca="true">+IF(OFFSET('Sanitation Data'!$F$29,0,10*ROW('Sanitation Data'!F49))="","",OFFSET('Sanitation Data'!$F$29,0,10*ROW('Sanitation Data'!F49)))</f>
        <v/>
      </c>
      <c r="DA55" s="36" t="str">
        <f ca="true">+IF(OFFSET('Sanitation Data'!$F$30,0,10*ROW('Sanitation Data'!F49))="","",OFFSET('Sanitation Data'!$F$30,0,10*ROW('Sanitation Data'!F49)))</f>
        <v/>
      </c>
      <c r="DB55" s="36" t="str">
        <f ca="true">+IF(OFFSET('Sanitation Data'!$F$31,0,10*ROW('Sanitation Data'!F49))="","",OFFSET('Sanitation Data'!$F$31,0,10*ROW('Sanitation Data'!F49)))</f>
        <v/>
      </c>
      <c r="DC55" s="36" t="str">
        <f ca="true">+IF(OFFSET('Sanitation Data'!$F$32,0,10*ROW('Sanitation Data'!F49))="","",OFFSET('Sanitation Data'!$F$32,0,10*ROW('Sanitation Data'!F49)))</f>
        <v/>
      </c>
      <c r="DD55" s="36" t="str">
        <f ca="true">+IF(OFFSET('Sanitation Data'!$F$33,0,10*ROW('Sanitation Data'!F49))="","",OFFSET('Sanitation Data'!$F$33,0,10*ROW('Sanitation Data'!F49)))</f>
        <v/>
      </c>
      <c r="DE55" s="36" t="str">
        <f ca="true">+IF(OFFSET('Sanitation Data'!$G$29,0,10*ROW('Sanitation Data'!G49))="","",OFFSET('Sanitation Data'!$G$29,0,10*ROW('Sanitation Data'!G49)))</f>
        <v/>
      </c>
      <c r="DF55" s="36" t="str">
        <f ca="true">+IF(OFFSET('Sanitation Data'!$G$30,0,10*ROW('Sanitation Data'!G49))="","",OFFSET('Sanitation Data'!$G$30,0,10*ROW('Sanitation Data'!G49)))</f>
        <v/>
      </c>
      <c r="DG55" s="36" t="str">
        <f ca="true">+IF(OFFSET('Sanitation Data'!$G$31,0,10*ROW('Sanitation Data'!G49))="","",OFFSET('Sanitation Data'!$G$31,0,10*ROW('Sanitation Data'!G49)))</f>
        <v/>
      </c>
      <c r="DH55" s="36" t="str">
        <f ca="true">+IF(OFFSET('Sanitation Data'!$G$32,0,10*ROW('Sanitation Data'!G49))="","",OFFSET('Sanitation Data'!$G$32,0,10*ROW('Sanitation Data'!G49)))</f>
        <v/>
      </c>
      <c r="DI55" s="36" t="str">
        <f ca="true">+IF(OFFSET('Sanitation Data'!$G$33,0,10*ROW('Sanitation Data'!G49))="","",OFFSET('Sanitation Data'!$G$33,0,10*ROW('Sanitation Data'!G49)))</f>
        <v/>
      </c>
      <c r="DJ55" s="36" t="str">
        <f ca="true">+IF(OFFSET('Sanitation Data'!$H$29,0,10*ROW('Sanitation Data'!H49))="","",OFFSET('Sanitation Data'!$H$29,0,10*ROW('Sanitation Data'!H49)))</f>
        <v/>
      </c>
      <c r="DK55" s="36" t="str">
        <f ca="true">+IF(OFFSET('Sanitation Data'!$H$30,0,10*ROW('Sanitation Data'!H49))="","",OFFSET('Sanitation Data'!$H$30,0,10*ROW('Sanitation Data'!H49)))</f>
        <v/>
      </c>
      <c r="DL55" s="36" t="str">
        <f ca="true">+IF(OFFSET('Sanitation Data'!$H$31,0,10*ROW('Sanitation Data'!H49))="","",OFFSET('Sanitation Data'!$H$31,0,10*ROW('Sanitation Data'!H49)))</f>
        <v/>
      </c>
      <c r="DM55" s="36" t="str">
        <f ca="true">+IF(OFFSET('Sanitation Data'!$H$32,0,10*ROW('Sanitation Data'!H49))="","",OFFSET('Sanitation Data'!$H$32,0,10*ROW('Sanitation Data'!H49)))</f>
        <v/>
      </c>
      <c r="DN55" s="36" t="str">
        <f ca="true">+IF(OFFSET('Sanitation Data'!$H$33,0,10*ROW('Sanitation Data'!H49))="","",OFFSET('Sanitation Data'!$H$33,0,10*ROW('Sanitation Data'!H49)))</f>
        <v/>
      </c>
      <c r="DO55" s="36" t="str">
        <f ca="true">+IF(OFFSET('Hygiene Data'!$C$12,0,10*ROW('Hygiene Data'!C49))="","",OFFSET('Hygiene Data'!$C$12,0,10*ROW('Hygiene Data'!C49)))</f>
        <v/>
      </c>
      <c r="DP55" s="36" t="str">
        <f ca="true">+IF(OFFSET('Hygiene Data'!$C$13,0,10*ROW('Hygiene Data'!C49))="","",OFFSET('Hygiene Data'!$C$13,0,10*ROW('Hygiene Data'!C49)))</f>
        <v/>
      </c>
      <c r="DQ55" s="36" t="str">
        <f ca="true">+IF(OFFSET('Hygiene Data'!$C$14,0,10*ROW('Hygiene Data'!C49))="","",OFFSET('Hygiene Data'!$C$14,0,10*ROW('Hygiene Data'!C49)))</f>
        <v/>
      </c>
      <c r="DR55" s="36" t="str">
        <f ca="true">+IF(OFFSET('Hygiene Data'!$D$12,0,10*ROW('Hygiene Data'!D49))="","",OFFSET('Hygiene Data'!$D$12,0,10*ROW('Hygiene Data'!D49)))</f>
        <v/>
      </c>
      <c r="DS55" s="36" t="str">
        <f ca="true">+IF(OFFSET('Hygiene Data'!$D$13,0,10*ROW('Hygiene Data'!D49))="","",OFFSET('Hygiene Data'!$D$13,0,10*ROW('Hygiene Data'!D49)))</f>
        <v/>
      </c>
      <c r="DT55" s="36" t="str">
        <f ca="true">+IF(OFFSET('Hygiene Data'!$D$14,0,10*ROW('Hygiene Data'!D49))="","",OFFSET('Hygiene Data'!$D$14,0,10*ROW('Hygiene Data'!D49)))</f>
        <v/>
      </c>
      <c r="DU55" s="36" t="str">
        <f ca="true">+IF(OFFSET('Hygiene Data'!$E$12,0,10*ROW('Hygiene Data'!E49))="","",OFFSET('Hygiene Data'!$E$12,0,10*ROW('Hygiene Data'!E49)))</f>
        <v/>
      </c>
      <c r="DV55" s="36" t="str">
        <f ca="true">+IF(OFFSET('Hygiene Data'!$E$13,0,10*ROW('Hygiene Data'!E49))="","",OFFSET('Hygiene Data'!$E$13,0,10*ROW('Hygiene Data'!E49)))</f>
        <v/>
      </c>
      <c r="DW55" s="36" t="str">
        <f ca="true">+IF(OFFSET('Hygiene Data'!$E$14,0,10*ROW('Hygiene Data'!E49))="","",OFFSET('Hygiene Data'!$E$14,0,10*ROW('Hygiene Data'!E49)))</f>
        <v/>
      </c>
      <c r="DX55" s="36" t="str">
        <f ca="true">+IF(OFFSET('Hygiene Data'!$F$12,0,10*ROW('Hygiene Data'!F49))="","",OFFSET('Hygiene Data'!$F$12,0,10*ROW('Hygiene Data'!F49)))</f>
        <v/>
      </c>
      <c r="DY55" s="36" t="str">
        <f ca="true">+IF(OFFSET('Hygiene Data'!$F$13,0,10*ROW('Hygiene Data'!F49))="","",OFFSET('Hygiene Data'!$F$13,0,10*ROW('Hygiene Data'!F49)))</f>
        <v/>
      </c>
      <c r="DZ55" s="36" t="str">
        <f ca="true">+IF(OFFSET('Hygiene Data'!$F$14,0,10*ROW('Hygiene Data'!F49))="","",OFFSET('Hygiene Data'!$F$14,0,10*ROW('Hygiene Data'!F49)))</f>
        <v/>
      </c>
      <c r="EA55" s="36" t="str">
        <f ca="true">+IF(OFFSET('Hygiene Data'!$G$12,0,10*ROW('Hygiene Data'!G49))="","",OFFSET('Hygiene Data'!$G$12,0,10*ROW('Hygiene Data'!G49)))</f>
        <v/>
      </c>
      <c r="EB55" s="36" t="str">
        <f ca="true">+IF(OFFSET('Hygiene Data'!$G$13,0,10*ROW('Hygiene Data'!G49))="","",OFFSET('Hygiene Data'!$G$13,0,10*ROW('Hygiene Data'!G49)))</f>
        <v/>
      </c>
      <c r="EC55" s="36" t="str">
        <f ca="true">+IF(OFFSET('Hygiene Data'!$G$14,0,10*ROW('Hygiene Data'!G49))="","",OFFSET('Hygiene Data'!$G$14,0,10*ROW('Hygiene Data'!G49)))</f>
        <v/>
      </c>
      <c r="ED55" s="36" t="str">
        <f ca="true">+IF(OFFSET('Hygiene Data'!$H$12,0,10*ROW('Hygiene Data'!H49))="","",OFFSET('Hygiene Data'!$H$12,0,10*ROW('Hygiene Data'!H49)))</f>
        <v/>
      </c>
      <c r="EE55" s="36" t="str">
        <f ca="true">+IF(OFFSET('Hygiene Data'!$H$13,0,10*ROW('Hygiene Data'!H49))="","",OFFSET('Hygiene Data'!$H$13,0,10*ROW('Hygiene Data'!H49)))</f>
        <v/>
      </c>
      <c r="EF55" s="36" t="str">
        <f ca="true">+IF(OFFSET('Hygiene Data'!$H$14,0,10*ROW('Hygiene Data'!H49))="","",OFFSET('Hygiene Data'!$H$14,0,10*ROW('Hygiene Data'!H49)))</f>
        <v/>
      </c>
    </row>
    <row r="56" x14ac:dyDescent="0.2">
      <c r="A56" s="59" t="str">
        <f ca="true">+IF(OFFSET('Water Data'!$B$1,0,10*ROW('Water Data'!B53))="","",OFFSET('Water Data'!$B$1,0,10*ROW('Water Data'!B53)))</f>
        <v/>
      </c>
      <c r="B56" s="59" t="str">
        <f ca="true">+IF(OFFSET('Water Data'!$A$3,0,10*ROW('Water Data'!A53))="","",OFFSET('Water Data'!$A$3,0,10*ROW('Water Data'!A53)))</f>
        <v/>
      </c>
      <c r="C56" s="59" t="str">
        <f ca="true">+IF(OFFSET('Water Data'!$C$3,0,10*ROW('Water Data'!C53))="","",OFFSET('Water Data'!$C$3,0,10*ROW('Water Data'!C53)))</f>
        <v/>
      </c>
      <c r="D56" s="252" t="e">
        <f ca="true">+IF(AND(ISNUMBER(OFFSET('Water Data'!$C$5,0,10*ROW('Water Data'!C50))),BS56="Yes"),100-OFFSET('Water Data'!$C$5,0,10*ROW('Water Data'!C50)),IF(AND(ISNUMBER(OFFSET('Water Data'!$C$5,0,10*ROW('Water Data'!C50))),BS56="No",ISNUMBER(OFFSET('Water Data'!$C$5,0,10*ROW('Water Data'!C50)))),CONCATENATE("[",ROUND(100-OFFSET('Water Data'!$C$5,0,10*ROW('Water Data'!C50)),0),"]"),IF(AND(ISNUMBER(OFFSET('Water Data'!$C$5,0,10*ROW('Water Data'!C50))),BS56="",ISNUMBER(OFFSET('Water Data'!$C$5,0,10*ROW('Water Data'!C50)))),100-OFFSET('Water Data'!$C$5,0,10*ROW('Water Data'!C50)),NA())))</f>
        <v>#N/A</v>
      </c>
      <c r="E56" s="252" t="e">
        <f ca="true">+IF(AND(ISNUMBER(OFFSET('Water Data'!$C$7,0,10*ROW('Water Data'!D50))),BT56="Yes"),OFFSET('Water Data'!$C$7,0,10*ROW('Water Data'!C50)),IF(AND(ISNUMBER(OFFSET('Water Data'!$C$7,0,10*ROW('Water Data'!C50))),BT56="No",ISNUMBER(OFFSET('Water Data'!$C$7,0,10*ROW('Water Data'!C50)))),CONCATENATE("[",ROUND(OFFSET('Water Data'!$C$7,0,10*ROW('Water Data'!C50)),0),"]"),IF(AND(ISNUMBER(OFFSET('Water Data'!$C$7,0,10*ROW('Water Data'!C50))),BT56="",ISNUMBER(OFFSET('Water Data'!$C$7,0,10*ROW('Water Data'!C50)))),OFFSET('Water Data'!$C$7,0,10*ROW('Water Data'!C50)),NA())))</f>
        <v>#N/A</v>
      </c>
      <c r="F56" s="252" t="e">
        <f ca="true">+IF(AND(ISNUMBER(OFFSET('Water Data'!$C$10,0,10*ROW('Water Data'!C50))),BU56="Yes"),OFFSET('Water Data'!$C$10,0,10*ROW('Water Data'!C50)),IF(AND(ISNUMBER(OFFSET('Water Data'!$C$10,0,10*ROW('Water Data'!C50))),BU56="No",ISNUMBER(OFFSET('Water Data'!$C$10,0,10*ROW('Water Data'!C50)))),CONCATENATE("[",ROUND(OFFSET('Water Data'!$C$10,0,10*ROW('Water Data'!C50)),0),"]"),IF(AND(ISNUMBER(OFFSET('Water Data'!$C$10,0,10*ROW('Water Data'!C50))),BU56="",ISNUMBER(OFFSET('Water Data'!$C$10,0,10*ROW('Water Data'!C50)))),OFFSET('Water Data'!$C$10,0,10*ROW('Water Data'!C50)),NA())))</f>
        <v>#N/A</v>
      </c>
      <c r="G56" s="252" t="e">
        <f ca="true">+IF(AND(ISNUMBER(OFFSET('Water Data'!$D$5,0,10*ROW('Water Data'!D50))),BV56="Yes"),100-OFFSET('Water Data'!$D$5,0,10*ROW('Water Data'!D50)),IF(AND(ISNUMBER(OFFSET('Water Data'!$D$5,0,10*ROW('Water Data'!D50))),BV56="No",ISNUMBER(OFFSET('Water Data'!$D$5,0,10*ROW('Water Data'!D50)))),CONCATENATE("[",ROUND(100-OFFSET('Water Data'!$D$5,0,10*ROW('Water Data'!D50)),0),"]"),IF(AND(ISNUMBER(OFFSET('Water Data'!$D$5,0,10*ROW('Water Data'!D50))),BV56="",ISNUMBER(OFFSET('Water Data'!$D$5,0,10*ROW('Water Data'!D50)))),100-OFFSET('Water Data'!$D$5,0,10*ROW('Water Data'!D50)),NA())))</f>
        <v>#N/A</v>
      </c>
      <c r="H56" s="252" t="e">
        <f ca="true">+IF(AND(ISNUMBER(OFFSET('Water Data'!$D$7,0,10*ROW('Water Data'!D50))),BW56="Yes"),OFFSET('Water Data'!$D$7,0,10*ROW('Water Data'!D50)),IF(AND(ISNUMBER(OFFSET('Water Data'!$D$7,0,10*ROW('Water Data'!D50))),BW56="No",ISNUMBER(OFFSET('Water Data'!$D$7,0,10*ROW('Water Data'!D50)))),CONCATENATE("[",ROUND(OFFSET('Water Data'!$C$7,0,10*ROW('Water Data'!D50)),0),"]"),IF(AND(ISNUMBER(OFFSET('Water Data'!$D$7,0,10*ROW('Water Data'!D50))),BW56="",ISNUMBER(OFFSET('Water Data'!$D$7,0,10*ROW('Water Data'!D50)))),OFFSET('Water Data'!$D$7,0,10*ROW('Water Data'!D50)),NA())))</f>
        <v>#N/A</v>
      </c>
      <c r="I56" s="252" t="e">
        <f ca="true">+IF(AND(ISNUMBER(OFFSET('Water Data'!$D$10,0,10*ROW('Water Data'!D50))),BX56="Yes"),OFFSET('Water Data'!$D$10,0,10*ROW('Water Data'!D50)),IF(AND(ISNUMBER(OFFSET('Water Data'!$D$10,0,10*ROW('Water Data'!D50))),BX56="No",ISNUMBER(OFFSET('Water Data'!$D$10,0,10*ROW('Water Data'!D50)))),CONCATENATE("[",ROUND(OFFSET('Water Data'!$D$10,0,10*ROW('Water Data'!D50)),0),"]"),IF(AND(ISNUMBER(OFFSET('Water Data'!$D$10,0,10*ROW('Water Data'!D50))),BX56="",ISNUMBER(OFFSET('Water Data'!$D$10,0,10*ROW('Water Data'!D50)))),OFFSET('Water Data'!$D$10,0,10*ROW('Water Data'!D50)),NA())))</f>
        <v>#N/A</v>
      </c>
      <c r="J56" s="252" t="e">
        <f ca="true">+IF(AND(ISNUMBER(OFFSET('Water Data'!$E$5,0,10*ROW('Water Data'!E50))),BY56="Yes"),100-OFFSET('Water Data'!$E$5,0,10*ROW('Water Data'!E50)),IF(AND(ISNUMBER(OFFSET('Water Data'!$E$5,0,10*ROW('Water Data'!E50))),BY56="No",ISNUMBER(OFFSET('Water Data'!$E$5,0,10*ROW('Water Data'!E50)))),CONCATENATE("[",ROUND(100-OFFSET('Water Data'!$E$5,0,10*ROW('Water Data'!E50)),0),"]"),IF(AND(ISNUMBER(OFFSET('Water Data'!$E$5,0,10*ROW('Water Data'!E50))),BY56="",ISNUMBER(OFFSET('Water Data'!$E$5,0,10*ROW('Water Data'!E50)))),100-OFFSET('Water Data'!$E$5,0,10*ROW('Water Data'!E50)),NA())))</f>
        <v>#N/A</v>
      </c>
      <c r="K56" s="252" t="e">
        <f ca="true">+IF(AND(ISNUMBER(OFFSET('Water Data'!$E$7,0,10*ROW('Water Data'!E50))),BZ56="Yes"),OFFSET('Water Data'!$E$7,0,10*ROW('Water Data'!E50)),IF(AND(ISNUMBER(OFFSET('Water Data'!$E$7,0,10*ROW('Water Data'!E50))),BZ56="No",ISNUMBER(OFFSET('Water Data'!$E$7,0,10*ROW('Water Data'!E50)))),CONCATENATE("[",ROUND(OFFSET('Water Data'!$E$7,0,10*ROW('Water Data'!E50)),0),"]"),IF(AND(ISNUMBER(OFFSET('Water Data'!$E$7,0,10*ROW('Water Data'!E50))),BZ56="",ISNUMBER(OFFSET('Water Data'!$E$7,0,10*ROW('Water Data'!E50)))),OFFSET('Water Data'!$E$7,0,10*ROW('Water Data'!E50)),NA())))</f>
        <v>#N/A</v>
      </c>
      <c r="L56" s="252" t="e">
        <f ca="true">+IF(AND(ISNUMBER(OFFSET('Water Data'!$E$10,0,10*ROW('Water Data'!E50))),CA56="Yes"),OFFSET('Water Data'!$E$10,0,10*ROW('Water Data'!E50)),IF(AND(ISNUMBER(OFFSET('Water Data'!$E$10,0,10*ROW('Water Data'!E50))),CA56="No",ISNUMBER(OFFSET('Water Data'!$E$10,0,10*ROW('Water Data'!E50)))),CONCATENATE("[",ROUND(OFFSET('Water Data'!$E$10,0,10*ROW('Water Data'!E50)),0),"]"),IF(AND(ISNUMBER(OFFSET('Water Data'!$E$10,0,10*ROW('Water Data'!E50))),CA56="",ISNUMBER(OFFSET('Water Data'!$E$10,0,10*ROW('Water Data'!E50)))),OFFSET('Water Data'!$E$10,0,10*ROW('Water Data'!E50)),NA())))</f>
        <v>#N/A</v>
      </c>
      <c r="M56" s="252" t="e">
        <f ca="true">+IF(AND(ISNUMBER(OFFSET('Water Data'!$F$5,0,10*ROW('Water Data'!F50))),CB56="Yes"),100-OFFSET('Water Data'!$F$5,0,10*ROW('Water Data'!F50)),IF(AND(ISNUMBER(OFFSET('Water Data'!$F$5,0,10*ROW('Water Data'!F50))),CB56="No",ISNUMBER(OFFSET('Water Data'!$F$5,0,10*ROW('Water Data'!F50)))),CONCATENATE("[",ROUND(100-OFFSET('Water Data'!$F$5,0,10*ROW('Water Data'!F50)),0),"]"),IF(AND(ISNUMBER(OFFSET('Water Data'!$F$5,0,10*ROW('Water Data'!F50))),CB56="",ISNUMBER(OFFSET('Water Data'!$F$5,0,10*ROW('Water Data'!F50)))),100-OFFSET('Water Data'!$F$5,0,10*ROW('Water Data'!F50)),NA())))</f>
        <v>#N/A</v>
      </c>
      <c r="N56" s="252" t="e">
        <f ca="true">+IF(AND(ISNUMBER(OFFSET('Water Data'!$F$7,0,10*ROW('Water Data'!F50))),CC56="Yes"),OFFSET('Water Data'!$F$7,0,10*ROW('Water Data'!F50)),IF(AND(ISNUMBER(OFFSET('Water Data'!$F$7,0,10*ROW('Water Data'!F50))),CC56="No",ISNUMBER(OFFSET('Water Data'!$F$7,0,10*ROW('Water Data'!F50)))),CONCATENATE("[",ROUND(OFFSET('Water Data'!$F$7,0,10*ROW('Water Data'!F50)),0),"]"),IF(AND(ISNUMBER(OFFSET('Water Data'!$F$7,0,10*ROW('Water Data'!F50))),CC56="",ISNUMBER(OFFSET('Water Data'!$F$7,0,10*ROW('Water Data'!F50)))),OFFSET('Water Data'!$F$7,0,10*ROW('Water Data'!F50)),NA())))</f>
        <v>#N/A</v>
      </c>
      <c r="O56" s="252" t="e">
        <f ca="true">+IF(AND(ISNUMBER(OFFSET('Water Data'!$F$10,0,10*ROW('Water Data'!F50))),CD56="Yes"),OFFSET('Water Data'!$F$10,0,10*ROW('Water Data'!F50)),IF(AND(ISNUMBER(OFFSET('Water Data'!$F$10,0,10*ROW('Water Data'!F50))),CD56="No",ISNUMBER(OFFSET('Water Data'!$F$10,0,10*ROW('Water Data'!F50)))),CONCATENATE("[",ROUND(OFFSET('Water Data'!$F$10,0,10*ROW('Water Data'!F50)),0),"]"),IF(AND(ISNUMBER(OFFSET('Water Data'!$F$10,0,10*ROW('Water Data'!F50))),CD56="",ISNUMBER(OFFSET('Water Data'!$F$10,0,10*ROW('Water Data'!F50)))),OFFSET('Water Data'!$F$10,0,10*ROW('Water Data'!F50)),NA())))</f>
        <v>#N/A</v>
      </c>
      <c r="P56" s="252" t="e">
        <f ca="true">+IF(AND(ISNUMBER(OFFSET('Water Data'!$G$5,0,10*ROW('Water Data'!G50))),CE56="Yes"),100-OFFSET('Water Data'!$G$5,0,10*ROW('Water Data'!G50)),IF(AND(ISNUMBER(OFFSET('Water Data'!$G$5,0,10*ROW('Water Data'!G50))),CE56="No",ISNUMBER(OFFSET('Water Data'!$G$5,0,10*ROW('Water Data'!G50)))),CONCATENATE("[",ROUND(100-OFFSET('Water Data'!$G$5,0,10*ROW('Water Data'!G50)),0),"]"),IF(AND(ISNUMBER(OFFSET('Water Data'!$G$5,0,10*ROW('Water Data'!G50))),CE56="",ISNUMBER(OFFSET('Water Data'!$G$5,0,10*ROW('Water Data'!G50)))),100-OFFSET('Water Data'!$G$5,0,10*ROW('Water Data'!G50)),NA())))</f>
        <v>#N/A</v>
      </c>
      <c r="Q56" s="252" t="e">
        <f ca="true">+IF(AND(ISNUMBER(OFFSET('Water Data'!$G$7,0,10*ROW('Water Data'!G50))),CF56="Yes"),OFFSET('Water Data'!$G$7,0,10*ROW('Water Data'!G50)),IF(AND(ISNUMBER(OFFSET('Water Data'!$G$7,0,10*ROW('Water Data'!G50))),CF56="No",ISNUMBER(OFFSET('Water Data'!$G$7,0,10*ROW('Water Data'!G50)))),CONCATENATE("[",ROUND(OFFSET('Water Data'!$G$7,0,10*ROW('Water Data'!G50)),0),"]"),IF(AND(ISNUMBER(OFFSET('Water Data'!$G$7,0,10*ROW('Water Data'!G50))),CF56="",ISNUMBER(OFFSET('Water Data'!$G$7,0,10*ROW('Water Data'!G50)))),OFFSET('Water Data'!$G$7,0,10*ROW('Water Data'!G50)),NA())))</f>
        <v>#N/A</v>
      </c>
      <c r="R56" s="252" t="e">
        <f ca="true">+IF(AND(ISNUMBER(OFFSET('Water Data'!$G$10,0,10*ROW('Water Data'!G50))),CG56="Yes"),OFFSET('Water Data'!$G$10,0,10*ROW('Water Data'!G50)),IF(AND(ISNUMBER(OFFSET('Water Data'!$G$10,0,10*ROW('Water Data'!G50))),CG56="No",ISNUMBER(OFFSET('Water Data'!$G$10,0,10*ROW('Water Data'!G50)))),CONCATENATE("[",ROUND(OFFSET('Water Data'!$G$10,0,10*ROW('Water Data'!G50)),0),"]"),IF(AND(ISNUMBER(OFFSET('Water Data'!$G$10,0,10*ROW('Water Data'!G50))),CG56="",ISNUMBER(OFFSET('Water Data'!$G$10,0,10*ROW('Water Data'!G50)))),OFFSET('Water Data'!$G$10,0,10*ROW('Water Data'!G50)),NA())))</f>
        <v>#N/A</v>
      </c>
      <c r="S56" s="252" t="e">
        <f ca="true">+IF(AND(ISNUMBER(OFFSET('Water Data'!$H$5,0,10*ROW('Water Data'!H50))),CH56="Yes"),100-OFFSET('Water Data'!$H$5,0,10*ROW('Water Data'!H50)),IF(AND(ISNUMBER(OFFSET('Water Data'!$H$5,0,10*ROW('Water Data'!H50))),CH56="No",ISNUMBER(OFFSET('Water Data'!$H$5,0,10*ROW('Water Data'!H50)))),CONCATENATE("[",ROUND(100-OFFSET('Water Data'!$H$5,0,10*ROW('Water Data'!H50)),0),"]"),IF(AND(ISNUMBER(OFFSET('Water Data'!$H$5,0,10*ROW('Water Data'!H50))),CH56="",ISNUMBER(OFFSET('Water Data'!$H$5,0,10*ROW('Water Data'!H50)))),100-OFFSET('Water Data'!$H$5,0,10*ROW('Water Data'!H50)),NA())))</f>
        <v>#N/A</v>
      </c>
      <c r="T56" s="252" t="e">
        <f ca="true">+IF(AND(ISNUMBER(OFFSET('Water Data'!$H$7,0,10*ROW('Water Data'!H50))),CI56="Yes"),OFFSET('Water Data'!$H$7,0,10*ROW('Water Data'!H50)),IF(AND(ISNUMBER(OFFSET('Water Data'!$H$7,0,10*ROW('Water Data'!H50))),CI56="No",ISNUMBER(OFFSET('Water Data'!$H$7,0,10*ROW('Water Data'!H50)))),CONCATENATE("[",ROUND(OFFSET('Water Data'!$H$7,0,10*ROW('Water Data'!H50)),0),"]"),IF(AND(ISNUMBER(OFFSET('Water Data'!$H$7,0,10*ROW('Water Data'!H50))),CI56="",ISNUMBER(OFFSET('Water Data'!$H$7,0,10*ROW('Water Data'!H50)))),OFFSET('Water Data'!$H$7,0,10*ROW('Water Data'!H50)),NA())))</f>
        <v>#N/A</v>
      </c>
      <c r="U56" s="252" t="e">
        <f ca="true">+IF(AND(ISNUMBER(OFFSET('Water Data'!$H$10,0,10*ROW('Water Data'!H50))),CJ56="Yes"),OFFSET('Water Data'!$H$10,0,10*ROW('Water Data'!H50)),IF(AND(ISNUMBER(OFFSET('Water Data'!$H$10,0,10*ROW('Water Data'!H50))),CJ56="No",ISNUMBER(OFFSET('Water Data'!$H$10,0,10*ROW('Water Data'!H50)))),CONCATENATE("[",ROUND(OFFSET('Water Data'!$H$10,0,10*ROW('Water Data'!H50)),0),"]"),IF(AND(ISNUMBER(OFFSET('Water Data'!$H$10,0,10*ROW('Water Data'!H50))),CJ56="",ISNUMBER(OFFSET('Water Data'!$H$10,0,10*ROW('Water Data'!H50)))),OFFSET('Water Data'!$H$10,0,10*ROW('Water Data'!H50)),NA())))</f>
        <v>#N/A</v>
      </c>
      <c r="V56" s="253" t="e">
        <f ca="true">+IF(AND(ISNUMBER(OFFSET('Sanitation Data'!$C$5,0,10*ROW('Sanitation Data'!C50))),CK56="Yes"),100-OFFSET('Sanitation Data'!$C$5,0,10*ROW('Sanitation Data'!C50)),IF(AND(ISNUMBER(OFFSET('Sanitation Data'!$C$5,0,10*ROW('Sanitation Data'!C50))),CK56="No",ISNUMBER(OFFSET('Sanitation Data'!$C$5,0,10*ROW('Sanitation Data'!C50)))),CONCATENATE("[",ROUND(100-OFFSET('Sanitation Data'!$C$5,0,10*ROW('Sanitation Data'!C50)),0),"]"),IF(AND(ISNUMBER(OFFSET('Sanitation Data'!$C$5,0,10*ROW('Sanitation Data'!C50))),CK56="",ISNUMBER(OFFSET('Sanitation Data'!$C$5,0,10*ROW('Sanitation Data'!C50)))),100-OFFSET('Sanitation Data'!$C$5,0,10*ROW('Sanitation Data'!C50)),NA())))</f>
        <v>#N/A</v>
      </c>
      <c r="W56" s="253" t="e">
        <f ca="true">+IF(AND(ISNUMBER(OFFSET('Sanitation Data'!$C$7,0,10*ROW('Sanitation Data'!C50))),CL56="Yes"),OFFSET('Sanitation Data'!$C$7,0,10*ROW('Sanitation Data'!C50)),IF(AND(ISNUMBER(OFFSET('Sanitation Data'!$C$7,0,10*ROW('Sanitation Data'!C50))),CL56="No",ISNUMBER(OFFSET('Sanitation Data'!$C$7,0,10*ROW('Sanitation Data'!C50)))),CONCATENATE("[",ROUND(OFFSET('Sanitation Data'!$C$7,0,10*ROW('Sanitation Data'!C50)),0),"]"),IF(AND(ISNUMBER(OFFSET('Sanitation Data'!$C$7,0,10*ROW('Sanitation Data'!C50))),CL56="",ISNUMBER(OFFSET('Sanitation Data'!$C$7,0,10*ROW('Sanitation Data'!C50)))),OFFSET('Sanitation Data'!$C$7,0,10*ROW('Sanitation Data'!C50)),NA())))</f>
        <v>#N/A</v>
      </c>
      <c r="X56" s="253" t="e">
        <f ca="true">+IF(AND(ISNUMBER(OFFSET('Sanitation Data'!$C$11,0,10*ROW('Sanitation Data'!C50))),CM56="Yes"),OFFSET('Sanitation Data'!$C$11,0,10*ROW('Sanitation Data'!C50)),IF(AND(ISNUMBER(OFFSET('Sanitation Data'!$C$11,0,10*ROW('Sanitation Data'!C50))),CM56="No",ISNUMBER(OFFSET('Sanitation Data'!$C$11,0,10*ROW('Sanitation Data'!C50)))),CONCATENATE("[",ROUND(OFFSET('Sanitation Data'!$C$11,0,10*ROW('Sanitation Data'!C50)),0),"]"),IF(AND(ISNUMBER(OFFSET('Sanitation Data'!$C$11,0,10*ROW('Sanitation Data'!C50))),CM56="",ISNUMBER(OFFSET('Sanitation Data'!$C$11,0,10*ROW('Sanitation Data'!C50)))),OFFSET('Sanitation Data'!$C$11,0,10*ROW('Sanitation Data'!C50)),NA())))</f>
        <v>#N/A</v>
      </c>
      <c r="Y56" s="253" t="e">
        <f ca="true">+IF(AND(ISNUMBER(OFFSET('Sanitation Data'!$C$12,0,10*ROW('Sanitation Data'!C50))),CN56="Yes"),OFFSET('Sanitation Data'!$C$12,0,10*ROW('Sanitation Data'!C50)),IF(AND(ISNUMBER(OFFSET('Sanitation Data'!$C$12,0,10*ROW('Sanitation Data'!C50))),CN56="No",ISNUMBER(OFFSET('Sanitation Data'!$C$12,0,10*ROW('Sanitation Data'!C50)))),CONCATENATE("[",ROUND(OFFSET('Sanitation Data'!$C$12,0,10*ROW('Sanitation Data'!C50)),0),"]"),IF(AND(ISNUMBER(OFFSET('Sanitation Data'!$C$12,0,10*ROW('Sanitation Data'!C50))),CN56="",ISNUMBER(OFFSET('Sanitation Data'!$C$12,0,10*ROW('Sanitation Data'!C50)))),OFFSET('Sanitation Data'!$C$12,0,10*ROW('Sanitation Data'!C50)),NA())))</f>
        <v>#N/A</v>
      </c>
      <c r="Z56" s="253" t="e">
        <f ca="true">+IF(AND(ISNUMBER(OFFSET('Sanitation Data'!$C$13,0,10*ROW('Sanitation Data'!C50))),CO56="Yes"),OFFSET('Sanitation Data'!$C$13,0,10*ROW('Sanitation Data'!C50)),IF(AND(ISNUMBER(OFFSET('Sanitation Data'!$C$13,0,10*ROW('Sanitation Data'!C50))),CO56="No",ISNUMBER(OFFSET('Sanitation Data'!$C$13,0,10*ROW('Sanitation Data'!C50)))),CONCATENATE("[",ROUND(OFFSET('Sanitation Data'!$C$13,0,10*ROW('Sanitation Data'!C50)),0),"]"),IF(AND(ISNUMBER(OFFSET('Sanitation Data'!$C$13,0,10*ROW('Sanitation Data'!C50))),CO56="",ISNUMBER(OFFSET('Sanitation Data'!$C$13,0,10*ROW('Sanitation Data'!C50)))),OFFSET('Sanitation Data'!$C$13,0,10*ROW('Sanitation Data'!C50)),NA())))</f>
        <v>#N/A</v>
      </c>
      <c r="AA56" s="253" t="e">
        <f ca="true">+IF(AND(ISNUMBER(OFFSET('Sanitation Data'!$D$5,0,10*ROW('Sanitation Data'!D50))),CP56="Yes"),100-OFFSET('Sanitation Data'!$D$5,0,10*ROW('Sanitation Data'!D50)),IF(AND(ISNUMBER(OFFSET('Sanitation Data'!$D$5,0,10*ROW('Sanitation Data'!D50))),CP56="No",ISNUMBER(OFFSET('Sanitation Data'!$D$5,0,10*ROW('Sanitation Data'!D50)))),CONCATENATE("[",ROUND(100-OFFSET('Sanitation Data'!$D$5,0,10*ROW('Sanitation Data'!D50)),0),"]"),IF(AND(ISNUMBER(OFFSET('Sanitation Data'!$D$5,0,10*ROW('Sanitation Data'!D50))),CP56="",ISNUMBER(OFFSET('Sanitation Data'!$D$5,0,10*ROW('Sanitation Data'!D50)))),100-OFFSET('Sanitation Data'!$D$5,0,10*ROW('Sanitation Data'!D50)),NA())))</f>
        <v>#N/A</v>
      </c>
      <c r="AB56" s="253" t="e">
        <f ca="true">+IF(AND(ISNUMBER(OFFSET('Sanitation Data'!$D$7,0,10*ROW('Sanitation Data'!D50))),CQ56="Yes"),OFFSET('Sanitation Data'!$D$7,0,10*ROW('Sanitation Data'!G50)),IF(AND(ISNUMBER(OFFSET('Sanitation Data'!$D$7,0,10*ROW('Sanitation Data'!D50))),CQ56="No",ISNUMBER(OFFSET('Sanitation Data'!$D$7,0,10*ROW('Sanitation Data'!D50)))),CONCATENATE("[",ROUND(OFFSET('Sanitation Data'!$D$7,0,10*ROW('Sanitation Data'!D50)),0),"]"),IF(AND(ISNUMBER(OFFSET('Sanitation Data'!$D$7,0,10*ROW('Sanitation Data'!D50))),CQ56="",ISNUMBER(OFFSET('Sanitation Data'!$D$7,0,10*ROW('Sanitation Data'!D50)))),OFFSET('Sanitation Data'!$D$7,0,10*ROW('Sanitation Data'!D50)),NA())))</f>
        <v>#N/A</v>
      </c>
      <c r="AC56" s="253" t="e">
        <f ca="true">+IF(AND(ISNUMBER(OFFSET('Sanitation Data'!$D$11,0,10*ROW('Sanitation Data'!D50))),CR56="Yes"),OFFSET('Sanitation Data'!$D$11,0,10*ROW('Sanitation Data'!D50)),IF(AND(ISNUMBER(OFFSET('Sanitation Data'!$D$11,0,10*ROW('Sanitation Data'!D50))),CR56="No",ISNUMBER(OFFSET('Sanitation Data'!$D$11,0,10*ROW('Sanitation Data'!D50)))),CONCATENATE("[",ROUND(OFFSET('Sanitation Data'!$D$11,0,10*ROW('Sanitation Data'!D50)),0),"]"),IF(AND(ISNUMBER(OFFSET('Sanitation Data'!$D$11,0,10*ROW('Sanitation Data'!D50))),CR56="",ISNUMBER(OFFSET('Sanitation Data'!$D$11,0,10*ROW('Sanitation Data'!D50)))),OFFSET('Sanitation Data'!$D$11,0,10*ROW('Sanitation Data'!D50)),NA())))</f>
        <v>#N/A</v>
      </c>
      <c r="AD56" s="253" t="e">
        <f ca="true">+IF(AND(ISNUMBER(OFFSET('Sanitation Data'!$D$12,0,10*ROW('Sanitation Data'!D50))),CS56="Yes"),OFFSET('Sanitation Data'!$D$12,0,10*ROW('Sanitation Data'!D50)),IF(AND(ISNUMBER(OFFSET('Sanitation Data'!$D$12,0,10*ROW('Sanitation Data'!D50))),CS56="No",ISNUMBER(OFFSET('Sanitation Data'!$D$12,0,10*ROW('Sanitation Data'!D50)))),CONCATENATE("[",ROUND(OFFSET('Sanitation Data'!$D$12,0,10*ROW('Sanitation Data'!D50)),0),"]"),IF(AND(ISNUMBER(OFFSET('Sanitation Data'!$D$12,0,10*ROW('Sanitation Data'!D50))),CS56="",ISNUMBER(OFFSET('Sanitation Data'!$D$12,0,10*ROW('Sanitation Data'!D50)))),OFFSET('Sanitation Data'!$D$12,0,10*ROW('Sanitation Data'!D50)),NA())))</f>
        <v>#N/A</v>
      </c>
      <c r="AE56" s="253" t="e">
        <f ca="true">+IF(AND(ISNUMBER(OFFSET('Sanitation Data'!$D$13,0,10*ROW('Sanitation Data'!D50))),CT56="Yes"),OFFSET('Sanitation Data'!$D$13,0,10*ROW('Sanitation Data'!D50)),IF(AND(ISNUMBER(OFFSET('Sanitation Data'!$D$13,0,10*ROW('Sanitation Data'!D50))),CT56="No",ISNUMBER(OFFSET('Sanitation Data'!$D$13,0,10*ROW('Sanitation Data'!D50)))),CONCATENATE("[",ROUND(OFFSET('Sanitation Data'!$D$13,0,10*ROW('Sanitation Data'!D50)),0),"]"),IF(AND(ISNUMBER(OFFSET('Sanitation Data'!$D$13,0,10*ROW('Sanitation Data'!D50))),CT56="",ISNUMBER(OFFSET('Sanitation Data'!$D$13,0,10*ROW('Sanitation Data'!D50)))),OFFSET('Sanitation Data'!$D$13,0,10*ROW('Sanitation Data'!D50)),NA())))</f>
        <v>#N/A</v>
      </c>
      <c r="AF56" s="253" t="e">
        <f ca="true">+IF(AND(ISNUMBER(OFFSET('Sanitation Data'!$E$5,0,10*ROW('Sanitation Data'!E50))),CU56="Yes"),100-OFFSET('Sanitation Data'!$E$5,0,10*ROW('Sanitation Data'!E50)),IF(AND(ISNUMBER(OFFSET('Sanitation Data'!$E$5,0,10*ROW('Sanitation Data'!E50))),CU56="No",ISNUMBER(OFFSET('Sanitation Data'!$E$5,0,10*ROW('Sanitation Data'!E50)))),CONCATENATE("[",ROUND(100-OFFSET('Sanitation Data'!$E$5,0,10*ROW('Sanitation Data'!E50)),0),"]"),IF(AND(ISNUMBER(OFFSET('Sanitation Data'!$E$5,0,10*ROW('Sanitation Data'!E50))),CU56="",ISNUMBER(OFFSET('Sanitation Data'!$E$5,0,10*ROW('Sanitation Data'!E50)))),100-OFFSET('Sanitation Data'!$E$5,0,10*ROW('Sanitation Data'!E50)),NA())))</f>
        <v>#N/A</v>
      </c>
      <c r="AG56" s="253" t="e">
        <f ca="true">+IF(AND(ISNUMBER(OFFSET('Sanitation Data'!$E$7,0,10*ROW('Sanitation Data'!E50))),CV56="Yes"),OFFSET('Sanitation Data'!$E$7,0,10*ROW('Sanitation Data'!E50)),IF(AND(ISNUMBER(OFFSET('Sanitation Data'!$E$7,0,10*ROW('Sanitation Data'!E50))),CV56="No",ISNUMBER(OFFSET('Sanitation Data'!$E$7,0,10*ROW('Sanitation Data'!E50)))),CONCATENATE("[",ROUND(OFFSET('Sanitation Data'!$E$7,0,10*ROW('Sanitation Data'!E50)),0),"]"),IF(AND(ISNUMBER(OFFSET('Sanitation Data'!$E$7,0,10*ROW('Sanitation Data'!E50))),CV56="",ISNUMBER(OFFSET('Sanitation Data'!$E$7,0,10*ROW('Sanitation Data'!E50)))),OFFSET('Sanitation Data'!$E$7,0,10*ROW('Sanitation Data'!E50)),NA())))</f>
        <v>#N/A</v>
      </c>
      <c r="AH56" s="253" t="e">
        <f ca="true">+IF(AND(ISNUMBER(OFFSET('Sanitation Data'!$E$11,0,10*ROW('Sanitation Data'!E50))),CW56="Yes"),OFFSET('Sanitation Data'!$E$11,0,10*ROW('Sanitation Data'!E50)),IF(AND(ISNUMBER(OFFSET('Sanitation Data'!$E$11,0,10*ROW('Sanitation Data'!E50))),CW56="No",ISNUMBER(OFFSET('Sanitation Data'!$E$11,0,10*ROW('Sanitation Data'!E50)))),CONCATENATE("[",ROUND(OFFSET('Sanitation Data'!$E$11,0,10*ROW('Sanitation Data'!E50)),0),"]"),IF(AND(ISNUMBER(OFFSET('Sanitation Data'!$E$11,0,10*ROW('Sanitation Data'!E50))),CW56="",ISNUMBER(OFFSET('Sanitation Data'!$E$11,0,10*ROW('Sanitation Data'!E50)))),OFFSET('Sanitation Data'!$E$11,0,10*ROW('Sanitation Data'!E50)),NA())))</f>
        <v>#N/A</v>
      </c>
      <c r="AI56" s="253" t="e">
        <f ca="true">+IF(AND(ISNUMBER(OFFSET('Sanitation Data'!$E$12,0,10*ROW('Sanitation Data'!E50))),CX56="Yes"),OFFSET('Sanitation Data'!$E$12,0,10*ROW('Sanitation Data'!E50)),IF(AND(ISNUMBER(OFFSET('Sanitation Data'!$E$12,0,10*ROW('Sanitation Data'!E50))),CX56="No",ISNUMBER(OFFSET('Sanitation Data'!$E$12,0,10*ROW('Sanitation Data'!E50)))),CONCATENATE("[",ROUND(OFFSET('Sanitation Data'!$E$12,0,10*ROW('Sanitation Data'!E50)),0),"]"),IF(AND(ISNUMBER(OFFSET('Sanitation Data'!$E$12,0,10*ROW('Sanitation Data'!E50))),CX56="",ISNUMBER(OFFSET('Sanitation Data'!$E$12,0,10*ROW('Sanitation Data'!E50)))),OFFSET('Sanitation Data'!$E$12,0,10*ROW('Sanitation Data'!E50)),NA())))</f>
        <v>#N/A</v>
      </c>
      <c r="AJ56" s="253" t="e">
        <f ca="true">+IF(AND(ISNUMBER(OFFSET('Sanitation Data'!$E$13,0,10*ROW('Sanitation Data'!E50))),CY56="Yes"),OFFSET('Sanitation Data'!$E$13,0,10*ROW('Sanitation Data'!E50)),IF(AND(ISNUMBER(OFFSET('Sanitation Data'!$E$13,0,10*ROW('Sanitation Data'!E50))),CY56="No",ISNUMBER(OFFSET('Sanitation Data'!$E$13,0,10*ROW('Sanitation Data'!E50)))),CONCATENATE("[",ROUND(OFFSET('Sanitation Data'!$E$13,0,10*ROW('Sanitation Data'!E50)),0),"]"),IF(AND(ISNUMBER(OFFSET('Sanitation Data'!$E$13,0,10*ROW('Sanitation Data'!E50))),CY56="",ISNUMBER(OFFSET('Sanitation Data'!$E$13,0,10*ROW('Sanitation Data'!E50)))),OFFSET('Sanitation Data'!$E$13,0,10*ROW('Sanitation Data'!E50)),NA())))</f>
        <v>#N/A</v>
      </c>
      <c r="AK56" s="253" t="e">
        <f ca="true">+IF(AND(ISNUMBER(OFFSET('Sanitation Data'!$F$5,0,10*ROW('Sanitation Data'!F50))),CZ56="Yes"),100-OFFSET('Sanitation Data'!$F$5,0,10*ROW('Sanitation Data'!F50)),IF(AND(ISNUMBER(OFFSET('Sanitation Data'!$F$5,0,10*ROW('Sanitation Data'!F50))),CZ56="No",ISNUMBER(OFFSET('Sanitation Data'!$F$5,0,10*ROW('Sanitation Data'!F50)))),CONCATENATE("[",ROUND(100-OFFSET('Sanitation Data'!$F$5,0,10*ROW('Sanitation Data'!F50)),0),"]"),IF(AND(ISNUMBER(OFFSET('Sanitation Data'!$F$5,0,10*ROW('Sanitation Data'!F50))),CZ56="",ISNUMBER(OFFSET('Sanitation Data'!$F$5,0,10*ROW('Sanitation Data'!F50)))),100-OFFSET('Sanitation Data'!$F$5,0,10*ROW('Sanitation Data'!F50)),NA())))</f>
        <v>#N/A</v>
      </c>
      <c r="AL56" s="253" t="e">
        <f ca="true">+IF(AND(ISNUMBER(OFFSET('Sanitation Data'!$F$7,0,10*ROW('Sanitation Data'!F50))),DA56="Yes"),OFFSET('Sanitation Data'!$F$7,0,10*ROW('Sanitation Data'!F50)),IF(AND(ISNUMBER(OFFSET('Sanitation Data'!$F$7,0,10*ROW('Sanitation Data'!F50))),DA56="No",ISNUMBER(OFFSET('Sanitation Data'!$F$7,0,10*ROW('Sanitation Data'!F50)))),CONCATENATE("[",ROUND(OFFSET('Sanitation Data'!$F$7,0,10*ROW('Sanitation Data'!F50)),0),"]"),IF(AND(ISNUMBER(OFFSET('Sanitation Data'!$F$7,0,10*ROW('Sanitation Data'!F50))),DA56="",ISNUMBER(OFFSET('Sanitation Data'!$F$7,0,10*ROW('Sanitation Data'!F50)))),OFFSET('Sanitation Data'!$F$7,0,10*ROW('Sanitation Data'!F50)),NA())))</f>
        <v>#N/A</v>
      </c>
      <c r="AM56" s="253" t="e">
        <f ca="true">+IF(AND(ISNUMBER(OFFSET('Sanitation Data'!$F$11,0,10*ROW('Sanitation Data'!F50))),DB56="Yes"),OFFSET('Sanitation Data'!$F$11,0,10*ROW('Sanitation Data'!F50)),IF(AND(ISNUMBER(OFFSET('Sanitation Data'!$F$11,0,10*ROW('Sanitation Data'!F50))),DB56="No",ISNUMBER(OFFSET('Sanitation Data'!$F$11,0,10*ROW('Sanitation Data'!F50)))),CONCATENATE("[",ROUND(OFFSET('Sanitation Data'!$F$11,0,10*ROW('Sanitation Data'!F50)),0),"]"),IF(AND(ISNUMBER(OFFSET('Sanitation Data'!$F$11,0,10*ROW('Sanitation Data'!F50))),DB56="",ISNUMBER(OFFSET('Sanitation Data'!$F$11,0,10*ROW('Sanitation Data'!F50)))),OFFSET('Sanitation Data'!$F$11,0,10*ROW('Sanitation Data'!F50)),NA())))</f>
        <v>#N/A</v>
      </c>
      <c r="AN56" s="253" t="e">
        <f ca="true">+IF(AND(ISNUMBER(OFFSET('Sanitation Data'!$F$12,0,10*ROW('Sanitation Data'!F50))),DC56="Yes"),OFFSET('Sanitation Data'!$F$12,0,10*ROW('Sanitation Data'!F50)),IF(AND(ISNUMBER(OFFSET('Sanitation Data'!$F$12,0,10*ROW('Sanitation Data'!F50))),DC56="No",ISNUMBER(OFFSET('Sanitation Data'!$F$12,0,10*ROW('Sanitation Data'!F50)))),CONCATENATE("[",ROUND(OFFSET('Sanitation Data'!$F$12,0,10*ROW('Sanitation Data'!F50)),0),"]"),IF(AND(ISNUMBER(OFFSET('Sanitation Data'!$F$12,0,10*ROW('Sanitation Data'!F50))),DC56="",ISNUMBER(OFFSET('Sanitation Data'!$F$12,0,10*ROW('Sanitation Data'!F50)))),OFFSET('Sanitation Data'!$F$12,0,10*ROW('Sanitation Data'!F50)),NA())))</f>
        <v>#N/A</v>
      </c>
      <c r="AO56" s="253" t="e">
        <f ca="true">+IF(AND(ISNUMBER(OFFSET('Sanitation Data'!$F$13,0,10*ROW('Sanitation Data'!F50))),DD56="Yes"),OFFSET('Sanitation Data'!$F$13,0,10*ROW('Sanitation Data'!F50)),IF(AND(ISNUMBER(OFFSET('Sanitation Data'!$F$13,0,10*ROW('Sanitation Data'!F50))),DD56="No",ISNUMBER(OFFSET('Sanitation Data'!$F$13,0,10*ROW('Sanitation Data'!F50)))),CONCATENATE("[",ROUND(OFFSET('Sanitation Data'!$F$13,0,10*ROW('Sanitation Data'!F50)),0),"]"),IF(AND(ISNUMBER(OFFSET('Sanitation Data'!$F$13,0,10*ROW('Sanitation Data'!F50))),DD56="",ISNUMBER(OFFSET('Sanitation Data'!$F$13,0,10*ROW('Sanitation Data'!F50)))),OFFSET('Sanitation Data'!$F$13,0,10*ROW('Sanitation Data'!F50)),NA())))</f>
        <v>#N/A</v>
      </c>
      <c r="AP56" s="253" t="e">
        <f ca="true">+IF(AND(ISNUMBER(OFFSET('Sanitation Data'!$G$5,0,10*ROW('Sanitation Data'!G50))),DE56="Yes"),100-OFFSET('Sanitation Data'!$G$5,0,10*ROW('Sanitation Data'!G50)),IF(AND(ISNUMBER(OFFSET('Sanitation Data'!$G$5,0,10*ROW('Sanitation Data'!G50))),DE56="No",ISNUMBER(OFFSET('Sanitation Data'!$G$5,0,10*ROW('Sanitation Data'!G50)))),CONCATENATE("[",ROUND(100-OFFSET('Sanitation Data'!$G$5,0,10*ROW('Sanitation Data'!G50)),0),"]"),IF(AND(ISNUMBER(OFFSET('Sanitation Data'!$G$5,0,10*ROW('Sanitation Data'!G50))),DE56="",ISNUMBER(OFFSET('Sanitation Data'!$G$5,0,10*ROW('Sanitation Data'!G50)))),100-OFFSET('Sanitation Data'!$G$5,0,10*ROW('Sanitation Data'!G50)),NA())))</f>
        <v>#N/A</v>
      </c>
      <c r="AQ56" s="253" t="e">
        <f ca="true">+IF(AND(ISNUMBER(OFFSET('Sanitation Data'!$G$7,0,10*ROW('Sanitation Data'!G50))),DF56="Yes"),OFFSET('Sanitation Data'!$G$7,0,10*ROW('Sanitation Data'!G50)),IF(AND(ISNUMBER(OFFSET('Sanitation Data'!$G$7,0,10*ROW('Sanitation Data'!G50))),DF56="No",ISNUMBER(OFFSET('Sanitation Data'!$G$7,0,10*ROW('Sanitation Data'!G50)))),CONCATENATE("[",ROUND(OFFSET('Sanitation Data'!$G$7,0,10*ROW('Sanitation Data'!G50)),0),"]"),IF(AND(ISNUMBER(OFFSET('Sanitation Data'!$G$7,0,10*ROW('Sanitation Data'!G50))),DF56="",ISNUMBER(OFFSET('Sanitation Data'!$G$7,0,10*ROW('Sanitation Data'!G50)))),OFFSET('Sanitation Data'!$G$7,0,10*ROW('Sanitation Data'!G50)),NA())))</f>
        <v>#N/A</v>
      </c>
      <c r="AR56" s="253" t="e">
        <f ca="true">+IF(AND(ISNUMBER(OFFSET('Sanitation Data'!$G$11,0,10*ROW('Sanitation Data'!G50))),DG56="Yes"),OFFSET('Sanitation Data'!$G$11,0,10*ROW('Sanitation Data'!G50)),IF(AND(ISNUMBER(OFFSET('Sanitation Data'!$G$11,0,10*ROW('Sanitation Data'!G50))),DG56="No",ISNUMBER(OFFSET('Sanitation Data'!$G$11,0,10*ROW('Sanitation Data'!G50)))),CONCATENATE("[",ROUND(OFFSET('Sanitation Data'!$G$11,0,10*ROW('Sanitation Data'!G50)),0),"]"),IF(AND(ISNUMBER(OFFSET('Sanitation Data'!$G$11,0,10*ROW('Sanitation Data'!G50))),DG56="",ISNUMBER(OFFSET('Sanitation Data'!$G$11,0,10*ROW('Sanitation Data'!G50)))),OFFSET('Sanitation Data'!$G$11,0,10*ROW('Sanitation Data'!G50)),NA())))</f>
        <v>#N/A</v>
      </c>
      <c r="AS56" s="253" t="e">
        <f ca="true">+IF(AND(ISNUMBER(OFFSET('Sanitation Data'!$G$12,0,10*ROW('Sanitation Data'!G50))),DH56="Yes"),OFFSET('Sanitation Data'!$G$12,0,10*ROW('Sanitation Data'!G50)),IF(AND(ISNUMBER(OFFSET('Sanitation Data'!$G$12,0,10*ROW('Sanitation Data'!G50))),DH56="No",ISNUMBER(OFFSET('Sanitation Data'!$G$12,0,10*ROW('Sanitation Data'!G50)))),CONCATENATE("[",ROUND(OFFSET('Sanitation Data'!$G$12,0,10*ROW('Sanitation Data'!G50)),0),"]"),IF(AND(ISNUMBER(OFFSET('Sanitation Data'!$G$12,0,10*ROW('Sanitation Data'!G50))),DH56="",ISNUMBER(OFFSET('Sanitation Data'!$G$12,0,10*ROW('Sanitation Data'!G50)))),OFFSET('Sanitation Data'!$G$12,0,10*ROW('Sanitation Data'!G50)),NA())))</f>
        <v>#N/A</v>
      </c>
      <c r="AT56" s="253" t="e">
        <f ca="true">+IF(AND(ISNUMBER(OFFSET('Sanitation Data'!$G$13,0,10*ROW('Sanitation Data'!G50))),DI56="Yes"),OFFSET('Sanitation Data'!$G$13,0,10*ROW('Sanitation Data'!G50)),IF(AND(ISNUMBER(OFFSET('Sanitation Data'!$G$13,0,10*ROW('Sanitation Data'!G50))),DI56="No",ISNUMBER(OFFSET('Sanitation Data'!$G$13,0,10*ROW('Sanitation Data'!G50)))),CONCATENATE("[",ROUND(OFFSET('Sanitation Data'!$G$13,0,10*ROW('Sanitation Data'!G50)),0),"]"),IF(AND(ISNUMBER(OFFSET('Sanitation Data'!$G$13,0,10*ROW('Sanitation Data'!G50))),DI56="",ISNUMBER(OFFSET('Sanitation Data'!$G$13,0,10*ROW('Sanitation Data'!G50)))),OFFSET('Sanitation Data'!$G$13,0,10*ROW('Sanitation Data'!G50)),NA())))</f>
        <v>#N/A</v>
      </c>
      <c r="AU56" s="253" t="e">
        <f ca="true">+IF(AND(ISNUMBER(OFFSET('Sanitation Data'!$H$5,0,10*ROW('Sanitation Data'!H50))),DJ56="Yes"),100-OFFSET('Sanitation Data'!$H$5,0,10*ROW('Sanitation Data'!H50)),IF(AND(ISNUMBER(OFFSET('Sanitation Data'!$H$5,0,10*ROW('Sanitation Data'!H50))),DJ56="No",ISNUMBER(OFFSET('Sanitation Data'!$H$5,0,10*ROW('Sanitation Data'!H50)))),CONCATENATE("[",ROUND(100-OFFSET('Sanitation Data'!$H$5,0,10*ROW('Sanitation Data'!H50)),0),"]"),IF(AND(ISNUMBER(OFFSET('Sanitation Data'!$H$5,0,10*ROW('Sanitation Data'!H50))),DJ56="",ISNUMBER(OFFSET('Sanitation Data'!$H$5,0,10*ROW('Sanitation Data'!H50)))),100-OFFSET('Sanitation Data'!$H$5,0,10*ROW('Sanitation Data'!H50)),NA())))</f>
        <v>#N/A</v>
      </c>
      <c r="AV56" s="253" t="e">
        <f ca="true">+IF(AND(ISNUMBER(OFFSET('Sanitation Data'!$H$7,0,10*ROW('Sanitation Data'!H50))),DK56="Yes"),OFFSET('Sanitation Data'!$H$7,0,10*ROW('Sanitation Data'!H50)),IF(AND(ISNUMBER(OFFSET('Sanitation Data'!$H$7,0,10*ROW('Sanitation Data'!H50))),DK56="No",ISNUMBER(OFFSET('Sanitation Data'!$H$7,0,10*ROW('Sanitation Data'!H50)))),CONCATENATE("[",ROUND(OFFSET('Sanitation Data'!$H$7,0,10*ROW('Sanitation Data'!H50)),0),"]"),IF(AND(ISNUMBER(OFFSET('Sanitation Data'!$H$7,0,10*ROW('Sanitation Data'!H50))),DK56="",ISNUMBER(OFFSET('Sanitation Data'!$H$7,0,10*ROW('Sanitation Data'!H50)))),OFFSET('Sanitation Data'!$H$7,0,10*ROW('Sanitation Data'!H50)),NA())))</f>
        <v>#N/A</v>
      </c>
      <c r="AW56" s="253" t="e">
        <f ca="true">+IF(AND(ISNUMBER(OFFSET('Sanitation Data'!$H$11,0,10*ROW('Sanitation Data'!H50))),DL56="Yes"),OFFSET('Sanitation Data'!$H$11,0,10*ROW('Sanitation Data'!H50)),IF(AND(ISNUMBER(OFFSET('Sanitation Data'!$H$11,0,10*ROW('Sanitation Data'!H50))),DL56="No",ISNUMBER(OFFSET('Sanitation Data'!$H$11,0,10*ROW('Sanitation Data'!H50)))),CONCATENATE("[",ROUND(OFFSET('Sanitation Data'!$H$11,0,10*ROW('Sanitation Data'!H50)),0),"]"),IF(AND(ISNUMBER(OFFSET('Sanitation Data'!$H$11,0,10*ROW('Sanitation Data'!H50))),DL56="",ISNUMBER(OFFSET('Sanitation Data'!$H$11,0,10*ROW('Sanitation Data'!H50)))),OFFSET('Sanitation Data'!$H$11,0,10*ROW('Sanitation Data'!H50)),NA())))</f>
        <v>#N/A</v>
      </c>
      <c r="AX56" s="253" t="e">
        <f ca="true">+IF(AND(ISNUMBER(OFFSET('Sanitation Data'!$H$12,0,10*ROW('Sanitation Data'!H50))),DM56="Yes"),OFFSET('Sanitation Data'!$H$12,0,10*ROW('Sanitation Data'!H50)),IF(AND(ISNUMBER(OFFSET('Sanitation Data'!$H$12,0,10*ROW('Sanitation Data'!H50))),DM56="No",ISNUMBER(OFFSET('Sanitation Data'!$H$12,0,10*ROW('Sanitation Data'!H50)))),CONCATENATE("[",ROUND(OFFSET('Sanitation Data'!$H$12,0,10*ROW('Sanitation Data'!H50)),0),"]"),IF(AND(ISNUMBER(OFFSET('Sanitation Data'!$H$12,0,10*ROW('Sanitation Data'!H50))),DM56="",ISNUMBER(OFFSET('Sanitation Data'!$H$12,0,10*ROW('Sanitation Data'!H50)))),OFFSET('Sanitation Data'!$H$12,0,10*ROW('Sanitation Data'!H50)),NA())))</f>
        <v>#N/A</v>
      </c>
      <c r="AY56" s="253" t="e">
        <f ca="true">+IF(AND(ISNUMBER(OFFSET('Sanitation Data'!$H$13,0,10*ROW('Sanitation Data'!H50))),DN56="Yes"),OFFSET('Sanitation Data'!$H$13,0,10*ROW('Sanitation Data'!H50)),IF(AND(ISNUMBER(OFFSET('Sanitation Data'!$H$13,0,10*ROW('Sanitation Data'!H50))),DN56="No",ISNUMBER(OFFSET('Sanitation Data'!$H$13,0,10*ROW('Sanitation Data'!H50)))),CONCATENATE("[",ROUND(OFFSET('Sanitation Data'!$H$13,0,10*ROW('Sanitation Data'!H50)),0),"]"),IF(AND(ISNUMBER(OFFSET('Sanitation Data'!$H$13,0,10*ROW('Sanitation Data'!H50))),DN56="",ISNUMBER(OFFSET('Sanitation Data'!$H$13,0,10*ROW('Sanitation Data'!H50)))),OFFSET('Sanitation Data'!$H$13,0,10*ROW('Sanitation Data'!H50)),NA())))</f>
        <v>#N/A</v>
      </c>
      <c r="AZ56" s="254" t="e">
        <f ca="true">+IF(AND(ISNUMBER(OFFSET('Hygiene Data'!$C$6,0,10*ROW('Hygiene Data'!C50))),DO56="Yes"),OFFSET('Hygiene Data'!$C$6,0,10*ROW('Hygiene Data'!C50)),IF(AND(ISNUMBER(OFFSET('Hygiene Data'!$C$6,0,10*ROW('Hygiene Data'!C50))),DO56="No",ISNUMBER(OFFSET('Hygiene Data'!$C$6,0,10*ROW('Hygiene Data'!C50)))),CONCATENATE("[",ROUND(OFFSET('Hygiene Data'!$C$6,0,10*ROW('Hygiene Data'!C50)),0),"]"),IF(AND(ISNUMBER(OFFSET('Hygiene Data'!$C$6,0,10*ROW('Hygiene Data'!C50))),DO56="",ISNUMBER(OFFSET('Hygiene Data'!$C$6,0,10*ROW('Hygiene Data'!C50)))),OFFSET('Hygiene Data'!$C$6,0,10*ROW('Hygiene Data'!C50)),NA())))</f>
        <v>#N/A</v>
      </c>
      <c r="BA56" s="254" t="e">
        <f ca="true">+IF(AND(ISNUMBER(OFFSET('Hygiene Data'!$C$8,0,10*ROW('Hygiene Data'!C50))),DP56="Yes"),OFFSET('Hygiene Data'!$C$8,0,10*ROW('Hygiene Data'!C50)),IF(AND(ISNUMBER(OFFSET('Hygiene Data'!$C$8,0,10*ROW('Hygiene Data'!C50))),DP56="No",ISNUMBER(OFFSET('Hygiene Data'!$C$8,0,10*ROW('Hygiene Data'!C50)))),CONCATENATE("[",ROUND(OFFSET('Hygiene Data'!$C$8,0,10*ROW('Hygiene Data'!C50)),0),"]"),IF(AND(ISNUMBER(OFFSET('Hygiene Data'!$C$8,0,10*ROW('Hygiene Data'!C50))),DP56="",ISNUMBER(OFFSET('Hygiene Data'!$C$8,0,10*ROW('Hygiene Data'!C50)))),OFFSET('Hygiene Data'!$C$8,0,10*ROW('Hygiene Data'!C50)),NA())))</f>
        <v>#N/A</v>
      </c>
      <c r="BB56" s="254" t="e">
        <f ca="true">+IF(AND(ISNUMBER(OFFSET('Hygiene Data'!$C$10,0,10*ROW('Hygiene Data'!C50))),DQ56="Yes"),OFFSET('Hygiene Data'!$C$10,0,10*ROW('Hygiene Data'!C50)),IF(AND(ISNUMBER(OFFSET('Hygiene Data'!$C$10,0,10*ROW('Hygiene Data'!C50))),DQ56="No",ISNUMBER(OFFSET('Hygiene Data'!$C$10,0,10*ROW('Hygiene Data'!C50)))),CONCATENATE("[",ROUND(OFFSET('Hygiene Data'!$C$10,0,10*ROW('Hygiene Data'!C50)),0),"]"),IF(AND(ISNUMBER(OFFSET('Hygiene Data'!$C$10,0,10*ROW('Hygiene Data'!C50))),DQ56="",ISNUMBER(OFFSET('Hygiene Data'!$C$10,0,10*ROW('Hygiene Data'!C50)))),OFFSET('Hygiene Data'!$C$10,0,10*ROW('Hygiene Data'!C50)),NA())))</f>
        <v>#N/A</v>
      </c>
      <c r="BC56" s="254" t="e">
        <f ca="true">+IF(AND(ISNUMBER(OFFSET('Hygiene Data'!$D$6,0,10*ROW('Hygiene Data'!D50))),DR56="Yes"),OFFSET('Hygiene Data'!$D$6,0,10*ROW('Hygiene Data'!D50)),IF(AND(ISNUMBER(OFFSET('Hygiene Data'!$D$6,0,10*ROW('Hygiene Data'!D50))),DR56="No",ISNUMBER(OFFSET('Hygiene Data'!$D$6,0,10*ROW('Hygiene Data'!D50)))),CONCATENATE("[",ROUND(OFFSET('Hygiene Data'!$D$6,0,10*ROW('Hygiene Data'!D50)),0),"]"),IF(AND(ISNUMBER(OFFSET('Hygiene Data'!$D$6,0,10*ROW('Hygiene Data'!D50))),DR56="",ISNUMBER(OFFSET('Hygiene Data'!$D$6,0,10*ROW('Hygiene Data'!D50)))),OFFSET('Hygiene Data'!$D$6,0,10*ROW('Hygiene Data'!D50)),NA())))</f>
        <v>#N/A</v>
      </c>
      <c r="BD56" s="254" t="e">
        <f ca="true">+IF(AND(ISNUMBER(OFFSET('Hygiene Data'!$D$8,0,10*ROW('Hygiene Data'!D50))),DS56="Yes"),OFFSET('Hygiene Data'!$D$8,0,10*ROW('Hygiene Data'!D50)),IF(AND(ISNUMBER(OFFSET('Hygiene Data'!$D$8,0,10*ROW('Hygiene Data'!D50))),DS56="No",ISNUMBER(OFFSET('Hygiene Data'!$D$8,0,10*ROW('Hygiene Data'!D50)))),CONCATENATE("[",ROUND(OFFSET('Hygiene Data'!$D$8,0,10*ROW('Hygiene Data'!D50)),0),"]"),IF(AND(ISNUMBER(OFFSET('Hygiene Data'!$D$8,0,10*ROW('Hygiene Data'!D50))),DS56="",ISNUMBER(OFFSET('Hygiene Data'!$D$8,0,10*ROW('Hygiene Data'!D50)))),OFFSET('Hygiene Data'!$D$8,0,10*ROW('Hygiene Data'!D50)),NA())))</f>
        <v>#N/A</v>
      </c>
      <c r="BE56" s="254" t="e">
        <f ca="true">+IF(AND(ISNUMBER(OFFSET('Hygiene Data'!$D$10,0,10*ROW('Hygiene Data'!D50))),DT56="Yes"),OFFSET('Hygiene Data'!$D$10,0,10*ROW('Hygiene Data'!D50)),IF(AND(ISNUMBER(OFFSET('Hygiene Data'!$D$10,0,10*ROW('Hygiene Data'!D50))),DT56="No",ISNUMBER(OFFSET('Hygiene Data'!$D$10,0,10*ROW('Hygiene Data'!D50)))),CONCATENATE("[",ROUND(OFFSET('Hygiene Data'!$D$10,0,10*ROW('Hygiene Data'!D50)),0),"]"),IF(AND(ISNUMBER(OFFSET('Hygiene Data'!$D$10,0,10*ROW('Hygiene Data'!D50))),DT56="",ISNUMBER(OFFSET('Hygiene Data'!$D$10,0,10*ROW('Hygiene Data'!D50)))),OFFSET('Hygiene Data'!$D$10,0,10*ROW('Hygiene Data'!D50)),NA())))</f>
        <v>#N/A</v>
      </c>
      <c r="BF56" s="254" t="e">
        <f ca="true">+IF(AND(ISNUMBER(OFFSET('Hygiene Data'!$E$6,0,10*ROW('Hygiene Data'!E50))),DU56="Yes"),OFFSET('Hygiene Data'!$E$6,0,10*ROW('Hygiene Data'!E50)),IF(AND(ISNUMBER(OFFSET('Hygiene Data'!$E$6,0,10*ROW('Hygiene Data'!E50))),DU56="No",ISNUMBER(OFFSET('Hygiene Data'!$E$6,0,10*ROW('Hygiene Data'!E50)))),CONCATENATE("[",ROUND(OFFSET('Hygiene Data'!$E$6,0,10*ROW('Hygiene Data'!E50)),0),"]"),IF(AND(ISNUMBER(OFFSET('Hygiene Data'!$E$6,0,10*ROW('Hygiene Data'!E50))),DU56="",ISNUMBER(OFFSET('Hygiene Data'!$E$6,0,10*ROW('Hygiene Data'!E50)))),OFFSET('Hygiene Data'!$E$6,0,10*ROW('Hygiene Data'!E50)),NA())))</f>
        <v>#N/A</v>
      </c>
      <c r="BG56" s="254" t="e">
        <f ca="true">+IF(AND(ISNUMBER(OFFSET('Hygiene Data'!$E$8,0,10*ROW('Hygiene Data'!E50))),DV56="Yes"),OFFSET('Hygiene Data'!$E$8,0,10*ROW('Hygiene Data'!E50)),IF(AND(ISNUMBER(OFFSET('Hygiene Data'!$E$8,0,10*ROW('Hygiene Data'!E50))),DV56="No",ISNUMBER(OFFSET('Hygiene Data'!$E$8,0,10*ROW('Hygiene Data'!E50)))),CONCATENATE("[",ROUND(OFFSET('Hygiene Data'!$E$8,0,10*ROW('Hygiene Data'!E50)),0),"]"),IF(AND(ISNUMBER(OFFSET('Hygiene Data'!$E$8,0,10*ROW('Hygiene Data'!E50))),DV56="",ISNUMBER(OFFSET('Hygiene Data'!$E$8,0,10*ROW('Hygiene Data'!E50)))),OFFSET('Hygiene Data'!$E$8,0,10*ROW('Hygiene Data'!E50)),NA())))</f>
        <v>#N/A</v>
      </c>
      <c r="BH56" s="254" t="e">
        <f ca="true">+IF(AND(ISNUMBER(OFFSET('Hygiene Data'!$E$10,0,10*ROW('Hygiene Data'!E50))),DW56="Yes"),OFFSET('Hygiene Data'!$E$10,0,10*ROW('Hygiene Data'!E50)),IF(AND(ISNUMBER(OFFSET('Hygiene Data'!$E$10,0,10*ROW('Hygiene Data'!E50))),DW56="No",ISNUMBER(OFFSET('Hygiene Data'!$E$10,0,10*ROW('Hygiene Data'!E50)))),CONCATENATE("[",ROUND(OFFSET('Hygiene Data'!$E$10,0,10*ROW('Hygiene Data'!E50)),0),"]"),IF(AND(ISNUMBER(OFFSET('Hygiene Data'!$E$10,0,10*ROW('Hygiene Data'!E50))),DW56="",ISNUMBER(OFFSET('Hygiene Data'!$E$10,0,10*ROW('Hygiene Data'!E50)))),OFFSET('Hygiene Data'!$E$10,0,10*ROW('Hygiene Data'!E50)),NA())))</f>
        <v>#N/A</v>
      </c>
      <c r="BI56" s="254" t="e">
        <f ca="true">+IF(AND(ISNUMBER(OFFSET('Hygiene Data'!$F$6,0,10*ROW('Hygiene Data'!F50))),DX56="Yes"),OFFSET('Hygiene Data'!$F$6,0,10*ROW('Hygiene Data'!F50)),IF(AND(ISNUMBER(OFFSET('Hygiene Data'!$F$6,0,10*ROW('Hygiene Data'!F50))),DX56="No",ISNUMBER(OFFSET('Hygiene Data'!$F$6,0,10*ROW('Hygiene Data'!F50)))),CONCATENATE("[",ROUND(OFFSET('Hygiene Data'!$F$6,0,10*ROW('Hygiene Data'!F50)),0),"]"),IF(AND(ISNUMBER(OFFSET('Hygiene Data'!$F$6,0,10*ROW('Hygiene Data'!F50))),DX56="",ISNUMBER(OFFSET('Hygiene Data'!$F$6,0,10*ROW('Hygiene Data'!F50)))),OFFSET('Hygiene Data'!$F$6,0,10*ROW('Hygiene Data'!F50)),NA())))</f>
        <v>#N/A</v>
      </c>
      <c r="BJ56" s="254" t="e">
        <f ca="true">+IF(AND(ISNUMBER(OFFSET('Hygiene Data'!$F$8,0,10*ROW('Hygiene Data'!F50))),DY56="Yes"),OFFSET('Hygiene Data'!$F$8,0,10*ROW('Hygiene Data'!F50)),IF(AND(ISNUMBER(OFFSET('Hygiene Data'!$F$8,0,10*ROW('Hygiene Data'!F50))),DY56="No",ISNUMBER(OFFSET('Hygiene Data'!$F$8,0,10*ROW('Hygiene Data'!F50)))),CONCATENATE("[",ROUND(OFFSET('Hygiene Data'!$F$8,0,10*ROW('Hygiene Data'!F50)),0),"]"),IF(AND(ISNUMBER(OFFSET('Hygiene Data'!$F$8,0,10*ROW('Hygiene Data'!F50))),DY56="",ISNUMBER(OFFSET('Hygiene Data'!$F$8,0,10*ROW('Hygiene Data'!F50)))),OFFSET('Hygiene Data'!$F$8,0,10*ROW('Hygiene Data'!F50)),NA())))</f>
        <v>#N/A</v>
      </c>
      <c r="BK56" s="254" t="e">
        <f ca="true">+IF(AND(ISNUMBER(OFFSET('Hygiene Data'!$F$10,0,10*ROW('Hygiene Data'!F50))),DZ56="Yes"),OFFSET('Hygiene Data'!$F$10,0,10*ROW('Hygiene Data'!F50)),IF(AND(ISNUMBER(OFFSET('Hygiene Data'!$F$10,0,10*ROW('Hygiene Data'!F50))),DZ56="No",ISNUMBER(OFFSET('Hygiene Data'!$F$10,0,10*ROW('Hygiene Data'!F50)))),CONCATENATE("[",ROUND(OFFSET('Hygiene Data'!$F$10,0,10*ROW('Hygiene Data'!F50)),0),"]"),IF(AND(ISNUMBER(OFFSET('Hygiene Data'!$F$10,0,10*ROW('Hygiene Data'!F50))),DZ56="",ISNUMBER(OFFSET('Hygiene Data'!$F$10,0,10*ROW('Hygiene Data'!F50)))),OFFSET('Hygiene Data'!$F$10,0,10*ROW('Hygiene Data'!F50)),NA())))</f>
        <v>#N/A</v>
      </c>
      <c r="BL56" s="254" t="e">
        <f ca="true">+IF(AND(ISNUMBER(OFFSET('Hygiene Data'!$G$6,0,10*ROW('Hygiene Data'!G50))),EA56="Yes"),OFFSET('Hygiene Data'!$G$6,0,10*ROW('Hygiene Data'!G50)),IF(AND(ISNUMBER(OFFSET('Hygiene Data'!$G$6,0,10*ROW('Hygiene Data'!G50))),EA56="No",ISNUMBER(OFFSET('Hygiene Data'!$G$6,0,10*ROW('Hygiene Data'!G50)))),CONCATENATE("[",ROUND(OFFSET('Hygiene Data'!$G$6,0,10*ROW('Hygiene Data'!G50)),0),"]"),IF(AND(ISNUMBER(OFFSET('Hygiene Data'!$G$6,0,10*ROW('Hygiene Data'!G50))),EA56="",ISNUMBER(OFFSET('Hygiene Data'!$G$6,0,10*ROW('Hygiene Data'!G50)))),OFFSET('Hygiene Data'!$G$6,0,10*ROW('Hygiene Data'!G50)),NA())))</f>
        <v>#N/A</v>
      </c>
      <c r="BM56" s="254" t="e">
        <f ca="true">+IF(AND(ISNUMBER(OFFSET('Hygiene Data'!$G$8,0,10*ROW('Hygiene Data'!G50))),EB56="Yes"),OFFSET('Hygiene Data'!$G$8,0,10*ROW('Hygiene Data'!G50)),IF(AND(ISNUMBER(OFFSET('Hygiene Data'!$G$8,0,10*ROW('Hygiene Data'!G50))),EB56="No",ISNUMBER(OFFSET('Hygiene Data'!$G$8,0,10*ROW('Hygiene Data'!G50)))),CONCATENATE("[",ROUND(OFFSET('Hygiene Data'!$G$8,0,10*ROW('Hygiene Data'!G50)),0),"]"),IF(AND(ISNUMBER(OFFSET('Hygiene Data'!$G$8,0,10*ROW('Hygiene Data'!G50))),EB56="",ISNUMBER(OFFSET('Hygiene Data'!$G$8,0,10*ROW('Hygiene Data'!G50)))),OFFSET('Hygiene Data'!$G$8,0,10*ROW('Hygiene Data'!G50)),NA())))</f>
        <v>#N/A</v>
      </c>
      <c r="BN56" s="254" t="e">
        <f ca="true">+IF(AND(ISNUMBER(OFFSET('Hygiene Data'!$G$10,0,10*ROW('Hygiene Data'!G50))),EC56="Yes"),OFFSET('Hygiene Data'!$G$10,0,10*ROW('Hygiene Data'!G50)),IF(AND(ISNUMBER(OFFSET('Hygiene Data'!$G$10,0,10*ROW('Hygiene Data'!G50))),EC56="No",ISNUMBER(OFFSET('Hygiene Data'!$G$10,0,10*ROW('Hygiene Data'!G50)))),CONCATENATE("[",ROUND(OFFSET('Hygiene Data'!$G$10,0,10*ROW('Hygiene Data'!G50)),0),"]"),IF(AND(ISNUMBER(OFFSET('Hygiene Data'!$G$10,0,10*ROW('Hygiene Data'!G50))),EC56="",ISNUMBER(OFFSET('Hygiene Data'!$G$10,0,10*ROW('Hygiene Data'!G50)))),OFFSET('Hygiene Data'!$G$10,0,10*ROW('Hygiene Data'!G50)),NA())))</f>
        <v>#N/A</v>
      </c>
      <c r="BO56" s="254" t="e">
        <f ca="true">+IF(AND(ISNUMBER(OFFSET('Hygiene Data'!$H$6,0,10*ROW('Hygiene Data'!H50))),ED56="Yes"),OFFSET('Hygiene Data'!$H$6,0,10*ROW('Hygiene Data'!H50)),IF(AND(ISNUMBER(OFFSET('Hygiene Data'!$H$6,0,10*ROW('Hygiene Data'!H50))),ED56="No",ISNUMBER(OFFSET('Hygiene Data'!$H$6,0,10*ROW('Hygiene Data'!H50)))),CONCATENATE("[",ROUND(OFFSET('Hygiene Data'!$H$6,0,10*ROW('Hygiene Data'!H50)),0),"]"),IF(AND(ISNUMBER(OFFSET('Hygiene Data'!$H$6,0,10*ROW('Hygiene Data'!H50))),ED56="",ISNUMBER(OFFSET('Hygiene Data'!$H$6,0,10*ROW('Hygiene Data'!H50)))),OFFSET('Hygiene Data'!$H$6,0,10*ROW('Hygiene Data'!H50)),NA())))</f>
        <v>#N/A</v>
      </c>
      <c r="BP56" s="254" t="e">
        <f ca="true">+IF(AND(ISNUMBER(OFFSET('Hygiene Data'!$H$8,0,10*ROW('Hygiene Data'!H50))),EE56="Yes"),OFFSET('Hygiene Data'!$H$8,0,10*ROW('Hygiene Data'!H50)),IF(AND(ISNUMBER(OFFSET('Hygiene Data'!$H$8,0,10*ROW('Hygiene Data'!H50))),EE56="No",ISNUMBER(OFFSET('Hygiene Data'!$H$8,0,10*ROW('Hygiene Data'!H50)))),CONCATENATE("[",ROUND(OFFSET('Hygiene Data'!$H$8,0,10*ROW('Hygiene Data'!H50)),0),"]"),IF(AND(ISNUMBER(OFFSET('Hygiene Data'!$H$8,0,10*ROW('Hygiene Data'!H50))),EE56="",ISNUMBER(OFFSET('Hygiene Data'!$H$8,0,10*ROW('Hygiene Data'!H50)))),OFFSET('Hygiene Data'!$H$8,0,10*ROW('Hygiene Data'!H50)),NA())))</f>
        <v>#N/A</v>
      </c>
      <c r="BQ56" s="254" t="e">
        <f ca="true">+IF(AND(ISNUMBER(OFFSET('Hygiene Data'!$H$10,0,10*ROW('Hygiene Data'!H50))),EF56="Yes"),OFFSET('Hygiene Data'!$H$10,0,10*ROW('Hygiene Data'!H50)),IF(AND(ISNUMBER(OFFSET('Hygiene Data'!$H$10,0,10*ROW('Hygiene Data'!H50))),EF56="No",ISNUMBER(OFFSET('Hygiene Data'!$H$10,0,10*ROW('Hygiene Data'!H50)))),CONCATENATE("[",ROUND(OFFSET('Hygiene Data'!$H$10,0,10*ROW('Hygiene Data'!H50)),0),"]"),IF(AND(ISNUMBER(OFFSET('Hygiene Data'!$H$10,0,10*ROW('Hygiene Data'!H50))),EF56="",ISNUMBER(OFFSET('Hygiene Data'!$H$10,0,10*ROW('Hygiene Data'!H50)))),OFFSET('Hygiene Data'!$H$10,0,10*ROW('Hygiene Data'!H50)),NA())))</f>
        <v>#N/A</v>
      </c>
      <c r="BS56" s="36" t="str">
        <f ca="true">+IF(OFFSET('Water Data'!$C$28,0,10*ROW('Water Data'!C50))="","",OFFSET('Water Data'!$C$28,0,10*ROW('Water Data'!C50)))</f>
        <v/>
      </c>
      <c r="BT56" s="36" t="str">
        <f ca="true">+IF(OFFSET('Water Data'!$C$29,0,10*ROW('Water Data'!C50))="","",OFFSET('Water Data'!$C$29,0,10*ROW('Water Data'!C50)))</f>
        <v/>
      </c>
      <c r="BU56" s="36" t="str">
        <f ca="true">+IF(OFFSET('Water Data'!$C$30,0,10*ROW('Water Data'!C50))="","",OFFSET('Water Data'!$C$30,0,10*ROW('Water Data'!C50)))</f>
        <v/>
      </c>
      <c r="BV56" s="36" t="str">
        <f ca="true">+IF(OFFSET('Water Data'!$D$28,0,10*ROW('Water Data'!D50))="","",OFFSET('Water Data'!$D$28,0,10*ROW('Water Data'!D50)))</f>
        <v/>
      </c>
      <c r="BW56" s="36" t="str">
        <f ca="true">+IF(OFFSET('Water Data'!$D$29,0,10*ROW('Water Data'!D50))="","",OFFSET('Water Data'!$D$29,0,10*ROW('Water Data'!D50)))</f>
        <v/>
      </c>
      <c r="BX56" s="36" t="str">
        <f ca="true">+IF(OFFSET('Water Data'!$D$30,0,10*ROW('Water Data'!D50))="","",OFFSET('Water Data'!$D$30,0,10*ROW('Water Data'!D50)))</f>
        <v/>
      </c>
      <c r="BY56" s="36" t="str">
        <f ca="true">+IF(OFFSET('Water Data'!$E$28,0,10*ROW('Water Data'!E50))="","",OFFSET('Water Data'!$E$28,0,10*ROW('Water Data'!E50)))</f>
        <v/>
      </c>
      <c r="BZ56" s="36" t="str">
        <f ca="true">+IF(OFFSET('Water Data'!$E$29,0,10*ROW('Water Data'!E50))="","",OFFSET('Water Data'!$E$29,0,10*ROW('Water Data'!E50)))</f>
        <v/>
      </c>
      <c r="CA56" s="36" t="str">
        <f ca="true">+IF(OFFSET('Water Data'!$E$30,0,10*ROW('Water Data'!E50))="","",OFFSET('Water Data'!$E$30,0,10*ROW('Water Data'!E50)))</f>
        <v/>
      </c>
      <c r="CB56" s="36" t="str">
        <f ca="true">+IF(OFFSET('Water Data'!$F$28,0,10*ROW('Water Data'!F50))="","",OFFSET('Water Data'!$F$28,0,10*ROW('Water Data'!F50)))</f>
        <v/>
      </c>
      <c r="CC56" s="36" t="str">
        <f ca="true">+IF(OFFSET('Water Data'!$F$29,0,10*ROW('Water Data'!F50))="","",OFFSET('Water Data'!$F$29,0,10*ROW('Water Data'!F50)))</f>
        <v/>
      </c>
      <c r="CD56" s="36" t="str">
        <f ca="true">+IF(OFFSET('Water Data'!$F$30,0,10*ROW('Water Data'!F50))="","",OFFSET('Water Data'!$F$30,0,10*ROW('Water Data'!F50)))</f>
        <v/>
      </c>
      <c r="CE56" s="36" t="str">
        <f ca="true">+IF(OFFSET('Water Data'!$G$28,0,10*ROW('Water Data'!G50))="","",OFFSET('Water Data'!$G$28,0,10*ROW('Water Data'!G50)))</f>
        <v/>
      </c>
      <c r="CF56" s="36" t="str">
        <f ca="true">+IF(OFFSET('Water Data'!$G$29,0,10*ROW('Water Data'!G50))="","",OFFSET('Water Data'!$G$29,0,10*ROW('Water Data'!G50)))</f>
        <v/>
      </c>
      <c r="CG56" s="36" t="str">
        <f ca="true">+IF(OFFSET('Water Data'!$G$30,0,10*ROW('Water Data'!G50))="","",OFFSET('Water Data'!$G$30,0,10*ROW('Water Data'!G50)))</f>
        <v/>
      </c>
      <c r="CH56" s="36" t="str">
        <f ca="true">+IF(OFFSET('Water Data'!$H$28,0,10*ROW('Water Data'!H50))="","",OFFSET('Water Data'!$H$28,0,10*ROW('Water Data'!H50)))</f>
        <v/>
      </c>
      <c r="CI56" s="36" t="str">
        <f ca="true">+IF(OFFSET('Water Data'!$H$29,0,10*ROW('Water Data'!H50))="","",OFFSET('Water Data'!$H$29,0,10*ROW('Water Data'!H50)))</f>
        <v/>
      </c>
      <c r="CJ56" s="36" t="str">
        <f ca="true">+IF(OFFSET('Water Data'!$H$30,0,10*ROW('Water Data'!H50))="","",OFFSET('Water Data'!$H$30,0,10*ROW('Water Data'!H50)))</f>
        <v/>
      </c>
      <c r="CK56" s="36" t="str">
        <f ca="true">+IF(OFFSET('Sanitation Data'!$C$29,0,10*ROW('Sanitation Data'!C50))="","",OFFSET('Sanitation Data'!$C$29,0,10*ROW('Sanitation Data'!C50)))</f>
        <v/>
      </c>
      <c r="CL56" s="36" t="str">
        <f ca="true">+IF(OFFSET('Sanitation Data'!$C$30,0,10*ROW('Sanitation Data'!C50))="","",OFFSET('Sanitation Data'!$C$30,0,10*ROW('Sanitation Data'!C50)))</f>
        <v/>
      </c>
      <c r="CM56" s="36" t="str">
        <f ca="true">+IF(OFFSET('Sanitation Data'!$C$31,0,10*ROW('Sanitation Data'!C50))="","",OFFSET('Sanitation Data'!$C$31,0,10*ROW('Sanitation Data'!C50)))</f>
        <v/>
      </c>
      <c r="CN56" s="36" t="str">
        <f ca="true">+IF(OFFSET('Sanitation Data'!$C$32,0,10*ROW('Sanitation Data'!C50))="","",OFFSET('Sanitation Data'!$C$32,0,10*ROW('Sanitation Data'!C50)))</f>
        <v/>
      </c>
      <c r="CO56" s="36" t="str">
        <f ca="true">+IF(OFFSET('Sanitation Data'!$C$33,0,10*ROW('Sanitation Data'!C50))="","",OFFSET('Sanitation Data'!$C$33,0,10*ROW('Sanitation Data'!C50)))</f>
        <v/>
      </c>
      <c r="CP56" s="36" t="str">
        <f ca="true">+IF(OFFSET('Sanitation Data'!$D$29,0,10*ROW('Sanitation Data'!D50))="","",OFFSET('Sanitation Data'!$D$29,0,10*ROW('Sanitation Data'!D50)))</f>
        <v/>
      </c>
      <c r="CQ56" s="36" t="str">
        <f ca="true">+IF(OFFSET('Sanitation Data'!$D$30,0,10*ROW('Sanitation Data'!D50))="","",OFFSET('Sanitation Data'!$D$30,0,10*ROW('Sanitation Data'!D50)))</f>
        <v/>
      </c>
      <c r="CR56" s="36" t="str">
        <f ca="true">+IF(OFFSET('Sanitation Data'!$D$31,0,10*ROW('Sanitation Data'!D50))="","",OFFSET('Sanitation Data'!$D$31,0,10*ROW('Sanitation Data'!D50)))</f>
        <v/>
      </c>
      <c r="CS56" s="36" t="str">
        <f ca="true">+IF(OFFSET('Sanitation Data'!$D$32,0,10*ROW('Sanitation Data'!D50))="","",OFFSET('Sanitation Data'!$D$32,0,10*ROW('Sanitation Data'!D50)))</f>
        <v/>
      </c>
      <c r="CT56" s="36" t="str">
        <f ca="true">+IF(OFFSET('Sanitation Data'!$D$33,0,10*ROW('Sanitation Data'!D50))="","",OFFSET('Sanitation Data'!$D$33,0,10*ROW('Sanitation Data'!D50)))</f>
        <v/>
      </c>
      <c r="CU56" s="36" t="str">
        <f ca="true">+IF(OFFSET('Sanitation Data'!$E$29,0,10*ROW('Sanitation Data'!E50))="","",OFFSET('Sanitation Data'!$E$29,0,10*ROW('Sanitation Data'!E50)))</f>
        <v/>
      </c>
      <c r="CV56" s="36" t="str">
        <f ca="true">+IF(OFFSET('Sanitation Data'!$E$30,0,10*ROW('Sanitation Data'!E50))="","",OFFSET('Sanitation Data'!$E$30,0,10*ROW('Sanitation Data'!E50)))</f>
        <v/>
      </c>
      <c r="CW56" s="36" t="str">
        <f ca="true">+IF(OFFSET('Sanitation Data'!$E$31,0,10*ROW('Sanitation Data'!E50))="","",OFFSET('Sanitation Data'!$E$31,0,10*ROW('Sanitation Data'!E50)))</f>
        <v/>
      </c>
      <c r="CX56" s="36" t="str">
        <f ca="true">+IF(OFFSET('Sanitation Data'!$E$32,0,10*ROW('Sanitation Data'!E50))="","",OFFSET('Sanitation Data'!$E$32,0,10*ROW('Sanitation Data'!E50)))</f>
        <v/>
      </c>
      <c r="CY56" s="36" t="str">
        <f ca="true">+IF(OFFSET('Sanitation Data'!$E$33,0,10*ROW('Sanitation Data'!E50))="","",OFFSET('Sanitation Data'!$E$33,0,10*ROW('Sanitation Data'!E50)))</f>
        <v/>
      </c>
      <c r="CZ56" s="36" t="str">
        <f ca="true">+IF(OFFSET('Sanitation Data'!$F$29,0,10*ROW('Sanitation Data'!F50))="","",OFFSET('Sanitation Data'!$F$29,0,10*ROW('Sanitation Data'!F50)))</f>
        <v/>
      </c>
      <c r="DA56" s="36" t="str">
        <f ca="true">+IF(OFFSET('Sanitation Data'!$F$30,0,10*ROW('Sanitation Data'!F50))="","",OFFSET('Sanitation Data'!$F$30,0,10*ROW('Sanitation Data'!F50)))</f>
        <v/>
      </c>
      <c r="DB56" s="36" t="str">
        <f ca="true">+IF(OFFSET('Sanitation Data'!$F$31,0,10*ROW('Sanitation Data'!F50))="","",OFFSET('Sanitation Data'!$F$31,0,10*ROW('Sanitation Data'!F50)))</f>
        <v/>
      </c>
      <c r="DC56" s="36" t="str">
        <f ca="true">+IF(OFFSET('Sanitation Data'!$F$32,0,10*ROW('Sanitation Data'!F50))="","",OFFSET('Sanitation Data'!$F$32,0,10*ROW('Sanitation Data'!F50)))</f>
        <v/>
      </c>
      <c r="DD56" s="36" t="str">
        <f ca="true">+IF(OFFSET('Sanitation Data'!$F$33,0,10*ROW('Sanitation Data'!F50))="","",OFFSET('Sanitation Data'!$F$33,0,10*ROW('Sanitation Data'!F50)))</f>
        <v/>
      </c>
      <c r="DE56" s="36" t="str">
        <f ca="true">+IF(OFFSET('Sanitation Data'!$G$29,0,10*ROW('Sanitation Data'!G50))="","",OFFSET('Sanitation Data'!$G$29,0,10*ROW('Sanitation Data'!G50)))</f>
        <v/>
      </c>
      <c r="DF56" s="36" t="str">
        <f ca="true">+IF(OFFSET('Sanitation Data'!$G$30,0,10*ROW('Sanitation Data'!G50))="","",OFFSET('Sanitation Data'!$G$30,0,10*ROW('Sanitation Data'!G50)))</f>
        <v/>
      </c>
      <c r="DG56" s="36" t="str">
        <f ca="true">+IF(OFFSET('Sanitation Data'!$G$31,0,10*ROW('Sanitation Data'!G50))="","",OFFSET('Sanitation Data'!$G$31,0,10*ROW('Sanitation Data'!G50)))</f>
        <v/>
      </c>
      <c r="DH56" s="36" t="str">
        <f ca="true">+IF(OFFSET('Sanitation Data'!$G$32,0,10*ROW('Sanitation Data'!G50))="","",OFFSET('Sanitation Data'!$G$32,0,10*ROW('Sanitation Data'!G50)))</f>
        <v/>
      </c>
      <c r="DI56" s="36" t="str">
        <f ca="true">+IF(OFFSET('Sanitation Data'!$G$33,0,10*ROW('Sanitation Data'!G50))="","",OFFSET('Sanitation Data'!$G$33,0,10*ROW('Sanitation Data'!G50)))</f>
        <v/>
      </c>
      <c r="DJ56" s="36" t="str">
        <f ca="true">+IF(OFFSET('Sanitation Data'!$H$29,0,10*ROW('Sanitation Data'!H50))="","",OFFSET('Sanitation Data'!$H$29,0,10*ROW('Sanitation Data'!H50)))</f>
        <v/>
      </c>
      <c r="DK56" s="36" t="str">
        <f ca="true">+IF(OFFSET('Sanitation Data'!$H$30,0,10*ROW('Sanitation Data'!H50))="","",OFFSET('Sanitation Data'!$H$30,0,10*ROW('Sanitation Data'!H50)))</f>
        <v/>
      </c>
      <c r="DL56" s="36" t="str">
        <f ca="true">+IF(OFFSET('Sanitation Data'!$H$31,0,10*ROW('Sanitation Data'!H50))="","",OFFSET('Sanitation Data'!$H$31,0,10*ROW('Sanitation Data'!H50)))</f>
        <v/>
      </c>
      <c r="DM56" s="36" t="str">
        <f ca="true">+IF(OFFSET('Sanitation Data'!$H$32,0,10*ROW('Sanitation Data'!H50))="","",OFFSET('Sanitation Data'!$H$32,0,10*ROW('Sanitation Data'!H50)))</f>
        <v/>
      </c>
      <c r="DN56" s="36" t="str">
        <f ca="true">+IF(OFFSET('Sanitation Data'!$H$33,0,10*ROW('Sanitation Data'!H50))="","",OFFSET('Sanitation Data'!$H$33,0,10*ROW('Sanitation Data'!H50)))</f>
        <v/>
      </c>
      <c r="DO56" s="36" t="str">
        <f ca="true">+IF(OFFSET('Hygiene Data'!$C$12,0,10*ROW('Hygiene Data'!C50))="","",OFFSET('Hygiene Data'!$C$12,0,10*ROW('Hygiene Data'!C50)))</f>
        <v/>
      </c>
      <c r="DP56" s="36" t="str">
        <f ca="true">+IF(OFFSET('Hygiene Data'!$C$13,0,10*ROW('Hygiene Data'!C50))="","",OFFSET('Hygiene Data'!$C$13,0,10*ROW('Hygiene Data'!C50)))</f>
        <v/>
      </c>
      <c r="DQ56" s="36" t="str">
        <f ca="true">+IF(OFFSET('Hygiene Data'!$C$14,0,10*ROW('Hygiene Data'!C50))="","",OFFSET('Hygiene Data'!$C$14,0,10*ROW('Hygiene Data'!C50)))</f>
        <v/>
      </c>
      <c r="DR56" s="36" t="str">
        <f ca="true">+IF(OFFSET('Hygiene Data'!$D$12,0,10*ROW('Hygiene Data'!D50))="","",OFFSET('Hygiene Data'!$D$12,0,10*ROW('Hygiene Data'!D50)))</f>
        <v/>
      </c>
      <c r="DS56" s="36" t="str">
        <f ca="true">+IF(OFFSET('Hygiene Data'!$D$13,0,10*ROW('Hygiene Data'!D50))="","",OFFSET('Hygiene Data'!$D$13,0,10*ROW('Hygiene Data'!D50)))</f>
        <v/>
      </c>
      <c r="DT56" s="36" t="str">
        <f ca="true">+IF(OFFSET('Hygiene Data'!$D$14,0,10*ROW('Hygiene Data'!D50))="","",OFFSET('Hygiene Data'!$D$14,0,10*ROW('Hygiene Data'!D50)))</f>
        <v/>
      </c>
      <c r="DU56" s="36" t="str">
        <f ca="true">+IF(OFFSET('Hygiene Data'!$E$12,0,10*ROW('Hygiene Data'!E50))="","",OFFSET('Hygiene Data'!$E$12,0,10*ROW('Hygiene Data'!E50)))</f>
        <v/>
      </c>
      <c r="DV56" s="36" t="str">
        <f ca="true">+IF(OFFSET('Hygiene Data'!$E$13,0,10*ROW('Hygiene Data'!E50))="","",OFFSET('Hygiene Data'!$E$13,0,10*ROW('Hygiene Data'!E50)))</f>
        <v/>
      </c>
      <c r="DW56" s="36" t="str">
        <f ca="true">+IF(OFFSET('Hygiene Data'!$E$14,0,10*ROW('Hygiene Data'!E50))="","",OFFSET('Hygiene Data'!$E$14,0,10*ROW('Hygiene Data'!E50)))</f>
        <v/>
      </c>
      <c r="DX56" s="36" t="str">
        <f ca="true">+IF(OFFSET('Hygiene Data'!$F$12,0,10*ROW('Hygiene Data'!F50))="","",OFFSET('Hygiene Data'!$F$12,0,10*ROW('Hygiene Data'!F50)))</f>
        <v/>
      </c>
      <c r="DY56" s="36" t="str">
        <f ca="true">+IF(OFFSET('Hygiene Data'!$F$13,0,10*ROW('Hygiene Data'!F50))="","",OFFSET('Hygiene Data'!$F$13,0,10*ROW('Hygiene Data'!F50)))</f>
        <v/>
      </c>
      <c r="DZ56" s="36" t="str">
        <f ca="true">+IF(OFFSET('Hygiene Data'!$F$14,0,10*ROW('Hygiene Data'!F50))="","",OFFSET('Hygiene Data'!$F$14,0,10*ROW('Hygiene Data'!F50)))</f>
        <v/>
      </c>
      <c r="EA56" s="36" t="str">
        <f ca="true">+IF(OFFSET('Hygiene Data'!$G$12,0,10*ROW('Hygiene Data'!G50))="","",OFFSET('Hygiene Data'!$G$12,0,10*ROW('Hygiene Data'!G50)))</f>
        <v/>
      </c>
      <c r="EB56" s="36" t="str">
        <f ca="true">+IF(OFFSET('Hygiene Data'!$G$13,0,10*ROW('Hygiene Data'!G50))="","",OFFSET('Hygiene Data'!$G$13,0,10*ROW('Hygiene Data'!G50)))</f>
        <v/>
      </c>
      <c r="EC56" s="36" t="str">
        <f ca="true">+IF(OFFSET('Hygiene Data'!$G$14,0,10*ROW('Hygiene Data'!G50))="","",OFFSET('Hygiene Data'!$G$14,0,10*ROW('Hygiene Data'!G50)))</f>
        <v/>
      </c>
      <c r="ED56" s="36" t="str">
        <f ca="true">+IF(OFFSET('Hygiene Data'!$H$12,0,10*ROW('Hygiene Data'!H50))="","",OFFSET('Hygiene Data'!$H$12,0,10*ROW('Hygiene Data'!H50)))</f>
        <v/>
      </c>
      <c r="EE56" s="36" t="str">
        <f ca="true">+IF(OFFSET('Hygiene Data'!$H$13,0,10*ROW('Hygiene Data'!H50))="","",OFFSET('Hygiene Data'!$H$13,0,10*ROW('Hygiene Data'!H50)))</f>
        <v/>
      </c>
      <c r="EF56" s="36" t="str">
        <f ca="true">+IF(OFFSET('Hygiene Data'!$H$14,0,10*ROW('Hygiene Data'!H50))="","",OFFSET('Hygiene Data'!$H$14,0,10*ROW('Hygiene Data'!H50)))</f>
        <v/>
      </c>
    </row>
    <row r="57" x14ac:dyDescent="0.2">
      <c r="A57" s="59" t="str">
        <f ca="true">+IF(OFFSET('Water Data'!$B$1,0,10*ROW('Water Data'!B54))="","",OFFSET('Water Data'!$B$1,0,10*ROW('Water Data'!B54)))</f>
        <v/>
      </c>
      <c r="B57" s="59" t="str">
        <f ca="true">+IF(OFFSET('Water Data'!$A$3,0,10*ROW('Water Data'!A54))="","",OFFSET('Water Data'!$A$3,0,10*ROW('Water Data'!A54)))</f>
        <v/>
      </c>
      <c r="C57" s="59" t="str">
        <f ca="true">+IF(OFFSET('Water Data'!$C$3,0,10*ROW('Water Data'!C54))="","",OFFSET('Water Data'!$C$3,0,10*ROW('Water Data'!C54)))</f>
        <v/>
      </c>
      <c r="D57" s="252" t="e">
        <f ca="true">+IF(AND(ISNUMBER(OFFSET('Water Data'!$C$5,0,10*ROW('Water Data'!C51))),BS57="Yes"),100-OFFSET('Water Data'!$C$5,0,10*ROW('Water Data'!C51)),IF(AND(ISNUMBER(OFFSET('Water Data'!$C$5,0,10*ROW('Water Data'!C51))),BS57="No",ISNUMBER(OFFSET('Water Data'!$C$5,0,10*ROW('Water Data'!C51)))),CONCATENATE("[",ROUND(100-OFFSET('Water Data'!$C$5,0,10*ROW('Water Data'!C51)),0),"]"),IF(AND(ISNUMBER(OFFSET('Water Data'!$C$5,0,10*ROW('Water Data'!C51))),BS57="",ISNUMBER(OFFSET('Water Data'!$C$5,0,10*ROW('Water Data'!C51)))),100-OFFSET('Water Data'!$C$5,0,10*ROW('Water Data'!C51)),NA())))</f>
        <v>#N/A</v>
      </c>
      <c r="E57" s="252" t="e">
        <f ca="true">+IF(AND(ISNUMBER(OFFSET('Water Data'!$C$7,0,10*ROW('Water Data'!D51))),BT57="Yes"),OFFSET('Water Data'!$C$7,0,10*ROW('Water Data'!C51)),IF(AND(ISNUMBER(OFFSET('Water Data'!$C$7,0,10*ROW('Water Data'!C51))),BT57="No",ISNUMBER(OFFSET('Water Data'!$C$7,0,10*ROW('Water Data'!C51)))),CONCATENATE("[",ROUND(OFFSET('Water Data'!$C$7,0,10*ROW('Water Data'!C51)),0),"]"),IF(AND(ISNUMBER(OFFSET('Water Data'!$C$7,0,10*ROW('Water Data'!C51))),BT57="",ISNUMBER(OFFSET('Water Data'!$C$7,0,10*ROW('Water Data'!C51)))),OFFSET('Water Data'!$C$7,0,10*ROW('Water Data'!C51)),NA())))</f>
        <v>#N/A</v>
      </c>
      <c r="F57" s="252" t="e">
        <f ca="true">+IF(AND(ISNUMBER(OFFSET('Water Data'!$C$10,0,10*ROW('Water Data'!C51))),BU57="Yes"),OFFSET('Water Data'!$C$10,0,10*ROW('Water Data'!C51)),IF(AND(ISNUMBER(OFFSET('Water Data'!$C$10,0,10*ROW('Water Data'!C51))),BU57="No",ISNUMBER(OFFSET('Water Data'!$C$10,0,10*ROW('Water Data'!C51)))),CONCATENATE("[",ROUND(OFFSET('Water Data'!$C$10,0,10*ROW('Water Data'!C51)),0),"]"),IF(AND(ISNUMBER(OFFSET('Water Data'!$C$10,0,10*ROW('Water Data'!C51))),BU57="",ISNUMBER(OFFSET('Water Data'!$C$10,0,10*ROW('Water Data'!C51)))),OFFSET('Water Data'!$C$10,0,10*ROW('Water Data'!C51)),NA())))</f>
        <v>#N/A</v>
      </c>
      <c r="G57" s="252" t="e">
        <f ca="true">+IF(AND(ISNUMBER(OFFSET('Water Data'!$D$5,0,10*ROW('Water Data'!D51))),BV57="Yes"),100-OFFSET('Water Data'!$D$5,0,10*ROW('Water Data'!D51)),IF(AND(ISNUMBER(OFFSET('Water Data'!$D$5,0,10*ROW('Water Data'!D51))),BV57="No",ISNUMBER(OFFSET('Water Data'!$D$5,0,10*ROW('Water Data'!D51)))),CONCATENATE("[",ROUND(100-OFFSET('Water Data'!$D$5,0,10*ROW('Water Data'!D51)),0),"]"),IF(AND(ISNUMBER(OFFSET('Water Data'!$D$5,0,10*ROW('Water Data'!D51))),BV57="",ISNUMBER(OFFSET('Water Data'!$D$5,0,10*ROW('Water Data'!D51)))),100-OFFSET('Water Data'!$D$5,0,10*ROW('Water Data'!D51)),NA())))</f>
        <v>#N/A</v>
      </c>
      <c r="H57" s="252" t="e">
        <f ca="true">+IF(AND(ISNUMBER(OFFSET('Water Data'!$D$7,0,10*ROW('Water Data'!D51))),BW57="Yes"),OFFSET('Water Data'!$D$7,0,10*ROW('Water Data'!D51)),IF(AND(ISNUMBER(OFFSET('Water Data'!$D$7,0,10*ROW('Water Data'!D51))),BW57="No",ISNUMBER(OFFSET('Water Data'!$D$7,0,10*ROW('Water Data'!D51)))),CONCATENATE("[",ROUND(OFFSET('Water Data'!$C$7,0,10*ROW('Water Data'!D51)),0),"]"),IF(AND(ISNUMBER(OFFSET('Water Data'!$D$7,0,10*ROW('Water Data'!D51))),BW57="",ISNUMBER(OFFSET('Water Data'!$D$7,0,10*ROW('Water Data'!D51)))),OFFSET('Water Data'!$D$7,0,10*ROW('Water Data'!D51)),NA())))</f>
        <v>#N/A</v>
      </c>
      <c r="I57" s="252" t="e">
        <f ca="true">+IF(AND(ISNUMBER(OFFSET('Water Data'!$D$10,0,10*ROW('Water Data'!D51))),BX57="Yes"),OFFSET('Water Data'!$D$10,0,10*ROW('Water Data'!D51)),IF(AND(ISNUMBER(OFFSET('Water Data'!$D$10,0,10*ROW('Water Data'!D51))),BX57="No",ISNUMBER(OFFSET('Water Data'!$D$10,0,10*ROW('Water Data'!D51)))),CONCATENATE("[",ROUND(OFFSET('Water Data'!$D$10,0,10*ROW('Water Data'!D51)),0),"]"),IF(AND(ISNUMBER(OFFSET('Water Data'!$D$10,0,10*ROW('Water Data'!D51))),BX57="",ISNUMBER(OFFSET('Water Data'!$D$10,0,10*ROW('Water Data'!D51)))),OFFSET('Water Data'!$D$10,0,10*ROW('Water Data'!D51)),NA())))</f>
        <v>#N/A</v>
      </c>
      <c r="J57" s="252" t="e">
        <f ca="true">+IF(AND(ISNUMBER(OFFSET('Water Data'!$E$5,0,10*ROW('Water Data'!E51))),BY57="Yes"),100-OFFSET('Water Data'!$E$5,0,10*ROW('Water Data'!E51)),IF(AND(ISNUMBER(OFFSET('Water Data'!$E$5,0,10*ROW('Water Data'!E51))),BY57="No",ISNUMBER(OFFSET('Water Data'!$E$5,0,10*ROW('Water Data'!E51)))),CONCATENATE("[",ROUND(100-OFFSET('Water Data'!$E$5,0,10*ROW('Water Data'!E51)),0),"]"),IF(AND(ISNUMBER(OFFSET('Water Data'!$E$5,0,10*ROW('Water Data'!E51))),BY57="",ISNUMBER(OFFSET('Water Data'!$E$5,0,10*ROW('Water Data'!E51)))),100-OFFSET('Water Data'!$E$5,0,10*ROW('Water Data'!E51)),NA())))</f>
        <v>#N/A</v>
      </c>
      <c r="K57" s="252" t="e">
        <f ca="true">+IF(AND(ISNUMBER(OFFSET('Water Data'!$E$7,0,10*ROW('Water Data'!E51))),BZ57="Yes"),OFFSET('Water Data'!$E$7,0,10*ROW('Water Data'!E51)),IF(AND(ISNUMBER(OFFSET('Water Data'!$E$7,0,10*ROW('Water Data'!E51))),BZ57="No",ISNUMBER(OFFSET('Water Data'!$E$7,0,10*ROW('Water Data'!E51)))),CONCATENATE("[",ROUND(OFFSET('Water Data'!$E$7,0,10*ROW('Water Data'!E51)),0),"]"),IF(AND(ISNUMBER(OFFSET('Water Data'!$E$7,0,10*ROW('Water Data'!E51))),BZ57="",ISNUMBER(OFFSET('Water Data'!$E$7,0,10*ROW('Water Data'!E51)))),OFFSET('Water Data'!$E$7,0,10*ROW('Water Data'!E51)),NA())))</f>
        <v>#N/A</v>
      </c>
      <c r="L57" s="252" t="e">
        <f ca="true">+IF(AND(ISNUMBER(OFFSET('Water Data'!$E$10,0,10*ROW('Water Data'!E51))),CA57="Yes"),OFFSET('Water Data'!$E$10,0,10*ROW('Water Data'!E51)),IF(AND(ISNUMBER(OFFSET('Water Data'!$E$10,0,10*ROW('Water Data'!E51))),CA57="No",ISNUMBER(OFFSET('Water Data'!$E$10,0,10*ROW('Water Data'!E51)))),CONCATENATE("[",ROUND(OFFSET('Water Data'!$E$10,0,10*ROW('Water Data'!E51)),0),"]"),IF(AND(ISNUMBER(OFFSET('Water Data'!$E$10,0,10*ROW('Water Data'!E51))),CA57="",ISNUMBER(OFFSET('Water Data'!$E$10,0,10*ROW('Water Data'!E51)))),OFFSET('Water Data'!$E$10,0,10*ROW('Water Data'!E51)),NA())))</f>
        <v>#N/A</v>
      </c>
      <c r="M57" s="252" t="e">
        <f ca="true">+IF(AND(ISNUMBER(OFFSET('Water Data'!$F$5,0,10*ROW('Water Data'!F51))),CB57="Yes"),100-OFFSET('Water Data'!$F$5,0,10*ROW('Water Data'!F51)),IF(AND(ISNUMBER(OFFSET('Water Data'!$F$5,0,10*ROW('Water Data'!F51))),CB57="No",ISNUMBER(OFFSET('Water Data'!$F$5,0,10*ROW('Water Data'!F51)))),CONCATENATE("[",ROUND(100-OFFSET('Water Data'!$F$5,0,10*ROW('Water Data'!F51)),0),"]"),IF(AND(ISNUMBER(OFFSET('Water Data'!$F$5,0,10*ROW('Water Data'!F51))),CB57="",ISNUMBER(OFFSET('Water Data'!$F$5,0,10*ROW('Water Data'!F51)))),100-OFFSET('Water Data'!$F$5,0,10*ROW('Water Data'!F51)),NA())))</f>
        <v>#N/A</v>
      </c>
      <c r="N57" s="252" t="e">
        <f ca="true">+IF(AND(ISNUMBER(OFFSET('Water Data'!$F$7,0,10*ROW('Water Data'!F51))),CC57="Yes"),OFFSET('Water Data'!$F$7,0,10*ROW('Water Data'!F51)),IF(AND(ISNUMBER(OFFSET('Water Data'!$F$7,0,10*ROW('Water Data'!F51))),CC57="No",ISNUMBER(OFFSET('Water Data'!$F$7,0,10*ROW('Water Data'!F51)))),CONCATENATE("[",ROUND(OFFSET('Water Data'!$F$7,0,10*ROW('Water Data'!F51)),0),"]"),IF(AND(ISNUMBER(OFFSET('Water Data'!$F$7,0,10*ROW('Water Data'!F51))),CC57="",ISNUMBER(OFFSET('Water Data'!$F$7,0,10*ROW('Water Data'!F51)))),OFFSET('Water Data'!$F$7,0,10*ROW('Water Data'!F51)),NA())))</f>
        <v>#N/A</v>
      </c>
      <c r="O57" s="252" t="e">
        <f ca="true">+IF(AND(ISNUMBER(OFFSET('Water Data'!$F$10,0,10*ROW('Water Data'!F51))),CD57="Yes"),OFFSET('Water Data'!$F$10,0,10*ROW('Water Data'!F51)),IF(AND(ISNUMBER(OFFSET('Water Data'!$F$10,0,10*ROW('Water Data'!F51))),CD57="No",ISNUMBER(OFFSET('Water Data'!$F$10,0,10*ROW('Water Data'!F51)))),CONCATENATE("[",ROUND(OFFSET('Water Data'!$F$10,0,10*ROW('Water Data'!F51)),0),"]"),IF(AND(ISNUMBER(OFFSET('Water Data'!$F$10,0,10*ROW('Water Data'!F51))),CD57="",ISNUMBER(OFFSET('Water Data'!$F$10,0,10*ROW('Water Data'!F51)))),OFFSET('Water Data'!$F$10,0,10*ROW('Water Data'!F51)),NA())))</f>
        <v>#N/A</v>
      </c>
      <c r="P57" s="252" t="e">
        <f ca="true">+IF(AND(ISNUMBER(OFFSET('Water Data'!$G$5,0,10*ROW('Water Data'!G51))),CE57="Yes"),100-OFFSET('Water Data'!$G$5,0,10*ROW('Water Data'!G51)),IF(AND(ISNUMBER(OFFSET('Water Data'!$G$5,0,10*ROW('Water Data'!G51))),CE57="No",ISNUMBER(OFFSET('Water Data'!$G$5,0,10*ROW('Water Data'!G51)))),CONCATENATE("[",ROUND(100-OFFSET('Water Data'!$G$5,0,10*ROW('Water Data'!G51)),0),"]"),IF(AND(ISNUMBER(OFFSET('Water Data'!$G$5,0,10*ROW('Water Data'!G51))),CE57="",ISNUMBER(OFFSET('Water Data'!$G$5,0,10*ROW('Water Data'!G51)))),100-OFFSET('Water Data'!$G$5,0,10*ROW('Water Data'!G51)),NA())))</f>
        <v>#N/A</v>
      </c>
      <c r="Q57" s="252" t="e">
        <f ca="true">+IF(AND(ISNUMBER(OFFSET('Water Data'!$G$7,0,10*ROW('Water Data'!G51))),CF57="Yes"),OFFSET('Water Data'!$G$7,0,10*ROW('Water Data'!G51)),IF(AND(ISNUMBER(OFFSET('Water Data'!$G$7,0,10*ROW('Water Data'!G51))),CF57="No",ISNUMBER(OFFSET('Water Data'!$G$7,0,10*ROW('Water Data'!G51)))),CONCATENATE("[",ROUND(OFFSET('Water Data'!$G$7,0,10*ROW('Water Data'!G51)),0),"]"),IF(AND(ISNUMBER(OFFSET('Water Data'!$G$7,0,10*ROW('Water Data'!G51))),CF57="",ISNUMBER(OFFSET('Water Data'!$G$7,0,10*ROW('Water Data'!G51)))),OFFSET('Water Data'!$G$7,0,10*ROW('Water Data'!G51)),NA())))</f>
        <v>#N/A</v>
      </c>
      <c r="R57" s="252" t="e">
        <f ca="true">+IF(AND(ISNUMBER(OFFSET('Water Data'!$G$10,0,10*ROW('Water Data'!G51))),CG57="Yes"),OFFSET('Water Data'!$G$10,0,10*ROW('Water Data'!G51)),IF(AND(ISNUMBER(OFFSET('Water Data'!$G$10,0,10*ROW('Water Data'!G51))),CG57="No",ISNUMBER(OFFSET('Water Data'!$G$10,0,10*ROW('Water Data'!G51)))),CONCATENATE("[",ROUND(OFFSET('Water Data'!$G$10,0,10*ROW('Water Data'!G51)),0),"]"),IF(AND(ISNUMBER(OFFSET('Water Data'!$G$10,0,10*ROW('Water Data'!G51))),CG57="",ISNUMBER(OFFSET('Water Data'!$G$10,0,10*ROW('Water Data'!G51)))),OFFSET('Water Data'!$G$10,0,10*ROW('Water Data'!G51)),NA())))</f>
        <v>#N/A</v>
      </c>
      <c r="S57" s="252" t="e">
        <f ca="true">+IF(AND(ISNUMBER(OFFSET('Water Data'!$H$5,0,10*ROW('Water Data'!H51))),CH57="Yes"),100-OFFSET('Water Data'!$H$5,0,10*ROW('Water Data'!H51)),IF(AND(ISNUMBER(OFFSET('Water Data'!$H$5,0,10*ROW('Water Data'!H51))),CH57="No",ISNUMBER(OFFSET('Water Data'!$H$5,0,10*ROW('Water Data'!H51)))),CONCATENATE("[",ROUND(100-OFFSET('Water Data'!$H$5,0,10*ROW('Water Data'!H51)),0),"]"),IF(AND(ISNUMBER(OFFSET('Water Data'!$H$5,0,10*ROW('Water Data'!H51))),CH57="",ISNUMBER(OFFSET('Water Data'!$H$5,0,10*ROW('Water Data'!H51)))),100-OFFSET('Water Data'!$H$5,0,10*ROW('Water Data'!H51)),NA())))</f>
        <v>#N/A</v>
      </c>
      <c r="T57" s="252" t="e">
        <f ca="true">+IF(AND(ISNUMBER(OFFSET('Water Data'!$H$7,0,10*ROW('Water Data'!H51))),CI57="Yes"),OFFSET('Water Data'!$H$7,0,10*ROW('Water Data'!H51)),IF(AND(ISNUMBER(OFFSET('Water Data'!$H$7,0,10*ROW('Water Data'!H51))),CI57="No",ISNUMBER(OFFSET('Water Data'!$H$7,0,10*ROW('Water Data'!H51)))),CONCATENATE("[",ROUND(OFFSET('Water Data'!$H$7,0,10*ROW('Water Data'!H51)),0),"]"),IF(AND(ISNUMBER(OFFSET('Water Data'!$H$7,0,10*ROW('Water Data'!H51))),CI57="",ISNUMBER(OFFSET('Water Data'!$H$7,0,10*ROW('Water Data'!H51)))),OFFSET('Water Data'!$H$7,0,10*ROW('Water Data'!H51)),NA())))</f>
        <v>#N/A</v>
      </c>
      <c r="U57" s="252" t="e">
        <f ca="true">+IF(AND(ISNUMBER(OFFSET('Water Data'!$H$10,0,10*ROW('Water Data'!H51))),CJ57="Yes"),OFFSET('Water Data'!$H$10,0,10*ROW('Water Data'!H51)),IF(AND(ISNUMBER(OFFSET('Water Data'!$H$10,0,10*ROW('Water Data'!H51))),CJ57="No",ISNUMBER(OFFSET('Water Data'!$H$10,0,10*ROW('Water Data'!H51)))),CONCATENATE("[",ROUND(OFFSET('Water Data'!$H$10,0,10*ROW('Water Data'!H51)),0),"]"),IF(AND(ISNUMBER(OFFSET('Water Data'!$H$10,0,10*ROW('Water Data'!H51))),CJ57="",ISNUMBER(OFFSET('Water Data'!$H$10,0,10*ROW('Water Data'!H51)))),OFFSET('Water Data'!$H$10,0,10*ROW('Water Data'!H51)),NA())))</f>
        <v>#N/A</v>
      </c>
      <c r="V57" s="253" t="e">
        <f ca="true">+IF(AND(ISNUMBER(OFFSET('Sanitation Data'!$C$5,0,10*ROW('Sanitation Data'!C51))),CK57="Yes"),100-OFFSET('Sanitation Data'!$C$5,0,10*ROW('Sanitation Data'!C51)),IF(AND(ISNUMBER(OFFSET('Sanitation Data'!$C$5,0,10*ROW('Sanitation Data'!C51))),CK57="No",ISNUMBER(OFFSET('Sanitation Data'!$C$5,0,10*ROW('Sanitation Data'!C51)))),CONCATENATE("[",ROUND(100-OFFSET('Sanitation Data'!$C$5,0,10*ROW('Sanitation Data'!C51)),0),"]"),IF(AND(ISNUMBER(OFFSET('Sanitation Data'!$C$5,0,10*ROW('Sanitation Data'!C51))),CK57="",ISNUMBER(OFFSET('Sanitation Data'!$C$5,0,10*ROW('Sanitation Data'!C51)))),100-OFFSET('Sanitation Data'!$C$5,0,10*ROW('Sanitation Data'!C51)),NA())))</f>
        <v>#N/A</v>
      </c>
      <c r="W57" s="253" t="e">
        <f ca="true">+IF(AND(ISNUMBER(OFFSET('Sanitation Data'!$C$7,0,10*ROW('Sanitation Data'!C51))),CL57="Yes"),OFFSET('Sanitation Data'!$C$7,0,10*ROW('Sanitation Data'!C51)),IF(AND(ISNUMBER(OFFSET('Sanitation Data'!$C$7,0,10*ROW('Sanitation Data'!C51))),CL57="No",ISNUMBER(OFFSET('Sanitation Data'!$C$7,0,10*ROW('Sanitation Data'!C51)))),CONCATENATE("[",ROUND(OFFSET('Sanitation Data'!$C$7,0,10*ROW('Sanitation Data'!C51)),0),"]"),IF(AND(ISNUMBER(OFFSET('Sanitation Data'!$C$7,0,10*ROW('Sanitation Data'!C51))),CL57="",ISNUMBER(OFFSET('Sanitation Data'!$C$7,0,10*ROW('Sanitation Data'!C51)))),OFFSET('Sanitation Data'!$C$7,0,10*ROW('Sanitation Data'!C51)),NA())))</f>
        <v>#N/A</v>
      </c>
      <c r="X57" s="253" t="e">
        <f ca="true">+IF(AND(ISNUMBER(OFFSET('Sanitation Data'!$C$11,0,10*ROW('Sanitation Data'!C51))),CM57="Yes"),OFFSET('Sanitation Data'!$C$11,0,10*ROW('Sanitation Data'!C51)),IF(AND(ISNUMBER(OFFSET('Sanitation Data'!$C$11,0,10*ROW('Sanitation Data'!C51))),CM57="No",ISNUMBER(OFFSET('Sanitation Data'!$C$11,0,10*ROW('Sanitation Data'!C51)))),CONCATENATE("[",ROUND(OFFSET('Sanitation Data'!$C$11,0,10*ROW('Sanitation Data'!C51)),0),"]"),IF(AND(ISNUMBER(OFFSET('Sanitation Data'!$C$11,0,10*ROW('Sanitation Data'!C51))),CM57="",ISNUMBER(OFFSET('Sanitation Data'!$C$11,0,10*ROW('Sanitation Data'!C51)))),OFFSET('Sanitation Data'!$C$11,0,10*ROW('Sanitation Data'!C51)),NA())))</f>
        <v>#N/A</v>
      </c>
      <c r="Y57" s="253" t="e">
        <f ca="true">+IF(AND(ISNUMBER(OFFSET('Sanitation Data'!$C$12,0,10*ROW('Sanitation Data'!C51))),CN57="Yes"),OFFSET('Sanitation Data'!$C$12,0,10*ROW('Sanitation Data'!C51)),IF(AND(ISNUMBER(OFFSET('Sanitation Data'!$C$12,0,10*ROW('Sanitation Data'!C51))),CN57="No",ISNUMBER(OFFSET('Sanitation Data'!$C$12,0,10*ROW('Sanitation Data'!C51)))),CONCATENATE("[",ROUND(OFFSET('Sanitation Data'!$C$12,0,10*ROW('Sanitation Data'!C51)),0),"]"),IF(AND(ISNUMBER(OFFSET('Sanitation Data'!$C$12,0,10*ROW('Sanitation Data'!C51))),CN57="",ISNUMBER(OFFSET('Sanitation Data'!$C$12,0,10*ROW('Sanitation Data'!C51)))),OFFSET('Sanitation Data'!$C$12,0,10*ROW('Sanitation Data'!C51)),NA())))</f>
        <v>#N/A</v>
      </c>
      <c r="Z57" s="253" t="e">
        <f ca="true">+IF(AND(ISNUMBER(OFFSET('Sanitation Data'!$C$13,0,10*ROW('Sanitation Data'!C51))),CO57="Yes"),OFFSET('Sanitation Data'!$C$13,0,10*ROW('Sanitation Data'!C51)),IF(AND(ISNUMBER(OFFSET('Sanitation Data'!$C$13,0,10*ROW('Sanitation Data'!C51))),CO57="No",ISNUMBER(OFFSET('Sanitation Data'!$C$13,0,10*ROW('Sanitation Data'!C51)))),CONCATENATE("[",ROUND(OFFSET('Sanitation Data'!$C$13,0,10*ROW('Sanitation Data'!C51)),0),"]"),IF(AND(ISNUMBER(OFFSET('Sanitation Data'!$C$13,0,10*ROW('Sanitation Data'!C51))),CO57="",ISNUMBER(OFFSET('Sanitation Data'!$C$13,0,10*ROW('Sanitation Data'!C51)))),OFFSET('Sanitation Data'!$C$13,0,10*ROW('Sanitation Data'!C51)),NA())))</f>
        <v>#N/A</v>
      </c>
      <c r="AA57" s="253" t="e">
        <f ca="true">+IF(AND(ISNUMBER(OFFSET('Sanitation Data'!$D$5,0,10*ROW('Sanitation Data'!D51))),CP57="Yes"),100-OFFSET('Sanitation Data'!$D$5,0,10*ROW('Sanitation Data'!D51)),IF(AND(ISNUMBER(OFFSET('Sanitation Data'!$D$5,0,10*ROW('Sanitation Data'!D51))),CP57="No",ISNUMBER(OFFSET('Sanitation Data'!$D$5,0,10*ROW('Sanitation Data'!D51)))),CONCATENATE("[",ROUND(100-OFFSET('Sanitation Data'!$D$5,0,10*ROW('Sanitation Data'!D51)),0),"]"),IF(AND(ISNUMBER(OFFSET('Sanitation Data'!$D$5,0,10*ROW('Sanitation Data'!D51))),CP57="",ISNUMBER(OFFSET('Sanitation Data'!$D$5,0,10*ROW('Sanitation Data'!D51)))),100-OFFSET('Sanitation Data'!$D$5,0,10*ROW('Sanitation Data'!D51)),NA())))</f>
        <v>#N/A</v>
      </c>
      <c r="AB57" s="253" t="e">
        <f ca="true">+IF(AND(ISNUMBER(OFFSET('Sanitation Data'!$D$7,0,10*ROW('Sanitation Data'!D51))),CQ57="Yes"),OFFSET('Sanitation Data'!$D$7,0,10*ROW('Sanitation Data'!G51)),IF(AND(ISNUMBER(OFFSET('Sanitation Data'!$D$7,0,10*ROW('Sanitation Data'!D51))),CQ57="No",ISNUMBER(OFFSET('Sanitation Data'!$D$7,0,10*ROW('Sanitation Data'!D51)))),CONCATENATE("[",ROUND(OFFSET('Sanitation Data'!$D$7,0,10*ROW('Sanitation Data'!D51)),0),"]"),IF(AND(ISNUMBER(OFFSET('Sanitation Data'!$D$7,0,10*ROW('Sanitation Data'!D51))),CQ57="",ISNUMBER(OFFSET('Sanitation Data'!$D$7,0,10*ROW('Sanitation Data'!D51)))),OFFSET('Sanitation Data'!$D$7,0,10*ROW('Sanitation Data'!D51)),NA())))</f>
        <v>#N/A</v>
      </c>
      <c r="AC57" s="253" t="e">
        <f ca="true">+IF(AND(ISNUMBER(OFFSET('Sanitation Data'!$D$11,0,10*ROW('Sanitation Data'!D51))),CR57="Yes"),OFFSET('Sanitation Data'!$D$11,0,10*ROW('Sanitation Data'!D51)),IF(AND(ISNUMBER(OFFSET('Sanitation Data'!$D$11,0,10*ROW('Sanitation Data'!D51))),CR57="No",ISNUMBER(OFFSET('Sanitation Data'!$D$11,0,10*ROW('Sanitation Data'!D51)))),CONCATENATE("[",ROUND(OFFSET('Sanitation Data'!$D$11,0,10*ROW('Sanitation Data'!D51)),0),"]"),IF(AND(ISNUMBER(OFFSET('Sanitation Data'!$D$11,0,10*ROW('Sanitation Data'!D51))),CR57="",ISNUMBER(OFFSET('Sanitation Data'!$D$11,0,10*ROW('Sanitation Data'!D51)))),OFFSET('Sanitation Data'!$D$11,0,10*ROW('Sanitation Data'!D51)),NA())))</f>
        <v>#N/A</v>
      </c>
      <c r="AD57" s="253" t="e">
        <f ca="true">+IF(AND(ISNUMBER(OFFSET('Sanitation Data'!$D$12,0,10*ROW('Sanitation Data'!D51))),CS57="Yes"),OFFSET('Sanitation Data'!$D$12,0,10*ROW('Sanitation Data'!D51)),IF(AND(ISNUMBER(OFFSET('Sanitation Data'!$D$12,0,10*ROW('Sanitation Data'!D51))),CS57="No",ISNUMBER(OFFSET('Sanitation Data'!$D$12,0,10*ROW('Sanitation Data'!D51)))),CONCATENATE("[",ROUND(OFFSET('Sanitation Data'!$D$12,0,10*ROW('Sanitation Data'!D51)),0),"]"),IF(AND(ISNUMBER(OFFSET('Sanitation Data'!$D$12,0,10*ROW('Sanitation Data'!D51))),CS57="",ISNUMBER(OFFSET('Sanitation Data'!$D$12,0,10*ROW('Sanitation Data'!D51)))),OFFSET('Sanitation Data'!$D$12,0,10*ROW('Sanitation Data'!D51)),NA())))</f>
        <v>#N/A</v>
      </c>
      <c r="AE57" s="253" t="e">
        <f ca="true">+IF(AND(ISNUMBER(OFFSET('Sanitation Data'!$D$13,0,10*ROW('Sanitation Data'!D51))),CT57="Yes"),OFFSET('Sanitation Data'!$D$13,0,10*ROW('Sanitation Data'!D51)),IF(AND(ISNUMBER(OFFSET('Sanitation Data'!$D$13,0,10*ROW('Sanitation Data'!D51))),CT57="No",ISNUMBER(OFFSET('Sanitation Data'!$D$13,0,10*ROW('Sanitation Data'!D51)))),CONCATENATE("[",ROUND(OFFSET('Sanitation Data'!$D$13,0,10*ROW('Sanitation Data'!D51)),0),"]"),IF(AND(ISNUMBER(OFFSET('Sanitation Data'!$D$13,0,10*ROW('Sanitation Data'!D51))),CT57="",ISNUMBER(OFFSET('Sanitation Data'!$D$13,0,10*ROW('Sanitation Data'!D51)))),OFFSET('Sanitation Data'!$D$13,0,10*ROW('Sanitation Data'!D51)),NA())))</f>
        <v>#N/A</v>
      </c>
      <c r="AF57" s="253" t="e">
        <f ca="true">+IF(AND(ISNUMBER(OFFSET('Sanitation Data'!$E$5,0,10*ROW('Sanitation Data'!E51))),CU57="Yes"),100-OFFSET('Sanitation Data'!$E$5,0,10*ROW('Sanitation Data'!E51)),IF(AND(ISNUMBER(OFFSET('Sanitation Data'!$E$5,0,10*ROW('Sanitation Data'!E51))),CU57="No",ISNUMBER(OFFSET('Sanitation Data'!$E$5,0,10*ROW('Sanitation Data'!E51)))),CONCATENATE("[",ROUND(100-OFFSET('Sanitation Data'!$E$5,0,10*ROW('Sanitation Data'!E51)),0),"]"),IF(AND(ISNUMBER(OFFSET('Sanitation Data'!$E$5,0,10*ROW('Sanitation Data'!E51))),CU57="",ISNUMBER(OFFSET('Sanitation Data'!$E$5,0,10*ROW('Sanitation Data'!E51)))),100-OFFSET('Sanitation Data'!$E$5,0,10*ROW('Sanitation Data'!E51)),NA())))</f>
        <v>#N/A</v>
      </c>
      <c r="AG57" s="253" t="e">
        <f ca="true">+IF(AND(ISNUMBER(OFFSET('Sanitation Data'!$E$7,0,10*ROW('Sanitation Data'!E51))),CV57="Yes"),OFFSET('Sanitation Data'!$E$7,0,10*ROW('Sanitation Data'!E51)),IF(AND(ISNUMBER(OFFSET('Sanitation Data'!$E$7,0,10*ROW('Sanitation Data'!E51))),CV57="No",ISNUMBER(OFFSET('Sanitation Data'!$E$7,0,10*ROW('Sanitation Data'!E51)))),CONCATENATE("[",ROUND(OFFSET('Sanitation Data'!$E$7,0,10*ROW('Sanitation Data'!E51)),0),"]"),IF(AND(ISNUMBER(OFFSET('Sanitation Data'!$E$7,0,10*ROW('Sanitation Data'!E51))),CV57="",ISNUMBER(OFFSET('Sanitation Data'!$E$7,0,10*ROW('Sanitation Data'!E51)))),OFFSET('Sanitation Data'!$E$7,0,10*ROW('Sanitation Data'!E51)),NA())))</f>
        <v>#N/A</v>
      </c>
      <c r="AH57" s="253" t="e">
        <f ca="true">+IF(AND(ISNUMBER(OFFSET('Sanitation Data'!$E$11,0,10*ROW('Sanitation Data'!E51))),CW57="Yes"),OFFSET('Sanitation Data'!$E$11,0,10*ROW('Sanitation Data'!E51)),IF(AND(ISNUMBER(OFFSET('Sanitation Data'!$E$11,0,10*ROW('Sanitation Data'!E51))),CW57="No",ISNUMBER(OFFSET('Sanitation Data'!$E$11,0,10*ROW('Sanitation Data'!E51)))),CONCATENATE("[",ROUND(OFFSET('Sanitation Data'!$E$11,0,10*ROW('Sanitation Data'!E51)),0),"]"),IF(AND(ISNUMBER(OFFSET('Sanitation Data'!$E$11,0,10*ROW('Sanitation Data'!E51))),CW57="",ISNUMBER(OFFSET('Sanitation Data'!$E$11,0,10*ROW('Sanitation Data'!E51)))),OFFSET('Sanitation Data'!$E$11,0,10*ROW('Sanitation Data'!E51)),NA())))</f>
        <v>#N/A</v>
      </c>
      <c r="AI57" s="253" t="e">
        <f ca="true">+IF(AND(ISNUMBER(OFFSET('Sanitation Data'!$E$12,0,10*ROW('Sanitation Data'!E51))),CX57="Yes"),OFFSET('Sanitation Data'!$E$12,0,10*ROW('Sanitation Data'!E51)),IF(AND(ISNUMBER(OFFSET('Sanitation Data'!$E$12,0,10*ROW('Sanitation Data'!E51))),CX57="No",ISNUMBER(OFFSET('Sanitation Data'!$E$12,0,10*ROW('Sanitation Data'!E51)))),CONCATENATE("[",ROUND(OFFSET('Sanitation Data'!$E$12,0,10*ROW('Sanitation Data'!E51)),0),"]"),IF(AND(ISNUMBER(OFFSET('Sanitation Data'!$E$12,0,10*ROW('Sanitation Data'!E51))),CX57="",ISNUMBER(OFFSET('Sanitation Data'!$E$12,0,10*ROW('Sanitation Data'!E51)))),OFFSET('Sanitation Data'!$E$12,0,10*ROW('Sanitation Data'!E51)),NA())))</f>
        <v>#N/A</v>
      </c>
      <c r="AJ57" s="253" t="e">
        <f ca="true">+IF(AND(ISNUMBER(OFFSET('Sanitation Data'!$E$13,0,10*ROW('Sanitation Data'!E51))),CY57="Yes"),OFFSET('Sanitation Data'!$E$13,0,10*ROW('Sanitation Data'!E51)),IF(AND(ISNUMBER(OFFSET('Sanitation Data'!$E$13,0,10*ROW('Sanitation Data'!E51))),CY57="No",ISNUMBER(OFFSET('Sanitation Data'!$E$13,0,10*ROW('Sanitation Data'!E51)))),CONCATENATE("[",ROUND(OFFSET('Sanitation Data'!$E$13,0,10*ROW('Sanitation Data'!E51)),0),"]"),IF(AND(ISNUMBER(OFFSET('Sanitation Data'!$E$13,0,10*ROW('Sanitation Data'!E51))),CY57="",ISNUMBER(OFFSET('Sanitation Data'!$E$13,0,10*ROW('Sanitation Data'!E51)))),OFFSET('Sanitation Data'!$E$13,0,10*ROW('Sanitation Data'!E51)),NA())))</f>
        <v>#N/A</v>
      </c>
      <c r="AK57" s="253" t="e">
        <f ca="true">+IF(AND(ISNUMBER(OFFSET('Sanitation Data'!$F$5,0,10*ROW('Sanitation Data'!F51))),CZ57="Yes"),100-OFFSET('Sanitation Data'!$F$5,0,10*ROW('Sanitation Data'!F51)),IF(AND(ISNUMBER(OFFSET('Sanitation Data'!$F$5,0,10*ROW('Sanitation Data'!F51))),CZ57="No",ISNUMBER(OFFSET('Sanitation Data'!$F$5,0,10*ROW('Sanitation Data'!F51)))),CONCATENATE("[",ROUND(100-OFFSET('Sanitation Data'!$F$5,0,10*ROW('Sanitation Data'!F51)),0),"]"),IF(AND(ISNUMBER(OFFSET('Sanitation Data'!$F$5,0,10*ROW('Sanitation Data'!F51))),CZ57="",ISNUMBER(OFFSET('Sanitation Data'!$F$5,0,10*ROW('Sanitation Data'!F51)))),100-OFFSET('Sanitation Data'!$F$5,0,10*ROW('Sanitation Data'!F51)),NA())))</f>
        <v>#N/A</v>
      </c>
      <c r="AL57" s="253" t="e">
        <f ca="true">+IF(AND(ISNUMBER(OFFSET('Sanitation Data'!$F$7,0,10*ROW('Sanitation Data'!F51))),DA57="Yes"),OFFSET('Sanitation Data'!$F$7,0,10*ROW('Sanitation Data'!F51)),IF(AND(ISNUMBER(OFFSET('Sanitation Data'!$F$7,0,10*ROW('Sanitation Data'!F51))),DA57="No",ISNUMBER(OFFSET('Sanitation Data'!$F$7,0,10*ROW('Sanitation Data'!F51)))),CONCATENATE("[",ROUND(OFFSET('Sanitation Data'!$F$7,0,10*ROW('Sanitation Data'!F51)),0),"]"),IF(AND(ISNUMBER(OFFSET('Sanitation Data'!$F$7,0,10*ROW('Sanitation Data'!F51))),DA57="",ISNUMBER(OFFSET('Sanitation Data'!$F$7,0,10*ROW('Sanitation Data'!F51)))),OFFSET('Sanitation Data'!$F$7,0,10*ROW('Sanitation Data'!F51)),NA())))</f>
        <v>#N/A</v>
      </c>
      <c r="AM57" s="253" t="e">
        <f ca="true">+IF(AND(ISNUMBER(OFFSET('Sanitation Data'!$F$11,0,10*ROW('Sanitation Data'!F51))),DB57="Yes"),OFFSET('Sanitation Data'!$F$11,0,10*ROW('Sanitation Data'!F51)),IF(AND(ISNUMBER(OFFSET('Sanitation Data'!$F$11,0,10*ROW('Sanitation Data'!F51))),DB57="No",ISNUMBER(OFFSET('Sanitation Data'!$F$11,0,10*ROW('Sanitation Data'!F51)))),CONCATENATE("[",ROUND(OFFSET('Sanitation Data'!$F$11,0,10*ROW('Sanitation Data'!F51)),0),"]"),IF(AND(ISNUMBER(OFFSET('Sanitation Data'!$F$11,0,10*ROW('Sanitation Data'!F51))),DB57="",ISNUMBER(OFFSET('Sanitation Data'!$F$11,0,10*ROW('Sanitation Data'!F51)))),OFFSET('Sanitation Data'!$F$11,0,10*ROW('Sanitation Data'!F51)),NA())))</f>
        <v>#N/A</v>
      </c>
      <c r="AN57" s="253" t="e">
        <f ca="true">+IF(AND(ISNUMBER(OFFSET('Sanitation Data'!$F$12,0,10*ROW('Sanitation Data'!F51))),DC57="Yes"),OFFSET('Sanitation Data'!$F$12,0,10*ROW('Sanitation Data'!F51)),IF(AND(ISNUMBER(OFFSET('Sanitation Data'!$F$12,0,10*ROW('Sanitation Data'!F51))),DC57="No",ISNUMBER(OFFSET('Sanitation Data'!$F$12,0,10*ROW('Sanitation Data'!F51)))),CONCATENATE("[",ROUND(OFFSET('Sanitation Data'!$F$12,0,10*ROW('Sanitation Data'!F51)),0),"]"),IF(AND(ISNUMBER(OFFSET('Sanitation Data'!$F$12,0,10*ROW('Sanitation Data'!F51))),DC57="",ISNUMBER(OFFSET('Sanitation Data'!$F$12,0,10*ROW('Sanitation Data'!F51)))),OFFSET('Sanitation Data'!$F$12,0,10*ROW('Sanitation Data'!F51)),NA())))</f>
        <v>#N/A</v>
      </c>
      <c r="AO57" s="253" t="e">
        <f ca="true">+IF(AND(ISNUMBER(OFFSET('Sanitation Data'!$F$13,0,10*ROW('Sanitation Data'!F51))),DD57="Yes"),OFFSET('Sanitation Data'!$F$13,0,10*ROW('Sanitation Data'!F51)),IF(AND(ISNUMBER(OFFSET('Sanitation Data'!$F$13,0,10*ROW('Sanitation Data'!F51))),DD57="No",ISNUMBER(OFFSET('Sanitation Data'!$F$13,0,10*ROW('Sanitation Data'!F51)))),CONCATENATE("[",ROUND(OFFSET('Sanitation Data'!$F$13,0,10*ROW('Sanitation Data'!F51)),0),"]"),IF(AND(ISNUMBER(OFFSET('Sanitation Data'!$F$13,0,10*ROW('Sanitation Data'!F51))),DD57="",ISNUMBER(OFFSET('Sanitation Data'!$F$13,0,10*ROW('Sanitation Data'!F51)))),OFFSET('Sanitation Data'!$F$13,0,10*ROW('Sanitation Data'!F51)),NA())))</f>
        <v>#N/A</v>
      </c>
      <c r="AP57" s="253" t="e">
        <f ca="true">+IF(AND(ISNUMBER(OFFSET('Sanitation Data'!$G$5,0,10*ROW('Sanitation Data'!G51))),DE57="Yes"),100-OFFSET('Sanitation Data'!$G$5,0,10*ROW('Sanitation Data'!G51)),IF(AND(ISNUMBER(OFFSET('Sanitation Data'!$G$5,0,10*ROW('Sanitation Data'!G51))),DE57="No",ISNUMBER(OFFSET('Sanitation Data'!$G$5,0,10*ROW('Sanitation Data'!G51)))),CONCATENATE("[",ROUND(100-OFFSET('Sanitation Data'!$G$5,0,10*ROW('Sanitation Data'!G51)),0),"]"),IF(AND(ISNUMBER(OFFSET('Sanitation Data'!$G$5,0,10*ROW('Sanitation Data'!G51))),DE57="",ISNUMBER(OFFSET('Sanitation Data'!$G$5,0,10*ROW('Sanitation Data'!G51)))),100-OFFSET('Sanitation Data'!$G$5,0,10*ROW('Sanitation Data'!G51)),NA())))</f>
        <v>#N/A</v>
      </c>
      <c r="AQ57" s="253" t="e">
        <f ca="true">+IF(AND(ISNUMBER(OFFSET('Sanitation Data'!$G$7,0,10*ROW('Sanitation Data'!G51))),DF57="Yes"),OFFSET('Sanitation Data'!$G$7,0,10*ROW('Sanitation Data'!G51)),IF(AND(ISNUMBER(OFFSET('Sanitation Data'!$G$7,0,10*ROW('Sanitation Data'!G51))),DF57="No",ISNUMBER(OFFSET('Sanitation Data'!$G$7,0,10*ROW('Sanitation Data'!G51)))),CONCATENATE("[",ROUND(OFFSET('Sanitation Data'!$G$7,0,10*ROW('Sanitation Data'!G51)),0),"]"),IF(AND(ISNUMBER(OFFSET('Sanitation Data'!$G$7,0,10*ROW('Sanitation Data'!G51))),DF57="",ISNUMBER(OFFSET('Sanitation Data'!$G$7,0,10*ROW('Sanitation Data'!G51)))),OFFSET('Sanitation Data'!$G$7,0,10*ROW('Sanitation Data'!G51)),NA())))</f>
        <v>#N/A</v>
      </c>
      <c r="AR57" s="253" t="e">
        <f ca="true">+IF(AND(ISNUMBER(OFFSET('Sanitation Data'!$G$11,0,10*ROW('Sanitation Data'!G51))),DG57="Yes"),OFFSET('Sanitation Data'!$G$11,0,10*ROW('Sanitation Data'!G51)),IF(AND(ISNUMBER(OFFSET('Sanitation Data'!$G$11,0,10*ROW('Sanitation Data'!G51))),DG57="No",ISNUMBER(OFFSET('Sanitation Data'!$G$11,0,10*ROW('Sanitation Data'!G51)))),CONCATENATE("[",ROUND(OFFSET('Sanitation Data'!$G$11,0,10*ROW('Sanitation Data'!G51)),0),"]"),IF(AND(ISNUMBER(OFFSET('Sanitation Data'!$G$11,0,10*ROW('Sanitation Data'!G51))),DG57="",ISNUMBER(OFFSET('Sanitation Data'!$G$11,0,10*ROW('Sanitation Data'!G51)))),OFFSET('Sanitation Data'!$G$11,0,10*ROW('Sanitation Data'!G51)),NA())))</f>
        <v>#N/A</v>
      </c>
      <c r="AS57" s="253" t="e">
        <f ca="true">+IF(AND(ISNUMBER(OFFSET('Sanitation Data'!$G$12,0,10*ROW('Sanitation Data'!G51))),DH57="Yes"),OFFSET('Sanitation Data'!$G$12,0,10*ROW('Sanitation Data'!G51)),IF(AND(ISNUMBER(OFFSET('Sanitation Data'!$G$12,0,10*ROW('Sanitation Data'!G51))),DH57="No",ISNUMBER(OFFSET('Sanitation Data'!$G$12,0,10*ROW('Sanitation Data'!G51)))),CONCATENATE("[",ROUND(OFFSET('Sanitation Data'!$G$12,0,10*ROW('Sanitation Data'!G51)),0),"]"),IF(AND(ISNUMBER(OFFSET('Sanitation Data'!$G$12,0,10*ROW('Sanitation Data'!G51))),DH57="",ISNUMBER(OFFSET('Sanitation Data'!$G$12,0,10*ROW('Sanitation Data'!G51)))),OFFSET('Sanitation Data'!$G$12,0,10*ROW('Sanitation Data'!G51)),NA())))</f>
        <v>#N/A</v>
      </c>
      <c r="AT57" s="253" t="e">
        <f ca="true">+IF(AND(ISNUMBER(OFFSET('Sanitation Data'!$G$13,0,10*ROW('Sanitation Data'!G51))),DI57="Yes"),OFFSET('Sanitation Data'!$G$13,0,10*ROW('Sanitation Data'!G51)),IF(AND(ISNUMBER(OFFSET('Sanitation Data'!$G$13,0,10*ROW('Sanitation Data'!G51))),DI57="No",ISNUMBER(OFFSET('Sanitation Data'!$G$13,0,10*ROW('Sanitation Data'!G51)))),CONCATENATE("[",ROUND(OFFSET('Sanitation Data'!$G$13,0,10*ROW('Sanitation Data'!G51)),0),"]"),IF(AND(ISNUMBER(OFFSET('Sanitation Data'!$G$13,0,10*ROW('Sanitation Data'!G51))),DI57="",ISNUMBER(OFFSET('Sanitation Data'!$G$13,0,10*ROW('Sanitation Data'!G51)))),OFFSET('Sanitation Data'!$G$13,0,10*ROW('Sanitation Data'!G51)),NA())))</f>
        <v>#N/A</v>
      </c>
      <c r="AU57" s="253" t="e">
        <f ca="true">+IF(AND(ISNUMBER(OFFSET('Sanitation Data'!$H$5,0,10*ROW('Sanitation Data'!H51))),DJ57="Yes"),100-OFFSET('Sanitation Data'!$H$5,0,10*ROW('Sanitation Data'!H51)),IF(AND(ISNUMBER(OFFSET('Sanitation Data'!$H$5,0,10*ROW('Sanitation Data'!H51))),DJ57="No",ISNUMBER(OFFSET('Sanitation Data'!$H$5,0,10*ROW('Sanitation Data'!H51)))),CONCATENATE("[",ROUND(100-OFFSET('Sanitation Data'!$H$5,0,10*ROW('Sanitation Data'!H51)),0),"]"),IF(AND(ISNUMBER(OFFSET('Sanitation Data'!$H$5,0,10*ROW('Sanitation Data'!H51))),DJ57="",ISNUMBER(OFFSET('Sanitation Data'!$H$5,0,10*ROW('Sanitation Data'!H51)))),100-OFFSET('Sanitation Data'!$H$5,0,10*ROW('Sanitation Data'!H51)),NA())))</f>
        <v>#N/A</v>
      </c>
      <c r="AV57" s="253" t="e">
        <f ca="true">+IF(AND(ISNUMBER(OFFSET('Sanitation Data'!$H$7,0,10*ROW('Sanitation Data'!H51))),DK57="Yes"),OFFSET('Sanitation Data'!$H$7,0,10*ROW('Sanitation Data'!H51)),IF(AND(ISNUMBER(OFFSET('Sanitation Data'!$H$7,0,10*ROW('Sanitation Data'!H51))),DK57="No",ISNUMBER(OFFSET('Sanitation Data'!$H$7,0,10*ROW('Sanitation Data'!H51)))),CONCATENATE("[",ROUND(OFFSET('Sanitation Data'!$H$7,0,10*ROW('Sanitation Data'!H51)),0),"]"),IF(AND(ISNUMBER(OFFSET('Sanitation Data'!$H$7,0,10*ROW('Sanitation Data'!H51))),DK57="",ISNUMBER(OFFSET('Sanitation Data'!$H$7,0,10*ROW('Sanitation Data'!H51)))),OFFSET('Sanitation Data'!$H$7,0,10*ROW('Sanitation Data'!H51)),NA())))</f>
        <v>#N/A</v>
      </c>
      <c r="AW57" s="253" t="e">
        <f ca="true">+IF(AND(ISNUMBER(OFFSET('Sanitation Data'!$H$11,0,10*ROW('Sanitation Data'!H51))),DL57="Yes"),OFFSET('Sanitation Data'!$H$11,0,10*ROW('Sanitation Data'!H51)),IF(AND(ISNUMBER(OFFSET('Sanitation Data'!$H$11,0,10*ROW('Sanitation Data'!H51))),DL57="No",ISNUMBER(OFFSET('Sanitation Data'!$H$11,0,10*ROW('Sanitation Data'!H51)))),CONCATENATE("[",ROUND(OFFSET('Sanitation Data'!$H$11,0,10*ROW('Sanitation Data'!H51)),0),"]"),IF(AND(ISNUMBER(OFFSET('Sanitation Data'!$H$11,0,10*ROW('Sanitation Data'!H51))),DL57="",ISNUMBER(OFFSET('Sanitation Data'!$H$11,0,10*ROW('Sanitation Data'!H51)))),OFFSET('Sanitation Data'!$H$11,0,10*ROW('Sanitation Data'!H51)),NA())))</f>
        <v>#N/A</v>
      </c>
      <c r="AX57" s="253" t="e">
        <f ca="true">+IF(AND(ISNUMBER(OFFSET('Sanitation Data'!$H$12,0,10*ROW('Sanitation Data'!H51))),DM57="Yes"),OFFSET('Sanitation Data'!$H$12,0,10*ROW('Sanitation Data'!H51)),IF(AND(ISNUMBER(OFFSET('Sanitation Data'!$H$12,0,10*ROW('Sanitation Data'!H51))),DM57="No",ISNUMBER(OFFSET('Sanitation Data'!$H$12,0,10*ROW('Sanitation Data'!H51)))),CONCATENATE("[",ROUND(OFFSET('Sanitation Data'!$H$12,0,10*ROW('Sanitation Data'!H51)),0),"]"),IF(AND(ISNUMBER(OFFSET('Sanitation Data'!$H$12,0,10*ROW('Sanitation Data'!H51))),DM57="",ISNUMBER(OFFSET('Sanitation Data'!$H$12,0,10*ROW('Sanitation Data'!H51)))),OFFSET('Sanitation Data'!$H$12,0,10*ROW('Sanitation Data'!H51)),NA())))</f>
        <v>#N/A</v>
      </c>
      <c r="AY57" s="253" t="e">
        <f ca="true">+IF(AND(ISNUMBER(OFFSET('Sanitation Data'!$H$13,0,10*ROW('Sanitation Data'!H51))),DN57="Yes"),OFFSET('Sanitation Data'!$H$13,0,10*ROW('Sanitation Data'!H51)),IF(AND(ISNUMBER(OFFSET('Sanitation Data'!$H$13,0,10*ROW('Sanitation Data'!H51))),DN57="No",ISNUMBER(OFFSET('Sanitation Data'!$H$13,0,10*ROW('Sanitation Data'!H51)))),CONCATENATE("[",ROUND(OFFSET('Sanitation Data'!$H$13,0,10*ROW('Sanitation Data'!H51)),0),"]"),IF(AND(ISNUMBER(OFFSET('Sanitation Data'!$H$13,0,10*ROW('Sanitation Data'!H51))),DN57="",ISNUMBER(OFFSET('Sanitation Data'!$H$13,0,10*ROW('Sanitation Data'!H51)))),OFFSET('Sanitation Data'!$H$13,0,10*ROW('Sanitation Data'!H51)),NA())))</f>
        <v>#N/A</v>
      </c>
      <c r="AZ57" s="254" t="e">
        <f ca="true">+IF(AND(ISNUMBER(OFFSET('Hygiene Data'!$C$6,0,10*ROW('Hygiene Data'!C51))),DO57="Yes"),OFFSET('Hygiene Data'!$C$6,0,10*ROW('Hygiene Data'!C51)),IF(AND(ISNUMBER(OFFSET('Hygiene Data'!$C$6,0,10*ROW('Hygiene Data'!C51))),DO57="No",ISNUMBER(OFFSET('Hygiene Data'!$C$6,0,10*ROW('Hygiene Data'!C51)))),CONCATENATE("[",ROUND(OFFSET('Hygiene Data'!$C$6,0,10*ROW('Hygiene Data'!C51)),0),"]"),IF(AND(ISNUMBER(OFFSET('Hygiene Data'!$C$6,0,10*ROW('Hygiene Data'!C51))),DO57="",ISNUMBER(OFFSET('Hygiene Data'!$C$6,0,10*ROW('Hygiene Data'!C51)))),OFFSET('Hygiene Data'!$C$6,0,10*ROW('Hygiene Data'!C51)),NA())))</f>
        <v>#N/A</v>
      </c>
      <c r="BA57" s="254" t="e">
        <f ca="true">+IF(AND(ISNUMBER(OFFSET('Hygiene Data'!$C$8,0,10*ROW('Hygiene Data'!C51))),DP57="Yes"),OFFSET('Hygiene Data'!$C$8,0,10*ROW('Hygiene Data'!C51)),IF(AND(ISNUMBER(OFFSET('Hygiene Data'!$C$8,0,10*ROW('Hygiene Data'!C51))),DP57="No",ISNUMBER(OFFSET('Hygiene Data'!$C$8,0,10*ROW('Hygiene Data'!C51)))),CONCATENATE("[",ROUND(OFFSET('Hygiene Data'!$C$8,0,10*ROW('Hygiene Data'!C51)),0),"]"),IF(AND(ISNUMBER(OFFSET('Hygiene Data'!$C$8,0,10*ROW('Hygiene Data'!C51))),DP57="",ISNUMBER(OFFSET('Hygiene Data'!$C$8,0,10*ROW('Hygiene Data'!C51)))),OFFSET('Hygiene Data'!$C$8,0,10*ROW('Hygiene Data'!C51)),NA())))</f>
        <v>#N/A</v>
      </c>
      <c r="BB57" s="254" t="e">
        <f ca="true">+IF(AND(ISNUMBER(OFFSET('Hygiene Data'!$C$10,0,10*ROW('Hygiene Data'!C51))),DQ57="Yes"),OFFSET('Hygiene Data'!$C$10,0,10*ROW('Hygiene Data'!C51)),IF(AND(ISNUMBER(OFFSET('Hygiene Data'!$C$10,0,10*ROW('Hygiene Data'!C51))),DQ57="No",ISNUMBER(OFFSET('Hygiene Data'!$C$10,0,10*ROW('Hygiene Data'!C51)))),CONCATENATE("[",ROUND(OFFSET('Hygiene Data'!$C$10,0,10*ROW('Hygiene Data'!C51)),0),"]"),IF(AND(ISNUMBER(OFFSET('Hygiene Data'!$C$10,0,10*ROW('Hygiene Data'!C51))),DQ57="",ISNUMBER(OFFSET('Hygiene Data'!$C$10,0,10*ROW('Hygiene Data'!C51)))),OFFSET('Hygiene Data'!$C$10,0,10*ROW('Hygiene Data'!C51)),NA())))</f>
        <v>#N/A</v>
      </c>
      <c r="BC57" s="254" t="e">
        <f ca="true">+IF(AND(ISNUMBER(OFFSET('Hygiene Data'!$D$6,0,10*ROW('Hygiene Data'!D51))),DR57="Yes"),OFFSET('Hygiene Data'!$D$6,0,10*ROW('Hygiene Data'!D51)),IF(AND(ISNUMBER(OFFSET('Hygiene Data'!$D$6,0,10*ROW('Hygiene Data'!D51))),DR57="No",ISNUMBER(OFFSET('Hygiene Data'!$D$6,0,10*ROW('Hygiene Data'!D51)))),CONCATENATE("[",ROUND(OFFSET('Hygiene Data'!$D$6,0,10*ROW('Hygiene Data'!D51)),0),"]"),IF(AND(ISNUMBER(OFFSET('Hygiene Data'!$D$6,0,10*ROW('Hygiene Data'!D51))),DR57="",ISNUMBER(OFFSET('Hygiene Data'!$D$6,0,10*ROW('Hygiene Data'!D51)))),OFFSET('Hygiene Data'!$D$6,0,10*ROW('Hygiene Data'!D51)),NA())))</f>
        <v>#N/A</v>
      </c>
      <c r="BD57" s="254" t="e">
        <f ca="true">+IF(AND(ISNUMBER(OFFSET('Hygiene Data'!$D$8,0,10*ROW('Hygiene Data'!D51))),DS57="Yes"),OFFSET('Hygiene Data'!$D$8,0,10*ROW('Hygiene Data'!D51)),IF(AND(ISNUMBER(OFFSET('Hygiene Data'!$D$8,0,10*ROW('Hygiene Data'!D51))),DS57="No",ISNUMBER(OFFSET('Hygiene Data'!$D$8,0,10*ROW('Hygiene Data'!D51)))),CONCATENATE("[",ROUND(OFFSET('Hygiene Data'!$D$8,0,10*ROW('Hygiene Data'!D51)),0),"]"),IF(AND(ISNUMBER(OFFSET('Hygiene Data'!$D$8,0,10*ROW('Hygiene Data'!D51))),DS57="",ISNUMBER(OFFSET('Hygiene Data'!$D$8,0,10*ROW('Hygiene Data'!D51)))),OFFSET('Hygiene Data'!$D$8,0,10*ROW('Hygiene Data'!D51)),NA())))</f>
        <v>#N/A</v>
      </c>
      <c r="BE57" s="254" t="e">
        <f ca="true">+IF(AND(ISNUMBER(OFFSET('Hygiene Data'!$D$10,0,10*ROW('Hygiene Data'!D51))),DT57="Yes"),OFFSET('Hygiene Data'!$D$10,0,10*ROW('Hygiene Data'!D51)),IF(AND(ISNUMBER(OFFSET('Hygiene Data'!$D$10,0,10*ROW('Hygiene Data'!D51))),DT57="No",ISNUMBER(OFFSET('Hygiene Data'!$D$10,0,10*ROW('Hygiene Data'!D51)))),CONCATENATE("[",ROUND(OFFSET('Hygiene Data'!$D$10,0,10*ROW('Hygiene Data'!D51)),0),"]"),IF(AND(ISNUMBER(OFFSET('Hygiene Data'!$D$10,0,10*ROW('Hygiene Data'!D51))),DT57="",ISNUMBER(OFFSET('Hygiene Data'!$D$10,0,10*ROW('Hygiene Data'!D51)))),OFFSET('Hygiene Data'!$D$10,0,10*ROW('Hygiene Data'!D51)),NA())))</f>
        <v>#N/A</v>
      </c>
      <c r="BF57" s="254" t="e">
        <f ca="true">+IF(AND(ISNUMBER(OFFSET('Hygiene Data'!$E$6,0,10*ROW('Hygiene Data'!E51))),DU57="Yes"),OFFSET('Hygiene Data'!$E$6,0,10*ROW('Hygiene Data'!E51)),IF(AND(ISNUMBER(OFFSET('Hygiene Data'!$E$6,0,10*ROW('Hygiene Data'!E51))),DU57="No",ISNUMBER(OFFSET('Hygiene Data'!$E$6,0,10*ROW('Hygiene Data'!E51)))),CONCATENATE("[",ROUND(OFFSET('Hygiene Data'!$E$6,0,10*ROW('Hygiene Data'!E51)),0),"]"),IF(AND(ISNUMBER(OFFSET('Hygiene Data'!$E$6,0,10*ROW('Hygiene Data'!E51))),DU57="",ISNUMBER(OFFSET('Hygiene Data'!$E$6,0,10*ROW('Hygiene Data'!E51)))),OFFSET('Hygiene Data'!$E$6,0,10*ROW('Hygiene Data'!E51)),NA())))</f>
        <v>#N/A</v>
      </c>
      <c r="BG57" s="254" t="e">
        <f ca="true">+IF(AND(ISNUMBER(OFFSET('Hygiene Data'!$E$8,0,10*ROW('Hygiene Data'!E51))),DV57="Yes"),OFFSET('Hygiene Data'!$E$8,0,10*ROW('Hygiene Data'!E51)),IF(AND(ISNUMBER(OFFSET('Hygiene Data'!$E$8,0,10*ROW('Hygiene Data'!E51))),DV57="No",ISNUMBER(OFFSET('Hygiene Data'!$E$8,0,10*ROW('Hygiene Data'!E51)))),CONCATENATE("[",ROUND(OFFSET('Hygiene Data'!$E$8,0,10*ROW('Hygiene Data'!E51)),0),"]"),IF(AND(ISNUMBER(OFFSET('Hygiene Data'!$E$8,0,10*ROW('Hygiene Data'!E51))),DV57="",ISNUMBER(OFFSET('Hygiene Data'!$E$8,0,10*ROW('Hygiene Data'!E51)))),OFFSET('Hygiene Data'!$E$8,0,10*ROW('Hygiene Data'!E51)),NA())))</f>
        <v>#N/A</v>
      </c>
      <c r="BH57" s="254" t="e">
        <f ca="true">+IF(AND(ISNUMBER(OFFSET('Hygiene Data'!$E$10,0,10*ROW('Hygiene Data'!E51))),DW57="Yes"),OFFSET('Hygiene Data'!$E$10,0,10*ROW('Hygiene Data'!E51)),IF(AND(ISNUMBER(OFFSET('Hygiene Data'!$E$10,0,10*ROW('Hygiene Data'!E51))),DW57="No",ISNUMBER(OFFSET('Hygiene Data'!$E$10,0,10*ROW('Hygiene Data'!E51)))),CONCATENATE("[",ROUND(OFFSET('Hygiene Data'!$E$10,0,10*ROW('Hygiene Data'!E51)),0),"]"),IF(AND(ISNUMBER(OFFSET('Hygiene Data'!$E$10,0,10*ROW('Hygiene Data'!E51))),DW57="",ISNUMBER(OFFSET('Hygiene Data'!$E$10,0,10*ROW('Hygiene Data'!E51)))),OFFSET('Hygiene Data'!$E$10,0,10*ROW('Hygiene Data'!E51)),NA())))</f>
        <v>#N/A</v>
      </c>
      <c r="BI57" s="254" t="e">
        <f ca="true">+IF(AND(ISNUMBER(OFFSET('Hygiene Data'!$F$6,0,10*ROW('Hygiene Data'!F51))),DX57="Yes"),OFFSET('Hygiene Data'!$F$6,0,10*ROW('Hygiene Data'!F51)),IF(AND(ISNUMBER(OFFSET('Hygiene Data'!$F$6,0,10*ROW('Hygiene Data'!F51))),DX57="No",ISNUMBER(OFFSET('Hygiene Data'!$F$6,0,10*ROW('Hygiene Data'!F51)))),CONCATENATE("[",ROUND(OFFSET('Hygiene Data'!$F$6,0,10*ROW('Hygiene Data'!F51)),0),"]"),IF(AND(ISNUMBER(OFFSET('Hygiene Data'!$F$6,0,10*ROW('Hygiene Data'!F51))),DX57="",ISNUMBER(OFFSET('Hygiene Data'!$F$6,0,10*ROW('Hygiene Data'!F51)))),OFFSET('Hygiene Data'!$F$6,0,10*ROW('Hygiene Data'!F51)),NA())))</f>
        <v>#N/A</v>
      </c>
      <c r="BJ57" s="254" t="e">
        <f ca="true">+IF(AND(ISNUMBER(OFFSET('Hygiene Data'!$F$8,0,10*ROW('Hygiene Data'!F51))),DY57="Yes"),OFFSET('Hygiene Data'!$F$8,0,10*ROW('Hygiene Data'!F51)),IF(AND(ISNUMBER(OFFSET('Hygiene Data'!$F$8,0,10*ROW('Hygiene Data'!F51))),DY57="No",ISNUMBER(OFFSET('Hygiene Data'!$F$8,0,10*ROW('Hygiene Data'!F51)))),CONCATENATE("[",ROUND(OFFSET('Hygiene Data'!$F$8,0,10*ROW('Hygiene Data'!F51)),0),"]"),IF(AND(ISNUMBER(OFFSET('Hygiene Data'!$F$8,0,10*ROW('Hygiene Data'!F51))),DY57="",ISNUMBER(OFFSET('Hygiene Data'!$F$8,0,10*ROW('Hygiene Data'!F51)))),OFFSET('Hygiene Data'!$F$8,0,10*ROW('Hygiene Data'!F51)),NA())))</f>
        <v>#N/A</v>
      </c>
      <c r="BK57" s="254" t="e">
        <f ca="true">+IF(AND(ISNUMBER(OFFSET('Hygiene Data'!$F$10,0,10*ROW('Hygiene Data'!F51))),DZ57="Yes"),OFFSET('Hygiene Data'!$F$10,0,10*ROW('Hygiene Data'!F51)),IF(AND(ISNUMBER(OFFSET('Hygiene Data'!$F$10,0,10*ROW('Hygiene Data'!F51))),DZ57="No",ISNUMBER(OFFSET('Hygiene Data'!$F$10,0,10*ROW('Hygiene Data'!F51)))),CONCATENATE("[",ROUND(OFFSET('Hygiene Data'!$F$10,0,10*ROW('Hygiene Data'!F51)),0),"]"),IF(AND(ISNUMBER(OFFSET('Hygiene Data'!$F$10,0,10*ROW('Hygiene Data'!F51))),DZ57="",ISNUMBER(OFFSET('Hygiene Data'!$F$10,0,10*ROW('Hygiene Data'!F51)))),OFFSET('Hygiene Data'!$F$10,0,10*ROW('Hygiene Data'!F51)),NA())))</f>
        <v>#N/A</v>
      </c>
      <c r="BL57" s="254" t="e">
        <f ca="true">+IF(AND(ISNUMBER(OFFSET('Hygiene Data'!$G$6,0,10*ROW('Hygiene Data'!G51))),EA57="Yes"),OFFSET('Hygiene Data'!$G$6,0,10*ROW('Hygiene Data'!G51)),IF(AND(ISNUMBER(OFFSET('Hygiene Data'!$G$6,0,10*ROW('Hygiene Data'!G51))),EA57="No",ISNUMBER(OFFSET('Hygiene Data'!$G$6,0,10*ROW('Hygiene Data'!G51)))),CONCATENATE("[",ROUND(OFFSET('Hygiene Data'!$G$6,0,10*ROW('Hygiene Data'!G51)),0),"]"),IF(AND(ISNUMBER(OFFSET('Hygiene Data'!$G$6,0,10*ROW('Hygiene Data'!G51))),EA57="",ISNUMBER(OFFSET('Hygiene Data'!$G$6,0,10*ROW('Hygiene Data'!G51)))),OFFSET('Hygiene Data'!$G$6,0,10*ROW('Hygiene Data'!G51)),NA())))</f>
        <v>#N/A</v>
      </c>
      <c r="BM57" s="254" t="e">
        <f ca="true">+IF(AND(ISNUMBER(OFFSET('Hygiene Data'!$G$8,0,10*ROW('Hygiene Data'!G51))),EB57="Yes"),OFFSET('Hygiene Data'!$G$8,0,10*ROW('Hygiene Data'!G51)),IF(AND(ISNUMBER(OFFSET('Hygiene Data'!$G$8,0,10*ROW('Hygiene Data'!G51))),EB57="No",ISNUMBER(OFFSET('Hygiene Data'!$G$8,0,10*ROW('Hygiene Data'!G51)))),CONCATENATE("[",ROUND(OFFSET('Hygiene Data'!$G$8,0,10*ROW('Hygiene Data'!G51)),0),"]"),IF(AND(ISNUMBER(OFFSET('Hygiene Data'!$G$8,0,10*ROW('Hygiene Data'!G51))),EB57="",ISNUMBER(OFFSET('Hygiene Data'!$G$8,0,10*ROW('Hygiene Data'!G51)))),OFFSET('Hygiene Data'!$G$8,0,10*ROW('Hygiene Data'!G51)),NA())))</f>
        <v>#N/A</v>
      </c>
      <c r="BN57" s="254" t="e">
        <f ca="true">+IF(AND(ISNUMBER(OFFSET('Hygiene Data'!$G$10,0,10*ROW('Hygiene Data'!G51))),EC57="Yes"),OFFSET('Hygiene Data'!$G$10,0,10*ROW('Hygiene Data'!G51)),IF(AND(ISNUMBER(OFFSET('Hygiene Data'!$G$10,0,10*ROW('Hygiene Data'!G51))),EC57="No",ISNUMBER(OFFSET('Hygiene Data'!$G$10,0,10*ROW('Hygiene Data'!G51)))),CONCATENATE("[",ROUND(OFFSET('Hygiene Data'!$G$10,0,10*ROW('Hygiene Data'!G51)),0),"]"),IF(AND(ISNUMBER(OFFSET('Hygiene Data'!$G$10,0,10*ROW('Hygiene Data'!G51))),EC57="",ISNUMBER(OFFSET('Hygiene Data'!$G$10,0,10*ROW('Hygiene Data'!G51)))),OFFSET('Hygiene Data'!$G$10,0,10*ROW('Hygiene Data'!G51)),NA())))</f>
        <v>#N/A</v>
      </c>
      <c r="BO57" s="254" t="e">
        <f ca="true">+IF(AND(ISNUMBER(OFFSET('Hygiene Data'!$H$6,0,10*ROW('Hygiene Data'!H51))),ED57="Yes"),OFFSET('Hygiene Data'!$H$6,0,10*ROW('Hygiene Data'!H51)),IF(AND(ISNUMBER(OFFSET('Hygiene Data'!$H$6,0,10*ROW('Hygiene Data'!H51))),ED57="No",ISNUMBER(OFFSET('Hygiene Data'!$H$6,0,10*ROW('Hygiene Data'!H51)))),CONCATENATE("[",ROUND(OFFSET('Hygiene Data'!$H$6,0,10*ROW('Hygiene Data'!H51)),0),"]"),IF(AND(ISNUMBER(OFFSET('Hygiene Data'!$H$6,0,10*ROW('Hygiene Data'!H51))),ED57="",ISNUMBER(OFFSET('Hygiene Data'!$H$6,0,10*ROW('Hygiene Data'!H51)))),OFFSET('Hygiene Data'!$H$6,0,10*ROW('Hygiene Data'!H51)),NA())))</f>
        <v>#N/A</v>
      </c>
      <c r="BP57" s="254" t="e">
        <f ca="true">+IF(AND(ISNUMBER(OFFSET('Hygiene Data'!$H$8,0,10*ROW('Hygiene Data'!H51))),EE57="Yes"),OFFSET('Hygiene Data'!$H$8,0,10*ROW('Hygiene Data'!H51)),IF(AND(ISNUMBER(OFFSET('Hygiene Data'!$H$8,0,10*ROW('Hygiene Data'!H51))),EE57="No",ISNUMBER(OFFSET('Hygiene Data'!$H$8,0,10*ROW('Hygiene Data'!H51)))),CONCATENATE("[",ROUND(OFFSET('Hygiene Data'!$H$8,0,10*ROW('Hygiene Data'!H51)),0),"]"),IF(AND(ISNUMBER(OFFSET('Hygiene Data'!$H$8,0,10*ROW('Hygiene Data'!H51))),EE57="",ISNUMBER(OFFSET('Hygiene Data'!$H$8,0,10*ROW('Hygiene Data'!H51)))),OFFSET('Hygiene Data'!$H$8,0,10*ROW('Hygiene Data'!H51)),NA())))</f>
        <v>#N/A</v>
      </c>
      <c r="BQ57" s="254" t="e">
        <f ca="true">+IF(AND(ISNUMBER(OFFSET('Hygiene Data'!$H$10,0,10*ROW('Hygiene Data'!H51))),EF57="Yes"),OFFSET('Hygiene Data'!$H$10,0,10*ROW('Hygiene Data'!H51)),IF(AND(ISNUMBER(OFFSET('Hygiene Data'!$H$10,0,10*ROW('Hygiene Data'!H51))),EF57="No",ISNUMBER(OFFSET('Hygiene Data'!$H$10,0,10*ROW('Hygiene Data'!H51)))),CONCATENATE("[",ROUND(OFFSET('Hygiene Data'!$H$10,0,10*ROW('Hygiene Data'!H51)),0),"]"),IF(AND(ISNUMBER(OFFSET('Hygiene Data'!$H$10,0,10*ROW('Hygiene Data'!H51))),EF57="",ISNUMBER(OFFSET('Hygiene Data'!$H$10,0,10*ROW('Hygiene Data'!H51)))),OFFSET('Hygiene Data'!$H$10,0,10*ROW('Hygiene Data'!H51)),NA())))</f>
        <v>#N/A</v>
      </c>
      <c r="BS57" s="36" t="str">
        <f ca="true">+IF(OFFSET('Water Data'!$C$28,0,10*ROW('Water Data'!C51))="","",OFFSET('Water Data'!$C$28,0,10*ROW('Water Data'!C51)))</f>
        <v/>
      </c>
      <c r="BT57" s="36" t="str">
        <f ca="true">+IF(OFFSET('Water Data'!$C$29,0,10*ROW('Water Data'!C51))="","",OFFSET('Water Data'!$C$29,0,10*ROW('Water Data'!C51)))</f>
        <v/>
      </c>
      <c r="BU57" s="36" t="str">
        <f ca="true">+IF(OFFSET('Water Data'!$C$30,0,10*ROW('Water Data'!C51))="","",OFFSET('Water Data'!$C$30,0,10*ROW('Water Data'!C51)))</f>
        <v/>
      </c>
      <c r="BV57" s="36" t="str">
        <f ca="true">+IF(OFFSET('Water Data'!$D$28,0,10*ROW('Water Data'!D51))="","",OFFSET('Water Data'!$D$28,0,10*ROW('Water Data'!D51)))</f>
        <v/>
      </c>
      <c r="BW57" s="36" t="str">
        <f ca="true">+IF(OFFSET('Water Data'!$D$29,0,10*ROW('Water Data'!D51))="","",OFFSET('Water Data'!$D$29,0,10*ROW('Water Data'!D51)))</f>
        <v/>
      </c>
      <c r="BX57" s="36" t="str">
        <f ca="true">+IF(OFFSET('Water Data'!$D$30,0,10*ROW('Water Data'!D51))="","",OFFSET('Water Data'!$D$30,0,10*ROW('Water Data'!D51)))</f>
        <v/>
      </c>
      <c r="BY57" s="36" t="str">
        <f ca="true">+IF(OFFSET('Water Data'!$E$28,0,10*ROW('Water Data'!E51))="","",OFFSET('Water Data'!$E$28,0,10*ROW('Water Data'!E51)))</f>
        <v/>
      </c>
      <c r="BZ57" s="36" t="str">
        <f ca="true">+IF(OFFSET('Water Data'!$E$29,0,10*ROW('Water Data'!E51))="","",OFFSET('Water Data'!$E$29,0,10*ROW('Water Data'!E51)))</f>
        <v/>
      </c>
      <c r="CA57" s="36" t="str">
        <f ca="true">+IF(OFFSET('Water Data'!$E$30,0,10*ROW('Water Data'!E51))="","",OFFSET('Water Data'!$E$30,0,10*ROW('Water Data'!E51)))</f>
        <v/>
      </c>
      <c r="CB57" s="36" t="str">
        <f ca="true">+IF(OFFSET('Water Data'!$F$28,0,10*ROW('Water Data'!F51))="","",OFFSET('Water Data'!$F$28,0,10*ROW('Water Data'!F51)))</f>
        <v/>
      </c>
      <c r="CC57" s="36" t="str">
        <f ca="true">+IF(OFFSET('Water Data'!$F$29,0,10*ROW('Water Data'!F51))="","",OFFSET('Water Data'!$F$29,0,10*ROW('Water Data'!F51)))</f>
        <v/>
      </c>
      <c r="CD57" s="36" t="str">
        <f ca="true">+IF(OFFSET('Water Data'!$F$30,0,10*ROW('Water Data'!F51))="","",OFFSET('Water Data'!$F$30,0,10*ROW('Water Data'!F51)))</f>
        <v/>
      </c>
      <c r="CE57" s="36" t="str">
        <f ca="true">+IF(OFFSET('Water Data'!$G$28,0,10*ROW('Water Data'!G51))="","",OFFSET('Water Data'!$G$28,0,10*ROW('Water Data'!G51)))</f>
        <v/>
      </c>
      <c r="CF57" s="36" t="str">
        <f ca="true">+IF(OFFSET('Water Data'!$G$29,0,10*ROW('Water Data'!G51))="","",OFFSET('Water Data'!$G$29,0,10*ROW('Water Data'!G51)))</f>
        <v/>
      </c>
      <c r="CG57" s="36" t="str">
        <f ca="true">+IF(OFFSET('Water Data'!$G$30,0,10*ROW('Water Data'!G51))="","",OFFSET('Water Data'!$G$30,0,10*ROW('Water Data'!G51)))</f>
        <v/>
      </c>
      <c r="CH57" s="36" t="str">
        <f ca="true">+IF(OFFSET('Water Data'!$H$28,0,10*ROW('Water Data'!H51))="","",OFFSET('Water Data'!$H$28,0,10*ROW('Water Data'!H51)))</f>
        <v/>
      </c>
      <c r="CI57" s="36" t="str">
        <f ca="true">+IF(OFFSET('Water Data'!$H$29,0,10*ROW('Water Data'!H51))="","",OFFSET('Water Data'!$H$29,0,10*ROW('Water Data'!H51)))</f>
        <v/>
      </c>
      <c r="CJ57" s="36" t="str">
        <f ca="true">+IF(OFFSET('Water Data'!$H$30,0,10*ROW('Water Data'!H51))="","",OFFSET('Water Data'!$H$30,0,10*ROW('Water Data'!H51)))</f>
        <v/>
      </c>
      <c r="CK57" s="36" t="str">
        <f ca="true">+IF(OFFSET('Sanitation Data'!$C$29,0,10*ROW('Sanitation Data'!C51))="","",OFFSET('Sanitation Data'!$C$29,0,10*ROW('Sanitation Data'!C51)))</f>
        <v/>
      </c>
      <c r="CL57" s="36" t="str">
        <f ca="true">+IF(OFFSET('Sanitation Data'!$C$30,0,10*ROW('Sanitation Data'!C51))="","",OFFSET('Sanitation Data'!$C$30,0,10*ROW('Sanitation Data'!C51)))</f>
        <v/>
      </c>
      <c r="CM57" s="36" t="str">
        <f ca="true">+IF(OFFSET('Sanitation Data'!$C$31,0,10*ROW('Sanitation Data'!C51))="","",OFFSET('Sanitation Data'!$C$31,0,10*ROW('Sanitation Data'!C51)))</f>
        <v/>
      </c>
      <c r="CN57" s="36" t="str">
        <f ca="true">+IF(OFFSET('Sanitation Data'!$C$32,0,10*ROW('Sanitation Data'!C51))="","",OFFSET('Sanitation Data'!$C$32,0,10*ROW('Sanitation Data'!C51)))</f>
        <v/>
      </c>
      <c r="CO57" s="36" t="str">
        <f ca="true">+IF(OFFSET('Sanitation Data'!$C$33,0,10*ROW('Sanitation Data'!C51))="","",OFFSET('Sanitation Data'!$C$33,0,10*ROW('Sanitation Data'!C51)))</f>
        <v/>
      </c>
      <c r="CP57" s="36" t="str">
        <f ca="true">+IF(OFFSET('Sanitation Data'!$D$29,0,10*ROW('Sanitation Data'!D51))="","",OFFSET('Sanitation Data'!$D$29,0,10*ROW('Sanitation Data'!D51)))</f>
        <v/>
      </c>
      <c r="CQ57" s="36" t="str">
        <f ca="true">+IF(OFFSET('Sanitation Data'!$D$30,0,10*ROW('Sanitation Data'!D51))="","",OFFSET('Sanitation Data'!$D$30,0,10*ROW('Sanitation Data'!D51)))</f>
        <v/>
      </c>
      <c r="CR57" s="36" t="str">
        <f ca="true">+IF(OFFSET('Sanitation Data'!$D$31,0,10*ROW('Sanitation Data'!D51))="","",OFFSET('Sanitation Data'!$D$31,0,10*ROW('Sanitation Data'!D51)))</f>
        <v/>
      </c>
      <c r="CS57" s="36" t="str">
        <f ca="true">+IF(OFFSET('Sanitation Data'!$D$32,0,10*ROW('Sanitation Data'!D51))="","",OFFSET('Sanitation Data'!$D$32,0,10*ROW('Sanitation Data'!D51)))</f>
        <v/>
      </c>
      <c r="CT57" s="36" t="str">
        <f ca="true">+IF(OFFSET('Sanitation Data'!$D$33,0,10*ROW('Sanitation Data'!D51))="","",OFFSET('Sanitation Data'!$D$33,0,10*ROW('Sanitation Data'!D51)))</f>
        <v/>
      </c>
      <c r="CU57" s="36" t="str">
        <f ca="true">+IF(OFFSET('Sanitation Data'!$E$29,0,10*ROW('Sanitation Data'!E51))="","",OFFSET('Sanitation Data'!$E$29,0,10*ROW('Sanitation Data'!E51)))</f>
        <v/>
      </c>
      <c r="CV57" s="36" t="str">
        <f ca="true">+IF(OFFSET('Sanitation Data'!$E$30,0,10*ROW('Sanitation Data'!E51))="","",OFFSET('Sanitation Data'!$E$30,0,10*ROW('Sanitation Data'!E51)))</f>
        <v/>
      </c>
      <c r="CW57" s="36" t="str">
        <f ca="true">+IF(OFFSET('Sanitation Data'!$E$31,0,10*ROW('Sanitation Data'!E51))="","",OFFSET('Sanitation Data'!$E$31,0,10*ROW('Sanitation Data'!E51)))</f>
        <v/>
      </c>
      <c r="CX57" s="36" t="str">
        <f ca="true">+IF(OFFSET('Sanitation Data'!$E$32,0,10*ROW('Sanitation Data'!E51))="","",OFFSET('Sanitation Data'!$E$32,0,10*ROW('Sanitation Data'!E51)))</f>
        <v/>
      </c>
      <c r="CY57" s="36" t="str">
        <f ca="true">+IF(OFFSET('Sanitation Data'!$E$33,0,10*ROW('Sanitation Data'!E51))="","",OFFSET('Sanitation Data'!$E$33,0,10*ROW('Sanitation Data'!E51)))</f>
        <v/>
      </c>
      <c r="CZ57" s="36" t="str">
        <f ca="true">+IF(OFFSET('Sanitation Data'!$F$29,0,10*ROW('Sanitation Data'!F51))="","",OFFSET('Sanitation Data'!$F$29,0,10*ROW('Sanitation Data'!F51)))</f>
        <v/>
      </c>
      <c r="DA57" s="36" t="str">
        <f ca="true">+IF(OFFSET('Sanitation Data'!$F$30,0,10*ROW('Sanitation Data'!F51))="","",OFFSET('Sanitation Data'!$F$30,0,10*ROW('Sanitation Data'!F51)))</f>
        <v/>
      </c>
      <c r="DB57" s="36" t="str">
        <f ca="true">+IF(OFFSET('Sanitation Data'!$F$31,0,10*ROW('Sanitation Data'!F51))="","",OFFSET('Sanitation Data'!$F$31,0,10*ROW('Sanitation Data'!F51)))</f>
        <v/>
      </c>
      <c r="DC57" s="36" t="str">
        <f ca="true">+IF(OFFSET('Sanitation Data'!$F$32,0,10*ROW('Sanitation Data'!F51))="","",OFFSET('Sanitation Data'!$F$32,0,10*ROW('Sanitation Data'!F51)))</f>
        <v/>
      </c>
      <c r="DD57" s="36" t="str">
        <f ca="true">+IF(OFFSET('Sanitation Data'!$F$33,0,10*ROW('Sanitation Data'!F51))="","",OFFSET('Sanitation Data'!$F$33,0,10*ROW('Sanitation Data'!F51)))</f>
        <v/>
      </c>
      <c r="DE57" s="36" t="str">
        <f ca="true">+IF(OFFSET('Sanitation Data'!$G$29,0,10*ROW('Sanitation Data'!G51))="","",OFFSET('Sanitation Data'!$G$29,0,10*ROW('Sanitation Data'!G51)))</f>
        <v/>
      </c>
      <c r="DF57" s="36" t="str">
        <f ca="true">+IF(OFFSET('Sanitation Data'!$G$30,0,10*ROW('Sanitation Data'!G51))="","",OFFSET('Sanitation Data'!$G$30,0,10*ROW('Sanitation Data'!G51)))</f>
        <v/>
      </c>
      <c r="DG57" s="36" t="str">
        <f ca="true">+IF(OFFSET('Sanitation Data'!$G$31,0,10*ROW('Sanitation Data'!G51))="","",OFFSET('Sanitation Data'!$G$31,0,10*ROW('Sanitation Data'!G51)))</f>
        <v/>
      </c>
      <c r="DH57" s="36" t="str">
        <f ca="true">+IF(OFFSET('Sanitation Data'!$G$32,0,10*ROW('Sanitation Data'!G51))="","",OFFSET('Sanitation Data'!$G$32,0,10*ROW('Sanitation Data'!G51)))</f>
        <v/>
      </c>
      <c r="DI57" s="36" t="str">
        <f ca="true">+IF(OFFSET('Sanitation Data'!$G$33,0,10*ROW('Sanitation Data'!G51))="","",OFFSET('Sanitation Data'!$G$33,0,10*ROW('Sanitation Data'!G51)))</f>
        <v/>
      </c>
      <c r="DJ57" s="36" t="str">
        <f ca="true">+IF(OFFSET('Sanitation Data'!$H$29,0,10*ROW('Sanitation Data'!H51))="","",OFFSET('Sanitation Data'!$H$29,0,10*ROW('Sanitation Data'!H51)))</f>
        <v/>
      </c>
      <c r="DK57" s="36" t="str">
        <f ca="true">+IF(OFFSET('Sanitation Data'!$H$30,0,10*ROW('Sanitation Data'!H51))="","",OFFSET('Sanitation Data'!$H$30,0,10*ROW('Sanitation Data'!H51)))</f>
        <v/>
      </c>
      <c r="DL57" s="36" t="str">
        <f ca="true">+IF(OFFSET('Sanitation Data'!$H$31,0,10*ROW('Sanitation Data'!H51))="","",OFFSET('Sanitation Data'!$H$31,0,10*ROW('Sanitation Data'!H51)))</f>
        <v/>
      </c>
      <c r="DM57" s="36" t="str">
        <f ca="true">+IF(OFFSET('Sanitation Data'!$H$32,0,10*ROW('Sanitation Data'!H51))="","",OFFSET('Sanitation Data'!$H$32,0,10*ROW('Sanitation Data'!H51)))</f>
        <v/>
      </c>
      <c r="DN57" s="36" t="str">
        <f ca="true">+IF(OFFSET('Sanitation Data'!$H$33,0,10*ROW('Sanitation Data'!H51))="","",OFFSET('Sanitation Data'!$H$33,0,10*ROW('Sanitation Data'!H51)))</f>
        <v/>
      </c>
      <c r="DO57" s="36" t="str">
        <f ca="true">+IF(OFFSET('Hygiene Data'!$C$12,0,10*ROW('Hygiene Data'!C51))="","",OFFSET('Hygiene Data'!$C$12,0,10*ROW('Hygiene Data'!C51)))</f>
        <v/>
      </c>
      <c r="DP57" s="36" t="str">
        <f ca="true">+IF(OFFSET('Hygiene Data'!$C$13,0,10*ROW('Hygiene Data'!C51))="","",OFFSET('Hygiene Data'!$C$13,0,10*ROW('Hygiene Data'!C51)))</f>
        <v/>
      </c>
      <c r="DQ57" s="36" t="str">
        <f ca="true">+IF(OFFSET('Hygiene Data'!$C$14,0,10*ROW('Hygiene Data'!C51))="","",OFFSET('Hygiene Data'!$C$14,0,10*ROW('Hygiene Data'!C51)))</f>
        <v/>
      </c>
      <c r="DR57" s="36" t="str">
        <f ca="true">+IF(OFFSET('Hygiene Data'!$D$12,0,10*ROW('Hygiene Data'!D51))="","",OFFSET('Hygiene Data'!$D$12,0,10*ROW('Hygiene Data'!D51)))</f>
        <v/>
      </c>
      <c r="DS57" s="36" t="str">
        <f ca="true">+IF(OFFSET('Hygiene Data'!$D$13,0,10*ROW('Hygiene Data'!D51))="","",OFFSET('Hygiene Data'!$D$13,0,10*ROW('Hygiene Data'!D51)))</f>
        <v/>
      </c>
      <c r="DT57" s="36" t="str">
        <f ca="true">+IF(OFFSET('Hygiene Data'!$D$14,0,10*ROW('Hygiene Data'!D51))="","",OFFSET('Hygiene Data'!$D$14,0,10*ROW('Hygiene Data'!D51)))</f>
        <v/>
      </c>
      <c r="DU57" s="36" t="str">
        <f ca="true">+IF(OFFSET('Hygiene Data'!$E$12,0,10*ROW('Hygiene Data'!E51))="","",OFFSET('Hygiene Data'!$E$12,0,10*ROW('Hygiene Data'!E51)))</f>
        <v/>
      </c>
      <c r="DV57" s="36" t="str">
        <f ca="true">+IF(OFFSET('Hygiene Data'!$E$13,0,10*ROW('Hygiene Data'!E51))="","",OFFSET('Hygiene Data'!$E$13,0,10*ROW('Hygiene Data'!E51)))</f>
        <v/>
      </c>
      <c r="DW57" s="36" t="str">
        <f ca="true">+IF(OFFSET('Hygiene Data'!$E$14,0,10*ROW('Hygiene Data'!E51))="","",OFFSET('Hygiene Data'!$E$14,0,10*ROW('Hygiene Data'!E51)))</f>
        <v/>
      </c>
      <c r="DX57" s="36" t="str">
        <f ca="true">+IF(OFFSET('Hygiene Data'!$F$12,0,10*ROW('Hygiene Data'!F51))="","",OFFSET('Hygiene Data'!$F$12,0,10*ROW('Hygiene Data'!F51)))</f>
        <v/>
      </c>
      <c r="DY57" s="36" t="str">
        <f ca="true">+IF(OFFSET('Hygiene Data'!$F$13,0,10*ROW('Hygiene Data'!F51))="","",OFFSET('Hygiene Data'!$F$13,0,10*ROW('Hygiene Data'!F51)))</f>
        <v/>
      </c>
      <c r="DZ57" s="36" t="str">
        <f ca="true">+IF(OFFSET('Hygiene Data'!$F$14,0,10*ROW('Hygiene Data'!F51))="","",OFFSET('Hygiene Data'!$F$14,0,10*ROW('Hygiene Data'!F51)))</f>
        <v/>
      </c>
      <c r="EA57" s="36" t="str">
        <f ca="true">+IF(OFFSET('Hygiene Data'!$G$12,0,10*ROW('Hygiene Data'!G51))="","",OFFSET('Hygiene Data'!$G$12,0,10*ROW('Hygiene Data'!G51)))</f>
        <v/>
      </c>
      <c r="EB57" s="36" t="str">
        <f ca="true">+IF(OFFSET('Hygiene Data'!$G$13,0,10*ROW('Hygiene Data'!G51))="","",OFFSET('Hygiene Data'!$G$13,0,10*ROW('Hygiene Data'!G51)))</f>
        <v/>
      </c>
      <c r="EC57" s="36" t="str">
        <f ca="true">+IF(OFFSET('Hygiene Data'!$G$14,0,10*ROW('Hygiene Data'!G51))="","",OFFSET('Hygiene Data'!$G$14,0,10*ROW('Hygiene Data'!G51)))</f>
        <v/>
      </c>
      <c r="ED57" s="36" t="str">
        <f ca="true">+IF(OFFSET('Hygiene Data'!$H$12,0,10*ROW('Hygiene Data'!H51))="","",OFFSET('Hygiene Data'!$H$12,0,10*ROW('Hygiene Data'!H51)))</f>
        <v/>
      </c>
      <c r="EE57" s="36" t="str">
        <f ca="true">+IF(OFFSET('Hygiene Data'!$H$13,0,10*ROW('Hygiene Data'!H51))="","",OFFSET('Hygiene Data'!$H$13,0,10*ROW('Hygiene Data'!H51)))</f>
        <v/>
      </c>
      <c r="EF57" s="36" t="str">
        <f ca="true">+IF(OFFSET('Hygiene Data'!$H$14,0,10*ROW('Hygiene Data'!H51))="","",OFFSET('Hygiene Data'!$H$14,0,10*ROW('Hygiene Data'!H51)))</f>
        <v/>
      </c>
    </row>
    <row r="58" x14ac:dyDescent="0.2">
      <c r="A58" s="59" t="str">
        <f ca="true">+IF(OFFSET('Water Data'!$B$1,0,10*ROW('Water Data'!B55))="","",OFFSET('Water Data'!$B$1,0,10*ROW('Water Data'!B55)))</f>
        <v/>
      </c>
      <c r="B58" s="59" t="str">
        <f ca="true">+IF(OFFSET('Water Data'!$A$3,0,10*ROW('Water Data'!A55))="","",OFFSET('Water Data'!$A$3,0,10*ROW('Water Data'!A55)))</f>
        <v/>
      </c>
      <c r="C58" s="59" t="str">
        <f ca="true">+IF(OFFSET('Water Data'!$C$3,0,10*ROW('Water Data'!C55))="","",OFFSET('Water Data'!$C$3,0,10*ROW('Water Data'!C55)))</f>
        <v/>
      </c>
      <c r="D58" s="252" t="e">
        <f ca="true">+IF(AND(ISNUMBER(OFFSET('Water Data'!$C$5,0,10*ROW('Water Data'!C52))),BS58="Yes"),100-OFFSET('Water Data'!$C$5,0,10*ROW('Water Data'!C52)),IF(AND(ISNUMBER(OFFSET('Water Data'!$C$5,0,10*ROW('Water Data'!C52))),BS58="No",ISNUMBER(OFFSET('Water Data'!$C$5,0,10*ROW('Water Data'!C52)))),CONCATENATE("[",ROUND(100-OFFSET('Water Data'!$C$5,0,10*ROW('Water Data'!C52)),0),"]"),IF(AND(ISNUMBER(OFFSET('Water Data'!$C$5,0,10*ROW('Water Data'!C52))),BS58="",ISNUMBER(OFFSET('Water Data'!$C$5,0,10*ROW('Water Data'!C52)))),100-OFFSET('Water Data'!$C$5,0,10*ROW('Water Data'!C52)),NA())))</f>
        <v>#N/A</v>
      </c>
      <c r="E58" s="252" t="e">
        <f ca="true">+IF(AND(ISNUMBER(OFFSET('Water Data'!$C$7,0,10*ROW('Water Data'!D52))),BT58="Yes"),OFFSET('Water Data'!$C$7,0,10*ROW('Water Data'!C52)),IF(AND(ISNUMBER(OFFSET('Water Data'!$C$7,0,10*ROW('Water Data'!C52))),BT58="No",ISNUMBER(OFFSET('Water Data'!$C$7,0,10*ROW('Water Data'!C52)))),CONCATENATE("[",ROUND(OFFSET('Water Data'!$C$7,0,10*ROW('Water Data'!C52)),0),"]"),IF(AND(ISNUMBER(OFFSET('Water Data'!$C$7,0,10*ROW('Water Data'!C52))),BT58="",ISNUMBER(OFFSET('Water Data'!$C$7,0,10*ROW('Water Data'!C52)))),OFFSET('Water Data'!$C$7,0,10*ROW('Water Data'!C52)),NA())))</f>
        <v>#N/A</v>
      </c>
      <c r="F58" s="252" t="e">
        <f ca="true">+IF(AND(ISNUMBER(OFFSET('Water Data'!$C$10,0,10*ROW('Water Data'!C52))),BU58="Yes"),OFFSET('Water Data'!$C$10,0,10*ROW('Water Data'!C52)),IF(AND(ISNUMBER(OFFSET('Water Data'!$C$10,0,10*ROW('Water Data'!C52))),BU58="No",ISNUMBER(OFFSET('Water Data'!$C$10,0,10*ROW('Water Data'!C52)))),CONCATENATE("[",ROUND(OFFSET('Water Data'!$C$10,0,10*ROW('Water Data'!C52)),0),"]"),IF(AND(ISNUMBER(OFFSET('Water Data'!$C$10,0,10*ROW('Water Data'!C52))),BU58="",ISNUMBER(OFFSET('Water Data'!$C$10,0,10*ROW('Water Data'!C52)))),OFFSET('Water Data'!$C$10,0,10*ROW('Water Data'!C52)),NA())))</f>
        <v>#N/A</v>
      </c>
      <c r="G58" s="252" t="e">
        <f ca="true">+IF(AND(ISNUMBER(OFFSET('Water Data'!$D$5,0,10*ROW('Water Data'!D52))),BV58="Yes"),100-OFFSET('Water Data'!$D$5,0,10*ROW('Water Data'!D52)),IF(AND(ISNUMBER(OFFSET('Water Data'!$D$5,0,10*ROW('Water Data'!D52))),BV58="No",ISNUMBER(OFFSET('Water Data'!$D$5,0,10*ROW('Water Data'!D52)))),CONCATENATE("[",ROUND(100-OFFSET('Water Data'!$D$5,0,10*ROW('Water Data'!D52)),0),"]"),IF(AND(ISNUMBER(OFFSET('Water Data'!$D$5,0,10*ROW('Water Data'!D52))),BV58="",ISNUMBER(OFFSET('Water Data'!$D$5,0,10*ROW('Water Data'!D52)))),100-OFFSET('Water Data'!$D$5,0,10*ROW('Water Data'!D52)),NA())))</f>
        <v>#N/A</v>
      </c>
      <c r="H58" s="252" t="e">
        <f ca="true">+IF(AND(ISNUMBER(OFFSET('Water Data'!$D$7,0,10*ROW('Water Data'!D52))),BW58="Yes"),OFFSET('Water Data'!$D$7,0,10*ROW('Water Data'!D52)),IF(AND(ISNUMBER(OFFSET('Water Data'!$D$7,0,10*ROW('Water Data'!D52))),BW58="No",ISNUMBER(OFFSET('Water Data'!$D$7,0,10*ROW('Water Data'!D52)))),CONCATENATE("[",ROUND(OFFSET('Water Data'!$C$7,0,10*ROW('Water Data'!D52)),0),"]"),IF(AND(ISNUMBER(OFFSET('Water Data'!$D$7,0,10*ROW('Water Data'!D52))),BW58="",ISNUMBER(OFFSET('Water Data'!$D$7,0,10*ROW('Water Data'!D52)))),OFFSET('Water Data'!$D$7,0,10*ROW('Water Data'!D52)),NA())))</f>
        <v>#N/A</v>
      </c>
      <c r="I58" s="252" t="e">
        <f ca="true">+IF(AND(ISNUMBER(OFFSET('Water Data'!$D$10,0,10*ROW('Water Data'!D52))),BX58="Yes"),OFFSET('Water Data'!$D$10,0,10*ROW('Water Data'!D52)),IF(AND(ISNUMBER(OFFSET('Water Data'!$D$10,0,10*ROW('Water Data'!D52))),BX58="No",ISNUMBER(OFFSET('Water Data'!$D$10,0,10*ROW('Water Data'!D52)))),CONCATENATE("[",ROUND(OFFSET('Water Data'!$D$10,0,10*ROW('Water Data'!D52)),0),"]"),IF(AND(ISNUMBER(OFFSET('Water Data'!$D$10,0,10*ROW('Water Data'!D52))),BX58="",ISNUMBER(OFFSET('Water Data'!$D$10,0,10*ROW('Water Data'!D52)))),OFFSET('Water Data'!$D$10,0,10*ROW('Water Data'!D52)),NA())))</f>
        <v>#N/A</v>
      </c>
      <c r="J58" s="252" t="e">
        <f ca="true">+IF(AND(ISNUMBER(OFFSET('Water Data'!$E$5,0,10*ROW('Water Data'!E52))),BY58="Yes"),100-OFFSET('Water Data'!$E$5,0,10*ROW('Water Data'!E52)),IF(AND(ISNUMBER(OFFSET('Water Data'!$E$5,0,10*ROW('Water Data'!E52))),BY58="No",ISNUMBER(OFFSET('Water Data'!$E$5,0,10*ROW('Water Data'!E52)))),CONCATENATE("[",ROUND(100-OFFSET('Water Data'!$E$5,0,10*ROW('Water Data'!E52)),0),"]"),IF(AND(ISNUMBER(OFFSET('Water Data'!$E$5,0,10*ROW('Water Data'!E52))),BY58="",ISNUMBER(OFFSET('Water Data'!$E$5,0,10*ROW('Water Data'!E52)))),100-OFFSET('Water Data'!$E$5,0,10*ROW('Water Data'!E52)),NA())))</f>
        <v>#N/A</v>
      </c>
      <c r="K58" s="252" t="e">
        <f ca="true">+IF(AND(ISNUMBER(OFFSET('Water Data'!$E$7,0,10*ROW('Water Data'!E52))),BZ58="Yes"),OFFSET('Water Data'!$E$7,0,10*ROW('Water Data'!E52)),IF(AND(ISNUMBER(OFFSET('Water Data'!$E$7,0,10*ROW('Water Data'!E52))),BZ58="No",ISNUMBER(OFFSET('Water Data'!$E$7,0,10*ROW('Water Data'!E52)))),CONCATENATE("[",ROUND(OFFSET('Water Data'!$E$7,0,10*ROW('Water Data'!E52)),0),"]"),IF(AND(ISNUMBER(OFFSET('Water Data'!$E$7,0,10*ROW('Water Data'!E52))),BZ58="",ISNUMBER(OFFSET('Water Data'!$E$7,0,10*ROW('Water Data'!E52)))),OFFSET('Water Data'!$E$7,0,10*ROW('Water Data'!E52)),NA())))</f>
        <v>#N/A</v>
      </c>
      <c r="L58" s="252" t="e">
        <f ca="true">+IF(AND(ISNUMBER(OFFSET('Water Data'!$E$10,0,10*ROW('Water Data'!E52))),CA58="Yes"),OFFSET('Water Data'!$E$10,0,10*ROW('Water Data'!E52)),IF(AND(ISNUMBER(OFFSET('Water Data'!$E$10,0,10*ROW('Water Data'!E52))),CA58="No",ISNUMBER(OFFSET('Water Data'!$E$10,0,10*ROW('Water Data'!E52)))),CONCATENATE("[",ROUND(OFFSET('Water Data'!$E$10,0,10*ROW('Water Data'!E52)),0),"]"),IF(AND(ISNUMBER(OFFSET('Water Data'!$E$10,0,10*ROW('Water Data'!E52))),CA58="",ISNUMBER(OFFSET('Water Data'!$E$10,0,10*ROW('Water Data'!E52)))),OFFSET('Water Data'!$E$10,0,10*ROW('Water Data'!E52)),NA())))</f>
        <v>#N/A</v>
      </c>
      <c r="M58" s="252" t="e">
        <f ca="true">+IF(AND(ISNUMBER(OFFSET('Water Data'!$F$5,0,10*ROW('Water Data'!F52))),CB58="Yes"),100-OFFSET('Water Data'!$F$5,0,10*ROW('Water Data'!F52)),IF(AND(ISNUMBER(OFFSET('Water Data'!$F$5,0,10*ROW('Water Data'!F52))),CB58="No",ISNUMBER(OFFSET('Water Data'!$F$5,0,10*ROW('Water Data'!F52)))),CONCATENATE("[",ROUND(100-OFFSET('Water Data'!$F$5,0,10*ROW('Water Data'!F52)),0),"]"),IF(AND(ISNUMBER(OFFSET('Water Data'!$F$5,0,10*ROW('Water Data'!F52))),CB58="",ISNUMBER(OFFSET('Water Data'!$F$5,0,10*ROW('Water Data'!F52)))),100-OFFSET('Water Data'!$F$5,0,10*ROW('Water Data'!F52)),NA())))</f>
        <v>#N/A</v>
      </c>
      <c r="N58" s="252" t="e">
        <f ca="true">+IF(AND(ISNUMBER(OFFSET('Water Data'!$F$7,0,10*ROW('Water Data'!F52))),CC58="Yes"),OFFSET('Water Data'!$F$7,0,10*ROW('Water Data'!F52)),IF(AND(ISNUMBER(OFFSET('Water Data'!$F$7,0,10*ROW('Water Data'!F52))),CC58="No",ISNUMBER(OFFSET('Water Data'!$F$7,0,10*ROW('Water Data'!F52)))),CONCATENATE("[",ROUND(OFFSET('Water Data'!$F$7,0,10*ROW('Water Data'!F52)),0),"]"),IF(AND(ISNUMBER(OFFSET('Water Data'!$F$7,0,10*ROW('Water Data'!F52))),CC58="",ISNUMBER(OFFSET('Water Data'!$F$7,0,10*ROW('Water Data'!F52)))),OFFSET('Water Data'!$F$7,0,10*ROW('Water Data'!F52)),NA())))</f>
        <v>#N/A</v>
      </c>
      <c r="O58" s="252" t="e">
        <f ca="true">+IF(AND(ISNUMBER(OFFSET('Water Data'!$F$10,0,10*ROW('Water Data'!F52))),CD58="Yes"),OFFSET('Water Data'!$F$10,0,10*ROW('Water Data'!F52)),IF(AND(ISNUMBER(OFFSET('Water Data'!$F$10,0,10*ROW('Water Data'!F52))),CD58="No",ISNUMBER(OFFSET('Water Data'!$F$10,0,10*ROW('Water Data'!F52)))),CONCATENATE("[",ROUND(OFFSET('Water Data'!$F$10,0,10*ROW('Water Data'!F52)),0),"]"),IF(AND(ISNUMBER(OFFSET('Water Data'!$F$10,0,10*ROW('Water Data'!F52))),CD58="",ISNUMBER(OFFSET('Water Data'!$F$10,0,10*ROW('Water Data'!F52)))),OFFSET('Water Data'!$F$10,0,10*ROW('Water Data'!F52)),NA())))</f>
        <v>#N/A</v>
      </c>
      <c r="P58" s="252" t="e">
        <f ca="true">+IF(AND(ISNUMBER(OFFSET('Water Data'!$G$5,0,10*ROW('Water Data'!G52))),CE58="Yes"),100-OFFSET('Water Data'!$G$5,0,10*ROW('Water Data'!G52)),IF(AND(ISNUMBER(OFFSET('Water Data'!$G$5,0,10*ROW('Water Data'!G52))),CE58="No",ISNUMBER(OFFSET('Water Data'!$G$5,0,10*ROW('Water Data'!G52)))),CONCATENATE("[",ROUND(100-OFFSET('Water Data'!$G$5,0,10*ROW('Water Data'!G52)),0),"]"),IF(AND(ISNUMBER(OFFSET('Water Data'!$G$5,0,10*ROW('Water Data'!G52))),CE58="",ISNUMBER(OFFSET('Water Data'!$G$5,0,10*ROW('Water Data'!G52)))),100-OFFSET('Water Data'!$G$5,0,10*ROW('Water Data'!G52)),NA())))</f>
        <v>#N/A</v>
      </c>
      <c r="Q58" s="252" t="e">
        <f ca="true">+IF(AND(ISNUMBER(OFFSET('Water Data'!$G$7,0,10*ROW('Water Data'!G52))),CF58="Yes"),OFFSET('Water Data'!$G$7,0,10*ROW('Water Data'!G52)),IF(AND(ISNUMBER(OFFSET('Water Data'!$G$7,0,10*ROW('Water Data'!G52))),CF58="No",ISNUMBER(OFFSET('Water Data'!$G$7,0,10*ROW('Water Data'!G52)))),CONCATENATE("[",ROUND(OFFSET('Water Data'!$G$7,0,10*ROW('Water Data'!G52)),0),"]"),IF(AND(ISNUMBER(OFFSET('Water Data'!$G$7,0,10*ROW('Water Data'!G52))),CF58="",ISNUMBER(OFFSET('Water Data'!$G$7,0,10*ROW('Water Data'!G52)))),OFFSET('Water Data'!$G$7,0,10*ROW('Water Data'!G52)),NA())))</f>
        <v>#N/A</v>
      </c>
      <c r="R58" s="252" t="e">
        <f ca="true">+IF(AND(ISNUMBER(OFFSET('Water Data'!$G$10,0,10*ROW('Water Data'!G52))),CG58="Yes"),OFFSET('Water Data'!$G$10,0,10*ROW('Water Data'!G52)),IF(AND(ISNUMBER(OFFSET('Water Data'!$G$10,0,10*ROW('Water Data'!G52))),CG58="No",ISNUMBER(OFFSET('Water Data'!$G$10,0,10*ROW('Water Data'!G52)))),CONCATENATE("[",ROUND(OFFSET('Water Data'!$G$10,0,10*ROW('Water Data'!G52)),0),"]"),IF(AND(ISNUMBER(OFFSET('Water Data'!$G$10,0,10*ROW('Water Data'!G52))),CG58="",ISNUMBER(OFFSET('Water Data'!$G$10,0,10*ROW('Water Data'!G52)))),OFFSET('Water Data'!$G$10,0,10*ROW('Water Data'!G52)),NA())))</f>
        <v>#N/A</v>
      </c>
      <c r="S58" s="252" t="e">
        <f ca="true">+IF(AND(ISNUMBER(OFFSET('Water Data'!$H$5,0,10*ROW('Water Data'!H52))),CH58="Yes"),100-OFFSET('Water Data'!$H$5,0,10*ROW('Water Data'!H52)),IF(AND(ISNUMBER(OFFSET('Water Data'!$H$5,0,10*ROW('Water Data'!H52))),CH58="No",ISNUMBER(OFFSET('Water Data'!$H$5,0,10*ROW('Water Data'!H52)))),CONCATENATE("[",ROUND(100-OFFSET('Water Data'!$H$5,0,10*ROW('Water Data'!H52)),0),"]"),IF(AND(ISNUMBER(OFFSET('Water Data'!$H$5,0,10*ROW('Water Data'!H52))),CH58="",ISNUMBER(OFFSET('Water Data'!$H$5,0,10*ROW('Water Data'!H52)))),100-OFFSET('Water Data'!$H$5,0,10*ROW('Water Data'!H52)),NA())))</f>
        <v>#N/A</v>
      </c>
      <c r="T58" s="252" t="e">
        <f ca="true">+IF(AND(ISNUMBER(OFFSET('Water Data'!$H$7,0,10*ROW('Water Data'!H52))),CI58="Yes"),OFFSET('Water Data'!$H$7,0,10*ROW('Water Data'!H52)),IF(AND(ISNUMBER(OFFSET('Water Data'!$H$7,0,10*ROW('Water Data'!H52))),CI58="No",ISNUMBER(OFFSET('Water Data'!$H$7,0,10*ROW('Water Data'!H52)))),CONCATENATE("[",ROUND(OFFSET('Water Data'!$H$7,0,10*ROW('Water Data'!H52)),0),"]"),IF(AND(ISNUMBER(OFFSET('Water Data'!$H$7,0,10*ROW('Water Data'!H52))),CI58="",ISNUMBER(OFFSET('Water Data'!$H$7,0,10*ROW('Water Data'!H52)))),OFFSET('Water Data'!$H$7,0,10*ROW('Water Data'!H52)),NA())))</f>
        <v>#N/A</v>
      </c>
      <c r="U58" s="252" t="e">
        <f ca="true">+IF(AND(ISNUMBER(OFFSET('Water Data'!$H$10,0,10*ROW('Water Data'!H52))),CJ58="Yes"),OFFSET('Water Data'!$H$10,0,10*ROW('Water Data'!H52)),IF(AND(ISNUMBER(OFFSET('Water Data'!$H$10,0,10*ROW('Water Data'!H52))),CJ58="No",ISNUMBER(OFFSET('Water Data'!$H$10,0,10*ROW('Water Data'!H52)))),CONCATENATE("[",ROUND(OFFSET('Water Data'!$H$10,0,10*ROW('Water Data'!H52)),0),"]"),IF(AND(ISNUMBER(OFFSET('Water Data'!$H$10,0,10*ROW('Water Data'!H52))),CJ58="",ISNUMBER(OFFSET('Water Data'!$H$10,0,10*ROW('Water Data'!H52)))),OFFSET('Water Data'!$H$10,0,10*ROW('Water Data'!H52)),NA())))</f>
        <v>#N/A</v>
      </c>
      <c r="V58" s="253" t="e">
        <f ca="true">+IF(AND(ISNUMBER(OFFSET('Sanitation Data'!$C$5,0,10*ROW('Sanitation Data'!C52))),CK58="Yes"),100-OFFSET('Sanitation Data'!$C$5,0,10*ROW('Sanitation Data'!C52)),IF(AND(ISNUMBER(OFFSET('Sanitation Data'!$C$5,0,10*ROW('Sanitation Data'!C52))),CK58="No",ISNUMBER(OFFSET('Sanitation Data'!$C$5,0,10*ROW('Sanitation Data'!C52)))),CONCATENATE("[",ROUND(100-OFFSET('Sanitation Data'!$C$5,0,10*ROW('Sanitation Data'!C52)),0),"]"),IF(AND(ISNUMBER(OFFSET('Sanitation Data'!$C$5,0,10*ROW('Sanitation Data'!C52))),CK58="",ISNUMBER(OFFSET('Sanitation Data'!$C$5,0,10*ROW('Sanitation Data'!C52)))),100-OFFSET('Sanitation Data'!$C$5,0,10*ROW('Sanitation Data'!C52)),NA())))</f>
        <v>#N/A</v>
      </c>
      <c r="W58" s="253" t="e">
        <f ca="true">+IF(AND(ISNUMBER(OFFSET('Sanitation Data'!$C$7,0,10*ROW('Sanitation Data'!C52))),CL58="Yes"),OFFSET('Sanitation Data'!$C$7,0,10*ROW('Sanitation Data'!C52)),IF(AND(ISNUMBER(OFFSET('Sanitation Data'!$C$7,0,10*ROW('Sanitation Data'!C52))),CL58="No",ISNUMBER(OFFSET('Sanitation Data'!$C$7,0,10*ROW('Sanitation Data'!C52)))),CONCATENATE("[",ROUND(OFFSET('Sanitation Data'!$C$7,0,10*ROW('Sanitation Data'!C52)),0),"]"),IF(AND(ISNUMBER(OFFSET('Sanitation Data'!$C$7,0,10*ROW('Sanitation Data'!C52))),CL58="",ISNUMBER(OFFSET('Sanitation Data'!$C$7,0,10*ROW('Sanitation Data'!C52)))),OFFSET('Sanitation Data'!$C$7,0,10*ROW('Sanitation Data'!C52)),NA())))</f>
        <v>#N/A</v>
      </c>
      <c r="X58" s="253" t="e">
        <f ca="true">+IF(AND(ISNUMBER(OFFSET('Sanitation Data'!$C$11,0,10*ROW('Sanitation Data'!C52))),CM58="Yes"),OFFSET('Sanitation Data'!$C$11,0,10*ROW('Sanitation Data'!C52)),IF(AND(ISNUMBER(OFFSET('Sanitation Data'!$C$11,0,10*ROW('Sanitation Data'!C52))),CM58="No",ISNUMBER(OFFSET('Sanitation Data'!$C$11,0,10*ROW('Sanitation Data'!C52)))),CONCATENATE("[",ROUND(OFFSET('Sanitation Data'!$C$11,0,10*ROW('Sanitation Data'!C52)),0),"]"),IF(AND(ISNUMBER(OFFSET('Sanitation Data'!$C$11,0,10*ROW('Sanitation Data'!C52))),CM58="",ISNUMBER(OFFSET('Sanitation Data'!$C$11,0,10*ROW('Sanitation Data'!C52)))),OFFSET('Sanitation Data'!$C$11,0,10*ROW('Sanitation Data'!C52)),NA())))</f>
        <v>#N/A</v>
      </c>
      <c r="Y58" s="253" t="e">
        <f ca="true">+IF(AND(ISNUMBER(OFFSET('Sanitation Data'!$C$12,0,10*ROW('Sanitation Data'!C52))),CN58="Yes"),OFFSET('Sanitation Data'!$C$12,0,10*ROW('Sanitation Data'!C52)),IF(AND(ISNUMBER(OFFSET('Sanitation Data'!$C$12,0,10*ROW('Sanitation Data'!C52))),CN58="No",ISNUMBER(OFFSET('Sanitation Data'!$C$12,0,10*ROW('Sanitation Data'!C52)))),CONCATENATE("[",ROUND(OFFSET('Sanitation Data'!$C$12,0,10*ROW('Sanitation Data'!C52)),0),"]"),IF(AND(ISNUMBER(OFFSET('Sanitation Data'!$C$12,0,10*ROW('Sanitation Data'!C52))),CN58="",ISNUMBER(OFFSET('Sanitation Data'!$C$12,0,10*ROW('Sanitation Data'!C52)))),OFFSET('Sanitation Data'!$C$12,0,10*ROW('Sanitation Data'!C52)),NA())))</f>
        <v>#N/A</v>
      </c>
      <c r="Z58" s="253" t="e">
        <f ca="true">+IF(AND(ISNUMBER(OFFSET('Sanitation Data'!$C$13,0,10*ROW('Sanitation Data'!C52))),CO58="Yes"),OFFSET('Sanitation Data'!$C$13,0,10*ROW('Sanitation Data'!C52)),IF(AND(ISNUMBER(OFFSET('Sanitation Data'!$C$13,0,10*ROW('Sanitation Data'!C52))),CO58="No",ISNUMBER(OFFSET('Sanitation Data'!$C$13,0,10*ROW('Sanitation Data'!C52)))),CONCATENATE("[",ROUND(OFFSET('Sanitation Data'!$C$13,0,10*ROW('Sanitation Data'!C52)),0),"]"),IF(AND(ISNUMBER(OFFSET('Sanitation Data'!$C$13,0,10*ROW('Sanitation Data'!C52))),CO58="",ISNUMBER(OFFSET('Sanitation Data'!$C$13,0,10*ROW('Sanitation Data'!C52)))),OFFSET('Sanitation Data'!$C$13,0,10*ROW('Sanitation Data'!C52)),NA())))</f>
        <v>#N/A</v>
      </c>
      <c r="AA58" s="253" t="e">
        <f ca="true">+IF(AND(ISNUMBER(OFFSET('Sanitation Data'!$D$5,0,10*ROW('Sanitation Data'!D52))),CP58="Yes"),100-OFFSET('Sanitation Data'!$D$5,0,10*ROW('Sanitation Data'!D52)),IF(AND(ISNUMBER(OFFSET('Sanitation Data'!$D$5,0,10*ROW('Sanitation Data'!D52))),CP58="No",ISNUMBER(OFFSET('Sanitation Data'!$D$5,0,10*ROW('Sanitation Data'!D52)))),CONCATENATE("[",ROUND(100-OFFSET('Sanitation Data'!$D$5,0,10*ROW('Sanitation Data'!D52)),0),"]"),IF(AND(ISNUMBER(OFFSET('Sanitation Data'!$D$5,0,10*ROW('Sanitation Data'!D52))),CP58="",ISNUMBER(OFFSET('Sanitation Data'!$D$5,0,10*ROW('Sanitation Data'!D52)))),100-OFFSET('Sanitation Data'!$D$5,0,10*ROW('Sanitation Data'!D52)),NA())))</f>
        <v>#N/A</v>
      </c>
      <c r="AB58" s="253" t="e">
        <f ca="true">+IF(AND(ISNUMBER(OFFSET('Sanitation Data'!$D$7,0,10*ROW('Sanitation Data'!D52))),CQ58="Yes"),OFFSET('Sanitation Data'!$D$7,0,10*ROW('Sanitation Data'!G52)),IF(AND(ISNUMBER(OFFSET('Sanitation Data'!$D$7,0,10*ROW('Sanitation Data'!D52))),CQ58="No",ISNUMBER(OFFSET('Sanitation Data'!$D$7,0,10*ROW('Sanitation Data'!D52)))),CONCATENATE("[",ROUND(OFFSET('Sanitation Data'!$D$7,0,10*ROW('Sanitation Data'!D52)),0),"]"),IF(AND(ISNUMBER(OFFSET('Sanitation Data'!$D$7,0,10*ROW('Sanitation Data'!D52))),CQ58="",ISNUMBER(OFFSET('Sanitation Data'!$D$7,0,10*ROW('Sanitation Data'!D52)))),OFFSET('Sanitation Data'!$D$7,0,10*ROW('Sanitation Data'!D52)),NA())))</f>
        <v>#N/A</v>
      </c>
      <c r="AC58" s="253" t="e">
        <f ca="true">+IF(AND(ISNUMBER(OFFSET('Sanitation Data'!$D$11,0,10*ROW('Sanitation Data'!D52))),CR58="Yes"),OFFSET('Sanitation Data'!$D$11,0,10*ROW('Sanitation Data'!D52)),IF(AND(ISNUMBER(OFFSET('Sanitation Data'!$D$11,0,10*ROW('Sanitation Data'!D52))),CR58="No",ISNUMBER(OFFSET('Sanitation Data'!$D$11,0,10*ROW('Sanitation Data'!D52)))),CONCATENATE("[",ROUND(OFFSET('Sanitation Data'!$D$11,0,10*ROW('Sanitation Data'!D52)),0),"]"),IF(AND(ISNUMBER(OFFSET('Sanitation Data'!$D$11,0,10*ROW('Sanitation Data'!D52))),CR58="",ISNUMBER(OFFSET('Sanitation Data'!$D$11,0,10*ROW('Sanitation Data'!D52)))),OFFSET('Sanitation Data'!$D$11,0,10*ROW('Sanitation Data'!D52)),NA())))</f>
        <v>#N/A</v>
      </c>
      <c r="AD58" s="253" t="e">
        <f ca="true">+IF(AND(ISNUMBER(OFFSET('Sanitation Data'!$D$12,0,10*ROW('Sanitation Data'!D52))),CS58="Yes"),OFFSET('Sanitation Data'!$D$12,0,10*ROW('Sanitation Data'!D52)),IF(AND(ISNUMBER(OFFSET('Sanitation Data'!$D$12,0,10*ROW('Sanitation Data'!D52))),CS58="No",ISNUMBER(OFFSET('Sanitation Data'!$D$12,0,10*ROW('Sanitation Data'!D52)))),CONCATENATE("[",ROUND(OFFSET('Sanitation Data'!$D$12,0,10*ROW('Sanitation Data'!D52)),0),"]"),IF(AND(ISNUMBER(OFFSET('Sanitation Data'!$D$12,0,10*ROW('Sanitation Data'!D52))),CS58="",ISNUMBER(OFFSET('Sanitation Data'!$D$12,0,10*ROW('Sanitation Data'!D52)))),OFFSET('Sanitation Data'!$D$12,0,10*ROW('Sanitation Data'!D52)),NA())))</f>
        <v>#N/A</v>
      </c>
      <c r="AE58" s="253" t="e">
        <f ca="true">+IF(AND(ISNUMBER(OFFSET('Sanitation Data'!$D$13,0,10*ROW('Sanitation Data'!D52))),CT58="Yes"),OFFSET('Sanitation Data'!$D$13,0,10*ROW('Sanitation Data'!D52)),IF(AND(ISNUMBER(OFFSET('Sanitation Data'!$D$13,0,10*ROW('Sanitation Data'!D52))),CT58="No",ISNUMBER(OFFSET('Sanitation Data'!$D$13,0,10*ROW('Sanitation Data'!D52)))),CONCATENATE("[",ROUND(OFFSET('Sanitation Data'!$D$13,0,10*ROW('Sanitation Data'!D52)),0),"]"),IF(AND(ISNUMBER(OFFSET('Sanitation Data'!$D$13,0,10*ROW('Sanitation Data'!D52))),CT58="",ISNUMBER(OFFSET('Sanitation Data'!$D$13,0,10*ROW('Sanitation Data'!D52)))),OFFSET('Sanitation Data'!$D$13,0,10*ROW('Sanitation Data'!D52)),NA())))</f>
        <v>#N/A</v>
      </c>
      <c r="AF58" s="253" t="e">
        <f ca="true">+IF(AND(ISNUMBER(OFFSET('Sanitation Data'!$E$5,0,10*ROW('Sanitation Data'!E52))),CU58="Yes"),100-OFFSET('Sanitation Data'!$E$5,0,10*ROW('Sanitation Data'!E52)),IF(AND(ISNUMBER(OFFSET('Sanitation Data'!$E$5,0,10*ROW('Sanitation Data'!E52))),CU58="No",ISNUMBER(OFFSET('Sanitation Data'!$E$5,0,10*ROW('Sanitation Data'!E52)))),CONCATENATE("[",ROUND(100-OFFSET('Sanitation Data'!$E$5,0,10*ROW('Sanitation Data'!E52)),0),"]"),IF(AND(ISNUMBER(OFFSET('Sanitation Data'!$E$5,0,10*ROW('Sanitation Data'!E52))),CU58="",ISNUMBER(OFFSET('Sanitation Data'!$E$5,0,10*ROW('Sanitation Data'!E52)))),100-OFFSET('Sanitation Data'!$E$5,0,10*ROW('Sanitation Data'!E52)),NA())))</f>
        <v>#N/A</v>
      </c>
      <c r="AG58" s="253" t="e">
        <f ca="true">+IF(AND(ISNUMBER(OFFSET('Sanitation Data'!$E$7,0,10*ROW('Sanitation Data'!E52))),CV58="Yes"),OFFSET('Sanitation Data'!$E$7,0,10*ROW('Sanitation Data'!E52)),IF(AND(ISNUMBER(OFFSET('Sanitation Data'!$E$7,0,10*ROW('Sanitation Data'!E52))),CV58="No",ISNUMBER(OFFSET('Sanitation Data'!$E$7,0,10*ROW('Sanitation Data'!E52)))),CONCATENATE("[",ROUND(OFFSET('Sanitation Data'!$E$7,0,10*ROW('Sanitation Data'!E52)),0),"]"),IF(AND(ISNUMBER(OFFSET('Sanitation Data'!$E$7,0,10*ROW('Sanitation Data'!E52))),CV58="",ISNUMBER(OFFSET('Sanitation Data'!$E$7,0,10*ROW('Sanitation Data'!E52)))),OFFSET('Sanitation Data'!$E$7,0,10*ROW('Sanitation Data'!E52)),NA())))</f>
        <v>#N/A</v>
      </c>
      <c r="AH58" s="253" t="e">
        <f ca="true">+IF(AND(ISNUMBER(OFFSET('Sanitation Data'!$E$11,0,10*ROW('Sanitation Data'!E52))),CW58="Yes"),OFFSET('Sanitation Data'!$E$11,0,10*ROW('Sanitation Data'!E52)),IF(AND(ISNUMBER(OFFSET('Sanitation Data'!$E$11,0,10*ROW('Sanitation Data'!E52))),CW58="No",ISNUMBER(OFFSET('Sanitation Data'!$E$11,0,10*ROW('Sanitation Data'!E52)))),CONCATENATE("[",ROUND(OFFSET('Sanitation Data'!$E$11,0,10*ROW('Sanitation Data'!E52)),0),"]"),IF(AND(ISNUMBER(OFFSET('Sanitation Data'!$E$11,0,10*ROW('Sanitation Data'!E52))),CW58="",ISNUMBER(OFFSET('Sanitation Data'!$E$11,0,10*ROW('Sanitation Data'!E52)))),OFFSET('Sanitation Data'!$E$11,0,10*ROW('Sanitation Data'!E52)),NA())))</f>
        <v>#N/A</v>
      </c>
      <c r="AI58" s="253" t="e">
        <f ca="true">+IF(AND(ISNUMBER(OFFSET('Sanitation Data'!$E$12,0,10*ROW('Sanitation Data'!E52))),CX58="Yes"),OFFSET('Sanitation Data'!$E$12,0,10*ROW('Sanitation Data'!E52)),IF(AND(ISNUMBER(OFFSET('Sanitation Data'!$E$12,0,10*ROW('Sanitation Data'!E52))),CX58="No",ISNUMBER(OFFSET('Sanitation Data'!$E$12,0,10*ROW('Sanitation Data'!E52)))),CONCATENATE("[",ROUND(OFFSET('Sanitation Data'!$E$12,0,10*ROW('Sanitation Data'!E52)),0),"]"),IF(AND(ISNUMBER(OFFSET('Sanitation Data'!$E$12,0,10*ROW('Sanitation Data'!E52))),CX58="",ISNUMBER(OFFSET('Sanitation Data'!$E$12,0,10*ROW('Sanitation Data'!E52)))),OFFSET('Sanitation Data'!$E$12,0,10*ROW('Sanitation Data'!E52)),NA())))</f>
        <v>#N/A</v>
      </c>
      <c r="AJ58" s="253" t="e">
        <f ca="true">+IF(AND(ISNUMBER(OFFSET('Sanitation Data'!$E$13,0,10*ROW('Sanitation Data'!E52))),CY58="Yes"),OFFSET('Sanitation Data'!$E$13,0,10*ROW('Sanitation Data'!E52)),IF(AND(ISNUMBER(OFFSET('Sanitation Data'!$E$13,0,10*ROW('Sanitation Data'!E52))),CY58="No",ISNUMBER(OFFSET('Sanitation Data'!$E$13,0,10*ROW('Sanitation Data'!E52)))),CONCATENATE("[",ROUND(OFFSET('Sanitation Data'!$E$13,0,10*ROW('Sanitation Data'!E52)),0),"]"),IF(AND(ISNUMBER(OFFSET('Sanitation Data'!$E$13,0,10*ROW('Sanitation Data'!E52))),CY58="",ISNUMBER(OFFSET('Sanitation Data'!$E$13,0,10*ROW('Sanitation Data'!E52)))),OFFSET('Sanitation Data'!$E$13,0,10*ROW('Sanitation Data'!E52)),NA())))</f>
        <v>#N/A</v>
      </c>
      <c r="AK58" s="253" t="e">
        <f ca="true">+IF(AND(ISNUMBER(OFFSET('Sanitation Data'!$F$5,0,10*ROW('Sanitation Data'!F52))),CZ58="Yes"),100-OFFSET('Sanitation Data'!$F$5,0,10*ROW('Sanitation Data'!F52)),IF(AND(ISNUMBER(OFFSET('Sanitation Data'!$F$5,0,10*ROW('Sanitation Data'!F52))),CZ58="No",ISNUMBER(OFFSET('Sanitation Data'!$F$5,0,10*ROW('Sanitation Data'!F52)))),CONCATENATE("[",ROUND(100-OFFSET('Sanitation Data'!$F$5,0,10*ROW('Sanitation Data'!F52)),0),"]"),IF(AND(ISNUMBER(OFFSET('Sanitation Data'!$F$5,0,10*ROW('Sanitation Data'!F52))),CZ58="",ISNUMBER(OFFSET('Sanitation Data'!$F$5,0,10*ROW('Sanitation Data'!F52)))),100-OFFSET('Sanitation Data'!$F$5,0,10*ROW('Sanitation Data'!F52)),NA())))</f>
        <v>#N/A</v>
      </c>
      <c r="AL58" s="253" t="e">
        <f ca="true">+IF(AND(ISNUMBER(OFFSET('Sanitation Data'!$F$7,0,10*ROW('Sanitation Data'!F52))),DA58="Yes"),OFFSET('Sanitation Data'!$F$7,0,10*ROW('Sanitation Data'!F52)),IF(AND(ISNUMBER(OFFSET('Sanitation Data'!$F$7,0,10*ROW('Sanitation Data'!F52))),DA58="No",ISNUMBER(OFFSET('Sanitation Data'!$F$7,0,10*ROW('Sanitation Data'!F52)))),CONCATENATE("[",ROUND(OFFSET('Sanitation Data'!$F$7,0,10*ROW('Sanitation Data'!F52)),0),"]"),IF(AND(ISNUMBER(OFFSET('Sanitation Data'!$F$7,0,10*ROW('Sanitation Data'!F52))),DA58="",ISNUMBER(OFFSET('Sanitation Data'!$F$7,0,10*ROW('Sanitation Data'!F52)))),OFFSET('Sanitation Data'!$F$7,0,10*ROW('Sanitation Data'!F52)),NA())))</f>
        <v>#N/A</v>
      </c>
      <c r="AM58" s="253" t="e">
        <f ca="true">+IF(AND(ISNUMBER(OFFSET('Sanitation Data'!$F$11,0,10*ROW('Sanitation Data'!F52))),DB58="Yes"),OFFSET('Sanitation Data'!$F$11,0,10*ROW('Sanitation Data'!F52)),IF(AND(ISNUMBER(OFFSET('Sanitation Data'!$F$11,0,10*ROW('Sanitation Data'!F52))),DB58="No",ISNUMBER(OFFSET('Sanitation Data'!$F$11,0,10*ROW('Sanitation Data'!F52)))),CONCATENATE("[",ROUND(OFFSET('Sanitation Data'!$F$11,0,10*ROW('Sanitation Data'!F52)),0),"]"),IF(AND(ISNUMBER(OFFSET('Sanitation Data'!$F$11,0,10*ROW('Sanitation Data'!F52))),DB58="",ISNUMBER(OFFSET('Sanitation Data'!$F$11,0,10*ROW('Sanitation Data'!F52)))),OFFSET('Sanitation Data'!$F$11,0,10*ROW('Sanitation Data'!F52)),NA())))</f>
        <v>#N/A</v>
      </c>
      <c r="AN58" s="253" t="e">
        <f ca="true">+IF(AND(ISNUMBER(OFFSET('Sanitation Data'!$F$12,0,10*ROW('Sanitation Data'!F52))),DC58="Yes"),OFFSET('Sanitation Data'!$F$12,0,10*ROW('Sanitation Data'!F52)),IF(AND(ISNUMBER(OFFSET('Sanitation Data'!$F$12,0,10*ROW('Sanitation Data'!F52))),DC58="No",ISNUMBER(OFFSET('Sanitation Data'!$F$12,0,10*ROW('Sanitation Data'!F52)))),CONCATENATE("[",ROUND(OFFSET('Sanitation Data'!$F$12,0,10*ROW('Sanitation Data'!F52)),0),"]"),IF(AND(ISNUMBER(OFFSET('Sanitation Data'!$F$12,0,10*ROW('Sanitation Data'!F52))),DC58="",ISNUMBER(OFFSET('Sanitation Data'!$F$12,0,10*ROW('Sanitation Data'!F52)))),OFFSET('Sanitation Data'!$F$12,0,10*ROW('Sanitation Data'!F52)),NA())))</f>
        <v>#N/A</v>
      </c>
      <c r="AO58" s="253" t="e">
        <f ca="true">+IF(AND(ISNUMBER(OFFSET('Sanitation Data'!$F$13,0,10*ROW('Sanitation Data'!F52))),DD58="Yes"),OFFSET('Sanitation Data'!$F$13,0,10*ROW('Sanitation Data'!F52)),IF(AND(ISNUMBER(OFFSET('Sanitation Data'!$F$13,0,10*ROW('Sanitation Data'!F52))),DD58="No",ISNUMBER(OFFSET('Sanitation Data'!$F$13,0,10*ROW('Sanitation Data'!F52)))),CONCATENATE("[",ROUND(OFFSET('Sanitation Data'!$F$13,0,10*ROW('Sanitation Data'!F52)),0),"]"),IF(AND(ISNUMBER(OFFSET('Sanitation Data'!$F$13,0,10*ROW('Sanitation Data'!F52))),DD58="",ISNUMBER(OFFSET('Sanitation Data'!$F$13,0,10*ROW('Sanitation Data'!F52)))),OFFSET('Sanitation Data'!$F$13,0,10*ROW('Sanitation Data'!F52)),NA())))</f>
        <v>#N/A</v>
      </c>
      <c r="AP58" s="253" t="e">
        <f ca="true">+IF(AND(ISNUMBER(OFFSET('Sanitation Data'!$G$5,0,10*ROW('Sanitation Data'!G52))),DE58="Yes"),100-OFFSET('Sanitation Data'!$G$5,0,10*ROW('Sanitation Data'!G52)),IF(AND(ISNUMBER(OFFSET('Sanitation Data'!$G$5,0,10*ROW('Sanitation Data'!G52))),DE58="No",ISNUMBER(OFFSET('Sanitation Data'!$G$5,0,10*ROW('Sanitation Data'!G52)))),CONCATENATE("[",ROUND(100-OFFSET('Sanitation Data'!$G$5,0,10*ROW('Sanitation Data'!G52)),0),"]"),IF(AND(ISNUMBER(OFFSET('Sanitation Data'!$G$5,0,10*ROW('Sanitation Data'!G52))),DE58="",ISNUMBER(OFFSET('Sanitation Data'!$G$5,0,10*ROW('Sanitation Data'!G52)))),100-OFFSET('Sanitation Data'!$G$5,0,10*ROW('Sanitation Data'!G52)),NA())))</f>
        <v>#N/A</v>
      </c>
      <c r="AQ58" s="253" t="e">
        <f ca="true">+IF(AND(ISNUMBER(OFFSET('Sanitation Data'!$G$7,0,10*ROW('Sanitation Data'!G52))),DF58="Yes"),OFFSET('Sanitation Data'!$G$7,0,10*ROW('Sanitation Data'!G52)),IF(AND(ISNUMBER(OFFSET('Sanitation Data'!$G$7,0,10*ROW('Sanitation Data'!G52))),DF58="No",ISNUMBER(OFFSET('Sanitation Data'!$G$7,0,10*ROW('Sanitation Data'!G52)))),CONCATENATE("[",ROUND(OFFSET('Sanitation Data'!$G$7,0,10*ROW('Sanitation Data'!G52)),0),"]"),IF(AND(ISNUMBER(OFFSET('Sanitation Data'!$G$7,0,10*ROW('Sanitation Data'!G52))),DF58="",ISNUMBER(OFFSET('Sanitation Data'!$G$7,0,10*ROW('Sanitation Data'!G52)))),OFFSET('Sanitation Data'!$G$7,0,10*ROW('Sanitation Data'!G52)),NA())))</f>
        <v>#N/A</v>
      </c>
      <c r="AR58" s="253" t="e">
        <f ca="true">+IF(AND(ISNUMBER(OFFSET('Sanitation Data'!$G$11,0,10*ROW('Sanitation Data'!G52))),DG58="Yes"),OFFSET('Sanitation Data'!$G$11,0,10*ROW('Sanitation Data'!G52)),IF(AND(ISNUMBER(OFFSET('Sanitation Data'!$G$11,0,10*ROW('Sanitation Data'!G52))),DG58="No",ISNUMBER(OFFSET('Sanitation Data'!$G$11,0,10*ROW('Sanitation Data'!G52)))),CONCATENATE("[",ROUND(OFFSET('Sanitation Data'!$G$11,0,10*ROW('Sanitation Data'!G52)),0),"]"),IF(AND(ISNUMBER(OFFSET('Sanitation Data'!$G$11,0,10*ROW('Sanitation Data'!G52))),DG58="",ISNUMBER(OFFSET('Sanitation Data'!$G$11,0,10*ROW('Sanitation Data'!G52)))),OFFSET('Sanitation Data'!$G$11,0,10*ROW('Sanitation Data'!G52)),NA())))</f>
        <v>#N/A</v>
      </c>
      <c r="AS58" s="253" t="e">
        <f ca="true">+IF(AND(ISNUMBER(OFFSET('Sanitation Data'!$G$12,0,10*ROW('Sanitation Data'!G52))),DH58="Yes"),OFFSET('Sanitation Data'!$G$12,0,10*ROW('Sanitation Data'!G52)),IF(AND(ISNUMBER(OFFSET('Sanitation Data'!$G$12,0,10*ROW('Sanitation Data'!G52))),DH58="No",ISNUMBER(OFFSET('Sanitation Data'!$G$12,0,10*ROW('Sanitation Data'!G52)))),CONCATENATE("[",ROUND(OFFSET('Sanitation Data'!$G$12,0,10*ROW('Sanitation Data'!G52)),0),"]"),IF(AND(ISNUMBER(OFFSET('Sanitation Data'!$G$12,0,10*ROW('Sanitation Data'!G52))),DH58="",ISNUMBER(OFFSET('Sanitation Data'!$G$12,0,10*ROW('Sanitation Data'!G52)))),OFFSET('Sanitation Data'!$G$12,0,10*ROW('Sanitation Data'!G52)),NA())))</f>
        <v>#N/A</v>
      </c>
      <c r="AT58" s="253" t="e">
        <f ca="true">+IF(AND(ISNUMBER(OFFSET('Sanitation Data'!$G$13,0,10*ROW('Sanitation Data'!G52))),DI58="Yes"),OFFSET('Sanitation Data'!$G$13,0,10*ROW('Sanitation Data'!G52)),IF(AND(ISNUMBER(OFFSET('Sanitation Data'!$G$13,0,10*ROW('Sanitation Data'!G52))),DI58="No",ISNUMBER(OFFSET('Sanitation Data'!$G$13,0,10*ROW('Sanitation Data'!G52)))),CONCATENATE("[",ROUND(OFFSET('Sanitation Data'!$G$13,0,10*ROW('Sanitation Data'!G52)),0),"]"),IF(AND(ISNUMBER(OFFSET('Sanitation Data'!$G$13,0,10*ROW('Sanitation Data'!G52))),DI58="",ISNUMBER(OFFSET('Sanitation Data'!$G$13,0,10*ROW('Sanitation Data'!G52)))),OFFSET('Sanitation Data'!$G$13,0,10*ROW('Sanitation Data'!G52)),NA())))</f>
        <v>#N/A</v>
      </c>
      <c r="AU58" s="253" t="e">
        <f ca="true">+IF(AND(ISNUMBER(OFFSET('Sanitation Data'!$H$5,0,10*ROW('Sanitation Data'!H52))),DJ58="Yes"),100-OFFSET('Sanitation Data'!$H$5,0,10*ROW('Sanitation Data'!H52)),IF(AND(ISNUMBER(OFFSET('Sanitation Data'!$H$5,0,10*ROW('Sanitation Data'!H52))),DJ58="No",ISNUMBER(OFFSET('Sanitation Data'!$H$5,0,10*ROW('Sanitation Data'!H52)))),CONCATENATE("[",ROUND(100-OFFSET('Sanitation Data'!$H$5,0,10*ROW('Sanitation Data'!H52)),0),"]"),IF(AND(ISNUMBER(OFFSET('Sanitation Data'!$H$5,0,10*ROW('Sanitation Data'!H52))),DJ58="",ISNUMBER(OFFSET('Sanitation Data'!$H$5,0,10*ROW('Sanitation Data'!H52)))),100-OFFSET('Sanitation Data'!$H$5,0,10*ROW('Sanitation Data'!H52)),NA())))</f>
        <v>#N/A</v>
      </c>
      <c r="AV58" s="253" t="e">
        <f ca="true">+IF(AND(ISNUMBER(OFFSET('Sanitation Data'!$H$7,0,10*ROW('Sanitation Data'!H52))),DK58="Yes"),OFFSET('Sanitation Data'!$H$7,0,10*ROW('Sanitation Data'!H52)),IF(AND(ISNUMBER(OFFSET('Sanitation Data'!$H$7,0,10*ROW('Sanitation Data'!H52))),DK58="No",ISNUMBER(OFFSET('Sanitation Data'!$H$7,0,10*ROW('Sanitation Data'!H52)))),CONCATENATE("[",ROUND(OFFSET('Sanitation Data'!$H$7,0,10*ROW('Sanitation Data'!H52)),0),"]"),IF(AND(ISNUMBER(OFFSET('Sanitation Data'!$H$7,0,10*ROW('Sanitation Data'!H52))),DK58="",ISNUMBER(OFFSET('Sanitation Data'!$H$7,0,10*ROW('Sanitation Data'!H52)))),OFFSET('Sanitation Data'!$H$7,0,10*ROW('Sanitation Data'!H52)),NA())))</f>
        <v>#N/A</v>
      </c>
      <c r="AW58" s="253" t="e">
        <f ca="true">+IF(AND(ISNUMBER(OFFSET('Sanitation Data'!$H$11,0,10*ROW('Sanitation Data'!H52))),DL58="Yes"),OFFSET('Sanitation Data'!$H$11,0,10*ROW('Sanitation Data'!H52)),IF(AND(ISNUMBER(OFFSET('Sanitation Data'!$H$11,0,10*ROW('Sanitation Data'!H52))),DL58="No",ISNUMBER(OFFSET('Sanitation Data'!$H$11,0,10*ROW('Sanitation Data'!H52)))),CONCATENATE("[",ROUND(OFFSET('Sanitation Data'!$H$11,0,10*ROW('Sanitation Data'!H52)),0),"]"),IF(AND(ISNUMBER(OFFSET('Sanitation Data'!$H$11,0,10*ROW('Sanitation Data'!H52))),DL58="",ISNUMBER(OFFSET('Sanitation Data'!$H$11,0,10*ROW('Sanitation Data'!H52)))),OFFSET('Sanitation Data'!$H$11,0,10*ROW('Sanitation Data'!H52)),NA())))</f>
        <v>#N/A</v>
      </c>
      <c r="AX58" s="253" t="e">
        <f ca="true">+IF(AND(ISNUMBER(OFFSET('Sanitation Data'!$H$12,0,10*ROW('Sanitation Data'!H52))),DM58="Yes"),OFFSET('Sanitation Data'!$H$12,0,10*ROW('Sanitation Data'!H52)),IF(AND(ISNUMBER(OFFSET('Sanitation Data'!$H$12,0,10*ROW('Sanitation Data'!H52))),DM58="No",ISNUMBER(OFFSET('Sanitation Data'!$H$12,0,10*ROW('Sanitation Data'!H52)))),CONCATENATE("[",ROUND(OFFSET('Sanitation Data'!$H$12,0,10*ROW('Sanitation Data'!H52)),0),"]"),IF(AND(ISNUMBER(OFFSET('Sanitation Data'!$H$12,0,10*ROW('Sanitation Data'!H52))),DM58="",ISNUMBER(OFFSET('Sanitation Data'!$H$12,0,10*ROW('Sanitation Data'!H52)))),OFFSET('Sanitation Data'!$H$12,0,10*ROW('Sanitation Data'!H52)),NA())))</f>
        <v>#N/A</v>
      </c>
      <c r="AY58" s="253" t="e">
        <f ca="true">+IF(AND(ISNUMBER(OFFSET('Sanitation Data'!$H$13,0,10*ROW('Sanitation Data'!H52))),DN58="Yes"),OFFSET('Sanitation Data'!$H$13,0,10*ROW('Sanitation Data'!H52)),IF(AND(ISNUMBER(OFFSET('Sanitation Data'!$H$13,0,10*ROW('Sanitation Data'!H52))),DN58="No",ISNUMBER(OFFSET('Sanitation Data'!$H$13,0,10*ROW('Sanitation Data'!H52)))),CONCATENATE("[",ROUND(OFFSET('Sanitation Data'!$H$13,0,10*ROW('Sanitation Data'!H52)),0),"]"),IF(AND(ISNUMBER(OFFSET('Sanitation Data'!$H$13,0,10*ROW('Sanitation Data'!H52))),DN58="",ISNUMBER(OFFSET('Sanitation Data'!$H$13,0,10*ROW('Sanitation Data'!H52)))),OFFSET('Sanitation Data'!$H$13,0,10*ROW('Sanitation Data'!H52)),NA())))</f>
        <v>#N/A</v>
      </c>
      <c r="AZ58" s="254" t="e">
        <f ca="true">+IF(AND(ISNUMBER(OFFSET('Hygiene Data'!$C$6,0,10*ROW('Hygiene Data'!C52))),DO58="Yes"),OFFSET('Hygiene Data'!$C$6,0,10*ROW('Hygiene Data'!C52)),IF(AND(ISNUMBER(OFFSET('Hygiene Data'!$C$6,0,10*ROW('Hygiene Data'!C52))),DO58="No",ISNUMBER(OFFSET('Hygiene Data'!$C$6,0,10*ROW('Hygiene Data'!C52)))),CONCATENATE("[",ROUND(OFFSET('Hygiene Data'!$C$6,0,10*ROW('Hygiene Data'!C52)),0),"]"),IF(AND(ISNUMBER(OFFSET('Hygiene Data'!$C$6,0,10*ROW('Hygiene Data'!C52))),DO58="",ISNUMBER(OFFSET('Hygiene Data'!$C$6,0,10*ROW('Hygiene Data'!C52)))),OFFSET('Hygiene Data'!$C$6,0,10*ROW('Hygiene Data'!C52)),NA())))</f>
        <v>#N/A</v>
      </c>
      <c r="BA58" s="254" t="e">
        <f ca="true">+IF(AND(ISNUMBER(OFFSET('Hygiene Data'!$C$8,0,10*ROW('Hygiene Data'!C52))),DP58="Yes"),OFFSET('Hygiene Data'!$C$8,0,10*ROW('Hygiene Data'!C52)),IF(AND(ISNUMBER(OFFSET('Hygiene Data'!$C$8,0,10*ROW('Hygiene Data'!C52))),DP58="No",ISNUMBER(OFFSET('Hygiene Data'!$C$8,0,10*ROW('Hygiene Data'!C52)))),CONCATENATE("[",ROUND(OFFSET('Hygiene Data'!$C$8,0,10*ROW('Hygiene Data'!C52)),0),"]"),IF(AND(ISNUMBER(OFFSET('Hygiene Data'!$C$8,0,10*ROW('Hygiene Data'!C52))),DP58="",ISNUMBER(OFFSET('Hygiene Data'!$C$8,0,10*ROW('Hygiene Data'!C52)))),OFFSET('Hygiene Data'!$C$8,0,10*ROW('Hygiene Data'!C52)),NA())))</f>
        <v>#N/A</v>
      </c>
      <c r="BB58" s="254" t="e">
        <f ca="true">+IF(AND(ISNUMBER(OFFSET('Hygiene Data'!$C$10,0,10*ROW('Hygiene Data'!C52))),DQ58="Yes"),OFFSET('Hygiene Data'!$C$10,0,10*ROW('Hygiene Data'!C52)),IF(AND(ISNUMBER(OFFSET('Hygiene Data'!$C$10,0,10*ROW('Hygiene Data'!C52))),DQ58="No",ISNUMBER(OFFSET('Hygiene Data'!$C$10,0,10*ROW('Hygiene Data'!C52)))),CONCATENATE("[",ROUND(OFFSET('Hygiene Data'!$C$10,0,10*ROW('Hygiene Data'!C52)),0),"]"),IF(AND(ISNUMBER(OFFSET('Hygiene Data'!$C$10,0,10*ROW('Hygiene Data'!C52))),DQ58="",ISNUMBER(OFFSET('Hygiene Data'!$C$10,0,10*ROW('Hygiene Data'!C52)))),OFFSET('Hygiene Data'!$C$10,0,10*ROW('Hygiene Data'!C52)),NA())))</f>
        <v>#N/A</v>
      </c>
      <c r="BC58" s="254" t="e">
        <f ca="true">+IF(AND(ISNUMBER(OFFSET('Hygiene Data'!$D$6,0,10*ROW('Hygiene Data'!D52))),DR58="Yes"),OFFSET('Hygiene Data'!$D$6,0,10*ROW('Hygiene Data'!D52)),IF(AND(ISNUMBER(OFFSET('Hygiene Data'!$D$6,0,10*ROW('Hygiene Data'!D52))),DR58="No",ISNUMBER(OFFSET('Hygiene Data'!$D$6,0,10*ROW('Hygiene Data'!D52)))),CONCATENATE("[",ROUND(OFFSET('Hygiene Data'!$D$6,0,10*ROW('Hygiene Data'!D52)),0),"]"),IF(AND(ISNUMBER(OFFSET('Hygiene Data'!$D$6,0,10*ROW('Hygiene Data'!D52))),DR58="",ISNUMBER(OFFSET('Hygiene Data'!$D$6,0,10*ROW('Hygiene Data'!D52)))),OFFSET('Hygiene Data'!$D$6,0,10*ROW('Hygiene Data'!D52)),NA())))</f>
        <v>#N/A</v>
      </c>
      <c r="BD58" s="254" t="e">
        <f ca="true">+IF(AND(ISNUMBER(OFFSET('Hygiene Data'!$D$8,0,10*ROW('Hygiene Data'!D52))),DS58="Yes"),OFFSET('Hygiene Data'!$D$8,0,10*ROW('Hygiene Data'!D52)),IF(AND(ISNUMBER(OFFSET('Hygiene Data'!$D$8,0,10*ROW('Hygiene Data'!D52))),DS58="No",ISNUMBER(OFFSET('Hygiene Data'!$D$8,0,10*ROW('Hygiene Data'!D52)))),CONCATENATE("[",ROUND(OFFSET('Hygiene Data'!$D$8,0,10*ROW('Hygiene Data'!D52)),0),"]"),IF(AND(ISNUMBER(OFFSET('Hygiene Data'!$D$8,0,10*ROW('Hygiene Data'!D52))),DS58="",ISNUMBER(OFFSET('Hygiene Data'!$D$8,0,10*ROW('Hygiene Data'!D52)))),OFFSET('Hygiene Data'!$D$8,0,10*ROW('Hygiene Data'!D52)),NA())))</f>
        <v>#N/A</v>
      </c>
      <c r="BE58" s="254" t="e">
        <f ca="true">+IF(AND(ISNUMBER(OFFSET('Hygiene Data'!$D$10,0,10*ROW('Hygiene Data'!D52))),DT58="Yes"),OFFSET('Hygiene Data'!$D$10,0,10*ROW('Hygiene Data'!D52)),IF(AND(ISNUMBER(OFFSET('Hygiene Data'!$D$10,0,10*ROW('Hygiene Data'!D52))),DT58="No",ISNUMBER(OFFSET('Hygiene Data'!$D$10,0,10*ROW('Hygiene Data'!D52)))),CONCATENATE("[",ROUND(OFFSET('Hygiene Data'!$D$10,0,10*ROW('Hygiene Data'!D52)),0),"]"),IF(AND(ISNUMBER(OFFSET('Hygiene Data'!$D$10,0,10*ROW('Hygiene Data'!D52))),DT58="",ISNUMBER(OFFSET('Hygiene Data'!$D$10,0,10*ROW('Hygiene Data'!D52)))),OFFSET('Hygiene Data'!$D$10,0,10*ROW('Hygiene Data'!D52)),NA())))</f>
        <v>#N/A</v>
      </c>
      <c r="BF58" s="254" t="e">
        <f ca="true">+IF(AND(ISNUMBER(OFFSET('Hygiene Data'!$E$6,0,10*ROW('Hygiene Data'!E52))),DU58="Yes"),OFFSET('Hygiene Data'!$E$6,0,10*ROW('Hygiene Data'!E52)),IF(AND(ISNUMBER(OFFSET('Hygiene Data'!$E$6,0,10*ROW('Hygiene Data'!E52))),DU58="No",ISNUMBER(OFFSET('Hygiene Data'!$E$6,0,10*ROW('Hygiene Data'!E52)))),CONCATENATE("[",ROUND(OFFSET('Hygiene Data'!$E$6,0,10*ROW('Hygiene Data'!E52)),0),"]"),IF(AND(ISNUMBER(OFFSET('Hygiene Data'!$E$6,0,10*ROW('Hygiene Data'!E52))),DU58="",ISNUMBER(OFFSET('Hygiene Data'!$E$6,0,10*ROW('Hygiene Data'!E52)))),OFFSET('Hygiene Data'!$E$6,0,10*ROW('Hygiene Data'!E52)),NA())))</f>
        <v>#N/A</v>
      </c>
      <c r="BG58" s="254" t="e">
        <f ca="true">+IF(AND(ISNUMBER(OFFSET('Hygiene Data'!$E$8,0,10*ROW('Hygiene Data'!E52))),DV58="Yes"),OFFSET('Hygiene Data'!$E$8,0,10*ROW('Hygiene Data'!E52)),IF(AND(ISNUMBER(OFFSET('Hygiene Data'!$E$8,0,10*ROW('Hygiene Data'!E52))),DV58="No",ISNUMBER(OFFSET('Hygiene Data'!$E$8,0,10*ROW('Hygiene Data'!E52)))),CONCATENATE("[",ROUND(OFFSET('Hygiene Data'!$E$8,0,10*ROW('Hygiene Data'!E52)),0),"]"),IF(AND(ISNUMBER(OFFSET('Hygiene Data'!$E$8,0,10*ROW('Hygiene Data'!E52))),DV58="",ISNUMBER(OFFSET('Hygiene Data'!$E$8,0,10*ROW('Hygiene Data'!E52)))),OFFSET('Hygiene Data'!$E$8,0,10*ROW('Hygiene Data'!E52)),NA())))</f>
        <v>#N/A</v>
      </c>
      <c r="BH58" s="254" t="e">
        <f ca="true">+IF(AND(ISNUMBER(OFFSET('Hygiene Data'!$E$10,0,10*ROW('Hygiene Data'!E52))),DW58="Yes"),OFFSET('Hygiene Data'!$E$10,0,10*ROW('Hygiene Data'!E52)),IF(AND(ISNUMBER(OFFSET('Hygiene Data'!$E$10,0,10*ROW('Hygiene Data'!E52))),DW58="No",ISNUMBER(OFFSET('Hygiene Data'!$E$10,0,10*ROW('Hygiene Data'!E52)))),CONCATENATE("[",ROUND(OFFSET('Hygiene Data'!$E$10,0,10*ROW('Hygiene Data'!E52)),0),"]"),IF(AND(ISNUMBER(OFFSET('Hygiene Data'!$E$10,0,10*ROW('Hygiene Data'!E52))),DW58="",ISNUMBER(OFFSET('Hygiene Data'!$E$10,0,10*ROW('Hygiene Data'!E52)))),OFFSET('Hygiene Data'!$E$10,0,10*ROW('Hygiene Data'!E52)),NA())))</f>
        <v>#N/A</v>
      </c>
      <c r="BI58" s="254" t="e">
        <f ca="true">+IF(AND(ISNUMBER(OFFSET('Hygiene Data'!$F$6,0,10*ROW('Hygiene Data'!F52))),DX58="Yes"),OFFSET('Hygiene Data'!$F$6,0,10*ROW('Hygiene Data'!F52)),IF(AND(ISNUMBER(OFFSET('Hygiene Data'!$F$6,0,10*ROW('Hygiene Data'!F52))),DX58="No",ISNUMBER(OFFSET('Hygiene Data'!$F$6,0,10*ROW('Hygiene Data'!F52)))),CONCATENATE("[",ROUND(OFFSET('Hygiene Data'!$F$6,0,10*ROW('Hygiene Data'!F52)),0),"]"),IF(AND(ISNUMBER(OFFSET('Hygiene Data'!$F$6,0,10*ROW('Hygiene Data'!F52))),DX58="",ISNUMBER(OFFSET('Hygiene Data'!$F$6,0,10*ROW('Hygiene Data'!F52)))),OFFSET('Hygiene Data'!$F$6,0,10*ROW('Hygiene Data'!F52)),NA())))</f>
        <v>#N/A</v>
      </c>
      <c r="BJ58" s="254" t="e">
        <f ca="true">+IF(AND(ISNUMBER(OFFSET('Hygiene Data'!$F$8,0,10*ROW('Hygiene Data'!F52))),DY58="Yes"),OFFSET('Hygiene Data'!$F$8,0,10*ROW('Hygiene Data'!F52)),IF(AND(ISNUMBER(OFFSET('Hygiene Data'!$F$8,0,10*ROW('Hygiene Data'!F52))),DY58="No",ISNUMBER(OFFSET('Hygiene Data'!$F$8,0,10*ROW('Hygiene Data'!F52)))),CONCATENATE("[",ROUND(OFFSET('Hygiene Data'!$F$8,0,10*ROW('Hygiene Data'!F52)),0),"]"),IF(AND(ISNUMBER(OFFSET('Hygiene Data'!$F$8,0,10*ROW('Hygiene Data'!F52))),DY58="",ISNUMBER(OFFSET('Hygiene Data'!$F$8,0,10*ROW('Hygiene Data'!F52)))),OFFSET('Hygiene Data'!$F$8,0,10*ROW('Hygiene Data'!F52)),NA())))</f>
        <v>#N/A</v>
      </c>
      <c r="BK58" s="254" t="e">
        <f ca="true">+IF(AND(ISNUMBER(OFFSET('Hygiene Data'!$F$10,0,10*ROW('Hygiene Data'!F52))),DZ58="Yes"),OFFSET('Hygiene Data'!$F$10,0,10*ROW('Hygiene Data'!F52)),IF(AND(ISNUMBER(OFFSET('Hygiene Data'!$F$10,0,10*ROW('Hygiene Data'!F52))),DZ58="No",ISNUMBER(OFFSET('Hygiene Data'!$F$10,0,10*ROW('Hygiene Data'!F52)))),CONCATENATE("[",ROUND(OFFSET('Hygiene Data'!$F$10,0,10*ROW('Hygiene Data'!F52)),0),"]"),IF(AND(ISNUMBER(OFFSET('Hygiene Data'!$F$10,0,10*ROW('Hygiene Data'!F52))),DZ58="",ISNUMBER(OFFSET('Hygiene Data'!$F$10,0,10*ROW('Hygiene Data'!F52)))),OFFSET('Hygiene Data'!$F$10,0,10*ROW('Hygiene Data'!F52)),NA())))</f>
        <v>#N/A</v>
      </c>
      <c r="BL58" s="254" t="e">
        <f ca="true">+IF(AND(ISNUMBER(OFFSET('Hygiene Data'!$G$6,0,10*ROW('Hygiene Data'!G52))),EA58="Yes"),OFFSET('Hygiene Data'!$G$6,0,10*ROW('Hygiene Data'!G52)),IF(AND(ISNUMBER(OFFSET('Hygiene Data'!$G$6,0,10*ROW('Hygiene Data'!G52))),EA58="No",ISNUMBER(OFFSET('Hygiene Data'!$G$6,0,10*ROW('Hygiene Data'!G52)))),CONCATENATE("[",ROUND(OFFSET('Hygiene Data'!$G$6,0,10*ROW('Hygiene Data'!G52)),0),"]"),IF(AND(ISNUMBER(OFFSET('Hygiene Data'!$G$6,0,10*ROW('Hygiene Data'!G52))),EA58="",ISNUMBER(OFFSET('Hygiene Data'!$G$6,0,10*ROW('Hygiene Data'!G52)))),OFFSET('Hygiene Data'!$G$6,0,10*ROW('Hygiene Data'!G52)),NA())))</f>
        <v>#N/A</v>
      </c>
      <c r="BM58" s="254" t="e">
        <f ca="true">+IF(AND(ISNUMBER(OFFSET('Hygiene Data'!$G$8,0,10*ROW('Hygiene Data'!G52))),EB58="Yes"),OFFSET('Hygiene Data'!$G$8,0,10*ROW('Hygiene Data'!G52)),IF(AND(ISNUMBER(OFFSET('Hygiene Data'!$G$8,0,10*ROW('Hygiene Data'!G52))),EB58="No",ISNUMBER(OFFSET('Hygiene Data'!$G$8,0,10*ROW('Hygiene Data'!G52)))),CONCATENATE("[",ROUND(OFFSET('Hygiene Data'!$G$8,0,10*ROW('Hygiene Data'!G52)),0),"]"),IF(AND(ISNUMBER(OFFSET('Hygiene Data'!$G$8,0,10*ROW('Hygiene Data'!G52))),EB58="",ISNUMBER(OFFSET('Hygiene Data'!$G$8,0,10*ROW('Hygiene Data'!G52)))),OFFSET('Hygiene Data'!$G$8,0,10*ROW('Hygiene Data'!G52)),NA())))</f>
        <v>#N/A</v>
      </c>
      <c r="BN58" s="254" t="e">
        <f ca="true">+IF(AND(ISNUMBER(OFFSET('Hygiene Data'!$G$10,0,10*ROW('Hygiene Data'!G52))),EC58="Yes"),OFFSET('Hygiene Data'!$G$10,0,10*ROW('Hygiene Data'!G52)),IF(AND(ISNUMBER(OFFSET('Hygiene Data'!$G$10,0,10*ROW('Hygiene Data'!G52))),EC58="No",ISNUMBER(OFFSET('Hygiene Data'!$G$10,0,10*ROW('Hygiene Data'!G52)))),CONCATENATE("[",ROUND(OFFSET('Hygiene Data'!$G$10,0,10*ROW('Hygiene Data'!G52)),0),"]"),IF(AND(ISNUMBER(OFFSET('Hygiene Data'!$G$10,0,10*ROW('Hygiene Data'!G52))),EC58="",ISNUMBER(OFFSET('Hygiene Data'!$G$10,0,10*ROW('Hygiene Data'!G52)))),OFFSET('Hygiene Data'!$G$10,0,10*ROW('Hygiene Data'!G52)),NA())))</f>
        <v>#N/A</v>
      </c>
      <c r="BO58" s="254" t="e">
        <f ca="true">+IF(AND(ISNUMBER(OFFSET('Hygiene Data'!$H$6,0,10*ROW('Hygiene Data'!H52))),ED58="Yes"),OFFSET('Hygiene Data'!$H$6,0,10*ROW('Hygiene Data'!H52)),IF(AND(ISNUMBER(OFFSET('Hygiene Data'!$H$6,0,10*ROW('Hygiene Data'!H52))),ED58="No",ISNUMBER(OFFSET('Hygiene Data'!$H$6,0,10*ROW('Hygiene Data'!H52)))),CONCATENATE("[",ROUND(OFFSET('Hygiene Data'!$H$6,0,10*ROW('Hygiene Data'!H52)),0),"]"),IF(AND(ISNUMBER(OFFSET('Hygiene Data'!$H$6,0,10*ROW('Hygiene Data'!H52))),ED58="",ISNUMBER(OFFSET('Hygiene Data'!$H$6,0,10*ROW('Hygiene Data'!H52)))),OFFSET('Hygiene Data'!$H$6,0,10*ROW('Hygiene Data'!H52)),NA())))</f>
        <v>#N/A</v>
      </c>
      <c r="BP58" s="254" t="e">
        <f ca="true">+IF(AND(ISNUMBER(OFFSET('Hygiene Data'!$H$8,0,10*ROW('Hygiene Data'!H52))),EE58="Yes"),OFFSET('Hygiene Data'!$H$8,0,10*ROW('Hygiene Data'!H52)),IF(AND(ISNUMBER(OFFSET('Hygiene Data'!$H$8,0,10*ROW('Hygiene Data'!H52))),EE58="No",ISNUMBER(OFFSET('Hygiene Data'!$H$8,0,10*ROW('Hygiene Data'!H52)))),CONCATENATE("[",ROUND(OFFSET('Hygiene Data'!$H$8,0,10*ROW('Hygiene Data'!H52)),0),"]"),IF(AND(ISNUMBER(OFFSET('Hygiene Data'!$H$8,0,10*ROW('Hygiene Data'!H52))),EE58="",ISNUMBER(OFFSET('Hygiene Data'!$H$8,0,10*ROW('Hygiene Data'!H52)))),OFFSET('Hygiene Data'!$H$8,0,10*ROW('Hygiene Data'!H52)),NA())))</f>
        <v>#N/A</v>
      </c>
      <c r="BQ58" s="254" t="e">
        <f ca="true">+IF(AND(ISNUMBER(OFFSET('Hygiene Data'!$H$10,0,10*ROW('Hygiene Data'!H52))),EF58="Yes"),OFFSET('Hygiene Data'!$H$10,0,10*ROW('Hygiene Data'!H52)),IF(AND(ISNUMBER(OFFSET('Hygiene Data'!$H$10,0,10*ROW('Hygiene Data'!H52))),EF58="No",ISNUMBER(OFFSET('Hygiene Data'!$H$10,0,10*ROW('Hygiene Data'!H52)))),CONCATENATE("[",ROUND(OFFSET('Hygiene Data'!$H$10,0,10*ROW('Hygiene Data'!H52)),0),"]"),IF(AND(ISNUMBER(OFFSET('Hygiene Data'!$H$10,0,10*ROW('Hygiene Data'!H52))),EF58="",ISNUMBER(OFFSET('Hygiene Data'!$H$10,0,10*ROW('Hygiene Data'!H52)))),OFFSET('Hygiene Data'!$H$10,0,10*ROW('Hygiene Data'!H52)),NA())))</f>
        <v>#N/A</v>
      </c>
      <c r="BS58" s="36" t="str">
        <f ca="true">+IF(OFFSET('Water Data'!$C$28,0,10*ROW('Water Data'!C52))="","",OFFSET('Water Data'!$C$28,0,10*ROW('Water Data'!C52)))</f>
        <v/>
      </c>
      <c r="BT58" s="36" t="str">
        <f ca="true">+IF(OFFSET('Water Data'!$C$29,0,10*ROW('Water Data'!C52))="","",OFFSET('Water Data'!$C$29,0,10*ROW('Water Data'!C52)))</f>
        <v/>
      </c>
      <c r="BU58" s="36" t="str">
        <f ca="true">+IF(OFFSET('Water Data'!$C$30,0,10*ROW('Water Data'!C52))="","",OFFSET('Water Data'!$C$30,0,10*ROW('Water Data'!C52)))</f>
        <v/>
      </c>
      <c r="BV58" s="36" t="str">
        <f ca="true">+IF(OFFSET('Water Data'!$D$28,0,10*ROW('Water Data'!D52))="","",OFFSET('Water Data'!$D$28,0,10*ROW('Water Data'!D52)))</f>
        <v/>
      </c>
      <c r="BW58" s="36" t="str">
        <f ca="true">+IF(OFFSET('Water Data'!$D$29,0,10*ROW('Water Data'!D52))="","",OFFSET('Water Data'!$D$29,0,10*ROW('Water Data'!D52)))</f>
        <v/>
      </c>
      <c r="BX58" s="36" t="str">
        <f ca="true">+IF(OFFSET('Water Data'!$D$30,0,10*ROW('Water Data'!D52))="","",OFFSET('Water Data'!$D$30,0,10*ROW('Water Data'!D52)))</f>
        <v/>
      </c>
      <c r="BY58" s="36" t="str">
        <f ca="true">+IF(OFFSET('Water Data'!$E$28,0,10*ROW('Water Data'!E52))="","",OFFSET('Water Data'!$E$28,0,10*ROW('Water Data'!E52)))</f>
        <v/>
      </c>
      <c r="BZ58" s="36" t="str">
        <f ca="true">+IF(OFFSET('Water Data'!$E$29,0,10*ROW('Water Data'!E52))="","",OFFSET('Water Data'!$E$29,0,10*ROW('Water Data'!E52)))</f>
        <v/>
      </c>
      <c r="CA58" s="36" t="str">
        <f ca="true">+IF(OFFSET('Water Data'!$E$30,0,10*ROW('Water Data'!E52))="","",OFFSET('Water Data'!$E$30,0,10*ROW('Water Data'!E52)))</f>
        <v/>
      </c>
      <c r="CB58" s="36" t="str">
        <f ca="true">+IF(OFFSET('Water Data'!$F$28,0,10*ROW('Water Data'!F52))="","",OFFSET('Water Data'!$F$28,0,10*ROW('Water Data'!F52)))</f>
        <v/>
      </c>
      <c r="CC58" s="36" t="str">
        <f ca="true">+IF(OFFSET('Water Data'!$F$29,0,10*ROW('Water Data'!F52))="","",OFFSET('Water Data'!$F$29,0,10*ROW('Water Data'!F52)))</f>
        <v/>
      </c>
      <c r="CD58" s="36" t="str">
        <f ca="true">+IF(OFFSET('Water Data'!$F$30,0,10*ROW('Water Data'!F52))="","",OFFSET('Water Data'!$F$30,0,10*ROW('Water Data'!F52)))</f>
        <v/>
      </c>
      <c r="CE58" s="36" t="str">
        <f ca="true">+IF(OFFSET('Water Data'!$G$28,0,10*ROW('Water Data'!G52))="","",OFFSET('Water Data'!$G$28,0,10*ROW('Water Data'!G52)))</f>
        <v/>
      </c>
      <c r="CF58" s="36" t="str">
        <f ca="true">+IF(OFFSET('Water Data'!$G$29,0,10*ROW('Water Data'!G52))="","",OFFSET('Water Data'!$G$29,0,10*ROW('Water Data'!G52)))</f>
        <v/>
      </c>
      <c r="CG58" s="36" t="str">
        <f ca="true">+IF(OFFSET('Water Data'!$G$30,0,10*ROW('Water Data'!G52))="","",OFFSET('Water Data'!$G$30,0,10*ROW('Water Data'!G52)))</f>
        <v/>
      </c>
      <c r="CH58" s="36" t="str">
        <f ca="true">+IF(OFFSET('Water Data'!$H$28,0,10*ROW('Water Data'!H52))="","",OFFSET('Water Data'!$H$28,0,10*ROW('Water Data'!H52)))</f>
        <v/>
      </c>
      <c r="CI58" s="36" t="str">
        <f ca="true">+IF(OFFSET('Water Data'!$H$29,0,10*ROW('Water Data'!H52))="","",OFFSET('Water Data'!$H$29,0,10*ROW('Water Data'!H52)))</f>
        <v/>
      </c>
      <c r="CJ58" s="36" t="str">
        <f ca="true">+IF(OFFSET('Water Data'!$H$30,0,10*ROW('Water Data'!H52))="","",OFFSET('Water Data'!$H$30,0,10*ROW('Water Data'!H52)))</f>
        <v/>
      </c>
      <c r="CK58" s="36" t="str">
        <f ca="true">+IF(OFFSET('Sanitation Data'!$C$29,0,10*ROW('Sanitation Data'!C52))="","",OFFSET('Sanitation Data'!$C$29,0,10*ROW('Sanitation Data'!C52)))</f>
        <v/>
      </c>
      <c r="CL58" s="36" t="str">
        <f ca="true">+IF(OFFSET('Sanitation Data'!$C$30,0,10*ROW('Sanitation Data'!C52))="","",OFFSET('Sanitation Data'!$C$30,0,10*ROW('Sanitation Data'!C52)))</f>
        <v/>
      </c>
      <c r="CM58" s="36" t="str">
        <f ca="true">+IF(OFFSET('Sanitation Data'!$C$31,0,10*ROW('Sanitation Data'!C52))="","",OFFSET('Sanitation Data'!$C$31,0,10*ROW('Sanitation Data'!C52)))</f>
        <v/>
      </c>
      <c r="CN58" s="36" t="str">
        <f ca="true">+IF(OFFSET('Sanitation Data'!$C$32,0,10*ROW('Sanitation Data'!C52))="","",OFFSET('Sanitation Data'!$C$32,0,10*ROW('Sanitation Data'!C52)))</f>
        <v/>
      </c>
      <c r="CO58" s="36" t="str">
        <f ca="true">+IF(OFFSET('Sanitation Data'!$C$33,0,10*ROW('Sanitation Data'!C52))="","",OFFSET('Sanitation Data'!$C$33,0,10*ROW('Sanitation Data'!C52)))</f>
        <v/>
      </c>
      <c r="CP58" s="36" t="str">
        <f ca="true">+IF(OFFSET('Sanitation Data'!$D$29,0,10*ROW('Sanitation Data'!D52))="","",OFFSET('Sanitation Data'!$D$29,0,10*ROW('Sanitation Data'!D52)))</f>
        <v/>
      </c>
      <c r="CQ58" s="36" t="str">
        <f ca="true">+IF(OFFSET('Sanitation Data'!$D$30,0,10*ROW('Sanitation Data'!D52))="","",OFFSET('Sanitation Data'!$D$30,0,10*ROW('Sanitation Data'!D52)))</f>
        <v/>
      </c>
      <c r="CR58" s="36" t="str">
        <f ca="true">+IF(OFFSET('Sanitation Data'!$D$31,0,10*ROW('Sanitation Data'!D52))="","",OFFSET('Sanitation Data'!$D$31,0,10*ROW('Sanitation Data'!D52)))</f>
        <v/>
      </c>
      <c r="CS58" s="36" t="str">
        <f ca="true">+IF(OFFSET('Sanitation Data'!$D$32,0,10*ROW('Sanitation Data'!D52))="","",OFFSET('Sanitation Data'!$D$32,0,10*ROW('Sanitation Data'!D52)))</f>
        <v/>
      </c>
      <c r="CT58" s="36" t="str">
        <f ca="true">+IF(OFFSET('Sanitation Data'!$D$33,0,10*ROW('Sanitation Data'!D52))="","",OFFSET('Sanitation Data'!$D$33,0,10*ROW('Sanitation Data'!D52)))</f>
        <v/>
      </c>
      <c r="CU58" s="36" t="str">
        <f ca="true">+IF(OFFSET('Sanitation Data'!$E$29,0,10*ROW('Sanitation Data'!E52))="","",OFFSET('Sanitation Data'!$E$29,0,10*ROW('Sanitation Data'!E52)))</f>
        <v/>
      </c>
      <c r="CV58" s="36" t="str">
        <f ca="true">+IF(OFFSET('Sanitation Data'!$E$30,0,10*ROW('Sanitation Data'!E52))="","",OFFSET('Sanitation Data'!$E$30,0,10*ROW('Sanitation Data'!E52)))</f>
        <v/>
      </c>
      <c r="CW58" s="36" t="str">
        <f ca="true">+IF(OFFSET('Sanitation Data'!$E$31,0,10*ROW('Sanitation Data'!E52))="","",OFFSET('Sanitation Data'!$E$31,0,10*ROW('Sanitation Data'!E52)))</f>
        <v/>
      </c>
      <c r="CX58" s="36" t="str">
        <f ca="true">+IF(OFFSET('Sanitation Data'!$E$32,0,10*ROW('Sanitation Data'!E52))="","",OFFSET('Sanitation Data'!$E$32,0,10*ROW('Sanitation Data'!E52)))</f>
        <v/>
      </c>
      <c r="CY58" s="36" t="str">
        <f ca="true">+IF(OFFSET('Sanitation Data'!$E$33,0,10*ROW('Sanitation Data'!E52))="","",OFFSET('Sanitation Data'!$E$33,0,10*ROW('Sanitation Data'!E52)))</f>
        <v/>
      </c>
      <c r="CZ58" s="36" t="str">
        <f ca="true">+IF(OFFSET('Sanitation Data'!$F$29,0,10*ROW('Sanitation Data'!F52))="","",OFFSET('Sanitation Data'!$F$29,0,10*ROW('Sanitation Data'!F52)))</f>
        <v/>
      </c>
      <c r="DA58" s="36" t="str">
        <f ca="true">+IF(OFFSET('Sanitation Data'!$F$30,0,10*ROW('Sanitation Data'!F52))="","",OFFSET('Sanitation Data'!$F$30,0,10*ROW('Sanitation Data'!F52)))</f>
        <v/>
      </c>
      <c r="DB58" s="36" t="str">
        <f ca="true">+IF(OFFSET('Sanitation Data'!$F$31,0,10*ROW('Sanitation Data'!F52))="","",OFFSET('Sanitation Data'!$F$31,0,10*ROW('Sanitation Data'!F52)))</f>
        <v/>
      </c>
      <c r="DC58" s="36" t="str">
        <f ca="true">+IF(OFFSET('Sanitation Data'!$F$32,0,10*ROW('Sanitation Data'!F52))="","",OFFSET('Sanitation Data'!$F$32,0,10*ROW('Sanitation Data'!F52)))</f>
        <v/>
      </c>
      <c r="DD58" s="36" t="str">
        <f ca="true">+IF(OFFSET('Sanitation Data'!$F$33,0,10*ROW('Sanitation Data'!F52))="","",OFFSET('Sanitation Data'!$F$33,0,10*ROW('Sanitation Data'!F52)))</f>
        <v/>
      </c>
      <c r="DE58" s="36" t="str">
        <f ca="true">+IF(OFFSET('Sanitation Data'!$G$29,0,10*ROW('Sanitation Data'!G52))="","",OFFSET('Sanitation Data'!$G$29,0,10*ROW('Sanitation Data'!G52)))</f>
        <v/>
      </c>
      <c r="DF58" s="36" t="str">
        <f ca="true">+IF(OFFSET('Sanitation Data'!$G$30,0,10*ROW('Sanitation Data'!G52))="","",OFFSET('Sanitation Data'!$G$30,0,10*ROW('Sanitation Data'!G52)))</f>
        <v/>
      </c>
      <c r="DG58" s="36" t="str">
        <f ca="true">+IF(OFFSET('Sanitation Data'!$G$31,0,10*ROW('Sanitation Data'!G52))="","",OFFSET('Sanitation Data'!$G$31,0,10*ROW('Sanitation Data'!G52)))</f>
        <v/>
      </c>
      <c r="DH58" s="36" t="str">
        <f ca="true">+IF(OFFSET('Sanitation Data'!$G$32,0,10*ROW('Sanitation Data'!G52))="","",OFFSET('Sanitation Data'!$G$32,0,10*ROW('Sanitation Data'!G52)))</f>
        <v/>
      </c>
      <c r="DI58" s="36" t="str">
        <f ca="true">+IF(OFFSET('Sanitation Data'!$G$33,0,10*ROW('Sanitation Data'!G52))="","",OFFSET('Sanitation Data'!$G$33,0,10*ROW('Sanitation Data'!G52)))</f>
        <v/>
      </c>
      <c r="DJ58" s="36" t="str">
        <f ca="true">+IF(OFFSET('Sanitation Data'!$H$29,0,10*ROW('Sanitation Data'!H52))="","",OFFSET('Sanitation Data'!$H$29,0,10*ROW('Sanitation Data'!H52)))</f>
        <v/>
      </c>
      <c r="DK58" s="36" t="str">
        <f ca="true">+IF(OFFSET('Sanitation Data'!$H$30,0,10*ROW('Sanitation Data'!H52))="","",OFFSET('Sanitation Data'!$H$30,0,10*ROW('Sanitation Data'!H52)))</f>
        <v/>
      </c>
      <c r="DL58" s="36" t="str">
        <f ca="true">+IF(OFFSET('Sanitation Data'!$H$31,0,10*ROW('Sanitation Data'!H52))="","",OFFSET('Sanitation Data'!$H$31,0,10*ROW('Sanitation Data'!H52)))</f>
        <v/>
      </c>
      <c r="DM58" s="36" t="str">
        <f ca="true">+IF(OFFSET('Sanitation Data'!$H$32,0,10*ROW('Sanitation Data'!H52))="","",OFFSET('Sanitation Data'!$H$32,0,10*ROW('Sanitation Data'!H52)))</f>
        <v/>
      </c>
      <c r="DN58" s="36" t="str">
        <f ca="true">+IF(OFFSET('Sanitation Data'!$H$33,0,10*ROW('Sanitation Data'!H52))="","",OFFSET('Sanitation Data'!$H$33,0,10*ROW('Sanitation Data'!H52)))</f>
        <v/>
      </c>
      <c r="DO58" s="36" t="str">
        <f ca="true">+IF(OFFSET('Hygiene Data'!$C$12,0,10*ROW('Hygiene Data'!C52))="","",OFFSET('Hygiene Data'!$C$12,0,10*ROW('Hygiene Data'!C52)))</f>
        <v/>
      </c>
      <c r="DP58" s="36" t="str">
        <f ca="true">+IF(OFFSET('Hygiene Data'!$C$13,0,10*ROW('Hygiene Data'!C52))="","",OFFSET('Hygiene Data'!$C$13,0,10*ROW('Hygiene Data'!C52)))</f>
        <v/>
      </c>
      <c r="DQ58" s="36" t="str">
        <f ca="true">+IF(OFFSET('Hygiene Data'!$C$14,0,10*ROW('Hygiene Data'!C52))="","",OFFSET('Hygiene Data'!$C$14,0,10*ROW('Hygiene Data'!C52)))</f>
        <v/>
      </c>
      <c r="DR58" s="36" t="str">
        <f ca="true">+IF(OFFSET('Hygiene Data'!$D$12,0,10*ROW('Hygiene Data'!D52))="","",OFFSET('Hygiene Data'!$D$12,0,10*ROW('Hygiene Data'!D52)))</f>
        <v/>
      </c>
      <c r="DS58" s="36" t="str">
        <f ca="true">+IF(OFFSET('Hygiene Data'!$D$13,0,10*ROW('Hygiene Data'!D52))="","",OFFSET('Hygiene Data'!$D$13,0,10*ROW('Hygiene Data'!D52)))</f>
        <v/>
      </c>
      <c r="DT58" s="36" t="str">
        <f ca="true">+IF(OFFSET('Hygiene Data'!$D$14,0,10*ROW('Hygiene Data'!D52))="","",OFFSET('Hygiene Data'!$D$14,0,10*ROW('Hygiene Data'!D52)))</f>
        <v/>
      </c>
      <c r="DU58" s="36" t="str">
        <f ca="true">+IF(OFFSET('Hygiene Data'!$E$12,0,10*ROW('Hygiene Data'!E52))="","",OFFSET('Hygiene Data'!$E$12,0,10*ROW('Hygiene Data'!E52)))</f>
        <v/>
      </c>
      <c r="DV58" s="36" t="str">
        <f ca="true">+IF(OFFSET('Hygiene Data'!$E$13,0,10*ROW('Hygiene Data'!E52))="","",OFFSET('Hygiene Data'!$E$13,0,10*ROW('Hygiene Data'!E52)))</f>
        <v/>
      </c>
      <c r="DW58" s="36" t="str">
        <f ca="true">+IF(OFFSET('Hygiene Data'!$E$14,0,10*ROW('Hygiene Data'!E52))="","",OFFSET('Hygiene Data'!$E$14,0,10*ROW('Hygiene Data'!E52)))</f>
        <v/>
      </c>
      <c r="DX58" s="36" t="str">
        <f ca="true">+IF(OFFSET('Hygiene Data'!$F$12,0,10*ROW('Hygiene Data'!F52))="","",OFFSET('Hygiene Data'!$F$12,0,10*ROW('Hygiene Data'!F52)))</f>
        <v/>
      </c>
      <c r="DY58" s="36" t="str">
        <f ca="true">+IF(OFFSET('Hygiene Data'!$F$13,0,10*ROW('Hygiene Data'!F52))="","",OFFSET('Hygiene Data'!$F$13,0,10*ROW('Hygiene Data'!F52)))</f>
        <v/>
      </c>
      <c r="DZ58" s="36" t="str">
        <f ca="true">+IF(OFFSET('Hygiene Data'!$F$14,0,10*ROW('Hygiene Data'!F52))="","",OFFSET('Hygiene Data'!$F$14,0,10*ROW('Hygiene Data'!F52)))</f>
        <v/>
      </c>
      <c r="EA58" s="36" t="str">
        <f ca="true">+IF(OFFSET('Hygiene Data'!$G$12,0,10*ROW('Hygiene Data'!G52))="","",OFFSET('Hygiene Data'!$G$12,0,10*ROW('Hygiene Data'!G52)))</f>
        <v/>
      </c>
      <c r="EB58" s="36" t="str">
        <f ca="true">+IF(OFFSET('Hygiene Data'!$G$13,0,10*ROW('Hygiene Data'!G52))="","",OFFSET('Hygiene Data'!$G$13,0,10*ROW('Hygiene Data'!G52)))</f>
        <v/>
      </c>
      <c r="EC58" s="36" t="str">
        <f ca="true">+IF(OFFSET('Hygiene Data'!$G$14,0,10*ROW('Hygiene Data'!G52))="","",OFFSET('Hygiene Data'!$G$14,0,10*ROW('Hygiene Data'!G52)))</f>
        <v/>
      </c>
      <c r="ED58" s="36" t="str">
        <f ca="true">+IF(OFFSET('Hygiene Data'!$H$12,0,10*ROW('Hygiene Data'!H52))="","",OFFSET('Hygiene Data'!$H$12,0,10*ROW('Hygiene Data'!H52)))</f>
        <v/>
      </c>
      <c r="EE58" s="36" t="str">
        <f ca="true">+IF(OFFSET('Hygiene Data'!$H$13,0,10*ROW('Hygiene Data'!H52))="","",OFFSET('Hygiene Data'!$H$13,0,10*ROW('Hygiene Data'!H52)))</f>
        <v/>
      </c>
      <c r="EF58" s="36" t="str">
        <f ca="true">+IF(OFFSET('Hygiene Data'!$H$14,0,10*ROW('Hygiene Data'!H52))="","",OFFSET('Hygiene Data'!$H$14,0,10*ROW('Hygiene Data'!H52)))</f>
        <v/>
      </c>
    </row>
    <row r="59" x14ac:dyDescent="0.2">
      <c r="A59" s="59" t="str">
        <f ca="true">+IF(OFFSET('Water Data'!$B$1,0,10*ROW('Water Data'!B56))="","",OFFSET('Water Data'!$B$1,0,10*ROW('Water Data'!B56)))</f>
        <v/>
      </c>
      <c r="B59" s="59" t="str">
        <f ca="true">+IF(OFFSET('Water Data'!$A$3,0,10*ROW('Water Data'!A56))="","",OFFSET('Water Data'!$A$3,0,10*ROW('Water Data'!A56)))</f>
        <v/>
      </c>
      <c r="C59" s="59" t="str">
        <f ca="true">+IF(OFFSET('Water Data'!$C$3,0,10*ROW('Water Data'!C56))="","",OFFSET('Water Data'!$C$3,0,10*ROW('Water Data'!C56)))</f>
        <v/>
      </c>
      <c r="D59" s="252" t="e">
        <f ca="true">+IF(AND(ISNUMBER(OFFSET('Water Data'!$C$5,0,10*ROW('Water Data'!C53))),BS59="Yes"),100-OFFSET('Water Data'!$C$5,0,10*ROW('Water Data'!C53)),IF(AND(ISNUMBER(OFFSET('Water Data'!$C$5,0,10*ROW('Water Data'!C53))),BS59="No",ISNUMBER(OFFSET('Water Data'!$C$5,0,10*ROW('Water Data'!C53)))),CONCATENATE("[",ROUND(100-OFFSET('Water Data'!$C$5,0,10*ROW('Water Data'!C53)),0),"]"),IF(AND(ISNUMBER(OFFSET('Water Data'!$C$5,0,10*ROW('Water Data'!C53))),BS59="",ISNUMBER(OFFSET('Water Data'!$C$5,0,10*ROW('Water Data'!C53)))),100-OFFSET('Water Data'!$C$5,0,10*ROW('Water Data'!C53)),NA())))</f>
        <v>#N/A</v>
      </c>
      <c r="E59" s="252" t="e">
        <f ca="true">+IF(AND(ISNUMBER(OFFSET('Water Data'!$C$7,0,10*ROW('Water Data'!D53))),BT59="Yes"),OFFSET('Water Data'!$C$7,0,10*ROW('Water Data'!C53)),IF(AND(ISNUMBER(OFFSET('Water Data'!$C$7,0,10*ROW('Water Data'!C53))),BT59="No",ISNUMBER(OFFSET('Water Data'!$C$7,0,10*ROW('Water Data'!C53)))),CONCATENATE("[",ROUND(OFFSET('Water Data'!$C$7,0,10*ROW('Water Data'!C53)),0),"]"),IF(AND(ISNUMBER(OFFSET('Water Data'!$C$7,0,10*ROW('Water Data'!C53))),BT59="",ISNUMBER(OFFSET('Water Data'!$C$7,0,10*ROW('Water Data'!C53)))),OFFSET('Water Data'!$C$7,0,10*ROW('Water Data'!C53)),NA())))</f>
        <v>#N/A</v>
      </c>
      <c r="F59" s="252" t="e">
        <f ca="true">+IF(AND(ISNUMBER(OFFSET('Water Data'!$C$10,0,10*ROW('Water Data'!C53))),BU59="Yes"),OFFSET('Water Data'!$C$10,0,10*ROW('Water Data'!C53)),IF(AND(ISNUMBER(OFFSET('Water Data'!$C$10,0,10*ROW('Water Data'!C53))),BU59="No",ISNUMBER(OFFSET('Water Data'!$C$10,0,10*ROW('Water Data'!C53)))),CONCATENATE("[",ROUND(OFFSET('Water Data'!$C$10,0,10*ROW('Water Data'!C53)),0),"]"),IF(AND(ISNUMBER(OFFSET('Water Data'!$C$10,0,10*ROW('Water Data'!C53))),BU59="",ISNUMBER(OFFSET('Water Data'!$C$10,0,10*ROW('Water Data'!C53)))),OFFSET('Water Data'!$C$10,0,10*ROW('Water Data'!C53)),NA())))</f>
        <v>#N/A</v>
      </c>
      <c r="G59" s="252" t="e">
        <f ca="true">+IF(AND(ISNUMBER(OFFSET('Water Data'!$D$5,0,10*ROW('Water Data'!D53))),BV59="Yes"),100-OFFSET('Water Data'!$D$5,0,10*ROW('Water Data'!D53)),IF(AND(ISNUMBER(OFFSET('Water Data'!$D$5,0,10*ROW('Water Data'!D53))),BV59="No",ISNUMBER(OFFSET('Water Data'!$D$5,0,10*ROW('Water Data'!D53)))),CONCATENATE("[",ROUND(100-OFFSET('Water Data'!$D$5,0,10*ROW('Water Data'!D53)),0),"]"),IF(AND(ISNUMBER(OFFSET('Water Data'!$D$5,0,10*ROW('Water Data'!D53))),BV59="",ISNUMBER(OFFSET('Water Data'!$D$5,0,10*ROW('Water Data'!D53)))),100-OFFSET('Water Data'!$D$5,0,10*ROW('Water Data'!D53)),NA())))</f>
        <v>#N/A</v>
      </c>
      <c r="H59" s="252" t="e">
        <f ca="true">+IF(AND(ISNUMBER(OFFSET('Water Data'!$D$7,0,10*ROW('Water Data'!D53))),BW59="Yes"),OFFSET('Water Data'!$D$7,0,10*ROW('Water Data'!D53)),IF(AND(ISNUMBER(OFFSET('Water Data'!$D$7,0,10*ROW('Water Data'!D53))),BW59="No",ISNUMBER(OFFSET('Water Data'!$D$7,0,10*ROW('Water Data'!D53)))),CONCATENATE("[",ROUND(OFFSET('Water Data'!$C$7,0,10*ROW('Water Data'!D53)),0),"]"),IF(AND(ISNUMBER(OFFSET('Water Data'!$D$7,0,10*ROW('Water Data'!D53))),BW59="",ISNUMBER(OFFSET('Water Data'!$D$7,0,10*ROW('Water Data'!D53)))),OFFSET('Water Data'!$D$7,0,10*ROW('Water Data'!D53)),NA())))</f>
        <v>#N/A</v>
      </c>
      <c r="I59" s="252" t="e">
        <f ca="true">+IF(AND(ISNUMBER(OFFSET('Water Data'!$D$10,0,10*ROW('Water Data'!D53))),BX59="Yes"),OFFSET('Water Data'!$D$10,0,10*ROW('Water Data'!D53)),IF(AND(ISNUMBER(OFFSET('Water Data'!$D$10,0,10*ROW('Water Data'!D53))),BX59="No",ISNUMBER(OFFSET('Water Data'!$D$10,0,10*ROW('Water Data'!D53)))),CONCATENATE("[",ROUND(OFFSET('Water Data'!$D$10,0,10*ROW('Water Data'!D53)),0),"]"),IF(AND(ISNUMBER(OFFSET('Water Data'!$D$10,0,10*ROW('Water Data'!D53))),BX59="",ISNUMBER(OFFSET('Water Data'!$D$10,0,10*ROW('Water Data'!D53)))),OFFSET('Water Data'!$D$10,0,10*ROW('Water Data'!D53)),NA())))</f>
        <v>#N/A</v>
      </c>
      <c r="J59" s="252" t="e">
        <f ca="true">+IF(AND(ISNUMBER(OFFSET('Water Data'!$E$5,0,10*ROW('Water Data'!E53))),BY59="Yes"),100-OFFSET('Water Data'!$E$5,0,10*ROW('Water Data'!E53)),IF(AND(ISNUMBER(OFFSET('Water Data'!$E$5,0,10*ROW('Water Data'!E53))),BY59="No",ISNUMBER(OFFSET('Water Data'!$E$5,0,10*ROW('Water Data'!E53)))),CONCATENATE("[",ROUND(100-OFFSET('Water Data'!$E$5,0,10*ROW('Water Data'!E53)),0),"]"),IF(AND(ISNUMBER(OFFSET('Water Data'!$E$5,0,10*ROW('Water Data'!E53))),BY59="",ISNUMBER(OFFSET('Water Data'!$E$5,0,10*ROW('Water Data'!E53)))),100-OFFSET('Water Data'!$E$5,0,10*ROW('Water Data'!E53)),NA())))</f>
        <v>#N/A</v>
      </c>
      <c r="K59" s="252" t="e">
        <f ca="true">+IF(AND(ISNUMBER(OFFSET('Water Data'!$E$7,0,10*ROW('Water Data'!E53))),BZ59="Yes"),OFFSET('Water Data'!$E$7,0,10*ROW('Water Data'!E53)),IF(AND(ISNUMBER(OFFSET('Water Data'!$E$7,0,10*ROW('Water Data'!E53))),BZ59="No",ISNUMBER(OFFSET('Water Data'!$E$7,0,10*ROW('Water Data'!E53)))),CONCATENATE("[",ROUND(OFFSET('Water Data'!$E$7,0,10*ROW('Water Data'!E53)),0),"]"),IF(AND(ISNUMBER(OFFSET('Water Data'!$E$7,0,10*ROW('Water Data'!E53))),BZ59="",ISNUMBER(OFFSET('Water Data'!$E$7,0,10*ROW('Water Data'!E53)))),OFFSET('Water Data'!$E$7,0,10*ROW('Water Data'!E53)),NA())))</f>
        <v>#N/A</v>
      </c>
      <c r="L59" s="252" t="e">
        <f ca="true">+IF(AND(ISNUMBER(OFFSET('Water Data'!$E$10,0,10*ROW('Water Data'!E53))),CA59="Yes"),OFFSET('Water Data'!$E$10,0,10*ROW('Water Data'!E53)),IF(AND(ISNUMBER(OFFSET('Water Data'!$E$10,0,10*ROW('Water Data'!E53))),CA59="No",ISNUMBER(OFFSET('Water Data'!$E$10,0,10*ROW('Water Data'!E53)))),CONCATENATE("[",ROUND(OFFSET('Water Data'!$E$10,0,10*ROW('Water Data'!E53)),0),"]"),IF(AND(ISNUMBER(OFFSET('Water Data'!$E$10,0,10*ROW('Water Data'!E53))),CA59="",ISNUMBER(OFFSET('Water Data'!$E$10,0,10*ROW('Water Data'!E53)))),OFFSET('Water Data'!$E$10,0,10*ROW('Water Data'!E53)),NA())))</f>
        <v>#N/A</v>
      </c>
      <c r="M59" s="252" t="e">
        <f ca="true">+IF(AND(ISNUMBER(OFFSET('Water Data'!$F$5,0,10*ROW('Water Data'!F53))),CB59="Yes"),100-OFFSET('Water Data'!$F$5,0,10*ROW('Water Data'!F53)),IF(AND(ISNUMBER(OFFSET('Water Data'!$F$5,0,10*ROW('Water Data'!F53))),CB59="No",ISNUMBER(OFFSET('Water Data'!$F$5,0,10*ROW('Water Data'!F53)))),CONCATENATE("[",ROUND(100-OFFSET('Water Data'!$F$5,0,10*ROW('Water Data'!F53)),0),"]"),IF(AND(ISNUMBER(OFFSET('Water Data'!$F$5,0,10*ROW('Water Data'!F53))),CB59="",ISNUMBER(OFFSET('Water Data'!$F$5,0,10*ROW('Water Data'!F53)))),100-OFFSET('Water Data'!$F$5,0,10*ROW('Water Data'!F53)),NA())))</f>
        <v>#N/A</v>
      </c>
      <c r="N59" s="252" t="e">
        <f ca="true">+IF(AND(ISNUMBER(OFFSET('Water Data'!$F$7,0,10*ROW('Water Data'!F53))),CC59="Yes"),OFFSET('Water Data'!$F$7,0,10*ROW('Water Data'!F53)),IF(AND(ISNUMBER(OFFSET('Water Data'!$F$7,0,10*ROW('Water Data'!F53))),CC59="No",ISNUMBER(OFFSET('Water Data'!$F$7,0,10*ROW('Water Data'!F53)))),CONCATENATE("[",ROUND(OFFSET('Water Data'!$F$7,0,10*ROW('Water Data'!F53)),0),"]"),IF(AND(ISNUMBER(OFFSET('Water Data'!$F$7,0,10*ROW('Water Data'!F53))),CC59="",ISNUMBER(OFFSET('Water Data'!$F$7,0,10*ROW('Water Data'!F53)))),OFFSET('Water Data'!$F$7,0,10*ROW('Water Data'!F53)),NA())))</f>
        <v>#N/A</v>
      </c>
      <c r="O59" s="252" t="e">
        <f ca="true">+IF(AND(ISNUMBER(OFFSET('Water Data'!$F$10,0,10*ROW('Water Data'!F53))),CD59="Yes"),OFFSET('Water Data'!$F$10,0,10*ROW('Water Data'!F53)),IF(AND(ISNUMBER(OFFSET('Water Data'!$F$10,0,10*ROW('Water Data'!F53))),CD59="No",ISNUMBER(OFFSET('Water Data'!$F$10,0,10*ROW('Water Data'!F53)))),CONCATENATE("[",ROUND(OFFSET('Water Data'!$F$10,0,10*ROW('Water Data'!F53)),0),"]"),IF(AND(ISNUMBER(OFFSET('Water Data'!$F$10,0,10*ROW('Water Data'!F53))),CD59="",ISNUMBER(OFFSET('Water Data'!$F$10,0,10*ROW('Water Data'!F53)))),OFFSET('Water Data'!$F$10,0,10*ROW('Water Data'!F53)),NA())))</f>
        <v>#N/A</v>
      </c>
      <c r="P59" s="252" t="e">
        <f ca="true">+IF(AND(ISNUMBER(OFFSET('Water Data'!$G$5,0,10*ROW('Water Data'!G53))),CE59="Yes"),100-OFFSET('Water Data'!$G$5,0,10*ROW('Water Data'!G53)),IF(AND(ISNUMBER(OFFSET('Water Data'!$G$5,0,10*ROW('Water Data'!G53))),CE59="No",ISNUMBER(OFFSET('Water Data'!$G$5,0,10*ROW('Water Data'!G53)))),CONCATENATE("[",ROUND(100-OFFSET('Water Data'!$G$5,0,10*ROW('Water Data'!G53)),0),"]"),IF(AND(ISNUMBER(OFFSET('Water Data'!$G$5,0,10*ROW('Water Data'!G53))),CE59="",ISNUMBER(OFFSET('Water Data'!$G$5,0,10*ROW('Water Data'!G53)))),100-OFFSET('Water Data'!$G$5,0,10*ROW('Water Data'!G53)),NA())))</f>
        <v>#N/A</v>
      </c>
      <c r="Q59" s="252" t="e">
        <f ca="true">+IF(AND(ISNUMBER(OFFSET('Water Data'!$G$7,0,10*ROW('Water Data'!G53))),CF59="Yes"),OFFSET('Water Data'!$G$7,0,10*ROW('Water Data'!G53)),IF(AND(ISNUMBER(OFFSET('Water Data'!$G$7,0,10*ROW('Water Data'!G53))),CF59="No",ISNUMBER(OFFSET('Water Data'!$G$7,0,10*ROW('Water Data'!G53)))),CONCATENATE("[",ROUND(OFFSET('Water Data'!$G$7,0,10*ROW('Water Data'!G53)),0),"]"),IF(AND(ISNUMBER(OFFSET('Water Data'!$G$7,0,10*ROW('Water Data'!G53))),CF59="",ISNUMBER(OFFSET('Water Data'!$G$7,0,10*ROW('Water Data'!G53)))),OFFSET('Water Data'!$G$7,0,10*ROW('Water Data'!G53)),NA())))</f>
        <v>#N/A</v>
      </c>
      <c r="R59" s="252" t="e">
        <f ca="true">+IF(AND(ISNUMBER(OFFSET('Water Data'!$G$10,0,10*ROW('Water Data'!G53))),CG59="Yes"),OFFSET('Water Data'!$G$10,0,10*ROW('Water Data'!G53)),IF(AND(ISNUMBER(OFFSET('Water Data'!$G$10,0,10*ROW('Water Data'!G53))),CG59="No",ISNUMBER(OFFSET('Water Data'!$G$10,0,10*ROW('Water Data'!G53)))),CONCATENATE("[",ROUND(OFFSET('Water Data'!$G$10,0,10*ROW('Water Data'!G53)),0),"]"),IF(AND(ISNUMBER(OFFSET('Water Data'!$G$10,0,10*ROW('Water Data'!G53))),CG59="",ISNUMBER(OFFSET('Water Data'!$G$10,0,10*ROW('Water Data'!G53)))),OFFSET('Water Data'!$G$10,0,10*ROW('Water Data'!G53)),NA())))</f>
        <v>#N/A</v>
      </c>
      <c r="S59" s="252" t="e">
        <f ca="true">+IF(AND(ISNUMBER(OFFSET('Water Data'!$H$5,0,10*ROW('Water Data'!H53))),CH59="Yes"),100-OFFSET('Water Data'!$H$5,0,10*ROW('Water Data'!H53)),IF(AND(ISNUMBER(OFFSET('Water Data'!$H$5,0,10*ROW('Water Data'!H53))),CH59="No",ISNUMBER(OFFSET('Water Data'!$H$5,0,10*ROW('Water Data'!H53)))),CONCATENATE("[",ROUND(100-OFFSET('Water Data'!$H$5,0,10*ROW('Water Data'!H53)),0),"]"),IF(AND(ISNUMBER(OFFSET('Water Data'!$H$5,0,10*ROW('Water Data'!H53))),CH59="",ISNUMBER(OFFSET('Water Data'!$H$5,0,10*ROW('Water Data'!H53)))),100-OFFSET('Water Data'!$H$5,0,10*ROW('Water Data'!H53)),NA())))</f>
        <v>#N/A</v>
      </c>
      <c r="T59" s="252" t="e">
        <f ca="true">+IF(AND(ISNUMBER(OFFSET('Water Data'!$H$7,0,10*ROW('Water Data'!H53))),CI59="Yes"),OFFSET('Water Data'!$H$7,0,10*ROW('Water Data'!H53)),IF(AND(ISNUMBER(OFFSET('Water Data'!$H$7,0,10*ROW('Water Data'!H53))),CI59="No",ISNUMBER(OFFSET('Water Data'!$H$7,0,10*ROW('Water Data'!H53)))),CONCATENATE("[",ROUND(OFFSET('Water Data'!$H$7,0,10*ROW('Water Data'!H53)),0),"]"),IF(AND(ISNUMBER(OFFSET('Water Data'!$H$7,0,10*ROW('Water Data'!H53))),CI59="",ISNUMBER(OFFSET('Water Data'!$H$7,0,10*ROW('Water Data'!H53)))),OFFSET('Water Data'!$H$7,0,10*ROW('Water Data'!H53)),NA())))</f>
        <v>#N/A</v>
      </c>
      <c r="U59" s="252" t="e">
        <f ca="true">+IF(AND(ISNUMBER(OFFSET('Water Data'!$H$10,0,10*ROW('Water Data'!H53))),CJ59="Yes"),OFFSET('Water Data'!$H$10,0,10*ROW('Water Data'!H53)),IF(AND(ISNUMBER(OFFSET('Water Data'!$H$10,0,10*ROW('Water Data'!H53))),CJ59="No",ISNUMBER(OFFSET('Water Data'!$H$10,0,10*ROW('Water Data'!H53)))),CONCATENATE("[",ROUND(OFFSET('Water Data'!$H$10,0,10*ROW('Water Data'!H53)),0),"]"),IF(AND(ISNUMBER(OFFSET('Water Data'!$H$10,0,10*ROW('Water Data'!H53))),CJ59="",ISNUMBER(OFFSET('Water Data'!$H$10,0,10*ROW('Water Data'!H53)))),OFFSET('Water Data'!$H$10,0,10*ROW('Water Data'!H53)),NA())))</f>
        <v>#N/A</v>
      </c>
      <c r="V59" s="253" t="e">
        <f ca="true">+IF(AND(ISNUMBER(OFFSET('Sanitation Data'!$C$5,0,10*ROW('Sanitation Data'!C53))),CK59="Yes"),100-OFFSET('Sanitation Data'!$C$5,0,10*ROW('Sanitation Data'!C53)),IF(AND(ISNUMBER(OFFSET('Sanitation Data'!$C$5,0,10*ROW('Sanitation Data'!C53))),CK59="No",ISNUMBER(OFFSET('Sanitation Data'!$C$5,0,10*ROW('Sanitation Data'!C53)))),CONCATENATE("[",ROUND(100-OFFSET('Sanitation Data'!$C$5,0,10*ROW('Sanitation Data'!C53)),0),"]"),IF(AND(ISNUMBER(OFFSET('Sanitation Data'!$C$5,0,10*ROW('Sanitation Data'!C53))),CK59="",ISNUMBER(OFFSET('Sanitation Data'!$C$5,0,10*ROW('Sanitation Data'!C53)))),100-OFFSET('Sanitation Data'!$C$5,0,10*ROW('Sanitation Data'!C53)),NA())))</f>
        <v>#N/A</v>
      </c>
      <c r="W59" s="253" t="e">
        <f ca="true">+IF(AND(ISNUMBER(OFFSET('Sanitation Data'!$C$7,0,10*ROW('Sanitation Data'!C53))),CL59="Yes"),OFFSET('Sanitation Data'!$C$7,0,10*ROW('Sanitation Data'!C53)),IF(AND(ISNUMBER(OFFSET('Sanitation Data'!$C$7,0,10*ROW('Sanitation Data'!C53))),CL59="No",ISNUMBER(OFFSET('Sanitation Data'!$C$7,0,10*ROW('Sanitation Data'!C53)))),CONCATENATE("[",ROUND(OFFSET('Sanitation Data'!$C$7,0,10*ROW('Sanitation Data'!C53)),0),"]"),IF(AND(ISNUMBER(OFFSET('Sanitation Data'!$C$7,0,10*ROW('Sanitation Data'!C53))),CL59="",ISNUMBER(OFFSET('Sanitation Data'!$C$7,0,10*ROW('Sanitation Data'!C53)))),OFFSET('Sanitation Data'!$C$7,0,10*ROW('Sanitation Data'!C53)),NA())))</f>
        <v>#N/A</v>
      </c>
      <c r="X59" s="253" t="e">
        <f ca="true">+IF(AND(ISNUMBER(OFFSET('Sanitation Data'!$C$11,0,10*ROW('Sanitation Data'!C53))),CM59="Yes"),OFFSET('Sanitation Data'!$C$11,0,10*ROW('Sanitation Data'!C53)),IF(AND(ISNUMBER(OFFSET('Sanitation Data'!$C$11,0,10*ROW('Sanitation Data'!C53))),CM59="No",ISNUMBER(OFFSET('Sanitation Data'!$C$11,0,10*ROW('Sanitation Data'!C53)))),CONCATENATE("[",ROUND(OFFSET('Sanitation Data'!$C$11,0,10*ROW('Sanitation Data'!C53)),0),"]"),IF(AND(ISNUMBER(OFFSET('Sanitation Data'!$C$11,0,10*ROW('Sanitation Data'!C53))),CM59="",ISNUMBER(OFFSET('Sanitation Data'!$C$11,0,10*ROW('Sanitation Data'!C53)))),OFFSET('Sanitation Data'!$C$11,0,10*ROW('Sanitation Data'!C53)),NA())))</f>
        <v>#N/A</v>
      </c>
      <c r="Y59" s="253" t="e">
        <f ca="true">+IF(AND(ISNUMBER(OFFSET('Sanitation Data'!$C$12,0,10*ROW('Sanitation Data'!C53))),CN59="Yes"),OFFSET('Sanitation Data'!$C$12,0,10*ROW('Sanitation Data'!C53)),IF(AND(ISNUMBER(OFFSET('Sanitation Data'!$C$12,0,10*ROW('Sanitation Data'!C53))),CN59="No",ISNUMBER(OFFSET('Sanitation Data'!$C$12,0,10*ROW('Sanitation Data'!C53)))),CONCATENATE("[",ROUND(OFFSET('Sanitation Data'!$C$12,0,10*ROW('Sanitation Data'!C53)),0),"]"),IF(AND(ISNUMBER(OFFSET('Sanitation Data'!$C$12,0,10*ROW('Sanitation Data'!C53))),CN59="",ISNUMBER(OFFSET('Sanitation Data'!$C$12,0,10*ROW('Sanitation Data'!C53)))),OFFSET('Sanitation Data'!$C$12,0,10*ROW('Sanitation Data'!C53)),NA())))</f>
        <v>#N/A</v>
      </c>
      <c r="Z59" s="253" t="e">
        <f ca="true">+IF(AND(ISNUMBER(OFFSET('Sanitation Data'!$C$13,0,10*ROW('Sanitation Data'!C53))),CO59="Yes"),OFFSET('Sanitation Data'!$C$13,0,10*ROW('Sanitation Data'!C53)),IF(AND(ISNUMBER(OFFSET('Sanitation Data'!$C$13,0,10*ROW('Sanitation Data'!C53))),CO59="No",ISNUMBER(OFFSET('Sanitation Data'!$C$13,0,10*ROW('Sanitation Data'!C53)))),CONCATENATE("[",ROUND(OFFSET('Sanitation Data'!$C$13,0,10*ROW('Sanitation Data'!C53)),0),"]"),IF(AND(ISNUMBER(OFFSET('Sanitation Data'!$C$13,0,10*ROW('Sanitation Data'!C53))),CO59="",ISNUMBER(OFFSET('Sanitation Data'!$C$13,0,10*ROW('Sanitation Data'!C53)))),OFFSET('Sanitation Data'!$C$13,0,10*ROW('Sanitation Data'!C53)),NA())))</f>
        <v>#N/A</v>
      </c>
      <c r="AA59" s="253" t="e">
        <f ca="true">+IF(AND(ISNUMBER(OFFSET('Sanitation Data'!$D$5,0,10*ROW('Sanitation Data'!D53))),CP59="Yes"),100-OFFSET('Sanitation Data'!$D$5,0,10*ROW('Sanitation Data'!D53)),IF(AND(ISNUMBER(OFFSET('Sanitation Data'!$D$5,0,10*ROW('Sanitation Data'!D53))),CP59="No",ISNUMBER(OFFSET('Sanitation Data'!$D$5,0,10*ROW('Sanitation Data'!D53)))),CONCATENATE("[",ROUND(100-OFFSET('Sanitation Data'!$D$5,0,10*ROW('Sanitation Data'!D53)),0),"]"),IF(AND(ISNUMBER(OFFSET('Sanitation Data'!$D$5,0,10*ROW('Sanitation Data'!D53))),CP59="",ISNUMBER(OFFSET('Sanitation Data'!$D$5,0,10*ROW('Sanitation Data'!D53)))),100-OFFSET('Sanitation Data'!$D$5,0,10*ROW('Sanitation Data'!D53)),NA())))</f>
        <v>#N/A</v>
      </c>
      <c r="AB59" s="253" t="e">
        <f ca="true">+IF(AND(ISNUMBER(OFFSET('Sanitation Data'!$D$7,0,10*ROW('Sanitation Data'!D53))),CQ59="Yes"),OFFSET('Sanitation Data'!$D$7,0,10*ROW('Sanitation Data'!G53)),IF(AND(ISNUMBER(OFFSET('Sanitation Data'!$D$7,0,10*ROW('Sanitation Data'!D53))),CQ59="No",ISNUMBER(OFFSET('Sanitation Data'!$D$7,0,10*ROW('Sanitation Data'!D53)))),CONCATENATE("[",ROUND(OFFSET('Sanitation Data'!$D$7,0,10*ROW('Sanitation Data'!D53)),0),"]"),IF(AND(ISNUMBER(OFFSET('Sanitation Data'!$D$7,0,10*ROW('Sanitation Data'!D53))),CQ59="",ISNUMBER(OFFSET('Sanitation Data'!$D$7,0,10*ROW('Sanitation Data'!D53)))),OFFSET('Sanitation Data'!$D$7,0,10*ROW('Sanitation Data'!D53)),NA())))</f>
        <v>#N/A</v>
      </c>
      <c r="AC59" s="253" t="e">
        <f ca="true">+IF(AND(ISNUMBER(OFFSET('Sanitation Data'!$D$11,0,10*ROW('Sanitation Data'!D53))),CR59="Yes"),OFFSET('Sanitation Data'!$D$11,0,10*ROW('Sanitation Data'!D53)),IF(AND(ISNUMBER(OFFSET('Sanitation Data'!$D$11,0,10*ROW('Sanitation Data'!D53))),CR59="No",ISNUMBER(OFFSET('Sanitation Data'!$D$11,0,10*ROW('Sanitation Data'!D53)))),CONCATENATE("[",ROUND(OFFSET('Sanitation Data'!$D$11,0,10*ROW('Sanitation Data'!D53)),0),"]"),IF(AND(ISNUMBER(OFFSET('Sanitation Data'!$D$11,0,10*ROW('Sanitation Data'!D53))),CR59="",ISNUMBER(OFFSET('Sanitation Data'!$D$11,0,10*ROW('Sanitation Data'!D53)))),OFFSET('Sanitation Data'!$D$11,0,10*ROW('Sanitation Data'!D53)),NA())))</f>
        <v>#N/A</v>
      </c>
      <c r="AD59" s="253" t="e">
        <f ca="true">+IF(AND(ISNUMBER(OFFSET('Sanitation Data'!$D$12,0,10*ROW('Sanitation Data'!D53))),CS59="Yes"),OFFSET('Sanitation Data'!$D$12,0,10*ROW('Sanitation Data'!D53)),IF(AND(ISNUMBER(OFFSET('Sanitation Data'!$D$12,0,10*ROW('Sanitation Data'!D53))),CS59="No",ISNUMBER(OFFSET('Sanitation Data'!$D$12,0,10*ROW('Sanitation Data'!D53)))),CONCATENATE("[",ROUND(OFFSET('Sanitation Data'!$D$12,0,10*ROW('Sanitation Data'!D53)),0),"]"),IF(AND(ISNUMBER(OFFSET('Sanitation Data'!$D$12,0,10*ROW('Sanitation Data'!D53))),CS59="",ISNUMBER(OFFSET('Sanitation Data'!$D$12,0,10*ROW('Sanitation Data'!D53)))),OFFSET('Sanitation Data'!$D$12,0,10*ROW('Sanitation Data'!D53)),NA())))</f>
        <v>#N/A</v>
      </c>
      <c r="AE59" s="253" t="e">
        <f ca="true">+IF(AND(ISNUMBER(OFFSET('Sanitation Data'!$D$13,0,10*ROW('Sanitation Data'!D53))),CT59="Yes"),OFFSET('Sanitation Data'!$D$13,0,10*ROW('Sanitation Data'!D53)),IF(AND(ISNUMBER(OFFSET('Sanitation Data'!$D$13,0,10*ROW('Sanitation Data'!D53))),CT59="No",ISNUMBER(OFFSET('Sanitation Data'!$D$13,0,10*ROW('Sanitation Data'!D53)))),CONCATENATE("[",ROUND(OFFSET('Sanitation Data'!$D$13,0,10*ROW('Sanitation Data'!D53)),0),"]"),IF(AND(ISNUMBER(OFFSET('Sanitation Data'!$D$13,0,10*ROW('Sanitation Data'!D53))),CT59="",ISNUMBER(OFFSET('Sanitation Data'!$D$13,0,10*ROW('Sanitation Data'!D53)))),OFFSET('Sanitation Data'!$D$13,0,10*ROW('Sanitation Data'!D53)),NA())))</f>
        <v>#N/A</v>
      </c>
      <c r="AF59" s="253" t="e">
        <f ca="true">+IF(AND(ISNUMBER(OFFSET('Sanitation Data'!$E$5,0,10*ROW('Sanitation Data'!E53))),CU59="Yes"),100-OFFSET('Sanitation Data'!$E$5,0,10*ROW('Sanitation Data'!E53)),IF(AND(ISNUMBER(OFFSET('Sanitation Data'!$E$5,0,10*ROW('Sanitation Data'!E53))),CU59="No",ISNUMBER(OFFSET('Sanitation Data'!$E$5,0,10*ROW('Sanitation Data'!E53)))),CONCATENATE("[",ROUND(100-OFFSET('Sanitation Data'!$E$5,0,10*ROW('Sanitation Data'!E53)),0),"]"),IF(AND(ISNUMBER(OFFSET('Sanitation Data'!$E$5,0,10*ROW('Sanitation Data'!E53))),CU59="",ISNUMBER(OFFSET('Sanitation Data'!$E$5,0,10*ROW('Sanitation Data'!E53)))),100-OFFSET('Sanitation Data'!$E$5,0,10*ROW('Sanitation Data'!E53)),NA())))</f>
        <v>#N/A</v>
      </c>
      <c r="AG59" s="253" t="e">
        <f ca="true">+IF(AND(ISNUMBER(OFFSET('Sanitation Data'!$E$7,0,10*ROW('Sanitation Data'!E53))),CV59="Yes"),OFFSET('Sanitation Data'!$E$7,0,10*ROW('Sanitation Data'!E53)),IF(AND(ISNUMBER(OFFSET('Sanitation Data'!$E$7,0,10*ROW('Sanitation Data'!E53))),CV59="No",ISNUMBER(OFFSET('Sanitation Data'!$E$7,0,10*ROW('Sanitation Data'!E53)))),CONCATENATE("[",ROUND(OFFSET('Sanitation Data'!$E$7,0,10*ROW('Sanitation Data'!E53)),0),"]"),IF(AND(ISNUMBER(OFFSET('Sanitation Data'!$E$7,0,10*ROW('Sanitation Data'!E53))),CV59="",ISNUMBER(OFFSET('Sanitation Data'!$E$7,0,10*ROW('Sanitation Data'!E53)))),OFFSET('Sanitation Data'!$E$7,0,10*ROW('Sanitation Data'!E53)),NA())))</f>
        <v>#N/A</v>
      </c>
      <c r="AH59" s="253" t="e">
        <f ca="true">+IF(AND(ISNUMBER(OFFSET('Sanitation Data'!$E$11,0,10*ROW('Sanitation Data'!E53))),CW59="Yes"),OFFSET('Sanitation Data'!$E$11,0,10*ROW('Sanitation Data'!E53)),IF(AND(ISNUMBER(OFFSET('Sanitation Data'!$E$11,0,10*ROW('Sanitation Data'!E53))),CW59="No",ISNUMBER(OFFSET('Sanitation Data'!$E$11,0,10*ROW('Sanitation Data'!E53)))),CONCATENATE("[",ROUND(OFFSET('Sanitation Data'!$E$11,0,10*ROW('Sanitation Data'!E53)),0),"]"),IF(AND(ISNUMBER(OFFSET('Sanitation Data'!$E$11,0,10*ROW('Sanitation Data'!E53))),CW59="",ISNUMBER(OFFSET('Sanitation Data'!$E$11,0,10*ROW('Sanitation Data'!E53)))),OFFSET('Sanitation Data'!$E$11,0,10*ROW('Sanitation Data'!E53)),NA())))</f>
        <v>#N/A</v>
      </c>
      <c r="AI59" s="253" t="e">
        <f ca="true">+IF(AND(ISNUMBER(OFFSET('Sanitation Data'!$E$12,0,10*ROW('Sanitation Data'!E53))),CX59="Yes"),OFFSET('Sanitation Data'!$E$12,0,10*ROW('Sanitation Data'!E53)),IF(AND(ISNUMBER(OFFSET('Sanitation Data'!$E$12,0,10*ROW('Sanitation Data'!E53))),CX59="No",ISNUMBER(OFFSET('Sanitation Data'!$E$12,0,10*ROW('Sanitation Data'!E53)))),CONCATENATE("[",ROUND(OFFSET('Sanitation Data'!$E$12,0,10*ROW('Sanitation Data'!E53)),0),"]"),IF(AND(ISNUMBER(OFFSET('Sanitation Data'!$E$12,0,10*ROW('Sanitation Data'!E53))),CX59="",ISNUMBER(OFFSET('Sanitation Data'!$E$12,0,10*ROW('Sanitation Data'!E53)))),OFFSET('Sanitation Data'!$E$12,0,10*ROW('Sanitation Data'!E53)),NA())))</f>
        <v>#N/A</v>
      </c>
      <c r="AJ59" s="253" t="e">
        <f ca="true">+IF(AND(ISNUMBER(OFFSET('Sanitation Data'!$E$13,0,10*ROW('Sanitation Data'!E53))),CY59="Yes"),OFFSET('Sanitation Data'!$E$13,0,10*ROW('Sanitation Data'!E53)),IF(AND(ISNUMBER(OFFSET('Sanitation Data'!$E$13,0,10*ROW('Sanitation Data'!E53))),CY59="No",ISNUMBER(OFFSET('Sanitation Data'!$E$13,0,10*ROW('Sanitation Data'!E53)))),CONCATENATE("[",ROUND(OFFSET('Sanitation Data'!$E$13,0,10*ROW('Sanitation Data'!E53)),0),"]"),IF(AND(ISNUMBER(OFFSET('Sanitation Data'!$E$13,0,10*ROW('Sanitation Data'!E53))),CY59="",ISNUMBER(OFFSET('Sanitation Data'!$E$13,0,10*ROW('Sanitation Data'!E53)))),OFFSET('Sanitation Data'!$E$13,0,10*ROW('Sanitation Data'!E53)),NA())))</f>
        <v>#N/A</v>
      </c>
      <c r="AK59" s="253" t="e">
        <f ca="true">+IF(AND(ISNUMBER(OFFSET('Sanitation Data'!$F$5,0,10*ROW('Sanitation Data'!F53))),CZ59="Yes"),100-OFFSET('Sanitation Data'!$F$5,0,10*ROW('Sanitation Data'!F53)),IF(AND(ISNUMBER(OFFSET('Sanitation Data'!$F$5,0,10*ROW('Sanitation Data'!F53))),CZ59="No",ISNUMBER(OFFSET('Sanitation Data'!$F$5,0,10*ROW('Sanitation Data'!F53)))),CONCATENATE("[",ROUND(100-OFFSET('Sanitation Data'!$F$5,0,10*ROW('Sanitation Data'!F53)),0),"]"),IF(AND(ISNUMBER(OFFSET('Sanitation Data'!$F$5,0,10*ROW('Sanitation Data'!F53))),CZ59="",ISNUMBER(OFFSET('Sanitation Data'!$F$5,0,10*ROW('Sanitation Data'!F53)))),100-OFFSET('Sanitation Data'!$F$5,0,10*ROW('Sanitation Data'!F53)),NA())))</f>
        <v>#N/A</v>
      </c>
      <c r="AL59" s="253" t="e">
        <f ca="true">+IF(AND(ISNUMBER(OFFSET('Sanitation Data'!$F$7,0,10*ROW('Sanitation Data'!F53))),DA59="Yes"),OFFSET('Sanitation Data'!$F$7,0,10*ROW('Sanitation Data'!F53)),IF(AND(ISNUMBER(OFFSET('Sanitation Data'!$F$7,0,10*ROW('Sanitation Data'!F53))),DA59="No",ISNUMBER(OFFSET('Sanitation Data'!$F$7,0,10*ROW('Sanitation Data'!F53)))),CONCATENATE("[",ROUND(OFFSET('Sanitation Data'!$F$7,0,10*ROW('Sanitation Data'!F53)),0),"]"),IF(AND(ISNUMBER(OFFSET('Sanitation Data'!$F$7,0,10*ROW('Sanitation Data'!F53))),DA59="",ISNUMBER(OFFSET('Sanitation Data'!$F$7,0,10*ROW('Sanitation Data'!F53)))),OFFSET('Sanitation Data'!$F$7,0,10*ROW('Sanitation Data'!F53)),NA())))</f>
        <v>#N/A</v>
      </c>
      <c r="AM59" s="253" t="e">
        <f ca="true">+IF(AND(ISNUMBER(OFFSET('Sanitation Data'!$F$11,0,10*ROW('Sanitation Data'!F53))),DB59="Yes"),OFFSET('Sanitation Data'!$F$11,0,10*ROW('Sanitation Data'!F53)),IF(AND(ISNUMBER(OFFSET('Sanitation Data'!$F$11,0,10*ROW('Sanitation Data'!F53))),DB59="No",ISNUMBER(OFFSET('Sanitation Data'!$F$11,0,10*ROW('Sanitation Data'!F53)))),CONCATENATE("[",ROUND(OFFSET('Sanitation Data'!$F$11,0,10*ROW('Sanitation Data'!F53)),0),"]"),IF(AND(ISNUMBER(OFFSET('Sanitation Data'!$F$11,0,10*ROW('Sanitation Data'!F53))),DB59="",ISNUMBER(OFFSET('Sanitation Data'!$F$11,0,10*ROW('Sanitation Data'!F53)))),OFFSET('Sanitation Data'!$F$11,0,10*ROW('Sanitation Data'!F53)),NA())))</f>
        <v>#N/A</v>
      </c>
      <c r="AN59" s="253" t="e">
        <f ca="true">+IF(AND(ISNUMBER(OFFSET('Sanitation Data'!$F$12,0,10*ROW('Sanitation Data'!F53))),DC59="Yes"),OFFSET('Sanitation Data'!$F$12,0,10*ROW('Sanitation Data'!F53)),IF(AND(ISNUMBER(OFFSET('Sanitation Data'!$F$12,0,10*ROW('Sanitation Data'!F53))),DC59="No",ISNUMBER(OFFSET('Sanitation Data'!$F$12,0,10*ROW('Sanitation Data'!F53)))),CONCATENATE("[",ROUND(OFFSET('Sanitation Data'!$F$12,0,10*ROW('Sanitation Data'!F53)),0),"]"),IF(AND(ISNUMBER(OFFSET('Sanitation Data'!$F$12,0,10*ROW('Sanitation Data'!F53))),DC59="",ISNUMBER(OFFSET('Sanitation Data'!$F$12,0,10*ROW('Sanitation Data'!F53)))),OFFSET('Sanitation Data'!$F$12,0,10*ROW('Sanitation Data'!F53)),NA())))</f>
        <v>#N/A</v>
      </c>
      <c r="AO59" s="253" t="e">
        <f ca="true">+IF(AND(ISNUMBER(OFFSET('Sanitation Data'!$F$13,0,10*ROW('Sanitation Data'!F53))),DD59="Yes"),OFFSET('Sanitation Data'!$F$13,0,10*ROW('Sanitation Data'!F53)),IF(AND(ISNUMBER(OFFSET('Sanitation Data'!$F$13,0,10*ROW('Sanitation Data'!F53))),DD59="No",ISNUMBER(OFFSET('Sanitation Data'!$F$13,0,10*ROW('Sanitation Data'!F53)))),CONCATENATE("[",ROUND(OFFSET('Sanitation Data'!$F$13,0,10*ROW('Sanitation Data'!F53)),0),"]"),IF(AND(ISNUMBER(OFFSET('Sanitation Data'!$F$13,0,10*ROW('Sanitation Data'!F53))),DD59="",ISNUMBER(OFFSET('Sanitation Data'!$F$13,0,10*ROW('Sanitation Data'!F53)))),OFFSET('Sanitation Data'!$F$13,0,10*ROW('Sanitation Data'!F53)),NA())))</f>
        <v>#N/A</v>
      </c>
      <c r="AP59" s="253" t="e">
        <f ca="true">+IF(AND(ISNUMBER(OFFSET('Sanitation Data'!$G$5,0,10*ROW('Sanitation Data'!G53))),DE59="Yes"),100-OFFSET('Sanitation Data'!$G$5,0,10*ROW('Sanitation Data'!G53)),IF(AND(ISNUMBER(OFFSET('Sanitation Data'!$G$5,0,10*ROW('Sanitation Data'!G53))),DE59="No",ISNUMBER(OFFSET('Sanitation Data'!$G$5,0,10*ROW('Sanitation Data'!G53)))),CONCATENATE("[",ROUND(100-OFFSET('Sanitation Data'!$G$5,0,10*ROW('Sanitation Data'!G53)),0),"]"),IF(AND(ISNUMBER(OFFSET('Sanitation Data'!$G$5,0,10*ROW('Sanitation Data'!G53))),DE59="",ISNUMBER(OFFSET('Sanitation Data'!$G$5,0,10*ROW('Sanitation Data'!G53)))),100-OFFSET('Sanitation Data'!$G$5,0,10*ROW('Sanitation Data'!G53)),NA())))</f>
        <v>#N/A</v>
      </c>
      <c r="AQ59" s="253" t="e">
        <f ca="true">+IF(AND(ISNUMBER(OFFSET('Sanitation Data'!$G$7,0,10*ROW('Sanitation Data'!G53))),DF59="Yes"),OFFSET('Sanitation Data'!$G$7,0,10*ROW('Sanitation Data'!G53)),IF(AND(ISNUMBER(OFFSET('Sanitation Data'!$G$7,0,10*ROW('Sanitation Data'!G53))),DF59="No",ISNUMBER(OFFSET('Sanitation Data'!$G$7,0,10*ROW('Sanitation Data'!G53)))),CONCATENATE("[",ROUND(OFFSET('Sanitation Data'!$G$7,0,10*ROW('Sanitation Data'!G53)),0),"]"),IF(AND(ISNUMBER(OFFSET('Sanitation Data'!$G$7,0,10*ROW('Sanitation Data'!G53))),DF59="",ISNUMBER(OFFSET('Sanitation Data'!$G$7,0,10*ROW('Sanitation Data'!G53)))),OFFSET('Sanitation Data'!$G$7,0,10*ROW('Sanitation Data'!G53)),NA())))</f>
        <v>#N/A</v>
      </c>
      <c r="AR59" s="253" t="e">
        <f ca="true">+IF(AND(ISNUMBER(OFFSET('Sanitation Data'!$G$11,0,10*ROW('Sanitation Data'!G53))),DG59="Yes"),OFFSET('Sanitation Data'!$G$11,0,10*ROW('Sanitation Data'!G53)),IF(AND(ISNUMBER(OFFSET('Sanitation Data'!$G$11,0,10*ROW('Sanitation Data'!G53))),DG59="No",ISNUMBER(OFFSET('Sanitation Data'!$G$11,0,10*ROW('Sanitation Data'!G53)))),CONCATENATE("[",ROUND(OFFSET('Sanitation Data'!$G$11,0,10*ROW('Sanitation Data'!G53)),0),"]"),IF(AND(ISNUMBER(OFFSET('Sanitation Data'!$G$11,0,10*ROW('Sanitation Data'!G53))),DG59="",ISNUMBER(OFFSET('Sanitation Data'!$G$11,0,10*ROW('Sanitation Data'!G53)))),OFFSET('Sanitation Data'!$G$11,0,10*ROW('Sanitation Data'!G53)),NA())))</f>
        <v>#N/A</v>
      </c>
      <c r="AS59" s="253" t="e">
        <f ca="true">+IF(AND(ISNUMBER(OFFSET('Sanitation Data'!$G$12,0,10*ROW('Sanitation Data'!G53))),DH59="Yes"),OFFSET('Sanitation Data'!$G$12,0,10*ROW('Sanitation Data'!G53)),IF(AND(ISNUMBER(OFFSET('Sanitation Data'!$G$12,0,10*ROW('Sanitation Data'!G53))),DH59="No",ISNUMBER(OFFSET('Sanitation Data'!$G$12,0,10*ROW('Sanitation Data'!G53)))),CONCATENATE("[",ROUND(OFFSET('Sanitation Data'!$G$12,0,10*ROW('Sanitation Data'!G53)),0),"]"),IF(AND(ISNUMBER(OFFSET('Sanitation Data'!$G$12,0,10*ROW('Sanitation Data'!G53))),DH59="",ISNUMBER(OFFSET('Sanitation Data'!$G$12,0,10*ROW('Sanitation Data'!G53)))),OFFSET('Sanitation Data'!$G$12,0,10*ROW('Sanitation Data'!G53)),NA())))</f>
        <v>#N/A</v>
      </c>
      <c r="AT59" s="253" t="e">
        <f ca="true">+IF(AND(ISNUMBER(OFFSET('Sanitation Data'!$G$13,0,10*ROW('Sanitation Data'!G53))),DI59="Yes"),OFFSET('Sanitation Data'!$G$13,0,10*ROW('Sanitation Data'!G53)),IF(AND(ISNUMBER(OFFSET('Sanitation Data'!$G$13,0,10*ROW('Sanitation Data'!G53))),DI59="No",ISNUMBER(OFFSET('Sanitation Data'!$G$13,0,10*ROW('Sanitation Data'!G53)))),CONCATENATE("[",ROUND(OFFSET('Sanitation Data'!$G$13,0,10*ROW('Sanitation Data'!G53)),0),"]"),IF(AND(ISNUMBER(OFFSET('Sanitation Data'!$G$13,0,10*ROW('Sanitation Data'!G53))),DI59="",ISNUMBER(OFFSET('Sanitation Data'!$G$13,0,10*ROW('Sanitation Data'!G53)))),OFFSET('Sanitation Data'!$G$13,0,10*ROW('Sanitation Data'!G53)),NA())))</f>
        <v>#N/A</v>
      </c>
      <c r="AU59" s="253" t="e">
        <f ca="true">+IF(AND(ISNUMBER(OFFSET('Sanitation Data'!$H$5,0,10*ROW('Sanitation Data'!H53))),DJ59="Yes"),100-OFFSET('Sanitation Data'!$H$5,0,10*ROW('Sanitation Data'!H53)),IF(AND(ISNUMBER(OFFSET('Sanitation Data'!$H$5,0,10*ROW('Sanitation Data'!H53))),DJ59="No",ISNUMBER(OFFSET('Sanitation Data'!$H$5,0,10*ROW('Sanitation Data'!H53)))),CONCATENATE("[",ROUND(100-OFFSET('Sanitation Data'!$H$5,0,10*ROW('Sanitation Data'!H53)),0),"]"),IF(AND(ISNUMBER(OFFSET('Sanitation Data'!$H$5,0,10*ROW('Sanitation Data'!H53))),DJ59="",ISNUMBER(OFFSET('Sanitation Data'!$H$5,0,10*ROW('Sanitation Data'!H53)))),100-OFFSET('Sanitation Data'!$H$5,0,10*ROW('Sanitation Data'!H53)),NA())))</f>
        <v>#N/A</v>
      </c>
      <c r="AV59" s="253" t="e">
        <f ca="true">+IF(AND(ISNUMBER(OFFSET('Sanitation Data'!$H$7,0,10*ROW('Sanitation Data'!H53))),DK59="Yes"),OFFSET('Sanitation Data'!$H$7,0,10*ROW('Sanitation Data'!H53)),IF(AND(ISNUMBER(OFFSET('Sanitation Data'!$H$7,0,10*ROW('Sanitation Data'!H53))),DK59="No",ISNUMBER(OFFSET('Sanitation Data'!$H$7,0,10*ROW('Sanitation Data'!H53)))),CONCATENATE("[",ROUND(OFFSET('Sanitation Data'!$H$7,0,10*ROW('Sanitation Data'!H53)),0),"]"),IF(AND(ISNUMBER(OFFSET('Sanitation Data'!$H$7,0,10*ROW('Sanitation Data'!H53))),DK59="",ISNUMBER(OFFSET('Sanitation Data'!$H$7,0,10*ROW('Sanitation Data'!H53)))),OFFSET('Sanitation Data'!$H$7,0,10*ROW('Sanitation Data'!H53)),NA())))</f>
        <v>#N/A</v>
      </c>
      <c r="AW59" s="253" t="e">
        <f ca="true">+IF(AND(ISNUMBER(OFFSET('Sanitation Data'!$H$11,0,10*ROW('Sanitation Data'!H53))),DL59="Yes"),OFFSET('Sanitation Data'!$H$11,0,10*ROW('Sanitation Data'!H53)),IF(AND(ISNUMBER(OFFSET('Sanitation Data'!$H$11,0,10*ROW('Sanitation Data'!H53))),DL59="No",ISNUMBER(OFFSET('Sanitation Data'!$H$11,0,10*ROW('Sanitation Data'!H53)))),CONCATENATE("[",ROUND(OFFSET('Sanitation Data'!$H$11,0,10*ROW('Sanitation Data'!H53)),0),"]"),IF(AND(ISNUMBER(OFFSET('Sanitation Data'!$H$11,0,10*ROW('Sanitation Data'!H53))),DL59="",ISNUMBER(OFFSET('Sanitation Data'!$H$11,0,10*ROW('Sanitation Data'!H53)))),OFFSET('Sanitation Data'!$H$11,0,10*ROW('Sanitation Data'!H53)),NA())))</f>
        <v>#N/A</v>
      </c>
      <c r="AX59" s="253" t="e">
        <f ca="true">+IF(AND(ISNUMBER(OFFSET('Sanitation Data'!$H$12,0,10*ROW('Sanitation Data'!H53))),DM59="Yes"),OFFSET('Sanitation Data'!$H$12,0,10*ROW('Sanitation Data'!H53)),IF(AND(ISNUMBER(OFFSET('Sanitation Data'!$H$12,0,10*ROW('Sanitation Data'!H53))),DM59="No",ISNUMBER(OFFSET('Sanitation Data'!$H$12,0,10*ROW('Sanitation Data'!H53)))),CONCATENATE("[",ROUND(OFFSET('Sanitation Data'!$H$12,0,10*ROW('Sanitation Data'!H53)),0),"]"),IF(AND(ISNUMBER(OFFSET('Sanitation Data'!$H$12,0,10*ROW('Sanitation Data'!H53))),DM59="",ISNUMBER(OFFSET('Sanitation Data'!$H$12,0,10*ROW('Sanitation Data'!H53)))),OFFSET('Sanitation Data'!$H$12,0,10*ROW('Sanitation Data'!H53)),NA())))</f>
        <v>#N/A</v>
      </c>
      <c r="AY59" s="253" t="e">
        <f ca="true">+IF(AND(ISNUMBER(OFFSET('Sanitation Data'!$H$13,0,10*ROW('Sanitation Data'!H53))),DN59="Yes"),OFFSET('Sanitation Data'!$H$13,0,10*ROW('Sanitation Data'!H53)),IF(AND(ISNUMBER(OFFSET('Sanitation Data'!$H$13,0,10*ROW('Sanitation Data'!H53))),DN59="No",ISNUMBER(OFFSET('Sanitation Data'!$H$13,0,10*ROW('Sanitation Data'!H53)))),CONCATENATE("[",ROUND(OFFSET('Sanitation Data'!$H$13,0,10*ROW('Sanitation Data'!H53)),0),"]"),IF(AND(ISNUMBER(OFFSET('Sanitation Data'!$H$13,0,10*ROW('Sanitation Data'!H53))),DN59="",ISNUMBER(OFFSET('Sanitation Data'!$H$13,0,10*ROW('Sanitation Data'!H53)))),OFFSET('Sanitation Data'!$H$13,0,10*ROW('Sanitation Data'!H53)),NA())))</f>
        <v>#N/A</v>
      </c>
      <c r="AZ59" s="254" t="e">
        <f ca="true">+IF(AND(ISNUMBER(OFFSET('Hygiene Data'!$C$6,0,10*ROW('Hygiene Data'!C53))),DO59="Yes"),OFFSET('Hygiene Data'!$C$6,0,10*ROW('Hygiene Data'!C53)),IF(AND(ISNUMBER(OFFSET('Hygiene Data'!$C$6,0,10*ROW('Hygiene Data'!C53))),DO59="No",ISNUMBER(OFFSET('Hygiene Data'!$C$6,0,10*ROW('Hygiene Data'!C53)))),CONCATENATE("[",ROUND(OFFSET('Hygiene Data'!$C$6,0,10*ROW('Hygiene Data'!C53)),0),"]"),IF(AND(ISNUMBER(OFFSET('Hygiene Data'!$C$6,0,10*ROW('Hygiene Data'!C53))),DO59="",ISNUMBER(OFFSET('Hygiene Data'!$C$6,0,10*ROW('Hygiene Data'!C53)))),OFFSET('Hygiene Data'!$C$6,0,10*ROW('Hygiene Data'!C53)),NA())))</f>
        <v>#N/A</v>
      </c>
      <c r="BA59" s="254" t="e">
        <f ca="true">+IF(AND(ISNUMBER(OFFSET('Hygiene Data'!$C$8,0,10*ROW('Hygiene Data'!C53))),DP59="Yes"),OFFSET('Hygiene Data'!$C$8,0,10*ROW('Hygiene Data'!C53)),IF(AND(ISNUMBER(OFFSET('Hygiene Data'!$C$8,0,10*ROW('Hygiene Data'!C53))),DP59="No",ISNUMBER(OFFSET('Hygiene Data'!$C$8,0,10*ROW('Hygiene Data'!C53)))),CONCATENATE("[",ROUND(OFFSET('Hygiene Data'!$C$8,0,10*ROW('Hygiene Data'!C53)),0),"]"),IF(AND(ISNUMBER(OFFSET('Hygiene Data'!$C$8,0,10*ROW('Hygiene Data'!C53))),DP59="",ISNUMBER(OFFSET('Hygiene Data'!$C$8,0,10*ROW('Hygiene Data'!C53)))),OFFSET('Hygiene Data'!$C$8,0,10*ROW('Hygiene Data'!C53)),NA())))</f>
        <v>#N/A</v>
      </c>
      <c r="BB59" s="254" t="e">
        <f ca="true">+IF(AND(ISNUMBER(OFFSET('Hygiene Data'!$C$10,0,10*ROW('Hygiene Data'!C53))),DQ59="Yes"),OFFSET('Hygiene Data'!$C$10,0,10*ROW('Hygiene Data'!C53)),IF(AND(ISNUMBER(OFFSET('Hygiene Data'!$C$10,0,10*ROW('Hygiene Data'!C53))),DQ59="No",ISNUMBER(OFFSET('Hygiene Data'!$C$10,0,10*ROW('Hygiene Data'!C53)))),CONCATENATE("[",ROUND(OFFSET('Hygiene Data'!$C$10,0,10*ROW('Hygiene Data'!C53)),0),"]"),IF(AND(ISNUMBER(OFFSET('Hygiene Data'!$C$10,0,10*ROW('Hygiene Data'!C53))),DQ59="",ISNUMBER(OFFSET('Hygiene Data'!$C$10,0,10*ROW('Hygiene Data'!C53)))),OFFSET('Hygiene Data'!$C$10,0,10*ROW('Hygiene Data'!C53)),NA())))</f>
        <v>#N/A</v>
      </c>
      <c r="BC59" s="254" t="e">
        <f ca="true">+IF(AND(ISNUMBER(OFFSET('Hygiene Data'!$D$6,0,10*ROW('Hygiene Data'!D53))),DR59="Yes"),OFFSET('Hygiene Data'!$D$6,0,10*ROW('Hygiene Data'!D53)),IF(AND(ISNUMBER(OFFSET('Hygiene Data'!$D$6,0,10*ROW('Hygiene Data'!D53))),DR59="No",ISNUMBER(OFFSET('Hygiene Data'!$D$6,0,10*ROW('Hygiene Data'!D53)))),CONCATENATE("[",ROUND(OFFSET('Hygiene Data'!$D$6,0,10*ROW('Hygiene Data'!D53)),0),"]"),IF(AND(ISNUMBER(OFFSET('Hygiene Data'!$D$6,0,10*ROW('Hygiene Data'!D53))),DR59="",ISNUMBER(OFFSET('Hygiene Data'!$D$6,0,10*ROW('Hygiene Data'!D53)))),OFFSET('Hygiene Data'!$D$6,0,10*ROW('Hygiene Data'!D53)),NA())))</f>
        <v>#N/A</v>
      </c>
      <c r="BD59" s="254" t="e">
        <f ca="true">+IF(AND(ISNUMBER(OFFSET('Hygiene Data'!$D$8,0,10*ROW('Hygiene Data'!D53))),DS59="Yes"),OFFSET('Hygiene Data'!$D$8,0,10*ROW('Hygiene Data'!D53)),IF(AND(ISNUMBER(OFFSET('Hygiene Data'!$D$8,0,10*ROW('Hygiene Data'!D53))),DS59="No",ISNUMBER(OFFSET('Hygiene Data'!$D$8,0,10*ROW('Hygiene Data'!D53)))),CONCATENATE("[",ROUND(OFFSET('Hygiene Data'!$D$8,0,10*ROW('Hygiene Data'!D53)),0),"]"),IF(AND(ISNUMBER(OFFSET('Hygiene Data'!$D$8,0,10*ROW('Hygiene Data'!D53))),DS59="",ISNUMBER(OFFSET('Hygiene Data'!$D$8,0,10*ROW('Hygiene Data'!D53)))),OFFSET('Hygiene Data'!$D$8,0,10*ROW('Hygiene Data'!D53)),NA())))</f>
        <v>#N/A</v>
      </c>
      <c r="BE59" s="254" t="e">
        <f ca="true">+IF(AND(ISNUMBER(OFFSET('Hygiene Data'!$D$10,0,10*ROW('Hygiene Data'!D53))),DT59="Yes"),OFFSET('Hygiene Data'!$D$10,0,10*ROW('Hygiene Data'!D53)),IF(AND(ISNUMBER(OFFSET('Hygiene Data'!$D$10,0,10*ROW('Hygiene Data'!D53))),DT59="No",ISNUMBER(OFFSET('Hygiene Data'!$D$10,0,10*ROW('Hygiene Data'!D53)))),CONCATENATE("[",ROUND(OFFSET('Hygiene Data'!$D$10,0,10*ROW('Hygiene Data'!D53)),0),"]"),IF(AND(ISNUMBER(OFFSET('Hygiene Data'!$D$10,0,10*ROW('Hygiene Data'!D53))),DT59="",ISNUMBER(OFFSET('Hygiene Data'!$D$10,0,10*ROW('Hygiene Data'!D53)))),OFFSET('Hygiene Data'!$D$10,0,10*ROW('Hygiene Data'!D53)),NA())))</f>
        <v>#N/A</v>
      </c>
      <c r="BF59" s="254" t="e">
        <f ca="true">+IF(AND(ISNUMBER(OFFSET('Hygiene Data'!$E$6,0,10*ROW('Hygiene Data'!E53))),DU59="Yes"),OFFSET('Hygiene Data'!$E$6,0,10*ROW('Hygiene Data'!E53)),IF(AND(ISNUMBER(OFFSET('Hygiene Data'!$E$6,0,10*ROW('Hygiene Data'!E53))),DU59="No",ISNUMBER(OFFSET('Hygiene Data'!$E$6,0,10*ROW('Hygiene Data'!E53)))),CONCATENATE("[",ROUND(OFFSET('Hygiene Data'!$E$6,0,10*ROW('Hygiene Data'!E53)),0),"]"),IF(AND(ISNUMBER(OFFSET('Hygiene Data'!$E$6,0,10*ROW('Hygiene Data'!E53))),DU59="",ISNUMBER(OFFSET('Hygiene Data'!$E$6,0,10*ROW('Hygiene Data'!E53)))),OFFSET('Hygiene Data'!$E$6,0,10*ROW('Hygiene Data'!E53)),NA())))</f>
        <v>#N/A</v>
      </c>
      <c r="BG59" s="254" t="e">
        <f ca="true">+IF(AND(ISNUMBER(OFFSET('Hygiene Data'!$E$8,0,10*ROW('Hygiene Data'!E53))),DV59="Yes"),OFFSET('Hygiene Data'!$E$8,0,10*ROW('Hygiene Data'!E53)),IF(AND(ISNUMBER(OFFSET('Hygiene Data'!$E$8,0,10*ROW('Hygiene Data'!E53))),DV59="No",ISNUMBER(OFFSET('Hygiene Data'!$E$8,0,10*ROW('Hygiene Data'!E53)))),CONCATENATE("[",ROUND(OFFSET('Hygiene Data'!$E$8,0,10*ROW('Hygiene Data'!E53)),0),"]"),IF(AND(ISNUMBER(OFFSET('Hygiene Data'!$E$8,0,10*ROW('Hygiene Data'!E53))),DV59="",ISNUMBER(OFFSET('Hygiene Data'!$E$8,0,10*ROW('Hygiene Data'!E53)))),OFFSET('Hygiene Data'!$E$8,0,10*ROW('Hygiene Data'!E53)),NA())))</f>
        <v>#N/A</v>
      </c>
      <c r="BH59" s="254" t="e">
        <f ca="true">+IF(AND(ISNUMBER(OFFSET('Hygiene Data'!$E$10,0,10*ROW('Hygiene Data'!E53))),DW59="Yes"),OFFSET('Hygiene Data'!$E$10,0,10*ROW('Hygiene Data'!E53)),IF(AND(ISNUMBER(OFFSET('Hygiene Data'!$E$10,0,10*ROW('Hygiene Data'!E53))),DW59="No",ISNUMBER(OFFSET('Hygiene Data'!$E$10,0,10*ROW('Hygiene Data'!E53)))),CONCATENATE("[",ROUND(OFFSET('Hygiene Data'!$E$10,0,10*ROW('Hygiene Data'!E53)),0),"]"),IF(AND(ISNUMBER(OFFSET('Hygiene Data'!$E$10,0,10*ROW('Hygiene Data'!E53))),DW59="",ISNUMBER(OFFSET('Hygiene Data'!$E$10,0,10*ROW('Hygiene Data'!E53)))),OFFSET('Hygiene Data'!$E$10,0,10*ROW('Hygiene Data'!E53)),NA())))</f>
        <v>#N/A</v>
      </c>
      <c r="BI59" s="254" t="e">
        <f ca="true">+IF(AND(ISNUMBER(OFFSET('Hygiene Data'!$F$6,0,10*ROW('Hygiene Data'!F53))),DX59="Yes"),OFFSET('Hygiene Data'!$F$6,0,10*ROW('Hygiene Data'!F53)),IF(AND(ISNUMBER(OFFSET('Hygiene Data'!$F$6,0,10*ROW('Hygiene Data'!F53))),DX59="No",ISNUMBER(OFFSET('Hygiene Data'!$F$6,0,10*ROW('Hygiene Data'!F53)))),CONCATENATE("[",ROUND(OFFSET('Hygiene Data'!$F$6,0,10*ROW('Hygiene Data'!F53)),0),"]"),IF(AND(ISNUMBER(OFFSET('Hygiene Data'!$F$6,0,10*ROW('Hygiene Data'!F53))),DX59="",ISNUMBER(OFFSET('Hygiene Data'!$F$6,0,10*ROW('Hygiene Data'!F53)))),OFFSET('Hygiene Data'!$F$6,0,10*ROW('Hygiene Data'!F53)),NA())))</f>
        <v>#N/A</v>
      </c>
      <c r="BJ59" s="254" t="e">
        <f ca="true">+IF(AND(ISNUMBER(OFFSET('Hygiene Data'!$F$8,0,10*ROW('Hygiene Data'!F53))),DY59="Yes"),OFFSET('Hygiene Data'!$F$8,0,10*ROW('Hygiene Data'!F53)),IF(AND(ISNUMBER(OFFSET('Hygiene Data'!$F$8,0,10*ROW('Hygiene Data'!F53))),DY59="No",ISNUMBER(OFFSET('Hygiene Data'!$F$8,0,10*ROW('Hygiene Data'!F53)))),CONCATENATE("[",ROUND(OFFSET('Hygiene Data'!$F$8,0,10*ROW('Hygiene Data'!F53)),0),"]"),IF(AND(ISNUMBER(OFFSET('Hygiene Data'!$F$8,0,10*ROW('Hygiene Data'!F53))),DY59="",ISNUMBER(OFFSET('Hygiene Data'!$F$8,0,10*ROW('Hygiene Data'!F53)))),OFFSET('Hygiene Data'!$F$8,0,10*ROW('Hygiene Data'!F53)),NA())))</f>
        <v>#N/A</v>
      </c>
      <c r="BK59" s="254" t="e">
        <f ca="true">+IF(AND(ISNUMBER(OFFSET('Hygiene Data'!$F$10,0,10*ROW('Hygiene Data'!F53))),DZ59="Yes"),OFFSET('Hygiene Data'!$F$10,0,10*ROW('Hygiene Data'!F53)),IF(AND(ISNUMBER(OFFSET('Hygiene Data'!$F$10,0,10*ROW('Hygiene Data'!F53))),DZ59="No",ISNUMBER(OFFSET('Hygiene Data'!$F$10,0,10*ROW('Hygiene Data'!F53)))),CONCATENATE("[",ROUND(OFFSET('Hygiene Data'!$F$10,0,10*ROW('Hygiene Data'!F53)),0),"]"),IF(AND(ISNUMBER(OFFSET('Hygiene Data'!$F$10,0,10*ROW('Hygiene Data'!F53))),DZ59="",ISNUMBER(OFFSET('Hygiene Data'!$F$10,0,10*ROW('Hygiene Data'!F53)))),OFFSET('Hygiene Data'!$F$10,0,10*ROW('Hygiene Data'!F53)),NA())))</f>
        <v>#N/A</v>
      </c>
      <c r="BL59" s="254" t="e">
        <f ca="true">+IF(AND(ISNUMBER(OFFSET('Hygiene Data'!$G$6,0,10*ROW('Hygiene Data'!G53))),EA59="Yes"),OFFSET('Hygiene Data'!$G$6,0,10*ROW('Hygiene Data'!G53)),IF(AND(ISNUMBER(OFFSET('Hygiene Data'!$G$6,0,10*ROW('Hygiene Data'!G53))),EA59="No",ISNUMBER(OFFSET('Hygiene Data'!$G$6,0,10*ROW('Hygiene Data'!G53)))),CONCATENATE("[",ROUND(OFFSET('Hygiene Data'!$G$6,0,10*ROW('Hygiene Data'!G53)),0),"]"),IF(AND(ISNUMBER(OFFSET('Hygiene Data'!$G$6,0,10*ROW('Hygiene Data'!G53))),EA59="",ISNUMBER(OFFSET('Hygiene Data'!$G$6,0,10*ROW('Hygiene Data'!G53)))),OFFSET('Hygiene Data'!$G$6,0,10*ROW('Hygiene Data'!G53)),NA())))</f>
        <v>#N/A</v>
      </c>
      <c r="BM59" s="254" t="e">
        <f ca="true">+IF(AND(ISNUMBER(OFFSET('Hygiene Data'!$G$8,0,10*ROW('Hygiene Data'!G53))),EB59="Yes"),OFFSET('Hygiene Data'!$G$8,0,10*ROW('Hygiene Data'!G53)),IF(AND(ISNUMBER(OFFSET('Hygiene Data'!$G$8,0,10*ROW('Hygiene Data'!G53))),EB59="No",ISNUMBER(OFFSET('Hygiene Data'!$G$8,0,10*ROW('Hygiene Data'!G53)))),CONCATENATE("[",ROUND(OFFSET('Hygiene Data'!$G$8,0,10*ROW('Hygiene Data'!G53)),0),"]"),IF(AND(ISNUMBER(OFFSET('Hygiene Data'!$G$8,0,10*ROW('Hygiene Data'!G53))),EB59="",ISNUMBER(OFFSET('Hygiene Data'!$G$8,0,10*ROW('Hygiene Data'!G53)))),OFFSET('Hygiene Data'!$G$8,0,10*ROW('Hygiene Data'!G53)),NA())))</f>
        <v>#N/A</v>
      </c>
      <c r="BN59" s="254" t="e">
        <f ca="true">+IF(AND(ISNUMBER(OFFSET('Hygiene Data'!$G$10,0,10*ROW('Hygiene Data'!G53))),EC59="Yes"),OFFSET('Hygiene Data'!$G$10,0,10*ROW('Hygiene Data'!G53)),IF(AND(ISNUMBER(OFFSET('Hygiene Data'!$G$10,0,10*ROW('Hygiene Data'!G53))),EC59="No",ISNUMBER(OFFSET('Hygiene Data'!$G$10,0,10*ROW('Hygiene Data'!G53)))),CONCATENATE("[",ROUND(OFFSET('Hygiene Data'!$G$10,0,10*ROW('Hygiene Data'!G53)),0),"]"),IF(AND(ISNUMBER(OFFSET('Hygiene Data'!$G$10,0,10*ROW('Hygiene Data'!G53))),EC59="",ISNUMBER(OFFSET('Hygiene Data'!$G$10,0,10*ROW('Hygiene Data'!G53)))),OFFSET('Hygiene Data'!$G$10,0,10*ROW('Hygiene Data'!G53)),NA())))</f>
        <v>#N/A</v>
      </c>
      <c r="BO59" s="254" t="e">
        <f ca="true">+IF(AND(ISNUMBER(OFFSET('Hygiene Data'!$H$6,0,10*ROW('Hygiene Data'!H53))),ED59="Yes"),OFFSET('Hygiene Data'!$H$6,0,10*ROW('Hygiene Data'!H53)),IF(AND(ISNUMBER(OFFSET('Hygiene Data'!$H$6,0,10*ROW('Hygiene Data'!H53))),ED59="No",ISNUMBER(OFFSET('Hygiene Data'!$H$6,0,10*ROW('Hygiene Data'!H53)))),CONCATENATE("[",ROUND(OFFSET('Hygiene Data'!$H$6,0,10*ROW('Hygiene Data'!H53)),0),"]"),IF(AND(ISNUMBER(OFFSET('Hygiene Data'!$H$6,0,10*ROW('Hygiene Data'!H53))),ED59="",ISNUMBER(OFFSET('Hygiene Data'!$H$6,0,10*ROW('Hygiene Data'!H53)))),OFFSET('Hygiene Data'!$H$6,0,10*ROW('Hygiene Data'!H53)),NA())))</f>
        <v>#N/A</v>
      </c>
      <c r="BP59" s="254" t="e">
        <f ca="true">+IF(AND(ISNUMBER(OFFSET('Hygiene Data'!$H$8,0,10*ROW('Hygiene Data'!H53))),EE59="Yes"),OFFSET('Hygiene Data'!$H$8,0,10*ROW('Hygiene Data'!H53)),IF(AND(ISNUMBER(OFFSET('Hygiene Data'!$H$8,0,10*ROW('Hygiene Data'!H53))),EE59="No",ISNUMBER(OFFSET('Hygiene Data'!$H$8,0,10*ROW('Hygiene Data'!H53)))),CONCATENATE("[",ROUND(OFFSET('Hygiene Data'!$H$8,0,10*ROW('Hygiene Data'!H53)),0),"]"),IF(AND(ISNUMBER(OFFSET('Hygiene Data'!$H$8,0,10*ROW('Hygiene Data'!H53))),EE59="",ISNUMBER(OFFSET('Hygiene Data'!$H$8,0,10*ROW('Hygiene Data'!H53)))),OFFSET('Hygiene Data'!$H$8,0,10*ROW('Hygiene Data'!H53)),NA())))</f>
        <v>#N/A</v>
      </c>
      <c r="BQ59" s="254" t="e">
        <f ca="true">+IF(AND(ISNUMBER(OFFSET('Hygiene Data'!$H$10,0,10*ROW('Hygiene Data'!H53))),EF59="Yes"),OFFSET('Hygiene Data'!$H$10,0,10*ROW('Hygiene Data'!H53)),IF(AND(ISNUMBER(OFFSET('Hygiene Data'!$H$10,0,10*ROW('Hygiene Data'!H53))),EF59="No",ISNUMBER(OFFSET('Hygiene Data'!$H$10,0,10*ROW('Hygiene Data'!H53)))),CONCATENATE("[",ROUND(OFFSET('Hygiene Data'!$H$10,0,10*ROW('Hygiene Data'!H53)),0),"]"),IF(AND(ISNUMBER(OFFSET('Hygiene Data'!$H$10,0,10*ROW('Hygiene Data'!H53))),EF59="",ISNUMBER(OFFSET('Hygiene Data'!$H$10,0,10*ROW('Hygiene Data'!H53)))),OFFSET('Hygiene Data'!$H$10,0,10*ROW('Hygiene Data'!H53)),NA())))</f>
        <v>#N/A</v>
      </c>
      <c r="BS59" s="36" t="str">
        <f ca="true">+IF(OFFSET('Water Data'!$C$28,0,10*ROW('Water Data'!C53))="","",OFFSET('Water Data'!$C$28,0,10*ROW('Water Data'!C53)))</f>
        <v/>
      </c>
      <c r="BT59" s="36" t="str">
        <f ca="true">+IF(OFFSET('Water Data'!$C$29,0,10*ROW('Water Data'!C53))="","",OFFSET('Water Data'!$C$29,0,10*ROW('Water Data'!C53)))</f>
        <v/>
      </c>
      <c r="BU59" s="36" t="str">
        <f ca="true">+IF(OFFSET('Water Data'!$C$30,0,10*ROW('Water Data'!C53))="","",OFFSET('Water Data'!$C$30,0,10*ROW('Water Data'!C53)))</f>
        <v/>
      </c>
      <c r="BV59" s="36" t="str">
        <f ca="true">+IF(OFFSET('Water Data'!$D$28,0,10*ROW('Water Data'!D53))="","",OFFSET('Water Data'!$D$28,0,10*ROW('Water Data'!D53)))</f>
        <v/>
      </c>
      <c r="BW59" s="36" t="str">
        <f ca="true">+IF(OFFSET('Water Data'!$D$29,0,10*ROW('Water Data'!D53))="","",OFFSET('Water Data'!$D$29,0,10*ROW('Water Data'!D53)))</f>
        <v/>
      </c>
      <c r="BX59" s="36" t="str">
        <f ca="true">+IF(OFFSET('Water Data'!$D$30,0,10*ROW('Water Data'!D53))="","",OFFSET('Water Data'!$D$30,0,10*ROW('Water Data'!D53)))</f>
        <v/>
      </c>
      <c r="BY59" s="36" t="str">
        <f ca="true">+IF(OFFSET('Water Data'!$E$28,0,10*ROW('Water Data'!E53))="","",OFFSET('Water Data'!$E$28,0,10*ROW('Water Data'!E53)))</f>
        <v/>
      </c>
      <c r="BZ59" s="36" t="str">
        <f ca="true">+IF(OFFSET('Water Data'!$E$29,0,10*ROW('Water Data'!E53))="","",OFFSET('Water Data'!$E$29,0,10*ROW('Water Data'!E53)))</f>
        <v/>
      </c>
      <c r="CA59" s="36" t="str">
        <f ca="true">+IF(OFFSET('Water Data'!$E$30,0,10*ROW('Water Data'!E53))="","",OFFSET('Water Data'!$E$30,0,10*ROW('Water Data'!E53)))</f>
        <v/>
      </c>
      <c r="CB59" s="36" t="str">
        <f ca="true">+IF(OFFSET('Water Data'!$F$28,0,10*ROW('Water Data'!F53))="","",OFFSET('Water Data'!$F$28,0,10*ROW('Water Data'!F53)))</f>
        <v/>
      </c>
      <c r="CC59" s="36" t="str">
        <f ca="true">+IF(OFFSET('Water Data'!$F$29,0,10*ROW('Water Data'!F53))="","",OFFSET('Water Data'!$F$29,0,10*ROW('Water Data'!F53)))</f>
        <v/>
      </c>
      <c r="CD59" s="36" t="str">
        <f ca="true">+IF(OFFSET('Water Data'!$F$30,0,10*ROW('Water Data'!F53))="","",OFFSET('Water Data'!$F$30,0,10*ROW('Water Data'!F53)))</f>
        <v/>
      </c>
      <c r="CE59" s="36" t="str">
        <f ca="true">+IF(OFFSET('Water Data'!$G$28,0,10*ROW('Water Data'!G53))="","",OFFSET('Water Data'!$G$28,0,10*ROW('Water Data'!G53)))</f>
        <v/>
      </c>
      <c r="CF59" s="36" t="str">
        <f ca="true">+IF(OFFSET('Water Data'!$G$29,0,10*ROW('Water Data'!G53))="","",OFFSET('Water Data'!$G$29,0,10*ROW('Water Data'!G53)))</f>
        <v/>
      </c>
      <c r="CG59" s="36" t="str">
        <f ca="true">+IF(OFFSET('Water Data'!$G$30,0,10*ROW('Water Data'!G53))="","",OFFSET('Water Data'!$G$30,0,10*ROW('Water Data'!G53)))</f>
        <v/>
      </c>
      <c r="CH59" s="36" t="str">
        <f ca="true">+IF(OFFSET('Water Data'!$H$28,0,10*ROW('Water Data'!H53))="","",OFFSET('Water Data'!$H$28,0,10*ROW('Water Data'!H53)))</f>
        <v/>
      </c>
      <c r="CI59" s="36" t="str">
        <f ca="true">+IF(OFFSET('Water Data'!$H$29,0,10*ROW('Water Data'!H53))="","",OFFSET('Water Data'!$H$29,0,10*ROW('Water Data'!H53)))</f>
        <v/>
      </c>
      <c r="CJ59" s="36" t="str">
        <f ca="true">+IF(OFFSET('Water Data'!$H$30,0,10*ROW('Water Data'!H53))="","",OFFSET('Water Data'!$H$30,0,10*ROW('Water Data'!H53)))</f>
        <v/>
      </c>
      <c r="CK59" s="36" t="str">
        <f ca="true">+IF(OFFSET('Sanitation Data'!$C$29,0,10*ROW('Sanitation Data'!C53))="","",OFFSET('Sanitation Data'!$C$29,0,10*ROW('Sanitation Data'!C53)))</f>
        <v/>
      </c>
      <c r="CL59" s="36" t="str">
        <f ca="true">+IF(OFFSET('Sanitation Data'!$C$30,0,10*ROW('Sanitation Data'!C53))="","",OFFSET('Sanitation Data'!$C$30,0,10*ROW('Sanitation Data'!C53)))</f>
        <v/>
      </c>
      <c r="CM59" s="36" t="str">
        <f ca="true">+IF(OFFSET('Sanitation Data'!$C$31,0,10*ROW('Sanitation Data'!C53))="","",OFFSET('Sanitation Data'!$C$31,0,10*ROW('Sanitation Data'!C53)))</f>
        <v/>
      </c>
      <c r="CN59" s="36" t="str">
        <f ca="true">+IF(OFFSET('Sanitation Data'!$C$32,0,10*ROW('Sanitation Data'!C53))="","",OFFSET('Sanitation Data'!$C$32,0,10*ROW('Sanitation Data'!C53)))</f>
        <v/>
      </c>
      <c r="CO59" s="36" t="str">
        <f ca="true">+IF(OFFSET('Sanitation Data'!$C$33,0,10*ROW('Sanitation Data'!C53))="","",OFFSET('Sanitation Data'!$C$33,0,10*ROW('Sanitation Data'!C53)))</f>
        <v/>
      </c>
      <c r="CP59" s="36" t="str">
        <f ca="true">+IF(OFFSET('Sanitation Data'!$D$29,0,10*ROW('Sanitation Data'!D53))="","",OFFSET('Sanitation Data'!$D$29,0,10*ROW('Sanitation Data'!D53)))</f>
        <v/>
      </c>
      <c r="CQ59" s="36" t="str">
        <f ca="true">+IF(OFFSET('Sanitation Data'!$D$30,0,10*ROW('Sanitation Data'!D53))="","",OFFSET('Sanitation Data'!$D$30,0,10*ROW('Sanitation Data'!D53)))</f>
        <v/>
      </c>
      <c r="CR59" s="36" t="str">
        <f ca="true">+IF(OFFSET('Sanitation Data'!$D$31,0,10*ROW('Sanitation Data'!D53))="","",OFFSET('Sanitation Data'!$D$31,0,10*ROW('Sanitation Data'!D53)))</f>
        <v/>
      </c>
      <c r="CS59" s="36" t="str">
        <f ca="true">+IF(OFFSET('Sanitation Data'!$D$32,0,10*ROW('Sanitation Data'!D53))="","",OFFSET('Sanitation Data'!$D$32,0,10*ROW('Sanitation Data'!D53)))</f>
        <v/>
      </c>
      <c r="CT59" s="36" t="str">
        <f ca="true">+IF(OFFSET('Sanitation Data'!$D$33,0,10*ROW('Sanitation Data'!D53))="","",OFFSET('Sanitation Data'!$D$33,0,10*ROW('Sanitation Data'!D53)))</f>
        <v/>
      </c>
      <c r="CU59" s="36" t="str">
        <f ca="true">+IF(OFFSET('Sanitation Data'!$E$29,0,10*ROW('Sanitation Data'!E53))="","",OFFSET('Sanitation Data'!$E$29,0,10*ROW('Sanitation Data'!E53)))</f>
        <v/>
      </c>
      <c r="CV59" s="36" t="str">
        <f ca="true">+IF(OFFSET('Sanitation Data'!$E$30,0,10*ROW('Sanitation Data'!E53))="","",OFFSET('Sanitation Data'!$E$30,0,10*ROW('Sanitation Data'!E53)))</f>
        <v/>
      </c>
      <c r="CW59" s="36" t="str">
        <f ca="true">+IF(OFFSET('Sanitation Data'!$E$31,0,10*ROW('Sanitation Data'!E53))="","",OFFSET('Sanitation Data'!$E$31,0,10*ROW('Sanitation Data'!E53)))</f>
        <v/>
      </c>
      <c r="CX59" s="36" t="str">
        <f ca="true">+IF(OFFSET('Sanitation Data'!$E$32,0,10*ROW('Sanitation Data'!E53))="","",OFFSET('Sanitation Data'!$E$32,0,10*ROW('Sanitation Data'!E53)))</f>
        <v/>
      </c>
      <c r="CY59" s="36" t="str">
        <f ca="true">+IF(OFFSET('Sanitation Data'!$E$33,0,10*ROW('Sanitation Data'!E53))="","",OFFSET('Sanitation Data'!$E$33,0,10*ROW('Sanitation Data'!E53)))</f>
        <v/>
      </c>
      <c r="CZ59" s="36" t="str">
        <f ca="true">+IF(OFFSET('Sanitation Data'!$F$29,0,10*ROW('Sanitation Data'!F53))="","",OFFSET('Sanitation Data'!$F$29,0,10*ROW('Sanitation Data'!F53)))</f>
        <v/>
      </c>
      <c r="DA59" s="36" t="str">
        <f ca="true">+IF(OFFSET('Sanitation Data'!$F$30,0,10*ROW('Sanitation Data'!F53))="","",OFFSET('Sanitation Data'!$F$30,0,10*ROW('Sanitation Data'!F53)))</f>
        <v/>
      </c>
      <c r="DB59" s="36" t="str">
        <f ca="true">+IF(OFFSET('Sanitation Data'!$F$31,0,10*ROW('Sanitation Data'!F53))="","",OFFSET('Sanitation Data'!$F$31,0,10*ROW('Sanitation Data'!F53)))</f>
        <v/>
      </c>
      <c r="DC59" s="36" t="str">
        <f ca="true">+IF(OFFSET('Sanitation Data'!$F$32,0,10*ROW('Sanitation Data'!F53))="","",OFFSET('Sanitation Data'!$F$32,0,10*ROW('Sanitation Data'!F53)))</f>
        <v/>
      </c>
      <c r="DD59" s="36" t="str">
        <f ca="true">+IF(OFFSET('Sanitation Data'!$F$33,0,10*ROW('Sanitation Data'!F53))="","",OFFSET('Sanitation Data'!$F$33,0,10*ROW('Sanitation Data'!F53)))</f>
        <v/>
      </c>
      <c r="DE59" s="36" t="str">
        <f ca="true">+IF(OFFSET('Sanitation Data'!$G$29,0,10*ROW('Sanitation Data'!G53))="","",OFFSET('Sanitation Data'!$G$29,0,10*ROW('Sanitation Data'!G53)))</f>
        <v/>
      </c>
      <c r="DF59" s="36" t="str">
        <f ca="true">+IF(OFFSET('Sanitation Data'!$G$30,0,10*ROW('Sanitation Data'!G53))="","",OFFSET('Sanitation Data'!$G$30,0,10*ROW('Sanitation Data'!G53)))</f>
        <v/>
      </c>
      <c r="DG59" s="36" t="str">
        <f ca="true">+IF(OFFSET('Sanitation Data'!$G$31,0,10*ROW('Sanitation Data'!G53))="","",OFFSET('Sanitation Data'!$G$31,0,10*ROW('Sanitation Data'!G53)))</f>
        <v/>
      </c>
      <c r="DH59" s="36" t="str">
        <f ca="true">+IF(OFFSET('Sanitation Data'!$G$32,0,10*ROW('Sanitation Data'!G53))="","",OFFSET('Sanitation Data'!$G$32,0,10*ROW('Sanitation Data'!G53)))</f>
        <v/>
      </c>
      <c r="DI59" s="36" t="str">
        <f ca="true">+IF(OFFSET('Sanitation Data'!$G$33,0,10*ROW('Sanitation Data'!G53))="","",OFFSET('Sanitation Data'!$G$33,0,10*ROW('Sanitation Data'!G53)))</f>
        <v/>
      </c>
      <c r="DJ59" s="36" t="str">
        <f ca="true">+IF(OFFSET('Sanitation Data'!$H$29,0,10*ROW('Sanitation Data'!H53))="","",OFFSET('Sanitation Data'!$H$29,0,10*ROW('Sanitation Data'!H53)))</f>
        <v/>
      </c>
      <c r="DK59" s="36" t="str">
        <f ca="true">+IF(OFFSET('Sanitation Data'!$H$30,0,10*ROW('Sanitation Data'!H53))="","",OFFSET('Sanitation Data'!$H$30,0,10*ROW('Sanitation Data'!H53)))</f>
        <v/>
      </c>
      <c r="DL59" s="36" t="str">
        <f ca="true">+IF(OFFSET('Sanitation Data'!$H$31,0,10*ROW('Sanitation Data'!H53))="","",OFFSET('Sanitation Data'!$H$31,0,10*ROW('Sanitation Data'!H53)))</f>
        <v/>
      </c>
      <c r="DM59" s="36" t="str">
        <f ca="true">+IF(OFFSET('Sanitation Data'!$H$32,0,10*ROW('Sanitation Data'!H53))="","",OFFSET('Sanitation Data'!$H$32,0,10*ROW('Sanitation Data'!H53)))</f>
        <v/>
      </c>
      <c r="DN59" s="36" t="str">
        <f ca="true">+IF(OFFSET('Sanitation Data'!$H$33,0,10*ROW('Sanitation Data'!H53))="","",OFFSET('Sanitation Data'!$H$33,0,10*ROW('Sanitation Data'!H53)))</f>
        <v/>
      </c>
      <c r="DO59" s="36" t="str">
        <f ca="true">+IF(OFFSET('Hygiene Data'!$C$12,0,10*ROW('Hygiene Data'!C53))="","",OFFSET('Hygiene Data'!$C$12,0,10*ROW('Hygiene Data'!C53)))</f>
        <v/>
      </c>
      <c r="DP59" s="36" t="str">
        <f ca="true">+IF(OFFSET('Hygiene Data'!$C$13,0,10*ROW('Hygiene Data'!C53))="","",OFFSET('Hygiene Data'!$C$13,0,10*ROW('Hygiene Data'!C53)))</f>
        <v/>
      </c>
      <c r="DQ59" s="36" t="str">
        <f ca="true">+IF(OFFSET('Hygiene Data'!$C$14,0,10*ROW('Hygiene Data'!C53))="","",OFFSET('Hygiene Data'!$C$14,0,10*ROW('Hygiene Data'!C53)))</f>
        <v/>
      </c>
      <c r="DR59" s="36" t="str">
        <f ca="true">+IF(OFFSET('Hygiene Data'!$D$12,0,10*ROW('Hygiene Data'!D53))="","",OFFSET('Hygiene Data'!$D$12,0,10*ROW('Hygiene Data'!D53)))</f>
        <v/>
      </c>
      <c r="DS59" s="36" t="str">
        <f ca="true">+IF(OFFSET('Hygiene Data'!$D$13,0,10*ROW('Hygiene Data'!D53))="","",OFFSET('Hygiene Data'!$D$13,0,10*ROW('Hygiene Data'!D53)))</f>
        <v/>
      </c>
      <c r="DT59" s="36" t="str">
        <f ca="true">+IF(OFFSET('Hygiene Data'!$D$14,0,10*ROW('Hygiene Data'!D53))="","",OFFSET('Hygiene Data'!$D$14,0,10*ROW('Hygiene Data'!D53)))</f>
        <v/>
      </c>
      <c r="DU59" s="36" t="str">
        <f ca="true">+IF(OFFSET('Hygiene Data'!$E$12,0,10*ROW('Hygiene Data'!E53))="","",OFFSET('Hygiene Data'!$E$12,0,10*ROW('Hygiene Data'!E53)))</f>
        <v/>
      </c>
      <c r="DV59" s="36" t="str">
        <f ca="true">+IF(OFFSET('Hygiene Data'!$E$13,0,10*ROW('Hygiene Data'!E53))="","",OFFSET('Hygiene Data'!$E$13,0,10*ROW('Hygiene Data'!E53)))</f>
        <v/>
      </c>
      <c r="DW59" s="36" t="str">
        <f ca="true">+IF(OFFSET('Hygiene Data'!$E$14,0,10*ROW('Hygiene Data'!E53))="","",OFFSET('Hygiene Data'!$E$14,0,10*ROW('Hygiene Data'!E53)))</f>
        <v/>
      </c>
      <c r="DX59" s="36" t="str">
        <f ca="true">+IF(OFFSET('Hygiene Data'!$F$12,0,10*ROW('Hygiene Data'!F53))="","",OFFSET('Hygiene Data'!$F$12,0,10*ROW('Hygiene Data'!F53)))</f>
        <v/>
      </c>
      <c r="DY59" s="36" t="str">
        <f ca="true">+IF(OFFSET('Hygiene Data'!$F$13,0,10*ROW('Hygiene Data'!F53))="","",OFFSET('Hygiene Data'!$F$13,0,10*ROW('Hygiene Data'!F53)))</f>
        <v/>
      </c>
      <c r="DZ59" s="36" t="str">
        <f ca="true">+IF(OFFSET('Hygiene Data'!$F$14,0,10*ROW('Hygiene Data'!F53))="","",OFFSET('Hygiene Data'!$F$14,0,10*ROW('Hygiene Data'!F53)))</f>
        <v/>
      </c>
      <c r="EA59" s="36" t="str">
        <f ca="true">+IF(OFFSET('Hygiene Data'!$G$12,0,10*ROW('Hygiene Data'!G53))="","",OFFSET('Hygiene Data'!$G$12,0,10*ROW('Hygiene Data'!G53)))</f>
        <v/>
      </c>
      <c r="EB59" s="36" t="str">
        <f ca="true">+IF(OFFSET('Hygiene Data'!$G$13,0,10*ROW('Hygiene Data'!G53))="","",OFFSET('Hygiene Data'!$G$13,0,10*ROW('Hygiene Data'!G53)))</f>
        <v/>
      </c>
      <c r="EC59" s="36" t="str">
        <f ca="true">+IF(OFFSET('Hygiene Data'!$G$14,0,10*ROW('Hygiene Data'!G53))="","",OFFSET('Hygiene Data'!$G$14,0,10*ROW('Hygiene Data'!G53)))</f>
        <v/>
      </c>
      <c r="ED59" s="36" t="str">
        <f ca="true">+IF(OFFSET('Hygiene Data'!$H$12,0,10*ROW('Hygiene Data'!H53))="","",OFFSET('Hygiene Data'!$H$12,0,10*ROW('Hygiene Data'!H53)))</f>
        <v/>
      </c>
      <c r="EE59" s="36" t="str">
        <f ca="true">+IF(OFFSET('Hygiene Data'!$H$13,0,10*ROW('Hygiene Data'!H53))="","",OFFSET('Hygiene Data'!$H$13,0,10*ROW('Hygiene Data'!H53)))</f>
        <v/>
      </c>
      <c r="EF59" s="36" t="str">
        <f ca="true">+IF(OFFSET('Hygiene Data'!$H$14,0,10*ROW('Hygiene Data'!H53))="","",OFFSET('Hygiene Data'!$H$14,0,10*ROW('Hygiene Data'!H53)))</f>
        <v/>
      </c>
    </row>
    <row r="60" x14ac:dyDescent="0.2">
      <c r="A60" s="59" t="str">
        <f ca="true">+IF(OFFSET('Water Data'!$B$1,0,10*ROW('Water Data'!B57))="","",OFFSET('Water Data'!$B$1,0,10*ROW('Water Data'!B57)))</f>
        <v/>
      </c>
      <c r="B60" s="59" t="str">
        <f ca="true">+IF(OFFSET('Water Data'!$A$3,0,10*ROW('Water Data'!A57))="","",OFFSET('Water Data'!$A$3,0,10*ROW('Water Data'!A57)))</f>
        <v/>
      </c>
      <c r="C60" s="59" t="str">
        <f ca="true">+IF(OFFSET('Water Data'!$C$3,0,10*ROW('Water Data'!C57))="","",OFFSET('Water Data'!$C$3,0,10*ROW('Water Data'!C57)))</f>
        <v/>
      </c>
      <c r="D60" s="252" t="e">
        <f ca="true">+IF(AND(ISNUMBER(OFFSET('Water Data'!$C$5,0,10*ROW('Water Data'!C54))),BS60="Yes"),100-OFFSET('Water Data'!$C$5,0,10*ROW('Water Data'!C54)),IF(AND(ISNUMBER(OFFSET('Water Data'!$C$5,0,10*ROW('Water Data'!C54))),BS60="No",ISNUMBER(OFFSET('Water Data'!$C$5,0,10*ROW('Water Data'!C54)))),CONCATENATE("[",ROUND(100-OFFSET('Water Data'!$C$5,0,10*ROW('Water Data'!C54)),0),"]"),IF(AND(ISNUMBER(OFFSET('Water Data'!$C$5,0,10*ROW('Water Data'!C54))),BS60="",ISNUMBER(OFFSET('Water Data'!$C$5,0,10*ROW('Water Data'!C54)))),100-OFFSET('Water Data'!$C$5,0,10*ROW('Water Data'!C54)),NA())))</f>
        <v>#N/A</v>
      </c>
      <c r="E60" s="252" t="e">
        <f ca="true">+IF(AND(ISNUMBER(OFFSET('Water Data'!$C$7,0,10*ROW('Water Data'!D54))),BT60="Yes"),OFFSET('Water Data'!$C$7,0,10*ROW('Water Data'!C54)),IF(AND(ISNUMBER(OFFSET('Water Data'!$C$7,0,10*ROW('Water Data'!C54))),BT60="No",ISNUMBER(OFFSET('Water Data'!$C$7,0,10*ROW('Water Data'!C54)))),CONCATENATE("[",ROUND(OFFSET('Water Data'!$C$7,0,10*ROW('Water Data'!C54)),0),"]"),IF(AND(ISNUMBER(OFFSET('Water Data'!$C$7,0,10*ROW('Water Data'!C54))),BT60="",ISNUMBER(OFFSET('Water Data'!$C$7,0,10*ROW('Water Data'!C54)))),OFFSET('Water Data'!$C$7,0,10*ROW('Water Data'!C54)),NA())))</f>
        <v>#N/A</v>
      </c>
      <c r="F60" s="252" t="e">
        <f ca="true">+IF(AND(ISNUMBER(OFFSET('Water Data'!$C$10,0,10*ROW('Water Data'!C54))),BU60="Yes"),OFFSET('Water Data'!$C$10,0,10*ROW('Water Data'!C54)),IF(AND(ISNUMBER(OFFSET('Water Data'!$C$10,0,10*ROW('Water Data'!C54))),BU60="No",ISNUMBER(OFFSET('Water Data'!$C$10,0,10*ROW('Water Data'!C54)))),CONCATENATE("[",ROUND(OFFSET('Water Data'!$C$10,0,10*ROW('Water Data'!C54)),0),"]"),IF(AND(ISNUMBER(OFFSET('Water Data'!$C$10,0,10*ROW('Water Data'!C54))),BU60="",ISNUMBER(OFFSET('Water Data'!$C$10,0,10*ROW('Water Data'!C54)))),OFFSET('Water Data'!$C$10,0,10*ROW('Water Data'!C54)),NA())))</f>
        <v>#N/A</v>
      </c>
      <c r="G60" s="252" t="e">
        <f ca="true">+IF(AND(ISNUMBER(OFFSET('Water Data'!$D$5,0,10*ROW('Water Data'!D54))),BV60="Yes"),100-OFFSET('Water Data'!$D$5,0,10*ROW('Water Data'!D54)),IF(AND(ISNUMBER(OFFSET('Water Data'!$D$5,0,10*ROW('Water Data'!D54))),BV60="No",ISNUMBER(OFFSET('Water Data'!$D$5,0,10*ROW('Water Data'!D54)))),CONCATENATE("[",ROUND(100-OFFSET('Water Data'!$D$5,0,10*ROW('Water Data'!D54)),0),"]"),IF(AND(ISNUMBER(OFFSET('Water Data'!$D$5,0,10*ROW('Water Data'!D54))),BV60="",ISNUMBER(OFFSET('Water Data'!$D$5,0,10*ROW('Water Data'!D54)))),100-OFFSET('Water Data'!$D$5,0,10*ROW('Water Data'!D54)),NA())))</f>
        <v>#N/A</v>
      </c>
      <c r="H60" s="252" t="e">
        <f ca="true">+IF(AND(ISNUMBER(OFFSET('Water Data'!$D$7,0,10*ROW('Water Data'!D54))),BW60="Yes"),OFFSET('Water Data'!$D$7,0,10*ROW('Water Data'!D54)),IF(AND(ISNUMBER(OFFSET('Water Data'!$D$7,0,10*ROW('Water Data'!D54))),BW60="No",ISNUMBER(OFFSET('Water Data'!$D$7,0,10*ROW('Water Data'!D54)))),CONCATENATE("[",ROUND(OFFSET('Water Data'!$C$7,0,10*ROW('Water Data'!D54)),0),"]"),IF(AND(ISNUMBER(OFFSET('Water Data'!$D$7,0,10*ROW('Water Data'!D54))),BW60="",ISNUMBER(OFFSET('Water Data'!$D$7,0,10*ROW('Water Data'!D54)))),OFFSET('Water Data'!$D$7,0,10*ROW('Water Data'!D54)),NA())))</f>
        <v>#N/A</v>
      </c>
      <c r="I60" s="252" t="e">
        <f ca="true">+IF(AND(ISNUMBER(OFFSET('Water Data'!$D$10,0,10*ROW('Water Data'!D54))),BX60="Yes"),OFFSET('Water Data'!$D$10,0,10*ROW('Water Data'!D54)),IF(AND(ISNUMBER(OFFSET('Water Data'!$D$10,0,10*ROW('Water Data'!D54))),BX60="No",ISNUMBER(OFFSET('Water Data'!$D$10,0,10*ROW('Water Data'!D54)))),CONCATENATE("[",ROUND(OFFSET('Water Data'!$D$10,0,10*ROW('Water Data'!D54)),0),"]"),IF(AND(ISNUMBER(OFFSET('Water Data'!$D$10,0,10*ROW('Water Data'!D54))),BX60="",ISNUMBER(OFFSET('Water Data'!$D$10,0,10*ROW('Water Data'!D54)))),OFFSET('Water Data'!$D$10,0,10*ROW('Water Data'!D54)),NA())))</f>
        <v>#N/A</v>
      </c>
      <c r="J60" s="252" t="e">
        <f ca="true">+IF(AND(ISNUMBER(OFFSET('Water Data'!$E$5,0,10*ROW('Water Data'!E54))),BY60="Yes"),100-OFFSET('Water Data'!$E$5,0,10*ROW('Water Data'!E54)),IF(AND(ISNUMBER(OFFSET('Water Data'!$E$5,0,10*ROW('Water Data'!E54))),BY60="No",ISNUMBER(OFFSET('Water Data'!$E$5,0,10*ROW('Water Data'!E54)))),CONCATENATE("[",ROUND(100-OFFSET('Water Data'!$E$5,0,10*ROW('Water Data'!E54)),0),"]"),IF(AND(ISNUMBER(OFFSET('Water Data'!$E$5,0,10*ROW('Water Data'!E54))),BY60="",ISNUMBER(OFFSET('Water Data'!$E$5,0,10*ROW('Water Data'!E54)))),100-OFFSET('Water Data'!$E$5,0,10*ROW('Water Data'!E54)),NA())))</f>
        <v>#N/A</v>
      </c>
      <c r="K60" s="252" t="e">
        <f ca="true">+IF(AND(ISNUMBER(OFFSET('Water Data'!$E$7,0,10*ROW('Water Data'!E54))),BZ60="Yes"),OFFSET('Water Data'!$E$7,0,10*ROW('Water Data'!E54)),IF(AND(ISNUMBER(OFFSET('Water Data'!$E$7,0,10*ROW('Water Data'!E54))),BZ60="No",ISNUMBER(OFFSET('Water Data'!$E$7,0,10*ROW('Water Data'!E54)))),CONCATENATE("[",ROUND(OFFSET('Water Data'!$E$7,0,10*ROW('Water Data'!E54)),0),"]"),IF(AND(ISNUMBER(OFFSET('Water Data'!$E$7,0,10*ROW('Water Data'!E54))),BZ60="",ISNUMBER(OFFSET('Water Data'!$E$7,0,10*ROW('Water Data'!E54)))),OFFSET('Water Data'!$E$7,0,10*ROW('Water Data'!E54)),NA())))</f>
        <v>#N/A</v>
      </c>
      <c r="L60" s="252" t="e">
        <f ca="true">+IF(AND(ISNUMBER(OFFSET('Water Data'!$E$10,0,10*ROW('Water Data'!E54))),CA60="Yes"),OFFSET('Water Data'!$E$10,0,10*ROW('Water Data'!E54)),IF(AND(ISNUMBER(OFFSET('Water Data'!$E$10,0,10*ROW('Water Data'!E54))),CA60="No",ISNUMBER(OFFSET('Water Data'!$E$10,0,10*ROW('Water Data'!E54)))),CONCATENATE("[",ROUND(OFFSET('Water Data'!$E$10,0,10*ROW('Water Data'!E54)),0),"]"),IF(AND(ISNUMBER(OFFSET('Water Data'!$E$10,0,10*ROW('Water Data'!E54))),CA60="",ISNUMBER(OFFSET('Water Data'!$E$10,0,10*ROW('Water Data'!E54)))),OFFSET('Water Data'!$E$10,0,10*ROW('Water Data'!E54)),NA())))</f>
        <v>#N/A</v>
      </c>
      <c r="M60" s="252" t="e">
        <f ca="true">+IF(AND(ISNUMBER(OFFSET('Water Data'!$F$5,0,10*ROW('Water Data'!F54))),CB60="Yes"),100-OFFSET('Water Data'!$F$5,0,10*ROW('Water Data'!F54)),IF(AND(ISNUMBER(OFFSET('Water Data'!$F$5,0,10*ROW('Water Data'!F54))),CB60="No",ISNUMBER(OFFSET('Water Data'!$F$5,0,10*ROW('Water Data'!F54)))),CONCATENATE("[",ROUND(100-OFFSET('Water Data'!$F$5,0,10*ROW('Water Data'!F54)),0),"]"),IF(AND(ISNUMBER(OFFSET('Water Data'!$F$5,0,10*ROW('Water Data'!F54))),CB60="",ISNUMBER(OFFSET('Water Data'!$F$5,0,10*ROW('Water Data'!F54)))),100-OFFSET('Water Data'!$F$5,0,10*ROW('Water Data'!F54)),NA())))</f>
        <v>#N/A</v>
      </c>
      <c r="N60" s="252" t="e">
        <f ca="true">+IF(AND(ISNUMBER(OFFSET('Water Data'!$F$7,0,10*ROW('Water Data'!F54))),CC60="Yes"),OFFSET('Water Data'!$F$7,0,10*ROW('Water Data'!F54)),IF(AND(ISNUMBER(OFFSET('Water Data'!$F$7,0,10*ROW('Water Data'!F54))),CC60="No",ISNUMBER(OFFSET('Water Data'!$F$7,0,10*ROW('Water Data'!F54)))),CONCATENATE("[",ROUND(OFFSET('Water Data'!$F$7,0,10*ROW('Water Data'!F54)),0),"]"),IF(AND(ISNUMBER(OFFSET('Water Data'!$F$7,0,10*ROW('Water Data'!F54))),CC60="",ISNUMBER(OFFSET('Water Data'!$F$7,0,10*ROW('Water Data'!F54)))),OFFSET('Water Data'!$F$7,0,10*ROW('Water Data'!F54)),NA())))</f>
        <v>#N/A</v>
      </c>
      <c r="O60" s="252" t="e">
        <f ca="true">+IF(AND(ISNUMBER(OFFSET('Water Data'!$F$10,0,10*ROW('Water Data'!F54))),CD60="Yes"),OFFSET('Water Data'!$F$10,0,10*ROW('Water Data'!F54)),IF(AND(ISNUMBER(OFFSET('Water Data'!$F$10,0,10*ROW('Water Data'!F54))),CD60="No",ISNUMBER(OFFSET('Water Data'!$F$10,0,10*ROW('Water Data'!F54)))),CONCATENATE("[",ROUND(OFFSET('Water Data'!$F$10,0,10*ROW('Water Data'!F54)),0),"]"),IF(AND(ISNUMBER(OFFSET('Water Data'!$F$10,0,10*ROW('Water Data'!F54))),CD60="",ISNUMBER(OFFSET('Water Data'!$F$10,0,10*ROW('Water Data'!F54)))),OFFSET('Water Data'!$F$10,0,10*ROW('Water Data'!F54)),NA())))</f>
        <v>#N/A</v>
      </c>
      <c r="P60" s="252" t="e">
        <f ca="true">+IF(AND(ISNUMBER(OFFSET('Water Data'!$G$5,0,10*ROW('Water Data'!G54))),CE60="Yes"),100-OFFSET('Water Data'!$G$5,0,10*ROW('Water Data'!G54)),IF(AND(ISNUMBER(OFFSET('Water Data'!$G$5,0,10*ROW('Water Data'!G54))),CE60="No",ISNUMBER(OFFSET('Water Data'!$G$5,0,10*ROW('Water Data'!G54)))),CONCATENATE("[",ROUND(100-OFFSET('Water Data'!$G$5,0,10*ROW('Water Data'!G54)),0),"]"),IF(AND(ISNUMBER(OFFSET('Water Data'!$G$5,0,10*ROW('Water Data'!G54))),CE60="",ISNUMBER(OFFSET('Water Data'!$G$5,0,10*ROW('Water Data'!G54)))),100-OFFSET('Water Data'!$G$5,0,10*ROW('Water Data'!G54)),NA())))</f>
        <v>#N/A</v>
      </c>
      <c r="Q60" s="252" t="e">
        <f ca="true">+IF(AND(ISNUMBER(OFFSET('Water Data'!$G$7,0,10*ROW('Water Data'!G54))),CF60="Yes"),OFFSET('Water Data'!$G$7,0,10*ROW('Water Data'!G54)),IF(AND(ISNUMBER(OFFSET('Water Data'!$G$7,0,10*ROW('Water Data'!G54))),CF60="No",ISNUMBER(OFFSET('Water Data'!$G$7,0,10*ROW('Water Data'!G54)))),CONCATENATE("[",ROUND(OFFSET('Water Data'!$G$7,0,10*ROW('Water Data'!G54)),0),"]"),IF(AND(ISNUMBER(OFFSET('Water Data'!$G$7,0,10*ROW('Water Data'!G54))),CF60="",ISNUMBER(OFFSET('Water Data'!$G$7,0,10*ROW('Water Data'!G54)))),OFFSET('Water Data'!$G$7,0,10*ROW('Water Data'!G54)),NA())))</f>
        <v>#N/A</v>
      </c>
      <c r="R60" s="252" t="e">
        <f ca="true">+IF(AND(ISNUMBER(OFFSET('Water Data'!$G$10,0,10*ROW('Water Data'!G54))),CG60="Yes"),OFFSET('Water Data'!$G$10,0,10*ROW('Water Data'!G54)),IF(AND(ISNUMBER(OFFSET('Water Data'!$G$10,0,10*ROW('Water Data'!G54))),CG60="No",ISNUMBER(OFFSET('Water Data'!$G$10,0,10*ROW('Water Data'!G54)))),CONCATENATE("[",ROUND(OFFSET('Water Data'!$G$10,0,10*ROW('Water Data'!G54)),0),"]"),IF(AND(ISNUMBER(OFFSET('Water Data'!$G$10,0,10*ROW('Water Data'!G54))),CG60="",ISNUMBER(OFFSET('Water Data'!$G$10,0,10*ROW('Water Data'!G54)))),OFFSET('Water Data'!$G$10,0,10*ROW('Water Data'!G54)),NA())))</f>
        <v>#N/A</v>
      </c>
      <c r="S60" s="252" t="e">
        <f ca="true">+IF(AND(ISNUMBER(OFFSET('Water Data'!$H$5,0,10*ROW('Water Data'!H54))),CH60="Yes"),100-OFFSET('Water Data'!$H$5,0,10*ROW('Water Data'!H54)),IF(AND(ISNUMBER(OFFSET('Water Data'!$H$5,0,10*ROW('Water Data'!H54))),CH60="No",ISNUMBER(OFFSET('Water Data'!$H$5,0,10*ROW('Water Data'!H54)))),CONCATENATE("[",ROUND(100-OFFSET('Water Data'!$H$5,0,10*ROW('Water Data'!H54)),0),"]"),IF(AND(ISNUMBER(OFFSET('Water Data'!$H$5,0,10*ROW('Water Data'!H54))),CH60="",ISNUMBER(OFFSET('Water Data'!$H$5,0,10*ROW('Water Data'!H54)))),100-OFFSET('Water Data'!$H$5,0,10*ROW('Water Data'!H54)),NA())))</f>
        <v>#N/A</v>
      </c>
      <c r="T60" s="252" t="e">
        <f ca="true">+IF(AND(ISNUMBER(OFFSET('Water Data'!$H$7,0,10*ROW('Water Data'!H54))),CI60="Yes"),OFFSET('Water Data'!$H$7,0,10*ROW('Water Data'!H54)),IF(AND(ISNUMBER(OFFSET('Water Data'!$H$7,0,10*ROW('Water Data'!H54))),CI60="No",ISNUMBER(OFFSET('Water Data'!$H$7,0,10*ROW('Water Data'!H54)))),CONCATENATE("[",ROUND(OFFSET('Water Data'!$H$7,0,10*ROW('Water Data'!H54)),0),"]"),IF(AND(ISNUMBER(OFFSET('Water Data'!$H$7,0,10*ROW('Water Data'!H54))),CI60="",ISNUMBER(OFFSET('Water Data'!$H$7,0,10*ROW('Water Data'!H54)))),OFFSET('Water Data'!$H$7,0,10*ROW('Water Data'!H54)),NA())))</f>
        <v>#N/A</v>
      </c>
      <c r="U60" s="252" t="e">
        <f ca="true">+IF(AND(ISNUMBER(OFFSET('Water Data'!$H$10,0,10*ROW('Water Data'!H54))),CJ60="Yes"),OFFSET('Water Data'!$H$10,0,10*ROW('Water Data'!H54)),IF(AND(ISNUMBER(OFFSET('Water Data'!$H$10,0,10*ROW('Water Data'!H54))),CJ60="No",ISNUMBER(OFFSET('Water Data'!$H$10,0,10*ROW('Water Data'!H54)))),CONCATENATE("[",ROUND(OFFSET('Water Data'!$H$10,0,10*ROW('Water Data'!H54)),0),"]"),IF(AND(ISNUMBER(OFFSET('Water Data'!$H$10,0,10*ROW('Water Data'!H54))),CJ60="",ISNUMBER(OFFSET('Water Data'!$H$10,0,10*ROW('Water Data'!H54)))),OFFSET('Water Data'!$H$10,0,10*ROW('Water Data'!H54)),NA())))</f>
        <v>#N/A</v>
      </c>
      <c r="V60" s="253" t="e">
        <f ca="true">+IF(AND(ISNUMBER(OFFSET('Sanitation Data'!$C$5,0,10*ROW('Sanitation Data'!C54))),CK60="Yes"),100-OFFSET('Sanitation Data'!$C$5,0,10*ROW('Sanitation Data'!C54)),IF(AND(ISNUMBER(OFFSET('Sanitation Data'!$C$5,0,10*ROW('Sanitation Data'!C54))),CK60="No",ISNUMBER(OFFSET('Sanitation Data'!$C$5,0,10*ROW('Sanitation Data'!C54)))),CONCATENATE("[",ROUND(100-OFFSET('Sanitation Data'!$C$5,0,10*ROW('Sanitation Data'!C54)),0),"]"),IF(AND(ISNUMBER(OFFSET('Sanitation Data'!$C$5,0,10*ROW('Sanitation Data'!C54))),CK60="",ISNUMBER(OFFSET('Sanitation Data'!$C$5,0,10*ROW('Sanitation Data'!C54)))),100-OFFSET('Sanitation Data'!$C$5,0,10*ROW('Sanitation Data'!C54)),NA())))</f>
        <v>#N/A</v>
      </c>
      <c r="W60" s="253" t="e">
        <f ca="true">+IF(AND(ISNUMBER(OFFSET('Sanitation Data'!$C$7,0,10*ROW('Sanitation Data'!C54))),CL60="Yes"),OFFSET('Sanitation Data'!$C$7,0,10*ROW('Sanitation Data'!C54)),IF(AND(ISNUMBER(OFFSET('Sanitation Data'!$C$7,0,10*ROW('Sanitation Data'!C54))),CL60="No",ISNUMBER(OFFSET('Sanitation Data'!$C$7,0,10*ROW('Sanitation Data'!C54)))),CONCATENATE("[",ROUND(OFFSET('Sanitation Data'!$C$7,0,10*ROW('Sanitation Data'!C54)),0),"]"),IF(AND(ISNUMBER(OFFSET('Sanitation Data'!$C$7,0,10*ROW('Sanitation Data'!C54))),CL60="",ISNUMBER(OFFSET('Sanitation Data'!$C$7,0,10*ROW('Sanitation Data'!C54)))),OFFSET('Sanitation Data'!$C$7,0,10*ROW('Sanitation Data'!C54)),NA())))</f>
        <v>#N/A</v>
      </c>
      <c r="X60" s="253" t="e">
        <f ca="true">+IF(AND(ISNUMBER(OFFSET('Sanitation Data'!$C$11,0,10*ROW('Sanitation Data'!C54))),CM60="Yes"),OFFSET('Sanitation Data'!$C$11,0,10*ROW('Sanitation Data'!C54)),IF(AND(ISNUMBER(OFFSET('Sanitation Data'!$C$11,0,10*ROW('Sanitation Data'!C54))),CM60="No",ISNUMBER(OFFSET('Sanitation Data'!$C$11,0,10*ROW('Sanitation Data'!C54)))),CONCATENATE("[",ROUND(OFFSET('Sanitation Data'!$C$11,0,10*ROW('Sanitation Data'!C54)),0),"]"),IF(AND(ISNUMBER(OFFSET('Sanitation Data'!$C$11,0,10*ROW('Sanitation Data'!C54))),CM60="",ISNUMBER(OFFSET('Sanitation Data'!$C$11,0,10*ROW('Sanitation Data'!C54)))),OFFSET('Sanitation Data'!$C$11,0,10*ROW('Sanitation Data'!C54)),NA())))</f>
        <v>#N/A</v>
      </c>
      <c r="Y60" s="253" t="e">
        <f ca="true">+IF(AND(ISNUMBER(OFFSET('Sanitation Data'!$C$12,0,10*ROW('Sanitation Data'!C54))),CN60="Yes"),OFFSET('Sanitation Data'!$C$12,0,10*ROW('Sanitation Data'!C54)),IF(AND(ISNUMBER(OFFSET('Sanitation Data'!$C$12,0,10*ROW('Sanitation Data'!C54))),CN60="No",ISNUMBER(OFFSET('Sanitation Data'!$C$12,0,10*ROW('Sanitation Data'!C54)))),CONCATENATE("[",ROUND(OFFSET('Sanitation Data'!$C$12,0,10*ROW('Sanitation Data'!C54)),0),"]"),IF(AND(ISNUMBER(OFFSET('Sanitation Data'!$C$12,0,10*ROW('Sanitation Data'!C54))),CN60="",ISNUMBER(OFFSET('Sanitation Data'!$C$12,0,10*ROW('Sanitation Data'!C54)))),OFFSET('Sanitation Data'!$C$12,0,10*ROW('Sanitation Data'!C54)),NA())))</f>
        <v>#N/A</v>
      </c>
      <c r="Z60" s="253" t="e">
        <f ca="true">+IF(AND(ISNUMBER(OFFSET('Sanitation Data'!$C$13,0,10*ROW('Sanitation Data'!C54))),CO60="Yes"),OFFSET('Sanitation Data'!$C$13,0,10*ROW('Sanitation Data'!C54)),IF(AND(ISNUMBER(OFFSET('Sanitation Data'!$C$13,0,10*ROW('Sanitation Data'!C54))),CO60="No",ISNUMBER(OFFSET('Sanitation Data'!$C$13,0,10*ROW('Sanitation Data'!C54)))),CONCATENATE("[",ROUND(OFFSET('Sanitation Data'!$C$13,0,10*ROW('Sanitation Data'!C54)),0),"]"),IF(AND(ISNUMBER(OFFSET('Sanitation Data'!$C$13,0,10*ROW('Sanitation Data'!C54))),CO60="",ISNUMBER(OFFSET('Sanitation Data'!$C$13,0,10*ROW('Sanitation Data'!C54)))),OFFSET('Sanitation Data'!$C$13,0,10*ROW('Sanitation Data'!C54)),NA())))</f>
        <v>#N/A</v>
      </c>
      <c r="AA60" s="253" t="e">
        <f ca="true">+IF(AND(ISNUMBER(OFFSET('Sanitation Data'!$D$5,0,10*ROW('Sanitation Data'!D54))),CP60="Yes"),100-OFFSET('Sanitation Data'!$D$5,0,10*ROW('Sanitation Data'!D54)),IF(AND(ISNUMBER(OFFSET('Sanitation Data'!$D$5,0,10*ROW('Sanitation Data'!D54))),CP60="No",ISNUMBER(OFFSET('Sanitation Data'!$D$5,0,10*ROW('Sanitation Data'!D54)))),CONCATENATE("[",ROUND(100-OFFSET('Sanitation Data'!$D$5,0,10*ROW('Sanitation Data'!D54)),0),"]"),IF(AND(ISNUMBER(OFFSET('Sanitation Data'!$D$5,0,10*ROW('Sanitation Data'!D54))),CP60="",ISNUMBER(OFFSET('Sanitation Data'!$D$5,0,10*ROW('Sanitation Data'!D54)))),100-OFFSET('Sanitation Data'!$D$5,0,10*ROW('Sanitation Data'!D54)),NA())))</f>
        <v>#N/A</v>
      </c>
      <c r="AB60" s="253" t="e">
        <f ca="true">+IF(AND(ISNUMBER(OFFSET('Sanitation Data'!$D$7,0,10*ROW('Sanitation Data'!D54))),CQ60="Yes"),OFFSET('Sanitation Data'!$D$7,0,10*ROW('Sanitation Data'!G54)),IF(AND(ISNUMBER(OFFSET('Sanitation Data'!$D$7,0,10*ROW('Sanitation Data'!D54))),CQ60="No",ISNUMBER(OFFSET('Sanitation Data'!$D$7,0,10*ROW('Sanitation Data'!D54)))),CONCATENATE("[",ROUND(OFFSET('Sanitation Data'!$D$7,0,10*ROW('Sanitation Data'!D54)),0),"]"),IF(AND(ISNUMBER(OFFSET('Sanitation Data'!$D$7,0,10*ROW('Sanitation Data'!D54))),CQ60="",ISNUMBER(OFFSET('Sanitation Data'!$D$7,0,10*ROW('Sanitation Data'!D54)))),OFFSET('Sanitation Data'!$D$7,0,10*ROW('Sanitation Data'!D54)),NA())))</f>
        <v>#N/A</v>
      </c>
      <c r="AC60" s="253" t="e">
        <f ca="true">+IF(AND(ISNUMBER(OFFSET('Sanitation Data'!$D$11,0,10*ROW('Sanitation Data'!D54))),CR60="Yes"),OFFSET('Sanitation Data'!$D$11,0,10*ROW('Sanitation Data'!D54)),IF(AND(ISNUMBER(OFFSET('Sanitation Data'!$D$11,0,10*ROW('Sanitation Data'!D54))),CR60="No",ISNUMBER(OFFSET('Sanitation Data'!$D$11,0,10*ROW('Sanitation Data'!D54)))),CONCATENATE("[",ROUND(OFFSET('Sanitation Data'!$D$11,0,10*ROW('Sanitation Data'!D54)),0),"]"),IF(AND(ISNUMBER(OFFSET('Sanitation Data'!$D$11,0,10*ROW('Sanitation Data'!D54))),CR60="",ISNUMBER(OFFSET('Sanitation Data'!$D$11,0,10*ROW('Sanitation Data'!D54)))),OFFSET('Sanitation Data'!$D$11,0,10*ROW('Sanitation Data'!D54)),NA())))</f>
        <v>#N/A</v>
      </c>
      <c r="AD60" s="253" t="e">
        <f ca="true">+IF(AND(ISNUMBER(OFFSET('Sanitation Data'!$D$12,0,10*ROW('Sanitation Data'!D54))),CS60="Yes"),OFFSET('Sanitation Data'!$D$12,0,10*ROW('Sanitation Data'!D54)),IF(AND(ISNUMBER(OFFSET('Sanitation Data'!$D$12,0,10*ROW('Sanitation Data'!D54))),CS60="No",ISNUMBER(OFFSET('Sanitation Data'!$D$12,0,10*ROW('Sanitation Data'!D54)))),CONCATENATE("[",ROUND(OFFSET('Sanitation Data'!$D$12,0,10*ROW('Sanitation Data'!D54)),0),"]"),IF(AND(ISNUMBER(OFFSET('Sanitation Data'!$D$12,0,10*ROW('Sanitation Data'!D54))),CS60="",ISNUMBER(OFFSET('Sanitation Data'!$D$12,0,10*ROW('Sanitation Data'!D54)))),OFFSET('Sanitation Data'!$D$12,0,10*ROW('Sanitation Data'!D54)),NA())))</f>
        <v>#N/A</v>
      </c>
      <c r="AE60" s="253" t="e">
        <f ca="true">+IF(AND(ISNUMBER(OFFSET('Sanitation Data'!$D$13,0,10*ROW('Sanitation Data'!D54))),CT60="Yes"),OFFSET('Sanitation Data'!$D$13,0,10*ROW('Sanitation Data'!D54)),IF(AND(ISNUMBER(OFFSET('Sanitation Data'!$D$13,0,10*ROW('Sanitation Data'!D54))),CT60="No",ISNUMBER(OFFSET('Sanitation Data'!$D$13,0,10*ROW('Sanitation Data'!D54)))),CONCATENATE("[",ROUND(OFFSET('Sanitation Data'!$D$13,0,10*ROW('Sanitation Data'!D54)),0),"]"),IF(AND(ISNUMBER(OFFSET('Sanitation Data'!$D$13,0,10*ROW('Sanitation Data'!D54))),CT60="",ISNUMBER(OFFSET('Sanitation Data'!$D$13,0,10*ROW('Sanitation Data'!D54)))),OFFSET('Sanitation Data'!$D$13,0,10*ROW('Sanitation Data'!D54)),NA())))</f>
        <v>#N/A</v>
      </c>
      <c r="AF60" s="253" t="e">
        <f ca="true">+IF(AND(ISNUMBER(OFFSET('Sanitation Data'!$E$5,0,10*ROW('Sanitation Data'!E54))),CU60="Yes"),100-OFFSET('Sanitation Data'!$E$5,0,10*ROW('Sanitation Data'!E54)),IF(AND(ISNUMBER(OFFSET('Sanitation Data'!$E$5,0,10*ROW('Sanitation Data'!E54))),CU60="No",ISNUMBER(OFFSET('Sanitation Data'!$E$5,0,10*ROW('Sanitation Data'!E54)))),CONCATENATE("[",ROUND(100-OFFSET('Sanitation Data'!$E$5,0,10*ROW('Sanitation Data'!E54)),0),"]"),IF(AND(ISNUMBER(OFFSET('Sanitation Data'!$E$5,0,10*ROW('Sanitation Data'!E54))),CU60="",ISNUMBER(OFFSET('Sanitation Data'!$E$5,0,10*ROW('Sanitation Data'!E54)))),100-OFFSET('Sanitation Data'!$E$5,0,10*ROW('Sanitation Data'!E54)),NA())))</f>
        <v>#N/A</v>
      </c>
      <c r="AG60" s="253" t="e">
        <f ca="true">+IF(AND(ISNUMBER(OFFSET('Sanitation Data'!$E$7,0,10*ROW('Sanitation Data'!E54))),CV60="Yes"),OFFSET('Sanitation Data'!$E$7,0,10*ROW('Sanitation Data'!E54)),IF(AND(ISNUMBER(OFFSET('Sanitation Data'!$E$7,0,10*ROW('Sanitation Data'!E54))),CV60="No",ISNUMBER(OFFSET('Sanitation Data'!$E$7,0,10*ROW('Sanitation Data'!E54)))),CONCATENATE("[",ROUND(OFFSET('Sanitation Data'!$E$7,0,10*ROW('Sanitation Data'!E54)),0),"]"),IF(AND(ISNUMBER(OFFSET('Sanitation Data'!$E$7,0,10*ROW('Sanitation Data'!E54))),CV60="",ISNUMBER(OFFSET('Sanitation Data'!$E$7,0,10*ROW('Sanitation Data'!E54)))),OFFSET('Sanitation Data'!$E$7,0,10*ROW('Sanitation Data'!E54)),NA())))</f>
        <v>#N/A</v>
      </c>
      <c r="AH60" s="253" t="e">
        <f ca="true">+IF(AND(ISNUMBER(OFFSET('Sanitation Data'!$E$11,0,10*ROW('Sanitation Data'!E54))),CW60="Yes"),OFFSET('Sanitation Data'!$E$11,0,10*ROW('Sanitation Data'!E54)),IF(AND(ISNUMBER(OFFSET('Sanitation Data'!$E$11,0,10*ROW('Sanitation Data'!E54))),CW60="No",ISNUMBER(OFFSET('Sanitation Data'!$E$11,0,10*ROW('Sanitation Data'!E54)))),CONCATENATE("[",ROUND(OFFSET('Sanitation Data'!$E$11,0,10*ROW('Sanitation Data'!E54)),0),"]"),IF(AND(ISNUMBER(OFFSET('Sanitation Data'!$E$11,0,10*ROW('Sanitation Data'!E54))),CW60="",ISNUMBER(OFFSET('Sanitation Data'!$E$11,0,10*ROW('Sanitation Data'!E54)))),OFFSET('Sanitation Data'!$E$11,0,10*ROW('Sanitation Data'!E54)),NA())))</f>
        <v>#N/A</v>
      </c>
      <c r="AI60" s="253" t="e">
        <f ca="true">+IF(AND(ISNUMBER(OFFSET('Sanitation Data'!$E$12,0,10*ROW('Sanitation Data'!E54))),CX60="Yes"),OFFSET('Sanitation Data'!$E$12,0,10*ROW('Sanitation Data'!E54)),IF(AND(ISNUMBER(OFFSET('Sanitation Data'!$E$12,0,10*ROW('Sanitation Data'!E54))),CX60="No",ISNUMBER(OFFSET('Sanitation Data'!$E$12,0,10*ROW('Sanitation Data'!E54)))),CONCATENATE("[",ROUND(OFFSET('Sanitation Data'!$E$12,0,10*ROW('Sanitation Data'!E54)),0),"]"),IF(AND(ISNUMBER(OFFSET('Sanitation Data'!$E$12,0,10*ROW('Sanitation Data'!E54))),CX60="",ISNUMBER(OFFSET('Sanitation Data'!$E$12,0,10*ROW('Sanitation Data'!E54)))),OFFSET('Sanitation Data'!$E$12,0,10*ROW('Sanitation Data'!E54)),NA())))</f>
        <v>#N/A</v>
      </c>
      <c r="AJ60" s="253" t="e">
        <f ca="true">+IF(AND(ISNUMBER(OFFSET('Sanitation Data'!$E$13,0,10*ROW('Sanitation Data'!E54))),CY60="Yes"),OFFSET('Sanitation Data'!$E$13,0,10*ROW('Sanitation Data'!E54)),IF(AND(ISNUMBER(OFFSET('Sanitation Data'!$E$13,0,10*ROW('Sanitation Data'!E54))),CY60="No",ISNUMBER(OFFSET('Sanitation Data'!$E$13,0,10*ROW('Sanitation Data'!E54)))),CONCATENATE("[",ROUND(OFFSET('Sanitation Data'!$E$13,0,10*ROW('Sanitation Data'!E54)),0),"]"),IF(AND(ISNUMBER(OFFSET('Sanitation Data'!$E$13,0,10*ROW('Sanitation Data'!E54))),CY60="",ISNUMBER(OFFSET('Sanitation Data'!$E$13,0,10*ROW('Sanitation Data'!E54)))),OFFSET('Sanitation Data'!$E$13,0,10*ROW('Sanitation Data'!E54)),NA())))</f>
        <v>#N/A</v>
      </c>
      <c r="AK60" s="253" t="e">
        <f ca="true">+IF(AND(ISNUMBER(OFFSET('Sanitation Data'!$F$5,0,10*ROW('Sanitation Data'!F54))),CZ60="Yes"),100-OFFSET('Sanitation Data'!$F$5,0,10*ROW('Sanitation Data'!F54)),IF(AND(ISNUMBER(OFFSET('Sanitation Data'!$F$5,0,10*ROW('Sanitation Data'!F54))),CZ60="No",ISNUMBER(OFFSET('Sanitation Data'!$F$5,0,10*ROW('Sanitation Data'!F54)))),CONCATENATE("[",ROUND(100-OFFSET('Sanitation Data'!$F$5,0,10*ROW('Sanitation Data'!F54)),0),"]"),IF(AND(ISNUMBER(OFFSET('Sanitation Data'!$F$5,0,10*ROW('Sanitation Data'!F54))),CZ60="",ISNUMBER(OFFSET('Sanitation Data'!$F$5,0,10*ROW('Sanitation Data'!F54)))),100-OFFSET('Sanitation Data'!$F$5,0,10*ROW('Sanitation Data'!F54)),NA())))</f>
        <v>#N/A</v>
      </c>
      <c r="AL60" s="253" t="e">
        <f ca="true">+IF(AND(ISNUMBER(OFFSET('Sanitation Data'!$F$7,0,10*ROW('Sanitation Data'!F54))),DA60="Yes"),OFFSET('Sanitation Data'!$F$7,0,10*ROW('Sanitation Data'!F54)),IF(AND(ISNUMBER(OFFSET('Sanitation Data'!$F$7,0,10*ROW('Sanitation Data'!F54))),DA60="No",ISNUMBER(OFFSET('Sanitation Data'!$F$7,0,10*ROW('Sanitation Data'!F54)))),CONCATENATE("[",ROUND(OFFSET('Sanitation Data'!$F$7,0,10*ROW('Sanitation Data'!F54)),0),"]"),IF(AND(ISNUMBER(OFFSET('Sanitation Data'!$F$7,0,10*ROW('Sanitation Data'!F54))),DA60="",ISNUMBER(OFFSET('Sanitation Data'!$F$7,0,10*ROW('Sanitation Data'!F54)))),OFFSET('Sanitation Data'!$F$7,0,10*ROW('Sanitation Data'!F54)),NA())))</f>
        <v>#N/A</v>
      </c>
      <c r="AM60" s="253" t="e">
        <f ca="true">+IF(AND(ISNUMBER(OFFSET('Sanitation Data'!$F$11,0,10*ROW('Sanitation Data'!F54))),DB60="Yes"),OFFSET('Sanitation Data'!$F$11,0,10*ROW('Sanitation Data'!F54)),IF(AND(ISNUMBER(OFFSET('Sanitation Data'!$F$11,0,10*ROW('Sanitation Data'!F54))),DB60="No",ISNUMBER(OFFSET('Sanitation Data'!$F$11,0,10*ROW('Sanitation Data'!F54)))),CONCATENATE("[",ROUND(OFFSET('Sanitation Data'!$F$11,0,10*ROW('Sanitation Data'!F54)),0),"]"),IF(AND(ISNUMBER(OFFSET('Sanitation Data'!$F$11,0,10*ROW('Sanitation Data'!F54))),DB60="",ISNUMBER(OFFSET('Sanitation Data'!$F$11,0,10*ROW('Sanitation Data'!F54)))),OFFSET('Sanitation Data'!$F$11,0,10*ROW('Sanitation Data'!F54)),NA())))</f>
        <v>#N/A</v>
      </c>
      <c r="AN60" s="253" t="e">
        <f ca="true">+IF(AND(ISNUMBER(OFFSET('Sanitation Data'!$F$12,0,10*ROW('Sanitation Data'!F54))),DC60="Yes"),OFFSET('Sanitation Data'!$F$12,0,10*ROW('Sanitation Data'!F54)),IF(AND(ISNUMBER(OFFSET('Sanitation Data'!$F$12,0,10*ROW('Sanitation Data'!F54))),DC60="No",ISNUMBER(OFFSET('Sanitation Data'!$F$12,0,10*ROW('Sanitation Data'!F54)))),CONCATENATE("[",ROUND(OFFSET('Sanitation Data'!$F$12,0,10*ROW('Sanitation Data'!F54)),0),"]"),IF(AND(ISNUMBER(OFFSET('Sanitation Data'!$F$12,0,10*ROW('Sanitation Data'!F54))),DC60="",ISNUMBER(OFFSET('Sanitation Data'!$F$12,0,10*ROW('Sanitation Data'!F54)))),OFFSET('Sanitation Data'!$F$12,0,10*ROW('Sanitation Data'!F54)),NA())))</f>
        <v>#N/A</v>
      </c>
      <c r="AO60" s="253" t="e">
        <f ca="true">+IF(AND(ISNUMBER(OFFSET('Sanitation Data'!$F$13,0,10*ROW('Sanitation Data'!F54))),DD60="Yes"),OFFSET('Sanitation Data'!$F$13,0,10*ROW('Sanitation Data'!F54)),IF(AND(ISNUMBER(OFFSET('Sanitation Data'!$F$13,0,10*ROW('Sanitation Data'!F54))),DD60="No",ISNUMBER(OFFSET('Sanitation Data'!$F$13,0,10*ROW('Sanitation Data'!F54)))),CONCATENATE("[",ROUND(OFFSET('Sanitation Data'!$F$13,0,10*ROW('Sanitation Data'!F54)),0),"]"),IF(AND(ISNUMBER(OFFSET('Sanitation Data'!$F$13,0,10*ROW('Sanitation Data'!F54))),DD60="",ISNUMBER(OFFSET('Sanitation Data'!$F$13,0,10*ROW('Sanitation Data'!F54)))),OFFSET('Sanitation Data'!$F$13,0,10*ROW('Sanitation Data'!F54)),NA())))</f>
        <v>#N/A</v>
      </c>
      <c r="AP60" s="253" t="e">
        <f ca="true">+IF(AND(ISNUMBER(OFFSET('Sanitation Data'!$G$5,0,10*ROW('Sanitation Data'!G54))),DE60="Yes"),100-OFFSET('Sanitation Data'!$G$5,0,10*ROW('Sanitation Data'!G54)),IF(AND(ISNUMBER(OFFSET('Sanitation Data'!$G$5,0,10*ROW('Sanitation Data'!G54))),DE60="No",ISNUMBER(OFFSET('Sanitation Data'!$G$5,0,10*ROW('Sanitation Data'!G54)))),CONCATENATE("[",ROUND(100-OFFSET('Sanitation Data'!$G$5,0,10*ROW('Sanitation Data'!G54)),0),"]"),IF(AND(ISNUMBER(OFFSET('Sanitation Data'!$G$5,0,10*ROW('Sanitation Data'!G54))),DE60="",ISNUMBER(OFFSET('Sanitation Data'!$G$5,0,10*ROW('Sanitation Data'!G54)))),100-OFFSET('Sanitation Data'!$G$5,0,10*ROW('Sanitation Data'!G54)),NA())))</f>
        <v>#N/A</v>
      </c>
      <c r="AQ60" s="253" t="e">
        <f ca="true">+IF(AND(ISNUMBER(OFFSET('Sanitation Data'!$G$7,0,10*ROW('Sanitation Data'!G54))),DF60="Yes"),OFFSET('Sanitation Data'!$G$7,0,10*ROW('Sanitation Data'!G54)),IF(AND(ISNUMBER(OFFSET('Sanitation Data'!$G$7,0,10*ROW('Sanitation Data'!G54))),DF60="No",ISNUMBER(OFFSET('Sanitation Data'!$G$7,0,10*ROW('Sanitation Data'!G54)))),CONCATENATE("[",ROUND(OFFSET('Sanitation Data'!$G$7,0,10*ROW('Sanitation Data'!G54)),0),"]"),IF(AND(ISNUMBER(OFFSET('Sanitation Data'!$G$7,0,10*ROW('Sanitation Data'!G54))),DF60="",ISNUMBER(OFFSET('Sanitation Data'!$G$7,0,10*ROW('Sanitation Data'!G54)))),OFFSET('Sanitation Data'!$G$7,0,10*ROW('Sanitation Data'!G54)),NA())))</f>
        <v>#N/A</v>
      </c>
      <c r="AR60" s="253" t="e">
        <f ca="true">+IF(AND(ISNUMBER(OFFSET('Sanitation Data'!$G$11,0,10*ROW('Sanitation Data'!G54))),DG60="Yes"),OFFSET('Sanitation Data'!$G$11,0,10*ROW('Sanitation Data'!G54)),IF(AND(ISNUMBER(OFFSET('Sanitation Data'!$G$11,0,10*ROW('Sanitation Data'!G54))),DG60="No",ISNUMBER(OFFSET('Sanitation Data'!$G$11,0,10*ROW('Sanitation Data'!G54)))),CONCATENATE("[",ROUND(OFFSET('Sanitation Data'!$G$11,0,10*ROW('Sanitation Data'!G54)),0),"]"),IF(AND(ISNUMBER(OFFSET('Sanitation Data'!$G$11,0,10*ROW('Sanitation Data'!G54))),DG60="",ISNUMBER(OFFSET('Sanitation Data'!$G$11,0,10*ROW('Sanitation Data'!G54)))),OFFSET('Sanitation Data'!$G$11,0,10*ROW('Sanitation Data'!G54)),NA())))</f>
        <v>#N/A</v>
      </c>
      <c r="AS60" s="253" t="e">
        <f ca="true">+IF(AND(ISNUMBER(OFFSET('Sanitation Data'!$G$12,0,10*ROW('Sanitation Data'!G54))),DH60="Yes"),OFFSET('Sanitation Data'!$G$12,0,10*ROW('Sanitation Data'!G54)),IF(AND(ISNUMBER(OFFSET('Sanitation Data'!$G$12,0,10*ROW('Sanitation Data'!G54))),DH60="No",ISNUMBER(OFFSET('Sanitation Data'!$G$12,0,10*ROW('Sanitation Data'!G54)))),CONCATENATE("[",ROUND(OFFSET('Sanitation Data'!$G$12,0,10*ROW('Sanitation Data'!G54)),0),"]"),IF(AND(ISNUMBER(OFFSET('Sanitation Data'!$G$12,0,10*ROW('Sanitation Data'!G54))),DH60="",ISNUMBER(OFFSET('Sanitation Data'!$G$12,0,10*ROW('Sanitation Data'!G54)))),OFFSET('Sanitation Data'!$G$12,0,10*ROW('Sanitation Data'!G54)),NA())))</f>
        <v>#N/A</v>
      </c>
      <c r="AT60" s="253" t="e">
        <f ca="true">+IF(AND(ISNUMBER(OFFSET('Sanitation Data'!$G$13,0,10*ROW('Sanitation Data'!G54))),DI60="Yes"),OFFSET('Sanitation Data'!$G$13,0,10*ROW('Sanitation Data'!G54)),IF(AND(ISNUMBER(OFFSET('Sanitation Data'!$G$13,0,10*ROW('Sanitation Data'!G54))),DI60="No",ISNUMBER(OFFSET('Sanitation Data'!$G$13,0,10*ROW('Sanitation Data'!G54)))),CONCATENATE("[",ROUND(OFFSET('Sanitation Data'!$G$13,0,10*ROW('Sanitation Data'!G54)),0),"]"),IF(AND(ISNUMBER(OFFSET('Sanitation Data'!$G$13,0,10*ROW('Sanitation Data'!G54))),DI60="",ISNUMBER(OFFSET('Sanitation Data'!$G$13,0,10*ROW('Sanitation Data'!G54)))),OFFSET('Sanitation Data'!$G$13,0,10*ROW('Sanitation Data'!G54)),NA())))</f>
        <v>#N/A</v>
      </c>
      <c r="AU60" s="253" t="e">
        <f ca="true">+IF(AND(ISNUMBER(OFFSET('Sanitation Data'!$H$5,0,10*ROW('Sanitation Data'!H54))),DJ60="Yes"),100-OFFSET('Sanitation Data'!$H$5,0,10*ROW('Sanitation Data'!H54)),IF(AND(ISNUMBER(OFFSET('Sanitation Data'!$H$5,0,10*ROW('Sanitation Data'!H54))),DJ60="No",ISNUMBER(OFFSET('Sanitation Data'!$H$5,0,10*ROW('Sanitation Data'!H54)))),CONCATENATE("[",ROUND(100-OFFSET('Sanitation Data'!$H$5,0,10*ROW('Sanitation Data'!H54)),0),"]"),IF(AND(ISNUMBER(OFFSET('Sanitation Data'!$H$5,0,10*ROW('Sanitation Data'!H54))),DJ60="",ISNUMBER(OFFSET('Sanitation Data'!$H$5,0,10*ROW('Sanitation Data'!H54)))),100-OFFSET('Sanitation Data'!$H$5,0,10*ROW('Sanitation Data'!H54)),NA())))</f>
        <v>#N/A</v>
      </c>
      <c r="AV60" s="253" t="e">
        <f ca="true">+IF(AND(ISNUMBER(OFFSET('Sanitation Data'!$H$7,0,10*ROW('Sanitation Data'!H54))),DK60="Yes"),OFFSET('Sanitation Data'!$H$7,0,10*ROW('Sanitation Data'!H54)),IF(AND(ISNUMBER(OFFSET('Sanitation Data'!$H$7,0,10*ROW('Sanitation Data'!H54))),DK60="No",ISNUMBER(OFFSET('Sanitation Data'!$H$7,0,10*ROW('Sanitation Data'!H54)))),CONCATENATE("[",ROUND(OFFSET('Sanitation Data'!$H$7,0,10*ROW('Sanitation Data'!H54)),0),"]"),IF(AND(ISNUMBER(OFFSET('Sanitation Data'!$H$7,0,10*ROW('Sanitation Data'!H54))),DK60="",ISNUMBER(OFFSET('Sanitation Data'!$H$7,0,10*ROW('Sanitation Data'!H54)))),OFFSET('Sanitation Data'!$H$7,0,10*ROW('Sanitation Data'!H54)),NA())))</f>
        <v>#N/A</v>
      </c>
      <c r="AW60" s="253" t="e">
        <f ca="true">+IF(AND(ISNUMBER(OFFSET('Sanitation Data'!$H$11,0,10*ROW('Sanitation Data'!H54))),DL60="Yes"),OFFSET('Sanitation Data'!$H$11,0,10*ROW('Sanitation Data'!H54)),IF(AND(ISNUMBER(OFFSET('Sanitation Data'!$H$11,0,10*ROW('Sanitation Data'!H54))),DL60="No",ISNUMBER(OFFSET('Sanitation Data'!$H$11,0,10*ROW('Sanitation Data'!H54)))),CONCATENATE("[",ROUND(OFFSET('Sanitation Data'!$H$11,0,10*ROW('Sanitation Data'!H54)),0),"]"),IF(AND(ISNUMBER(OFFSET('Sanitation Data'!$H$11,0,10*ROW('Sanitation Data'!H54))),DL60="",ISNUMBER(OFFSET('Sanitation Data'!$H$11,0,10*ROW('Sanitation Data'!H54)))),OFFSET('Sanitation Data'!$H$11,0,10*ROW('Sanitation Data'!H54)),NA())))</f>
        <v>#N/A</v>
      </c>
      <c r="AX60" s="253" t="e">
        <f ca="true">+IF(AND(ISNUMBER(OFFSET('Sanitation Data'!$H$12,0,10*ROW('Sanitation Data'!H54))),DM60="Yes"),OFFSET('Sanitation Data'!$H$12,0,10*ROW('Sanitation Data'!H54)),IF(AND(ISNUMBER(OFFSET('Sanitation Data'!$H$12,0,10*ROW('Sanitation Data'!H54))),DM60="No",ISNUMBER(OFFSET('Sanitation Data'!$H$12,0,10*ROW('Sanitation Data'!H54)))),CONCATENATE("[",ROUND(OFFSET('Sanitation Data'!$H$12,0,10*ROW('Sanitation Data'!H54)),0),"]"),IF(AND(ISNUMBER(OFFSET('Sanitation Data'!$H$12,0,10*ROW('Sanitation Data'!H54))),DM60="",ISNUMBER(OFFSET('Sanitation Data'!$H$12,0,10*ROW('Sanitation Data'!H54)))),OFFSET('Sanitation Data'!$H$12,0,10*ROW('Sanitation Data'!H54)),NA())))</f>
        <v>#N/A</v>
      </c>
      <c r="AY60" s="253" t="e">
        <f ca="true">+IF(AND(ISNUMBER(OFFSET('Sanitation Data'!$H$13,0,10*ROW('Sanitation Data'!H54))),DN60="Yes"),OFFSET('Sanitation Data'!$H$13,0,10*ROW('Sanitation Data'!H54)),IF(AND(ISNUMBER(OFFSET('Sanitation Data'!$H$13,0,10*ROW('Sanitation Data'!H54))),DN60="No",ISNUMBER(OFFSET('Sanitation Data'!$H$13,0,10*ROW('Sanitation Data'!H54)))),CONCATENATE("[",ROUND(OFFSET('Sanitation Data'!$H$13,0,10*ROW('Sanitation Data'!H54)),0),"]"),IF(AND(ISNUMBER(OFFSET('Sanitation Data'!$H$13,0,10*ROW('Sanitation Data'!H54))),DN60="",ISNUMBER(OFFSET('Sanitation Data'!$H$13,0,10*ROW('Sanitation Data'!H54)))),OFFSET('Sanitation Data'!$H$13,0,10*ROW('Sanitation Data'!H54)),NA())))</f>
        <v>#N/A</v>
      </c>
      <c r="AZ60" s="254" t="e">
        <f ca="true">+IF(AND(ISNUMBER(OFFSET('Hygiene Data'!$C$6,0,10*ROW('Hygiene Data'!C54))),DO60="Yes"),OFFSET('Hygiene Data'!$C$6,0,10*ROW('Hygiene Data'!C54)),IF(AND(ISNUMBER(OFFSET('Hygiene Data'!$C$6,0,10*ROW('Hygiene Data'!C54))),DO60="No",ISNUMBER(OFFSET('Hygiene Data'!$C$6,0,10*ROW('Hygiene Data'!C54)))),CONCATENATE("[",ROUND(OFFSET('Hygiene Data'!$C$6,0,10*ROW('Hygiene Data'!C54)),0),"]"),IF(AND(ISNUMBER(OFFSET('Hygiene Data'!$C$6,0,10*ROW('Hygiene Data'!C54))),DO60="",ISNUMBER(OFFSET('Hygiene Data'!$C$6,0,10*ROW('Hygiene Data'!C54)))),OFFSET('Hygiene Data'!$C$6,0,10*ROW('Hygiene Data'!C54)),NA())))</f>
        <v>#N/A</v>
      </c>
      <c r="BA60" s="254" t="e">
        <f ca="true">+IF(AND(ISNUMBER(OFFSET('Hygiene Data'!$C$8,0,10*ROW('Hygiene Data'!C54))),DP60="Yes"),OFFSET('Hygiene Data'!$C$8,0,10*ROW('Hygiene Data'!C54)),IF(AND(ISNUMBER(OFFSET('Hygiene Data'!$C$8,0,10*ROW('Hygiene Data'!C54))),DP60="No",ISNUMBER(OFFSET('Hygiene Data'!$C$8,0,10*ROW('Hygiene Data'!C54)))),CONCATENATE("[",ROUND(OFFSET('Hygiene Data'!$C$8,0,10*ROW('Hygiene Data'!C54)),0),"]"),IF(AND(ISNUMBER(OFFSET('Hygiene Data'!$C$8,0,10*ROW('Hygiene Data'!C54))),DP60="",ISNUMBER(OFFSET('Hygiene Data'!$C$8,0,10*ROW('Hygiene Data'!C54)))),OFFSET('Hygiene Data'!$C$8,0,10*ROW('Hygiene Data'!C54)),NA())))</f>
        <v>#N/A</v>
      </c>
      <c r="BB60" s="254" t="e">
        <f ca="true">+IF(AND(ISNUMBER(OFFSET('Hygiene Data'!$C$10,0,10*ROW('Hygiene Data'!C54))),DQ60="Yes"),OFFSET('Hygiene Data'!$C$10,0,10*ROW('Hygiene Data'!C54)),IF(AND(ISNUMBER(OFFSET('Hygiene Data'!$C$10,0,10*ROW('Hygiene Data'!C54))),DQ60="No",ISNUMBER(OFFSET('Hygiene Data'!$C$10,0,10*ROW('Hygiene Data'!C54)))),CONCATENATE("[",ROUND(OFFSET('Hygiene Data'!$C$10,0,10*ROW('Hygiene Data'!C54)),0),"]"),IF(AND(ISNUMBER(OFFSET('Hygiene Data'!$C$10,0,10*ROW('Hygiene Data'!C54))),DQ60="",ISNUMBER(OFFSET('Hygiene Data'!$C$10,0,10*ROW('Hygiene Data'!C54)))),OFFSET('Hygiene Data'!$C$10,0,10*ROW('Hygiene Data'!C54)),NA())))</f>
        <v>#N/A</v>
      </c>
      <c r="BC60" s="254" t="e">
        <f ca="true">+IF(AND(ISNUMBER(OFFSET('Hygiene Data'!$D$6,0,10*ROW('Hygiene Data'!D54))),DR60="Yes"),OFFSET('Hygiene Data'!$D$6,0,10*ROW('Hygiene Data'!D54)),IF(AND(ISNUMBER(OFFSET('Hygiene Data'!$D$6,0,10*ROW('Hygiene Data'!D54))),DR60="No",ISNUMBER(OFFSET('Hygiene Data'!$D$6,0,10*ROW('Hygiene Data'!D54)))),CONCATENATE("[",ROUND(OFFSET('Hygiene Data'!$D$6,0,10*ROW('Hygiene Data'!D54)),0),"]"),IF(AND(ISNUMBER(OFFSET('Hygiene Data'!$D$6,0,10*ROW('Hygiene Data'!D54))),DR60="",ISNUMBER(OFFSET('Hygiene Data'!$D$6,0,10*ROW('Hygiene Data'!D54)))),OFFSET('Hygiene Data'!$D$6,0,10*ROW('Hygiene Data'!D54)),NA())))</f>
        <v>#N/A</v>
      </c>
      <c r="BD60" s="254" t="e">
        <f ca="true">+IF(AND(ISNUMBER(OFFSET('Hygiene Data'!$D$8,0,10*ROW('Hygiene Data'!D54))),DS60="Yes"),OFFSET('Hygiene Data'!$D$8,0,10*ROW('Hygiene Data'!D54)),IF(AND(ISNUMBER(OFFSET('Hygiene Data'!$D$8,0,10*ROW('Hygiene Data'!D54))),DS60="No",ISNUMBER(OFFSET('Hygiene Data'!$D$8,0,10*ROW('Hygiene Data'!D54)))),CONCATENATE("[",ROUND(OFFSET('Hygiene Data'!$D$8,0,10*ROW('Hygiene Data'!D54)),0),"]"),IF(AND(ISNUMBER(OFFSET('Hygiene Data'!$D$8,0,10*ROW('Hygiene Data'!D54))),DS60="",ISNUMBER(OFFSET('Hygiene Data'!$D$8,0,10*ROW('Hygiene Data'!D54)))),OFFSET('Hygiene Data'!$D$8,0,10*ROW('Hygiene Data'!D54)),NA())))</f>
        <v>#N/A</v>
      </c>
      <c r="BE60" s="254" t="e">
        <f ca="true">+IF(AND(ISNUMBER(OFFSET('Hygiene Data'!$D$10,0,10*ROW('Hygiene Data'!D54))),DT60="Yes"),OFFSET('Hygiene Data'!$D$10,0,10*ROW('Hygiene Data'!D54)),IF(AND(ISNUMBER(OFFSET('Hygiene Data'!$D$10,0,10*ROW('Hygiene Data'!D54))),DT60="No",ISNUMBER(OFFSET('Hygiene Data'!$D$10,0,10*ROW('Hygiene Data'!D54)))),CONCATENATE("[",ROUND(OFFSET('Hygiene Data'!$D$10,0,10*ROW('Hygiene Data'!D54)),0),"]"),IF(AND(ISNUMBER(OFFSET('Hygiene Data'!$D$10,0,10*ROW('Hygiene Data'!D54))),DT60="",ISNUMBER(OFFSET('Hygiene Data'!$D$10,0,10*ROW('Hygiene Data'!D54)))),OFFSET('Hygiene Data'!$D$10,0,10*ROW('Hygiene Data'!D54)),NA())))</f>
        <v>#N/A</v>
      </c>
      <c r="BF60" s="254" t="e">
        <f ca="true">+IF(AND(ISNUMBER(OFFSET('Hygiene Data'!$E$6,0,10*ROW('Hygiene Data'!E54))),DU60="Yes"),OFFSET('Hygiene Data'!$E$6,0,10*ROW('Hygiene Data'!E54)),IF(AND(ISNUMBER(OFFSET('Hygiene Data'!$E$6,0,10*ROW('Hygiene Data'!E54))),DU60="No",ISNUMBER(OFFSET('Hygiene Data'!$E$6,0,10*ROW('Hygiene Data'!E54)))),CONCATENATE("[",ROUND(OFFSET('Hygiene Data'!$E$6,0,10*ROW('Hygiene Data'!E54)),0),"]"),IF(AND(ISNUMBER(OFFSET('Hygiene Data'!$E$6,0,10*ROW('Hygiene Data'!E54))),DU60="",ISNUMBER(OFFSET('Hygiene Data'!$E$6,0,10*ROW('Hygiene Data'!E54)))),OFFSET('Hygiene Data'!$E$6,0,10*ROW('Hygiene Data'!E54)),NA())))</f>
        <v>#N/A</v>
      </c>
      <c r="BG60" s="254" t="e">
        <f ca="true">+IF(AND(ISNUMBER(OFFSET('Hygiene Data'!$E$8,0,10*ROW('Hygiene Data'!E54))),DV60="Yes"),OFFSET('Hygiene Data'!$E$8,0,10*ROW('Hygiene Data'!E54)),IF(AND(ISNUMBER(OFFSET('Hygiene Data'!$E$8,0,10*ROW('Hygiene Data'!E54))),DV60="No",ISNUMBER(OFFSET('Hygiene Data'!$E$8,0,10*ROW('Hygiene Data'!E54)))),CONCATENATE("[",ROUND(OFFSET('Hygiene Data'!$E$8,0,10*ROW('Hygiene Data'!E54)),0),"]"),IF(AND(ISNUMBER(OFFSET('Hygiene Data'!$E$8,0,10*ROW('Hygiene Data'!E54))),DV60="",ISNUMBER(OFFSET('Hygiene Data'!$E$8,0,10*ROW('Hygiene Data'!E54)))),OFFSET('Hygiene Data'!$E$8,0,10*ROW('Hygiene Data'!E54)),NA())))</f>
        <v>#N/A</v>
      </c>
      <c r="BH60" s="254" t="e">
        <f ca="true">+IF(AND(ISNUMBER(OFFSET('Hygiene Data'!$E$10,0,10*ROW('Hygiene Data'!E54))),DW60="Yes"),OFFSET('Hygiene Data'!$E$10,0,10*ROW('Hygiene Data'!E54)),IF(AND(ISNUMBER(OFFSET('Hygiene Data'!$E$10,0,10*ROW('Hygiene Data'!E54))),DW60="No",ISNUMBER(OFFSET('Hygiene Data'!$E$10,0,10*ROW('Hygiene Data'!E54)))),CONCATENATE("[",ROUND(OFFSET('Hygiene Data'!$E$10,0,10*ROW('Hygiene Data'!E54)),0),"]"),IF(AND(ISNUMBER(OFFSET('Hygiene Data'!$E$10,0,10*ROW('Hygiene Data'!E54))),DW60="",ISNUMBER(OFFSET('Hygiene Data'!$E$10,0,10*ROW('Hygiene Data'!E54)))),OFFSET('Hygiene Data'!$E$10,0,10*ROW('Hygiene Data'!E54)),NA())))</f>
        <v>#N/A</v>
      </c>
      <c r="BI60" s="254" t="e">
        <f ca="true">+IF(AND(ISNUMBER(OFFSET('Hygiene Data'!$F$6,0,10*ROW('Hygiene Data'!F54))),DX60="Yes"),OFFSET('Hygiene Data'!$F$6,0,10*ROW('Hygiene Data'!F54)),IF(AND(ISNUMBER(OFFSET('Hygiene Data'!$F$6,0,10*ROW('Hygiene Data'!F54))),DX60="No",ISNUMBER(OFFSET('Hygiene Data'!$F$6,0,10*ROW('Hygiene Data'!F54)))),CONCATENATE("[",ROUND(OFFSET('Hygiene Data'!$F$6,0,10*ROW('Hygiene Data'!F54)),0),"]"),IF(AND(ISNUMBER(OFFSET('Hygiene Data'!$F$6,0,10*ROW('Hygiene Data'!F54))),DX60="",ISNUMBER(OFFSET('Hygiene Data'!$F$6,0,10*ROW('Hygiene Data'!F54)))),OFFSET('Hygiene Data'!$F$6,0,10*ROW('Hygiene Data'!F54)),NA())))</f>
        <v>#N/A</v>
      </c>
      <c r="BJ60" s="254" t="e">
        <f ca="true">+IF(AND(ISNUMBER(OFFSET('Hygiene Data'!$F$8,0,10*ROW('Hygiene Data'!F54))),DY60="Yes"),OFFSET('Hygiene Data'!$F$8,0,10*ROW('Hygiene Data'!F54)),IF(AND(ISNUMBER(OFFSET('Hygiene Data'!$F$8,0,10*ROW('Hygiene Data'!F54))),DY60="No",ISNUMBER(OFFSET('Hygiene Data'!$F$8,0,10*ROW('Hygiene Data'!F54)))),CONCATENATE("[",ROUND(OFFSET('Hygiene Data'!$F$8,0,10*ROW('Hygiene Data'!F54)),0),"]"),IF(AND(ISNUMBER(OFFSET('Hygiene Data'!$F$8,0,10*ROW('Hygiene Data'!F54))),DY60="",ISNUMBER(OFFSET('Hygiene Data'!$F$8,0,10*ROW('Hygiene Data'!F54)))),OFFSET('Hygiene Data'!$F$8,0,10*ROW('Hygiene Data'!F54)),NA())))</f>
        <v>#N/A</v>
      </c>
      <c r="BK60" s="254" t="e">
        <f ca="true">+IF(AND(ISNUMBER(OFFSET('Hygiene Data'!$F$10,0,10*ROW('Hygiene Data'!F54))),DZ60="Yes"),OFFSET('Hygiene Data'!$F$10,0,10*ROW('Hygiene Data'!F54)),IF(AND(ISNUMBER(OFFSET('Hygiene Data'!$F$10,0,10*ROW('Hygiene Data'!F54))),DZ60="No",ISNUMBER(OFFSET('Hygiene Data'!$F$10,0,10*ROW('Hygiene Data'!F54)))),CONCATENATE("[",ROUND(OFFSET('Hygiene Data'!$F$10,0,10*ROW('Hygiene Data'!F54)),0),"]"),IF(AND(ISNUMBER(OFFSET('Hygiene Data'!$F$10,0,10*ROW('Hygiene Data'!F54))),DZ60="",ISNUMBER(OFFSET('Hygiene Data'!$F$10,0,10*ROW('Hygiene Data'!F54)))),OFFSET('Hygiene Data'!$F$10,0,10*ROW('Hygiene Data'!F54)),NA())))</f>
        <v>#N/A</v>
      </c>
      <c r="BL60" s="254" t="e">
        <f ca="true">+IF(AND(ISNUMBER(OFFSET('Hygiene Data'!$G$6,0,10*ROW('Hygiene Data'!G54))),EA60="Yes"),OFFSET('Hygiene Data'!$G$6,0,10*ROW('Hygiene Data'!G54)),IF(AND(ISNUMBER(OFFSET('Hygiene Data'!$G$6,0,10*ROW('Hygiene Data'!G54))),EA60="No",ISNUMBER(OFFSET('Hygiene Data'!$G$6,0,10*ROW('Hygiene Data'!G54)))),CONCATENATE("[",ROUND(OFFSET('Hygiene Data'!$G$6,0,10*ROW('Hygiene Data'!G54)),0),"]"),IF(AND(ISNUMBER(OFFSET('Hygiene Data'!$G$6,0,10*ROW('Hygiene Data'!G54))),EA60="",ISNUMBER(OFFSET('Hygiene Data'!$G$6,0,10*ROW('Hygiene Data'!G54)))),OFFSET('Hygiene Data'!$G$6,0,10*ROW('Hygiene Data'!G54)),NA())))</f>
        <v>#N/A</v>
      </c>
      <c r="BM60" s="254" t="e">
        <f ca="true">+IF(AND(ISNUMBER(OFFSET('Hygiene Data'!$G$8,0,10*ROW('Hygiene Data'!G54))),EB60="Yes"),OFFSET('Hygiene Data'!$G$8,0,10*ROW('Hygiene Data'!G54)),IF(AND(ISNUMBER(OFFSET('Hygiene Data'!$G$8,0,10*ROW('Hygiene Data'!G54))),EB60="No",ISNUMBER(OFFSET('Hygiene Data'!$G$8,0,10*ROW('Hygiene Data'!G54)))),CONCATENATE("[",ROUND(OFFSET('Hygiene Data'!$G$8,0,10*ROW('Hygiene Data'!G54)),0),"]"),IF(AND(ISNUMBER(OFFSET('Hygiene Data'!$G$8,0,10*ROW('Hygiene Data'!G54))),EB60="",ISNUMBER(OFFSET('Hygiene Data'!$G$8,0,10*ROW('Hygiene Data'!G54)))),OFFSET('Hygiene Data'!$G$8,0,10*ROW('Hygiene Data'!G54)),NA())))</f>
        <v>#N/A</v>
      </c>
      <c r="BN60" s="254" t="e">
        <f ca="true">+IF(AND(ISNUMBER(OFFSET('Hygiene Data'!$G$10,0,10*ROW('Hygiene Data'!G54))),EC60="Yes"),OFFSET('Hygiene Data'!$G$10,0,10*ROW('Hygiene Data'!G54)),IF(AND(ISNUMBER(OFFSET('Hygiene Data'!$G$10,0,10*ROW('Hygiene Data'!G54))),EC60="No",ISNUMBER(OFFSET('Hygiene Data'!$G$10,0,10*ROW('Hygiene Data'!G54)))),CONCATENATE("[",ROUND(OFFSET('Hygiene Data'!$G$10,0,10*ROW('Hygiene Data'!G54)),0),"]"),IF(AND(ISNUMBER(OFFSET('Hygiene Data'!$G$10,0,10*ROW('Hygiene Data'!G54))),EC60="",ISNUMBER(OFFSET('Hygiene Data'!$G$10,0,10*ROW('Hygiene Data'!G54)))),OFFSET('Hygiene Data'!$G$10,0,10*ROW('Hygiene Data'!G54)),NA())))</f>
        <v>#N/A</v>
      </c>
      <c r="BO60" s="254" t="e">
        <f ca="true">+IF(AND(ISNUMBER(OFFSET('Hygiene Data'!$H$6,0,10*ROW('Hygiene Data'!H54))),ED60="Yes"),OFFSET('Hygiene Data'!$H$6,0,10*ROW('Hygiene Data'!H54)),IF(AND(ISNUMBER(OFFSET('Hygiene Data'!$H$6,0,10*ROW('Hygiene Data'!H54))),ED60="No",ISNUMBER(OFFSET('Hygiene Data'!$H$6,0,10*ROW('Hygiene Data'!H54)))),CONCATENATE("[",ROUND(OFFSET('Hygiene Data'!$H$6,0,10*ROW('Hygiene Data'!H54)),0),"]"),IF(AND(ISNUMBER(OFFSET('Hygiene Data'!$H$6,0,10*ROW('Hygiene Data'!H54))),ED60="",ISNUMBER(OFFSET('Hygiene Data'!$H$6,0,10*ROW('Hygiene Data'!H54)))),OFFSET('Hygiene Data'!$H$6,0,10*ROW('Hygiene Data'!H54)),NA())))</f>
        <v>#N/A</v>
      </c>
      <c r="BP60" s="254" t="e">
        <f ca="true">+IF(AND(ISNUMBER(OFFSET('Hygiene Data'!$H$8,0,10*ROW('Hygiene Data'!H54))),EE60="Yes"),OFFSET('Hygiene Data'!$H$8,0,10*ROW('Hygiene Data'!H54)),IF(AND(ISNUMBER(OFFSET('Hygiene Data'!$H$8,0,10*ROW('Hygiene Data'!H54))),EE60="No",ISNUMBER(OFFSET('Hygiene Data'!$H$8,0,10*ROW('Hygiene Data'!H54)))),CONCATENATE("[",ROUND(OFFSET('Hygiene Data'!$H$8,0,10*ROW('Hygiene Data'!H54)),0),"]"),IF(AND(ISNUMBER(OFFSET('Hygiene Data'!$H$8,0,10*ROW('Hygiene Data'!H54))),EE60="",ISNUMBER(OFFSET('Hygiene Data'!$H$8,0,10*ROW('Hygiene Data'!H54)))),OFFSET('Hygiene Data'!$H$8,0,10*ROW('Hygiene Data'!H54)),NA())))</f>
        <v>#N/A</v>
      </c>
      <c r="BQ60" s="254" t="e">
        <f ca="true">+IF(AND(ISNUMBER(OFFSET('Hygiene Data'!$H$10,0,10*ROW('Hygiene Data'!H54))),EF60="Yes"),OFFSET('Hygiene Data'!$H$10,0,10*ROW('Hygiene Data'!H54)),IF(AND(ISNUMBER(OFFSET('Hygiene Data'!$H$10,0,10*ROW('Hygiene Data'!H54))),EF60="No",ISNUMBER(OFFSET('Hygiene Data'!$H$10,0,10*ROW('Hygiene Data'!H54)))),CONCATENATE("[",ROUND(OFFSET('Hygiene Data'!$H$10,0,10*ROW('Hygiene Data'!H54)),0),"]"),IF(AND(ISNUMBER(OFFSET('Hygiene Data'!$H$10,0,10*ROW('Hygiene Data'!H54))),EF60="",ISNUMBER(OFFSET('Hygiene Data'!$H$10,0,10*ROW('Hygiene Data'!H54)))),OFFSET('Hygiene Data'!$H$10,0,10*ROW('Hygiene Data'!H54)),NA())))</f>
        <v>#N/A</v>
      </c>
      <c r="BS60" s="36" t="str">
        <f ca="true">+IF(OFFSET('Water Data'!$C$28,0,10*ROW('Water Data'!C54))="","",OFFSET('Water Data'!$C$28,0,10*ROW('Water Data'!C54)))</f>
        <v/>
      </c>
      <c r="BT60" s="36" t="str">
        <f ca="true">+IF(OFFSET('Water Data'!$C$29,0,10*ROW('Water Data'!C54))="","",OFFSET('Water Data'!$C$29,0,10*ROW('Water Data'!C54)))</f>
        <v/>
      </c>
      <c r="BU60" s="36" t="str">
        <f ca="true">+IF(OFFSET('Water Data'!$C$30,0,10*ROW('Water Data'!C54))="","",OFFSET('Water Data'!$C$30,0,10*ROW('Water Data'!C54)))</f>
        <v/>
      </c>
      <c r="BV60" s="36" t="str">
        <f ca="true">+IF(OFFSET('Water Data'!$D$28,0,10*ROW('Water Data'!D54))="","",OFFSET('Water Data'!$D$28,0,10*ROW('Water Data'!D54)))</f>
        <v/>
      </c>
      <c r="BW60" s="36" t="str">
        <f ca="true">+IF(OFFSET('Water Data'!$D$29,0,10*ROW('Water Data'!D54))="","",OFFSET('Water Data'!$D$29,0,10*ROW('Water Data'!D54)))</f>
        <v/>
      </c>
      <c r="BX60" s="36" t="str">
        <f ca="true">+IF(OFFSET('Water Data'!$D$30,0,10*ROW('Water Data'!D54))="","",OFFSET('Water Data'!$D$30,0,10*ROW('Water Data'!D54)))</f>
        <v/>
      </c>
      <c r="BY60" s="36" t="str">
        <f ca="true">+IF(OFFSET('Water Data'!$E$28,0,10*ROW('Water Data'!E54))="","",OFFSET('Water Data'!$E$28,0,10*ROW('Water Data'!E54)))</f>
        <v/>
      </c>
      <c r="BZ60" s="36" t="str">
        <f ca="true">+IF(OFFSET('Water Data'!$E$29,0,10*ROW('Water Data'!E54))="","",OFFSET('Water Data'!$E$29,0,10*ROW('Water Data'!E54)))</f>
        <v/>
      </c>
      <c r="CA60" s="36" t="str">
        <f ca="true">+IF(OFFSET('Water Data'!$E$30,0,10*ROW('Water Data'!E54))="","",OFFSET('Water Data'!$E$30,0,10*ROW('Water Data'!E54)))</f>
        <v/>
      </c>
      <c r="CB60" s="36" t="str">
        <f ca="true">+IF(OFFSET('Water Data'!$F$28,0,10*ROW('Water Data'!F54))="","",OFFSET('Water Data'!$F$28,0,10*ROW('Water Data'!F54)))</f>
        <v/>
      </c>
      <c r="CC60" s="36" t="str">
        <f ca="true">+IF(OFFSET('Water Data'!$F$29,0,10*ROW('Water Data'!F54))="","",OFFSET('Water Data'!$F$29,0,10*ROW('Water Data'!F54)))</f>
        <v/>
      </c>
      <c r="CD60" s="36" t="str">
        <f ca="true">+IF(OFFSET('Water Data'!$F$30,0,10*ROW('Water Data'!F54))="","",OFFSET('Water Data'!$F$30,0,10*ROW('Water Data'!F54)))</f>
        <v/>
      </c>
      <c r="CE60" s="36" t="str">
        <f ca="true">+IF(OFFSET('Water Data'!$G$28,0,10*ROW('Water Data'!G54))="","",OFFSET('Water Data'!$G$28,0,10*ROW('Water Data'!G54)))</f>
        <v/>
      </c>
      <c r="CF60" s="36" t="str">
        <f ca="true">+IF(OFFSET('Water Data'!$G$29,0,10*ROW('Water Data'!G54))="","",OFFSET('Water Data'!$G$29,0,10*ROW('Water Data'!G54)))</f>
        <v/>
      </c>
      <c r="CG60" s="36" t="str">
        <f ca="true">+IF(OFFSET('Water Data'!$G$30,0,10*ROW('Water Data'!G54))="","",OFFSET('Water Data'!$G$30,0,10*ROW('Water Data'!G54)))</f>
        <v/>
      </c>
      <c r="CH60" s="36" t="str">
        <f ca="true">+IF(OFFSET('Water Data'!$H$28,0,10*ROW('Water Data'!H54))="","",OFFSET('Water Data'!$H$28,0,10*ROW('Water Data'!H54)))</f>
        <v/>
      </c>
      <c r="CI60" s="36" t="str">
        <f ca="true">+IF(OFFSET('Water Data'!$H$29,0,10*ROW('Water Data'!H54))="","",OFFSET('Water Data'!$H$29,0,10*ROW('Water Data'!H54)))</f>
        <v/>
      </c>
      <c r="CJ60" s="36" t="str">
        <f ca="true">+IF(OFFSET('Water Data'!$H$30,0,10*ROW('Water Data'!H54))="","",OFFSET('Water Data'!$H$30,0,10*ROW('Water Data'!H54)))</f>
        <v/>
      </c>
      <c r="CK60" s="36" t="str">
        <f ca="true">+IF(OFFSET('Sanitation Data'!$C$29,0,10*ROW('Sanitation Data'!C54))="","",OFFSET('Sanitation Data'!$C$29,0,10*ROW('Sanitation Data'!C54)))</f>
        <v/>
      </c>
      <c r="CL60" s="36" t="str">
        <f ca="true">+IF(OFFSET('Sanitation Data'!$C$30,0,10*ROW('Sanitation Data'!C54))="","",OFFSET('Sanitation Data'!$C$30,0,10*ROW('Sanitation Data'!C54)))</f>
        <v/>
      </c>
      <c r="CM60" s="36" t="str">
        <f ca="true">+IF(OFFSET('Sanitation Data'!$C$31,0,10*ROW('Sanitation Data'!C54))="","",OFFSET('Sanitation Data'!$C$31,0,10*ROW('Sanitation Data'!C54)))</f>
        <v/>
      </c>
      <c r="CN60" s="36" t="str">
        <f ca="true">+IF(OFFSET('Sanitation Data'!$C$32,0,10*ROW('Sanitation Data'!C54))="","",OFFSET('Sanitation Data'!$C$32,0,10*ROW('Sanitation Data'!C54)))</f>
        <v/>
      </c>
      <c r="CO60" s="36" t="str">
        <f ca="true">+IF(OFFSET('Sanitation Data'!$C$33,0,10*ROW('Sanitation Data'!C54))="","",OFFSET('Sanitation Data'!$C$33,0,10*ROW('Sanitation Data'!C54)))</f>
        <v/>
      </c>
      <c r="CP60" s="36" t="str">
        <f ca="true">+IF(OFFSET('Sanitation Data'!$D$29,0,10*ROW('Sanitation Data'!D54))="","",OFFSET('Sanitation Data'!$D$29,0,10*ROW('Sanitation Data'!D54)))</f>
        <v/>
      </c>
      <c r="CQ60" s="36" t="str">
        <f ca="true">+IF(OFFSET('Sanitation Data'!$D$30,0,10*ROW('Sanitation Data'!D54))="","",OFFSET('Sanitation Data'!$D$30,0,10*ROW('Sanitation Data'!D54)))</f>
        <v/>
      </c>
      <c r="CR60" s="36" t="str">
        <f ca="true">+IF(OFFSET('Sanitation Data'!$D$31,0,10*ROW('Sanitation Data'!D54))="","",OFFSET('Sanitation Data'!$D$31,0,10*ROW('Sanitation Data'!D54)))</f>
        <v/>
      </c>
      <c r="CS60" s="36" t="str">
        <f ca="true">+IF(OFFSET('Sanitation Data'!$D$32,0,10*ROW('Sanitation Data'!D54))="","",OFFSET('Sanitation Data'!$D$32,0,10*ROW('Sanitation Data'!D54)))</f>
        <v/>
      </c>
      <c r="CT60" s="36" t="str">
        <f ca="true">+IF(OFFSET('Sanitation Data'!$D$33,0,10*ROW('Sanitation Data'!D54))="","",OFFSET('Sanitation Data'!$D$33,0,10*ROW('Sanitation Data'!D54)))</f>
        <v/>
      </c>
      <c r="CU60" s="36" t="str">
        <f ca="true">+IF(OFFSET('Sanitation Data'!$E$29,0,10*ROW('Sanitation Data'!E54))="","",OFFSET('Sanitation Data'!$E$29,0,10*ROW('Sanitation Data'!E54)))</f>
        <v/>
      </c>
      <c r="CV60" s="36" t="str">
        <f ca="true">+IF(OFFSET('Sanitation Data'!$E$30,0,10*ROW('Sanitation Data'!E54))="","",OFFSET('Sanitation Data'!$E$30,0,10*ROW('Sanitation Data'!E54)))</f>
        <v/>
      </c>
      <c r="CW60" s="36" t="str">
        <f ca="true">+IF(OFFSET('Sanitation Data'!$E$31,0,10*ROW('Sanitation Data'!E54))="","",OFFSET('Sanitation Data'!$E$31,0,10*ROW('Sanitation Data'!E54)))</f>
        <v/>
      </c>
      <c r="CX60" s="36" t="str">
        <f ca="true">+IF(OFFSET('Sanitation Data'!$E$32,0,10*ROW('Sanitation Data'!E54))="","",OFFSET('Sanitation Data'!$E$32,0,10*ROW('Sanitation Data'!E54)))</f>
        <v/>
      </c>
      <c r="CY60" s="36" t="str">
        <f ca="true">+IF(OFFSET('Sanitation Data'!$E$33,0,10*ROW('Sanitation Data'!E54))="","",OFFSET('Sanitation Data'!$E$33,0,10*ROW('Sanitation Data'!E54)))</f>
        <v/>
      </c>
      <c r="CZ60" s="36" t="str">
        <f ca="true">+IF(OFFSET('Sanitation Data'!$F$29,0,10*ROW('Sanitation Data'!F54))="","",OFFSET('Sanitation Data'!$F$29,0,10*ROW('Sanitation Data'!F54)))</f>
        <v/>
      </c>
      <c r="DA60" s="36" t="str">
        <f ca="true">+IF(OFFSET('Sanitation Data'!$F$30,0,10*ROW('Sanitation Data'!F54))="","",OFFSET('Sanitation Data'!$F$30,0,10*ROW('Sanitation Data'!F54)))</f>
        <v/>
      </c>
      <c r="DB60" s="36" t="str">
        <f ca="true">+IF(OFFSET('Sanitation Data'!$F$31,0,10*ROW('Sanitation Data'!F54))="","",OFFSET('Sanitation Data'!$F$31,0,10*ROW('Sanitation Data'!F54)))</f>
        <v/>
      </c>
      <c r="DC60" s="36" t="str">
        <f ca="true">+IF(OFFSET('Sanitation Data'!$F$32,0,10*ROW('Sanitation Data'!F54))="","",OFFSET('Sanitation Data'!$F$32,0,10*ROW('Sanitation Data'!F54)))</f>
        <v/>
      </c>
      <c r="DD60" s="36" t="str">
        <f ca="true">+IF(OFFSET('Sanitation Data'!$F$33,0,10*ROW('Sanitation Data'!F54))="","",OFFSET('Sanitation Data'!$F$33,0,10*ROW('Sanitation Data'!F54)))</f>
        <v/>
      </c>
      <c r="DE60" s="36" t="str">
        <f ca="true">+IF(OFFSET('Sanitation Data'!$G$29,0,10*ROW('Sanitation Data'!G54))="","",OFFSET('Sanitation Data'!$G$29,0,10*ROW('Sanitation Data'!G54)))</f>
        <v/>
      </c>
      <c r="DF60" s="36" t="str">
        <f ca="true">+IF(OFFSET('Sanitation Data'!$G$30,0,10*ROW('Sanitation Data'!G54))="","",OFFSET('Sanitation Data'!$G$30,0,10*ROW('Sanitation Data'!G54)))</f>
        <v/>
      </c>
      <c r="DG60" s="36" t="str">
        <f ca="true">+IF(OFFSET('Sanitation Data'!$G$31,0,10*ROW('Sanitation Data'!G54))="","",OFFSET('Sanitation Data'!$G$31,0,10*ROW('Sanitation Data'!G54)))</f>
        <v/>
      </c>
      <c r="DH60" s="36" t="str">
        <f ca="true">+IF(OFFSET('Sanitation Data'!$G$32,0,10*ROW('Sanitation Data'!G54))="","",OFFSET('Sanitation Data'!$G$32,0,10*ROW('Sanitation Data'!G54)))</f>
        <v/>
      </c>
      <c r="DI60" s="36" t="str">
        <f ca="true">+IF(OFFSET('Sanitation Data'!$G$33,0,10*ROW('Sanitation Data'!G54))="","",OFFSET('Sanitation Data'!$G$33,0,10*ROW('Sanitation Data'!G54)))</f>
        <v/>
      </c>
      <c r="DJ60" s="36" t="str">
        <f ca="true">+IF(OFFSET('Sanitation Data'!$H$29,0,10*ROW('Sanitation Data'!H54))="","",OFFSET('Sanitation Data'!$H$29,0,10*ROW('Sanitation Data'!H54)))</f>
        <v/>
      </c>
      <c r="DK60" s="36" t="str">
        <f ca="true">+IF(OFFSET('Sanitation Data'!$H$30,0,10*ROW('Sanitation Data'!H54))="","",OFFSET('Sanitation Data'!$H$30,0,10*ROW('Sanitation Data'!H54)))</f>
        <v/>
      </c>
      <c r="DL60" s="36" t="str">
        <f ca="true">+IF(OFFSET('Sanitation Data'!$H$31,0,10*ROW('Sanitation Data'!H54))="","",OFFSET('Sanitation Data'!$H$31,0,10*ROW('Sanitation Data'!H54)))</f>
        <v/>
      </c>
      <c r="DM60" s="36" t="str">
        <f ca="true">+IF(OFFSET('Sanitation Data'!$H$32,0,10*ROW('Sanitation Data'!H54))="","",OFFSET('Sanitation Data'!$H$32,0,10*ROW('Sanitation Data'!H54)))</f>
        <v/>
      </c>
      <c r="DN60" s="36" t="str">
        <f ca="true">+IF(OFFSET('Sanitation Data'!$H$33,0,10*ROW('Sanitation Data'!H54))="","",OFFSET('Sanitation Data'!$H$33,0,10*ROW('Sanitation Data'!H54)))</f>
        <v/>
      </c>
      <c r="DO60" s="36" t="str">
        <f ca="true">+IF(OFFSET('Hygiene Data'!$C$12,0,10*ROW('Hygiene Data'!C54))="","",OFFSET('Hygiene Data'!$C$12,0,10*ROW('Hygiene Data'!C54)))</f>
        <v/>
      </c>
      <c r="DP60" s="36" t="str">
        <f ca="true">+IF(OFFSET('Hygiene Data'!$C$13,0,10*ROW('Hygiene Data'!C54))="","",OFFSET('Hygiene Data'!$C$13,0,10*ROW('Hygiene Data'!C54)))</f>
        <v/>
      </c>
      <c r="DQ60" s="36" t="str">
        <f ca="true">+IF(OFFSET('Hygiene Data'!$C$14,0,10*ROW('Hygiene Data'!C54))="","",OFFSET('Hygiene Data'!$C$14,0,10*ROW('Hygiene Data'!C54)))</f>
        <v/>
      </c>
      <c r="DR60" s="36" t="str">
        <f ca="true">+IF(OFFSET('Hygiene Data'!$D$12,0,10*ROW('Hygiene Data'!D54))="","",OFFSET('Hygiene Data'!$D$12,0,10*ROW('Hygiene Data'!D54)))</f>
        <v/>
      </c>
      <c r="DS60" s="36" t="str">
        <f ca="true">+IF(OFFSET('Hygiene Data'!$D$13,0,10*ROW('Hygiene Data'!D54))="","",OFFSET('Hygiene Data'!$D$13,0,10*ROW('Hygiene Data'!D54)))</f>
        <v/>
      </c>
      <c r="DT60" s="36" t="str">
        <f ca="true">+IF(OFFSET('Hygiene Data'!$D$14,0,10*ROW('Hygiene Data'!D54))="","",OFFSET('Hygiene Data'!$D$14,0,10*ROW('Hygiene Data'!D54)))</f>
        <v/>
      </c>
      <c r="DU60" s="36" t="str">
        <f ca="true">+IF(OFFSET('Hygiene Data'!$E$12,0,10*ROW('Hygiene Data'!E54))="","",OFFSET('Hygiene Data'!$E$12,0,10*ROW('Hygiene Data'!E54)))</f>
        <v/>
      </c>
      <c r="DV60" s="36" t="str">
        <f ca="true">+IF(OFFSET('Hygiene Data'!$E$13,0,10*ROW('Hygiene Data'!E54))="","",OFFSET('Hygiene Data'!$E$13,0,10*ROW('Hygiene Data'!E54)))</f>
        <v/>
      </c>
      <c r="DW60" s="36" t="str">
        <f ca="true">+IF(OFFSET('Hygiene Data'!$E$14,0,10*ROW('Hygiene Data'!E54))="","",OFFSET('Hygiene Data'!$E$14,0,10*ROW('Hygiene Data'!E54)))</f>
        <v/>
      </c>
      <c r="DX60" s="36" t="str">
        <f ca="true">+IF(OFFSET('Hygiene Data'!$F$12,0,10*ROW('Hygiene Data'!F54))="","",OFFSET('Hygiene Data'!$F$12,0,10*ROW('Hygiene Data'!F54)))</f>
        <v/>
      </c>
      <c r="DY60" s="36" t="str">
        <f ca="true">+IF(OFFSET('Hygiene Data'!$F$13,0,10*ROW('Hygiene Data'!F54))="","",OFFSET('Hygiene Data'!$F$13,0,10*ROW('Hygiene Data'!F54)))</f>
        <v/>
      </c>
      <c r="DZ60" s="36" t="str">
        <f ca="true">+IF(OFFSET('Hygiene Data'!$F$14,0,10*ROW('Hygiene Data'!F54))="","",OFFSET('Hygiene Data'!$F$14,0,10*ROW('Hygiene Data'!F54)))</f>
        <v/>
      </c>
      <c r="EA60" s="36" t="str">
        <f ca="true">+IF(OFFSET('Hygiene Data'!$G$12,0,10*ROW('Hygiene Data'!G54))="","",OFFSET('Hygiene Data'!$G$12,0,10*ROW('Hygiene Data'!G54)))</f>
        <v/>
      </c>
      <c r="EB60" s="36" t="str">
        <f ca="true">+IF(OFFSET('Hygiene Data'!$G$13,0,10*ROW('Hygiene Data'!G54))="","",OFFSET('Hygiene Data'!$G$13,0,10*ROW('Hygiene Data'!G54)))</f>
        <v/>
      </c>
      <c r="EC60" s="36" t="str">
        <f ca="true">+IF(OFFSET('Hygiene Data'!$G$14,0,10*ROW('Hygiene Data'!G54))="","",OFFSET('Hygiene Data'!$G$14,0,10*ROW('Hygiene Data'!G54)))</f>
        <v/>
      </c>
      <c r="ED60" s="36" t="str">
        <f ca="true">+IF(OFFSET('Hygiene Data'!$H$12,0,10*ROW('Hygiene Data'!H54))="","",OFFSET('Hygiene Data'!$H$12,0,10*ROW('Hygiene Data'!H54)))</f>
        <v/>
      </c>
      <c r="EE60" s="36" t="str">
        <f ca="true">+IF(OFFSET('Hygiene Data'!$H$13,0,10*ROW('Hygiene Data'!H54))="","",OFFSET('Hygiene Data'!$H$13,0,10*ROW('Hygiene Data'!H54)))</f>
        <v/>
      </c>
      <c r="EF60" s="36" t="str">
        <f ca="true">+IF(OFFSET('Hygiene Data'!$H$14,0,10*ROW('Hygiene Data'!H54))="","",OFFSET('Hygiene Data'!$H$14,0,10*ROW('Hygiene Data'!H54)))</f>
        <v/>
      </c>
    </row>
    <row r="61" x14ac:dyDescent="0.2">
      <c r="A61" s="59" t="str">
        <f ca="true">+IF(OFFSET('Water Data'!$B$1,0,10*ROW('Water Data'!B58))="","",OFFSET('Water Data'!$B$1,0,10*ROW('Water Data'!B58)))</f>
        <v/>
      </c>
      <c r="B61" s="59" t="str">
        <f ca="true">+IF(OFFSET('Water Data'!$A$3,0,10*ROW('Water Data'!A58))="","",OFFSET('Water Data'!$A$3,0,10*ROW('Water Data'!A58)))</f>
        <v/>
      </c>
      <c r="C61" s="59" t="str">
        <f ca="true">+IF(OFFSET('Water Data'!$C$3,0,10*ROW('Water Data'!C58))="","",OFFSET('Water Data'!$C$3,0,10*ROW('Water Data'!C58)))</f>
        <v/>
      </c>
      <c r="D61" s="252" t="e">
        <f ca="true">+IF(AND(ISNUMBER(OFFSET('Water Data'!$C$5,0,10*ROW('Water Data'!C55))),BS61="Yes"),100-OFFSET('Water Data'!$C$5,0,10*ROW('Water Data'!C55)),IF(AND(ISNUMBER(OFFSET('Water Data'!$C$5,0,10*ROW('Water Data'!C55))),BS61="No",ISNUMBER(OFFSET('Water Data'!$C$5,0,10*ROW('Water Data'!C55)))),CONCATENATE("[",ROUND(100-OFFSET('Water Data'!$C$5,0,10*ROW('Water Data'!C55)),0),"]"),IF(AND(ISNUMBER(OFFSET('Water Data'!$C$5,0,10*ROW('Water Data'!C55))),BS61="",ISNUMBER(OFFSET('Water Data'!$C$5,0,10*ROW('Water Data'!C55)))),100-OFFSET('Water Data'!$C$5,0,10*ROW('Water Data'!C55)),NA())))</f>
        <v>#N/A</v>
      </c>
      <c r="E61" s="252" t="e">
        <f ca="true">+IF(AND(ISNUMBER(OFFSET('Water Data'!$C$7,0,10*ROW('Water Data'!D55))),BT61="Yes"),OFFSET('Water Data'!$C$7,0,10*ROW('Water Data'!C55)),IF(AND(ISNUMBER(OFFSET('Water Data'!$C$7,0,10*ROW('Water Data'!C55))),BT61="No",ISNUMBER(OFFSET('Water Data'!$C$7,0,10*ROW('Water Data'!C55)))),CONCATENATE("[",ROUND(OFFSET('Water Data'!$C$7,0,10*ROW('Water Data'!C55)),0),"]"),IF(AND(ISNUMBER(OFFSET('Water Data'!$C$7,0,10*ROW('Water Data'!C55))),BT61="",ISNUMBER(OFFSET('Water Data'!$C$7,0,10*ROW('Water Data'!C55)))),OFFSET('Water Data'!$C$7,0,10*ROW('Water Data'!C55)),NA())))</f>
        <v>#N/A</v>
      </c>
      <c r="F61" s="252" t="e">
        <f ca="true">+IF(AND(ISNUMBER(OFFSET('Water Data'!$C$10,0,10*ROW('Water Data'!C55))),BU61="Yes"),OFFSET('Water Data'!$C$10,0,10*ROW('Water Data'!C55)),IF(AND(ISNUMBER(OFFSET('Water Data'!$C$10,0,10*ROW('Water Data'!C55))),BU61="No",ISNUMBER(OFFSET('Water Data'!$C$10,0,10*ROW('Water Data'!C55)))),CONCATENATE("[",ROUND(OFFSET('Water Data'!$C$10,0,10*ROW('Water Data'!C55)),0),"]"),IF(AND(ISNUMBER(OFFSET('Water Data'!$C$10,0,10*ROW('Water Data'!C55))),BU61="",ISNUMBER(OFFSET('Water Data'!$C$10,0,10*ROW('Water Data'!C55)))),OFFSET('Water Data'!$C$10,0,10*ROW('Water Data'!C55)),NA())))</f>
        <v>#N/A</v>
      </c>
      <c r="G61" s="252" t="e">
        <f ca="true">+IF(AND(ISNUMBER(OFFSET('Water Data'!$D$5,0,10*ROW('Water Data'!D55))),BV61="Yes"),100-OFFSET('Water Data'!$D$5,0,10*ROW('Water Data'!D55)),IF(AND(ISNUMBER(OFFSET('Water Data'!$D$5,0,10*ROW('Water Data'!D55))),BV61="No",ISNUMBER(OFFSET('Water Data'!$D$5,0,10*ROW('Water Data'!D55)))),CONCATENATE("[",ROUND(100-OFFSET('Water Data'!$D$5,0,10*ROW('Water Data'!D55)),0),"]"),IF(AND(ISNUMBER(OFFSET('Water Data'!$D$5,0,10*ROW('Water Data'!D55))),BV61="",ISNUMBER(OFFSET('Water Data'!$D$5,0,10*ROW('Water Data'!D55)))),100-OFFSET('Water Data'!$D$5,0,10*ROW('Water Data'!D55)),NA())))</f>
        <v>#N/A</v>
      </c>
      <c r="H61" s="252" t="e">
        <f ca="true">+IF(AND(ISNUMBER(OFFSET('Water Data'!$D$7,0,10*ROW('Water Data'!D55))),BW61="Yes"),OFFSET('Water Data'!$D$7,0,10*ROW('Water Data'!D55)),IF(AND(ISNUMBER(OFFSET('Water Data'!$D$7,0,10*ROW('Water Data'!D55))),BW61="No",ISNUMBER(OFFSET('Water Data'!$D$7,0,10*ROW('Water Data'!D55)))),CONCATENATE("[",ROUND(OFFSET('Water Data'!$C$7,0,10*ROW('Water Data'!D55)),0),"]"),IF(AND(ISNUMBER(OFFSET('Water Data'!$D$7,0,10*ROW('Water Data'!D55))),BW61="",ISNUMBER(OFFSET('Water Data'!$D$7,0,10*ROW('Water Data'!D55)))),OFFSET('Water Data'!$D$7,0,10*ROW('Water Data'!D55)),NA())))</f>
        <v>#N/A</v>
      </c>
      <c r="I61" s="252" t="e">
        <f ca="true">+IF(AND(ISNUMBER(OFFSET('Water Data'!$D$10,0,10*ROW('Water Data'!D55))),BX61="Yes"),OFFSET('Water Data'!$D$10,0,10*ROW('Water Data'!D55)),IF(AND(ISNUMBER(OFFSET('Water Data'!$D$10,0,10*ROW('Water Data'!D55))),BX61="No",ISNUMBER(OFFSET('Water Data'!$D$10,0,10*ROW('Water Data'!D55)))),CONCATENATE("[",ROUND(OFFSET('Water Data'!$D$10,0,10*ROW('Water Data'!D55)),0),"]"),IF(AND(ISNUMBER(OFFSET('Water Data'!$D$10,0,10*ROW('Water Data'!D55))),BX61="",ISNUMBER(OFFSET('Water Data'!$D$10,0,10*ROW('Water Data'!D55)))),OFFSET('Water Data'!$D$10,0,10*ROW('Water Data'!D55)),NA())))</f>
        <v>#N/A</v>
      </c>
      <c r="J61" s="252" t="e">
        <f ca="true">+IF(AND(ISNUMBER(OFFSET('Water Data'!$E$5,0,10*ROW('Water Data'!E55))),BY61="Yes"),100-OFFSET('Water Data'!$E$5,0,10*ROW('Water Data'!E55)),IF(AND(ISNUMBER(OFFSET('Water Data'!$E$5,0,10*ROW('Water Data'!E55))),BY61="No",ISNUMBER(OFFSET('Water Data'!$E$5,0,10*ROW('Water Data'!E55)))),CONCATENATE("[",ROUND(100-OFFSET('Water Data'!$E$5,0,10*ROW('Water Data'!E55)),0),"]"),IF(AND(ISNUMBER(OFFSET('Water Data'!$E$5,0,10*ROW('Water Data'!E55))),BY61="",ISNUMBER(OFFSET('Water Data'!$E$5,0,10*ROW('Water Data'!E55)))),100-OFFSET('Water Data'!$E$5,0,10*ROW('Water Data'!E55)),NA())))</f>
        <v>#N/A</v>
      </c>
      <c r="K61" s="252" t="e">
        <f ca="true">+IF(AND(ISNUMBER(OFFSET('Water Data'!$E$7,0,10*ROW('Water Data'!E55))),BZ61="Yes"),OFFSET('Water Data'!$E$7,0,10*ROW('Water Data'!E55)),IF(AND(ISNUMBER(OFFSET('Water Data'!$E$7,0,10*ROW('Water Data'!E55))),BZ61="No",ISNUMBER(OFFSET('Water Data'!$E$7,0,10*ROW('Water Data'!E55)))),CONCATENATE("[",ROUND(OFFSET('Water Data'!$E$7,0,10*ROW('Water Data'!E55)),0),"]"),IF(AND(ISNUMBER(OFFSET('Water Data'!$E$7,0,10*ROW('Water Data'!E55))),BZ61="",ISNUMBER(OFFSET('Water Data'!$E$7,0,10*ROW('Water Data'!E55)))),OFFSET('Water Data'!$E$7,0,10*ROW('Water Data'!E55)),NA())))</f>
        <v>#N/A</v>
      </c>
      <c r="L61" s="252" t="e">
        <f ca="true">+IF(AND(ISNUMBER(OFFSET('Water Data'!$E$10,0,10*ROW('Water Data'!E55))),CA61="Yes"),OFFSET('Water Data'!$E$10,0,10*ROW('Water Data'!E55)),IF(AND(ISNUMBER(OFFSET('Water Data'!$E$10,0,10*ROW('Water Data'!E55))),CA61="No",ISNUMBER(OFFSET('Water Data'!$E$10,0,10*ROW('Water Data'!E55)))),CONCATENATE("[",ROUND(OFFSET('Water Data'!$E$10,0,10*ROW('Water Data'!E55)),0),"]"),IF(AND(ISNUMBER(OFFSET('Water Data'!$E$10,0,10*ROW('Water Data'!E55))),CA61="",ISNUMBER(OFFSET('Water Data'!$E$10,0,10*ROW('Water Data'!E55)))),OFFSET('Water Data'!$E$10,0,10*ROW('Water Data'!E55)),NA())))</f>
        <v>#N/A</v>
      </c>
      <c r="M61" s="252" t="e">
        <f ca="true">+IF(AND(ISNUMBER(OFFSET('Water Data'!$F$5,0,10*ROW('Water Data'!F55))),CB61="Yes"),100-OFFSET('Water Data'!$F$5,0,10*ROW('Water Data'!F55)),IF(AND(ISNUMBER(OFFSET('Water Data'!$F$5,0,10*ROW('Water Data'!F55))),CB61="No",ISNUMBER(OFFSET('Water Data'!$F$5,0,10*ROW('Water Data'!F55)))),CONCATENATE("[",ROUND(100-OFFSET('Water Data'!$F$5,0,10*ROW('Water Data'!F55)),0),"]"),IF(AND(ISNUMBER(OFFSET('Water Data'!$F$5,0,10*ROW('Water Data'!F55))),CB61="",ISNUMBER(OFFSET('Water Data'!$F$5,0,10*ROW('Water Data'!F55)))),100-OFFSET('Water Data'!$F$5,0,10*ROW('Water Data'!F55)),NA())))</f>
        <v>#N/A</v>
      </c>
      <c r="N61" s="252" t="e">
        <f ca="true">+IF(AND(ISNUMBER(OFFSET('Water Data'!$F$7,0,10*ROW('Water Data'!F55))),CC61="Yes"),OFFSET('Water Data'!$F$7,0,10*ROW('Water Data'!F55)),IF(AND(ISNUMBER(OFFSET('Water Data'!$F$7,0,10*ROW('Water Data'!F55))),CC61="No",ISNUMBER(OFFSET('Water Data'!$F$7,0,10*ROW('Water Data'!F55)))),CONCATENATE("[",ROUND(OFFSET('Water Data'!$F$7,0,10*ROW('Water Data'!F55)),0),"]"),IF(AND(ISNUMBER(OFFSET('Water Data'!$F$7,0,10*ROW('Water Data'!F55))),CC61="",ISNUMBER(OFFSET('Water Data'!$F$7,0,10*ROW('Water Data'!F55)))),OFFSET('Water Data'!$F$7,0,10*ROW('Water Data'!F55)),NA())))</f>
        <v>#N/A</v>
      </c>
      <c r="O61" s="252" t="e">
        <f ca="true">+IF(AND(ISNUMBER(OFFSET('Water Data'!$F$10,0,10*ROW('Water Data'!F55))),CD61="Yes"),OFFSET('Water Data'!$F$10,0,10*ROW('Water Data'!F55)),IF(AND(ISNUMBER(OFFSET('Water Data'!$F$10,0,10*ROW('Water Data'!F55))),CD61="No",ISNUMBER(OFFSET('Water Data'!$F$10,0,10*ROW('Water Data'!F55)))),CONCATENATE("[",ROUND(OFFSET('Water Data'!$F$10,0,10*ROW('Water Data'!F55)),0),"]"),IF(AND(ISNUMBER(OFFSET('Water Data'!$F$10,0,10*ROW('Water Data'!F55))),CD61="",ISNUMBER(OFFSET('Water Data'!$F$10,0,10*ROW('Water Data'!F55)))),OFFSET('Water Data'!$F$10,0,10*ROW('Water Data'!F55)),NA())))</f>
        <v>#N/A</v>
      </c>
      <c r="P61" s="252" t="e">
        <f ca="true">+IF(AND(ISNUMBER(OFFSET('Water Data'!$G$5,0,10*ROW('Water Data'!G55))),CE61="Yes"),100-OFFSET('Water Data'!$G$5,0,10*ROW('Water Data'!G55)),IF(AND(ISNUMBER(OFFSET('Water Data'!$G$5,0,10*ROW('Water Data'!G55))),CE61="No",ISNUMBER(OFFSET('Water Data'!$G$5,0,10*ROW('Water Data'!G55)))),CONCATENATE("[",ROUND(100-OFFSET('Water Data'!$G$5,0,10*ROW('Water Data'!G55)),0),"]"),IF(AND(ISNUMBER(OFFSET('Water Data'!$G$5,0,10*ROW('Water Data'!G55))),CE61="",ISNUMBER(OFFSET('Water Data'!$G$5,0,10*ROW('Water Data'!G55)))),100-OFFSET('Water Data'!$G$5,0,10*ROW('Water Data'!G55)),NA())))</f>
        <v>#N/A</v>
      </c>
      <c r="Q61" s="252" t="e">
        <f ca="true">+IF(AND(ISNUMBER(OFFSET('Water Data'!$G$7,0,10*ROW('Water Data'!G55))),CF61="Yes"),OFFSET('Water Data'!$G$7,0,10*ROW('Water Data'!G55)),IF(AND(ISNUMBER(OFFSET('Water Data'!$G$7,0,10*ROW('Water Data'!G55))),CF61="No",ISNUMBER(OFFSET('Water Data'!$G$7,0,10*ROW('Water Data'!G55)))),CONCATENATE("[",ROUND(OFFSET('Water Data'!$G$7,0,10*ROW('Water Data'!G55)),0),"]"),IF(AND(ISNUMBER(OFFSET('Water Data'!$G$7,0,10*ROW('Water Data'!G55))),CF61="",ISNUMBER(OFFSET('Water Data'!$G$7,0,10*ROW('Water Data'!G55)))),OFFSET('Water Data'!$G$7,0,10*ROW('Water Data'!G55)),NA())))</f>
        <v>#N/A</v>
      </c>
      <c r="R61" s="252" t="e">
        <f ca="true">+IF(AND(ISNUMBER(OFFSET('Water Data'!$G$10,0,10*ROW('Water Data'!G55))),CG61="Yes"),OFFSET('Water Data'!$G$10,0,10*ROW('Water Data'!G55)),IF(AND(ISNUMBER(OFFSET('Water Data'!$G$10,0,10*ROW('Water Data'!G55))),CG61="No",ISNUMBER(OFFSET('Water Data'!$G$10,0,10*ROW('Water Data'!G55)))),CONCATENATE("[",ROUND(OFFSET('Water Data'!$G$10,0,10*ROW('Water Data'!G55)),0),"]"),IF(AND(ISNUMBER(OFFSET('Water Data'!$G$10,0,10*ROW('Water Data'!G55))),CG61="",ISNUMBER(OFFSET('Water Data'!$G$10,0,10*ROW('Water Data'!G55)))),OFFSET('Water Data'!$G$10,0,10*ROW('Water Data'!G55)),NA())))</f>
        <v>#N/A</v>
      </c>
      <c r="S61" s="252" t="e">
        <f ca="true">+IF(AND(ISNUMBER(OFFSET('Water Data'!$H$5,0,10*ROW('Water Data'!H55))),CH61="Yes"),100-OFFSET('Water Data'!$H$5,0,10*ROW('Water Data'!H55)),IF(AND(ISNUMBER(OFFSET('Water Data'!$H$5,0,10*ROW('Water Data'!H55))),CH61="No",ISNUMBER(OFFSET('Water Data'!$H$5,0,10*ROW('Water Data'!H55)))),CONCATENATE("[",ROUND(100-OFFSET('Water Data'!$H$5,0,10*ROW('Water Data'!H55)),0),"]"),IF(AND(ISNUMBER(OFFSET('Water Data'!$H$5,0,10*ROW('Water Data'!H55))),CH61="",ISNUMBER(OFFSET('Water Data'!$H$5,0,10*ROW('Water Data'!H55)))),100-OFFSET('Water Data'!$H$5,0,10*ROW('Water Data'!H55)),NA())))</f>
        <v>#N/A</v>
      </c>
      <c r="T61" s="252" t="e">
        <f ca="true">+IF(AND(ISNUMBER(OFFSET('Water Data'!$H$7,0,10*ROW('Water Data'!H55))),CI61="Yes"),OFFSET('Water Data'!$H$7,0,10*ROW('Water Data'!H55)),IF(AND(ISNUMBER(OFFSET('Water Data'!$H$7,0,10*ROW('Water Data'!H55))),CI61="No",ISNUMBER(OFFSET('Water Data'!$H$7,0,10*ROW('Water Data'!H55)))),CONCATENATE("[",ROUND(OFFSET('Water Data'!$H$7,0,10*ROW('Water Data'!H55)),0),"]"),IF(AND(ISNUMBER(OFFSET('Water Data'!$H$7,0,10*ROW('Water Data'!H55))),CI61="",ISNUMBER(OFFSET('Water Data'!$H$7,0,10*ROW('Water Data'!H55)))),OFFSET('Water Data'!$H$7,0,10*ROW('Water Data'!H55)),NA())))</f>
        <v>#N/A</v>
      </c>
      <c r="U61" s="252" t="e">
        <f ca="true">+IF(AND(ISNUMBER(OFFSET('Water Data'!$H$10,0,10*ROW('Water Data'!H55))),CJ61="Yes"),OFFSET('Water Data'!$H$10,0,10*ROW('Water Data'!H55)),IF(AND(ISNUMBER(OFFSET('Water Data'!$H$10,0,10*ROW('Water Data'!H55))),CJ61="No",ISNUMBER(OFFSET('Water Data'!$H$10,0,10*ROW('Water Data'!H55)))),CONCATENATE("[",ROUND(OFFSET('Water Data'!$H$10,0,10*ROW('Water Data'!H55)),0),"]"),IF(AND(ISNUMBER(OFFSET('Water Data'!$H$10,0,10*ROW('Water Data'!H55))),CJ61="",ISNUMBER(OFFSET('Water Data'!$H$10,0,10*ROW('Water Data'!H55)))),OFFSET('Water Data'!$H$10,0,10*ROW('Water Data'!H55)),NA())))</f>
        <v>#N/A</v>
      </c>
      <c r="V61" s="253" t="e">
        <f ca="true">+IF(AND(ISNUMBER(OFFSET('Sanitation Data'!$C$5,0,10*ROW('Sanitation Data'!C55))),CK61="Yes"),100-OFFSET('Sanitation Data'!$C$5,0,10*ROW('Sanitation Data'!C55)),IF(AND(ISNUMBER(OFFSET('Sanitation Data'!$C$5,0,10*ROW('Sanitation Data'!C55))),CK61="No",ISNUMBER(OFFSET('Sanitation Data'!$C$5,0,10*ROW('Sanitation Data'!C55)))),CONCATENATE("[",ROUND(100-OFFSET('Sanitation Data'!$C$5,0,10*ROW('Sanitation Data'!C55)),0),"]"),IF(AND(ISNUMBER(OFFSET('Sanitation Data'!$C$5,0,10*ROW('Sanitation Data'!C55))),CK61="",ISNUMBER(OFFSET('Sanitation Data'!$C$5,0,10*ROW('Sanitation Data'!C55)))),100-OFFSET('Sanitation Data'!$C$5,0,10*ROW('Sanitation Data'!C55)),NA())))</f>
        <v>#N/A</v>
      </c>
      <c r="W61" s="253" t="e">
        <f ca="true">+IF(AND(ISNUMBER(OFFSET('Sanitation Data'!$C$7,0,10*ROW('Sanitation Data'!C55))),CL61="Yes"),OFFSET('Sanitation Data'!$C$7,0,10*ROW('Sanitation Data'!C55)),IF(AND(ISNUMBER(OFFSET('Sanitation Data'!$C$7,0,10*ROW('Sanitation Data'!C55))),CL61="No",ISNUMBER(OFFSET('Sanitation Data'!$C$7,0,10*ROW('Sanitation Data'!C55)))),CONCATENATE("[",ROUND(OFFSET('Sanitation Data'!$C$7,0,10*ROW('Sanitation Data'!C55)),0),"]"),IF(AND(ISNUMBER(OFFSET('Sanitation Data'!$C$7,0,10*ROW('Sanitation Data'!C55))),CL61="",ISNUMBER(OFFSET('Sanitation Data'!$C$7,0,10*ROW('Sanitation Data'!C55)))),OFFSET('Sanitation Data'!$C$7,0,10*ROW('Sanitation Data'!C55)),NA())))</f>
        <v>#N/A</v>
      </c>
      <c r="X61" s="253" t="e">
        <f ca="true">+IF(AND(ISNUMBER(OFFSET('Sanitation Data'!$C$11,0,10*ROW('Sanitation Data'!C55))),CM61="Yes"),OFFSET('Sanitation Data'!$C$11,0,10*ROW('Sanitation Data'!C55)),IF(AND(ISNUMBER(OFFSET('Sanitation Data'!$C$11,0,10*ROW('Sanitation Data'!C55))),CM61="No",ISNUMBER(OFFSET('Sanitation Data'!$C$11,0,10*ROW('Sanitation Data'!C55)))),CONCATENATE("[",ROUND(OFFSET('Sanitation Data'!$C$11,0,10*ROW('Sanitation Data'!C55)),0),"]"),IF(AND(ISNUMBER(OFFSET('Sanitation Data'!$C$11,0,10*ROW('Sanitation Data'!C55))),CM61="",ISNUMBER(OFFSET('Sanitation Data'!$C$11,0,10*ROW('Sanitation Data'!C55)))),OFFSET('Sanitation Data'!$C$11,0,10*ROW('Sanitation Data'!C55)),NA())))</f>
        <v>#N/A</v>
      </c>
      <c r="Y61" s="253" t="e">
        <f ca="true">+IF(AND(ISNUMBER(OFFSET('Sanitation Data'!$C$12,0,10*ROW('Sanitation Data'!C55))),CN61="Yes"),OFFSET('Sanitation Data'!$C$12,0,10*ROW('Sanitation Data'!C55)),IF(AND(ISNUMBER(OFFSET('Sanitation Data'!$C$12,0,10*ROW('Sanitation Data'!C55))),CN61="No",ISNUMBER(OFFSET('Sanitation Data'!$C$12,0,10*ROW('Sanitation Data'!C55)))),CONCATENATE("[",ROUND(OFFSET('Sanitation Data'!$C$12,0,10*ROW('Sanitation Data'!C55)),0),"]"),IF(AND(ISNUMBER(OFFSET('Sanitation Data'!$C$12,0,10*ROW('Sanitation Data'!C55))),CN61="",ISNUMBER(OFFSET('Sanitation Data'!$C$12,0,10*ROW('Sanitation Data'!C55)))),OFFSET('Sanitation Data'!$C$12,0,10*ROW('Sanitation Data'!C55)),NA())))</f>
        <v>#N/A</v>
      </c>
      <c r="Z61" s="253" t="e">
        <f ca="true">+IF(AND(ISNUMBER(OFFSET('Sanitation Data'!$C$13,0,10*ROW('Sanitation Data'!C55))),CO61="Yes"),OFFSET('Sanitation Data'!$C$13,0,10*ROW('Sanitation Data'!C55)),IF(AND(ISNUMBER(OFFSET('Sanitation Data'!$C$13,0,10*ROW('Sanitation Data'!C55))),CO61="No",ISNUMBER(OFFSET('Sanitation Data'!$C$13,0,10*ROW('Sanitation Data'!C55)))),CONCATENATE("[",ROUND(OFFSET('Sanitation Data'!$C$13,0,10*ROW('Sanitation Data'!C55)),0),"]"),IF(AND(ISNUMBER(OFFSET('Sanitation Data'!$C$13,0,10*ROW('Sanitation Data'!C55))),CO61="",ISNUMBER(OFFSET('Sanitation Data'!$C$13,0,10*ROW('Sanitation Data'!C55)))),OFFSET('Sanitation Data'!$C$13,0,10*ROW('Sanitation Data'!C55)),NA())))</f>
        <v>#N/A</v>
      </c>
      <c r="AA61" s="253" t="e">
        <f ca="true">+IF(AND(ISNUMBER(OFFSET('Sanitation Data'!$D$5,0,10*ROW('Sanitation Data'!D55))),CP61="Yes"),100-OFFSET('Sanitation Data'!$D$5,0,10*ROW('Sanitation Data'!D55)),IF(AND(ISNUMBER(OFFSET('Sanitation Data'!$D$5,0,10*ROW('Sanitation Data'!D55))),CP61="No",ISNUMBER(OFFSET('Sanitation Data'!$D$5,0,10*ROW('Sanitation Data'!D55)))),CONCATENATE("[",ROUND(100-OFFSET('Sanitation Data'!$D$5,0,10*ROW('Sanitation Data'!D55)),0),"]"),IF(AND(ISNUMBER(OFFSET('Sanitation Data'!$D$5,0,10*ROW('Sanitation Data'!D55))),CP61="",ISNUMBER(OFFSET('Sanitation Data'!$D$5,0,10*ROW('Sanitation Data'!D55)))),100-OFFSET('Sanitation Data'!$D$5,0,10*ROW('Sanitation Data'!D55)),NA())))</f>
        <v>#N/A</v>
      </c>
      <c r="AB61" s="253" t="e">
        <f ca="true">+IF(AND(ISNUMBER(OFFSET('Sanitation Data'!$D$7,0,10*ROW('Sanitation Data'!D55))),CQ61="Yes"),OFFSET('Sanitation Data'!$D$7,0,10*ROW('Sanitation Data'!G55)),IF(AND(ISNUMBER(OFFSET('Sanitation Data'!$D$7,0,10*ROW('Sanitation Data'!D55))),CQ61="No",ISNUMBER(OFFSET('Sanitation Data'!$D$7,0,10*ROW('Sanitation Data'!D55)))),CONCATENATE("[",ROUND(OFFSET('Sanitation Data'!$D$7,0,10*ROW('Sanitation Data'!D55)),0),"]"),IF(AND(ISNUMBER(OFFSET('Sanitation Data'!$D$7,0,10*ROW('Sanitation Data'!D55))),CQ61="",ISNUMBER(OFFSET('Sanitation Data'!$D$7,0,10*ROW('Sanitation Data'!D55)))),OFFSET('Sanitation Data'!$D$7,0,10*ROW('Sanitation Data'!D55)),NA())))</f>
        <v>#N/A</v>
      </c>
      <c r="AC61" s="253" t="e">
        <f ca="true">+IF(AND(ISNUMBER(OFFSET('Sanitation Data'!$D$11,0,10*ROW('Sanitation Data'!D55))),CR61="Yes"),OFFSET('Sanitation Data'!$D$11,0,10*ROW('Sanitation Data'!D55)),IF(AND(ISNUMBER(OFFSET('Sanitation Data'!$D$11,0,10*ROW('Sanitation Data'!D55))),CR61="No",ISNUMBER(OFFSET('Sanitation Data'!$D$11,0,10*ROW('Sanitation Data'!D55)))),CONCATENATE("[",ROUND(OFFSET('Sanitation Data'!$D$11,0,10*ROW('Sanitation Data'!D55)),0),"]"),IF(AND(ISNUMBER(OFFSET('Sanitation Data'!$D$11,0,10*ROW('Sanitation Data'!D55))),CR61="",ISNUMBER(OFFSET('Sanitation Data'!$D$11,0,10*ROW('Sanitation Data'!D55)))),OFFSET('Sanitation Data'!$D$11,0,10*ROW('Sanitation Data'!D55)),NA())))</f>
        <v>#N/A</v>
      </c>
      <c r="AD61" s="253" t="e">
        <f ca="true">+IF(AND(ISNUMBER(OFFSET('Sanitation Data'!$D$12,0,10*ROW('Sanitation Data'!D55))),CS61="Yes"),OFFSET('Sanitation Data'!$D$12,0,10*ROW('Sanitation Data'!D55)),IF(AND(ISNUMBER(OFFSET('Sanitation Data'!$D$12,0,10*ROW('Sanitation Data'!D55))),CS61="No",ISNUMBER(OFFSET('Sanitation Data'!$D$12,0,10*ROW('Sanitation Data'!D55)))),CONCATENATE("[",ROUND(OFFSET('Sanitation Data'!$D$12,0,10*ROW('Sanitation Data'!D55)),0),"]"),IF(AND(ISNUMBER(OFFSET('Sanitation Data'!$D$12,0,10*ROW('Sanitation Data'!D55))),CS61="",ISNUMBER(OFFSET('Sanitation Data'!$D$12,0,10*ROW('Sanitation Data'!D55)))),OFFSET('Sanitation Data'!$D$12,0,10*ROW('Sanitation Data'!D55)),NA())))</f>
        <v>#N/A</v>
      </c>
      <c r="AE61" s="253" t="e">
        <f ca="true">+IF(AND(ISNUMBER(OFFSET('Sanitation Data'!$D$13,0,10*ROW('Sanitation Data'!D55))),CT61="Yes"),OFFSET('Sanitation Data'!$D$13,0,10*ROW('Sanitation Data'!D55)),IF(AND(ISNUMBER(OFFSET('Sanitation Data'!$D$13,0,10*ROW('Sanitation Data'!D55))),CT61="No",ISNUMBER(OFFSET('Sanitation Data'!$D$13,0,10*ROW('Sanitation Data'!D55)))),CONCATENATE("[",ROUND(OFFSET('Sanitation Data'!$D$13,0,10*ROW('Sanitation Data'!D55)),0),"]"),IF(AND(ISNUMBER(OFFSET('Sanitation Data'!$D$13,0,10*ROW('Sanitation Data'!D55))),CT61="",ISNUMBER(OFFSET('Sanitation Data'!$D$13,0,10*ROW('Sanitation Data'!D55)))),OFFSET('Sanitation Data'!$D$13,0,10*ROW('Sanitation Data'!D55)),NA())))</f>
        <v>#N/A</v>
      </c>
      <c r="AF61" s="253" t="e">
        <f ca="true">+IF(AND(ISNUMBER(OFFSET('Sanitation Data'!$E$5,0,10*ROW('Sanitation Data'!E55))),CU61="Yes"),100-OFFSET('Sanitation Data'!$E$5,0,10*ROW('Sanitation Data'!E55)),IF(AND(ISNUMBER(OFFSET('Sanitation Data'!$E$5,0,10*ROW('Sanitation Data'!E55))),CU61="No",ISNUMBER(OFFSET('Sanitation Data'!$E$5,0,10*ROW('Sanitation Data'!E55)))),CONCATENATE("[",ROUND(100-OFFSET('Sanitation Data'!$E$5,0,10*ROW('Sanitation Data'!E55)),0),"]"),IF(AND(ISNUMBER(OFFSET('Sanitation Data'!$E$5,0,10*ROW('Sanitation Data'!E55))),CU61="",ISNUMBER(OFFSET('Sanitation Data'!$E$5,0,10*ROW('Sanitation Data'!E55)))),100-OFFSET('Sanitation Data'!$E$5,0,10*ROW('Sanitation Data'!E55)),NA())))</f>
        <v>#N/A</v>
      </c>
      <c r="AG61" s="253" t="e">
        <f ca="true">+IF(AND(ISNUMBER(OFFSET('Sanitation Data'!$E$7,0,10*ROW('Sanitation Data'!E55))),CV61="Yes"),OFFSET('Sanitation Data'!$E$7,0,10*ROW('Sanitation Data'!E55)),IF(AND(ISNUMBER(OFFSET('Sanitation Data'!$E$7,0,10*ROW('Sanitation Data'!E55))),CV61="No",ISNUMBER(OFFSET('Sanitation Data'!$E$7,0,10*ROW('Sanitation Data'!E55)))),CONCATENATE("[",ROUND(OFFSET('Sanitation Data'!$E$7,0,10*ROW('Sanitation Data'!E55)),0),"]"),IF(AND(ISNUMBER(OFFSET('Sanitation Data'!$E$7,0,10*ROW('Sanitation Data'!E55))),CV61="",ISNUMBER(OFFSET('Sanitation Data'!$E$7,0,10*ROW('Sanitation Data'!E55)))),OFFSET('Sanitation Data'!$E$7,0,10*ROW('Sanitation Data'!E55)),NA())))</f>
        <v>#N/A</v>
      </c>
      <c r="AH61" s="253" t="e">
        <f ca="true">+IF(AND(ISNUMBER(OFFSET('Sanitation Data'!$E$11,0,10*ROW('Sanitation Data'!E55))),CW61="Yes"),OFFSET('Sanitation Data'!$E$11,0,10*ROW('Sanitation Data'!E55)),IF(AND(ISNUMBER(OFFSET('Sanitation Data'!$E$11,0,10*ROW('Sanitation Data'!E55))),CW61="No",ISNUMBER(OFFSET('Sanitation Data'!$E$11,0,10*ROW('Sanitation Data'!E55)))),CONCATENATE("[",ROUND(OFFSET('Sanitation Data'!$E$11,0,10*ROW('Sanitation Data'!E55)),0),"]"),IF(AND(ISNUMBER(OFFSET('Sanitation Data'!$E$11,0,10*ROW('Sanitation Data'!E55))),CW61="",ISNUMBER(OFFSET('Sanitation Data'!$E$11,0,10*ROW('Sanitation Data'!E55)))),OFFSET('Sanitation Data'!$E$11,0,10*ROW('Sanitation Data'!E55)),NA())))</f>
        <v>#N/A</v>
      </c>
      <c r="AI61" s="253" t="e">
        <f ca="true">+IF(AND(ISNUMBER(OFFSET('Sanitation Data'!$E$12,0,10*ROW('Sanitation Data'!E55))),CX61="Yes"),OFFSET('Sanitation Data'!$E$12,0,10*ROW('Sanitation Data'!E55)),IF(AND(ISNUMBER(OFFSET('Sanitation Data'!$E$12,0,10*ROW('Sanitation Data'!E55))),CX61="No",ISNUMBER(OFFSET('Sanitation Data'!$E$12,0,10*ROW('Sanitation Data'!E55)))),CONCATENATE("[",ROUND(OFFSET('Sanitation Data'!$E$12,0,10*ROW('Sanitation Data'!E55)),0),"]"),IF(AND(ISNUMBER(OFFSET('Sanitation Data'!$E$12,0,10*ROW('Sanitation Data'!E55))),CX61="",ISNUMBER(OFFSET('Sanitation Data'!$E$12,0,10*ROW('Sanitation Data'!E55)))),OFFSET('Sanitation Data'!$E$12,0,10*ROW('Sanitation Data'!E55)),NA())))</f>
        <v>#N/A</v>
      </c>
      <c r="AJ61" s="253" t="e">
        <f ca="true">+IF(AND(ISNUMBER(OFFSET('Sanitation Data'!$E$13,0,10*ROW('Sanitation Data'!E55))),CY61="Yes"),OFFSET('Sanitation Data'!$E$13,0,10*ROW('Sanitation Data'!E55)),IF(AND(ISNUMBER(OFFSET('Sanitation Data'!$E$13,0,10*ROW('Sanitation Data'!E55))),CY61="No",ISNUMBER(OFFSET('Sanitation Data'!$E$13,0,10*ROW('Sanitation Data'!E55)))),CONCATENATE("[",ROUND(OFFSET('Sanitation Data'!$E$13,0,10*ROW('Sanitation Data'!E55)),0),"]"),IF(AND(ISNUMBER(OFFSET('Sanitation Data'!$E$13,0,10*ROW('Sanitation Data'!E55))),CY61="",ISNUMBER(OFFSET('Sanitation Data'!$E$13,0,10*ROW('Sanitation Data'!E55)))),OFFSET('Sanitation Data'!$E$13,0,10*ROW('Sanitation Data'!E55)),NA())))</f>
        <v>#N/A</v>
      </c>
      <c r="AK61" s="253" t="e">
        <f ca="true">+IF(AND(ISNUMBER(OFFSET('Sanitation Data'!$F$5,0,10*ROW('Sanitation Data'!F55))),CZ61="Yes"),100-OFFSET('Sanitation Data'!$F$5,0,10*ROW('Sanitation Data'!F55)),IF(AND(ISNUMBER(OFFSET('Sanitation Data'!$F$5,0,10*ROW('Sanitation Data'!F55))),CZ61="No",ISNUMBER(OFFSET('Sanitation Data'!$F$5,0,10*ROW('Sanitation Data'!F55)))),CONCATENATE("[",ROUND(100-OFFSET('Sanitation Data'!$F$5,0,10*ROW('Sanitation Data'!F55)),0),"]"),IF(AND(ISNUMBER(OFFSET('Sanitation Data'!$F$5,0,10*ROW('Sanitation Data'!F55))),CZ61="",ISNUMBER(OFFSET('Sanitation Data'!$F$5,0,10*ROW('Sanitation Data'!F55)))),100-OFFSET('Sanitation Data'!$F$5,0,10*ROW('Sanitation Data'!F55)),NA())))</f>
        <v>#N/A</v>
      </c>
      <c r="AL61" s="253" t="e">
        <f ca="true">+IF(AND(ISNUMBER(OFFSET('Sanitation Data'!$F$7,0,10*ROW('Sanitation Data'!F55))),DA61="Yes"),OFFSET('Sanitation Data'!$F$7,0,10*ROW('Sanitation Data'!F55)),IF(AND(ISNUMBER(OFFSET('Sanitation Data'!$F$7,0,10*ROW('Sanitation Data'!F55))),DA61="No",ISNUMBER(OFFSET('Sanitation Data'!$F$7,0,10*ROW('Sanitation Data'!F55)))),CONCATENATE("[",ROUND(OFFSET('Sanitation Data'!$F$7,0,10*ROW('Sanitation Data'!F55)),0),"]"),IF(AND(ISNUMBER(OFFSET('Sanitation Data'!$F$7,0,10*ROW('Sanitation Data'!F55))),DA61="",ISNUMBER(OFFSET('Sanitation Data'!$F$7,0,10*ROW('Sanitation Data'!F55)))),OFFSET('Sanitation Data'!$F$7,0,10*ROW('Sanitation Data'!F55)),NA())))</f>
        <v>#N/A</v>
      </c>
      <c r="AM61" s="253" t="e">
        <f ca="true">+IF(AND(ISNUMBER(OFFSET('Sanitation Data'!$F$11,0,10*ROW('Sanitation Data'!F55))),DB61="Yes"),OFFSET('Sanitation Data'!$F$11,0,10*ROW('Sanitation Data'!F55)),IF(AND(ISNUMBER(OFFSET('Sanitation Data'!$F$11,0,10*ROW('Sanitation Data'!F55))),DB61="No",ISNUMBER(OFFSET('Sanitation Data'!$F$11,0,10*ROW('Sanitation Data'!F55)))),CONCATENATE("[",ROUND(OFFSET('Sanitation Data'!$F$11,0,10*ROW('Sanitation Data'!F55)),0),"]"),IF(AND(ISNUMBER(OFFSET('Sanitation Data'!$F$11,0,10*ROW('Sanitation Data'!F55))),DB61="",ISNUMBER(OFFSET('Sanitation Data'!$F$11,0,10*ROW('Sanitation Data'!F55)))),OFFSET('Sanitation Data'!$F$11,0,10*ROW('Sanitation Data'!F55)),NA())))</f>
        <v>#N/A</v>
      </c>
      <c r="AN61" s="253" t="e">
        <f ca="true">+IF(AND(ISNUMBER(OFFSET('Sanitation Data'!$F$12,0,10*ROW('Sanitation Data'!F55))),DC61="Yes"),OFFSET('Sanitation Data'!$F$12,0,10*ROW('Sanitation Data'!F55)),IF(AND(ISNUMBER(OFFSET('Sanitation Data'!$F$12,0,10*ROW('Sanitation Data'!F55))),DC61="No",ISNUMBER(OFFSET('Sanitation Data'!$F$12,0,10*ROW('Sanitation Data'!F55)))),CONCATENATE("[",ROUND(OFFSET('Sanitation Data'!$F$12,0,10*ROW('Sanitation Data'!F55)),0),"]"),IF(AND(ISNUMBER(OFFSET('Sanitation Data'!$F$12,0,10*ROW('Sanitation Data'!F55))),DC61="",ISNUMBER(OFFSET('Sanitation Data'!$F$12,0,10*ROW('Sanitation Data'!F55)))),OFFSET('Sanitation Data'!$F$12,0,10*ROW('Sanitation Data'!F55)),NA())))</f>
        <v>#N/A</v>
      </c>
      <c r="AO61" s="253" t="e">
        <f ca="true">+IF(AND(ISNUMBER(OFFSET('Sanitation Data'!$F$13,0,10*ROW('Sanitation Data'!F55))),DD61="Yes"),OFFSET('Sanitation Data'!$F$13,0,10*ROW('Sanitation Data'!F55)),IF(AND(ISNUMBER(OFFSET('Sanitation Data'!$F$13,0,10*ROW('Sanitation Data'!F55))),DD61="No",ISNUMBER(OFFSET('Sanitation Data'!$F$13,0,10*ROW('Sanitation Data'!F55)))),CONCATENATE("[",ROUND(OFFSET('Sanitation Data'!$F$13,0,10*ROW('Sanitation Data'!F55)),0),"]"),IF(AND(ISNUMBER(OFFSET('Sanitation Data'!$F$13,0,10*ROW('Sanitation Data'!F55))),DD61="",ISNUMBER(OFFSET('Sanitation Data'!$F$13,0,10*ROW('Sanitation Data'!F55)))),OFFSET('Sanitation Data'!$F$13,0,10*ROW('Sanitation Data'!F55)),NA())))</f>
        <v>#N/A</v>
      </c>
      <c r="AP61" s="253" t="e">
        <f ca="true">+IF(AND(ISNUMBER(OFFSET('Sanitation Data'!$G$5,0,10*ROW('Sanitation Data'!G55))),DE61="Yes"),100-OFFSET('Sanitation Data'!$G$5,0,10*ROW('Sanitation Data'!G55)),IF(AND(ISNUMBER(OFFSET('Sanitation Data'!$G$5,0,10*ROW('Sanitation Data'!G55))),DE61="No",ISNUMBER(OFFSET('Sanitation Data'!$G$5,0,10*ROW('Sanitation Data'!G55)))),CONCATENATE("[",ROUND(100-OFFSET('Sanitation Data'!$G$5,0,10*ROW('Sanitation Data'!G55)),0),"]"),IF(AND(ISNUMBER(OFFSET('Sanitation Data'!$G$5,0,10*ROW('Sanitation Data'!G55))),DE61="",ISNUMBER(OFFSET('Sanitation Data'!$G$5,0,10*ROW('Sanitation Data'!G55)))),100-OFFSET('Sanitation Data'!$G$5,0,10*ROW('Sanitation Data'!G55)),NA())))</f>
        <v>#N/A</v>
      </c>
      <c r="AQ61" s="253" t="e">
        <f ca="true">+IF(AND(ISNUMBER(OFFSET('Sanitation Data'!$G$7,0,10*ROW('Sanitation Data'!G55))),DF61="Yes"),OFFSET('Sanitation Data'!$G$7,0,10*ROW('Sanitation Data'!G55)),IF(AND(ISNUMBER(OFFSET('Sanitation Data'!$G$7,0,10*ROW('Sanitation Data'!G55))),DF61="No",ISNUMBER(OFFSET('Sanitation Data'!$G$7,0,10*ROW('Sanitation Data'!G55)))),CONCATENATE("[",ROUND(OFFSET('Sanitation Data'!$G$7,0,10*ROW('Sanitation Data'!G55)),0),"]"),IF(AND(ISNUMBER(OFFSET('Sanitation Data'!$G$7,0,10*ROW('Sanitation Data'!G55))),DF61="",ISNUMBER(OFFSET('Sanitation Data'!$G$7,0,10*ROW('Sanitation Data'!G55)))),OFFSET('Sanitation Data'!$G$7,0,10*ROW('Sanitation Data'!G55)),NA())))</f>
        <v>#N/A</v>
      </c>
      <c r="AR61" s="253" t="e">
        <f ca="true">+IF(AND(ISNUMBER(OFFSET('Sanitation Data'!$G$11,0,10*ROW('Sanitation Data'!G55))),DG61="Yes"),OFFSET('Sanitation Data'!$G$11,0,10*ROW('Sanitation Data'!G55)),IF(AND(ISNUMBER(OFFSET('Sanitation Data'!$G$11,0,10*ROW('Sanitation Data'!G55))),DG61="No",ISNUMBER(OFFSET('Sanitation Data'!$G$11,0,10*ROW('Sanitation Data'!G55)))),CONCATENATE("[",ROUND(OFFSET('Sanitation Data'!$G$11,0,10*ROW('Sanitation Data'!G55)),0),"]"),IF(AND(ISNUMBER(OFFSET('Sanitation Data'!$G$11,0,10*ROW('Sanitation Data'!G55))),DG61="",ISNUMBER(OFFSET('Sanitation Data'!$G$11,0,10*ROW('Sanitation Data'!G55)))),OFFSET('Sanitation Data'!$G$11,0,10*ROW('Sanitation Data'!G55)),NA())))</f>
        <v>#N/A</v>
      </c>
      <c r="AS61" s="253" t="e">
        <f ca="true">+IF(AND(ISNUMBER(OFFSET('Sanitation Data'!$G$12,0,10*ROW('Sanitation Data'!G55))),DH61="Yes"),OFFSET('Sanitation Data'!$G$12,0,10*ROW('Sanitation Data'!G55)),IF(AND(ISNUMBER(OFFSET('Sanitation Data'!$G$12,0,10*ROW('Sanitation Data'!G55))),DH61="No",ISNUMBER(OFFSET('Sanitation Data'!$G$12,0,10*ROW('Sanitation Data'!G55)))),CONCATENATE("[",ROUND(OFFSET('Sanitation Data'!$G$12,0,10*ROW('Sanitation Data'!G55)),0),"]"),IF(AND(ISNUMBER(OFFSET('Sanitation Data'!$G$12,0,10*ROW('Sanitation Data'!G55))),DH61="",ISNUMBER(OFFSET('Sanitation Data'!$G$12,0,10*ROW('Sanitation Data'!G55)))),OFFSET('Sanitation Data'!$G$12,0,10*ROW('Sanitation Data'!G55)),NA())))</f>
        <v>#N/A</v>
      </c>
      <c r="AT61" s="253" t="e">
        <f ca="true">+IF(AND(ISNUMBER(OFFSET('Sanitation Data'!$G$13,0,10*ROW('Sanitation Data'!G55))),DI61="Yes"),OFFSET('Sanitation Data'!$G$13,0,10*ROW('Sanitation Data'!G55)),IF(AND(ISNUMBER(OFFSET('Sanitation Data'!$G$13,0,10*ROW('Sanitation Data'!G55))),DI61="No",ISNUMBER(OFFSET('Sanitation Data'!$G$13,0,10*ROW('Sanitation Data'!G55)))),CONCATENATE("[",ROUND(OFFSET('Sanitation Data'!$G$13,0,10*ROW('Sanitation Data'!G55)),0),"]"),IF(AND(ISNUMBER(OFFSET('Sanitation Data'!$G$13,0,10*ROW('Sanitation Data'!G55))),DI61="",ISNUMBER(OFFSET('Sanitation Data'!$G$13,0,10*ROW('Sanitation Data'!G55)))),OFFSET('Sanitation Data'!$G$13,0,10*ROW('Sanitation Data'!G55)),NA())))</f>
        <v>#N/A</v>
      </c>
      <c r="AU61" s="253" t="e">
        <f ca="true">+IF(AND(ISNUMBER(OFFSET('Sanitation Data'!$H$5,0,10*ROW('Sanitation Data'!H55))),DJ61="Yes"),100-OFFSET('Sanitation Data'!$H$5,0,10*ROW('Sanitation Data'!H55)),IF(AND(ISNUMBER(OFFSET('Sanitation Data'!$H$5,0,10*ROW('Sanitation Data'!H55))),DJ61="No",ISNUMBER(OFFSET('Sanitation Data'!$H$5,0,10*ROW('Sanitation Data'!H55)))),CONCATENATE("[",ROUND(100-OFFSET('Sanitation Data'!$H$5,0,10*ROW('Sanitation Data'!H55)),0),"]"),IF(AND(ISNUMBER(OFFSET('Sanitation Data'!$H$5,0,10*ROW('Sanitation Data'!H55))),DJ61="",ISNUMBER(OFFSET('Sanitation Data'!$H$5,0,10*ROW('Sanitation Data'!H55)))),100-OFFSET('Sanitation Data'!$H$5,0,10*ROW('Sanitation Data'!H55)),NA())))</f>
        <v>#N/A</v>
      </c>
      <c r="AV61" s="253" t="e">
        <f ca="true">+IF(AND(ISNUMBER(OFFSET('Sanitation Data'!$H$7,0,10*ROW('Sanitation Data'!H55))),DK61="Yes"),OFFSET('Sanitation Data'!$H$7,0,10*ROW('Sanitation Data'!H55)),IF(AND(ISNUMBER(OFFSET('Sanitation Data'!$H$7,0,10*ROW('Sanitation Data'!H55))),DK61="No",ISNUMBER(OFFSET('Sanitation Data'!$H$7,0,10*ROW('Sanitation Data'!H55)))),CONCATENATE("[",ROUND(OFFSET('Sanitation Data'!$H$7,0,10*ROW('Sanitation Data'!H55)),0),"]"),IF(AND(ISNUMBER(OFFSET('Sanitation Data'!$H$7,0,10*ROW('Sanitation Data'!H55))),DK61="",ISNUMBER(OFFSET('Sanitation Data'!$H$7,0,10*ROW('Sanitation Data'!H55)))),OFFSET('Sanitation Data'!$H$7,0,10*ROW('Sanitation Data'!H55)),NA())))</f>
        <v>#N/A</v>
      </c>
      <c r="AW61" s="253" t="e">
        <f ca="true">+IF(AND(ISNUMBER(OFFSET('Sanitation Data'!$H$11,0,10*ROW('Sanitation Data'!H55))),DL61="Yes"),OFFSET('Sanitation Data'!$H$11,0,10*ROW('Sanitation Data'!H55)),IF(AND(ISNUMBER(OFFSET('Sanitation Data'!$H$11,0,10*ROW('Sanitation Data'!H55))),DL61="No",ISNUMBER(OFFSET('Sanitation Data'!$H$11,0,10*ROW('Sanitation Data'!H55)))),CONCATENATE("[",ROUND(OFFSET('Sanitation Data'!$H$11,0,10*ROW('Sanitation Data'!H55)),0),"]"),IF(AND(ISNUMBER(OFFSET('Sanitation Data'!$H$11,0,10*ROW('Sanitation Data'!H55))),DL61="",ISNUMBER(OFFSET('Sanitation Data'!$H$11,0,10*ROW('Sanitation Data'!H55)))),OFFSET('Sanitation Data'!$H$11,0,10*ROW('Sanitation Data'!H55)),NA())))</f>
        <v>#N/A</v>
      </c>
      <c r="AX61" s="253" t="e">
        <f ca="true">+IF(AND(ISNUMBER(OFFSET('Sanitation Data'!$H$12,0,10*ROW('Sanitation Data'!H55))),DM61="Yes"),OFFSET('Sanitation Data'!$H$12,0,10*ROW('Sanitation Data'!H55)),IF(AND(ISNUMBER(OFFSET('Sanitation Data'!$H$12,0,10*ROW('Sanitation Data'!H55))),DM61="No",ISNUMBER(OFFSET('Sanitation Data'!$H$12,0,10*ROW('Sanitation Data'!H55)))),CONCATENATE("[",ROUND(OFFSET('Sanitation Data'!$H$12,0,10*ROW('Sanitation Data'!H55)),0),"]"),IF(AND(ISNUMBER(OFFSET('Sanitation Data'!$H$12,0,10*ROW('Sanitation Data'!H55))),DM61="",ISNUMBER(OFFSET('Sanitation Data'!$H$12,0,10*ROW('Sanitation Data'!H55)))),OFFSET('Sanitation Data'!$H$12,0,10*ROW('Sanitation Data'!H55)),NA())))</f>
        <v>#N/A</v>
      </c>
      <c r="AY61" s="253" t="e">
        <f ca="true">+IF(AND(ISNUMBER(OFFSET('Sanitation Data'!$H$13,0,10*ROW('Sanitation Data'!H55))),DN61="Yes"),OFFSET('Sanitation Data'!$H$13,0,10*ROW('Sanitation Data'!H55)),IF(AND(ISNUMBER(OFFSET('Sanitation Data'!$H$13,0,10*ROW('Sanitation Data'!H55))),DN61="No",ISNUMBER(OFFSET('Sanitation Data'!$H$13,0,10*ROW('Sanitation Data'!H55)))),CONCATENATE("[",ROUND(OFFSET('Sanitation Data'!$H$13,0,10*ROW('Sanitation Data'!H55)),0),"]"),IF(AND(ISNUMBER(OFFSET('Sanitation Data'!$H$13,0,10*ROW('Sanitation Data'!H55))),DN61="",ISNUMBER(OFFSET('Sanitation Data'!$H$13,0,10*ROW('Sanitation Data'!H55)))),OFFSET('Sanitation Data'!$H$13,0,10*ROW('Sanitation Data'!H55)),NA())))</f>
        <v>#N/A</v>
      </c>
      <c r="AZ61" s="254" t="e">
        <f ca="true">+IF(AND(ISNUMBER(OFFSET('Hygiene Data'!$C$6,0,10*ROW('Hygiene Data'!C55))),DO61="Yes"),OFFSET('Hygiene Data'!$C$6,0,10*ROW('Hygiene Data'!C55)),IF(AND(ISNUMBER(OFFSET('Hygiene Data'!$C$6,0,10*ROW('Hygiene Data'!C55))),DO61="No",ISNUMBER(OFFSET('Hygiene Data'!$C$6,0,10*ROW('Hygiene Data'!C55)))),CONCATENATE("[",ROUND(OFFSET('Hygiene Data'!$C$6,0,10*ROW('Hygiene Data'!C55)),0),"]"),IF(AND(ISNUMBER(OFFSET('Hygiene Data'!$C$6,0,10*ROW('Hygiene Data'!C55))),DO61="",ISNUMBER(OFFSET('Hygiene Data'!$C$6,0,10*ROW('Hygiene Data'!C55)))),OFFSET('Hygiene Data'!$C$6,0,10*ROW('Hygiene Data'!C55)),NA())))</f>
        <v>#N/A</v>
      </c>
      <c r="BA61" s="254" t="e">
        <f ca="true">+IF(AND(ISNUMBER(OFFSET('Hygiene Data'!$C$8,0,10*ROW('Hygiene Data'!C55))),DP61="Yes"),OFFSET('Hygiene Data'!$C$8,0,10*ROW('Hygiene Data'!C55)),IF(AND(ISNUMBER(OFFSET('Hygiene Data'!$C$8,0,10*ROW('Hygiene Data'!C55))),DP61="No",ISNUMBER(OFFSET('Hygiene Data'!$C$8,0,10*ROW('Hygiene Data'!C55)))),CONCATENATE("[",ROUND(OFFSET('Hygiene Data'!$C$8,0,10*ROW('Hygiene Data'!C55)),0),"]"),IF(AND(ISNUMBER(OFFSET('Hygiene Data'!$C$8,0,10*ROW('Hygiene Data'!C55))),DP61="",ISNUMBER(OFFSET('Hygiene Data'!$C$8,0,10*ROW('Hygiene Data'!C55)))),OFFSET('Hygiene Data'!$C$8,0,10*ROW('Hygiene Data'!C55)),NA())))</f>
        <v>#N/A</v>
      </c>
      <c r="BB61" s="254" t="e">
        <f ca="true">+IF(AND(ISNUMBER(OFFSET('Hygiene Data'!$C$10,0,10*ROW('Hygiene Data'!C55))),DQ61="Yes"),OFFSET('Hygiene Data'!$C$10,0,10*ROW('Hygiene Data'!C55)),IF(AND(ISNUMBER(OFFSET('Hygiene Data'!$C$10,0,10*ROW('Hygiene Data'!C55))),DQ61="No",ISNUMBER(OFFSET('Hygiene Data'!$C$10,0,10*ROW('Hygiene Data'!C55)))),CONCATENATE("[",ROUND(OFFSET('Hygiene Data'!$C$10,0,10*ROW('Hygiene Data'!C55)),0),"]"),IF(AND(ISNUMBER(OFFSET('Hygiene Data'!$C$10,0,10*ROW('Hygiene Data'!C55))),DQ61="",ISNUMBER(OFFSET('Hygiene Data'!$C$10,0,10*ROW('Hygiene Data'!C55)))),OFFSET('Hygiene Data'!$C$10,0,10*ROW('Hygiene Data'!C55)),NA())))</f>
        <v>#N/A</v>
      </c>
      <c r="BC61" s="254" t="e">
        <f ca="true">+IF(AND(ISNUMBER(OFFSET('Hygiene Data'!$D$6,0,10*ROW('Hygiene Data'!D55))),DR61="Yes"),OFFSET('Hygiene Data'!$D$6,0,10*ROW('Hygiene Data'!D55)),IF(AND(ISNUMBER(OFFSET('Hygiene Data'!$D$6,0,10*ROW('Hygiene Data'!D55))),DR61="No",ISNUMBER(OFFSET('Hygiene Data'!$D$6,0,10*ROW('Hygiene Data'!D55)))),CONCATENATE("[",ROUND(OFFSET('Hygiene Data'!$D$6,0,10*ROW('Hygiene Data'!D55)),0),"]"),IF(AND(ISNUMBER(OFFSET('Hygiene Data'!$D$6,0,10*ROW('Hygiene Data'!D55))),DR61="",ISNUMBER(OFFSET('Hygiene Data'!$D$6,0,10*ROW('Hygiene Data'!D55)))),OFFSET('Hygiene Data'!$D$6,0,10*ROW('Hygiene Data'!D55)),NA())))</f>
        <v>#N/A</v>
      </c>
      <c r="BD61" s="254" t="e">
        <f ca="true">+IF(AND(ISNUMBER(OFFSET('Hygiene Data'!$D$8,0,10*ROW('Hygiene Data'!D55))),DS61="Yes"),OFFSET('Hygiene Data'!$D$8,0,10*ROW('Hygiene Data'!D55)),IF(AND(ISNUMBER(OFFSET('Hygiene Data'!$D$8,0,10*ROW('Hygiene Data'!D55))),DS61="No",ISNUMBER(OFFSET('Hygiene Data'!$D$8,0,10*ROW('Hygiene Data'!D55)))),CONCATENATE("[",ROUND(OFFSET('Hygiene Data'!$D$8,0,10*ROW('Hygiene Data'!D55)),0),"]"),IF(AND(ISNUMBER(OFFSET('Hygiene Data'!$D$8,0,10*ROW('Hygiene Data'!D55))),DS61="",ISNUMBER(OFFSET('Hygiene Data'!$D$8,0,10*ROW('Hygiene Data'!D55)))),OFFSET('Hygiene Data'!$D$8,0,10*ROW('Hygiene Data'!D55)),NA())))</f>
        <v>#N/A</v>
      </c>
      <c r="BE61" s="254" t="e">
        <f ca="true">+IF(AND(ISNUMBER(OFFSET('Hygiene Data'!$D$10,0,10*ROW('Hygiene Data'!D55))),DT61="Yes"),OFFSET('Hygiene Data'!$D$10,0,10*ROW('Hygiene Data'!D55)),IF(AND(ISNUMBER(OFFSET('Hygiene Data'!$D$10,0,10*ROW('Hygiene Data'!D55))),DT61="No",ISNUMBER(OFFSET('Hygiene Data'!$D$10,0,10*ROW('Hygiene Data'!D55)))),CONCATENATE("[",ROUND(OFFSET('Hygiene Data'!$D$10,0,10*ROW('Hygiene Data'!D55)),0),"]"),IF(AND(ISNUMBER(OFFSET('Hygiene Data'!$D$10,0,10*ROW('Hygiene Data'!D55))),DT61="",ISNUMBER(OFFSET('Hygiene Data'!$D$10,0,10*ROW('Hygiene Data'!D55)))),OFFSET('Hygiene Data'!$D$10,0,10*ROW('Hygiene Data'!D55)),NA())))</f>
        <v>#N/A</v>
      </c>
      <c r="BF61" s="254" t="e">
        <f ca="true">+IF(AND(ISNUMBER(OFFSET('Hygiene Data'!$E$6,0,10*ROW('Hygiene Data'!E55))),DU61="Yes"),OFFSET('Hygiene Data'!$E$6,0,10*ROW('Hygiene Data'!E55)),IF(AND(ISNUMBER(OFFSET('Hygiene Data'!$E$6,0,10*ROW('Hygiene Data'!E55))),DU61="No",ISNUMBER(OFFSET('Hygiene Data'!$E$6,0,10*ROW('Hygiene Data'!E55)))),CONCATENATE("[",ROUND(OFFSET('Hygiene Data'!$E$6,0,10*ROW('Hygiene Data'!E55)),0),"]"),IF(AND(ISNUMBER(OFFSET('Hygiene Data'!$E$6,0,10*ROW('Hygiene Data'!E55))),DU61="",ISNUMBER(OFFSET('Hygiene Data'!$E$6,0,10*ROW('Hygiene Data'!E55)))),OFFSET('Hygiene Data'!$E$6,0,10*ROW('Hygiene Data'!E55)),NA())))</f>
        <v>#N/A</v>
      </c>
      <c r="BG61" s="254" t="e">
        <f ca="true">+IF(AND(ISNUMBER(OFFSET('Hygiene Data'!$E$8,0,10*ROW('Hygiene Data'!E55))),DV61="Yes"),OFFSET('Hygiene Data'!$E$8,0,10*ROW('Hygiene Data'!E55)),IF(AND(ISNUMBER(OFFSET('Hygiene Data'!$E$8,0,10*ROW('Hygiene Data'!E55))),DV61="No",ISNUMBER(OFFSET('Hygiene Data'!$E$8,0,10*ROW('Hygiene Data'!E55)))),CONCATENATE("[",ROUND(OFFSET('Hygiene Data'!$E$8,0,10*ROW('Hygiene Data'!E55)),0),"]"),IF(AND(ISNUMBER(OFFSET('Hygiene Data'!$E$8,0,10*ROW('Hygiene Data'!E55))),DV61="",ISNUMBER(OFFSET('Hygiene Data'!$E$8,0,10*ROW('Hygiene Data'!E55)))),OFFSET('Hygiene Data'!$E$8,0,10*ROW('Hygiene Data'!E55)),NA())))</f>
        <v>#N/A</v>
      </c>
      <c r="BH61" s="254" t="e">
        <f ca="true">+IF(AND(ISNUMBER(OFFSET('Hygiene Data'!$E$10,0,10*ROW('Hygiene Data'!E55))),DW61="Yes"),OFFSET('Hygiene Data'!$E$10,0,10*ROW('Hygiene Data'!E55)),IF(AND(ISNUMBER(OFFSET('Hygiene Data'!$E$10,0,10*ROW('Hygiene Data'!E55))),DW61="No",ISNUMBER(OFFSET('Hygiene Data'!$E$10,0,10*ROW('Hygiene Data'!E55)))),CONCATENATE("[",ROUND(OFFSET('Hygiene Data'!$E$10,0,10*ROW('Hygiene Data'!E55)),0),"]"),IF(AND(ISNUMBER(OFFSET('Hygiene Data'!$E$10,0,10*ROW('Hygiene Data'!E55))),DW61="",ISNUMBER(OFFSET('Hygiene Data'!$E$10,0,10*ROW('Hygiene Data'!E55)))),OFFSET('Hygiene Data'!$E$10,0,10*ROW('Hygiene Data'!E55)),NA())))</f>
        <v>#N/A</v>
      </c>
      <c r="BI61" s="254" t="e">
        <f ca="true">+IF(AND(ISNUMBER(OFFSET('Hygiene Data'!$F$6,0,10*ROW('Hygiene Data'!F55))),DX61="Yes"),OFFSET('Hygiene Data'!$F$6,0,10*ROW('Hygiene Data'!F55)),IF(AND(ISNUMBER(OFFSET('Hygiene Data'!$F$6,0,10*ROW('Hygiene Data'!F55))),DX61="No",ISNUMBER(OFFSET('Hygiene Data'!$F$6,0,10*ROW('Hygiene Data'!F55)))),CONCATENATE("[",ROUND(OFFSET('Hygiene Data'!$F$6,0,10*ROW('Hygiene Data'!F55)),0),"]"),IF(AND(ISNUMBER(OFFSET('Hygiene Data'!$F$6,0,10*ROW('Hygiene Data'!F55))),DX61="",ISNUMBER(OFFSET('Hygiene Data'!$F$6,0,10*ROW('Hygiene Data'!F55)))),OFFSET('Hygiene Data'!$F$6,0,10*ROW('Hygiene Data'!F55)),NA())))</f>
        <v>#N/A</v>
      </c>
      <c r="BJ61" s="254" t="e">
        <f ca="true">+IF(AND(ISNUMBER(OFFSET('Hygiene Data'!$F$8,0,10*ROW('Hygiene Data'!F55))),DY61="Yes"),OFFSET('Hygiene Data'!$F$8,0,10*ROW('Hygiene Data'!F55)),IF(AND(ISNUMBER(OFFSET('Hygiene Data'!$F$8,0,10*ROW('Hygiene Data'!F55))),DY61="No",ISNUMBER(OFFSET('Hygiene Data'!$F$8,0,10*ROW('Hygiene Data'!F55)))),CONCATENATE("[",ROUND(OFFSET('Hygiene Data'!$F$8,0,10*ROW('Hygiene Data'!F55)),0),"]"),IF(AND(ISNUMBER(OFFSET('Hygiene Data'!$F$8,0,10*ROW('Hygiene Data'!F55))),DY61="",ISNUMBER(OFFSET('Hygiene Data'!$F$8,0,10*ROW('Hygiene Data'!F55)))),OFFSET('Hygiene Data'!$F$8,0,10*ROW('Hygiene Data'!F55)),NA())))</f>
        <v>#N/A</v>
      </c>
      <c r="BK61" s="254" t="e">
        <f ca="true">+IF(AND(ISNUMBER(OFFSET('Hygiene Data'!$F$10,0,10*ROW('Hygiene Data'!F55))),DZ61="Yes"),OFFSET('Hygiene Data'!$F$10,0,10*ROW('Hygiene Data'!F55)),IF(AND(ISNUMBER(OFFSET('Hygiene Data'!$F$10,0,10*ROW('Hygiene Data'!F55))),DZ61="No",ISNUMBER(OFFSET('Hygiene Data'!$F$10,0,10*ROW('Hygiene Data'!F55)))),CONCATENATE("[",ROUND(OFFSET('Hygiene Data'!$F$10,0,10*ROW('Hygiene Data'!F55)),0),"]"),IF(AND(ISNUMBER(OFFSET('Hygiene Data'!$F$10,0,10*ROW('Hygiene Data'!F55))),DZ61="",ISNUMBER(OFFSET('Hygiene Data'!$F$10,0,10*ROW('Hygiene Data'!F55)))),OFFSET('Hygiene Data'!$F$10,0,10*ROW('Hygiene Data'!F55)),NA())))</f>
        <v>#N/A</v>
      </c>
      <c r="BL61" s="254" t="e">
        <f ca="true">+IF(AND(ISNUMBER(OFFSET('Hygiene Data'!$G$6,0,10*ROW('Hygiene Data'!G55))),EA61="Yes"),OFFSET('Hygiene Data'!$G$6,0,10*ROW('Hygiene Data'!G55)),IF(AND(ISNUMBER(OFFSET('Hygiene Data'!$G$6,0,10*ROW('Hygiene Data'!G55))),EA61="No",ISNUMBER(OFFSET('Hygiene Data'!$G$6,0,10*ROW('Hygiene Data'!G55)))),CONCATENATE("[",ROUND(OFFSET('Hygiene Data'!$G$6,0,10*ROW('Hygiene Data'!G55)),0),"]"),IF(AND(ISNUMBER(OFFSET('Hygiene Data'!$G$6,0,10*ROW('Hygiene Data'!G55))),EA61="",ISNUMBER(OFFSET('Hygiene Data'!$G$6,0,10*ROW('Hygiene Data'!G55)))),OFFSET('Hygiene Data'!$G$6,0,10*ROW('Hygiene Data'!G55)),NA())))</f>
        <v>#N/A</v>
      </c>
      <c r="BM61" s="254" t="e">
        <f ca="true">+IF(AND(ISNUMBER(OFFSET('Hygiene Data'!$G$8,0,10*ROW('Hygiene Data'!G55))),EB61="Yes"),OFFSET('Hygiene Data'!$G$8,0,10*ROW('Hygiene Data'!G55)),IF(AND(ISNUMBER(OFFSET('Hygiene Data'!$G$8,0,10*ROW('Hygiene Data'!G55))),EB61="No",ISNUMBER(OFFSET('Hygiene Data'!$G$8,0,10*ROW('Hygiene Data'!G55)))),CONCATENATE("[",ROUND(OFFSET('Hygiene Data'!$G$8,0,10*ROW('Hygiene Data'!G55)),0),"]"),IF(AND(ISNUMBER(OFFSET('Hygiene Data'!$G$8,0,10*ROW('Hygiene Data'!G55))),EB61="",ISNUMBER(OFFSET('Hygiene Data'!$G$8,0,10*ROW('Hygiene Data'!G55)))),OFFSET('Hygiene Data'!$G$8,0,10*ROW('Hygiene Data'!G55)),NA())))</f>
        <v>#N/A</v>
      </c>
      <c r="BN61" s="254" t="e">
        <f ca="true">+IF(AND(ISNUMBER(OFFSET('Hygiene Data'!$G$10,0,10*ROW('Hygiene Data'!G55))),EC61="Yes"),OFFSET('Hygiene Data'!$G$10,0,10*ROW('Hygiene Data'!G55)),IF(AND(ISNUMBER(OFFSET('Hygiene Data'!$G$10,0,10*ROW('Hygiene Data'!G55))),EC61="No",ISNUMBER(OFFSET('Hygiene Data'!$G$10,0,10*ROW('Hygiene Data'!G55)))),CONCATENATE("[",ROUND(OFFSET('Hygiene Data'!$G$10,0,10*ROW('Hygiene Data'!G55)),0),"]"),IF(AND(ISNUMBER(OFFSET('Hygiene Data'!$G$10,0,10*ROW('Hygiene Data'!G55))),EC61="",ISNUMBER(OFFSET('Hygiene Data'!$G$10,0,10*ROW('Hygiene Data'!G55)))),OFFSET('Hygiene Data'!$G$10,0,10*ROW('Hygiene Data'!G55)),NA())))</f>
        <v>#N/A</v>
      </c>
      <c r="BO61" s="254" t="e">
        <f ca="true">+IF(AND(ISNUMBER(OFFSET('Hygiene Data'!$H$6,0,10*ROW('Hygiene Data'!H55))),ED61="Yes"),OFFSET('Hygiene Data'!$H$6,0,10*ROW('Hygiene Data'!H55)),IF(AND(ISNUMBER(OFFSET('Hygiene Data'!$H$6,0,10*ROW('Hygiene Data'!H55))),ED61="No",ISNUMBER(OFFSET('Hygiene Data'!$H$6,0,10*ROW('Hygiene Data'!H55)))),CONCATENATE("[",ROUND(OFFSET('Hygiene Data'!$H$6,0,10*ROW('Hygiene Data'!H55)),0),"]"),IF(AND(ISNUMBER(OFFSET('Hygiene Data'!$H$6,0,10*ROW('Hygiene Data'!H55))),ED61="",ISNUMBER(OFFSET('Hygiene Data'!$H$6,0,10*ROW('Hygiene Data'!H55)))),OFFSET('Hygiene Data'!$H$6,0,10*ROW('Hygiene Data'!H55)),NA())))</f>
        <v>#N/A</v>
      </c>
      <c r="BP61" s="254" t="e">
        <f ca="true">+IF(AND(ISNUMBER(OFFSET('Hygiene Data'!$H$8,0,10*ROW('Hygiene Data'!H55))),EE61="Yes"),OFFSET('Hygiene Data'!$H$8,0,10*ROW('Hygiene Data'!H55)),IF(AND(ISNUMBER(OFFSET('Hygiene Data'!$H$8,0,10*ROW('Hygiene Data'!H55))),EE61="No",ISNUMBER(OFFSET('Hygiene Data'!$H$8,0,10*ROW('Hygiene Data'!H55)))),CONCATENATE("[",ROUND(OFFSET('Hygiene Data'!$H$8,0,10*ROW('Hygiene Data'!H55)),0),"]"),IF(AND(ISNUMBER(OFFSET('Hygiene Data'!$H$8,0,10*ROW('Hygiene Data'!H55))),EE61="",ISNUMBER(OFFSET('Hygiene Data'!$H$8,0,10*ROW('Hygiene Data'!H55)))),OFFSET('Hygiene Data'!$H$8,0,10*ROW('Hygiene Data'!H55)),NA())))</f>
        <v>#N/A</v>
      </c>
      <c r="BQ61" s="254" t="e">
        <f ca="true">+IF(AND(ISNUMBER(OFFSET('Hygiene Data'!$H$10,0,10*ROW('Hygiene Data'!H55))),EF61="Yes"),OFFSET('Hygiene Data'!$H$10,0,10*ROW('Hygiene Data'!H55)),IF(AND(ISNUMBER(OFFSET('Hygiene Data'!$H$10,0,10*ROW('Hygiene Data'!H55))),EF61="No",ISNUMBER(OFFSET('Hygiene Data'!$H$10,0,10*ROW('Hygiene Data'!H55)))),CONCATENATE("[",ROUND(OFFSET('Hygiene Data'!$H$10,0,10*ROW('Hygiene Data'!H55)),0),"]"),IF(AND(ISNUMBER(OFFSET('Hygiene Data'!$H$10,0,10*ROW('Hygiene Data'!H55))),EF61="",ISNUMBER(OFFSET('Hygiene Data'!$H$10,0,10*ROW('Hygiene Data'!H55)))),OFFSET('Hygiene Data'!$H$10,0,10*ROW('Hygiene Data'!H55)),NA())))</f>
        <v>#N/A</v>
      </c>
      <c r="BS61" s="36" t="str">
        <f ca="true">+IF(OFFSET('Water Data'!$C$28,0,10*ROW('Water Data'!C55))="","",OFFSET('Water Data'!$C$28,0,10*ROW('Water Data'!C55)))</f>
        <v/>
      </c>
      <c r="BT61" s="36" t="str">
        <f ca="true">+IF(OFFSET('Water Data'!$C$29,0,10*ROW('Water Data'!C55))="","",OFFSET('Water Data'!$C$29,0,10*ROW('Water Data'!C55)))</f>
        <v/>
      </c>
      <c r="BU61" s="36" t="str">
        <f ca="true">+IF(OFFSET('Water Data'!$C$30,0,10*ROW('Water Data'!C55))="","",OFFSET('Water Data'!$C$30,0,10*ROW('Water Data'!C55)))</f>
        <v/>
      </c>
      <c r="BV61" s="36" t="str">
        <f ca="true">+IF(OFFSET('Water Data'!$D$28,0,10*ROW('Water Data'!D55))="","",OFFSET('Water Data'!$D$28,0,10*ROW('Water Data'!D55)))</f>
        <v/>
      </c>
      <c r="BW61" s="36" t="str">
        <f ca="true">+IF(OFFSET('Water Data'!$D$29,0,10*ROW('Water Data'!D55))="","",OFFSET('Water Data'!$D$29,0,10*ROW('Water Data'!D55)))</f>
        <v/>
      </c>
      <c r="BX61" s="36" t="str">
        <f ca="true">+IF(OFFSET('Water Data'!$D$30,0,10*ROW('Water Data'!D55))="","",OFFSET('Water Data'!$D$30,0,10*ROW('Water Data'!D55)))</f>
        <v/>
      </c>
      <c r="BY61" s="36" t="str">
        <f ca="true">+IF(OFFSET('Water Data'!$E$28,0,10*ROW('Water Data'!E55))="","",OFFSET('Water Data'!$E$28,0,10*ROW('Water Data'!E55)))</f>
        <v/>
      </c>
      <c r="BZ61" s="36" t="str">
        <f ca="true">+IF(OFFSET('Water Data'!$E$29,0,10*ROW('Water Data'!E55))="","",OFFSET('Water Data'!$E$29,0,10*ROW('Water Data'!E55)))</f>
        <v/>
      </c>
      <c r="CA61" s="36" t="str">
        <f ca="true">+IF(OFFSET('Water Data'!$E$30,0,10*ROW('Water Data'!E55))="","",OFFSET('Water Data'!$E$30,0,10*ROW('Water Data'!E55)))</f>
        <v/>
      </c>
      <c r="CB61" s="36" t="str">
        <f ca="true">+IF(OFFSET('Water Data'!$F$28,0,10*ROW('Water Data'!F55))="","",OFFSET('Water Data'!$F$28,0,10*ROW('Water Data'!F55)))</f>
        <v/>
      </c>
      <c r="CC61" s="36" t="str">
        <f ca="true">+IF(OFFSET('Water Data'!$F$29,0,10*ROW('Water Data'!F55))="","",OFFSET('Water Data'!$F$29,0,10*ROW('Water Data'!F55)))</f>
        <v/>
      </c>
      <c r="CD61" s="36" t="str">
        <f ca="true">+IF(OFFSET('Water Data'!$F$30,0,10*ROW('Water Data'!F55))="","",OFFSET('Water Data'!$F$30,0,10*ROW('Water Data'!F55)))</f>
        <v/>
      </c>
      <c r="CE61" s="36" t="str">
        <f ca="true">+IF(OFFSET('Water Data'!$G$28,0,10*ROW('Water Data'!G55))="","",OFFSET('Water Data'!$G$28,0,10*ROW('Water Data'!G55)))</f>
        <v/>
      </c>
      <c r="CF61" s="36" t="str">
        <f ca="true">+IF(OFFSET('Water Data'!$G$29,0,10*ROW('Water Data'!G55))="","",OFFSET('Water Data'!$G$29,0,10*ROW('Water Data'!G55)))</f>
        <v/>
      </c>
      <c r="CG61" s="36" t="str">
        <f ca="true">+IF(OFFSET('Water Data'!$G$30,0,10*ROW('Water Data'!G55))="","",OFFSET('Water Data'!$G$30,0,10*ROW('Water Data'!G55)))</f>
        <v/>
      </c>
      <c r="CH61" s="36" t="str">
        <f ca="true">+IF(OFFSET('Water Data'!$H$28,0,10*ROW('Water Data'!H55))="","",OFFSET('Water Data'!$H$28,0,10*ROW('Water Data'!H55)))</f>
        <v/>
      </c>
      <c r="CI61" s="36" t="str">
        <f ca="true">+IF(OFFSET('Water Data'!$H$29,0,10*ROW('Water Data'!H55))="","",OFFSET('Water Data'!$H$29,0,10*ROW('Water Data'!H55)))</f>
        <v/>
      </c>
      <c r="CJ61" s="36" t="str">
        <f ca="true">+IF(OFFSET('Water Data'!$H$30,0,10*ROW('Water Data'!H55))="","",OFFSET('Water Data'!$H$30,0,10*ROW('Water Data'!H55)))</f>
        <v/>
      </c>
      <c r="CK61" s="36" t="str">
        <f ca="true">+IF(OFFSET('Sanitation Data'!$C$29,0,10*ROW('Sanitation Data'!C55))="","",OFFSET('Sanitation Data'!$C$29,0,10*ROW('Sanitation Data'!C55)))</f>
        <v/>
      </c>
      <c r="CL61" s="36" t="str">
        <f ca="true">+IF(OFFSET('Sanitation Data'!$C$30,0,10*ROW('Sanitation Data'!C55))="","",OFFSET('Sanitation Data'!$C$30,0,10*ROW('Sanitation Data'!C55)))</f>
        <v/>
      </c>
      <c r="CM61" s="36" t="str">
        <f ca="true">+IF(OFFSET('Sanitation Data'!$C$31,0,10*ROW('Sanitation Data'!C55))="","",OFFSET('Sanitation Data'!$C$31,0,10*ROW('Sanitation Data'!C55)))</f>
        <v/>
      </c>
      <c r="CN61" s="36" t="str">
        <f ca="true">+IF(OFFSET('Sanitation Data'!$C$32,0,10*ROW('Sanitation Data'!C55))="","",OFFSET('Sanitation Data'!$C$32,0,10*ROW('Sanitation Data'!C55)))</f>
        <v/>
      </c>
      <c r="CO61" s="36" t="str">
        <f ca="true">+IF(OFFSET('Sanitation Data'!$C$33,0,10*ROW('Sanitation Data'!C55))="","",OFFSET('Sanitation Data'!$C$33,0,10*ROW('Sanitation Data'!C55)))</f>
        <v/>
      </c>
      <c r="CP61" s="36" t="str">
        <f ca="true">+IF(OFFSET('Sanitation Data'!$D$29,0,10*ROW('Sanitation Data'!D55))="","",OFFSET('Sanitation Data'!$D$29,0,10*ROW('Sanitation Data'!D55)))</f>
        <v/>
      </c>
      <c r="CQ61" s="36" t="str">
        <f ca="true">+IF(OFFSET('Sanitation Data'!$D$30,0,10*ROW('Sanitation Data'!D55))="","",OFFSET('Sanitation Data'!$D$30,0,10*ROW('Sanitation Data'!D55)))</f>
        <v/>
      </c>
      <c r="CR61" s="36" t="str">
        <f ca="true">+IF(OFFSET('Sanitation Data'!$D$31,0,10*ROW('Sanitation Data'!D55))="","",OFFSET('Sanitation Data'!$D$31,0,10*ROW('Sanitation Data'!D55)))</f>
        <v/>
      </c>
      <c r="CS61" s="36" t="str">
        <f ca="true">+IF(OFFSET('Sanitation Data'!$D$32,0,10*ROW('Sanitation Data'!D55))="","",OFFSET('Sanitation Data'!$D$32,0,10*ROW('Sanitation Data'!D55)))</f>
        <v/>
      </c>
      <c r="CT61" s="36" t="str">
        <f ca="true">+IF(OFFSET('Sanitation Data'!$D$33,0,10*ROW('Sanitation Data'!D55))="","",OFFSET('Sanitation Data'!$D$33,0,10*ROW('Sanitation Data'!D55)))</f>
        <v/>
      </c>
      <c r="CU61" s="36" t="str">
        <f ca="true">+IF(OFFSET('Sanitation Data'!$E$29,0,10*ROW('Sanitation Data'!E55))="","",OFFSET('Sanitation Data'!$E$29,0,10*ROW('Sanitation Data'!E55)))</f>
        <v/>
      </c>
      <c r="CV61" s="36" t="str">
        <f ca="true">+IF(OFFSET('Sanitation Data'!$E$30,0,10*ROW('Sanitation Data'!E55))="","",OFFSET('Sanitation Data'!$E$30,0,10*ROW('Sanitation Data'!E55)))</f>
        <v/>
      </c>
      <c r="CW61" s="36" t="str">
        <f ca="true">+IF(OFFSET('Sanitation Data'!$E$31,0,10*ROW('Sanitation Data'!E55))="","",OFFSET('Sanitation Data'!$E$31,0,10*ROW('Sanitation Data'!E55)))</f>
        <v/>
      </c>
      <c r="CX61" s="36" t="str">
        <f ca="true">+IF(OFFSET('Sanitation Data'!$E$32,0,10*ROW('Sanitation Data'!E55))="","",OFFSET('Sanitation Data'!$E$32,0,10*ROW('Sanitation Data'!E55)))</f>
        <v/>
      </c>
      <c r="CY61" s="36" t="str">
        <f ca="true">+IF(OFFSET('Sanitation Data'!$E$33,0,10*ROW('Sanitation Data'!E55))="","",OFFSET('Sanitation Data'!$E$33,0,10*ROW('Sanitation Data'!E55)))</f>
        <v/>
      </c>
      <c r="CZ61" s="36" t="str">
        <f ca="true">+IF(OFFSET('Sanitation Data'!$F$29,0,10*ROW('Sanitation Data'!F55))="","",OFFSET('Sanitation Data'!$F$29,0,10*ROW('Sanitation Data'!F55)))</f>
        <v/>
      </c>
      <c r="DA61" s="36" t="str">
        <f ca="true">+IF(OFFSET('Sanitation Data'!$F$30,0,10*ROW('Sanitation Data'!F55))="","",OFFSET('Sanitation Data'!$F$30,0,10*ROW('Sanitation Data'!F55)))</f>
        <v/>
      </c>
      <c r="DB61" s="36" t="str">
        <f ca="true">+IF(OFFSET('Sanitation Data'!$F$31,0,10*ROW('Sanitation Data'!F55))="","",OFFSET('Sanitation Data'!$F$31,0,10*ROW('Sanitation Data'!F55)))</f>
        <v/>
      </c>
      <c r="DC61" s="36" t="str">
        <f ca="true">+IF(OFFSET('Sanitation Data'!$F$32,0,10*ROW('Sanitation Data'!F55))="","",OFFSET('Sanitation Data'!$F$32,0,10*ROW('Sanitation Data'!F55)))</f>
        <v/>
      </c>
      <c r="DD61" s="36" t="str">
        <f ca="true">+IF(OFFSET('Sanitation Data'!$F$33,0,10*ROW('Sanitation Data'!F55))="","",OFFSET('Sanitation Data'!$F$33,0,10*ROW('Sanitation Data'!F55)))</f>
        <v/>
      </c>
      <c r="DE61" s="36" t="str">
        <f ca="true">+IF(OFFSET('Sanitation Data'!$G$29,0,10*ROW('Sanitation Data'!G55))="","",OFFSET('Sanitation Data'!$G$29,0,10*ROW('Sanitation Data'!G55)))</f>
        <v/>
      </c>
      <c r="DF61" s="36" t="str">
        <f ca="true">+IF(OFFSET('Sanitation Data'!$G$30,0,10*ROW('Sanitation Data'!G55))="","",OFFSET('Sanitation Data'!$G$30,0,10*ROW('Sanitation Data'!G55)))</f>
        <v/>
      </c>
      <c r="DG61" s="36" t="str">
        <f ca="true">+IF(OFFSET('Sanitation Data'!$G$31,0,10*ROW('Sanitation Data'!G55))="","",OFFSET('Sanitation Data'!$G$31,0,10*ROW('Sanitation Data'!G55)))</f>
        <v/>
      </c>
      <c r="DH61" s="36" t="str">
        <f ca="true">+IF(OFFSET('Sanitation Data'!$G$32,0,10*ROW('Sanitation Data'!G55))="","",OFFSET('Sanitation Data'!$G$32,0,10*ROW('Sanitation Data'!G55)))</f>
        <v/>
      </c>
      <c r="DI61" s="36" t="str">
        <f ca="true">+IF(OFFSET('Sanitation Data'!$G$33,0,10*ROW('Sanitation Data'!G55))="","",OFFSET('Sanitation Data'!$G$33,0,10*ROW('Sanitation Data'!G55)))</f>
        <v/>
      </c>
      <c r="DJ61" s="36" t="str">
        <f ca="true">+IF(OFFSET('Sanitation Data'!$H$29,0,10*ROW('Sanitation Data'!H55))="","",OFFSET('Sanitation Data'!$H$29,0,10*ROW('Sanitation Data'!H55)))</f>
        <v/>
      </c>
      <c r="DK61" s="36" t="str">
        <f ca="true">+IF(OFFSET('Sanitation Data'!$H$30,0,10*ROW('Sanitation Data'!H55))="","",OFFSET('Sanitation Data'!$H$30,0,10*ROW('Sanitation Data'!H55)))</f>
        <v/>
      </c>
      <c r="DL61" s="36" t="str">
        <f ca="true">+IF(OFFSET('Sanitation Data'!$H$31,0,10*ROW('Sanitation Data'!H55))="","",OFFSET('Sanitation Data'!$H$31,0,10*ROW('Sanitation Data'!H55)))</f>
        <v/>
      </c>
      <c r="DM61" s="36" t="str">
        <f ca="true">+IF(OFFSET('Sanitation Data'!$H$32,0,10*ROW('Sanitation Data'!H55))="","",OFFSET('Sanitation Data'!$H$32,0,10*ROW('Sanitation Data'!H55)))</f>
        <v/>
      </c>
      <c r="DN61" s="36" t="str">
        <f ca="true">+IF(OFFSET('Sanitation Data'!$H$33,0,10*ROW('Sanitation Data'!H55))="","",OFFSET('Sanitation Data'!$H$33,0,10*ROW('Sanitation Data'!H55)))</f>
        <v/>
      </c>
      <c r="DO61" s="36" t="str">
        <f ca="true">+IF(OFFSET('Hygiene Data'!$C$12,0,10*ROW('Hygiene Data'!C55))="","",OFFSET('Hygiene Data'!$C$12,0,10*ROW('Hygiene Data'!C55)))</f>
        <v/>
      </c>
      <c r="DP61" s="36" t="str">
        <f ca="true">+IF(OFFSET('Hygiene Data'!$C$13,0,10*ROW('Hygiene Data'!C55))="","",OFFSET('Hygiene Data'!$C$13,0,10*ROW('Hygiene Data'!C55)))</f>
        <v/>
      </c>
      <c r="DQ61" s="36" t="str">
        <f ca="true">+IF(OFFSET('Hygiene Data'!$C$14,0,10*ROW('Hygiene Data'!C55))="","",OFFSET('Hygiene Data'!$C$14,0,10*ROW('Hygiene Data'!C55)))</f>
        <v/>
      </c>
      <c r="DR61" s="36" t="str">
        <f ca="true">+IF(OFFSET('Hygiene Data'!$D$12,0,10*ROW('Hygiene Data'!D55))="","",OFFSET('Hygiene Data'!$D$12,0,10*ROW('Hygiene Data'!D55)))</f>
        <v/>
      </c>
      <c r="DS61" s="36" t="str">
        <f ca="true">+IF(OFFSET('Hygiene Data'!$D$13,0,10*ROW('Hygiene Data'!D55))="","",OFFSET('Hygiene Data'!$D$13,0,10*ROW('Hygiene Data'!D55)))</f>
        <v/>
      </c>
      <c r="DT61" s="36" t="str">
        <f ca="true">+IF(OFFSET('Hygiene Data'!$D$14,0,10*ROW('Hygiene Data'!D55))="","",OFFSET('Hygiene Data'!$D$14,0,10*ROW('Hygiene Data'!D55)))</f>
        <v/>
      </c>
      <c r="DU61" s="36" t="str">
        <f ca="true">+IF(OFFSET('Hygiene Data'!$E$12,0,10*ROW('Hygiene Data'!E55))="","",OFFSET('Hygiene Data'!$E$12,0,10*ROW('Hygiene Data'!E55)))</f>
        <v/>
      </c>
      <c r="DV61" s="36" t="str">
        <f ca="true">+IF(OFFSET('Hygiene Data'!$E$13,0,10*ROW('Hygiene Data'!E55))="","",OFFSET('Hygiene Data'!$E$13,0,10*ROW('Hygiene Data'!E55)))</f>
        <v/>
      </c>
      <c r="DW61" s="36" t="str">
        <f ca="true">+IF(OFFSET('Hygiene Data'!$E$14,0,10*ROW('Hygiene Data'!E55))="","",OFFSET('Hygiene Data'!$E$14,0,10*ROW('Hygiene Data'!E55)))</f>
        <v/>
      </c>
      <c r="DX61" s="36" t="str">
        <f ca="true">+IF(OFFSET('Hygiene Data'!$F$12,0,10*ROW('Hygiene Data'!F55))="","",OFFSET('Hygiene Data'!$F$12,0,10*ROW('Hygiene Data'!F55)))</f>
        <v/>
      </c>
      <c r="DY61" s="36" t="str">
        <f ca="true">+IF(OFFSET('Hygiene Data'!$F$13,0,10*ROW('Hygiene Data'!F55))="","",OFFSET('Hygiene Data'!$F$13,0,10*ROW('Hygiene Data'!F55)))</f>
        <v/>
      </c>
      <c r="DZ61" s="36" t="str">
        <f ca="true">+IF(OFFSET('Hygiene Data'!$F$14,0,10*ROW('Hygiene Data'!F55))="","",OFFSET('Hygiene Data'!$F$14,0,10*ROW('Hygiene Data'!F55)))</f>
        <v/>
      </c>
      <c r="EA61" s="36" t="str">
        <f ca="true">+IF(OFFSET('Hygiene Data'!$G$12,0,10*ROW('Hygiene Data'!G55))="","",OFFSET('Hygiene Data'!$G$12,0,10*ROW('Hygiene Data'!G55)))</f>
        <v/>
      </c>
      <c r="EB61" s="36" t="str">
        <f ca="true">+IF(OFFSET('Hygiene Data'!$G$13,0,10*ROW('Hygiene Data'!G55))="","",OFFSET('Hygiene Data'!$G$13,0,10*ROW('Hygiene Data'!G55)))</f>
        <v/>
      </c>
      <c r="EC61" s="36" t="str">
        <f ca="true">+IF(OFFSET('Hygiene Data'!$G$14,0,10*ROW('Hygiene Data'!G55))="","",OFFSET('Hygiene Data'!$G$14,0,10*ROW('Hygiene Data'!G55)))</f>
        <v/>
      </c>
      <c r="ED61" s="36" t="str">
        <f ca="true">+IF(OFFSET('Hygiene Data'!$H$12,0,10*ROW('Hygiene Data'!H55))="","",OFFSET('Hygiene Data'!$H$12,0,10*ROW('Hygiene Data'!H55)))</f>
        <v/>
      </c>
      <c r="EE61" s="36" t="str">
        <f ca="true">+IF(OFFSET('Hygiene Data'!$H$13,0,10*ROW('Hygiene Data'!H55))="","",OFFSET('Hygiene Data'!$H$13,0,10*ROW('Hygiene Data'!H55)))</f>
        <v/>
      </c>
      <c r="EF61" s="36" t="str">
        <f ca="true">+IF(OFFSET('Hygiene Data'!$H$14,0,10*ROW('Hygiene Data'!H55))="","",OFFSET('Hygiene Data'!$H$14,0,10*ROW('Hygiene Data'!H55)))</f>
        <v/>
      </c>
    </row>
    <row r="62" x14ac:dyDescent="0.2">
      <c r="A62" s="59" t="str">
        <f ca="true">+IF(OFFSET('Water Data'!$B$1,0,10*ROW('Water Data'!B59))="","",OFFSET('Water Data'!$B$1,0,10*ROW('Water Data'!B59)))</f>
        <v/>
      </c>
      <c r="B62" s="59" t="str">
        <f ca="true">+IF(OFFSET('Water Data'!$A$3,0,10*ROW('Water Data'!A59))="","",OFFSET('Water Data'!$A$3,0,10*ROW('Water Data'!A59)))</f>
        <v/>
      </c>
      <c r="C62" s="59" t="str">
        <f ca="true">+IF(OFFSET('Water Data'!$C$3,0,10*ROW('Water Data'!C59))="","",OFFSET('Water Data'!$C$3,0,10*ROW('Water Data'!C59)))</f>
        <v/>
      </c>
      <c r="D62" s="252" t="e">
        <f ca="true">+IF(AND(ISNUMBER(OFFSET('Water Data'!$C$5,0,10*ROW('Water Data'!C56))),BS62="Yes"),100-OFFSET('Water Data'!$C$5,0,10*ROW('Water Data'!C56)),IF(AND(ISNUMBER(OFFSET('Water Data'!$C$5,0,10*ROW('Water Data'!C56))),BS62="No",ISNUMBER(OFFSET('Water Data'!$C$5,0,10*ROW('Water Data'!C56)))),CONCATENATE("[",ROUND(100-OFFSET('Water Data'!$C$5,0,10*ROW('Water Data'!C56)),0),"]"),IF(AND(ISNUMBER(OFFSET('Water Data'!$C$5,0,10*ROW('Water Data'!C56))),BS62="",ISNUMBER(OFFSET('Water Data'!$C$5,0,10*ROW('Water Data'!C56)))),100-OFFSET('Water Data'!$C$5,0,10*ROW('Water Data'!C56)),NA())))</f>
        <v>#N/A</v>
      </c>
      <c r="E62" s="252" t="e">
        <f ca="true">+IF(AND(ISNUMBER(OFFSET('Water Data'!$C$7,0,10*ROW('Water Data'!D56))),BT62="Yes"),OFFSET('Water Data'!$C$7,0,10*ROW('Water Data'!C56)),IF(AND(ISNUMBER(OFFSET('Water Data'!$C$7,0,10*ROW('Water Data'!C56))),BT62="No",ISNUMBER(OFFSET('Water Data'!$C$7,0,10*ROW('Water Data'!C56)))),CONCATENATE("[",ROUND(OFFSET('Water Data'!$C$7,0,10*ROW('Water Data'!C56)),0),"]"),IF(AND(ISNUMBER(OFFSET('Water Data'!$C$7,0,10*ROW('Water Data'!C56))),BT62="",ISNUMBER(OFFSET('Water Data'!$C$7,0,10*ROW('Water Data'!C56)))),OFFSET('Water Data'!$C$7,0,10*ROW('Water Data'!C56)),NA())))</f>
        <v>#N/A</v>
      </c>
      <c r="F62" s="252" t="e">
        <f ca="true">+IF(AND(ISNUMBER(OFFSET('Water Data'!$C$10,0,10*ROW('Water Data'!C56))),BU62="Yes"),OFFSET('Water Data'!$C$10,0,10*ROW('Water Data'!C56)),IF(AND(ISNUMBER(OFFSET('Water Data'!$C$10,0,10*ROW('Water Data'!C56))),BU62="No",ISNUMBER(OFFSET('Water Data'!$C$10,0,10*ROW('Water Data'!C56)))),CONCATENATE("[",ROUND(OFFSET('Water Data'!$C$10,0,10*ROW('Water Data'!C56)),0),"]"),IF(AND(ISNUMBER(OFFSET('Water Data'!$C$10,0,10*ROW('Water Data'!C56))),BU62="",ISNUMBER(OFFSET('Water Data'!$C$10,0,10*ROW('Water Data'!C56)))),OFFSET('Water Data'!$C$10,0,10*ROW('Water Data'!C56)),NA())))</f>
        <v>#N/A</v>
      </c>
      <c r="G62" s="252" t="e">
        <f ca="true">+IF(AND(ISNUMBER(OFFSET('Water Data'!$D$5,0,10*ROW('Water Data'!D56))),BV62="Yes"),100-OFFSET('Water Data'!$D$5,0,10*ROW('Water Data'!D56)),IF(AND(ISNUMBER(OFFSET('Water Data'!$D$5,0,10*ROW('Water Data'!D56))),BV62="No",ISNUMBER(OFFSET('Water Data'!$D$5,0,10*ROW('Water Data'!D56)))),CONCATENATE("[",ROUND(100-OFFSET('Water Data'!$D$5,0,10*ROW('Water Data'!D56)),0),"]"),IF(AND(ISNUMBER(OFFSET('Water Data'!$D$5,0,10*ROW('Water Data'!D56))),BV62="",ISNUMBER(OFFSET('Water Data'!$D$5,0,10*ROW('Water Data'!D56)))),100-OFFSET('Water Data'!$D$5,0,10*ROW('Water Data'!D56)),NA())))</f>
        <v>#N/A</v>
      </c>
      <c r="H62" s="252" t="e">
        <f ca="true">+IF(AND(ISNUMBER(OFFSET('Water Data'!$D$7,0,10*ROW('Water Data'!D56))),BW62="Yes"),OFFSET('Water Data'!$D$7,0,10*ROW('Water Data'!D56)),IF(AND(ISNUMBER(OFFSET('Water Data'!$D$7,0,10*ROW('Water Data'!D56))),BW62="No",ISNUMBER(OFFSET('Water Data'!$D$7,0,10*ROW('Water Data'!D56)))),CONCATENATE("[",ROUND(OFFSET('Water Data'!$C$7,0,10*ROW('Water Data'!D56)),0),"]"),IF(AND(ISNUMBER(OFFSET('Water Data'!$D$7,0,10*ROW('Water Data'!D56))),BW62="",ISNUMBER(OFFSET('Water Data'!$D$7,0,10*ROW('Water Data'!D56)))),OFFSET('Water Data'!$D$7,0,10*ROW('Water Data'!D56)),NA())))</f>
        <v>#N/A</v>
      </c>
      <c r="I62" s="252" t="e">
        <f ca="true">+IF(AND(ISNUMBER(OFFSET('Water Data'!$D$10,0,10*ROW('Water Data'!D56))),BX62="Yes"),OFFSET('Water Data'!$D$10,0,10*ROW('Water Data'!D56)),IF(AND(ISNUMBER(OFFSET('Water Data'!$D$10,0,10*ROW('Water Data'!D56))),BX62="No",ISNUMBER(OFFSET('Water Data'!$D$10,0,10*ROW('Water Data'!D56)))),CONCATENATE("[",ROUND(OFFSET('Water Data'!$D$10,0,10*ROW('Water Data'!D56)),0),"]"),IF(AND(ISNUMBER(OFFSET('Water Data'!$D$10,0,10*ROW('Water Data'!D56))),BX62="",ISNUMBER(OFFSET('Water Data'!$D$10,0,10*ROW('Water Data'!D56)))),OFFSET('Water Data'!$D$10,0,10*ROW('Water Data'!D56)),NA())))</f>
        <v>#N/A</v>
      </c>
      <c r="J62" s="252" t="e">
        <f ca="true">+IF(AND(ISNUMBER(OFFSET('Water Data'!$E$5,0,10*ROW('Water Data'!E56))),BY62="Yes"),100-OFFSET('Water Data'!$E$5,0,10*ROW('Water Data'!E56)),IF(AND(ISNUMBER(OFFSET('Water Data'!$E$5,0,10*ROW('Water Data'!E56))),BY62="No",ISNUMBER(OFFSET('Water Data'!$E$5,0,10*ROW('Water Data'!E56)))),CONCATENATE("[",ROUND(100-OFFSET('Water Data'!$E$5,0,10*ROW('Water Data'!E56)),0),"]"),IF(AND(ISNUMBER(OFFSET('Water Data'!$E$5,0,10*ROW('Water Data'!E56))),BY62="",ISNUMBER(OFFSET('Water Data'!$E$5,0,10*ROW('Water Data'!E56)))),100-OFFSET('Water Data'!$E$5,0,10*ROW('Water Data'!E56)),NA())))</f>
        <v>#N/A</v>
      </c>
      <c r="K62" s="252" t="e">
        <f ca="true">+IF(AND(ISNUMBER(OFFSET('Water Data'!$E$7,0,10*ROW('Water Data'!E56))),BZ62="Yes"),OFFSET('Water Data'!$E$7,0,10*ROW('Water Data'!E56)),IF(AND(ISNUMBER(OFFSET('Water Data'!$E$7,0,10*ROW('Water Data'!E56))),BZ62="No",ISNUMBER(OFFSET('Water Data'!$E$7,0,10*ROW('Water Data'!E56)))),CONCATENATE("[",ROUND(OFFSET('Water Data'!$E$7,0,10*ROW('Water Data'!E56)),0),"]"),IF(AND(ISNUMBER(OFFSET('Water Data'!$E$7,0,10*ROW('Water Data'!E56))),BZ62="",ISNUMBER(OFFSET('Water Data'!$E$7,0,10*ROW('Water Data'!E56)))),OFFSET('Water Data'!$E$7,0,10*ROW('Water Data'!E56)),NA())))</f>
        <v>#N/A</v>
      </c>
      <c r="L62" s="252" t="e">
        <f ca="true">+IF(AND(ISNUMBER(OFFSET('Water Data'!$E$10,0,10*ROW('Water Data'!E56))),CA62="Yes"),OFFSET('Water Data'!$E$10,0,10*ROW('Water Data'!E56)),IF(AND(ISNUMBER(OFFSET('Water Data'!$E$10,0,10*ROW('Water Data'!E56))),CA62="No",ISNUMBER(OFFSET('Water Data'!$E$10,0,10*ROW('Water Data'!E56)))),CONCATENATE("[",ROUND(OFFSET('Water Data'!$E$10,0,10*ROW('Water Data'!E56)),0),"]"),IF(AND(ISNUMBER(OFFSET('Water Data'!$E$10,0,10*ROW('Water Data'!E56))),CA62="",ISNUMBER(OFFSET('Water Data'!$E$10,0,10*ROW('Water Data'!E56)))),OFFSET('Water Data'!$E$10,0,10*ROW('Water Data'!E56)),NA())))</f>
        <v>#N/A</v>
      </c>
      <c r="M62" s="252" t="e">
        <f ca="true">+IF(AND(ISNUMBER(OFFSET('Water Data'!$F$5,0,10*ROW('Water Data'!F56))),CB62="Yes"),100-OFFSET('Water Data'!$F$5,0,10*ROW('Water Data'!F56)),IF(AND(ISNUMBER(OFFSET('Water Data'!$F$5,0,10*ROW('Water Data'!F56))),CB62="No",ISNUMBER(OFFSET('Water Data'!$F$5,0,10*ROW('Water Data'!F56)))),CONCATENATE("[",ROUND(100-OFFSET('Water Data'!$F$5,0,10*ROW('Water Data'!F56)),0),"]"),IF(AND(ISNUMBER(OFFSET('Water Data'!$F$5,0,10*ROW('Water Data'!F56))),CB62="",ISNUMBER(OFFSET('Water Data'!$F$5,0,10*ROW('Water Data'!F56)))),100-OFFSET('Water Data'!$F$5,0,10*ROW('Water Data'!F56)),NA())))</f>
        <v>#N/A</v>
      </c>
      <c r="N62" s="252" t="e">
        <f ca="true">+IF(AND(ISNUMBER(OFFSET('Water Data'!$F$7,0,10*ROW('Water Data'!F56))),CC62="Yes"),OFFSET('Water Data'!$F$7,0,10*ROW('Water Data'!F56)),IF(AND(ISNUMBER(OFFSET('Water Data'!$F$7,0,10*ROW('Water Data'!F56))),CC62="No",ISNUMBER(OFFSET('Water Data'!$F$7,0,10*ROW('Water Data'!F56)))),CONCATENATE("[",ROUND(OFFSET('Water Data'!$F$7,0,10*ROW('Water Data'!F56)),0),"]"),IF(AND(ISNUMBER(OFFSET('Water Data'!$F$7,0,10*ROW('Water Data'!F56))),CC62="",ISNUMBER(OFFSET('Water Data'!$F$7,0,10*ROW('Water Data'!F56)))),OFFSET('Water Data'!$F$7,0,10*ROW('Water Data'!F56)),NA())))</f>
        <v>#N/A</v>
      </c>
      <c r="O62" s="252" t="e">
        <f ca="true">+IF(AND(ISNUMBER(OFFSET('Water Data'!$F$10,0,10*ROW('Water Data'!F56))),CD62="Yes"),OFFSET('Water Data'!$F$10,0,10*ROW('Water Data'!F56)),IF(AND(ISNUMBER(OFFSET('Water Data'!$F$10,0,10*ROW('Water Data'!F56))),CD62="No",ISNUMBER(OFFSET('Water Data'!$F$10,0,10*ROW('Water Data'!F56)))),CONCATENATE("[",ROUND(OFFSET('Water Data'!$F$10,0,10*ROW('Water Data'!F56)),0),"]"),IF(AND(ISNUMBER(OFFSET('Water Data'!$F$10,0,10*ROW('Water Data'!F56))),CD62="",ISNUMBER(OFFSET('Water Data'!$F$10,0,10*ROW('Water Data'!F56)))),OFFSET('Water Data'!$F$10,0,10*ROW('Water Data'!F56)),NA())))</f>
        <v>#N/A</v>
      </c>
      <c r="P62" s="252" t="e">
        <f ca="true">+IF(AND(ISNUMBER(OFFSET('Water Data'!$G$5,0,10*ROW('Water Data'!G56))),CE62="Yes"),100-OFFSET('Water Data'!$G$5,0,10*ROW('Water Data'!G56)),IF(AND(ISNUMBER(OFFSET('Water Data'!$G$5,0,10*ROW('Water Data'!G56))),CE62="No",ISNUMBER(OFFSET('Water Data'!$G$5,0,10*ROW('Water Data'!G56)))),CONCATENATE("[",ROUND(100-OFFSET('Water Data'!$G$5,0,10*ROW('Water Data'!G56)),0),"]"),IF(AND(ISNUMBER(OFFSET('Water Data'!$G$5,0,10*ROW('Water Data'!G56))),CE62="",ISNUMBER(OFFSET('Water Data'!$G$5,0,10*ROW('Water Data'!G56)))),100-OFFSET('Water Data'!$G$5,0,10*ROW('Water Data'!G56)),NA())))</f>
        <v>#N/A</v>
      </c>
      <c r="Q62" s="252" t="e">
        <f ca="true">+IF(AND(ISNUMBER(OFFSET('Water Data'!$G$7,0,10*ROW('Water Data'!G56))),CF62="Yes"),OFFSET('Water Data'!$G$7,0,10*ROW('Water Data'!G56)),IF(AND(ISNUMBER(OFFSET('Water Data'!$G$7,0,10*ROW('Water Data'!G56))),CF62="No",ISNUMBER(OFFSET('Water Data'!$G$7,0,10*ROW('Water Data'!G56)))),CONCATENATE("[",ROUND(OFFSET('Water Data'!$G$7,0,10*ROW('Water Data'!G56)),0),"]"),IF(AND(ISNUMBER(OFFSET('Water Data'!$G$7,0,10*ROW('Water Data'!G56))),CF62="",ISNUMBER(OFFSET('Water Data'!$G$7,0,10*ROW('Water Data'!G56)))),OFFSET('Water Data'!$G$7,0,10*ROW('Water Data'!G56)),NA())))</f>
        <v>#N/A</v>
      </c>
      <c r="R62" s="252" t="e">
        <f ca="true">+IF(AND(ISNUMBER(OFFSET('Water Data'!$G$10,0,10*ROW('Water Data'!G56))),CG62="Yes"),OFFSET('Water Data'!$G$10,0,10*ROW('Water Data'!G56)),IF(AND(ISNUMBER(OFFSET('Water Data'!$G$10,0,10*ROW('Water Data'!G56))),CG62="No",ISNUMBER(OFFSET('Water Data'!$G$10,0,10*ROW('Water Data'!G56)))),CONCATENATE("[",ROUND(OFFSET('Water Data'!$G$10,0,10*ROW('Water Data'!G56)),0),"]"),IF(AND(ISNUMBER(OFFSET('Water Data'!$G$10,0,10*ROW('Water Data'!G56))),CG62="",ISNUMBER(OFFSET('Water Data'!$G$10,0,10*ROW('Water Data'!G56)))),OFFSET('Water Data'!$G$10,0,10*ROW('Water Data'!G56)),NA())))</f>
        <v>#N/A</v>
      </c>
      <c r="S62" s="252" t="e">
        <f ca="true">+IF(AND(ISNUMBER(OFFSET('Water Data'!$H$5,0,10*ROW('Water Data'!H56))),CH62="Yes"),100-OFFSET('Water Data'!$H$5,0,10*ROW('Water Data'!H56)),IF(AND(ISNUMBER(OFFSET('Water Data'!$H$5,0,10*ROW('Water Data'!H56))),CH62="No",ISNUMBER(OFFSET('Water Data'!$H$5,0,10*ROW('Water Data'!H56)))),CONCATENATE("[",ROUND(100-OFFSET('Water Data'!$H$5,0,10*ROW('Water Data'!H56)),0),"]"),IF(AND(ISNUMBER(OFFSET('Water Data'!$H$5,0,10*ROW('Water Data'!H56))),CH62="",ISNUMBER(OFFSET('Water Data'!$H$5,0,10*ROW('Water Data'!H56)))),100-OFFSET('Water Data'!$H$5,0,10*ROW('Water Data'!H56)),NA())))</f>
        <v>#N/A</v>
      </c>
      <c r="T62" s="252" t="e">
        <f ca="true">+IF(AND(ISNUMBER(OFFSET('Water Data'!$H$7,0,10*ROW('Water Data'!H56))),CI62="Yes"),OFFSET('Water Data'!$H$7,0,10*ROW('Water Data'!H56)),IF(AND(ISNUMBER(OFFSET('Water Data'!$H$7,0,10*ROW('Water Data'!H56))),CI62="No",ISNUMBER(OFFSET('Water Data'!$H$7,0,10*ROW('Water Data'!H56)))),CONCATENATE("[",ROUND(OFFSET('Water Data'!$H$7,0,10*ROW('Water Data'!H56)),0),"]"),IF(AND(ISNUMBER(OFFSET('Water Data'!$H$7,0,10*ROW('Water Data'!H56))),CI62="",ISNUMBER(OFFSET('Water Data'!$H$7,0,10*ROW('Water Data'!H56)))),OFFSET('Water Data'!$H$7,0,10*ROW('Water Data'!H56)),NA())))</f>
        <v>#N/A</v>
      </c>
      <c r="U62" s="252" t="e">
        <f ca="true">+IF(AND(ISNUMBER(OFFSET('Water Data'!$H$10,0,10*ROW('Water Data'!H56))),CJ62="Yes"),OFFSET('Water Data'!$H$10,0,10*ROW('Water Data'!H56)),IF(AND(ISNUMBER(OFFSET('Water Data'!$H$10,0,10*ROW('Water Data'!H56))),CJ62="No",ISNUMBER(OFFSET('Water Data'!$H$10,0,10*ROW('Water Data'!H56)))),CONCATENATE("[",ROUND(OFFSET('Water Data'!$H$10,0,10*ROW('Water Data'!H56)),0),"]"),IF(AND(ISNUMBER(OFFSET('Water Data'!$H$10,0,10*ROW('Water Data'!H56))),CJ62="",ISNUMBER(OFFSET('Water Data'!$H$10,0,10*ROW('Water Data'!H56)))),OFFSET('Water Data'!$H$10,0,10*ROW('Water Data'!H56)),NA())))</f>
        <v>#N/A</v>
      </c>
      <c r="V62" s="253" t="e">
        <f ca="true">+IF(AND(ISNUMBER(OFFSET('Sanitation Data'!$C$5,0,10*ROW('Sanitation Data'!C56))),CK62="Yes"),100-OFFSET('Sanitation Data'!$C$5,0,10*ROW('Sanitation Data'!C56)),IF(AND(ISNUMBER(OFFSET('Sanitation Data'!$C$5,0,10*ROW('Sanitation Data'!C56))),CK62="No",ISNUMBER(OFFSET('Sanitation Data'!$C$5,0,10*ROW('Sanitation Data'!C56)))),CONCATENATE("[",ROUND(100-OFFSET('Sanitation Data'!$C$5,0,10*ROW('Sanitation Data'!C56)),0),"]"),IF(AND(ISNUMBER(OFFSET('Sanitation Data'!$C$5,0,10*ROW('Sanitation Data'!C56))),CK62="",ISNUMBER(OFFSET('Sanitation Data'!$C$5,0,10*ROW('Sanitation Data'!C56)))),100-OFFSET('Sanitation Data'!$C$5,0,10*ROW('Sanitation Data'!C56)),NA())))</f>
        <v>#N/A</v>
      </c>
      <c r="W62" s="253" t="e">
        <f ca="true">+IF(AND(ISNUMBER(OFFSET('Sanitation Data'!$C$7,0,10*ROW('Sanitation Data'!C56))),CL62="Yes"),OFFSET('Sanitation Data'!$C$7,0,10*ROW('Sanitation Data'!C56)),IF(AND(ISNUMBER(OFFSET('Sanitation Data'!$C$7,0,10*ROW('Sanitation Data'!C56))),CL62="No",ISNUMBER(OFFSET('Sanitation Data'!$C$7,0,10*ROW('Sanitation Data'!C56)))),CONCATENATE("[",ROUND(OFFSET('Sanitation Data'!$C$7,0,10*ROW('Sanitation Data'!C56)),0),"]"),IF(AND(ISNUMBER(OFFSET('Sanitation Data'!$C$7,0,10*ROW('Sanitation Data'!C56))),CL62="",ISNUMBER(OFFSET('Sanitation Data'!$C$7,0,10*ROW('Sanitation Data'!C56)))),OFFSET('Sanitation Data'!$C$7,0,10*ROW('Sanitation Data'!C56)),NA())))</f>
        <v>#N/A</v>
      </c>
      <c r="X62" s="253" t="e">
        <f ca="true">+IF(AND(ISNUMBER(OFFSET('Sanitation Data'!$C$11,0,10*ROW('Sanitation Data'!C56))),CM62="Yes"),OFFSET('Sanitation Data'!$C$11,0,10*ROW('Sanitation Data'!C56)),IF(AND(ISNUMBER(OFFSET('Sanitation Data'!$C$11,0,10*ROW('Sanitation Data'!C56))),CM62="No",ISNUMBER(OFFSET('Sanitation Data'!$C$11,0,10*ROW('Sanitation Data'!C56)))),CONCATENATE("[",ROUND(OFFSET('Sanitation Data'!$C$11,0,10*ROW('Sanitation Data'!C56)),0),"]"),IF(AND(ISNUMBER(OFFSET('Sanitation Data'!$C$11,0,10*ROW('Sanitation Data'!C56))),CM62="",ISNUMBER(OFFSET('Sanitation Data'!$C$11,0,10*ROW('Sanitation Data'!C56)))),OFFSET('Sanitation Data'!$C$11,0,10*ROW('Sanitation Data'!C56)),NA())))</f>
        <v>#N/A</v>
      </c>
      <c r="Y62" s="253" t="e">
        <f ca="true">+IF(AND(ISNUMBER(OFFSET('Sanitation Data'!$C$12,0,10*ROW('Sanitation Data'!C56))),CN62="Yes"),OFFSET('Sanitation Data'!$C$12,0,10*ROW('Sanitation Data'!C56)),IF(AND(ISNUMBER(OFFSET('Sanitation Data'!$C$12,0,10*ROW('Sanitation Data'!C56))),CN62="No",ISNUMBER(OFFSET('Sanitation Data'!$C$12,0,10*ROW('Sanitation Data'!C56)))),CONCATENATE("[",ROUND(OFFSET('Sanitation Data'!$C$12,0,10*ROW('Sanitation Data'!C56)),0),"]"),IF(AND(ISNUMBER(OFFSET('Sanitation Data'!$C$12,0,10*ROW('Sanitation Data'!C56))),CN62="",ISNUMBER(OFFSET('Sanitation Data'!$C$12,0,10*ROW('Sanitation Data'!C56)))),OFFSET('Sanitation Data'!$C$12,0,10*ROW('Sanitation Data'!C56)),NA())))</f>
        <v>#N/A</v>
      </c>
      <c r="Z62" s="253" t="e">
        <f ca="true">+IF(AND(ISNUMBER(OFFSET('Sanitation Data'!$C$13,0,10*ROW('Sanitation Data'!C56))),CO62="Yes"),OFFSET('Sanitation Data'!$C$13,0,10*ROW('Sanitation Data'!C56)),IF(AND(ISNUMBER(OFFSET('Sanitation Data'!$C$13,0,10*ROW('Sanitation Data'!C56))),CO62="No",ISNUMBER(OFFSET('Sanitation Data'!$C$13,0,10*ROW('Sanitation Data'!C56)))),CONCATENATE("[",ROUND(OFFSET('Sanitation Data'!$C$13,0,10*ROW('Sanitation Data'!C56)),0),"]"),IF(AND(ISNUMBER(OFFSET('Sanitation Data'!$C$13,0,10*ROW('Sanitation Data'!C56))),CO62="",ISNUMBER(OFFSET('Sanitation Data'!$C$13,0,10*ROW('Sanitation Data'!C56)))),OFFSET('Sanitation Data'!$C$13,0,10*ROW('Sanitation Data'!C56)),NA())))</f>
        <v>#N/A</v>
      </c>
      <c r="AA62" s="253" t="e">
        <f ca="true">+IF(AND(ISNUMBER(OFFSET('Sanitation Data'!$D$5,0,10*ROW('Sanitation Data'!D56))),CP62="Yes"),100-OFFSET('Sanitation Data'!$D$5,0,10*ROW('Sanitation Data'!D56)),IF(AND(ISNUMBER(OFFSET('Sanitation Data'!$D$5,0,10*ROW('Sanitation Data'!D56))),CP62="No",ISNUMBER(OFFSET('Sanitation Data'!$D$5,0,10*ROW('Sanitation Data'!D56)))),CONCATENATE("[",ROUND(100-OFFSET('Sanitation Data'!$D$5,0,10*ROW('Sanitation Data'!D56)),0),"]"),IF(AND(ISNUMBER(OFFSET('Sanitation Data'!$D$5,0,10*ROW('Sanitation Data'!D56))),CP62="",ISNUMBER(OFFSET('Sanitation Data'!$D$5,0,10*ROW('Sanitation Data'!D56)))),100-OFFSET('Sanitation Data'!$D$5,0,10*ROW('Sanitation Data'!D56)),NA())))</f>
        <v>#N/A</v>
      </c>
      <c r="AB62" s="253" t="e">
        <f ca="true">+IF(AND(ISNUMBER(OFFSET('Sanitation Data'!$D$7,0,10*ROW('Sanitation Data'!D56))),CQ62="Yes"),OFFSET('Sanitation Data'!$D$7,0,10*ROW('Sanitation Data'!G56)),IF(AND(ISNUMBER(OFFSET('Sanitation Data'!$D$7,0,10*ROW('Sanitation Data'!D56))),CQ62="No",ISNUMBER(OFFSET('Sanitation Data'!$D$7,0,10*ROW('Sanitation Data'!D56)))),CONCATENATE("[",ROUND(OFFSET('Sanitation Data'!$D$7,0,10*ROW('Sanitation Data'!D56)),0),"]"),IF(AND(ISNUMBER(OFFSET('Sanitation Data'!$D$7,0,10*ROW('Sanitation Data'!D56))),CQ62="",ISNUMBER(OFFSET('Sanitation Data'!$D$7,0,10*ROW('Sanitation Data'!D56)))),OFFSET('Sanitation Data'!$D$7,0,10*ROW('Sanitation Data'!D56)),NA())))</f>
        <v>#N/A</v>
      </c>
      <c r="AC62" s="253" t="e">
        <f ca="true">+IF(AND(ISNUMBER(OFFSET('Sanitation Data'!$D$11,0,10*ROW('Sanitation Data'!D56))),CR62="Yes"),OFFSET('Sanitation Data'!$D$11,0,10*ROW('Sanitation Data'!D56)),IF(AND(ISNUMBER(OFFSET('Sanitation Data'!$D$11,0,10*ROW('Sanitation Data'!D56))),CR62="No",ISNUMBER(OFFSET('Sanitation Data'!$D$11,0,10*ROW('Sanitation Data'!D56)))),CONCATENATE("[",ROUND(OFFSET('Sanitation Data'!$D$11,0,10*ROW('Sanitation Data'!D56)),0),"]"),IF(AND(ISNUMBER(OFFSET('Sanitation Data'!$D$11,0,10*ROW('Sanitation Data'!D56))),CR62="",ISNUMBER(OFFSET('Sanitation Data'!$D$11,0,10*ROW('Sanitation Data'!D56)))),OFFSET('Sanitation Data'!$D$11,0,10*ROW('Sanitation Data'!D56)),NA())))</f>
        <v>#N/A</v>
      </c>
      <c r="AD62" s="253" t="e">
        <f ca="true">+IF(AND(ISNUMBER(OFFSET('Sanitation Data'!$D$12,0,10*ROW('Sanitation Data'!D56))),CS62="Yes"),OFFSET('Sanitation Data'!$D$12,0,10*ROW('Sanitation Data'!D56)),IF(AND(ISNUMBER(OFFSET('Sanitation Data'!$D$12,0,10*ROW('Sanitation Data'!D56))),CS62="No",ISNUMBER(OFFSET('Sanitation Data'!$D$12,0,10*ROW('Sanitation Data'!D56)))),CONCATENATE("[",ROUND(OFFSET('Sanitation Data'!$D$12,0,10*ROW('Sanitation Data'!D56)),0),"]"),IF(AND(ISNUMBER(OFFSET('Sanitation Data'!$D$12,0,10*ROW('Sanitation Data'!D56))),CS62="",ISNUMBER(OFFSET('Sanitation Data'!$D$12,0,10*ROW('Sanitation Data'!D56)))),OFFSET('Sanitation Data'!$D$12,0,10*ROW('Sanitation Data'!D56)),NA())))</f>
        <v>#N/A</v>
      </c>
      <c r="AE62" s="253" t="e">
        <f ca="true">+IF(AND(ISNUMBER(OFFSET('Sanitation Data'!$D$13,0,10*ROW('Sanitation Data'!D56))),CT62="Yes"),OFFSET('Sanitation Data'!$D$13,0,10*ROW('Sanitation Data'!D56)),IF(AND(ISNUMBER(OFFSET('Sanitation Data'!$D$13,0,10*ROW('Sanitation Data'!D56))),CT62="No",ISNUMBER(OFFSET('Sanitation Data'!$D$13,0,10*ROW('Sanitation Data'!D56)))),CONCATENATE("[",ROUND(OFFSET('Sanitation Data'!$D$13,0,10*ROW('Sanitation Data'!D56)),0),"]"),IF(AND(ISNUMBER(OFFSET('Sanitation Data'!$D$13,0,10*ROW('Sanitation Data'!D56))),CT62="",ISNUMBER(OFFSET('Sanitation Data'!$D$13,0,10*ROW('Sanitation Data'!D56)))),OFFSET('Sanitation Data'!$D$13,0,10*ROW('Sanitation Data'!D56)),NA())))</f>
        <v>#N/A</v>
      </c>
      <c r="AF62" s="253" t="e">
        <f ca="true">+IF(AND(ISNUMBER(OFFSET('Sanitation Data'!$E$5,0,10*ROW('Sanitation Data'!E56))),CU62="Yes"),100-OFFSET('Sanitation Data'!$E$5,0,10*ROW('Sanitation Data'!E56)),IF(AND(ISNUMBER(OFFSET('Sanitation Data'!$E$5,0,10*ROW('Sanitation Data'!E56))),CU62="No",ISNUMBER(OFFSET('Sanitation Data'!$E$5,0,10*ROW('Sanitation Data'!E56)))),CONCATENATE("[",ROUND(100-OFFSET('Sanitation Data'!$E$5,0,10*ROW('Sanitation Data'!E56)),0),"]"),IF(AND(ISNUMBER(OFFSET('Sanitation Data'!$E$5,0,10*ROW('Sanitation Data'!E56))),CU62="",ISNUMBER(OFFSET('Sanitation Data'!$E$5,0,10*ROW('Sanitation Data'!E56)))),100-OFFSET('Sanitation Data'!$E$5,0,10*ROW('Sanitation Data'!E56)),NA())))</f>
        <v>#N/A</v>
      </c>
      <c r="AG62" s="253" t="e">
        <f ca="true">+IF(AND(ISNUMBER(OFFSET('Sanitation Data'!$E$7,0,10*ROW('Sanitation Data'!E56))),CV62="Yes"),OFFSET('Sanitation Data'!$E$7,0,10*ROW('Sanitation Data'!E56)),IF(AND(ISNUMBER(OFFSET('Sanitation Data'!$E$7,0,10*ROW('Sanitation Data'!E56))),CV62="No",ISNUMBER(OFFSET('Sanitation Data'!$E$7,0,10*ROW('Sanitation Data'!E56)))),CONCATENATE("[",ROUND(OFFSET('Sanitation Data'!$E$7,0,10*ROW('Sanitation Data'!E56)),0),"]"),IF(AND(ISNUMBER(OFFSET('Sanitation Data'!$E$7,0,10*ROW('Sanitation Data'!E56))),CV62="",ISNUMBER(OFFSET('Sanitation Data'!$E$7,0,10*ROW('Sanitation Data'!E56)))),OFFSET('Sanitation Data'!$E$7,0,10*ROW('Sanitation Data'!E56)),NA())))</f>
        <v>#N/A</v>
      </c>
      <c r="AH62" s="253" t="e">
        <f ca="true">+IF(AND(ISNUMBER(OFFSET('Sanitation Data'!$E$11,0,10*ROW('Sanitation Data'!E56))),CW62="Yes"),OFFSET('Sanitation Data'!$E$11,0,10*ROW('Sanitation Data'!E56)),IF(AND(ISNUMBER(OFFSET('Sanitation Data'!$E$11,0,10*ROW('Sanitation Data'!E56))),CW62="No",ISNUMBER(OFFSET('Sanitation Data'!$E$11,0,10*ROW('Sanitation Data'!E56)))),CONCATENATE("[",ROUND(OFFSET('Sanitation Data'!$E$11,0,10*ROW('Sanitation Data'!E56)),0),"]"),IF(AND(ISNUMBER(OFFSET('Sanitation Data'!$E$11,0,10*ROW('Sanitation Data'!E56))),CW62="",ISNUMBER(OFFSET('Sanitation Data'!$E$11,0,10*ROW('Sanitation Data'!E56)))),OFFSET('Sanitation Data'!$E$11,0,10*ROW('Sanitation Data'!E56)),NA())))</f>
        <v>#N/A</v>
      </c>
      <c r="AI62" s="253" t="e">
        <f ca="true">+IF(AND(ISNUMBER(OFFSET('Sanitation Data'!$E$12,0,10*ROW('Sanitation Data'!E56))),CX62="Yes"),OFFSET('Sanitation Data'!$E$12,0,10*ROW('Sanitation Data'!E56)),IF(AND(ISNUMBER(OFFSET('Sanitation Data'!$E$12,0,10*ROW('Sanitation Data'!E56))),CX62="No",ISNUMBER(OFFSET('Sanitation Data'!$E$12,0,10*ROW('Sanitation Data'!E56)))),CONCATENATE("[",ROUND(OFFSET('Sanitation Data'!$E$12,0,10*ROW('Sanitation Data'!E56)),0),"]"),IF(AND(ISNUMBER(OFFSET('Sanitation Data'!$E$12,0,10*ROW('Sanitation Data'!E56))),CX62="",ISNUMBER(OFFSET('Sanitation Data'!$E$12,0,10*ROW('Sanitation Data'!E56)))),OFFSET('Sanitation Data'!$E$12,0,10*ROW('Sanitation Data'!E56)),NA())))</f>
        <v>#N/A</v>
      </c>
      <c r="AJ62" s="253" t="e">
        <f ca="true">+IF(AND(ISNUMBER(OFFSET('Sanitation Data'!$E$13,0,10*ROW('Sanitation Data'!E56))),CY62="Yes"),OFFSET('Sanitation Data'!$E$13,0,10*ROW('Sanitation Data'!E56)),IF(AND(ISNUMBER(OFFSET('Sanitation Data'!$E$13,0,10*ROW('Sanitation Data'!E56))),CY62="No",ISNUMBER(OFFSET('Sanitation Data'!$E$13,0,10*ROW('Sanitation Data'!E56)))),CONCATENATE("[",ROUND(OFFSET('Sanitation Data'!$E$13,0,10*ROW('Sanitation Data'!E56)),0),"]"),IF(AND(ISNUMBER(OFFSET('Sanitation Data'!$E$13,0,10*ROW('Sanitation Data'!E56))),CY62="",ISNUMBER(OFFSET('Sanitation Data'!$E$13,0,10*ROW('Sanitation Data'!E56)))),OFFSET('Sanitation Data'!$E$13,0,10*ROW('Sanitation Data'!E56)),NA())))</f>
        <v>#N/A</v>
      </c>
      <c r="AK62" s="253" t="e">
        <f ca="true">+IF(AND(ISNUMBER(OFFSET('Sanitation Data'!$F$5,0,10*ROW('Sanitation Data'!F56))),CZ62="Yes"),100-OFFSET('Sanitation Data'!$F$5,0,10*ROW('Sanitation Data'!F56)),IF(AND(ISNUMBER(OFFSET('Sanitation Data'!$F$5,0,10*ROW('Sanitation Data'!F56))),CZ62="No",ISNUMBER(OFFSET('Sanitation Data'!$F$5,0,10*ROW('Sanitation Data'!F56)))),CONCATENATE("[",ROUND(100-OFFSET('Sanitation Data'!$F$5,0,10*ROW('Sanitation Data'!F56)),0),"]"),IF(AND(ISNUMBER(OFFSET('Sanitation Data'!$F$5,0,10*ROW('Sanitation Data'!F56))),CZ62="",ISNUMBER(OFFSET('Sanitation Data'!$F$5,0,10*ROW('Sanitation Data'!F56)))),100-OFFSET('Sanitation Data'!$F$5,0,10*ROW('Sanitation Data'!F56)),NA())))</f>
        <v>#N/A</v>
      </c>
      <c r="AL62" s="253" t="e">
        <f ca="true">+IF(AND(ISNUMBER(OFFSET('Sanitation Data'!$F$7,0,10*ROW('Sanitation Data'!F56))),DA62="Yes"),OFFSET('Sanitation Data'!$F$7,0,10*ROW('Sanitation Data'!F56)),IF(AND(ISNUMBER(OFFSET('Sanitation Data'!$F$7,0,10*ROW('Sanitation Data'!F56))),DA62="No",ISNUMBER(OFFSET('Sanitation Data'!$F$7,0,10*ROW('Sanitation Data'!F56)))),CONCATENATE("[",ROUND(OFFSET('Sanitation Data'!$F$7,0,10*ROW('Sanitation Data'!F56)),0),"]"),IF(AND(ISNUMBER(OFFSET('Sanitation Data'!$F$7,0,10*ROW('Sanitation Data'!F56))),DA62="",ISNUMBER(OFFSET('Sanitation Data'!$F$7,0,10*ROW('Sanitation Data'!F56)))),OFFSET('Sanitation Data'!$F$7,0,10*ROW('Sanitation Data'!F56)),NA())))</f>
        <v>#N/A</v>
      </c>
      <c r="AM62" s="253" t="e">
        <f ca="true">+IF(AND(ISNUMBER(OFFSET('Sanitation Data'!$F$11,0,10*ROW('Sanitation Data'!F56))),DB62="Yes"),OFFSET('Sanitation Data'!$F$11,0,10*ROW('Sanitation Data'!F56)),IF(AND(ISNUMBER(OFFSET('Sanitation Data'!$F$11,0,10*ROW('Sanitation Data'!F56))),DB62="No",ISNUMBER(OFFSET('Sanitation Data'!$F$11,0,10*ROW('Sanitation Data'!F56)))),CONCATENATE("[",ROUND(OFFSET('Sanitation Data'!$F$11,0,10*ROW('Sanitation Data'!F56)),0),"]"),IF(AND(ISNUMBER(OFFSET('Sanitation Data'!$F$11,0,10*ROW('Sanitation Data'!F56))),DB62="",ISNUMBER(OFFSET('Sanitation Data'!$F$11,0,10*ROW('Sanitation Data'!F56)))),OFFSET('Sanitation Data'!$F$11,0,10*ROW('Sanitation Data'!F56)),NA())))</f>
        <v>#N/A</v>
      </c>
      <c r="AN62" s="253" t="e">
        <f ca="true">+IF(AND(ISNUMBER(OFFSET('Sanitation Data'!$F$12,0,10*ROW('Sanitation Data'!F56))),DC62="Yes"),OFFSET('Sanitation Data'!$F$12,0,10*ROW('Sanitation Data'!F56)),IF(AND(ISNUMBER(OFFSET('Sanitation Data'!$F$12,0,10*ROW('Sanitation Data'!F56))),DC62="No",ISNUMBER(OFFSET('Sanitation Data'!$F$12,0,10*ROW('Sanitation Data'!F56)))),CONCATENATE("[",ROUND(OFFSET('Sanitation Data'!$F$12,0,10*ROW('Sanitation Data'!F56)),0),"]"),IF(AND(ISNUMBER(OFFSET('Sanitation Data'!$F$12,0,10*ROW('Sanitation Data'!F56))),DC62="",ISNUMBER(OFFSET('Sanitation Data'!$F$12,0,10*ROW('Sanitation Data'!F56)))),OFFSET('Sanitation Data'!$F$12,0,10*ROW('Sanitation Data'!F56)),NA())))</f>
        <v>#N/A</v>
      </c>
      <c r="AO62" s="253" t="e">
        <f ca="true">+IF(AND(ISNUMBER(OFFSET('Sanitation Data'!$F$13,0,10*ROW('Sanitation Data'!F56))),DD62="Yes"),OFFSET('Sanitation Data'!$F$13,0,10*ROW('Sanitation Data'!F56)),IF(AND(ISNUMBER(OFFSET('Sanitation Data'!$F$13,0,10*ROW('Sanitation Data'!F56))),DD62="No",ISNUMBER(OFFSET('Sanitation Data'!$F$13,0,10*ROW('Sanitation Data'!F56)))),CONCATENATE("[",ROUND(OFFSET('Sanitation Data'!$F$13,0,10*ROW('Sanitation Data'!F56)),0),"]"),IF(AND(ISNUMBER(OFFSET('Sanitation Data'!$F$13,0,10*ROW('Sanitation Data'!F56))),DD62="",ISNUMBER(OFFSET('Sanitation Data'!$F$13,0,10*ROW('Sanitation Data'!F56)))),OFFSET('Sanitation Data'!$F$13,0,10*ROW('Sanitation Data'!F56)),NA())))</f>
        <v>#N/A</v>
      </c>
      <c r="AP62" s="253" t="e">
        <f ca="true">+IF(AND(ISNUMBER(OFFSET('Sanitation Data'!$G$5,0,10*ROW('Sanitation Data'!G56))),DE62="Yes"),100-OFFSET('Sanitation Data'!$G$5,0,10*ROW('Sanitation Data'!G56)),IF(AND(ISNUMBER(OFFSET('Sanitation Data'!$G$5,0,10*ROW('Sanitation Data'!G56))),DE62="No",ISNUMBER(OFFSET('Sanitation Data'!$G$5,0,10*ROW('Sanitation Data'!G56)))),CONCATENATE("[",ROUND(100-OFFSET('Sanitation Data'!$G$5,0,10*ROW('Sanitation Data'!G56)),0),"]"),IF(AND(ISNUMBER(OFFSET('Sanitation Data'!$G$5,0,10*ROW('Sanitation Data'!G56))),DE62="",ISNUMBER(OFFSET('Sanitation Data'!$G$5,0,10*ROW('Sanitation Data'!G56)))),100-OFFSET('Sanitation Data'!$G$5,0,10*ROW('Sanitation Data'!G56)),NA())))</f>
        <v>#N/A</v>
      </c>
      <c r="AQ62" s="253" t="e">
        <f ca="true">+IF(AND(ISNUMBER(OFFSET('Sanitation Data'!$G$7,0,10*ROW('Sanitation Data'!G56))),DF62="Yes"),OFFSET('Sanitation Data'!$G$7,0,10*ROW('Sanitation Data'!G56)),IF(AND(ISNUMBER(OFFSET('Sanitation Data'!$G$7,0,10*ROW('Sanitation Data'!G56))),DF62="No",ISNUMBER(OFFSET('Sanitation Data'!$G$7,0,10*ROW('Sanitation Data'!G56)))),CONCATENATE("[",ROUND(OFFSET('Sanitation Data'!$G$7,0,10*ROW('Sanitation Data'!G56)),0),"]"),IF(AND(ISNUMBER(OFFSET('Sanitation Data'!$G$7,0,10*ROW('Sanitation Data'!G56))),DF62="",ISNUMBER(OFFSET('Sanitation Data'!$G$7,0,10*ROW('Sanitation Data'!G56)))),OFFSET('Sanitation Data'!$G$7,0,10*ROW('Sanitation Data'!G56)),NA())))</f>
        <v>#N/A</v>
      </c>
      <c r="AR62" s="253" t="e">
        <f ca="true">+IF(AND(ISNUMBER(OFFSET('Sanitation Data'!$G$11,0,10*ROW('Sanitation Data'!G56))),DG62="Yes"),OFFSET('Sanitation Data'!$G$11,0,10*ROW('Sanitation Data'!G56)),IF(AND(ISNUMBER(OFFSET('Sanitation Data'!$G$11,0,10*ROW('Sanitation Data'!G56))),DG62="No",ISNUMBER(OFFSET('Sanitation Data'!$G$11,0,10*ROW('Sanitation Data'!G56)))),CONCATENATE("[",ROUND(OFFSET('Sanitation Data'!$G$11,0,10*ROW('Sanitation Data'!G56)),0),"]"),IF(AND(ISNUMBER(OFFSET('Sanitation Data'!$G$11,0,10*ROW('Sanitation Data'!G56))),DG62="",ISNUMBER(OFFSET('Sanitation Data'!$G$11,0,10*ROW('Sanitation Data'!G56)))),OFFSET('Sanitation Data'!$G$11,0,10*ROW('Sanitation Data'!G56)),NA())))</f>
        <v>#N/A</v>
      </c>
      <c r="AS62" s="253" t="e">
        <f ca="true">+IF(AND(ISNUMBER(OFFSET('Sanitation Data'!$G$12,0,10*ROW('Sanitation Data'!G56))),DH62="Yes"),OFFSET('Sanitation Data'!$G$12,0,10*ROW('Sanitation Data'!G56)),IF(AND(ISNUMBER(OFFSET('Sanitation Data'!$G$12,0,10*ROW('Sanitation Data'!G56))),DH62="No",ISNUMBER(OFFSET('Sanitation Data'!$G$12,0,10*ROW('Sanitation Data'!G56)))),CONCATENATE("[",ROUND(OFFSET('Sanitation Data'!$G$12,0,10*ROW('Sanitation Data'!G56)),0),"]"),IF(AND(ISNUMBER(OFFSET('Sanitation Data'!$G$12,0,10*ROW('Sanitation Data'!G56))),DH62="",ISNUMBER(OFFSET('Sanitation Data'!$G$12,0,10*ROW('Sanitation Data'!G56)))),OFFSET('Sanitation Data'!$G$12,0,10*ROW('Sanitation Data'!G56)),NA())))</f>
        <v>#N/A</v>
      </c>
      <c r="AT62" s="253" t="e">
        <f ca="true">+IF(AND(ISNUMBER(OFFSET('Sanitation Data'!$G$13,0,10*ROW('Sanitation Data'!G56))),DI62="Yes"),OFFSET('Sanitation Data'!$G$13,0,10*ROW('Sanitation Data'!G56)),IF(AND(ISNUMBER(OFFSET('Sanitation Data'!$G$13,0,10*ROW('Sanitation Data'!G56))),DI62="No",ISNUMBER(OFFSET('Sanitation Data'!$G$13,0,10*ROW('Sanitation Data'!G56)))),CONCATENATE("[",ROUND(OFFSET('Sanitation Data'!$G$13,0,10*ROW('Sanitation Data'!G56)),0),"]"),IF(AND(ISNUMBER(OFFSET('Sanitation Data'!$G$13,0,10*ROW('Sanitation Data'!G56))),DI62="",ISNUMBER(OFFSET('Sanitation Data'!$G$13,0,10*ROW('Sanitation Data'!G56)))),OFFSET('Sanitation Data'!$G$13,0,10*ROW('Sanitation Data'!G56)),NA())))</f>
        <v>#N/A</v>
      </c>
      <c r="AU62" s="253" t="e">
        <f ca="true">+IF(AND(ISNUMBER(OFFSET('Sanitation Data'!$H$5,0,10*ROW('Sanitation Data'!H56))),DJ62="Yes"),100-OFFSET('Sanitation Data'!$H$5,0,10*ROW('Sanitation Data'!H56)),IF(AND(ISNUMBER(OFFSET('Sanitation Data'!$H$5,0,10*ROW('Sanitation Data'!H56))),DJ62="No",ISNUMBER(OFFSET('Sanitation Data'!$H$5,0,10*ROW('Sanitation Data'!H56)))),CONCATENATE("[",ROUND(100-OFFSET('Sanitation Data'!$H$5,0,10*ROW('Sanitation Data'!H56)),0),"]"),IF(AND(ISNUMBER(OFFSET('Sanitation Data'!$H$5,0,10*ROW('Sanitation Data'!H56))),DJ62="",ISNUMBER(OFFSET('Sanitation Data'!$H$5,0,10*ROW('Sanitation Data'!H56)))),100-OFFSET('Sanitation Data'!$H$5,0,10*ROW('Sanitation Data'!H56)),NA())))</f>
        <v>#N/A</v>
      </c>
      <c r="AV62" s="253" t="e">
        <f ca="true">+IF(AND(ISNUMBER(OFFSET('Sanitation Data'!$H$7,0,10*ROW('Sanitation Data'!H56))),DK62="Yes"),OFFSET('Sanitation Data'!$H$7,0,10*ROW('Sanitation Data'!H56)),IF(AND(ISNUMBER(OFFSET('Sanitation Data'!$H$7,0,10*ROW('Sanitation Data'!H56))),DK62="No",ISNUMBER(OFFSET('Sanitation Data'!$H$7,0,10*ROW('Sanitation Data'!H56)))),CONCATENATE("[",ROUND(OFFSET('Sanitation Data'!$H$7,0,10*ROW('Sanitation Data'!H56)),0),"]"),IF(AND(ISNUMBER(OFFSET('Sanitation Data'!$H$7,0,10*ROW('Sanitation Data'!H56))),DK62="",ISNUMBER(OFFSET('Sanitation Data'!$H$7,0,10*ROW('Sanitation Data'!H56)))),OFFSET('Sanitation Data'!$H$7,0,10*ROW('Sanitation Data'!H56)),NA())))</f>
        <v>#N/A</v>
      </c>
      <c r="AW62" s="253" t="e">
        <f ca="true">+IF(AND(ISNUMBER(OFFSET('Sanitation Data'!$H$11,0,10*ROW('Sanitation Data'!H56))),DL62="Yes"),OFFSET('Sanitation Data'!$H$11,0,10*ROW('Sanitation Data'!H56)),IF(AND(ISNUMBER(OFFSET('Sanitation Data'!$H$11,0,10*ROW('Sanitation Data'!H56))),DL62="No",ISNUMBER(OFFSET('Sanitation Data'!$H$11,0,10*ROW('Sanitation Data'!H56)))),CONCATENATE("[",ROUND(OFFSET('Sanitation Data'!$H$11,0,10*ROW('Sanitation Data'!H56)),0),"]"),IF(AND(ISNUMBER(OFFSET('Sanitation Data'!$H$11,0,10*ROW('Sanitation Data'!H56))),DL62="",ISNUMBER(OFFSET('Sanitation Data'!$H$11,0,10*ROW('Sanitation Data'!H56)))),OFFSET('Sanitation Data'!$H$11,0,10*ROW('Sanitation Data'!H56)),NA())))</f>
        <v>#N/A</v>
      </c>
      <c r="AX62" s="253" t="e">
        <f ca="true">+IF(AND(ISNUMBER(OFFSET('Sanitation Data'!$H$12,0,10*ROW('Sanitation Data'!H56))),DM62="Yes"),OFFSET('Sanitation Data'!$H$12,0,10*ROW('Sanitation Data'!H56)),IF(AND(ISNUMBER(OFFSET('Sanitation Data'!$H$12,0,10*ROW('Sanitation Data'!H56))),DM62="No",ISNUMBER(OFFSET('Sanitation Data'!$H$12,0,10*ROW('Sanitation Data'!H56)))),CONCATENATE("[",ROUND(OFFSET('Sanitation Data'!$H$12,0,10*ROW('Sanitation Data'!H56)),0),"]"),IF(AND(ISNUMBER(OFFSET('Sanitation Data'!$H$12,0,10*ROW('Sanitation Data'!H56))),DM62="",ISNUMBER(OFFSET('Sanitation Data'!$H$12,0,10*ROW('Sanitation Data'!H56)))),OFFSET('Sanitation Data'!$H$12,0,10*ROW('Sanitation Data'!H56)),NA())))</f>
        <v>#N/A</v>
      </c>
      <c r="AY62" s="253" t="e">
        <f ca="true">+IF(AND(ISNUMBER(OFFSET('Sanitation Data'!$H$13,0,10*ROW('Sanitation Data'!H56))),DN62="Yes"),OFFSET('Sanitation Data'!$H$13,0,10*ROW('Sanitation Data'!H56)),IF(AND(ISNUMBER(OFFSET('Sanitation Data'!$H$13,0,10*ROW('Sanitation Data'!H56))),DN62="No",ISNUMBER(OFFSET('Sanitation Data'!$H$13,0,10*ROW('Sanitation Data'!H56)))),CONCATENATE("[",ROUND(OFFSET('Sanitation Data'!$H$13,0,10*ROW('Sanitation Data'!H56)),0),"]"),IF(AND(ISNUMBER(OFFSET('Sanitation Data'!$H$13,0,10*ROW('Sanitation Data'!H56))),DN62="",ISNUMBER(OFFSET('Sanitation Data'!$H$13,0,10*ROW('Sanitation Data'!H56)))),OFFSET('Sanitation Data'!$H$13,0,10*ROW('Sanitation Data'!H56)),NA())))</f>
        <v>#N/A</v>
      </c>
      <c r="AZ62" s="254" t="e">
        <f ca="true">+IF(AND(ISNUMBER(OFFSET('Hygiene Data'!$C$6,0,10*ROW('Hygiene Data'!C56))),DO62="Yes"),OFFSET('Hygiene Data'!$C$6,0,10*ROW('Hygiene Data'!C56)),IF(AND(ISNUMBER(OFFSET('Hygiene Data'!$C$6,0,10*ROW('Hygiene Data'!C56))),DO62="No",ISNUMBER(OFFSET('Hygiene Data'!$C$6,0,10*ROW('Hygiene Data'!C56)))),CONCATENATE("[",ROUND(OFFSET('Hygiene Data'!$C$6,0,10*ROW('Hygiene Data'!C56)),0),"]"),IF(AND(ISNUMBER(OFFSET('Hygiene Data'!$C$6,0,10*ROW('Hygiene Data'!C56))),DO62="",ISNUMBER(OFFSET('Hygiene Data'!$C$6,0,10*ROW('Hygiene Data'!C56)))),OFFSET('Hygiene Data'!$C$6,0,10*ROW('Hygiene Data'!C56)),NA())))</f>
        <v>#N/A</v>
      </c>
      <c r="BA62" s="254" t="e">
        <f ca="true">+IF(AND(ISNUMBER(OFFSET('Hygiene Data'!$C$8,0,10*ROW('Hygiene Data'!C56))),DP62="Yes"),OFFSET('Hygiene Data'!$C$8,0,10*ROW('Hygiene Data'!C56)),IF(AND(ISNUMBER(OFFSET('Hygiene Data'!$C$8,0,10*ROW('Hygiene Data'!C56))),DP62="No",ISNUMBER(OFFSET('Hygiene Data'!$C$8,0,10*ROW('Hygiene Data'!C56)))),CONCATENATE("[",ROUND(OFFSET('Hygiene Data'!$C$8,0,10*ROW('Hygiene Data'!C56)),0),"]"),IF(AND(ISNUMBER(OFFSET('Hygiene Data'!$C$8,0,10*ROW('Hygiene Data'!C56))),DP62="",ISNUMBER(OFFSET('Hygiene Data'!$C$8,0,10*ROW('Hygiene Data'!C56)))),OFFSET('Hygiene Data'!$C$8,0,10*ROW('Hygiene Data'!C56)),NA())))</f>
        <v>#N/A</v>
      </c>
      <c r="BB62" s="254" t="e">
        <f ca="true">+IF(AND(ISNUMBER(OFFSET('Hygiene Data'!$C$10,0,10*ROW('Hygiene Data'!C56))),DQ62="Yes"),OFFSET('Hygiene Data'!$C$10,0,10*ROW('Hygiene Data'!C56)),IF(AND(ISNUMBER(OFFSET('Hygiene Data'!$C$10,0,10*ROW('Hygiene Data'!C56))),DQ62="No",ISNUMBER(OFFSET('Hygiene Data'!$C$10,0,10*ROW('Hygiene Data'!C56)))),CONCATENATE("[",ROUND(OFFSET('Hygiene Data'!$C$10,0,10*ROW('Hygiene Data'!C56)),0),"]"),IF(AND(ISNUMBER(OFFSET('Hygiene Data'!$C$10,0,10*ROW('Hygiene Data'!C56))),DQ62="",ISNUMBER(OFFSET('Hygiene Data'!$C$10,0,10*ROW('Hygiene Data'!C56)))),OFFSET('Hygiene Data'!$C$10,0,10*ROW('Hygiene Data'!C56)),NA())))</f>
        <v>#N/A</v>
      </c>
      <c r="BC62" s="254" t="e">
        <f ca="true">+IF(AND(ISNUMBER(OFFSET('Hygiene Data'!$D$6,0,10*ROW('Hygiene Data'!D56))),DR62="Yes"),OFFSET('Hygiene Data'!$D$6,0,10*ROW('Hygiene Data'!D56)),IF(AND(ISNUMBER(OFFSET('Hygiene Data'!$D$6,0,10*ROW('Hygiene Data'!D56))),DR62="No",ISNUMBER(OFFSET('Hygiene Data'!$D$6,0,10*ROW('Hygiene Data'!D56)))),CONCATENATE("[",ROUND(OFFSET('Hygiene Data'!$D$6,0,10*ROW('Hygiene Data'!D56)),0),"]"),IF(AND(ISNUMBER(OFFSET('Hygiene Data'!$D$6,0,10*ROW('Hygiene Data'!D56))),DR62="",ISNUMBER(OFFSET('Hygiene Data'!$D$6,0,10*ROW('Hygiene Data'!D56)))),OFFSET('Hygiene Data'!$D$6,0,10*ROW('Hygiene Data'!D56)),NA())))</f>
        <v>#N/A</v>
      </c>
      <c r="BD62" s="254" t="e">
        <f ca="true">+IF(AND(ISNUMBER(OFFSET('Hygiene Data'!$D$8,0,10*ROW('Hygiene Data'!D56))),DS62="Yes"),OFFSET('Hygiene Data'!$D$8,0,10*ROW('Hygiene Data'!D56)),IF(AND(ISNUMBER(OFFSET('Hygiene Data'!$D$8,0,10*ROW('Hygiene Data'!D56))),DS62="No",ISNUMBER(OFFSET('Hygiene Data'!$D$8,0,10*ROW('Hygiene Data'!D56)))),CONCATENATE("[",ROUND(OFFSET('Hygiene Data'!$D$8,0,10*ROW('Hygiene Data'!D56)),0),"]"),IF(AND(ISNUMBER(OFFSET('Hygiene Data'!$D$8,0,10*ROW('Hygiene Data'!D56))),DS62="",ISNUMBER(OFFSET('Hygiene Data'!$D$8,0,10*ROW('Hygiene Data'!D56)))),OFFSET('Hygiene Data'!$D$8,0,10*ROW('Hygiene Data'!D56)),NA())))</f>
        <v>#N/A</v>
      </c>
      <c r="BE62" s="254" t="e">
        <f ca="true">+IF(AND(ISNUMBER(OFFSET('Hygiene Data'!$D$10,0,10*ROW('Hygiene Data'!D56))),DT62="Yes"),OFFSET('Hygiene Data'!$D$10,0,10*ROW('Hygiene Data'!D56)),IF(AND(ISNUMBER(OFFSET('Hygiene Data'!$D$10,0,10*ROW('Hygiene Data'!D56))),DT62="No",ISNUMBER(OFFSET('Hygiene Data'!$D$10,0,10*ROW('Hygiene Data'!D56)))),CONCATENATE("[",ROUND(OFFSET('Hygiene Data'!$D$10,0,10*ROW('Hygiene Data'!D56)),0),"]"),IF(AND(ISNUMBER(OFFSET('Hygiene Data'!$D$10,0,10*ROW('Hygiene Data'!D56))),DT62="",ISNUMBER(OFFSET('Hygiene Data'!$D$10,0,10*ROW('Hygiene Data'!D56)))),OFFSET('Hygiene Data'!$D$10,0,10*ROW('Hygiene Data'!D56)),NA())))</f>
        <v>#N/A</v>
      </c>
      <c r="BF62" s="254" t="e">
        <f ca="true">+IF(AND(ISNUMBER(OFFSET('Hygiene Data'!$E$6,0,10*ROW('Hygiene Data'!E56))),DU62="Yes"),OFFSET('Hygiene Data'!$E$6,0,10*ROW('Hygiene Data'!E56)),IF(AND(ISNUMBER(OFFSET('Hygiene Data'!$E$6,0,10*ROW('Hygiene Data'!E56))),DU62="No",ISNUMBER(OFFSET('Hygiene Data'!$E$6,0,10*ROW('Hygiene Data'!E56)))),CONCATENATE("[",ROUND(OFFSET('Hygiene Data'!$E$6,0,10*ROW('Hygiene Data'!E56)),0),"]"),IF(AND(ISNUMBER(OFFSET('Hygiene Data'!$E$6,0,10*ROW('Hygiene Data'!E56))),DU62="",ISNUMBER(OFFSET('Hygiene Data'!$E$6,0,10*ROW('Hygiene Data'!E56)))),OFFSET('Hygiene Data'!$E$6,0,10*ROW('Hygiene Data'!E56)),NA())))</f>
        <v>#N/A</v>
      </c>
      <c r="BG62" s="254" t="e">
        <f ca="true">+IF(AND(ISNUMBER(OFFSET('Hygiene Data'!$E$8,0,10*ROW('Hygiene Data'!E56))),DV62="Yes"),OFFSET('Hygiene Data'!$E$8,0,10*ROW('Hygiene Data'!E56)),IF(AND(ISNUMBER(OFFSET('Hygiene Data'!$E$8,0,10*ROW('Hygiene Data'!E56))),DV62="No",ISNUMBER(OFFSET('Hygiene Data'!$E$8,0,10*ROW('Hygiene Data'!E56)))),CONCATENATE("[",ROUND(OFFSET('Hygiene Data'!$E$8,0,10*ROW('Hygiene Data'!E56)),0),"]"),IF(AND(ISNUMBER(OFFSET('Hygiene Data'!$E$8,0,10*ROW('Hygiene Data'!E56))),DV62="",ISNUMBER(OFFSET('Hygiene Data'!$E$8,0,10*ROW('Hygiene Data'!E56)))),OFFSET('Hygiene Data'!$E$8,0,10*ROW('Hygiene Data'!E56)),NA())))</f>
        <v>#N/A</v>
      </c>
      <c r="BH62" s="254" t="e">
        <f ca="true">+IF(AND(ISNUMBER(OFFSET('Hygiene Data'!$E$10,0,10*ROW('Hygiene Data'!E56))),DW62="Yes"),OFFSET('Hygiene Data'!$E$10,0,10*ROW('Hygiene Data'!E56)),IF(AND(ISNUMBER(OFFSET('Hygiene Data'!$E$10,0,10*ROW('Hygiene Data'!E56))),DW62="No",ISNUMBER(OFFSET('Hygiene Data'!$E$10,0,10*ROW('Hygiene Data'!E56)))),CONCATENATE("[",ROUND(OFFSET('Hygiene Data'!$E$10,0,10*ROW('Hygiene Data'!E56)),0),"]"),IF(AND(ISNUMBER(OFFSET('Hygiene Data'!$E$10,0,10*ROW('Hygiene Data'!E56))),DW62="",ISNUMBER(OFFSET('Hygiene Data'!$E$10,0,10*ROW('Hygiene Data'!E56)))),OFFSET('Hygiene Data'!$E$10,0,10*ROW('Hygiene Data'!E56)),NA())))</f>
        <v>#N/A</v>
      </c>
      <c r="BI62" s="254" t="e">
        <f ca="true">+IF(AND(ISNUMBER(OFFSET('Hygiene Data'!$F$6,0,10*ROW('Hygiene Data'!F56))),DX62="Yes"),OFFSET('Hygiene Data'!$F$6,0,10*ROW('Hygiene Data'!F56)),IF(AND(ISNUMBER(OFFSET('Hygiene Data'!$F$6,0,10*ROW('Hygiene Data'!F56))),DX62="No",ISNUMBER(OFFSET('Hygiene Data'!$F$6,0,10*ROW('Hygiene Data'!F56)))),CONCATENATE("[",ROUND(OFFSET('Hygiene Data'!$F$6,0,10*ROW('Hygiene Data'!F56)),0),"]"),IF(AND(ISNUMBER(OFFSET('Hygiene Data'!$F$6,0,10*ROW('Hygiene Data'!F56))),DX62="",ISNUMBER(OFFSET('Hygiene Data'!$F$6,0,10*ROW('Hygiene Data'!F56)))),OFFSET('Hygiene Data'!$F$6,0,10*ROW('Hygiene Data'!F56)),NA())))</f>
        <v>#N/A</v>
      </c>
      <c r="BJ62" s="254" t="e">
        <f ca="true">+IF(AND(ISNUMBER(OFFSET('Hygiene Data'!$F$8,0,10*ROW('Hygiene Data'!F56))),DY62="Yes"),OFFSET('Hygiene Data'!$F$8,0,10*ROW('Hygiene Data'!F56)),IF(AND(ISNUMBER(OFFSET('Hygiene Data'!$F$8,0,10*ROW('Hygiene Data'!F56))),DY62="No",ISNUMBER(OFFSET('Hygiene Data'!$F$8,0,10*ROW('Hygiene Data'!F56)))),CONCATENATE("[",ROUND(OFFSET('Hygiene Data'!$F$8,0,10*ROW('Hygiene Data'!F56)),0),"]"),IF(AND(ISNUMBER(OFFSET('Hygiene Data'!$F$8,0,10*ROW('Hygiene Data'!F56))),DY62="",ISNUMBER(OFFSET('Hygiene Data'!$F$8,0,10*ROW('Hygiene Data'!F56)))),OFFSET('Hygiene Data'!$F$8,0,10*ROW('Hygiene Data'!F56)),NA())))</f>
        <v>#N/A</v>
      </c>
      <c r="BK62" s="254" t="e">
        <f ca="true">+IF(AND(ISNUMBER(OFFSET('Hygiene Data'!$F$10,0,10*ROW('Hygiene Data'!F56))),DZ62="Yes"),OFFSET('Hygiene Data'!$F$10,0,10*ROW('Hygiene Data'!F56)),IF(AND(ISNUMBER(OFFSET('Hygiene Data'!$F$10,0,10*ROW('Hygiene Data'!F56))),DZ62="No",ISNUMBER(OFFSET('Hygiene Data'!$F$10,0,10*ROW('Hygiene Data'!F56)))),CONCATENATE("[",ROUND(OFFSET('Hygiene Data'!$F$10,0,10*ROW('Hygiene Data'!F56)),0),"]"),IF(AND(ISNUMBER(OFFSET('Hygiene Data'!$F$10,0,10*ROW('Hygiene Data'!F56))),DZ62="",ISNUMBER(OFFSET('Hygiene Data'!$F$10,0,10*ROW('Hygiene Data'!F56)))),OFFSET('Hygiene Data'!$F$10,0,10*ROW('Hygiene Data'!F56)),NA())))</f>
        <v>#N/A</v>
      </c>
      <c r="BL62" s="254" t="e">
        <f ca="true">+IF(AND(ISNUMBER(OFFSET('Hygiene Data'!$G$6,0,10*ROW('Hygiene Data'!G56))),EA62="Yes"),OFFSET('Hygiene Data'!$G$6,0,10*ROW('Hygiene Data'!G56)),IF(AND(ISNUMBER(OFFSET('Hygiene Data'!$G$6,0,10*ROW('Hygiene Data'!G56))),EA62="No",ISNUMBER(OFFSET('Hygiene Data'!$G$6,0,10*ROW('Hygiene Data'!G56)))),CONCATENATE("[",ROUND(OFFSET('Hygiene Data'!$G$6,0,10*ROW('Hygiene Data'!G56)),0),"]"),IF(AND(ISNUMBER(OFFSET('Hygiene Data'!$G$6,0,10*ROW('Hygiene Data'!G56))),EA62="",ISNUMBER(OFFSET('Hygiene Data'!$G$6,0,10*ROW('Hygiene Data'!G56)))),OFFSET('Hygiene Data'!$G$6,0,10*ROW('Hygiene Data'!G56)),NA())))</f>
        <v>#N/A</v>
      </c>
      <c r="BM62" s="254" t="e">
        <f ca="true">+IF(AND(ISNUMBER(OFFSET('Hygiene Data'!$G$8,0,10*ROW('Hygiene Data'!G56))),EB62="Yes"),OFFSET('Hygiene Data'!$G$8,0,10*ROW('Hygiene Data'!G56)),IF(AND(ISNUMBER(OFFSET('Hygiene Data'!$G$8,0,10*ROW('Hygiene Data'!G56))),EB62="No",ISNUMBER(OFFSET('Hygiene Data'!$G$8,0,10*ROW('Hygiene Data'!G56)))),CONCATENATE("[",ROUND(OFFSET('Hygiene Data'!$G$8,0,10*ROW('Hygiene Data'!G56)),0),"]"),IF(AND(ISNUMBER(OFFSET('Hygiene Data'!$G$8,0,10*ROW('Hygiene Data'!G56))),EB62="",ISNUMBER(OFFSET('Hygiene Data'!$G$8,0,10*ROW('Hygiene Data'!G56)))),OFFSET('Hygiene Data'!$G$8,0,10*ROW('Hygiene Data'!G56)),NA())))</f>
        <v>#N/A</v>
      </c>
      <c r="BN62" s="254" t="e">
        <f ca="true">+IF(AND(ISNUMBER(OFFSET('Hygiene Data'!$G$10,0,10*ROW('Hygiene Data'!G56))),EC62="Yes"),OFFSET('Hygiene Data'!$G$10,0,10*ROW('Hygiene Data'!G56)),IF(AND(ISNUMBER(OFFSET('Hygiene Data'!$G$10,0,10*ROW('Hygiene Data'!G56))),EC62="No",ISNUMBER(OFFSET('Hygiene Data'!$G$10,0,10*ROW('Hygiene Data'!G56)))),CONCATENATE("[",ROUND(OFFSET('Hygiene Data'!$G$10,0,10*ROW('Hygiene Data'!G56)),0),"]"),IF(AND(ISNUMBER(OFFSET('Hygiene Data'!$G$10,0,10*ROW('Hygiene Data'!G56))),EC62="",ISNUMBER(OFFSET('Hygiene Data'!$G$10,0,10*ROW('Hygiene Data'!G56)))),OFFSET('Hygiene Data'!$G$10,0,10*ROW('Hygiene Data'!G56)),NA())))</f>
        <v>#N/A</v>
      </c>
      <c r="BO62" s="254" t="e">
        <f ca="true">+IF(AND(ISNUMBER(OFFSET('Hygiene Data'!$H$6,0,10*ROW('Hygiene Data'!H56))),ED62="Yes"),OFFSET('Hygiene Data'!$H$6,0,10*ROW('Hygiene Data'!H56)),IF(AND(ISNUMBER(OFFSET('Hygiene Data'!$H$6,0,10*ROW('Hygiene Data'!H56))),ED62="No",ISNUMBER(OFFSET('Hygiene Data'!$H$6,0,10*ROW('Hygiene Data'!H56)))),CONCATENATE("[",ROUND(OFFSET('Hygiene Data'!$H$6,0,10*ROW('Hygiene Data'!H56)),0),"]"),IF(AND(ISNUMBER(OFFSET('Hygiene Data'!$H$6,0,10*ROW('Hygiene Data'!H56))),ED62="",ISNUMBER(OFFSET('Hygiene Data'!$H$6,0,10*ROW('Hygiene Data'!H56)))),OFFSET('Hygiene Data'!$H$6,0,10*ROW('Hygiene Data'!H56)),NA())))</f>
        <v>#N/A</v>
      </c>
      <c r="BP62" s="254" t="e">
        <f ca="true">+IF(AND(ISNUMBER(OFFSET('Hygiene Data'!$H$8,0,10*ROW('Hygiene Data'!H56))),EE62="Yes"),OFFSET('Hygiene Data'!$H$8,0,10*ROW('Hygiene Data'!H56)),IF(AND(ISNUMBER(OFFSET('Hygiene Data'!$H$8,0,10*ROW('Hygiene Data'!H56))),EE62="No",ISNUMBER(OFFSET('Hygiene Data'!$H$8,0,10*ROW('Hygiene Data'!H56)))),CONCATENATE("[",ROUND(OFFSET('Hygiene Data'!$H$8,0,10*ROW('Hygiene Data'!H56)),0),"]"),IF(AND(ISNUMBER(OFFSET('Hygiene Data'!$H$8,0,10*ROW('Hygiene Data'!H56))),EE62="",ISNUMBER(OFFSET('Hygiene Data'!$H$8,0,10*ROW('Hygiene Data'!H56)))),OFFSET('Hygiene Data'!$H$8,0,10*ROW('Hygiene Data'!H56)),NA())))</f>
        <v>#N/A</v>
      </c>
      <c r="BQ62" s="254" t="e">
        <f ca="true">+IF(AND(ISNUMBER(OFFSET('Hygiene Data'!$H$10,0,10*ROW('Hygiene Data'!H56))),EF62="Yes"),OFFSET('Hygiene Data'!$H$10,0,10*ROW('Hygiene Data'!H56)),IF(AND(ISNUMBER(OFFSET('Hygiene Data'!$H$10,0,10*ROW('Hygiene Data'!H56))),EF62="No",ISNUMBER(OFFSET('Hygiene Data'!$H$10,0,10*ROW('Hygiene Data'!H56)))),CONCATENATE("[",ROUND(OFFSET('Hygiene Data'!$H$10,0,10*ROW('Hygiene Data'!H56)),0),"]"),IF(AND(ISNUMBER(OFFSET('Hygiene Data'!$H$10,0,10*ROW('Hygiene Data'!H56))),EF62="",ISNUMBER(OFFSET('Hygiene Data'!$H$10,0,10*ROW('Hygiene Data'!H56)))),OFFSET('Hygiene Data'!$H$10,0,10*ROW('Hygiene Data'!H56)),NA())))</f>
        <v>#N/A</v>
      </c>
      <c r="BS62" s="36" t="str">
        <f ca="true">+IF(OFFSET('Water Data'!$C$28,0,10*ROW('Water Data'!C56))="","",OFFSET('Water Data'!$C$28,0,10*ROW('Water Data'!C56)))</f>
        <v/>
      </c>
      <c r="BT62" s="36" t="str">
        <f ca="true">+IF(OFFSET('Water Data'!$C$29,0,10*ROW('Water Data'!C56))="","",OFFSET('Water Data'!$C$29,0,10*ROW('Water Data'!C56)))</f>
        <v/>
      </c>
      <c r="BU62" s="36" t="str">
        <f ca="true">+IF(OFFSET('Water Data'!$C$30,0,10*ROW('Water Data'!C56))="","",OFFSET('Water Data'!$C$30,0,10*ROW('Water Data'!C56)))</f>
        <v/>
      </c>
      <c r="BV62" s="36" t="str">
        <f ca="true">+IF(OFFSET('Water Data'!$D$28,0,10*ROW('Water Data'!D56))="","",OFFSET('Water Data'!$D$28,0,10*ROW('Water Data'!D56)))</f>
        <v/>
      </c>
      <c r="BW62" s="36" t="str">
        <f ca="true">+IF(OFFSET('Water Data'!$D$29,0,10*ROW('Water Data'!D56))="","",OFFSET('Water Data'!$D$29,0,10*ROW('Water Data'!D56)))</f>
        <v/>
      </c>
      <c r="BX62" s="36" t="str">
        <f ca="true">+IF(OFFSET('Water Data'!$D$30,0,10*ROW('Water Data'!D56))="","",OFFSET('Water Data'!$D$30,0,10*ROW('Water Data'!D56)))</f>
        <v/>
      </c>
      <c r="BY62" s="36" t="str">
        <f ca="true">+IF(OFFSET('Water Data'!$E$28,0,10*ROW('Water Data'!E56))="","",OFFSET('Water Data'!$E$28,0,10*ROW('Water Data'!E56)))</f>
        <v/>
      </c>
      <c r="BZ62" s="36" t="str">
        <f ca="true">+IF(OFFSET('Water Data'!$E$29,0,10*ROW('Water Data'!E56))="","",OFFSET('Water Data'!$E$29,0,10*ROW('Water Data'!E56)))</f>
        <v/>
      </c>
      <c r="CA62" s="36" t="str">
        <f ca="true">+IF(OFFSET('Water Data'!$E$30,0,10*ROW('Water Data'!E56))="","",OFFSET('Water Data'!$E$30,0,10*ROW('Water Data'!E56)))</f>
        <v/>
      </c>
      <c r="CB62" s="36" t="str">
        <f ca="true">+IF(OFFSET('Water Data'!$F$28,0,10*ROW('Water Data'!F56))="","",OFFSET('Water Data'!$F$28,0,10*ROW('Water Data'!F56)))</f>
        <v/>
      </c>
      <c r="CC62" s="36" t="str">
        <f ca="true">+IF(OFFSET('Water Data'!$F$29,0,10*ROW('Water Data'!F56))="","",OFFSET('Water Data'!$F$29,0,10*ROW('Water Data'!F56)))</f>
        <v/>
      </c>
      <c r="CD62" s="36" t="str">
        <f ca="true">+IF(OFFSET('Water Data'!$F$30,0,10*ROW('Water Data'!F56))="","",OFFSET('Water Data'!$F$30,0,10*ROW('Water Data'!F56)))</f>
        <v/>
      </c>
      <c r="CE62" s="36" t="str">
        <f ca="true">+IF(OFFSET('Water Data'!$G$28,0,10*ROW('Water Data'!G56))="","",OFFSET('Water Data'!$G$28,0,10*ROW('Water Data'!G56)))</f>
        <v/>
      </c>
      <c r="CF62" s="36" t="str">
        <f ca="true">+IF(OFFSET('Water Data'!$G$29,0,10*ROW('Water Data'!G56))="","",OFFSET('Water Data'!$G$29,0,10*ROW('Water Data'!G56)))</f>
        <v/>
      </c>
      <c r="CG62" s="36" t="str">
        <f ca="true">+IF(OFFSET('Water Data'!$G$30,0,10*ROW('Water Data'!G56))="","",OFFSET('Water Data'!$G$30,0,10*ROW('Water Data'!G56)))</f>
        <v/>
      </c>
      <c r="CH62" s="36" t="str">
        <f ca="true">+IF(OFFSET('Water Data'!$H$28,0,10*ROW('Water Data'!H56))="","",OFFSET('Water Data'!$H$28,0,10*ROW('Water Data'!H56)))</f>
        <v/>
      </c>
      <c r="CI62" s="36" t="str">
        <f ca="true">+IF(OFFSET('Water Data'!$H$29,0,10*ROW('Water Data'!H56))="","",OFFSET('Water Data'!$H$29,0,10*ROW('Water Data'!H56)))</f>
        <v/>
      </c>
      <c r="CJ62" s="36" t="str">
        <f ca="true">+IF(OFFSET('Water Data'!$H$30,0,10*ROW('Water Data'!H56))="","",OFFSET('Water Data'!$H$30,0,10*ROW('Water Data'!H56)))</f>
        <v/>
      </c>
      <c r="CK62" s="36" t="str">
        <f ca="true">+IF(OFFSET('Sanitation Data'!$C$29,0,10*ROW('Sanitation Data'!C56))="","",OFFSET('Sanitation Data'!$C$29,0,10*ROW('Sanitation Data'!C56)))</f>
        <v/>
      </c>
      <c r="CL62" s="36" t="str">
        <f ca="true">+IF(OFFSET('Sanitation Data'!$C$30,0,10*ROW('Sanitation Data'!C56))="","",OFFSET('Sanitation Data'!$C$30,0,10*ROW('Sanitation Data'!C56)))</f>
        <v/>
      </c>
      <c r="CM62" s="36" t="str">
        <f ca="true">+IF(OFFSET('Sanitation Data'!$C$31,0,10*ROW('Sanitation Data'!C56))="","",OFFSET('Sanitation Data'!$C$31,0,10*ROW('Sanitation Data'!C56)))</f>
        <v/>
      </c>
      <c r="CN62" s="36" t="str">
        <f ca="true">+IF(OFFSET('Sanitation Data'!$C$32,0,10*ROW('Sanitation Data'!C56))="","",OFFSET('Sanitation Data'!$C$32,0,10*ROW('Sanitation Data'!C56)))</f>
        <v/>
      </c>
      <c r="CO62" s="36" t="str">
        <f ca="true">+IF(OFFSET('Sanitation Data'!$C$33,0,10*ROW('Sanitation Data'!C56))="","",OFFSET('Sanitation Data'!$C$33,0,10*ROW('Sanitation Data'!C56)))</f>
        <v/>
      </c>
      <c r="CP62" s="36" t="str">
        <f ca="true">+IF(OFFSET('Sanitation Data'!$D$29,0,10*ROW('Sanitation Data'!D56))="","",OFFSET('Sanitation Data'!$D$29,0,10*ROW('Sanitation Data'!D56)))</f>
        <v/>
      </c>
      <c r="CQ62" s="36" t="str">
        <f ca="true">+IF(OFFSET('Sanitation Data'!$D$30,0,10*ROW('Sanitation Data'!D56))="","",OFFSET('Sanitation Data'!$D$30,0,10*ROW('Sanitation Data'!D56)))</f>
        <v/>
      </c>
      <c r="CR62" s="36" t="str">
        <f ca="true">+IF(OFFSET('Sanitation Data'!$D$31,0,10*ROW('Sanitation Data'!D56))="","",OFFSET('Sanitation Data'!$D$31,0,10*ROW('Sanitation Data'!D56)))</f>
        <v/>
      </c>
      <c r="CS62" s="36" t="str">
        <f ca="true">+IF(OFFSET('Sanitation Data'!$D$32,0,10*ROW('Sanitation Data'!D56))="","",OFFSET('Sanitation Data'!$D$32,0,10*ROW('Sanitation Data'!D56)))</f>
        <v/>
      </c>
      <c r="CT62" s="36" t="str">
        <f ca="true">+IF(OFFSET('Sanitation Data'!$D$33,0,10*ROW('Sanitation Data'!D56))="","",OFFSET('Sanitation Data'!$D$33,0,10*ROW('Sanitation Data'!D56)))</f>
        <v/>
      </c>
      <c r="CU62" s="36" t="str">
        <f ca="true">+IF(OFFSET('Sanitation Data'!$E$29,0,10*ROW('Sanitation Data'!E56))="","",OFFSET('Sanitation Data'!$E$29,0,10*ROW('Sanitation Data'!E56)))</f>
        <v/>
      </c>
      <c r="CV62" s="36" t="str">
        <f ca="true">+IF(OFFSET('Sanitation Data'!$E$30,0,10*ROW('Sanitation Data'!E56))="","",OFFSET('Sanitation Data'!$E$30,0,10*ROW('Sanitation Data'!E56)))</f>
        <v/>
      </c>
      <c r="CW62" s="36" t="str">
        <f ca="true">+IF(OFFSET('Sanitation Data'!$E$31,0,10*ROW('Sanitation Data'!E56))="","",OFFSET('Sanitation Data'!$E$31,0,10*ROW('Sanitation Data'!E56)))</f>
        <v/>
      </c>
      <c r="CX62" s="36" t="str">
        <f ca="true">+IF(OFFSET('Sanitation Data'!$E$32,0,10*ROW('Sanitation Data'!E56))="","",OFFSET('Sanitation Data'!$E$32,0,10*ROW('Sanitation Data'!E56)))</f>
        <v/>
      </c>
      <c r="CY62" s="36" t="str">
        <f ca="true">+IF(OFFSET('Sanitation Data'!$E$33,0,10*ROW('Sanitation Data'!E56))="","",OFFSET('Sanitation Data'!$E$33,0,10*ROW('Sanitation Data'!E56)))</f>
        <v/>
      </c>
      <c r="CZ62" s="36" t="str">
        <f ca="true">+IF(OFFSET('Sanitation Data'!$F$29,0,10*ROW('Sanitation Data'!F56))="","",OFFSET('Sanitation Data'!$F$29,0,10*ROW('Sanitation Data'!F56)))</f>
        <v/>
      </c>
      <c r="DA62" s="36" t="str">
        <f ca="true">+IF(OFFSET('Sanitation Data'!$F$30,0,10*ROW('Sanitation Data'!F56))="","",OFFSET('Sanitation Data'!$F$30,0,10*ROW('Sanitation Data'!F56)))</f>
        <v/>
      </c>
      <c r="DB62" s="36" t="str">
        <f ca="true">+IF(OFFSET('Sanitation Data'!$F$31,0,10*ROW('Sanitation Data'!F56))="","",OFFSET('Sanitation Data'!$F$31,0,10*ROW('Sanitation Data'!F56)))</f>
        <v/>
      </c>
      <c r="DC62" s="36" t="str">
        <f ca="true">+IF(OFFSET('Sanitation Data'!$F$32,0,10*ROW('Sanitation Data'!F56))="","",OFFSET('Sanitation Data'!$F$32,0,10*ROW('Sanitation Data'!F56)))</f>
        <v/>
      </c>
      <c r="DD62" s="36" t="str">
        <f ca="true">+IF(OFFSET('Sanitation Data'!$F$33,0,10*ROW('Sanitation Data'!F56))="","",OFFSET('Sanitation Data'!$F$33,0,10*ROW('Sanitation Data'!F56)))</f>
        <v/>
      </c>
      <c r="DE62" s="36" t="str">
        <f ca="true">+IF(OFFSET('Sanitation Data'!$G$29,0,10*ROW('Sanitation Data'!G56))="","",OFFSET('Sanitation Data'!$G$29,0,10*ROW('Sanitation Data'!G56)))</f>
        <v/>
      </c>
      <c r="DF62" s="36" t="str">
        <f ca="true">+IF(OFFSET('Sanitation Data'!$G$30,0,10*ROW('Sanitation Data'!G56))="","",OFFSET('Sanitation Data'!$G$30,0,10*ROW('Sanitation Data'!G56)))</f>
        <v/>
      </c>
      <c r="DG62" s="36" t="str">
        <f ca="true">+IF(OFFSET('Sanitation Data'!$G$31,0,10*ROW('Sanitation Data'!G56))="","",OFFSET('Sanitation Data'!$G$31,0,10*ROW('Sanitation Data'!G56)))</f>
        <v/>
      </c>
      <c r="DH62" s="36" t="str">
        <f ca="true">+IF(OFFSET('Sanitation Data'!$G$32,0,10*ROW('Sanitation Data'!G56))="","",OFFSET('Sanitation Data'!$G$32,0,10*ROW('Sanitation Data'!G56)))</f>
        <v/>
      </c>
      <c r="DI62" s="36" t="str">
        <f ca="true">+IF(OFFSET('Sanitation Data'!$G$33,0,10*ROW('Sanitation Data'!G56))="","",OFFSET('Sanitation Data'!$G$33,0,10*ROW('Sanitation Data'!G56)))</f>
        <v/>
      </c>
      <c r="DJ62" s="36" t="str">
        <f ca="true">+IF(OFFSET('Sanitation Data'!$H$29,0,10*ROW('Sanitation Data'!H56))="","",OFFSET('Sanitation Data'!$H$29,0,10*ROW('Sanitation Data'!H56)))</f>
        <v/>
      </c>
      <c r="DK62" s="36" t="str">
        <f ca="true">+IF(OFFSET('Sanitation Data'!$H$30,0,10*ROW('Sanitation Data'!H56))="","",OFFSET('Sanitation Data'!$H$30,0,10*ROW('Sanitation Data'!H56)))</f>
        <v/>
      </c>
      <c r="DL62" s="36" t="str">
        <f ca="true">+IF(OFFSET('Sanitation Data'!$H$31,0,10*ROW('Sanitation Data'!H56))="","",OFFSET('Sanitation Data'!$H$31,0,10*ROW('Sanitation Data'!H56)))</f>
        <v/>
      </c>
      <c r="DM62" s="36" t="str">
        <f ca="true">+IF(OFFSET('Sanitation Data'!$H$32,0,10*ROW('Sanitation Data'!H56))="","",OFFSET('Sanitation Data'!$H$32,0,10*ROW('Sanitation Data'!H56)))</f>
        <v/>
      </c>
      <c r="DN62" s="36" t="str">
        <f ca="true">+IF(OFFSET('Sanitation Data'!$H$33,0,10*ROW('Sanitation Data'!H56))="","",OFFSET('Sanitation Data'!$H$33,0,10*ROW('Sanitation Data'!H56)))</f>
        <v/>
      </c>
      <c r="DO62" s="36" t="str">
        <f ca="true">+IF(OFFSET('Hygiene Data'!$C$12,0,10*ROW('Hygiene Data'!C56))="","",OFFSET('Hygiene Data'!$C$12,0,10*ROW('Hygiene Data'!C56)))</f>
        <v/>
      </c>
      <c r="DP62" s="36" t="str">
        <f ca="true">+IF(OFFSET('Hygiene Data'!$C$13,0,10*ROW('Hygiene Data'!C56))="","",OFFSET('Hygiene Data'!$C$13,0,10*ROW('Hygiene Data'!C56)))</f>
        <v/>
      </c>
      <c r="DQ62" s="36" t="str">
        <f ca="true">+IF(OFFSET('Hygiene Data'!$C$14,0,10*ROW('Hygiene Data'!C56))="","",OFFSET('Hygiene Data'!$C$14,0,10*ROW('Hygiene Data'!C56)))</f>
        <v/>
      </c>
      <c r="DR62" s="36" t="str">
        <f ca="true">+IF(OFFSET('Hygiene Data'!$D$12,0,10*ROW('Hygiene Data'!D56))="","",OFFSET('Hygiene Data'!$D$12,0,10*ROW('Hygiene Data'!D56)))</f>
        <v/>
      </c>
      <c r="DS62" s="36" t="str">
        <f ca="true">+IF(OFFSET('Hygiene Data'!$D$13,0,10*ROW('Hygiene Data'!D56))="","",OFFSET('Hygiene Data'!$D$13,0,10*ROW('Hygiene Data'!D56)))</f>
        <v/>
      </c>
      <c r="DT62" s="36" t="str">
        <f ca="true">+IF(OFFSET('Hygiene Data'!$D$14,0,10*ROW('Hygiene Data'!D56))="","",OFFSET('Hygiene Data'!$D$14,0,10*ROW('Hygiene Data'!D56)))</f>
        <v/>
      </c>
      <c r="DU62" s="36" t="str">
        <f ca="true">+IF(OFFSET('Hygiene Data'!$E$12,0,10*ROW('Hygiene Data'!E56))="","",OFFSET('Hygiene Data'!$E$12,0,10*ROW('Hygiene Data'!E56)))</f>
        <v/>
      </c>
      <c r="DV62" s="36" t="str">
        <f ca="true">+IF(OFFSET('Hygiene Data'!$E$13,0,10*ROW('Hygiene Data'!E56))="","",OFFSET('Hygiene Data'!$E$13,0,10*ROW('Hygiene Data'!E56)))</f>
        <v/>
      </c>
      <c r="DW62" s="36" t="str">
        <f ca="true">+IF(OFFSET('Hygiene Data'!$E$14,0,10*ROW('Hygiene Data'!E56))="","",OFFSET('Hygiene Data'!$E$14,0,10*ROW('Hygiene Data'!E56)))</f>
        <v/>
      </c>
      <c r="DX62" s="36" t="str">
        <f ca="true">+IF(OFFSET('Hygiene Data'!$F$12,0,10*ROW('Hygiene Data'!F56))="","",OFFSET('Hygiene Data'!$F$12,0,10*ROW('Hygiene Data'!F56)))</f>
        <v/>
      </c>
      <c r="DY62" s="36" t="str">
        <f ca="true">+IF(OFFSET('Hygiene Data'!$F$13,0,10*ROW('Hygiene Data'!F56))="","",OFFSET('Hygiene Data'!$F$13,0,10*ROW('Hygiene Data'!F56)))</f>
        <v/>
      </c>
      <c r="DZ62" s="36" t="str">
        <f ca="true">+IF(OFFSET('Hygiene Data'!$F$14,0,10*ROW('Hygiene Data'!F56))="","",OFFSET('Hygiene Data'!$F$14,0,10*ROW('Hygiene Data'!F56)))</f>
        <v/>
      </c>
      <c r="EA62" s="36" t="str">
        <f ca="true">+IF(OFFSET('Hygiene Data'!$G$12,0,10*ROW('Hygiene Data'!G56))="","",OFFSET('Hygiene Data'!$G$12,0,10*ROW('Hygiene Data'!G56)))</f>
        <v/>
      </c>
      <c r="EB62" s="36" t="str">
        <f ca="true">+IF(OFFSET('Hygiene Data'!$G$13,0,10*ROW('Hygiene Data'!G56))="","",OFFSET('Hygiene Data'!$G$13,0,10*ROW('Hygiene Data'!G56)))</f>
        <v/>
      </c>
      <c r="EC62" s="36" t="str">
        <f ca="true">+IF(OFFSET('Hygiene Data'!$G$14,0,10*ROW('Hygiene Data'!G56))="","",OFFSET('Hygiene Data'!$G$14,0,10*ROW('Hygiene Data'!G56)))</f>
        <v/>
      </c>
      <c r="ED62" s="36" t="str">
        <f ca="true">+IF(OFFSET('Hygiene Data'!$H$12,0,10*ROW('Hygiene Data'!H56))="","",OFFSET('Hygiene Data'!$H$12,0,10*ROW('Hygiene Data'!H56)))</f>
        <v/>
      </c>
      <c r="EE62" s="36" t="str">
        <f ca="true">+IF(OFFSET('Hygiene Data'!$H$13,0,10*ROW('Hygiene Data'!H56))="","",OFFSET('Hygiene Data'!$H$13,0,10*ROW('Hygiene Data'!H56)))</f>
        <v/>
      </c>
      <c r="EF62" s="36" t="str">
        <f ca="true">+IF(OFFSET('Hygiene Data'!$H$14,0,10*ROW('Hygiene Data'!H56))="","",OFFSET('Hygiene Data'!$H$14,0,10*ROW('Hygiene Data'!H56)))</f>
        <v/>
      </c>
    </row>
    <row r="63" x14ac:dyDescent="0.2">
      <c r="A63" s="59" t="str">
        <f ca="true">+IF(OFFSET('Water Data'!$B$1,0,10*ROW('Water Data'!B60))="","",OFFSET('Water Data'!$B$1,0,10*ROW('Water Data'!B60)))</f>
        <v/>
      </c>
      <c r="B63" s="59" t="str">
        <f ca="true">+IF(OFFSET('Water Data'!$A$3,0,10*ROW('Water Data'!A60))="","",OFFSET('Water Data'!$A$3,0,10*ROW('Water Data'!A60)))</f>
        <v/>
      </c>
      <c r="C63" s="59" t="str">
        <f ca="true">+IF(OFFSET('Water Data'!$C$3,0,10*ROW('Water Data'!C60))="","",OFFSET('Water Data'!$C$3,0,10*ROW('Water Data'!C60)))</f>
        <v/>
      </c>
      <c r="D63" s="252" t="e">
        <f ca="true">+IF(AND(ISNUMBER(OFFSET('Water Data'!$C$5,0,10*ROW('Water Data'!C57))),BS63="Yes"),100-OFFSET('Water Data'!$C$5,0,10*ROW('Water Data'!C57)),IF(AND(ISNUMBER(OFFSET('Water Data'!$C$5,0,10*ROW('Water Data'!C57))),BS63="No",ISNUMBER(OFFSET('Water Data'!$C$5,0,10*ROW('Water Data'!C57)))),CONCATENATE("[",ROUND(100-OFFSET('Water Data'!$C$5,0,10*ROW('Water Data'!C57)),0),"]"),IF(AND(ISNUMBER(OFFSET('Water Data'!$C$5,0,10*ROW('Water Data'!C57))),BS63="",ISNUMBER(OFFSET('Water Data'!$C$5,0,10*ROW('Water Data'!C57)))),100-OFFSET('Water Data'!$C$5,0,10*ROW('Water Data'!C57)),NA())))</f>
        <v>#N/A</v>
      </c>
      <c r="E63" s="252" t="e">
        <f ca="true">+IF(AND(ISNUMBER(OFFSET('Water Data'!$C$7,0,10*ROW('Water Data'!D57))),BT63="Yes"),OFFSET('Water Data'!$C$7,0,10*ROW('Water Data'!C57)),IF(AND(ISNUMBER(OFFSET('Water Data'!$C$7,0,10*ROW('Water Data'!C57))),BT63="No",ISNUMBER(OFFSET('Water Data'!$C$7,0,10*ROW('Water Data'!C57)))),CONCATENATE("[",ROUND(OFFSET('Water Data'!$C$7,0,10*ROW('Water Data'!C57)),0),"]"),IF(AND(ISNUMBER(OFFSET('Water Data'!$C$7,0,10*ROW('Water Data'!C57))),BT63="",ISNUMBER(OFFSET('Water Data'!$C$7,0,10*ROW('Water Data'!C57)))),OFFSET('Water Data'!$C$7,0,10*ROW('Water Data'!C57)),NA())))</f>
        <v>#N/A</v>
      </c>
      <c r="F63" s="252" t="e">
        <f ca="true">+IF(AND(ISNUMBER(OFFSET('Water Data'!$C$10,0,10*ROW('Water Data'!C57))),BU63="Yes"),OFFSET('Water Data'!$C$10,0,10*ROW('Water Data'!C57)),IF(AND(ISNUMBER(OFFSET('Water Data'!$C$10,0,10*ROW('Water Data'!C57))),BU63="No",ISNUMBER(OFFSET('Water Data'!$C$10,0,10*ROW('Water Data'!C57)))),CONCATENATE("[",ROUND(OFFSET('Water Data'!$C$10,0,10*ROW('Water Data'!C57)),0),"]"),IF(AND(ISNUMBER(OFFSET('Water Data'!$C$10,0,10*ROW('Water Data'!C57))),BU63="",ISNUMBER(OFFSET('Water Data'!$C$10,0,10*ROW('Water Data'!C57)))),OFFSET('Water Data'!$C$10,0,10*ROW('Water Data'!C57)),NA())))</f>
        <v>#N/A</v>
      </c>
      <c r="G63" s="252" t="e">
        <f ca="true">+IF(AND(ISNUMBER(OFFSET('Water Data'!$D$5,0,10*ROW('Water Data'!D57))),BV63="Yes"),100-OFFSET('Water Data'!$D$5,0,10*ROW('Water Data'!D57)),IF(AND(ISNUMBER(OFFSET('Water Data'!$D$5,0,10*ROW('Water Data'!D57))),BV63="No",ISNUMBER(OFFSET('Water Data'!$D$5,0,10*ROW('Water Data'!D57)))),CONCATENATE("[",ROUND(100-OFFSET('Water Data'!$D$5,0,10*ROW('Water Data'!D57)),0),"]"),IF(AND(ISNUMBER(OFFSET('Water Data'!$D$5,0,10*ROW('Water Data'!D57))),BV63="",ISNUMBER(OFFSET('Water Data'!$D$5,0,10*ROW('Water Data'!D57)))),100-OFFSET('Water Data'!$D$5,0,10*ROW('Water Data'!D57)),NA())))</f>
        <v>#N/A</v>
      </c>
      <c r="H63" s="252" t="e">
        <f ca="true">+IF(AND(ISNUMBER(OFFSET('Water Data'!$D$7,0,10*ROW('Water Data'!D57))),BW63="Yes"),OFFSET('Water Data'!$D$7,0,10*ROW('Water Data'!D57)),IF(AND(ISNUMBER(OFFSET('Water Data'!$D$7,0,10*ROW('Water Data'!D57))),BW63="No",ISNUMBER(OFFSET('Water Data'!$D$7,0,10*ROW('Water Data'!D57)))),CONCATENATE("[",ROUND(OFFSET('Water Data'!$C$7,0,10*ROW('Water Data'!D57)),0),"]"),IF(AND(ISNUMBER(OFFSET('Water Data'!$D$7,0,10*ROW('Water Data'!D57))),BW63="",ISNUMBER(OFFSET('Water Data'!$D$7,0,10*ROW('Water Data'!D57)))),OFFSET('Water Data'!$D$7,0,10*ROW('Water Data'!D57)),NA())))</f>
        <v>#N/A</v>
      </c>
      <c r="I63" s="252" t="e">
        <f ca="true">+IF(AND(ISNUMBER(OFFSET('Water Data'!$D$10,0,10*ROW('Water Data'!D57))),BX63="Yes"),OFFSET('Water Data'!$D$10,0,10*ROW('Water Data'!D57)),IF(AND(ISNUMBER(OFFSET('Water Data'!$D$10,0,10*ROW('Water Data'!D57))),BX63="No",ISNUMBER(OFFSET('Water Data'!$D$10,0,10*ROW('Water Data'!D57)))),CONCATENATE("[",ROUND(OFFSET('Water Data'!$D$10,0,10*ROW('Water Data'!D57)),0),"]"),IF(AND(ISNUMBER(OFFSET('Water Data'!$D$10,0,10*ROW('Water Data'!D57))),BX63="",ISNUMBER(OFFSET('Water Data'!$D$10,0,10*ROW('Water Data'!D57)))),OFFSET('Water Data'!$D$10,0,10*ROW('Water Data'!D57)),NA())))</f>
        <v>#N/A</v>
      </c>
      <c r="J63" s="252" t="e">
        <f ca="true">+IF(AND(ISNUMBER(OFFSET('Water Data'!$E$5,0,10*ROW('Water Data'!E57))),BY63="Yes"),100-OFFSET('Water Data'!$E$5,0,10*ROW('Water Data'!E57)),IF(AND(ISNUMBER(OFFSET('Water Data'!$E$5,0,10*ROW('Water Data'!E57))),BY63="No",ISNUMBER(OFFSET('Water Data'!$E$5,0,10*ROW('Water Data'!E57)))),CONCATENATE("[",ROUND(100-OFFSET('Water Data'!$E$5,0,10*ROW('Water Data'!E57)),0),"]"),IF(AND(ISNUMBER(OFFSET('Water Data'!$E$5,0,10*ROW('Water Data'!E57))),BY63="",ISNUMBER(OFFSET('Water Data'!$E$5,0,10*ROW('Water Data'!E57)))),100-OFFSET('Water Data'!$E$5,0,10*ROW('Water Data'!E57)),NA())))</f>
        <v>#N/A</v>
      </c>
      <c r="K63" s="252" t="e">
        <f ca="true">+IF(AND(ISNUMBER(OFFSET('Water Data'!$E$7,0,10*ROW('Water Data'!E57))),BZ63="Yes"),OFFSET('Water Data'!$E$7,0,10*ROW('Water Data'!E57)),IF(AND(ISNUMBER(OFFSET('Water Data'!$E$7,0,10*ROW('Water Data'!E57))),BZ63="No",ISNUMBER(OFFSET('Water Data'!$E$7,0,10*ROW('Water Data'!E57)))),CONCATENATE("[",ROUND(OFFSET('Water Data'!$E$7,0,10*ROW('Water Data'!E57)),0),"]"),IF(AND(ISNUMBER(OFFSET('Water Data'!$E$7,0,10*ROW('Water Data'!E57))),BZ63="",ISNUMBER(OFFSET('Water Data'!$E$7,0,10*ROW('Water Data'!E57)))),OFFSET('Water Data'!$E$7,0,10*ROW('Water Data'!E57)),NA())))</f>
        <v>#N/A</v>
      </c>
      <c r="L63" s="252" t="e">
        <f ca="true">+IF(AND(ISNUMBER(OFFSET('Water Data'!$E$10,0,10*ROW('Water Data'!E57))),CA63="Yes"),OFFSET('Water Data'!$E$10,0,10*ROW('Water Data'!E57)),IF(AND(ISNUMBER(OFFSET('Water Data'!$E$10,0,10*ROW('Water Data'!E57))),CA63="No",ISNUMBER(OFFSET('Water Data'!$E$10,0,10*ROW('Water Data'!E57)))),CONCATENATE("[",ROUND(OFFSET('Water Data'!$E$10,0,10*ROW('Water Data'!E57)),0),"]"),IF(AND(ISNUMBER(OFFSET('Water Data'!$E$10,0,10*ROW('Water Data'!E57))),CA63="",ISNUMBER(OFFSET('Water Data'!$E$10,0,10*ROW('Water Data'!E57)))),OFFSET('Water Data'!$E$10,0,10*ROW('Water Data'!E57)),NA())))</f>
        <v>#N/A</v>
      </c>
      <c r="M63" s="252" t="e">
        <f ca="true">+IF(AND(ISNUMBER(OFFSET('Water Data'!$F$5,0,10*ROW('Water Data'!F57))),CB63="Yes"),100-OFFSET('Water Data'!$F$5,0,10*ROW('Water Data'!F57)),IF(AND(ISNUMBER(OFFSET('Water Data'!$F$5,0,10*ROW('Water Data'!F57))),CB63="No",ISNUMBER(OFFSET('Water Data'!$F$5,0,10*ROW('Water Data'!F57)))),CONCATENATE("[",ROUND(100-OFFSET('Water Data'!$F$5,0,10*ROW('Water Data'!F57)),0),"]"),IF(AND(ISNUMBER(OFFSET('Water Data'!$F$5,0,10*ROW('Water Data'!F57))),CB63="",ISNUMBER(OFFSET('Water Data'!$F$5,0,10*ROW('Water Data'!F57)))),100-OFFSET('Water Data'!$F$5,0,10*ROW('Water Data'!F57)),NA())))</f>
        <v>#N/A</v>
      </c>
      <c r="N63" s="252" t="e">
        <f ca="true">+IF(AND(ISNUMBER(OFFSET('Water Data'!$F$7,0,10*ROW('Water Data'!F57))),CC63="Yes"),OFFSET('Water Data'!$F$7,0,10*ROW('Water Data'!F57)),IF(AND(ISNUMBER(OFFSET('Water Data'!$F$7,0,10*ROW('Water Data'!F57))),CC63="No",ISNUMBER(OFFSET('Water Data'!$F$7,0,10*ROW('Water Data'!F57)))),CONCATENATE("[",ROUND(OFFSET('Water Data'!$F$7,0,10*ROW('Water Data'!F57)),0),"]"),IF(AND(ISNUMBER(OFFSET('Water Data'!$F$7,0,10*ROW('Water Data'!F57))),CC63="",ISNUMBER(OFFSET('Water Data'!$F$7,0,10*ROW('Water Data'!F57)))),OFFSET('Water Data'!$F$7,0,10*ROW('Water Data'!F57)),NA())))</f>
        <v>#N/A</v>
      </c>
      <c r="O63" s="252" t="e">
        <f ca="true">+IF(AND(ISNUMBER(OFFSET('Water Data'!$F$10,0,10*ROW('Water Data'!F57))),CD63="Yes"),OFFSET('Water Data'!$F$10,0,10*ROW('Water Data'!F57)),IF(AND(ISNUMBER(OFFSET('Water Data'!$F$10,0,10*ROW('Water Data'!F57))),CD63="No",ISNUMBER(OFFSET('Water Data'!$F$10,0,10*ROW('Water Data'!F57)))),CONCATENATE("[",ROUND(OFFSET('Water Data'!$F$10,0,10*ROW('Water Data'!F57)),0),"]"),IF(AND(ISNUMBER(OFFSET('Water Data'!$F$10,0,10*ROW('Water Data'!F57))),CD63="",ISNUMBER(OFFSET('Water Data'!$F$10,0,10*ROW('Water Data'!F57)))),OFFSET('Water Data'!$F$10,0,10*ROW('Water Data'!F57)),NA())))</f>
        <v>#N/A</v>
      </c>
      <c r="P63" s="252" t="e">
        <f ca="true">+IF(AND(ISNUMBER(OFFSET('Water Data'!$G$5,0,10*ROW('Water Data'!G57))),CE63="Yes"),100-OFFSET('Water Data'!$G$5,0,10*ROW('Water Data'!G57)),IF(AND(ISNUMBER(OFFSET('Water Data'!$G$5,0,10*ROW('Water Data'!G57))),CE63="No",ISNUMBER(OFFSET('Water Data'!$G$5,0,10*ROW('Water Data'!G57)))),CONCATENATE("[",ROUND(100-OFFSET('Water Data'!$G$5,0,10*ROW('Water Data'!G57)),0),"]"),IF(AND(ISNUMBER(OFFSET('Water Data'!$G$5,0,10*ROW('Water Data'!G57))),CE63="",ISNUMBER(OFFSET('Water Data'!$G$5,0,10*ROW('Water Data'!G57)))),100-OFFSET('Water Data'!$G$5,0,10*ROW('Water Data'!G57)),NA())))</f>
        <v>#N/A</v>
      </c>
      <c r="Q63" s="252" t="e">
        <f ca="true">+IF(AND(ISNUMBER(OFFSET('Water Data'!$G$7,0,10*ROW('Water Data'!G57))),CF63="Yes"),OFFSET('Water Data'!$G$7,0,10*ROW('Water Data'!G57)),IF(AND(ISNUMBER(OFFSET('Water Data'!$G$7,0,10*ROW('Water Data'!G57))),CF63="No",ISNUMBER(OFFSET('Water Data'!$G$7,0,10*ROW('Water Data'!G57)))),CONCATENATE("[",ROUND(OFFSET('Water Data'!$G$7,0,10*ROW('Water Data'!G57)),0),"]"),IF(AND(ISNUMBER(OFFSET('Water Data'!$G$7,0,10*ROW('Water Data'!G57))),CF63="",ISNUMBER(OFFSET('Water Data'!$G$7,0,10*ROW('Water Data'!G57)))),OFFSET('Water Data'!$G$7,0,10*ROW('Water Data'!G57)),NA())))</f>
        <v>#N/A</v>
      </c>
      <c r="R63" s="252" t="e">
        <f ca="true">+IF(AND(ISNUMBER(OFFSET('Water Data'!$G$10,0,10*ROW('Water Data'!G57))),CG63="Yes"),OFFSET('Water Data'!$G$10,0,10*ROW('Water Data'!G57)),IF(AND(ISNUMBER(OFFSET('Water Data'!$G$10,0,10*ROW('Water Data'!G57))),CG63="No",ISNUMBER(OFFSET('Water Data'!$G$10,0,10*ROW('Water Data'!G57)))),CONCATENATE("[",ROUND(OFFSET('Water Data'!$G$10,0,10*ROW('Water Data'!G57)),0),"]"),IF(AND(ISNUMBER(OFFSET('Water Data'!$G$10,0,10*ROW('Water Data'!G57))),CG63="",ISNUMBER(OFFSET('Water Data'!$G$10,0,10*ROW('Water Data'!G57)))),OFFSET('Water Data'!$G$10,0,10*ROW('Water Data'!G57)),NA())))</f>
        <v>#N/A</v>
      </c>
      <c r="S63" s="252" t="e">
        <f ca="true">+IF(AND(ISNUMBER(OFFSET('Water Data'!$H$5,0,10*ROW('Water Data'!H57))),CH63="Yes"),100-OFFSET('Water Data'!$H$5,0,10*ROW('Water Data'!H57)),IF(AND(ISNUMBER(OFFSET('Water Data'!$H$5,0,10*ROW('Water Data'!H57))),CH63="No",ISNUMBER(OFFSET('Water Data'!$H$5,0,10*ROW('Water Data'!H57)))),CONCATENATE("[",ROUND(100-OFFSET('Water Data'!$H$5,0,10*ROW('Water Data'!H57)),0),"]"),IF(AND(ISNUMBER(OFFSET('Water Data'!$H$5,0,10*ROW('Water Data'!H57))),CH63="",ISNUMBER(OFFSET('Water Data'!$H$5,0,10*ROW('Water Data'!H57)))),100-OFFSET('Water Data'!$H$5,0,10*ROW('Water Data'!H57)),NA())))</f>
        <v>#N/A</v>
      </c>
      <c r="T63" s="252" t="e">
        <f ca="true">+IF(AND(ISNUMBER(OFFSET('Water Data'!$H$7,0,10*ROW('Water Data'!H57))),CI63="Yes"),OFFSET('Water Data'!$H$7,0,10*ROW('Water Data'!H57)),IF(AND(ISNUMBER(OFFSET('Water Data'!$H$7,0,10*ROW('Water Data'!H57))),CI63="No",ISNUMBER(OFFSET('Water Data'!$H$7,0,10*ROW('Water Data'!H57)))),CONCATENATE("[",ROUND(OFFSET('Water Data'!$H$7,0,10*ROW('Water Data'!H57)),0),"]"),IF(AND(ISNUMBER(OFFSET('Water Data'!$H$7,0,10*ROW('Water Data'!H57))),CI63="",ISNUMBER(OFFSET('Water Data'!$H$7,0,10*ROW('Water Data'!H57)))),OFFSET('Water Data'!$H$7,0,10*ROW('Water Data'!H57)),NA())))</f>
        <v>#N/A</v>
      </c>
      <c r="U63" s="252" t="e">
        <f ca="true">+IF(AND(ISNUMBER(OFFSET('Water Data'!$H$10,0,10*ROW('Water Data'!H57))),CJ63="Yes"),OFFSET('Water Data'!$H$10,0,10*ROW('Water Data'!H57)),IF(AND(ISNUMBER(OFFSET('Water Data'!$H$10,0,10*ROW('Water Data'!H57))),CJ63="No",ISNUMBER(OFFSET('Water Data'!$H$10,0,10*ROW('Water Data'!H57)))),CONCATENATE("[",ROUND(OFFSET('Water Data'!$H$10,0,10*ROW('Water Data'!H57)),0),"]"),IF(AND(ISNUMBER(OFFSET('Water Data'!$H$10,0,10*ROW('Water Data'!H57))),CJ63="",ISNUMBER(OFFSET('Water Data'!$H$10,0,10*ROW('Water Data'!H57)))),OFFSET('Water Data'!$H$10,0,10*ROW('Water Data'!H57)),NA())))</f>
        <v>#N/A</v>
      </c>
      <c r="V63" s="253" t="e">
        <f ca="true">+IF(AND(ISNUMBER(OFFSET('Sanitation Data'!$C$5,0,10*ROW('Sanitation Data'!C57))),CK63="Yes"),100-OFFSET('Sanitation Data'!$C$5,0,10*ROW('Sanitation Data'!C57)),IF(AND(ISNUMBER(OFFSET('Sanitation Data'!$C$5,0,10*ROW('Sanitation Data'!C57))),CK63="No",ISNUMBER(OFFSET('Sanitation Data'!$C$5,0,10*ROW('Sanitation Data'!C57)))),CONCATENATE("[",ROUND(100-OFFSET('Sanitation Data'!$C$5,0,10*ROW('Sanitation Data'!C57)),0),"]"),IF(AND(ISNUMBER(OFFSET('Sanitation Data'!$C$5,0,10*ROW('Sanitation Data'!C57))),CK63="",ISNUMBER(OFFSET('Sanitation Data'!$C$5,0,10*ROW('Sanitation Data'!C57)))),100-OFFSET('Sanitation Data'!$C$5,0,10*ROW('Sanitation Data'!C57)),NA())))</f>
        <v>#N/A</v>
      </c>
      <c r="W63" s="253" t="e">
        <f ca="true">+IF(AND(ISNUMBER(OFFSET('Sanitation Data'!$C$7,0,10*ROW('Sanitation Data'!C57))),CL63="Yes"),OFFSET('Sanitation Data'!$C$7,0,10*ROW('Sanitation Data'!C57)),IF(AND(ISNUMBER(OFFSET('Sanitation Data'!$C$7,0,10*ROW('Sanitation Data'!C57))),CL63="No",ISNUMBER(OFFSET('Sanitation Data'!$C$7,0,10*ROW('Sanitation Data'!C57)))),CONCATENATE("[",ROUND(OFFSET('Sanitation Data'!$C$7,0,10*ROW('Sanitation Data'!C57)),0),"]"),IF(AND(ISNUMBER(OFFSET('Sanitation Data'!$C$7,0,10*ROW('Sanitation Data'!C57))),CL63="",ISNUMBER(OFFSET('Sanitation Data'!$C$7,0,10*ROW('Sanitation Data'!C57)))),OFFSET('Sanitation Data'!$C$7,0,10*ROW('Sanitation Data'!C57)),NA())))</f>
        <v>#N/A</v>
      </c>
      <c r="X63" s="253" t="e">
        <f ca="true">+IF(AND(ISNUMBER(OFFSET('Sanitation Data'!$C$11,0,10*ROW('Sanitation Data'!C57))),CM63="Yes"),OFFSET('Sanitation Data'!$C$11,0,10*ROW('Sanitation Data'!C57)),IF(AND(ISNUMBER(OFFSET('Sanitation Data'!$C$11,0,10*ROW('Sanitation Data'!C57))),CM63="No",ISNUMBER(OFFSET('Sanitation Data'!$C$11,0,10*ROW('Sanitation Data'!C57)))),CONCATENATE("[",ROUND(OFFSET('Sanitation Data'!$C$11,0,10*ROW('Sanitation Data'!C57)),0),"]"),IF(AND(ISNUMBER(OFFSET('Sanitation Data'!$C$11,0,10*ROW('Sanitation Data'!C57))),CM63="",ISNUMBER(OFFSET('Sanitation Data'!$C$11,0,10*ROW('Sanitation Data'!C57)))),OFFSET('Sanitation Data'!$C$11,0,10*ROW('Sanitation Data'!C57)),NA())))</f>
        <v>#N/A</v>
      </c>
      <c r="Y63" s="253" t="e">
        <f ca="true">+IF(AND(ISNUMBER(OFFSET('Sanitation Data'!$C$12,0,10*ROW('Sanitation Data'!C57))),CN63="Yes"),OFFSET('Sanitation Data'!$C$12,0,10*ROW('Sanitation Data'!C57)),IF(AND(ISNUMBER(OFFSET('Sanitation Data'!$C$12,0,10*ROW('Sanitation Data'!C57))),CN63="No",ISNUMBER(OFFSET('Sanitation Data'!$C$12,0,10*ROW('Sanitation Data'!C57)))),CONCATENATE("[",ROUND(OFFSET('Sanitation Data'!$C$12,0,10*ROW('Sanitation Data'!C57)),0),"]"),IF(AND(ISNUMBER(OFFSET('Sanitation Data'!$C$12,0,10*ROW('Sanitation Data'!C57))),CN63="",ISNUMBER(OFFSET('Sanitation Data'!$C$12,0,10*ROW('Sanitation Data'!C57)))),OFFSET('Sanitation Data'!$C$12,0,10*ROW('Sanitation Data'!C57)),NA())))</f>
        <v>#N/A</v>
      </c>
      <c r="Z63" s="253" t="e">
        <f ca="true">+IF(AND(ISNUMBER(OFFSET('Sanitation Data'!$C$13,0,10*ROW('Sanitation Data'!C57))),CO63="Yes"),OFFSET('Sanitation Data'!$C$13,0,10*ROW('Sanitation Data'!C57)),IF(AND(ISNUMBER(OFFSET('Sanitation Data'!$C$13,0,10*ROW('Sanitation Data'!C57))),CO63="No",ISNUMBER(OFFSET('Sanitation Data'!$C$13,0,10*ROW('Sanitation Data'!C57)))),CONCATENATE("[",ROUND(OFFSET('Sanitation Data'!$C$13,0,10*ROW('Sanitation Data'!C57)),0),"]"),IF(AND(ISNUMBER(OFFSET('Sanitation Data'!$C$13,0,10*ROW('Sanitation Data'!C57))),CO63="",ISNUMBER(OFFSET('Sanitation Data'!$C$13,0,10*ROW('Sanitation Data'!C57)))),OFFSET('Sanitation Data'!$C$13,0,10*ROW('Sanitation Data'!C57)),NA())))</f>
        <v>#N/A</v>
      </c>
      <c r="AA63" s="253" t="e">
        <f ca="true">+IF(AND(ISNUMBER(OFFSET('Sanitation Data'!$D$5,0,10*ROW('Sanitation Data'!D57))),CP63="Yes"),100-OFFSET('Sanitation Data'!$D$5,0,10*ROW('Sanitation Data'!D57)),IF(AND(ISNUMBER(OFFSET('Sanitation Data'!$D$5,0,10*ROW('Sanitation Data'!D57))),CP63="No",ISNUMBER(OFFSET('Sanitation Data'!$D$5,0,10*ROW('Sanitation Data'!D57)))),CONCATENATE("[",ROUND(100-OFFSET('Sanitation Data'!$D$5,0,10*ROW('Sanitation Data'!D57)),0),"]"),IF(AND(ISNUMBER(OFFSET('Sanitation Data'!$D$5,0,10*ROW('Sanitation Data'!D57))),CP63="",ISNUMBER(OFFSET('Sanitation Data'!$D$5,0,10*ROW('Sanitation Data'!D57)))),100-OFFSET('Sanitation Data'!$D$5,0,10*ROW('Sanitation Data'!D57)),NA())))</f>
        <v>#N/A</v>
      </c>
      <c r="AB63" s="253" t="e">
        <f ca="true">+IF(AND(ISNUMBER(OFFSET('Sanitation Data'!$D$7,0,10*ROW('Sanitation Data'!D57))),CQ63="Yes"),OFFSET('Sanitation Data'!$D$7,0,10*ROW('Sanitation Data'!G57)),IF(AND(ISNUMBER(OFFSET('Sanitation Data'!$D$7,0,10*ROW('Sanitation Data'!D57))),CQ63="No",ISNUMBER(OFFSET('Sanitation Data'!$D$7,0,10*ROW('Sanitation Data'!D57)))),CONCATENATE("[",ROUND(OFFSET('Sanitation Data'!$D$7,0,10*ROW('Sanitation Data'!D57)),0),"]"),IF(AND(ISNUMBER(OFFSET('Sanitation Data'!$D$7,0,10*ROW('Sanitation Data'!D57))),CQ63="",ISNUMBER(OFFSET('Sanitation Data'!$D$7,0,10*ROW('Sanitation Data'!D57)))),OFFSET('Sanitation Data'!$D$7,0,10*ROW('Sanitation Data'!D57)),NA())))</f>
        <v>#N/A</v>
      </c>
      <c r="AC63" s="253" t="e">
        <f ca="true">+IF(AND(ISNUMBER(OFFSET('Sanitation Data'!$D$11,0,10*ROW('Sanitation Data'!D57))),CR63="Yes"),OFFSET('Sanitation Data'!$D$11,0,10*ROW('Sanitation Data'!D57)),IF(AND(ISNUMBER(OFFSET('Sanitation Data'!$D$11,0,10*ROW('Sanitation Data'!D57))),CR63="No",ISNUMBER(OFFSET('Sanitation Data'!$D$11,0,10*ROW('Sanitation Data'!D57)))),CONCATENATE("[",ROUND(OFFSET('Sanitation Data'!$D$11,0,10*ROW('Sanitation Data'!D57)),0),"]"),IF(AND(ISNUMBER(OFFSET('Sanitation Data'!$D$11,0,10*ROW('Sanitation Data'!D57))),CR63="",ISNUMBER(OFFSET('Sanitation Data'!$D$11,0,10*ROW('Sanitation Data'!D57)))),OFFSET('Sanitation Data'!$D$11,0,10*ROW('Sanitation Data'!D57)),NA())))</f>
        <v>#N/A</v>
      </c>
      <c r="AD63" s="253" t="e">
        <f ca="true">+IF(AND(ISNUMBER(OFFSET('Sanitation Data'!$D$12,0,10*ROW('Sanitation Data'!D57))),CS63="Yes"),OFFSET('Sanitation Data'!$D$12,0,10*ROW('Sanitation Data'!D57)),IF(AND(ISNUMBER(OFFSET('Sanitation Data'!$D$12,0,10*ROW('Sanitation Data'!D57))),CS63="No",ISNUMBER(OFFSET('Sanitation Data'!$D$12,0,10*ROW('Sanitation Data'!D57)))),CONCATENATE("[",ROUND(OFFSET('Sanitation Data'!$D$12,0,10*ROW('Sanitation Data'!D57)),0),"]"),IF(AND(ISNUMBER(OFFSET('Sanitation Data'!$D$12,0,10*ROW('Sanitation Data'!D57))),CS63="",ISNUMBER(OFFSET('Sanitation Data'!$D$12,0,10*ROW('Sanitation Data'!D57)))),OFFSET('Sanitation Data'!$D$12,0,10*ROW('Sanitation Data'!D57)),NA())))</f>
        <v>#N/A</v>
      </c>
      <c r="AE63" s="253" t="e">
        <f ca="true">+IF(AND(ISNUMBER(OFFSET('Sanitation Data'!$D$13,0,10*ROW('Sanitation Data'!D57))),CT63="Yes"),OFFSET('Sanitation Data'!$D$13,0,10*ROW('Sanitation Data'!D57)),IF(AND(ISNUMBER(OFFSET('Sanitation Data'!$D$13,0,10*ROW('Sanitation Data'!D57))),CT63="No",ISNUMBER(OFFSET('Sanitation Data'!$D$13,0,10*ROW('Sanitation Data'!D57)))),CONCATENATE("[",ROUND(OFFSET('Sanitation Data'!$D$13,0,10*ROW('Sanitation Data'!D57)),0),"]"),IF(AND(ISNUMBER(OFFSET('Sanitation Data'!$D$13,0,10*ROW('Sanitation Data'!D57))),CT63="",ISNUMBER(OFFSET('Sanitation Data'!$D$13,0,10*ROW('Sanitation Data'!D57)))),OFFSET('Sanitation Data'!$D$13,0,10*ROW('Sanitation Data'!D57)),NA())))</f>
        <v>#N/A</v>
      </c>
      <c r="AF63" s="253" t="e">
        <f ca="true">+IF(AND(ISNUMBER(OFFSET('Sanitation Data'!$E$5,0,10*ROW('Sanitation Data'!E57))),CU63="Yes"),100-OFFSET('Sanitation Data'!$E$5,0,10*ROW('Sanitation Data'!E57)),IF(AND(ISNUMBER(OFFSET('Sanitation Data'!$E$5,0,10*ROW('Sanitation Data'!E57))),CU63="No",ISNUMBER(OFFSET('Sanitation Data'!$E$5,0,10*ROW('Sanitation Data'!E57)))),CONCATENATE("[",ROUND(100-OFFSET('Sanitation Data'!$E$5,0,10*ROW('Sanitation Data'!E57)),0),"]"),IF(AND(ISNUMBER(OFFSET('Sanitation Data'!$E$5,0,10*ROW('Sanitation Data'!E57))),CU63="",ISNUMBER(OFFSET('Sanitation Data'!$E$5,0,10*ROW('Sanitation Data'!E57)))),100-OFFSET('Sanitation Data'!$E$5,0,10*ROW('Sanitation Data'!E57)),NA())))</f>
        <v>#N/A</v>
      </c>
      <c r="AG63" s="253" t="e">
        <f ca="true">+IF(AND(ISNUMBER(OFFSET('Sanitation Data'!$E$7,0,10*ROW('Sanitation Data'!E57))),CV63="Yes"),OFFSET('Sanitation Data'!$E$7,0,10*ROW('Sanitation Data'!E57)),IF(AND(ISNUMBER(OFFSET('Sanitation Data'!$E$7,0,10*ROW('Sanitation Data'!E57))),CV63="No",ISNUMBER(OFFSET('Sanitation Data'!$E$7,0,10*ROW('Sanitation Data'!E57)))),CONCATENATE("[",ROUND(OFFSET('Sanitation Data'!$E$7,0,10*ROW('Sanitation Data'!E57)),0),"]"),IF(AND(ISNUMBER(OFFSET('Sanitation Data'!$E$7,0,10*ROW('Sanitation Data'!E57))),CV63="",ISNUMBER(OFFSET('Sanitation Data'!$E$7,0,10*ROW('Sanitation Data'!E57)))),OFFSET('Sanitation Data'!$E$7,0,10*ROW('Sanitation Data'!E57)),NA())))</f>
        <v>#N/A</v>
      </c>
      <c r="AH63" s="253" t="e">
        <f ca="true">+IF(AND(ISNUMBER(OFFSET('Sanitation Data'!$E$11,0,10*ROW('Sanitation Data'!E57))),CW63="Yes"),OFFSET('Sanitation Data'!$E$11,0,10*ROW('Sanitation Data'!E57)),IF(AND(ISNUMBER(OFFSET('Sanitation Data'!$E$11,0,10*ROW('Sanitation Data'!E57))),CW63="No",ISNUMBER(OFFSET('Sanitation Data'!$E$11,0,10*ROW('Sanitation Data'!E57)))),CONCATENATE("[",ROUND(OFFSET('Sanitation Data'!$E$11,0,10*ROW('Sanitation Data'!E57)),0),"]"),IF(AND(ISNUMBER(OFFSET('Sanitation Data'!$E$11,0,10*ROW('Sanitation Data'!E57))),CW63="",ISNUMBER(OFFSET('Sanitation Data'!$E$11,0,10*ROW('Sanitation Data'!E57)))),OFFSET('Sanitation Data'!$E$11,0,10*ROW('Sanitation Data'!E57)),NA())))</f>
        <v>#N/A</v>
      </c>
      <c r="AI63" s="253" t="e">
        <f ca="true">+IF(AND(ISNUMBER(OFFSET('Sanitation Data'!$E$12,0,10*ROW('Sanitation Data'!E57))),CX63="Yes"),OFFSET('Sanitation Data'!$E$12,0,10*ROW('Sanitation Data'!E57)),IF(AND(ISNUMBER(OFFSET('Sanitation Data'!$E$12,0,10*ROW('Sanitation Data'!E57))),CX63="No",ISNUMBER(OFFSET('Sanitation Data'!$E$12,0,10*ROW('Sanitation Data'!E57)))),CONCATENATE("[",ROUND(OFFSET('Sanitation Data'!$E$12,0,10*ROW('Sanitation Data'!E57)),0),"]"),IF(AND(ISNUMBER(OFFSET('Sanitation Data'!$E$12,0,10*ROW('Sanitation Data'!E57))),CX63="",ISNUMBER(OFFSET('Sanitation Data'!$E$12,0,10*ROW('Sanitation Data'!E57)))),OFFSET('Sanitation Data'!$E$12,0,10*ROW('Sanitation Data'!E57)),NA())))</f>
        <v>#N/A</v>
      </c>
      <c r="AJ63" s="253" t="e">
        <f ca="true">+IF(AND(ISNUMBER(OFFSET('Sanitation Data'!$E$13,0,10*ROW('Sanitation Data'!E57))),CY63="Yes"),OFFSET('Sanitation Data'!$E$13,0,10*ROW('Sanitation Data'!E57)),IF(AND(ISNUMBER(OFFSET('Sanitation Data'!$E$13,0,10*ROW('Sanitation Data'!E57))),CY63="No",ISNUMBER(OFFSET('Sanitation Data'!$E$13,0,10*ROW('Sanitation Data'!E57)))),CONCATENATE("[",ROUND(OFFSET('Sanitation Data'!$E$13,0,10*ROW('Sanitation Data'!E57)),0),"]"),IF(AND(ISNUMBER(OFFSET('Sanitation Data'!$E$13,0,10*ROW('Sanitation Data'!E57))),CY63="",ISNUMBER(OFFSET('Sanitation Data'!$E$13,0,10*ROW('Sanitation Data'!E57)))),OFFSET('Sanitation Data'!$E$13,0,10*ROW('Sanitation Data'!E57)),NA())))</f>
        <v>#N/A</v>
      </c>
      <c r="AK63" s="253" t="e">
        <f ca="true">+IF(AND(ISNUMBER(OFFSET('Sanitation Data'!$F$5,0,10*ROW('Sanitation Data'!F57))),CZ63="Yes"),100-OFFSET('Sanitation Data'!$F$5,0,10*ROW('Sanitation Data'!F57)),IF(AND(ISNUMBER(OFFSET('Sanitation Data'!$F$5,0,10*ROW('Sanitation Data'!F57))),CZ63="No",ISNUMBER(OFFSET('Sanitation Data'!$F$5,0,10*ROW('Sanitation Data'!F57)))),CONCATENATE("[",ROUND(100-OFFSET('Sanitation Data'!$F$5,0,10*ROW('Sanitation Data'!F57)),0),"]"),IF(AND(ISNUMBER(OFFSET('Sanitation Data'!$F$5,0,10*ROW('Sanitation Data'!F57))),CZ63="",ISNUMBER(OFFSET('Sanitation Data'!$F$5,0,10*ROW('Sanitation Data'!F57)))),100-OFFSET('Sanitation Data'!$F$5,0,10*ROW('Sanitation Data'!F57)),NA())))</f>
        <v>#N/A</v>
      </c>
      <c r="AL63" s="253" t="e">
        <f ca="true">+IF(AND(ISNUMBER(OFFSET('Sanitation Data'!$F$7,0,10*ROW('Sanitation Data'!F57))),DA63="Yes"),OFFSET('Sanitation Data'!$F$7,0,10*ROW('Sanitation Data'!F57)),IF(AND(ISNUMBER(OFFSET('Sanitation Data'!$F$7,0,10*ROW('Sanitation Data'!F57))),DA63="No",ISNUMBER(OFFSET('Sanitation Data'!$F$7,0,10*ROW('Sanitation Data'!F57)))),CONCATENATE("[",ROUND(OFFSET('Sanitation Data'!$F$7,0,10*ROW('Sanitation Data'!F57)),0),"]"),IF(AND(ISNUMBER(OFFSET('Sanitation Data'!$F$7,0,10*ROW('Sanitation Data'!F57))),DA63="",ISNUMBER(OFFSET('Sanitation Data'!$F$7,0,10*ROW('Sanitation Data'!F57)))),OFFSET('Sanitation Data'!$F$7,0,10*ROW('Sanitation Data'!F57)),NA())))</f>
        <v>#N/A</v>
      </c>
      <c r="AM63" s="253" t="e">
        <f ca="true">+IF(AND(ISNUMBER(OFFSET('Sanitation Data'!$F$11,0,10*ROW('Sanitation Data'!F57))),DB63="Yes"),OFFSET('Sanitation Data'!$F$11,0,10*ROW('Sanitation Data'!F57)),IF(AND(ISNUMBER(OFFSET('Sanitation Data'!$F$11,0,10*ROW('Sanitation Data'!F57))),DB63="No",ISNUMBER(OFFSET('Sanitation Data'!$F$11,0,10*ROW('Sanitation Data'!F57)))),CONCATENATE("[",ROUND(OFFSET('Sanitation Data'!$F$11,0,10*ROW('Sanitation Data'!F57)),0),"]"),IF(AND(ISNUMBER(OFFSET('Sanitation Data'!$F$11,0,10*ROW('Sanitation Data'!F57))),DB63="",ISNUMBER(OFFSET('Sanitation Data'!$F$11,0,10*ROW('Sanitation Data'!F57)))),OFFSET('Sanitation Data'!$F$11,0,10*ROW('Sanitation Data'!F57)),NA())))</f>
        <v>#N/A</v>
      </c>
      <c r="AN63" s="253" t="e">
        <f ca="true">+IF(AND(ISNUMBER(OFFSET('Sanitation Data'!$F$12,0,10*ROW('Sanitation Data'!F57))),DC63="Yes"),OFFSET('Sanitation Data'!$F$12,0,10*ROW('Sanitation Data'!F57)),IF(AND(ISNUMBER(OFFSET('Sanitation Data'!$F$12,0,10*ROW('Sanitation Data'!F57))),DC63="No",ISNUMBER(OFFSET('Sanitation Data'!$F$12,0,10*ROW('Sanitation Data'!F57)))),CONCATENATE("[",ROUND(OFFSET('Sanitation Data'!$F$12,0,10*ROW('Sanitation Data'!F57)),0),"]"),IF(AND(ISNUMBER(OFFSET('Sanitation Data'!$F$12,0,10*ROW('Sanitation Data'!F57))),DC63="",ISNUMBER(OFFSET('Sanitation Data'!$F$12,0,10*ROW('Sanitation Data'!F57)))),OFFSET('Sanitation Data'!$F$12,0,10*ROW('Sanitation Data'!F57)),NA())))</f>
        <v>#N/A</v>
      </c>
      <c r="AO63" s="253" t="e">
        <f ca="true">+IF(AND(ISNUMBER(OFFSET('Sanitation Data'!$F$13,0,10*ROW('Sanitation Data'!F57))),DD63="Yes"),OFFSET('Sanitation Data'!$F$13,0,10*ROW('Sanitation Data'!F57)),IF(AND(ISNUMBER(OFFSET('Sanitation Data'!$F$13,0,10*ROW('Sanitation Data'!F57))),DD63="No",ISNUMBER(OFFSET('Sanitation Data'!$F$13,0,10*ROW('Sanitation Data'!F57)))),CONCATENATE("[",ROUND(OFFSET('Sanitation Data'!$F$13,0,10*ROW('Sanitation Data'!F57)),0),"]"),IF(AND(ISNUMBER(OFFSET('Sanitation Data'!$F$13,0,10*ROW('Sanitation Data'!F57))),DD63="",ISNUMBER(OFFSET('Sanitation Data'!$F$13,0,10*ROW('Sanitation Data'!F57)))),OFFSET('Sanitation Data'!$F$13,0,10*ROW('Sanitation Data'!F57)),NA())))</f>
        <v>#N/A</v>
      </c>
      <c r="AP63" s="253" t="e">
        <f ca="true">+IF(AND(ISNUMBER(OFFSET('Sanitation Data'!$G$5,0,10*ROW('Sanitation Data'!G57))),DE63="Yes"),100-OFFSET('Sanitation Data'!$G$5,0,10*ROW('Sanitation Data'!G57)),IF(AND(ISNUMBER(OFFSET('Sanitation Data'!$G$5,0,10*ROW('Sanitation Data'!G57))),DE63="No",ISNUMBER(OFFSET('Sanitation Data'!$G$5,0,10*ROW('Sanitation Data'!G57)))),CONCATENATE("[",ROUND(100-OFFSET('Sanitation Data'!$G$5,0,10*ROW('Sanitation Data'!G57)),0),"]"),IF(AND(ISNUMBER(OFFSET('Sanitation Data'!$G$5,0,10*ROW('Sanitation Data'!G57))),DE63="",ISNUMBER(OFFSET('Sanitation Data'!$G$5,0,10*ROW('Sanitation Data'!G57)))),100-OFFSET('Sanitation Data'!$G$5,0,10*ROW('Sanitation Data'!G57)),NA())))</f>
        <v>#N/A</v>
      </c>
      <c r="AQ63" s="253" t="e">
        <f ca="true">+IF(AND(ISNUMBER(OFFSET('Sanitation Data'!$G$7,0,10*ROW('Sanitation Data'!G57))),DF63="Yes"),OFFSET('Sanitation Data'!$G$7,0,10*ROW('Sanitation Data'!G57)),IF(AND(ISNUMBER(OFFSET('Sanitation Data'!$G$7,0,10*ROW('Sanitation Data'!G57))),DF63="No",ISNUMBER(OFFSET('Sanitation Data'!$G$7,0,10*ROW('Sanitation Data'!G57)))),CONCATENATE("[",ROUND(OFFSET('Sanitation Data'!$G$7,0,10*ROW('Sanitation Data'!G57)),0),"]"),IF(AND(ISNUMBER(OFFSET('Sanitation Data'!$G$7,0,10*ROW('Sanitation Data'!G57))),DF63="",ISNUMBER(OFFSET('Sanitation Data'!$G$7,0,10*ROW('Sanitation Data'!G57)))),OFFSET('Sanitation Data'!$G$7,0,10*ROW('Sanitation Data'!G57)),NA())))</f>
        <v>#N/A</v>
      </c>
      <c r="AR63" s="253" t="e">
        <f ca="true">+IF(AND(ISNUMBER(OFFSET('Sanitation Data'!$G$11,0,10*ROW('Sanitation Data'!G57))),DG63="Yes"),OFFSET('Sanitation Data'!$G$11,0,10*ROW('Sanitation Data'!G57)),IF(AND(ISNUMBER(OFFSET('Sanitation Data'!$G$11,0,10*ROW('Sanitation Data'!G57))),DG63="No",ISNUMBER(OFFSET('Sanitation Data'!$G$11,0,10*ROW('Sanitation Data'!G57)))),CONCATENATE("[",ROUND(OFFSET('Sanitation Data'!$G$11,0,10*ROW('Sanitation Data'!G57)),0),"]"),IF(AND(ISNUMBER(OFFSET('Sanitation Data'!$G$11,0,10*ROW('Sanitation Data'!G57))),DG63="",ISNUMBER(OFFSET('Sanitation Data'!$G$11,0,10*ROW('Sanitation Data'!G57)))),OFFSET('Sanitation Data'!$G$11,0,10*ROW('Sanitation Data'!G57)),NA())))</f>
        <v>#N/A</v>
      </c>
      <c r="AS63" s="253" t="e">
        <f ca="true">+IF(AND(ISNUMBER(OFFSET('Sanitation Data'!$G$12,0,10*ROW('Sanitation Data'!G57))),DH63="Yes"),OFFSET('Sanitation Data'!$G$12,0,10*ROW('Sanitation Data'!G57)),IF(AND(ISNUMBER(OFFSET('Sanitation Data'!$G$12,0,10*ROW('Sanitation Data'!G57))),DH63="No",ISNUMBER(OFFSET('Sanitation Data'!$G$12,0,10*ROW('Sanitation Data'!G57)))),CONCATENATE("[",ROUND(OFFSET('Sanitation Data'!$G$12,0,10*ROW('Sanitation Data'!G57)),0),"]"),IF(AND(ISNUMBER(OFFSET('Sanitation Data'!$G$12,0,10*ROW('Sanitation Data'!G57))),DH63="",ISNUMBER(OFFSET('Sanitation Data'!$G$12,0,10*ROW('Sanitation Data'!G57)))),OFFSET('Sanitation Data'!$G$12,0,10*ROW('Sanitation Data'!G57)),NA())))</f>
        <v>#N/A</v>
      </c>
      <c r="AT63" s="253" t="e">
        <f ca="true">+IF(AND(ISNUMBER(OFFSET('Sanitation Data'!$G$13,0,10*ROW('Sanitation Data'!G57))),DI63="Yes"),OFFSET('Sanitation Data'!$G$13,0,10*ROW('Sanitation Data'!G57)),IF(AND(ISNUMBER(OFFSET('Sanitation Data'!$G$13,0,10*ROW('Sanitation Data'!G57))),DI63="No",ISNUMBER(OFFSET('Sanitation Data'!$G$13,0,10*ROW('Sanitation Data'!G57)))),CONCATENATE("[",ROUND(OFFSET('Sanitation Data'!$G$13,0,10*ROW('Sanitation Data'!G57)),0),"]"),IF(AND(ISNUMBER(OFFSET('Sanitation Data'!$G$13,0,10*ROW('Sanitation Data'!G57))),DI63="",ISNUMBER(OFFSET('Sanitation Data'!$G$13,0,10*ROW('Sanitation Data'!G57)))),OFFSET('Sanitation Data'!$G$13,0,10*ROW('Sanitation Data'!G57)),NA())))</f>
        <v>#N/A</v>
      </c>
      <c r="AU63" s="253" t="e">
        <f ca="true">+IF(AND(ISNUMBER(OFFSET('Sanitation Data'!$H$5,0,10*ROW('Sanitation Data'!H57))),DJ63="Yes"),100-OFFSET('Sanitation Data'!$H$5,0,10*ROW('Sanitation Data'!H57)),IF(AND(ISNUMBER(OFFSET('Sanitation Data'!$H$5,0,10*ROW('Sanitation Data'!H57))),DJ63="No",ISNUMBER(OFFSET('Sanitation Data'!$H$5,0,10*ROW('Sanitation Data'!H57)))),CONCATENATE("[",ROUND(100-OFFSET('Sanitation Data'!$H$5,0,10*ROW('Sanitation Data'!H57)),0),"]"),IF(AND(ISNUMBER(OFFSET('Sanitation Data'!$H$5,0,10*ROW('Sanitation Data'!H57))),DJ63="",ISNUMBER(OFFSET('Sanitation Data'!$H$5,0,10*ROW('Sanitation Data'!H57)))),100-OFFSET('Sanitation Data'!$H$5,0,10*ROW('Sanitation Data'!H57)),NA())))</f>
        <v>#N/A</v>
      </c>
      <c r="AV63" s="253" t="e">
        <f ca="true">+IF(AND(ISNUMBER(OFFSET('Sanitation Data'!$H$7,0,10*ROW('Sanitation Data'!H57))),DK63="Yes"),OFFSET('Sanitation Data'!$H$7,0,10*ROW('Sanitation Data'!H57)),IF(AND(ISNUMBER(OFFSET('Sanitation Data'!$H$7,0,10*ROW('Sanitation Data'!H57))),DK63="No",ISNUMBER(OFFSET('Sanitation Data'!$H$7,0,10*ROW('Sanitation Data'!H57)))),CONCATENATE("[",ROUND(OFFSET('Sanitation Data'!$H$7,0,10*ROW('Sanitation Data'!H57)),0),"]"),IF(AND(ISNUMBER(OFFSET('Sanitation Data'!$H$7,0,10*ROW('Sanitation Data'!H57))),DK63="",ISNUMBER(OFFSET('Sanitation Data'!$H$7,0,10*ROW('Sanitation Data'!H57)))),OFFSET('Sanitation Data'!$H$7,0,10*ROW('Sanitation Data'!H57)),NA())))</f>
        <v>#N/A</v>
      </c>
      <c r="AW63" s="253" t="e">
        <f ca="true">+IF(AND(ISNUMBER(OFFSET('Sanitation Data'!$H$11,0,10*ROW('Sanitation Data'!H57))),DL63="Yes"),OFFSET('Sanitation Data'!$H$11,0,10*ROW('Sanitation Data'!H57)),IF(AND(ISNUMBER(OFFSET('Sanitation Data'!$H$11,0,10*ROW('Sanitation Data'!H57))),DL63="No",ISNUMBER(OFFSET('Sanitation Data'!$H$11,0,10*ROW('Sanitation Data'!H57)))),CONCATENATE("[",ROUND(OFFSET('Sanitation Data'!$H$11,0,10*ROW('Sanitation Data'!H57)),0),"]"),IF(AND(ISNUMBER(OFFSET('Sanitation Data'!$H$11,0,10*ROW('Sanitation Data'!H57))),DL63="",ISNUMBER(OFFSET('Sanitation Data'!$H$11,0,10*ROW('Sanitation Data'!H57)))),OFFSET('Sanitation Data'!$H$11,0,10*ROW('Sanitation Data'!H57)),NA())))</f>
        <v>#N/A</v>
      </c>
      <c r="AX63" s="253" t="e">
        <f ca="true">+IF(AND(ISNUMBER(OFFSET('Sanitation Data'!$H$12,0,10*ROW('Sanitation Data'!H57))),DM63="Yes"),OFFSET('Sanitation Data'!$H$12,0,10*ROW('Sanitation Data'!H57)),IF(AND(ISNUMBER(OFFSET('Sanitation Data'!$H$12,0,10*ROW('Sanitation Data'!H57))),DM63="No",ISNUMBER(OFFSET('Sanitation Data'!$H$12,0,10*ROW('Sanitation Data'!H57)))),CONCATENATE("[",ROUND(OFFSET('Sanitation Data'!$H$12,0,10*ROW('Sanitation Data'!H57)),0),"]"),IF(AND(ISNUMBER(OFFSET('Sanitation Data'!$H$12,0,10*ROW('Sanitation Data'!H57))),DM63="",ISNUMBER(OFFSET('Sanitation Data'!$H$12,0,10*ROW('Sanitation Data'!H57)))),OFFSET('Sanitation Data'!$H$12,0,10*ROW('Sanitation Data'!H57)),NA())))</f>
        <v>#N/A</v>
      </c>
      <c r="AY63" s="253" t="e">
        <f ca="true">+IF(AND(ISNUMBER(OFFSET('Sanitation Data'!$H$13,0,10*ROW('Sanitation Data'!H57))),DN63="Yes"),OFFSET('Sanitation Data'!$H$13,0,10*ROW('Sanitation Data'!H57)),IF(AND(ISNUMBER(OFFSET('Sanitation Data'!$H$13,0,10*ROW('Sanitation Data'!H57))),DN63="No",ISNUMBER(OFFSET('Sanitation Data'!$H$13,0,10*ROW('Sanitation Data'!H57)))),CONCATENATE("[",ROUND(OFFSET('Sanitation Data'!$H$13,0,10*ROW('Sanitation Data'!H57)),0),"]"),IF(AND(ISNUMBER(OFFSET('Sanitation Data'!$H$13,0,10*ROW('Sanitation Data'!H57))),DN63="",ISNUMBER(OFFSET('Sanitation Data'!$H$13,0,10*ROW('Sanitation Data'!H57)))),OFFSET('Sanitation Data'!$H$13,0,10*ROW('Sanitation Data'!H57)),NA())))</f>
        <v>#N/A</v>
      </c>
      <c r="AZ63" s="254" t="e">
        <f ca="true">+IF(AND(ISNUMBER(OFFSET('Hygiene Data'!$C$6,0,10*ROW('Hygiene Data'!C57))),DO63="Yes"),OFFSET('Hygiene Data'!$C$6,0,10*ROW('Hygiene Data'!C57)),IF(AND(ISNUMBER(OFFSET('Hygiene Data'!$C$6,0,10*ROW('Hygiene Data'!C57))),DO63="No",ISNUMBER(OFFSET('Hygiene Data'!$C$6,0,10*ROW('Hygiene Data'!C57)))),CONCATENATE("[",ROUND(OFFSET('Hygiene Data'!$C$6,0,10*ROW('Hygiene Data'!C57)),0),"]"),IF(AND(ISNUMBER(OFFSET('Hygiene Data'!$C$6,0,10*ROW('Hygiene Data'!C57))),DO63="",ISNUMBER(OFFSET('Hygiene Data'!$C$6,0,10*ROW('Hygiene Data'!C57)))),OFFSET('Hygiene Data'!$C$6,0,10*ROW('Hygiene Data'!C57)),NA())))</f>
        <v>#N/A</v>
      </c>
      <c r="BA63" s="254" t="e">
        <f ca="true">+IF(AND(ISNUMBER(OFFSET('Hygiene Data'!$C$8,0,10*ROW('Hygiene Data'!C57))),DP63="Yes"),OFFSET('Hygiene Data'!$C$8,0,10*ROW('Hygiene Data'!C57)),IF(AND(ISNUMBER(OFFSET('Hygiene Data'!$C$8,0,10*ROW('Hygiene Data'!C57))),DP63="No",ISNUMBER(OFFSET('Hygiene Data'!$C$8,0,10*ROW('Hygiene Data'!C57)))),CONCATENATE("[",ROUND(OFFSET('Hygiene Data'!$C$8,0,10*ROW('Hygiene Data'!C57)),0),"]"),IF(AND(ISNUMBER(OFFSET('Hygiene Data'!$C$8,0,10*ROW('Hygiene Data'!C57))),DP63="",ISNUMBER(OFFSET('Hygiene Data'!$C$8,0,10*ROW('Hygiene Data'!C57)))),OFFSET('Hygiene Data'!$C$8,0,10*ROW('Hygiene Data'!C57)),NA())))</f>
        <v>#N/A</v>
      </c>
      <c r="BB63" s="254" t="e">
        <f ca="true">+IF(AND(ISNUMBER(OFFSET('Hygiene Data'!$C$10,0,10*ROW('Hygiene Data'!C57))),DQ63="Yes"),OFFSET('Hygiene Data'!$C$10,0,10*ROW('Hygiene Data'!C57)),IF(AND(ISNUMBER(OFFSET('Hygiene Data'!$C$10,0,10*ROW('Hygiene Data'!C57))),DQ63="No",ISNUMBER(OFFSET('Hygiene Data'!$C$10,0,10*ROW('Hygiene Data'!C57)))),CONCATENATE("[",ROUND(OFFSET('Hygiene Data'!$C$10,0,10*ROW('Hygiene Data'!C57)),0),"]"),IF(AND(ISNUMBER(OFFSET('Hygiene Data'!$C$10,0,10*ROW('Hygiene Data'!C57))),DQ63="",ISNUMBER(OFFSET('Hygiene Data'!$C$10,0,10*ROW('Hygiene Data'!C57)))),OFFSET('Hygiene Data'!$C$10,0,10*ROW('Hygiene Data'!C57)),NA())))</f>
        <v>#N/A</v>
      </c>
      <c r="BC63" s="254" t="e">
        <f ca="true">+IF(AND(ISNUMBER(OFFSET('Hygiene Data'!$D$6,0,10*ROW('Hygiene Data'!D57))),DR63="Yes"),OFFSET('Hygiene Data'!$D$6,0,10*ROW('Hygiene Data'!D57)),IF(AND(ISNUMBER(OFFSET('Hygiene Data'!$D$6,0,10*ROW('Hygiene Data'!D57))),DR63="No",ISNUMBER(OFFSET('Hygiene Data'!$D$6,0,10*ROW('Hygiene Data'!D57)))),CONCATENATE("[",ROUND(OFFSET('Hygiene Data'!$D$6,0,10*ROW('Hygiene Data'!D57)),0),"]"),IF(AND(ISNUMBER(OFFSET('Hygiene Data'!$D$6,0,10*ROW('Hygiene Data'!D57))),DR63="",ISNUMBER(OFFSET('Hygiene Data'!$D$6,0,10*ROW('Hygiene Data'!D57)))),OFFSET('Hygiene Data'!$D$6,0,10*ROW('Hygiene Data'!D57)),NA())))</f>
        <v>#N/A</v>
      </c>
      <c r="BD63" s="254" t="e">
        <f ca="true">+IF(AND(ISNUMBER(OFFSET('Hygiene Data'!$D$8,0,10*ROW('Hygiene Data'!D57))),DS63="Yes"),OFFSET('Hygiene Data'!$D$8,0,10*ROW('Hygiene Data'!D57)),IF(AND(ISNUMBER(OFFSET('Hygiene Data'!$D$8,0,10*ROW('Hygiene Data'!D57))),DS63="No",ISNUMBER(OFFSET('Hygiene Data'!$D$8,0,10*ROW('Hygiene Data'!D57)))),CONCATENATE("[",ROUND(OFFSET('Hygiene Data'!$D$8,0,10*ROW('Hygiene Data'!D57)),0),"]"),IF(AND(ISNUMBER(OFFSET('Hygiene Data'!$D$8,0,10*ROW('Hygiene Data'!D57))),DS63="",ISNUMBER(OFFSET('Hygiene Data'!$D$8,0,10*ROW('Hygiene Data'!D57)))),OFFSET('Hygiene Data'!$D$8,0,10*ROW('Hygiene Data'!D57)),NA())))</f>
        <v>#N/A</v>
      </c>
      <c r="BE63" s="254" t="e">
        <f ca="true">+IF(AND(ISNUMBER(OFFSET('Hygiene Data'!$D$10,0,10*ROW('Hygiene Data'!D57))),DT63="Yes"),OFFSET('Hygiene Data'!$D$10,0,10*ROW('Hygiene Data'!D57)),IF(AND(ISNUMBER(OFFSET('Hygiene Data'!$D$10,0,10*ROW('Hygiene Data'!D57))),DT63="No",ISNUMBER(OFFSET('Hygiene Data'!$D$10,0,10*ROW('Hygiene Data'!D57)))),CONCATENATE("[",ROUND(OFFSET('Hygiene Data'!$D$10,0,10*ROW('Hygiene Data'!D57)),0),"]"),IF(AND(ISNUMBER(OFFSET('Hygiene Data'!$D$10,0,10*ROW('Hygiene Data'!D57))),DT63="",ISNUMBER(OFFSET('Hygiene Data'!$D$10,0,10*ROW('Hygiene Data'!D57)))),OFFSET('Hygiene Data'!$D$10,0,10*ROW('Hygiene Data'!D57)),NA())))</f>
        <v>#N/A</v>
      </c>
      <c r="BF63" s="254" t="e">
        <f ca="true">+IF(AND(ISNUMBER(OFFSET('Hygiene Data'!$E$6,0,10*ROW('Hygiene Data'!E57))),DU63="Yes"),OFFSET('Hygiene Data'!$E$6,0,10*ROW('Hygiene Data'!E57)),IF(AND(ISNUMBER(OFFSET('Hygiene Data'!$E$6,0,10*ROW('Hygiene Data'!E57))),DU63="No",ISNUMBER(OFFSET('Hygiene Data'!$E$6,0,10*ROW('Hygiene Data'!E57)))),CONCATENATE("[",ROUND(OFFSET('Hygiene Data'!$E$6,0,10*ROW('Hygiene Data'!E57)),0),"]"),IF(AND(ISNUMBER(OFFSET('Hygiene Data'!$E$6,0,10*ROW('Hygiene Data'!E57))),DU63="",ISNUMBER(OFFSET('Hygiene Data'!$E$6,0,10*ROW('Hygiene Data'!E57)))),OFFSET('Hygiene Data'!$E$6,0,10*ROW('Hygiene Data'!E57)),NA())))</f>
        <v>#N/A</v>
      </c>
      <c r="BG63" s="254" t="e">
        <f ca="true">+IF(AND(ISNUMBER(OFFSET('Hygiene Data'!$E$8,0,10*ROW('Hygiene Data'!E57))),DV63="Yes"),OFFSET('Hygiene Data'!$E$8,0,10*ROW('Hygiene Data'!E57)),IF(AND(ISNUMBER(OFFSET('Hygiene Data'!$E$8,0,10*ROW('Hygiene Data'!E57))),DV63="No",ISNUMBER(OFFSET('Hygiene Data'!$E$8,0,10*ROW('Hygiene Data'!E57)))),CONCATENATE("[",ROUND(OFFSET('Hygiene Data'!$E$8,0,10*ROW('Hygiene Data'!E57)),0),"]"),IF(AND(ISNUMBER(OFFSET('Hygiene Data'!$E$8,0,10*ROW('Hygiene Data'!E57))),DV63="",ISNUMBER(OFFSET('Hygiene Data'!$E$8,0,10*ROW('Hygiene Data'!E57)))),OFFSET('Hygiene Data'!$E$8,0,10*ROW('Hygiene Data'!E57)),NA())))</f>
        <v>#N/A</v>
      </c>
      <c r="BH63" s="254" t="e">
        <f ca="true">+IF(AND(ISNUMBER(OFFSET('Hygiene Data'!$E$10,0,10*ROW('Hygiene Data'!E57))),DW63="Yes"),OFFSET('Hygiene Data'!$E$10,0,10*ROW('Hygiene Data'!E57)),IF(AND(ISNUMBER(OFFSET('Hygiene Data'!$E$10,0,10*ROW('Hygiene Data'!E57))),DW63="No",ISNUMBER(OFFSET('Hygiene Data'!$E$10,0,10*ROW('Hygiene Data'!E57)))),CONCATENATE("[",ROUND(OFFSET('Hygiene Data'!$E$10,0,10*ROW('Hygiene Data'!E57)),0),"]"),IF(AND(ISNUMBER(OFFSET('Hygiene Data'!$E$10,0,10*ROW('Hygiene Data'!E57))),DW63="",ISNUMBER(OFFSET('Hygiene Data'!$E$10,0,10*ROW('Hygiene Data'!E57)))),OFFSET('Hygiene Data'!$E$10,0,10*ROW('Hygiene Data'!E57)),NA())))</f>
        <v>#N/A</v>
      </c>
      <c r="BI63" s="254" t="e">
        <f ca="true">+IF(AND(ISNUMBER(OFFSET('Hygiene Data'!$F$6,0,10*ROW('Hygiene Data'!F57))),DX63="Yes"),OFFSET('Hygiene Data'!$F$6,0,10*ROW('Hygiene Data'!F57)),IF(AND(ISNUMBER(OFFSET('Hygiene Data'!$F$6,0,10*ROW('Hygiene Data'!F57))),DX63="No",ISNUMBER(OFFSET('Hygiene Data'!$F$6,0,10*ROW('Hygiene Data'!F57)))),CONCATENATE("[",ROUND(OFFSET('Hygiene Data'!$F$6,0,10*ROW('Hygiene Data'!F57)),0),"]"),IF(AND(ISNUMBER(OFFSET('Hygiene Data'!$F$6,0,10*ROW('Hygiene Data'!F57))),DX63="",ISNUMBER(OFFSET('Hygiene Data'!$F$6,0,10*ROW('Hygiene Data'!F57)))),OFFSET('Hygiene Data'!$F$6,0,10*ROW('Hygiene Data'!F57)),NA())))</f>
        <v>#N/A</v>
      </c>
      <c r="BJ63" s="254" t="e">
        <f ca="true">+IF(AND(ISNUMBER(OFFSET('Hygiene Data'!$F$8,0,10*ROW('Hygiene Data'!F57))),DY63="Yes"),OFFSET('Hygiene Data'!$F$8,0,10*ROW('Hygiene Data'!F57)),IF(AND(ISNUMBER(OFFSET('Hygiene Data'!$F$8,0,10*ROW('Hygiene Data'!F57))),DY63="No",ISNUMBER(OFFSET('Hygiene Data'!$F$8,0,10*ROW('Hygiene Data'!F57)))),CONCATENATE("[",ROUND(OFFSET('Hygiene Data'!$F$8,0,10*ROW('Hygiene Data'!F57)),0),"]"),IF(AND(ISNUMBER(OFFSET('Hygiene Data'!$F$8,0,10*ROW('Hygiene Data'!F57))),DY63="",ISNUMBER(OFFSET('Hygiene Data'!$F$8,0,10*ROW('Hygiene Data'!F57)))),OFFSET('Hygiene Data'!$F$8,0,10*ROW('Hygiene Data'!F57)),NA())))</f>
        <v>#N/A</v>
      </c>
      <c r="BK63" s="254" t="e">
        <f ca="true">+IF(AND(ISNUMBER(OFFSET('Hygiene Data'!$F$10,0,10*ROW('Hygiene Data'!F57))),DZ63="Yes"),OFFSET('Hygiene Data'!$F$10,0,10*ROW('Hygiene Data'!F57)),IF(AND(ISNUMBER(OFFSET('Hygiene Data'!$F$10,0,10*ROW('Hygiene Data'!F57))),DZ63="No",ISNUMBER(OFFSET('Hygiene Data'!$F$10,0,10*ROW('Hygiene Data'!F57)))),CONCATENATE("[",ROUND(OFFSET('Hygiene Data'!$F$10,0,10*ROW('Hygiene Data'!F57)),0),"]"),IF(AND(ISNUMBER(OFFSET('Hygiene Data'!$F$10,0,10*ROW('Hygiene Data'!F57))),DZ63="",ISNUMBER(OFFSET('Hygiene Data'!$F$10,0,10*ROW('Hygiene Data'!F57)))),OFFSET('Hygiene Data'!$F$10,0,10*ROW('Hygiene Data'!F57)),NA())))</f>
        <v>#N/A</v>
      </c>
      <c r="BL63" s="254" t="e">
        <f ca="true">+IF(AND(ISNUMBER(OFFSET('Hygiene Data'!$G$6,0,10*ROW('Hygiene Data'!G57))),EA63="Yes"),OFFSET('Hygiene Data'!$G$6,0,10*ROW('Hygiene Data'!G57)),IF(AND(ISNUMBER(OFFSET('Hygiene Data'!$G$6,0,10*ROW('Hygiene Data'!G57))),EA63="No",ISNUMBER(OFFSET('Hygiene Data'!$G$6,0,10*ROW('Hygiene Data'!G57)))),CONCATENATE("[",ROUND(OFFSET('Hygiene Data'!$G$6,0,10*ROW('Hygiene Data'!G57)),0),"]"),IF(AND(ISNUMBER(OFFSET('Hygiene Data'!$G$6,0,10*ROW('Hygiene Data'!G57))),EA63="",ISNUMBER(OFFSET('Hygiene Data'!$G$6,0,10*ROW('Hygiene Data'!G57)))),OFFSET('Hygiene Data'!$G$6,0,10*ROW('Hygiene Data'!G57)),NA())))</f>
        <v>#N/A</v>
      </c>
      <c r="BM63" s="254" t="e">
        <f ca="true">+IF(AND(ISNUMBER(OFFSET('Hygiene Data'!$G$8,0,10*ROW('Hygiene Data'!G57))),EB63="Yes"),OFFSET('Hygiene Data'!$G$8,0,10*ROW('Hygiene Data'!G57)),IF(AND(ISNUMBER(OFFSET('Hygiene Data'!$G$8,0,10*ROW('Hygiene Data'!G57))),EB63="No",ISNUMBER(OFFSET('Hygiene Data'!$G$8,0,10*ROW('Hygiene Data'!G57)))),CONCATENATE("[",ROUND(OFFSET('Hygiene Data'!$G$8,0,10*ROW('Hygiene Data'!G57)),0),"]"),IF(AND(ISNUMBER(OFFSET('Hygiene Data'!$G$8,0,10*ROW('Hygiene Data'!G57))),EB63="",ISNUMBER(OFFSET('Hygiene Data'!$G$8,0,10*ROW('Hygiene Data'!G57)))),OFFSET('Hygiene Data'!$G$8,0,10*ROW('Hygiene Data'!G57)),NA())))</f>
        <v>#N/A</v>
      </c>
      <c r="BN63" s="254" t="e">
        <f ca="true">+IF(AND(ISNUMBER(OFFSET('Hygiene Data'!$G$10,0,10*ROW('Hygiene Data'!G57))),EC63="Yes"),OFFSET('Hygiene Data'!$G$10,0,10*ROW('Hygiene Data'!G57)),IF(AND(ISNUMBER(OFFSET('Hygiene Data'!$G$10,0,10*ROW('Hygiene Data'!G57))),EC63="No",ISNUMBER(OFFSET('Hygiene Data'!$G$10,0,10*ROW('Hygiene Data'!G57)))),CONCATENATE("[",ROUND(OFFSET('Hygiene Data'!$G$10,0,10*ROW('Hygiene Data'!G57)),0),"]"),IF(AND(ISNUMBER(OFFSET('Hygiene Data'!$G$10,0,10*ROW('Hygiene Data'!G57))),EC63="",ISNUMBER(OFFSET('Hygiene Data'!$G$10,0,10*ROW('Hygiene Data'!G57)))),OFFSET('Hygiene Data'!$G$10,0,10*ROW('Hygiene Data'!G57)),NA())))</f>
        <v>#N/A</v>
      </c>
      <c r="BO63" s="254" t="e">
        <f ca="true">+IF(AND(ISNUMBER(OFFSET('Hygiene Data'!$H$6,0,10*ROW('Hygiene Data'!H57))),ED63="Yes"),OFFSET('Hygiene Data'!$H$6,0,10*ROW('Hygiene Data'!H57)),IF(AND(ISNUMBER(OFFSET('Hygiene Data'!$H$6,0,10*ROW('Hygiene Data'!H57))),ED63="No",ISNUMBER(OFFSET('Hygiene Data'!$H$6,0,10*ROW('Hygiene Data'!H57)))),CONCATENATE("[",ROUND(OFFSET('Hygiene Data'!$H$6,0,10*ROW('Hygiene Data'!H57)),0),"]"),IF(AND(ISNUMBER(OFFSET('Hygiene Data'!$H$6,0,10*ROW('Hygiene Data'!H57))),ED63="",ISNUMBER(OFFSET('Hygiene Data'!$H$6,0,10*ROW('Hygiene Data'!H57)))),OFFSET('Hygiene Data'!$H$6,0,10*ROW('Hygiene Data'!H57)),NA())))</f>
        <v>#N/A</v>
      </c>
      <c r="BP63" s="254" t="e">
        <f ca="true">+IF(AND(ISNUMBER(OFFSET('Hygiene Data'!$H$8,0,10*ROW('Hygiene Data'!H57))),EE63="Yes"),OFFSET('Hygiene Data'!$H$8,0,10*ROW('Hygiene Data'!H57)),IF(AND(ISNUMBER(OFFSET('Hygiene Data'!$H$8,0,10*ROW('Hygiene Data'!H57))),EE63="No",ISNUMBER(OFFSET('Hygiene Data'!$H$8,0,10*ROW('Hygiene Data'!H57)))),CONCATENATE("[",ROUND(OFFSET('Hygiene Data'!$H$8,0,10*ROW('Hygiene Data'!H57)),0),"]"),IF(AND(ISNUMBER(OFFSET('Hygiene Data'!$H$8,0,10*ROW('Hygiene Data'!H57))),EE63="",ISNUMBER(OFFSET('Hygiene Data'!$H$8,0,10*ROW('Hygiene Data'!H57)))),OFFSET('Hygiene Data'!$H$8,0,10*ROW('Hygiene Data'!H57)),NA())))</f>
        <v>#N/A</v>
      </c>
      <c r="BQ63" s="254" t="e">
        <f ca="true">+IF(AND(ISNUMBER(OFFSET('Hygiene Data'!$H$10,0,10*ROW('Hygiene Data'!H57))),EF63="Yes"),OFFSET('Hygiene Data'!$H$10,0,10*ROW('Hygiene Data'!H57)),IF(AND(ISNUMBER(OFFSET('Hygiene Data'!$H$10,0,10*ROW('Hygiene Data'!H57))),EF63="No",ISNUMBER(OFFSET('Hygiene Data'!$H$10,0,10*ROW('Hygiene Data'!H57)))),CONCATENATE("[",ROUND(OFFSET('Hygiene Data'!$H$10,0,10*ROW('Hygiene Data'!H57)),0),"]"),IF(AND(ISNUMBER(OFFSET('Hygiene Data'!$H$10,0,10*ROW('Hygiene Data'!H57))),EF63="",ISNUMBER(OFFSET('Hygiene Data'!$H$10,0,10*ROW('Hygiene Data'!H57)))),OFFSET('Hygiene Data'!$H$10,0,10*ROW('Hygiene Data'!H57)),NA())))</f>
        <v>#N/A</v>
      </c>
      <c r="BS63" s="36" t="str">
        <f ca="true">+IF(OFFSET('Water Data'!$C$28,0,10*ROW('Water Data'!C57))="","",OFFSET('Water Data'!$C$28,0,10*ROW('Water Data'!C57)))</f>
        <v/>
      </c>
      <c r="BT63" s="36" t="str">
        <f ca="true">+IF(OFFSET('Water Data'!$C$29,0,10*ROW('Water Data'!C57))="","",OFFSET('Water Data'!$C$29,0,10*ROW('Water Data'!C57)))</f>
        <v/>
      </c>
      <c r="BU63" s="36" t="str">
        <f ca="true">+IF(OFFSET('Water Data'!$C$30,0,10*ROW('Water Data'!C57))="","",OFFSET('Water Data'!$C$30,0,10*ROW('Water Data'!C57)))</f>
        <v/>
      </c>
      <c r="BV63" s="36" t="str">
        <f ca="true">+IF(OFFSET('Water Data'!$D$28,0,10*ROW('Water Data'!D57))="","",OFFSET('Water Data'!$D$28,0,10*ROW('Water Data'!D57)))</f>
        <v/>
      </c>
      <c r="BW63" s="36" t="str">
        <f ca="true">+IF(OFFSET('Water Data'!$D$29,0,10*ROW('Water Data'!D57))="","",OFFSET('Water Data'!$D$29,0,10*ROW('Water Data'!D57)))</f>
        <v/>
      </c>
      <c r="BX63" s="36" t="str">
        <f ca="true">+IF(OFFSET('Water Data'!$D$30,0,10*ROW('Water Data'!D57))="","",OFFSET('Water Data'!$D$30,0,10*ROW('Water Data'!D57)))</f>
        <v/>
      </c>
      <c r="BY63" s="36" t="str">
        <f ca="true">+IF(OFFSET('Water Data'!$E$28,0,10*ROW('Water Data'!E57))="","",OFFSET('Water Data'!$E$28,0,10*ROW('Water Data'!E57)))</f>
        <v/>
      </c>
      <c r="BZ63" s="36" t="str">
        <f ca="true">+IF(OFFSET('Water Data'!$E$29,0,10*ROW('Water Data'!E57))="","",OFFSET('Water Data'!$E$29,0,10*ROW('Water Data'!E57)))</f>
        <v/>
      </c>
      <c r="CA63" s="36" t="str">
        <f ca="true">+IF(OFFSET('Water Data'!$E$30,0,10*ROW('Water Data'!E57))="","",OFFSET('Water Data'!$E$30,0,10*ROW('Water Data'!E57)))</f>
        <v/>
      </c>
      <c r="CB63" s="36" t="str">
        <f ca="true">+IF(OFFSET('Water Data'!$F$28,0,10*ROW('Water Data'!F57))="","",OFFSET('Water Data'!$F$28,0,10*ROW('Water Data'!F57)))</f>
        <v/>
      </c>
      <c r="CC63" s="36" t="str">
        <f ca="true">+IF(OFFSET('Water Data'!$F$29,0,10*ROW('Water Data'!F57))="","",OFFSET('Water Data'!$F$29,0,10*ROW('Water Data'!F57)))</f>
        <v/>
      </c>
      <c r="CD63" s="36" t="str">
        <f ca="true">+IF(OFFSET('Water Data'!$F$30,0,10*ROW('Water Data'!F57))="","",OFFSET('Water Data'!$F$30,0,10*ROW('Water Data'!F57)))</f>
        <v/>
      </c>
      <c r="CE63" s="36" t="str">
        <f ca="true">+IF(OFFSET('Water Data'!$G$28,0,10*ROW('Water Data'!G57))="","",OFFSET('Water Data'!$G$28,0,10*ROW('Water Data'!G57)))</f>
        <v/>
      </c>
      <c r="CF63" s="36" t="str">
        <f ca="true">+IF(OFFSET('Water Data'!$G$29,0,10*ROW('Water Data'!G57))="","",OFFSET('Water Data'!$G$29,0,10*ROW('Water Data'!G57)))</f>
        <v/>
      </c>
      <c r="CG63" s="36" t="str">
        <f ca="true">+IF(OFFSET('Water Data'!$G$30,0,10*ROW('Water Data'!G57))="","",OFFSET('Water Data'!$G$30,0,10*ROW('Water Data'!G57)))</f>
        <v/>
      </c>
      <c r="CH63" s="36" t="str">
        <f ca="true">+IF(OFFSET('Water Data'!$H$28,0,10*ROW('Water Data'!H57))="","",OFFSET('Water Data'!$H$28,0,10*ROW('Water Data'!H57)))</f>
        <v/>
      </c>
      <c r="CI63" s="36" t="str">
        <f ca="true">+IF(OFFSET('Water Data'!$H$29,0,10*ROW('Water Data'!H57))="","",OFFSET('Water Data'!$H$29,0,10*ROW('Water Data'!H57)))</f>
        <v/>
      </c>
      <c r="CJ63" s="36" t="str">
        <f ca="true">+IF(OFFSET('Water Data'!$H$30,0,10*ROW('Water Data'!H57))="","",OFFSET('Water Data'!$H$30,0,10*ROW('Water Data'!H57)))</f>
        <v/>
      </c>
      <c r="CK63" s="36" t="str">
        <f ca="true">+IF(OFFSET('Sanitation Data'!$C$29,0,10*ROW('Sanitation Data'!C57))="","",OFFSET('Sanitation Data'!$C$29,0,10*ROW('Sanitation Data'!C57)))</f>
        <v/>
      </c>
      <c r="CL63" s="36" t="str">
        <f ca="true">+IF(OFFSET('Sanitation Data'!$C$30,0,10*ROW('Sanitation Data'!C57))="","",OFFSET('Sanitation Data'!$C$30,0,10*ROW('Sanitation Data'!C57)))</f>
        <v/>
      </c>
      <c r="CM63" s="36" t="str">
        <f ca="true">+IF(OFFSET('Sanitation Data'!$C$31,0,10*ROW('Sanitation Data'!C57))="","",OFFSET('Sanitation Data'!$C$31,0,10*ROW('Sanitation Data'!C57)))</f>
        <v/>
      </c>
      <c r="CN63" s="36" t="str">
        <f ca="true">+IF(OFFSET('Sanitation Data'!$C$32,0,10*ROW('Sanitation Data'!C57))="","",OFFSET('Sanitation Data'!$C$32,0,10*ROW('Sanitation Data'!C57)))</f>
        <v/>
      </c>
      <c r="CO63" s="36" t="str">
        <f ca="true">+IF(OFFSET('Sanitation Data'!$C$33,0,10*ROW('Sanitation Data'!C57))="","",OFFSET('Sanitation Data'!$C$33,0,10*ROW('Sanitation Data'!C57)))</f>
        <v/>
      </c>
      <c r="CP63" s="36" t="str">
        <f ca="true">+IF(OFFSET('Sanitation Data'!$D$29,0,10*ROW('Sanitation Data'!D57))="","",OFFSET('Sanitation Data'!$D$29,0,10*ROW('Sanitation Data'!D57)))</f>
        <v/>
      </c>
      <c r="CQ63" s="36" t="str">
        <f ca="true">+IF(OFFSET('Sanitation Data'!$D$30,0,10*ROW('Sanitation Data'!D57))="","",OFFSET('Sanitation Data'!$D$30,0,10*ROW('Sanitation Data'!D57)))</f>
        <v/>
      </c>
      <c r="CR63" s="36" t="str">
        <f ca="true">+IF(OFFSET('Sanitation Data'!$D$31,0,10*ROW('Sanitation Data'!D57))="","",OFFSET('Sanitation Data'!$D$31,0,10*ROW('Sanitation Data'!D57)))</f>
        <v/>
      </c>
      <c r="CS63" s="36" t="str">
        <f ca="true">+IF(OFFSET('Sanitation Data'!$D$32,0,10*ROW('Sanitation Data'!D57))="","",OFFSET('Sanitation Data'!$D$32,0,10*ROW('Sanitation Data'!D57)))</f>
        <v/>
      </c>
      <c r="CT63" s="36" t="str">
        <f ca="true">+IF(OFFSET('Sanitation Data'!$D$33,0,10*ROW('Sanitation Data'!D57))="","",OFFSET('Sanitation Data'!$D$33,0,10*ROW('Sanitation Data'!D57)))</f>
        <v/>
      </c>
      <c r="CU63" s="36" t="str">
        <f ca="true">+IF(OFFSET('Sanitation Data'!$E$29,0,10*ROW('Sanitation Data'!E57))="","",OFFSET('Sanitation Data'!$E$29,0,10*ROW('Sanitation Data'!E57)))</f>
        <v/>
      </c>
      <c r="CV63" s="36" t="str">
        <f ca="true">+IF(OFFSET('Sanitation Data'!$E$30,0,10*ROW('Sanitation Data'!E57))="","",OFFSET('Sanitation Data'!$E$30,0,10*ROW('Sanitation Data'!E57)))</f>
        <v/>
      </c>
      <c r="CW63" s="36" t="str">
        <f ca="true">+IF(OFFSET('Sanitation Data'!$E$31,0,10*ROW('Sanitation Data'!E57))="","",OFFSET('Sanitation Data'!$E$31,0,10*ROW('Sanitation Data'!E57)))</f>
        <v/>
      </c>
      <c r="CX63" s="36" t="str">
        <f ca="true">+IF(OFFSET('Sanitation Data'!$E$32,0,10*ROW('Sanitation Data'!E57))="","",OFFSET('Sanitation Data'!$E$32,0,10*ROW('Sanitation Data'!E57)))</f>
        <v/>
      </c>
      <c r="CY63" s="36" t="str">
        <f ca="true">+IF(OFFSET('Sanitation Data'!$E$33,0,10*ROW('Sanitation Data'!E57))="","",OFFSET('Sanitation Data'!$E$33,0,10*ROW('Sanitation Data'!E57)))</f>
        <v/>
      </c>
      <c r="CZ63" s="36" t="str">
        <f ca="true">+IF(OFFSET('Sanitation Data'!$F$29,0,10*ROW('Sanitation Data'!F57))="","",OFFSET('Sanitation Data'!$F$29,0,10*ROW('Sanitation Data'!F57)))</f>
        <v/>
      </c>
      <c r="DA63" s="36" t="str">
        <f ca="true">+IF(OFFSET('Sanitation Data'!$F$30,0,10*ROW('Sanitation Data'!F57))="","",OFFSET('Sanitation Data'!$F$30,0,10*ROW('Sanitation Data'!F57)))</f>
        <v/>
      </c>
      <c r="DB63" s="36" t="str">
        <f ca="true">+IF(OFFSET('Sanitation Data'!$F$31,0,10*ROW('Sanitation Data'!F57))="","",OFFSET('Sanitation Data'!$F$31,0,10*ROW('Sanitation Data'!F57)))</f>
        <v/>
      </c>
      <c r="DC63" s="36" t="str">
        <f ca="true">+IF(OFFSET('Sanitation Data'!$F$32,0,10*ROW('Sanitation Data'!F57))="","",OFFSET('Sanitation Data'!$F$32,0,10*ROW('Sanitation Data'!F57)))</f>
        <v/>
      </c>
      <c r="DD63" s="36" t="str">
        <f ca="true">+IF(OFFSET('Sanitation Data'!$F$33,0,10*ROW('Sanitation Data'!F57))="","",OFFSET('Sanitation Data'!$F$33,0,10*ROW('Sanitation Data'!F57)))</f>
        <v/>
      </c>
      <c r="DE63" s="36" t="str">
        <f ca="true">+IF(OFFSET('Sanitation Data'!$G$29,0,10*ROW('Sanitation Data'!G57))="","",OFFSET('Sanitation Data'!$G$29,0,10*ROW('Sanitation Data'!G57)))</f>
        <v/>
      </c>
      <c r="DF63" s="36" t="str">
        <f ca="true">+IF(OFFSET('Sanitation Data'!$G$30,0,10*ROW('Sanitation Data'!G57))="","",OFFSET('Sanitation Data'!$G$30,0,10*ROW('Sanitation Data'!G57)))</f>
        <v/>
      </c>
      <c r="DG63" s="36" t="str">
        <f ca="true">+IF(OFFSET('Sanitation Data'!$G$31,0,10*ROW('Sanitation Data'!G57))="","",OFFSET('Sanitation Data'!$G$31,0,10*ROW('Sanitation Data'!G57)))</f>
        <v/>
      </c>
      <c r="DH63" s="36" t="str">
        <f ca="true">+IF(OFFSET('Sanitation Data'!$G$32,0,10*ROW('Sanitation Data'!G57))="","",OFFSET('Sanitation Data'!$G$32,0,10*ROW('Sanitation Data'!G57)))</f>
        <v/>
      </c>
      <c r="DI63" s="36" t="str">
        <f ca="true">+IF(OFFSET('Sanitation Data'!$G$33,0,10*ROW('Sanitation Data'!G57))="","",OFFSET('Sanitation Data'!$G$33,0,10*ROW('Sanitation Data'!G57)))</f>
        <v/>
      </c>
      <c r="DJ63" s="36" t="str">
        <f ca="true">+IF(OFFSET('Sanitation Data'!$H$29,0,10*ROW('Sanitation Data'!H57))="","",OFFSET('Sanitation Data'!$H$29,0,10*ROW('Sanitation Data'!H57)))</f>
        <v/>
      </c>
      <c r="DK63" s="36" t="str">
        <f ca="true">+IF(OFFSET('Sanitation Data'!$H$30,0,10*ROW('Sanitation Data'!H57))="","",OFFSET('Sanitation Data'!$H$30,0,10*ROW('Sanitation Data'!H57)))</f>
        <v/>
      </c>
      <c r="DL63" s="36" t="str">
        <f ca="true">+IF(OFFSET('Sanitation Data'!$H$31,0,10*ROW('Sanitation Data'!H57))="","",OFFSET('Sanitation Data'!$H$31,0,10*ROW('Sanitation Data'!H57)))</f>
        <v/>
      </c>
      <c r="DM63" s="36" t="str">
        <f ca="true">+IF(OFFSET('Sanitation Data'!$H$32,0,10*ROW('Sanitation Data'!H57))="","",OFFSET('Sanitation Data'!$H$32,0,10*ROW('Sanitation Data'!H57)))</f>
        <v/>
      </c>
      <c r="DN63" s="36" t="str">
        <f ca="true">+IF(OFFSET('Sanitation Data'!$H$33,0,10*ROW('Sanitation Data'!H57))="","",OFFSET('Sanitation Data'!$H$33,0,10*ROW('Sanitation Data'!H57)))</f>
        <v/>
      </c>
      <c r="DO63" s="36" t="str">
        <f ca="true">+IF(OFFSET('Hygiene Data'!$C$12,0,10*ROW('Hygiene Data'!C57))="","",OFFSET('Hygiene Data'!$C$12,0,10*ROW('Hygiene Data'!C57)))</f>
        <v/>
      </c>
      <c r="DP63" s="36" t="str">
        <f ca="true">+IF(OFFSET('Hygiene Data'!$C$13,0,10*ROW('Hygiene Data'!C57))="","",OFFSET('Hygiene Data'!$C$13,0,10*ROW('Hygiene Data'!C57)))</f>
        <v/>
      </c>
      <c r="DQ63" s="36" t="str">
        <f ca="true">+IF(OFFSET('Hygiene Data'!$C$14,0,10*ROW('Hygiene Data'!C57))="","",OFFSET('Hygiene Data'!$C$14,0,10*ROW('Hygiene Data'!C57)))</f>
        <v/>
      </c>
      <c r="DR63" s="36" t="str">
        <f ca="true">+IF(OFFSET('Hygiene Data'!$D$12,0,10*ROW('Hygiene Data'!D57))="","",OFFSET('Hygiene Data'!$D$12,0,10*ROW('Hygiene Data'!D57)))</f>
        <v/>
      </c>
      <c r="DS63" s="36" t="str">
        <f ca="true">+IF(OFFSET('Hygiene Data'!$D$13,0,10*ROW('Hygiene Data'!D57))="","",OFFSET('Hygiene Data'!$D$13,0,10*ROW('Hygiene Data'!D57)))</f>
        <v/>
      </c>
      <c r="DT63" s="36" t="str">
        <f ca="true">+IF(OFFSET('Hygiene Data'!$D$14,0,10*ROW('Hygiene Data'!D57))="","",OFFSET('Hygiene Data'!$D$14,0,10*ROW('Hygiene Data'!D57)))</f>
        <v/>
      </c>
      <c r="DU63" s="36" t="str">
        <f ca="true">+IF(OFFSET('Hygiene Data'!$E$12,0,10*ROW('Hygiene Data'!E57))="","",OFFSET('Hygiene Data'!$E$12,0,10*ROW('Hygiene Data'!E57)))</f>
        <v/>
      </c>
      <c r="DV63" s="36" t="str">
        <f ca="true">+IF(OFFSET('Hygiene Data'!$E$13,0,10*ROW('Hygiene Data'!E57))="","",OFFSET('Hygiene Data'!$E$13,0,10*ROW('Hygiene Data'!E57)))</f>
        <v/>
      </c>
      <c r="DW63" s="36" t="str">
        <f ca="true">+IF(OFFSET('Hygiene Data'!$E$14,0,10*ROW('Hygiene Data'!E57))="","",OFFSET('Hygiene Data'!$E$14,0,10*ROW('Hygiene Data'!E57)))</f>
        <v/>
      </c>
      <c r="DX63" s="36" t="str">
        <f ca="true">+IF(OFFSET('Hygiene Data'!$F$12,0,10*ROW('Hygiene Data'!F57))="","",OFFSET('Hygiene Data'!$F$12,0,10*ROW('Hygiene Data'!F57)))</f>
        <v/>
      </c>
      <c r="DY63" s="36" t="str">
        <f ca="true">+IF(OFFSET('Hygiene Data'!$F$13,0,10*ROW('Hygiene Data'!F57))="","",OFFSET('Hygiene Data'!$F$13,0,10*ROW('Hygiene Data'!F57)))</f>
        <v/>
      </c>
      <c r="DZ63" s="36" t="str">
        <f ca="true">+IF(OFFSET('Hygiene Data'!$F$14,0,10*ROW('Hygiene Data'!F57))="","",OFFSET('Hygiene Data'!$F$14,0,10*ROW('Hygiene Data'!F57)))</f>
        <v/>
      </c>
      <c r="EA63" s="36" t="str">
        <f ca="true">+IF(OFFSET('Hygiene Data'!$G$12,0,10*ROW('Hygiene Data'!G57))="","",OFFSET('Hygiene Data'!$G$12,0,10*ROW('Hygiene Data'!G57)))</f>
        <v/>
      </c>
      <c r="EB63" s="36" t="str">
        <f ca="true">+IF(OFFSET('Hygiene Data'!$G$13,0,10*ROW('Hygiene Data'!G57))="","",OFFSET('Hygiene Data'!$G$13,0,10*ROW('Hygiene Data'!G57)))</f>
        <v/>
      </c>
      <c r="EC63" s="36" t="str">
        <f ca="true">+IF(OFFSET('Hygiene Data'!$G$14,0,10*ROW('Hygiene Data'!G57))="","",OFFSET('Hygiene Data'!$G$14,0,10*ROW('Hygiene Data'!G57)))</f>
        <v/>
      </c>
      <c r="ED63" s="36" t="str">
        <f ca="true">+IF(OFFSET('Hygiene Data'!$H$12,0,10*ROW('Hygiene Data'!H57))="","",OFFSET('Hygiene Data'!$H$12,0,10*ROW('Hygiene Data'!H57)))</f>
        <v/>
      </c>
      <c r="EE63" s="36" t="str">
        <f ca="true">+IF(OFFSET('Hygiene Data'!$H$13,0,10*ROW('Hygiene Data'!H57))="","",OFFSET('Hygiene Data'!$H$13,0,10*ROW('Hygiene Data'!H57)))</f>
        <v/>
      </c>
      <c r="EF63" s="36" t="str">
        <f ca="true">+IF(OFFSET('Hygiene Data'!$H$14,0,10*ROW('Hygiene Data'!H57))="","",OFFSET('Hygiene Data'!$H$14,0,10*ROW('Hygiene Data'!H57)))</f>
        <v/>
      </c>
    </row>
    <row r="64" x14ac:dyDescent="0.2">
      <c r="A64" s="59" t="str">
        <f ca="true">+IF(OFFSET('Water Data'!$B$1,0,10*ROW('Water Data'!B61))="","",OFFSET('Water Data'!$B$1,0,10*ROW('Water Data'!B61)))</f>
        <v/>
      </c>
      <c r="B64" s="59" t="str">
        <f ca="true">+IF(OFFSET('Water Data'!$A$3,0,10*ROW('Water Data'!A61))="","",OFFSET('Water Data'!$A$3,0,10*ROW('Water Data'!A61)))</f>
        <v/>
      </c>
      <c r="C64" s="59" t="str">
        <f ca="true">+IF(OFFSET('Water Data'!$C$3,0,10*ROW('Water Data'!C61))="","",OFFSET('Water Data'!$C$3,0,10*ROW('Water Data'!C61)))</f>
        <v/>
      </c>
      <c r="D64" s="252" t="e">
        <f ca="true">+IF(AND(ISNUMBER(OFFSET('Water Data'!$C$5,0,10*ROW('Water Data'!C58))),BS64="Yes"),100-OFFSET('Water Data'!$C$5,0,10*ROW('Water Data'!C58)),IF(AND(ISNUMBER(OFFSET('Water Data'!$C$5,0,10*ROW('Water Data'!C58))),BS64="No",ISNUMBER(OFFSET('Water Data'!$C$5,0,10*ROW('Water Data'!C58)))),CONCATENATE("[",ROUND(100-OFFSET('Water Data'!$C$5,0,10*ROW('Water Data'!C58)),0),"]"),IF(AND(ISNUMBER(OFFSET('Water Data'!$C$5,0,10*ROW('Water Data'!C58))),BS64="",ISNUMBER(OFFSET('Water Data'!$C$5,0,10*ROW('Water Data'!C58)))),100-OFFSET('Water Data'!$C$5,0,10*ROW('Water Data'!C58)),NA())))</f>
        <v>#N/A</v>
      </c>
      <c r="E64" s="252" t="e">
        <f ca="true">+IF(AND(ISNUMBER(OFFSET('Water Data'!$C$7,0,10*ROW('Water Data'!D58))),BT64="Yes"),OFFSET('Water Data'!$C$7,0,10*ROW('Water Data'!C58)),IF(AND(ISNUMBER(OFFSET('Water Data'!$C$7,0,10*ROW('Water Data'!C58))),BT64="No",ISNUMBER(OFFSET('Water Data'!$C$7,0,10*ROW('Water Data'!C58)))),CONCATENATE("[",ROUND(OFFSET('Water Data'!$C$7,0,10*ROW('Water Data'!C58)),0),"]"),IF(AND(ISNUMBER(OFFSET('Water Data'!$C$7,0,10*ROW('Water Data'!C58))),BT64="",ISNUMBER(OFFSET('Water Data'!$C$7,0,10*ROW('Water Data'!C58)))),OFFSET('Water Data'!$C$7,0,10*ROW('Water Data'!C58)),NA())))</f>
        <v>#N/A</v>
      </c>
      <c r="F64" s="252" t="e">
        <f ca="true">+IF(AND(ISNUMBER(OFFSET('Water Data'!$C$10,0,10*ROW('Water Data'!C58))),BU64="Yes"),OFFSET('Water Data'!$C$10,0,10*ROW('Water Data'!C58)),IF(AND(ISNUMBER(OFFSET('Water Data'!$C$10,0,10*ROW('Water Data'!C58))),BU64="No",ISNUMBER(OFFSET('Water Data'!$C$10,0,10*ROW('Water Data'!C58)))),CONCATENATE("[",ROUND(OFFSET('Water Data'!$C$10,0,10*ROW('Water Data'!C58)),0),"]"),IF(AND(ISNUMBER(OFFSET('Water Data'!$C$10,0,10*ROW('Water Data'!C58))),BU64="",ISNUMBER(OFFSET('Water Data'!$C$10,0,10*ROW('Water Data'!C58)))),OFFSET('Water Data'!$C$10,0,10*ROW('Water Data'!C58)),NA())))</f>
        <v>#N/A</v>
      </c>
      <c r="G64" s="252" t="e">
        <f ca="true">+IF(AND(ISNUMBER(OFFSET('Water Data'!$D$5,0,10*ROW('Water Data'!D58))),BV64="Yes"),100-OFFSET('Water Data'!$D$5,0,10*ROW('Water Data'!D58)),IF(AND(ISNUMBER(OFFSET('Water Data'!$D$5,0,10*ROW('Water Data'!D58))),BV64="No",ISNUMBER(OFFSET('Water Data'!$D$5,0,10*ROW('Water Data'!D58)))),CONCATENATE("[",ROUND(100-OFFSET('Water Data'!$D$5,0,10*ROW('Water Data'!D58)),0),"]"),IF(AND(ISNUMBER(OFFSET('Water Data'!$D$5,0,10*ROW('Water Data'!D58))),BV64="",ISNUMBER(OFFSET('Water Data'!$D$5,0,10*ROW('Water Data'!D58)))),100-OFFSET('Water Data'!$D$5,0,10*ROW('Water Data'!D58)),NA())))</f>
        <v>#N/A</v>
      </c>
      <c r="H64" s="252" t="e">
        <f ca="true">+IF(AND(ISNUMBER(OFFSET('Water Data'!$D$7,0,10*ROW('Water Data'!D58))),BW64="Yes"),OFFSET('Water Data'!$D$7,0,10*ROW('Water Data'!D58)),IF(AND(ISNUMBER(OFFSET('Water Data'!$D$7,0,10*ROW('Water Data'!D58))),BW64="No",ISNUMBER(OFFSET('Water Data'!$D$7,0,10*ROW('Water Data'!D58)))),CONCATENATE("[",ROUND(OFFSET('Water Data'!$C$7,0,10*ROW('Water Data'!D58)),0),"]"),IF(AND(ISNUMBER(OFFSET('Water Data'!$D$7,0,10*ROW('Water Data'!D58))),BW64="",ISNUMBER(OFFSET('Water Data'!$D$7,0,10*ROW('Water Data'!D58)))),OFFSET('Water Data'!$D$7,0,10*ROW('Water Data'!D58)),NA())))</f>
        <v>#N/A</v>
      </c>
      <c r="I64" s="252" t="e">
        <f ca="true">+IF(AND(ISNUMBER(OFFSET('Water Data'!$D$10,0,10*ROW('Water Data'!D58))),BX64="Yes"),OFFSET('Water Data'!$D$10,0,10*ROW('Water Data'!D58)),IF(AND(ISNUMBER(OFFSET('Water Data'!$D$10,0,10*ROW('Water Data'!D58))),BX64="No",ISNUMBER(OFFSET('Water Data'!$D$10,0,10*ROW('Water Data'!D58)))),CONCATENATE("[",ROUND(OFFSET('Water Data'!$D$10,0,10*ROW('Water Data'!D58)),0),"]"),IF(AND(ISNUMBER(OFFSET('Water Data'!$D$10,0,10*ROW('Water Data'!D58))),BX64="",ISNUMBER(OFFSET('Water Data'!$D$10,0,10*ROW('Water Data'!D58)))),OFFSET('Water Data'!$D$10,0,10*ROW('Water Data'!D58)),NA())))</f>
        <v>#N/A</v>
      </c>
      <c r="J64" s="252" t="e">
        <f ca="true">+IF(AND(ISNUMBER(OFFSET('Water Data'!$E$5,0,10*ROW('Water Data'!E58))),BY64="Yes"),100-OFFSET('Water Data'!$E$5,0,10*ROW('Water Data'!E58)),IF(AND(ISNUMBER(OFFSET('Water Data'!$E$5,0,10*ROW('Water Data'!E58))),BY64="No",ISNUMBER(OFFSET('Water Data'!$E$5,0,10*ROW('Water Data'!E58)))),CONCATENATE("[",ROUND(100-OFFSET('Water Data'!$E$5,0,10*ROW('Water Data'!E58)),0),"]"),IF(AND(ISNUMBER(OFFSET('Water Data'!$E$5,0,10*ROW('Water Data'!E58))),BY64="",ISNUMBER(OFFSET('Water Data'!$E$5,0,10*ROW('Water Data'!E58)))),100-OFFSET('Water Data'!$E$5,0,10*ROW('Water Data'!E58)),NA())))</f>
        <v>#N/A</v>
      </c>
      <c r="K64" s="252" t="e">
        <f ca="true">+IF(AND(ISNUMBER(OFFSET('Water Data'!$E$7,0,10*ROW('Water Data'!E58))),BZ64="Yes"),OFFSET('Water Data'!$E$7,0,10*ROW('Water Data'!E58)),IF(AND(ISNUMBER(OFFSET('Water Data'!$E$7,0,10*ROW('Water Data'!E58))),BZ64="No",ISNUMBER(OFFSET('Water Data'!$E$7,0,10*ROW('Water Data'!E58)))),CONCATENATE("[",ROUND(OFFSET('Water Data'!$E$7,0,10*ROW('Water Data'!E58)),0),"]"),IF(AND(ISNUMBER(OFFSET('Water Data'!$E$7,0,10*ROW('Water Data'!E58))),BZ64="",ISNUMBER(OFFSET('Water Data'!$E$7,0,10*ROW('Water Data'!E58)))),OFFSET('Water Data'!$E$7,0,10*ROW('Water Data'!E58)),NA())))</f>
        <v>#N/A</v>
      </c>
      <c r="L64" s="252" t="e">
        <f ca="true">+IF(AND(ISNUMBER(OFFSET('Water Data'!$E$10,0,10*ROW('Water Data'!E58))),CA64="Yes"),OFFSET('Water Data'!$E$10,0,10*ROW('Water Data'!E58)),IF(AND(ISNUMBER(OFFSET('Water Data'!$E$10,0,10*ROW('Water Data'!E58))),CA64="No",ISNUMBER(OFFSET('Water Data'!$E$10,0,10*ROW('Water Data'!E58)))),CONCATENATE("[",ROUND(OFFSET('Water Data'!$E$10,0,10*ROW('Water Data'!E58)),0),"]"),IF(AND(ISNUMBER(OFFSET('Water Data'!$E$10,0,10*ROW('Water Data'!E58))),CA64="",ISNUMBER(OFFSET('Water Data'!$E$10,0,10*ROW('Water Data'!E58)))),OFFSET('Water Data'!$E$10,0,10*ROW('Water Data'!E58)),NA())))</f>
        <v>#N/A</v>
      </c>
      <c r="M64" s="252" t="e">
        <f ca="true">+IF(AND(ISNUMBER(OFFSET('Water Data'!$F$5,0,10*ROW('Water Data'!F58))),CB64="Yes"),100-OFFSET('Water Data'!$F$5,0,10*ROW('Water Data'!F58)),IF(AND(ISNUMBER(OFFSET('Water Data'!$F$5,0,10*ROW('Water Data'!F58))),CB64="No",ISNUMBER(OFFSET('Water Data'!$F$5,0,10*ROW('Water Data'!F58)))),CONCATENATE("[",ROUND(100-OFFSET('Water Data'!$F$5,0,10*ROW('Water Data'!F58)),0),"]"),IF(AND(ISNUMBER(OFFSET('Water Data'!$F$5,0,10*ROW('Water Data'!F58))),CB64="",ISNUMBER(OFFSET('Water Data'!$F$5,0,10*ROW('Water Data'!F58)))),100-OFFSET('Water Data'!$F$5,0,10*ROW('Water Data'!F58)),NA())))</f>
        <v>#N/A</v>
      </c>
      <c r="N64" s="252" t="e">
        <f ca="true">+IF(AND(ISNUMBER(OFFSET('Water Data'!$F$7,0,10*ROW('Water Data'!F58))),CC64="Yes"),OFFSET('Water Data'!$F$7,0,10*ROW('Water Data'!F58)),IF(AND(ISNUMBER(OFFSET('Water Data'!$F$7,0,10*ROW('Water Data'!F58))),CC64="No",ISNUMBER(OFFSET('Water Data'!$F$7,0,10*ROW('Water Data'!F58)))),CONCATENATE("[",ROUND(OFFSET('Water Data'!$F$7,0,10*ROW('Water Data'!F58)),0),"]"),IF(AND(ISNUMBER(OFFSET('Water Data'!$F$7,0,10*ROW('Water Data'!F58))),CC64="",ISNUMBER(OFFSET('Water Data'!$F$7,0,10*ROW('Water Data'!F58)))),OFFSET('Water Data'!$F$7,0,10*ROW('Water Data'!F58)),NA())))</f>
        <v>#N/A</v>
      </c>
      <c r="O64" s="252" t="e">
        <f ca="true">+IF(AND(ISNUMBER(OFFSET('Water Data'!$F$10,0,10*ROW('Water Data'!F58))),CD64="Yes"),OFFSET('Water Data'!$F$10,0,10*ROW('Water Data'!F58)),IF(AND(ISNUMBER(OFFSET('Water Data'!$F$10,0,10*ROW('Water Data'!F58))),CD64="No",ISNUMBER(OFFSET('Water Data'!$F$10,0,10*ROW('Water Data'!F58)))),CONCATENATE("[",ROUND(OFFSET('Water Data'!$F$10,0,10*ROW('Water Data'!F58)),0),"]"),IF(AND(ISNUMBER(OFFSET('Water Data'!$F$10,0,10*ROW('Water Data'!F58))),CD64="",ISNUMBER(OFFSET('Water Data'!$F$10,0,10*ROW('Water Data'!F58)))),OFFSET('Water Data'!$F$10,0,10*ROW('Water Data'!F58)),NA())))</f>
        <v>#N/A</v>
      </c>
      <c r="P64" s="252" t="e">
        <f ca="true">+IF(AND(ISNUMBER(OFFSET('Water Data'!$G$5,0,10*ROW('Water Data'!G58))),CE64="Yes"),100-OFFSET('Water Data'!$G$5,0,10*ROW('Water Data'!G58)),IF(AND(ISNUMBER(OFFSET('Water Data'!$G$5,0,10*ROW('Water Data'!G58))),CE64="No",ISNUMBER(OFFSET('Water Data'!$G$5,0,10*ROW('Water Data'!G58)))),CONCATENATE("[",ROUND(100-OFFSET('Water Data'!$G$5,0,10*ROW('Water Data'!G58)),0),"]"),IF(AND(ISNUMBER(OFFSET('Water Data'!$G$5,0,10*ROW('Water Data'!G58))),CE64="",ISNUMBER(OFFSET('Water Data'!$G$5,0,10*ROW('Water Data'!G58)))),100-OFFSET('Water Data'!$G$5,0,10*ROW('Water Data'!G58)),NA())))</f>
        <v>#N/A</v>
      </c>
      <c r="Q64" s="252" t="e">
        <f ca="true">+IF(AND(ISNUMBER(OFFSET('Water Data'!$G$7,0,10*ROW('Water Data'!G58))),CF64="Yes"),OFFSET('Water Data'!$G$7,0,10*ROW('Water Data'!G58)),IF(AND(ISNUMBER(OFFSET('Water Data'!$G$7,0,10*ROW('Water Data'!G58))),CF64="No",ISNUMBER(OFFSET('Water Data'!$G$7,0,10*ROW('Water Data'!G58)))),CONCATENATE("[",ROUND(OFFSET('Water Data'!$G$7,0,10*ROW('Water Data'!G58)),0),"]"),IF(AND(ISNUMBER(OFFSET('Water Data'!$G$7,0,10*ROW('Water Data'!G58))),CF64="",ISNUMBER(OFFSET('Water Data'!$G$7,0,10*ROW('Water Data'!G58)))),OFFSET('Water Data'!$G$7,0,10*ROW('Water Data'!G58)),NA())))</f>
        <v>#N/A</v>
      </c>
      <c r="R64" s="252" t="e">
        <f ca="true">+IF(AND(ISNUMBER(OFFSET('Water Data'!$G$10,0,10*ROW('Water Data'!G58))),CG64="Yes"),OFFSET('Water Data'!$G$10,0,10*ROW('Water Data'!G58)),IF(AND(ISNUMBER(OFFSET('Water Data'!$G$10,0,10*ROW('Water Data'!G58))),CG64="No",ISNUMBER(OFFSET('Water Data'!$G$10,0,10*ROW('Water Data'!G58)))),CONCATENATE("[",ROUND(OFFSET('Water Data'!$G$10,0,10*ROW('Water Data'!G58)),0),"]"),IF(AND(ISNUMBER(OFFSET('Water Data'!$G$10,0,10*ROW('Water Data'!G58))),CG64="",ISNUMBER(OFFSET('Water Data'!$G$10,0,10*ROW('Water Data'!G58)))),OFFSET('Water Data'!$G$10,0,10*ROW('Water Data'!G58)),NA())))</f>
        <v>#N/A</v>
      </c>
      <c r="S64" s="252" t="e">
        <f ca="true">+IF(AND(ISNUMBER(OFFSET('Water Data'!$H$5,0,10*ROW('Water Data'!H58))),CH64="Yes"),100-OFFSET('Water Data'!$H$5,0,10*ROW('Water Data'!H58)),IF(AND(ISNUMBER(OFFSET('Water Data'!$H$5,0,10*ROW('Water Data'!H58))),CH64="No",ISNUMBER(OFFSET('Water Data'!$H$5,0,10*ROW('Water Data'!H58)))),CONCATENATE("[",ROUND(100-OFFSET('Water Data'!$H$5,0,10*ROW('Water Data'!H58)),0),"]"),IF(AND(ISNUMBER(OFFSET('Water Data'!$H$5,0,10*ROW('Water Data'!H58))),CH64="",ISNUMBER(OFFSET('Water Data'!$H$5,0,10*ROW('Water Data'!H58)))),100-OFFSET('Water Data'!$H$5,0,10*ROW('Water Data'!H58)),NA())))</f>
        <v>#N/A</v>
      </c>
      <c r="T64" s="252" t="e">
        <f ca="true">+IF(AND(ISNUMBER(OFFSET('Water Data'!$H$7,0,10*ROW('Water Data'!H58))),CI64="Yes"),OFFSET('Water Data'!$H$7,0,10*ROW('Water Data'!H58)),IF(AND(ISNUMBER(OFFSET('Water Data'!$H$7,0,10*ROW('Water Data'!H58))),CI64="No",ISNUMBER(OFFSET('Water Data'!$H$7,0,10*ROW('Water Data'!H58)))),CONCATENATE("[",ROUND(OFFSET('Water Data'!$H$7,0,10*ROW('Water Data'!H58)),0),"]"),IF(AND(ISNUMBER(OFFSET('Water Data'!$H$7,0,10*ROW('Water Data'!H58))),CI64="",ISNUMBER(OFFSET('Water Data'!$H$7,0,10*ROW('Water Data'!H58)))),OFFSET('Water Data'!$H$7,0,10*ROW('Water Data'!H58)),NA())))</f>
        <v>#N/A</v>
      </c>
      <c r="U64" s="252" t="e">
        <f ca="true">+IF(AND(ISNUMBER(OFFSET('Water Data'!$H$10,0,10*ROW('Water Data'!H58))),CJ64="Yes"),OFFSET('Water Data'!$H$10,0,10*ROW('Water Data'!H58)),IF(AND(ISNUMBER(OFFSET('Water Data'!$H$10,0,10*ROW('Water Data'!H58))),CJ64="No",ISNUMBER(OFFSET('Water Data'!$H$10,0,10*ROW('Water Data'!H58)))),CONCATENATE("[",ROUND(OFFSET('Water Data'!$H$10,0,10*ROW('Water Data'!H58)),0),"]"),IF(AND(ISNUMBER(OFFSET('Water Data'!$H$10,0,10*ROW('Water Data'!H58))),CJ64="",ISNUMBER(OFFSET('Water Data'!$H$10,0,10*ROW('Water Data'!H58)))),OFFSET('Water Data'!$H$10,0,10*ROW('Water Data'!H58)),NA())))</f>
        <v>#N/A</v>
      </c>
      <c r="V64" s="253" t="e">
        <f ca="true">+IF(AND(ISNUMBER(OFFSET('Sanitation Data'!$C$5,0,10*ROW('Sanitation Data'!C58))),CK64="Yes"),100-OFFSET('Sanitation Data'!$C$5,0,10*ROW('Sanitation Data'!C58)),IF(AND(ISNUMBER(OFFSET('Sanitation Data'!$C$5,0,10*ROW('Sanitation Data'!C58))),CK64="No",ISNUMBER(OFFSET('Sanitation Data'!$C$5,0,10*ROW('Sanitation Data'!C58)))),CONCATENATE("[",ROUND(100-OFFSET('Sanitation Data'!$C$5,0,10*ROW('Sanitation Data'!C58)),0),"]"),IF(AND(ISNUMBER(OFFSET('Sanitation Data'!$C$5,0,10*ROW('Sanitation Data'!C58))),CK64="",ISNUMBER(OFFSET('Sanitation Data'!$C$5,0,10*ROW('Sanitation Data'!C58)))),100-OFFSET('Sanitation Data'!$C$5,0,10*ROW('Sanitation Data'!C58)),NA())))</f>
        <v>#N/A</v>
      </c>
      <c r="W64" s="253" t="e">
        <f ca="true">+IF(AND(ISNUMBER(OFFSET('Sanitation Data'!$C$7,0,10*ROW('Sanitation Data'!C58))),CL64="Yes"),OFFSET('Sanitation Data'!$C$7,0,10*ROW('Sanitation Data'!C58)),IF(AND(ISNUMBER(OFFSET('Sanitation Data'!$C$7,0,10*ROW('Sanitation Data'!C58))),CL64="No",ISNUMBER(OFFSET('Sanitation Data'!$C$7,0,10*ROW('Sanitation Data'!C58)))),CONCATENATE("[",ROUND(OFFSET('Sanitation Data'!$C$7,0,10*ROW('Sanitation Data'!C58)),0),"]"),IF(AND(ISNUMBER(OFFSET('Sanitation Data'!$C$7,0,10*ROW('Sanitation Data'!C58))),CL64="",ISNUMBER(OFFSET('Sanitation Data'!$C$7,0,10*ROW('Sanitation Data'!C58)))),OFFSET('Sanitation Data'!$C$7,0,10*ROW('Sanitation Data'!C58)),NA())))</f>
        <v>#N/A</v>
      </c>
      <c r="X64" s="253" t="e">
        <f ca="true">+IF(AND(ISNUMBER(OFFSET('Sanitation Data'!$C$11,0,10*ROW('Sanitation Data'!C58))),CM64="Yes"),OFFSET('Sanitation Data'!$C$11,0,10*ROW('Sanitation Data'!C58)),IF(AND(ISNUMBER(OFFSET('Sanitation Data'!$C$11,0,10*ROW('Sanitation Data'!C58))),CM64="No",ISNUMBER(OFFSET('Sanitation Data'!$C$11,0,10*ROW('Sanitation Data'!C58)))),CONCATENATE("[",ROUND(OFFSET('Sanitation Data'!$C$11,0,10*ROW('Sanitation Data'!C58)),0),"]"),IF(AND(ISNUMBER(OFFSET('Sanitation Data'!$C$11,0,10*ROW('Sanitation Data'!C58))),CM64="",ISNUMBER(OFFSET('Sanitation Data'!$C$11,0,10*ROW('Sanitation Data'!C58)))),OFFSET('Sanitation Data'!$C$11,0,10*ROW('Sanitation Data'!C58)),NA())))</f>
        <v>#N/A</v>
      </c>
      <c r="Y64" s="253" t="e">
        <f ca="true">+IF(AND(ISNUMBER(OFFSET('Sanitation Data'!$C$12,0,10*ROW('Sanitation Data'!C58))),CN64="Yes"),OFFSET('Sanitation Data'!$C$12,0,10*ROW('Sanitation Data'!C58)),IF(AND(ISNUMBER(OFFSET('Sanitation Data'!$C$12,0,10*ROW('Sanitation Data'!C58))),CN64="No",ISNUMBER(OFFSET('Sanitation Data'!$C$12,0,10*ROW('Sanitation Data'!C58)))),CONCATENATE("[",ROUND(OFFSET('Sanitation Data'!$C$12,0,10*ROW('Sanitation Data'!C58)),0),"]"),IF(AND(ISNUMBER(OFFSET('Sanitation Data'!$C$12,0,10*ROW('Sanitation Data'!C58))),CN64="",ISNUMBER(OFFSET('Sanitation Data'!$C$12,0,10*ROW('Sanitation Data'!C58)))),OFFSET('Sanitation Data'!$C$12,0,10*ROW('Sanitation Data'!C58)),NA())))</f>
        <v>#N/A</v>
      </c>
      <c r="Z64" s="253" t="e">
        <f ca="true">+IF(AND(ISNUMBER(OFFSET('Sanitation Data'!$C$13,0,10*ROW('Sanitation Data'!C58))),CO64="Yes"),OFFSET('Sanitation Data'!$C$13,0,10*ROW('Sanitation Data'!C58)),IF(AND(ISNUMBER(OFFSET('Sanitation Data'!$C$13,0,10*ROW('Sanitation Data'!C58))),CO64="No",ISNUMBER(OFFSET('Sanitation Data'!$C$13,0,10*ROW('Sanitation Data'!C58)))),CONCATENATE("[",ROUND(OFFSET('Sanitation Data'!$C$13,0,10*ROW('Sanitation Data'!C58)),0),"]"),IF(AND(ISNUMBER(OFFSET('Sanitation Data'!$C$13,0,10*ROW('Sanitation Data'!C58))),CO64="",ISNUMBER(OFFSET('Sanitation Data'!$C$13,0,10*ROW('Sanitation Data'!C58)))),OFFSET('Sanitation Data'!$C$13,0,10*ROW('Sanitation Data'!C58)),NA())))</f>
        <v>#N/A</v>
      </c>
      <c r="AA64" s="253" t="e">
        <f ca="true">+IF(AND(ISNUMBER(OFFSET('Sanitation Data'!$D$5,0,10*ROW('Sanitation Data'!D58))),CP64="Yes"),100-OFFSET('Sanitation Data'!$D$5,0,10*ROW('Sanitation Data'!D58)),IF(AND(ISNUMBER(OFFSET('Sanitation Data'!$D$5,0,10*ROW('Sanitation Data'!D58))),CP64="No",ISNUMBER(OFFSET('Sanitation Data'!$D$5,0,10*ROW('Sanitation Data'!D58)))),CONCATENATE("[",ROUND(100-OFFSET('Sanitation Data'!$D$5,0,10*ROW('Sanitation Data'!D58)),0),"]"),IF(AND(ISNUMBER(OFFSET('Sanitation Data'!$D$5,0,10*ROW('Sanitation Data'!D58))),CP64="",ISNUMBER(OFFSET('Sanitation Data'!$D$5,0,10*ROW('Sanitation Data'!D58)))),100-OFFSET('Sanitation Data'!$D$5,0,10*ROW('Sanitation Data'!D58)),NA())))</f>
        <v>#N/A</v>
      </c>
      <c r="AB64" s="253" t="e">
        <f ca="true">+IF(AND(ISNUMBER(OFFSET('Sanitation Data'!$D$7,0,10*ROW('Sanitation Data'!D58))),CQ64="Yes"),OFFSET('Sanitation Data'!$D$7,0,10*ROW('Sanitation Data'!G58)),IF(AND(ISNUMBER(OFFSET('Sanitation Data'!$D$7,0,10*ROW('Sanitation Data'!D58))),CQ64="No",ISNUMBER(OFFSET('Sanitation Data'!$D$7,0,10*ROW('Sanitation Data'!D58)))),CONCATENATE("[",ROUND(OFFSET('Sanitation Data'!$D$7,0,10*ROW('Sanitation Data'!D58)),0),"]"),IF(AND(ISNUMBER(OFFSET('Sanitation Data'!$D$7,0,10*ROW('Sanitation Data'!D58))),CQ64="",ISNUMBER(OFFSET('Sanitation Data'!$D$7,0,10*ROW('Sanitation Data'!D58)))),OFFSET('Sanitation Data'!$D$7,0,10*ROW('Sanitation Data'!D58)),NA())))</f>
        <v>#N/A</v>
      </c>
      <c r="AC64" s="253" t="e">
        <f ca="true">+IF(AND(ISNUMBER(OFFSET('Sanitation Data'!$D$11,0,10*ROW('Sanitation Data'!D58))),CR64="Yes"),OFFSET('Sanitation Data'!$D$11,0,10*ROW('Sanitation Data'!D58)),IF(AND(ISNUMBER(OFFSET('Sanitation Data'!$D$11,0,10*ROW('Sanitation Data'!D58))),CR64="No",ISNUMBER(OFFSET('Sanitation Data'!$D$11,0,10*ROW('Sanitation Data'!D58)))),CONCATENATE("[",ROUND(OFFSET('Sanitation Data'!$D$11,0,10*ROW('Sanitation Data'!D58)),0),"]"),IF(AND(ISNUMBER(OFFSET('Sanitation Data'!$D$11,0,10*ROW('Sanitation Data'!D58))),CR64="",ISNUMBER(OFFSET('Sanitation Data'!$D$11,0,10*ROW('Sanitation Data'!D58)))),OFFSET('Sanitation Data'!$D$11,0,10*ROW('Sanitation Data'!D58)),NA())))</f>
        <v>#N/A</v>
      </c>
      <c r="AD64" s="253" t="e">
        <f ca="true">+IF(AND(ISNUMBER(OFFSET('Sanitation Data'!$D$12,0,10*ROW('Sanitation Data'!D58))),CS64="Yes"),OFFSET('Sanitation Data'!$D$12,0,10*ROW('Sanitation Data'!D58)),IF(AND(ISNUMBER(OFFSET('Sanitation Data'!$D$12,0,10*ROW('Sanitation Data'!D58))),CS64="No",ISNUMBER(OFFSET('Sanitation Data'!$D$12,0,10*ROW('Sanitation Data'!D58)))),CONCATENATE("[",ROUND(OFFSET('Sanitation Data'!$D$12,0,10*ROW('Sanitation Data'!D58)),0),"]"),IF(AND(ISNUMBER(OFFSET('Sanitation Data'!$D$12,0,10*ROW('Sanitation Data'!D58))),CS64="",ISNUMBER(OFFSET('Sanitation Data'!$D$12,0,10*ROW('Sanitation Data'!D58)))),OFFSET('Sanitation Data'!$D$12,0,10*ROW('Sanitation Data'!D58)),NA())))</f>
        <v>#N/A</v>
      </c>
      <c r="AE64" s="253" t="e">
        <f ca="true">+IF(AND(ISNUMBER(OFFSET('Sanitation Data'!$D$13,0,10*ROW('Sanitation Data'!D58))),CT64="Yes"),OFFSET('Sanitation Data'!$D$13,0,10*ROW('Sanitation Data'!D58)),IF(AND(ISNUMBER(OFFSET('Sanitation Data'!$D$13,0,10*ROW('Sanitation Data'!D58))),CT64="No",ISNUMBER(OFFSET('Sanitation Data'!$D$13,0,10*ROW('Sanitation Data'!D58)))),CONCATENATE("[",ROUND(OFFSET('Sanitation Data'!$D$13,0,10*ROW('Sanitation Data'!D58)),0),"]"),IF(AND(ISNUMBER(OFFSET('Sanitation Data'!$D$13,0,10*ROW('Sanitation Data'!D58))),CT64="",ISNUMBER(OFFSET('Sanitation Data'!$D$13,0,10*ROW('Sanitation Data'!D58)))),OFFSET('Sanitation Data'!$D$13,0,10*ROW('Sanitation Data'!D58)),NA())))</f>
        <v>#N/A</v>
      </c>
      <c r="AF64" s="253" t="e">
        <f ca="true">+IF(AND(ISNUMBER(OFFSET('Sanitation Data'!$E$5,0,10*ROW('Sanitation Data'!E58))),CU64="Yes"),100-OFFSET('Sanitation Data'!$E$5,0,10*ROW('Sanitation Data'!E58)),IF(AND(ISNUMBER(OFFSET('Sanitation Data'!$E$5,0,10*ROW('Sanitation Data'!E58))),CU64="No",ISNUMBER(OFFSET('Sanitation Data'!$E$5,0,10*ROW('Sanitation Data'!E58)))),CONCATENATE("[",ROUND(100-OFFSET('Sanitation Data'!$E$5,0,10*ROW('Sanitation Data'!E58)),0),"]"),IF(AND(ISNUMBER(OFFSET('Sanitation Data'!$E$5,0,10*ROW('Sanitation Data'!E58))),CU64="",ISNUMBER(OFFSET('Sanitation Data'!$E$5,0,10*ROW('Sanitation Data'!E58)))),100-OFFSET('Sanitation Data'!$E$5,0,10*ROW('Sanitation Data'!E58)),NA())))</f>
        <v>#N/A</v>
      </c>
      <c r="AG64" s="253" t="e">
        <f ca="true">+IF(AND(ISNUMBER(OFFSET('Sanitation Data'!$E$7,0,10*ROW('Sanitation Data'!E58))),CV64="Yes"),OFFSET('Sanitation Data'!$E$7,0,10*ROW('Sanitation Data'!E58)),IF(AND(ISNUMBER(OFFSET('Sanitation Data'!$E$7,0,10*ROW('Sanitation Data'!E58))),CV64="No",ISNUMBER(OFFSET('Sanitation Data'!$E$7,0,10*ROW('Sanitation Data'!E58)))),CONCATENATE("[",ROUND(OFFSET('Sanitation Data'!$E$7,0,10*ROW('Sanitation Data'!E58)),0),"]"),IF(AND(ISNUMBER(OFFSET('Sanitation Data'!$E$7,0,10*ROW('Sanitation Data'!E58))),CV64="",ISNUMBER(OFFSET('Sanitation Data'!$E$7,0,10*ROW('Sanitation Data'!E58)))),OFFSET('Sanitation Data'!$E$7,0,10*ROW('Sanitation Data'!E58)),NA())))</f>
        <v>#N/A</v>
      </c>
      <c r="AH64" s="253" t="e">
        <f ca="true">+IF(AND(ISNUMBER(OFFSET('Sanitation Data'!$E$11,0,10*ROW('Sanitation Data'!E58))),CW64="Yes"),OFFSET('Sanitation Data'!$E$11,0,10*ROW('Sanitation Data'!E58)),IF(AND(ISNUMBER(OFFSET('Sanitation Data'!$E$11,0,10*ROW('Sanitation Data'!E58))),CW64="No",ISNUMBER(OFFSET('Sanitation Data'!$E$11,0,10*ROW('Sanitation Data'!E58)))),CONCATENATE("[",ROUND(OFFSET('Sanitation Data'!$E$11,0,10*ROW('Sanitation Data'!E58)),0),"]"),IF(AND(ISNUMBER(OFFSET('Sanitation Data'!$E$11,0,10*ROW('Sanitation Data'!E58))),CW64="",ISNUMBER(OFFSET('Sanitation Data'!$E$11,0,10*ROW('Sanitation Data'!E58)))),OFFSET('Sanitation Data'!$E$11,0,10*ROW('Sanitation Data'!E58)),NA())))</f>
        <v>#N/A</v>
      </c>
      <c r="AI64" s="253" t="e">
        <f ca="true">+IF(AND(ISNUMBER(OFFSET('Sanitation Data'!$E$12,0,10*ROW('Sanitation Data'!E58))),CX64="Yes"),OFFSET('Sanitation Data'!$E$12,0,10*ROW('Sanitation Data'!E58)),IF(AND(ISNUMBER(OFFSET('Sanitation Data'!$E$12,0,10*ROW('Sanitation Data'!E58))),CX64="No",ISNUMBER(OFFSET('Sanitation Data'!$E$12,0,10*ROW('Sanitation Data'!E58)))),CONCATENATE("[",ROUND(OFFSET('Sanitation Data'!$E$12,0,10*ROW('Sanitation Data'!E58)),0),"]"),IF(AND(ISNUMBER(OFFSET('Sanitation Data'!$E$12,0,10*ROW('Sanitation Data'!E58))),CX64="",ISNUMBER(OFFSET('Sanitation Data'!$E$12,0,10*ROW('Sanitation Data'!E58)))),OFFSET('Sanitation Data'!$E$12,0,10*ROW('Sanitation Data'!E58)),NA())))</f>
        <v>#N/A</v>
      </c>
      <c r="AJ64" s="253" t="e">
        <f ca="true">+IF(AND(ISNUMBER(OFFSET('Sanitation Data'!$E$13,0,10*ROW('Sanitation Data'!E58))),CY64="Yes"),OFFSET('Sanitation Data'!$E$13,0,10*ROW('Sanitation Data'!E58)),IF(AND(ISNUMBER(OFFSET('Sanitation Data'!$E$13,0,10*ROW('Sanitation Data'!E58))),CY64="No",ISNUMBER(OFFSET('Sanitation Data'!$E$13,0,10*ROW('Sanitation Data'!E58)))),CONCATENATE("[",ROUND(OFFSET('Sanitation Data'!$E$13,0,10*ROW('Sanitation Data'!E58)),0),"]"),IF(AND(ISNUMBER(OFFSET('Sanitation Data'!$E$13,0,10*ROW('Sanitation Data'!E58))),CY64="",ISNUMBER(OFFSET('Sanitation Data'!$E$13,0,10*ROW('Sanitation Data'!E58)))),OFFSET('Sanitation Data'!$E$13,0,10*ROW('Sanitation Data'!E58)),NA())))</f>
        <v>#N/A</v>
      </c>
      <c r="AK64" s="253" t="e">
        <f ca="true">+IF(AND(ISNUMBER(OFFSET('Sanitation Data'!$F$5,0,10*ROW('Sanitation Data'!F58))),CZ64="Yes"),100-OFFSET('Sanitation Data'!$F$5,0,10*ROW('Sanitation Data'!F58)),IF(AND(ISNUMBER(OFFSET('Sanitation Data'!$F$5,0,10*ROW('Sanitation Data'!F58))),CZ64="No",ISNUMBER(OFFSET('Sanitation Data'!$F$5,0,10*ROW('Sanitation Data'!F58)))),CONCATENATE("[",ROUND(100-OFFSET('Sanitation Data'!$F$5,0,10*ROW('Sanitation Data'!F58)),0),"]"),IF(AND(ISNUMBER(OFFSET('Sanitation Data'!$F$5,0,10*ROW('Sanitation Data'!F58))),CZ64="",ISNUMBER(OFFSET('Sanitation Data'!$F$5,0,10*ROW('Sanitation Data'!F58)))),100-OFFSET('Sanitation Data'!$F$5,0,10*ROW('Sanitation Data'!F58)),NA())))</f>
        <v>#N/A</v>
      </c>
      <c r="AL64" s="253" t="e">
        <f ca="true">+IF(AND(ISNUMBER(OFFSET('Sanitation Data'!$F$7,0,10*ROW('Sanitation Data'!F58))),DA64="Yes"),OFFSET('Sanitation Data'!$F$7,0,10*ROW('Sanitation Data'!F58)),IF(AND(ISNUMBER(OFFSET('Sanitation Data'!$F$7,0,10*ROW('Sanitation Data'!F58))),DA64="No",ISNUMBER(OFFSET('Sanitation Data'!$F$7,0,10*ROW('Sanitation Data'!F58)))),CONCATENATE("[",ROUND(OFFSET('Sanitation Data'!$F$7,0,10*ROW('Sanitation Data'!F58)),0),"]"),IF(AND(ISNUMBER(OFFSET('Sanitation Data'!$F$7,0,10*ROW('Sanitation Data'!F58))),DA64="",ISNUMBER(OFFSET('Sanitation Data'!$F$7,0,10*ROW('Sanitation Data'!F58)))),OFFSET('Sanitation Data'!$F$7,0,10*ROW('Sanitation Data'!F58)),NA())))</f>
        <v>#N/A</v>
      </c>
      <c r="AM64" s="253" t="e">
        <f ca="true">+IF(AND(ISNUMBER(OFFSET('Sanitation Data'!$F$11,0,10*ROW('Sanitation Data'!F58))),DB64="Yes"),OFFSET('Sanitation Data'!$F$11,0,10*ROW('Sanitation Data'!F58)),IF(AND(ISNUMBER(OFFSET('Sanitation Data'!$F$11,0,10*ROW('Sanitation Data'!F58))),DB64="No",ISNUMBER(OFFSET('Sanitation Data'!$F$11,0,10*ROW('Sanitation Data'!F58)))),CONCATENATE("[",ROUND(OFFSET('Sanitation Data'!$F$11,0,10*ROW('Sanitation Data'!F58)),0),"]"),IF(AND(ISNUMBER(OFFSET('Sanitation Data'!$F$11,0,10*ROW('Sanitation Data'!F58))),DB64="",ISNUMBER(OFFSET('Sanitation Data'!$F$11,0,10*ROW('Sanitation Data'!F58)))),OFFSET('Sanitation Data'!$F$11,0,10*ROW('Sanitation Data'!F58)),NA())))</f>
        <v>#N/A</v>
      </c>
      <c r="AN64" s="253" t="e">
        <f ca="true">+IF(AND(ISNUMBER(OFFSET('Sanitation Data'!$F$12,0,10*ROW('Sanitation Data'!F58))),DC64="Yes"),OFFSET('Sanitation Data'!$F$12,0,10*ROW('Sanitation Data'!F58)),IF(AND(ISNUMBER(OFFSET('Sanitation Data'!$F$12,0,10*ROW('Sanitation Data'!F58))),DC64="No",ISNUMBER(OFFSET('Sanitation Data'!$F$12,0,10*ROW('Sanitation Data'!F58)))),CONCATENATE("[",ROUND(OFFSET('Sanitation Data'!$F$12,0,10*ROW('Sanitation Data'!F58)),0),"]"),IF(AND(ISNUMBER(OFFSET('Sanitation Data'!$F$12,0,10*ROW('Sanitation Data'!F58))),DC64="",ISNUMBER(OFFSET('Sanitation Data'!$F$12,0,10*ROW('Sanitation Data'!F58)))),OFFSET('Sanitation Data'!$F$12,0,10*ROW('Sanitation Data'!F58)),NA())))</f>
        <v>#N/A</v>
      </c>
      <c r="AO64" s="253" t="e">
        <f ca="true">+IF(AND(ISNUMBER(OFFSET('Sanitation Data'!$F$13,0,10*ROW('Sanitation Data'!F58))),DD64="Yes"),OFFSET('Sanitation Data'!$F$13,0,10*ROW('Sanitation Data'!F58)),IF(AND(ISNUMBER(OFFSET('Sanitation Data'!$F$13,0,10*ROW('Sanitation Data'!F58))),DD64="No",ISNUMBER(OFFSET('Sanitation Data'!$F$13,0,10*ROW('Sanitation Data'!F58)))),CONCATENATE("[",ROUND(OFFSET('Sanitation Data'!$F$13,0,10*ROW('Sanitation Data'!F58)),0),"]"),IF(AND(ISNUMBER(OFFSET('Sanitation Data'!$F$13,0,10*ROW('Sanitation Data'!F58))),DD64="",ISNUMBER(OFFSET('Sanitation Data'!$F$13,0,10*ROW('Sanitation Data'!F58)))),OFFSET('Sanitation Data'!$F$13,0,10*ROW('Sanitation Data'!F58)),NA())))</f>
        <v>#N/A</v>
      </c>
      <c r="AP64" s="253" t="e">
        <f ca="true">+IF(AND(ISNUMBER(OFFSET('Sanitation Data'!$G$5,0,10*ROW('Sanitation Data'!G58))),DE64="Yes"),100-OFFSET('Sanitation Data'!$G$5,0,10*ROW('Sanitation Data'!G58)),IF(AND(ISNUMBER(OFFSET('Sanitation Data'!$G$5,0,10*ROW('Sanitation Data'!G58))),DE64="No",ISNUMBER(OFFSET('Sanitation Data'!$G$5,0,10*ROW('Sanitation Data'!G58)))),CONCATENATE("[",ROUND(100-OFFSET('Sanitation Data'!$G$5,0,10*ROW('Sanitation Data'!G58)),0),"]"),IF(AND(ISNUMBER(OFFSET('Sanitation Data'!$G$5,0,10*ROW('Sanitation Data'!G58))),DE64="",ISNUMBER(OFFSET('Sanitation Data'!$G$5,0,10*ROW('Sanitation Data'!G58)))),100-OFFSET('Sanitation Data'!$G$5,0,10*ROW('Sanitation Data'!G58)),NA())))</f>
        <v>#N/A</v>
      </c>
      <c r="AQ64" s="253" t="e">
        <f ca="true">+IF(AND(ISNUMBER(OFFSET('Sanitation Data'!$G$7,0,10*ROW('Sanitation Data'!G58))),DF64="Yes"),OFFSET('Sanitation Data'!$G$7,0,10*ROW('Sanitation Data'!G58)),IF(AND(ISNUMBER(OFFSET('Sanitation Data'!$G$7,0,10*ROW('Sanitation Data'!G58))),DF64="No",ISNUMBER(OFFSET('Sanitation Data'!$G$7,0,10*ROW('Sanitation Data'!G58)))),CONCATENATE("[",ROUND(OFFSET('Sanitation Data'!$G$7,0,10*ROW('Sanitation Data'!G58)),0),"]"),IF(AND(ISNUMBER(OFFSET('Sanitation Data'!$G$7,0,10*ROW('Sanitation Data'!G58))),DF64="",ISNUMBER(OFFSET('Sanitation Data'!$G$7,0,10*ROW('Sanitation Data'!G58)))),OFFSET('Sanitation Data'!$G$7,0,10*ROW('Sanitation Data'!G58)),NA())))</f>
        <v>#N/A</v>
      </c>
      <c r="AR64" s="253" t="e">
        <f ca="true">+IF(AND(ISNUMBER(OFFSET('Sanitation Data'!$G$11,0,10*ROW('Sanitation Data'!G58))),DG64="Yes"),OFFSET('Sanitation Data'!$G$11,0,10*ROW('Sanitation Data'!G58)),IF(AND(ISNUMBER(OFFSET('Sanitation Data'!$G$11,0,10*ROW('Sanitation Data'!G58))),DG64="No",ISNUMBER(OFFSET('Sanitation Data'!$G$11,0,10*ROW('Sanitation Data'!G58)))),CONCATENATE("[",ROUND(OFFSET('Sanitation Data'!$G$11,0,10*ROW('Sanitation Data'!G58)),0),"]"),IF(AND(ISNUMBER(OFFSET('Sanitation Data'!$G$11,0,10*ROW('Sanitation Data'!G58))),DG64="",ISNUMBER(OFFSET('Sanitation Data'!$G$11,0,10*ROW('Sanitation Data'!G58)))),OFFSET('Sanitation Data'!$G$11,0,10*ROW('Sanitation Data'!G58)),NA())))</f>
        <v>#N/A</v>
      </c>
      <c r="AS64" s="253" t="e">
        <f ca="true">+IF(AND(ISNUMBER(OFFSET('Sanitation Data'!$G$12,0,10*ROW('Sanitation Data'!G58))),DH64="Yes"),OFFSET('Sanitation Data'!$G$12,0,10*ROW('Sanitation Data'!G58)),IF(AND(ISNUMBER(OFFSET('Sanitation Data'!$G$12,0,10*ROW('Sanitation Data'!G58))),DH64="No",ISNUMBER(OFFSET('Sanitation Data'!$G$12,0,10*ROW('Sanitation Data'!G58)))),CONCATENATE("[",ROUND(OFFSET('Sanitation Data'!$G$12,0,10*ROW('Sanitation Data'!G58)),0),"]"),IF(AND(ISNUMBER(OFFSET('Sanitation Data'!$G$12,0,10*ROW('Sanitation Data'!G58))),DH64="",ISNUMBER(OFFSET('Sanitation Data'!$G$12,0,10*ROW('Sanitation Data'!G58)))),OFFSET('Sanitation Data'!$G$12,0,10*ROW('Sanitation Data'!G58)),NA())))</f>
        <v>#N/A</v>
      </c>
      <c r="AT64" s="253" t="e">
        <f ca="true">+IF(AND(ISNUMBER(OFFSET('Sanitation Data'!$G$13,0,10*ROW('Sanitation Data'!G58))),DI64="Yes"),OFFSET('Sanitation Data'!$G$13,0,10*ROW('Sanitation Data'!G58)),IF(AND(ISNUMBER(OFFSET('Sanitation Data'!$G$13,0,10*ROW('Sanitation Data'!G58))),DI64="No",ISNUMBER(OFFSET('Sanitation Data'!$G$13,0,10*ROW('Sanitation Data'!G58)))),CONCATENATE("[",ROUND(OFFSET('Sanitation Data'!$G$13,0,10*ROW('Sanitation Data'!G58)),0),"]"),IF(AND(ISNUMBER(OFFSET('Sanitation Data'!$G$13,0,10*ROW('Sanitation Data'!G58))),DI64="",ISNUMBER(OFFSET('Sanitation Data'!$G$13,0,10*ROW('Sanitation Data'!G58)))),OFFSET('Sanitation Data'!$G$13,0,10*ROW('Sanitation Data'!G58)),NA())))</f>
        <v>#N/A</v>
      </c>
      <c r="AU64" s="253" t="e">
        <f ca="true">+IF(AND(ISNUMBER(OFFSET('Sanitation Data'!$H$5,0,10*ROW('Sanitation Data'!H58))),DJ64="Yes"),100-OFFSET('Sanitation Data'!$H$5,0,10*ROW('Sanitation Data'!H58)),IF(AND(ISNUMBER(OFFSET('Sanitation Data'!$H$5,0,10*ROW('Sanitation Data'!H58))),DJ64="No",ISNUMBER(OFFSET('Sanitation Data'!$H$5,0,10*ROW('Sanitation Data'!H58)))),CONCATENATE("[",ROUND(100-OFFSET('Sanitation Data'!$H$5,0,10*ROW('Sanitation Data'!H58)),0),"]"),IF(AND(ISNUMBER(OFFSET('Sanitation Data'!$H$5,0,10*ROW('Sanitation Data'!H58))),DJ64="",ISNUMBER(OFFSET('Sanitation Data'!$H$5,0,10*ROW('Sanitation Data'!H58)))),100-OFFSET('Sanitation Data'!$H$5,0,10*ROW('Sanitation Data'!H58)),NA())))</f>
        <v>#N/A</v>
      </c>
      <c r="AV64" s="253" t="e">
        <f ca="true">+IF(AND(ISNUMBER(OFFSET('Sanitation Data'!$H$7,0,10*ROW('Sanitation Data'!H58))),DK64="Yes"),OFFSET('Sanitation Data'!$H$7,0,10*ROW('Sanitation Data'!H58)),IF(AND(ISNUMBER(OFFSET('Sanitation Data'!$H$7,0,10*ROW('Sanitation Data'!H58))),DK64="No",ISNUMBER(OFFSET('Sanitation Data'!$H$7,0,10*ROW('Sanitation Data'!H58)))),CONCATENATE("[",ROUND(OFFSET('Sanitation Data'!$H$7,0,10*ROW('Sanitation Data'!H58)),0),"]"),IF(AND(ISNUMBER(OFFSET('Sanitation Data'!$H$7,0,10*ROW('Sanitation Data'!H58))),DK64="",ISNUMBER(OFFSET('Sanitation Data'!$H$7,0,10*ROW('Sanitation Data'!H58)))),OFFSET('Sanitation Data'!$H$7,0,10*ROW('Sanitation Data'!H58)),NA())))</f>
        <v>#N/A</v>
      </c>
      <c r="AW64" s="253" t="e">
        <f ca="true">+IF(AND(ISNUMBER(OFFSET('Sanitation Data'!$H$11,0,10*ROW('Sanitation Data'!H58))),DL64="Yes"),OFFSET('Sanitation Data'!$H$11,0,10*ROW('Sanitation Data'!H58)),IF(AND(ISNUMBER(OFFSET('Sanitation Data'!$H$11,0,10*ROW('Sanitation Data'!H58))),DL64="No",ISNUMBER(OFFSET('Sanitation Data'!$H$11,0,10*ROW('Sanitation Data'!H58)))),CONCATENATE("[",ROUND(OFFSET('Sanitation Data'!$H$11,0,10*ROW('Sanitation Data'!H58)),0),"]"),IF(AND(ISNUMBER(OFFSET('Sanitation Data'!$H$11,0,10*ROW('Sanitation Data'!H58))),DL64="",ISNUMBER(OFFSET('Sanitation Data'!$H$11,0,10*ROW('Sanitation Data'!H58)))),OFFSET('Sanitation Data'!$H$11,0,10*ROW('Sanitation Data'!H58)),NA())))</f>
        <v>#N/A</v>
      </c>
      <c r="AX64" s="253" t="e">
        <f ca="true">+IF(AND(ISNUMBER(OFFSET('Sanitation Data'!$H$12,0,10*ROW('Sanitation Data'!H58))),DM64="Yes"),OFFSET('Sanitation Data'!$H$12,0,10*ROW('Sanitation Data'!H58)),IF(AND(ISNUMBER(OFFSET('Sanitation Data'!$H$12,0,10*ROW('Sanitation Data'!H58))),DM64="No",ISNUMBER(OFFSET('Sanitation Data'!$H$12,0,10*ROW('Sanitation Data'!H58)))),CONCATENATE("[",ROUND(OFFSET('Sanitation Data'!$H$12,0,10*ROW('Sanitation Data'!H58)),0),"]"),IF(AND(ISNUMBER(OFFSET('Sanitation Data'!$H$12,0,10*ROW('Sanitation Data'!H58))),DM64="",ISNUMBER(OFFSET('Sanitation Data'!$H$12,0,10*ROW('Sanitation Data'!H58)))),OFFSET('Sanitation Data'!$H$12,0,10*ROW('Sanitation Data'!H58)),NA())))</f>
        <v>#N/A</v>
      </c>
      <c r="AY64" s="253" t="e">
        <f ca="true">+IF(AND(ISNUMBER(OFFSET('Sanitation Data'!$H$13,0,10*ROW('Sanitation Data'!H58))),DN64="Yes"),OFFSET('Sanitation Data'!$H$13,0,10*ROW('Sanitation Data'!H58)),IF(AND(ISNUMBER(OFFSET('Sanitation Data'!$H$13,0,10*ROW('Sanitation Data'!H58))),DN64="No",ISNUMBER(OFFSET('Sanitation Data'!$H$13,0,10*ROW('Sanitation Data'!H58)))),CONCATENATE("[",ROUND(OFFSET('Sanitation Data'!$H$13,0,10*ROW('Sanitation Data'!H58)),0),"]"),IF(AND(ISNUMBER(OFFSET('Sanitation Data'!$H$13,0,10*ROW('Sanitation Data'!H58))),DN64="",ISNUMBER(OFFSET('Sanitation Data'!$H$13,0,10*ROW('Sanitation Data'!H58)))),OFFSET('Sanitation Data'!$H$13,0,10*ROW('Sanitation Data'!H58)),NA())))</f>
        <v>#N/A</v>
      </c>
      <c r="AZ64" s="254" t="e">
        <f ca="true">+IF(AND(ISNUMBER(OFFSET('Hygiene Data'!$C$6,0,10*ROW('Hygiene Data'!C58))),DO64="Yes"),OFFSET('Hygiene Data'!$C$6,0,10*ROW('Hygiene Data'!C58)),IF(AND(ISNUMBER(OFFSET('Hygiene Data'!$C$6,0,10*ROW('Hygiene Data'!C58))),DO64="No",ISNUMBER(OFFSET('Hygiene Data'!$C$6,0,10*ROW('Hygiene Data'!C58)))),CONCATENATE("[",ROUND(OFFSET('Hygiene Data'!$C$6,0,10*ROW('Hygiene Data'!C58)),0),"]"),IF(AND(ISNUMBER(OFFSET('Hygiene Data'!$C$6,0,10*ROW('Hygiene Data'!C58))),DO64="",ISNUMBER(OFFSET('Hygiene Data'!$C$6,0,10*ROW('Hygiene Data'!C58)))),OFFSET('Hygiene Data'!$C$6,0,10*ROW('Hygiene Data'!C58)),NA())))</f>
        <v>#N/A</v>
      </c>
      <c r="BA64" s="254" t="e">
        <f ca="true">+IF(AND(ISNUMBER(OFFSET('Hygiene Data'!$C$8,0,10*ROW('Hygiene Data'!C58))),DP64="Yes"),OFFSET('Hygiene Data'!$C$8,0,10*ROW('Hygiene Data'!C58)),IF(AND(ISNUMBER(OFFSET('Hygiene Data'!$C$8,0,10*ROW('Hygiene Data'!C58))),DP64="No",ISNUMBER(OFFSET('Hygiene Data'!$C$8,0,10*ROW('Hygiene Data'!C58)))),CONCATENATE("[",ROUND(OFFSET('Hygiene Data'!$C$8,0,10*ROW('Hygiene Data'!C58)),0),"]"),IF(AND(ISNUMBER(OFFSET('Hygiene Data'!$C$8,0,10*ROW('Hygiene Data'!C58))),DP64="",ISNUMBER(OFFSET('Hygiene Data'!$C$8,0,10*ROW('Hygiene Data'!C58)))),OFFSET('Hygiene Data'!$C$8,0,10*ROW('Hygiene Data'!C58)),NA())))</f>
        <v>#N/A</v>
      </c>
      <c r="BB64" s="254" t="e">
        <f ca="true">+IF(AND(ISNUMBER(OFFSET('Hygiene Data'!$C$10,0,10*ROW('Hygiene Data'!C58))),DQ64="Yes"),OFFSET('Hygiene Data'!$C$10,0,10*ROW('Hygiene Data'!C58)),IF(AND(ISNUMBER(OFFSET('Hygiene Data'!$C$10,0,10*ROW('Hygiene Data'!C58))),DQ64="No",ISNUMBER(OFFSET('Hygiene Data'!$C$10,0,10*ROW('Hygiene Data'!C58)))),CONCATENATE("[",ROUND(OFFSET('Hygiene Data'!$C$10,0,10*ROW('Hygiene Data'!C58)),0),"]"),IF(AND(ISNUMBER(OFFSET('Hygiene Data'!$C$10,0,10*ROW('Hygiene Data'!C58))),DQ64="",ISNUMBER(OFFSET('Hygiene Data'!$C$10,0,10*ROW('Hygiene Data'!C58)))),OFFSET('Hygiene Data'!$C$10,0,10*ROW('Hygiene Data'!C58)),NA())))</f>
        <v>#N/A</v>
      </c>
      <c r="BC64" s="254" t="e">
        <f ca="true">+IF(AND(ISNUMBER(OFFSET('Hygiene Data'!$D$6,0,10*ROW('Hygiene Data'!D58))),DR64="Yes"),OFFSET('Hygiene Data'!$D$6,0,10*ROW('Hygiene Data'!D58)),IF(AND(ISNUMBER(OFFSET('Hygiene Data'!$D$6,0,10*ROW('Hygiene Data'!D58))),DR64="No",ISNUMBER(OFFSET('Hygiene Data'!$D$6,0,10*ROW('Hygiene Data'!D58)))),CONCATENATE("[",ROUND(OFFSET('Hygiene Data'!$D$6,0,10*ROW('Hygiene Data'!D58)),0),"]"),IF(AND(ISNUMBER(OFFSET('Hygiene Data'!$D$6,0,10*ROW('Hygiene Data'!D58))),DR64="",ISNUMBER(OFFSET('Hygiene Data'!$D$6,0,10*ROW('Hygiene Data'!D58)))),OFFSET('Hygiene Data'!$D$6,0,10*ROW('Hygiene Data'!D58)),NA())))</f>
        <v>#N/A</v>
      </c>
      <c r="BD64" s="254" t="e">
        <f ca="true">+IF(AND(ISNUMBER(OFFSET('Hygiene Data'!$D$8,0,10*ROW('Hygiene Data'!D58))),DS64="Yes"),OFFSET('Hygiene Data'!$D$8,0,10*ROW('Hygiene Data'!D58)),IF(AND(ISNUMBER(OFFSET('Hygiene Data'!$D$8,0,10*ROW('Hygiene Data'!D58))),DS64="No",ISNUMBER(OFFSET('Hygiene Data'!$D$8,0,10*ROW('Hygiene Data'!D58)))),CONCATENATE("[",ROUND(OFFSET('Hygiene Data'!$D$8,0,10*ROW('Hygiene Data'!D58)),0),"]"),IF(AND(ISNUMBER(OFFSET('Hygiene Data'!$D$8,0,10*ROW('Hygiene Data'!D58))),DS64="",ISNUMBER(OFFSET('Hygiene Data'!$D$8,0,10*ROW('Hygiene Data'!D58)))),OFFSET('Hygiene Data'!$D$8,0,10*ROW('Hygiene Data'!D58)),NA())))</f>
        <v>#N/A</v>
      </c>
      <c r="BE64" s="254" t="e">
        <f ca="true">+IF(AND(ISNUMBER(OFFSET('Hygiene Data'!$D$10,0,10*ROW('Hygiene Data'!D58))),DT64="Yes"),OFFSET('Hygiene Data'!$D$10,0,10*ROW('Hygiene Data'!D58)),IF(AND(ISNUMBER(OFFSET('Hygiene Data'!$D$10,0,10*ROW('Hygiene Data'!D58))),DT64="No",ISNUMBER(OFFSET('Hygiene Data'!$D$10,0,10*ROW('Hygiene Data'!D58)))),CONCATENATE("[",ROUND(OFFSET('Hygiene Data'!$D$10,0,10*ROW('Hygiene Data'!D58)),0),"]"),IF(AND(ISNUMBER(OFFSET('Hygiene Data'!$D$10,0,10*ROW('Hygiene Data'!D58))),DT64="",ISNUMBER(OFFSET('Hygiene Data'!$D$10,0,10*ROW('Hygiene Data'!D58)))),OFFSET('Hygiene Data'!$D$10,0,10*ROW('Hygiene Data'!D58)),NA())))</f>
        <v>#N/A</v>
      </c>
      <c r="BF64" s="254" t="e">
        <f ca="true">+IF(AND(ISNUMBER(OFFSET('Hygiene Data'!$E$6,0,10*ROW('Hygiene Data'!E58))),DU64="Yes"),OFFSET('Hygiene Data'!$E$6,0,10*ROW('Hygiene Data'!E58)),IF(AND(ISNUMBER(OFFSET('Hygiene Data'!$E$6,0,10*ROW('Hygiene Data'!E58))),DU64="No",ISNUMBER(OFFSET('Hygiene Data'!$E$6,0,10*ROW('Hygiene Data'!E58)))),CONCATENATE("[",ROUND(OFFSET('Hygiene Data'!$E$6,0,10*ROW('Hygiene Data'!E58)),0),"]"),IF(AND(ISNUMBER(OFFSET('Hygiene Data'!$E$6,0,10*ROW('Hygiene Data'!E58))),DU64="",ISNUMBER(OFFSET('Hygiene Data'!$E$6,0,10*ROW('Hygiene Data'!E58)))),OFFSET('Hygiene Data'!$E$6,0,10*ROW('Hygiene Data'!E58)),NA())))</f>
        <v>#N/A</v>
      </c>
      <c r="BG64" s="254" t="e">
        <f ca="true">+IF(AND(ISNUMBER(OFFSET('Hygiene Data'!$E$8,0,10*ROW('Hygiene Data'!E58))),DV64="Yes"),OFFSET('Hygiene Data'!$E$8,0,10*ROW('Hygiene Data'!E58)),IF(AND(ISNUMBER(OFFSET('Hygiene Data'!$E$8,0,10*ROW('Hygiene Data'!E58))),DV64="No",ISNUMBER(OFFSET('Hygiene Data'!$E$8,0,10*ROW('Hygiene Data'!E58)))),CONCATENATE("[",ROUND(OFFSET('Hygiene Data'!$E$8,0,10*ROW('Hygiene Data'!E58)),0),"]"),IF(AND(ISNUMBER(OFFSET('Hygiene Data'!$E$8,0,10*ROW('Hygiene Data'!E58))),DV64="",ISNUMBER(OFFSET('Hygiene Data'!$E$8,0,10*ROW('Hygiene Data'!E58)))),OFFSET('Hygiene Data'!$E$8,0,10*ROW('Hygiene Data'!E58)),NA())))</f>
        <v>#N/A</v>
      </c>
      <c r="BH64" s="254" t="e">
        <f ca="true">+IF(AND(ISNUMBER(OFFSET('Hygiene Data'!$E$10,0,10*ROW('Hygiene Data'!E58))),DW64="Yes"),OFFSET('Hygiene Data'!$E$10,0,10*ROW('Hygiene Data'!E58)),IF(AND(ISNUMBER(OFFSET('Hygiene Data'!$E$10,0,10*ROW('Hygiene Data'!E58))),DW64="No",ISNUMBER(OFFSET('Hygiene Data'!$E$10,0,10*ROW('Hygiene Data'!E58)))),CONCATENATE("[",ROUND(OFFSET('Hygiene Data'!$E$10,0,10*ROW('Hygiene Data'!E58)),0),"]"),IF(AND(ISNUMBER(OFFSET('Hygiene Data'!$E$10,0,10*ROW('Hygiene Data'!E58))),DW64="",ISNUMBER(OFFSET('Hygiene Data'!$E$10,0,10*ROW('Hygiene Data'!E58)))),OFFSET('Hygiene Data'!$E$10,0,10*ROW('Hygiene Data'!E58)),NA())))</f>
        <v>#N/A</v>
      </c>
      <c r="BI64" s="254" t="e">
        <f ca="true">+IF(AND(ISNUMBER(OFFSET('Hygiene Data'!$F$6,0,10*ROW('Hygiene Data'!F58))),DX64="Yes"),OFFSET('Hygiene Data'!$F$6,0,10*ROW('Hygiene Data'!F58)),IF(AND(ISNUMBER(OFFSET('Hygiene Data'!$F$6,0,10*ROW('Hygiene Data'!F58))),DX64="No",ISNUMBER(OFFSET('Hygiene Data'!$F$6,0,10*ROW('Hygiene Data'!F58)))),CONCATENATE("[",ROUND(OFFSET('Hygiene Data'!$F$6,0,10*ROW('Hygiene Data'!F58)),0),"]"),IF(AND(ISNUMBER(OFFSET('Hygiene Data'!$F$6,0,10*ROW('Hygiene Data'!F58))),DX64="",ISNUMBER(OFFSET('Hygiene Data'!$F$6,0,10*ROW('Hygiene Data'!F58)))),OFFSET('Hygiene Data'!$F$6,0,10*ROW('Hygiene Data'!F58)),NA())))</f>
        <v>#N/A</v>
      </c>
      <c r="BJ64" s="254" t="e">
        <f ca="true">+IF(AND(ISNUMBER(OFFSET('Hygiene Data'!$F$8,0,10*ROW('Hygiene Data'!F58))),DY64="Yes"),OFFSET('Hygiene Data'!$F$8,0,10*ROW('Hygiene Data'!F58)),IF(AND(ISNUMBER(OFFSET('Hygiene Data'!$F$8,0,10*ROW('Hygiene Data'!F58))),DY64="No",ISNUMBER(OFFSET('Hygiene Data'!$F$8,0,10*ROW('Hygiene Data'!F58)))),CONCATENATE("[",ROUND(OFFSET('Hygiene Data'!$F$8,0,10*ROW('Hygiene Data'!F58)),0),"]"),IF(AND(ISNUMBER(OFFSET('Hygiene Data'!$F$8,0,10*ROW('Hygiene Data'!F58))),DY64="",ISNUMBER(OFFSET('Hygiene Data'!$F$8,0,10*ROW('Hygiene Data'!F58)))),OFFSET('Hygiene Data'!$F$8,0,10*ROW('Hygiene Data'!F58)),NA())))</f>
        <v>#N/A</v>
      </c>
      <c r="BK64" s="254" t="e">
        <f ca="true">+IF(AND(ISNUMBER(OFFSET('Hygiene Data'!$F$10,0,10*ROW('Hygiene Data'!F58))),DZ64="Yes"),OFFSET('Hygiene Data'!$F$10,0,10*ROW('Hygiene Data'!F58)),IF(AND(ISNUMBER(OFFSET('Hygiene Data'!$F$10,0,10*ROW('Hygiene Data'!F58))),DZ64="No",ISNUMBER(OFFSET('Hygiene Data'!$F$10,0,10*ROW('Hygiene Data'!F58)))),CONCATENATE("[",ROUND(OFFSET('Hygiene Data'!$F$10,0,10*ROW('Hygiene Data'!F58)),0),"]"),IF(AND(ISNUMBER(OFFSET('Hygiene Data'!$F$10,0,10*ROW('Hygiene Data'!F58))),DZ64="",ISNUMBER(OFFSET('Hygiene Data'!$F$10,0,10*ROW('Hygiene Data'!F58)))),OFFSET('Hygiene Data'!$F$10,0,10*ROW('Hygiene Data'!F58)),NA())))</f>
        <v>#N/A</v>
      </c>
      <c r="BL64" s="254" t="e">
        <f ca="true">+IF(AND(ISNUMBER(OFFSET('Hygiene Data'!$G$6,0,10*ROW('Hygiene Data'!G58))),EA64="Yes"),OFFSET('Hygiene Data'!$G$6,0,10*ROW('Hygiene Data'!G58)),IF(AND(ISNUMBER(OFFSET('Hygiene Data'!$G$6,0,10*ROW('Hygiene Data'!G58))),EA64="No",ISNUMBER(OFFSET('Hygiene Data'!$G$6,0,10*ROW('Hygiene Data'!G58)))),CONCATENATE("[",ROUND(OFFSET('Hygiene Data'!$G$6,0,10*ROW('Hygiene Data'!G58)),0),"]"),IF(AND(ISNUMBER(OFFSET('Hygiene Data'!$G$6,0,10*ROW('Hygiene Data'!G58))),EA64="",ISNUMBER(OFFSET('Hygiene Data'!$G$6,0,10*ROW('Hygiene Data'!G58)))),OFFSET('Hygiene Data'!$G$6,0,10*ROW('Hygiene Data'!G58)),NA())))</f>
        <v>#N/A</v>
      </c>
      <c r="BM64" s="254" t="e">
        <f ca="true">+IF(AND(ISNUMBER(OFFSET('Hygiene Data'!$G$8,0,10*ROW('Hygiene Data'!G58))),EB64="Yes"),OFFSET('Hygiene Data'!$G$8,0,10*ROW('Hygiene Data'!G58)),IF(AND(ISNUMBER(OFFSET('Hygiene Data'!$G$8,0,10*ROW('Hygiene Data'!G58))),EB64="No",ISNUMBER(OFFSET('Hygiene Data'!$G$8,0,10*ROW('Hygiene Data'!G58)))),CONCATENATE("[",ROUND(OFFSET('Hygiene Data'!$G$8,0,10*ROW('Hygiene Data'!G58)),0),"]"),IF(AND(ISNUMBER(OFFSET('Hygiene Data'!$G$8,0,10*ROW('Hygiene Data'!G58))),EB64="",ISNUMBER(OFFSET('Hygiene Data'!$G$8,0,10*ROW('Hygiene Data'!G58)))),OFFSET('Hygiene Data'!$G$8,0,10*ROW('Hygiene Data'!G58)),NA())))</f>
        <v>#N/A</v>
      </c>
      <c r="BN64" s="254" t="e">
        <f ca="true">+IF(AND(ISNUMBER(OFFSET('Hygiene Data'!$G$10,0,10*ROW('Hygiene Data'!G58))),EC64="Yes"),OFFSET('Hygiene Data'!$G$10,0,10*ROW('Hygiene Data'!G58)),IF(AND(ISNUMBER(OFFSET('Hygiene Data'!$G$10,0,10*ROW('Hygiene Data'!G58))),EC64="No",ISNUMBER(OFFSET('Hygiene Data'!$G$10,0,10*ROW('Hygiene Data'!G58)))),CONCATENATE("[",ROUND(OFFSET('Hygiene Data'!$G$10,0,10*ROW('Hygiene Data'!G58)),0),"]"),IF(AND(ISNUMBER(OFFSET('Hygiene Data'!$G$10,0,10*ROW('Hygiene Data'!G58))),EC64="",ISNUMBER(OFFSET('Hygiene Data'!$G$10,0,10*ROW('Hygiene Data'!G58)))),OFFSET('Hygiene Data'!$G$10,0,10*ROW('Hygiene Data'!G58)),NA())))</f>
        <v>#N/A</v>
      </c>
      <c r="BO64" s="254" t="e">
        <f ca="true">+IF(AND(ISNUMBER(OFFSET('Hygiene Data'!$H$6,0,10*ROW('Hygiene Data'!H58))),ED64="Yes"),OFFSET('Hygiene Data'!$H$6,0,10*ROW('Hygiene Data'!H58)),IF(AND(ISNUMBER(OFFSET('Hygiene Data'!$H$6,0,10*ROW('Hygiene Data'!H58))),ED64="No",ISNUMBER(OFFSET('Hygiene Data'!$H$6,0,10*ROW('Hygiene Data'!H58)))),CONCATENATE("[",ROUND(OFFSET('Hygiene Data'!$H$6,0,10*ROW('Hygiene Data'!H58)),0),"]"),IF(AND(ISNUMBER(OFFSET('Hygiene Data'!$H$6,0,10*ROW('Hygiene Data'!H58))),ED64="",ISNUMBER(OFFSET('Hygiene Data'!$H$6,0,10*ROW('Hygiene Data'!H58)))),OFFSET('Hygiene Data'!$H$6,0,10*ROW('Hygiene Data'!H58)),NA())))</f>
        <v>#N/A</v>
      </c>
      <c r="BP64" s="254" t="e">
        <f ca="true">+IF(AND(ISNUMBER(OFFSET('Hygiene Data'!$H$8,0,10*ROW('Hygiene Data'!H58))),EE64="Yes"),OFFSET('Hygiene Data'!$H$8,0,10*ROW('Hygiene Data'!H58)),IF(AND(ISNUMBER(OFFSET('Hygiene Data'!$H$8,0,10*ROW('Hygiene Data'!H58))),EE64="No",ISNUMBER(OFFSET('Hygiene Data'!$H$8,0,10*ROW('Hygiene Data'!H58)))),CONCATENATE("[",ROUND(OFFSET('Hygiene Data'!$H$8,0,10*ROW('Hygiene Data'!H58)),0),"]"),IF(AND(ISNUMBER(OFFSET('Hygiene Data'!$H$8,0,10*ROW('Hygiene Data'!H58))),EE64="",ISNUMBER(OFFSET('Hygiene Data'!$H$8,0,10*ROW('Hygiene Data'!H58)))),OFFSET('Hygiene Data'!$H$8,0,10*ROW('Hygiene Data'!H58)),NA())))</f>
        <v>#N/A</v>
      </c>
      <c r="BQ64" s="254" t="e">
        <f ca="true">+IF(AND(ISNUMBER(OFFSET('Hygiene Data'!$H$10,0,10*ROW('Hygiene Data'!H58))),EF64="Yes"),OFFSET('Hygiene Data'!$H$10,0,10*ROW('Hygiene Data'!H58)),IF(AND(ISNUMBER(OFFSET('Hygiene Data'!$H$10,0,10*ROW('Hygiene Data'!H58))),EF64="No",ISNUMBER(OFFSET('Hygiene Data'!$H$10,0,10*ROW('Hygiene Data'!H58)))),CONCATENATE("[",ROUND(OFFSET('Hygiene Data'!$H$10,0,10*ROW('Hygiene Data'!H58)),0),"]"),IF(AND(ISNUMBER(OFFSET('Hygiene Data'!$H$10,0,10*ROW('Hygiene Data'!H58))),EF64="",ISNUMBER(OFFSET('Hygiene Data'!$H$10,0,10*ROW('Hygiene Data'!H58)))),OFFSET('Hygiene Data'!$H$10,0,10*ROW('Hygiene Data'!H58)),NA())))</f>
        <v>#N/A</v>
      </c>
      <c r="BS64" s="36" t="str">
        <f ca="true">+IF(OFFSET('Water Data'!$C$28,0,10*ROW('Water Data'!C58))="","",OFFSET('Water Data'!$C$28,0,10*ROW('Water Data'!C58)))</f>
        <v/>
      </c>
      <c r="BT64" s="36" t="str">
        <f ca="true">+IF(OFFSET('Water Data'!$C$29,0,10*ROW('Water Data'!C58))="","",OFFSET('Water Data'!$C$29,0,10*ROW('Water Data'!C58)))</f>
        <v/>
      </c>
      <c r="BU64" s="36" t="str">
        <f ca="true">+IF(OFFSET('Water Data'!$C$30,0,10*ROW('Water Data'!C58))="","",OFFSET('Water Data'!$C$30,0,10*ROW('Water Data'!C58)))</f>
        <v/>
      </c>
      <c r="BV64" s="36" t="str">
        <f ca="true">+IF(OFFSET('Water Data'!$D$28,0,10*ROW('Water Data'!D58))="","",OFFSET('Water Data'!$D$28,0,10*ROW('Water Data'!D58)))</f>
        <v/>
      </c>
      <c r="BW64" s="36" t="str">
        <f ca="true">+IF(OFFSET('Water Data'!$D$29,0,10*ROW('Water Data'!D58))="","",OFFSET('Water Data'!$D$29,0,10*ROW('Water Data'!D58)))</f>
        <v/>
      </c>
      <c r="BX64" s="36" t="str">
        <f ca="true">+IF(OFFSET('Water Data'!$D$30,0,10*ROW('Water Data'!D58))="","",OFFSET('Water Data'!$D$30,0,10*ROW('Water Data'!D58)))</f>
        <v/>
      </c>
      <c r="BY64" s="36" t="str">
        <f ca="true">+IF(OFFSET('Water Data'!$E$28,0,10*ROW('Water Data'!E58))="","",OFFSET('Water Data'!$E$28,0,10*ROW('Water Data'!E58)))</f>
        <v/>
      </c>
      <c r="BZ64" s="36" t="str">
        <f ca="true">+IF(OFFSET('Water Data'!$E$29,0,10*ROW('Water Data'!E58))="","",OFFSET('Water Data'!$E$29,0,10*ROW('Water Data'!E58)))</f>
        <v/>
      </c>
      <c r="CA64" s="36" t="str">
        <f ca="true">+IF(OFFSET('Water Data'!$E$30,0,10*ROW('Water Data'!E58))="","",OFFSET('Water Data'!$E$30,0,10*ROW('Water Data'!E58)))</f>
        <v/>
      </c>
      <c r="CB64" s="36" t="str">
        <f ca="true">+IF(OFFSET('Water Data'!$F$28,0,10*ROW('Water Data'!F58))="","",OFFSET('Water Data'!$F$28,0,10*ROW('Water Data'!F58)))</f>
        <v/>
      </c>
      <c r="CC64" s="36" t="str">
        <f ca="true">+IF(OFFSET('Water Data'!$F$29,0,10*ROW('Water Data'!F58))="","",OFFSET('Water Data'!$F$29,0,10*ROW('Water Data'!F58)))</f>
        <v/>
      </c>
      <c r="CD64" s="36" t="str">
        <f ca="true">+IF(OFFSET('Water Data'!$F$30,0,10*ROW('Water Data'!F58))="","",OFFSET('Water Data'!$F$30,0,10*ROW('Water Data'!F58)))</f>
        <v/>
      </c>
      <c r="CE64" s="36" t="str">
        <f ca="true">+IF(OFFSET('Water Data'!$G$28,0,10*ROW('Water Data'!G58))="","",OFFSET('Water Data'!$G$28,0,10*ROW('Water Data'!G58)))</f>
        <v/>
      </c>
      <c r="CF64" s="36" t="str">
        <f ca="true">+IF(OFFSET('Water Data'!$G$29,0,10*ROW('Water Data'!G58))="","",OFFSET('Water Data'!$G$29,0,10*ROW('Water Data'!G58)))</f>
        <v/>
      </c>
      <c r="CG64" s="36" t="str">
        <f ca="true">+IF(OFFSET('Water Data'!$G$30,0,10*ROW('Water Data'!G58))="","",OFFSET('Water Data'!$G$30,0,10*ROW('Water Data'!G58)))</f>
        <v/>
      </c>
      <c r="CH64" s="36" t="str">
        <f ca="true">+IF(OFFSET('Water Data'!$H$28,0,10*ROW('Water Data'!H58))="","",OFFSET('Water Data'!$H$28,0,10*ROW('Water Data'!H58)))</f>
        <v/>
      </c>
      <c r="CI64" s="36" t="str">
        <f ca="true">+IF(OFFSET('Water Data'!$H$29,0,10*ROW('Water Data'!H58))="","",OFFSET('Water Data'!$H$29,0,10*ROW('Water Data'!H58)))</f>
        <v/>
      </c>
      <c r="CJ64" s="36" t="str">
        <f ca="true">+IF(OFFSET('Water Data'!$H$30,0,10*ROW('Water Data'!H58))="","",OFFSET('Water Data'!$H$30,0,10*ROW('Water Data'!H58)))</f>
        <v/>
      </c>
      <c r="CK64" s="36" t="str">
        <f ca="true">+IF(OFFSET('Sanitation Data'!$C$29,0,10*ROW('Sanitation Data'!C58))="","",OFFSET('Sanitation Data'!$C$29,0,10*ROW('Sanitation Data'!C58)))</f>
        <v/>
      </c>
      <c r="CL64" s="36" t="str">
        <f ca="true">+IF(OFFSET('Sanitation Data'!$C$30,0,10*ROW('Sanitation Data'!C58))="","",OFFSET('Sanitation Data'!$C$30,0,10*ROW('Sanitation Data'!C58)))</f>
        <v/>
      </c>
      <c r="CM64" s="36" t="str">
        <f ca="true">+IF(OFFSET('Sanitation Data'!$C$31,0,10*ROW('Sanitation Data'!C58))="","",OFFSET('Sanitation Data'!$C$31,0,10*ROW('Sanitation Data'!C58)))</f>
        <v/>
      </c>
      <c r="CN64" s="36" t="str">
        <f ca="true">+IF(OFFSET('Sanitation Data'!$C$32,0,10*ROW('Sanitation Data'!C58))="","",OFFSET('Sanitation Data'!$C$32,0,10*ROW('Sanitation Data'!C58)))</f>
        <v/>
      </c>
      <c r="CO64" s="36" t="str">
        <f ca="true">+IF(OFFSET('Sanitation Data'!$C$33,0,10*ROW('Sanitation Data'!C58))="","",OFFSET('Sanitation Data'!$C$33,0,10*ROW('Sanitation Data'!C58)))</f>
        <v/>
      </c>
      <c r="CP64" s="36" t="str">
        <f ca="true">+IF(OFFSET('Sanitation Data'!$D$29,0,10*ROW('Sanitation Data'!D58))="","",OFFSET('Sanitation Data'!$D$29,0,10*ROW('Sanitation Data'!D58)))</f>
        <v/>
      </c>
      <c r="CQ64" s="36" t="str">
        <f ca="true">+IF(OFFSET('Sanitation Data'!$D$30,0,10*ROW('Sanitation Data'!D58))="","",OFFSET('Sanitation Data'!$D$30,0,10*ROW('Sanitation Data'!D58)))</f>
        <v/>
      </c>
      <c r="CR64" s="36" t="str">
        <f ca="true">+IF(OFFSET('Sanitation Data'!$D$31,0,10*ROW('Sanitation Data'!D58))="","",OFFSET('Sanitation Data'!$D$31,0,10*ROW('Sanitation Data'!D58)))</f>
        <v/>
      </c>
      <c r="CS64" s="36" t="str">
        <f ca="true">+IF(OFFSET('Sanitation Data'!$D$32,0,10*ROW('Sanitation Data'!D58))="","",OFFSET('Sanitation Data'!$D$32,0,10*ROW('Sanitation Data'!D58)))</f>
        <v/>
      </c>
      <c r="CT64" s="36" t="str">
        <f ca="true">+IF(OFFSET('Sanitation Data'!$D$33,0,10*ROW('Sanitation Data'!D58))="","",OFFSET('Sanitation Data'!$D$33,0,10*ROW('Sanitation Data'!D58)))</f>
        <v/>
      </c>
      <c r="CU64" s="36" t="str">
        <f ca="true">+IF(OFFSET('Sanitation Data'!$E$29,0,10*ROW('Sanitation Data'!E58))="","",OFFSET('Sanitation Data'!$E$29,0,10*ROW('Sanitation Data'!E58)))</f>
        <v/>
      </c>
      <c r="CV64" s="36" t="str">
        <f ca="true">+IF(OFFSET('Sanitation Data'!$E$30,0,10*ROW('Sanitation Data'!E58))="","",OFFSET('Sanitation Data'!$E$30,0,10*ROW('Sanitation Data'!E58)))</f>
        <v/>
      </c>
      <c r="CW64" s="36" t="str">
        <f ca="true">+IF(OFFSET('Sanitation Data'!$E$31,0,10*ROW('Sanitation Data'!E58))="","",OFFSET('Sanitation Data'!$E$31,0,10*ROW('Sanitation Data'!E58)))</f>
        <v/>
      </c>
      <c r="CX64" s="36" t="str">
        <f ca="true">+IF(OFFSET('Sanitation Data'!$E$32,0,10*ROW('Sanitation Data'!E58))="","",OFFSET('Sanitation Data'!$E$32,0,10*ROW('Sanitation Data'!E58)))</f>
        <v/>
      </c>
      <c r="CY64" s="36" t="str">
        <f ca="true">+IF(OFFSET('Sanitation Data'!$E$33,0,10*ROW('Sanitation Data'!E58))="","",OFFSET('Sanitation Data'!$E$33,0,10*ROW('Sanitation Data'!E58)))</f>
        <v/>
      </c>
      <c r="CZ64" s="36" t="str">
        <f ca="true">+IF(OFFSET('Sanitation Data'!$F$29,0,10*ROW('Sanitation Data'!F58))="","",OFFSET('Sanitation Data'!$F$29,0,10*ROW('Sanitation Data'!F58)))</f>
        <v/>
      </c>
      <c r="DA64" s="36" t="str">
        <f ca="true">+IF(OFFSET('Sanitation Data'!$F$30,0,10*ROW('Sanitation Data'!F58))="","",OFFSET('Sanitation Data'!$F$30,0,10*ROW('Sanitation Data'!F58)))</f>
        <v/>
      </c>
      <c r="DB64" s="36" t="str">
        <f ca="true">+IF(OFFSET('Sanitation Data'!$F$31,0,10*ROW('Sanitation Data'!F58))="","",OFFSET('Sanitation Data'!$F$31,0,10*ROW('Sanitation Data'!F58)))</f>
        <v/>
      </c>
      <c r="DC64" s="36" t="str">
        <f ca="true">+IF(OFFSET('Sanitation Data'!$F$32,0,10*ROW('Sanitation Data'!F58))="","",OFFSET('Sanitation Data'!$F$32,0,10*ROW('Sanitation Data'!F58)))</f>
        <v/>
      </c>
      <c r="DD64" s="36" t="str">
        <f ca="true">+IF(OFFSET('Sanitation Data'!$F$33,0,10*ROW('Sanitation Data'!F58))="","",OFFSET('Sanitation Data'!$F$33,0,10*ROW('Sanitation Data'!F58)))</f>
        <v/>
      </c>
      <c r="DE64" s="36" t="str">
        <f ca="true">+IF(OFFSET('Sanitation Data'!$G$29,0,10*ROW('Sanitation Data'!G58))="","",OFFSET('Sanitation Data'!$G$29,0,10*ROW('Sanitation Data'!G58)))</f>
        <v/>
      </c>
      <c r="DF64" s="36" t="str">
        <f ca="true">+IF(OFFSET('Sanitation Data'!$G$30,0,10*ROW('Sanitation Data'!G58))="","",OFFSET('Sanitation Data'!$G$30,0,10*ROW('Sanitation Data'!G58)))</f>
        <v/>
      </c>
      <c r="DG64" s="36" t="str">
        <f ca="true">+IF(OFFSET('Sanitation Data'!$G$31,0,10*ROW('Sanitation Data'!G58))="","",OFFSET('Sanitation Data'!$G$31,0,10*ROW('Sanitation Data'!G58)))</f>
        <v/>
      </c>
      <c r="DH64" s="36" t="str">
        <f ca="true">+IF(OFFSET('Sanitation Data'!$G$32,0,10*ROW('Sanitation Data'!G58))="","",OFFSET('Sanitation Data'!$G$32,0,10*ROW('Sanitation Data'!G58)))</f>
        <v/>
      </c>
      <c r="DI64" s="36" t="str">
        <f ca="true">+IF(OFFSET('Sanitation Data'!$G$33,0,10*ROW('Sanitation Data'!G58))="","",OFFSET('Sanitation Data'!$G$33,0,10*ROW('Sanitation Data'!G58)))</f>
        <v/>
      </c>
      <c r="DJ64" s="36" t="str">
        <f ca="true">+IF(OFFSET('Sanitation Data'!$H$29,0,10*ROW('Sanitation Data'!H58))="","",OFFSET('Sanitation Data'!$H$29,0,10*ROW('Sanitation Data'!H58)))</f>
        <v/>
      </c>
      <c r="DK64" s="36" t="str">
        <f ca="true">+IF(OFFSET('Sanitation Data'!$H$30,0,10*ROW('Sanitation Data'!H58))="","",OFFSET('Sanitation Data'!$H$30,0,10*ROW('Sanitation Data'!H58)))</f>
        <v/>
      </c>
      <c r="DL64" s="36" t="str">
        <f ca="true">+IF(OFFSET('Sanitation Data'!$H$31,0,10*ROW('Sanitation Data'!H58))="","",OFFSET('Sanitation Data'!$H$31,0,10*ROW('Sanitation Data'!H58)))</f>
        <v/>
      </c>
      <c r="DM64" s="36" t="str">
        <f ca="true">+IF(OFFSET('Sanitation Data'!$H$32,0,10*ROW('Sanitation Data'!H58))="","",OFFSET('Sanitation Data'!$H$32,0,10*ROW('Sanitation Data'!H58)))</f>
        <v/>
      </c>
      <c r="DN64" s="36" t="str">
        <f ca="true">+IF(OFFSET('Sanitation Data'!$H$33,0,10*ROW('Sanitation Data'!H58))="","",OFFSET('Sanitation Data'!$H$33,0,10*ROW('Sanitation Data'!H58)))</f>
        <v/>
      </c>
      <c r="DO64" s="36" t="str">
        <f ca="true">+IF(OFFSET('Hygiene Data'!$C$12,0,10*ROW('Hygiene Data'!C58))="","",OFFSET('Hygiene Data'!$C$12,0,10*ROW('Hygiene Data'!C58)))</f>
        <v/>
      </c>
      <c r="DP64" s="36" t="str">
        <f ca="true">+IF(OFFSET('Hygiene Data'!$C$13,0,10*ROW('Hygiene Data'!C58))="","",OFFSET('Hygiene Data'!$C$13,0,10*ROW('Hygiene Data'!C58)))</f>
        <v/>
      </c>
      <c r="DQ64" s="36" t="str">
        <f ca="true">+IF(OFFSET('Hygiene Data'!$C$14,0,10*ROW('Hygiene Data'!C58))="","",OFFSET('Hygiene Data'!$C$14,0,10*ROW('Hygiene Data'!C58)))</f>
        <v/>
      </c>
      <c r="DR64" s="36" t="str">
        <f ca="true">+IF(OFFSET('Hygiene Data'!$D$12,0,10*ROW('Hygiene Data'!D58))="","",OFFSET('Hygiene Data'!$D$12,0,10*ROW('Hygiene Data'!D58)))</f>
        <v/>
      </c>
      <c r="DS64" s="36" t="str">
        <f ca="true">+IF(OFFSET('Hygiene Data'!$D$13,0,10*ROW('Hygiene Data'!D58))="","",OFFSET('Hygiene Data'!$D$13,0,10*ROW('Hygiene Data'!D58)))</f>
        <v/>
      </c>
      <c r="DT64" s="36" t="str">
        <f ca="true">+IF(OFFSET('Hygiene Data'!$D$14,0,10*ROW('Hygiene Data'!D58))="","",OFFSET('Hygiene Data'!$D$14,0,10*ROW('Hygiene Data'!D58)))</f>
        <v/>
      </c>
      <c r="DU64" s="36" t="str">
        <f ca="true">+IF(OFFSET('Hygiene Data'!$E$12,0,10*ROW('Hygiene Data'!E58))="","",OFFSET('Hygiene Data'!$E$12,0,10*ROW('Hygiene Data'!E58)))</f>
        <v/>
      </c>
      <c r="DV64" s="36" t="str">
        <f ca="true">+IF(OFFSET('Hygiene Data'!$E$13,0,10*ROW('Hygiene Data'!E58))="","",OFFSET('Hygiene Data'!$E$13,0,10*ROW('Hygiene Data'!E58)))</f>
        <v/>
      </c>
      <c r="DW64" s="36" t="str">
        <f ca="true">+IF(OFFSET('Hygiene Data'!$E$14,0,10*ROW('Hygiene Data'!E58))="","",OFFSET('Hygiene Data'!$E$14,0,10*ROW('Hygiene Data'!E58)))</f>
        <v/>
      </c>
      <c r="DX64" s="36" t="str">
        <f ca="true">+IF(OFFSET('Hygiene Data'!$F$12,0,10*ROW('Hygiene Data'!F58))="","",OFFSET('Hygiene Data'!$F$12,0,10*ROW('Hygiene Data'!F58)))</f>
        <v/>
      </c>
      <c r="DY64" s="36" t="str">
        <f ca="true">+IF(OFFSET('Hygiene Data'!$F$13,0,10*ROW('Hygiene Data'!F58))="","",OFFSET('Hygiene Data'!$F$13,0,10*ROW('Hygiene Data'!F58)))</f>
        <v/>
      </c>
      <c r="DZ64" s="36" t="str">
        <f ca="true">+IF(OFFSET('Hygiene Data'!$F$14,0,10*ROW('Hygiene Data'!F58))="","",OFFSET('Hygiene Data'!$F$14,0,10*ROW('Hygiene Data'!F58)))</f>
        <v/>
      </c>
      <c r="EA64" s="36" t="str">
        <f ca="true">+IF(OFFSET('Hygiene Data'!$G$12,0,10*ROW('Hygiene Data'!G58))="","",OFFSET('Hygiene Data'!$G$12,0,10*ROW('Hygiene Data'!G58)))</f>
        <v/>
      </c>
      <c r="EB64" s="36" t="str">
        <f ca="true">+IF(OFFSET('Hygiene Data'!$G$13,0,10*ROW('Hygiene Data'!G58))="","",OFFSET('Hygiene Data'!$G$13,0,10*ROW('Hygiene Data'!G58)))</f>
        <v/>
      </c>
      <c r="EC64" s="36" t="str">
        <f ca="true">+IF(OFFSET('Hygiene Data'!$G$14,0,10*ROW('Hygiene Data'!G58))="","",OFFSET('Hygiene Data'!$G$14,0,10*ROW('Hygiene Data'!G58)))</f>
        <v/>
      </c>
      <c r="ED64" s="36" t="str">
        <f ca="true">+IF(OFFSET('Hygiene Data'!$H$12,0,10*ROW('Hygiene Data'!H58))="","",OFFSET('Hygiene Data'!$H$12,0,10*ROW('Hygiene Data'!H58)))</f>
        <v/>
      </c>
      <c r="EE64" s="36" t="str">
        <f ca="true">+IF(OFFSET('Hygiene Data'!$H$13,0,10*ROW('Hygiene Data'!H58))="","",OFFSET('Hygiene Data'!$H$13,0,10*ROW('Hygiene Data'!H58)))</f>
        <v/>
      </c>
      <c r="EF64" s="36" t="str">
        <f ca="true">+IF(OFFSET('Hygiene Data'!$H$14,0,10*ROW('Hygiene Data'!H58))="","",OFFSET('Hygiene Data'!$H$14,0,10*ROW('Hygiene Data'!H58)))</f>
        <v/>
      </c>
    </row>
    <row r="65" x14ac:dyDescent="0.2">
      <c r="A65" s="59" t="str">
        <f ca="true">+IF(OFFSET('Water Data'!$B$1,0,10*ROW('Water Data'!B62))="","",OFFSET('Water Data'!$B$1,0,10*ROW('Water Data'!B62)))</f>
        <v/>
      </c>
      <c r="B65" s="59" t="str">
        <f ca="true">+IF(OFFSET('Water Data'!$A$3,0,10*ROW('Water Data'!A62))="","",OFFSET('Water Data'!$A$3,0,10*ROW('Water Data'!A62)))</f>
        <v/>
      </c>
      <c r="C65" s="59" t="str">
        <f ca="true">+IF(OFFSET('Water Data'!$C$3,0,10*ROW('Water Data'!C62))="","",OFFSET('Water Data'!$C$3,0,10*ROW('Water Data'!C62)))</f>
        <v/>
      </c>
      <c r="D65" s="252" t="e">
        <f ca="true">+IF(AND(ISNUMBER(OFFSET('Water Data'!$C$5,0,10*ROW('Water Data'!C59))),BS65="Yes"),100-OFFSET('Water Data'!$C$5,0,10*ROW('Water Data'!C59)),IF(AND(ISNUMBER(OFFSET('Water Data'!$C$5,0,10*ROW('Water Data'!C59))),BS65="No",ISNUMBER(OFFSET('Water Data'!$C$5,0,10*ROW('Water Data'!C59)))),CONCATENATE("[",ROUND(100-OFFSET('Water Data'!$C$5,0,10*ROW('Water Data'!C59)),0),"]"),IF(AND(ISNUMBER(OFFSET('Water Data'!$C$5,0,10*ROW('Water Data'!C59))),BS65="",ISNUMBER(OFFSET('Water Data'!$C$5,0,10*ROW('Water Data'!C59)))),100-OFFSET('Water Data'!$C$5,0,10*ROW('Water Data'!C59)),NA())))</f>
        <v>#N/A</v>
      </c>
      <c r="E65" s="252" t="e">
        <f ca="true">+IF(AND(ISNUMBER(OFFSET('Water Data'!$C$7,0,10*ROW('Water Data'!D59))),BT65="Yes"),OFFSET('Water Data'!$C$7,0,10*ROW('Water Data'!C59)),IF(AND(ISNUMBER(OFFSET('Water Data'!$C$7,0,10*ROW('Water Data'!C59))),BT65="No",ISNUMBER(OFFSET('Water Data'!$C$7,0,10*ROW('Water Data'!C59)))),CONCATENATE("[",ROUND(OFFSET('Water Data'!$C$7,0,10*ROW('Water Data'!C59)),0),"]"),IF(AND(ISNUMBER(OFFSET('Water Data'!$C$7,0,10*ROW('Water Data'!C59))),BT65="",ISNUMBER(OFFSET('Water Data'!$C$7,0,10*ROW('Water Data'!C59)))),OFFSET('Water Data'!$C$7,0,10*ROW('Water Data'!C59)),NA())))</f>
        <v>#N/A</v>
      </c>
      <c r="F65" s="252" t="e">
        <f ca="true">+IF(AND(ISNUMBER(OFFSET('Water Data'!$C$10,0,10*ROW('Water Data'!C59))),BU65="Yes"),OFFSET('Water Data'!$C$10,0,10*ROW('Water Data'!C59)),IF(AND(ISNUMBER(OFFSET('Water Data'!$C$10,0,10*ROW('Water Data'!C59))),BU65="No",ISNUMBER(OFFSET('Water Data'!$C$10,0,10*ROW('Water Data'!C59)))),CONCATENATE("[",ROUND(OFFSET('Water Data'!$C$10,0,10*ROW('Water Data'!C59)),0),"]"),IF(AND(ISNUMBER(OFFSET('Water Data'!$C$10,0,10*ROW('Water Data'!C59))),BU65="",ISNUMBER(OFFSET('Water Data'!$C$10,0,10*ROW('Water Data'!C59)))),OFFSET('Water Data'!$C$10,0,10*ROW('Water Data'!C59)),NA())))</f>
        <v>#N/A</v>
      </c>
      <c r="G65" s="252" t="e">
        <f ca="true">+IF(AND(ISNUMBER(OFFSET('Water Data'!$D$5,0,10*ROW('Water Data'!D59))),BV65="Yes"),100-OFFSET('Water Data'!$D$5,0,10*ROW('Water Data'!D59)),IF(AND(ISNUMBER(OFFSET('Water Data'!$D$5,0,10*ROW('Water Data'!D59))),BV65="No",ISNUMBER(OFFSET('Water Data'!$D$5,0,10*ROW('Water Data'!D59)))),CONCATENATE("[",ROUND(100-OFFSET('Water Data'!$D$5,0,10*ROW('Water Data'!D59)),0),"]"),IF(AND(ISNUMBER(OFFSET('Water Data'!$D$5,0,10*ROW('Water Data'!D59))),BV65="",ISNUMBER(OFFSET('Water Data'!$D$5,0,10*ROW('Water Data'!D59)))),100-OFFSET('Water Data'!$D$5,0,10*ROW('Water Data'!D59)),NA())))</f>
        <v>#N/A</v>
      </c>
      <c r="H65" s="252" t="e">
        <f ca="true">+IF(AND(ISNUMBER(OFFSET('Water Data'!$D$7,0,10*ROW('Water Data'!D59))),BW65="Yes"),OFFSET('Water Data'!$D$7,0,10*ROW('Water Data'!D59)),IF(AND(ISNUMBER(OFFSET('Water Data'!$D$7,0,10*ROW('Water Data'!D59))),BW65="No",ISNUMBER(OFFSET('Water Data'!$D$7,0,10*ROW('Water Data'!D59)))),CONCATENATE("[",ROUND(OFFSET('Water Data'!$C$7,0,10*ROW('Water Data'!D59)),0),"]"),IF(AND(ISNUMBER(OFFSET('Water Data'!$D$7,0,10*ROW('Water Data'!D59))),BW65="",ISNUMBER(OFFSET('Water Data'!$D$7,0,10*ROW('Water Data'!D59)))),OFFSET('Water Data'!$D$7,0,10*ROW('Water Data'!D59)),NA())))</f>
        <v>#N/A</v>
      </c>
      <c r="I65" s="252" t="e">
        <f ca="true">+IF(AND(ISNUMBER(OFFSET('Water Data'!$D$10,0,10*ROW('Water Data'!D59))),BX65="Yes"),OFFSET('Water Data'!$D$10,0,10*ROW('Water Data'!D59)),IF(AND(ISNUMBER(OFFSET('Water Data'!$D$10,0,10*ROW('Water Data'!D59))),BX65="No",ISNUMBER(OFFSET('Water Data'!$D$10,0,10*ROW('Water Data'!D59)))),CONCATENATE("[",ROUND(OFFSET('Water Data'!$D$10,0,10*ROW('Water Data'!D59)),0),"]"),IF(AND(ISNUMBER(OFFSET('Water Data'!$D$10,0,10*ROW('Water Data'!D59))),BX65="",ISNUMBER(OFFSET('Water Data'!$D$10,0,10*ROW('Water Data'!D59)))),OFFSET('Water Data'!$D$10,0,10*ROW('Water Data'!D59)),NA())))</f>
        <v>#N/A</v>
      </c>
      <c r="J65" s="252" t="e">
        <f ca="true">+IF(AND(ISNUMBER(OFFSET('Water Data'!$E$5,0,10*ROW('Water Data'!E59))),BY65="Yes"),100-OFFSET('Water Data'!$E$5,0,10*ROW('Water Data'!E59)),IF(AND(ISNUMBER(OFFSET('Water Data'!$E$5,0,10*ROW('Water Data'!E59))),BY65="No",ISNUMBER(OFFSET('Water Data'!$E$5,0,10*ROW('Water Data'!E59)))),CONCATENATE("[",ROUND(100-OFFSET('Water Data'!$E$5,0,10*ROW('Water Data'!E59)),0),"]"),IF(AND(ISNUMBER(OFFSET('Water Data'!$E$5,0,10*ROW('Water Data'!E59))),BY65="",ISNUMBER(OFFSET('Water Data'!$E$5,0,10*ROW('Water Data'!E59)))),100-OFFSET('Water Data'!$E$5,0,10*ROW('Water Data'!E59)),NA())))</f>
        <v>#N/A</v>
      </c>
      <c r="K65" s="252" t="e">
        <f ca="true">+IF(AND(ISNUMBER(OFFSET('Water Data'!$E$7,0,10*ROW('Water Data'!E59))),BZ65="Yes"),OFFSET('Water Data'!$E$7,0,10*ROW('Water Data'!E59)),IF(AND(ISNUMBER(OFFSET('Water Data'!$E$7,0,10*ROW('Water Data'!E59))),BZ65="No",ISNUMBER(OFFSET('Water Data'!$E$7,0,10*ROW('Water Data'!E59)))),CONCATENATE("[",ROUND(OFFSET('Water Data'!$E$7,0,10*ROW('Water Data'!E59)),0),"]"),IF(AND(ISNUMBER(OFFSET('Water Data'!$E$7,0,10*ROW('Water Data'!E59))),BZ65="",ISNUMBER(OFFSET('Water Data'!$E$7,0,10*ROW('Water Data'!E59)))),OFFSET('Water Data'!$E$7,0,10*ROW('Water Data'!E59)),NA())))</f>
        <v>#N/A</v>
      </c>
      <c r="L65" s="252" t="e">
        <f ca="true">+IF(AND(ISNUMBER(OFFSET('Water Data'!$E$10,0,10*ROW('Water Data'!E59))),CA65="Yes"),OFFSET('Water Data'!$E$10,0,10*ROW('Water Data'!E59)),IF(AND(ISNUMBER(OFFSET('Water Data'!$E$10,0,10*ROW('Water Data'!E59))),CA65="No",ISNUMBER(OFFSET('Water Data'!$E$10,0,10*ROW('Water Data'!E59)))),CONCATENATE("[",ROUND(OFFSET('Water Data'!$E$10,0,10*ROW('Water Data'!E59)),0),"]"),IF(AND(ISNUMBER(OFFSET('Water Data'!$E$10,0,10*ROW('Water Data'!E59))),CA65="",ISNUMBER(OFFSET('Water Data'!$E$10,0,10*ROW('Water Data'!E59)))),OFFSET('Water Data'!$E$10,0,10*ROW('Water Data'!E59)),NA())))</f>
        <v>#N/A</v>
      </c>
      <c r="M65" s="252" t="e">
        <f ca="true">+IF(AND(ISNUMBER(OFFSET('Water Data'!$F$5,0,10*ROW('Water Data'!F59))),CB65="Yes"),100-OFFSET('Water Data'!$F$5,0,10*ROW('Water Data'!F59)),IF(AND(ISNUMBER(OFFSET('Water Data'!$F$5,0,10*ROW('Water Data'!F59))),CB65="No",ISNUMBER(OFFSET('Water Data'!$F$5,0,10*ROW('Water Data'!F59)))),CONCATENATE("[",ROUND(100-OFFSET('Water Data'!$F$5,0,10*ROW('Water Data'!F59)),0),"]"),IF(AND(ISNUMBER(OFFSET('Water Data'!$F$5,0,10*ROW('Water Data'!F59))),CB65="",ISNUMBER(OFFSET('Water Data'!$F$5,0,10*ROW('Water Data'!F59)))),100-OFFSET('Water Data'!$F$5,0,10*ROW('Water Data'!F59)),NA())))</f>
        <v>#N/A</v>
      </c>
      <c r="N65" s="252" t="e">
        <f ca="true">+IF(AND(ISNUMBER(OFFSET('Water Data'!$F$7,0,10*ROW('Water Data'!F59))),CC65="Yes"),OFFSET('Water Data'!$F$7,0,10*ROW('Water Data'!F59)),IF(AND(ISNUMBER(OFFSET('Water Data'!$F$7,0,10*ROW('Water Data'!F59))),CC65="No",ISNUMBER(OFFSET('Water Data'!$F$7,0,10*ROW('Water Data'!F59)))),CONCATENATE("[",ROUND(OFFSET('Water Data'!$F$7,0,10*ROW('Water Data'!F59)),0),"]"),IF(AND(ISNUMBER(OFFSET('Water Data'!$F$7,0,10*ROW('Water Data'!F59))),CC65="",ISNUMBER(OFFSET('Water Data'!$F$7,0,10*ROW('Water Data'!F59)))),OFFSET('Water Data'!$F$7,0,10*ROW('Water Data'!F59)),NA())))</f>
        <v>#N/A</v>
      </c>
      <c r="O65" s="252" t="e">
        <f ca="true">+IF(AND(ISNUMBER(OFFSET('Water Data'!$F$10,0,10*ROW('Water Data'!F59))),CD65="Yes"),OFFSET('Water Data'!$F$10,0,10*ROW('Water Data'!F59)),IF(AND(ISNUMBER(OFFSET('Water Data'!$F$10,0,10*ROW('Water Data'!F59))),CD65="No",ISNUMBER(OFFSET('Water Data'!$F$10,0,10*ROW('Water Data'!F59)))),CONCATENATE("[",ROUND(OFFSET('Water Data'!$F$10,0,10*ROW('Water Data'!F59)),0),"]"),IF(AND(ISNUMBER(OFFSET('Water Data'!$F$10,0,10*ROW('Water Data'!F59))),CD65="",ISNUMBER(OFFSET('Water Data'!$F$10,0,10*ROW('Water Data'!F59)))),OFFSET('Water Data'!$F$10,0,10*ROW('Water Data'!F59)),NA())))</f>
        <v>#N/A</v>
      </c>
      <c r="P65" s="252" t="e">
        <f ca="true">+IF(AND(ISNUMBER(OFFSET('Water Data'!$G$5,0,10*ROW('Water Data'!G59))),CE65="Yes"),100-OFFSET('Water Data'!$G$5,0,10*ROW('Water Data'!G59)),IF(AND(ISNUMBER(OFFSET('Water Data'!$G$5,0,10*ROW('Water Data'!G59))),CE65="No",ISNUMBER(OFFSET('Water Data'!$G$5,0,10*ROW('Water Data'!G59)))),CONCATENATE("[",ROUND(100-OFFSET('Water Data'!$G$5,0,10*ROW('Water Data'!G59)),0),"]"),IF(AND(ISNUMBER(OFFSET('Water Data'!$G$5,0,10*ROW('Water Data'!G59))),CE65="",ISNUMBER(OFFSET('Water Data'!$G$5,0,10*ROW('Water Data'!G59)))),100-OFFSET('Water Data'!$G$5,0,10*ROW('Water Data'!G59)),NA())))</f>
        <v>#N/A</v>
      </c>
      <c r="Q65" s="252" t="e">
        <f ca="true">+IF(AND(ISNUMBER(OFFSET('Water Data'!$G$7,0,10*ROW('Water Data'!G59))),CF65="Yes"),OFFSET('Water Data'!$G$7,0,10*ROW('Water Data'!G59)),IF(AND(ISNUMBER(OFFSET('Water Data'!$G$7,0,10*ROW('Water Data'!G59))),CF65="No",ISNUMBER(OFFSET('Water Data'!$G$7,0,10*ROW('Water Data'!G59)))),CONCATENATE("[",ROUND(OFFSET('Water Data'!$G$7,0,10*ROW('Water Data'!G59)),0),"]"),IF(AND(ISNUMBER(OFFSET('Water Data'!$G$7,0,10*ROW('Water Data'!G59))),CF65="",ISNUMBER(OFFSET('Water Data'!$G$7,0,10*ROW('Water Data'!G59)))),OFFSET('Water Data'!$G$7,0,10*ROW('Water Data'!G59)),NA())))</f>
        <v>#N/A</v>
      </c>
      <c r="R65" s="252" t="e">
        <f ca="true">+IF(AND(ISNUMBER(OFFSET('Water Data'!$G$10,0,10*ROW('Water Data'!G59))),CG65="Yes"),OFFSET('Water Data'!$G$10,0,10*ROW('Water Data'!G59)),IF(AND(ISNUMBER(OFFSET('Water Data'!$G$10,0,10*ROW('Water Data'!G59))),CG65="No",ISNUMBER(OFFSET('Water Data'!$G$10,0,10*ROW('Water Data'!G59)))),CONCATENATE("[",ROUND(OFFSET('Water Data'!$G$10,0,10*ROW('Water Data'!G59)),0),"]"),IF(AND(ISNUMBER(OFFSET('Water Data'!$G$10,0,10*ROW('Water Data'!G59))),CG65="",ISNUMBER(OFFSET('Water Data'!$G$10,0,10*ROW('Water Data'!G59)))),OFFSET('Water Data'!$G$10,0,10*ROW('Water Data'!G59)),NA())))</f>
        <v>#N/A</v>
      </c>
      <c r="S65" s="252" t="e">
        <f ca="true">+IF(AND(ISNUMBER(OFFSET('Water Data'!$H$5,0,10*ROW('Water Data'!H59))),CH65="Yes"),100-OFFSET('Water Data'!$H$5,0,10*ROW('Water Data'!H59)),IF(AND(ISNUMBER(OFFSET('Water Data'!$H$5,0,10*ROW('Water Data'!H59))),CH65="No",ISNUMBER(OFFSET('Water Data'!$H$5,0,10*ROW('Water Data'!H59)))),CONCATENATE("[",ROUND(100-OFFSET('Water Data'!$H$5,0,10*ROW('Water Data'!H59)),0),"]"),IF(AND(ISNUMBER(OFFSET('Water Data'!$H$5,0,10*ROW('Water Data'!H59))),CH65="",ISNUMBER(OFFSET('Water Data'!$H$5,0,10*ROW('Water Data'!H59)))),100-OFFSET('Water Data'!$H$5,0,10*ROW('Water Data'!H59)),NA())))</f>
        <v>#N/A</v>
      </c>
      <c r="T65" s="252" t="e">
        <f ca="true">+IF(AND(ISNUMBER(OFFSET('Water Data'!$H$7,0,10*ROW('Water Data'!H59))),CI65="Yes"),OFFSET('Water Data'!$H$7,0,10*ROW('Water Data'!H59)),IF(AND(ISNUMBER(OFFSET('Water Data'!$H$7,0,10*ROW('Water Data'!H59))),CI65="No",ISNUMBER(OFFSET('Water Data'!$H$7,0,10*ROW('Water Data'!H59)))),CONCATENATE("[",ROUND(OFFSET('Water Data'!$H$7,0,10*ROW('Water Data'!H59)),0),"]"),IF(AND(ISNUMBER(OFFSET('Water Data'!$H$7,0,10*ROW('Water Data'!H59))),CI65="",ISNUMBER(OFFSET('Water Data'!$H$7,0,10*ROW('Water Data'!H59)))),OFFSET('Water Data'!$H$7,0,10*ROW('Water Data'!H59)),NA())))</f>
        <v>#N/A</v>
      </c>
      <c r="U65" s="252" t="e">
        <f ca="true">+IF(AND(ISNUMBER(OFFSET('Water Data'!$H$10,0,10*ROW('Water Data'!H59))),CJ65="Yes"),OFFSET('Water Data'!$H$10,0,10*ROW('Water Data'!H59)),IF(AND(ISNUMBER(OFFSET('Water Data'!$H$10,0,10*ROW('Water Data'!H59))),CJ65="No",ISNUMBER(OFFSET('Water Data'!$H$10,0,10*ROW('Water Data'!H59)))),CONCATENATE("[",ROUND(OFFSET('Water Data'!$H$10,0,10*ROW('Water Data'!H59)),0),"]"),IF(AND(ISNUMBER(OFFSET('Water Data'!$H$10,0,10*ROW('Water Data'!H59))),CJ65="",ISNUMBER(OFFSET('Water Data'!$H$10,0,10*ROW('Water Data'!H59)))),OFFSET('Water Data'!$H$10,0,10*ROW('Water Data'!H59)),NA())))</f>
        <v>#N/A</v>
      </c>
      <c r="V65" s="253" t="e">
        <f ca="true">+IF(AND(ISNUMBER(OFFSET('Sanitation Data'!$C$5,0,10*ROW('Sanitation Data'!C59))),CK65="Yes"),100-OFFSET('Sanitation Data'!$C$5,0,10*ROW('Sanitation Data'!C59)),IF(AND(ISNUMBER(OFFSET('Sanitation Data'!$C$5,0,10*ROW('Sanitation Data'!C59))),CK65="No",ISNUMBER(OFFSET('Sanitation Data'!$C$5,0,10*ROW('Sanitation Data'!C59)))),CONCATENATE("[",ROUND(100-OFFSET('Sanitation Data'!$C$5,0,10*ROW('Sanitation Data'!C59)),0),"]"),IF(AND(ISNUMBER(OFFSET('Sanitation Data'!$C$5,0,10*ROW('Sanitation Data'!C59))),CK65="",ISNUMBER(OFFSET('Sanitation Data'!$C$5,0,10*ROW('Sanitation Data'!C59)))),100-OFFSET('Sanitation Data'!$C$5,0,10*ROW('Sanitation Data'!C59)),NA())))</f>
        <v>#N/A</v>
      </c>
      <c r="W65" s="253" t="e">
        <f ca="true">+IF(AND(ISNUMBER(OFFSET('Sanitation Data'!$C$7,0,10*ROW('Sanitation Data'!C59))),CL65="Yes"),OFFSET('Sanitation Data'!$C$7,0,10*ROW('Sanitation Data'!C59)),IF(AND(ISNUMBER(OFFSET('Sanitation Data'!$C$7,0,10*ROW('Sanitation Data'!C59))),CL65="No",ISNUMBER(OFFSET('Sanitation Data'!$C$7,0,10*ROW('Sanitation Data'!C59)))),CONCATENATE("[",ROUND(OFFSET('Sanitation Data'!$C$7,0,10*ROW('Sanitation Data'!C59)),0),"]"),IF(AND(ISNUMBER(OFFSET('Sanitation Data'!$C$7,0,10*ROW('Sanitation Data'!C59))),CL65="",ISNUMBER(OFFSET('Sanitation Data'!$C$7,0,10*ROW('Sanitation Data'!C59)))),OFFSET('Sanitation Data'!$C$7,0,10*ROW('Sanitation Data'!C59)),NA())))</f>
        <v>#N/A</v>
      </c>
      <c r="X65" s="253" t="e">
        <f ca="true">+IF(AND(ISNUMBER(OFFSET('Sanitation Data'!$C$11,0,10*ROW('Sanitation Data'!C59))),CM65="Yes"),OFFSET('Sanitation Data'!$C$11,0,10*ROW('Sanitation Data'!C59)),IF(AND(ISNUMBER(OFFSET('Sanitation Data'!$C$11,0,10*ROW('Sanitation Data'!C59))),CM65="No",ISNUMBER(OFFSET('Sanitation Data'!$C$11,0,10*ROW('Sanitation Data'!C59)))),CONCATENATE("[",ROUND(OFFSET('Sanitation Data'!$C$11,0,10*ROW('Sanitation Data'!C59)),0),"]"),IF(AND(ISNUMBER(OFFSET('Sanitation Data'!$C$11,0,10*ROW('Sanitation Data'!C59))),CM65="",ISNUMBER(OFFSET('Sanitation Data'!$C$11,0,10*ROW('Sanitation Data'!C59)))),OFFSET('Sanitation Data'!$C$11,0,10*ROW('Sanitation Data'!C59)),NA())))</f>
        <v>#N/A</v>
      </c>
      <c r="Y65" s="253" t="e">
        <f ca="true">+IF(AND(ISNUMBER(OFFSET('Sanitation Data'!$C$12,0,10*ROW('Sanitation Data'!C59))),CN65="Yes"),OFFSET('Sanitation Data'!$C$12,0,10*ROW('Sanitation Data'!C59)),IF(AND(ISNUMBER(OFFSET('Sanitation Data'!$C$12,0,10*ROW('Sanitation Data'!C59))),CN65="No",ISNUMBER(OFFSET('Sanitation Data'!$C$12,0,10*ROW('Sanitation Data'!C59)))),CONCATENATE("[",ROUND(OFFSET('Sanitation Data'!$C$12,0,10*ROW('Sanitation Data'!C59)),0),"]"),IF(AND(ISNUMBER(OFFSET('Sanitation Data'!$C$12,0,10*ROW('Sanitation Data'!C59))),CN65="",ISNUMBER(OFFSET('Sanitation Data'!$C$12,0,10*ROW('Sanitation Data'!C59)))),OFFSET('Sanitation Data'!$C$12,0,10*ROW('Sanitation Data'!C59)),NA())))</f>
        <v>#N/A</v>
      </c>
      <c r="Z65" s="253" t="e">
        <f ca="true">+IF(AND(ISNUMBER(OFFSET('Sanitation Data'!$C$13,0,10*ROW('Sanitation Data'!C59))),CO65="Yes"),OFFSET('Sanitation Data'!$C$13,0,10*ROW('Sanitation Data'!C59)),IF(AND(ISNUMBER(OFFSET('Sanitation Data'!$C$13,0,10*ROW('Sanitation Data'!C59))),CO65="No",ISNUMBER(OFFSET('Sanitation Data'!$C$13,0,10*ROW('Sanitation Data'!C59)))),CONCATENATE("[",ROUND(OFFSET('Sanitation Data'!$C$13,0,10*ROW('Sanitation Data'!C59)),0),"]"),IF(AND(ISNUMBER(OFFSET('Sanitation Data'!$C$13,0,10*ROW('Sanitation Data'!C59))),CO65="",ISNUMBER(OFFSET('Sanitation Data'!$C$13,0,10*ROW('Sanitation Data'!C59)))),OFFSET('Sanitation Data'!$C$13,0,10*ROW('Sanitation Data'!C59)),NA())))</f>
        <v>#N/A</v>
      </c>
      <c r="AA65" s="253" t="e">
        <f ca="true">+IF(AND(ISNUMBER(OFFSET('Sanitation Data'!$D$5,0,10*ROW('Sanitation Data'!D59))),CP65="Yes"),100-OFFSET('Sanitation Data'!$D$5,0,10*ROW('Sanitation Data'!D59)),IF(AND(ISNUMBER(OFFSET('Sanitation Data'!$D$5,0,10*ROW('Sanitation Data'!D59))),CP65="No",ISNUMBER(OFFSET('Sanitation Data'!$D$5,0,10*ROW('Sanitation Data'!D59)))),CONCATENATE("[",ROUND(100-OFFSET('Sanitation Data'!$D$5,0,10*ROW('Sanitation Data'!D59)),0),"]"),IF(AND(ISNUMBER(OFFSET('Sanitation Data'!$D$5,0,10*ROW('Sanitation Data'!D59))),CP65="",ISNUMBER(OFFSET('Sanitation Data'!$D$5,0,10*ROW('Sanitation Data'!D59)))),100-OFFSET('Sanitation Data'!$D$5,0,10*ROW('Sanitation Data'!D59)),NA())))</f>
        <v>#N/A</v>
      </c>
      <c r="AB65" s="253" t="e">
        <f ca="true">+IF(AND(ISNUMBER(OFFSET('Sanitation Data'!$D$7,0,10*ROW('Sanitation Data'!D59))),CQ65="Yes"),OFFSET('Sanitation Data'!$D$7,0,10*ROW('Sanitation Data'!G59)),IF(AND(ISNUMBER(OFFSET('Sanitation Data'!$D$7,0,10*ROW('Sanitation Data'!D59))),CQ65="No",ISNUMBER(OFFSET('Sanitation Data'!$D$7,0,10*ROW('Sanitation Data'!D59)))),CONCATENATE("[",ROUND(OFFSET('Sanitation Data'!$D$7,0,10*ROW('Sanitation Data'!D59)),0),"]"),IF(AND(ISNUMBER(OFFSET('Sanitation Data'!$D$7,0,10*ROW('Sanitation Data'!D59))),CQ65="",ISNUMBER(OFFSET('Sanitation Data'!$D$7,0,10*ROW('Sanitation Data'!D59)))),OFFSET('Sanitation Data'!$D$7,0,10*ROW('Sanitation Data'!D59)),NA())))</f>
        <v>#N/A</v>
      </c>
      <c r="AC65" s="253" t="e">
        <f ca="true">+IF(AND(ISNUMBER(OFFSET('Sanitation Data'!$D$11,0,10*ROW('Sanitation Data'!D59))),CR65="Yes"),OFFSET('Sanitation Data'!$D$11,0,10*ROW('Sanitation Data'!D59)),IF(AND(ISNUMBER(OFFSET('Sanitation Data'!$D$11,0,10*ROW('Sanitation Data'!D59))),CR65="No",ISNUMBER(OFFSET('Sanitation Data'!$D$11,0,10*ROW('Sanitation Data'!D59)))),CONCATENATE("[",ROUND(OFFSET('Sanitation Data'!$D$11,0,10*ROW('Sanitation Data'!D59)),0),"]"),IF(AND(ISNUMBER(OFFSET('Sanitation Data'!$D$11,0,10*ROW('Sanitation Data'!D59))),CR65="",ISNUMBER(OFFSET('Sanitation Data'!$D$11,0,10*ROW('Sanitation Data'!D59)))),OFFSET('Sanitation Data'!$D$11,0,10*ROW('Sanitation Data'!D59)),NA())))</f>
        <v>#N/A</v>
      </c>
      <c r="AD65" s="253" t="e">
        <f ca="true">+IF(AND(ISNUMBER(OFFSET('Sanitation Data'!$D$12,0,10*ROW('Sanitation Data'!D59))),CS65="Yes"),OFFSET('Sanitation Data'!$D$12,0,10*ROW('Sanitation Data'!D59)),IF(AND(ISNUMBER(OFFSET('Sanitation Data'!$D$12,0,10*ROW('Sanitation Data'!D59))),CS65="No",ISNUMBER(OFFSET('Sanitation Data'!$D$12,0,10*ROW('Sanitation Data'!D59)))),CONCATENATE("[",ROUND(OFFSET('Sanitation Data'!$D$12,0,10*ROW('Sanitation Data'!D59)),0),"]"),IF(AND(ISNUMBER(OFFSET('Sanitation Data'!$D$12,0,10*ROW('Sanitation Data'!D59))),CS65="",ISNUMBER(OFFSET('Sanitation Data'!$D$12,0,10*ROW('Sanitation Data'!D59)))),OFFSET('Sanitation Data'!$D$12,0,10*ROW('Sanitation Data'!D59)),NA())))</f>
        <v>#N/A</v>
      </c>
      <c r="AE65" s="253" t="e">
        <f ca="true">+IF(AND(ISNUMBER(OFFSET('Sanitation Data'!$D$13,0,10*ROW('Sanitation Data'!D59))),CT65="Yes"),OFFSET('Sanitation Data'!$D$13,0,10*ROW('Sanitation Data'!D59)),IF(AND(ISNUMBER(OFFSET('Sanitation Data'!$D$13,0,10*ROW('Sanitation Data'!D59))),CT65="No",ISNUMBER(OFFSET('Sanitation Data'!$D$13,0,10*ROW('Sanitation Data'!D59)))),CONCATENATE("[",ROUND(OFFSET('Sanitation Data'!$D$13,0,10*ROW('Sanitation Data'!D59)),0),"]"),IF(AND(ISNUMBER(OFFSET('Sanitation Data'!$D$13,0,10*ROW('Sanitation Data'!D59))),CT65="",ISNUMBER(OFFSET('Sanitation Data'!$D$13,0,10*ROW('Sanitation Data'!D59)))),OFFSET('Sanitation Data'!$D$13,0,10*ROW('Sanitation Data'!D59)),NA())))</f>
        <v>#N/A</v>
      </c>
      <c r="AF65" s="253" t="e">
        <f ca="true">+IF(AND(ISNUMBER(OFFSET('Sanitation Data'!$E$5,0,10*ROW('Sanitation Data'!E59))),CU65="Yes"),100-OFFSET('Sanitation Data'!$E$5,0,10*ROW('Sanitation Data'!E59)),IF(AND(ISNUMBER(OFFSET('Sanitation Data'!$E$5,0,10*ROW('Sanitation Data'!E59))),CU65="No",ISNUMBER(OFFSET('Sanitation Data'!$E$5,0,10*ROW('Sanitation Data'!E59)))),CONCATENATE("[",ROUND(100-OFFSET('Sanitation Data'!$E$5,0,10*ROW('Sanitation Data'!E59)),0),"]"),IF(AND(ISNUMBER(OFFSET('Sanitation Data'!$E$5,0,10*ROW('Sanitation Data'!E59))),CU65="",ISNUMBER(OFFSET('Sanitation Data'!$E$5,0,10*ROW('Sanitation Data'!E59)))),100-OFFSET('Sanitation Data'!$E$5,0,10*ROW('Sanitation Data'!E59)),NA())))</f>
        <v>#N/A</v>
      </c>
      <c r="AG65" s="253" t="e">
        <f ca="true">+IF(AND(ISNUMBER(OFFSET('Sanitation Data'!$E$7,0,10*ROW('Sanitation Data'!E59))),CV65="Yes"),OFFSET('Sanitation Data'!$E$7,0,10*ROW('Sanitation Data'!E59)),IF(AND(ISNUMBER(OFFSET('Sanitation Data'!$E$7,0,10*ROW('Sanitation Data'!E59))),CV65="No",ISNUMBER(OFFSET('Sanitation Data'!$E$7,0,10*ROW('Sanitation Data'!E59)))),CONCATENATE("[",ROUND(OFFSET('Sanitation Data'!$E$7,0,10*ROW('Sanitation Data'!E59)),0),"]"),IF(AND(ISNUMBER(OFFSET('Sanitation Data'!$E$7,0,10*ROW('Sanitation Data'!E59))),CV65="",ISNUMBER(OFFSET('Sanitation Data'!$E$7,0,10*ROW('Sanitation Data'!E59)))),OFFSET('Sanitation Data'!$E$7,0,10*ROW('Sanitation Data'!E59)),NA())))</f>
        <v>#N/A</v>
      </c>
      <c r="AH65" s="253" t="e">
        <f ca="true">+IF(AND(ISNUMBER(OFFSET('Sanitation Data'!$E$11,0,10*ROW('Sanitation Data'!E59))),CW65="Yes"),OFFSET('Sanitation Data'!$E$11,0,10*ROW('Sanitation Data'!E59)),IF(AND(ISNUMBER(OFFSET('Sanitation Data'!$E$11,0,10*ROW('Sanitation Data'!E59))),CW65="No",ISNUMBER(OFFSET('Sanitation Data'!$E$11,0,10*ROW('Sanitation Data'!E59)))),CONCATENATE("[",ROUND(OFFSET('Sanitation Data'!$E$11,0,10*ROW('Sanitation Data'!E59)),0),"]"),IF(AND(ISNUMBER(OFFSET('Sanitation Data'!$E$11,0,10*ROW('Sanitation Data'!E59))),CW65="",ISNUMBER(OFFSET('Sanitation Data'!$E$11,0,10*ROW('Sanitation Data'!E59)))),OFFSET('Sanitation Data'!$E$11,0,10*ROW('Sanitation Data'!E59)),NA())))</f>
        <v>#N/A</v>
      </c>
      <c r="AI65" s="253" t="e">
        <f ca="true">+IF(AND(ISNUMBER(OFFSET('Sanitation Data'!$E$12,0,10*ROW('Sanitation Data'!E59))),CX65="Yes"),OFFSET('Sanitation Data'!$E$12,0,10*ROW('Sanitation Data'!E59)),IF(AND(ISNUMBER(OFFSET('Sanitation Data'!$E$12,0,10*ROW('Sanitation Data'!E59))),CX65="No",ISNUMBER(OFFSET('Sanitation Data'!$E$12,0,10*ROW('Sanitation Data'!E59)))),CONCATENATE("[",ROUND(OFFSET('Sanitation Data'!$E$12,0,10*ROW('Sanitation Data'!E59)),0),"]"),IF(AND(ISNUMBER(OFFSET('Sanitation Data'!$E$12,0,10*ROW('Sanitation Data'!E59))),CX65="",ISNUMBER(OFFSET('Sanitation Data'!$E$12,0,10*ROW('Sanitation Data'!E59)))),OFFSET('Sanitation Data'!$E$12,0,10*ROW('Sanitation Data'!E59)),NA())))</f>
        <v>#N/A</v>
      </c>
      <c r="AJ65" s="253" t="e">
        <f ca="true">+IF(AND(ISNUMBER(OFFSET('Sanitation Data'!$E$13,0,10*ROW('Sanitation Data'!E59))),CY65="Yes"),OFFSET('Sanitation Data'!$E$13,0,10*ROW('Sanitation Data'!E59)),IF(AND(ISNUMBER(OFFSET('Sanitation Data'!$E$13,0,10*ROW('Sanitation Data'!E59))),CY65="No",ISNUMBER(OFFSET('Sanitation Data'!$E$13,0,10*ROW('Sanitation Data'!E59)))),CONCATENATE("[",ROUND(OFFSET('Sanitation Data'!$E$13,0,10*ROW('Sanitation Data'!E59)),0),"]"),IF(AND(ISNUMBER(OFFSET('Sanitation Data'!$E$13,0,10*ROW('Sanitation Data'!E59))),CY65="",ISNUMBER(OFFSET('Sanitation Data'!$E$13,0,10*ROW('Sanitation Data'!E59)))),OFFSET('Sanitation Data'!$E$13,0,10*ROW('Sanitation Data'!E59)),NA())))</f>
        <v>#N/A</v>
      </c>
      <c r="AK65" s="253" t="e">
        <f ca="true">+IF(AND(ISNUMBER(OFFSET('Sanitation Data'!$F$5,0,10*ROW('Sanitation Data'!F59))),CZ65="Yes"),100-OFFSET('Sanitation Data'!$F$5,0,10*ROW('Sanitation Data'!F59)),IF(AND(ISNUMBER(OFFSET('Sanitation Data'!$F$5,0,10*ROW('Sanitation Data'!F59))),CZ65="No",ISNUMBER(OFFSET('Sanitation Data'!$F$5,0,10*ROW('Sanitation Data'!F59)))),CONCATENATE("[",ROUND(100-OFFSET('Sanitation Data'!$F$5,0,10*ROW('Sanitation Data'!F59)),0),"]"),IF(AND(ISNUMBER(OFFSET('Sanitation Data'!$F$5,0,10*ROW('Sanitation Data'!F59))),CZ65="",ISNUMBER(OFFSET('Sanitation Data'!$F$5,0,10*ROW('Sanitation Data'!F59)))),100-OFFSET('Sanitation Data'!$F$5,0,10*ROW('Sanitation Data'!F59)),NA())))</f>
        <v>#N/A</v>
      </c>
      <c r="AL65" s="253" t="e">
        <f ca="true">+IF(AND(ISNUMBER(OFFSET('Sanitation Data'!$F$7,0,10*ROW('Sanitation Data'!F59))),DA65="Yes"),OFFSET('Sanitation Data'!$F$7,0,10*ROW('Sanitation Data'!F59)),IF(AND(ISNUMBER(OFFSET('Sanitation Data'!$F$7,0,10*ROW('Sanitation Data'!F59))),DA65="No",ISNUMBER(OFFSET('Sanitation Data'!$F$7,0,10*ROW('Sanitation Data'!F59)))),CONCATENATE("[",ROUND(OFFSET('Sanitation Data'!$F$7,0,10*ROW('Sanitation Data'!F59)),0),"]"),IF(AND(ISNUMBER(OFFSET('Sanitation Data'!$F$7,0,10*ROW('Sanitation Data'!F59))),DA65="",ISNUMBER(OFFSET('Sanitation Data'!$F$7,0,10*ROW('Sanitation Data'!F59)))),OFFSET('Sanitation Data'!$F$7,0,10*ROW('Sanitation Data'!F59)),NA())))</f>
        <v>#N/A</v>
      </c>
      <c r="AM65" s="253" t="e">
        <f ca="true">+IF(AND(ISNUMBER(OFFSET('Sanitation Data'!$F$11,0,10*ROW('Sanitation Data'!F59))),DB65="Yes"),OFFSET('Sanitation Data'!$F$11,0,10*ROW('Sanitation Data'!F59)),IF(AND(ISNUMBER(OFFSET('Sanitation Data'!$F$11,0,10*ROW('Sanitation Data'!F59))),DB65="No",ISNUMBER(OFFSET('Sanitation Data'!$F$11,0,10*ROW('Sanitation Data'!F59)))),CONCATENATE("[",ROUND(OFFSET('Sanitation Data'!$F$11,0,10*ROW('Sanitation Data'!F59)),0),"]"),IF(AND(ISNUMBER(OFFSET('Sanitation Data'!$F$11,0,10*ROW('Sanitation Data'!F59))),DB65="",ISNUMBER(OFFSET('Sanitation Data'!$F$11,0,10*ROW('Sanitation Data'!F59)))),OFFSET('Sanitation Data'!$F$11,0,10*ROW('Sanitation Data'!F59)),NA())))</f>
        <v>#N/A</v>
      </c>
      <c r="AN65" s="253" t="e">
        <f ca="true">+IF(AND(ISNUMBER(OFFSET('Sanitation Data'!$F$12,0,10*ROW('Sanitation Data'!F59))),DC65="Yes"),OFFSET('Sanitation Data'!$F$12,0,10*ROW('Sanitation Data'!F59)),IF(AND(ISNUMBER(OFFSET('Sanitation Data'!$F$12,0,10*ROW('Sanitation Data'!F59))),DC65="No",ISNUMBER(OFFSET('Sanitation Data'!$F$12,0,10*ROW('Sanitation Data'!F59)))),CONCATENATE("[",ROUND(OFFSET('Sanitation Data'!$F$12,0,10*ROW('Sanitation Data'!F59)),0),"]"),IF(AND(ISNUMBER(OFFSET('Sanitation Data'!$F$12,0,10*ROW('Sanitation Data'!F59))),DC65="",ISNUMBER(OFFSET('Sanitation Data'!$F$12,0,10*ROW('Sanitation Data'!F59)))),OFFSET('Sanitation Data'!$F$12,0,10*ROW('Sanitation Data'!F59)),NA())))</f>
        <v>#N/A</v>
      </c>
      <c r="AO65" s="253" t="e">
        <f ca="true">+IF(AND(ISNUMBER(OFFSET('Sanitation Data'!$F$13,0,10*ROW('Sanitation Data'!F59))),DD65="Yes"),OFFSET('Sanitation Data'!$F$13,0,10*ROW('Sanitation Data'!F59)),IF(AND(ISNUMBER(OFFSET('Sanitation Data'!$F$13,0,10*ROW('Sanitation Data'!F59))),DD65="No",ISNUMBER(OFFSET('Sanitation Data'!$F$13,0,10*ROW('Sanitation Data'!F59)))),CONCATENATE("[",ROUND(OFFSET('Sanitation Data'!$F$13,0,10*ROW('Sanitation Data'!F59)),0),"]"),IF(AND(ISNUMBER(OFFSET('Sanitation Data'!$F$13,0,10*ROW('Sanitation Data'!F59))),DD65="",ISNUMBER(OFFSET('Sanitation Data'!$F$13,0,10*ROW('Sanitation Data'!F59)))),OFFSET('Sanitation Data'!$F$13,0,10*ROW('Sanitation Data'!F59)),NA())))</f>
        <v>#N/A</v>
      </c>
      <c r="AP65" s="253" t="e">
        <f ca="true">+IF(AND(ISNUMBER(OFFSET('Sanitation Data'!$G$5,0,10*ROW('Sanitation Data'!G59))),DE65="Yes"),100-OFFSET('Sanitation Data'!$G$5,0,10*ROW('Sanitation Data'!G59)),IF(AND(ISNUMBER(OFFSET('Sanitation Data'!$G$5,0,10*ROW('Sanitation Data'!G59))),DE65="No",ISNUMBER(OFFSET('Sanitation Data'!$G$5,0,10*ROW('Sanitation Data'!G59)))),CONCATENATE("[",ROUND(100-OFFSET('Sanitation Data'!$G$5,0,10*ROW('Sanitation Data'!G59)),0),"]"),IF(AND(ISNUMBER(OFFSET('Sanitation Data'!$G$5,0,10*ROW('Sanitation Data'!G59))),DE65="",ISNUMBER(OFFSET('Sanitation Data'!$G$5,0,10*ROW('Sanitation Data'!G59)))),100-OFFSET('Sanitation Data'!$G$5,0,10*ROW('Sanitation Data'!G59)),NA())))</f>
        <v>#N/A</v>
      </c>
      <c r="AQ65" s="253" t="e">
        <f ca="true">+IF(AND(ISNUMBER(OFFSET('Sanitation Data'!$G$7,0,10*ROW('Sanitation Data'!G59))),DF65="Yes"),OFFSET('Sanitation Data'!$G$7,0,10*ROW('Sanitation Data'!G59)),IF(AND(ISNUMBER(OFFSET('Sanitation Data'!$G$7,0,10*ROW('Sanitation Data'!G59))),DF65="No",ISNUMBER(OFFSET('Sanitation Data'!$G$7,0,10*ROW('Sanitation Data'!G59)))),CONCATENATE("[",ROUND(OFFSET('Sanitation Data'!$G$7,0,10*ROW('Sanitation Data'!G59)),0),"]"),IF(AND(ISNUMBER(OFFSET('Sanitation Data'!$G$7,0,10*ROW('Sanitation Data'!G59))),DF65="",ISNUMBER(OFFSET('Sanitation Data'!$G$7,0,10*ROW('Sanitation Data'!G59)))),OFFSET('Sanitation Data'!$G$7,0,10*ROW('Sanitation Data'!G59)),NA())))</f>
        <v>#N/A</v>
      </c>
      <c r="AR65" s="253" t="e">
        <f ca="true">+IF(AND(ISNUMBER(OFFSET('Sanitation Data'!$G$11,0,10*ROW('Sanitation Data'!G59))),DG65="Yes"),OFFSET('Sanitation Data'!$G$11,0,10*ROW('Sanitation Data'!G59)),IF(AND(ISNUMBER(OFFSET('Sanitation Data'!$G$11,0,10*ROW('Sanitation Data'!G59))),DG65="No",ISNUMBER(OFFSET('Sanitation Data'!$G$11,0,10*ROW('Sanitation Data'!G59)))),CONCATENATE("[",ROUND(OFFSET('Sanitation Data'!$G$11,0,10*ROW('Sanitation Data'!G59)),0),"]"),IF(AND(ISNUMBER(OFFSET('Sanitation Data'!$G$11,0,10*ROW('Sanitation Data'!G59))),DG65="",ISNUMBER(OFFSET('Sanitation Data'!$G$11,0,10*ROW('Sanitation Data'!G59)))),OFFSET('Sanitation Data'!$G$11,0,10*ROW('Sanitation Data'!G59)),NA())))</f>
        <v>#N/A</v>
      </c>
      <c r="AS65" s="253" t="e">
        <f ca="true">+IF(AND(ISNUMBER(OFFSET('Sanitation Data'!$G$12,0,10*ROW('Sanitation Data'!G59))),DH65="Yes"),OFFSET('Sanitation Data'!$G$12,0,10*ROW('Sanitation Data'!G59)),IF(AND(ISNUMBER(OFFSET('Sanitation Data'!$G$12,0,10*ROW('Sanitation Data'!G59))),DH65="No",ISNUMBER(OFFSET('Sanitation Data'!$G$12,0,10*ROW('Sanitation Data'!G59)))),CONCATENATE("[",ROUND(OFFSET('Sanitation Data'!$G$12,0,10*ROW('Sanitation Data'!G59)),0),"]"),IF(AND(ISNUMBER(OFFSET('Sanitation Data'!$G$12,0,10*ROW('Sanitation Data'!G59))),DH65="",ISNUMBER(OFFSET('Sanitation Data'!$G$12,0,10*ROW('Sanitation Data'!G59)))),OFFSET('Sanitation Data'!$G$12,0,10*ROW('Sanitation Data'!G59)),NA())))</f>
        <v>#N/A</v>
      </c>
      <c r="AT65" s="253" t="e">
        <f ca="true">+IF(AND(ISNUMBER(OFFSET('Sanitation Data'!$G$13,0,10*ROW('Sanitation Data'!G59))),DI65="Yes"),OFFSET('Sanitation Data'!$G$13,0,10*ROW('Sanitation Data'!G59)),IF(AND(ISNUMBER(OFFSET('Sanitation Data'!$G$13,0,10*ROW('Sanitation Data'!G59))),DI65="No",ISNUMBER(OFFSET('Sanitation Data'!$G$13,0,10*ROW('Sanitation Data'!G59)))),CONCATENATE("[",ROUND(OFFSET('Sanitation Data'!$G$13,0,10*ROW('Sanitation Data'!G59)),0),"]"),IF(AND(ISNUMBER(OFFSET('Sanitation Data'!$G$13,0,10*ROW('Sanitation Data'!G59))),DI65="",ISNUMBER(OFFSET('Sanitation Data'!$G$13,0,10*ROW('Sanitation Data'!G59)))),OFFSET('Sanitation Data'!$G$13,0,10*ROW('Sanitation Data'!G59)),NA())))</f>
        <v>#N/A</v>
      </c>
      <c r="AU65" s="253" t="e">
        <f ca="true">+IF(AND(ISNUMBER(OFFSET('Sanitation Data'!$H$5,0,10*ROW('Sanitation Data'!H59))),DJ65="Yes"),100-OFFSET('Sanitation Data'!$H$5,0,10*ROW('Sanitation Data'!H59)),IF(AND(ISNUMBER(OFFSET('Sanitation Data'!$H$5,0,10*ROW('Sanitation Data'!H59))),DJ65="No",ISNUMBER(OFFSET('Sanitation Data'!$H$5,0,10*ROW('Sanitation Data'!H59)))),CONCATENATE("[",ROUND(100-OFFSET('Sanitation Data'!$H$5,0,10*ROW('Sanitation Data'!H59)),0),"]"),IF(AND(ISNUMBER(OFFSET('Sanitation Data'!$H$5,0,10*ROW('Sanitation Data'!H59))),DJ65="",ISNUMBER(OFFSET('Sanitation Data'!$H$5,0,10*ROW('Sanitation Data'!H59)))),100-OFFSET('Sanitation Data'!$H$5,0,10*ROW('Sanitation Data'!H59)),NA())))</f>
        <v>#N/A</v>
      </c>
      <c r="AV65" s="253" t="e">
        <f ca="true">+IF(AND(ISNUMBER(OFFSET('Sanitation Data'!$H$7,0,10*ROW('Sanitation Data'!H59))),DK65="Yes"),OFFSET('Sanitation Data'!$H$7,0,10*ROW('Sanitation Data'!H59)),IF(AND(ISNUMBER(OFFSET('Sanitation Data'!$H$7,0,10*ROW('Sanitation Data'!H59))),DK65="No",ISNUMBER(OFFSET('Sanitation Data'!$H$7,0,10*ROW('Sanitation Data'!H59)))),CONCATENATE("[",ROUND(OFFSET('Sanitation Data'!$H$7,0,10*ROW('Sanitation Data'!H59)),0),"]"),IF(AND(ISNUMBER(OFFSET('Sanitation Data'!$H$7,0,10*ROW('Sanitation Data'!H59))),DK65="",ISNUMBER(OFFSET('Sanitation Data'!$H$7,0,10*ROW('Sanitation Data'!H59)))),OFFSET('Sanitation Data'!$H$7,0,10*ROW('Sanitation Data'!H59)),NA())))</f>
        <v>#N/A</v>
      </c>
      <c r="AW65" s="253" t="e">
        <f ca="true">+IF(AND(ISNUMBER(OFFSET('Sanitation Data'!$H$11,0,10*ROW('Sanitation Data'!H59))),DL65="Yes"),OFFSET('Sanitation Data'!$H$11,0,10*ROW('Sanitation Data'!H59)),IF(AND(ISNUMBER(OFFSET('Sanitation Data'!$H$11,0,10*ROW('Sanitation Data'!H59))),DL65="No",ISNUMBER(OFFSET('Sanitation Data'!$H$11,0,10*ROW('Sanitation Data'!H59)))),CONCATENATE("[",ROUND(OFFSET('Sanitation Data'!$H$11,0,10*ROW('Sanitation Data'!H59)),0),"]"),IF(AND(ISNUMBER(OFFSET('Sanitation Data'!$H$11,0,10*ROW('Sanitation Data'!H59))),DL65="",ISNUMBER(OFFSET('Sanitation Data'!$H$11,0,10*ROW('Sanitation Data'!H59)))),OFFSET('Sanitation Data'!$H$11,0,10*ROW('Sanitation Data'!H59)),NA())))</f>
        <v>#N/A</v>
      </c>
      <c r="AX65" s="253" t="e">
        <f ca="true">+IF(AND(ISNUMBER(OFFSET('Sanitation Data'!$H$12,0,10*ROW('Sanitation Data'!H59))),DM65="Yes"),OFFSET('Sanitation Data'!$H$12,0,10*ROW('Sanitation Data'!H59)),IF(AND(ISNUMBER(OFFSET('Sanitation Data'!$H$12,0,10*ROW('Sanitation Data'!H59))),DM65="No",ISNUMBER(OFFSET('Sanitation Data'!$H$12,0,10*ROW('Sanitation Data'!H59)))),CONCATENATE("[",ROUND(OFFSET('Sanitation Data'!$H$12,0,10*ROW('Sanitation Data'!H59)),0),"]"),IF(AND(ISNUMBER(OFFSET('Sanitation Data'!$H$12,0,10*ROW('Sanitation Data'!H59))),DM65="",ISNUMBER(OFFSET('Sanitation Data'!$H$12,0,10*ROW('Sanitation Data'!H59)))),OFFSET('Sanitation Data'!$H$12,0,10*ROW('Sanitation Data'!H59)),NA())))</f>
        <v>#N/A</v>
      </c>
      <c r="AY65" s="253" t="e">
        <f ca="true">+IF(AND(ISNUMBER(OFFSET('Sanitation Data'!$H$13,0,10*ROW('Sanitation Data'!H59))),DN65="Yes"),OFFSET('Sanitation Data'!$H$13,0,10*ROW('Sanitation Data'!H59)),IF(AND(ISNUMBER(OFFSET('Sanitation Data'!$H$13,0,10*ROW('Sanitation Data'!H59))),DN65="No",ISNUMBER(OFFSET('Sanitation Data'!$H$13,0,10*ROW('Sanitation Data'!H59)))),CONCATENATE("[",ROUND(OFFSET('Sanitation Data'!$H$13,0,10*ROW('Sanitation Data'!H59)),0),"]"),IF(AND(ISNUMBER(OFFSET('Sanitation Data'!$H$13,0,10*ROW('Sanitation Data'!H59))),DN65="",ISNUMBER(OFFSET('Sanitation Data'!$H$13,0,10*ROW('Sanitation Data'!H59)))),OFFSET('Sanitation Data'!$H$13,0,10*ROW('Sanitation Data'!H59)),NA())))</f>
        <v>#N/A</v>
      </c>
      <c r="AZ65" s="254" t="e">
        <f ca="true">+IF(AND(ISNUMBER(OFFSET('Hygiene Data'!$C$6,0,10*ROW('Hygiene Data'!C59))),DO65="Yes"),OFFSET('Hygiene Data'!$C$6,0,10*ROW('Hygiene Data'!C59)),IF(AND(ISNUMBER(OFFSET('Hygiene Data'!$C$6,0,10*ROW('Hygiene Data'!C59))),DO65="No",ISNUMBER(OFFSET('Hygiene Data'!$C$6,0,10*ROW('Hygiene Data'!C59)))),CONCATENATE("[",ROUND(OFFSET('Hygiene Data'!$C$6,0,10*ROW('Hygiene Data'!C59)),0),"]"),IF(AND(ISNUMBER(OFFSET('Hygiene Data'!$C$6,0,10*ROW('Hygiene Data'!C59))),DO65="",ISNUMBER(OFFSET('Hygiene Data'!$C$6,0,10*ROW('Hygiene Data'!C59)))),OFFSET('Hygiene Data'!$C$6,0,10*ROW('Hygiene Data'!C59)),NA())))</f>
        <v>#N/A</v>
      </c>
      <c r="BA65" s="254" t="e">
        <f ca="true">+IF(AND(ISNUMBER(OFFSET('Hygiene Data'!$C$8,0,10*ROW('Hygiene Data'!C59))),DP65="Yes"),OFFSET('Hygiene Data'!$C$8,0,10*ROW('Hygiene Data'!C59)),IF(AND(ISNUMBER(OFFSET('Hygiene Data'!$C$8,0,10*ROW('Hygiene Data'!C59))),DP65="No",ISNUMBER(OFFSET('Hygiene Data'!$C$8,0,10*ROW('Hygiene Data'!C59)))),CONCATENATE("[",ROUND(OFFSET('Hygiene Data'!$C$8,0,10*ROW('Hygiene Data'!C59)),0),"]"),IF(AND(ISNUMBER(OFFSET('Hygiene Data'!$C$8,0,10*ROW('Hygiene Data'!C59))),DP65="",ISNUMBER(OFFSET('Hygiene Data'!$C$8,0,10*ROW('Hygiene Data'!C59)))),OFFSET('Hygiene Data'!$C$8,0,10*ROW('Hygiene Data'!C59)),NA())))</f>
        <v>#N/A</v>
      </c>
      <c r="BB65" s="254" t="e">
        <f ca="true">+IF(AND(ISNUMBER(OFFSET('Hygiene Data'!$C$10,0,10*ROW('Hygiene Data'!C59))),DQ65="Yes"),OFFSET('Hygiene Data'!$C$10,0,10*ROW('Hygiene Data'!C59)),IF(AND(ISNUMBER(OFFSET('Hygiene Data'!$C$10,0,10*ROW('Hygiene Data'!C59))),DQ65="No",ISNUMBER(OFFSET('Hygiene Data'!$C$10,0,10*ROW('Hygiene Data'!C59)))),CONCATENATE("[",ROUND(OFFSET('Hygiene Data'!$C$10,0,10*ROW('Hygiene Data'!C59)),0),"]"),IF(AND(ISNUMBER(OFFSET('Hygiene Data'!$C$10,0,10*ROW('Hygiene Data'!C59))),DQ65="",ISNUMBER(OFFSET('Hygiene Data'!$C$10,0,10*ROW('Hygiene Data'!C59)))),OFFSET('Hygiene Data'!$C$10,0,10*ROW('Hygiene Data'!C59)),NA())))</f>
        <v>#N/A</v>
      </c>
      <c r="BC65" s="254" t="e">
        <f ca="true">+IF(AND(ISNUMBER(OFFSET('Hygiene Data'!$D$6,0,10*ROW('Hygiene Data'!D59))),DR65="Yes"),OFFSET('Hygiene Data'!$D$6,0,10*ROW('Hygiene Data'!D59)),IF(AND(ISNUMBER(OFFSET('Hygiene Data'!$D$6,0,10*ROW('Hygiene Data'!D59))),DR65="No",ISNUMBER(OFFSET('Hygiene Data'!$D$6,0,10*ROW('Hygiene Data'!D59)))),CONCATENATE("[",ROUND(OFFSET('Hygiene Data'!$D$6,0,10*ROW('Hygiene Data'!D59)),0),"]"),IF(AND(ISNUMBER(OFFSET('Hygiene Data'!$D$6,0,10*ROW('Hygiene Data'!D59))),DR65="",ISNUMBER(OFFSET('Hygiene Data'!$D$6,0,10*ROW('Hygiene Data'!D59)))),OFFSET('Hygiene Data'!$D$6,0,10*ROW('Hygiene Data'!D59)),NA())))</f>
        <v>#N/A</v>
      </c>
      <c r="BD65" s="254" t="e">
        <f ca="true">+IF(AND(ISNUMBER(OFFSET('Hygiene Data'!$D$8,0,10*ROW('Hygiene Data'!D59))),DS65="Yes"),OFFSET('Hygiene Data'!$D$8,0,10*ROW('Hygiene Data'!D59)),IF(AND(ISNUMBER(OFFSET('Hygiene Data'!$D$8,0,10*ROW('Hygiene Data'!D59))),DS65="No",ISNUMBER(OFFSET('Hygiene Data'!$D$8,0,10*ROW('Hygiene Data'!D59)))),CONCATENATE("[",ROUND(OFFSET('Hygiene Data'!$D$8,0,10*ROW('Hygiene Data'!D59)),0),"]"),IF(AND(ISNUMBER(OFFSET('Hygiene Data'!$D$8,0,10*ROW('Hygiene Data'!D59))),DS65="",ISNUMBER(OFFSET('Hygiene Data'!$D$8,0,10*ROW('Hygiene Data'!D59)))),OFFSET('Hygiene Data'!$D$8,0,10*ROW('Hygiene Data'!D59)),NA())))</f>
        <v>#N/A</v>
      </c>
      <c r="BE65" s="254" t="e">
        <f ca="true">+IF(AND(ISNUMBER(OFFSET('Hygiene Data'!$D$10,0,10*ROW('Hygiene Data'!D59))),DT65="Yes"),OFFSET('Hygiene Data'!$D$10,0,10*ROW('Hygiene Data'!D59)),IF(AND(ISNUMBER(OFFSET('Hygiene Data'!$D$10,0,10*ROW('Hygiene Data'!D59))),DT65="No",ISNUMBER(OFFSET('Hygiene Data'!$D$10,0,10*ROW('Hygiene Data'!D59)))),CONCATENATE("[",ROUND(OFFSET('Hygiene Data'!$D$10,0,10*ROW('Hygiene Data'!D59)),0),"]"),IF(AND(ISNUMBER(OFFSET('Hygiene Data'!$D$10,0,10*ROW('Hygiene Data'!D59))),DT65="",ISNUMBER(OFFSET('Hygiene Data'!$D$10,0,10*ROW('Hygiene Data'!D59)))),OFFSET('Hygiene Data'!$D$10,0,10*ROW('Hygiene Data'!D59)),NA())))</f>
        <v>#N/A</v>
      </c>
      <c r="BF65" s="254" t="e">
        <f ca="true">+IF(AND(ISNUMBER(OFFSET('Hygiene Data'!$E$6,0,10*ROW('Hygiene Data'!E59))),DU65="Yes"),OFFSET('Hygiene Data'!$E$6,0,10*ROW('Hygiene Data'!E59)),IF(AND(ISNUMBER(OFFSET('Hygiene Data'!$E$6,0,10*ROW('Hygiene Data'!E59))),DU65="No",ISNUMBER(OFFSET('Hygiene Data'!$E$6,0,10*ROW('Hygiene Data'!E59)))),CONCATENATE("[",ROUND(OFFSET('Hygiene Data'!$E$6,0,10*ROW('Hygiene Data'!E59)),0),"]"),IF(AND(ISNUMBER(OFFSET('Hygiene Data'!$E$6,0,10*ROW('Hygiene Data'!E59))),DU65="",ISNUMBER(OFFSET('Hygiene Data'!$E$6,0,10*ROW('Hygiene Data'!E59)))),OFFSET('Hygiene Data'!$E$6,0,10*ROW('Hygiene Data'!E59)),NA())))</f>
        <v>#N/A</v>
      </c>
      <c r="BG65" s="254" t="e">
        <f ca="true">+IF(AND(ISNUMBER(OFFSET('Hygiene Data'!$E$8,0,10*ROW('Hygiene Data'!E59))),DV65="Yes"),OFFSET('Hygiene Data'!$E$8,0,10*ROW('Hygiene Data'!E59)),IF(AND(ISNUMBER(OFFSET('Hygiene Data'!$E$8,0,10*ROW('Hygiene Data'!E59))),DV65="No",ISNUMBER(OFFSET('Hygiene Data'!$E$8,0,10*ROW('Hygiene Data'!E59)))),CONCATENATE("[",ROUND(OFFSET('Hygiene Data'!$E$8,0,10*ROW('Hygiene Data'!E59)),0),"]"),IF(AND(ISNUMBER(OFFSET('Hygiene Data'!$E$8,0,10*ROW('Hygiene Data'!E59))),DV65="",ISNUMBER(OFFSET('Hygiene Data'!$E$8,0,10*ROW('Hygiene Data'!E59)))),OFFSET('Hygiene Data'!$E$8,0,10*ROW('Hygiene Data'!E59)),NA())))</f>
        <v>#N/A</v>
      </c>
      <c r="BH65" s="254" t="e">
        <f ca="true">+IF(AND(ISNUMBER(OFFSET('Hygiene Data'!$E$10,0,10*ROW('Hygiene Data'!E59))),DW65="Yes"),OFFSET('Hygiene Data'!$E$10,0,10*ROW('Hygiene Data'!E59)),IF(AND(ISNUMBER(OFFSET('Hygiene Data'!$E$10,0,10*ROW('Hygiene Data'!E59))),DW65="No",ISNUMBER(OFFSET('Hygiene Data'!$E$10,0,10*ROW('Hygiene Data'!E59)))),CONCATENATE("[",ROUND(OFFSET('Hygiene Data'!$E$10,0,10*ROW('Hygiene Data'!E59)),0),"]"),IF(AND(ISNUMBER(OFFSET('Hygiene Data'!$E$10,0,10*ROW('Hygiene Data'!E59))),DW65="",ISNUMBER(OFFSET('Hygiene Data'!$E$10,0,10*ROW('Hygiene Data'!E59)))),OFFSET('Hygiene Data'!$E$10,0,10*ROW('Hygiene Data'!E59)),NA())))</f>
        <v>#N/A</v>
      </c>
      <c r="BI65" s="254" t="e">
        <f ca="true">+IF(AND(ISNUMBER(OFFSET('Hygiene Data'!$F$6,0,10*ROW('Hygiene Data'!F59))),DX65="Yes"),OFFSET('Hygiene Data'!$F$6,0,10*ROW('Hygiene Data'!F59)),IF(AND(ISNUMBER(OFFSET('Hygiene Data'!$F$6,0,10*ROW('Hygiene Data'!F59))),DX65="No",ISNUMBER(OFFSET('Hygiene Data'!$F$6,0,10*ROW('Hygiene Data'!F59)))),CONCATENATE("[",ROUND(OFFSET('Hygiene Data'!$F$6,0,10*ROW('Hygiene Data'!F59)),0),"]"),IF(AND(ISNUMBER(OFFSET('Hygiene Data'!$F$6,0,10*ROW('Hygiene Data'!F59))),DX65="",ISNUMBER(OFFSET('Hygiene Data'!$F$6,0,10*ROW('Hygiene Data'!F59)))),OFFSET('Hygiene Data'!$F$6,0,10*ROW('Hygiene Data'!F59)),NA())))</f>
        <v>#N/A</v>
      </c>
      <c r="BJ65" s="254" t="e">
        <f ca="true">+IF(AND(ISNUMBER(OFFSET('Hygiene Data'!$F$8,0,10*ROW('Hygiene Data'!F59))),DY65="Yes"),OFFSET('Hygiene Data'!$F$8,0,10*ROW('Hygiene Data'!F59)),IF(AND(ISNUMBER(OFFSET('Hygiene Data'!$F$8,0,10*ROW('Hygiene Data'!F59))),DY65="No",ISNUMBER(OFFSET('Hygiene Data'!$F$8,0,10*ROW('Hygiene Data'!F59)))),CONCATENATE("[",ROUND(OFFSET('Hygiene Data'!$F$8,0,10*ROW('Hygiene Data'!F59)),0),"]"),IF(AND(ISNUMBER(OFFSET('Hygiene Data'!$F$8,0,10*ROW('Hygiene Data'!F59))),DY65="",ISNUMBER(OFFSET('Hygiene Data'!$F$8,0,10*ROW('Hygiene Data'!F59)))),OFFSET('Hygiene Data'!$F$8,0,10*ROW('Hygiene Data'!F59)),NA())))</f>
        <v>#N/A</v>
      </c>
      <c r="BK65" s="254" t="e">
        <f ca="true">+IF(AND(ISNUMBER(OFFSET('Hygiene Data'!$F$10,0,10*ROW('Hygiene Data'!F59))),DZ65="Yes"),OFFSET('Hygiene Data'!$F$10,0,10*ROW('Hygiene Data'!F59)),IF(AND(ISNUMBER(OFFSET('Hygiene Data'!$F$10,0,10*ROW('Hygiene Data'!F59))),DZ65="No",ISNUMBER(OFFSET('Hygiene Data'!$F$10,0,10*ROW('Hygiene Data'!F59)))),CONCATENATE("[",ROUND(OFFSET('Hygiene Data'!$F$10,0,10*ROW('Hygiene Data'!F59)),0),"]"),IF(AND(ISNUMBER(OFFSET('Hygiene Data'!$F$10,0,10*ROW('Hygiene Data'!F59))),DZ65="",ISNUMBER(OFFSET('Hygiene Data'!$F$10,0,10*ROW('Hygiene Data'!F59)))),OFFSET('Hygiene Data'!$F$10,0,10*ROW('Hygiene Data'!F59)),NA())))</f>
        <v>#N/A</v>
      </c>
      <c r="BL65" s="254" t="e">
        <f ca="true">+IF(AND(ISNUMBER(OFFSET('Hygiene Data'!$G$6,0,10*ROW('Hygiene Data'!G59))),EA65="Yes"),OFFSET('Hygiene Data'!$G$6,0,10*ROW('Hygiene Data'!G59)),IF(AND(ISNUMBER(OFFSET('Hygiene Data'!$G$6,0,10*ROW('Hygiene Data'!G59))),EA65="No",ISNUMBER(OFFSET('Hygiene Data'!$G$6,0,10*ROW('Hygiene Data'!G59)))),CONCATENATE("[",ROUND(OFFSET('Hygiene Data'!$G$6,0,10*ROW('Hygiene Data'!G59)),0),"]"),IF(AND(ISNUMBER(OFFSET('Hygiene Data'!$G$6,0,10*ROW('Hygiene Data'!G59))),EA65="",ISNUMBER(OFFSET('Hygiene Data'!$G$6,0,10*ROW('Hygiene Data'!G59)))),OFFSET('Hygiene Data'!$G$6,0,10*ROW('Hygiene Data'!G59)),NA())))</f>
        <v>#N/A</v>
      </c>
      <c r="BM65" s="254" t="e">
        <f ca="true">+IF(AND(ISNUMBER(OFFSET('Hygiene Data'!$G$8,0,10*ROW('Hygiene Data'!G59))),EB65="Yes"),OFFSET('Hygiene Data'!$G$8,0,10*ROW('Hygiene Data'!G59)),IF(AND(ISNUMBER(OFFSET('Hygiene Data'!$G$8,0,10*ROW('Hygiene Data'!G59))),EB65="No",ISNUMBER(OFFSET('Hygiene Data'!$G$8,0,10*ROW('Hygiene Data'!G59)))),CONCATENATE("[",ROUND(OFFSET('Hygiene Data'!$G$8,0,10*ROW('Hygiene Data'!G59)),0),"]"),IF(AND(ISNUMBER(OFFSET('Hygiene Data'!$G$8,0,10*ROW('Hygiene Data'!G59))),EB65="",ISNUMBER(OFFSET('Hygiene Data'!$G$8,0,10*ROW('Hygiene Data'!G59)))),OFFSET('Hygiene Data'!$G$8,0,10*ROW('Hygiene Data'!G59)),NA())))</f>
        <v>#N/A</v>
      </c>
      <c r="BN65" s="254" t="e">
        <f ca="true">+IF(AND(ISNUMBER(OFFSET('Hygiene Data'!$G$10,0,10*ROW('Hygiene Data'!G59))),EC65="Yes"),OFFSET('Hygiene Data'!$G$10,0,10*ROW('Hygiene Data'!G59)),IF(AND(ISNUMBER(OFFSET('Hygiene Data'!$G$10,0,10*ROW('Hygiene Data'!G59))),EC65="No",ISNUMBER(OFFSET('Hygiene Data'!$G$10,0,10*ROW('Hygiene Data'!G59)))),CONCATENATE("[",ROUND(OFFSET('Hygiene Data'!$G$10,0,10*ROW('Hygiene Data'!G59)),0),"]"),IF(AND(ISNUMBER(OFFSET('Hygiene Data'!$G$10,0,10*ROW('Hygiene Data'!G59))),EC65="",ISNUMBER(OFFSET('Hygiene Data'!$G$10,0,10*ROW('Hygiene Data'!G59)))),OFFSET('Hygiene Data'!$G$10,0,10*ROW('Hygiene Data'!G59)),NA())))</f>
        <v>#N/A</v>
      </c>
      <c r="BO65" s="254" t="e">
        <f ca="true">+IF(AND(ISNUMBER(OFFSET('Hygiene Data'!$H$6,0,10*ROW('Hygiene Data'!H59))),ED65="Yes"),OFFSET('Hygiene Data'!$H$6,0,10*ROW('Hygiene Data'!H59)),IF(AND(ISNUMBER(OFFSET('Hygiene Data'!$H$6,0,10*ROW('Hygiene Data'!H59))),ED65="No",ISNUMBER(OFFSET('Hygiene Data'!$H$6,0,10*ROW('Hygiene Data'!H59)))),CONCATENATE("[",ROUND(OFFSET('Hygiene Data'!$H$6,0,10*ROW('Hygiene Data'!H59)),0),"]"),IF(AND(ISNUMBER(OFFSET('Hygiene Data'!$H$6,0,10*ROW('Hygiene Data'!H59))),ED65="",ISNUMBER(OFFSET('Hygiene Data'!$H$6,0,10*ROW('Hygiene Data'!H59)))),OFFSET('Hygiene Data'!$H$6,0,10*ROW('Hygiene Data'!H59)),NA())))</f>
        <v>#N/A</v>
      </c>
      <c r="BP65" s="254" t="e">
        <f ca="true">+IF(AND(ISNUMBER(OFFSET('Hygiene Data'!$H$8,0,10*ROW('Hygiene Data'!H59))),EE65="Yes"),OFFSET('Hygiene Data'!$H$8,0,10*ROW('Hygiene Data'!H59)),IF(AND(ISNUMBER(OFFSET('Hygiene Data'!$H$8,0,10*ROW('Hygiene Data'!H59))),EE65="No",ISNUMBER(OFFSET('Hygiene Data'!$H$8,0,10*ROW('Hygiene Data'!H59)))),CONCATENATE("[",ROUND(OFFSET('Hygiene Data'!$H$8,0,10*ROW('Hygiene Data'!H59)),0),"]"),IF(AND(ISNUMBER(OFFSET('Hygiene Data'!$H$8,0,10*ROW('Hygiene Data'!H59))),EE65="",ISNUMBER(OFFSET('Hygiene Data'!$H$8,0,10*ROW('Hygiene Data'!H59)))),OFFSET('Hygiene Data'!$H$8,0,10*ROW('Hygiene Data'!H59)),NA())))</f>
        <v>#N/A</v>
      </c>
      <c r="BQ65" s="254" t="e">
        <f ca="true">+IF(AND(ISNUMBER(OFFSET('Hygiene Data'!$H$10,0,10*ROW('Hygiene Data'!H59))),EF65="Yes"),OFFSET('Hygiene Data'!$H$10,0,10*ROW('Hygiene Data'!H59)),IF(AND(ISNUMBER(OFFSET('Hygiene Data'!$H$10,0,10*ROW('Hygiene Data'!H59))),EF65="No",ISNUMBER(OFFSET('Hygiene Data'!$H$10,0,10*ROW('Hygiene Data'!H59)))),CONCATENATE("[",ROUND(OFFSET('Hygiene Data'!$H$10,0,10*ROW('Hygiene Data'!H59)),0),"]"),IF(AND(ISNUMBER(OFFSET('Hygiene Data'!$H$10,0,10*ROW('Hygiene Data'!H59))),EF65="",ISNUMBER(OFFSET('Hygiene Data'!$H$10,0,10*ROW('Hygiene Data'!H59)))),OFFSET('Hygiene Data'!$H$10,0,10*ROW('Hygiene Data'!H59)),NA())))</f>
        <v>#N/A</v>
      </c>
      <c r="BS65" s="36" t="str">
        <f ca="true">+IF(OFFSET('Water Data'!$C$28,0,10*ROW('Water Data'!C59))="","",OFFSET('Water Data'!$C$28,0,10*ROW('Water Data'!C59)))</f>
        <v/>
      </c>
      <c r="BT65" s="36" t="str">
        <f ca="true">+IF(OFFSET('Water Data'!$C$29,0,10*ROW('Water Data'!C59))="","",OFFSET('Water Data'!$C$29,0,10*ROW('Water Data'!C59)))</f>
        <v/>
      </c>
      <c r="BU65" s="36" t="str">
        <f ca="true">+IF(OFFSET('Water Data'!$C$30,0,10*ROW('Water Data'!C59))="","",OFFSET('Water Data'!$C$30,0,10*ROW('Water Data'!C59)))</f>
        <v/>
      </c>
      <c r="BV65" s="36" t="str">
        <f ca="true">+IF(OFFSET('Water Data'!$D$28,0,10*ROW('Water Data'!D59))="","",OFFSET('Water Data'!$D$28,0,10*ROW('Water Data'!D59)))</f>
        <v/>
      </c>
      <c r="BW65" s="36" t="str">
        <f ca="true">+IF(OFFSET('Water Data'!$D$29,0,10*ROW('Water Data'!D59))="","",OFFSET('Water Data'!$D$29,0,10*ROW('Water Data'!D59)))</f>
        <v/>
      </c>
      <c r="BX65" s="36" t="str">
        <f ca="true">+IF(OFFSET('Water Data'!$D$30,0,10*ROW('Water Data'!D59))="","",OFFSET('Water Data'!$D$30,0,10*ROW('Water Data'!D59)))</f>
        <v/>
      </c>
      <c r="BY65" s="36" t="str">
        <f ca="true">+IF(OFFSET('Water Data'!$E$28,0,10*ROW('Water Data'!E59))="","",OFFSET('Water Data'!$E$28,0,10*ROW('Water Data'!E59)))</f>
        <v/>
      </c>
      <c r="BZ65" s="36" t="str">
        <f ca="true">+IF(OFFSET('Water Data'!$E$29,0,10*ROW('Water Data'!E59))="","",OFFSET('Water Data'!$E$29,0,10*ROW('Water Data'!E59)))</f>
        <v/>
      </c>
      <c r="CA65" s="36" t="str">
        <f ca="true">+IF(OFFSET('Water Data'!$E$30,0,10*ROW('Water Data'!E59))="","",OFFSET('Water Data'!$E$30,0,10*ROW('Water Data'!E59)))</f>
        <v/>
      </c>
      <c r="CB65" s="36" t="str">
        <f ca="true">+IF(OFFSET('Water Data'!$F$28,0,10*ROW('Water Data'!F59))="","",OFFSET('Water Data'!$F$28,0,10*ROW('Water Data'!F59)))</f>
        <v/>
      </c>
      <c r="CC65" s="36" t="str">
        <f ca="true">+IF(OFFSET('Water Data'!$F$29,0,10*ROW('Water Data'!F59))="","",OFFSET('Water Data'!$F$29,0,10*ROW('Water Data'!F59)))</f>
        <v/>
      </c>
      <c r="CD65" s="36" t="str">
        <f ca="true">+IF(OFFSET('Water Data'!$F$30,0,10*ROW('Water Data'!F59))="","",OFFSET('Water Data'!$F$30,0,10*ROW('Water Data'!F59)))</f>
        <v/>
      </c>
      <c r="CE65" s="36" t="str">
        <f ca="true">+IF(OFFSET('Water Data'!$G$28,0,10*ROW('Water Data'!G59))="","",OFFSET('Water Data'!$G$28,0,10*ROW('Water Data'!G59)))</f>
        <v/>
      </c>
      <c r="CF65" s="36" t="str">
        <f ca="true">+IF(OFFSET('Water Data'!$G$29,0,10*ROW('Water Data'!G59))="","",OFFSET('Water Data'!$G$29,0,10*ROW('Water Data'!G59)))</f>
        <v/>
      </c>
      <c r="CG65" s="36" t="str">
        <f ca="true">+IF(OFFSET('Water Data'!$G$30,0,10*ROW('Water Data'!G59))="","",OFFSET('Water Data'!$G$30,0,10*ROW('Water Data'!G59)))</f>
        <v/>
      </c>
      <c r="CH65" s="36" t="str">
        <f ca="true">+IF(OFFSET('Water Data'!$H$28,0,10*ROW('Water Data'!H59))="","",OFFSET('Water Data'!$H$28,0,10*ROW('Water Data'!H59)))</f>
        <v/>
      </c>
      <c r="CI65" s="36" t="str">
        <f ca="true">+IF(OFFSET('Water Data'!$H$29,0,10*ROW('Water Data'!H59))="","",OFFSET('Water Data'!$H$29,0,10*ROW('Water Data'!H59)))</f>
        <v/>
      </c>
      <c r="CJ65" s="36" t="str">
        <f ca="true">+IF(OFFSET('Water Data'!$H$30,0,10*ROW('Water Data'!H59))="","",OFFSET('Water Data'!$H$30,0,10*ROW('Water Data'!H59)))</f>
        <v/>
      </c>
      <c r="CK65" s="36" t="str">
        <f ca="true">+IF(OFFSET('Sanitation Data'!$C$29,0,10*ROW('Sanitation Data'!C59))="","",OFFSET('Sanitation Data'!$C$29,0,10*ROW('Sanitation Data'!C59)))</f>
        <v/>
      </c>
      <c r="CL65" s="36" t="str">
        <f ca="true">+IF(OFFSET('Sanitation Data'!$C$30,0,10*ROW('Sanitation Data'!C59))="","",OFFSET('Sanitation Data'!$C$30,0,10*ROW('Sanitation Data'!C59)))</f>
        <v/>
      </c>
      <c r="CM65" s="36" t="str">
        <f ca="true">+IF(OFFSET('Sanitation Data'!$C$31,0,10*ROW('Sanitation Data'!C59))="","",OFFSET('Sanitation Data'!$C$31,0,10*ROW('Sanitation Data'!C59)))</f>
        <v/>
      </c>
      <c r="CN65" s="36" t="str">
        <f ca="true">+IF(OFFSET('Sanitation Data'!$C$32,0,10*ROW('Sanitation Data'!C59))="","",OFFSET('Sanitation Data'!$C$32,0,10*ROW('Sanitation Data'!C59)))</f>
        <v/>
      </c>
      <c r="CO65" s="36" t="str">
        <f ca="true">+IF(OFFSET('Sanitation Data'!$C$33,0,10*ROW('Sanitation Data'!C59))="","",OFFSET('Sanitation Data'!$C$33,0,10*ROW('Sanitation Data'!C59)))</f>
        <v/>
      </c>
      <c r="CP65" s="36" t="str">
        <f ca="true">+IF(OFFSET('Sanitation Data'!$D$29,0,10*ROW('Sanitation Data'!D59))="","",OFFSET('Sanitation Data'!$D$29,0,10*ROW('Sanitation Data'!D59)))</f>
        <v/>
      </c>
      <c r="CQ65" s="36" t="str">
        <f ca="true">+IF(OFFSET('Sanitation Data'!$D$30,0,10*ROW('Sanitation Data'!D59))="","",OFFSET('Sanitation Data'!$D$30,0,10*ROW('Sanitation Data'!D59)))</f>
        <v/>
      </c>
      <c r="CR65" s="36" t="str">
        <f ca="true">+IF(OFFSET('Sanitation Data'!$D$31,0,10*ROW('Sanitation Data'!D59))="","",OFFSET('Sanitation Data'!$D$31,0,10*ROW('Sanitation Data'!D59)))</f>
        <v/>
      </c>
      <c r="CS65" s="36" t="str">
        <f ca="true">+IF(OFFSET('Sanitation Data'!$D$32,0,10*ROW('Sanitation Data'!D59))="","",OFFSET('Sanitation Data'!$D$32,0,10*ROW('Sanitation Data'!D59)))</f>
        <v/>
      </c>
      <c r="CT65" s="36" t="str">
        <f ca="true">+IF(OFFSET('Sanitation Data'!$D$33,0,10*ROW('Sanitation Data'!D59))="","",OFFSET('Sanitation Data'!$D$33,0,10*ROW('Sanitation Data'!D59)))</f>
        <v/>
      </c>
      <c r="CU65" s="36" t="str">
        <f ca="true">+IF(OFFSET('Sanitation Data'!$E$29,0,10*ROW('Sanitation Data'!E59))="","",OFFSET('Sanitation Data'!$E$29,0,10*ROW('Sanitation Data'!E59)))</f>
        <v/>
      </c>
      <c r="CV65" s="36" t="str">
        <f ca="true">+IF(OFFSET('Sanitation Data'!$E$30,0,10*ROW('Sanitation Data'!E59))="","",OFFSET('Sanitation Data'!$E$30,0,10*ROW('Sanitation Data'!E59)))</f>
        <v/>
      </c>
      <c r="CW65" s="36" t="str">
        <f ca="true">+IF(OFFSET('Sanitation Data'!$E$31,0,10*ROW('Sanitation Data'!E59))="","",OFFSET('Sanitation Data'!$E$31,0,10*ROW('Sanitation Data'!E59)))</f>
        <v/>
      </c>
      <c r="CX65" s="36" t="str">
        <f ca="true">+IF(OFFSET('Sanitation Data'!$E$32,0,10*ROW('Sanitation Data'!E59))="","",OFFSET('Sanitation Data'!$E$32,0,10*ROW('Sanitation Data'!E59)))</f>
        <v/>
      </c>
      <c r="CY65" s="36" t="str">
        <f ca="true">+IF(OFFSET('Sanitation Data'!$E$33,0,10*ROW('Sanitation Data'!E59))="","",OFFSET('Sanitation Data'!$E$33,0,10*ROW('Sanitation Data'!E59)))</f>
        <v/>
      </c>
      <c r="CZ65" s="36" t="str">
        <f ca="true">+IF(OFFSET('Sanitation Data'!$F$29,0,10*ROW('Sanitation Data'!F59))="","",OFFSET('Sanitation Data'!$F$29,0,10*ROW('Sanitation Data'!F59)))</f>
        <v/>
      </c>
      <c r="DA65" s="36" t="str">
        <f ca="true">+IF(OFFSET('Sanitation Data'!$F$30,0,10*ROW('Sanitation Data'!F59))="","",OFFSET('Sanitation Data'!$F$30,0,10*ROW('Sanitation Data'!F59)))</f>
        <v/>
      </c>
      <c r="DB65" s="36" t="str">
        <f ca="true">+IF(OFFSET('Sanitation Data'!$F$31,0,10*ROW('Sanitation Data'!F59))="","",OFFSET('Sanitation Data'!$F$31,0,10*ROW('Sanitation Data'!F59)))</f>
        <v/>
      </c>
      <c r="DC65" s="36" t="str">
        <f ca="true">+IF(OFFSET('Sanitation Data'!$F$32,0,10*ROW('Sanitation Data'!F59))="","",OFFSET('Sanitation Data'!$F$32,0,10*ROW('Sanitation Data'!F59)))</f>
        <v/>
      </c>
      <c r="DD65" s="36" t="str">
        <f ca="true">+IF(OFFSET('Sanitation Data'!$F$33,0,10*ROW('Sanitation Data'!F59))="","",OFFSET('Sanitation Data'!$F$33,0,10*ROW('Sanitation Data'!F59)))</f>
        <v/>
      </c>
      <c r="DE65" s="36" t="str">
        <f ca="true">+IF(OFFSET('Sanitation Data'!$G$29,0,10*ROW('Sanitation Data'!G59))="","",OFFSET('Sanitation Data'!$G$29,0,10*ROW('Sanitation Data'!G59)))</f>
        <v/>
      </c>
      <c r="DF65" s="36" t="str">
        <f ca="true">+IF(OFFSET('Sanitation Data'!$G$30,0,10*ROW('Sanitation Data'!G59))="","",OFFSET('Sanitation Data'!$G$30,0,10*ROW('Sanitation Data'!G59)))</f>
        <v/>
      </c>
      <c r="DG65" s="36" t="str">
        <f ca="true">+IF(OFFSET('Sanitation Data'!$G$31,0,10*ROW('Sanitation Data'!G59))="","",OFFSET('Sanitation Data'!$G$31,0,10*ROW('Sanitation Data'!G59)))</f>
        <v/>
      </c>
      <c r="DH65" s="36" t="str">
        <f ca="true">+IF(OFFSET('Sanitation Data'!$G$32,0,10*ROW('Sanitation Data'!G59))="","",OFFSET('Sanitation Data'!$G$32,0,10*ROW('Sanitation Data'!G59)))</f>
        <v/>
      </c>
      <c r="DI65" s="36" t="str">
        <f ca="true">+IF(OFFSET('Sanitation Data'!$G$33,0,10*ROW('Sanitation Data'!G59))="","",OFFSET('Sanitation Data'!$G$33,0,10*ROW('Sanitation Data'!G59)))</f>
        <v/>
      </c>
      <c r="DJ65" s="36" t="str">
        <f ca="true">+IF(OFFSET('Sanitation Data'!$H$29,0,10*ROW('Sanitation Data'!H59))="","",OFFSET('Sanitation Data'!$H$29,0,10*ROW('Sanitation Data'!H59)))</f>
        <v/>
      </c>
      <c r="DK65" s="36" t="str">
        <f ca="true">+IF(OFFSET('Sanitation Data'!$H$30,0,10*ROW('Sanitation Data'!H59))="","",OFFSET('Sanitation Data'!$H$30,0,10*ROW('Sanitation Data'!H59)))</f>
        <v/>
      </c>
      <c r="DL65" s="36" t="str">
        <f ca="true">+IF(OFFSET('Sanitation Data'!$H$31,0,10*ROW('Sanitation Data'!H59))="","",OFFSET('Sanitation Data'!$H$31,0,10*ROW('Sanitation Data'!H59)))</f>
        <v/>
      </c>
      <c r="DM65" s="36" t="str">
        <f ca="true">+IF(OFFSET('Sanitation Data'!$H$32,0,10*ROW('Sanitation Data'!H59))="","",OFFSET('Sanitation Data'!$H$32,0,10*ROW('Sanitation Data'!H59)))</f>
        <v/>
      </c>
      <c r="DN65" s="36" t="str">
        <f ca="true">+IF(OFFSET('Sanitation Data'!$H$33,0,10*ROW('Sanitation Data'!H59))="","",OFFSET('Sanitation Data'!$H$33,0,10*ROW('Sanitation Data'!H59)))</f>
        <v/>
      </c>
      <c r="DO65" s="36" t="str">
        <f ca="true">+IF(OFFSET('Hygiene Data'!$C$12,0,10*ROW('Hygiene Data'!C59))="","",OFFSET('Hygiene Data'!$C$12,0,10*ROW('Hygiene Data'!C59)))</f>
        <v/>
      </c>
      <c r="DP65" s="36" t="str">
        <f ca="true">+IF(OFFSET('Hygiene Data'!$C$13,0,10*ROW('Hygiene Data'!C59))="","",OFFSET('Hygiene Data'!$C$13,0,10*ROW('Hygiene Data'!C59)))</f>
        <v/>
      </c>
      <c r="DQ65" s="36" t="str">
        <f ca="true">+IF(OFFSET('Hygiene Data'!$C$14,0,10*ROW('Hygiene Data'!C59))="","",OFFSET('Hygiene Data'!$C$14,0,10*ROW('Hygiene Data'!C59)))</f>
        <v/>
      </c>
      <c r="DR65" s="36" t="str">
        <f ca="true">+IF(OFFSET('Hygiene Data'!$D$12,0,10*ROW('Hygiene Data'!D59))="","",OFFSET('Hygiene Data'!$D$12,0,10*ROW('Hygiene Data'!D59)))</f>
        <v/>
      </c>
      <c r="DS65" s="36" t="str">
        <f ca="true">+IF(OFFSET('Hygiene Data'!$D$13,0,10*ROW('Hygiene Data'!D59))="","",OFFSET('Hygiene Data'!$D$13,0,10*ROW('Hygiene Data'!D59)))</f>
        <v/>
      </c>
      <c r="DT65" s="36" t="str">
        <f ca="true">+IF(OFFSET('Hygiene Data'!$D$14,0,10*ROW('Hygiene Data'!D59))="","",OFFSET('Hygiene Data'!$D$14,0,10*ROW('Hygiene Data'!D59)))</f>
        <v/>
      </c>
      <c r="DU65" s="36" t="str">
        <f ca="true">+IF(OFFSET('Hygiene Data'!$E$12,0,10*ROW('Hygiene Data'!E59))="","",OFFSET('Hygiene Data'!$E$12,0,10*ROW('Hygiene Data'!E59)))</f>
        <v/>
      </c>
      <c r="DV65" s="36" t="str">
        <f ca="true">+IF(OFFSET('Hygiene Data'!$E$13,0,10*ROW('Hygiene Data'!E59))="","",OFFSET('Hygiene Data'!$E$13,0,10*ROW('Hygiene Data'!E59)))</f>
        <v/>
      </c>
      <c r="DW65" s="36" t="str">
        <f ca="true">+IF(OFFSET('Hygiene Data'!$E$14,0,10*ROW('Hygiene Data'!E59))="","",OFFSET('Hygiene Data'!$E$14,0,10*ROW('Hygiene Data'!E59)))</f>
        <v/>
      </c>
      <c r="DX65" s="36" t="str">
        <f ca="true">+IF(OFFSET('Hygiene Data'!$F$12,0,10*ROW('Hygiene Data'!F59))="","",OFFSET('Hygiene Data'!$F$12,0,10*ROW('Hygiene Data'!F59)))</f>
        <v/>
      </c>
      <c r="DY65" s="36" t="str">
        <f ca="true">+IF(OFFSET('Hygiene Data'!$F$13,0,10*ROW('Hygiene Data'!F59))="","",OFFSET('Hygiene Data'!$F$13,0,10*ROW('Hygiene Data'!F59)))</f>
        <v/>
      </c>
      <c r="DZ65" s="36" t="str">
        <f ca="true">+IF(OFFSET('Hygiene Data'!$F$14,0,10*ROW('Hygiene Data'!F59))="","",OFFSET('Hygiene Data'!$F$14,0,10*ROW('Hygiene Data'!F59)))</f>
        <v/>
      </c>
      <c r="EA65" s="36" t="str">
        <f ca="true">+IF(OFFSET('Hygiene Data'!$G$12,0,10*ROW('Hygiene Data'!G59))="","",OFFSET('Hygiene Data'!$G$12,0,10*ROW('Hygiene Data'!G59)))</f>
        <v/>
      </c>
      <c r="EB65" s="36" t="str">
        <f ca="true">+IF(OFFSET('Hygiene Data'!$G$13,0,10*ROW('Hygiene Data'!G59))="","",OFFSET('Hygiene Data'!$G$13,0,10*ROW('Hygiene Data'!G59)))</f>
        <v/>
      </c>
      <c r="EC65" s="36" t="str">
        <f ca="true">+IF(OFFSET('Hygiene Data'!$G$14,0,10*ROW('Hygiene Data'!G59))="","",OFFSET('Hygiene Data'!$G$14,0,10*ROW('Hygiene Data'!G59)))</f>
        <v/>
      </c>
      <c r="ED65" s="36" t="str">
        <f ca="true">+IF(OFFSET('Hygiene Data'!$H$12,0,10*ROW('Hygiene Data'!H59))="","",OFFSET('Hygiene Data'!$H$12,0,10*ROW('Hygiene Data'!H59)))</f>
        <v/>
      </c>
      <c r="EE65" s="36" t="str">
        <f ca="true">+IF(OFFSET('Hygiene Data'!$H$13,0,10*ROW('Hygiene Data'!H59))="","",OFFSET('Hygiene Data'!$H$13,0,10*ROW('Hygiene Data'!H59)))</f>
        <v/>
      </c>
      <c r="EF65" s="36" t="str">
        <f ca="true">+IF(OFFSET('Hygiene Data'!$H$14,0,10*ROW('Hygiene Data'!H59))="","",OFFSET('Hygiene Data'!$H$14,0,10*ROW('Hygiene Data'!H59)))</f>
        <v/>
      </c>
    </row>
    <row r="66" x14ac:dyDescent="0.2">
      <c r="A66" s="59" t="str">
        <f ca="true">+IF(OFFSET('Water Data'!$B$1,0,10*ROW('Water Data'!B63))="","",OFFSET('Water Data'!$B$1,0,10*ROW('Water Data'!B63)))</f>
        <v/>
      </c>
      <c r="B66" s="59" t="str">
        <f ca="true">+IF(OFFSET('Water Data'!$A$3,0,10*ROW('Water Data'!A63))="","",OFFSET('Water Data'!$A$3,0,10*ROW('Water Data'!A63)))</f>
        <v/>
      </c>
      <c r="C66" s="59" t="str">
        <f ca="true">+IF(OFFSET('Water Data'!$C$3,0,10*ROW('Water Data'!C63))="","",OFFSET('Water Data'!$C$3,0,10*ROW('Water Data'!C63)))</f>
        <v/>
      </c>
      <c r="D66" s="252" t="e">
        <f ca="true">+IF(AND(ISNUMBER(OFFSET('Water Data'!$C$5,0,10*ROW('Water Data'!C60))),BS66="Yes"),100-OFFSET('Water Data'!$C$5,0,10*ROW('Water Data'!C60)),IF(AND(ISNUMBER(OFFSET('Water Data'!$C$5,0,10*ROW('Water Data'!C60))),BS66="No",ISNUMBER(OFFSET('Water Data'!$C$5,0,10*ROW('Water Data'!C60)))),CONCATENATE("[",ROUND(100-OFFSET('Water Data'!$C$5,0,10*ROW('Water Data'!C60)),0),"]"),IF(AND(ISNUMBER(OFFSET('Water Data'!$C$5,0,10*ROW('Water Data'!C60))),BS66="",ISNUMBER(OFFSET('Water Data'!$C$5,0,10*ROW('Water Data'!C60)))),100-OFFSET('Water Data'!$C$5,0,10*ROW('Water Data'!C60)),NA())))</f>
        <v>#N/A</v>
      </c>
      <c r="E66" s="252" t="e">
        <f ca="true">+IF(AND(ISNUMBER(OFFSET('Water Data'!$C$7,0,10*ROW('Water Data'!D60))),BT66="Yes"),OFFSET('Water Data'!$C$7,0,10*ROW('Water Data'!C60)),IF(AND(ISNUMBER(OFFSET('Water Data'!$C$7,0,10*ROW('Water Data'!C60))),BT66="No",ISNUMBER(OFFSET('Water Data'!$C$7,0,10*ROW('Water Data'!C60)))),CONCATENATE("[",ROUND(OFFSET('Water Data'!$C$7,0,10*ROW('Water Data'!C60)),0),"]"),IF(AND(ISNUMBER(OFFSET('Water Data'!$C$7,0,10*ROW('Water Data'!C60))),BT66="",ISNUMBER(OFFSET('Water Data'!$C$7,0,10*ROW('Water Data'!C60)))),OFFSET('Water Data'!$C$7,0,10*ROW('Water Data'!C60)),NA())))</f>
        <v>#N/A</v>
      </c>
      <c r="F66" s="252" t="e">
        <f ca="true">+IF(AND(ISNUMBER(OFFSET('Water Data'!$C$10,0,10*ROW('Water Data'!C60))),BU66="Yes"),OFFSET('Water Data'!$C$10,0,10*ROW('Water Data'!C60)),IF(AND(ISNUMBER(OFFSET('Water Data'!$C$10,0,10*ROW('Water Data'!C60))),BU66="No",ISNUMBER(OFFSET('Water Data'!$C$10,0,10*ROW('Water Data'!C60)))),CONCATENATE("[",ROUND(OFFSET('Water Data'!$C$10,0,10*ROW('Water Data'!C60)),0),"]"),IF(AND(ISNUMBER(OFFSET('Water Data'!$C$10,0,10*ROW('Water Data'!C60))),BU66="",ISNUMBER(OFFSET('Water Data'!$C$10,0,10*ROW('Water Data'!C60)))),OFFSET('Water Data'!$C$10,0,10*ROW('Water Data'!C60)),NA())))</f>
        <v>#N/A</v>
      </c>
      <c r="G66" s="252" t="e">
        <f ca="true">+IF(AND(ISNUMBER(OFFSET('Water Data'!$D$5,0,10*ROW('Water Data'!D60))),BV66="Yes"),100-OFFSET('Water Data'!$D$5,0,10*ROW('Water Data'!D60)),IF(AND(ISNUMBER(OFFSET('Water Data'!$D$5,0,10*ROW('Water Data'!D60))),BV66="No",ISNUMBER(OFFSET('Water Data'!$D$5,0,10*ROW('Water Data'!D60)))),CONCATENATE("[",ROUND(100-OFFSET('Water Data'!$D$5,0,10*ROW('Water Data'!D60)),0),"]"),IF(AND(ISNUMBER(OFFSET('Water Data'!$D$5,0,10*ROW('Water Data'!D60))),BV66="",ISNUMBER(OFFSET('Water Data'!$D$5,0,10*ROW('Water Data'!D60)))),100-OFFSET('Water Data'!$D$5,0,10*ROW('Water Data'!D60)),NA())))</f>
        <v>#N/A</v>
      </c>
      <c r="H66" s="252" t="e">
        <f ca="true">+IF(AND(ISNUMBER(OFFSET('Water Data'!$D$7,0,10*ROW('Water Data'!D60))),BW66="Yes"),OFFSET('Water Data'!$D$7,0,10*ROW('Water Data'!D60)),IF(AND(ISNUMBER(OFFSET('Water Data'!$D$7,0,10*ROW('Water Data'!D60))),BW66="No",ISNUMBER(OFFSET('Water Data'!$D$7,0,10*ROW('Water Data'!D60)))),CONCATENATE("[",ROUND(OFFSET('Water Data'!$C$7,0,10*ROW('Water Data'!D60)),0),"]"),IF(AND(ISNUMBER(OFFSET('Water Data'!$D$7,0,10*ROW('Water Data'!D60))),BW66="",ISNUMBER(OFFSET('Water Data'!$D$7,0,10*ROW('Water Data'!D60)))),OFFSET('Water Data'!$D$7,0,10*ROW('Water Data'!D60)),NA())))</f>
        <v>#N/A</v>
      </c>
      <c r="I66" s="252" t="e">
        <f ca="true">+IF(AND(ISNUMBER(OFFSET('Water Data'!$D$10,0,10*ROW('Water Data'!D60))),BX66="Yes"),OFFSET('Water Data'!$D$10,0,10*ROW('Water Data'!D60)),IF(AND(ISNUMBER(OFFSET('Water Data'!$D$10,0,10*ROW('Water Data'!D60))),BX66="No",ISNUMBER(OFFSET('Water Data'!$D$10,0,10*ROW('Water Data'!D60)))),CONCATENATE("[",ROUND(OFFSET('Water Data'!$D$10,0,10*ROW('Water Data'!D60)),0),"]"),IF(AND(ISNUMBER(OFFSET('Water Data'!$D$10,0,10*ROW('Water Data'!D60))),BX66="",ISNUMBER(OFFSET('Water Data'!$D$10,0,10*ROW('Water Data'!D60)))),OFFSET('Water Data'!$D$10,0,10*ROW('Water Data'!D60)),NA())))</f>
        <v>#N/A</v>
      </c>
      <c r="J66" s="252" t="e">
        <f ca="true">+IF(AND(ISNUMBER(OFFSET('Water Data'!$E$5,0,10*ROW('Water Data'!E60))),BY66="Yes"),100-OFFSET('Water Data'!$E$5,0,10*ROW('Water Data'!E60)),IF(AND(ISNUMBER(OFFSET('Water Data'!$E$5,0,10*ROW('Water Data'!E60))),BY66="No",ISNUMBER(OFFSET('Water Data'!$E$5,0,10*ROW('Water Data'!E60)))),CONCATENATE("[",ROUND(100-OFFSET('Water Data'!$E$5,0,10*ROW('Water Data'!E60)),0),"]"),IF(AND(ISNUMBER(OFFSET('Water Data'!$E$5,0,10*ROW('Water Data'!E60))),BY66="",ISNUMBER(OFFSET('Water Data'!$E$5,0,10*ROW('Water Data'!E60)))),100-OFFSET('Water Data'!$E$5,0,10*ROW('Water Data'!E60)),NA())))</f>
        <v>#N/A</v>
      </c>
      <c r="K66" s="252" t="e">
        <f ca="true">+IF(AND(ISNUMBER(OFFSET('Water Data'!$E$7,0,10*ROW('Water Data'!E60))),BZ66="Yes"),OFFSET('Water Data'!$E$7,0,10*ROW('Water Data'!E60)),IF(AND(ISNUMBER(OFFSET('Water Data'!$E$7,0,10*ROW('Water Data'!E60))),BZ66="No",ISNUMBER(OFFSET('Water Data'!$E$7,0,10*ROW('Water Data'!E60)))),CONCATENATE("[",ROUND(OFFSET('Water Data'!$E$7,0,10*ROW('Water Data'!E60)),0),"]"),IF(AND(ISNUMBER(OFFSET('Water Data'!$E$7,0,10*ROW('Water Data'!E60))),BZ66="",ISNUMBER(OFFSET('Water Data'!$E$7,0,10*ROW('Water Data'!E60)))),OFFSET('Water Data'!$E$7,0,10*ROW('Water Data'!E60)),NA())))</f>
        <v>#N/A</v>
      </c>
      <c r="L66" s="252" t="e">
        <f ca="true">+IF(AND(ISNUMBER(OFFSET('Water Data'!$E$10,0,10*ROW('Water Data'!E60))),CA66="Yes"),OFFSET('Water Data'!$E$10,0,10*ROW('Water Data'!E60)),IF(AND(ISNUMBER(OFFSET('Water Data'!$E$10,0,10*ROW('Water Data'!E60))),CA66="No",ISNUMBER(OFFSET('Water Data'!$E$10,0,10*ROW('Water Data'!E60)))),CONCATENATE("[",ROUND(OFFSET('Water Data'!$E$10,0,10*ROW('Water Data'!E60)),0),"]"),IF(AND(ISNUMBER(OFFSET('Water Data'!$E$10,0,10*ROW('Water Data'!E60))),CA66="",ISNUMBER(OFFSET('Water Data'!$E$10,0,10*ROW('Water Data'!E60)))),OFFSET('Water Data'!$E$10,0,10*ROW('Water Data'!E60)),NA())))</f>
        <v>#N/A</v>
      </c>
      <c r="M66" s="252" t="e">
        <f ca="true">+IF(AND(ISNUMBER(OFFSET('Water Data'!$F$5,0,10*ROW('Water Data'!F60))),CB66="Yes"),100-OFFSET('Water Data'!$F$5,0,10*ROW('Water Data'!F60)),IF(AND(ISNUMBER(OFFSET('Water Data'!$F$5,0,10*ROW('Water Data'!F60))),CB66="No",ISNUMBER(OFFSET('Water Data'!$F$5,0,10*ROW('Water Data'!F60)))),CONCATENATE("[",ROUND(100-OFFSET('Water Data'!$F$5,0,10*ROW('Water Data'!F60)),0),"]"),IF(AND(ISNUMBER(OFFSET('Water Data'!$F$5,0,10*ROW('Water Data'!F60))),CB66="",ISNUMBER(OFFSET('Water Data'!$F$5,0,10*ROW('Water Data'!F60)))),100-OFFSET('Water Data'!$F$5,0,10*ROW('Water Data'!F60)),NA())))</f>
        <v>#N/A</v>
      </c>
      <c r="N66" s="252" t="e">
        <f ca="true">+IF(AND(ISNUMBER(OFFSET('Water Data'!$F$7,0,10*ROW('Water Data'!F60))),CC66="Yes"),OFFSET('Water Data'!$F$7,0,10*ROW('Water Data'!F60)),IF(AND(ISNUMBER(OFFSET('Water Data'!$F$7,0,10*ROW('Water Data'!F60))),CC66="No",ISNUMBER(OFFSET('Water Data'!$F$7,0,10*ROW('Water Data'!F60)))),CONCATENATE("[",ROUND(OFFSET('Water Data'!$F$7,0,10*ROW('Water Data'!F60)),0),"]"),IF(AND(ISNUMBER(OFFSET('Water Data'!$F$7,0,10*ROW('Water Data'!F60))),CC66="",ISNUMBER(OFFSET('Water Data'!$F$7,0,10*ROW('Water Data'!F60)))),OFFSET('Water Data'!$F$7,0,10*ROW('Water Data'!F60)),NA())))</f>
        <v>#N/A</v>
      </c>
      <c r="O66" s="252" t="e">
        <f ca="true">+IF(AND(ISNUMBER(OFFSET('Water Data'!$F$10,0,10*ROW('Water Data'!F60))),CD66="Yes"),OFFSET('Water Data'!$F$10,0,10*ROW('Water Data'!F60)),IF(AND(ISNUMBER(OFFSET('Water Data'!$F$10,0,10*ROW('Water Data'!F60))),CD66="No",ISNUMBER(OFFSET('Water Data'!$F$10,0,10*ROW('Water Data'!F60)))),CONCATENATE("[",ROUND(OFFSET('Water Data'!$F$10,0,10*ROW('Water Data'!F60)),0),"]"),IF(AND(ISNUMBER(OFFSET('Water Data'!$F$10,0,10*ROW('Water Data'!F60))),CD66="",ISNUMBER(OFFSET('Water Data'!$F$10,0,10*ROW('Water Data'!F60)))),OFFSET('Water Data'!$F$10,0,10*ROW('Water Data'!F60)),NA())))</f>
        <v>#N/A</v>
      </c>
      <c r="P66" s="252" t="e">
        <f ca="true">+IF(AND(ISNUMBER(OFFSET('Water Data'!$G$5,0,10*ROW('Water Data'!G60))),CE66="Yes"),100-OFFSET('Water Data'!$G$5,0,10*ROW('Water Data'!G60)),IF(AND(ISNUMBER(OFFSET('Water Data'!$G$5,0,10*ROW('Water Data'!G60))),CE66="No",ISNUMBER(OFFSET('Water Data'!$G$5,0,10*ROW('Water Data'!G60)))),CONCATENATE("[",ROUND(100-OFFSET('Water Data'!$G$5,0,10*ROW('Water Data'!G60)),0),"]"),IF(AND(ISNUMBER(OFFSET('Water Data'!$G$5,0,10*ROW('Water Data'!G60))),CE66="",ISNUMBER(OFFSET('Water Data'!$G$5,0,10*ROW('Water Data'!G60)))),100-OFFSET('Water Data'!$G$5,0,10*ROW('Water Data'!G60)),NA())))</f>
        <v>#N/A</v>
      </c>
      <c r="Q66" s="252" t="e">
        <f ca="true">+IF(AND(ISNUMBER(OFFSET('Water Data'!$G$7,0,10*ROW('Water Data'!G60))),CF66="Yes"),OFFSET('Water Data'!$G$7,0,10*ROW('Water Data'!G60)),IF(AND(ISNUMBER(OFFSET('Water Data'!$G$7,0,10*ROW('Water Data'!G60))),CF66="No",ISNUMBER(OFFSET('Water Data'!$G$7,0,10*ROW('Water Data'!G60)))),CONCATENATE("[",ROUND(OFFSET('Water Data'!$G$7,0,10*ROW('Water Data'!G60)),0),"]"),IF(AND(ISNUMBER(OFFSET('Water Data'!$G$7,0,10*ROW('Water Data'!G60))),CF66="",ISNUMBER(OFFSET('Water Data'!$G$7,0,10*ROW('Water Data'!G60)))),OFFSET('Water Data'!$G$7,0,10*ROW('Water Data'!G60)),NA())))</f>
        <v>#N/A</v>
      </c>
      <c r="R66" s="252" t="e">
        <f ca="true">+IF(AND(ISNUMBER(OFFSET('Water Data'!$G$10,0,10*ROW('Water Data'!G60))),CG66="Yes"),OFFSET('Water Data'!$G$10,0,10*ROW('Water Data'!G60)),IF(AND(ISNUMBER(OFFSET('Water Data'!$G$10,0,10*ROW('Water Data'!G60))),CG66="No",ISNUMBER(OFFSET('Water Data'!$G$10,0,10*ROW('Water Data'!G60)))),CONCATENATE("[",ROUND(OFFSET('Water Data'!$G$10,0,10*ROW('Water Data'!G60)),0),"]"),IF(AND(ISNUMBER(OFFSET('Water Data'!$G$10,0,10*ROW('Water Data'!G60))),CG66="",ISNUMBER(OFFSET('Water Data'!$G$10,0,10*ROW('Water Data'!G60)))),OFFSET('Water Data'!$G$10,0,10*ROW('Water Data'!G60)),NA())))</f>
        <v>#N/A</v>
      </c>
      <c r="S66" s="252" t="e">
        <f ca="true">+IF(AND(ISNUMBER(OFFSET('Water Data'!$H$5,0,10*ROW('Water Data'!H60))),CH66="Yes"),100-OFFSET('Water Data'!$H$5,0,10*ROW('Water Data'!H60)),IF(AND(ISNUMBER(OFFSET('Water Data'!$H$5,0,10*ROW('Water Data'!H60))),CH66="No",ISNUMBER(OFFSET('Water Data'!$H$5,0,10*ROW('Water Data'!H60)))),CONCATENATE("[",ROUND(100-OFFSET('Water Data'!$H$5,0,10*ROW('Water Data'!H60)),0),"]"),IF(AND(ISNUMBER(OFFSET('Water Data'!$H$5,0,10*ROW('Water Data'!H60))),CH66="",ISNUMBER(OFFSET('Water Data'!$H$5,0,10*ROW('Water Data'!H60)))),100-OFFSET('Water Data'!$H$5,0,10*ROW('Water Data'!H60)),NA())))</f>
        <v>#N/A</v>
      </c>
      <c r="T66" s="252" t="e">
        <f ca="true">+IF(AND(ISNUMBER(OFFSET('Water Data'!$H$7,0,10*ROW('Water Data'!H60))),CI66="Yes"),OFFSET('Water Data'!$H$7,0,10*ROW('Water Data'!H60)),IF(AND(ISNUMBER(OFFSET('Water Data'!$H$7,0,10*ROW('Water Data'!H60))),CI66="No",ISNUMBER(OFFSET('Water Data'!$H$7,0,10*ROW('Water Data'!H60)))),CONCATENATE("[",ROUND(OFFSET('Water Data'!$H$7,0,10*ROW('Water Data'!H60)),0),"]"),IF(AND(ISNUMBER(OFFSET('Water Data'!$H$7,0,10*ROW('Water Data'!H60))),CI66="",ISNUMBER(OFFSET('Water Data'!$H$7,0,10*ROW('Water Data'!H60)))),OFFSET('Water Data'!$H$7,0,10*ROW('Water Data'!H60)),NA())))</f>
        <v>#N/A</v>
      </c>
      <c r="U66" s="252" t="e">
        <f ca="true">+IF(AND(ISNUMBER(OFFSET('Water Data'!$H$10,0,10*ROW('Water Data'!H60))),CJ66="Yes"),OFFSET('Water Data'!$H$10,0,10*ROW('Water Data'!H60)),IF(AND(ISNUMBER(OFFSET('Water Data'!$H$10,0,10*ROW('Water Data'!H60))),CJ66="No",ISNUMBER(OFFSET('Water Data'!$H$10,0,10*ROW('Water Data'!H60)))),CONCATENATE("[",ROUND(OFFSET('Water Data'!$H$10,0,10*ROW('Water Data'!H60)),0),"]"),IF(AND(ISNUMBER(OFFSET('Water Data'!$H$10,0,10*ROW('Water Data'!H60))),CJ66="",ISNUMBER(OFFSET('Water Data'!$H$10,0,10*ROW('Water Data'!H60)))),OFFSET('Water Data'!$H$10,0,10*ROW('Water Data'!H60)),NA())))</f>
        <v>#N/A</v>
      </c>
      <c r="V66" s="253" t="e">
        <f ca="true">+IF(AND(ISNUMBER(OFFSET('Sanitation Data'!$C$5,0,10*ROW('Sanitation Data'!C60))),CK66="Yes"),100-OFFSET('Sanitation Data'!$C$5,0,10*ROW('Sanitation Data'!C60)),IF(AND(ISNUMBER(OFFSET('Sanitation Data'!$C$5,0,10*ROW('Sanitation Data'!C60))),CK66="No",ISNUMBER(OFFSET('Sanitation Data'!$C$5,0,10*ROW('Sanitation Data'!C60)))),CONCATENATE("[",ROUND(100-OFFSET('Sanitation Data'!$C$5,0,10*ROW('Sanitation Data'!C60)),0),"]"),IF(AND(ISNUMBER(OFFSET('Sanitation Data'!$C$5,0,10*ROW('Sanitation Data'!C60))),CK66="",ISNUMBER(OFFSET('Sanitation Data'!$C$5,0,10*ROW('Sanitation Data'!C60)))),100-OFFSET('Sanitation Data'!$C$5,0,10*ROW('Sanitation Data'!C60)),NA())))</f>
        <v>#N/A</v>
      </c>
      <c r="W66" s="253" t="e">
        <f ca="true">+IF(AND(ISNUMBER(OFFSET('Sanitation Data'!$C$7,0,10*ROW('Sanitation Data'!C60))),CL66="Yes"),OFFSET('Sanitation Data'!$C$7,0,10*ROW('Sanitation Data'!C60)),IF(AND(ISNUMBER(OFFSET('Sanitation Data'!$C$7,0,10*ROW('Sanitation Data'!C60))),CL66="No",ISNUMBER(OFFSET('Sanitation Data'!$C$7,0,10*ROW('Sanitation Data'!C60)))),CONCATENATE("[",ROUND(OFFSET('Sanitation Data'!$C$7,0,10*ROW('Sanitation Data'!C60)),0),"]"),IF(AND(ISNUMBER(OFFSET('Sanitation Data'!$C$7,0,10*ROW('Sanitation Data'!C60))),CL66="",ISNUMBER(OFFSET('Sanitation Data'!$C$7,0,10*ROW('Sanitation Data'!C60)))),OFFSET('Sanitation Data'!$C$7,0,10*ROW('Sanitation Data'!C60)),NA())))</f>
        <v>#N/A</v>
      </c>
      <c r="X66" s="253" t="e">
        <f ca="true">+IF(AND(ISNUMBER(OFFSET('Sanitation Data'!$C$11,0,10*ROW('Sanitation Data'!C60))),CM66="Yes"),OFFSET('Sanitation Data'!$C$11,0,10*ROW('Sanitation Data'!C60)),IF(AND(ISNUMBER(OFFSET('Sanitation Data'!$C$11,0,10*ROW('Sanitation Data'!C60))),CM66="No",ISNUMBER(OFFSET('Sanitation Data'!$C$11,0,10*ROW('Sanitation Data'!C60)))),CONCATENATE("[",ROUND(OFFSET('Sanitation Data'!$C$11,0,10*ROW('Sanitation Data'!C60)),0),"]"),IF(AND(ISNUMBER(OFFSET('Sanitation Data'!$C$11,0,10*ROW('Sanitation Data'!C60))),CM66="",ISNUMBER(OFFSET('Sanitation Data'!$C$11,0,10*ROW('Sanitation Data'!C60)))),OFFSET('Sanitation Data'!$C$11,0,10*ROW('Sanitation Data'!C60)),NA())))</f>
        <v>#N/A</v>
      </c>
      <c r="Y66" s="253" t="e">
        <f ca="true">+IF(AND(ISNUMBER(OFFSET('Sanitation Data'!$C$12,0,10*ROW('Sanitation Data'!C60))),CN66="Yes"),OFFSET('Sanitation Data'!$C$12,0,10*ROW('Sanitation Data'!C60)),IF(AND(ISNUMBER(OFFSET('Sanitation Data'!$C$12,0,10*ROW('Sanitation Data'!C60))),CN66="No",ISNUMBER(OFFSET('Sanitation Data'!$C$12,0,10*ROW('Sanitation Data'!C60)))),CONCATENATE("[",ROUND(OFFSET('Sanitation Data'!$C$12,0,10*ROW('Sanitation Data'!C60)),0),"]"),IF(AND(ISNUMBER(OFFSET('Sanitation Data'!$C$12,0,10*ROW('Sanitation Data'!C60))),CN66="",ISNUMBER(OFFSET('Sanitation Data'!$C$12,0,10*ROW('Sanitation Data'!C60)))),OFFSET('Sanitation Data'!$C$12,0,10*ROW('Sanitation Data'!C60)),NA())))</f>
        <v>#N/A</v>
      </c>
      <c r="Z66" s="253" t="e">
        <f ca="true">+IF(AND(ISNUMBER(OFFSET('Sanitation Data'!$C$13,0,10*ROW('Sanitation Data'!C60))),CO66="Yes"),OFFSET('Sanitation Data'!$C$13,0,10*ROW('Sanitation Data'!C60)),IF(AND(ISNUMBER(OFFSET('Sanitation Data'!$C$13,0,10*ROW('Sanitation Data'!C60))),CO66="No",ISNUMBER(OFFSET('Sanitation Data'!$C$13,0,10*ROW('Sanitation Data'!C60)))),CONCATENATE("[",ROUND(OFFSET('Sanitation Data'!$C$13,0,10*ROW('Sanitation Data'!C60)),0),"]"),IF(AND(ISNUMBER(OFFSET('Sanitation Data'!$C$13,0,10*ROW('Sanitation Data'!C60))),CO66="",ISNUMBER(OFFSET('Sanitation Data'!$C$13,0,10*ROW('Sanitation Data'!C60)))),OFFSET('Sanitation Data'!$C$13,0,10*ROW('Sanitation Data'!C60)),NA())))</f>
        <v>#N/A</v>
      </c>
      <c r="AA66" s="253" t="e">
        <f ca="true">+IF(AND(ISNUMBER(OFFSET('Sanitation Data'!$D$5,0,10*ROW('Sanitation Data'!D60))),CP66="Yes"),100-OFFSET('Sanitation Data'!$D$5,0,10*ROW('Sanitation Data'!D60)),IF(AND(ISNUMBER(OFFSET('Sanitation Data'!$D$5,0,10*ROW('Sanitation Data'!D60))),CP66="No",ISNUMBER(OFFSET('Sanitation Data'!$D$5,0,10*ROW('Sanitation Data'!D60)))),CONCATENATE("[",ROUND(100-OFFSET('Sanitation Data'!$D$5,0,10*ROW('Sanitation Data'!D60)),0),"]"),IF(AND(ISNUMBER(OFFSET('Sanitation Data'!$D$5,0,10*ROW('Sanitation Data'!D60))),CP66="",ISNUMBER(OFFSET('Sanitation Data'!$D$5,0,10*ROW('Sanitation Data'!D60)))),100-OFFSET('Sanitation Data'!$D$5,0,10*ROW('Sanitation Data'!D60)),NA())))</f>
        <v>#N/A</v>
      </c>
      <c r="AB66" s="253" t="e">
        <f ca="true">+IF(AND(ISNUMBER(OFFSET('Sanitation Data'!$D$7,0,10*ROW('Sanitation Data'!D60))),CQ66="Yes"),OFFSET('Sanitation Data'!$D$7,0,10*ROW('Sanitation Data'!G60)),IF(AND(ISNUMBER(OFFSET('Sanitation Data'!$D$7,0,10*ROW('Sanitation Data'!D60))),CQ66="No",ISNUMBER(OFFSET('Sanitation Data'!$D$7,0,10*ROW('Sanitation Data'!D60)))),CONCATENATE("[",ROUND(OFFSET('Sanitation Data'!$D$7,0,10*ROW('Sanitation Data'!D60)),0),"]"),IF(AND(ISNUMBER(OFFSET('Sanitation Data'!$D$7,0,10*ROW('Sanitation Data'!D60))),CQ66="",ISNUMBER(OFFSET('Sanitation Data'!$D$7,0,10*ROW('Sanitation Data'!D60)))),OFFSET('Sanitation Data'!$D$7,0,10*ROW('Sanitation Data'!D60)),NA())))</f>
        <v>#N/A</v>
      </c>
      <c r="AC66" s="253" t="e">
        <f ca="true">+IF(AND(ISNUMBER(OFFSET('Sanitation Data'!$D$11,0,10*ROW('Sanitation Data'!D60))),CR66="Yes"),OFFSET('Sanitation Data'!$D$11,0,10*ROW('Sanitation Data'!D60)),IF(AND(ISNUMBER(OFFSET('Sanitation Data'!$D$11,0,10*ROW('Sanitation Data'!D60))),CR66="No",ISNUMBER(OFFSET('Sanitation Data'!$D$11,0,10*ROW('Sanitation Data'!D60)))),CONCATENATE("[",ROUND(OFFSET('Sanitation Data'!$D$11,0,10*ROW('Sanitation Data'!D60)),0),"]"),IF(AND(ISNUMBER(OFFSET('Sanitation Data'!$D$11,0,10*ROW('Sanitation Data'!D60))),CR66="",ISNUMBER(OFFSET('Sanitation Data'!$D$11,0,10*ROW('Sanitation Data'!D60)))),OFFSET('Sanitation Data'!$D$11,0,10*ROW('Sanitation Data'!D60)),NA())))</f>
        <v>#N/A</v>
      </c>
      <c r="AD66" s="253" t="e">
        <f ca="true">+IF(AND(ISNUMBER(OFFSET('Sanitation Data'!$D$12,0,10*ROW('Sanitation Data'!D60))),CS66="Yes"),OFFSET('Sanitation Data'!$D$12,0,10*ROW('Sanitation Data'!D60)),IF(AND(ISNUMBER(OFFSET('Sanitation Data'!$D$12,0,10*ROW('Sanitation Data'!D60))),CS66="No",ISNUMBER(OFFSET('Sanitation Data'!$D$12,0,10*ROW('Sanitation Data'!D60)))),CONCATENATE("[",ROUND(OFFSET('Sanitation Data'!$D$12,0,10*ROW('Sanitation Data'!D60)),0),"]"),IF(AND(ISNUMBER(OFFSET('Sanitation Data'!$D$12,0,10*ROW('Sanitation Data'!D60))),CS66="",ISNUMBER(OFFSET('Sanitation Data'!$D$12,0,10*ROW('Sanitation Data'!D60)))),OFFSET('Sanitation Data'!$D$12,0,10*ROW('Sanitation Data'!D60)),NA())))</f>
        <v>#N/A</v>
      </c>
      <c r="AE66" s="253" t="e">
        <f ca="true">+IF(AND(ISNUMBER(OFFSET('Sanitation Data'!$D$13,0,10*ROW('Sanitation Data'!D60))),CT66="Yes"),OFFSET('Sanitation Data'!$D$13,0,10*ROW('Sanitation Data'!D60)),IF(AND(ISNUMBER(OFFSET('Sanitation Data'!$D$13,0,10*ROW('Sanitation Data'!D60))),CT66="No",ISNUMBER(OFFSET('Sanitation Data'!$D$13,0,10*ROW('Sanitation Data'!D60)))),CONCATENATE("[",ROUND(OFFSET('Sanitation Data'!$D$13,0,10*ROW('Sanitation Data'!D60)),0),"]"),IF(AND(ISNUMBER(OFFSET('Sanitation Data'!$D$13,0,10*ROW('Sanitation Data'!D60))),CT66="",ISNUMBER(OFFSET('Sanitation Data'!$D$13,0,10*ROW('Sanitation Data'!D60)))),OFFSET('Sanitation Data'!$D$13,0,10*ROW('Sanitation Data'!D60)),NA())))</f>
        <v>#N/A</v>
      </c>
      <c r="AF66" s="253" t="e">
        <f ca="true">+IF(AND(ISNUMBER(OFFSET('Sanitation Data'!$E$5,0,10*ROW('Sanitation Data'!E60))),CU66="Yes"),100-OFFSET('Sanitation Data'!$E$5,0,10*ROW('Sanitation Data'!E60)),IF(AND(ISNUMBER(OFFSET('Sanitation Data'!$E$5,0,10*ROW('Sanitation Data'!E60))),CU66="No",ISNUMBER(OFFSET('Sanitation Data'!$E$5,0,10*ROW('Sanitation Data'!E60)))),CONCATENATE("[",ROUND(100-OFFSET('Sanitation Data'!$E$5,0,10*ROW('Sanitation Data'!E60)),0),"]"),IF(AND(ISNUMBER(OFFSET('Sanitation Data'!$E$5,0,10*ROW('Sanitation Data'!E60))),CU66="",ISNUMBER(OFFSET('Sanitation Data'!$E$5,0,10*ROW('Sanitation Data'!E60)))),100-OFFSET('Sanitation Data'!$E$5,0,10*ROW('Sanitation Data'!E60)),NA())))</f>
        <v>#N/A</v>
      </c>
      <c r="AG66" s="253" t="e">
        <f ca="true">+IF(AND(ISNUMBER(OFFSET('Sanitation Data'!$E$7,0,10*ROW('Sanitation Data'!E60))),CV66="Yes"),OFFSET('Sanitation Data'!$E$7,0,10*ROW('Sanitation Data'!E60)),IF(AND(ISNUMBER(OFFSET('Sanitation Data'!$E$7,0,10*ROW('Sanitation Data'!E60))),CV66="No",ISNUMBER(OFFSET('Sanitation Data'!$E$7,0,10*ROW('Sanitation Data'!E60)))),CONCATENATE("[",ROUND(OFFSET('Sanitation Data'!$E$7,0,10*ROW('Sanitation Data'!E60)),0),"]"),IF(AND(ISNUMBER(OFFSET('Sanitation Data'!$E$7,0,10*ROW('Sanitation Data'!E60))),CV66="",ISNUMBER(OFFSET('Sanitation Data'!$E$7,0,10*ROW('Sanitation Data'!E60)))),OFFSET('Sanitation Data'!$E$7,0,10*ROW('Sanitation Data'!E60)),NA())))</f>
        <v>#N/A</v>
      </c>
      <c r="AH66" s="253" t="e">
        <f ca="true">+IF(AND(ISNUMBER(OFFSET('Sanitation Data'!$E$11,0,10*ROW('Sanitation Data'!E60))),CW66="Yes"),OFFSET('Sanitation Data'!$E$11,0,10*ROW('Sanitation Data'!E60)),IF(AND(ISNUMBER(OFFSET('Sanitation Data'!$E$11,0,10*ROW('Sanitation Data'!E60))),CW66="No",ISNUMBER(OFFSET('Sanitation Data'!$E$11,0,10*ROW('Sanitation Data'!E60)))),CONCATENATE("[",ROUND(OFFSET('Sanitation Data'!$E$11,0,10*ROW('Sanitation Data'!E60)),0),"]"),IF(AND(ISNUMBER(OFFSET('Sanitation Data'!$E$11,0,10*ROW('Sanitation Data'!E60))),CW66="",ISNUMBER(OFFSET('Sanitation Data'!$E$11,0,10*ROW('Sanitation Data'!E60)))),OFFSET('Sanitation Data'!$E$11,0,10*ROW('Sanitation Data'!E60)),NA())))</f>
        <v>#N/A</v>
      </c>
      <c r="AI66" s="253" t="e">
        <f ca="true">+IF(AND(ISNUMBER(OFFSET('Sanitation Data'!$E$12,0,10*ROW('Sanitation Data'!E60))),CX66="Yes"),OFFSET('Sanitation Data'!$E$12,0,10*ROW('Sanitation Data'!E60)),IF(AND(ISNUMBER(OFFSET('Sanitation Data'!$E$12,0,10*ROW('Sanitation Data'!E60))),CX66="No",ISNUMBER(OFFSET('Sanitation Data'!$E$12,0,10*ROW('Sanitation Data'!E60)))),CONCATENATE("[",ROUND(OFFSET('Sanitation Data'!$E$12,0,10*ROW('Sanitation Data'!E60)),0),"]"),IF(AND(ISNUMBER(OFFSET('Sanitation Data'!$E$12,0,10*ROW('Sanitation Data'!E60))),CX66="",ISNUMBER(OFFSET('Sanitation Data'!$E$12,0,10*ROW('Sanitation Data'!E60)))),OFFSET('Sanitation Data'!$E$12,0,10*ROW('Sanitation Data'!E60)),NA())))</f>
        <v>#N/A</v>
      </c>
      <c r="AJ66" s="253" t="e">
        <f ca="true">+IF(AND(ISNUMBER(OFFSET('Sanitation Data'!$E$13,0,10*ROW('Sanitation Data'!E60))),CY66="Yes"),OFFSET('Sanitation Data'!$E$13,0,10*ROW('Sanitation Data'!E60)),IF(AND(ISNUMBER(OFFSET('Sanitation Data'!$E$13,0,10*ROW('Sanitation Data'!E60))),CY66="No",ISNUMBER(OFFSET('Sanitation Data'!$E$13,0,10*ROW('Sanitation Data'!E60)))),CONCATENATE("[",ROUND(OFFSET('Sanitation Data'!$E$13,0,10*ROW('Sanitation Data'!E60)),0),"]"),IF(AND(ISNUMBER(OFFSET('Sanitation Data'!$E$13,0,10*ROW('Sanitation Data'!E60))),CY66="",ISNUMBER(OFFSET('Sanitation Data'!$E$13,0,10*ROW('Sanitation Data'!E60)))),OFFSET('Sanitation Data'!$E$13,0,10*ROW('Sanitation Data'!E60)),NA())))</f>
        <v>#N/A</v>
      </c>
      <c r="AK66" s="253" t="e">
        <f ca="true">+IF(AND(ISNUMBER(OFFSET('Sanitation Data'!$F$5,0,10*ROW('Sanitation Data'!F60))),CZ66="Yes"),100-OFFSET('Sanitation Data'!$F$5,0,10*ROW('Sanitation Data'!F60)),IF(AND(ISNUMBER(OFFSET('Sanitation Data'!$F$5,0,10*ROW('Sanitation Data'!F60))),CZ66="No",ISNUMBER(OFFSET('Sanitation Data'!$F$5,0,10*ROW('Sanitation Data'!F60)))),CONCATENATE("[",ROUND(100-OFFSET('Sanitation Data'!$F$5,0,10*ROW('Sanitation Data'!F60)),0),"]"),IF(AND(ISNUMBER(OFFSET('Sanitation Data'!$F$5,0,10*ROW('Sanitation Data'!F60))),CZ66="",ISNUMBER(OFFSET('Sanitation Data'!$F$5,0,10*ROW('Sanitation Data'!F60)))),100-OFFSET('Sanitation Data'!$F$5,0,10*ROW('Sanitation Data'!F60)),NA())))</f>
        <v>#N/A</v>
      </c>
      <c r="AL66" s="253" t="e">
        <f ca="true">+IF(AND(ISNUMBER(OFFSET('Sanitation Data'!$F$7,0,10*ROW('Sanitation Data'!F60))),DA66="Yes"),OFFSET('Sanitation Data'!$F$7,0,10*ROW('Sanitation Data'!F60)),IF(AND(ISNUMBER(OFFSET('Sanitation Data'!$F$7,0,10*ROW('Sanitation Data'!F60))),DA66="No",ISNUMBER(OFFSET('Sanitation Data'!$F$7,0,10*ROW('Sanitation Data'!F60)))),CONCATENATE("[",ROUND(OFFSET('Sanitation Data'!$F$7,0,10*ROW('Sanitation Data'!F60)),0),"]"),IF(AND(ISNUMBER(OFFSET('Sanitation Data'!$F$7,0,10*ROW('Sanitation Data'!F60))),DA66="",ISNUMBER(OFFSET('Sanitation Data'!$F$7,0,10*ROW('Sanitation Data'!F60)))),OFFSET('Sanitation Data'!$F$7,0,10*ROW('Sanitation Data'!F60)),NA())))</f>
        <v>#N/A</v>
      </c>
      <c r="AM66" s="253" t="e">
        <f ca="true">+IF(AND(ISNUMBER(OFFSET('Sanitation Data'!$F$11,0,10*ROW('Sanitation Data'!F60))),DB66="Yes"),OFFSET('Sanitation Data'!$F$11,0,10*ROW('Sanitation Data'!F60)),IF(AND(ISNUMBER(OFFSET('Sanitation Data'!$F$11,0,10*ROW('Sanitation Data'!F60))),DB66="No",ISNUMBER(OFFSET('Sanitation Data'!$F$11,0,10*ROW('Sanitation Data'!F60)))),CONCATENATE("[",ROUND(OFFSET('Sanitation Data'!$F$11,0,10*ROW('Sanitation Data'!F60)),0),"]"),IF(AND(ISNUMBER(OFFSET('Sanitation Data'!$F$11,0,10*ROW('Sanitation Data'!F60))),DB66="",ISNUMBER(OFFSET('Sanitation Data'!$F$11,0,10*ROW('Sanitation Data'!F60)))),OFFSET('Sanitation Data'!$F$11,0,10*ROW('Sanitation Data'!F60)),NA())))</f>
        <v>#N/A</v>
      </c>
      <c r="AN66" s="253" t="e">
        <f ca="true">+IF(AND(ISNUMBER(OFFSET('Sanitation Data'!$F$12,0,10*ROW('Sanitation Data'!F60))),DC66="Yes"),OFFSET('Sanitation Data'!$F$12,0,10*ROW('Sanitation Data'!F60)),IF(AND(ISNUMBER(OFFSET('Sanitation Data'!$F$12,0,10*ROW('Sanitation Data'!F60))),DC66="No",ISNUMBER(OFFSET('Sanitation Data'!$F$12,0,10*ROW('Sanitation Data'!F60)))),CONCATENATE("[",ROUND(OFFSET('Sanitation Data'!$F$12,0,10*ROW('Sanitation Data'!F60)),0),"]"),IF(AND(ISNUMBER(OFFSET('Sanitation Data'!$F$12,0,10*ROW('Sanitation Data'!F60))),DC66="",ISNUMBER(OFFSET('Sanitation Data'!$F$12,0,10*ROW('Sanitation Data'!F60)))),OFFSET('Sanitation Data'!$F$12,0,10*ROW('Sanitation Data'!F60)),NA())))</f>
        <v>#N/A</v>
      </c>
      <c r="AO66" s="253" t="e">
        <f ca="true">+IF(AND(ISNUMBER(OFFSET('Sanitation Data'!$F$13,0,10*ROW('Sanitation Data'!F60))),DD66="Yes"),OFFSET('Sanitation Data'!$F$13,0,10*ROW('Sanitation Data'!F60)),IF(AND(ISNUMBER(OFFSET('Sanitation Data'!$F$13,0,10*ROW('Sanitation Data'!F60))),DD66="No",ISNUMBER(OFFSET('Sanitation Data'!$F$13,0,10*ROW('Sanitation Data'!F60)))),CONCATENATE("[",ROUND(OFFSET('Sanitation Data'!$F$13,0,10*ROW('Sanitation Data'!F60)),0),"]"),IF(AND(ISNUMBER(OFFSET('Sanitation Data'!$F$13,0,10*ROW('Sanitation Data'!F60))),DD66="",ISNUMBER(OFFSET('Sanitation Data'!$F$13,0,10*ROW('Sanitation Data'!F60)))),OFFSET('Sanitation Data'!$F$13,0,10*ROW('Sanitation Data'!F60)),NA())))</f>
        <v>#N/A</v>
      </c>
      <c r="AP66" s="253" t="e">
        <f ca="true">+IF(AND(ISNUMBER(OFFSET('Sanitation Data'!$G$5,0,10*ROW('Sanitation Data'!G60))),DE66="Yes"),100-OFFSET('Sanitation Data'!$G$5,0,10*ROW('Sanitation Data'!G60)),IF(AND(ISNUMBER(OFFSET('Sanitation Data'!$G$5,0,10*ROW('Sanitation Data'!G60))),DE66="No",ISNUMBER(OFFSET('Sanitation Data'!$G$5,0,10*ROW('Sanitation Data'!G60)))),CONCATENATE("[",ROUND(100-OFFSET('Sanitation Data'!$G$5,0,10*ROW('Sanitation Data'!G60)),0),"]"),IF(AND(ISNUMBER(OFFSET('Sanitation Data'!$G$5,0,10*ROW('Sanitation Data'!G60))),DE66="",ISNUMBER(OFFSET('Sanitation Data'!$G$5,0,10*ROW('Sanitation Data'!G60)))),100-OFFSET('Sanitation Data'!$G$5,0,10*ROW('Sanitation Data'!G60)),NA())))</f>
        <v>#N/A</v>
      </c>
      <c r="AQ66" s="253" t="e">
        <f ca="true">+IF(AND(ISNUMBER(OFFSET('Sanitation Data'!$G$7,0,10*ROW('Sanitation Data'!G60))),DF66="Yes"),OFFSET('Sanitation Data'!$G$7,0,10*ROW('Sanitation Data'!G60)),IF(AND(ISNUMBER(OFFSET('Sanitation Data'!$G$7,0,10*ROW('Sanitation Data'!G60))),DF66="No",ISNUMBER(OFFSET('Sanitation Data'!$G$7,0,10*ROW('Sanitation Data'!G60)))),CONCATENATE("[",ROUND(OFFSET('Sanitation Data'!$G$7,0,10*ROW('Sanitation Data'!G60)),0),"]"),IF(AND(ISNUMBER(OFFSET('Sanitation Data'!$G$7,0,10*ROW('Sanitation Data'!G60))),DF66="",ISNUMBER(OFFSET('Sanitation Data'!$G$7,0,10*ROW('Sanitation Data'!G60)))),OFFSET('Sanitation Data'!$G$7,0,10*ROW('Sanitation Data'!G60)),NA())))</f>
        <v>#N/A</v>
      </c>
      <c r="AR66" s="253" t="e">
        <f ca="true">+IF(AND(ISNUMBER(OFFSET('Sanitation Data'!$G$11,0,10*ROW('Sanitation Data'!G60))),DG66="Yes"),OFFSET('Sanitation Data'!$G$11,0,10*ROW('Sanitation Data'!G60)),IF(AND(ISNUMBER(OFFSET('Sanitation Data'!$G$11,0,10*ROW('Sanitation Data'!G60))),DG66="No",ISNUMBER(OFFSET('Sanitation Data'!$G$11,0,10*ROW('Sanitation Data'!G60)))),CONCATENATE("[",ROUND(OFFSET('Sanitation Data'!$G$11,0,10*ROW('Sanitation Data'!G60)),0),"]"),IF(AND(ISNUMBER(OFFSET('Sanitation Data'!$G$11,0,10*ROW('Sanitation Data'!G60))),DG66="",ISNUMBER(OFFSET('Sanitation Data'!$G$11,0,10*ROW('Sanitation Data'!G60)))),OFFSET('Sanitation Data'!$G$11,0,10*ROW('Sanitation Data'!G60)),NA())))</f>
        <v>#N/A</v>
      </c>
      <c r="AS66" s="253" t="e">
        <f ca="true">+IF(AND(ISNUMBER(OFFSET('Sanitation Data'!$G$12,0,10*ROW('Sanitation Data'!G60))),DH66="Yes"),OFFSET('Sanitation Data'!$G$12,0,10*ROW('Sanitation Data'!G60)),IF(AND(ISNUMBER(OFFSET('Sanitation Data'!$G$12,0,10*ROW('Sanitation Data'!G60))),DH66="No",ISNUMBER(OFFSET('Sanitation Data'!$G$12,0,10*ROW('Sanitation Data'!G60)))),CONCATENATE("[",ROUND(OFFSET('Sanitation Data'!$G$12,0,10*ROW('Sanitation Data'!G60)),0),"]"),IF(AND(ISNUMBER(OFFSET('Sanitation Data'!$G$12,0,10*ROW('Sanitation Data'!G60))),DH66="",ISNUMBER(OFFSET('Sanitation Data'!$G$12,0,10*ROW('Sanitation Data'!G60)))),OFFSET('Sanitation Data'!$G$12,0,10*ROW('Sanitation Data'!G60)),NA())))</f>
        <v>#N/A</v>
      </c>
      <c r="AT66" s="253" t="e">
        <f ca="true">+IF(AND(ISNUMBER(OFFSET('Sanitation Data'!$G$13,0,10*ROW('Sanitation Data'!G60))),DI66="Yes"),OFFSET('Sanitation Data'!$G$13,0,10*ROW('Sanitation Data'!G60)),IF(AND(ISNUMBER(OFFSET('Sanitation Data'!$G$13,0,10*ROW('Sanitation Data'!G60))),DI66="No",ISNUMBER(OFFSET('Sanitation Data'!$G$13,0,10*ROW('Sanitation Data'!G60)))),CONCATENATE("[",ROUND(OFFSET('Sanitation Data'!$G$13,0,10*ROW('Sanitation Data'!G60)),0),"]"),IF(AND(ISNUMBER(OFFSET('Sanitation Data'!$G$13,0,10*ROW('Sanitation Data'!G60))),DI66="",ISNUMBER(OFFSET('Sanitation Data'!$G$13,0,10*ROW('Sanitation Data'!G60)))),OFFSET('Sanitation Data'!$G$13,0,10*ROW('Sanitation Data'!G60)),NA())))</f>
        <v>#N/A</v>
      </c>
      <c r="AU66" s="253" t="e">
        <f ca="true">+IF(AND(ISNUMBER(OFFSET('Sanitation Data'!$H$5,0,10*ROW('Sanitation Data'!H60))),DJ66="Yes"),100-OFFSET('Sanitation Data'!$H$5,0,10*ROW('Sanitation Data'!H60)),IF(AND(ISNUMBER(OFFSET('Sanitation Data'!$H$5,0,10*ROW('Sanitation Data'!H60))),DJ66="No",ISNUMBER(OFFSET('Sanitation Data'!$H$5,0,10*ROW('Sanitation Data'!H60)))),CONCATENATE("[",ROUND(100-OFFSET('Sanitation Data'!$H$5,0,10*ROW('Sanitation Data'!H60)),0),"]"),IF(AND(ISNUMBER(OFFSET('Sanitation Data'!$H$5,0,10*ROW('Sanitation Data'!H60))),DJ66="",ISNUMBER(OFFSET('Sanitation Data'!$H$5,0,10*ROW('Sanitation Data'!H60)))),100-OFFSET('Sanitation Data'!$H$5,0,10*ROW('Sanitation Data'!H60)),NA())))</f>
        <v>#N/A</v>
      </c>
      <c r="AV66" s="253" t="e">
        <f ca="true">+IF(AND(ISNUMBER(OFFSET('Sanitation Data'!$H$7,0,10*ROW('Sanitation Data'!H60))),DK66="Yes"),OFFSET('Sanitation Data'!$H$7,0,10*ROW('Sanitation Data'!H60)),IF(AND(ISNUMBER(OFFSET('Sanitation Data'!$H$7,0,10*ROW('Sanitation Data'!H60))),DK66="No",ISNUMBER(OFFSET('Sanitation Data'!$H$7,0,10*ROW('Sanitation Data'!H60)))),CONCATENATE("[",ROUND(OFFSET('Sanitation Data'!$H$7,0,10*ROW('Sanitation Data'!H60)),0),"]"),IF(AND(ISNUMBER(OFFSET('Sanitation Data'!$H$7,0,10*ROW('Sanitation Data'!H60))),DK66="",ISNUMBER(OFFSET('Sanitation Data'!$H$7,0,10*ROW('Sanitation Data'!H60)))),OFFSET('Sanitation Data'!$H$7,0,10*ROW('Sanitation Data'!H60)),NA())))</f>
        <v>#N/A</v>
      </c>
      <c r="AW66" s="253" t="e">
        <f ca="true">+IF(AND(ISNUMBER(OFFSET('Sanitation Data'!$H$11,0,10*ROW('Sanitation Data'!H60))),DL66="Yes"),OFFSET('Sanitation Data'!$H$11,0,10*ROW('Sanitation Data'!H60)),IF(AND(ISNUMBER(OFFSET('Sanitation Data'!$H$11,0,10*ROW('Sanitation Data'!H60))),DL66="No",ISNUMBER(OFFSET('Sanitation Data'!$H$11,0,10*ROW('Sanitation Data'!H60)))),CONCATENATE("[",ROUND(OFFSET('Sanitation Data'!$H$11,0,10*ROW('Sanitation Data'!H60)),0),"]"),IF(AND(ISNUMBER(OFFSET('Sanitation Data'!$H$11,0,10*ROW('Sanitation Data'!H60))),DL66="",ISNUMBER(OFFSET('Sanitation Data'!$H$11,0,10*ROW('Sanitation Data'!H60)))),OFFSET('Sanitation Data'!$H$11,0,10*ROW('Sanitation Data'!H60)),NA())))</f>
        <v>#N/A</v>
      </c>
      <c r="AX66" s="253" t="e">
        <f ca="true">+IF(AND(ISNUMBER(OFFSET('Sanitation Data'!$H$12,0,10*ROW('Sanitation Data'!H60))),DM66="Yes"),OFFSET('Sanitation Data'!$H$12,0,10*ROW('Sanitation Data'!H60)),IF(AND(ISNUMBER(OFFSET('Sanitation Data'!$H$12,0,10*ROW('Sanitation Data'!H60))),DM66="No",ISNUMBER(OFFSET('Sanitation Data'!$H$12,0,10*ROW('Sanitation Data'!H60)))),CONCATENATE("[",ROUND(OFFSET('Sanitation Data'!$H$12,0,10*ROW('Sanitation Data'!H60)),0),"]"),IF(AND(ISNUMBER(OFFSET('Sanitation Data'!$H$12,0,10*ROW('Sanitation Data'!H60))),DM66="",ISNUMBER(OFFSET('Sanitation Data'!$H$12,0,10*ROW('Sanitation Data'!H60)))),OFFSET('Sanitation Data'!$H$12,0,10*ROW('Sanitation Data'!H60)),NA())))</f>
        <v>#N/A</v>
      </c>
      <c r="AY66" s="253" t="e">
        <f ca="true">+IF(AND(ISNUMBER(OFFSET('Sanitation Data'!$H$13,0,10*ROW('Sanitation Data'!H60))),DN66="Yes"),OFFSET('Sanitation Data'!$H$13,0,10*ROW('Sanitation Data'!H60)),IF(AND(ISNUMBER(OFFSET('Sanitation Data'!$H$13,0,10*ROW('Sanitation Data'!H60))),DN66="No",ISNUMBER(OFFSET('Sanitation Data'!$H$13,0,10*ROW('Sanitation Data'!H60)))),CONCATENATE("[",ROUND(OFFSET('Sanitation Data'!$H$13,0,10*ROW('Sanitation Data'!H60)),0),"]"),IF(AND(ISNUMBER(OFFSET('Sanitation Data'!$H$13,0,10*ROW('Sanitation Data'!H60))),DN66="",ISNUMBER(OFFSET('Sanitation Data'!$H$13,0,10*ROW('Sanitation Data'!H60)))),OFFSET('Sanitation Data'!$H$13,0,10*ROW('Sanitation Data'!H60)),NA())))</f>
        <v>#N/A</v>
      </c>
      <c r="AZ66" s="254" t="e">
        <f ca="true">+IF(AND(ISNUMBER(OFFSET('Hygiene Data'!$C$6,0,10*ROW('Hygiene Data'!C60))),DO66="Yes"),OFFSET('Hygiene Data'!$C$6,0,10*ROW('Hygiene Data'!C60)),IF(AND(ISNUMBER(OFFSET('Hygiene Data'!$C$6,0,10*ROW('Hygiene Data'!C60))),DO66="No",ISNUMBER(OFFSET('Hygiene Data'!$C$6,0,10*ROW('Hygiene Data'!C60)))),CONCATENATE("[",ROUND(OFFSET('Hygiene Data'!$C$6,0,10*ROW('Hygiene Data'!C60)),0),"]"),IF(AND(ISNUMBER(OFFSET('Hygiene Data'!$C$6,0,10*ROW('Hygiene Data'!C60))),DO66="",ISNUMBER(OFFSET('Hygiene Data'!$C$6,0,10*ROW('Hygiene Data'!C60)))),OFFSET('Hygiene Data'!$C$6,0,10*ROW('Hygiene Data'!C60)),NA())))</f>
        <v>#N/A</v>
      </c>
      <c r="BA66" s="254" t="e">
        <f ca="true">+IF(AND(ISNUMBER(OFFSET('Hygiene Data'!$C$8,0,10*ROW('Hygiene Data'!C60))),DP66="Yes"),OFFSET('Hygiene Data'!$C$8,0,10*ROW('Hygiene Data'!C60)),IF(AND(ISNUMBER(OFFSET('Hygiene Data'!$C$8,0,10*ROW('Hygiene Data'!C60))),DP66="No",ISNUMBER(OFFSET('Hygiene Data'!$C$8,0,10*ROW('Hygiene Data'!C60)))),CONCATENATE("[",ROUND(OFFSET('Hygiene Data'!$C$8,0,10*ROW('Hygiene Data'!C60)),0),"]"),IF(AND(ISNUMBER(OFFSET('Hygiene Data'!$C$8,0,10*ROW('Hygiene Data'!C60))),DP66="",ISNUMBER(OFFSET('Hygiene Data'!$C$8,0,10*ROW('Hygiene Data'!C60)))),OFFSET('Hygiene Data'!$C$8,0,10*ROW('Hygiene Data'!C60)),NA())))</f>
        <v>#N/A</v>
      </c>
      <c r="BB66" s="254" t="e">
        <f ca="true">+IF(AND(ISNUMBER(OFFSET('Hygiene Data'!$C$10,0,10*ROW('Hygiene Data'!C60))),DQ66="Yes"),OFFSET('Hygiene Data'!$C$10,0,10*ROW('Hygiene Data'!C60)),IF(AND(ISNUMBER(OFFSET('Hygiene Data'!$C$10,0,10*ROW('Hygiene Data'!C60))),DQ66="No",ISNUMBER(OFFSET('Hygiene Data'!$C$10,0,10*ROW('Hygiene Data'!C60)))),CONCATENATE("[",ROUND(OFFSET('Hygiene Data'!$C$10,0,10*ROW('Hygiene Data'!C60)),0),"]"),IF(AND(ISNUMBER(OFFSET('Hygiene Data'!$C$10,0,10*ROW('Hygiene Data'!C60))),DQ66="",ISNUMBER(OFFSET('Hygiene Data'!$C$10,0,10*ROW('Hygiene Data'!C60)))),OFFSET('Hygiene Data'!$C$10,0,10*ROW('Hygiene Data'!C60)),NA())))</f>
        <v>#N/A</v>
      </c>
      <c r="BC66" s="254" t="e">
        <f ca="true">+IF(AND(ISNUMBER(OFFSET('Hygiene Data'!$D$6,0,10*ROW('Hygiene Data'!D60))),DR66="Yes"),OFFSET('Hygiene Data'!$D$6,0,10*ROW('Hygiene Data'!D60)),IF(AND(ISNUMBER(OFFSET('Hygiene Data'!$D$6,0,10*ROW('Hygiene Data'!D60))),DR66="No",ISNUMBER(OFFSET('Hygiene Data'!$D$6,0,10*ROW('Hygiene Data'!D60)))),CONCATENATE("[",ROUND(OFFSET('Hygiene Data'!$D$6,0,10*ROW('Hygiene Data'!D60)),0),"]"),IF(AND(ISNUMBER(OFFSET('Hygiene Data'!$D$6,0,10*ROW('Hygiene Data'!D60))),DR66="",ISNUMBER(OFFSET('Hygiene Data'!$D$6,0,10*ROW('Hygiene Data'!D60)))),OFFSET('Hygiene Data'!$D$6,0,10*ROW('Hygiene Data'!D60)),NA())))</f>
        <v>#N/A</v>
      </c>
      <c r="BD66" s="254" t="e">
        <f ca="true">+IF(AND(ISNUMBER(OFFSET('Hygiene Data'!$D$8,0,10*ROW('Hygiene Data'!D60))),DS66="Yes"),OFFSET('Hygiene Data'!$D$8,0,10*ROW('Hygiene Data'!D60)),IF(AND(ISNUMBER(OFFSET('Hygiene Data'!$D$8,0,10*ROW('Hygiene Data'!D60))),DS66="No",ISNUMBER(OFFSET('Hygiene Data'!$D$8,0,10*ROW('Hygiene Data'!D60)))),CONCATENATE("[",ROUND(OFFSET('Hygiene Data'!$D$8,0,10*ROW('Hygiene Data'!D60)),0),"]"),IF(AND(ISNUMBER(OFFSET('Hygiene Data'!$D$8,0,10*ROW('Hygiene Data'!D60))),DS66="",ISNUMBER(OFFSET('Hygiene Data'!$D$8,0,10*ROW('Hygiene Data'!D60)))),OFFSET('Hygiene Data'!$D$8,0,10*ROW('Hygiene Data'!D60)),NA())))</f>
        <v>#N/A</v>
      </c>
      <c r="BE66" s="254" t="e">
        <f ca="true">+IF(AND(ISNUMBER(OFFSET('Hygiene Data'!$D$10,0,10*ROW('Hygiene Data'!D60))),DT66="Yes"),OFFSET('Hygiene Data'!$D$10,0,10*ROW('Hygiene Data'!D60)),IF(AND(ISNUMBER(OFFSET('Hygiene Data'!$D$10,0,10*ROW('Hygiene Data'!D60))),DT66="No",ISNUMBER(OFFSET('Hygiene Data'!$D$10,0,10*ROW('Hygiene Data'!D60)))),CONCATENATE("[",ROUND(OFFSET('Hygiene Data'!$D$10,0,10*ROW('Hygiene Data'!D60)),0),"]"),IF(AND(ISNUMBER(OFFSET('Hygiene Data'!$D$10,0,10*ROW('Hygiene Data'!D60))),DT66="",ISNUMBER(OFFSET('Hygiene Data'!$D$10,0,10*ROW('Hygiene Data'!D60)))),OFFSET('Hygiene Data'!$D$10,0,10*ROW('Hygiene Data'!D60)),NA())))</f>
        <v>#N/A</v>
      </c>
      <c r="BF66" s="254" t="e">
        <f ca="true">+IF(AND(ISNUMBER(OFFSET('Hygiene Data'!$E$6,0,10*ROW('Hygiene Data'!E60))),DU66="Yes"),OFFSET('Hygiene Data'!$E$6,0,10*ROW('Hygiene Data'!E60)),IF(AND(ISNUMBER(OFFSET('Hygiene Data'!$E$6,0,10*ROW('Hygiene Data'!E60))),DU66="No",ISNUMBER(OFFSET('Hygiene Data'!$E$6,0,10*ROW('Hygiene Data'!E60)))),CONCATENATE("[",ROUND(OFFSET('Hygiene Data'!$E$6,0,10*ROW('Hygiene Data'!E60)),0),"]"),IF(AND(ISNUMBER(OFFSET('Hygiene Data'!$E$6,0,10*ROW('Hygiene Data'!E60))),DU66="",ISNUMBER(OFFSET('Hygiene Data'!$E$6,0,10*ROW('Hygiene Data'!E60)))),OFFSET('Hygiene Data'!$E$6,0,10*ROW('Hygiene Data'!E60)),NA())))</f>
        <v>#N/A</v>
      </c>
      <c r="BG66" s="254" t="e">
        <f ca="true">+IF(AND(ISNUMBER(OFFSET('Hygiene Data'!$E$8,0,10*ROW('Hygiene Data'!E60))),DV66="Yes"),OFFSET('Hygiene Data'!$E$8,0,10*ROW('Hygiene Data'!E60)),IF(AND(ISNUMBER(OFFSET('Hygiene Data'!$E$8,0,10*ROW('Hygiene Data'!E60))),DV66="No",ISNUMBER(OFFSET('Hygiene Data'!$E$8,0,10*ROW('Hygiene Data'!E60)))),CONCATENATE("[",ROUND(OFFSET('Hygiene Data'!$E$8,0,10*ROW('Hygiene Data'!E60)),0),"]"),IF(AND(ISNUMBER(OFFSET('Hygiene Data'!$E$8,0,10*ROW('Hygiene Data'!E60))),DV66="",ISNUMBER(OFFSET('Hygiene Data'!$E$8,0,10*ROW('Hygiene Data'!E60)))),OFFSET('Hygiene Data'!$E$8,0,10*ROW('Hygiene Data'!E60)),NA())))</f>
        <v>#N/A</v>
      </c>
      <c r="BH66" s="254" t="e">
        <f ca="true">+IF(AND(ISNUMBER(OFFSET('Hygiene Data'!$E$10,0,10*ROW('Hygiene Data'!E60))),DW66="Yes"),OFFSET('Hygiene Data'!$E$10,0,10*ROW('Hygiene Data'!E60)),IF(AND(ISNUMBER(OFFSET('Hygiene Data'!$E$10,0,10*ROW('Hygiene Data'!E60))),DW66="No",ISNUMBER(OFFSET('Hygiene Data'!$E$10,0,10*ROW('Hygiene Data'!E60)))),CONCATENATE("[",ROUND(OFFSET('Hygiene Data'!$E$10,0,10*ROW('Hygiene Data'!E60)),0),"]"),IF(AND(ISNUMBER(OFFSET('Hygiene Data'!$E$10,0,10*ROW('Hygiene Data'!E60))),DW66="",ISNUMBER(OFFSET('Hygiene Data'!$E$10,0,10*ROW('Hygiene Data'!E60)))),OFFSET('Hygiene Data'!$E$10,0,10*ROW('Hygiene Data'!E60)),NA())))</f>
        <v>#N/A</v>
      </c>
      <c r="BI66" s="254" t="e">
        <f ca="true">+IF(AND(ISNUMBER(OFFSET('Hygiene Data'!$F$6,0,10*ROW('Hygiene Data'!F60))),DX66="Yes"),OFFSET('Hygiene Data'!$F$6,0,10*ROW('Hygiene Data'!F60)),IF(AND(ISNUMBER(OFFSET('Hygiene Data'!$F$6,0,10*ROW('Hygiene Data'!F60))),DX66="No",ISNUMBER(OFFSET('Hygiene Data'!$F$6,0,10*ROW('Hygiene Data'!F60)))),CONCATENATE("[",ROUND(OFFSET('Hygiene Data'!$F$6,0,10*ROW('Hygiene Data'!F60)),0),"]"),IF(AND(ISNUMBER(OFFSET('Hygiene Data'!$F$6,0,10*ROW('Hygiene Data'!F60))),DX66="",ISNUMBER(OFFSET('Hygiene Data'!$F$6,0,10*ROW('Hygiene Data'!F60)))),OFFSET('Hygiene Data'!$F$6,0,10*ROW('Hygiene Data'!F60)),NA())))</f>
        <v>#N/A</v>
      </c>
      <c r="BJ66" s="254" t="e">
        <f ca="true">+IF(AND(ISNUMBER(OFFSET('Hygiene Data'!$F$8,0,10*ROW('Hygiene Data'!F60))),DY66="Yes"),OFFSET('Hygiene Data'!$F$8,0,10*ROW('Hygiene Data'!F60)),IF(AND(ISNUMBER(OFFSET('Hygiene Data'!$F$8,0,10*ROW('Hygiene Data'!F60))),DY66="No",ISNUMBER(OFFSET('Hygiene Data'!$F$8,0,10*ROW('Hygiene Data'!F60)))),CONCATENATE("[",ROUND(OFFSET('Hygiene Data'!$F$8,0,10*ROW('Hygiene Data'!F60)),0),"]"),IF(AND(ISNUMBER(OFFSET('Hygiene Data'!$F$8,0,10*ROW('Hygiene Data'!F60))),DY66="",ISNUMBER(OFFSET('Hygiene Data'!$F$8,0,10*ROW('Hygiene Data'!F60)))),OFFSET('Hygiene Data'!$F$8,0,10*ROW('Hygiene Data'!F60)),NA())))</f>
        <v>#N/A</v>
      </c>
      <c r="BK66" s="254" t="e">
        <f ca="true">+IF(AND(ISNUMBER(OFFSET('Hygiene Data'!$F$10,0,10*ROW('Hygiene Data'!F60))),DZ66="Yes"),OFFSET('Hygiene Data'!$F$10,0,10*ROW('Hygiene Data'!F60)),IF(AND(ISNUMBER(OFFSET('Hygiene Data'!$F$10,0,10*ROW('Hygiene Data'!F60))),DZ66="No",ISNUMBER(OFFSET('Hygiene Data'!$F$10,0,10*ROW('Hygiene Data'!F60)))),CONCATENATE("[",ROUND(OFFSET('Hygiene Data'!$F$10,0,10*ROW('Hygiene Data'!F60)),0),"]"),IF(AND(ISNUMBER(OFFSET('Hygiene Data'!$F$10,0,10*ROW('Hygiene Data'!F60))),DZ66="",ISNUMBER(OFFSET('Hygiene Data'!$F$10,0,10*ROW('Hygiene Data'!F60)))),OFFSET('Hygiene Data'!$F$10,0,10*ROW('Hygiene Data'!F60)),NA())))</f>
        <v>#N/A</v>
      </c>
      <c r="BL66" s="254" t="e">
        <f ca="true">+IF(AND(ISNUMBER(OFFSET('Hygiene Data'!$G$6,0,10*ROW('Hygiene Data'!G60))),EA66="Yes"),OFFSET('Hygiene Data'!$G$6,0,10*ROW('Hygiene Data'!G60)),IF(AND(ISNUMBER(OFFSET('Hygiene Data'!$G$6,0,10*ROW('Hygiene Data'!G60))),EA66="No",ISNUMBER(OFFSET('Hygiene Data'!$G$6,0,10*ROW('Hygiene Data'!G60)))),CONCATENATE("[",ROUND(OFFSET('Hygiene Data'!$G$6,0,10*ROW('Hygiene Data'!G60)),0),"]"),IF(AND(ISNUMBER(OFFSET('Hygiene Data'!$G$6,0,10*ROW('Hygiene Data'!G60))),EA66="",ISNUMBER(OFFSET('Hygiene Data'!$G$6,0,10*ROW('Hygiene Data'!G60)))),OFFSET('Hygiene Data'!$G$6,0,10*ROW('Hygiene Data'!G60)),NA())))</f>
        <v>#N/A</v>
      </c>
      <c r="BM66" s="254" t="e">
        <f ca="true">+IF(AND(ISNUMBER(OFFSET('Hygiene Data'!$G$8,0,10*ROW('Hygiene Data'!G60))),EB66="Yes"),OFFSET('Hygiene Data'!$G$8,0,10*ROW('Hygiene Data'!G60)),IF(AND(ISNUMBER(OFFSET('Hygiene Data'!$G$8,0,10*ROW('Hygiene Data'!G60))),EB66="No",ISNUMBER(OFFSET('Hygiene Data'!$G$8,0,10*ROW('Hygiene Data'!G60)))),CONCATENATE("[",ROUND(OFFSET('Hygiene Data'!$G$8,0,10*ROW('Hygiene Data'!G60)),0),"]"),IF(AND(ISNUMBER(OFFSET('Hygiene Data'!$G$8,0,10*ROW('Hygiene Data'!G60))),EB66="",ISNUMBER(OFFSET('Hygiene Data'!$G$8,0,10*ROW('Hygiene Data'!G60)))),OFFSET('Hygiene Data'!$G$8,0,10*ROW('Hygiene Data'!G60)),NA())))</f>
        <v>#N/A</v>
      </c>
      <c r="BN66" s="254" t="e">
        <f ca="true">+IF(AND(ISNUMBER(OFFSET('Hygiene Data'!$G$10,0,10*ROW('Hygiene Data'!G60))),EC66="Yes"),OFFSET('Hygiene Data'!$G$10,0,10*ROW('Hygiene Data'!G60)),IF(AND(ISNUMBER(OFFSET('Hygiene Data'!$G$10,0,10*ROW('Hygiene Data'!G60))),EC66="No",ISNUMBER(OFFSET('Hygiene Data'!$G$10,0,10*ROW('Hygiene Data'!G60)))),CONCATENATE("[",ROUND(OFFSET('Hygiene Data'!$G$10,0,10*ROW('Hygiene Data'!G60)),0),"]"),IF(AND(ISNUMBER(OFFSET('Hygiene Data'!$G$10,0,10*ROW('Hygiene Data'!G60))),EC66="",ISNUMBER(OFFSET('Hygiene Data'!$G$10,0,10*ROW('Hygiene Data'!G60)))),OFFSET('Hygiene Data'!$G$10,0,10*ROW('Hygiene Data'!G60)),NA())))</f>
        <v>#N/A</v>
      </c>
      <c r="BO66" s="254" t="e">
        <f ca="true">+IF(AND(ISNUMBER(OFFSET('Hygiene Data'!$H$6,0,10*ROW('Hygiene Data'!H60))),ED66="Yes"),OFFSET('Hygiene Data'!$H$6,0,10*ROW('Hygiene Data'!H60)),IF(AND(ISNUMBER(OFFSET('Hygiene Data'!$H$6,0,10*ROW('Hygiene Data'!H60))),ED66="No",ISNUMBER(OFFSET('Hygiene Data'!$H$6,0,10*ROW('Hygiene Data'!H60)))),CONCATENATE("[",ROUND(OFFSET('Hygiene Data'!$H$6,0,10*ROW('Hygiene Data'!H60)),0),"]"),IF(AND(ISNUMBER(OFFSET('Hygiene Data'!$H$6,0,10*ROW('Hygiene Data'!H60))),ED66="",ISNUMBER(OFFSET('Hygiene Data'!$H$6,0,10*ROW('Hygiene Data'!H60)))),OFFSET('Hygiene Data'!$H$6,0,10*ROW('Hygiene Data'!H60)),NA())))</f>
        <v>#N/A</v>
      </c>
      <c r="BP66" s="254" t="e">
        <f ca="true">+IF(AND(ISNUMBER(OFFSET('Hygiene Data'!$H$8,0,10*ROW('Hygiene Data'!H60))),EE66="Yes"),OFFSET('Hygiene Data'!$H$8,0,10*ROW('Hygiene Data'!H60)),IF(AND(ISNUMBER(OFFSET('Hygiene Data'!$H$8,0,10*ROW('Hygiene Data'!H60))),EE66="No",ISNUMBER(OFFSET('Hygiene Data'!$H$8,0,10*ROW('Hygiene Data'!H60)))),CONCATENATE("[",ROUND(OFFSET('Hygiene Data'!$H$8,0,10*ROW('Hygiene Data'!H60)),0),"]"),IF(AND(ISNUMBER(OFFSET('Hygiene Data'!$H$8,0,10*ROW('Hygiene Data'!H60))),EE66="",ISNUMBER(OFFSET('Hygiene Data'!$H$8,0,10*ROW('Hygiene Data'!H60)))),OFFSET('Hygiene Data'!$H$8,0,10*ROW('Hygiene Data'!H60)),NA())))</f>
        <v>#N/A</v>
      </c>
      <c r="BQ66" s="254" t="e">
        <f ca="true">+IF(AND(ISNUMBER(OFFSET('Hygiene Data'!$H$10,0,10*ROW('Hygiene Data'!H60))),EF66="Yes"),OFFSET('Hygiene Data'!$H$10,0,10*ROW('Hygiene Data'!H60)),IF(AND(ISNUMBER(OFFSET('Hygiene Data'!$H$10,0,10*ROW('Hygiene Data'!H60))),EF66="No",ISNUMBER(OFFSET('Hygiene Data'!$H$10,0,10*ROW('Hygiene Data'!H60)))),CONCATENATE("[",ROUND(OFFSET('Hygiene Data'!$H$10,0,10*ROW('Hygiene Data'!H60)),0),"]"),IF(AND(ISNUMBER(OFFSET('Hygiene Data'!$H$10,0,10*ROW('Hygiene Data'!H60))),EF66="",ISNUMBER(OFFSET('Hygiene Data'!$H$10,0,10*ROW('Hygiene Data'!H60)))),OFFSET('Hygiene Data'!$H$10,0,10*ROW('Hygiene Data'!H60)),NA())))</f>
        <v>#N/A</v>
      </c>
      <c r="BS66" s="36" t="str">
        <f ca="true">+IF(OFFSET('Water Data'!$C$28,0,10*ROW('Water Data'!C60))="","",OFFSET('Water Data'!$C$28,0,10*ROW('Water Data'!C60)))</f>
        <v/>
      </c>
      <c r="BT66" s="36" t="str">
        <f ca="true">+IF(OFFSET('Water Data'!$C$29,0,10*ROW('Water Data'!C60))="","",OFFSET('Water Data'!$C$29,0,10*ROW('Water Data'!C60)))</f>
        <v/>
      </c>
      <c r="BU66" s="36" t="str">
        <f ca="true">+IF(OFFSET('Water Data'!$C$30,0,10*ROW('Water Data'!C60))="","",OFFSET('Water Data'!$C$30,0,10*ROW('Water Data'!C60)))</f>
        <v/>
      </c>
      <c r="BV66" s="36" t="str">
        <f ca="true">+IF(OFFSET('Water Data'!$D$28,0,10*ROW('Water Data'!D60))="","",OFFSET('Water Data'!$D$28,0,10*ROW('Water Data'!D60)))</f>
        <v/>
      </c>
      <c r="BW66" s="36" t="str">
        <f ca="true">+IF(OFFSET('Water Data'!$D$29,0,10*ROW('Water Data'!D60))="","",OFFSET('Water Data'!$D$29,0,10*ROW('Water Data'!D60)))</f>
        <v/>
      </c>
      <c r="BX66" s="36" t="str">
        <f ca="true">+IF(OFFSET('Water Data'!$D$30,0,10*ROW('Water Data'!D60))="","",OFFSET('Water Data'!$D$30,0,10*ROW('Water Data'!D60)))</f>
        <v/>
      </c>
      <c r="BY66" s="36" t="str">
        <f ca="true">+IF(OFFSET('Water Data'!$E$28,0,10*ROW('Water Data'!E60))="","",OFFSET('Water Data'!$E$28,0,10*ROW('Water Data'!E60)))</f>
        <v/>
      </c>
      <c r="BZ66" s="36" t="str">
        <f ca="true">+IF(OFFSET('Water Data'!$E$29,0,10*ROW('Water Data'!E60))="","",OFFSET('Water Data'!$E$29,0,10*ROW('Water Data'!E60)))</f>
        <v/>
      </c>
      <c r="CA66" s="36" t="str">
        <f ca="true">+IF(OFFSET('Water Data'!$E$30,0,10*ROW('Water Data'!E60))="","",OFFSET('Water Data'!$E$30,0,10*ROW('Water Data'!E60)))</f>
        <v/>
      </c>
      <c r="CB66" s="36" t="str">
        <f ca="true">+IF(OFFSET('Water Data'!$F$28,0,10*ROW('Water Data'!F60))="","",OFFSET('Water Data'!$F$28,0,10*ROW('Water Data'!F60)))</f>
        <v/>
      </c>
      <c r="CC66" s="36" t="str">
        <f ca="true">+IF(OFFSET('Water Data'!$F$29,0,10*ROW('Water Data'!F60))="","",OFFSET('Water Data'!$F$29,0,10*ROW('Water Data'!F60)))</f>
        <v/>
      </c>
      <c r="CD66" s="36" t="str">
        <f ca="true">+IF(OFFSET('Water Data'!$F$30,0,10*ROW('Water Data'!F60))="","",OFFSET('Water Data'!$F$30,0,10*ROW('Water Data'!F60)))</f>
        <v/>
      </c>
      <c r="CE66" s="36" t="str">
        <f ca="true">+IF(OFFSET('Water Data'!$G$28,0,10*ROW('Water Data'!G60))="","",OFFSET('Water Data'!$G$28,0,10*ROW('Water Data'!G60)))</f>
        <v/>
      </c>
      <c r="CF66" s="36" t="str">
        <f ca="true">+IF(OFFSET('Water Data'!$G$29,0,10*ROW('Water Data'!G60))="","",OFFSET('Water Data'!$G$29,0,10*ROW('Water Data'!G60)))</f>
        <v/>
      </c>
      <c r="CG66" s="36" t="str">
        <f ca="true">+IF(OFFSET('Water Data'!$G$30,0,10*ROW('Water Data'!G60))="","",OFFSET('Water Data'!$G$30,0,10*ROW('Water Data'!G60)))</f>
        <v/>
      </c>
      <c r="CH66" s="36" t="str">
        <f ca="true">+IF(OFFSET('Water Data'!$H$28,0,10*ROW('Water Data'!H60))="","",OFFSET('Water Data'!$H$28,0,10*ROW('Water Data'!H60)))</f>
        <v/>
      </c>
      <c r="CI66" s="36" t="str">
        <f ca="true">+IF(OFFSET('Water Data'!$H$29,0,10*ROW('Water Data'!H60))="","",OFFSET('Water Data'!$H$29,0,10*ROW('Water Data'!H60)))</f>
        <v/>
      </c>
      <c r="CJ66" s="36" t="str">
        <f ca="true">+IF(OFFSET('Water Data'!$H$30,0,10*ROW('Water Data'!H60))="","",OFFSET('Water Data'!$H$30,0,10*ROW('Water Data'!H60)))</f>
        <v/>
      </c>
      <c r="CK66" s="36" t="str">
        <f ca="true">+IF(OFFSET('Sanitation Data'!$C$29,0,10*ROW('Sanitation Data'!C60))="","",OFFSET('Sanitation Data'!$C$29,0,10*ROW('Sanitation Data'!C60)))</f>
        <v/>
      </c>
      <c r="CL66" s="36" t="str">
        <f ca="true">+IF(OFFSET('Sanitation Data'!$C$30,0,10*ROW('Sanitation Data'!C60))="","",OFFSET('Sanitation Data'!$C$30,0,10*ROW('Sanitation Data'!C60)))</f>
        <v/>
      </c>
      <c r="CM66" s="36" t="str">
        <f ca="true">+IF(OFFSET('Sanitation Data'!$C$31,0,10*ROW('Sanitation Data'!C60))="","",OFFSET('Sanitation Data'!$C$31,0,10*ROW('Sanitation Data'!C60)))</f>
        <v/>
      </c>
      <c r="CN66" s="36" t="str">
        <f ca="true">+IF(OFFSET('Sanitation Data'!$C$32,0,10*ROW('Sanitation Data'!C60))="","",OFFSET('Sanitation Data'!$C$32,0,10*ROW('Sanitation Data'!C60)))</f>
        <v/>
      </c>
      <c r="CO66" s="36" t="str">
        <f ca="true">+IF(OFFSET('Sanitation Data'!$C$33,0,10*ROW('Sanitation Data'!C60))="","",OFFSET('Sanitation Data'!$C$33,0,10*ROW('Sanitation Data'!C60)))</f>
        <v/>
      </c>
      <c r="CP66" s="36" t="str">
        <f ca="true">+IF(OFFSET('Sanitation Data'!$D$29,0,10*ROW('Sanitation Data'!D60))="","",OFFSET('Sanitation Data'!$D$29,0,10*ROW('Sanitation Data'!D60)))</f>
        <v/>
      </c>
      <c r="CQ66" s="36" t="str">
        <f ca="true">+IF(OFFSET('Sanitation Data'!$D$30,0,10*ROW('Sanitation Data'!D60))="","",OFFSET('Sanitation Data'!$D$30,0,10*ROW('Sanitation Data'!D60)))</f>
        <v/>
      </c>
      <c r="CR66" s="36" t="str">
        <f ca="true">+IF(OFFSET('Sanitation Data'!$D$31,0,10*ROW('Sanitation Data'!D60))="","",OFFSET('Sanitation Data'!$D$31,0,10*ROW('Sanitation Data'!D60)))</f>
        <v/>
      </c>
      <c r="CS66" s="36" t="str">
        <f ca="true">+IF(OFFSET('Sanitation Data'!$D$32,0,10*ROW('Sanitation Data'!D60))="","",OFFSET('Sanitation Data'!$D$32,0,10*ROW('Sanitation Data'!D60)))</f>
        <v/>
      </c>
      <c r="CT66" s="36" t="str">
        <f ca="true">+IF(OFFSET('Sanitation Data'!$D$33,0,10*ROW('Sanitation Data'!D60))="","",OFFSET('Sanitation Data'!$D$33,0,10*ROW('Sanitation Data'!D60)))</f>
        <v/>
      </c>
      <c r="CU66" s="36" t="str">
        <f ca="true">+IF(OFFSET('Sanitation Data'!$E$29,0,10*ROW('Sanitation Data'!E60))="","",OFFSET('Sanitation Data'!$E$29,0,10*ROW('Sanitation Data'!E60)))</f>
        <v/>
      </c>
      <c r="CV66" s="36" t="str">
        <f ca="true">+IF(OFFSET('Sanitation Data'!$E$30,0,10*ROW('Sanitation Data'!E60))="","",OFFSET('Sanitation Data'!$E$30,0,10*ROW('Sanitation Data'!E60)))</f>
        <v/>
      </c>
      <c r="CW66" s="36" t="str">
        <f ca="true">+IF(OFFSET('Sanitation Data'!$E$31,0,10*ROW('Sanitation Data'!E60))="","",OFFSET('Sanitation Data'!$E$31,0,10*ROW('Sanitation Data'!E60)))</f>
        <v/>
      </c>
      <c r="CX66" s="36" t="str">
        <f ca="true">+IF(OFFSET('Sanitation Data'!$E$32,0,10*ROW('Sanitation Data'!E60))="","",OFFSET('Sanitation Data'!$E$32,0,10*ROW('Sanitation Data'!E60)))</f>
        <v/>
      </c>
      <c r="CY66" s="36" t="str">
        <f ca="true">+IF(OFFSET('Sanitation Data'!$E$33,0,10*ROW('Sanitation Data'!E60))="","",OFFSET('Sanitation Data'!$E$33,0,10*ROW('Sanitation Data'!E60)))</f>
        <v/>
      </c>
      <c r="CZ66" s="36" t="str">
        <f ca="true">+IF(OFFSET('Sanitation Data'!$F$29,0,10*ROW('Sanitation Data'!F60))="","",OFFSET('Sanitation Data'!$F$29,0,10*ROW('Sanitation Data'!F60)))</f>
        <v/>
      </c>
      <c r="DA66" s="36" t="str">
        <f ca="true">+IF(OFFSET('Sanitation Data'!$F$30,0,10*ROW('Sanitation Data'!F60))="","",OFFSET('Sanitation Data'!$F$30,0,10*ROW('Sanitation Data'!F60)))</f>
        <v/>
      </c>
      <c r="DB66" s="36" t="str">
        <f ca="true">+IF(OFFSET('Sanitation Data'!$F$31,0,10*ROW('Sanitation Data'!F60))="","",OFFSET('Sanitation Data'!$F$31,0,10*ROW('Sanitation Data'!F60)))</f>
        <v/>
      </c>
      <c r="DC66" s="36" t="str">
        <f ca="true">+IF(OFFSET('Sanitation Data'!$F$32,0,10*ROW('Sanitation Data'!F60))="","",OFFSET('Sanitation Data'!$F$32,0,10*ROW('Sanitation Data'!F60)))</f>
        <v/>
      </c>
      <c r="DD66" s="36" t="str">
        <f ca="true">+IF(OFFSET('Sanitation Data'!$F$33,0,10*ROW('Sanitation Data'!F60))="","",OFFSET('Sanitation Data'!$F$33,0,10*ROW('Sanitation Data'!F60)))</f>
        <v/>
      </c>
      <c r="DE66" s="36" t="str">
        <f ca="true">+IF(OFFSET('Sanitation Data'!$G$29,0,10*ROW('Sanitation Data'!G60))="","",OFFSET('Sanitation Data'!$G$29,0,10*ROW('Sanitation Data'!G60)))</f>
        <v/>
      </c>
      <c r="DF66" s="36" t="str">
        <f ca="true">+IF(OFFSET('Sanitation Data'!$G$30,0,10*ROW('Sanitation Data'!G60))="","",OFFSET('Sanitation Data'!$G$30,0,10*ROW('Sanitation Data'!G60)))</f>
        <v/>
      </c>
      <c r="DG66" s="36" t="str">
        <f ca="true">+IF(OFFSET('Sanitation Data'!$G$31,0,10*ROW('Sanitation Data'!G60))="","",OFFSET('Sanitation Data'!$G$31,0,10*ROW('Sanitation Data'!G60)))</f>
        <v/>
      </c>
      <c r="DH66" s="36" t="str">
        <f ca="true">+IF(OFFSET('Sanitation Data'!$G$32,0,10*ROW('Sanitation Data'!G60))="","",OFFSET('Sanitation Data'!$G$32,0,10*ROW('Sanitation Data'!G60)))</f>
        <v/>
      </c>
      <c r="DI66" s="36" t="str">
        <f ca="true">+IF(OFFSET('Sanitation Data'!$G$33,0,10*ROW('Sanitation Data'!G60))="","",OFFSET('Sanitation Data'!$G$33,0,10*ROW('Sanitation Data'!G60)))</f>
        <v/>
      </c>
      <c r="DJ66" s="36" t="str">
        <f ca="true">+IF(OFFSET('Sanitation Data'!$H$29,0,10*ROW('Sanitation Data'!H60))="","",OFFSET('Sanitation Data'!$H$29,0,10*ROW('Sanitation Data'!H60)))</f>
        <v/>
      </c>
      <c r="DK66" s="36" t="str">
        <f ca="true">+IF(OFFSET('Sanitation Data'!$H$30,0,10*ROW('Sanitation Data'!H60))="","",OFFSET('Sanitation Data'!$H$30,0,10*ROW('Sanitation Data'!H60)))</f>
        <v/>
      </c>
      <c r="DL66" s="36" t="str">
        <f ca="true">+IF(OFFSET('Sanitation Data'!$H$31,0,10*ROW('Sanitation Data'!H60))="","",OFFSET('Sanitation Data'!$H$31,0,10*ROW('Sanitation Data'!H60)))</f>
        <v/>
      </c>
      <c r="DM66" s="36" t="str">
        <f ca="true">+IF(OFFSET('Sanitation Data'!$H$32,0,10*ROW('Sanitation Data'!H60))="","",OFFSET('Sanitation Data'!$H$32,0,10*ROW('Sanitation Data'!H60)))</f>
        <v/>
      </c>
      <c r="DN66" s="36" t="str">
        <f ca="true">+IF(OFFSET('Sanitation Data'!$H$33,0,10*ROW('Sanitation Data'!H60))="","",OFFSET('Sanitation Data'!$H$33,0,10*ROW('Sanitation Data'!H60)))</f>
        <v/>
      </c>
      <c r="DO66" s="36" t="str">
        <f ca="true">+IF(OFFSET('Hygiene Data'!$C$12,0,10*ROW('Hygiene Data'!C60))="","",OFFSET('Hygiene Data'!$C$12,0,10*ROW('Hygiene Data'!C60)))</f>
        <v/>
      </c>
      <c r="DP66" s="36" t="str">
        <f ca="true">+IF(OFFSET('Hygiene Data'!$C$13,0,10*ROW('Hygiene Data'!C60))="","",OFFSET('Hygiene Data'!$C$13,0,10*ROW('Hygiene Data'!C60)))</f>
        <v/>
      </c>
      <c r="DQ66" s="36" t="str">
        <f ca="true">+IF(OFFSET('Hygiene Data'!$C$14,0,10*ROW('Hygiene Data'!C60))="","",OFFSET('Hygiene Data'!$C$14,0,10*ROW('Hygiene Data'!C60)))</f>
        <v/>
      </c>
      <c r="DR66" s="36" t="str">
        <f ca="true">+IF(OFFSET('Hygiene Data'!$D$12,0,10*ROW('Hygiene Data'!D60))="","",OFFSET('Hygiene Data'!$D$12,0,10*ROW('Hygiene Data'!D60)))</f>
        <v/>
      </c>
      <c r="DS66" s="36" t="str">
        <f ca="true">+IF(OFFSET('Hygiene Data'!$D$13,0,10*ROW('Hygiene Data'!D60))="","",OFFSET('Hygiene Data'!$D$13,0,10*ROW('Hygiene Data'!D60)))</f>
        <v/>
      </c>
      <c r="DT66" s="36" t="str">
        <f ca="true">+IF(OFFSET('Hygiene Data'!$D$14,0,10*ROW('Hygiene Data'!D60))="","",OFFSET('Hygiene Data'!$D$14,0,10*ROW('Hygiene Data'!D60)))</f>
        <v/>
      </c>
      <c r="DU66" s="36" t="str">
        <f ca="true">+IF(OFFSET('Hygiene Data'!$E$12,0,10*ROW('Hygiene Data'!E60))="","",OFFSET('Hygiene Data'!$E$12,0,10*ROW('Hygiene Data'!E60)))</f>
        <v/>
      </c>
      <c r="DV66" s="36" t="str">
        <f ca="true">+IF(OFFSET('Hygiene Data'!$E$13,0,10*ROW('Hygiene Data'!E60))="","",OFFSET('Hygiene Data'!$E$13,0,10*ROW('Hygiene Data'!E60)))</f>
        <v/>
      </c>
      <c r="DW66" s="36" t="str">
        <f ca="true">+IF(OFFSET('Hygiene Data'!$E$14,0,10*ROW('Hygiene Data'!E60))="","",OFFSET('Hygiene Data'!$E$14,0,10*ROW('Hygiene Data'!E60)))</f>
        <v/>
      </c>
      <c r="DX66" s="36" t="str">
        <f ca="true">+IF(OFFSET('Hygiene Data'!$F$12,0,10*ROW('Hygiene Data'!F60))="","",OFFSET('Hygiene Data'!$F$12,0,10*ROW('Hygiene Data'!F60)))</f>
        <v/>
      </c>
      <c r="DY66" s="36" t="str">
        <f ca="true">+IF(OFFSET('Hygiene Data'!$F$13,0,10*ROW('Hygiene Data'!F60))="","",OFFSET('Hygiene Data'!$F$13,0,10*ROW('Hygiene Data'!F60)))</f>
        <v/>
      </c>
      <c r="DZ66" s="36" t="str">
        <f ca="true">+IF(OFFSET('Hygiene Data'!$F$14,0,10*ROW('Hygiene Data'!F60))="","",OFFSET('Hygiene Data'!$F$14,0,10*ROW('Hygiene Data'!F60)))</f>
        <v/>
      </c>
      <c r="EA66" s="36" t="str">
        <f ca="true">+IF(OFFSET('Hygiene Data'!$G$12,0,10*ROW('Hygiene Data'!G60))="","",OFFSET('Hygiene Data'!$G$12,0,10*ROW('Hygiene Data'!G60)))</f>
        <v/>
      </c>
      <c r="EB66" s="36" t="str">
        <f ca="true">+IF(OFFSET('Hygiene Data'!$G$13,0,10*ROW('Hygiene Data'!G60))="","",OFFSET('Hygiene Data'!$G$13,0,10*ROW('Hygiene Data'!G60)))</f>
        <v/>
      </c>
      <c r="EC66" s="36" t="str">
        <f ca="true">+IF(OFFSET('Hygiene Data'!$G$14,0,10*ROW('Hygiene Data'!G60))="","",OFFSET('Hygiene Data'!$G$14,0,10*ROW('Hygiene Data'!G60)))</f>
        <v/>
      </c>
      <c r="ED66" s="36" t="str">
        <f ca="true">+IF(OFFSET('Hygiene Data'!$H$12,0,10*ROW('Hygiene Data'!H60))="","",OFFSET('Hygiene Data'!$H$12,0,10*ROW('Hygiene Data'!H60)))</f>
        <v/>
      </c>
      <c r="EE66" s="36" t="str">
        <f ca="true">+IF(OFFSET('Hygiene Data'!$H$13,0,10*ROW('Hygiene Data'!H60))="","",OFFSET('Hygiene Data'!$H$13,0,10*ROW('Hygiene Data'!H60)))</f>
        <v/>
      </c>
      <c r="EF66" s="36" t="str">
        <f ca="true">+IF(OFFSET('Hygiene Data'!$H$14,0,10*ROW('Hygiene Data'!H60))="","",OFFSET('Hygiene Data'!$H$14,0,10*ROW('Hygiene Data'!H60)))</f>
        <v/>
      </c>
    </row>
    <row r="67" x14ac:dyDescent="0.2">
      <c r="A67" s="59" t="str">
        <f ca="true">+IF(OFFSET('Water Data'!$B$1,0,10*ROW('Water Data'!B64))="","",OFFSET('Water Data'!$B$1,0,10*ROW('Water Data'!B64)))</f>
        <v/>
      </c>
      <c r="B67" s="59" t="str">
        <f ca="true">+IF(OFFSET('Water Data'!$A$3,0,10*ROW('Water Data'!A64))="","",OFFSET('Water Data'!$A$3,0,10*ROW('Water Data'!A64)))</f>
        <v/>
      </c>
      <c r="C67" s="59" t="str">
        <f ca="true">+IF(OFFSET('Water Data'!$C$3,0,10*ROW('Water Data'!C64))="","",OFFSET('Water Data'!$C$3,0,10*ROW('Water Data'!C64)))</f>
        <v/>
      </c>
      <c r="D67" s="252" t="e">
        <f ca="true">+IF(AND(ISNUMBER(OFFSET('Water Data'!$C$5,0,10*ROW('Water Data'!C61))),BS67="Yes"),100-OFFSET('Water Data'!$C$5,0,10*ROW('Water Data'!C61)),IF(AND(ISNUMBER(OFFSET('Water Data'!$C$5,0,10*ROW('Water Data'!C61))),BS67="No",ISNUMBER(OFFSET('Water Data'!$C$5,0,10*ROW('Water Data'!C61)))),CONCATENATE("[",ROUND(100-OFFSET('Water Data'!$C$5,0,10*ROW('Water Data'!C61)),0),"]"),IF(AND(ISNUMBER(OFFSET('Water Data'!$C$5,0,10*ROW('Water Data'!C61))),BS67="",ISNUMBER(OFFSET('Water Data'!$C$5,0,10*ROW('Water Data'!C61)))),100-OFFSET('Water Data'!$C$5,0,10*ROW('Water Data'!C61)),NA())))</f>
        <v>#N/A</v>
      </c>
      <c r="E67" s="252" t="e">
        <f ca="true">+IF(AND(ISNUMBER(OFFSET('Water Data'!$C$7,0,10*ROW('Water Data'!D61))),BT67="Yes"),OFFSET('Water Data'!$C$7,0,10*ROW('Water Data'!C61)),IF(AND(ISNUMBER(OFFSET('Water Data'!$C$7,0,10*ROW('Water Data'!C61))),BT67="No",ISNUMBER(OFFSET('Water Data'!$C$7,0,10*ROW('Water Data'!C61)))),CONCATENATE("[",ROUND(OFFSET('Water Data'!$C$7,0,10*ROW('Water Data'!C61)),0),"]"),IF(AND(ISNUMBER(OFFSET('Water Data'!$C$7,0,10*ROW('Water Data'!C61))),BT67="",ISNUMBER(OFFSET('Water Data'!$C$7,0,10*ROW('Water Data'!C61)))),OFFSET('Water Data'!$C$7,0,10*ROW('Water Data'!C61)),NA())))</f>
        <v>#N/A</v>
      </c>
      <c r="F67" s="252" t="e">
        <f ca="true">+IF(AND(ISNUMBER(OFFSET('Water Data'!$C$10,0,10*ROW('Water Data'!C61))),BU67="Yes"),OFFSET('Water Data'!$C$10,0,10*ROW('Water Data'!C61)),IF(AND(ISNUMBER(OFFSET('Water Data'!$C$10,0,10*ROW('Water Data'!C61))),BU67="No",ISNUMBER(OFFSET('Water Data'!$C$10,0,10*ROW('Water Data'!C61)))),CONCATENATE("[",ROUND(OFFSET('Water Data'!$C$10,0,10*ROW('Water Data'!C61)),0),"]"),IF(AND(ISNUMBER(OFFSET('Water Data'!$C$10,0,10*ROW('Water Data'!C61))),BU67="",ISNUMBER(OFFSET('Water Data'!$C$10,0,10*ROW('Water Data'!C61)))),OFFSET('Water Data'!$C$10,0,10*ROW('Water Data'!C61)),NA())))</f>
        <v>#N/A</v>
      </c>
      <c r="G67" s="252" t="e">
        <f ca="true">+IF(AND(ISNUMBER(OFFSET('Water Data'!$D$5,0,10*ROW('Water Data'!D61))),BV67="Yes"),100-OFFSET('Water Data'!$D$5,0,10*ROW('Water Data'!D61)),IF(AND(ISNUMBER(OFFSET('Water Data'!$D$5,0,10*ROW('Water Data'!D61))),BV67="No",ISNUMBER(OFFSET('Water Data'!$D$5,0,10*ROW('Water Data'!D61)))),CONCATENATE("[",ROUND(100-OFFSET('Water Data'!$D$5,0,10*ROW('Water Data'!D61)),0),"]"),IF(AND(ISNUMBER(OFFSET('Water Data'!$D$5,0,10*ROW('Water Data'!D61))),BV67="",ISNUMBER(OFFSET('Water Data'!$D$5,0,10*ROW('Water Data'!D61)))),100-OFFSET('Water Data'!$D$5,0,10*ROW('Water Data'!D61)),NA())))</f>
        <v>#N/A</v>
      </c>
      <c r="H67" s="252" t="e">
        <f ca="true">+IF(AND(ISNUMBER(OFFSET('Water Data'!$D$7,0,10*ROW('Water Data'!D61))),BW67="Yes"),OFFSET('Water Data'!$D$7,0,10*ROW('Water Data'!D61)),IF(AND(ISNUMBER(OFFSET('Water Data'!$D$7,0,10*ROW('Water Data'!D61))),BW67="No",ISNUMBER(OFFSET('Water Data'!$D$7,0,10*ROW('Water Data'!D61)))),CONCATENATE("[",ROUND(OFFSET('Water Data'!$C$7,0,10*ROW('Water Data'!D61)),0),"]"),IF(AND(ISNUMBER(OFFSET('Water Data'!$D$7,0,10*ROW('Water Data'!D61))),BW67="",ISNUMBER(OFFSET('Water Data'!$D$7,0,10*ROW('Water Data'!D61)))),OFFSET('Water Data'!$D$7,0,10*ROW('Water Data'!D61)),NA())))</f>
        <v>#N/A</v>
      </c>
      <c r="I67" s="252" t="e">
        <f ca="true">+IF(AND(ISNUMBER(OFFSET('Water Data'!$D$10,0,10*ROW('Water Data'!D61))),BX67="Yes"),OFFSET('Water Data'!$D$10,0,10*ROW('Water Data'!D61)),IF(AND(ISNUMBER(OFFSET('Water Data'!$D$10,0,10*ROW('Water Data'!D61))),BX67="No",ISNUMBER(OFFSET('Water Data'!$D$10,0,10*ROW('Water Data'!D61)))),CONCATENATE("[",ROUND(OFFSET('Water Data'!$D$10,0,10*ROW('Water Data'!D61)),0),"]"),IF(AND(ISNUMBER(OFFSET('Water Data'!$D$10,0,10*ROW('Water Data'!D61))),BX67="",ISNUMBER(OFFSET('Water Data'!$D$10,0,10*ROW('Water Data'!D61)))),OFFSET('Water Data'!$D$10,0,10*ROW('Water Data'!D61)),NA())))</f>
        <v>#N/A</v>
      </c>
      <c r="J67" s="252" t="e">
        <f ca="true">+IF(AND(ISNUMBER(OFFSET('Water Data'!$E$5,0,10*ROW('Water Data'!E61))),BY67="Yes"),100-OFFSET('Water Data'!$E$5,0,10*ROW('Water Data'!E61)),IF(AND(ISNUMBER(OFFSET('Water Data'!$E$5,0,10*ROW('Water Data'!E61))),BY67="No",ISNUMBER(OFFSET('Water Data'!$E$5,0,10*ROW('Water Data'!E61)))),CONCATENATE("[",ROUND(100-OFFSET('Water Data'!$E$5,0,10*ROW('Water Data'!E61)),0),"]"),IF(AND(ISNUMBER(OFFSET('Water Data'!$E$5,0,10*ROW('Water Data'!E61))),BY67="",ISNUMBER(OFFSET('Water Data'!$E$5,0,10*ROW('Water Data'!E61)))),100-OFFSET('Water Data'!$E$5,0,10*ROW('Water Data'!E61)),NA())))</f>
        <v>#N/A</v>
      </c>
      <c r="K67" s="252" t="e">
        <f ca="true">+IF(AND(ISNUMBER(OFFSET('Water Data'!$E$7,0,10*ROW('Water Data'!E61))),BZ67="Yes"),OFFSET('Water Data'!$E$7,0,10*ROW('Water Data'!E61)),IF(AND(ISNUMBER(OFFSET('Water Data'!$E$7,0,10*ROW('Water Data'!E61))),BZ67="No",ISNUMBER(OFFSET('Water Data'!$E$7,0,10*ROW('Water Data'!E61)))),CONCATENATE("[",ROUND(OFFSET('Water Data'!$E$7,0,10*ROW('Water Data'!E61)),0),"]"),IF(AND(ISNUMBER(OFFSET('Water Data'!$E$7,0,10*ROW('Water Data'!E61))),BZ67="",ISNUMBER(OFFSET('Water Data'!$E$7,0,10*ROW('Water Data'!E61)))),OFFSET('Water Data'!$E$7,0,10*ROW('Water Data'!E61)),NA())))</f>
        <v>#N/A</v>
      </c>
      <c r="L67" s="252" t="e">
        <f ca="true">+IF(AND(ISNUMBER(OFFSET('Water Data'!$E$10,0,10*ROW('Water Data'!E61))),CA67="Yes"),OFFSET('Water Data'!$E$10,0,10*ROW('Water Data'!E61)),IF(AND(ISNUMBER(OFFSET('Water Data'!$E$10,0,10*ROW('Water Data'!E61))),CA67="No",ISNUMBER(OFFSET('Water Data'!$E$10,0,10*ROW('Water Data'!E61)))),CONCATENATE("[",ROUND(OFFSET('Water Data'!$E$10,0,10*ROW('Water Data'!E61)),0),"]"),IF(AND(ISNUMBER(OFFSET('Water Data'!$E$10,0,10*ROW('Water Data'!E61))),CA67="",ISNUMBER(OFFSET('Water Data'!$E$10,0,10*ROW('Water Data'!E61)))),OFFSET('Water Data'!$E$10,0,10*ROW('Water Data'!E61)),NA())))</f>
        <v>#N/A</v>
      </c>
      <c r="M67" s="252" t="e">
        <f ca="true">+IF(AND(ISNUMBER(OFFSET('Water Data'!$F$5,0,10*ROW('Water Data'!F61))),CB67="Yes"),100-OFFSET('Water Data'!$F$5,0,10*ROW('Water Data'!F61)),IF(AND(ISNUMBER(OFFSET('Water Data'!$F$5,0,10*ROW('Water Data'!F61))),CB67="No",ISNUMBER(OFFSET('Water Data'!$F$5,0,10*ROW('Water Data'!F61)))),CONCATENATE("[",ROUND(100-OFFSET('Water Data'!$F$5,0,10*ROW('Water Data'!F61)),0),"]"),IF(AND(ISNUMBER(OFFSET('Water Data'!$F$5,0,10*ROW('Water Data'!F61))),CB67="",ISNUMBER(OFFSET('Water Data'!$F$5,0,10*ROW('Water Data'!F61)))),100-OFFSET('Water Data'!$F$5,0,10*ROW('Water Data'!F61)),NA())))</f>
        <v>#N/A</v>
      </c>
      <c r="N67" s="252" t="e">
        <f ca="true">+IF(AND(ISNUMBER(OFFSET('Water Data'!$F$7,0,10*ROW('Water Data'!F61))),CC67="Yes"),OFFSET('Water Data'!$F$7,0,10*ROW('Water Data'!F61)),IF(AND(ISNUMBER(OFFSET('Water Data'!$F$7,0,10*ROW('Water Data'!F61))),CC67="No",ISNUMBER(OFFSET('Water Data'!$F$7,0,10*ROW('Water Data'!F61)))),CONCATENATE("[",ROUND(OFFSET('Water Data'!$F$7,0,10*ROW('Water Data'!F61)),0),"]"),IF(AND(ISNUMBER(OFFSET('Water Data'!$F$7,0,10*ROW('Water Data'!F61))),CC67="",ISNUMBER(OFFSET('Water Data'!$F$7,0,10*ROW('Water Data'!F61)))),OFFSET('Water Data'!$F$7,0,10*ROW('Water Data'!F61)),NA())))</f>
        <v>#N/A</v>
      </c>
      <c r="O67" s="252" t="e">
        <f ca="true">+IF(AND(ISNUMBER(OFFSET('Water Data'!$F$10,0,10*ROW('Water Data'!F61))),CD67="Yes"),OFFSET('Water Data'!$F$10,0,10*ROW('Water Data'!F61)),IF(AND(ISNUMBER(OFFSET('Water Data'!$F$10,0,10*ROW('Water Data'!F61))),CD67="No",ISNUMBER(OFFSET('Water Data'!$F$10,0,10*ROW('Water Data'!F61)))),CONCATENATE("[",ROUND(OFFSET('Water Data'!$F$10,0,10*ROW('Water Data'!F61)),0),"]"),IF(AND(ISNUMBER(OFFSET('Water Data'!$F$10,0,10*ROW('Water Data'!F61))),CD67="",ISNUMBER(OFFSET('Water Data'!$F$10,0,10*ROW('Water Data'!F61)))),OFFSET('Water Data'!$F$10,0,10*ROW('Water Data'!F61)),NA())))</f>
        <v>#N/A</v>
      </c>
      <c r="P67" s="252" t="e">
        <f ca="true">+IF(AND(ISNUMBER(OFFSET('Water Data'!$G$5,0,10*ROW('Water Data'!G61))),CE67="Yes"),100-OFFSET('Water Data'!$G$5,0,10*ROW('Water Data'!G61)),IF(AND(ISNUMBER(OFFSET('Water Data'!$G$5,0,10*ROW('Water Data'!G61))),CE67="No",ISNUMBER(OFFSET('Water Data'!$G$5,0,10*ROW('Water Data'!G61)))),CONCATENATE("[",ROUND(100-OFFSET('Water Data'!$G$5,0,10*ROW('Water Data'!G61)),0),"]"),IF(AND(ISNUMBER(OFFSET('Water Data'!$G$5,0,10*ROW('Water Data'!G61))),CE67="",ISNUMBER(OFFSET('Water Data'!$G$5,0,10*ROW('Water Data'!G61)))),100-OFFSET('Water Data'!$G$5,0,10*ROW('Water Data'!G61)),NA())))</f>
        <v>#N/A</v>
      </c>
      <c r="Q67" s="252" t="e">
        <f ca="true">+IF(AND(ISNUMBER(OFFSET('Water Data'!$G$7,0,10*ROW('Water Data'!G61))),CF67="Yes"),OFFSET('Water Data'!$G$7,0,10*ROW('Water Data'!G61)),IF(AND(ISNUMBER(OFFSET('Water Data'!$G$7,0,10*ROW('Water Data'!G61))),CF67="No",ISNUMBER(OFFSET('Water Data'!$G$7,0,10*ROW('Water Data'!G61)))),CONCATENATE("[",ROUND(OFFSET('Water Data'!$G$7,0,10*ROW('Water Data'!G61)),0),"]"),IF(AND(ISNUMBER(OFFSET('Water Data'!$G$7,0,10*ROW('Water Data'!G61))),CF67="",ISNUMBER(OFFSET('Water Data'!$G$7,0,10*ROW('Water Data'!G61)))),OFFSET('Water Data'!$G$7,0,10*ROW('Water Data'!G61)),NA())))</f>
        <v>#N/A</v>
      </c>
      <c r="R67" s="252" t="e">
        <f ca="true">+IF(AND(ISNUMBER(OFFSET('Water Data'!$G$10,0,10*ROW('Water Data'!G61))),CG67="Yes"),OFFSET('Water Data'!$G$10,0,10*ROW('Water Data'!G61)),IF(AND(ISNUMBER(OFFSET('Water Data'!$G$10,0,10*ROW('Water Data'!G61))),CG67="No",ISNUMBER(OFFSET('Water Data'!$G$10,0,10*ROW('Water Data'!G61)))),CONCATENATE("[",ROUND(OFFSET('Water Data'!$G$10,0,10*ROW('Water Data'!G61)),0),"]"),IF(AND(ISNUMBER(OFFSET('Water Data'!$G$10,0,10*ROW('Water Data'!G61))),CG67="",ISNUMBER(OFFSET('Water Data'!$G$10,0,10*ROW('Water Data'!G61)))),OFFSET('Water Data'!$G$10,0,10*ROW('Water Data'!G61)),NA())))</f>
        <v>#N/A</v>
      </c>
      <c r="S67" s="252" t="e">
        <f ca="true">+IF(AND(ISNUMBER(OFFSET('Water Data'!$H$5,0,10*ROW('Water Data'!H61))),CH67="Yes"),100-OFFSET('Water Data'!$H$5,0,10*ROW('Water Data'!H61)),IF(AND(ISNUMBER(OFFSET('Water Data'!$H$5,0,10*ROW('Water Data'!H61))),CH67="No",ISNUMBER(OFFSET('Water Data'!$H$5,0,10*ROW('Water Data'!H61)))),CONCATENATE("[",ROUND(100-OFFSET('Water Data'!$H$5,0,10*ROW('Water Data'!H61)),0),"]"),IF(AND(ISNUMBER(OFFSET('Water Data'!$H$5,0,10*ROW('Water Data'!H61))),CH67="",ISNUMBER(OFFSET('Water Data'!$H$5,0,10*ROW('Water Data'!H61)))),100-OFFSET('Water Data'!$H$5,0,10*ROW('Water Data'!H61)),NA())))</f>
        <v>#N/A</v>
      </c>
      <c r="T67" s="252" t="e">
        <f ca="true">+IF(AND(ISNUMBER(OFFSET('Water Data'!$H$7,0,10*ROW('Water Data'!H61))),CI67="Yes"),OFFSET('Water Data'!$H$7,0,10*ROW('Water Data'!H61)),IF(AND(ISNUMBER(OFFSET('Water Data'!$H$7,0,10*ROW('Water Data'!H61))),CI67="No",ISNUMBER(OFFSET('Water Data'!$H$7,0,10*ROW('Water Data'!H61)))),CONCATENATE("[",ROUND(OFFSET('Water Data'!$H$7,0,10*ROW('Water Data'!H61)),0),"]"),IF(AND(ISNUMBER(OFFSET('Water Data'!$H$7,0,10*ROW('Water Data'!H61))),CI67="",ISNUMBER(OFFSET('Water Data'!$H$7,0,10*ROW('Water Data'!H61)))),OFFSET('Water Data'!$H$7,0,10*ROW('Water Data'!H61)),NA())))</f>
        <v>#N/A</v>
      </c>
      <c r="U67" s="252" t="e">
        <f ca="true">+IF(AND(ISNUMBER(OFFSET('Water Data'!$H$10,0,10*ROW('Water Data'!H61))),CJ67="Yes"),OFFSET('Water Data'!$H$10,0,10*ROW('Water Data'!H61)),IF(AND(ISNUMBER(OFFSET('Water Data'!$H$10,0,10*ROW('Water Data'!H61))),CJ67="No",ISNUMBER(OFFSET('Water Data'!$H$10,0,10*ROW('Water Data'!H61)))),CONCATENATE("[",ROUND(OFFSET('Water Data'!$H$10,0,10*ROW('Water Data'!H61)),0),"]"),IF(AND(ISNUMBER(OFFSET('Water Data'!$H$10,0,10*ROW('Water Data'!H61))),CJ67="",ISNUMBER(OFFSET('Water Data'!$H$10,0,10*ROW('Water Data'!H61)))),OFFSET('Water Data'!$H$10,0,10*ROW('Water Data'!H61)),NA())))</f>
        <v>#N/A</v>
      </c>
      <c r="V67" s="253" t="e">
        <f ca="true">+IF(AND(ISNUMBER(OFFSET('Sanitation Data'!$C$5,0,10*ROW('Sanitation Data'!C61))),CK67="Yes"),100-OFFSET('Sanitation Data'!$C$5,0,10*ROW('Sanitation Data'!C61)),IF(AND(ISNUMBER(OFFSET('Sanitation Data'!$C$5,0,10*ROW('Sanitation Data'!C61))),CK67="No",ISNUMBER(OFFSET('Sanitation Data'!$C$5,0,10*ROW('Sanitation Data'!C61)))),CONCATENATE("[",ROUND(100-OFFSET('Sanitation Data'!$C$5,0,10*ROW('Sanitation Data'!C61)),0),"]"),IF(AND(ISNUMBER(OFFSET('Sanitation Data'!$C$5,0,10*ROW('Sanitation Data'!C61))),CK67="",ISNUMBER(OFFSET('Sanitation Data'!$C$5,0,10*ROW('Sanitation Data'!C61)))),100-OFFSET('Sanitation Data'!$C$5,0,10*ROW('Sanitation Data'!C61)),NA())))</f>
        <v>#N/A</v>
      </c>
      <c r="W67" s="253" t="e">
        <f ca="true">+IF(AND(ISNUMBER(OFFSET('Sanitation Data'!$C$7,0,10*ROW('Sanitation Data'!C61))),CL67="Yes"),OFFSET('Sanitation Data'!$C$7,0,10*ROW('Sanitation Data'!C61)),IF(AND(ISNUMBER(OFFSET('Sanitation Data'!$C$7,0,10*ROW('Sanitation Data'!C61))),CL67="No",ISNUMBER(OFFSET('Sanitation Data'!$C$7,0,10*ROW('Sanitation Data'!C61)))),CONCATENATE("[",ROUND(OFFSET('Sanitation Data'!$C$7,0,10*ROW('Sanitation Data'!C61)),0),"]"),IF(AND(ISNUMBER(OFFSET('Sanitation Data'!$C$7,0,10*ROW('Sanitation Data'!C61))),CL67="",ISNUMBER(OFFSET('Sanitation Data'!$C$7,0,10*ROW('Sanitation Data'!C61)))),OFFSET('Sanitation Data'!$C$7,0,10*ROW('Sanitation Data'!C61)),NA())))</f>
        <v>#N/A</v>
      </c>
      <c r="X67" s="253" t="e">
        <f ca="true">+IF(AND(ISNUMBER(OFFSET('Sanitation Data'!$C$11,0,10*ROW('Sanitation Data'!C61))),CM67="Yes"),OFFSET('Sanitation Data'!$C$11,0,10*ROW('Sanitation Data'!C61)),IF(AND(ISNUMBER(OFFSET('Sanitation Data'!$C$11,0,10*ROW('Sanitation Data'!C61))),CM67="No",ISNUMBER(OFFSET('Sanitation Data'!$C$11,0,10*ROW('Sanitation Data'!C61)))),CONCATENATE("[",ROUND(OFFSET('Sanitation Data'!$C$11,0,10*ROW('Sanitation Data'!C61)),0),"]"),IF(AND(ISNUMBER(OFFSET('Sanitation Data'!$C$11,0,10*ROW('Sanitation Data'!C61))),CM67="",ISNUMBER(OFFSET('Sanitation Data'!$C$11,0,10*ROW('Sanitation Data'!C61)))),OFFSET('Sanitation Data'!$C$11,0,10*ROW('Sanitation Data'!C61)),NA())))</f>
        <v>#N/A</v>
      </c>
      <c r="Y67" s="253" t="e">
        <f ca="true">+IF(AND(ISNUMBER(OFFSET('Sanitation Data'!$C$12,0,10*ROW('Sanitation Data'!C61))),CN67="Yes"),OFFSET('Sanitation Data'!$C$12,0,10*ROW('Sanitation Data'!C61)),IF(AND(ISNUMBER(OFFSET('Sanitation Data'!$C$12,0,10*ROW('Sanitation Data'!C61))),CN67="No",ISNUMBER(OFFSET('Sanitation Data'!$C$12,0,10*ROW('Sanitation Data'!C61)))),CONCATENATE("[",ROUND(OFFSET('Sanitation Data'!$C$12,0,10*ROW('Sanitation Data'!C61)),0),"]"),IF(AND(ISNUMBER(OFFSET('Sanitation Data'!$C$12,0,10*ROW('Sanitation Data'!C61))),CN67="",ISNUMBER(OFFSET('Sanitation Data'!$C$12,0,10*ROW('Sanitation Data'!C61)))),OFFSET('Sanitation Data'!$C$12,0,10*ROW('Sanitation Data'!C61)),NA())))</f>
        <v>#N/A</v>
      </c>
      <c r="Z67" s="253" t="e">
        <f ca="true">+IF(AND(ISNUMBER(OFFSET('Sanitation Data'!$C$13,0,10*ROW('Sanitation Data'!C61))),CO67="Yes"),OFFSET('Sanitation Data'!$C$13,0,10*ROW('Sanitation Data'!C61)),IF(AND(ISNUMBER(OFFSET('Sanitation Data'!$C$13,0,10*ROW('Sanitation Data'!C61))),CO67="No",ISNUMBER(OFFSET('Sanitation Data'!$C$13,0,10*ROW('Sanitation Data'!C61)))),CONCATENATE("[",ROUND(OFFSET('Sanitation Data'!$C$13,0,10*ROW('Sanitation Data'!C61)),0),"]"),IF(AND(ISNUMBER(OFFSET('Sanitation Data'!$C$13,0,10*ROW('Sanitation Data'!C61))),CO67="",ISNUMBER(OFFSET('Sanitation Data'!$C$13,0,10*ROW('Sanitation Data'!C61)))),OFFSET('Sanitation Data'!$C$13,0,10*ROW('Sanitation Data'!C61)),NA())))</f>
        <v>#N/A</v>
      </c>
      <c r="AA67" s="253" t="e">
        <f ca="true">+IF(AND(ISNUMBER(OFFSET('Sanitation Data'!$D$5,0,10*ROW('Sanitation Data'!D61))),CP67="Yes"),100-OFFSET('Sanitation Data'!$D$5,0,10*ROW('Sanitation Data'!D61)),IF(AND(ISNUMBER(OFFSET('Sanitation Data'!$D$5,0,10*ROW('Sanitation Data'!D61))),CP67="No",ISNUMBER(OFFSET('Sanitation Data'!$D$5,0,10*ROW('Sanitation Data'!D61)))),CONCATENATE("[",ROUND(100-OFFSET('Sanitation Data'!$D$5,0,10*ROW('Sanitation Data'!D61)),0),"]"),IF(AND(ISNUMBER(OFFSET('Sanitation Data'!$D$5,0,10*ROW('Sanitation Data'!D61))),CP67="",ISNUMBER(OFFSET('Sanitation Data'!$D$5,0,10*ROW('Sanitation Data'!D61)))),100-OFFSET('Sanitation Data'!$D$5,0,10*ROW('Sanitation Data'!D61)),NA())))</f>
        <v>#N/A</v>
      </c>
      <c r="AB67" s="253" t="e">
        <f ca="true">+IF(AND(ISNUMBER(OFFSET('Sanitation Data'!$D$7,0,10*ROW('Sanitation Data'!D61))),CQ67="Yes"),OFFSET('Sanitation Data'!$D$7,0,10*ROW('Sanitation Data'!G61)),IF(AND(ISNUMBER(OFFSET('Sanitation Data'!$D$7,0,10*ROW('Sanitation Data'!D61))),CQ67="No",ISNUMBER(OFFSET('Sanitation Data'!$D$7,0,10*ROW('Sanitation Data'!D61)))),CONCATENATE("[",ROUND(OFFSET('Sanitation Data'!$D$7,0,10*ROW('Sanitation Data'!D61)),0),"]"),IF(AND(ISNUMBER(OFFSET('Sanitation Data'!$D$7,0,10*ROW('Sanitation Data'!D61))),CQ67="",ISNUMBER(OFFSET('Sanitation Data'!$D$7,0,10*ROW('Sanitation Data'!D61)))),OFFSET('Sanitation Data'!$D$7,0,10*ROW('Sanitation Data'!D61)),NA())))</f>
        <v>#N/A</v>
      </c>
      <c r="AC67" s="253" t="e">
        <f ca="true">+IF(AND(ISNUMBER(OFFSET('Sanitation Data'!$D$11,0,10*ROW('Sanitation Data'!D61))),CR67="Yes"),OFFSET('Sanitation Data'!$D$11,0,10*ROW('Sanitation Data'!D61)),IF(AND(ISNUMBER(OFFSET('Sanitation Data'!$D$11,0,10*ROW('Sanitation Data'!D61))),CR67="No",ISNUMBER(OFFSET('Sanitation Data'!$D$11,0,10*ROW('Sanitation Data'!D61)))),CONCATENATE("[",ROUND(OFFSET('Sanitation Data'!$D$11,0,10*ROW('Sanitation Data'!D61)),0),"]"),IF(AND(ISNUMBER(OFFSET('Sanitation Data'!$D$11,0,10*ROW('Sanitation Data'!D61))),CR67="",ISNUMBER(OFFSET('Sanitation Data'!$D$11,0,10*ROW('Sanitation Data'!D61)))),OFFSET('Sanitation Data'!$D$11,0,10*ROW('Sanitation Data'!D61)),NA())))</f>
        <v>#N/A</v>
      </c>
      <c r="AD67" s="253" t="e">
        <f ca="true">+IF(AND(ISNUMBER(OFFSET('Sanitation Data'!$D$12,0,10*ROW('Sanitation Data'!D61))),CS67="Yes"),OFFSET('Sanitation Data'!$D$12,0,10*ROW('Sanitation Data'!D61)),IF(AND(ISNUMBER(OFFSET('Sanitation Data'!$D$12,0,10*ROW('Sanitation Data'!D61))),CS67="No",ISNUMBER(OFFSET('Sanitation Data'!$D$12,0,10*ROW('Sanitation Data'!D61)))),CONCATENATE("[",ROUND(OFFSET('Sanitation Data'!$D$12,0,10*ROW('Sanitation Data'!D61)),0),"]"),IF(AND(ISNUMBER(OFFSET('Sanitation Data'!$D$12,0,10*ROW('Sanitation Data'!D61))),CS67="",ISNUMBER(OFFSET('Sanitation Data'!$D$12,0,10*ROW('Sanitation Data'!D61)))),OFFSET('Sanitation Data'!$D$12,0,10*ROW('Sanitation Data'!D61)),NA())))</f>
        <v>#N/A</v>
      </c>
      <c r="AE67" s="253" t="e">
        <f ca="true">+IF(AND(ISNUMBER(OFFSET('Sanitation Data'!$D$13,0,10*ROW('Sanitation Data'!D61))),CT67="Yes"),OFFSET('Sanitation Data'!$D$13,0,10*ROW('Sanitation Data'!D61)),IF(AND(ISNUMBER(OFFSET('Sanitation Data'!$D$13,0,10*ROW('Sanitation Data'!D61))),CT67="No",ISNUMBER(OFFSET('Sanitation Data'!$D$13,0,10*ROW('Sanitation Data'!D61)))),CONCATENATE("[",ROUND(OFFSET('Sanitation Data'!$D$13,0,10*ROW('Sanitation Data'!D61)),0),"]"),IF(AND(ISNUMBER(OFFSET('Sanitation Data'!$D$13,0,10*ROW('Sanitation Data'!D61))),CT67="",ISNUMBER(OFFSET('Sanitation Data'!$D$13,0,10*ROW('Sanitation Data'!D61)))),OFFSET('Sanitation Data'!$D$13,0,10*ROW('Sanitation Data'!D61)),NA())))</f>
        <v>#N/A</v>
      </c>
      <c r="AF67" s="253" t="e">
        <f ca="true">+IF(AND(ISNUMBER(OFFSET('Sanitation Data'!$E$5,0,10*ROW('Sanitation Data'!E61))),CU67="Yes"),100-OFFSET('Sanitation Data'!$E$5,0,10*ROW('Sanitation Data'!E61)),IF(AND(ISNUMBER(OFFSET('Sanitation Data'!$E$5,0,10*ROW('Sanitation Data'!E61))),CU67="No",ISNUMBER(OFFSET('Sanitation Data'!$E$5,0,10*ROW('Sanitation Data'!E61)))),CONCATENATE("[",ROUND(100-OFFSET('Sanitation Data'!$E$5,0,10*ROW('Sanitation Data'!E61)),0),"]"),IF(AND(ISNUMBER(OFFSET('Sanitation Data'!$E$5,0,10*ROW('Sanitation Data'!E61))),CU67="",ISNUMBER(OFFSET('Sanitation Data'!$E$5,0,10*ROW('Sanitation Data'!E61)))),100-OFFSET('Sanitation Data'!$E$5,0,10*ROW('Sanitation Data'!E61)),NA())))</f>
        <v>#N/A</v>
      </c>
      <c r="AG67" s="253" t="e">
        <f ca="true">+IF(AND(ISNUMBER(OFFSET('Sanitation Data'!$E$7,0,10*ROW('Sanitation Data'!E61))),CV67="Yes"),OFFSET('Sanitation Data'!$E$7,0,10*ROW('Sanitation Data'!E61)),IF(AND(ISNUMBER(OFFSET('Sanitation Data'!$E$7,0,10*ROW('Sanitation Data'!E61))),CV67="No",ISNUMBER(OFFSET('Sanitation Data'!$E$7,0,10*ROW('Sanitation Data'!E61)))),CONCATENATE("[",ROUND(OFFSET('Sanitation Data'!$E$7,0,10*ROW('Sanitation Data'!E61)),0),"]"),IF(AND(ISNUMBER(OFFSET('Sanitation Data'!$E$7,0,10*ROW('Sanitation Data'!E61))),CV67="",ISNUMBER(OFFSET('Sanitation Data'!$E$7,0,10*ROW('Sanitation Data'!E61)))),OFFSET('Sanitation Data'!$E$7,0,10*ROW('Sanitation Data'!E61)),NA())))</f>
        <v>#N/A</v>
      </c>
      <c r="AH67" s="253" t="e">
        <f ca="true">+IF(AND(ISNUMBER(OFFSET('Sanitation Data'!$E$11,0,10*ROW('Sanitation Data'!E61))),CW67="Yes"),OFFSET('Sanitation Data'!$E$11,0,10*ROW('Sanitation Data'!E61)),IF(AND(ISNUMBER(OFFSET('Sanitation Data'!$E$11,0,10*ROW('Sanitation Data'!E61))),CW67="No",ISNUMBER(OFFSET('Sanitation Data'!$E$11,0,10*ROW('Sanitation Data'!E61)))),CONCATENATE("[",ROUND(OFFSET('Sanitation Data'!$E$11,0,10*ROW('Sanitation Data'!E61)),0),"]"),IF(AND(ISNUMBER(OFFSET('Sanitation Data'!$E$11,0,10*ROW('Sanitation Data'!E61))),CW67="",ISNUMBER(OFFSET('Sanitation Data'!$E$11,0,10*ROW('Sanitation Data'!E61)))),OFFSET('Sanitation Data'!$E$11,0,10*ROW('Sanitation Data'!E61)),NA())))</f>
        <v>#N/A</v>
      </c>
      <c r="AI67" s="253" t="e">
        <f ca="true">+IF(AND(ISNUMBER(OFFSET('Sanitation Data'!$E$12,0,10*ROW('Sanitation Data'!E61))),CX67="Yes"),OFFSET('Sanitation Data'!$E$12,0,10*ROW('Sanitation Data'!E61)),IF(AND(ISNUMBER(OFFSET('Sanitation Data'!$E$12,0,10*ROW('Sanitation Data'!E61))),CX67="No",ISNUMBER(OFFSET('Sanitation Data'!$E$12,0,10*ROW('Sanitation Data'!E61)))),CONCATENATE("[",ROUND(OFFSET('Sanitation Data'!$E$12,0,10*ROW('Sanitation Data'!E61)),0),"]"),IF(AND(ISNUMBER(OFFSET('Sanitation Data'!$E$12,0,10*ROW('Sanitation Data'!E61))),CX67="",ISNUMBER(OFFSET('Sanitation Data'!$E$12,0,10*ROW('Sanitation Data'!E61)))),OFFSET('Sanitation Data'!$E$12,0,10*ROW('Sanitation Data'!E61)),NA())))</f>
        <v>#N/A</v>
      </c>
      <c r="AJ67" s="253" t="e">
        <f ca="true">+IF(AND(ISNUMBER(OFFSET('Sanitation Data'!$E$13,0,10*ROW('Sanitation Data'!E61))),CY67="Yes"),OFFSET('Sanitation Data'!$E$13,0,10*ROW('Sanitation Data'!E61)),IF(AND(ISNUMBER(OFFSET('Sanitation Data'!$E$13,0,10*ROW('Sanitation Data'!E61))),CY67="No",ISNUMBER(OFFSET('Sanitation Data'!$E$13,0,10*ROW('Sanitation Data'!E61)))),CONCATENATE("[",ROUND(OFFSET('Sanitation Data'!$E$13,0,10*ROW('Sanitation Data'!E61)),0),"]"),IF(AND(ISNUMBER(OFFSET('Sanitation Data'!$E$13,0,10*ROW('Sanitation Data'!E61))),CY67="",ISNUMBER(OFFSET('Sanitation Data'!$E$13,0,10*ROW('Sanitation Data'!E61)))),OFFSET('Sanitation Data'!$E$13,0,10*ROW('Sanitation Data'!E61)),NA())))</f>
        <v>#N/A</v>
      </c>
      <c r="AK67" s="253" t="e">
        <f ca="true">+IF(AND(ISNUMBER(OFFSET('Sanitation Data'!$F$5,0,10*ROW('Sanitation Data'!F61))),CZ67="Yes"),100-OFFSET('Sanitation Data'!$F$5,0,10*ROW('Sanitation Data'!F61)),IF(AND(ISNUMBER(OFFSET('Sanitation Data'!$F$5,0,10*ROW('Sanitation Data'!F61))),CZ67="No",ISNUMBER(OFFSET('Sanitation Data'!$F$5,0,10*ROW('Sanitation Data'!F61)))),CONCATENATE("[",ROUND(100-OFFSET('Sanitation Data'!$F$5,0,10*ROW('Sanitation Data'!F61)),0),"]"),IF(AND(ISNUMBER(OFFSET('Sanitation Data'!$F$5,0,10*ROW('Sanitation Data'!F61))),CZ67="",ISNUMBER(OFFSET('Sanitation Data'!$F$5,0,10*ROW('Sanitation Data'!F61)))),100-OFFSET('Sanitation Data'!$F$5,0,10*ROW('Sanitation Data'!F61)),NA())))</f>
        <v>#N/A</v>
      </c>
      <c r="AL67" s="253" t="e">
        <f ca="true">+IF(AND(ISNUMBER(OFFSET('Sanitation Data'!$F$7,0,10*ROW('Sanitation Data'!F61))),DA67="Yes"),OFFSET('Sanitation Data'!$F$7,0,10*ROW('Sanitation Data'!F61)),IF(AND(ISNUMBER(OFFSET('Sanitation Data'!$F$7,0,10*ROW('Sanitation Data'!F61))),DA67="No",ISNUMBER(OFFSET('Sanitation Data'!$F$7,0,10*ROW('Sanitation Data'!F61)))),CONCATENATE("[",ROUND(OFFSET('Sanitation Data'!$F$7,0,10*ROW('Sanitation Data'!F61)),0),"]"),IF(AND(ISNUMBER(OFFSET('Sanitation Data'!$F$7,0,10*ROW('Sanitation Data'!F61))),DA67="",ISNUMBER(OFFSET('Sanitation Data'!$F$7,0,10*ROW('Sanitation Data'!F61)))),OFFSET('Sanitation Data'!$F$7,0,10*ROW('Sanitation Data'!F61)),NA())))</f>
        <v>#N/A</v>
      </c>
      <c r="AM67" s="253" t="e">
        <f ca="true">+IF(AND(ISNUMBER(OFFSET('Sanitation Data'!$F$11,0,10*ROW('Sanitation Data'!F61))),DB67="Yes"),OFFSET('Sanitation Data'!$F$11,0,10*ROW('Sanitation Data'!F61)),IF(AND(ISNUMBER(OFFSET('Sanitation Data'!$F$11,0,10*ROW('Sanitation Data'!F61))),DB67="No",ISNUMBER(OFFSET('Sanitation Data'!$F$11,0,10*ROW('Sanitation Data'!F61)))),CONCATENATE("[",ROUND(OFFSET('Sanitation Data'!$F$11,0,10*ROW('Sanitation Data'!F61)),0),"]"),IF(AND(ISNUMBER(OFFSET('Sanitation Data'!$F$11,0,10*ROW('Sanitation Data'!F61))),DB67="",ISNUMBER(OFFSET('Sanitation Data'!$F$11,0,10*ROW('Sanitation Data'!F61)))),OFFSET('Sanitation Data'!$F$11,0,10*ROW('Sanitation Data'!F61)),NA())))</f>
        <v>#N/A</v>
      </c>
      <c r="AN67" s="253" t="e">
        <f ca="true">+IF(AND(ISNUMBER(OFFSET('Sanitation Data'!$F$12,0,10*ROW('Sanitation Data'!F61))),DC67="Yes"),OFFSET('Sanitation Data'!$F$12,0,10*ROW('Sanitation Data'!F61)),IF(AND(ISNUMBER(OFFSET('Sanitation Data'!$F$12,0,10*ROW('Sanitation Data'!F61))),DC67="No",ISNUMBER(OFFSET('Sanitation Data'!$F$12,0,10*ROW('Sanitation Data'!F61)))),CONCATENATE("[",ROUND(OFFSET('Sanitation Data'!$F$12,0,10*ROW('Sanitation Data'!F61)),0),"]"),IF(AND(ISNUMBER(OFFSET('Sanitation Data'!$F$12,0,10*ROW('Sanitation Data'!F61))),DC67="",ISNUMBER(OFFSET('Sanitation Data'!$F$12,0,10*ROW('Sanitation Data'!F61)))),OFFSET('Sanitation Data'!$F$12,0,10*ROW('Sanitation Data'!F61)),NA())))</f>
        <v>#N/A</v>
      </c>
      <c r="AO67" s="253" t="e">
        <f ca="true">+IF(AND(ISNUMBER(OFFSET('Sanitation Data'!$F$13,0,10*ROW('Sanitation Data'!F61))),DD67="Yes"),OFFSET('Sanitation Data'!$F$13,0,10*ROW('Sanitation Data'!F61)),IF(AND(ISNUMBER(OFFSET('Sanitation Data'!$F$13,0,10*ROW('Sanitation Data'!F61))),DD67="No",ISNUMBER(OFFSET('Sanitation Data'!$F$13,0,10*ROW('Sanitation Data'!F61)))),CONCATENATE("[",ROUND(OFFSET('Sanitation Data'!$F$13,0,10*ROW('Sanitation Data'!F61)),0),"]"),IF(AND(ISNUMBER(OFFSET('Sanitation Data'!$F$13,0,10*ROW('Sanitation Data'!F61))),DD67="",ISNUMBER(OFFSET('Sanitation Data'!$F$13,0,10*ROW('Sanitation Data'!F61)))),OFFSET('Sanitation Data'!$F$13,0,10*ROW('Sanitation Data'!F61)),NA())))</f>
        <v>#N/A</v>
      </c>
      <c r="AP67" s="253" t="e">
        <f ca="true">+IF(AND(ISNUMBER(OFFSET('Sanitation Data'!$G$5,0,10*ROW('Sanitation Data'!G61))),DE67="Yes"),100-OFFSET('Sanitation Data'!$G$5,0,10*ROW('Sanitation Data'!G61)),IF(AND(ISNUMBER(OFFSET('Sanitation Data'!$G$5,0,10*ROW('Sanitation Data'!G61))),DE67="No",ISNUMBER(OFFSET('Sanitation Data'!$G$5,0,10*ROW('Sanitation Data'!G61)))),CONCATENATE("[",ROUND(100-OFFSET('Sanitation Data'!$G$5,0,10*ROW('Sanitation Data'!G61)),0),"]"),IF(AND(ISNUMBER(OFFSET('Sanitation Data'!$G$5,0,10*ROW('Sanitation Data'!G61))),DE67="",ISNUMBER(OFFSET('Sanitation Data'!$G$5,0,10*ROW('Sanitation Data'!G61)))),100-OFFSET('Sanitation Data'!$G$5,0,10*ROW('Sanitation Data'!G61)),NA())))</f>
        <v>#N/A</v>
      </c>
      <c r="AQ67" s="253" t="e">
        <f ca="true">+IF(AND(ISNUMBER(OFFSET('Sanitation Data'!$G$7,0,10*ROW('Sanitation Data'!G61))),DF67="Yes"),OFFSET('Sanitation Data'!$G$7,0,10*ROW('Sanitation Data'!G61)),IF(AND(ISNUMBER(OFFSET('Sanitation Data'!$G$7,0,10*ROW('Sanitation Data'!G61))),DF67="No",ISNUMBER(OFFSET('Sanitation Data'!$G$7,0,10*ROW('Sanitation Data'!G61)))),CONCATENATE("[",ROUND(OFFSET('Sanitation Data'!$G$7,0,10*ROW('Sanitation Data'!G61)),0),"]"),IF(AND(ISNUMBER(OFFSET('Sanitation Data'!$G$7,0,10*ROW('Sanitation Data'!G61))),DF67="",ISNUMBER(OFFSET('Sanitation Data'!$G$7,0,10*ROW('Sanitation Data'!G61)))),OFFSET('Sanitation Data'!$G$7,0,10*ROW('Sanitation Data'!G61)),NA())))</f>
        <v>#N/A</v>
      </c>
      <c r="AR67" s="253" t="e">
        <f ca="true">+IF(AND(ISNUMBER(OFFSET('Sanitation Data'!$G$11,0,10*ROW('Sanitation Data'!G61))),DG67="Yes"),OFFSET('Sanitation Data'!$G$11,0,10*ROW('Sanitation Data'!G61)),IF(AND(ISNUMBER(OFFSET('Sanitation Data'!$G$11,0,10*ROW('Sanitation Data'!G61))),DG67="No",ISNUMBER(OFFSET('Sanitation Data'!$G$11,0,10*ROW('Sanitation Data'!G61)))),CONCATENATE("[",ROUND(OFFSET('Sanitation Data'!$G$11,0,10*ROW('Sanitation Data'!G61)),0),"]"),IF(AND(ISNUMBER(OFFSET('Sanitation Data'!$G$11,0,10*ROW('Sanitation Data'!G61))),DG67="",ISNUMBER(OFFSET('Sanitation Data'!$G$11,0,10*ROW('Sanitation Data'!G61)))),OFFSET('Sanitation Data'!$G$11,0,10*ROW('Sanitation Data'!G61)),NA())))</f>
        <v>#N/A</v>
      </c>
      <c r="AS67" s="253" t="e">
        <f ca="true">+IF(AND(ISNUMBER(OFFSET('Sanitation Data'!$G$12,0,10*ROW('Sanitation Data'!G61))),DH67="Yes"),OFFSET('Sanitation Data'!$G$12,0,10*ROW('Sanitation Data'!G61)),IF(AND(ISNUMBER(OFFSET('Sanitation Data'!$G$12,0,10*ROW('Sanitation Data'!G61))),DH67="No",ISNUMBER(OFFSET('Sanitation Data'!$G$12,0,10*ROW('Sanitation Data'!G61)))),CONCATENATE("[",ROUND(OFFSET('Sanitation Data'!$G$12,0,10*ROW('Sanitation Data'!G61)),0),"]"),IF(AND(ISNUMBER(OFFSET('Sanitation Data'!$G$12,0,10*ROW('Sanitation Data'!G61))),DH67="",ISNUMBER(OFFSET('Sanitation Data'!$G$12,0,10*ROW('Sanitation Data'!G61)))),OFFSET('Sanitation Data'!$G$12,0,10*ROW('Sanitation Data'!G61)),NA())))</f>
        <v>#N/A</v>
      </c>
      <c r="AT67" s="253" t="e">
        <f ca="true">+IF(AND(ISNUMBER(OFFSET('Sanitation Data'!$G$13,0,10*ROW('Sanitation Data'!G61))),DI67="Yes"),OFFSET('Sanitation Data'!$G$13,0,10*ROW('Sanitation Data'!G61)),IF(AND(ISNUMBER(OFFSET('Sanitation Data'!$G$13,0,10*ROW('Sanitation Data'!G61))),DI67="No",ISNUMBER(OFFSET('Sanitation Data'!$G$13,0,10*ROW('Sanitation Data'!G61)))),CONCATENATE("[",ROUND(OFFSET('Sanitation Data'!$G$13,0,10*ROW('Sanitation Data'!G61)),0),"]"),IF(AND(ISNUMBER(OFFSET('Sanitation Data'!$G$13,0,10*ROW('Sanitation Data'!G61))),DI67="",ISNUMBER(OFFSET('Sanitation Data'!$G$13,0,10*ROW('Sanitation Data'!G61)))),OFFSET('Sanitation Data'!$G$13,0,10*ROW('Sanitation Data'!G61)),NA())))</f>
        <v>#N/A</v>
      </c>
      <c r="AU67" s="253" t="e">
        <f ca="true">+IF(AND(ISNUMBER(OFFSET('Sanitation Data'!$H$5,0,10*ROW('Sanitation Data'!H61))),DJ67="Yes"),100-OFFSET('Sanitation Data'!$H$5,0,10*ROW('Sanitation Data'!H61)),IF(AND(ISNUMBER(OFFSET('Sanitation Data'!$H$5,0,10*ROW('Sanitation Data'!H61))),DJ67="No",ISNUMBER(OFFSET('Sanitation Data'!$H$5,0,10*ROW('Sanitation Data'!H61)))),CONCATENATE("[",ROUND(100-OFFSET('Sanitation Data'!$H$5,0,10*ROW('Sanitation Data'!H61)),0),"]"),IF(AND(ISNUMBER(OFFSET('Sanitation Data'!$H$5,0,10*ROW('Sanitation Data'!H61))),DJ67="",ISNUMBER(OFFSET('Sanitation Data'!$H$5,0,10*ROW('Sanitation Data'!H61)))),100-OFFSET('Sanitation Data'!$H$5,0,10*ROW('Sanitation Data'!H61)),NA())))</f>
        <v>#N/A</v>
      </c>
      <c r="AV67" s="253" t="e">
        <f ca="true">+IF(AND(ISNUMBER(OFFSET('Sanitation Data'!$H$7,0,10*ROW('Sanitation Data'!H61))),DK67="Yes"),OFFSET('Sanitation Data'!$H$7,0,10*ROW('Sanitation Data'!H61)),IF(AND(ISNUMBER(OFFSET('Sanitation Data'!$H$7,0,10*ROW('Sanitation Data'!H61))),DK67="No",ISNUMBER(OFFSET('Sanitation Data'!$H$7,0,10*ROW('Sanitation Data'!H61)))),CONCATENATE("[",ROUND(OFFSET('Sanitation Data'!$H$7,0,10*ROW('Sanitation Data'!H61)),0),"]"),IF(AND(ISNUMBER(OFFSET('Sanitation Data'!$H$7,0,10*ROW('Sanitation Data'!H61))),DK67="",ISNUMBER(OFFSET('Sanitation Data'!$H$7,0,10*ROW('Sanitation Data'!H61)))),OFFSET('Sanitation Data'!$H$7,0,10*ROW('Sanitation Data'!H61)),NA())))</f>
        <v>#N/A</v>
      </c>
      <c r="AW67" s="253" t="e">
        <f ca="true">+IF(AND(ISNUMBER(OFFSET('Sanitation Data'!$H$11,0,10*ROW('Sanitation Data'!H61))),DL67="Yes"),OFFSET('Sanitation Data'!$H$11,0,10*ROW('Sanitation Data'!H61)),IF(AND(ISNUMBER(OFFSET('Sanitation Data'!$H$11,0,10*ROW('Sanitation Data'!H61))),DL67="No",ISNUMBER(OFFSET('Sanitation Data'!$H$11,0,10*ROW('Sanitation Data'!H61)))),CONCATENATE("[",ROUND(OFFSET('Sanitation Data'!$H$11,0,10*ROW('Sanitation Data'!H61)),0),"]"),IF(AND(ISNUMBER(OFFSET('Sanitation Data'!$H$11,0,10*ROW('Sanitation Data'!H61))),DL67="",ISNUMBER(OFFSET('Sanitation Data'!$H$11,0,10*ROW('Sanitation Data'!H61)))),OFFSET('Sanitation Data'!$H$11,0,10*ROW('Sanitation Data'!H61)),NA())))</f>
        <v>#N/A</v>
      </c>
      <c r="AX67" s="253" t="e">
        <f ca="true">+IF(AND(ISNUMBER(OFFSET('Sanitation Data'!$H$12,0,10*ROW('Sanitation Data'!H61))),DM67="Yes"),OFFSET('Sanitation Data'!$H$12,0,10*ROW('Sanitation Data'!H61)),IF(AND(ISNUMBER(OFFSET('Sanitation Data'!$H$12,0,10*ROW('Sanitation Data'!H61))),DM67="No",ISNUMBER(OFFSET('Sanitation Data'!$H$12,0,10*ROW('Sanitation Data'!H61)))),CONCATENATE("[",ROUND(OFFSET('Sanitation Data'!$H$12,0,10*ROW('Sanitation Data'!H61)),0),"]"),IF(AND(ISNUMBER(OFFSET('Sanitation Data'!$H$12,0,10*ROW('Sanitation Data'!H61))),DM67="",ISNUMBER(OFFSET('Sanitation Data'!$H$12,0,10*ROW('Sanitation Data'!H61)))),OFFSET('Sanitation Data'!$H$12,0,10*ROW('Sanitation Data'!H61)),NA())))</f>
        <v>#N/A</v>
      </c>
      <c r="AY67" s="253" t="e">
        <f ca="true">+IF(AND(ISNUMBER(OFFSET('Sanitation Data'!$H$13,0,10*ROW('Sanitation Data'!H61))),DN67="Yes"),OFFSET('Sanitation Data'!$H$13,0,10*ROW('Sanitation Data'!H61)),IF(AND(ISNUMBER(OFFSET('Sanitation Data'!$H$13,0,10*ROW('Sanitation Data'!H61))),DN67="No",ISNUMBER(OFFSET('Sanitation Data'!$H$13,0,10*ROW('Sanitation Data'!H61)))),CONCATENATE("[",ROUND(OFFSET('Sanitation Data'!$H$13,0,10*ROW('Sanitation Data'!H61)),0),"]"),IF(AND(ISNUMBER(OFFSET('Sanitation Data'!$H$13,0,10*ROW('Sanitation Data'!H61))),DN67="",ISNUMBER(OFFSET('Sanitation Data'!$H$13,0,10*ROW('Sanitation Data'!H61)))),OFFSET('Sanitation Data'!$H$13,0,10*ROW('Sanitation Data'!H61)),NA())))</f>
        <v>#N/A</v>
      </c>
      <c r="AZ67" s="254" t="e">
        <f ca="true">+IF(AND(ISNUMBER(OFFSET('Hygiene Data'!$C$6,0,10*ROW('Hygiene Data'!C61))),DO67="Yes"),OFFSET('Hygiene Data'!$C$6,0,10*ROW('Hygiene Data'!C61)),IF(AND(ISNUMBER(OFFSET('Hygiene Data'!$C$6,0,10*ROW('Hygiene Data'!C61))),DO67="No",ISNUMBER(OFFSET('Hygiene Data'!$C$6,0,10*ROW('Hygiene Data'!C61)))),CONCATENATE("[",ROUND(OFFSET('Hygiene Data'!$C$6,0,10*ROW('Hygiene Data'!C61)),0),"]"),IF(AND(ISNUMBER(OFFSET('Hygiene Data'!$C$6,0,10*ROW('Hygiene Data'!C61))),DO67="",ISNUMBER(OFFSET('Hygiene Data'!$C$6,0,10*ROW('Hygiene Data'!C61)))),OFFSET('Hygiene Data'!$C$6,0,10*ROW('Hygiene Data'!C61)),NA())))</f>
        <v>#N/A</v>
      </c>
      <c r="BA67" s="254" t="e">
        <f ca="true">+IF(AND(ISNUMBER(OFFSET('Hygiene Data'!$C$8,0,10*ROW('Hygiene Data'!C61))),DP67="Yes"),OFFSET('Hygiene Data'!$C$8,0,10*ROW('Hygiene Data'!C61)),IF(AND(ISNUMBER(OFFSET('Hygiene Data'!$C$8,0,10*ROW('Hygiene Data'!C61))),DP67="No",ISNUMBER(OFFSET('Hygiene Data'!$C$8,0,10*ROW('Hygiene Data'!C61)))),CONCATENATE("[",ROUND(OFFSET('Hygiene Data'!$C$8,0,10*ROW('Hygiene Data'!C61)),0),"]"),IF(AND(ISNUMBER(OFFSET('Hygiene Data'!$C$8,0,10*ROW('Hygiene Data'!C61))),DP67="",ISNUMBER(OFFSET('Hygiene Data'!$C$8,0,10*ROW('Hygiene Data'!C61)))),OFFSET('Hygiene Data'!$C$8,0,10*ROW('Hygiene Data'!C61)),NA())))</f>
        <v>#N/A</v>
      </c>
      <c r="BB67" s="254" t="e">
        <f ca="true">+IF(AND(ISNUMBER(OFFSET('Hygiene Data'!$C$10,0,10*ROW('Hygiene Data'!C61))),DQ67="Yes"),OFFSET('Hygiene Data'!$C$10,0,10*ROW('Hygiene Data'!C61)),IF(AND(ISNUMBER(OFFSET('Hygiene Data'!$C$10,0,10*ROW('Hygiene Data'!C61))),DQ67="No",ISNUMBER(OFFSET('Hygiene Data'!$C$10,0,10*ROW('Hygiene Data'!C61)))),CONCATENATE("[",ROUND(OFFSET('Hygiene Data'!$C$10,0,10*ROW('Hygiene Data'!C61)),0),"]"),IF(AND(ISNUMBER(OFFSET('Hygiene Data'!$C$10,0,10*ROW('Hygiene Data'!C61))),DQ67="",ISNUMBER(OFFSET('Hygiene Data'!$C$10,0,10*ROW('Hygiene Data'!C61)))),OFFSET('Hygiene Data'!$C$10,0,10*ROW('Hygiene Data'!C61)),NA())))</f>
        <v>#N/A</v>
      </c>
      <c r="BC67" s="254" t="e">
        <f ca="true">+IF(AND(ISNUMBER(OFFSET('Hygiene Data'!$D$6,0,10*ROW('Hygiene Data'!D61))),DR67="Yes"),OFFSET('Hygiene Data'!$D$6,0,10*ROW('Hygiene Data'!D61)),IF(AND(ISNUMBER(OFFSET('Hygiene Data'!$D$6,0,10*ROW('Hygiene Data'!D61))),DR67="No",ISNUMBER(OFFSET('Hygiene Data'!$D$6,0,10*ROW('Hygiene Data'!D61)))),CONCATENATE("[",ROUND(OFFSET('Hygiene Data'!$D$6,0,10*ROW('Hygiene Data'!D61)),0),"]"),IF(AND(ISNUMBER(OFFSET('Hygiene Data'!$D$6,0,10*ROW('Hygiene Data'!D61))),DR67="",ISNUMBER(OFFSET('Hygiene Data'!$D$6,0,10*ROW('Hygiene Data'!D61)))),OFFSET('Hygiene Data'!$D$6,0,10*ROW('Hygiene Data'!D61)),NA())))</f>
        <v>#N/A</v>
      </c>
      <c r="BD67" s="254" t="e">
        <f ca="true">+IF(AND(ISNUMBER(OFFSET('Hygiene Data'!$D$8,0,10*ROW('Hygiene Data'!D61))),DS67="Yes"),OFFSET('Hygiene Data'!$D$8,0,10*ROW('Hygiene Data'!D61)),IF(AND(ISNUMBER(OFFSET('Hygiene Data'!$D$8,0,10*ROW('Hygiene Data'!D61))),DS67="No",ISNUMBER(OFFSET('Hygiene Data'!$D$8,0,10*ROW('Hygiene Data'!D61)))),CONCATENATE("[",ROUND(OFFSET('Hygiene Data'!$D$8,0,10*ROW('Hygiene Data'!D61)),0),"]"),IF(AND(ISNUMBER(OFFSET('Hygiene Data'!$D$8,0,10*ROW('Hygiene Data'!D61))),DS67="",ISNUMBER(OFFSET('Hygiene Data'!$D$8,0,10*ROW('Hygiene Data'!D61)))),OFFSET('Hygiene Data'!$D$8,0,10*ROW('Hygiene Data'!D61)),NA())))</f>
        <v>#N/A</v>
      </c>
      <c r="BE67" s="254" t="e">
        <f ca="true">+IF(AND(ISNUMBER(OFFSET('Hygiene Data'!$D$10,0,10*ROW('Hygiene Data'!D61))),DT67="Yes"),OFFSET('Hygiene Data'!$D$10,0,10*ROW('Hygiene Data'!D61)),IF(AND(ISNUMBER(OFFSET('Hygiene Data'!$D$10,0,10*ROW('Hygiene Data'!D61))),DT67="No",ISNUMBER(OFFSET('Hygiene Data'!$D$10,0,10*ROW('Hygiene Data'!D61)))),CONCATENATE("[",ROUND(OFFSET('Hygiene Data'!$D$10,0,10*ROW('Hygiene Data'!D61)),0),"]"),IF(AND(ISNUMBER(OFFSET('Hygiene Data'!$D$10,0,10*ROW('Hygiene Data'!D61))),DT67="",ISNUMBER(OFFSET('Hygiene Data'!$D$10,0,10*ROW('Hygiene Data'!D61)))),OFFSET('Hygiene Data'!$D$10,0,10*ROW('Hygiene Data'!D61)),NA())))</f>
        <v>#N/A</v>
      </c>
      <c r="BF67" s="254" t="e">
        <f ca="true">+IF(AND(ISNUMBER(OFFSET('Hygiene Data'!$E$6,0,10*ROW('Hygiene Data'!E61))),DU67="Yes"),OFFSET('Hygiene Data'!$E$6,0,10*ROW('Hygiene Data'!E61)),IF(AND(ISNUMBER(OFFSET('Hygiene Data'!$E$6,0,10*ROW('Hygiene Data'!E61))),DU67="No",ISNUMBER(OFFSET('Hygiene Data'!$E$6,0,10*ROW('Hygiene Data'!E61)))),CONCATENATE("[",ROUND(OFFSET('Hygiene Data'!$E$6,0,10*ROW('Hygiene Data'!E61)),0),"]"),IF(AND(ISNUMBER(OFFSET('Hygiene Data'!$E$6,0,10*ROW('Hygiene Data'!E61))),DU67="",ISNUMBER(OFFSET('Hygiene Data'!$E$6,0,10*ROW('Hygiene Data'!E61)))),OFFSET('Hygiene Data'!$E$6,0,10*ROW('Hygiene Data'!E61)),NA())))</f>
        <v>#N/A</v>
      </c>
      <c r="BG67" s="254" t="e">
        <f ca="true">+IF(AND(ISNUMBER(OFFSET('Hygiene Data'!$E$8,0,10*ROW('Hygiene Data'!E61))),DV67="Yes"),OFFSET('Hygiene Data'!$E$8,0,10*ROW('Hygiene Data'!E61)),IF(AND(ISNUMBER(OFFSET('Hygiene Data'!$E$8,0,10*ROW('Hygiene Data'!E61))),DV67="No",ISNUMBER(OFFSET('Hygiene Data'!$E$8,0,10*ROW('Hygiene Data'!E61)))),CONCATENATE("[",ROUND(OFFSET('Hygiene Data'!$E$8,0,10*ROW('Hygiene Data'!E61)),0),"]"),IF(AND(ISNUMBER(OFFSET('Hygiene Data'!$E$8,0,10*ROW('Hygiene Data'!E61))),DV67="",ISNUMBER(OFFSET('Hygiene Data'!$E$8,0,10*ROW('Hygiene Data'!E61)))),OFFSET('Hygiene Data'!$E$8,0,10*ROW('Hygiene Data'!E61)),NA())))</f>
        <v>#N/A</v>
      </c>
      <c r="BH67" s="254" t="e">
        <f ca="true">+IF(AND(ISNUMBER(OFFSET('Hygiene Data'!$E$10,0,10*ROW('Hygiene Data'!E61))),DW67="Yes"),OFFSET('Hygiene Data'!$E$10,0,10*ROW('Hygiene Data'!E61)),IF(AND(ISNUMBER(OFFSET('Hygiene Data'!$E$10,0,10*ROW('Hygiene Data'!E61))),DW67="No",ISNUMBER(OFFSET('Hygiene Data'!$E$10,0,10*ROW('Hygiene Data'!E61)))),CONCATENATE("[",ROUND(OFFSET('Hygiene Data'!$E$10,0,10*ROW('Hygiene Data'!E61)),0),"]"),IF(AND(ISNUMBER(OFFSET('Hygiene Data'!$E$10,0,10*ROW('Hygiene Data'!E61))),DW67="",ISNUMBER(OFFSET('Hygiene Data'!$E$10,0,10*ROW('Hygiene Data'!E61)))),OFFSET('Hygiene Data'!$E$10,0,10*ROW('Hygiene Data'!E61)),NA())))</f>
        <v>#N/A</v>
      </c>
      <c r="BI67" s="254" t="e">
        <f ca="true">+IF(AND(ISNUMBER(OFFSET('Hygiene Data'!$F$6,0,10*ROW('Hygiene Data'!F61))),DX67="Yes"),OFFSET('Hygiene Data'!$F$6,0,10*ROW('Hygiene Data'!F61)),IF(AND(ISNUMBER(OFFSET('Hygiene Data'!$F$6,0,10*ROW('Hygiene Data'!F61))),DX67="No",ISNUMBER(OFFSET('Hygiene Data'!$F$6,0,10*ROW('Hygiene Data'!F61)))),CONCATENATE("[",ROUND(OFFSET('Hygiene Data'!$F$6,0,10*ROW('Hygiene Data'!F61)),0),"]"),IF(AND(ISNUMBER(OFFSET('Hygiene Data'!$F$6,0,10*ROW('Hygiene Data'!F61))),DX67="",ISNUMBER(OFFSET('Hygiene Data'!$F$6,0,10*ROW('Hygiene Data'!F61)))),OFFSET('Hygiene Data'!$F$6,0,10*ROW('Hygiene Data'!F61)),NA())))</f>
        <v>#N/A</v>
      </c>
      <c r="BJ67" s="254" t="e">
        <f ca="true">+IF(AND(ISNUMBER(OFFSET('Hygiene Data'!$F$8,0,10*ROW('Hygiene Data'!F61))),DY67="Yes"),OFFSET('Hygiene Data'!$F$8,0,10*ROW('Hygiene Data'!F61)),IF(AND(ISNUMBER(OFFSET('Hygiene Data'!$F$8,0,10*ROW('Hygiene Data'!F61))),DY67="No",ISNUMBER(OFFSET('Hygiene Data'!$F$8,0,10*ROW('Hygiene Data'!F61)))),CONCATENATE("[",ROUND(OFFSET('Hygiene Data'!$F$8,0,10*ROW('Hygiene Data'!F61)),0),"]"),IF(AND(ISNUMBER(OFFSET('Hygiene Data'!$F$8,0,10*ROW('Hygiene Data'!F61))),DY67="",ISNUMBER(OFFSET('Hygiene Data'!$F$8,0,10*ROW('Hygiene Data'!F61)))),OFFSET('Hygiene Data'!$F$8,0,10*ROW('Hygiene Data'!F61)),NA())))</f>
        <v>#N/A</v>
      </c>
      <c r="BK67" s="254" t="e">
        <f ca="true">+IF(AND(ISNUMBER(OFFSET('Hygiene Data'!$F$10,0,10*ROW('Hygiene Data'!F61))),DZ67="Yes"),OFFSET('Hygiene Data'!$F$10,0,10*ROW('Hygiene Data'!F61)),IF(AND(ISNUMBER(OFFSET('Hygiene Data'!$F$10,0,10*ROW('Hygiene Data'!F61))),DZ67="No",ISNUMBER(OFFSET('Hygiene Data'!$F$10,0,10*ROW('Hygiene Data'!F61)))),CONCATENATE("[",ROUND(OFFSET('Hygiene Data'!$F$10,0,10*ROW('Hygiene Data'!F61)),0),"]"),IF(AND(ISNUMBER(OFFSET('Hygiene Data'!$F$10,0,10*ROW('Hygiene Data'!F61))),DZ67="",ISNUMBER(OFFSET('Hygiene Data'!$F$10,0,10*ROW('Hygiene Data'!F61)))),OFFSET('Hygiene Data'!$F$10,0,10*ROW('Hygiene Data'!F61)),NA())))</f>
        <v>#N/A</v>
      </c>
      <c r="BL67" s="254" t="e">
        <f ca="true">+IF(AND(ISNUMBER(OFFSET('Hygiene Data'!$G$6,0,10*ROW('Hygiene Data'!G61))),EA67="Yes"),OFFSET('Hygiene Data'!$G$6,0,10*ROW('Hygiene Data'!G61)),IF(AND(ISNUMBER(OFFSET('Hygiene Data'!$G$6,0,10*ROW('Hygiene Data'!G61))),EA67="No",ISNUMBER(OFFSET('Hygiene Data'!$G$6,0,10*ROW('Hygiene Data'!G61)))),CONCATENATE("[",ROUND(OFFSET('Hygiene Data'!$G$6,0,10*ROW('Hygiene Data'!G61)),0),"]"),IF(AND(ISNUMBER(OFFSET('Hygiene Data'!$G$6,0,10*ROW('Hygiene Data'!G61))),EA67="",ISNUMBER(OFFSET('Hygiene Data'!$G$6,0,10*ROW('Hygiene Data'!G61)))),OFFSET('Hygiene Data'!$G$6,0,10*ROW('Hygiene Data'!G61)),NA())))</f>
        <v>#N/A</v>
      </c>
      <c r="BM67" s="254" t="e">
        <f ca="true">+IF(AND(ISNUMBER(OFFSET('Hygiene Data'!$G$8,0,10*ROW('Hygiene Data'!G61))),EB67="Yes"),OFFSET('Hygiene Data'!$G$8,0,10*ROW('Hygiene Data'!G61)),IF(AND(ISNUMBER(OFFSET('Hygiene Data'!$G$8,0,10*ROW('Hygiene Data'!G61))),EB67="No",ISNUMBER(OFFSET('Hygiene Data'!$G$8,0,10*ROW('Hygiene Data'!G61)))),CONCATENATE("[",ROUND(OFFSET('Hygiene Data'!$G$8,0,10*ROW('Hygiene Data'!G61)),0),"]"),IF(AND(ISNUMBER(OFFSET('Hygiene Data'!$G$8,0,10*ROW('Hygiene Data'!G61))),EB67="",ISNUMBER(OFFSET('Hygiene Data'!$G$8,0,10*ROW('Hygiene Data'!G61)))),OFFSET('Hygiene Data'!$G$8,0,10*ROW('Hygiene Data'!G61)),NA())))</f>
        <v>#N/A</v>
      </c>
      <c r="BN67" s="254" t="e">
        <f ca="true">+IF(AND(ISNUMBER(OFFSET('Hygiene Data'!$G$10,0,10*ROW('Hygiene Data'!G61))),EC67="Yes"),OFFSET('Hygiene Data'!$G$10,0,10*ROW('Hygiene Data'!G61)),IF(AND(ISNUMBER(OFFSET('Hygiene Data'!$G$10,0,10*ROW('Hygiene Data'!G61))),EC67="No",ISNUMBER(OFFSET('Hygiene Data'!$G$10,0,10*ROW('Hygiene Data'!G61)))),CONCATENATE("[",ROUND(OFFSET('Hygiene Data'!$G$10,0,10*ROW('Hygiene Data'!G61)),0),"]"),IF(AND(ISNUMBER(OFFSET('Hygiene Data'!$G$10,0,10*ROW('Hygiene Data'!G61))),EC67="",ISNUMBER(OFFSET('Hygiene Data'!$G$10,0,10*ROW('Hygiene Data'!G61)))),OFFSET('Hygiene Data'!$G$10,0,10*ROW('Hygiene Data'!G61)),NA())))</f>
        <v>#N/A</v>
      </c>
      <c r="BO67" s="254" t="e">
        <f ca="true">+IF(AND(ISNUMBER(OFFSET('Hygiene Data'!$H$6,0,10*ROW('Hygiene Data'!H61))),ED67="Yes"),OFFSET('Hygiene Data'!$H$6,0,10*ROW('Hygiene Data'!H61)),IF(AND(ISNUMBER(OFFSET('Hygiene Data'!$H$6,0,10*ROW('Hygiene Data'!H61))),ED67="No",ISNUMBER(OFFSET('Hygiene Data'!$H$6,0,10*ROW('Hygiene Data'!H61)))),CONCATENATE("[",ROUND(OFFSET('Hygiene Data'!$H$6,0,10*ROW('Hygiene Data'!H61)),0),"]"),IF(AND(ISNUMBER(OFFSET('Hygiene Data'!$H$6,0,10*ROW('Hygiene Data'!H61))),ED67="",ISNUMBER(OFFSET('Hygiene Data'!$H$6,0,10*ROW('Hygiene Data'!H61)))),OFFSET('Hygiene Data'!$H$6,0,10*ROW('Hygiene Data'!H61)),NA())))</f>
        <v>#N/A</v>
      </c>
      <c r="BP67" s="254" t="e">
        <f ca="true">+IF(AND(ISNUMBER(OFFSET('Hygiene Data'!$H$8,0,10*ROW('Hygiene Data'!H61))),EE67="Yes"),OFFSET('Hygiene Data'!$H$8,0,10*ROW('Hygiene Data'!H61)),IF(AND(ISNUMBER(OFFSET('Hygiene Data'!$H$8,0,10*ROW('Hygiene Data'!H61))),EE67="No",ISNUMBER(OFFSET('Hygiene Data'!$H$8,0,10*ROW('Hygiene Data'!H61)))),CONCATENATE("[",ROUND(OFFSET('Hygiene Data'!$H$8,0,10*ROW('Hygiene Data'!H61)),0),"]"),IF(AND(ISNUMBER(OFFSET('Hygiene Data'!$H$8,0,10*ROW('Hygiene Data'!H61))),EE67="",ISNUMBER(OFFSET('Hygiene Data'!$H$8,0,10*ROW('Hygiene Data'!H61)))),OFFSET('Hygiene Data'!$H$8,0,10*ROW('Hygiene Data'!H61)),NA())))</f>
        <v>#N/A</v>
      </c>
      <c r="BQ67" s="254" t="e">
        <f ca="true">+IF(AND(ISNUMBER(OFFSET('Hygiene Data'!$H$10,0,10*ROW('Hygiene Data'!H61))),EF67="Yes"),OFFSET('Hygiene Data'!$H$10,0,10*ROW('Hygiene Data'!H61)),IF(AND(ISNUMBER(OFFSET('Hygiene Data'!$H$10,0,10*ROW('Hygiene Data'!H61))),EF67="No",ISNUMBER(OFFSET('Hygiene Data'!$H$10,0,10*ROW('Hygiene Data'!H61)))),CONCATENATE("[",ROUND(OFFSET('Hygiene Data'!$H$10,0,10*ROW('Hygiene Data'!H61)),0),"]"),IF(AND(ISNUMBER(OFFSET('Hygiene Data'!$H$10,0,10*ROW('Hygiene Data'!H61))),EF67="",ISNUMBER(OFFSET('Hygiene Data'!$H$10,0,10*ROW('Hygiene Data'!H61)))),OFFSET('Hygiene Data'!$H$10,0,10*ROW('Hygiene Data'!H61)),NA())))</f>
        <v>#N/A</v>
      </c>
      <c r="BS67" s="36" t="str">
        <f ca="true">+IF(OFFSET('Water Data'!$C$28,0,10*ROW('Water Data'!C61))="","",OFFSET('Water Data'!$C$28,0,10*ROW('Water Data'!C61)))</f>
        <v/>
      </c>
      <c r="BT67" s="36" t="str">
        <f ca="true">+IF(OFFSET('Water Data'!$C$29,0,10*ROW('Water Data'!C61))="","",OFFSET('Water Data'!$C$29,0,10*ROW('Water Data'!C61)))</f>
        <v/>
      </c>
      <c r="BU67" s="36" t="str">
        <f ca="true">+IF(OFFSET('Water Data'!$C$30,0,10*ROW('Water Data'!C61))="","",OFFSET('Water Data'!$C$30,0,10*ROW('Water Data'!C61)))</f>
        <v/>
      </c>
      <c r="BV67" s="36" t="str">
        <f ca="true">+IF(OFFSET('Water Data'!$D$28,0,10*ROW('Water Data'!D61))="","",OFFSET('Water Data'!$D$28,0,10*ROW('Water Data'!D61)))</f>
        <v/>
      </c>
      <c r="BW67" s="36" t="str">
        <f ca="true">+IF(OFFSET('Water Data'!$D$29,0,10*ROW('Water Data'!D61))="","",OFFSET('Water Data'!$D$29,0,10*ROW('Water Data'!D61)))</f>
        <v/>
      </c>
      <c r="BX67" s="36" t="str">
        <f ca="true">+IF(OFFSET('Water Data'!$D$30,0,10*ROW('Water Data'!D61))="","",OFFSET('Water Data'!$D$30,0,10*ROW('Water Data'!D61)))</f>
        <v/>
      </c>
      <c r="BY67" s="36" t="str">
        <f ca="true">+IF(OFFSET('Water Data'!$E$28,0,10*ROW('Water Data'!E61))="","",OFFSET('Water Data'!$E$28,0,10*ROW('Water Data'!E61)))</f>
        <v/>
      </c>
      <c r="BZ67" s="36" t="str">
        <f ca="true">+IF(OFFSET('Water Data'!$E$29,0,10*ROW('Water Data'!E61))="","",OFFSET('Water Data'!$E$29,0,10*ROW('Water Data'!E61)))</f>
        <v/>
      </c>
      <c r="CA67" s="36" t="str">
        <f ca="true">+IF(OFFSET('Water Data'!$E$30,0,10*ROW('Water Data'!E61))="","",OFFSET('Water Data'!$E$30,0,10*ROW('Water Data'!E61)))</f>
        <v/>
      </c>
      <c r="CB67" s="36" t="str">
        <f ca="true">+IF(OFFSET('Water Data'!$F$28,0,10*ROW('Water Data'!F61))="","",OFFSET('Water Data'!$F$28,0,10*ROW('Water Data'!F61)))</f>
        <v/>
      </c>
      <c r="CC67" s="36" t="str">
        <f ca="true">+IF(OFFSET('Water Data'!$F$29,0,10*ROW('Water Data'!F61))="","",OFFSET('Water Data'!$F$29,0,10*ROW('Water Data'!F61)))</f>
        <v/>
      </c>
      <c r="CD67" s="36" t="str">
        <f ca="true">+IF(OFFSET('Water Data'!$F$30,0,10*ROW('Water Data'!F61))="","",OFFSET('Water Data'!$F$30,0,10*ROW('Water Data'!F61)))</f>
        <v/>
      </c>
      <c r="CE67" s="36" t="str">
        <f ca="true">+IF(OFFSET('Water Data'!$G$28,0,10*ROW('Water Data'!G61))="","",OFFSET('Water Data'!$G$28,0,10*ROW('Water Data'!G61)))</f>
        <v/>
      </c>
      <c r="CF67" s="36" t="str">
        <f ca="true">+IF(OFFSET('Water Data'!$G$29,0,10*ROW('Water Data'!G61))="","",OFFSET('Water Data'!$G$29,0,10*ROW('Water Data'!G61)))</f>
        <v/>
      </c>
      <c r="CG67" s="36" t="str">
        <f ca="true">+IF(OFFSET('Water Data'!$G$30,0,10*ROW('Water Data'!G61))="","",OFFSET('Water Data'!$G$30,0,10*ROW('Water Data'!G61)))</f>
        <v/>
      </c>
      <c r="CH67" s="36" t="str">
        <f ca="true">+IF(OFFSET('Water Data'!$H$28,0,10*ROW('Water Data'!H61))="","",OFFSET('Water Data'!$H$28,0,10*ROW('Water Data'!H61)))</f>
        <v/>
      </c>
      <c r="CI67" s="36" t="str">
        <f ca="true">+IF(OFFSET('Water Data'!$H$29,0,10*ROW('Water Data'!H61))="","",OFFSET('Water Data'!$H$29,0,10*ROW('Water Data'!H61)))</f>
        <v/>
      </c>
      <c r="CJ67" s="36" t="str">
        <f ca="true">+IF(OFFSET('Water Data'!$H$30,0,10*ROW('Water Data'!H61))="","",OFFSET('Water Data'!$H$30,0,10*ROW('Water Data'!H61)))</f>
        <v/>
      </c>
      <c r="CK67" s="36" t="str">
        <f ca="true">+IF(OFFSET('Sanitation Data'!$C$29,0,10*ROW('Sanitation Data'!C61))="","",OFFSET('Sanitation Data'!$C$29,0,10*ROW('Sanitation Data'!C61)))</f>
        <v/>
      </c>
      <c r="CL67" s="36" t="str">
        <f ca="true">+IF(OFFSET('Sanitation Data'!$C$30,0,10*ROW('Sanitation Data'!C61))="","",OFFSET('Sanitation Data'!$C$30,0,10*ROW('Sanitation Data'!C61)))</f>
        <v/>
      </c>
      <c r="CM67" s="36" t="str">
        <f ca="true">+IF(OFFSET('Sanitation Data'!$C$31,0,10*ROW('Sanitation Data'!C61))="","",OFFSET('Sanitation Data'!$C$31,0,10*ROW('Sanitation Data'!C61)))</f>
        <v/>
      </c>
      <c r="CN67" s="36" t="str">
        <f ca="true">+IF(OFFSET('Sanitation Data'!$C$32,0,10*ROW('Sanitation Data'!C61))="","",OFFSET('Sanitation Data'!$C$32,0,10*ROW('Sanitation Data'!C61)))</f>
        <v/>
      </c>
      <c r="CO67" s="36" t="str">
        <f ca="true">+IF(OFFSET('Sanitation Data'!$C$33,0,10*ROW('Sanitation Data'!C61))="","",OFFSET('Sanitation Data'!$C$33,0,10*ROW('Sanitation Data'!C61)))</f>
        <v/>
      </c>
      <c r="CP67" s="36" t="str">
        <f ca="true">+IF(OFFSET('Sanitation Data'!$D$29,0,10*ROW('Sanitation Data'!D61))="","",OFFSET('Sanitation Data'!$D$29,0,10*ROW('Sanitation Data'!D61)))</f>
        <v/>
      </c>
      <c r="CQ67" s="36" t="str">
        <f ca="true">+IF(OFFSET('Sanitation Data'!$D$30,0,10*ROW('Sanitation Data'!D61))="","",OFFSET('Sanitation Data'!$D$30,0,10*ROW('Sanitation Data'!D61)))</f>
        <v/>
      </c>
      <c r="CR67" s="36" t="str">
        <f ca="true">+IF(OFFSET('Sanitation Data'!$D$31,0,10*ROW('Sanitation Data'!D61))="","",OFFSET('Sanitation Data'!$D$31,0,10*ROW('Sanitation Data'!D61)))</f>
        <v/>
      </c>
      <c r="CS67" s="36" t="str">
        <f ca="true">+IF(OFFSET('Sanitation Data'!$D$32,0,10*ROW('Sanitation Data'!D61))="","",OFFSET('Sanitation Data'!$D$32,0,10*ROW('Sanitation Data'!D61)))</f>
        <v/>
      </c>
      <c r="CT67" s="36" t="str">
        <f ca="true">+IF(OFFSET('Sanitation Data'!$D$33,0,10*ROW('Sanitation Data'!D61))="","",OFFSET('Sanitation Data'!$D$33,0,10*ROW('Sanitation Data'!D61)))</f>
        <v/>
      </c>
      <c r="CU67" s="36" t="str">
        <f ca="true">+IF(OFFSET('Sanitation Data'!$E$29,0,10*ROW('Sanitation Data'!E61))="","",OFFSET('Sanitation Data'!$E$29,0,10*ROW('Sanitation Data'!E61)))</f>
        <v/>
      </c>
      <c r="CV67" s="36" t="str">
        <f ca="true">+IF(OFFSET('Sanitation Data'!$E$30,0,10*ROW('Sanitation Data'!E61))="","",OFFSET('Sanitation Data'!$E$30,0,10*ROW('Sanitation Data'!E61)))</f>
        <v/>
      </c>
      <c r="CW67" s="36" t="str">
        <f ca="true">+IF(OFFSET('Sanitation Data'!$E$31,0,10*ROW('Sanitation Data'!E61))="","",OFFSET('Sanitation Data'!$E$31,0,10*ROW('Sanitation Data'!E61)))</f>
        <v/>
      </c>
      <c r="CX67" s="36" t="str">
        <f ca="true">+IF(OFFSET('Sanitation Data'!$E$32,0,10*ROW('Sanitation Data'!E61))="","",OFFSET('Sanitation Data'!$E$32,0,10*ROW('Sanitation Data'!E61)))</f>
        <v/>
      </c>
      <c r="CY67" s="36" t="str">
        <f ca="true">+IF(OFFSET('Sanitation Data'!$E$33,0,10*ROW('Sanitation Data'!E61))="","",OFFSET('Sanitation Data'!$E$33,0,10*ROW('Sanitation Data'!E61)))</f>
        <v/>
      </c>
      <c r="CZ67" s="36" t="str">
        <f ca="true">+IF(OFFSET('Sanitation Data'!$F$29,0,10*ROW('Sanitation Data'!F61))="","",OFFSET('Sanitation Data'!$F$29,0,10*ROW('Sanitation Data'!F61)))</f>
        <v/>
      </c>
      <c r="DA67" s="36" t="str">
        <f ca="true">+IF(OFFSET('Sanitation Data'!$F$30,0,10*ROW('Sanitation Data'!F61))="","",OFFSET('Sanitation Data'!$F$30,0,10*ROW('Sanitation Data'!F61)))</f>
        <v/>
      </c>
      <c r="DB67" s="36" t="str">
        <f ca="true">+IF(OFFSET('Sanitation Data'!$F$31,0,10*ROW('Sanitation Data'!F61))="","",OFFSET('Sanitation Data'!$F$31,0,10*ROW('Sanitation Data'!F61)))</f>
        <v/>
      </c>
      <c r="DC67" s="36" t="str">
        <f ca="true">+IF(OFFSET('Sanitation Data'!$F$32,0,10*ROW('Sanitation Data'!F61))="","",OFFSET('Sanitation Data'!$F$32,0,10*ROW('Sanitation Data'!F61)))</f>
        <v/>
      </c>
      <c r="DD67" s="36" t="str">
        <f ca="true">+IF(OFFSET('Sanitation Data'!$F$33,0,10*ROW('Sanitation Data'!F61))="","",OFFSET('Sanitation Data'!$F$33,0,10*ROW('Sanitation Data'!F61)))</f>
        <v/>
      </c>
      <c r="DE67" s="36" t="str">
        <f ca="true">+IF(OFFSET('Sanitation Data'!$G$29,0,10*ROW('Sanitation Data'!G61))="","",OFFSET('Sanitation Data'!$G$29,0,10*ROW('Sanitation Data'!G61)))</f>
        <v/>
      </c>
      <c r="DF67" s="36" t="str">
        <f ca="true">+IF(OFFSET('Sanitation Data'!$G$30,0,10*ROW('Sanitation Data'!G61))="","",OFFSET('Sanitation Data'!$G$30,0,10*ROW('Sanitation Data'!G61)))</f>
        <v/>
      </c>
      <c r="DG67" s="36" t="str">
        <f ca="true">+IF(OFFSET('Sanitation Data'!$G$31,0,10*ROW('Sanitation Data'!G61))="","",OFFSET('Sanitation Data'!$G$31,0,10*ROW('Sanitation Data'!G61)))</f>
        <v/>
      </c>
      <c r="DH67" s="36" t="str">
        <f ca="true">+IF(OFFSET('Sanitation Data'!$G$32,0,10*ROW('Sanitation Data'!G61))="","",OFFSET('Sanitation Data'!$G$32,0,10*ROW('Sanitation Data'!G61)))</f>
        <v/>
      </c>
      <c r="DI67" s="36" t="str">
        <f ca="true">+IF(OFFSET('Sanitation Data'!$G$33,0,10*ROW('Sanitation Data'!G61))="","",OFFSET('Sanitation Data'!$G$33,0,10*ROW('Sanitation Data'!G61)))</f>
        <v/>
      </c>
      <c r="DJ67" s="36" t="str">
        <f ca="true">+IF(OFFSET('Sanitation Data'!$H$29,0,10*ROW('Sanitation Data'!H61))="","",OFFSET('Sanitation Data'!$H$29,0,10*ROW('Sanitation Data'!H61)))</f>
        <v/>
      </c>
      <c r="DK67" s="36" t="str">
        <f ca="true">+IF(OFFSET('Sanitation Data'!$H$30,0,10*ROW('Sanitation Data'!H61))="","",OFFSET('Sanitation Data'!$H$30,0,10*ROW('Sanitation Data'!H61)))</f>
        <v/>
      </c>
      <c r="DL67" s="36" t="str">
        <f ca="true">+IF(OFFSET('Sanitation Data'!$H$31,0,10*ROW('Sanitation Data'!H61))="","",OFFSET('Sanitation Data'!$H$31,0,10*ROW('Sanitation Data'!H61)))</f>
        <v/>
      </c>
      <c r="DM67" s="36" t="str">
        <f ca="true">+IF(OFFSET('Sanitation Data'!$H$32,0,10*ROW('Sanitation Data'!H61))="","",OFFSET('Sanitation Data'!$H$32,0,10*ROW('Sanitation Data'!H61)))</f>
        <v/>
      </c>
      <c r="DN67" s="36" t="str">
        <f ca="true">+IF(OFFSET('Sanitation Data'!$H$33,0,10*ROW('Sanitation Data'!H61))="","",OFFSET('Sanitation Data'!$H$33,0,10*ROW('Sanitation Data'!H61)))</f>
        <v/>
      </c>
      <c r="DO67" s="36" t="str">
        <f ca="true">+IF(OFFSET('Hygiene Data'!$C$12,0,10*ROW('Hygiene Data'!C61))="","",OFFSET('Hygiene Data'!$C$12,0,10*ROW('Hygiene Data'!C61)))</f>
        <v/>
      </c>
      <c r="DP67" s="36" t="str">
        <f ca="true">+IF(OFFSET('Hygiene Data'!$C$13,0,10*ROW('Hygiene Data'!C61))="","",OFFSET('Hygiene Data'!$C$13,0,10*ROW('Hygiene Data'!C61)))</f>
        <v/>
      </c>
      <c r="DQ67" s="36" t="str">
        <f ca="true">+IF(OFFSET('Hygiene Data'!$C$14,0,10*ROW('Hygiene Data'!C61))="","",OFFSET('Hygiene Data'!$C$14,0,10*ROW('Hygiene Data'!C61)))</f>
        <v/>
      </c>
      <c r="DR67" s="36" t="str">
        <f ca="true">+IF(OFFSET('Hygiene Data'!$D$12,0,10*ROW('Hygiene Data'!D61))="","",OFFSET('Hygiene Data'!$D$12,0,10*ROW('Hygiene Data'!D61)))</f>
        <v/>
      </c>
      <c r="DS67" s="36" t="str">
        <f ca="true">+IF(OFFSET('Hygiene Data'!$D$13,0,10*ROW('Hygiene Data'!D61))="","",OFFSET('Hygiene Data'!$D$13,0,10*ROW('Hygiene Data'!D61)))</f>
        <v/>
      </c>
      <c r="DT67" s="36" t="str">
        <f ca="true">+IF(OFFSET('Hygiene Data'!$D$14,0,10*ROW('Hygiene Data'!D61))="","",OFFSET('Hygiene Data'!$D$14,0,10*ROW('Hygiene Data'!D61)))</f>
        <v/>
      </c>
      <c r="DU67" s="36" t="str">
        <f ca="true">+IF(OFFSET('Hygiene Data'!$E$12,0,10*ROW('Hygiene Data'!E61))="","",OFFSET('Hygiene Data'!$E$12,0,10*ROW('Hygiene Data'!E61)))</f>
        <v/>
      </c>
      <c r="DV67" s="36" t="str">
        <f ca="true">+IF(OFFSET('Hygiene Data'!$E$13,0,10*ROW('Hygiene Data'!E61))="","",OFFSET('Hygiene Data'!$E$13,0,10*ROW('Hygiene Data'!E61)))</f>
        <v/>
      </c>
      <c r="DW67" s="36" t="str">
        <f ca="true">+IF(OFFSET('Hygiene Data'!$E$14,0,10*ROW('Hygiene Data'!E61))="","",OFFSET('Hygiene Data'!$E$14,0,10*ROW('Hygiene Data'!E61)))</f>
        <v/>
      </c>
      <c r="DX67" s="36" t="str">
        <f ca="true">+IF(OFFSET('Hygiene Data'!$F$12,0,10*ROW('Hygiene Data'!F61))="","",OFFSET('Hygiene Data'!$F$12,0,10*ROW('Hygiene Data'!F61)))</f>
        <v/>
      </c>
      <c r="DY67" s="36" t="str">
        <f ca="true">+IF(OFFSET('Hygiene Data'!$F$13,0,10*ROW('Hygiene Data'!F61))="","",OFFSET('Hygiene Data'!$F$13,0,10*ROW('Hygiene Data'!F61)))</f>
        <v/>
      </c>
      <c r="DZ67" s="36" t="str">
        <f ca="true">+IF(OFFSET('Hygiene Data'!$F$14,0,10*ROW('Hygiene Data'!F61))="","",OFFSET('Hygiene Data'!$F$14,0,10*ROW('Hygiene Data'!F61)))</f>
        <v/>
      </c>
      <c r="EA67" s="36" t="str">
        <f ca="true">+IF(OFFSET('Hygiene Data'!$G$12,0,10*ROW('Hygiene Data'!G61))="","",OFFSET('Hygiene Data'!$G$12,0,10*ROW('Hygiene Data'!G61)))</f>
        <v/>
      </c>
      <c r="EB67" s="36" t="str">
        <f ca="true">+IF(OFFSET('Hygiene Data'!$G$13,0,10*ROW('Hygiene Data'!G61))="","",OFFSET('Hygiene Data'!$G$13,0,10*ROW('Hygiene Data'!G61)))</f>
        <v/>
      </c>
      <c r="EC67" s="36" t="str">
        <f ca="true">+IF(OFFSET('Hygiene Data'!$G$14,0,10*ROW('Hygiene Data'!G61))="","",OFFSET('Hygiene Data'!$G$14,0,10*ROW('Hygiene Data'!G61)))</f>
        <v/>
      </c>
      <c r="ED67" s="36" t="str">
        <f ca="true">+IF(OFFSET('Hygiene Data'!$H$12,0,10*ROW('Hygiene Data'!H61))="","",OFFSET('Hygiene Data'!$H$12,0,10*ROW('Hygiene Data'!H61)))</f>
        <v/>
      </c>
      <c r="EE67" s="36" t="str">
        <f ca="true">+IF(OFFSET('Hygiene Data'!$H$13,0,10*ROW('Hygiene Data'!H61))="","",OFFSET('Hygiene Data'!$H$13,0,10*ROW('Hygiene Data'!H61)))</f>
        <v/>
      </c>
      <c r="EF67" s="36" t="str">
        <f ca="true">+IF(OFFSET('Hygiene Data'!$H$14,0,10*ROW('Hygiene Data'!H61))="","",OFFSET('Hygiene Data'!$H$14,0,10*ROW('Hygiene Data'!H61)))</f>
        <v/>
      </c>
    </row>
    <row r="68" x14ac:dyDescent="0.2">
      <c r="A68" s="59" t="str">
        <f ca="true">+IF(OFFSET('Water Data'!$B$1,0,10*ROW('Water Data'!B65))="","",OFFSET('Water Data'!$B$1,0,10*ROW('Water Data'!B65)))</f>
        <v/>
      </c>
      <c r="B68" s="59" t="str">
        <f ca="true">+IF(OFFSET('Water Data'!$A$3,0,10*ROW('Water Data'!A65))="","",OFFSET('Water Data'!$A$3,0,10*ROW('Water Data'!A65)))</f>
        <v/>
      </c>
      <c r="C68" s="59" t="str">
        <f ca="true">+IF(OFFSET('Water Data'!$C$3,0,10*ROW('Water Data'!C65))="","",OFFSET('Water Data'!$C$3,0,10*ROW('Water Data'!C65)))</f>
        <v/>
      </c>
      <c r="D68" s="252" t="e">
        <f ca="true">+IF(AND(ISNUMBER(OFFSET('Water Data'!$C$5,0,10*ROW('Water Data'!C62))),BS68="Yes"),100-OFFSET('Water Data'!$C$5,0,10*ROW('Water Data'!C62)),IF(AND(ISNUMBER(OFFSET('Water Data'!$C$5,0,10*ROW('Water Data'!C62))),BS68="No",ISNUMBER(OFFSET('Water Data'!$C$5,0,10*ROW('Water Data'!C62)))),CONCATENATE("[",ROUND(100-OFFSET('Water Data'!$C$5,0,10*ROW('Water Data'!C62)),0),"]"),IF(AND(ISNUMBER(OFFSET('Water Data'!$C$5,0,10*ROW('Water Data'!C62))),BS68="",ISNUMBER(OFFSET('Water Data'!$C$5,0,10*ROW('Water Data'!C62)))),100-OFFSET('Water Data'!$C$5,0,10*ROW('Water Data'!C62)),NA())))</f>
        <v>#N/A</v>
      </c>
      <c r="E68" s="252" t="e">
        <f ca="true">+IF(AND(ISNUMBER(OFFSET('Water Data'!$C$7,0,10*ROW('Water Data'!D62))),BT68="Yes"),OFFSET('Water Data'!$C$7,0,10*ROW('Water Data'!C62)),IF(AND(ISNUMBER(OFFSET('Water Data'!$C$7,0,10*ROW('Water Data'!C62))),BT68="No",ISNUMBER(OFFSET('Water Data'!$C$7,0,10*ROW('Water Data'!C62)))),CONCATENATE("[",ROUND(OFFSET('Water Data'!$C$7,0,10*ROW('Water Data'!C62)),0),"]"),IF(AND(ISNUMBER(OFFSET('Water Data'!$C$7,0,10*ROW('Water Data'!C62))),BT68="",ISNUMBER(OFFSET('Water Data'!$C$7,0,10*ROW('Water Data'!C62)))),OFFSET('Water Data'!$C$7,0,10*ROW('Water Data'!C62)),NA())))</f>
        <v>#N/A</v>
      </c>
      <c r="F68" s="252" t="e">
        <f ca="true">+IF(AND(ISNUMBER(OFFSET('Water Data'!$C$10,0,10*ROW('Water Data'!C62))),BU68="Yes"),OFFSET('Water Data'!$C$10,0,10*ROW('Water Data'!C62)),IF(AND(ISNUMBER(OFFSET('Water Data'!$C$10,0,10*ROW('Water Data'!C62))),BU68="No",ISNUMBER(OFFSET('Water Data'!$C$10,0,10*ROW('Water Data'!C62)))),CONCATENATE("[",ROUND(OFFSET('Water Data'!$C$10,0,10*ROW('Water Data'!C62)),0),"]"),IF(AND(ISNUMBER(OFFSET('Water Data'!$C$10,0,10*ROW('Water Data'!C62))),BU68="",ISNUMBER(OFFSET('Water Data'!$C$10,0,10*ROW('Water Data'!C62)))),OFFSET('Water Data'!$C$10,0,10*ROW('Water Data'!C62)),NA())))</f>
        <v>#N/A</v>
      </c>
      <c r="G68" s="252" t="e">
        <f ca="true">+IF(AND(ISNUMBER(OFFSET('Water Data'!$D$5,0,10*ROW('Water Data'!D62))),BV68="Yes"),100-OFFSET('Water Data'!$D$5,0,10*ROW('Water Data'!D62)),IF(AND(ISNUMBER(OFFSET('Water Data'!$D$5,0,10*ROW('Water Data'!D62))),BV68="No",ISNUMBER(OFFSET('Water Data'!$D$5,0,10*ROW('Water Data'!D62)))),CONCATENATE("[",ROUND(100-OFFSET('Water Data'!$D$5,0,10*ROW('Water Data'!D62)),0),"]"),IF(AND(ISNUMBER(OFFSET('Water Data'!$D$5,0,10*ROW('Water Data'!D62))),BV68="",ISNUMBER(OFFSET('Water Data'!$D$5,0,10*ROW('Water Data'!D62)))),100-OFFSET('Water Data'!$D$5,0,10*ROW('Water Data'!D62)),NA())))</f>
        <v>#N/A</v>
      </c>
      <c r="H68" s="252" t="e">
        <f ca="true">+IF(AND(ISNUMBER(OFFSET('Water Data'!$D$7,0,10*ROW('Water Data'!D62))),BW68="Yes"),OFFSET('Water Data'!$D$7,0,10*ROW('Water Data'!D62)),IF(AND(ISNUMBER(OFFSET('Water Data'!$D$7,0,10*ROW('Water Data'!D62))),BW68="No",ISNUMBER(OFFSET('Water Data'!$D$7,0,10*ROW('Water Data'!D62)))),CONCATENATE("[",ROUND(OFFSET('Water Data'!$C$7,0,10*ROW('Water Data'!D62)),0),"]"),IF(AND(ISNUMBER(OFFSET('Water Data'!$D$7,0,10*ROW('Water Data'!D62))),BW68="",ISNUMBER(OFFSET('Water Data'!$D$7,0,10*ROW('Water Data'!D62)))),OFFSET('Water Data'!$D$7,0,10*ROW('Water Data'!D62)),NA())))</f>
        <v>#N/A</v>
      </c>
      <c r="I68" s="252" t="e">
        <f ca="true">+IF(AND(ISNUMBER(OFFSET('Water Data'!$D$10,0,10*ROW('Water Data'!D62))),BX68="Yes"),OFFSET('Water Data'!$D$10,0,10*ROW('Water Data'!D62)),IF(AND(ISNUMBER(OFFSET('Water Data'!$D$10,0,10*ROW('Water Data'!D62))),BX68="No",ISNUMBER(OFFSET('Water Data'!$D$10,0,10*ROW('Water Data'!D62)))),CONCATENATE("[",ROUND(OFFSET('Water Data'!$D$10,0,10*ROW('Water Data'!D62)),0),"]"),IF(AND(ISNUMBER(OFFSET('Water Data'!$D$10,0,10*ROW('Water Data'!D62))),BX68="",ISNUMBER(OFFSET('Water Data'!$D$10,0,10*ROW('Water Data'!D62)))),OFFSET('Water Data'!$D$10,0,10*ROW('Water Data'!D62)),NA())))</f>
        <v>#N/A</v>
      </c>
      <c r="J68" s="252" t="e">
        <f ca="true">+IF(AND(ISNUMBER(OFFSET('Water Data'!$E$5,0,10*ROW('Water Data'!E62))),BY68="Yes"),100-OFFSET('Water Data'!$E$5,0,10*ROW('Water Data'!E62)),IF(AND(ISNUMBER(OFFSET('Water Data'!$E$5,0,10*ROW('Water Data'!E62))),BY68="No",ISNUMBER(OFFSET('Water Data'!$E$5,0,10*ROW('Water Data'!E62)))),CONCATENATE("[",ROUND(100-OFFSET('Water Data'!$E$5,0,10*ROW('Water Data'!E62)),0),"]"),IF(AND(ISNUMBER(OFFSET('Water Data'!$E$5,0,10*ROW('Water Data'!E62))),BY68="",ISNUMBER(OFFSET('Water Data'!$E$5,0,10*ROW('Water Data'!E62)))),100-OFFSET('Water Data'!$E$5,0,10*ROW('Water Data'!E62)),NA())))</f>
        <v>#N/A</v>
      </c>
      <c r="K68" s="252" t="e">
        <f ca="true">+IF(AND(ISNUMBER(OFFSET('Water Data'!$E$7,0,10*ROW('Water Data'!E62))),BZ68="Yes"),OFFSET('Water Data'!$E$7,0,10*ROW('Water Data'!E62)),IF(AND(ISNUMBER(OFFSET('Water Data'!$E$7,0,10*ROW('Water Data'!E62))),BZ68="No",ISNUMBER(OFFSET('Water Data'!$E$7,0,10*ROW('Water Data'!E62)))),CONCATENATE("[",ROUND(OFFSET('Water Data'!$E$7,0,10*ROW('Water Data'!E62)),0),"]"),IF(AND(ISNUMBER(OFFSET('Water Data'!$E$7,0,10*ROW('Water Data'!E62))),BZ68="",ISNUMBER(OFFSET('Water Data'!$E$7,0,10*ROW('Water Data'!E62)))),OFFSET('Water Data'!$E$7,0,10*ROW('Water Data'!E62)),NA())))</f>
        <v>#N/A</v>
      </c>
      <c r="L68" s="252" t="e">
        <f ca="true">+IF(AND(ISNUMBER(OFFSET('Water Data'!$E$10,0,10*ROW('Water Data'!E62))),CA68="Yes"),OFFSET('Water Data'!$E$10,0,10*ROW('Water Data'!E62)),IF(AND(ISNUMBER(OFFSET('Water Data'!$E$10,0,10*ROW('Water Data'!E62))),CA68="No",ISNUMBER(OFFSET('Water Data'!$E$10,0,10*ROW('Water Data'!E62)))),CONCATENATE("[",ROUND(OFFSET('Water Data'!$E$10,0,10*ROW('Water Data'!E62)),0),"]"),IF(AND(ISNUMBER(OFFSET('Water Data'!$E$10,0,10*ROW('Water Data'!E62))),CA68="",ISNUMBER(OFFSET('Water Data'!$E$10,0,10*ROW('Water Data'!E62)))),OFFSET('Water Data'!$E$10,0,10*ROW('Water Data'!E62)),NA())))</f>
        <v>#N/A</v>
      </c>
      <c r="M68" s="252" t="e">
        <f ca="true">+IF(AND(ISNUMBER(OFFSET('Water Data'!$F$5,0,10*ROW('Water Data'!F62))),CB68="Yes"),100-OFFSET('Water Data'!$F$5,0,10*ROW('Water Data'!F62)),IF(AND(ISNUMBER(OFFSET('Water Data'!$F$5,0,10*ROW('Water Data'!F62))),CB68="No",ISNUMBER(OFFSET('Water Data'!$F$5,0,10*ROW('Water Data'!F62)))),CONCATENATE("[",ROUND(100-OFFSET('Water Data'!$F$5,0,10*ROW('Water Data'!F62)),0),"]"),IF(AND(ISNUMBER(OFFSET('Water Data'!$F$5,0,10*ROW('Water Data'!F62))),CB68="",ISNUMBER(OFFSET('Water Data'!$F$5,0,10*ROW('Water Data'!F62)))),100-OFFSET('Water Data'!$F$5,0,10*ROW('Water Data'!F62)),NA())))</f>
        <v>#N/A</v>
      </c>
      <c r="N68" s="252" t="e">
        <f ca="true">+IF(AND(ISNUMBER(OFFSET('Water Data'!$F$7,0,10*ROW('Water Data'!F62))),CC68="Yes"),OFFSET('Water Data'!$F$7,0,10*ROW('Water Data'!F62)),IF(AND(ISNUMBER(OFFSET('Water Data'!$F$7,0,10*ROW('Water Data'!F62))),CC68="No",ISNUMBER(OFFSET('Water Data'!$F$7,0,10*ROW('Water Data'!F62)))),CONCATENATE("[",ROUND(OFFSET('Water Data'!$F$7,0,10*ROW('Water Data'!F62)),0),"]"),IF(AND(ISNUMBER(OFFSET('Water Data'!$F$7,0,10*ROW('Water Data'!F62))),CC68="",ISNUMBER(OFFSET('Water Data'!$F$7,0,10*ROW('Water Data'!F62)))),OFFSET('Water Data'!$F$7,0,10*ROW('Water Data'!F62)),NA())))</f>
        <v>#N/A</v>
      </c>
      <c r="O68" s="252" t="e">
        <f ca="true">+IF(AND(ISNUMBER(OFFSET('Water Data'!$F$10,0,10*ROW('Water Data'!F62))),CD68="Yes"),OFFSET('Water Data'!$F$10,0,10*ROW('Water Data'!F62)),IF(AND(ISNUMBER(OFFSET('Water Data'!$F$10,0,10*ROW('Water Data'!F62))),CD68="No",ISNUMBER(OFFSET('Water Data'!$F$10,0,10*ROW('Water Data'!F62)))),CONCATENATE("[",ROUND(OFFSET('Water Data'!$F$10,0,10*ROW('Water Data'!F62)),0),"]"),IF(AND(ISNUMBER(OFFSET('Water Data'!$F$10,0,10*ROW('Water Data'!F62))),CD68="",ISNUMBER(OFFSET('Water Data'!$F$10,0,10*ROW('Water Data'!F62)))),OFFSET('Water Data'!$F$10,0,10*ROW('Water Data'!F62)),NA())))</f>
        <v>#N/A</v>
      </c>
      <c r="P68" s="252" t="e">
        <f ca="true">+IF(AND(ISNUMBER(OFFSET('Water Data'!$G$5,0,10*ROW('Water Data'!G62))),CE68="Yes"),100-OFFSET('Water Data'!$G$5,0,10*ROW('Water Data'!G62)),IF(AND(ISNUMBER(OFFSET('Water Data'!$G$5,0,10*ROW('Water Data'!G62))),CE68="No",ISNUMBER(OFFSET('Water Data'!$G$5,0,10*ROW('Water Data'!G62)))),CONCATENATE("[",ROUND(100-OFFSET('Water Data'!$G$5,0,10*ROW('Water Data'!G62)),0),"]"),IF(AND(ISNUMBER(OFFSET('Water Data'!$G$5,0,10*ROW('Water Data'!G62))),CE68="",ISNUMBER(OFFSET('Water Data'!$G$5,0,10*ROW('Water Data'!G62)))),100-OFFSET('Water Data'!$G$5,0,10*ROW('Water Data'!G62)),NA())))</f>
        <v>#N/A</v>
      </c>
      <c r="Q68" s="252" t="e">
        <f ca="true">+IF(AND(ISNUMBER(OFFSET('Water Data'!$G$7,0,10*ROW('Water Data'!G62))),CF68="Yes"),OFFSET('Water Data'!$G$7,0,10*ROW('Water Data'!G62)),IF(AND(ISNUMBER(OFFSET('Water Data'!$G$7,0,10*ROW('Water Data'!G62))),CF68="No",ISNUMBER(OFFSET('Water Data'!$G$7,0,10*ROW('Water Data'!G62)))),CONCATENATE("[",ROUND(OFFSET('Water Data'!$G$7,0,10*ROW('Water Data'!G62)),0),"]"),IF(AND(ISNUMBER(OFFSET('Water Data'!$G$7,0,10*ROW('Water Data'!G62))),CF68="",ISNUMBER(OFFSET('Water Data'!$G$7,0,10*ROW('Water Data'!G62)))),OFFSET('Water Data'!$G$7,0,10*ROW('Water Data'!G62)),NA())))</f>
        <v>#N/A</v>
      </c>
      <c r="R68" s="252" t="e">
        <f ca="true">+IF(AND(ISNUMBER(OFFSET('Water Data'!$G$10,0,10*ROW('Water Data'!G62))),CG68="Yes"),OFFSET('Water Data'!$G$10,0,10*ROW('Water Data'!G62)),IF(AND(ISNUMBER(OFFSET('Water Data'!$G$10,0,10*ROW('Water Data'!G62))),CG68="No",ISNUMBER(OFFSET('Water Data'!$G$10,0,10*ROW('Water Data'!G62)))),CONCATENATE("[",ROUND(OFFSET('Water Data'!$G$10,0,10*ROW('Water Data'!G62)),0),"]"),IF(AND(ISNUMBER(OFFSET('Water Data'!$G$10,0,10*ROW('Water Data'!G62))),CG68="",ISNUMBER(OFFSET('Water Data'!$G$10,0,10*ROW('Water Data'!G62)))),OFFSET('Water Data'!$G$10,0,10*ROW('Water Data'!G62)),NA())))</f>
        <v>#N/A</v>
      </c>
      <c r="S68" s="252" t="e">
        <f ca="true">+IF(AND(ISNUMBER(OFFSET('Water Data'!$H$5,0,10*ROW('Water Data'!H62))),CH68="Yes"),100-OFFSET('Water Data'!$H$5,0,10*ROW('Water Data'!H62)),IF(AND(ISNUMBER(OFFSET('Water Data'!$H$5,0,10*ROW('Water Data'!H62))),CH68="No",ISNUMBER(OFFSET('Water Data'!$H$5,0,10*ROW('Water Data'!H62)))),CONCATENATE("[",ROUND(100-OFFSET('Water Data'!$H$5,0,10*ROW('Water Data'!H62)),0),"]"),IF(AND(ISNUMBER(OFFSET('Water Data'!$H$5,0,10*ROW('Water Data'!H62))),CH68="",ISNUMBER(OFFSET('Water Data'!$H$5,0,10*ROW('Water Data'!H62)))),100-OFFSET('Water Data'!$H$5,0,10*ROW('Water Data'!H62)),NA())))</f>
        <v>#N/A</v>
      </c>
      <c r="T68" s="252" t="e">
        <f ca="true">+IF(AND(ISNUMBER(OFFSET('Water Data'!$H$7,0,10*ROW('Water Data'!H62))),CI68="Yes"),OFFSET('Water Data'!$H$7,0,10*ROW('Water Data'!H62)),IF(AND(ISNUMBER(OFFSET('Water Data'!$H$7,0,10*ROW('Water Data'!H62))),CI68="No",ISNUMBER(OFFSET('Water Data'!$H$7,0,10*ROW('Water Data'!H62)))),CONCATENATE("[",ROUND(OFFSET('Water Data'!$H$7,0,10*ROW('Water Data'!H62)),0),"]"),IF(AND(ISNUMBER(OFFSET('Water Data'!$H$7,0,10*ROW('Water Data'!H62))),CI68="",ISNUMBER(OFFSET('Water Data'!$H$7,0,10*ROW('Water Data'!H62)))),OFFSET('Water Data'!$H$7,0,10*ROW('Water Data'!H62)),NA())))</f>
        <v>#N/A</v>
      </c>
      <c r="U68" s="252" t="e">
        <f ca="true">+IF(AND(ISNUMBER(OFFSET('Water Data'!$H$10,0,10*ROW('Water Data'!H62))),CJ68="Yes"),OFFSET('Water Data'!$H$10,0,10*ROW('Water Data'!H62)),IF(AND(ISNUMBER(OFFSET('Water Data'!$H$10,0,10*ROW('Water Data'!H62))),CJ68="No",ISNUMBER(OFFSET('Water Data'!$H$10,0,10*ROW('Water Data'!H62)))),CONCATENATE("[",ROUND(OFFSET('Water Data'!$H$10,0,10*ROW('Water Data'!H62)),0),"]"),IF(AND(ISNUMBER(OFFSET('Water Data'!$H$10,0,10*ROW('Water Data'!H62))),CJ68="",ISNUMBER(OFFSET('Water Data'!$H$10,0,10*ROW('Water Data'!H62)))),OFFSET('Water Data'!$H$10,0,10*ROW('Water Data'!H62)),NA())))</f>
        <v>#N/A</v>
      </c>
      <c r="V68" s="253" t="e">
        <f ca="true">+IF(AND(ISNUMBER(OFFSET('Sanitation Data'!$C$5,0,10*ROW('Sanitation Data'!C62))),CK68="Yes"),100-OFFSET('Sanitation Data'!$C$5,0,10*ROW('Sanitation Data'!C62)),IF(AND(ISNUMBER(OFFSET('Sanitation Data'!$C$5,0,10*ROW('Sanitation Data'!C62))),CK68="No",ISNUMBER(OFFSET('Sanitation Data'!$C$5,0,10*ROW('Sanitation Data'!C62)))),CONCATENATE("[",ROUND(100-OFFSET('Sanitation Data'!$C$5,0,10*ROW('Sanitation Data'!C62)),0),"]"),IF(AND(ISNUMBER(OFFSET('Sanitation Data'!$C$5,0,10*ROW('Sanitation Data'!C62))),CK68="",ISNUMBER(OFFSET('Sanitation Data'!$C$5,0,10*ROW('Sanitation Data'!C62)))),100-OFFSET('Sanitation Data'!$C$5,0,10*ROW('Sanitation Data'!C62)),NA())))</f>
        <v>#N/A</v>
      </c>
      <c r="W68" s="253" t="e">
        <f ca="true">+IF(AND(ISNUMBER(OFFSET('Sanitation Data'!$C$7,0,10*ROW('Sanitation Data'!C62))),CL68="Yes"),OFFSET('Sanitation Data'!$C$7,0,10*ROW('Sanitation Data'!C62)),IF(AND(ISNUMBER(OFFSET('Sanitation Data'!$C$7,0,10*ROW('Sanitation Data'!C62))),CL68="No",ISNUMBER(OFFSET('Sanitation Data'!$C$7,0,10*ROW('Sanitation Data'!C62)))),CONCATENATE("[",ROUND(OFFSET('Sanitation Data'!$C$7,0,10*ROW('Sanitation Data'!C62)),0),"]"),IF(AND(ISNUMBER(OFFSET('Sanitation Data'!$C$7,0,10*ROW('Sanitation Data'!C62))),CL68="",ISNUMBER(OFFSET('Sanitation Data'!$C$7,0,10*ROW('Sanitation Data'!C62)))),OFFSET('Sanitation Data'!$C$7,0,10*ROW('Sanitation Data'!C62)),NA())))</f>
        <v>#N/A</v>
      </c>
      <c r="X68" s="253" t="e">
        <f ca="true">+IF(AND(ISNUMBER(OFFSET('Sanitation Data'!$C$11,0,10*ROW('Sanitation Data'!C62))),CM68="Yes"),OFFSET('Sanitation Data'!$C$11,0,10*ROW('Sanitation Data'!C62)),IF(AND(ISNUMBER(OFFSET('Sanitation Data'!$C$11,0,10*ROW('Sanitation Data'!C62))),CM68="No",ISNUMBER(OFFSET('Sanitation Data'!$C$11,0,10*ROW('Sanitation Data'!C62)))),CONCATENATE("[",ROUND(OFFSET('Sanitation Data'!$C$11,0,10*ROW('Sanitation Data'!C62)),0),"]"),IF(AND(ISNUMBER(OFFSET('Sanitation Data'!$C$11,0,10*ROW('Sanitation Data'!C62))),CM68="",ISNUMBER(OFFSET('Sanitation Data'!$C$11,0,10*ROW('Sanitation Data'!C62)))),OFFSET('Sanitation Data'!$C$11,0,10*ROW('Sanitation Data'!C62)),NA())))</f>
        <v>#N/A</v>
      </c>
      <c r="Y68" s="253" t="e">
        <f ca="true">+IF(AND(ISNUMBER(OFFSET('Sanitation Data'!$C$12,0,10*ROW('Sanitation Data'!C62))),CN68="Yes"),OFFSET('Sanitation Data'!$C$12,0,10*ROW('Sanitation Data'!C62)),IF(AND(ISNUMBER(OFFSET('Sanitation Data'!$C$12,0,10*ROW('Sanitation Data'!C62))),CN68="No",ISNUMBER(OFFSET('Sanitation Data'!$C$12,0,10*ROW('Sanitation Data'!C62)))),CONCATENATE("[",ROUND(OFFSET('Sanitation Data'!$C$12,0,10*ROW('Sanitation Data'!C62)),0),"]"),IF(AND(ISNUMBER(OFFSET('Sanitation Data'!$C$12,0,10*ROW('Sanitation Data'!C62))),CN68="",ISNUMBER(OFFSET('Sanitation Data'!$C$12,0,10*ROW('Sanitation Data'!C62)))),OFFSET('Sanitation Data'!$C$12,0,10*ROW('Sanitation Data'!C62)),NA())))</f>
        <v>#N/A</v>
      </c>
      <c r="Z68" s="253" t="e">
        <f ca="true">+IF(AND(ISNUMBER(OFFSET('Sanitation Data'!$C$13,0,10*ROW('Sanitation Data'!C62))),CO68="Yes"),OFFSET('Sanitation Data'!$C$13,0,10*ROW('Sanitation Data'!C62)),IF(AND(ISNUMBER(OFFSET('Sanitation Data'!$C$13,0,10*ROW('Sanitation Data'!C62))),CO68="No",ISNUMBER(OFFSET('Sanitation Data'!$C$13,0,10*ROW('Sanitation Data'!C62)))),CONCATENATE("[",ROUND(OFFSET('Sanitation Data'!$C$13,0,10*ROW('Sanitation Data'!C62)),0),"]"),IF(AND(ISNUMBER(OFFSET('Sanitation Data'!$C$13,0,10*ROW('Sanitation Data'!C62))),CO68="",ISNUMBER(OFFSET('Sanitation Data'!$C$13,0,10*ROW('Sanitation Data'!C62)))),OFFSET('Sanitation Data'!$C$13,0,10*ROW('Sanitation Data'!C62)),NA())))</f>
        <v>#N/A</v>
      </c>
      <c r="AA68" s="253" t="e">
        <f ca="true">+IF(AND(ISNUMBER(OFFSET('Sanitation Data'!$D$5,0,10*ROW('Sanitation Data'!D62))),CP68="Yes"),100-OFFSET('Sanitation Data'!$D$5,0,10*ROW('Sanitation Data'!D62)),IF(AND(ISNUMBER(OFFSET('Sanitation Data'!$D$5,0,10*ROW('Sanitation Data'!D62))),CP68="No",ISNUMBER(OFFSET('Sanitation Data'!$D$5,0,10*ROW('Sanitation Data'!D62)))),CONCATENATE("[",ROUND(100-OFFSET('Sanitation Data'!$D$5,0,10*ROW('Sanitation Data'!D62)),0),"]"),IF(AND(ISNUMBER(OFFSET('Sanitation Data'!$D$5,0,10*ROW('Sanitation Data'!D62))),CP68="",ISNUMBER(OFFSET('Sanitation Data'!$D$5,0,10*ROW('Sanitation Data'!D62)))),100-OFFSET('Sanitation Data'!$D$5,0,10*ROW('Sanitation Data'!D62)),NA())))</f>
        <v>#N/A</v>
      </c>
      <c r="AB68" s="253" t="e">
        <f ca="true">+IF(AND(ISNUMBER(OFFSET('Sanitation Data'!$D$7,0,10*ROW('Sanitation Data'!D62))),CQ68="Yes"),OFFSET('Sanitation Data'!$D$7,0,10*ROW('Sanitation Data'!G62)),IF(AND(ISNUMBER(OFFSET('Sanitation Data'!$D$7,0,10*ROW('Sanitation Data'!D62))),CQ68="No",ISNUMBER(OFFSET('Sanitation Data'!$D$7,0,10*ROW('Sanitation Data'!D62)))),CONCATENATE("[",ROUND(OFFSET('Sanitation Data'!$D$7,0,10*ROW('Sanitation Data'!D62)),0),"]"),IF(AND(ISNUMBER(OFFSET('Sanitation Data'!$D$7,0,10*ROW('Sanitation Data'!D62))),CQ68="",ISNUMBER(OFFSET('Sanitation Data'!$D$7,0,10*ROW('Sanitation Data'!D62)))),OFFSET('Sanitation Data'!$D$7,0,10*ROW('Sanitation Data'!D62)),NA())))</f>
        <v>#N/A</v>
      </c>
      <c r="AC68" s="253" t="e">
        <f ca="true">+IF(AND(ISNUMBER(OFFSET('Sanitation Data'!$D$11,0,10*ROW('Sanitation Data'!D62))),CR68="Yes"),OFFSET('Sanitation Data'!$D$11,0,10*ROW('Sanitation Data'!D62)),IF(AND(ISNUMBER(OFFSET('Sanitation Data'!$D$11,0,10*ROW('Sanitation Data'!D62))),CR68="No",ISNUMBER(OFFSET('Sanitation Data'!$D$11,0,10*ROW('Sanitation Data'!D62)))),CONCATENATE("[",ROUND(OFFSET('Sanitation Data'!$D$11,0,10*ROW('Sanitation Data'!D62)),0),"]"),IF(AND(ISNUMBER(OFFSET('Sanitation Data'!$D$11,0,10*ROW('Sanitation Data'!D62))),CR68="",ISNUMBER(OFFSET('Sanitation Data'!$D$11,0,10*ROW('Sanitation Data'!D62)))),OFFSET('Sanitation Data'!$D$11,0,10*ROW('Sanitation Data'!D62)),NA())))</f>
        <v>#N/A</v>
      </c>
      <c r="AD68" s="253" t="e">
        <f ca="true">+IF(AND(ISNUMBER(OFFSET('Sanitation Data'!$D$12,0,10*ROW('Sanitation Data'!D62))),CS68="Yes"),OFFSET('Sanitation Data'!$D$12,0,10*ROW('Sanitation Data'!D62)),IF(AND(ISNUMBER(OFFSET('Sanitation Data'!$D$12,0,10*ROW('Sanitation Data'!D62))),CS68="No",ISNUMBER(OFFSET('Sanitation Data'!$D$12,0,10*ROW('Sanitation Data'!D62)))),CONCATENATE("[",ROUND(OFFSET('Sanitation Data'!$D$12,0,10*ROW('Sanitation Data'!D62)),0),"]"),IF(AND(ISNUMBER(OFFSET('Sanitation Data'!$D$12,0,10*ROW('Sanitation Data'!D62))),CS68="",ISNUMBER(OFFSET('Sanitation Data'!$D$12,0,10*ROW('Sanitation Data'!D62)))),OFFSET('Sanitation Data'!$D$12,0,10*ROW('Sanitation Data'!D62)),NA())))</f>
        <v>#N/A</v>
      </c>
      <c r="AE68" s="253" t="e">
        <f ca="true">+IF(AND(ISNUMBER(OFFSET('Sanitation Data'!$D$13,0,10*ROW('Sanitation Data'!D62))),CT68="Yes"),OFFSET('Sanitation Data'!$D$13,0,10*ROW('Sanitation Data'!D62)),IF(AND(ISNUMBER(OFFSET('Sanitation Data'!$D$13,0,10*ROW('Sanitation Data'!D62))),CT68="No",ISNUMBER(OFFSET('Sanitation Data'!$D$13,0,10*ROW('Sanitation Data'!D62)))),CONCATENATE("[",ROUND(OFFSET('Sanitation Data'!$D$13,0,10*ROW('Sanitation Data'!D62)),0),"]"),IF(AND(ISNUMBER(OFFSET('Sanitation Data'!$D$13,0,10*ROW('Sanitation Data'!D62))),CT68="",ISNUMBER(OFFSET('Sanitation Data'!$D$13,0,10*ROW('Sanitation Data'!D62)))),OFFSET('Sanitation Data'!$D$13,0,10*ROW('Sanitation Data'!D62)),NA())))</f>
        <v>#N/A</v>
      </c>
      <c r="AF68" s="253" t="e">
        <f ca="true">+IF(AND(ISNUMBER(OFFSET('Sanitation Data'!$E$5,0,10*ROW('Sanitation Data'!E62))),CU68="Yes"),100-OFFSET('Sanitation Data'!$E$5,0,10*ROW('Sanitation Data'!E62)),IF(AND(ISNUMBER(OFFSET('Sanitation Data'!$E$5,0,10*ROW('Sanitation Data'!E62))),CU68="No",ISNUMBER(OFFSET('Sanitation Data'!$E$5,0,10*ROW('Sanitation Data'!E62)))),CONCATENATE("[",ROUND(100-OFFSET('Sanitation Data'!$E$5,0,10*ROW('Sanitation Data'!E62)),0),"]"),IF(AND(ISNUMBER(OFFSET('Sanitation Data'!$E$5,0,10*ROW('Sanitation Data'!E62))),CU68="",ISNUMBER(OFFSET('Sanitation Data'!$E$5,0,10*ROW('Sanitation Data'!E62)))),100-OFFSET('Sanitation Data'!$E$5,0,10*ROW('Sanitation Data'!E62)),NA())))</f>
        <v>#N/A</v>
      </c>
      <c r="AG68" s="253" t="e">
        <f ca="true">+IF(AND(ISNUMBER(OFFSET('Sanitation Data'!$E$7,0,10*ROW('Sanitation Data'!E62))),CV68="Yes"),OFFSET('Sanitation Data'!$E$7,0,10*ROW('Sanitation Data'!E62)),IF(AND(ISNUMBER(OFFSET('Sanitation Data'!$E$7,0,10*ROW('Sanitation Data'!E62))),CV68="No",ISNUMBER(OFFSET('Sanitation Data'!$E$7,0,10*ROW('Sanitation Data'!E62)))),CONCATENATE("[",ROUND(OFFSET('Sanitation Data'!$E$7,0,10*ROW('Sanitation Data'!E62)),0),"]"),IF(AND(ISNUMBER(OFFSET('Sanitation Data'!$E$7,0,10*ROW('Sanitation Data'!E62))),CV68="",ISNUMBER(OFFSET('Sanitation Data'!$E$7,0,10*ROW('Sanitation Data'!E62)))),OFFSET('Sanitation Data'!$E$7,0,10*ROW('Sanitation Data'!E62)),NA())))</f>
        <v>#N/A</v>
      </c>
      <c r="AH68" s="253" t="e">
        <f ca="true">+IF(AND(ISNUMBER(OFFSET('Sanitation Data'!$E$11,0,10*ROW('Sanitation Data'!E62))),CW68="Yes"),OFFSET('Sanitation Data'!$E$11,0,10*ROW('Sanitation Data'!E62)),IF(AND(ISNUMBER(OFFSET('Sanitation Data'!$E$11,0,10*ROW('Sanitation Data'!E62))),CW68="No",ISNUMBER(OFFSET('Sanitation Data'!$E$11,0,10*ROW('Sanitation Data'!E62)))),CONCATENATE("[",ROUND(OFFSET('Sanitation Data'!$E$11,0,10*ROW('Sanitation Data'!E62)),0),"]"),IF(AND(ISNUMBER(OFFSET('Sanitation Data'!$E$11,0,10*ROW('Sanitation Data'!E62))),CW68="",ISNUMBER(OFFSET('Sanitation Data'!$E$11,0,10*ROW('Sanitation Data'!E62)))),OFFSET('Sanitation Data'!$E$11,0,10*ROW('Sanitation Data'!E62)),NA())))</f>
        <v>#N/A</v>
      </c>
      <c r="AI68" s="253" t="e">
        <f ca="true">+IF(AND(ISNUMBER(OFFSET('Sanitation Data'!$E$12,0,10*ROW('Sanitation Data'!E62))),CX68="Yes"),OFFSET('Sanitation Data'!$E$12,0,10*ROW('Sanitation Data'!E62)),IF(AND(ISNUMBER(OFFSET('Sanitation Data'!$E$12,0,10*ROW('Sanitation Data'!E62))),CX68="No",ISNUMBER(OFFSET('Sanitation Data'!$E$12,0,10*ROW('Sanitation Data'!E62)))),CONCATENATE("[",ROUND(OFFSET('Sanitation Data'!$E$12,0,10*ROW('Sanitation Data'!E62)),0),"]"),IF(AND(ISNUMBER(OFFSET('Sanitation Data'!$E$12,0,10*ROW('Sanitation Data'!E62))),CX68="",ISNUMBER(OFFSET('Sanitation Data'!$E$12,0,10*ROW('Sanitation Data'!E62)))),OFFSET('Sanitation Data'!$E$12,0,10*ROW('Sanitation Data'!E62)),NA())))</f>
        <v>#N/A</v>
      </c>
      <c r="AJ68" s="253" t="e">
        <f ca="true">+IF(AND(ISNUMBER(OFFSET('Sanitation Data'!$E$13,0,10*ROW('Sanitation Data'!E62))),CY68="Yes"),OFFSET('Sanitation Data'!$E$13,0,10*ROW('Sanitation Data'!E62)),IF(AND(ISNUMBER(OFFSET('Sanitation Data'!$E$13,0,10*ROW('Sanitation Data'!E62))),CY68="No",ISNUMBER(OFFSET('Sanitation Data'!$E$13,0,10*ROW('Sanitation Data'!E62)))),CONCATENATE("[",ROUND(OFFSET('Sanitation Data'!$E$13,0,10*ROW('Sanitation Data'!E62)),0),"]"),IF(AND(ISNUMBER(OFFSET('Sanitation Data'!$E$13,0,10*ROW('Sanitation Data'!E62))),CY68="",ISNUMBER(OFFSET('Sanitation Data'!$E$13,0,10*ROW('Sanitation Data'!E62)))),OFFSET('Sanitation Data'!$E$13,0,10*ROW('Sanitation Data'!E62)),NA())))</f>
        <v>#N/A</v>
      </c>
      <c r="AK68" s="253" t="e">
        <f ca="true">+IF(AND(ISNUMBER(OFFSET('Sanitation Data'!$F$5,0,10*ROW('Sanitation Data'!F62))),CZ68="Yes"),100-OFFSET('Sanitation Data'!$F$5,0,10*ROW('Sanitation Data'!F62)),IF(AND(ISNUMBER(OFFSET('Sanitation Data'!$F$5,0,10*ROW('Sanitation Data'!F62))),CZ68="No",ISNUMBER(OFFSET('Sanitation Data'!$F$5,0,10*ROW('Sanitation Data'!F62)))),CONCATENATE("[",ROUND(100-OFFSET('Sanitation Data'!$F$5,0,10*ROW('Sanitation Data'!F62)),0),"]"),IF(AND(ISNUMBER(OFFSET('Sanitation Data'!$F$5,0,10*ROW('Sanitation Data'!F62))),CZ68="",ISNUMBER(OFFSET('Sanitation Data'!$F$5,0,10*ROW('Sanitation Data'!F62)))),100-OFFSET('Sanitation Data'!$F$5,0,10*ROW('Sanitation Data'!F62)),NA())))</f>
        <v>#N/A</v>
      </c>
      <c r="AL68" s="253" t="e">
        <f ca="true">+IF(AND(ISNUMBER(OFFSET('Sanitation Data'!$F$7,0,10*ROW('Sanitation Data'!F62))),DA68="Yes"),OFFSET('Sanitation Data'!$F$7,0,10*ROW('Sanitation Data'!F62)),IF(AND(ISNUMBER(OFFSET('Sanitation Data'!$F$7,0,10*ROW('Sanitation Data'!F62))),DA68="No",ISNUMBER(OFFSET('Sanitation Data'!$F$7,0,10*ROW('Sanitation Data'!F62)))),CONCATENATE("[",ROUND(OFFSET('Sanitation Data'!$F$7,0,10*ROW('Sanitation Data'!F62)),0),"]"),IF(AND(ISNUMBER(OFFSET('Sanitation Data'!$F$7,0,10*ROW('Sanitation Data'!F62))),DA68="",ISNUMBER(OFFSET('Sanitation Data'!$F$7,0,10*ROW('Sanitation Data'!F62)))),OFFSET('Sanitation Data'!$F$7,0,10*ROW('Sanitation Data'!F62)),NA())))</f>
        <v>#N/A</v>
      </c>
      <c r="AM68" s="253" t="e">
        <f ca="true">+IF(AND(ISNUMBER(OFFSET('Sanitation Data'!$F$11,0,10*ROW('Sanitation Data'!F62))),DB68="Yes"),OFFSET('Sanitation Data'!$F$11,0,10*ROW('Sanitation Data'!F62)),IF(AND(ISNUMBER(OFFSET('Sanitation Data'!$F$11,0,10*ROW('Sanitation Data'!F62))),DB68="No",ISNUMBER(OFFSET('Sanitation Data'!$F$11,0,10*ROW('Sanitation Data'!F62)))),CONCATENATE("[",ROUND(OFFSET('Sanitation Data'!$F$11,0,10*ROW('Sanitation Data'!F62)),0),"]"),IF(AND(ISNUMBER(OFFSET('Sanitation Data'!$F$11,0,10*ROW('Sanitation Data'!F62))),DB68="",ISNUMBER(OFFSET('Sanitation Data'!$F$11,0,10*ROW('Sanitation Data'!F62)))),OFFSET('Sanitation Data'!$F$11,0,10*ROW('Sanitation Data'!F62)),NA())))</f>
        <v>#N/A</v>
      </c>
      <c r="AN68" s="253" t="e">
        <f ca="true">+IF(AND(ISNUMBER(OFFSET('Sanitation Data'!$F$12,0,10*ROW('Sanitation Data'!F62))),DC68="Yes"),OFFSET('Sanitation Data'!$F$12,0,10*ROW('Sanitation Data'!F62)),IF(AND(ISNUMBER(OFFSET('Sanitation Data'!$F$12,0,10*ROW('Sanitation Data'!F62))),DC68="No",ISNUMBER(OFFSET('Sanitation Data'!$F$12,0,10*ROW('Sanitation Data'!F62)))),CONCATENATE("[",ROUND(OFFSET('Sanitation Data'!$F$12,0,10*ROW('Sanitation Data'!F62)),0),"]"),IF(AND(ISNUMBER(OFFSET('Sanitation Data'!$F$12,0,10*ROW('Sanitation Data'!F62))),DC68="",ISNUMBER(OFFSET('Sanitation Data'!$F$12,0,10*ROW('Sanitation Data'!F62)))),OFFSET('Sanitation Data'!$F$12,0,10*ROW('Sanitation Data'!F62)),NA())))</f>
        <v>#N/A</v>
      </c>
      <c r="AO68" s="253" t="e">
        <f ca="true">+IF(AND(ISNUMBER(OFFSET('Sanitation Data'!$F$13,0,10*ROW('Sanitation Data'!F62))),DD68="Yes"),OFFSET('Sanitation Data'!$F$13,0,10*ROW('Sanitation Data'!F62)),IF(AND(ISNUMBER(OFFSET('Sanitation Data'!$F$13,0,10*ROW('Sanitation Data'!F62))),DD68="No",ISNUMBER(OFFSET('Sanitation Data'!$F$13,0,10*ROW('Sanitation Data'!F62)))),CONCATENATE("[",ROUND(OFFSET('Sanitation Data'!$F$13,0,10*ROW('Sanitation Data'!F62)),0),"]"),IF(AND(ISNUMBER(OFFSET('Sanitation Data'!$F$13,0,10*ROW('Sanitation Data'!F62))),DD68="",ISNUMBER(OFFSET('Sanitation Data'!$F$13,0,10*ROW('Sanitation Data'!F62)))),OFFSET('Sanitation Data'!$F$13,0,10*ROW('Sanitation Data'!F62)),NA())))</f>
        <v>#N/A</v>
      </c>
      <c r="AP68" s="253" t="e">
        <f ca="true">+IF(AND(ISNUMBER(OFFSET('Sanitation Data'!$G$5,0,10*ROW('Sanitation Data'!G62))),DE68="Yes"),100-OFFSET('Sanitation Data'!$G$5,0,10*ROW('Sanitation Data'!G62)),IF(AND(ISNUMBER(OFFSET('Sanitation Data'!$G$5,0,10*ROW('Sanitation Data'!G62))),DE68="No",ISNUMBER(OFFSET('Sanitation Data'!$G$5,0,10*ROW('Sanitation Data'!G62)))),CONCATENATE("[",ROUND(100-OFFSET('Sanitation Data'!$G$5,0,10*ROW('Sanitation Data'!G62)),0),"]"),IF(AND(ISNUMBER(OFFSET('Sanitation Data'!$G$5,0,10*ROW('Sanitation Data'!G62))),DE68="",ISNUMBER(OFFSET('Sanitation Data'!$G$5,0,10*ROW('Sanitation Data'!G62)))),100-OFFSET('Sanitation Data'!$G$5,0,10*ROW('Sanitation Data'!G62)),NA())))</f>
        <v>#N/A</v>
      </c>
      <c r="AQ68" s="253" t="e">
        <f ca="true">+IF(AND(ISNUMBER(OFFSET('Sanitation Data'!$G$7,0,10*ROW('Sanitation Data'!G62))),DF68="Yes"),OFFSET('Sanitation Data'!$G$7,0,10*ROW('Sanitation Data'!G62)),IF(AND(ISNUMBER(OFFSET('Sanitation Data'!$G$7,0,10*ROW('Sanitation Data'!G62))),DF68="No",ISNUMBER(OFFSET('Sanitation Data'!$G$7,0,10*ROW('Sanitation Data'!G62)))),CONCATENATE("[",ROUND(OFFSET('Sanitation Data'!$G$7,0,10*ROW('Sanitation Data'!G62)),0),"]"),IF(AND(ISNUMBER(OFFSET('Sanitation Data'!$G$7,0,10*ROW('Sanitation Data'!G62))),DF68="",ISNUMBER(OFFSET('Sanitation Data'!$G$7,0,10*ROW('Sanitation Data'!G62)))),OFFSET('Sanitation Data'!$G$7,0,10*ROW('Sanitation Data'!G62)),NA())))</f>
        <v>#N/A</v>
      </c>
      <c r="AR68" s="253" t="e">
        <f ca="true">+IF(AND(ISNUMBER(OFFSET('Sanitation Data'!$G$11,0,10*ROW('Sanitation Data'!G62))),DG68="Yes"),OFFSET('Sanitation Data'!$G$11,0,10*ROW('Sanitation Data'!G62)),IF(AND(ISNUMBER(OFFSET('Sanitation Data'!$G$11,0,10*ROW('Sanitation Data'!G62))),DG68="No",ISNUMBER(OFFSET('Sanitation Data'!$G$11,0,10*ROW('Sanitation Data'!G62)))),CONCATENATE("[",ROUND(OFFSET('Sanitation Data'!$G$11,0,10*ROW('Sanitation Data'!G62)),0),"]"),IF(AND(ISNUMBER(OFFSET('Sanitation Data'!$G$11,0,10*ROW('Sanitation Data'!G62))),DG68="",ISNUMBER(OFFSET('Sanitation Data'!$G$11,0,10*ROW('Sanitation Data'!G62)))),OFFSET('Sanitation Data'!$G$11,0,10*ROW('Sanitation Data'!G62)),NA())))</f>
        <v>#N/A</v>
      </c>
      <c r="AS68" s="253" t="e">
        <f ca="true">+IF(AND(ISNUMBER(OFFSET('Sanitation Data'!$G$12,0,10*ROW('Sanitation Data'!G62))),DH68="Yes"),OFFSET('Sanitation Data'!$G$12,0,10*ROW('Sanitation Data'!G62)),IF(AND(ISNUMBER(OFFSET('Sanitation Data'!$G$12,0,10*ROW('Sanitation Data'!G62))),DH68="No",ISNUMBER(OFFSET('Sanitation Data'!$G$12,0,10*ROW('Sanitation Data'!G62)))),CONCATENATE("[",ROUND(OFFSET('Sanitation Data'!$G$12,0,10*ROW('Sanitation Data'!G62)),0),"]"),IF(AND(ISNUMBER(OFFSET('Sanitation Data'!$G$12,0,10*ROW('Sanitation Data'!G62))),DH68="",ISNUMBER(OFFSET('Sanitation Data'!$G$12,0,10*ROW('Sanitation Data'!G62)))),OFFSET('Sanitation Data'!$G$12,0,10*ROW('Sanitation Data'!G62)),NA())))</f>
        <v>#N/A</v>
      </c>
      <c r="AT68" s="253" t="e">
        <f ca="true">+IF(AND(ISNUMBER(OFFSET('Sanitation Data'!$G$13,0,10*ROW('Sanitation Data'!G62))),DI68="Yes"),OFFSET('Sanitation Data'!$G$13,0,10*ROW('Sanitation Data'!G62)),IF(AND(ISNUMBER(OFFSET('Sanitation Data'!$G$13,0,10*ROW('Sanitation Data'!G62))),DI68="No",ISNUMBER(OFFSET('Sanitation Data'!$G$13,0,10*ROW('Sanitation Data'!G62)))),CONCATENATE("[",ROUND(OFFSET('Sanitation Data'!$G$13,0,10*ROW('Sanitation Data'!G62)),0),"]"),IF(AND(ISNUMBER(OFFSET('Sanitation Data'!$G$13,0,10*ROW('Sanitation Data'!G62))),DI68="",ISNUMBER(OFFSET('Sanitation Data'!$G$13,0,10*ROW('Sanitation Data'!G62)))),OFFSET('Sanitation Data'!$G$13,0,10*ROW('Sanitation Data'!G62)),NA())))</f>
        <v>#N/A</v>
      </c>
      <c r="AU68" s="253" t="e">
        <f ca="true">+IF(AND(ISNUMBER(OFFSET('Sanitation Data'!$H$5,0,10*ROW('Sanitation Data'!H62))),DJ68="Yes"),100-OFFSET('Sanitation Data'!$H$5,0,10*ROW('Sanitation Data'!H62)),IF(AND(ISNUMBER(OFFSET('Sanitation Data'!$H$5,0,10*ROW('Sanitation Data'!H62))),DJ68="No",ISNUMBER(OFFSET('Sanitation Data'!$H$5,0,10*ROW('Sanitation Data'!H62)))),CONCATENATE("[",ROUND(100-OFFSET('Sanitation Data'!$H$5,0,10*ROW('Sanitation Data'!H62)),0),"]"),IF(AND(ISNUMBER(OFFSET('Sanitation Data'!$H$5,0,10*ROW('Sanitation Data'!H62))),DJ68="",ISNUMBER(OFFSET('Sanitation Data'!$H$5,0,10*ROW('Sanitation Data'!H62)))),100-OFFSET('Sanitation Data'!$H$5,0,10*ROW('Sanitation Data'!H62)),NA())))</f>
        <v>#N/A</v>
      </c>
      <c r="AV68" s="253" t="e">
        <f ca="true">+IF(AND(ISNUMBER(OFFSET('Sanitation Data'!$H$7,0,10*ROW('Sanitation Data'!H62))),DK68="Yes"),OFFSET('Sanitation Data'!$H$7,0,10*ROW('Sanitation Data'!H62)),IF(AND(ISNUMBER(OFFSET('Sanitation Data'!$H$7,0,10*ROW('Sanitation Data'!H62))),DK68="No",ISNUMBER(OFFSET('Sanitation Data'!$H$7,0,10*ROW('Sanitation Data'!H62)))),CONCATENATE("[",ROUND(OFFSET('Sanitation Data'!$H$7,0,10*ROW('Sanitation Data'!H62)),0),"]"),IF(AND(ISNUMBER(OFFSET('Sanitation Data'!$H$7,0,10*ROW('Sanitation Data'!H62))),DK68="",ISNUMBER(OFFSET('Sanitation Data'!$H$7,0,10*ROW('Sanitation Data'!H62)))),OFFSET('Sanitation Data'!$H$7,0,10*ROW('Sanitation Data'!H62)),NA())))</f>
        <v>#N/A</v>
      </c>
      <c r="AW68" s="253" t="e">
        <f ca="true">+IF(AND(ISNUMBER(OFFSET('Sanitation Data'!$H$11,0,10*ROW('Sanitation Data'!H62))),DL68="Yes"),OFFSET('Sanitation Data'!$H$11,0,10*ROW('Sanitation Data'!H62)),IF(AND(ISNUMBER(OFFSET('Sanitation Data'!$H$11,0,10*ROW('Sanitation Data'!H62))),DL68="No",ISNUMBER(OFFSET('Sanitation Data'!$H$11,0,10*ROW('Sanitation Data'!H62)))),CONCATENATE("[",ROUND(OFFSET('Sanitation Data'!$H$11,0,10*ROW('Sanitation Data'!H62)),0),"]"),IF(AND(ISNUMBER(OFFSET('Sanitation Data'!$H$11,0,10*ROW('Sanitation Data'!H62))),DL68="",ISNUMBER(OFFSET('Sanitation Data'!$H$11,0,10*ROW('Sanitation Data'!H62)))),OFFSET('Sanitation Data'!$H$11,0,10*ROW('Sanitation Data'!H62)),NA())))</f>
        <v>#N/A</v>
      </c>
      <c r="AX68" s="253" t="e">
        <f ca="true">+IF(AND(ISNUMBER(OFFSET('Sanitation Data'!$H$12,0,10*ROW('Sanitation Data'!H62))),DM68="Yes"),OFFSET('Sanitation Data'!$H$12,0,10*ROW('Sanitation Data'!H62)),IF(AND(ISNUMBER(OFFSET('Sanitation Data'!$H$12,0,10*ROW('Sanitation Data'!H62))),DM68="No",ISNUMBER(OFFSET('Sanitation Data'!$H$12,0,10*ROW('Sanitation Data'!H62)))),CONCATENATE("[",ROUND(OFFSET('Sanitation Data'!$H$12,0,10*ROW('Sanitation Data'!H62)),0),"]"),IF(AND(ISNUMBER(OFFSET('Sanitation Data'!$H$12,0,10*ROW('Sanitation Data'!H62))),DM68="",ISNUMBER(OFFSET('Sanitation Data'!$H$12,0,10*ROW('Sanitation Data'!H62)))),OFFSET('Sanitation Data'!$H$12,0,10*ROW('Sanitation Data'!H62)),NA())))</f>
        <v>#N/A</v>
      </c>
      <c r="AY68" s="253" t="e">
        <f ca="true">+IF(AND(ISNUMBER(OFFSET('Sanitation Data'!$H$13,0,10*ROW('Sanitation Data'!H62))),DN68="Yes"),OFFSET('Sanitation Data'!$H$13,0,10*ROW('Sanitation Data'!H62)),IF(AND(ISNUMBER(OFFSET('Sanitation Data'!$H$13,0,10*ROW('Sanitation Data'!H62))),DN68="No",ISNUMBER(OFFSET('Sanitation Data'!$H$13,0,10*ROW('Sanitation Data'!H62)))),CONCATENATE("[",ROUND(OFFSET('Sanitation Data'!$H$13,0,10*ROW('Sanitation Data'!H62)),0),"]"),IF(AND(ISNUMBER(OFFSET('Sanitation Data'!$H$13,0,10*ROW('Sanitation Data'!H62))),DN68="",ISNUMBER(OFFSET('Sanitation Data'!$H$13,0,10*ROW('Sanitation Data'!H62)))),OFFSET('Sanitation Data'!$H$13,0,10*ROW('Sanitation Data'!H62)),NA())))</f>
        <v>#N/A</v>
      </c>
      <c r="AZ68" s="254" t="e">
        <f ca="true">+IF(AND(ISNUMBER(OFFSET('Hygiene Data'!$C$6,0,10*ROW('Hygiene Data'!C62))),DO68="Yes"),OFFSET('Hygiene Data'!$C$6,0,10*ROW('Hygiene Data'!C62)),IF(AND(ISNUMBER(OFFSET('Hygiene Data'!$C$6,0,10*ROW('Hygiene Data'!C62))),DO68="No",ISNUMBER(OFFSET('Hygiene Data'!$C$6,0,10*ROW('Hygiene Data'!C62)))),CONCATENATE("[",ROUND(OFFSET('Hygiene Data'!$C$6,0,10*ROW('Hygiene Data'!C62)),0),"]"),IF(AND(ISNUMBER(OFFSET('Hygiene Data'!$C$6,0,10*ROW('Hygiene Data'!C62))),DO68="",ISNUMBER(OFFSET('Hygiene Data'!$C$6,0,10*ROW('Hygiene Data'!C62)))),OFFSET('Hygiene Data'!$C$6,0,10*ROW('Hygiene Data'!C62)),NA())))</f>
        <v>#N/A</v>
      </c>
      <c r="BA68" s="254" t="e">
        <f ca="true">+IF(AND(ISNUMBER(OFFSET('Hygiene Data'!$C$8,0,10*ROW('Hygiene Data'!C62))),DP68="Yes"),OFFSET('Hygiene Data'!$C$8,0,10*ROW('Hygiene Data'!C62)),IF(AND(ISNUMBER(OFFSET('Hygiene Data'!$C$8,0,10*ROW('Hygiene Data'!C62))),DP68="No",ISNUMBER(OFFSET('Hygiene Data'!$C$8,0,10*ROW('Hygiene Data'!C62)))),CONCATENATE("[",ROUND(OFFSET('Hygiene Data'!$C$8,0,10*ROW('Hygiene Data'!C62)),0),"]"),IF(AND(ISNUMBER(OFFSET('Hygiene Data'!$C$8,0,10*ROW('Hygiene Data'!C62))),DP68="",ISNUMBER(OFFSET('Hygiene Data'!$C$8,0,10*ROW('Hygiene Data'!C62)))),OFFSET('Hygiene Data'!$C$8,0,10*ROW('Hygiene Data'!C62)),NA())))</f>
        <v>#N/A</v>
      </c>
      <c r="BB68" s="254" t="e">
        <f ca="true">+IF(AND(ISNUMBER(OFFSET('Hygiene Data'!$C$10,0,10*ROW('Hygiene Data'!C62))),DQ68="Yes"),OFFSET('Hygiene Data'!$C$10,0,10*ROW('Hygiene Data'!C62)),IF(AND(ISNUMBER(OFFSET('Hygiene Data'!$C$10,0,10*ROW('Hygiene Data'!C62))),DQ68="No",ISNUMBER(OFFSET('Hygiene Data'!$C$10,0,10*ROW('Hygiene Data'!C62)))),CONCATENATE("[",ROUND(OFFSET('Hygiene Data'!$C$10,0,10*ROW('Hygiene Data'!C62)),0),"]"),IF(AND(ISNUMBER(OFFSET('Hygiene Data'!$C$10,0,10*ROW('Hygiene Data'!C62))),DQ68="",ISNUMBER(OFFSET('Hygiene Data'!$C$10,0,10*ROW('Hygiene Data'!C62)))),OFFSET('Hygiene Data'!$C$10,0,10*ROW('Hygiene Data'!C62)),NA())))</f>
        <v>#N/A</v>
      </c>
      <c r="BC68" s="254" t="e">
        <f ca="true">+IF(AND(ISNUMBER(OFFSET('Hygiene Data'!$D$6,0,10*ROW('Hygiene Data'!D62))),DR68="Yes"),OFFSET('Hygiene Data'!$D$6,0,10*ROW('Hygiene Data'!D62)),IF(AND(ISNUMBER(OFFSET('Hygiene Data'!$D$6,0,10*ROW('Hygiene Data'!D62))),DR68="No",ISNUMBER(OFFSET('Hygiene Data'!$D$6,0,10*ROW('Hygiene Data'!D62)))),CONCATENATE("[",ROUND(OFFSET('Hygiene Data'!$D$6,0,10*ROW('Hygiene Data'!D62)),0),"]"),IF(AND(ISNUMBER(OFFSET('Hygiene Data'!$D$6,0,10*ROW('Hygiene Data'!D62))),DR68="",ISNUMBER(OFFSET('Hygiene Data'!$D$6,0,10*ROW('Hygiene Data'!D62)))),OFFSET('Hygiene Data'!$D$6,0,10*ROW('Hygiene Data'!D62)),NA())))</f>
        <v>#N/A</v>
      </c>
      <c r="BD68" s="254" t="e">
        <f ca="true">+IF(AND(ISNUMBER(OFFSET('Hygiene Data'!$D$8,0,10*ROW('Hygiene Data'!D62))),DS68="Yes"),OFFSET('Hygiene Data'!$D$8,0,10*ROW('Hygiene Data'!D62)),IF(AND(ISNUMBER(OFFSET('Hygiene Data'!$D$8,0,10*ROW('Hygiene Data'!D62))),DS68="No",ISNUMBER(OFFSET('Hygiene Data'!$D$8,0,10*ROW('Hygiene Data'!D62)))),CONCATENATE("[",ROUND(OFFSET('Hygiene Data'!$D$8,0,10*ROW('Hygiene Data'!D62)),0),"]"),IF(AND(ISNUMBER(OFFSET('Hygiene Data'!$D$8,0,10*ROW('Hygiene Data'!D62))),DS68="",ISNUMBER(OFFSET('Hygiene Data'!$D$8,0,10*ROW('Hygiene Data'!D62)))),OFFSET('Hygiene Data'!$D$8,0,10*ROW('Hygiene Data'!D62)),NA())))</f>
        <v>#N/A</v>
      </c>
      <c r="BE68" s="254" t="e">
        <f ca="true">+IF(AND(ISNUMBER(OFFSET('Hygiene Data'!$D$10,0,10*ROW('Hygiene Data'!D62))),DT68="Yes"),OFFSET('Hygiene Data'!$D$10,0,10*ROW('Hygiene Data'!D62)),IF(AND(ISNUMBER(OFFSET('Hygiene Data'!$D$10,0,10*ROW('Hygiene Data'!D62))),DT68="No",ISNUMBER(OFFSET('Hygiene Data'!$D$10,0,10*ROW('Hygiene Data'!D62)))),CONCATENATE("[",ROUND(OFFSET('Hygiene Data'!$D$10,0,10*ROW('Hygiene Data'!D62)),0),"]"),IF(AND(ISNUMBER(OFFSET('Hygiene Data'!$D$10,0,10*ROW('Hygiene Data'!D62))),DT68="",ISNUMBER(OFFSET('Hygiene Data'!$D$10,0,10*ROW('Hygiene Data'!D62)))),OFFSET('Hygiene Data'!$D$10,0,10*ROW('Hygiene Data'!D62)),NA())))</f>
        <v>#N/A</v>
      </c>
      <c r="BF68" s="254" t="e">
        <f ca="true">+IF(AND(ISNUMBER(OFFSET('Hygiene Data'!$E$6,0,10*ROW('Hygiene Data'!E62))),DU68="Yes"),OFFSET('Hygiene Data'!$E$6,0,10*ROW('Hygiene Data'!E62)),IF(AND(ISNUMBER(OFFSET('Hygiene Data'!$E$6,0,10*ROW('Hygiene Data'!E62))),DU68="No",ISNUMBER(OFFSET('Hygiene Data'!$E$6,0,10*ROW('Hygiene Data'!E62)))),CONCATENATE("[",ROUND(OFFSET('Hygiene Data'!$E$6,0,10*ROW('Hygiene Data'!E62)),0),"]"),IF(AND(ISNUMBER(OFFSET('Hygiene Data'!$E$6,0,10*ROW('Hygiene Data'!E62))),DU68="",ISNUMBER(OFFSET('Hygiene Data'!$E$6,0,10*ROW('Hygiene Data'!E62)))),OFFSET('Hygiene Data'!$E$6,0,10*ROW('Hygiene Data'!E62)),NA())))</f>
        <v>#N/A</v>
      </c>
      <c r="BG68" s="254" t="e">
        <f ca="true">+IF(AND(ISNUMBER(OFFSET('Hygiene Data'!$E$8,0,10*ROW('Hygiene Data'!E62))),DV68="Yes"),OFFSET('Hygiene Data'!$E$8,0,10*ROW('Hygiene Data'!E62)),IF(AND(ISNUMBER(OFFSET('Hygiene Data'!$E$8,0,10*ROW('Hygiene Data'!E62))),DV68="No",ISNUMBER(OFFSET('Hygiene Data'!$E$8,0,10*ROW('Hygiene Data'!E62)))),CONCATENATE("[",ROUND(OFFSET('Hygiene Data'!$E$8,0,10*ROW('Hygiene Data'!E62)),0),"]"),IF(AND(ISNUMBER(OFFSET('Hygiene Data'!$E$8,0,10*ROW('Hygiene Data'!E62))),DV68="",ISNUMBER(OFFSET('Hygiene Data'!$E$8,0,10*ROW('Hygiene Data'!E62)))),OFFSET('Hygiene Data'!$E$8,0,10*ROW('Hygiene Data'!E62)),NA())))</f>
        <v>#N/A</v>
      </c>
      <c r="BH68" s="254" t="e">
        <f ca="true">+IF(AND(ISNUMBER(OFFSET('Hygiene Data'!$E$10,0,10*ROW('Hygiene Data'!E62))),DW68="Yes"),OFFSET('Hygiene Data'!$E$10,0,10*ROW('Hygiene Data'!E62)),IF(AND(ISNUMBER(OFFSET('Hygiene Data'!$E$10,0,10*ROW('Hygiene Data'!E62))),DW68="No",ISNUMBER(OFFSET('Hygiene Data'!$E$10,0,10*ROW('Hygiene Data'!E62)))),CONCATENATE("[",ROUND(OFFSET('Hygiene Data'!$E$10,0,10*ROW('Hygiene Data'!E62)),0),"]"),IF(AND(ISNUMBER(OFFSET('Hygiene Data'!$E$10,0,10*ROW('Hygiene Data'!E62))),DW68="",ISNUMBER(OFFSET('Hygiene Data'!$E$10,0,10*ROW('Hygiene Data'!E62)))),OFFSET('Hygiene Data'!$E$10,0,10*ROW('Hygiene Data'!E62)),NA())))</f>
        <v>#N/A</v>
      </c>
      <c r="BI68" s="254" t="e">
        <f ca="true">+IF(AND(ISNUMBER(OFFSET('Hygiene Data'!$F$6,0,10*ROW('Hygiene Data'!F62))),DX68="Yes"),OFFSET('Hygiene Data'!$F$6,0,10*ROW('Hygiene Data'!F62)),IF(AND(ISNUMBER(OFFSET('Hygiene Data'!$F$6,0,10*ROW('Hygiene Data'!F62))),DX68="No",ISNUMBER(OFFSET('Hygiene Data'!$F$6,0,10*ROW('Hygiene Data'!F62)))),CONCATENATE("[",ROUND(OFFSET('Hygiene Data'!$F$6,0,10*ROW('Hygiene Data'!F62)),0),"]"),IF(AND(ISNUMBER(OFFSET('Hygiene Data'!$F$6,0,10*ROW('Hygiene Data'!F62))),DX68="",ISNUMBER(OFFSET('Hygiene Data'!$F$6,0,10*ROW('Hygiene Data'!F62)))),OFFSET('Hygiene Data'!$F$6,0,10*ROW('Hygiene Data'!F62)),NA())))</f>
        <v>#N/A</v>
      </c>
      <c r="BJ68" s="254" t="e">
        <f ca="true">+IF(AND(ISNUMBER(OFFSET('Hygiene Data'!$F$8,0,10*ROW('Hygiene Data'!F62))),DY68="Yes"),OFFSET('Hygiene Data'!$F$8,0,10*ROW('Hygiene Data'!F62)),IF(AND(ISNUMBER(OFFSET('Hygiene Data'!$F$8,0,10*ROW('Hygiene Data'!F62))),DY68="No",ISNUMBER(OFFSET('Hygiene Data'!$F$8,0,10*ROW('Hygiene Data'!F62)))),CONCATENATE("[",ROUND(OFFSET('Hygiene Data'!$F$8,0,10*ROW('Hygiene Data'!F62)),0),"]"),IF(AND(ISNUMBER(OFFSET('Hygiene Data'!$F$8,0,10*ROW('Hygiene Data'!F62))),DY68="",ISNUMBER(OFFSET('Hygiene Data'!$F$8,0,10*ROW('Hygiene Data'!F62)))),OFFSET('Hygiene Data'!$F$8,0,10*ROW('Hygiene Data'!F62)),NA())))</f>
        <v>#N/A</v>
      </c>
      <c r="BK68" s="254" t="e">
        <f ca="true">+IF(AND(ISNUMBER(OFFSET('Hygiene Data'!$F$10,0,10*ROW('Hygiene Data'!F62))),DZ68="Yes"),OFFSET('Hygiene Data'!$F$10,0,10*ROW('Hygiene Data'!F62)),IF(AND(ISNUMBER(OFFSET('Hygiene Data'!$F$10,0,10*ROW('Hygiene Data'!F62))),DZ68="No",ISNUMBER(OFFSET('Hygiene Data'!$F$10,0,10*ROW('Hygiene Data'!F62)))),CONCATENATE("[",ROUND(OFFSET('Hygiene Data'!$F$10,0,10*ROW('Hygiene Data'!F62)),0),"]"),IF(AND(ISNUMBER(OFFSET('Hygiene Data'!$F$10,0,10*ROW('Hygiene Data'!F62))),DZ68="",ISNUMBER(OFFSET('Hygiene Data'!$F$10,0,10*ROW('Hygiene Data'!F62)))),OFFSET('Hygiene Data'!$F$10,0,10*ROW('Hygiene Data'!F62)),NA())))</f>
        <v>#N/A</v>
      </c>
      <c r="BL68" s="254" t="e">
        <f ca="true">+IF(AND(ISNUMBER(OFFSET('Hygiene Data'!$G$6,0,10*ROW('Hygiene Data'!G62))),EA68="Yes"),OFFSET('Hygiene Data'!$G$6,0,10*ROW('Hygiene Data'!G62)),IF(AND(ISNUMBER(OFFSET('Hygiene Data'!$G$6,0,10*ROW('Hygiene Data'!G62))),EA68="No",ISNUMBER(OFFSET('Hygiene Data'!$G$6,0,10*ROW('Hygiene Data'!G62)))),CONCATENATE("[",ROUND(OFFSET('Hygiene Data'!$G$6,0,10*ROW('Hygiene Data'!G62)),0),"]"),IF(AND(ISNUMBER(OFFSET('Hygiene Data'!$G$6,0,10*ROW('Hygiene Data'!G62))),EA68="",ISNUMBER(OFFSET('Hygiene Data'!$G$6,0,10*ROW('Hygiene Data'!G62)))),OFFSET('Hygiene Data'!$G$6,0,10*ROW('Hygiene Data'!G62)),NA())))</f>
        <v>#N/A</v>
      </c>
      <c r="BM68" s="254" t="e">
        <f ca="true">+IF(AND(ISNUMBER(OFFSET('Hygiene Data'!$G$8,0,10*ROW('Hygiene Data'!G62))),EB68="Yes"),OFFSET('Hygiene Data'!$G$8,0,10*ROW('Hygiene Data'!G62)),IF(AND(ISNUMBER(OFFSET('Hygiene Data'!$G$8,0,10*ROW('Hygiene Data'!G62))),EB68="No",ISNUMBER(OFFSET('Hygiene Data'!$G$8,0,10*ROW('Hygiene Data'!G62)))),CONCATENATE("[",ROUND(OFFSET('Hygiene Data'!$G$8,0,10*ROW('Hygiene Data'!G62)),0),"]"),IF(AND(ISNUMBER(OFFSET('Hygiene Data'!$G$8,0,10*ROW('Hygiene Data'!G62))),EB68="",ISNUMBER(OFFSET('Hygiene Data'!$G$8,0,10*ROW('Hygiene Data'!G62)))),OFFSET('Hygiene Data'!$G$8,0,10*ROW('Hygiene Data'!G62)),NA())))</f>
        <v>#N/A</v>
      </c>
      <c r="BN68" s="254" t="e">
        <f ca="true">+IF(AND(ISNUMBER(OFFSET('Hygiene Data'!$G$10,0,10*ROW('Hygiene Data'!G62))),EC68="Yes"),OFFSET('Hygiene Data'!$G$10,0,10*ROW('Hygiene Data'!G62)),IF(AND(ISNUMBER(OFFSET('Hygiene Data'!$G$10,0,10*ROW('Hygiene Data'!G62))),EC68="No",ISNUMBER(OFFSET('Hygiene Data'!$G$10,0,10*ROW('Hygiene Data'!G62)))),CONCATENATE("[",ROUND(OFFSET('Hygiene Data'!$G$10,0,10*ROW('Hygiene Data'!G62)),0),"]"),IF(AND(ISNUMBER(OFFSET('Hygiene Data'!$G$10,0,10*ROW('Hygiene Data'!G62))),EC68="",ISNUMBER(OFFSET('Hygiene Data'!$G$10,0,10*ROW('Hygiene Data'!G62)))),OFFSET('Hygiene Data'!$G$10,0,10*ROW('Hygiene Data'!G62)),NA())))</f>
        <v>#N/A</v>
      </c>
      <c r="BO68" s="254" t="e">
        <f ca="true">+IF(AND(ISNUMBER(OFFSET('Hygiene Data'!$H$6,0,10*ROW('Hygiene Data'!H62))),ED68="Yes"),OFFSET('Hygiene Data'!$H$6,0,10*ROW('Hygiene Data'!H62)),IF(AND(ISNUMBER(OFFSET('Hygiene Data'!$H$6,0,10*ROW('Hygiene Data'!H62))),ED68="No",ISNUMBER(OFFSET('Hygiene Data'!$H$6,0,10*ROW('Hygiene Data'!H62)))),CONCATENATE("[",ROUND(OFFSET('Hygiene Data'!$H$6,0,10*ROW('Hygiene Data'!H62)),0),"]"),IF(AND(ISNUMBER(OFFSET('Hygiene Data'!$H$6,0,10*ROW('Hygiene Data'!H62))),ED68="",ISNUMBER(OFFSET('Hygiene Data'!$H$6,0,10*ROW('Hygiene Data'!H62)))),OFFSET('Hygiene Data'!$H$6,0,10*ROW('Hygiene Data'!H62)),NA())))</f>
        <v>#N/A</v>
      </c>
      <c r="BP68" s="254" t="e">
        <f ca="true">+IF(AND(ISNUMBER(OFFSET('Hygiene Data'!$H$8,0,10*ROW('Hygiene Data'!H62))),EE68="Yes"),OFFSET('Hygiene Data'!$H$8,0,10*ROW('Hygiene Data'!H62)),IF(AND(ISNUMBER(OFFSET('Hygiene Data'!$H$8,0,10*ROW('Hygiene Data'!H62))),EE68="No",ISNUMBER(OFFSET('Hygiene Data'!$H$8,0,10*ROW('Hygiene Data'!H62)))),CONCATENATE("[",ROUND(OFFSET('Hygiene Data'!$H$8,0,10*ROW('Hygiene Data'!H62)),0),"]"),IF(AND(ISNUMBER(OFFSET('Hygiene Data'!$H$8,0,10*ROW('Hygiene Data'!H62))),EE68="",ISNUMBER(OFFSET('Hygiene Data'!$H$8,0,10*ROW('Hygiene Data'!H62)))),OFFSET('Hygiene Data'!$H$8,0,10*ROW('Hygiene Data'!H62)),NA())))</f>
        <v>#N/A</v>
      </c>
      <c r="BQ68" s="254" t="e">
        <f ca="true">+IF(AND(ISNUMBER(OFFSET('Hygiene Data'!$H$10,0,10*ROW('Hygiene Data'!H62))),EF68="Yes"),OFFSET('Hygiene Data'!$H$10,0,10*ROW('Hygiene Data'!H62)),IF(AND(ISNUMBER(OFFSET('Hygiene Data'!$H$10,0,10*ROW('Hygiene Data'!H62))),EF68="No",ISNUMBER(OFFSET('Hygiene Data'!$H$10,0,10*ROW('Hygiene Data'!H62)))),CONCATENATE("[",ROUND(OFFSET('Hygiene Data'!$H$10,0,10*ROW('Hygiene Data'!H62)),0),"]"),IF(AND(ISNUMBER(OFFSET('Hygiene Data'!$H$10,0,10*ROW('Hygiene Data'!H62))),EF68="",ISNUMBER(OFFSET('Hygiene Data'!$H$10,0,10*ROW('Hygiene Data'!H62)))),OFFSET('Hygiene Data'!$H$10,0,10*ROW('Hygiene Data'!H62)),NA())))</f>
        <v>#N/A</v>
      </c>
      <c r="BS68" s="36" t="str">
        <f ca="true">+IF(OFFSET('Water Data'!$C$28,0,10*ROW('Water Data'!C62))="","",OFFSET('Water Data'!$C$28,0,10*ROW('Water Data'!C62)))</f>
        <v/>
      </c>
      <c r="BT68" s="36" t="str">
        <f ca="true">+IF(OFFSET('Water Data'!$C$29,0,10*ROW('Water Data'!C62))="","",OFFSET('Water Data'!$C$29,0,10*ROW('Water Data'!C62)))</f>
        <v/>
      </c>
      <c r="BU68" s="36" t="str">
        <f ca="true">+IF(OFFSET('Water Data'!$C$30,0,10*ROW('Water Data'!C62))="","",OFFSET('Water Data'!$C$30,0,10*ROW('Water Data'!C62)))</f>
        <v/>
      </c>
      <c r="BV68" s="36" t="str">
        <f ca="true">+IF(OFFSET('Water Data'!$D$28,0,10*ROW('Water Data'!D62))="","",OFFSET('Water Data'!$D$28,0,10*ROW('Water Data'!D62)))</f>
        <v/>
      </c>
      <c r="BW68" s="36" t="str">
        <f ca="true">+IF(OFFSET('Water Data'!$D$29,0,10*ROW('Water Data'!D62))="","",OFFSET('Water Data'!$D$29,0,10*ROW('Water Data'!D62)))</f>
        <v/>
      </c>
      <c r="BX68" s="36" t="str">
        <f ca="true">+IF(OFFSET('Water Data'!$D$30,0,10*ROW('Water Data'!D62))="","",OFFSET('Water Data'!$D$30,0,10*ROW('Water Data'!D62)))</f>
        <v/>
      </c>
      <c r="BY68" s="36" t="str">
        <f ca="true">+IF(OFFSET('Water Data'!$E$28,0,10*ROW('Water Data'!E62))="","",OFFSET('Water Data'!$E$28,0,10*ROW('Water Data'!E62)))</f>
        <v/>
      </c>
      <c r="BZ68" s="36" t="str">
        <f ca="true">+IF(OFFSET('Water Data'!$E$29,0,10*ROW('Water Data'!E62))="","",OFFSET('Water Data'!$E$29,0,10*ROW('Water Data'!E62)))</f>
        <v/>
      </c>
      <c r="CA68" s="36" t="str">
        <f ca="true">+IF(OFFSET('Water Data'!$E$30,0,10*ROW('Water Data'!E62))="","",OFFSET('Water Data'!$E$30,0,10*ROW('Water Data'!E62)))</f>
        <v/>
      </c>
      <c r="CB68" s="36" t="str">
        <f ca="true">+IF(OFFSET('Water Data'!$F$28,0,10*ROW('Water Data'!F62))="","",OFFSET('Water Data'!$F$28,0,10*ROW('Water Data'!F62)))</f>
        <v/>
      </c>
      <c r="CC68" s="36" t="str">
        <f ca="true">+IF(OFFSET('Water Data'!$F$29,0,10*ROW('Water Data'!F62))="","",OFFSET('Water Data'!$F$29,0,10*ROW('Water Data'!F62)))</f>
        <v/>
      </c>
      <c r="CD68" s="36" t="str">
        <f ca="true">+IF(OFFSET('Water Data'!$F$30,0,10*ROW('Water Data'!F62))="","",OFFSET('Water Data'!$F$30,0,10*ROW('Water Data'!F62)))</f>
        <v/>
      </c>
      <c r="CE68" s="36" t="str">
        <f ca="true">+IF(OFFSET('Water Data'!$G$28,0,10*ROW('Water Data'!G62))="","",OFFSET('Water Data'!$G$28,0,10*ROW('Water Data'!G62)))</f>
        <v/>
      </c>
      <c r="CF68" s="36" t="str">
        <f ca="true">+IF(OFFSET('Water Data'!$G$29,0,10*ROW('Water Data'!G62))="","",OFFSET('Water Data'!$G$29,0,10*ROW('Water Data'!G62)))</f>
        <v/>
      </c>
      <c r="CG68" s="36" t="str">
        <f ca="true">+IF(OFFSET('Water Data'!$G$30,0,10*ROW('Water Data'!G62))="","",OFFSET('Water Data'!$G$30,0,10*ROW('Water Data'!G62)))</f>
        <v/>
      </c>
      <c r="CH68" s="36" t="str">
        <f ca="true">+IF(OFFSET('Water Data'!$H$28,0,10*ROW('Water Data'!H62))="","",OFFSET('Water Data'!$H$28,0,10*ROW('Water Data'!H62)))</f>
        <v/>
      </c>
      <c r="CI68" s="36" t="str">
        <f ca="true">+IF(OFFSET('Water Data'!$H$29,0,10*ROW('Water Data'!H62))="","",OFFSET('Water Data'!$H$29,0,10*ROW('Water Data'!H62)))</f>
        <v/>
      </c>
      <c r="CJ68" s="36" t="str">
        <f ca="true">+IF(OFFSET('Water Data'!$H$30,0,10*ROW('Water Data'!H62))="","",OFFSET('Water Data'!$H$30,0,10*ROW('Water Data'!H62)))</f>
        <v/>
      </c>
      <c r="CK68" s="36" t="str">
        <f ca="true">+IF(OFFSET('Sanitation Data'!$C$29,0,10*ROW('Sanitation Data'!C62))="","",OFFSET('Sanitation Data'!$C$29,0,10*ROW('Sanitation Data'!C62)))</f>
        <v/>
      </c>
      <c r="CL68" s="36" t="str">
        <f ca="true">+IF(OFFSET('Sanitation Data'!$C$30,0,10*ROW('Sanitation Data'!C62))="","",OFFSET('Sanitation Data'!$C$30,0,10*ROW('Sanitation Data'!C62)))</f>
        <v/>
      </c>
      <c r="CM68" s="36" t="str">
        <f ca="true">+IF(OFFSET('Sanitation Data'!$C$31,0,10*ROW('Sanitation Data'!C62))="","",OFFSET('Sanitation Data'!$C$31,0,10*ROW('Sanitation Data'!C62)))</f>
        <v/>
      </c>
      <c r="CN68" s="36" t="str">
        <f ca="true">+IF(OFFSET('Sanitation Data'!$C$32,0,10*ROW('Sanitation Data'!C62))="","",OFFSET('Sanitation Data'!$C$32,0,10*ROW('Sanitation Data'!C62)))</f>
        <v/>
      </c>
      <c r="CO68" s="36" t="str">
        <f ca="true">+IF(OFFSET('Sanitation Data'!$C$33,0,10*ROW('Sanitation Data'!C62))="","",OFFSET('Sanitation Data'!$C$33,0,10*ROW('Sanitation Data'!C62)))</f>
        <v/>
      </c>
      <c r="CP68" s="36" t="str">
        <f ca="true">+IF(OFFSET('Sanitation Data'!$D$29,0,10*ROW('Sanitation Data'!D62))="","",OFFSET('Sanitation Data'!$D$29,0,10*ROW('Sanitation Data'!D62)))</f>
        <v/>
      </c>
      <c r="CQ68" s="36" t="str">
        <f ca="true">+IF(OFFSET('Sanitation Data'!$D$30,0,10*ROW('Sanitation Data'!D62))="","",OFFSET('Sanitation Data'!$D$30,0,10*ROW('Sanitation Data'!D62)))</f>
        <v/>
      </c>
      <c r="CR68" s="36" t="str">
        <f ca="true">+IF(OFFSET('Sanitation Data'!$D$31,0,10*ROW('Sanitation Data'!D62))="","",OFFSET('Sanitation Data'!$D$31,0,10*ROW('Sanitation Data'!D62)))</f>
        <v/>
      </c>
      <c r="CS68" s="36" t="str">
        <f ca="true">+IF(OFFSET('Sanitation Data'!$D$32,0,10*ROW('Sanitation Data'!D62))="","",OFFSET('Sanitation Data'!$D$32,0,10*ROW('Sanitation Data'!D62)))</f>
        <v/>
      </c>
      <c r="CT68" s="36" t="str">
        <f ca="true">+IF(OFFSET('Sanitation Data'!$D$33,0,10*ROW('Sanitation Data'!D62))="","",OFFSET('Sanitation Data'!$D$33,0,10*ROW('Sanitation Data'!D62)))</f>
        <v/>
      </c>
      <c r="CU68" s="36" t="str">
        <f ca="true">+IF(OFFSET('Sanitation Data'!$E$29,0,10*ROW('Sanitation Data'!E62))="","",OFFSET('Sanitation Data'!$E$29,0,10*ROW('Sanitation Data'!E62)))</f>
        <v/>
      </c>
      <c r="CV68" s="36" t="str">
        <f ca="true">+IF(OFFSET('Sanitation Data'!$E$30,0,10*ROW('Sanitation Data'!E62))="","",OFFSET('Sanitation Data'!$E$30,0,10*ROW('Sanitation Data'!E62)))</f>
        <v/>
      </c>
      <c r="CW68" s="36" t="str">
        <f ca="true">+IF(OFFSET('Sanitation Data'!$E$31,0,10*ROW('Sanitation Data'!E62))="","",OFFSET('Sanitation Data'!$E$31,0,10*ROW('Sanitation Data'!E62)))</f>
        <v/>
      </c>
      <c r="CX68" s="36" t="str">
        <f ca="true">+IF(OFFSET('Sanitation Data'!$E$32,0,10*ROW('Sanitation Data'!E62))="","",OFFSET('Sanitation Data'!$E$32,0,10*ROW('Sanitation Data'!E62)))</f>
        <v/>
      </c>
      <c r="CY68" s="36" t="str">
        <f ca="true">+IF(OFFSET('Sanitation Data'!$E$33,0,10*ROW('Sanitation Data'!E62))="","",OFFSET('Sanitation Data'!$E$33,0,10*ROW('Sanitation Data'!E62)))</f>
        <v/>
      </c>
      <c r="CZ68" s="36" t="str">
        <f ca="true">+IF(OFFSET('Sanitation Data'!$F$29,0,10*ROW('Sanitation Data'!F62))="","",OFFSET('Sanitation Data'!$F$29,0,10*ROW('Sanitation Data'!F62)))</f>
        <v/>
      </c>
      <c r="DA68" s="36" t="str">
        <f ca="true">+IF(OFFSET('Sanitation Data'!$F$30,0,10*ROW('Sanitation Data'!F62))="","",OFFSET('Sanitation Data'!$F$30,0,10*ROW('Sanitation Data'!F62)))</f>
        <v/>
      </c>
      <c r="DB68" s="36" t="str">
        <f ca="true">+IF(OFFSET('Sanitation Data'!$F$31,0,10*ROW('Sanitation Data'!F62))="","",OFFSET('Sanitation Data'!$F$31,0,10*ROW('Sanitation Data'!F62)))</f>
        <v/>
      </c>
      <c r="DC68" s="36" t="str">
        <f ca="true">+IF(OFFSET('Sanitation Data'!$F$32,0,10*ROW('Sanitation Data'!F62))="","",OFFSET('Sanitation Data'!$F$32,0,10*ROW('Sanitation Data'!F62)))</f>
        <v/>
      </c>
      <c r="DD68" s="36" t="str">
        <f ca="true">+IF(OFFSET('Sanitation Data'!$F$33,0,10*ROW('Sanitation Data'!F62))="","",OFFSET('Sanitation Data'!$F$33,0,10*ROW('Sanitation Data'!F62)))</f>
        <v/>
      </c>
      <c r="DE68" s="36" t="str">
        <f ca="true">+IF(OFFSET('Sanitation Data'!$G$29,0,10*ROW('Sanitation Data'!G62))="","",OFFSET('Sanitation Data'!$G$29,0,10*ROW('Sanitation Data'!G62)))</f>
        <v/>
      </c>
      <c r="DF68" s="36" t="str">
        <f ca="true">+IF(OFFSET('Sanitation Data'!$G$30,0,10*ROW('Sanitation Data'!G62))="","",OFFSET('Sanitation Data'!$G$30,0,10*ROW('Sanitation Data'!G62)))</f>
        <v/>
      </c>
      <c r="DG68" s="36" t="str">
        <f ca="true">+IF(OFFSET('Sanitation Data'!$G$31,0,10*ROW('Sanitation Data'!G62))="","",OFFSET('Sanitation Data'!$G$31,0,10*ROW('Sanitation Data'!G62)))</f>
        <v/>
      </c>
      <c r="DH68" s="36" t="str">
        <f ca="true">+IF(OFFSET('Sanitation Data'!$G$32,0,10*ROW('Sanitation Data'!G62))="","",OFFSET('Sanitation Data'!$G$32,0,10*ROW('Sanitation Data'!G62)))</f>
        <v/>
      </c>
      <c r="DI68" s="36" t="str">
        <f ca="true">+IF(OFFSET('Sanitation Data'!$G$33,0,10*ROW('Sanitation Data'!G62))="","",OFFSET('Sanitation Data'!$G$33,0,10*ROW('Sanitation Data'!G62)))</f>
        <v/>
      </c>
      <c r="DJ68" s="36" t="str">
        <f ca="true">+IF(OFFSET('Sanitation Data'!$H$29,0,10*ROW('Sanitation Data'!H62))="","",OFFSET('Sanitation Data'!$H$29,0,10*ROW('Sanitation Data'!H62)))</f>
        <v/>
      </c>
      <c r="DK68" s="36" t="str">
        <f ca="true">+IF(OFFSET('Sanitation Data'!$H$30,0,10*ROW('Sanitation Data'!H62))="","",OFFSET('Sanitation Data'!$H$30,0,10*ROW('Sanitation Data'!H62)))</f>
        <v/>
      </c>
      <c r="DL68" s="36" t="str">
        <f ca="true">+IF(OFFSET('Sanitation Data'!$H$31,0,10*ROW('Sanitation Data'!H62))="","",OFFSET('Sanitation Data'!$H$31,0,10*ROW('Sanitation Data'!H62)))</f>
        <v/>
      </c>
      <c r="DM68" s="36" t="str">
        <f ca="true">+IF(OFFSET('Sanitation Data'!$H$32,0,10*ROW('Sanitation Data'!H62))="","",OFFSET('Sanitation Data'!$H$32,0,10*ROW('Sanitation Data'!H62)))</f>
        <v/>
      </c>
      <c r="DN68" s="36" t="str">
        <f ca="true">+IF(OFFSET('Sanitation Data'!$H$33,0,10*ROW('Sanitation Data'!H62))="","",OFFSET('Sanitation Data'!$H$33,0,10*ROW('Sanitation Data'!H62)))</f>
        <v/>
      </c>
      <c r="DO68" s="36" t="str">
        <f ca="true">+IF(OFFSET('Hygiene Data'!$C$12,0,10*ROW('Hygiene Data'!C62))="","",OFFSET('Hygiene Data'!$C$12,0,10*ROW('Hygiene Data'!C62)))</f>
        <v/>
      </c>
      <c r="DP68" s="36" t="str">
        <f ca="true">+IF(OFFSET('Hygiene Data'!$C$13,0,10*ROW('Hygiene Data'!C62))="","",OFFSET('Hygiene Data'!$C$13,0,10*ROW('Hygiene Data'!C62)))</f>
        <v/>
      </c>
      <c r="DQ68" s="36" t="str">
        <f ca="true">+IF(OFFSET('Hygiene Data'!$C$14,0,10*ROW('Hygiene Data'!C62))="","",OFFSET('Hygiene Data'!$C$14,0,10*ROW('Hygiene Data'!C62)))</f>
        <v/>
      </c>
      <c r="DR68" s="36" t="str">
        <f ca="true">+IF(OFFSET('Hygiene Data'!$D$12,0,10*ROW('Hygiene Data'!D62))="","",OFFSET('Hygiene Data'!$D$12,0,10*ROW('Hygiene Data'!D62)))</f>
        <v/>
      </c>
      <c r="DS68" s="36" t="str">
        <f ca="true">+IF(OFFSET('Hygiene Data'!$D$13,0,10*ROW('Hygiene Data'!D62))="","",OFFSET('Hygiene Data'!$D$13,0,10*ROW('Hygiene Data'!D62)))</f>
        <v/>
      </c>
      <c r="DT68" s="36" t="str">
        <f ca="true">+IF(OFFSET('Hygiene Data'!$D$14,0,10*ROW('Hygiene Data'!D62))="","",OFFSET('Hygiene Data'!$D$14,0,10*ROW('Hygiene Data'!D62)))</f>
        <v/>
      </c>
      <c r="DU68" s="36" t="str">
        <f ca="true">+IF(OFFSET('Hygiene Data'!$E$12,0,10*ROW('Hygiene Data'!E62))="","",OFFSET('Hygiene Data'!$E$12,0,10*ROW('Hygiene Data'!E62)))</f>
        <v/>
      </c>
      <c r="DV68" s="36" t="str">
        <f ca="true">+IF(OFFSET('Hygiene Data'!$E$13,0,10*ROW('Hygiene Data'!E62))="","",OFFSET('Hygiene Data'!$E$13,0,10*ROW('Hygiene Data'!E62)))</f>
        <v/>
      </c>
      <c r="DW68" s="36" t="str">
        <f ca="true">+IF(OFFSET('Hygiene Data'!$E$14,0,10*ROW('Hygiene Data'!E62))="","",OFFSET('Hygiene Data'!$E$14,0,10*ROW('Hygiene Data'!E62)))</f>
        <v/>
      </c>
      <c r="DX68" s="36" t="str">
        <f ca="true">+IF(OFFSET('Hygiene Data'!$F$12,0,10*ROW('Hygiene Data'!F62))="","",OFFSET('Hygiene Data'!$F$12,0,10*ROW('Hygiene Data'!F62)))</f>
        <v/>
      </c>
      <c r="DY68" s="36" t="str">
        <f ca="true">+IF(OFFSET('Hygiene Data'!$F$13,0,10*ROW('Hygiene Data'!F62))="","",OFFSET('Hygiene Data'!$F$13,0,10*ROW('Hygiene Data'!F62)))</f>
        <v/>
      </c>
      <c r="DZ68" s="36" t="str">
        <f ca="true">+IF(OFFSET('Hygiene Data'!$F$14,0,10*ROW('Hygiene Data'!F62))="","",OFFSET('Hygiene Data'!$F$14,0,10*ROW('Hygiene Data'!F62)))</f>
        <v/>
      </c>
      <c r="EA68" s="36" t="str">
        <f ca="true">+IF(OFFSET('Hygiene Data'!$G$12,0,10*ROW('Hygiene Data'!G62))="","",OFFSET('Hygiene Data'!$G$12,0,10*ROW('Hygiene Data'!G62)))</f>
        <v/>
      </c>
      <c r="EB68" s="36" t="str">
        <f ca="true">+IF(OFFSET('Hygiene Data'!$G$13,0,10*ROW('Hygiene Data'!G62))="","",OFFSET('Hygiene Data'!$G$13,0,10*ROW('Hygiene Data'!G62)))</f>
        <v/>
      </c>
      <c r="EC68" s="36" t="str">
        <f ca="true">+IF(OFFSET('Hygiene Data'!$G$14,0,10*ROW('Hygiene Data'!G62))="","",OFFSET('Hygiene Data'!$G$14,0,10*ROW('Hygiene Data'!G62)))</f>
        <v/>
      </c>
      <c r="ED68" s="36" t="str">
        <f ca="true">+IF(OFFSET('Hygiene Data'!$H$12,0,10*ROW('Hygiene Data'!H62))="","",OFFSET('Hygiene Data'!$H$12,0,10*ROW('Hygiene Data'!H62)))</f>
        <v/>
      </c>
      <c r="EE68" s="36" t="str">
        <f ca="true">+IF(OFFSET('Hygiene Data'!$H$13,0,10*ROW('Hygiene Data'!H62))="","",OFFSET('Hygiene Data'!$H$13,0,10*ROW('Hygiene Data'!H62)))</f>
        <v/>
      </c>
      <c r="EF68" s="36" t="str">
        <f ca="true">+IF(OFFSET('Hygiene Data'!$H$14,0,10*ROW('Hygiene Data'!H62))="","",OFFSET('Hygiene Data'!$H$14,0,10*ROW('Hygiene Data'!H62)))</f>
        <v/>
      </c>
    </row>
    <row r="69" x14ac:dyDescent="0.2">
      <c r="A69" s="59" t="str">
        <f ca="true">+IF(OFFSET('Water Data'!$B$1,0,10*ROW('Water Data'!B66))="","",OFFSET('Water Data'!$B$1,0,10*ROW('Water Data'!B66)))</f>
        <v/>
      </c>
      <c r="B69" s="59" t="str">
        <f ca="true">+IF(OFFSET('Water Data'!$A$3,0,10*ROW('Water Data'!A66))="","",OFFSET('Water Data'!$A$3,0,10*ROW('Water Data'!A66)))</f>
        <v/>
      </c>
      <c r="C69" s="59" t="str">
        <f ca="true">+IF(OFFSET('Water Data'!$C$3,0,10*ROW('Water Data'!C66))="","",OFFSET('Water Data'!$C$3,0,10*ROW('Water Data'!C66)))</f>
        <v/>
      </c>
      <c r="D69" s="252" t="e">
        <f ca="true">+IF(AND(ISNUMBER(OFFSET('Water Data'!$C$5,0,10*ROW('Water Data'!C63))),BS69="Yes"),100-OFFSET('Water Data'!$C$5,0,10*ROW('Water Data'!C63)),IF(AND(ISNUMBER(OFFSET('Water Data'!$C$5,0,10*ROW('Water Data'!C63))),BS69="No",ISNUMBER(OFFSET('Water Data'!$C$5,0,10*ROW('Water Data'!C63)))),CONCATENATE("[",ROUND(100-OFFSET('Water Data'!$C$5,0,10*ROW('Water Data'!C63)),0),"]"),IF(AND(ISNUMBER(OFFSET('Water Data'!$C$5,0,10*ROW('Water Data'!C63))),BS69="",ISNUMBER(OFFSET('Water Data'!$C$5,0,10*ROW('Water Data'!C63)))),100-OFFSET('Water Data'!$C$5,0,10*ROW('Water Data'!C63)),NA())))</f>
        <v>#N/A</v>
      </c>
      <c r="E69" s="252" t="e">
        <f ca="true">+IF(AND(ISNUMBER(OFFSET('Water Data'!$C$7,0,10*ROW('Water Data'!D63))),BT69="Yes"),OFFSET('Water Data'!$C$7,0,10*ROW('Water Data'!C63)),IF(AND(ISNUMBER(OFFSET('Water Data'!$C$7,0,10*ROW('Water Data'!C63))),BT69="No",ISNUMBER(OFFSET('Water Data'!$C$7,0,10*ROW('Water Data'!C63)))),CONCATENATE("[",ROUND(OFFSET('Water Data'!$C$7,0,10*ROW('Water Data'!C63)),0),"]"),IF(AND(ISNUMBER(OFFSET('Water Data'!$C$7,0,10*ROW('Water Data'!C63))),BT69="",ISNUMBER(OFFSET('Water Data'!$C$7,0,10*ROW('Water Data'!C63)))),OFFSET('Water Data'!$C$7,0,10*ROW('Water Data'!C63)),NA())))</f>
        <v>#N/A</v>
      </c>
      <c r="F69" s="252" t="e">
        <f ca="true">+IF(AND(ISNUMBER(OFFSET('Water Data'!$C$10,0,10*ROW('Water Data'!C63))),BU69="Yes"),OFFSET('Water Data'!$C$10,0,10*ROW('Water Data'!C63)),IF(AND(ISNUMBER(OFFSET('Water Data'!$C$10,0,10*ROW('Water Data'!C63))),BU69="No",ISNUMBER(OFFSET('Water Data'!$C$10,0,10*ROW('Water Data'!C63)))),CONCATENATE("[",ROUND(OFFSET('Water Data'!$C$10,0,10*ROW('Water Data'!C63)),0),"]"),IF(AND(ISNUMBER(OFFSET('Water Data'!$C$10,0,10*ROW('Water Data'!C63))),BU69="",ISNUMBER(OFFSET('Water Data'!$C$10,0,10*ROW('Water Data'!C63)))),OFFSET('Water Data'!$C$10,0,10*ROW('Water Data'!C63)),NA())))</f>
        <v>#N/A</v>
      </c>
      <c r="G69" s="252" t="e">
        <f ca="true">+IF(AND(ISNUMBER(OFFSET('Water Data'!$D$5,0,10*ROW('Water Data'!D63))),BV69="Yes"),100-OFFSET('Water Data'!$D$5,0,10*ROW('Water Data'!D63)),IF(AND(ISNUMBER(OFFSET('Water Data'!$D$5,0,10*ROW('Water Data'!D63))),BV69="No",ISNUMBER(OFFSET('Water Data'!$D$5,0,10*ROW('Water Data'!D63)))),CONCATENATE("[",ROUND(100-OFFSET('Water Data'!$D$5,0,10*ROW('Water Data'!D63)),0),"]"),IF(AND(ISNUMBER(OFFSET('Water Data'!$D$5,0,10*ROW('Water Data'!D63))),BV69="",ISNUMBER(OFFSET('Water Data'!$D$5,0,10*ROW('Water Data'!D63)))),100-OFFSET('Water Data'!$D$5,0,10*ROW('Water Data'!D63)),NA())))</f>
        <v>#N/A</v>
      </c>
      <c r="H69" s="252" t="e">
        <f ca="true">+IF(AND(ISNUMBER(OFFSET('Water Data'!$D$7,0,10*ROW('Water Data'!D63))),BW69="Yes"),OFFSET('Water Data'!$D$7,0,10*ROW('Water Data'!D63)),IF(AND(ISNUMBER(OFFSET('Water Data'!$D$7,0,10*ROW('Water Data'!D63))),BW69="No",ISNUMBER(OFFSET('Water Data'!$D$7,0,10*ROW('Water Data'!D63)))),CONCATENATE("[",ROUND(OFFSET('Water Data'!$C$7,0,10*ROW('Water Data'!D63)),0),"]"),IF(AND(ISNUMBER(OFFSET('Water Data'!$D$7,0,10*ROW('Water Data'!D63))),BW69="",ISNUMBER(OFFSET('Water Data'!$D$7,0,10*ROW('Water Data'!D63)))),OFFSET('Water Data'!$D$7,0,10*ROW('Water Data'!D63)),NA())))</f>
        <v>#N/A</v>
      </c>
      <c r="I69" s="252" t="e">
        <f ca="true">+IF(AND(ISNUMBER(OFFSET('Water Data'!$D$10,0,10*ROW('Water Data'!D63))),BX69="Yes"),OFFSET('Water Data'!$D$10,0,10*ROW('Water Data'!D63)),IF(AND(ISNUMBER(OFFSET('Water Data'!$D$10,0,10*ROW('Water Data'!D63))),BX69="No",ISNUMBER(OFFSET('Water Data'!$D$10,0,10*ROW('Water Data'!D63)))),CONCATENATE("[",ROUND(OFFSET('Water Data'!$D$10,0,10*ROW('Water Data'!D63)),0),"]"),IF(AND(ISNUMBER(OFFSET('Water Data'!$D$10,0,10*ROW('Water Data'!D63))),BX69="",ISNUMBER(OFFSET('Water Data'!$D$10,0,10*ROW('Water Data'!D63)))),OFFSET('Water Data'!$D$10,0,10*ROW('Water Data'!D63)),NA())))</f>
        <v>#N/A</v>
      </c>
      <c r="J69" s="252" t="e">
        <f ca="true">+IF(AND(ISNUMBER(OFFSET('Water Data'!$E$5,0,10*ROW('Water Data'!E63))),BY69="Yes"),100-OFFSET('Water Data'!$E$5,0,10*ROW('Water Data'!E63)),IF(AND(ISNUMBER(OFFSET('Water Data'!$E$5,0,10*ROW('Water Data'!E63))),BY69="No",ISNUMBER(OFFSET('Water Data'!$E$5,0,10*ROW('Water Data'!E63)))),CONCATENATE("[",ROUND(100-OFFSET('Water Data'!$E$5,0,10*ROW('Water Data'!E63)),0),"]"),IF(AND(ISNUMBER(OFFSET('Water Data'!$E$5,0,10*ROW('Water Data'!E63))),BY69="",ISNUMBER(OFFSET('Water Data'!$E$5,0,10*ROW('Water Data'!E63)))),100-OFFSET('Water Data'!$E$5,0,10*ROW('Water Data'!E63)),NA())))</f>
        <v>#N/A</v>
      </c>
      <c r="K69" s="252" t="e">
        <f ca="true">+IF(AND(ISNUMBER(OFFSET('Water Data'!$E$7,0,10*ROW('Water Data'!E63))),BZ69="Yes"),OFFSET('Water Data'!$E$7,0,10*ROW('Water Data'!E63)),IF(AND(ISNUMBER(OFFSET('Water Data'!$E$7,0,10*ROW('Water Data'!E63))),BZ69="No",ISNUMBER(OFFSET('Water Data'!$E$7,0,10*ROW('Water Data'!E63)))),CONCATENATE("[",ROUND(OFFSET('Water Data'!$E$7,0,10*ROW('Water Data'!E63)),0),"]"),IF(AND(ISNUMBER(OFFSET('Water Data'!$E$7,0,10*ROW('Water Data'!E63))),BZ69="",ISNUMBER(OFFSET('Water Data'!$E$7,0,10*ROW('Water Data'!E63)))),OFFSET('Water Data'!$E$7,0,10*ROW('Water Data'!E63)),NA())))</f>
        <v>#N/A</v>
      </c>
      <c r="L69" s="252" t="e">
        <f ca="true">+IF(AND(ISNUMBER(OFFSET('Water Data'!$E$10,0,10*ROW('Water Data'!E63))),CA69="Yes"),OFFSET('Water Data'!$E$10,0,10*ROW('Water Data'!E63)),IF(AND(ISNUMBER(OFFSET('Water Data'!$E$10,0,10*ROW('Water Data'!E63))),CA69="No",ISNUMBER(OFFSET('Water Data'!$E$10,0,10*ROW('Water Data'!E63)))),CONCATENATE("[",ROUND(OFFSET('Water Data'!$E$10,0,10*ROW('Water Data'!E63)),0),"]"),IF(AND(ISNUMBER(OFFSET('Water Data'!$E$10,0,10*ROW('Water Data'!E63))),CA69="",ISNUMBER(OFFSET('Water Data'!$E$10,0,10*ROW('Water Data'!E63)))),OFFSET('Water Data'!$E$10,0,10*ROW('Water Data'!E63)),NA())))</f>
        <v>#N/A</v>
      </c>
      <c r="M69" s="252" t="e">
        <f ca="true">+IF(AND(ISNUMBER(OFFSET('Water Data'!$F$5,0,10*ROW('Water Data'!F63))),CB69="Yes"),100-OFFSET('Water Data'!$F$5,0,10*ROW('Water Data'!F63)),IF(AND(ISNUMBER(OFFSET('Water Data'!$F$5,0,10*ROW('Water Data'!F63))),CB69="No",ISNUMBER(OFFSET('Water Data'!$F$5,0,10*ROW('Water Data'!F63)))),CONCATENATE("[",ROUND(100-OFFSET('Water Data'!$F$5,0,10*ROW('Water Data'!F63)),0),"]"),IF(AND(ISNUMBER(OFFSET('Water Data'!$F$5,0,10*ROW('Water Data'!F63))),CB69="",ISNUMBER(OFFSET('Water Data'!$F$5,0,10*ROW('Water Data'!F63)))),100-OFFSET('Water Data'!$F$5,0,10*ROW('Water Data'!F63)),NA())))</f>
        <v>#N/A</v>
      </c>
      <c r="N69" s="252" t="e">
        <f ca="true">+IF(AND(ISNUMBER(OFFSET('Water Data'!$F$7,0,10*ROW('Water Data'!F63))),CC69="Yes"),OFFSET('Water Data'!$F$7,0,10*ROW('Water Data'!F63)),IF(AND(ISNUMBER(OFFSET('Water Data'!$F$7,0,10*ROW('Water Data'!F63))),CC69="No",ISNUMBER(OFFSET('Water Data'!$F$7,0,10*ROW('Water Data'!F63)))),CONCATENATE("[",ROUND(OFFSET('Water Data'!$F$7,0,10*ROW('Water Data'!F63)),0),"]"),IF(AND(ISNUMBER(OFFSET('Water Data'!$F$7,0,10*ROW('Water Data'!F63))),CC69="",ISNUMBER(OFFSET('Water Data'!$F$7,0,10*ROW('Water Data'!F63)))),OFFSET('Water Data'!$F$7,0,10*ROW('Water Data'!F63)),NA())))</f>
        <v>#N/A</v>
      </c>
      <c r="O69" s="252" t="e">
        <f ca="true">+IF(AND(ISNUMBER(OFFSET('Water Data'!$F$10,0,10*ROW('Water Data'!F63))),CD69="Yes"),OFFSET('Water Data'!$F$10,0,10*ROW('Water Data'!F63)),IF(AND(ISNUMBER(OFFSET('Water Data'!$F$10,0,10*ROW('Water Data'!F63))),CD69="No",ISNUMBER(OFFSET('Water Data'!$F$10,0,10*ROW('Water Data'!F63)))),CONCATENATE("[",ROUND(OFFSET('Water Data'!$F$10,0,10*ROW('Water Data'!F63)),0),"]"),IF(AND(ISNUMBER(OFFSET('Water Data'!$F$10,0,10*ROW('Water Data'!F63))),CD69="",ISNUMBER(OFFSET('Water Data'!$F$10,0,10*ROW('Water Data'!F63)))),OFFSET('Water Data'!$F$10,0,10*ROW('Water Data'!F63)),NA())))</f>
        <v>#N/A</v>
      </c>
      <c r="P69" s="252" t="e">
        <f ca="true">+IF(AND(ISNUMBER(OFFSET('Water Data'!$G$5,0,10*ROW('Water Data'!G63))),CE69="Yes"),100-OFFSET('Water Data'!$G$5,0,10*ROW('Water Data'!G63)),IF(AND(ISNUMBER(OFFSET('Water Data'!$G$5,0,10*ROW('Water Data'!G63))),CE69="No",ISNUMBER(OFFSET('Water Data'!$G$5,0,10*ROW('Water Data'!G63)))),CONCATENATE("[",ROUND(100-OFFSET('Water Data'!$G$5,0,10*ROW('Water Data'!G63)),0),"]"),IF(AND(ISNUMBER(OFFSET('Water Data'!$G$5,0,10*ROW('Water Data'!G63))),CE69="",ISNUMBER(OFFSET('Water Data'!$G$5,0,10*ROW('Water Data'!G63)))),100-OFFSET('Water Data'!$G$5,0,10*ROW('Water Data'!G63)),NA())))</f>
        <v>#N/A</v>
      </c>
      <c r="Q69" s="252" t="e">
        <f ca="true">+IF(AND(ISNUMBER(OFFSET('Water Data'!$G$7,0,10*ROW('Water Data'!G63))),CF69="Yes"),OFFSET('Water Data'!$G$7,0,10*ROW('Water Data'!G63)),IF(AND(ISNUMBER(OFFSET('Water Data'!$G$7,0,10*ROW('Water Data'!G63))),CF69="No",ISNUMBER(OFFSET('Water Data'!$G$7,0,10*ROW('Water Data'!G63)))),CONCATENATE("[",ROUND(OFFSET('Water Data'!$G$7,0,10*ROW('Water Data'!G63)),0),"]"),IF(AND(ISNUMBER(OFFSET('Water Data'!$G$7,0,10*ROW('Water Data'!G63))),CF69="",ISNUMBER(OFFSET('Water Data'!$G$7,0,10*ROW('Water Data'!G63)))),OFFSET('Water Data'!$G$7,0,10*ROW('Water Data'!G63)),NA())))</f>
        <v>#N/A</v>
      </c>
      <c r="R69" s="252" t="e">
        <f ca="true">+IF(AND(ISNUMBER(OFFSET('Water Data'!$G$10,0,10*ROW('Water Data'!G63))),CG69="Yes"),OFFSET('Water Data'!$G$10,0,10*ROW('Water Data'!G63)),IF(AND(ISNUMBER(OFFSET('Water Data'!$G$10,0,10*ROW('Water Data'!G63))),CG69="No",ISNUMBER(OFFSET('Water Data'!$G$10,0,10*ROW('Water Data'!G63)))),CONCATENATE("[",ROUND(OFFSET('Water Data'!$G$10,0,10*ROW('Water Data'!G63)),0),"]"),IF(AND(ISNUMBER(OFFSET('Water Data'!$G$10,0,10*ROW('Water Data'!G63))),CG69="",ISNUMBER(OFFSET('Water Data'!$G$10,0,10*ROW('Water Data'!G63)))),OFFSET('Water Data'!$G$10,0,10*ROW('Water Data'!G63)),NA())))</f>
        <v>#N/A</v>
      </c>
      <c r="S69" s="252" t="e">
        <f ca="true">+IF(AND(ISNUMBER(OFFSET('Water Data'!$H$5,0,10*ROW('Water Data'!H63))),CH69="Yes"),100-OFFSET('Water Data'!$H$5,0,10*ROW('Water Data'!H63)),IF(AND(ISNUMBER(OFFSET('Water Data'!$H$5,0,10*ROW('Water Data'!H63))),CH69="No",ISNUMBER(OFFSET('Water Data'!$H$5,0,10*ROW('Water Data'!H63)))),CONCATENATE("[",ROUND(100-OFFSET('Water Data'!$H$5,0,10*ROW('Water Data'!H63)),0),"]"),IF(AND(ISNUMBER(OFFSET('Water Data'!$H$5,0,10*ROW('Water Data'!H63))),CH69="",ISNUMBER(OFFSET('Water Data'!$H$5,0,10*ROW('Water Data'!H63)))),100-OFFSET('Water Data'!$H$5,0,10*ROW('Water Data'!H63)),NA())))</f>
        <v>#N/A</v>
      </c>
      <c r="T69" s="252" t="e">
        <f ca="true">+IF(AND(ISNUMBER(OFFSET('Water Data'!$H$7,0,10*ROW('Water Data'!H63))),CI69="Yes"),OFFSET('Water Data'!$H$7,0,10*ROW('Water Data'!H63)),IF(AND(ISNUMBER(OFFSET('Water Data'!$H$7,0,10*ROW('Water Data'!H63))),CI69="No",ISNUMBER(OFFSET('Water Data'!$H$7,0,10*ROW('Water Data'!H63)))),CONCATENATE("[",ROUND(OFFSET('Water Data'!$H$7,0,10*ROW('Water Data'!H63)),0),"]"),IF(AND(ISNUMBER(OFFSET('Water Data'!$H$7,0,10*ROW('Water Data'!H63))),CI69="",ISNUMBER(OFFSET('Water Data'!$H$7,0,10*ROW('Water Data'!H63)))),OFFSET('Water Data'!$H$7,0,10*ROW('Water Data'!H63)),NA())))</f>
        <v>#N/A</v>
      </c>
      <c r="U69" s="252" t="e">
        <f ca="true">+IF(AND(ISNUMBER(OFFSET('Water Data'!$H$10,0,10*ROW('Water Data'!H63))),CJ69="Yes"),OFFSET('Water Data'!$H$10,0,10*ROW('Water Data'!H63)),IF(AND(ISNUMBER(OFFSET('Water Data'!$H$10,0,10*ROW('Water Data'!H63))),CJ69="No",ISNUMBER(OFFSET('Water Data'!$H$10,0,10*ROW('Water Data'!H63)))),CONCATENATE("[",ROUND(OFFSET('Water Data'!$H$10,0,10*ROW('Water Data'!H63)),0),"]"),IF(AND(ISNUMBER(OFFSET('Water Data'!$H$10,0,10*ROW('Water Data'!H63))),CJ69="",ISNUMBER(OFFSET('Water Data'!$H$10,0,10*ROW('Water Data'!H63)))),OFFSET('Water Data'!$H$10,0,10*ROW('Water Data'!H63)),NA())))</f>
        <v>#N/A</v>
      </c>
      <c r="V69" s="253" t="e">
        <f ca="true">+IF(AND(ISNUMBER(OFFSET('Sanitation Data'!$C$5,0,10*ROW('Sanitation Data'!C63))),CK69="Yes"),100-OFFSET('Sanitation Data'!$C$5,0,10*ROW('Sanitation Data'!C63)),IF(AND(ISNUMBER(OFFSET('Sanitation Data'!$C$5,0,10*ROW('Sanitation Data'!C63))),CK69="No",ISNUMBER(OFFSET('Sanitation Data'!$C$5,0,10*ROW('Sanitation Data'!C63)))),CONCATENATE("[",ROUND(100-OFFSET('Sanitation Data'!$C$5,0,10*ROW('Sanitation Data'!C63)),0),"]"),IF(AND(ISNUMBER(OFFSET('Sanitation Data'!$C$5,0,10*ROW('Sanitation Data'!C63))),CK69="",ISNUMBER(OFFSET('Sanitation Data'!$C$5,0,10*ROW('Sanitation Data'!C63)))),100-OFFSET('Sanitation Data'!$C$5,0,10*ROW('Sanitation Data'!C63)),NA())))</f>
        <v>#N/A</v>
      </c>
      <c r="W69" s="253" t="e">
        <f ca="true">+IF(AND(ISNUMBER(OFFSET('Sanitation Data'!$C$7,0,10*ROW('Sanitation Data'!C63))),CL69="Yes"),OFFSET('Sanitation Data'!$C$7,0,10*ROW('Sanitation Data'!C63)),IF(AND(ISNUMBER(OFFSET('Sanitation Data'!$C$7,0,10*ROW('Sanitation Data'!C63))),CL69="No",ISNUMBER(OFFSET('Sanitation Data'!$C$7,0,10*ROW('Sanitation Data'!C63)))),CONCATENATE("[",ROUND(OFFSET('Sanitation Data'!$C$7,0,10*ROW('Sanitation Data'!C63)),0),"]"),IF(AND(ISNUMBER(OFFSET('Sanitation Data'!$C$7,0,10*ROW('Sanitation Data'!C63))),CL69="",ISNUMBER(OFFSET('Sanitation Data'!$C$7,0,10*ROW('Sanitation Data'!C63)))),OFFSET('Sanitation Data'!$C$7,0,10*ROW('Sanitation Data'!C63)),NA())))</f>
        <v>#N/A</v>
      </c>
      <c r="X69" s="253" t="e">
        <f ca="true">+IF(AND(ISNUMBER(OFFSET('Sanitation Data'!$C$11,0,10*ROW('Sanitation Data'!C63))),CM69="Yes"),OFFSET('Sanitation Data'!$C$11,0,10*ROW('Sanitation Data'!C63)),IF(AND(ISNUMBER(OFFSET('Sanitation Data'!$C$11,0,10*ROW('Sanitation Data'!C63))),CM69="No",ISNUMBER(OFFSET('Sanitation Data'!$C$11,0,10*ROW('Sanitation Data'!C63)))),CONCATENATE("[",ROUND(OFFSET('Sanitation Data'!$C$11,0,10*ROW('Sanitation Data'!C63)),0),"]"),IF(AND(ISNUMBER(OFFSET('Sanitation Data'!$C$11,0,10*ROW('Sanitation Data'!C63))),CM69="",ISNUMBER(OFFSET('Sanitation Data'!$C$11,0,10*ROW('Sanitation Data'!C63)))),OFFSET('Sanitation Data'!$C$11,0,10*ROW('Sanitation Data'!C63)),NA())))</f>
        <v>#N/A</v>
      </c>
      <c r="Y69" s="253" t="e">
        <f ca="true">+IF(AND(ISNUMBER(OFFSET('Sanitation Data'!$C$12,0,10*ROW('Sanitation Data'!C63))),CN69="Yes"),OFFSET('Sanitation Data'!$C$12,0,10*ROW('Sanitation Data'!C63)),IF(AND(ISNUMBER(OFFSET('Sanitation Data'!$C$12,0,10*ROW('Sanitation Data'!C63))),CN69="No",ISNUMBER(OFFSET('Sanitation Data'!$C$12,0,10*ROW('Sanitation Data'!C63)))),CONCATENATE("[",ROUND(OFFSET('Sanitation Data'!$C$12,0,10*ROW('Sanitation Data'!C63)),0),"]"),IF(AND(ISNUMBER(OFFSET('Sanitation Data'!$C$12,0,10*ROW('Sanitation Data'!C63))),CN69="",ISNUMBER(OFFSET('Sanitation Data'!$C$12,0,10*ROW('Sanitation Data'!C63)))),OFFSET('Sanitation Data'!$C$12,0,10*ROW('Sanitation Data'!C63)),NA())))</f>
        <v>#N/A</v>
      </c>
      <c r="Z69" s="253" t="e">
        <f ca="true">+IF(AND(ISNUMBER(OFFSET('Sanitation Data'!$C$13,0,10*ROW('Sanitation Data'!C63))),CO69="Yes"),OFFSET('Sanitation Data'!$C$13,0,10*ROW('Sanitation Data'!C63)),IF(AND(ISNUMBER(OFFSET('Sanitation Data'!$C$13,0,10*ROW('Sanitation Data'!C63))),CO69="No",ISNUMBER(OFFSET('Sanitation Data'!$C$13,0,10*ROW('Sanitation Data'!C63)))),CONCATENATE("[",ROUND(OFFSET('Sanitation Data'!$C$13,0,10*ROW('Sanitation Data'!C63)),0),"]"),IF(AND(ISNUMBER(OFFSET('Sanitation Data'!$C$13,0,10*ROW('Sanitation Data'!C63))),CO69="",ISNUMBER(OFFSET('Sanitation Data'!$C$13,0,10*ROW('Sanitation Data'!C63)))),OFFSET('Sanitation Data'!$C$13,0,10*ROW('Sanitation Data'!C63)),NA())))</f>
        <v>#N/A</v>
      </c>
      <c r="AA69" s="253" t="e">
        <f ca="true">+IF(AND(ISNUMBER(OFFSET('Sanitation Data'!$D$5,0,10*ROW('Sanitation Data'!D63))),CP69="Yes"),100-OFFSET('Sanitation Data'!$D$5,0,10*ROW('Sanitation Data'!D63)),IF(AND(ISNUMBER(OFFSET('Sanitation Data'!$D$5,0,10*ROW('Sanitation Data'!D63))),CP69="No",ISNUMBER(OFFSET('Sanitation Data'!$D$5,0,10*ROW('Sanitation Data'!D63)))),CONCATENATE("[",ROUND(100-OFFSET('Sanitation Data'!$D$5,0,10*ROW('Sanitation Data'!D63)),0),"]"),IF(AND(ISNUMBER(OFFSET('Sanitation Data'!$D$5,0,10*ROW('Sanitation Data'!D63))),CP69="",ISNUMBER(OFFSET('Sanitation Data'!$D$5,0,10*ROW('Sanitation Data'!D63)))),100-OFFSET('Sanitation Data'!$D$5,0,10*ROW('Sanitation Data'!D63)),NA())))</f>
        <v>#N/A</v>
      </c>
      <c r="AB69" s="253" t="e">
        <f ca="true">+IF(AND(ISNUMBER(OFFSET('Sanitation Data'!$D$7,0,10*ROW('Sanitation Data'!D63))),CQ69="Yes"),OFFSET('Sanitation Data'!$D$7,0,10*ROW('Sanitation Data'!G63)),IF(AND(ISNUMBER(OFFSET('Sanitation Data'!$D$7,0,10*ROW('Sanitation Data'!D63))),CQ69="No",ISNUMBER(OFFSET('Sanitation Data'!$D$7,0,10*ROW('Sanitation Data'!D63)))),CONCATENATE("[",ROUND(OFFSET('Sanitation Data'!$D$7,0,10*ROW('Sanitation Data'!D63)),0),"]"),IF(AND(ISNUMBER(OFFSET('Sanitation Data'!$D$7,0,10*ROW('Sanitation Data'!D63))),CQ69="",ISNUMBER(OFFSET('Sanitation Data'!$D$7,0,10*ROW('Sanitation Data'!D63)))),OFFSET('Sanitation Data'!$D$7,0,10*ROW('Sanitation Data'!D63)),NA())))</f>
        <v>#N/A</v>
      </c>
      <c r="AC69" s="253" t="e">
        <f ca="true">+IF(AND(ISNUMBER(OFFSET('Sanitation Data'!$D$11,0,10*ROW('Sanitation Data'!D63))),CR69="Yes"),OFFSET('Sanitation Data'!$D$11,0,10*ROW('Sanitation Data'!D63)),IF(AND(ISNUMBER(OFFSET('Sanitation Data'!$D$11,0,10*ROW('Sanitation Data'!D63))),CR69="No",ISNUMBER(OFFSET('Sanitation Data'!$D$11,0,10*ROW('Sanitation Data'!D63)))),CONCATENATE("[",ROUND(OFFSET('Sanitation Data'!$D$11,0,10*ROW('Sanitation Data'!D63)),0),"]"),IF(AND(ISNUMBER(OFFSET('Sanitation Data'!$D$11,0,10*ROW('Sanitation Data'!D63))),CR69="",ISNUMBER(OFFSET('Sanitation Data'!$D$11,0,10*ROW('Sanitation Data'!D63)))),OFFSET('Sanitation Data'!$D$11,0,10*ROW('Sanitation Data'!D63)),NA())))</f>
        <v>#N/A</v>
      </c>
      <c r="AD69" s="253" t="e">
        <f ca="true">+IF(AND(ISNUMBER(OFFSET('Sanitation Data'!$D$12,0,10*ROW('Sanitation Data'!D63))),CS69="Yes"),OFFSET('Sanitation Data'!$D$12,0,10*ROW('Sanitation Data'!D63)),IF(AND(ISNUMBER(OFFSET('Sanitation Data'!$D$12,0,10*ROW('Sanitation Data'!D63))),CS69="No",ISNUMBER(OFFSET('Sanitation Data'!$D$12,0,10*ROW('Sanitation Data'!D63)))),CONCATENATE("[",ROUND(OFFSET('Sanitation Data'!$D$12,0,10*ROW('Sanitation Data'!D63)),0),"]"),IF(AND(ISNUMBER(OFFSET('Sanitation Data'!$D$12,0,10*ROW('Sanitation Data'!D63))),CS69="",ISNUMBER(OFFSET('Sanitation Data'!$D$12,0,10*ROW('Sanitation Data'!D63)))),OFFSET('Sanitation Data'!$D$12,0,10*ROW('Sanitation Data'!D63)),NA())))</f>
        <v>#N/A</v>
      </c>
      <c r="AE69" s="253" t="e">
        <f ca="true">+IF(AND(ISNUMBER(OFFSET('Sanitation Data'!$D$13,0,10*ROW('Sanitation Data'!D63))),CT69="Yes"),OFFSET('Sanitation Data'!$D$13,0,10*ROW('Sanitation Data'!D63)),IF(AND(ISNUMBER(OFFSET('Sanitation Data'!$D$13,0,10*ROW('Sanitation Data'!D63))),CT69="No",ISNUMBER(OFFSET('Sanitation Data'!$D$13,0,10*ROW('Sanitation Data'!D63)))),CONCATENATE("[",ROUND(OFFSET('Sanitation Data'!$D$13,0,10*ROW('Sanitation Data'!D63)),0),"]"),IF(AND(ISNUMBER(OFFSET('Sanitation Data'!$D$13,0,10*ROW('Sanitation Data'!D63))),CT69="",ISNUMBER(OFFSET('Sanitation Data'!$D$13,0,10*ROW('Sanitation Data'!D63)))),OFFSET('Sanitation Data'!$D$13,0,10*ROW('Sanitation Data'!D63)),NA())))</f>
        <v>#N/A</v>
      </c>
      <c r="AF69" s="253" t="e">
        <f ca="true">+IF(AND(ISNUMBER(OFFSET('Sanitation Data'!$E$5,0,10*ROW('Sanitation Data'!E63))),CU69="Yes"),100-OFFSET('Sanitation Data'!$E$5,0,10*ROW('Sanitation Data'!E63)),IF(AND(ISNUMBER(OFFSET('Sanitation Data'!$E$5,0,10*ROW('Sanitation Data'!E63))),CU69="No",ISNUMBER(OFFSET('Sanitation Data'!$E$5,0,10*ROW('Sanitation Data'!E63)))),CONCATENATE("[",ROUND(100-OFFSET('Sanitation Data'!$E$5,0,10*ROW('Sanitation Data'!E63)),0),"]"),IF(AND(ISNUMBER(OFFSET('Sanitation Data'!$E$5,0,10*ROW('Sanitation Data'!E63))),CU69="",ISNUMBER(OFFSET('Sanitation Data'!$E$5,0,10*ROW('Sanitation Data'!E63)))),100-OFFSET('Sanitation Data'!$E$5,0,10*ROW('Sanitation Data'!E63)),NA())))</f>
        <v>#N/A</v>
      </c>
      <c r="AG69" s="253" t="e">
        <f ca="true">+IF(AND(ISNUMBER(OFFSET('Sanitation Data'!$E$7,0,10*ROW('Sanitation Data'!E63))),CV69="Yes"),OFFSET('Sanitation Data'!$E$7,0,10*ROW('Sanitation Data'!E63)),IF(AND(ISNUMBER(OFFSET('Sanitation Data'!$E$7,0,10*ROW('Sanitation Data'!E63))),CV69="No",ISNUMBER(OFFSET('Sanitation Data'!$E$7,0,10*ROW('Sanitation Data'!E63)))),CONCATENATE("[",ROUND(OFFSET('Sanitation Data'!$E$7,0,10*ROW('Sanitation Data'!E63)),0),"]"),IF(AND(ISNUMBER(OFFSET('Sanitation Data'!$E$7,0,10*ROW('Sanitation Data'!E63))),CV69="",ISNUMBER(OFFSET('Sanitation Data'!$E$7,0,10*ROW('Sanitation Data'!E63)))),OFFSET('Sanitation Data'!$E$7,0,10*ROW('Sanitation Data'!E63)),NA())))</f>
        <v>#N/A</v>
      </c>
      <c r="AH69" s="253" t="e">
        <f ca="true">+IF(AND(ISNUMBER(OFFSET('Sanitation Data'!$E$11,0,10*ROW('Sanitation Data'!E63))),CW69="Yes"),OFFSET('Sanitation Data'!$E$11,0,10*ROW('Sanitation Data'!E63)),IF(AND(ISNUMBER(OFFSET('Sanitation Data'!$E$11,0,10*ROW('Sanitation Data'!E63))),CW69="No",ISNUMBER(OFFSET('Sanitation Data'!$E$11,0,10*ROW('Sanitation Data'!E63)))),CONCATENATE("[",ROUND(OFFSET('Sanitation Data'!$E$11,0,10*ROW('Sanitation Data'!E63)),0),"]"),IF(AND(ISNUMBER(OFFSET('Sanitation Data'!$E$11,0,10*ROW('Sanitation Data'!E63))),CW69="",ISNUMBER(OFFSET('Sanitation Data'!$E$11,0,10*ROW('Sanitation Data'!E63)))),OFFSET('Sanitation Data'!$E$11,0,10*ROW('Sanitation Data'!E63)),NA())))</f>
        <v>#N/A</v>
      </c>
      <c r="AI69" s="253" t="e">
        <f ca="true">+IF(AND(ISNUMBER(OFFSET('Sanitation Data'!$E$12,0,10*ROW('Sanitation Data'!E63))),CX69="Yes"),OFFSET('Sanitation Data'!$E$12,0,10*ROW('Sanitation Data'!E63)),IF(AND(ISNUMBER(OFFSET('Sanitation Data'!$E$12,0,10*ROW('Sanitation Data'!E63))),CX69="No",ISNUMBER(OFFSET('Sanitation Data'!$E$12,0,10*ROW('Sanitation Data'!E63)))),CONCATENATE("[",ROUND(OFFSET('Sanitation Data'!$E$12,0,10*ROW('Sanitation Data'!E63)),0),"]"),IF(AND(ISNUMBER(OFFSET('Sanitation Data'!$E$12,0,10*ROW('Sanitation Data'!E63))),CX69="",ISNUMBER(OFFSET('Sanitation Data'!$E$12,0,10*ROW('Sanitation Data'!E63)))),OFFSET('Sanitation Data'!$E$12,0,10*ROW('Sanitation Data'!E63)),NA())))</f>
        <v>#N/A</v>
      </c>
      <c r="AJ69" s="253" t="e">
        <f ca="true">+IF(AND(ISNUMBER(OFFSET('Sanitation Data'!$E$13,0,10*ROW('Sanitation Data'!E63))),CY69="Yes"),OFFSET('Sanitation Data'!$E$13,0,10*ROW('Sanitation Data'!E63)),IF(AND(ISNUMBER(OFFSET('Sanitation Data'!$E$13,0,10*ROW('Sanitation Data'!E63))),CY69="No",ISNUMBER(OFFSET('Sanitation Data'!$E$13,0,10*ROW('Sanitation Data'!E63)))),CONCATENATE("[",ROUND(OFFSET('Sanitation Data'!$E$13,0,10*ROW('Sanitation Data'!E63)),0),"]"),IF(AND(ISNUMBER(OFFSET('Sanitation Data'!$E$13,0,10*ROW('Sanitation Data'!E63))),CY69="",ISNUMBER(OFFSET('Sanitation Data'!$E$13,0,10*ROW('Sanitation Data'!E63)))),OFFSET('Sanitation Data'!$E$13,0,10*ROW('Sanitation Data'!E63)),NA())))</f>
        <v>#N/A</v>
      </c>
      <c r="AK69" s="253" t="e">
        <f ca="true">+IF(AND(ISNUMBER(OFFSET('Sanitation Data'!$F$5,0,10*ROW('Sanitation Data'!F63))),CZ69="Yes"),100-OFFSET('Sanitation Data'!$F$5,0,10*ROW('Sanitation Data'!F63)),IF(AND(ISNUMBER(OFFSET('Sanitation Data'!$F$5,0,10*ROW('Sanitation Data'!F63))),CZ69="No",ISNUMBER(OFFSET('Sanitation Data'!$F$5,0,10*ROW('Sanitation Data'!F63)))),CONCATENATE("[",ROUND(100-OFFSET('Sanitation Data'!$F$5,0,10*ROW('Sanitation Data'!F63)),0),"]"),IF(AND(ISNUMBER(OFFSET('Sanitation Data'!$F$5,0,10*ROW('Sanitation Data'!F63))),CZ69="",ISNUMBER(OFFSET('Sanitation Data'!$F$5,0,10*ROW('Sanitation Data'!F63)))),100-OFFSET('Sanitation Data'!$F$5,0,10*ROW('Sanitation Data'!F63)),NA())))</f>
        <v>#N/A</v>
      </c>
      <c r="AL69" s="253" t="e">
        <f ca="true">+IF(AND(ISNUMBER(OFFSET('Sanitation Data'!$F$7,0,10*ROW('Sanitation Data'!F63))),DA69="Yes"),OFFSET('Sanitation Data'!$F$7,0,10*ROW('Sanitation Data'!F63)),IF(AND(ISNUMBER(OFFSET('Sanitation Data'!$F$7,0,10*ROW('Sanitation Data'!F63))),DA69="No",ISNUMBER(OFFSET('Sanitation Data'!$F$7,0,10*ROW('Sanitation Data'!F63)))),CONCATENATE("[",ROUND(OFFSET('Sanitation Data'!$F$7,0,10*ROW('Sanitation Data'!F63)),0),"]"),IF(AND(ISNUMBER(OFFSET('Sanitation Data'!$F$7,0,10*ROW('Sanitation Data'!F63))),DA69="",ISNUMBER(OFFSET('Sanitation Data'!$F$7,0,10*ROW('Sanitation Data'!F63)))),OFFSET('Sanitation Data'!$F$7,0,10*ROW('Sanitation Data'!F63)),NA())))</f>
        <v>#N/A</v>
      </c>
      <c r="AM69" s="253" t="e">
        <f ca="true">+IF(AND(ISNUMBER(OFFSET('Sanitation Data'!$F$11,0,10*ROW('Sanitation Data'!F63))),DB69="Yes"),OFFSET('Sanitation Data'!$F$11,0,10*ROW('Sanitation Data'!F63)),IF(AND(ISNUMBER(OFFSET('Sanitation Data'!$F$11,0,10*ROW('Sanitation Data'!F63))),DB69="No",ISNUMBER(OFFSET('Sanitation Data'!$F$11,0,10*ROW('Sanitation Data'!F63)))),CONCATENATE("[",ROUND(OFFSET('Sanitation Data'!$F$11,0,10*ROW('Sanitation Data'!F63)),0),"]"),IF(AND(ISNUMBER(OFFSET('Sanitation Data'!$F$11,0,10*ROW('Sanitation Data'!F63))),DB69="",ISNUMBER(OFFSET('Sanitation Data'!$F$11,0,10*ROW('Sanitation Data'!F63)))),OFFSET('Sanitation Data'!$F$11,0,10*ROW('Sanitation Data'!F63)),NA())))</f>
        <v>#N/A</v>
      </c>
      <c r="AN69" s="253" t="e">
        <f ca="true">+IF(AND(ISNUMBER(OFFSET('Sanitation Data'!$F$12,0,10*ROW('Sanitation Data'!F63))),DC69="Yes"),OFFSET('Sanitation Data'!$F$12,0,10*ROW('Sanitation Data'!F63)),IF(AND(ISNUMBER(OFFSET('Sanitation Data'!$F$12,0,10*ROW('Sanitation Data'!F63))),DC69="No",ISNUMBER(OFFSET('Sanitation Data'!$F$12,0,10*ROW('Sanitation Data'!F63)))),CONCATENATE("[",ROUND(OFFSET('Sanitation Data'!$F$12,0,10*ROW('Sanitation Data'!F63)),0),"]"),IF(AND(ISNUMBER(OFFSET('Sanitation Data'!$F$12,0,10*ROW('Sanitation Data'!F63))),DC69="",ISNUMBER(OFFSET('Sanitation Data'!$F$12,0,10*ROW('Sanitation Data'!F63)))),OFFSET('Sanitation Data'!$F$12,0,10*ROW('Sanitation Data'!F63)),NA())))</f>
        <v>#N/A</v>
      </c>
      <c r="AO69" s="253" t="e">
        <f ca="true">+IF(AND(ISNUMBER(OFFSET('Sanitation Data'!$F$13,0,10*ROW('Sanitation Data'!F63))),DD69="Yes"),OFFSET('Sanitation Data'!$F$13,0,10*ROW('Sanitation Data'!F63)),IF(AND(ISNUMBER(OFFSET('Sanitation Data'!$F$13,0,10*ROW('Sanitation Data'!F63))),DD69="No",ISNUMBER(OFFSET('Sanitation Data'!$F$13,0,10*ROW('Sanitation Data'!F63)))),CONCATENATE("[",ROUND(OFFSET('Sanitation Data'!$F$13,0,10*ROW('Sanitation Data'!F63)),0),"]"),IF(AND(ISNUMBER(OFFSET('Sanitation Data'!$F$13,0,10*ROW('Sanitation Data'!F63))),DD69="",ISNUMBER(OFFSET('Sanitation Data'!$F$13,0,10*ROW('Sanitation Data'!F63)))),OFFSET('Sanitation Data'!$F$13,0,10*ROW('Sanitation Data'!F63)),NA())))</f>
        <v>#N/A</v>
      </c>
      <c r="AP69" s="253" t="e">
        <f ca="true">+IF(AND(ISNUMBER(OFFSET('Sanitation Data'!$G$5,0,10*ROW('Sanitation Data'!G63))),DE69="Yes"),100-OFFSET('Sanitation Data'!$G$5,0,10*ROW('Sanitation Data'!G63)),IF(AND(ISNUMBER(OFFSET('Sanitation Data'!$G$5,0,10*ROW('Sanitation Data'!G63))),DE69="No",ISNUMBER(OFFSET('Sanitation Data'!$G$5,0,10*ROW('Sanitation Data'!G63)))),CONCATENATE("[",ROUND(100-OFFSET('Sanitation Data'!$G$5,0,10*ROW('Sanitation Data'!G63)),0),"]"),IF(AND(ISNUMBER(OFFSET('Sanitation Data'!$G$5,0,10*ROW('Sanitation Data'!G63))),DE69="",ISNUMBER(OFFSET('Sanitation Data'!$G$5,0,10*ROW('Sanitation Data'!G63)))),100-OFFSET('Sanitation Data'!$G$5,0,10*ROW('Sanitation Data'!G63)),NA())))</f>
        <v>#N/A</v>
      </c>
      <c r="AQ69" s="253" t="e">
        <f ca="true">+IF(AND(ISNUMBER(OFFSET('Sanitation Data'!$G$7,0,10*ROW('Sanitation Data'!G63))),DF69="Yes"),OFFSET('Sanitation Data'!$G$7,0,10*ROW('Sanitation Data'!G63)),IF(AND(ISNUMBER(OFFSET('Sanitation Data'!$G$7,0,10*ROW('Sanitation Data'!G63))),DF69="No",ISNUMBER(OFFSET('Sanitation Data'!$G$7,0,10*ROW('Sanitation Data'!G63)))),CONCATENATE("[",ROUND(OFFSET('Sanitation Data'!$G$7,0,10*ROW('Sanitation Data'!G63)),0),"]"),IF(AND(ISNUMBER(OFFSET('Sanitation Data'!$G$7,0,10*ROW('Sanitation Data'!G63))),DF69="",ISNUMBER(OFFSET('Sanitation Data'!$G$7,0,10*ROW('Sanitation Data'!G63)))),OFFSET('Sanitation Data'!$G$7,0,10*ROW('Sanitation Data'!G63)),NA())))</f>
        <v>#N/A</v>
      </c>
      <c r="AR69" s="253" t="e">
        <f ca="true">+IF(AND(ISNUMBER(OFFSET('Sanitation Data'!$G$11,0,10*ROW('Sanitation Data'!G63))),DG69="Yes"),OFFSET('Sanitation Data'!$G$11,0,10*ROW('Sanitation Data'!G63)),IF(AND(ISNUMBER(OFFSET('Sanitation Data'!$G$11,0,10*ROW('Sanitation Data'!G63))),DG69="No",ISNUMBER(OFFSET('Sanitation Data'!$G$11,0,10*ROW('Sanitation Data'!G63)))),CONCATENATE("[",ROUND(OFFSET('Sanitation Data'!$G$11,0,10*ROW('Sanitation Data'!G63)),0),"]"),IF(AND(ISNUMBER(OFFSET('Sanitation Data'!$G$11,0,10*ROW('Sanitation Data'!G63))),DG69="",ISNUMBER(OFFSET('Sanitation Data'!$G$11,0,10*ROW('Sanitation Data'!G63)))),OFFSET('Sanitation Data'!$G$11,0,10*ROW('Sanitation Data'!G63)),NA())))</f>
        <v>#N/A</v>
      </c>
      <c r="AS69" s="253" t="e">
        <f ca="true">+IF(AND(ISNUMBER(OFFSET('Sanitation Data'!$G$12,0,10*ROW('Sanitation Data'!G63))),DH69="Yes"),OFFSET('Sanitation Data'!$G$12,0,10*ROW('Sanitation Data'!G63)),IF(AND(ISNUMBER(OFFSET('Sanitation Data'!$G$12,0,10*ROW('Sanitation Data'!G63))),DH69="No",ISNUMBER(OFFSET('Sanitation Data'!$G$12,0,10*ROW('Sanitation Data'!G63)))),CONCATENATE("[",ROUND(OFFSET('Sanitation Data'!$G$12,0,10*ROW('Sanitation Data'!G63)),0),"]"),IF(AND(ISNUMBER(OFFSET('Sanitation Data'!$G$12,0,10*ROW('Sanitation Data'!G63))),DH69="",ISNUMBER(OFFSET('Sanitation Data'!$G$12,0,10*ROW('Sanitation Data'!G63)))),OFFSET('Sanitation Data'!$G$12,0,10*ROW('Sanitation Data'!G63)),NA())))</f>
        <v>#N/A</v>
      </c>
      <c r="AT69" s="253" t="e">
        <f ca="true">+IF(AND(ISNUMBER(OFFSET('Sanitation Data'!$G$13,0,10*ROW('Sanitation Data'!G63))),DI69="Yes"),OFFSET('Sanitation Data'!$G$13,0,10*ROW('Sanitation Data'!G63)),IF(AND(ISNUMBER(OFFSET('Sanitation Data'!$G$13,0,10*ROW('Sanitation Data'!G63))),DI69="No",ISNUMBER(OFFSET('Sanitation Data'!$G$13,0,10*ROW('Sanitation Data'!G63)))),CONCATENATE("[",ROUND(OFFSET('Sanitation Data'!$G$13,0,10*ROW('Sanitation Data'!G63)),0),"]"),IF(AND(ISNUMBER(OFFSET('Sanitation Data'!$G$13,0,10*ROW('Sanitation Data'!G63))),DI69="",ISNUMBER(OFFSET('Sanitation Data'!$G$13,0,10*ROW('Sanitation Data'!G63)))),OFFSET('Sanitation Data'!$G$13,0,10*ROW('Sanitation Data'!G63)),NA())))</f>
        <v>#N/A</v>
      </c>
      <c r="AU69" s="253" t="e">
        <f ca="true">+IF(AND(ISNUMBER(OFFSET('Sanitation Data'!$H$5,0,10*ROW('Sanitation Data'!H63))),DJ69="Yes"),100-OFFSET('Sanitation Data'!$H$5,0,10*ROW('Sanitation Data'!H63)),IF(AND(ISNUMBER(OFFSET('Sanitation Data'!$H$5,0,10*ROW('Sanitation Data'!H63))),DJ69="No",ISNUMBER(OFFSET('Sanitation Data'!$H$5,0,10*ROW('Sanitation Data'!H63)))),CONCATENATE("[",ROUND(100-OFFSET('Sanitation Data'!$H$5,0,10*ROW('Sanitation Data'!H63)),0),"]"),IF(AND(ISNUMBER(OFFSET('Sanitation Data'!$H$5,0,10*ROW('Sanitation Data'!H63))),DJ69="",ISNUMBER(OFFSET('Sanitation Data'!$H$5,0,10*ROW('Sanitation Data'!H63)))),100-OFFSET('Sanitation Data'!$H$5,0,10*ROW('Sanitation Data'!H63)),NA())))</f>
        <v>#N/A</v>
      </c>
      <c r="AV69" s="253" t="e">
        <f ca="true">+IF(AND(ISNUMBER(OFFSET('Sanitation Data'!$H$7,0,10*ROW('Sanitation Data'!H63))),DK69="Yes"),OFFSET('Sanitation Data'!$H$7,0,10*ROW('Sanitation Data'!H63)),IF(AND(ISNUMBER(OFFSET('Sanitation Data'!$H$7,0,10*ROW('Sanitation Data'!H63))),DK69="No",ISNUMBER(OFFSET('Sanitation Data'!$H$7,0,10*ROW('Sanitation Data'!H63)))),CONCATENATE("[",ROUND(OFFSET('Sanitation Data'!$H$7,0,10*ROW('Sanitation Data'!H63)),0),"]"),IF(AND(ISNUMBER(OFFSET('Sanitation Data'!$H$7,0,10*ROW('Sanitation Data'!H63))),DK69="",ISNUMBER(OFFSET('Sanitation Data'!$H$7,0,10*ROW('Sanitation Data'!H63)))),OFFSET('Sanitation Data'!$H$7,0,10*ROW('Sanitation Data'!H63)),NA())))</f>
        <v>#N/A</v>
      </c>
      <c r="AW69" s="253" t="e">
        <f ca="true">+IF(AND(ISNUMBER(OFFSET('Sanitation Data'!$H$11,0,10*ROW('Sanitation Data'!H63))),DL69="Yes"),OFFSET('Sanitation Data'!$H$11,0,10*ROW('Sanitation Data'!H63)),IF(AND(ISNUMBER(OFFSET('Sanitation Data'!$H$11,0,10*ROW('Sanitation Data'!H63))),DL69="No",ISNUMBER(OFFSET('Sanitation Data'!$H$11,0,10*ROW('Sanitation Data'!H63)))),CONCATENATE("[",ROUND(OFFSET('Sanitation Data'!$H$11,0,10*ROW('Sanitation Data'!H63)),0),"]"),IF(AND(ISNUMBER(OFFSET('Sanitation Data'!$H$11,0,10*ROW('Sanitation Data'!H63))),DL69="",ISNUMBER(OFFSET('Sanitation Data'!$H$11,0,10*ROW('Sanitation Data'!H63)))),OFFSET('Sanitation Data'!$H$11,0,10*ROW('Sanitation Data'!H63)),NA())))</f>
        <v>#N/A</v>
      </c>
      <c r="AX69" s="253" t="e">
        <f ca="true">+IF(AND(ISNUMBER(OFFSET('Sanitation Data'!$H$12,0,10*ROW('Sanitation Data'!H63))),DM69="Yes"),OFFSET('Sanitation Data'!$H$12,0,10*ROW('Sanitation Data'!H63)),IF(AND(ISNUMBER(OFFSET('Sanitation Data'!$H$12,0,10*ROW('Sanitation Data'!H63))),DM69="No",ISNUMBER(OFFSET('Sanitation Data'!$H$12,0,10*ROW('Sanitation Data'!H63)))),CONCATENATE("[",ROUND(OFFSET('Sanitation Data'!$H$12,0,10*ROW('Sanitation Data'!H63)),0),"]"),IF(AND(ISNUMBER(OFFSET('Sanitation Data'!$H$12,0,10*ROW('Sanitation Data'!H63))),DM69="",ISNUMBER(OFFSET('Sanitation Data'!$H$12,0,10*ROW('Sanitation Data'!H63)))),OFFSET('Sanitation Data'!$H$12,0,10*ROW('Sanitation Data'!H63)),NA())))</f>
        <v>#N/A</v>
      </c>
      <c r="AY69" s="253" t="e">
        <f ca="true">+IF(AND(ISNUMBER(OFFSET('Sanitation Data'!$H$13,0,10*ROW('Sanitation Data'!H63))),DN69="Yes"),OFFSET('Sanitation Data'!$H$13,0,10*ROW('Sanitation Data'!H63)),IF(AND(ISNUMBER(OFFSET('Sanitation Data'!$H$13,0,10*ROW('Sanitation Data'!H63))),DN69="No",ISNUMBER(OFFSET('Sanitation Data'!$H$13,0,10*ROW('Sanitation Data'!H63)))),CONCATENATE("[",ROUND(OFFSET('Sanitation Data'!$H$13,0,10*ROW('Sanitation Data'!H63)),0),"]"),IF(AND(ISNUMBER(OFFSET('Sanitation Data'!$H$13,0,10*ROW('Sanitation Data'!H63))),DN69="",ISNUMBER(OFFSET('Sanitation Data'!$H$13,0,10*ROW('Sanitation Data'!H63)))),OFFSET('Sanitation Data'!$H$13,0,10*ROW('Sanitation Data'!H63)),NA())))</f>
        <v>#N/A</v>
      </c>
      <c r="AZ69" s="254" t="e">
        <f ca="true">+IF(AND(ISNUMBER(OFFSET('Hygiene Data'!$C$6,0,10*ROW('Hygiene Data'!C63))),DO69="Yes"),OFFSET('Hygiene Data'!$C$6,0,10*ROW('Hygiene Data'!C63)),IF(AND(ISNUMBER(OFFSET('Hygiene Data'!$C$6,0,10*ROW('Hygiene Data'!C63))),DO69="No",ISNUMBER(OFFSET('Hygiene Data'!$C$6,0,10*ROW('Hygiene Data'!C63)))),CONCATENATE("[",ROUND(OFFSET('Hygiene Data'!$C$6,0,10*ROW('Hygiene Data'!C63)),0),"]"),IF(AND(ISNUMBER(OFFSET('Hygiene Data'!$C$6,0,10*ROW('Hygiene Data'!C63))),DO69="",ISNUMBER(OFFSET('Hygiene Data'!$C$6,0,10*ROW('Hygiene Data'!C63)))),OFFSET('Hygiene Data'!$C$6,0,10*ROW('Hygiene Data'!C63)),NA())))</f>
        <v>#N/A</v>
      </c>
      <c r="BA69" s="254" t="e">
        <f ca="true">+IF(AND(ISNUMBER(OFFSET('Hygiene Data'!$C$8,0,10*ROW('Hygiene Data'!C63))),DP69="Yes"),OFFSET('Hygiene Data'!$C$8,0,10*ROW('Hygiene Data'!C63)),IF(AND(ISNUMBER(OFFSET('Hygiene Data'!$C$8,0,10*ROW('Hygiene Data'!C63))),DP69="No",ISNUMBER(OFFSET('Hygiene Data'!$C$8,0,10*ROW('Hygiene Data'!C63)))),CONCATENATE("[",ROUND(OFFSET('Hygiene Data'!$C$8,0,10*ROW('Hygiene Data'!C63)),0),"]"),IF(AND(ISNUMBER(OFFSET('Hygiene Data'!$C$8,0,10*ROW('Hygiene Data'!C63))),DP69="",ISNUMBER(OFFSET('Hygiene Data'!$C$8,0,10*ROW('Hygiene Data'!C63)))),OFFSET('Hygiene Data'!$C$8,0,10*ROW('Hygiene Data'!C63)),NA())))</f>
        <v>#N/A</v>
      </c>
      <c r="BB69" s="254" t="e">
        <f ca="true">+IF(AND(ISNUMBER(OFFSET('Hygiene Data'!$C$10,0,10*ROW('Hygiene Data'!C63))),DQ69="Yes"),OFFSET('Hygiene Data'!$C$10,0,10*ROW('Hygiene Data'!C63)),IF(AND(ISNUMBER(OFFSET('Hygiene Data'!$C$10,0,10*ROW('Hygiene Data'!C63))),DQ69="No",ISNUMBER(OFFSET('Hygiene Data'!$C$10,0,10*ROW('Hygiene Data'!C63)))),CONCATENATE("[",ROUND(OFFSET('Hygiene Data'!$C$10,0,10*ROW('Hygiene Data'!C63)),0),"]"),IF(AND(ISNUMBER(OFFSET('Hygiene Data'!$C$10,0,10*ROW('Hygiene Data'!C63))),DQ69="",ISNUMBER(OFFSET('Hygiene Data'!$C$10,0,10*ROW('Hygiene Data'!C63)))),OFFSET('Hygiene Data'!$C$10,0,10*ROW('Hygiene Data'!C63)),NA())))</f>
        <v>#N/A</v>
      </c>
      <c r="BC69" s="254" t="e">
        <f ca="true">+IF(AND(ISNUMBER(OFFSET('Hygiene Data'!$D$6,0,10*ROW('Hygiene Data'!D63))),DR69="Yes"),OFFSET('Hygiene Data'!$D$6,0,10*ROW('Hygiene Data'!D63)),IF(AND(ISNUMBER(OFFSET('Hygiene Data'!$D$6,0,10*ROW('Hygiene Data'!D63))),DR69="No",ISNUMBER(OFFSET('Hygiene Data'!$D$6,0,10*ROW('Hygiene Data'!D63)))),CONCATENATE("[",ROUND(OFFSET('Hygiene Data'!$D$6,0,10*ROW('Hygiene Data'!D63)),0),"]"),IF(AND(ISNUMBER(OFFSET('Hygiene Data'!$D$6,0,10*ROW('Hygiene Data'!D63))),DR69="",ISNUMBER(OFFSET('Hygiene Data'!$D$6,0,10*ROW('Hygiene Data'!D63)))),OFFSET('Hygiene Data'!$D$6,0,10*ROW('Hygiene Data'!D63)),NA())))</f>
        <v>#N/A</v>
      </c>
      <c r="BD69" s="254" t="e">
        <f ca="true">+IF(AND(ISNUMBER(OFFSET('Hygiene Data'!$D$8,0,10*ROW('Hygiene Data'!D63))),DS69="Yes"),OFFSET('Hygiene Data'!$D$8,0,10*ROW('Hygiene Data'!D63)),IF(AND(ISNUMBER(OFFSET('Hygiene Data'!$D$8,0,10*ROW('Hygiene Data'!D63))),DS69="No",ISNUMBER(OFFSET('Hygiene Data'!$D$8,0,10*ROW('Hygiene Data'!D63)))),CONCATENATE("[",ROUND(OFFSET('Hygiene Data'!$D$8,0,10*ROW('Hygiene Data'!D63)),0),"]"),IF(AND(ISNUMBER(OFFSET('Hygiene Data'!$D$8,0,10*ROW('Hygiene Data'!D63))),DS69="",ISNUMBER(OFFSET('Hygiene Data'!$D$8,0,10*ROW('Hygiene Data'!D63)))),OFFSET('Hygiene Data'!$D$8,0,10*ROW('Hygiene Data'!D63)),NA())))</f>
        <v>#N/A</v>
      </c>
      <c r="BE69" s="254" t="e">
        <f ca="true">+IF(AND(ISNUMBER(OFFSET('Hygiene Data'!$D$10,0,10*ROW('Hygiene Data'!D63))),DT69="Yes"),OFFSET('Hygiene Data'!$D$10,0,10*ROW('Hygiene Data'!D63)),IF(AND(ISNUMBER(OFFSET('Hygiene Data'!$D$10,0,10*ROW('Hygiene Data'!D63))),DT69="No",ISNUMBER(OFFSET('Hygiene Data'!$D$10,0,10*ROW('Hygiene Data'!D63)))),CONCATENATE("[",ROUND(OFFSET('Hygiene Data'!$D$10,0,10*ROW('Hygiene Data'!D63)),0),"]"),IF(AND(ISNUMBER(OFFSET('Hygiene Data'!$D$10,0,10*ROW('Hygiene Data'!D63))),DT69="",ISNUMBER(OFFSET('Hygiene Data'!$D$10,0,10*ROW('Hygiene Data'!D63)))),OFFSET('Hygiene Data'!$D$10,0,10*ROW('Hygiene Data'!D63)),NA())))</f>
        <v>#N/A</v>
      </c>
      <c r="BF69" s="254" t="e">
        <f ca="true">+IF(AND(ISNUMBER(OFFSET('Hygiene Data'!$E$6,0,10*ROW('Hygiene Data'!E63))),DU69="Yes"),OFFSET('Hygiene Data'!$E$6,0,10*ROW('Hygiene Data'!E63)),IF(AND(ISNUMBER(OFFSET('Hygiene Data'!$E$6,0,10*ROW('Hygiene Data'!E63))),DU69="No",ISNUMBER(OFFSET('Hygiene Data'!$E$6,0,10*ROW('Hygiene Data'!E63)))),CONCATENATE("[",ROUND(OFFSET('Hygiene Data'!$E$6,0,10*ROW('Hygiene Data'!E63)),0),"]"),IF(AND(ISNUMBER(OFFSET('Hygiene Data'!$E$6,0,10*ROW('Hygiene Data'!E63))),DU69="",ISNUMBER(OFFSET('Hygiene Data'!$E$6,0,10*ROW('Hygiene Data'!E63)))),OFFSET('Hygiene Data'!$E$6,0,10*ROW('Hygiene Data'!E63)),NA())))</f>
        <v>#N/A</v>
      </c>
      <c r="BG69" s="254" t="e">
        <f ca="true">+IF(AND(ISNUMBER(OFFSET('Hygiene Data'!$E$8,0,10*ROW('Hygiene Data'!E63))),DV69="Yes"),OFFSET('Hygiene Data'!$E$8,0,10*ROW('Hygiene Data'!E63)),IF(AND(ISNUMBER(OFFSET('Hygiene Data'!$E$8,0,10*ROW('Hygiene Data'!E63))),DV69="No",ISNUMBER(OFFSET('Hygiene Data'!$E$8,0,10*ROW('Hygiene Data'!E63)))),CONCATENATE("[",ROUND(OFFSET('Hygiene Data'!$E$8,0,10*ROW('Hygiene Data'!E63)),0),"]"),IF(AND(ISNUMBER(OFFSET('Hygiene Data'!$E$8,0,10*ROW('Hygiene Data'!E63))),DV69="",ISNUMBER(OFFSET('Hygiene Data'!$E$8,0,10*ROW('Hygiene Data'!E63)))),OFFSET('Hygiene Data'!$E$8,0,10*ROW('Hygiene Data'!E63)),NA())))</f>
        <v>#N/A</v>
      </c>
      <c r="BH69" s="254" t="e">
        <f ca="true">+IF(AND(ISNUMBER(OFFSET('Hygiene Data'!$E$10,0,10*ROW('Hygiene Data'!E63))),DW69="Yes"),OFFSET('Hygiene Data'!$E$10,0,10*ROW('Hygiene Data'!E63)),IF(AND(ISNUMBER(OFFSET('Hygiene Data'!$E$10,0,10*ROW('Hygiene Data'!E63))),DW69="No",ISNUMBER(OFFSET('Hygiene Data'!$E$10,0,10*ROW('Hygiene Data'!E63)))),CONCATENATE("[",ROUND(OFFSET('Hygiene Data'!$E$10,0,10*ROW('Hygiene Data'!E63)),0),"]"),IF(AND(ISNUMBER(OFFSET('Hygiene Data'!$E$10,0,10*ROW('Hygiene Data'!E63))),DW69="",ISNUMBER(OFFSET('Hygiene Data'!$E$10,0,10*ROW('Hygiene Data'!E63)))),OFFSET('Hygiene Data'!$E$10,0,10*ROW('Hygiene Data'!E63)),NA())))</f>
        <v>#N/A</v>
      </c>
      <c r="BI69" s="254" t="e">
        <f ca="true">+IF(AND(ISNUMBER(OFFSET('Hygiene Data'!$F$6,0,10*ROW('Hygiene Data'!F63))),DX69="Yes"),OFFSET('Hygiene Data'!$F$6,0,10*ROW('Hygiene Data'!F63)),IF(AND(ISNUMBER(OFFSET('Hygiene Data'!$F$6,0,10*ROW('Hygiene Data'!F63))),DX69="No",ISNUMBER(OFFSET('Hygiene Data'!$F$6,0,10*ROW('Hygiene Data'!F63)))),CONCATENATE("[",ROUND(OFFSET('Hygiene Data'!$F$6,0,10*ROW('Hygiene Data'!F63)),0),"]"),IF(AND(ISNUMBER(OFFSET('Hygiene Data'!$F$6,0,10*ROW('Hygiene Data'!F63))),DX69="",ISNUMBER(OFFSET('Hygiene Data'!$F$6,0,10*ROW('Hygiene Data'!F63)))),OFFSET('Hygiene Data'!$F$6,0,10*ROW('Hygiene Data'!F63)),NA())))</f>
        <v>#N/A</v>
      </c>
      <c r="BJ69" s="254" t="e">
        <f ca="true">+IF(AND(ISNUMBER(OFFSET('Hygiene Data'!$F$8,0,10*ROW('Hygiene Data'!F63))),DY69="Yes"),OFFSET('Hygiene Data'!$F$8,0,10*ROW('Hygiene Data'!F63)),IF(AND(ISNUMBER(OFFSET('Hygiene Data'!$F$8,0,10*ROW('Hygiene Data'!F63))),DY69="No",ISNUMBER(OFFSET('Hygiene Data'!$F$8,0,10*ROW('Hygiene Data'!F63)))),CONCATENATE("[",ROUND(OFFSET('Hygiene Data'!$F$8,0,10*ROW('Hygiene Data'!F63)),0),"]"),IF(AND(ISNUMBER(OFFSET('Hygiene Data'!$F$8,0,10*ROW('Hygiene Data'!F63))),DY69="",ISNUMBER(OFFSET('Hygiene Data'!$F$8,0,10*ROW('Hygiene Data'!F63)))),OFFSET('Hygiene Data'!$F$8,0,10*ROW('Hygiene Data'!F63)),NA())))</f>
        <v>#N/A</v>
      </c>
      <c r="BK69" s="254" t="e">
        <f ca="true">+IF(AND(ISNUMBER(OFFSET('Hygiene Data'!$F$10,0,10*ROW('Hygiene Data'!F63))),DZ69="Yes"),OFFSET('Hygiene Data'!$F$10,0,10*ROW('Hygiene Data'!F63)),IF(AND(ISNUMBER(OFFSET('Hygiene Data'!$F$10,0,10*ROW('Hygiene Data'!F63))),DZ69="No",ISNUMBER(OFFSET('Hygiene Data'!$F$10,0,10*ROW('Hygiene Data'!F63)))),CONCATENATE("[",ROUND(OFFSET('Hygiene Data'!$F$10,0,10*ROW('Hygiene Data'!F63)),0),"]"),IF(AND(ISNUMBER(OFFSET('Hygiene Data'!$F$10,0,10*ROW('Hygiene Data'!F63))),DZ69="",ISNUMBER(OFFSET('Hygiene Data'!$F$10,0,10*ROW('Hygiene Data'!F63)))),OFFSET('Hygiene Data'!$F$10,0,10*ROW('Hygiene Data'!F63)),NA())))</f>
        <v>#N/A</v>
      </c>
      <c r="BL69" s="254" t="e">
        <f ca="true">+IF(AND(ISNUMBER(OFFSET('Hygiene Data'!$G$6,0,10*ROW('Hygiene Data'!G63))),EA69="Yes"),OFFSET('Hygiene Data'!$G$6,0,10*ROW('Hygiene Data'!G63)),IF(AND(ISNUMBER(OFFSET('Hygiene Data'!$G$6,0,10*ROW('Hygiene Data'!G63))),EA69="No",ISNUMBER(OFFSET('Hygiene Data'!$G$6,0,10*ROW('Hygiene Data'!G63)))),CONCATENATE("[",ROUND(OFFSET('Hygiene Data'!$G$6,0,10*ROW('Hygiene Data'!G63)),0),"]"),IF(AND(ISNUMBER(OFFSET('Hygiene Data'!$G$6,0,10*ROW('Hygiene Data'!G63))),EA69="",ISNUMBER(OFFSET('Hygiene Data'!$G$6,0,10*ROW('Hygiene Data'!G63)))),OFFSET('Hygiene Data'!$G$6,0,10*ROW('Hygiene Data'!G63)),NA())))</f>
        <v>#N/A</v>
      </c>
      <c r="BM69" s="254" t="e">
        <f ca="true">+IF(AND(ISNUMBER(OFFSET('Hygiene Data'!$G$8,0,10*ROW('Hygiene Data'!G63))),EB69="Yes"),OFFSET('Hygiene Data'!$G$8,0,10*ROW('Hygiene Data'!G63)),IF(AND(ISNUMBER(OFFSET('Hygiene Data'!$G$8,0,10*ROW('Hygiene Data'!G63))),EB69="No",ISNUMBER(OFFSET('Hygiene Data'!$G$8,0,10*ROW('Hygiene Data'!G63)))),CONCATENATE("[",ROUND(OFFSET('Hygiene Data'!$G$8,0,10*ROW('Hygiene Data'!G63)),0),"]"),IF(AND(ISNUMBER(OFFSET('Hygiene Data'!$G$8,0,10*ROW('Hygiene Data'!G63))),EB69="",ISNUMBER(OFFSET('Hygiene Data'!$G$8,0,10*ROW('Hygiene Data'!G63)))),OFFSET('Hygiene Data'!$G$8,0,10*ROW('Hygiene Data'!G63)),NA())))</f>
        <v>#N/A</v>
      </c>
      <c r="BN69" s="254" t="e">
        <f ca="true">+IF(AND(ISNUMBER(OFFSET('Hygiene Data'!$G$10,0,10*ROW('Hygiene Data'!G63))),EC69="Yes"),OFFSET('Hygiene Data'!$G$10,0,10*ROW('Hygiene Data'!G63)),IF(AND(ISNUMBER(OFFSET('Hygiene Data'!$G$10,0,10*ROW('Hygiene Data'!G63))),EC69="No",ISNUMBER(OFFSET('Hygiene Data'!$G$10,0,10*ROW('Hygiene Data'!G63)))),CONCATENATE("[",ROUND(OFFSET('Hygiene Data'!$G$10,0,10*ROW('Hygiene Data'!G63)),0),"]"),IF(AND(ISNUMBER(OFFSET('Hygiene Data'!$G$10,0,10*ROW('Hygiene Data'!G63))),EC69="",ISNUMBER(OFFSET('Hygiene Data'!$G$10,0,10*ROW('Hygiene Data'!G63)))),OFFSET('Hygiene Data'!$G$10,0,10*ROW('Hygiene Data'!G63)),NA())))</f>
        <v>#N/A</v>
      </c>
      <c r="BO69" s="254" t="e">
        <f ca="true">+IF(AND(ISNUMBER(OFFSET('Hygiene Data'!$H$6,0,10*ROW('Hygiene Data'!H63))),ED69="Yes"),OFFSET('Hygiene Data'!$H$6,0,10*ROW('Hygiene Data'!H63)),IF(AND(ISNUMBER(OFFSET('Hygiene Data'!$H$6,0,10*ROW('Hygiene Data'!H63))),ED69="No",ISNUMBER(OFFSET('Hygiene Data'!$H$6,0,10*ROW('Hygiene Data'!H63)))),CONCATENATE("[",ROUND(OFFSET('Hygiene Data'!$H$6,0,10*ROW('Hygiene Data'!H63)),0),"]"),IF(AND(ISNUMBER(OFFSET('Hygiene Data'!$H$6,0,10*ROW('Hygiene Data'!H63))),ED69="",ISNUMBER(OFFSET('Hygiene Data'!$H$6,0,10*ROW('Hygiene Data'!H63)))),OFFSET('Hygiene Data'!$H$6,0,10*ROW('Hygiene Data'!H63)),NA())))</f>
        <v>#N/A</v>
      </c>
      <c r="BP69" s="254" t="e">
        <f ca="true">+IF(AND(ISNUMBER(OFFSET('Hygiene Data'!$H$8,0,10*ROW('Hygiene Data'!H63))),EE69="Yes"),OFFSET('Hygiene Data'!$H$8,0,10*ROW('Hygiene Data'!H63)),IF(AND(ISNUMBER(OFFSET('Hygiene Data'!$H$8,0,10*ROW('Hygiene Data'!H63))),EE69="No",ISNUMBER(OFFSET('Hygiene Data'!$H$8,0,10*ROW('Hygiene Data'!H63)))),CONCATENATE("[",ROUND(OFFSET('Hygiene Data'!$H$8,0,10*ROW('Hygiene Data'!H63)),0),"]"),IF(AND(ISNUMBER(OFFSET('Hygiene Data'!$H$8,0,10*ROW('Hygiene Data'!H63))),EE69="",ISNUMBER(OFFSET('Hygiene Data'!$H$8,0,10*ROW('Hygiene Data'!H63)))),OFFSET('Hygiene Data'!$H$8,0,10*ROW('Hygiene Data'!H63)),NA())))</f>
        <v>#N/A</v>
      </c>
      <c r="BQ69" s="254" t="e">
        <f ca="true">+IF(AND(ISNUMBER(OFFSET('Hygiene Data'!$H$10,0,10*ROW('Hygiene Data'!H63))),EF69="Yes"),OFFSET('Hygiene Data'!$H$10,0,10*ROW('Hygiene Data'!H63)),IF(AND(ISNUMBER(OFFSET('Hygiene Data'!$H$10,0,10*ROW('Hygiene Data'!H63))),EF69="No",ISNUMBER(OFFSET('Hygiene Data'!$H$10,0,10*ROW('Hygiene Data'!H63)))),CONCATENATE("[",ROUND(OFFSET('Hygiene Data'!$H$10,0,10*ROW('Hygiene Data'!H63)),0),"]"),IF(AND(ISNUMBER(OFFSET('Hygiene Data'!$H$10,0,10*ROW('Hygiene Data'!H63))),EF69="",ISNUMBER(OFFSET('Hygiene Data'!$H$10,0,10*ROW('Hygiene Data'!H63)))),OFFSET('Hygiene Data'!$H$10,0,10*ROW('Hygiene Data'!H63)),NA())))</f>
        <v>#N/A</v>
      </c>
      <c r="BS69" s="36" t="str">
        <f ca="true">+IF(OFFSET('Water Data'!$C$28,0,10*ROW('Water Data'!C63))="","",OFFSET('Water Data'!$C$28,0,10*ROW('Water Data'!C63)))</f>
        <v/>
      </c>
      <c r="BT69" s="36" t="str">
        <f ca="true">+IF(OFFSET('Water Data'!$C$29,0,10*ROW('Water Data'!C63))="","",OFFSET('Water Data'!$C$29,0,10*ROW('Water Data'!C63)))</f>
        <v/>
      </c>
      <c r="BU69" s="36" t="str">
        <f ca="true">+IF(OFFSET('Water Data'!$C$30,0,10*ROW('Water Data'!C63))="","",OFFSET('Water Data'!$C$30,0,10*ROW('Water Data'!C63)))</f>
        <v/>
      </c>
      <c r="BV69" s="36" t="str">
        <f ca="true">+IF(OFFSET('Water Data'!$D$28,0,10*ROW('Water Data'!D63))="","",OFFSET('Water Data'!$D$28,0,10*ROW('Water Data'!D63)))</f>
        <v/>
      </c>
      <c r="BW69" s="36" t="str">
        <f ca="true">+IF(OFFSET('Water Data'!$D$29,0,10*ROW('Water Data'!D63))="","",OFFSET('Water Data'!$D$29,0,10*ROW('Water Data'!D63)))</f>
        <v/>
      </c>
      <c r="BX69" s="36" t="str">
        <f ca="true">+IF(OFFSET('Water Data'!$D$30,0,10*ROW('Water Data'!D63))="","",OFFSET('Water Data'!$D$30,0,10*ROW('Water Data'!D63)))</f>
        <v/>
      </c>
      <c r="BY69" s="36" t="str">
        <f ca="true">+IF(OFFSET('Water Data'!$E$28,0,10*ROW('Water Data'!E63))="","",OFFSET('Water Data'!$E$28,0,10*ROW('Water Data'!E63)))</f>
        <v/>
      </c>
      <c r="BZ69" s="36" t="str">
        <f ca="true">+IF(OFFSET('Water Data'!$E$29,0,10*ROW('Water Data'!E63))="","",OFFSET('Water Data'!$E$29,0,10*ROW('Water Data'!E63)))</f>
        <v/>
      </c>
      <c r="CA69" s="36" t="str">
        <f ca="true">+IF(OFFSET('Water Data'!$E$30,0,10*ROW('Water Data'!E63))="","",OFFSET('Water Data'!$E$30,0,10*ROW('Water Data'!E63)))</f>
        <v/>
      </c>
      <c r="CB69" s="36" t="str">
        <f ca="true">+IF(OFFSET('Water Data'!$F$28,0,10*ROW('Water Data'!F63))="","",OFFSET('Water Data'!$F$28,0,10*ROW('Water Data'!F63)))</f>
        <v/>
      </c>
      <c r="CC69" s="36" t="str">
        <f ca="true">+IF(OFFSET('Water Data'!$F$29,0,10*ROW('Water Data'!F63))="","",OFFSET('Water Data'!$F$29,0,10*ROW('Water Data'!F63)))</f>
        <v/>
      </c>
      <c r="CD69" s="36" t="str">
        <f ca="true">+IF(OFFSET('Water Data'!$F$30,0,10*ROW('Water Data'!F63))="","",OFFSET('Water Data'!$F$30,0,10*ROW('Water Data'!F63)))</f>
        <v/>
      </c>
      <c r="CE69" s="36" t="str">
        <f ca="true">+IF(OFFSET('Water Data'!$G$28,0,10*ROW('Water Data'!G63))="","",OFFSET('Water Data'!$G$28,0,10*ROW('Water Data'!G63)))</f>
        <v/>
      </c>
      <c r="CF69" s="36" t="str">
        <f ca="true">+IF(OFFSET('Water Data'!$G$29,0,10*ROW('Water Data'!G63))="","",OFFSET('Water Data'!$G$29,0,10*ROW('Water Data'!G63)))</f>
        <v/>
      </c>
      <c r="CG69" s="36" t="str">
        <f ca="true">+IF(OFFSET('Water Data'!$G$30,0,10*ROW('Water Data'!G63))="","",OFFSET('Water Data'!$G$30,0,10*ROW('Water Data'!G63)))</f>
        <v/>
      </c>
      <c r="CH69" s="36" t="str">
        <f ca="true">+IF(OFFSET('Water Data'!$H$28,0,10*ROW('Water Data'!H63))="","",OFFSET('Water Data'!$H$28,0,10*ROW('Water Data'!H63)))</f>
        <v/>
      </c>
      <c r="CI69" s="36" t="str">
        <f ca="true">+IF(OFFSET('Water Data'!$H$29,0,10*ROW('Water Data'!H63))="","",OFFSET('Water Data'!$H$29,0,10*ROW('Water Data'!H63)))</f>
        <v/>
      </c>
      <c r="CJ69" s="36" t="str">
        <f ca="true">+IF(OFFSET('Water Data'!$H$30,0,10*ROW('Water Data'!H63))="","",OFFSET('Water Data'!$H$30,0,10*ROW('Water Data'!H63)))</f>
        <v/>
      </c>
      <c r="CK69" s="36" t="str">
        <f ca="true">+IF(OFFSET('Sanitation Data'!$C$29,0,10*ROW('Sanitation Data'!C63))="","",OFFSET('Sanitation Data'!$C$29,0,10*ROW('Sanitation Data'!C63)))</f>
        <v/>
      </c>
      <c r="CL69" s="36" t="str">
        <f ca="true">+IF(OFFSET('Sanitation Data'!$C$30,0,10*ROW('Sanitation Data'!C63))="","",OFFSET('Sanitation Data'!$C$30,0,10*ROW('Sanitation Data'!C63)))</f>
        <v/>
      </c>
      <c r="CM69" s="36" t="str">
        <f ca="true">+IF(OFFSET('Sanitation Data'!$C$31,0,10*ROW('Sanitation Data'!C63))="","",OFFSET('Sanitation Data'!$C$31,0,10*ROW('Sanitation Data'!C63)))</f>
        <v/>
      </c>
      <c r="CN69" s="36" t="str">
        <f ca="true">+IF(OFFSET('Sanitation Data'!$C$32,0,10*ROW('Sanitation Data'!C63))="","",OFFSET('Sanitation Data'!$C$32,0,10*ROW('Sanitation Data'!C63)))</f>
        <v/>
      </c>
      <c r="CO69" s="36" t="str">
        <f ca="true">+IF(OFFSET('Sanitation Data'!$C$33,0,10*ROW('Sanitation Data'!C63))="","",OFFSET('Sanitation Data'!$C$33,0,10*ROW('Sanitation Data'!C63)))</f>
        <v/>
      </c>
      <c r="CP69" s="36" t="str">
        <f ca="true">+IF(OFFSET('Sanitation Data'!$D$29,0,10*ROW('Sanitation Data'!D63))="","",OFFSET('Sanitation Data'!$D$29,0,10*ROW('Sanitation Data'!D63)))</f>
        <v/>
      </c>
      <c r="CQ69" s="36" t="str">
        <f ca="true">+IF(OFFSET('Sanitation Data'!$D$30,0,10*ROW('Sanitation Data'!D63))="","",OFFSET('Sanitation Data'!$D$30,0,10*ROW('Sanitation Data'!D63)))</f>
        <v/>
      </c>
      <c r="CR69" s="36" t="str">
        <f ca="true">+IF(OFFSET('Sanitation Data'!$D$31,0,10*ROW('Sanitation Data'!D63))="","",OFFSET('Sanitation Data'!$D$31,0,10*ROW('Sanitation Data'!D63)))</f>
        <v/>
      </c>
      <c r="CS69" s="36" t="str">
        <f ca="true">+IF(OFFSET('Sanitation Data'!$D$32,0,10*ROW('Sanitation Data'!D63))="","",OFFSET('Sanitation Data'!$D$32,0,10*ROW('Sanitation Data'!D63)))</f>
        <v/>
      </c>
      <c r="CT69" s="36" t="str">
        <f ca="true">+IF(OFFSET('Sanitation Data'!$D$33,0,10*ROW('Sanitation Data'!D63))="","",OFFSET('Sanitation Data'!$D$33,0,10*ROW('Sanitation Data'!D63)))</f>
        <v/>
      </c>
      <c r="CU69" s="36" t="str">
        <f ca="true">+IF(OFFSET('Sanitation Data'!$E$29,0,10*ROW('Sanitation Data'!E63))="","",OFFSET('Sanitation Data'!$E$29,0,10*ROW('Sanitation Data'!E63)))</f>
        <v/>
      </c>
      <c r="CV69" s="36" t="str">
        <f ca="true">+IF(OFFSET('Sanitation Data'!$E$30,0,10*ROW('Sanitation Data'!E63))="","",OFFSET('Sanitation Data'!$E$30,0,10*ROW('Sanitation Data'!E63)))</f>
        <v/>
      </c>
      <c r="CW69" s="36" t="str">
        <f ca="true">+IF(OFFSET('Sanitation Data'!$E$31,0,10*ROW('Sanitation Data'!E63))="","",OFFSET('Sanitation Data'!$E$31,0,10*ROW('Sanitation Data'!E63)))</f>
        <v/>
      </c>
      <c r="CX69" s="36" t="str">
        <f ca="true">+IF(OFFSET('Sanitation Data'!$E$32,0,10*ROW('Sanitation Data'!E63))="","",OFFSET('Sanitation Data'!$E$32,0,10*ROW('Sanitation Data'!E63)))</f>
        <v/>
      </c>
      <c r="CY69" s="36" t="str">
        <f ca="true">+IF(OFFSET('Sanitation Data'!$E$33,0,10*ROW('Sanitation Data'!E63))="","",OFFSET('Sanitation Data'!$E$33,0,10*ROW('Sanitation Data'!E63)))</f>
        <v/>
      </c>
      <c r="CZ69" s="36" t="str">
        <f ca="true">+IF(OFFSET('Sanitation Data'!$F$29,0,10*ROW('Sanitation Data'!F63))="","",OFFSET('Sanitation Data'!$F$29,0,10*ROW('Sanitation Data'!F63)))</f>
        <v/>
      </c>
      <c r="DA69" s="36" t="str">
        <f ca="true">+IF(OFFSET('Sanitation Data'!$F$30,0,10*ROW('Sanitation Data'!F63))="","",OFFSET('Sanitation Data'!$F$30,0,10*ROW('Sanitation Data'!F63)))</f>
        <v/>
      </c>
      <c r="DB69" s="36" t="str">
        <f ca="true">+IF(OFFSET('Sanitation Data'!$F$31,0,10*ROW('Sanitation Data'!F63))="","",OFFSET('Sanitation Data'!$F$31,0,10*ROW('Sanitation Data'!F63)))</f>
        <v/>
      </c>
      <c r="DC69" s="36" t="str">
        <f ca="true">+IF(OFFSET('Sanitation Data'!$F$32,0,10*ROW('Sanitation Data'!F63))="","",OFFSET('Sanitation Data'!$F$32,0,10*ROW('Sanitation Data'!F63)))</f>
        <v/>
      </c>
      <c r="DD69" s="36" t="str">
        <f ca="true">+IF(OFFSET('Sanitation Data'!$F$33,0,10*ROW('Sanitation Data'!F63))="","",OFFSET('Sanitation Data'!$F$33,0,10*ROW('Sanitation Data'!F63)))</f>
        <v/>
      </c>
      <c r="DE69" s="36" t="str">
        <f ca="true">+IF(OFFSET('Sanitation Data'!$G$29,0,10*ROW('Sanitation Data'!G63))="","",OFFSET('Sanitation Data'!$G$29,0,10*ROW('Sanitation Data'!G63)))</f>
        <v/>
      </c>
      <c r="DF69" s="36" t="str">
        <f ca="true">+IF(OFFSET('Sanitation Data'!$G$30,0,10*ROW('Sanitation Data'!G63))="","",OFFSET('Sanitation Data'!$G$30,0,10*ROW('Sanitation Data'!G63)))</f>
        <v/>
      </c>
      <c r="DG69" s="36" t="str">
        <f ca="true">+IF(OFFSET('Sanitation Data'!$G$31,0,10*ROW('Sanitation Data'!G63))="","",OFFSET('Sanitation Data'!$G$31,0,10*ROW('Sanitation Data'!G63)))</f>
        <v/>
      </c>
      <c r="DH69" s="36" t="str">
        <f ca="true">+IF(OFFSET('Sanitation Data'!$G$32,0,10*ROW('Sanitation Data'!G63))="","",OFFSET('Sanitation Data'!$G$32,0,10*ROW('Sanitation Data'!G63)))</f>
        <v/>
      </c>
      <c r="DI69" s="36" t="str">
        <f ca="true">+IF(OFFSET('Sanitation Data'!$G$33,0,10*ROW('Sanitation Data'!G63))="","",OFFSET('Sanitation Data'!$G$33,0,10*ROW('Sanitation Data'!G63)))</f>
        <v/>
      </c>
      <c r="DJ69" s="36" t="str">
        <f ca="true">+IF(OFFSET('Sanitation Data'!$H$29,0,10*ROW('Sanitation Data'!H63))="","",OFFSET('Sanitation Data'!$H$29,0,10*ROW('Sanitation Data'!H63)))</f>
        <v/>
      </c>
      <c r="DK69" s="36" t="str">
        <f ca="true">+IF(OFFSET('Sanitation Data'!$H$30,0,10*ROW('Sanitation Data'!H63))="","",OFFSET('Sanitation Data'!$H$30,0,10*ROW('Sanitation Data'!H63)))</f>
        <v/>
      </c>
      <c r="DL69" s="36" t="str">
        <f ca="true">+IF(OFFSET('Sanitation Data'!$H$31,0,10*ROW('Sanitation Data'!H63))="","",OFFSET('Sanitation Data'!$H$31,0,10*ROW('Sanitation Data'!H63)))</f>
        <v/>
      </c>
      <c r="DM69" s="36" t="str">
        <f ca="true">+IF(OFFSET('Sanitation Data'!$H$32,0,10*ROW('Sanitation Data'!H63))="","",OFFSET('Sanitation Data'!$H$32,0,10*ROW('Sanitation Data'!H63)))</f>
        <v/>
      </c>
      <c r="DN69" s="36" t="str">
        <f ca="true">+IF(OFFSET('Sanitation Data'!$H$33,0,10*ROW('Sanitation Data'!H63))="","",OFFSET('Sanitation Data'!$H$33,0,10*ROW('Sanitation Data'!H63)))</f>
        <v/>
      </c>
      <c r="DO69" s="36" t="str">
        <f ca="true">+IF(OFFSET('Hygiene Data'!$C$12,0,10*ROW('Hygiene Data'!C63))="","",OFFSET('Hygiene Data'!$C$12,0,10*ROW('Hygiene Data'!C63)))</f>
        <v/>
      </c>
      <c r="DP69" s="36" t="str">
        <f ca="true">+IF(OFFSET('Hygiene Data'!$C$13,0,10*ROW('Hygiene Data'!C63))="","",OFFSET('Hygiene Data'!$C$13,0,10*ROW('Hygiene Data'!C63)))</f>
        <v/>
      </c>
      <c r="DQ69" s="36" t="str">
        <f ca="true">+IF(OFFSET('Hygiene Data'!$C$14,0,10*ROW('Hygiene Data'!C63))="","",OFFSET('Hygiene Data'!$C$14,0,10*ROW('Hygiene Data'!C63)))</f>
        <v/>
      </c>
      <c r="DR69" s="36" t="str">
        <f ca="true">+IF(OFFSET('Hygiene Data'!$D$12,0,10*ROW('Hygiene Data'!D63))="","",OFFSET('Hygiene Data'!$D$12,0,10*ROW('Hygiene Data'!D63)))</f>
        <v/>
      </c>
      <c r="DS69" s="36" t="str">
        <f ca="true">+IF(OFFSET('Hygiene Data'!$D$13,0,10*ROW('Hygiene Data'!D63))="","",OFFSET('Hygiene Data'!$D$13,0,10*ROW('Hygiene Data'!D63)))</f>
        <v/>
      </c>
      <c r="DT69" s="36" t="str">
        <f ca="true">+IF(OFFSET('Hygiene Data'!$D$14,0,10*ROW('Hygiene Data'!D63))="","",OFFSET('Hygiene Data'!$D$14,0,10*ROW('Hygiene Data'!D63)))</f>
        <v/>
      </c>
      <c r="DU69" s="36" t="str">
        <f ca="true">+IF(OFFSET('Hygiene Data'!$E$12,0,10*ROW('Hygiene Data'!E63))="","",OFFSET('Hygiene Data'!$E$12,0,10*ROW('Hygiene Data'!E63)))</f>
        <v/>
      </c>
      <c r="DV69" s="36" t="str">
        <f ca="true">+IF(OFFSET('Hygiene Data'!$E$13,0,10*ROW('Hygiene Data'!E63))="","",OFFSET('Hygiene Data'!$E$13,0,10*ROW('Hygiene Data'!E63)))</f>
        <v/>
      </c>
      <c r="DW69" s="36" t="str">
        <f ca="true">+IF(OFFSET('Hygiene Data'!$E$14,0,10*ROW('Hygiene Data'!E63))="","",OFFSET('Hygiene Data'!$E$14,0,10*ROW('Hygiene Data'!E63)))</f>
        <v/>
      </c>
      <c r="DX69" s="36" t="str">
        <f ca="true">+IF(OFFSET('Hygiene Data'!$F$12,0,10*ROW('Hygiene Data'!F63))="","",OFFSET('Hygiene Data'!$F$12,0,10*ROW('Hygiene Data'!F63)))</f>
        <v/>
      </c>
      <c r="DY69" s="36" t="str">
        <f ca="true">+IF(OFFSET('Hygiene Data'!$F$13,0,10*ROW('Hygiene Data'!F63))="","",OFFSET('Hygiene Data'!$F$13,0,10*ROW('Hygiene Data'!F63)))</f>
        <v/>
      </c>
      <c r="DZ69" s="36" t="str">
        <f ca="true">+IF(OFFSET('Hygiene Data'!$F$14,0,10*ROW('Hygiene Data'!F63))="","",OFFSET('Hygiene Data'!$F$14,0,10*ROW('Hygiene Data'!F63)))</f>
        <v/>
      </c>
      <c r="EA69" s="36" t="str">
        <f ca="true">+IF(OFFSET('Hygiene Data'!$G$12,0,10*ROW('Hygiene Data'!G63))="","",OFFSET('Hygiene Data'!$G$12,0,10*ROW('Hygiene Data'!G63)))</f>
        <v/>
      </c>
      <c r="EB69" s="36" t="str">
        <f ca="true">+IF(OFFSET('Hygiene Data'!$G$13,0,10*ROW('Hygiene Data'!G63))="","",OFFSET('Hygiene Data'!$G$13,0,10*ROW('Hygiene Data'!G63)))</f>
        <v/>
      </c>
      <c r="EC69" s="36" t="str">
        <f ca="true">+IF(OFFSET('Hygiene Data'!$G$14,0,10*ROW('Hygiene Data'!G63))="","",OFFSET('Hygiene Data'!$G$14,0,10*ROW('Hygiene Data'!G63)))</f>
        <v/>
      </c>
      <c r="ED69" s="36" t="str">
        <f ca="true">+IF(OFFSET('Hygiene Data'!$H$12,0,10*ROW('Hygiene Data'!H63))="","",OFFSET('Hygiene Data'!$H$12,0,10*ROW('Hygiene Data'!H63)))</f>
        <v/>
      </c>
      <c r="EE69" s="36" t="str">
        <f ca="true">+IF(OFFSET('Hygiene Data'!$H$13,0,10*ROW('Hygiene Data'!H63))="","",OFFSET('Hygiene Data'!$H$13,0,10*ROW('Hygiene Data'!H63)))</f>
        <v/>
      </c>
      <c r="EF69" s="36" t="str">
        <f ca="true">+IF(OFFSET('Hygiene Data'!$H$14,0,10*ROW('Hygiene Data'!H63))="","",OFFSET('Hygiene Data'!$H$14,0,10*ROW('Hygiene Data'!H63)))</f>
        <v/>
      </c>
    </row>
    <row r="70" x14ac:dyDescent="0.2">
      <c r="A70" s="59" t="str">
        <f ca="true">+IF(OFFSET('Water Data'!$B$1,0,10*ROW('Water Data'!B67))="","",OFFSET('Water Data'!$B$1,0,10*ROW('Water Data'!B67)))</f>
        <v/>
      </c>
      <c r="B70" s="59" t="str">
        <f ca="true">+IF(OFFSET('Water Data'!$A$3,0,10*ROW('Water Data'!A67))="","",OFFSET('Water Data'!$A$3,0,10*ROW('Water Data'!A67)))</f>
        <v/>
      </c>
      <c r="C70" s="59" t="str">
        <f ca="true">+IF(OFFSET('Water Data'!$C$3,0,10*ROW('Water Data'!C67))="","",OFFSET('Water Data'!$C$3,0,10*ROW('Water Data'!C67)))</f>
        <v/>
      </c>
      <c r="D70" s="252" t="e">
        <f ca="true">+IF(AND(ISNUMBER(OFFSET('Water Data'!$C$5,0,10*ROW('Water Data'!C64))),BS70="Yes"),100-OFFSET('Water Data'!$C$5,0,10*ROW('Water Data'!C64)),IF(AND(ISNUMBER(OFFSET('Water Data'!$C$5,0,10*ROW('Water Data'!C64))),BS70="No",ISNUMBER(OFFSET('Water Data'!$C$5,0,10*ROW('Water Data'!C64)))),CONCATENATE("[",ROUND(100-OFFSET('Water Data'!$C$5,0,10*ROW('Water Data'!C64)),0),"]"),IF(AND(ISNUMBER(OFFSET('Water Data'!$C$5,0,10*ROW('Water Data'!C64))),BS70="",ISNUMBER(OFFSET('Water Data'!$C$5,0,10*ROW('Water Data'!C64)))),100-OFFSET('Water Data'!$C$5,0,10*ROW('Water Data'!C64)),NA())))</f>
        <v>#N/A</v>
      </c>
      <c r="E70" s="252" t="e">
        <f ca="true">+IF(AND(ISNUMBER(OFFSET('Water Data'!$C$7,0,10*ROW('Water Data'!D64))),BT70="Yes"),OFFSET('Water Data'!$C$7,0,10*ROW('Water Data'!C64)),IF(AND(ISNUMBER(OFFSET('Water Data'!$C$7,0,10*ROW('Water Data'!C64))),BT70="No",ISNUMBER(OFFSET('Water Data'!$C$7,0,10*ROW('Water Data'!C64)))),CONCATENATE("[",ROUND(OFFSET('Water Data'!$C$7,0,10*ROW('Water Data'!C64)),0),"]"),IF(AND(ISNUMBER(OFFSET('Water Data'!$C$7,0,10*ROW('Water Data'!C64))),BT70="",ISNUMBER(OFFSET('Water Data'!$C$7,0,10*ROW('Water Data'!C64)))),OFFSET('Water Data'!$C$7,0,10*ROW('Water Data'!C64)),NA())))</f>
        <v>#N/A</v>
      </c>
      <c r="F70" s="252" t="e">
        <f ca="true">+IF(AND(ISNUMBER(OFFSET('Water Data'!$C$10,0,10*ROW('Water Data'!C64))),BU70="Yes"),OFFSET('Water Data'!$C$10,0,10*ROW('Water Data'!C64)),IF(AND(ISNUMBER(OFFSET('Water Data'!$C$10,0,10*ROW('Water Data'!C64))),BU70="No",ISNUMBER(OFFSET('Water Data'!$C$10,0,10*ROW('Water Data'!C64)))),CONCATENATE("[",ROUND(OFFSET('Water Data'!$C$10,0,10*ROW('Water Data'!C64)),0),"]"),IF(AND(ISNUMBER(OFFSET('Water Data'!$C$10,0,10*ROW('Water Data'!C64))),BU70="",ISNUMBER(OFFSET('Water Data'!$C$10,0,10*ROW('Water Data'!C64)))),OFFSET('Water Data'!$C$10,0,10*ROW('Water Data'!C64)),NA())))</f>
        <v>#N/A</v>
      </c>
      <c r="G70" s="252" t="e">
        <f ca="true">+IF(AND(ISNUMBER(OFFSET('Water Data'!$D$5,0,10*ROW('Water Data'!D64))),BV70="Yes"),100-OFFSET('Water Data'!$D$5,0,10*ROW('Water Data'!D64)),IF(AND(ISNUMBER(OFFSET('Water Data'!$D$5,0,10*ROW('Water Data'!D64))),BV70="No",ISNUMBER(OFFSET('Water Data'!$D$5,0,10*ROW('Water Data'!D64)))),CONCATENATE("[",ROUND(100-OFFSET('Water Data'!$D$5,0,10*ROW('Water Data'!D64)),0),"]"),IF(AND(ISNUMBER(OFFSET('Water Data'!$D$5,0,10*ROW('Water Data'!D64))),BV70="",ISNUMBER(OFFSET('Water Data'!$D$5,0,10*ROW('Water Data'!D64)))),100-OFFSET('Water Data'!$D$5,0,10*ROW('Water Data'!D64)),NA())))</f>
        <v>#N/A</v>
      </c>
      <c r="H70" s="252" t="e">
        <f ca="true">+IF(AND(ISNUMBER(OFFSET('Water Data'!$D$7,0,10*ROW('Water Data'!D64))),BW70="Yes"),OFFSET('Water Data'!$D$7,0,10*ROW('Water Data'!D64)),IF(AND(ISNUMBER(OFFSET('Water Data'!$D$7,0,10*ROW('Water Data'!D64))),BW70="No",ISNUMBER(OFFSET('Water Data'!$D$7,0,10*ROW('Water Data'!D64)))),CONCATENATE("[",ROUND(OFFSET('Water Data'!$C$7,0,10*ROW('Water Data'!D64)),0),"]"),IF(AND(ISNUMBER(OFFSET('Water Data'!$D$7,0,10*ROW('Water Data'!D64))),BW70="",ISNUMBER(OFFSET('Water Data'!$D$7,0,10*ROW('Water Data'!D64)))),OFFSET('Water Data'!$D$7,0,10*ROW('Water Data'!D64)),NA())))</f>
        <v>#N/A</v>
      </c>
      <c r="I70" s="252" t="e">
        <f ca="true">+IF(AND(ISNUMBER(OFFSET('Water Data'!$D$10,0,10*ROW('Water Data'!D64))),BX70="Yes"),OFFSET('Water Data'!$D$10,0,10*ROW('Water Data'!D64)),IF(AND(ISNUMBER(OFFSET('Water Data'!$D$10,0,10*ROW('Water Data'!D64))),BX70="No",ISNUMBER(OFFSET('Water Data'!$D$10,0,10*ROW('Water Data'!D64)))),CONCATENATE("[",ROUND(OFFSET('Water Data'!$D$10,0,10*ROW('Water Data'!D64)),0),"]"),IF(AND(ISNUMBER(OFFSET('Water Data'!$D$10,0,10*ROW('Water Data'!D64))),BX70="",ISNUMBER(OFFSET('Water Data'!$D$10,0,10*ROW('Water Data'!D64)))),OFFSET('Water Data'!$D$10,0,10*ROW('Water Data'!D64)),NA())))</f>
        <v>#N/A</v>
      </c>
      <c r="J70" s="252" t="e">
        <f ca="true">+IF(AND(ISNUMBER(OFFSET('Water Data'!$E$5,0,10*ROW('Water Data'!E64))),BY70="Yes"),100-OFFSET('Water Data'!$E$5,0,10*ROW('Water Data'!E64)),IF(AND(ISNUMBER(OFFSET('Water Data'!$E$5,0,10*ROW('Water Data'!E64))),BY70="No",ISNUMBER(OFFSET('Water Data'!$E$5,0,10*ROW('Water Data'!E64)))),CONCATENATE("[",ROUND(100-OFFSET('Water Data'!$E$5,0,10*ROW('Water Data'!E64)),0),"]"),IF(AND(ISNUMBER(OFFSET('Water Data'!$E$5,0,10*ROW('Water Data'!E64))),BY70="",ISNUMBER(OFFSET('Water Data'!$E$5,0,10*ROW('Water Data'!E64)))),100-OFFSET('Water Data'!$E$5,0,10*ROW('Water Data'!E64)),NA())))</f>
        <v>#N/A</v>
      </c>
      <c r="K70" s="252" t="e">
        <f ca="true">+IF(AND(ISNUMBER(OFFSET('Water Data'!$E$7,0,10*ROW('Water Data'!E64))),BZ70="Yes"),OFFSET('Water Data'!$E$7,0,10*ROW('Water Data'!E64)),IF(AND(ISNUMBER(OFFSET('Water Data'!$E$7,0,10*ROW('Water Data'!E64))),BZ70="No",ISNUMBER(OFFSET('Water Data'!$E$7,0,10*ROW('Water Data'!E64)))),CONCATENATE("[",ROUND(OFFSET('Water Data'!$E$7,0,10*ROW('Water Data'!E64)),0),"]"),IF(AND(ISNUMBER(OFFSET('Water Data'!$E$7,0,10*ROW('Water Data'!E64))),BZ70="",ISNUMBER(OFFSET('Water Data'!$E$7,0,10*ROW('Water Data'!E64)))),OFFSET('Water Data'!$E$7,0,10*ROW('Water Data'!E64)),NA())))</f>
        <v>#N/A</v>
      </c>
      <c r="L70" s="252" t="e">
        <f ca="true">+IF(AND(ISNUMBER(OFFSET('Water Data'!$E$10,0,10*ROW('Water Data'!E64))),CA70="Yes"),OFFSET('Water Data'!$E$10,0,10*ROW('Water Data'!E64)),IF(AND(ISNUMBER(OFFSET('Water Data'!$E$10,0,10*ROW('Water Data'!E64))),CA70="No",ISNUMBER(OFFSET('Water Data'!$E$10,0,10*ROW('Water Data'!E64)))),CONCATENATE("[",ROUND(OFFSET('Water Data'!$E$10,0,10*ROW('Water Data'!E64)),0),"]"),IF(AND(ISNUMBER(OFFSET('Water Data'!$E$10,0,10*ROW('Water Data'!E64))),CA70="",ISNUMBER(OFFSET('Water Data'!$E$10,0,10*ROW('Water Data'!E64)))),OFFSET('Water Data'!$E$10,0,10*ROW('Water Data'!E64)),NA())))</f>
        <v>#N/A</v>
      </c>
      <c r="M70" s="252" t="e">
        <f ca="true">+IF(AND(ISNUMBER(OFFSET('Water Data'!$F$5,0,10*ROW('Water Data'!F64))),CB70="Yes"),100-OFFSET('Water Data'!$F$5,0,10*ROW('Water Data'!F64)),IF(AND(ISNUMBER(OFFSET('Water Data'!$F$5,0,10*ROW('Water Data'!F64))),CB70="No",ISNUMBER(OFFSET('Water Data'!$F$5,0,10*ROW('Water Data'!F64)))),CONCATENATE("[",ROUND(100-OFFSET('Water Data'!$F$5,0,10*ROW('Water Data'!F64)),0),"]"),IF(AND(ISNUMBER(OFFSET('Water Data'!$F$5,0,10*ROW('Water Data'!F64))),CB70="",ISNUMBER(OFFSET('Water Data'!$F$5,0,10*ROW('Water Data'!F64)))),100-OFFSET('Water Data'!$F$5,0,10*ROW('Water Data'!F64)),NA())))</f>
        <v>#N/A</v>
      </c>
      <c r="N70" s="252" t="e">
        <f ca="true">+IF(AND(ISNUMBER(OFFSET('Water Data'!$F$7,0,10*ROW('Water Data'!F64))),CC70="Yes"),OFFSET('Water Data'!$F$7,0,10*ROW('Water Data'!F64)),IF(AND(ISNUMBER(OFFSET('Water Data'!$F$7,0,10*ROW('Water Data'!F64))),CC70="No",ISNUMBER(OFFSET('Water Data'!$F$7,0,10*ROW('Water Data'!F64)))),CONCATENATE("[",ROUND(OFFSET('Water Data'!$F$7,0,10*ROW('Water Data'!F64)),0),"]"),IF(AND(ISNUMBER(OFFSET('Water Data'!$F$7,0,10*ROW('Water Data'!F64))),CC70="",ISNUMBER(OFFSET('Water Data'!$F$7,0,10*ROW('Water Data'!F64)))),OFFSET('Water Data'!$F$7,0,10*ROW('Water Data'!F64)),NA())))</f>
        <v>#N/A</v>
      </c>
      <c r="O70" s="252" t="e">
        <f ca="true">+IF(AND(ISNUMBER(OFFSET('Water Data'!$F$10,0,10*ROW('Water Data'!F64))),CD70="Yes"),OFFSET('Water Data'!$F$10,0,10*ROW('Water Data'!F64)),IF(AND(ISNUMBER(OFFSET('Water Data'!$F$10,0,10*ROW('Water Data'!F64))),CD70="No",ISNUMBER(OFFSET('Water Data'!$F$10,0,10*ROW('Water Data'!F64)))),CONCATENATE("[",ROUND(OFFSET('Water Data'!$F$10,0,10*ROW('Water Data'!F64)),0),"]"),IF(AND(ISNUMBER(OFFSET('Water Data'!$F$10,0,10*ROW('Water Data'!F64))),CD70="",ISNUMBER(OFFSET('Water Data'!$F$10,0,10*ROW('Water Data'!F64)))),OFFSET('Water Data'!$F$10,0,10*ROW('Water Data'!F64)),NA())))</f>
        <v>#N/A</v>
      </c>
      <c r="P70" s="252" t="e">
        <f ca="true">+IF(AND(ISNUMBER(OFFSET('Water Data'!$G$5,0,10*ROW('Water Data'!G64))),CE70="Yes"),100-OFFSET('Water Data'!$G$5,0,10*ROW('Water Data'!G64)),IF(AND(ISNUMBER(OFFSET('Water Data'!$G$5,0,10*ROW('Water Data'!G64))),CE70="No",ISNUMBER(OFFSET('Water Data'!$G$5,0,10*ROW('Water Data'!G64)))),CONCATENATE("[",ROUND(100-OFFSET('Water Data'!$G$5,0,10*ROW('Water Data'!G64)),0),"]"),IF(AND(ISNUMBER(OFFSET('Water Data'!$G$5,0,10*ROW('Water Data'!G64))),CE70="",ISNUMBER(OFFSET('Water Data'!$G$5,0,10*ROW('Water Data'!G64)))),100-OFFSET('Water Data'!$G$5,0,10*ROW('Water Data'!G64)),NA())))</f>
        <v>#N/A</v>
      </c>
      <c r="Q70" s="252" t="e">
        <f ca="true">+IF(AND(ISNUMBER(OFFSET('Water Data'!$G$7,0,10*ROW('Water Data'!G64))),CF70="Yes"),OFFSET('Water Data'!$G$7,0,10*ROW('Water Data'!G64)),IF(AND(ISNUMBER(OFFSET('Water Data'!$G$7,0,10*ROW('Water Data'!G64))),CF70="No",ISNUMBER(OFFSET('Water Data'!$G$7,0,10*ROW('Water Data'!G64)))),CONCATENATE("[",ROUND(OFFSET('Water Data'!$G$7,0,10*ROW('Water Data'!G64)),0),"]"),IF(AND(ISNUMBER(OFFSET('Water Data'!$G$7,0,10*ROW('Water Data'!G64))),CF70="",ISNUMBER(OFFSET('Water Data'!$G$7,0,10*ROW('Water Data'!G64)))),OFFSET('Water Data'!$G$7,0,10*ROW('Water Data'!G64)),NA())))</f>
        <v>#N/A</v>
      </c>
      <c r="R70" s="252" t="e">
        <f ca="true">+IF(AND(ISNUMBER(OFFSET('Water Data'!$G$10,0,10*ROW('Water Data'!G64))),CG70="Yes"),OFFSET('Water Data'!$G$10,0,10*ROW('Water Data'!G64)),IF(AND(ISNUMBER(OFFSET('Water Data'!$G$10,0,10*ROW('Water Data'!G64))),CG70="No",ISNUMBER(OFFSET('Water Data'!$G$10,0,10*ROW('Water Data'!G64)))),CONCATENATE("[",ROUND(OFFSET('Water Data'!$G$10,0,10*ROW('Water Data'!G64)),0),"]"),IF(AND(ISNUMBER(OFFSET('Water Data'!$G$10,0,10*ROW('Water Data'!G64))),CG70="",ISNUMBER(OFFSET('Water Data'!$G$10,0,10*ROW('Water Data'!G64)))),OFFSET('Water Data'!$G$10,0,10*ROW('Water Data'!G64)),NA())))</f>
        <v>#N/A</v>
      </c>
      <c r="S70" s="252" t="e">
        <f ca="true">+IF(AND(ISNUMBER(OFFSET('Water Data'!$H$5,0,10*ROW('Water Data'!H64))),CH70="Yes"),100-OFFSET('Water Data'!$H$5,0,10*ROW('Water Data'!H64)),IF(AND(ISNUMBER(OFFSET('Water Data'!$H$5,0,10*ROW('Water Data'!H64))),CH70="No",ISNUMBER(OFFSET('Water Data'!$H$5,0,10*ROW('Water Data'!H64)))),CONCATENATE("[",ROUND(100-OFFSET('Water Data'!$H$5,0,10*ROW('Water Data'!H64)),0),"]"),IF(AND(ISNUMBER(OFFSET('Water Data'!$H$5,0,10*ROW('Water Data'!H64))),CH70="",ISNUMBER(OFFSET('Water Data'!$H$5,0,10*ROW('Water Data'!H64)))),100-OFFSET('Water Data'!$H$5,0,10*ROW('Water Data'!H64)),NA())))</f>
        <v>#N/A</v>
      </c>
      <c r="T70" s="252" t="e">
        <f ca="true">+IF(AND(ISNUMBER(OFFSET('Water Data'!$H$7,0,10*ROW('Water Data'!H64))),CI70="Yes"),OFFSET('Water Data'!$H$7,0,10*ROW('Water Data'!H64)),IF(AND(ISNUMBER(OFFSET('Water Data'!$H$7,0,10*ROW('Water Data'!H64))),CI70="No",ISNUMBER(OFFSET('Water Data'!$H$7,0,10*ROW('Water Data'!H64)))),CONCATENATE("[",ROUND(OFFSET('Water Data'!$H$7,0,10*ROW('Water Data'!H64)),0),"]"),IF(AND(ISNUMBER(OFFSET('Water Data'!$H$7,0,10*ROW('Water Data'!H64))),CI70="",ISNUMBER(OFFSET('Water Data'!$H$7,0,10*ROW('Water Data'!H64)))),OFFSET('Water Data'!$H$7,0,10*ROW('Water Data'!H64)),NA())))</f>
        <v>#N/A</v>
      </c>
      <c r="U70" s="252" t="e">
        <f ca="true">+IF(AND(ISNUMBER(OFFSET('Water Data'!$H$10,0,10*ROW('Water Data'!H64))),CJ70="Yes"),OFFSET('Water Data'!$H$10,0,10*ROW('Water Data'!H64)),IF(AND(ISNUMBER(OFFSET('Water Data'!$H$10,0,10*ROW('Water Data'!H64))),CJ70="No",ISNUMBER(OFFSET('Water Data'!$H$10,0,10*ROW('Water Data'!H64)))),CONCATENATE("[",ROUND(OFFSET('Water Data'!$H$10,0,10*ROW('Water Data'!H64)),0),"]"),IF(AND(ISNUMBER(OFFSET('Water Data'!$H$10,0,10*ROW('Water Data'!H64))),CJ70="",ISNUMBER(OFFSET('Water Data'!$H$10,0,10*ROW('Water Data'!H64)))),OFFSET('Water Data'!$H$10,0,10*ROW('Water Data'!H64)),NA())))</f>
        <v>#N/A</v>
      </c>
      <c r="V70" s="253" t="e">
        <f ca="true">+IF(AND(ISNUMBER(OFFSET('Sanitation Data'!$C$5,0,10*ROW('Sanitation Data'!C64))),CK70="Yes"),100-OFFSET('Sanitation Data'!$C$5,0,10*ROW('Sanitation Data'!C64)),IF(AND(ISNUMBER(OFFSET('Sanitation Data'!$C$5,0,10*ROW('Sanitation Data'!C64))),CK70="No",ISNUMBER(OFFSET('Sanitation Data'!$C$5,0,10*ROW('Sanitation Data'!C64)))),CONCATENATE("[",ROUND(100-OFFSET('Sanitation Data'!$C$5,0,10*ROW('Sanitation Data'!C64)),0),"]"),IF(AND(ISNUMBER(OFFSET('Sanitation Data'!$C$5,0,10*ROW('Sanitation Data'!C64))),CK70="",ISNUMBER(OFFSET('Sanitation Data'!$C$5,0,10*ROW('Sanitation Data'!C64)))),100-OFFSET('Sanitation Data'!$C$5,0,10*ROW('Sanitation Data'!C64)),NA())))</f>
        <v>#N/A</v>
      </c>
      <c r="W70" s="253" t="e">
        <f ca="true">+IF(AND(ISNUMBER(OFFSET('Sanitation Data'!$C$7,0,10*ROW('Sanitation Data'!C64))),CL70="Yes"),OFFSET('Sanitation Data'!$C$7,0,10*ROW('Sanitation Data'!C64)),IF(AND(ISNUMBER(OFFSET('Sanitation Data'!$C$7,0,10*ROW('Sanitation Data'!C64))),CL70="No",ISNUMBER(OFFSET('Sanitation Data'!$C$7,0,10*ROW('Sanitation Data'!C64)))),CONCATENATE("[",ROUND(OFFSET('Sanitation Data'!$C$7,0,10*ROW('Sanitation Data'!C64)),0),"]"),IF(AND(ISNUMBER(OFFSET('Sanitation Data'!$C$7,0,10*ROW('Sanitation Data'!C64))),CL70="",ISNUMBER(OFFSET('Sanitation Data'!$C$7,0,10*ROW('Sanitation Data'!C64)))),OFFSET('Sanitation Data'!$C$7,0,10*ROW('Sanitation Data'!C64)),NA())))</f>
        <v>#N/A</v>
      </c>
      <c r="X70" s="253" t="e">
        <f ca="true">+IF(AND(ISNUMBER(OFFSET('Sanitation Data'!$C$11,0,10*ROW('Sanitation Data'!C64))),CM70="Yes"),OFFSET('Sanitation Data'!$C$11,0,10*ROW('Sanitation Data'!C64)),IF(AND(ISNUMBER(OFFSET('Sanitation Data'!$C$11,0,10*ROW('Sanitation Data'!C64))),CM70="No",ISNUMBER(OFFSET('Sanitation Data'!$C$11,0,10*ROW('Sanitation Data'!C64)))),CONCATENATE("[",ROUND(OFFSET('Sanitation Data'!$C$11,0,10*ROW('Sanitation Data'!C64)),0),"]"),IF(AND(ISNUMBER(OFFSET('Sanitation Data'!$C$11,0,10*ROW('Sanitation Data'!C64))),CM70="",ISNUMBER(OFFSET('Sanitation Data'!$C$11,0,10*ROW('Sanitation Data'!C64)))),OFFSET('Sanitation Data'!$C$11,0,10*ROW('Sanitation Data'!C64)),NA())))</f>
        <v>#N/A</v>
      </c>
      <c r="Y70" s="253" t="e">
        <f ca="true">+IF(AND(ISNUMBER(OFFSET('Sanitation Data'!$C$12,0,10*ROW('Sanitation Data'!C64))),CN70="Yes"),OFFSET('Sanitation Data'!$C$12,0,10*ROW('Sanitation Data'!C64)),IF(AND(ISNUMBER(OFFSET('Sanitation Data'!$C$12,0,10*ROW('Sanitation Data'!C64))),CN70="No",ISNUMBER(OFFSET('Sanitation Data'!$C$12,0,10*ROW('Sanitation Data'!C64)))),CONCATENATE("[",ROUND(OFFSET('Sanitation Data'!$C$12,0,10*ROW('Sanitation Data'!C64)),0),"]"),IF(AND(ISNUMBER(OFFSET('Sanitation Data'!$C$12,0,10*ROW('Sanitation Data'!C64))),CN70="",ISNUMBER(OFFSET('Sanitation Data'!$C$12,0,10*ROW('Sanitation Data'!C64)))),OFFSET('Sanitation Data'!$C$12,0,10*ROW('Sanitation Data'!C64)),NA())))</f>
        <v>#N/A</v>
      </c>
      <c r="Z70" s="253" t="e">
        <f ca="true">+IF(AND(ISNUMBER(OFFSET('Sanitation Data'!$C$13,0,10*ROW('Sanitation Data'!C64))),CO70="Yes"),OFFSET('Sanitation Data'!$C$13,0,10*ROW('Sanitation Data'!C64)),IF(AND(ISNUMBER(OFFSET('Sanitation Data'!$C$13,0,10*ROW('Sanitation Data'!C64))),CO70="No",ISNUMBER(OFFSET('Sanitation Data'!$C$13,0,10*ROW('Sanitation Data'!C64)))),CONCATENATE("[",ROUND(OFFSET('Sanitation Data'!$C$13,0,10*ROW('Sanitation Data'!C64)),0),"]"),IF(AND(ISNUMBER(OFFSET('Sanitation Data'!$C$13,0,10*ROW('Sanitation Data'!C64))),CO70="",ISNUMBER(OFFSET('Sanitation Data'!$C$13,0,10*ROW('Sanitation Data'!C64)))),OFFSET('Sanitation Data'!$C$13,0,10*ROW('Sanitation Data'!C64)),NA())))</f>
        <v>#N/A</v>
      </c>
      <c r="AA70" s="253" t="e">
        <f ca="true">+IF(AND(ISNUMBER(OFFSET('Sanitation Data'!$D$5,0,10*ROW('Sanitation Data'!D64))),CP70="Yes"),100-OFFSET('Sanitation Data'!$D$5,0,10*ROW('Sanitation Data'!D64)),IF(AND(ISNUMBER(OFFSET('Sanitation Data'!$D$5,0,10*ROW('Sanitation Data'!D64))),CP70="No",ISNUMBER(OFFSET('Sanitation Data'!$D$5,0,10*ROW('Sanitation Data'!D64)))),CONCATENATE("[",ROUND(100-OFFSET('Sanitation Data'!$D$5,0,10*ROW('Sanitation Data'!D64)),0),"]"),IF(AND(ISNUMBER(OFFSET('Sanitation Data'!$D$5,0,10*ROW('Sanitation Data'!D64))),CP70="",ISNUMBER(OFFSET('Sanitation Data'!$D$5,0,10*ROW('Sanitation Data'!D64)))),100-OFFSET('Sanitation Data'!$D$5,0,10*ROW('Sanitation Data'!D64)),NA())))</f>
        <v>#N/A</v>
      </c>
      <c r="AB70" s="253" t="e">
        <f ca="true">+IF(AND(ISNUMBER(OFFSET('Sanitation Data'!$D$7,0,10*ROW('Sanitation Data'!D64))),CQ70="Yes"),OFFSET('Sanitation Data'!$D$7,0,10*ROW('Sanitation Data'!G64)),IF(AND(ISNUMBER(OFFSET('Sanitation Data'!$D$7,0,10*ROW('Sanitation Data'!D64))),CQ70="No",ISNUMBER(OFFSET('Sanitation Data'!$D$7,0,10*ROW('Sanitation Data'!D64)))),CONCATENATE("[",ROUND(OFFSET('Sanitation Data'!$D$7,0,10*ROW('Sanitation Data'!D64)),0),"]"),IF(AND(ISNUMBER(OFFSET('Sanitation Data'!$D$7,0,10*ROW('Sanitation Data'!D64))),CQ70="",ISNUMBER(OFFSET('Sanitation Data'!$D$7,0,10*ROW('Sanitation Data'!D64)))),OFFSET('Sanitation Data'!$D$7,0,10*ROW('Sanitation Data'!D64)),NA())))</f>
        <v>#N/A</v>
      </c>
      <c r="AC70" s="253" t="e">
        <f ca="true">+IF(AND(ISNUMBER(OFFSET('Sanitation Data'!$D$11,0,10*ROW('Sanitation Data'!D64))),CR70="Yes"),OFFSET('Sanitation Data'!$D$11,0,10*ROW('Sanitation Data'!D64)),IF(AND(ISNUMBER(OFFSET('Sanitation Data'!$D$11,0,10*ROW('Sanitation Data'!D64))),CR70="No",ISNUMBER(OFFSET('Sanitation Data'!$D$11,0,10*ROW('Sanitation Data'!D64)))),CONCATENATE("[",ROUND(OFFSET('Sanitation Data'!$D$11,0,10*ROW('Sanitation Data'!D64)),0),"]"),IF(AND(ISNUMBER(OFFSET('Sanitation Data'!$D$11,0,10*ROW('Sanitation Data'!D64))),CR70="",ISNUMBER(OFFSET('Sanitation Data'!$D$11,0,10*ROW('Sanitation Data'!D64)))),OFFSET('Sanitation Data'!$D$11,0,10*ROW('Sanitation Data'!D64)),NA())))</f>
        <v>#N/A</v>
      </c>
      <c r="AD70" s="253" t="e">
        <f ca="true">+IF(AND(ISNUMBER(OFFSET('Sanitation Data'!$D$12,0,10*ROW('Sanitation Data'!D64))),CS70="Yes"),OFFSET('Sanitation Data'!$D$12,0,10*ROW('Sanitation Data'!D64)),IF(AND(ISNUMBER(OFFSET('Sanitation Data'!$D$12,0,10*ROW('Sanitation Data'!D64))),CS70="No",ISNUMBER(OFFSET('Sanitation Data'!$D$12,0,10*ROW('Sanitation Data'!D64)))),CONCATENATE("[",ROUND(OFFSET('Sanitation Data'!$D$12,0,10*ROW('Sanitation Data'!D64)),0),"]"),IF(AND(ISNUMBER(OFFSET('Sanitation Data'!$D$12,0,10*ROW('Sanitation Data'!D64))),CS70="",ISNUMBER(OFFSET('Sanitation Data'!$D$12,0,10*ROW('Sanitation Data'!D64)))),OFFSET('Sanitation Data'!$D$12,0,10*ROW('Sanitation Data'!D64)),NA())))</f>
        <v>#N/A</v>
      </c>
      <c r="AE70" s="253" t="e">
        <f ca="true">+IF(AND(ISNUMBER(OFFSET('Sanitation Data'!$D$13,0,10*ROW('Sanitation Data'!D64))),CT70="Yes"),OFFSET('Sanitation Data'!$D$13,0,10*ROW('Sanitation Data'!D64)),IF(AND(ISNUMBER(OFFSET('Sanitation Data'!$D$13,0,10*ROW('Sanitation Data'!D64))),CT70="No",ISNUMBER(OFFSET('Sanitation Data'!$D$13,0,10*ROW('Sanitation Data'!D64)))),CONCATENATE("[",ROUND(OFFSET('Sanitation Data'!$D$13,0,10*ROW('Sanitation Data'!D64)),0),"]"),IF(AND(ISNUMBER(OFFSET('Sanitation Data'!$D$13,0,10*ROW('Sanitation Data'!D64))),CT70="",ISNUMBER(OFFSET('Sanitation Data'!$D$13,0,10*ROW('Sanitation Data'!D64)))),OFFSET('Sanitation Data'!$D$13,0,10*ROW('Sanitation Data'!D64)),NA())))</f>
        <v>#N/A</v>
      </c>
      <c r="AF70" s="253" t="e">
        <f ca="true">+IF(AND(ISNUMBER(OFFSET('Sanitation Data'!$E$5,0,10*ROW('Sanitation Data'!E64))),CU70="Yes"),100-OFFSET('Sanitation Data'!$E$5,0,10*ROW('Sanitation Data'!E64)),IF(AND(ISNUMBER(OFFSET('Sanitation Data'!$E$5,0,10*ROW('Sanitation Data'!E64))),CU70="No",ISNUMBER(OFFSET('Sanitation Data'!$E$5,0,10*ROW('Sanitation Data'!E64)))),CONCATENATE("[",ROUND(100-OFFSET('Sanitation Data'!$E$5,0,10*ROW('Sanitation Data'!E64)),0),"]"),IF(AND(ISNUMBER(OFFSET('Sanitation Data'!$E$5,0,10*ROW('Sanitation Data'!E64))),CU70="",ISNUMBER(OFFSET('Sanitation Data'!$E$5,0,10*ROW('Sanitation Data'!E64)))),100-OFFSET('Sanitation Data'!$E$5,0,10*ROW('Sanitation Data'!E64)),NA())))</f>
        <v>#N/A</v>
      </c>
      <c r="AG70" s="253" t="e">
        <f ca="true">+IF(AND(ISNUMBER(OFFSET('Sanitation Data'!$E$7,0,10*ROW('Sanitation Data'!E64))),CV70="Yes"),OFFSET('Sanitation Data'!$E$7,0,10*ROW('Sanitation Data'!E64)),IF(AND(ISNUMBER(OFFSET('Sanitation Data'!$E$7,0,10*ROW('Sanitation Data'!E64))),CV70="No",ISNUMBER(OFFSET('Sanitation Data'!$E$7,0,10*ROW('Sanitation Data'!E64)))),CONCATENATE("[",ROUND(OFFSET('Sanitation Data'!$E$7,0,10*ROW('Sanitation Data'!E64)),0),"]"),IF(AND(ISNUMBER(OFFSET('Sanitation Data'!$E$7,0,10*ROW('Sanitation Data'!E64))),CV70="",ISNUMBER(OFFSET('Sanitation Data'!$E$7,0,10*ROW('Sanitation Data'!E64)))),OFFSET('Sanitation Data'!$E$7,0,10*ROW('Sanitation Data'!E64)),NA())))</f>
        <v>#N/A</v>
      </c>
      <c r="AH70" s="253" t="e">
        <f ca="true">+IF(AND(ISNUMBER(OFFSET('Sanitation Data'!$E$11,0,10*ROW('Sanitation Data'!E64))),CW70="Yes"),OFFSET('Sanitation Data'!$E$11,0,10*ROW('Sanitation Data'!E64)),IF(AND(ISNUMBER(OFFSET('Sanitation Data'!$E$11,0,10*ROW('Sanitation Data'!E64))),CW70="No",ISNUMBER(OFFSET('Sanitation Data'!$E$11,0,10*ROW('Sanitation Data'!E64)))),CONCATENATE("[",ROUND(OFFSET('Sanitation Data'!$E$11,0,10*ROW('Sanitation Data'!E64)),0),"]"),IF(AND(ISNUMBER(OFFSET('Sanitation Data'!$E$11,0,10*ROW('Sanitation Data'!E64))),CW70="",ISNUMBER(OFFSET('Sanitation Data'!$E$11,0,10*ROW('Sanitation Data'!E64)))),OFFSET('Sanitation Data'!$E$11,0,10*ROW('Sanitation Data'!E64)),NA())))</f>
        <v>#N/A</v>
      </c>
      <c r="AI70" s="253" t="e">
        <f ca="true">+IF(AND(ISNUMBER(OFFSET('Sanitation Data'!$E$12,0,10*ROW('Sanitation Data'!E64))),CX70="Yes"),OFFSET('Sanitation Data'!$E$12,0,10*ROW('Sanitation Data'!E64)),IF(AND(ISNUMBER(OFFSET('Sanitation Data'!$E$12,0,10*ROW('Sanitation Data'!E64))),CX70="No",ISNUMBER(OFFSET('Sanitation Data'!$E$12,0,10*ROW('Sanitation Data'!E64)))),CONCATENATE("[",ROUND(OFFSET('Sanitation Data'!$E$12,0,10*ROW('Sanitation Data'!E64)),0),"]"),IF(AND(ISNUMBER(OFFSET('Sanitation Data'!$E$12,0,10*ROW('Sanitation Data'!E64))),CX70="",ISNUMBER(OFFSET('Sanitation Data'!$E$12,0,10*ROW('Sanitation Data'!E64)))),OFFSET('Sanitation Data'!$E$12,0,10*ROW('Sanitation Data'!E64)),NA())))</f>
        <v>#N/A</v>
      </c>
      <c r="AJ70" s="253" t="e">
        <f ca="true">+IF(AND(ISNUMBER(OFFSET('Sanitation Data'!$E$13,0,10*ROW('Sanitation Data'!E64))),CY70="Yes"),OFFSET('Sanitation Data'!$E$13,0,10*ROW('Sanitation Data'!E64)),IF(AND(ISNUMBER(OFFSET('Sanitation Data'!$E$13,0,10*ROW('Sanitation Data'!E64))),CY70="No",ISNUMBER(OFFSET('Sanitation Data'!$E$13,0,10*ROW('Sanitation Data'!E64)))),CONCATENATE("[",ROUND(OFFSET('Sanitation Data'!$E$13,0,10*ROW('Sanitation Data'!E64)),0),"]"),IF(AND(ISNUMBER(OFFSET('Sanitation Data'!$E$13,0,10*ROW('Sanitation Data'!E64))),CY70="",ISNUMBER(OFFSET('Sanitation Data'!$E$13,0,10*ROW('Sanitation Data'!E64)))),OFFSET('Sanitation Data'!$E$13,0,10*ROW('Sanitation Data'!E64)),NA())))</f>
        <v>#N/A</v>
      </c>
      <c r="AK70" s="253" t="e">
        <f ca="true">+IF(AND(ISNUMBER(OFFSET('Sanitation Data'!$F$5,0,10*ROW('Sanitation Data'!F64))),CZ70="Yes"),100-OFFSET('Sanitation Data'!$F$5,0,10*ROW('Sanitation Data'!F64)),IF(AND(ISNUMBER(OFFSET('Sanitation Data'!$F$5,0,10*ROW('Sanitation Data'!F64))),CZ70="No",ISNUMBER(OFFSET('Sanitation Data'!$F$5,0,10*ROW('Sanitation Data'!F64)))),CONCATENATE("[",ROUND(100-OFFSET('Sanitation Data'!$F$5,0,10*ROW('Sanitation Data'!F64)),0),"]"),IF(AND(ISNUMBER(OFFSET('Sanitation Data'!$F$5,0,10*ROW('Sanitation Data'!F64))),CZ70="",ISNUMBER(OFFSET('Sanitation Data'!$F$5,0,10*ROW('Sanitation Data'!F64)))),100-OFFSET('Sanitation Data'!$F$5,0,10*ROW('Sanitation Data'!F64)),NA())))</f>
        <v>#N/A</v>
      </c>
      <c r="AL70" s="253" t="e">
        <f ca="true">+IF(AND(ISNUMBER(OFFSET('Sanitation Data'!$F$7,0,10*ROW('Sanitation Data'!F64))),DA70="Yes"),OFFSET('Sanitation Data'!$F$7,0,10*ROW('Sanitation Data'!F64)),IF(AND(ISNUMBER(OFFSET('Sanitation Data'!$F$7,0,10*ROW('Sanitation Data'!F64))),DA70="No",ISNUMBER(OFFSET('Sanitation Data'!$F$7,0,10*ROW('Sanitation Data'!F64)))),CONCATENATE("[",ROUND(OFFSET('Sanitation Data'!$F$7,0,10*ROW('Sanitation Data'!F64)),0),"]"),IF(AND(ISNUMBER(OFFSET('Sanitation Data'!$F$7,0,10*ROW('Sanitation Data'!F64))),DA70="",ISNUMBER(OFFSET('Sanitation Data'!$F$7,0,10*ROW('Sanitation Data'!F64)))),OFFSET('Sanitation Data'!$F$7,0,10*ROW('Sanitation Data'!F64)),NA())))</f>
        <v>#N/A</v>
      </c>
      <c r="AM70" s="253" t="e">
        <f ca="true">+IF(AND(ISNUMBER(OFFSET('Sanitation Data'!$F$11,0,10*ROW('Sanitation Data'!F64))),DB70="Yes"),OFFSET('Sanitation Data'!$F$11,0,10*ROW('Sanitation Data'!F64)),IF(AND(ISNUMBER(OFFSET('Sanitation Data'!$F$11,0,10*ROW('Sanitation Data'!F64))),DB70="No",ISNUMBER(OFFSET('Sanitation Data'!$F$11,0,10*ROW('Sanitation Data'!F64)))),CONCATENATE("[",ROUND(OFFSET('Sanitation Data'!$F$11,0,10*ROW('Sanitation Data'!F64)),0),"]"),IF(AND(ISNUMBER(OFFSET('Sanitation Data'!$F$11,0,10*ROW('Sanitation Data'!F64))),DB70="",ISNUMBER(OFFSET('Sanitation Data'!$F$11,0,10*ROW('Sanitation Data'!F64)))),OFFSET('Sanitation Data'!$F$11,0,10*ROW('Sanitation Data'!F64)),NA())))</f>
        <v>#N/A</v>
      </c>
      <c r="AN70" s="253" t="e">
        <f ca="true">+IF(AND(ISNUMBER(OFFSET('Sanitation Data'!$F$12,0,10*ROW('Sanitation Data'!F64))),DC70="Yes"),OFFSET('Sanitation Data'!$F$12,0,10*ROW('Sanitation Data'!F64)),IF(AND(ISNUMBER(OFFSET('Sanitation Data'!$F$12,0,10*ROW('Sanitation Data'!F64))),DC70="No",ISNUMBER(OFFSET('Sanitation Data'!$F$12,0,10*ROW('Sanitation Data'!F64)))),CONCATENATE("[",ROUND(OFFSET('Sanitation Data'!$F$12,0,10*ROW('Sanitation Data'!F64)),0),"]"),IF(AND(ISNUMBER(OFFSET('Sanitation Data'!$F$12,0,10*ROW('Sanitation Data'!F64))),DC70="",ISNUMBER(OFFSET('Sanitation Data'!$F$12,0,10*ROW('Sanitation Data'!F64)))),OFFSET('Sanitation Data'!$F$12,0,10*ROW('Sanitation Data'!F64)),NA())))</f>
        <v>#N/A</v>
      </c>
      <c r="AO70" s="253" t="e">
        <f ca="true">+IF(AND(ISNUMBER(OFFSET('Sanitation Data'!$F$13,0,10*ROW('Sanitation Data'!F64))),DD70="Yes"),OFFSET('Sanitation Data'!$F$13,0,10*ROW('Sanitation Data'!F64)),IF(AND(ISNUMBER(OFFSET('Sanitation Data'!$F$13,0,10*ROW('Sanitation Data'!F64))),DD70="No",ISNUMBER(OFFSET('Sanitation Data'!$F$13,0,10*ROW('Sanitation Data'!F64)))),CONCATENATE("[",ROUND(OFFSET('Sanitation Data'!$F$13,0,10*ROW('Sanitation Data'!F64)),0),"]"),IF(AND(ISNUMBER(OFFSET('Sanitation Data'!$F$13,0,10*ROW('Sanitation Data'!F64))),DD70="",ISNUMBER(OFFSET('Sanitation Data'!$F$13,0,10*ROW('Sanitation Data'!F64)))),OFFSET('Sanitation Data'!$F$13,0,10*ROW('Sanitation Data'!F64)),NA())))</f>
        <v>#N/A</v>
      </c>
      <c r="AP70" s="253" t="e">
        <f ca="true">+IF(AND(ISNUMBER(OFFSET('Sanitation Data'!$G$5,0,10*ROW('Sanitation Data'!G64))),DE70="Yes"),100-OFFSET('Sanitation Data'!$G$5,0,10*ROW('Sanitation Data'!G64)),IF(AND(ISNUMBER(OFFSET('Sanitation Data'!$G$5,0,10*ROW('Sanitation Data'!G64))),DE70="No",ISNUMBER(OFFSET('Sanitation Data'!$G$5,0,10*ROW('Sanitation Data'!G64)))),CONCATENATE("[",ROUND(100-OFFSET('Sanitation Data'!$G$5,0,10*ROW('Sanitation Data'!G64)),0),"]"),IF(AND(ISNUMBER(OFFSET('Sanitation Data'!$G$5,0,10*ROW('Sanitation Data'!G64))),DE70="",ISNUMBER(OFFSET('Sanitation Data'!$G$5,0,10*ROW('Sanitation Data'!G64)))),100-OFFSET('Sanitation Data'!$G$5,0,10*ROW('Sanitation Data'!G64)),NA())))</f>
        <v>#N/A</v>
      </c>
      <c r="AQ70" s="253" t="e">
        <f ca="true">+IF(AND(ISNUMBER(OFFSET('Sanitation Data'!$G$7,0,10*ROW('Sanitation Data'!G64))),DF70="Yes"),OFFSET('Sanitation Data'!$G$7,0,10*ROW('Sanitation Data'!G64)),IF(AND(ISNUMBER(OFFSET('Sanitation Data'!$G$7,0,10*ROW('Sanitation Data'!G64))),DF70="No",ISNUMBER(OFFSET('Sanitation Data'!$G$7,0,10*ROW('Sanitation Data'!G64)))),CONCATENATE("[",ROUND(OFFSET('Sanitation Data'!$G$7,0,10*ROW('Sanitation Data'!G64)),0),"]"),IF(AND(ISNUMBER(OFFSET('Sanitation Data'!$G$7,0,10*ROW('Sanitation Data'!G64))),DF70="",ISNUMBER(OFFSET('Sanitation Data'!$G$7,0,10*ROW('Sanitation Data'!G64)))),OFFSET('Sanitation Data'!$G$7,0,10*ROW('Sanitation Data'!G64)),NA())))</f>
        <v>#N/A</v>
      </c>
      <c r="AR70" s="253" t="e">
        <f ca="true">+IF(AND(ISNUMBER(OFFSET('Sanitation Data'!$G$11,0,10*ROW('Sanitation Data'!G64))),DG70="Yes"),OFFSET('Sanitation Data'!$G$11,0,10*ROW('Sanitation Data'!G64)),IF(AND(ISNUMBER(OFFSET('Sanitation Data'!$G$11,0,10*ROW('Sanitation Data'!G64))),DG70="No",ISNUMBER(OFFSET('Sanitation Data'!$G$11,0,10*ROW('Sanitation Data'!G64)))),CONCATENATE("[",ROUND(OFFSET('Sanitation Data'!$G$11,0,10*ROW('Sanitation Data'!G64)),0),"]"),IF(AND(ISNUMBER(OFFSET('Sanitation Data'!$G$11,0,10*ROW('Sanitation Data'!G64))),DG70="",ISNUMBER(OFFSET('Sanitation Data'!$G$11,0,10*ROW('Sanitation Data'!G64)))),OFFSET('Sanitation Data'!$G$11,0,10*ROW('Sanitation Data'!G64)),NA())))</f>
        <v>#N/A</v>
      </c>
      <c r="AS70" s="253" t="e">
        <f ca="true">+IF(AND(ISNUMBER(OFFSET('Sanitation Data'!$G$12,0,10*ROW('Sanitation Data'!G64))),DH70="Yes"),OFFSET('Sanitation Data'!$G$12,0,10*ROW('Sanitation Data'!G64)),IF(AND(ISNUMBER(OFFSET('Sanitation Data'!$G$12,0,10*ROW('Sanitation Data'!G64))),DH70="No",ISNUMBER(OFFSET('Sanitation Data'!$G$12,0,10*ROW('Sanitation Data'!G64)))),CONCATENATE("[",ROUND(OFFSET('Sanitation Data'!$G$12,0,10*ROW('Sanitation Data'!G64)),0),"]"),IF(AND(ISNUMBER(OFFSET('Sanitation Data'!$G$12,0,10*ROW('Sanitation Data'!G64))),DH70="",ISNUMBER(OFFSET('Sanitation Data'!$G$12,0,10*ROW('Sanitation Data'!G64)))),OFFSET('Sanitation Data'!$G$12,0,10*ROW('Sanitation Data'!G64)),NA())))</f>
        <v>#N/A</v>
      </c>
      <c r="AT70" s="253" t="e">
        <f ca="true">+IF(AND(ISNUMBER(OFFSET('Sanitation Data'!$G$13,0,10*ROW('Sanitation Data'!G64))),DI70="Yes"),OFFSET('Sanitation Data'!$G$13,0,10*ROW('Sanitation Data'!G64)),IF(AND(ISNUMBER(OFFSET('Sanitation Data'!$G$13,0,10*ROW('Sanitation Data'!G64))),DI70="No",ISNUMBER(OFFSET('Sanitation Data'!$G$13,0,10*ROW('Sanitation Data'!G64)))),CONCATENATE("[",ROUND(OFFSET('Sanitation Data'!$G$13,0,10*ROW('Sanitation Data'!G64)),0),"]"),IF(AND(ISNUMBER(OFFSET('Sanitation Data'!$G$13,0,10*ROW('Sanitation Data'!G64))),DI70="",ISNUMBER(OFFSET('Sanitation Data'!$G$13,0,10*ROW('Sanitation Data'!G64)))),OFFSET('Sanitation Data'!$G$13,0,10*ROW('Sanitation Data'!G64)),NA())))</f>
        <v>#N/A</v>
      </c>
      <c r="AU70" s="253" t="e">
        <f ca="true">+IF(AND(ISNUMBER(OFFSET('Sanitation Data'!$H$5,0,10*ROW('Sanitation Data'!H64))),DJ70="Yes"),100-OFFSET('Sanitation Data'!$H$5,0,10*ROW('Sanitation Data'!H64)),IF(AND(ISNUMBER(OFFSET('Sanitation Data'!$H$5,0,10*ROW('Sanitation Data'!H64))),DJ70="No",ISNUMBER(OFFSET('Sanitation Data'!$H$5,0,10*ROW('Sanitation Data'!H64)))),CONCATENATE("[",ROUND(100-OFFSET('Sanitation Data'!$H$5,0,10*ROW('Sanitation Data'!H64)),0),"]"),IF(AND(ISNUMBER(OFFSET('Sanitation Data'!$H$5,0,10*ROW('Sanitation Data'!H64))),DJ70="",ISNUMBER(OFFSET('Sanitation Data'!$H$5,0,10*ROW('Sanitation Data'!H64)))),100-OFFSET('Sanitation Data'!$H$5,0,10*ROW('Sanitation Data'!H64)),NA())))</f>
        <v>#N/A</v>
      </c>
      <c r="AV70" s="253" t="e">
        <f ca="true">+IF(AND(ISNUMBER(OFFSET('Sanitation Data'!$H$7,0,10*ROW('Sanitation Data'!H64))),DK70="Yes"),OFFSET('Sanitation Data'!$H$7,0,10*ROW('Sanitation Data'!H64)),IF(AND(ISNUMBER(OFFSET('Sanitation Data'!$H$7,0,10*ROW('Sanitation Data'!H64))),DK70="No",ISNUMBER(OFFSET('Sanitation Data'!$H$7,0,10*ROW('Sanitation Data'!H64)))),CONCATENATE("[",ROUND(OFFSET('Sanitation Data'!$H$7,0,10*ROW('Sanitation Data'!H64)),0),"]"),IF(AND(ISNUMBER(OFFSET('Sanitation Data'!$H$7,0,10*ROW('Sanitation Data'!H64))),DK70="",ISNUMBER(OFFSET('Sanitation Data'!$H$7,0,10*ROW('Sanitation Data'!H64)))),OFFSET('Sanitation Data'!$H$7,0,10*ROW('Sanitation Data'!H64)),NA())))</f>
        <v>#N/A</v>
      </c>
      <c r="AW70" s="253" t="e">
        <f ca="true">+IF(AND(ISNUMBER(OFFSET('Sanitation Data'!$H$11,0,10*ROW('Sanitation Data'!H64))),DL70="Yes"),OFFSET('Sanitation Data'!$H$11,0,10*ROW('Sanitation Data'!H64)),IF(AND(ISNUMBER(OFFSET('Sanitation Data'!$H$11,0,10*ROW('Sanitation Data'!H64))),DL70="No",ISNUMBER(OFFSET('Sanitation Data'!$H$11,0,10*ROW('Sanitation Data'!H64)))),CONCATENATE("[",ROUND(OFFSET('Sanitation Data'!$H$11,0,10*ROW('Sanitation Data'!H64)),0),"]"),IF(AND(ISNUMBER(OFFSET('Sanitation Data'!$H$11,0,10*ROW('Sanitation Data'!H64))),DL70="",ISNUMBER(OFFSET('Sanitation Data'!$H$11,0,10*ROW('Sanitation Data'!H64)))),OFFSET('Sanitation Data'!$H$11,0,10*ROW('Sanitation Data'!H64)),NA())))</f>
        <v>#N/A</v>
      </c>
      <c r="AX70" s="253" t="e">
        <f ca="true">+IF(AND(ISNUMBER(OFFSET('Sanitation Data'!$H$12,0,10*ROW('Sanitation Data'!H64))),DM70="Yes"),OFFSET('Sanitation Data'!$H$12,0,10*ROW('Sanitation Data'!H64)),IF(AND(ISNUMBER(OFFSET('Sanitation Data'!$H$12,0,10*ROW('Sanitation Data'!H64))),DM70="No",ISNUMBER(OFFSET('Sanitation Data'!$H$12,0,10*ROW('Sanitation Data'!H64)))),CONCATENATE("[",ROUND(OFFSET('Sanitation Data'!$H$12,0,10*ROW('Sanitation Data'!H64)),0),"]"),IF(AND(ISNUMBER(OFFSET('Sanitation Data'!$H$12,0,10*ROW('Sanitation Data'!H64))),DM70="",ISNUMBER(OFFSET('Sanitation Data'!$H$12,0,10*ROW('Sanitation Data'!H64)))),OFFSET('Sanitation Data'!$H$12,0,10*ROW('Sanitation Data'!H64)),NA())))</f>
        <v>#N/A</v>
      </c>
      <c r="AY70" s="253" t="e">
        <f ca="true">+IF(AND(ISNUMBER(OFFSET('Sanitation Data'!$H$13,0,10*ROW('Sanitation Data'!H64))),DN70="Yes"),OFFSET('Sanitation Data'!$H$13,0,10*ROW('Sanitation Data'!H64)),IF(AND(ISNUMBER(OFFSET('Sanitation Data'!$H$13,0,10*ROW('Sanitation Data'!H64))),DN70="No",ISNUMBER(OFFSET('Sanitation Data'!$H$13,0,10*ROW('Sanitation Data'!H64)))),CONCATENATE("[",ROUND(OFFSET('Sanitation Data'!$H$13,0,10*ROW('Sanitation Data'!H64)),0),"]"),IF(AND(ISNUMBER(OFFSET('Sanitation Data'!$H$13,0,10*ROW('Sanitation Data'!H64))),DN70="",ISNUMBER(OFFSET('Sanitation Data'!$H$13,0,10*ROW('Sanitation Data'!H64)))),OFFSET('Sanitation Data'!$H$13,0,10*ROW('Sanitation Data'!H64)),NA())))</f>
        <v>#N/A</v>
      </c>
      <c r="AZ70" s="254" t="e">
        <f ca="true">+IF(AND(ISNUMBER(OFFSET('Hygiene Data'!$C$6,0,10*ROW('Hygiene Data'!C64))),DO70="Yes"),OFFSET('Hygiene Data'!$C$6,0,10*ROW('Hygiene Data'!C64)),IF(AND(ISNUMBER(OFFSET('Hygiene Data'!$C$6,0,10*ROW('Hygiene Data'!C64))),DO70="No",ISNUMBER(OFFSET('Hygiene Data'!$C$6,0,10*ROW('Hygiene Data'!C64)))),CONCATENATE("[",ROUND(OFFSET('Hygiene Data'!$C$6,0,10*ROW('Hygiene Data'!C64)),0),"]"),IF(AND(ISNUMBER(OFFSET('Hygiene Data'!$C$6,0,10*ROW('Hygiene Data'!C64))),DO70="",ISNUMBER(OFFSET('Hygiene Data'!$C$6,0,10*ROW('Hygiene Data'!C64)))),OFFSET('Hygiene Data'!$C$6,0,10*ROW('Hygiene Data'!C64)),NA())))</f>
        <v>#N/A</v>
      </c>
      <c r="BA70" s="254" t="e">
        <f ca="true">+IF(AND(ISNUMBER(OFFSET('Hygiene Data'!$C$8,0,10*ROW('Hygiene Data'!C64))),DP70="Yes"),OFFSET('Hygiene Data'!$C$8,0,10*ROW('Hygiene Data'!C64)),IF(AND(ISNUMBER(OFFSET('Hygiene Data'!$C$8,0,10*ROW('Hygiene Data'!C64))),DP70="No",ISNUMBER(OFFSET('Hygiene Data'!$C$8,0,10*ROW('Hygiene Data'!C64)))),CONCATENATE("[",ROUND(OFFSET('Hygiene Data'!$C$8,0,10*ROW('Hygiene Data'!C64)),0),"]"),IF(AND(ISNUMBER(OFFSET('Hygiene Data'!$C$8,0,10*ROW('Hygiene Data'!C64))),DP70="",ISNUMBER(OFFSET('Hygiene Data'!$C$8,0,10*ROW('Hygiene Data'!C64)))),OFFSET('Hygiene Data'!$C$8,0,10*ROW('Hygiene Data'!C64)),NA())))</f>
        <v>#N/A</v>
      </c>
      <c r="BB70" s="254" t="e">
        <f ca="true">+IF(AND(ISNUMBER(OFFSET('Hygiene Data'!$C$10,0,10*ROW('Hygiene Data'!C64))),DQ70="Yes"),OFFSET('Hygiene Data'!$C$10,0,10*ROW('Hygiene Data'!C64)),IF(AND(ISNUMBER(OFFSET('Hygiene Data'!$C$10,0,10*ROW('Hygiene Data'!C64))),DQ70="No",ISNUMBER(OFFSET('Hygiene Data'!$C$10,0,10*ROW('Hygiene Data'!C64)))),CONCATENATE("[",ROUND(OFFSET('Hygiene Data'!$C$10,0,10*ROW('Hygiene Data'!C64)),0),"]"),IF(AND(ISNUMBER(OFFSET('Hygiene Data'!$C$10,0,10*ROW('Hygiene Data'!C64))),DQ70="",ISNUMBER(OFFSET('Hygiene Data'!$C$10,0,10*ROW('Hygiene Data'!C64)))),OFFSET('Hygiene Data'!$C$10,0,10*ROW('Hygiene Data'!C64)),NA())))</f>
        <v>#N/A</v>
      </c>
      <c r="BC70" s="254" t="e">
        <f ca="true">+IF(AND(ISNUMBER(OFFSET('Hygiene Data'!$D$6,0,10*ROW('Hygiene Data'!D64))),DR70="Yes"),OFFSET('Hygiene Data'!$D$6,0,10*ROW('Hygiene Data'!D64)),IF(AND(ISNUMBER(OFFSET('Hygiene Data'!$D$6,0,10*ROW('Hygiene Data'!D64))),DR70="No",ISNUMBER(OFFSET('Hygiene Data'!$D$6,0,10*ROW('Hygiene Data'!D64)))),CONCATENATE("[",ROUND(OFFSET('Hygiene Data'!$D$6,0,10*ROW('Hygiene Data'!D64)),0),"]"),IF(AND(ISNUMBER(OFFSET('Hygiene Data'!$D$6,0,10*ROW('Hygiene Data'!D64))),DR70="",ISNUMBER(OFFSET('Hygiene Data'!$D$6,0,10*ROW('Hygiene Data'!D64)))),OFFSET('Hygiene Data'!$D$6,0,10*ROW('Hygiene Data'!D64)),NA())))</f>
        <v>#N/A</v>
      </c>
      <c r="BD70" s="254" t="e">
        <f ca="true">+IF(AND(ISNUMBER(OFFSET('Hygiene Data'!$D$8,0,10*ROW('Hygiene Data'!D64))),DS70="Yes"),OFFSET('Hygiene Data'!$D$8,0,10*ROW('Hygiene Data'!D64)),IF(AND(ISNUMBER(OFFSET('Hygiene Data'!$D$8,0,10*ROW('Hygiene Data'!D64))),DS70="No",ISNUMBER(OFFSET('Hygiene Data'!$D$8,0,10*ROW('Hygiene Data'!D64)))),CONCATENATE("[",ROUND(OFFSET('Hygiene Data'!$D$8,0,10*ROW('Hygiene Data'!D64)),0),"]"),IF(AND(ISNUMBER(OFFSET('Hygiene Data'!$D$8,0,10*ROW('Hygiene Data'!D64))),DS70="",ISNUMBER(OFFSET('Hygiene Data'!$D$8,0,10*ROW('Hygiene Data'!D64)))),OFFSET('Hygiene Data'!$D$8,0,10*ROW('Hygiene Data'!D64)),NA())))</f>
        <v>#N/A</v>
      </c>
      <c r="BE70" s="254" t="e">
        <f ca="true">+IF(AND(ISNUMBER(OFFSET('Hygiene Data'!$D$10,0,10*ROW('Hygiene Data'!D64))),DT70="Yes"),OFFSET('Hygiene Data'!$D$10,0,10*ROW('Hygiene Data'!D64)),IF(AND(ISNUMBER(OFFSET('Hygiene Data'!$D$10,0,10*ROW('Hygiene Data'!D64))),DT70="No",ISNUMBER(OFFSET('Hygiene Data'!$D$10,0,10*ROW('Hygiene Data'!D64)))),CONCATENATE("[",ROUND(OFFSET('Hygiene Data'!$D$10,0,10*ROW('Hygiene Data'!D64)),0),"]"),IF(AND(ISNUMBER(OFFSET('Hygiene Data'!$D$10,0,10*ROW('Hygiene Data'!D64))),DT70="",ISNUMBER(OFFSET('Hygiene Data'!$D$10,0,10*ROW('Hygiene Data'!D64)))),OFFSET('Hygiene Data'!$D$10,0,10*ROW('Hygiene Data'!D64)),NA())))</f>
        <v>#N/A</v>
      </c>
      <c r="BF70" s="254" t="e">
        <f ca="true">+IF(AND(ISNUMBER(OFFSET('Hygiene Data'!$E$6,0,10*ROW('Hygiene Data'!E64))),DU70="Yes"),OFFSET('Hygiene Data'!$E$6,0,10*ROW('Hygiene Data'!E64)),IF(AND(ISNUMBER(OFFSET('Hygiene Data'!$E$6,0,10*ROW('Hygiene Data'!E64))),DU70="No",ISNUMBER(OFFSET('Hygiene Data'!$E$6,0,10*ROW('Hygiene Data'!E64)))),CONCATENATE("[",ROUND(OFFSET('Hygiene Data'!$E$6,0,10*ROW('Hygiene Data'!E64)),0),"]"),IF(AND(ISNUMBER(OFFSET('Hygiene Data'!$E$6,0,10*ROW('Hygiene Data'!E64))),DU70="",ISNUMBER(OFFSET('Hygiene Data'!$E$6,0,10*ROW('Hygiene Data'!E64)))),OFFSET('Hygiene Data'!$E$6,0,10*ROW('Hygiene Data'!E64)),NA())))</f>
        <v>#N/A</v>
      </c>
      <c r="BG70" s="254" t="e">
        <f ca="true">+IF(AND(ISNUMBER(OFFSET('Hygiene Data'!$E$8,0,10*ROW('Hygiene Data'!E64))),DV70="Yes"),OFFSET('Hygiene Data'!$E$8,0,10*ROW('Hygiene Data'!E64)),IF(AND(ISNUMBER(OFFSET('Hygiene Data'!$E$8,0,10*ROW('Hygiene Data'!E64))),DV70="No",ISNUMBER(OFFSET('Hygiene Data'!$E$8,0,10*ROW('Hygiene Data'!E64)))),CONCATENATE("[",ROUND(OFFSET('Hygiene Data'!$E$8,0,10*ROW('Hygiene Data'!E64)),0),"]"),IF(AND(ISNUMBER(OFFSET('Hygiene Data'!$E$8,0,10*ROW('Hygiene Data'!E64))),DV70="",ISNUMBER(OFFSET('Hygiene Data'!$E$8,0,10*ROW('Hygiene Data'!E64)))),OFFSET('Hygiene Data'!$E$8,0,10*ROW('Hygiene Data'!E64)),NA())))</f>
        <v>#N/A</v>
      </c>
      <c r="BH70" s="254" t="e">
        <f ca="true">+IF(AND(ISNUMBER(OFFSET('Hygiene Data'!$E$10,0,10*ROW('Hygiene Data'!E64))),DW70="Yes"),OFFSET('Hygiene Data'!$E$10,0,10*ROW('Hygiene Data'!E64)),IF(AND(ISNUMBER(OFFSET('Hygiene Data'!$E$10,0,10*ROW('Hygiene Data'!E64))),DW70="No",ISNUMBER(OFFSET('Hygiene Data'!$E$10,0,10*ROW('Hygiene Data'!E64)))),CONCATENATE("[",ROUND(OFFSET('Hygiene Data'!$E$10,0,10*ROW('Hygiene Data'!E64)),0),"]"),IF(AND(ISNUMBER(OFFSET('Hygiene Data'!$E$10,0,10*ROW('Hygiene Data'!E64))),DW70="",ISNUMBER(OFFSET('Hygiene Data'!$E$10,0,10*ROW('Hygiene Data'!E64)))),OFFSET('Hygiene Data'!$E$10,0,10*ROW('Hygiene Data'!E64)),NA())))</f>
        <v>#N/A</v>
      </c>
      <c r="BI70" s="254" t="e">
        <f ca="true">+IF(AND(ISNUMBER(OFFSET('Hygiene Data'!$F$6,0,10*ROW('Hygiene Data'!F64))),DX70="Yes"),OFFSET('Hygiene Data'!$F$6,0,10*ROW('Hygiene Data'!F64)),IF(AND(ISNUMBER(OFFSET('Hygiene Data'!$F$6,0,10*ROW('Hygiene Data'!F64))),DX70="No",ISNUMBER(OFFSET('Hygiene Data'!$F$6,0,10*ROW('Hygiene Data'!F64)))),CONCATENATE("[",ROUND(OFFSET('Hygiene Data'!$F$6,0,10*ROW('Hygiene Data'!F64)),0),"]"),IF(AND(ISNUMBER(OFFSET('Hygiene Data'!$F$6,0,10*ROW('Hygiene Data'!F64))),DX70="",ISNUMBER(OFFSET('Hygiene Data'!$F$6,0,10*ROW('Hygiene Data'!F64)))),OFFSET('Hygiene Data'!$F$6,0,10*ROW('Hygiene Data'!F64)),NA())))</f>
        <v>#N/A</v>
      </c>
      <c r="BJ70" s="254" t="e">
        <f ca="true">+IF(AND(ISNUMBER(OFFSET('Hygiene Data'!$F$8,0,10*ROW('Hygiene Data'!F64))),DY70="Yes"),OFFSET('Hygiene Data'!$F$8,0,10*ROW('Hygiene Data'!F64)),IF(AND(ISNUMBER(OFFSET('Hygiene Data'!$F$8,0,10*ROW('Hygiene Data'!F64))),DY70="No",ISNUMBER(OFFSET('Hygiene Data'!$F$8,0,10*ROW('Hygiene Data'!F64)))),CONCATENATE("[",ROUND(OFFSET('Hygiene Data'!$F$8,0,10*ROW('Hygiene Data'!F64)),0),"]"),IF(AND(ISNUMBER(OFFSET('Hygiene Data'!$F$8,0,10*ROW('Hygiene Data'!F64))),DY70="",ISNUMBER(OFFSET('Hygiene Data'!$F$8,0,10*ROW('Hygiene Data'!F64)))),OFFSET('Hygiene Data'!$F$8,0,10*ROW('Hygiene Data'!F64)),NA())))</f>
        <v>#N/A</v>
      </c>
      <c r="BK70" s="254" t="e">
        <f ca="true">+IF(AND(ISNUMBER(OFFSET('Hygiene Data'!$F$10,0,10*ROW('Hygiene Data'!F64))),DZ70="Yes"),OFFSET('Hygiene Data'!$F$10,0,10*ROW('Hygiene Data'!F64)),IF(AND(ISNUMBER(OFFSET('Hygiene Data'!$F$10,0,10*ROW('Hygiene Data'!F64))),DZ70="No",ISNUMBER(OFFSET('Hygiene Data'!$F$10,0,10*ROW('Hygiene Data'!F64)))),CONCATENATE("[",ROUND(OFFSET('Hygiene Data'!$F$10,0,10*ROW('Hygiene Data'!F64)),0),"]"),IF(AND(ISNUMBER(OFFSET('Hygiene Data'!$F$10,0,10*ROW('Hygiene Data'!F64))),DZ70="",ISNUMBER(OFFSET('Hygiene Data'!$F$10,0,10*ROW('Hygiene Data'!F64)))),OFFSET('Hygiene Data'!$F$10,0,10*ROW('Hygiene Data'!F64)),NA())))</f>
        <v>#N/A</v>
      </c>
      <c r="BL70" s="254" t="e">
        <f ca="true">+IF(AND(ISNUMBER(OFFSET('Hygiene Data'!$G$6,0,10*ROW('Hygiene Data'!G64))),EA70="Yes"),OFFSET('Hygiene Data'!$G$6,0,10*ROW('Hygiene Data'!G64)),IF(AND(ISNUMBER(OFFSET('Hygiene Data'!$G$6,0,10*ROW('Hygiene Data'!G64))),EA70="No",ISNUMBER(OFFSET('Hygiene Data'!$G$6,0,10*ROW('Hygiene Data'!G64)))),CONCATENATE("[",ROUND(OFFSET('Hygiene Data'!$G$6,0,10*ROW('Hygiene Data'!G64)),0),"]"),IF(AND(ISNUMBER(OFFSET('Hygiene Data'!$G$6,0,10*ROW('Hygiene Data'!G64))),EA70="",ISNUMBER(OFFSET('Hygiene Data'!$G$6,0,10*ROW('Hygiene Data'!G64)))),OFFSET('Hygiene Data'!$G$6,0,10*ROW('Hygiene Data'!G64)),NA())))</f>
        <v>#N/A</v>
      </c>
      <c r="BM70" s="254" t="e">
        <f ca="true">+IF(AND(ISNUMBER(OFFSET('Hygiene Data'!$G$8,0,10*ROW('Hygiene Data'!G64))),EB70="Yes"),OFFSET('Hygiene Data'!$G$8,0,10*ROW('Hygiene Data'!G64)),IF(AND(ISNUMBER(OFFSET('Hygiene Data'!$G$8,0,10*ROW('Hygiene Data'!G64))),EB70="No",ISNUMBER(OFFSET('Hygiene Data'!$G$8,0,10*ROW('Hygiene Data'!G64)))),CONCATENATE("[",ROUND(OFFSET('Hygiene Data'!$G$8,0,10*ROW('Hygiene Data'!G64)),0),"]"),IF(AND(ISNUMBER(OFFSET('Hygiene Data'!$G$8,0,10*ROW('Hygiene Data'!G64))),EB70="",ISNUMBER(OFFSET('Hygiene Data'!$G$8,0,10*ROW('Hygiene Data'!G64)))),OFFSET('Hygiene Data'!$G$8,0,10*ROW('Hygiene Data'!G64)),NA())))</f>
        <v>#N/A</v>
      </c>
      <c r="BN70" s="254" t="e">
        <f ca="true">+IF(AND(ISNUMBER(OFFSET('Hygiene Data'!$G$10,0,10*ROW('Hygiene Data'!G64))),EC70="Yes"),OFFSET('Hygiene Data'!$G$10,0,10*ROW('Hygiene Data'!G64)),IF(AND(ISNUMBER(OFFSET('Hygiene Data'!$G$10,0,10*ROW('Hygiene Data'!G64))),EC70="No",ISNUMBER(OFFSET('Hygiene Data'!$G$10,0,10*ROW('Hygiene Data'!G64)))),CONCATENATE("[",ROUND(OFFSET('Hygiene Data'!$G$10,0,10*ROW('Hygiene Data'!G64)),0),"]"),IF(AND(ISNUMBER(OFFSET('Hygiene Data'!$G$10,0,10*ROW('Hygiene Data'!G64))),EC70="",ISNUMBER(OFFSET('Hygiene Data'!$G$10,0,10*ROW('Hygiene Data'!G64)))),OFFSET('Hygiene Data'!$G$10,0,10*ROW('Hygiene Data'!G64)),NA())))</f>
        <v>#N/A</v>
      </c>
      <c r="BO70" s="254" t="e">
        <f ca="true">+IF(AND(ISNUMBER(OFFSET('Hygiene Data'!$H$6,0,10*ROW('Hygiene Data'!H64))),ED70="Yes"),OFFSET('Hygiene Data'!$H$6,0,10*ROW('Hygiene Data'!H64)),IF(AND(ISNUMBER(OFFSET('Hygiene Data'!$H$6,0,10*ROW('Hygiene Data'!H64))),ED70="No",ISNUMBER(OFFSET('Hygiene Data'!$H$6,0,10*ROW('Hygiene Data'!H64)))),CONCATENATE("[",ROUND(OFFSET('Hygiene Data'!$H$6,0,10*ROW('Hygiene Data'!H64)),0),"]"),IF(AND(ISNUMBER(OFFSET('Hygiene Data'!$H$6,0,10*ROW('Hygiene Data'!H64))),ED70="",ISNUMBER(OFFSET('Hygiene Data'!$H$6,0,10*ROW('Hygiene Data'!H64)))),OFFSET('Hygiene Data'!$H$6,0,10*ROW('Hygiene Data'!H64)),NA())))</f>
        <v>#N/A</v>
      </c>
      <c r="BP70" s="254" t="e">
        <f ca="true">+IF(AND(ISNUMBER(OFFSET('Hygiene Data'!$H$8,0,10*ROW('Hygiene Data'!H64))),EE70="Yes"),OFFSET('Hygiene Data'!$H$8,0,10*ROW('Hygiene Data'!H64)),IF(AND(ISNUMBER(OFFSET('Hygiene Data'!$H$8,0,10*ROW('Hygiene Data'!H64))),EE70="No",ISNUMBER(OFFSET('Hygiene Data'!$H$8,0,10*ROW('Hygiene Data'!H64)))),CONCATENATE("[",ROUND(OFFSET('Hygiene Data'!$H$8,0,10*ROW('Hygiene Data'!H64)),0),"]"),IF(AND(ISNUMBER(OFFSET('Hygiene Data'!$H$8,0,10*ROW('Hygiene Data'!H64))),EE70="",ISNUMBER(OFFSET('Hygiene Data'!$H$8,0,10*ROW('Hygiene Data'!H64)))),OFFSET('Hygiene Data'!$H$8,0,10*ROW('Hygiene Data'!H64)),NA())))</f>
        <v>#N/A</v>
      </c>
      <c r="BQ70" s="254" t="e">
        <f ca="true">+IF(AND(ISNUMBER(OFFSET('Hygiene Data'!$H$10,0,10*ROW('Hygiene Data'!H64))),EF70="Yes"),OFFSET('Hygiene Data'!$H$10,0,10*ROW('Hygiene Data'!H64)),IF(AND(ISNUMBER(OFFSET('Hygiene Data'!$H$10,0,10*ROW('Hygiene Data'!H64))),EF70="No",ISNUMBER(OFFSET('Hygiene Data'!$H$10,0,10*ROW('Hygiene Data'!H64)))),CONCATENATE("[",ROUND(OFFSET('Hygiene Data'!$H$10,0,10*ROW('Hygiene Data'!H64)),0),"]"),IF(AND(ISNUMBER(OFFSET('Hygiene Data'!$H$10,0,10*ROW('Hygiene Data'!H64))),EF70="",ISNUMBER(OFFSET('Hygiene Data'!$H$10,0,10*ROW('Hygiene Data'!H64)))),OFFSET('Hygiene Data'!$H$10,0,10*ROW('Hygiene Data'!H64)),NA())))</f>
        <v>#N/A</v>
      </c>
      <c r="BS70" s="36" t="str">
        <f ca="true">+IF(OFFSET('Water Data'!$C$28,0,10*ROW('Water Data'!C64))="","",OFFSET('Water Data'!$C$28,0,10*ROW('Water Data'!C64)))</f>
        <v/>
      </c>
      <c r="BT70" s="36" t="str">
        <f ca="true">+IF(OFFSET('Water Data'!$C$29,0,10*ROW('Water Data'!C64))="","",OFFSET('Water Data'!$C$29,0,10*ROW('Water Data'!C64)))</f>
        <v/>
      </c>
      <c r="BU70" s="36" t="str">
        <f ca="true">+IF(OFFSET('Water Data'!$C$30,0,10*ROW('Water Data'!C64))="","",OFFSET('Water Data'!$C$30,0,10*ROW('Water Data'!C64)))</f>
        <v/>
      </c>
      <c r="BV70" s="36" t="str">
        <f ca="true">+IF(OFFSET('Water Data'!$D$28,0,10*ROW('Water Data'!D64))="","",OFFSET('Water Data'!$D$28,0,10*ROW('Water Data'!D64)))</f>
        <v/>
      </c>
      <c r="BW70" s="36" t="str">
        <f ca="true">+IF(OFFSET('Water Data'!$D$29,0,10*ROW('Water Data'!D64))="","",OFFSET('Water Data'!$D$29,0,10*ROW('Water Data'!D64)))</f>
        <v/>
      </c>
      <c r="BX70" s="36" t="str">
        <f ca="true">+IF(OFFSET('Water Data'!$D$30,0,10*ROW('Water Data'!D64))="","",OFFSET('Water Data'!$D$30,0,10*ROW('Water Data'!D64)))</f>
        <v/>
      </c>
      <c r="BY70" s="36" t="str">
        <f ca="true">+IF(OFFSET('Water Data'!$E$28,0,10*ROW('Water Data'!E64))="","",OFFSET('Water Data'!$E$28,0,10*ROW('Water Data'!E64)))</f>
        <v/>
      </c>
      <c r="BZ70" s="36" t="str">
        <f ca="true">+IF(OFFSET('Water Data'!$E$29,0,10*ROW('Water Data'!E64))="","",OFFSET('Water Data'!$E$29,0,10*ROW('Water Data'!E64)))</f>
        <v/>
      </c>
      <c r="CA70" s="36" t="str">
        <f ca="true">+IF(OFFSET('Water Data'!$E$30,0,10*ROW('Water Data'!E64))="","",OFFSET('Water Data'!$E$30,0,10*ROW('Water Data'!E64)))</f>
        <v/>
      </c>
      <c r="CB70" s="36" t="str">
        <f ca="true">+IF(OFFSET('Water Data'!$F$28,0,10*ROW('Water Data'!F64))="","",OFFSET('Water Data'!$F$28,0,10*ROW('Water Data'!F64)))</f>
        <v/>
      </c>
      <c r="CC70" s="36" t="str">
        <f ca="true">+IF(OFFSET('Water Data'!$F$29,0,10*ROW('Water Data'!F64))="","",OFFSET('Water Data'!$F$29,0,10*ROW('Water Data'!F64)))</f>
        <v/>
      </c>
      <c r="CD70" s="36" t="str">
        <f ca="true">+IF(OFFSET('Water Data'!$F$30,0,10*ROW('Water Data'!F64))="","",OFFSET('Water Data'!$F$30,0,10*ROW('Water Data'!F64)))</f>
        <v/>
      </c>
      <c r="CE70" s="36" t="str">
        <f ca="true">+IF(OFFSET('Water Data'!$G$28,0,10*ROW('Water Data'!G64))="","",OFFSET('Water Data'!$G$28,0,10*ROW('Water Data'!G64)))</f>
        <v/>
      </c>
      <c r="CF70" s="36" t="str">
        <f ca="true">+IF(OFFSET('Water Data'!$G$29,0,10*ROW('Water Data'!G64))="","",OFFSET('Water Data'!$G$29,0,10*ROW('Water Data'!G64)))</f>
        <v/>
      </c>
      <c r="CG70" s="36" t="str">
        <f ca="true">+IF(OFFSET('Water Data'!$G$30,0,10*ROW('Water Data'!G64))="","",OFFSET('Water Data'!$G$30,0,10*ROW('Water Data'!G64)))</f>
        <v/>
      </c>
      <c r="CH70" s="36" t="str">
        <f ca="true">+IF(OFFSET('Water Data'!$H$28,0,10*ROW('Water Data'!H64))="","",OFFSET('Water Data'!$H$28,0,10*ROW('Water Data'!H64)))</f>
        <v/>
      </c>
      <c r="CI70" s="36" t="str">
        <f ca="true">+IF(OFFSET('Water Data'!$H$29,0,10*ROW('Water Data'!H64))="","",OFFSET('Water Data'!$H$29,0,10*ROW('Water Data'!H64)))</f>
        <v/>
      </c>
      <c r="CJ70" s="36" t="str">
        <f ca="true">+IF(OFFSET('Water Data'!$H$30,0,10*ROW('Water Data'!H64))="","",OFFSET('Water Data'!$H$30,0,10*ROW('Water Data'!H64)))</f>
        <v/>
      </c>
      <c r="CK70" s="36" t="str">
        <f ca="true">+IF(OFFSET('Sanitation Data'!$C$29,0,10*ROW('Sanitation Data'!C64))="","",OFFSET('Sanitation Data'!$C$29,0,10*ROW('Sanitation Data'!C64)))</f>
        <v/>
      </c>
      <c r="CL70" s="36" t="str">
        <f ca="true">+IF(OFFSET('Sanitation Data'!$C$30,0,10*ROW('Sanitation Data'!C64))="","",OFFSET('Sanitation Data'!$C$30,0,10*ROW('Sanitation Data'!C64)))</f>
        <v/>
      </c>
      <c r="CM70" s="36" t="str">
        <f ca="true">+IF(OFFSET('Sanitation Data'!$C$31,0,10*ROW('Sanitation Data'!C64))="","",OFFSET('Sanitation Data'!$C$31,0,10*ROW('Sanitation Data'!C64)))</f>
        <v/>
      </c>
      <c r="CN70" s="36" t="str">
        <f ca="true">+IF(OFFSET('Sanitation Data'!$C$32,0,10*ROW('Sanitation Data'!C64))="","",OFFSET('Sanitation Data'!$C$32,0,10*ROW('Sanitation Data'!C64)))</f>
        <v/>
      </c>
      <c r="CO70" s="36" t="str">
        <f ca="true">+IF(OFFSET('Sanitation Data'!$C$33,0,10*ROW('Sanitation Data'!C64))="","",OFFSET('Sanitation Data'!$C$33,0,10*ROW('Sanitation Data'!C64)))</f>
        <v/>
      </c>
      <c r="CP70" s="36" t="str">
        <f ca="true">+IF(OFFSET('Sanitation Data'!$D$29,0,10*ROW('Sanitation Data'!D64))="","",OFFSET('Sanitation Data'!$D$29,0,10*ROW('Sanitation Data'!D64)))</f>
        <v/>
      </c>
      <c r="CQ70" s="36" t="str">
        <f ca="true">+IF(OFFSET('Sanitation Data'!$D$30,0,10*ROW('Sanitation Data'!D64))="","",OFFSET('Sanitation Data'!$D$30,0,10*ROW('Sanitation Data'!D64)))</f>
        <v/>
      </c>
      <c r="CR70" s="36" t="str">
        <f ca="true">+IF(OFFSET('Sanitation Data'!$D$31,0,10*ROW('Sanitation Data'!D64))="","",OFFSET('Sanitation Data'!$D$31,0,10*ROW('Sanitation Data'!D64)))</f>
        <v/>
      </c>
      <c r="CS70" s="36" t="str">
        <f ca="true">+IF(OFFSET('Sanitation Data'!$D$32,0,10*ROW('Sanitation Data'!D64))="","",OFFSET('Sanitation Data'!$D$32,0,10*ROW('Sanitation Data'!D64)))</f>
        <v/>
      </c>
      <c r="CT70" s="36" t="str">
        <f ca="true">+IF(OFFSET('Sanitation Data'!$D$33,0,10*ROW('Sanitation Data'!D64))="","",OFFSET('Sanitation Data'!$D$33,0,10*ROW('Sanitation Data'!D64)))</f>
        <v/>
      </c>
      <c r="CU70" s="36" t="str">
        <f ca="true">+IF(OFFSET('Sanitation Data'!$E$29,0,10*ROW('Sanitation Data'!E64))="","",OFFSET('Sanitation Data'!$E$29,0,10*ROW('Sanitation Data'!E64)))</f>
        <v/>
      </c>
      <c r="CV70" s="36" t="str">
        <f ca="true">+IF(OFFSET('Sanitation Data'!$E$30,0,10*ROW('Sanitation Data'!E64))="","",OFFSET('Sanitation Data'!$E$30,0,10*ROW('Sanitation Data'!E64)))</f>
        <v/>
      </c>
      <c r="CW70" s="36" t="str">
        <f ca="true">+IF(OFFSET('Sanitation Data'!$E$31,0,10*ROW('Sanitation Data'!E64))="","",OFFSET('Sanitation Data'!$E$31,0,10*ROW('Sanitation Data'!E64)))</f>
        <v/>
      </c>
      <c r="CX70" s="36" t="str">
        <f ca="true">+IF(OFFSET('Sanitation Data'!$E$32,0,10*ROW('Sanitation Data'!E64))="","",OFFSET('Sanitation Data'!$E$32,0,10*ROW('Sanitation Data'!E64)))</f>
        <v/>
      </c>
      <c r="CY70" s="36" t="str">
        <f ca="true">+IF(OFFSET('Sanitation Data'!$E$33,0,10*ROW('Sanitation Data'!E64))="","",OFFSET('Sanitation Data'!$E$33,0,10*ROW('Sanitation Data'!E64)))</f>
        <v/>
      </c>
      <c r="CZ70" s="36" t="str">
        <f ca="true">+IF(OFFSET('Sanitation Data'!$F$29,0,10*ROW('Sanitation Data'!F64))="","",OFFSET('Sanitation Data'!$F$29,0,10*ROW('Sanitation Data'!F64)))</f>
        <v/>
      </c>
      <c r="DA70" s="36" t="str">
        <f ca="true">+IF(OFFSET('Sanitation Data'!$F$30,0,10*ROW('Sanitation Data'!F64))="","",OFFSET('Sanitation Data'!$F$30,0,10*ROW('Sanitation Data'!F64)))</f>
        <v/>
      </c>
      <c r="DB70" s="36" t="str">
        <f ca="true">+IF(OFFSET('Sanitation Data'!$F$31,0,10*ROW('Sanitation Data'!F64))="","",OFFSET('Sanitation Data'!$F$31,0,10*ROW('Sanitation Data'!F64)))</f>
        <v/>
      </c>
      <c r="DC70" s="36" t="str">
        <f ca="true">+IF(OFFSET('Sanitation Data'!$F$32,0,10*ROW('Sanitation Data'!F64))="","",OFFSET('Sanitation Data'!$F$32,0,10*ROW('Sanitation Data'!F64)))</f>
        <v/>
      </c>
      <c r="DD70" s="36" t="str">
        <f ca="true">+IF(OFFSET('Sanitation Data'!$F$33,0,10*ROW('Sanitation Data'!F64))="","",OFFSET('Sanitation Data'!$F$33,0,10*ROW('Sanitation Data'!F64)))</f>
        <v/>
      </c>
      <c r="DE70" s="36" t="str">
        <f ca="true">+IF(OFFSET('Sanitation Data'!$G$29,0,10*ROW('Sanitation Data'!G64))="","",OFFSET('Sanitation Data'!$G$29,0,10*ROW('Sanitation Data'!G64)))</f>
        <v/>
      </c>
      <c r="DF70" s="36" t="str">
        <f ca="true">+IF(OFFSET('Sanitation Data'!$G$30,0,10*ROW('Sanitation Data'!G64))="","",OFFSET('Sanitation Data'!$G$30,0,10*ROW('Sanitation Data'!G64)))</f>
        <v/>
      </c>
      <c r="DG70" s="36" t="str">
        <f ca="true">+IF(OFFSET('Sanitation Data'!$G$31,0,10*ROW('Sanitation Data'!G64))="","",OFFSET('Sanitation Data'!$G$31,0,10*ROW('Sanitation Data'!G64)))</f>
        <v/>
      </c>
      <c r="DH70" s="36" t="str">
        <f ca="true">+IF(OFFSET('Sanitation Data'!$G$32,0,10*ROW('Sanitation Data'!G64))="","",OFFSET('Sanitation Data'!$G$32,0,10*ROW('Sanitation Data'!G64)))</f>
        <v/>
      </c>
      <c r="DI70" s="36" t="str">
        <f ca="true">+IF(OFFSET('Sanitation Data'!$G$33,0,10*ROW('Sanitation Data'!G64))="","",OFFSET('Sanitation Data'!$G$33,0,10*ROW('Sanitation Data'!G64)))</f>
        <v/>
      </c>
      <c r="DJ70" s="36" t="str">
        <f ca="true">+IF(OFFSET('Sanitation Data'!$H$29,0,10*ROW('Sanitation Data'!H64))="","",OFFSET('Sanitation Data'!$H$29,0,10*ROW('Sanitation Data'!H64)))</f>
        <v/>
      </c>
      <c r="DK70" s="36" t="str">
        <f ca="true">+IF(OFFSET('Sanitation Data'!$H$30,0,10*ROW('Sanitation Data'!H64))="","",OFFSET('Sanitation Data'!$H$30,0,10*ROW('Sanitation Data'!H64)))</f>
        <v/>
      </c>
      <c r="DL70" s="36" t="str">
        <f ca="true">+IF(OFFSET('Sanitation Data'!$H$31,0,10*ROW('Sanitation Data'!H64))="","",OFFSET('Sanitation Data'!$H$31,0,10*ROW('Sanitation Data'!H64)))</f>
        <v/>
      </c>
      <c r="DM70" s="36" t="str">
        <f ca="true">+IF(OFFSET('Sanitation Data'!$H$32,0,10*ROW('Sanitation Data'!H64))="","",OFFSET('Sanitation Data'!$H$32,0,10*ROW('Sanitation Data'!H64)))</f>
        <v/>
      </c>
      <c r="DN70" s="36" t="str">
        <f ca="true">+IF(OFFSET('Sanitation Data'!$H$33,0,10*ROW('Sanitation Data'!H64))="","",OFFSET('Sanitation Data'!$H$33,0,10*ROW('Sanitation Data'!H64)))</f>
        <v/>
      </c>
      <c r="DO70" s="36" t="str">
        <f ca="true">+IF(OFFSET('Hygiene Data'!$C$12,0,10*ROW('Hygiene Data'!C64))="","",OFFSET('Hygiene Data'!$C$12,0,10*ROW('Hygiene Data'!C64)))</f>
        <v/>
      </c>
      <c r="DP70" s="36" t="str">
        <f ca="true">+IF(OFFSET('Hygiene Data'!$C$13,0,10*ROW('Hygiene Data'!C64))="","",OFFSET('Hygiene Data'!$C$13,0,10*ROW('Hygiene Data'!C64)))</f>
        <v/>
      </c>
      <c r="DQ70" s="36" t="str">
        <f ca="true">+IF(OFFSET('Hygiene Data'!$C$14,0,10*ROW('Hygiene Data'!C64))="","",OFFSET('Hygiene Data'!$C$14,0,10*ROW('Hygiene Data'!C64)))</f>
        <v/>
      </c>
      <c r="DR70" s="36" t="str">
        <f ca="true">+IF(OFFSET('Hygiene Data'!$D$12,0,10*ROW('Hygiene Data'!D64))="","",OFFSET('Hygiene Data'!$D$12,0,10*ROW('Hygiene Data'!D64)))</f>
        <v/>
      </c>
      <c r="DS70" s="36" t="str">
        <f ca="true">+IF(OFFSET('Hygiene Data'!$D$13,0,10*ROW('Hygiene Data'!D64))="","",OFFSET('Hygiene Data'!$D$13,0,10*ROW('Hygiene Data'!D64)))</f>
        <v/>
      </c>
      <c r="DT70" s="36" t="str">
        <f ca="true">+IF(OFFSET('Hygiene Data'!$D$14,0,10*ROW('Hygiene Data'!D64))="","",OFFSET('Hygiene Data'!$D$14,0,10*ROW('Hygiene Data'!D64)))</f>
        <v/>
      </c>
      <c r="DU70" s="36" t="str">
        <f ca="true">+IF(OFFSET('Hygiene Data'!$E$12,0,10*ROW('Hygiene Data'!E64))="","",OFFSET('Hygiene Data'!$E$12,0,10*ROW('Hygiene Data'!E64)))</f>
        <v/>
      </c>
      <c r="DV70" s="36" t="str">
        <f ca="true">+IF(OFFSET('Hygiene Data'!$E$13,0,10*ROW('Hygiene Data'!E64))="","",OFFSET('Hygiene Data'!$E$13,0,10*ROW('Hygiene Data'!E64)))</f>
        <v/>
      </c>
      <c r="DW70" s="36" t="str">
        <f ca="true">+IF(OFFSET('Hygiene Data'!$E$14,0,10*ROW('Hygiene Data'!E64))="","",OFFSET('Hygiene Data'!$E$14,0,10*ROW('Hygiene Data'!E64)))</f>
        <v/>
      </c>
      <c r="DX70" s="36" t="str">
        <f ca="true">+IF(OFFSET('Hygiene Data'!$F$12,0,10*ROW('Hygiene Data'!F64))="","",OFFSET('Hygiene Data'!$F$12,0,10*ROW('Hygiene Data'!F64)))</f>
        <v/>
      </c>
      <c r="DY70" s="36" t="str">
        <f ca="true">+IF(OFFSET('Hygiene Data'!$F$13,0,10*ROW('Hygiene Data'!F64))="","",OFFSET('Hygiene Data'!$F$13,0,10*ROW('Hygiene Data'!F64)))</f>
        <v/>
      </c>
      <c r="DZ70" s="36" t="str">
        <f ca="true">+IF(OFFSET('Hygiene Data'!$F$14,0,10*ROW('Hygiene Data'!F64))="","",OFFSET('Hygiene Data'!$F$14,0,10*ROW('Hygiene Data'!F64)))</f>
        <v/>
      </c>
      <c r="EA70" s="36" t="str">
        <f ca="true">+IF(OFFSET('Hygiene Data'!$G$12,0,10*ROW('Hygiene Data'!G64))="","",OFFSET('Hygiene Data'!$G$12,0,10*ROW('Hygiene Data'!G64)))</f>
        <v/>
      </c>
      <c r="EB70" s="36" t="str">
        <f ca="true">+IF(OFFSET('Hygiene Data'!$G$13,0,10*ROW('Hygiene Data'!G64))="","",OFFSET('Hygiene Data'!$G$13,0,10*ROW('Hygiene Data'!G64)))</f>
        <v/>
      </c>
      <c r="EC70" s="36" t="str">
        <f ca="true">+IF(OFFSET('Hygiene Data'!$G$14,0,10*ROW('Hygiene Data'!G64))="","",OFFSET('Hygiene Data'!$G$14,0,10*ROW('Hygiene Data'!G64)))</f>
        <v/>
      </c>
      <c r="ED70" s="36" t="str">
        <f ca="true">+IF(OFFSET('Hygiene Data'!$H$12,0,10*ROW('Hygiene Data'!H64))="","",OFFSET('Hygiene Data'!$H$12,0,10*ROW('Hygiene Data'!H64)))</f>
        <v/>
      </c>
      <c r="EE70" s="36" t="str">
        <f ca="true">+IF(OFFSET('Hygiene Data'!$H$13,0,10*ROW('Hygiene Data'!H64))="","",OFFSET('Hygiene Data'!$H$13,0,10*ROW('Hygiene Data'!H64)))</f>
        <v/>
      </c>
      <c r="EF70" s="36" t="str">
        <f ca="true">+IF(OFFSET('Hygiene Data'!$H$14,0,10*ROW('Hygiene Data'!H64))="","",OFFSET('Hygiene Data'!$H$14,0,10*ROW('Hygiene Data'!H64)))</f>
        <v/>
      </c>
    </row>
    <row r="71" x14ac:dyDescent="0.2">
      <c r="A71" s="59" t="str">
        <f ca="true">+IF(OFFSET('Water Data'!$B$1,0,10*ROW('Water Data'!B68))="","",OFFSET('Water Data'!$B$1,0,10*ROW('Water Data'!B68)))</f>
        <v/>
      </c>
      <c r="B71" s="59" t="str">
        <f ca="true">+IF(OFFSET('Water Data'!$A$3,0,10*ROW('Water Data'!A68))="","",OFFSET('Water Data'!$A$3,0,10*ROW('Water Data'!A68)))</f>
        <v/>
      </c>
      <c r="C71" s="59" t="str">
        <f ca="true">+IF(OFFSET('Water Data'!$C$3,0,10*ROW('Water Data'!C68))="","",OFFSET('Water Data'!$C$3,0,10*ROW('Water Data'!C68)))</f>
        <v/>
      </c>
      <c r="D71" s="252" t="e">
        <f ca="true">+IF(AND(ISNUMBER(OFFSET('Water Data'!$C$5,0,10*ROW('Water Data'!C65))),BS71="Yes"),100-OFFSET('Water Data'!$C$5,0,10*ROW('Water Data'!C65)),IF(AND(ISNUMBER(OFFSET('Water Data'!$C$5,0,10*ROW('Water Data'!C65))),BS71="No",ISNUMBER(OFFSET('Water Data'!$C$5,0,10*ROW('Water Data'!C65)))),CONCATENATE("[",ROUND(100-OFFSET('Water Data'!$C$5,0,10*ROW('Water Data'!C65)),0),"]"),IF(AND(ISNUMBER(OFFSET('Water Data'!$C$5,0,10*ROW('Water Data'!C65))),BS71="",ISNUMBER(OFFSET('Water Data'!$C$5,0,10*ROW('Water Data'!C65)))),100-OFFSET('Water Data'!$C$5,0,10*ROW('Water Data'!C65)),NA())))</f>
        <v>#N/A</v>
      </c>
      <c r="E71" s="252" t="e">
        <f ca="true">+IF(AND(ISNUMBER(OFFSET('Water Data'!$C$7,0,10*ROW('Water Data'!D65))),BT71="Yes"),OFFSET('Water Data'!$C$7,0,10*ROW('Water Data'!C65)),IF(AND(ISNUMBER(OFFSET('Water Data'!$C$7,0,10*ROW('Water Data'!C65))),BT71="No",ISNUMBER(OFFSET('Water Data'!$C$7,0,10*ROW('Water Data'!C65)))),CONCATENATE("[",ROUND(OFFSET('Water Data'!$C$7,0,10*ROW('Water Data'!C65)),0),"]"),IF(AND(ISNUMBER(OFFSET('Water Data'!$C$7,0,10*ROW('Water Data'!C65))),BT71="",ISNUMBER(OFFSET('Water Data'!$C$7,0,10*ROW('Water Data'!C65)))),OFFSET('Water Data'!$C$7,0,10*ROW('Water Data'!C65)),NA())))</f>
        <v>#N/A</v>
      </c>
      <c r="F71" s="252" t="e">
        <f ca="true">+IF(AND(ISNUMBER(OFFSET('Water Data'!$C$10,0,10*ROW('Water Data'!C65))),BU71="Yes"),OFFSET('Water Data'!$C$10,0,10*ROW('Water Data'!C65)),IF(AND(ISNUMBER(OFFSET('Water Data'!$C$10,0,10*ROW('Water Data'!C65))),BU71="No",ISNUMBER(OFFSET('Water Data'!$C$10,0,10*ROW('Water Data'!C65)))),CONCATENATE("[",ROUND(OFFSET('Water Data'!$C$10,0,10*ROW('Water Data'!C65)),0),"]"),IF(AND(ISNUMBER(OFFSET('Water Data'!$C$10,0,10*ROW('Water Data'!C65))),BU71="",ISNUMBER(OFFSET('Water Data'!$C$10,0,10*ROW('Water Data'!C65)))),OFFSET('Water Data'!$C$10,0,10*ROW('Water Data'!C65)),NA())))</f>
        <v>#N/A</v>
      </c>
      <c r="G71" s="252" t="e">
        <f ca="true">+IF(AND(ISNUMBER(OFFSET('Water Data'!$D$5,0,10*ROW('Water Data'!D65))),BV71="Yes"),100-OFFSET('Water Data'!$D$5,0,10*ROW('Water Data'!D65)),IF(AND(ISNUMBER(OFFSET('Water Data'!$D$5,0,10*ROW('Water Data'!D65))),BV71="No",ISNUMBER(OFFSET('Water Data'!$D$5,0,10*ROW('Water Data'!D65)))),CONCATENATE("[",ROUND(100-OFFSET('Water Data'!$D$5,0,10*ROW('Water Data'!D65)),0),"]"),IF(AND(ISNUMBER(OFFSET('Water Data'!$D$5,0,10*ROW('Water Data'!D65))),BV71="",ISNUMBER(OFFSET('Water Data'!$D$5,0,10*ROW('Water Data'!D65)))),100-OFFSET('Water Data'!$D$5,0,10*ROW('Water Data'!D65)),NA())))</f>
        <v>#N/A</v>
      </c>
      <c r="H71" s="252" t="e">
        <f ca="true">+IF(AND(ISNUMBER(OFFSET('Water Data'!$D$7,0,10*ROW('Water Data'!D65))),BW71="Yes"),OFFSET('Water Data'!$D$7,0,10*ROW('Water Data'!D65)),IF(AND(ISNUMBER(OFFSET('Water Data'!$D$7,0,10*ROW('Water Data'!D65))),BW71="No",ISNUMBER(OFFSET('Water Data'!$D$7,0,10*ROW('Water Data'!D65)))),CONCATENATE("[",ROUND(OFFSET('Water Data'!$C$7,0,10*ROW('Water Data'!D65)),0),"]"),IF(AND(ISNUMBER(OFFSET('Water Data'!$D$7,0,10*ROW('Water Data'!D65))),BW71="",ISNUMBER(OFFSET('Water Data'!$D$7,0,10*ROW('Water Data'!D65)))),OFFSET('Water Data'!$D$7,0,10*ROW('Water Data'!D65)),NA())))</f>
        <v>#N/A</v>
      </c>
      <c r="I71" s="252" t="e">
        <f ca="true">+IF(AND(ISNUMBER(OFFSET('Water Data'!$D$10,0,10*ROW('Water Data'!D65))),BX71="Yes"),OFFSET('Water Data'!$D$10,0,10*ROW('Water Data'!D65)),IF(AND(ISNUMBER(OFFSET('Water Data'!$D$10,0,10*ROW('Water Data'!D65))),BX71="No",ISNUMBER(OFFSET('Water Data'!$D$10,0,10*ROW('Water Data'!D65)))),CONCATENATE("[",ROUND(OFFSET('Water Data'!$D$10,0,10*ROW('Water Data'!D65)),0),"]"),IF(AND(ISNUMBER(OFFSET('Water Data'!$D$10,0,10*ROW('Water Data'!D65))),BX71="",ISNUMBER(OFFSET('Water Data'!$D$10,0,10*ROW('Water Data'!D65)))),OFFSET('Water Data'!$D$10,0,10*ROW('Water Data'!D65)),NA())))</f>
        <v>#N/A</v>
      </c>
      <c r="J71" s="252" t="e">
        <f ca="true">+IF(AND(ISNUMBER(OFFSET('Water Data'!$E$5,0,10*ROW('Water Data'!E65))),BY71="Yes"),100-OFFSET('Water Data'!$E$5,0,10*ROW('Water Data'!E65)),IF(AND(ISNUMBER(OFFSET('Water Data'!$E$5,0,10*ROW('Water Data'!E65))),BY71="No",ISNUMBER(OFFSET('Water Data'!$E$5,0,10*ROW('Water Data'!E65)))),CONCATENATE("[",ROUND(100-OFFSET('Water Data'!$E$5,0,10*ROW('Water Data'!E65)),0),"]"),IF(AND(ISNUMBER(OFFSET('Water Data'!$E$5,0,10*ROW('Water Data'!E65))),BY71="",ISNUMBER(OFFSET('Water Data'!$E$5,0,10*ROW('Water Data'!E65)))),100-OFFSET('Water Data'!$E$5,0,10*ROW('Water Data'!E65)),NA())))</f>
        <v>#N/A</v>
      </c>
      <c r="K71" s="252" t="e">
        <f ca="true">+IF(AND(ISNUMBER(OFFSET('Water Data'!$E$7,0,10*ROW('Water Data'!E65))),BZ71="Yes"),OFFSET('Water Data'!$E$7,0,10*ROW('Water Data'!E65)),IF(AND(ISNUMBER(OFFSET('Water Data'!$E$7,0,10*ROW('Water Data'!E65))),BZ71="No",ISNUMBER(OFFSET('Water Data'!$E$7,0,10*ROW('Water Data'!E65)))),CONCATENATE("[",ROUND(OFFSET('Water Data'!$E$7,0,10*ROW('Water Data'!E65)),0),"]"),IF(AND(ISNUMBER(OFFSET('Water Data'!$E$7,0,10*ROW('Water Data'!E65))),BZ71="",ISNUMBER(OFFSET('Water Data'!$E$7,0,10*ROW('Water Data'!E65)))),OFFSET('Water Data'!$E$7,0,10*ROW('Water Data'!E65)),NA())))</f>
        <v>#N/A</v>
      </c>
      <c r="L71" s="252" t="e">
        <f ca="true">+IF(AND(ISNUMBER(OFFSET('Water Data'!$E$10,0,10*ROW('Water Data'!E65))),CA71="Yes"),OFFSET('Water Data'!$E$10,0,10*ROW('Water Data'!E65)),IF(AND(ISNUMBER(OFFSET('Water Data'!$E$10,0,10*ROW('Water Data'!E65))),CA71="No",ISNUMBER(OFFSET('Water Data'!$E$10,0,10*ROW('Water Data'!E65)))),CONCATENATE("[",ROUND(OFFSET('Water Data'!$E$10,0,10*ROW('Water Data'!E65)),0),"]"),IF(AND(ISNUMBER(OFFSET('Water Data'!$E$10,0,10*ROW('Water Data'!E65))),CA71="",ISNUMBER(OFFSET('Water Data'!$E$10,0,10*ROW('Water Data'!E65)))),OFFSET('Water Data'!$E$10,0,10*ROW('Water Data'!E65)),NA())))</f>
        <v>#N/A</v>
      </c>
      <c r="M71" s="252" t="e">
        <f ca="true">+IF(AND(ISNUMBER(OFFSET('Water Data'!$F$5,0,10*ROW('Water Data'!F65))),CB71="Yes"),100-OFFSET('Water Data'!$F$5,0,10*ROW('Water Data'!F65)),IF(AND(ISNUMBER(OFFSET('Water Data'!$F$5,0,10*ROW('Water Data'!F65))),CB71="No",ISNUMBER(OFFSET('Water Data'!$F$5,0,10*ROW('Water Data'!F65)))),CONCATENATE("[",ROUND(100-OFFSET('Water Data'!$F$5,0,10*ROW('Water Data'!F65)),0),"]"),IF(AND(ISNUMBER(OFFSET('Water Data'!$F$5,0,10*ROW('Water Data'!F65))),CB71="",ISNUMBER(OFFSET('Water Data'!$F$5,0,10*ROW('Water Data'!F65)))),100-OFFSET('Water Data'!$F$5,0,10*ROW('Water Data'!F65)),NA())))</f>
        <v>#N/A</v>
      </c>
      <c r="N71" s="252" t="e">
        <f ca="true">+IF(AND(ISNUMBER(OFFSET('Water Data'!$F$7,0,10*ROW('Water Data'!F65))),CC71="Yes"),OFFSET('Water Data'!$F$7,0,10*ROW('Water Data'!F65)),IF(AND(ISNUMBER(OFFSET('Water Data'!$F$7,0,10*ROW('Water Data'!F65))),CC71="No",ISNUMBER(OFFSET('Water Data'!$F$7,0,10*ROW('Water Data'!F65)))),CONCATENATE("[",ROUND(OFFSET('Water Data'!$F$7,0,10*ROW('Water Data'!F65)),0),"]"),IF(AND(ISNUMBER(OFFSET('Water Data'!$F$7,0,10*ROW('Water Data'!F65))),CC71="",ISNUMBER(OFFSET('Water Data'!$F$7,0,10*ROW('Water Data'!F65)))),OFFSET('Water Data'!$F$7,0,10*ROW('Water Data'!F65)),NA())))</f>
        <v>#N/A</v>
      </c>
      <c r="O71" s="252" t="e">
        <f ca="true">+IF(AND(ISNUMBER(OFFSET('Water Data'!$F$10,0,10*ROW('Water Data'!F65))),CD71="Yes"),OFFSET('Water Data'!$F$10,0,10*ROW('Water Data'!F65)),IF(AND(ISNUMBER(OFFSET('Water Data'!$F$10,0,10*ROW('Water Data'!F65))),CD71="No",ISNUMBER(OFFSET('Water Data'!$F$10,0,10*ROW('Water Data'!F65)))),CONCATENATE("[",ROUND(OFFSET('Water Data'!$F$10,0,10*ROW('Water Data'!F65)),0),"]"),IF(AND(ISNUMBER(OFFSET('Water Data'!$F$10,0,10*ROW('Water Data'!F65))),CD71="",ISNUMBER(OFFSET('Water Data'!$F$10,0,10*ROW('Water Data'!F65)))),OFFSET('Water Data'!$F$10,0,10*ROW('Water Data'!F65)),NA())))</f>
        <v>#N/A</v>
      </c>
      <c r="P71" s="252" t="e">
        <f ca="true">+IF(AND(ISNUMBER(OFFSET('Water Data'!$G$5,0,10*ROW('Water Data'!G65))),CE71="Yes"),100-OFFSET('Water Data'!$G$5,0,10*ROW('Water Data'!G65)),IF(AND(ISNUMBER(OFFSET('Water Data'!$G$5,0,10*ROW('Water Data'!G65))),CE71="No",ISNUMBER(OFFSET('Water Data'!$G$5,0,10*ROW('Water Data'!G65)))),CONCATENATE("[",ROUND(100-OFFSET('Water Data'!$G$5,0,10*ROW('Water Data'!G65)),0),"]"),IF(AND(ISNUMBER(OFFSET('Water Data'!$G$5,0,10*ROW('Water Data'!G65))),CE71="",ISNUMBER(OFFSET('Water Data'!$G$5,0,10*ROW('Water Data'!G65)))),100-OFFSET('Water Data'!$G$5,0,10*ROW('Water Data'!G65)),NA())))</f>
        <v>#N/A</v>
      </c>
      <c r="Q71" s="252" t="e">
        <f ca="true">+IF(AND(ISNUMBER(OFFSET('Water Data'!$G$7,0,10*ROW('Water Data'!G65))),CF71="Yes"),OFFSET('Water Data'!$G$7,0,10*ROW('Water Data'!G65)),IF(AND(ISNUMBER(OFFSET('Water Data'!$G$7,0,10*ROW('Water Data'!G65))),CF71="No",ISNUMBER(OFFSET('Water Data'!$G$7,0,10*ROW('Water Data'!G65)))),CONCATENATE("[",ROUND(OFFSET('Water Data'!$G$7,0,10*ROW('Water Data'!G65)),0),"]"),IF(AND(ISNUMBER(OFFSET('Water Data'!$G$7,0,10*ROW('Water Data'!G65))),CF71="",ISNUMBER(OFFSET('Water Data'!$G$7,0,10*ROW('Water Data'!G65)))),OFFSET('Water Data'!$G$7,0,10*ROW('Water Data'!G65)),NA())))</f>
        <v>#N/A</v>
      </c>
      <c r="R71" s="252" t="e">
        <f ca="true">+IF(AND(ISNUMBER(OFFSET('Water Data'!$G$10,0,10*ROW('Water Data'!G65))),CG71="Yes"),OFFSET('Water Data'!$G$10,0,10*ROW('Water Data'!G65)),IF(AND(ISNUMBER(OFFSET('Water Data'!$G$10,0,10*ROW('Water Data'!G65))),CG71="No",ISNUMBER(OFFSET('Water Data'!$G$10,0,10*ROW('Water Data'!G65)))),CONCATENATE("[",ROUND(OFFSET('Water Data'!$G$10,0,10*ROW('Water Data'!G65)),0),"]"),IF(AND(ISNUMBER(OFFSET('Water Data'!$G$10,0,10*ROW('Water Data'!G65))),CG71="",ISNUMBER(OFFSET('Water Data'!$G$10,0,10*ROW('Water Data'!G65)))),OFFSET('Water Data'!$G$10,0,10*ROW('Water Data'!G65)),NA())))</f>
        <v>#N/A</v>
      </c>
      <c r="S71" s="252" t="e">
        <f ca="true">+IF(AND(ISNUMBER(OFFSET('Water Data'!$H$5,0,10*ROW('Water Data'!H65))),CH71="Yes"),100-OFFSET('Water Data'!$H$5,0,10*ROW('Water Data'!H65)),IF(AND(ISNUMBER(OFFSET('Water Data'!$H$5,0,10*ROW('Water Data'!H65))),CH71="No",ISNUMBER(OFFSET('Water Data'!$H$5,0,10*ROW('Water Data'!H65)))),CONCATENATE("[",ROUND(100-OFFSET('Water Data'!$H$5,0,10*ROW('Water Data'!H65)),0),"]"),IF(AND(ISNUMBER(OFFSET('Water Data'!$H$5,0,10*ROW('Water Data'!H65))),CH71="",ISNUMBER(OFFSET('Water Data'!$H$5,0,10*ROW('Water Data'!H65)))),100-OFFSET('Water Data'!$H$5,0,10*ROW('Water Data'!H65)),NA())))</f>
        <v>#N/A</v>
      </c>
      <c r="T71" s="252" t="e">
        <f ca="true">+IF(AND(ISNUMBER(OFFSET('Water Data'!$H$7,0,10*ROW('Water Data'!H65))),CI71="Yes"),OFFSET('Water Data'!$H$7,0,10*ROW('Water Data'!H65)),IF(AND(ISNUMBER(OFFSET('Water Data'!$H$7,0,10*ROW('Water Data'!H65))),CI71="No",ISNUMBER(OFFSET('Water Data'!$H$7,0,10*ROW('Water Data'!H65)))),CONCATENATE("[",ROUND(OFFSET('Water Data'!$H$7,0,10*ROW('Water Data'!H65)),0),"]"),IF(AND(ISNUMBER(OFFSET('Water Data'!$H$7,0,10*ROW('Water Data'!H65))),CI71="",ISNUMBER(OFFSET('Water Data'!$H$7,0,10*ROW('Water Data'!H65)))),OFFSET('Water Data'!$H$7,0,10*ROW('Water Data'!H65)),NA())))</f>
        <v>#N/A</v>
      </c>
      <c r="U71" s="252" t="e">
        <f ca="true">+IF(AND(ISNUMBER(OFFSET('Water Data'!$H$10,0,10*ROW('Water Data'!H65))),CJ71="Yes"),OFFSET('Water Data'!$H$10,0,10*ROW('Water Data'!H65)),IF(AND(ISNUMBER(OFFSET('Water Data'!$H$10,0,10*ROW('Water Data'!H65))),CJ71="No",ISNUMBER(OFFSET('Water Data'!$H$10,0,10*ROW('Water Data'!H65)))),CONCATENATE("[",ROUND(OFFSET('Water Data'!$H$10,0,10*ROW('Water Data'!H65)),0),"]"),IF(AND(ISNUMBER(OFFSET('Water Data'!$H$10,0,10*ROW('Water Data'!H65))),CJ71="",ISNUMBER(OFFSET('Water Data'!$H$10,0,10*ROW('Water Data'!H65)))),OFFSET('Water Data'!$H$10,0,10*ROW('Water Data'!H65)),NA())))</f>
        <v>#N/A</v>
      </c>
      <c r="V71" s="253" t="e">
        <f ca="true">+IF(AND(ISNUMBER(OFFSET('Sanitation Data'!$C$5,0,10*ROW('Sanitation Data'!C65))),CK71="Yes"),100-OFFSET('Sanitation Data'!$C$5,0,10*ROW('Sanitation Data'!C65)),IF(AND(ISNUMBER(OFFSET('Sanitation Data'!$C$5,0,10*ROW('Sanitation Data'!C65))),CK71="No",ISNUMBER(OFFSET('Sanitation Data'!$C$5,0,10*ROW('Sanitation Data'!C65)))),CONCATENATE("[",ROUND(100-OFFSET('Sanitation Data'!$C$5,0,10*ROW('Sanitation Data'!C65)),0),"]"),IF(AND(ISNUMBER(OFFSET('Sanitation Data'!$C$5,0,10*ROW('Sanitation Data'!C65))),CK71="",ISNUMBER(OFFSET('Sanitation Data'!$C$5,0,10*ROW('Sanitation Data'!C65)))),100-OFFSET('Sanitation Data'!$C$5,0,10*ROW('Sanitation Data'!C65)),NA())))</f>
        <v>#N/A</v>
      </c>
      <c r="W71" s="253" t="e">
        <f ca="true">+IF(AND(ISNUMBER(OFFSET('Sanitation Data'!$C$7,0,10*ROW('Sanitation Data'!C65))),CL71="Yes"),OFFSET('Sanitation Data'!$C$7,0,10*ROW('Sanitation Data'!C65)),IF(AND(ISNUMBER(OFFSET('Sanitation Data'!$C$7,0,10*ROW('Sanitation Data'!C65))),CL71="No",ISNUMBER(OFFSET('Sanitation Data'!$C$7,0,10*ROW('Sanitation Data'!C65)))),CONCATENATE("[",ROUND(OFFSET('Sanitation Data'!$C$7,0,10*ROW('Sanitation Data'!C65)),0),"]"),IF(AND(ISNUMBER(OFFSET('Sanitation Data'!$C$7,0,10*ROW('Sanitation Data'!C65))),CL71="",ISNUMBER(OFFSET('Sanitation Data'!$C$7,0,10*ROW('Sanitation Data'!C65)))),OFFSET('Sanitation Data'!$C$7,0,10*ROW('Sanitation Data'!C65)),NA())))</f>
        <v>#N/A</v>
      </c>
      <c r="X71" s="253" t="e">
        <f ca="true">+IF(AND(ISNUMBER(OFFSET('Sanitation Data'!$C$11,0,10*ROW('Sanitation Data'!C65))),CM71="Yes"),OFFSET('Sanitation Data'!$C$11,0,10*ROW('Sanitation Data'!C65)),IF(AND(ISNUMBER(OFFSET('Sanitation Data'!$C$11,0,10*ROW('Sanitation Data'!C65))),CM71="No",ISNUMBER(OFFSET('Sanitation Data'!$C$11,0,10*ROW('Sanitation Data'!C65)))),CONCATENATE("[",ROUND(OFFSET('Sanitation Data'!$C$11,0,10*ROW('Sanitation Data'!C65)),0),"]"),IF(AND(ISNUMBER(OFFSET('Sanitation Data'!$C$11,0,10*ROW('Sanitation Data'!C65))),CM71="",ISNUMBER(OFFSET('Sanitation Data'!$C$11,0,10*ROW('Sanitation Data'!C65)))),OFFSET('Sanitation Data'!$C$11,0,10*ROW('Sanitation Data'!C65)),NA())))</f>
        <v>#N/A</v>
      </c>
      <c r="Y71" s="253" t="e">
        <f ca="true">+IF(AND(ISNUMBER(OFFSET('Sanitation Data'!$C$12,0,10*ROW('Sanitation Data'!C65))),CN71="Yes"),OFFSET('Sanitation Data'!$C$12,0,10*ROW('Sanitation Data'!C65)),IF(AND(ISNUMBER(OFFSET('Sanitation Data'!$C$12,0,10*ROW('Sanitation Data'!C65))),CN71="No",ISNUMBER(OFFSET('Sanitation Data'!$C$12,0,10*ROW('Sanitation Data'!C65)))),CONCATENATE("[",ROUND(OFFSET('Sanitation Data'!$C$12,0,10*ROW('Sanitation Data'!C65)),0),"]"),IF(AND(ISNUMBER(OFFSET('Sanitation Data'!$C$12,0,10*ROW('Sanitation Data'!C65))),CN71="",ISNUMBER(OFFSET('Sanitation Data'!$C$12,0,10*ROW('Sanitation Data'!C65)))),OFFSET('Sanitation Data'!$C$12,0,10*ROW('Sanitation Data'!C65)),NA())))</f>
        <v>#N/A</v>
      </c>
      <c r="Z71" s="253" t="e">
        <f ca="true">+IF(AND(ISNUMBER(OFFSET('Sanitation Data'!$C$13,0,10*ROW('Sanitation Data'!C65))),CO71="Yes"),OFFSET('Sanitation Data'!$C$13,0,10*ROW('Sanitation Data'!C65)),IF(AND(ISNUMBER(OFFSET('Sanitation Data'!$C$13,0,10*ROW('Sanitation Data'!C65))),CO71="No",ISNUMBER(OFFSET('Sanitation Data'!$C$13,0,10*ROW('Sanitation Data'!C65)))),CONCATENATE("[",ROUND(OFFSET('Sanitation Data'!$C$13,0,10*ROW('Sanitation Data'!C65)),0),"]"),IF(AND(ISNUMBER(OFFSET('Sanitation Data'!$C$13,0,10*ROW('Sanitation Data'!C65))),CO71="",ISNUMBER(OFFSET('Sanitation Data'!$C$13,0,10*ROW('Sanitation Data'!C65)))),OFFSET('Sanitation Data'!$C$13,0,10*ROW('Sanitation Data'!C65)),NA())))</f>
        <v>#N/A</v>
      </c>
      <c r="AA71" s="253" t="e">
        <f ca="true">+IF(AND(ISNUMBER(OFFSET('Sanitation Data'!$D$5,0,10*ROW('Sanitation Data'!D65))),CP71="Yes"),100-OFFSET('Sanitation Data'!$D$5,0,10*ROW('Sanitation Data'!D65)),IF(AND(ISNUMBER(OFFSET('Sanitation Data'!$D$5,0,10*ROW('Sanitation Data'!D65))),CP71="No",ISNUMBER(OFFSET('Sanitation Data'!$D$5,0,10*ROW('Sanitation Data'!D65)))),CONCATENATE("[",ROUND(100-OFFSET('Sanitation Data'!$D$5,0,10*ROW('Sanitation Data'!D65)),0),"]"),IF(AND(ISNUMBER(OFFSET('Sanitation Data'!$D$5,0,10*ROW('Sanitation Data'!D65))),CP71="",ISNUMBER(OFFSET('Sanitation Data'!$D$5,0,10*ROW('Sanitation Data'!D65)))),100-OFFSET('Sanitation Data'!$D$5,0,10*ROW('Sanitation Data'!D65)),NA())))</f>
        <v>#N/A</v>
      </c>
      <c r="AB71" s="253" t="e">
        <f ca="true">+IF(AND(ISNUMBER(OFFSET('Sanitation Data'!$D$7,0,10*ROW('Sanitation Data'!D65))),CQ71="Yes"),OFFSET('Sanitation Data'!$D$7,0,10*ROW('Sanitation Data'!G65)),IF(AND(ISNUMBER(OFFSET('Sanitation Data'!$D$7,0,10*ROW('Sanitation Data'!D65))),CQ71="No",ISNUMBER(OFFSET('Sanitation Data'!$D$7,0,10*ROW('Sanitation Data'!D65)))),CONCATENATE("[",ROUND(OFFSET('Sanitation Data'!$D$7,0,10*ROW('Sanitation Data'!D65)),0),"]"),IF(AND(ISNUMBER(OFFSET('Sanitation Data'!$D$7,0,10*ROW('Sanitation Data'!D65))),CQ71="",ISNUMBER(OFFSET('Sanitation Data'!$D$7,0,10*ROW('Sanitation Data'!D65)))),OFFSET('Sanitation Data'!$D$7,0,10*ROW('Sanitation Data'!D65)),NA())))</f>
        <v>#N/A</v>
      </c>
      <c r="AC71" s="253" t="e">
        <f ca="true">+IF(AND(ISNUMBER(OFFSET('Sanitation Data'!$D$11,0,10*ROW('Sanitation Data'!D65))),CR71="Yes"),OFFSET('Sanitation Data'!$D$11,0,10*ROW('Sanitation Data'!D65)),IF(AND(ISNUMBER(OFFSET('Sanitation Data'!$D$11,0,10*ROW('Sanitation Data'!D65))),CR71="No",ISNUMBER(OFFSET('Sanitation Data'!$D$11,0,10*ROW('Sanitation Data'!D65)))),CONCATENATE("[",ROUND(OFFSET('Sanitation Data'!$D$11,0,10*ROW('Sanitation Data'!D65)),0),"]"),IF(AND(ISNUMBER(OFFSET('Sanitation Data'!$D$11,0,10*ROW('Sanitation Data'!D65))),CR71="",ISNUMBER(OFFSET('Sanitation Data'!$D$11,0,10*ROW('Sanitation Data'!D65)))),OFFSET('Sanitation Data'!$D$11,0,10*ROW('Sanitation Data'!D65)),NA())))</f>
        <v>#N/A</v>
      </c>
      <c r="AD71" s="253" t="e">
        <f ca="true">+IF(AND(ISNUMBER(OFFSET('Sanitation Data'!$D$12,0,10*ROW('Sanitation Data'!D65))),CS71="Yes"),OFFSET('Sanitation Data'!$D$12,0,10*ROW('Sanitation Data'!D65)),IF(AND(ISNUMBER(OFFSET('Sanitation Data'!$D$12,0,10*ROW('Sanitation Data'!D65))),CS71="No",ISNUMBER(OFFSET('Sanitation Data'!$D$12,0,10*ROW('Sanitation Data'!D65)))),CONCATENATE("[",ROUND(OFFSET('Sanitation Data'!$D$12,0,10*ROW('Sanitation Data'!D65)),0),"]"),IF(AND(ISNUMBER(OFFSET('Sanitation Data'!$D$12,0,10*ROW('Sanitation Data'!D65))),CS71="",ISNUMBER(OFFSET('Sanitation Data'!$D$12,0,10*ROW('Sanitation Data'!D65)))),OFFSET('Sanitation Data'!$D$12,0,10*ROW('Sanitation Data'!D65)),NA())))</f>
        <v>#N/A</v>
      </c>
      <c r="AE71" s="253" t="e">
        <f ca="true">+IF(AND(ISNUMBER(OFFSET('Sanitation Data'!$D$13,0,10*ROW('Sanitation Data'!D65))),CT71="Yes"),OFFSET('Sanitation Data'!$D$13,0,10*ROW('Sanitation Data'!D65)),IF(AND(ISNUMBER(OFFSET('Sanitation Data'!$D$13,0,10*ROW('Sanitation Data'!D65))),CT71="No",ISNUMBER(OFFSET('Sanitation Data'!$D$13,0,10*ROW('Sanitation Data'!D65)))),CONCATENATE("[",ROUND(OFFSET('Sanitation Data'!$D$13,0,10*ROW('Sanitation Data'!D65)),0),"]"),IF(AND(ISNUMBER(OFFSET('Sanitation Data'!$D$13,0,10*ROW('Sanitation Data'!D65))),CT71="",ISNUMBER(OFFSET('Sanitation Data'!$D$13,0,10*ROW('Sanitation Data'!D65)))),OFFSET('Sanitation Data'!$D$13,0,10*ROW('Sanitation Data'!D65)),NA())))</f>
        <v>#N/A</v>
      </c>
      <c r="AF71" s="253" t="e">
        <f ca="true">+IF(AND(ISNUMBER(OFFSET('Sanitation Data'!$E$5,0,10*ROW('Sanitation Data'!E65))),CU71="Yes"),100-OFFSET('Sanitation Data'!$E$5,0,10*ROW('Sanitation Data'!E65)),IF(AND(ISNUMBER(OFFSET('Sanitation Data'!$E$5,0,10*ROW('Sanitation Data'!E65))),CU71="No",ISNUMBER(OFFSET('Sanitation Data'!$E$5,0,10*ROW('Sanitation Data'!E65)))),CONCATENATE("[",ROUND(100-OFFSET('Sanitation Data'!$E$5,0,10*ROW('Sanitation Data'!E65)),0),"]"),IF(AND(ISNUMBER(OFFSET('Sanitation Data'!$E$5,0,10*ROW('Sanitation Data'!E65))),CU71="",ISNUMBER(OFFSET('Sanitation Data'!$E$5,0,10*ROW('Sanitation Data'!E65)))),100-OFFSET('Sanitation Data'!$E$5,0,10*ROW('Sanitation Data'!E65)),NA())))</f>
        <v>#N/A</v>
      </c>
      <c r="AG71" s="253" t="e">
        <f ca="true">+IF(AND(ISNUMBER(OFFSET('Sanitation Data'!$E$7,0,10*ROW('Sanitation Data'!E65))),CV71="Yes"),OFFSET('Sanitation Data'!$E$7,0,10*ROW('Sanitation Data'!E65)),IF(AND(ISNUMBER(OFFSET('Sanitation Data'!$E$7,0,10*ROW('Sanitation Data'!E65))),CV71="No",ISNUMBER(OFFSET('Sanitation Data'!$E$7,0,10*ROW('Sanitation Data'!E65)))),CONCATENATE("[",ROUND(OFFSET('Sanitation Data'!$E$7,0,10*ROW('Sanitation Data'!E65)),0),"]"),IF(AND(ISNUMBER(OFFSET('Sanitation Data'!$E$7,0,10*ROW('Sanitation Data'!E65))),CV71="",ISNUMBER(OFFSET('Sanitation Data'!$E$7,0,10*ROW('Sanitation Data'!E65)))),OFFSET('Sanitation Data'!$E$7,0,10*ROW('Sanitation Data'!E65)),NA())))</f>
        <v>#N/A</v>
      </c>
      <c r="AH71" s="253" t="e">
        <f ca="true">+IF(AND(ISNUMBER(OFFSET('Sanitation Data'!$E$11,0,10*ROW('Sanitation Data'!E65))),CW71="Yes"),OFFSET('Sanitation Data'!$E$11,0,10*ROW('Sanitation Data'!E65)),IF(AND(ISNUMBER(OFFSET('Sanitation Data'!$E$11,0,10*ROW('Sanitation Data'!E65))),CW71="No",ISNUMBER(OFFSET('Sanitation Data'!$E$11,0,10*ROW('Sanitation Data'!E65)))),CONCATENATE("[",ROUND(OFFSET('Sanitation Data'!$E$11,0,10*ROW('Sanitation Data'!E65)),0),"]"),IF(AND(ISNUMBER(OFFSET('Sanitation Data'!$E$11,0,10*ROW('Sanitation Data'!E65))),CW71="",ISNUMBER(OFFSET('Sanitation Data'!$E$11,0,10*ROW('Sanitation Data'!E65)))),OFFSET('Sanitation Data'!$E$11,0,10*ROW('Sanitation Data'!E65)),NA())))</f>
        <v>#N/A</v>
      </c>
      <c r="AI71" s="253" t="e">
        <f ca="true">+IF(AND(ISNUMBER(OFFSET('Sanitation Data'!$E$12,0,10*ROW('Sanitation Data'!E65))),CX71="Yes"),OFFSET('Sanitation Data'!$E$12,0,10*ROW('Sanitation Data'!E65)),IF(AND(ISNUMBER(OFFSET('Sanitation Data'!$E$12,0,10*ROW('Sanitation Data'!E65))),CX71="No",ISNUMBER(OFFSET('Sanitation Data'!$E$12,0,10*ROW('Sanitation Data'!E65)))),CONCATENATE("[",ROUND(OFFSET('Sanitation Data'!$E$12,0,10*ROW('Sanitation Data'!E65)),0),"]"),IF(AND(ISNUMBER(OFFSET('Sanitation Data'!$E$12,0,10*ROW('Sanitation Data'!E65))),CX71="",ISNUMBER(OFFSET('Sanitation Data'!$E$12,0,10*ROW('Sanitation Data'!E65)))),OFFSET('Sanitation Data'!$E$12,0,10*ROW('Sanitation Data'!E65)),NA())))</f>
        <v>#N/A</v>
      </c>
      <c r="AJ71" s="253" t="e">
        <f ca="true">+IF(AND(ISNUMBER(OFFSET('Sanitation Data'!$E$13,0,10*ROW('Sanitation Data'!E65))),CY71="Yes"),OFFSET('Sanitation Data'!$E$13,0,10*ROW('Sanitation Data'!E65)),IF(AND(ISNUMBER(OFFSET('Sanitation Data'!$E$13,0,10*ROW('Sanitation Data'!E65))),CY71="No",ISNUMBER(OFFSET('Sanitation Data'!$E$13,0,10*ROW('Sanitation Data'!E65)))),CONCATENATE("[",ROUND(OFFSET('Sanitation Data'!$E$13,0,10*ROW('Sanitation Data'!E65)),0),"]"),IF(AND(ISNUMBER(OFFSET('Sanitation Data'!$E$13,0,10*ROW('Sanitation Data'!E65))),CY71="",ISNUMBER(OFFSET('Sanitation Data'!$E$13,0,10*ROW('Sanitation Data'!E65)))),OFFSET('Sanitation Data'!$E$13,0,10*ROW('Sanitation Data'!E65)),NA())))</f>
        <v>#N/A</v>
      </c>
      <c r="AK71" s="253" t="e">
        <f ca="true">+IF(AND(ISNUMBER(OFFSET('Sanitation Data'!$F$5,0,10*ROW('Sanitation Data'!F65))),CZ71="Yes"),100-OFFSET('Sanitation Data'!$F$5,0,10*ROW('Sanitation Data'!F65)),IF(AND(ISNUMBER(OFFSET('Sanitation Data'!$F$5,0,10*ROW('Sanitation Data'!F65))),CZ71="No",ISNUMBER(OFFSET('Sanitation Data'!$F$5,0,10*ROW('Sanitation Data'!F65)))),CONCATENATE("[",ROUND(100-OFFSET('Sanitation Data'!$F$5,0,10*ROW('Sanitation Data'!F65)),0),"]"),IF(AND(ISNUMBER(OFFSET('Sanitation Data'!$F$5,0,10*ROW('Sanitation Data'!F65))),CZ71="",ISNUMBER(OFFSET('Sanitation Data'!$F$5,0,10*ROW('Sanitation Data'!F65)))),100-OFFSET('Sanitation Data'!$F$5,0,10*ROW('Sanitation Data'!F65)),NA())))</f>
        <v>#N/A</v>
      </c>
      <c r="AL71" s="253" t="e">
        <f ca="true">+IF(AND(ISNUMBER(OFFSET('Sanitation Data'!$F$7,0,10*ROW('Sanitation Data'!F65))),DA71="Yes"),OFFSET('Sanitation Data'!$F$7,0,10*ROW('Sanitation Data'!F65)),IF(AND(ISNUMBER(OFFSET('Sanitation Data'!$F$7,0,10*ROW('Sanitation Data'!F65))),DA71="No",ISNUMBER(OFFSET('Sanitation Data'!$F$7,0,10*ROW('Sanitation Data'!F65)))),CONCATENATE("[",ROUND(OFFSET('Sanitation Data'!$F$7,0,10*ROW('Sanitation Data'!F65)),0),"]"),IF(AND(ISNUMBER(OFFSET('Sanitation Data'!$F$7,0,10*ROW('Sanitation Data'!F65))),DA71="",ISNUMBER(OFFSET('Sanitation Data'!$F$7,0,10*ROW('Sanitation Data'!F65)))),OFFSET('Sanitation Data'!$F$7,0,10*ROW('Sanitation Data'!F65)),NA())))</f>
        <v>#N/A</v>
      </c>
      <c r="AM71" s="253" t="e">
        <f ca="true">+IF(AND(ISNUMBER(OFFSET('Sanitation Data'!$F$11,0,10*ROW('Sanitation Data'!F65))),DB71="Yes"),OFFSET('Sanitation Data'!$F$11,0,10*ROW('Sanitation Data'!F65)),IF(AND(ISNUMBER(OFFSET('Sanitation Data'!$F$11,0,10*ROW('Sanitation Data'!F65))),DB71="No",ISNUMBER(OFFSET('Sanitation Data'!$F$11,0,10*ROW('Sanitation Data'!F65)))),CONCATENATE("[",ROUND(OFFSET('Sanitation Data'!$F$11,0,10*ROW('Sanitation Data'!F65)),0),"]"),IF(AND(ISNUMBER(OFFSET('Sanitation Data'!$F$11,0,10*ROW('Sanitation Data'!F65))),DB71="",ISNUMBER(OFFSET('Sanitation Data'!$F$11,0,10*ROW('Sanitation Data'!F65)))),OFFSET('Sanitation Data'!$F$11,0,10*ROW('Sanitation Data'!F65)),NA())))</f>
        <v>#N/A</v>
      </c>
      <c r="AN71" s="253" t="e">
        <f ca="true">+IF(AND(ISNUMBER(OFFSET('Sanitation Data'!$F$12,0,10*ROW('Sanitation Data'!F65))),DC71="Yes"),OFFSET('Sanitation Data'!$F$12,0,10*ROW('Sanitation Data'!F65)),IF(AND(ISNUMBER(OFFSET('Sanitation Data'!$F$12,0,10*ROW('Sanitation Data'!F65))),DC71="No",ISNUMBER(OFFSET('Sanitation Data'!$F$12,0,10*ROW('Sanitation Data'!F65)))),CONCATENATE("[",ROUND(OFFSET('Sanitation Data'!$F$12,0,10*ROW('Sanitation Data'!F65)),0),"]"),IF(AND(ISNUMBER(OFFSET('Sanitation Data'!$F$12,0,10*ROW('Sanitation Data'!F65))),DC71="",ISNUMBER(OFFSET('Sanitation Data'!$F$12,0,10*ROW('Sanitation Data'!F65)))),OFFSET('Sanitation Data'!$F$12,0,10*ROW('Sanitation Data'!F65)),NA())))</f>
        <v>#N/A</v>
      </c>
      <c r="AO71" s="253" t="e">
        <f ca="true">+IF(AND(ISNUMBER(OFFSET('Sanitation Data'!$F$13,0,10*ROW('Sanitation Data'!F65))),DD71="Yes"),OFFSET('Sanitation Data'!$F$13,0,10*ROW('Sanitation Data'!F65)),IF(AND(ISNUMBER(OFFSET('Sanitation Data'!$F$13,0,10*ROW('Sanitation Data'!F65))),DD71="No",ISNUMBER(OFFSET('Sanitation Data'!$F$13,0,10*ROW('Sanitation Data'!F65)))),CONCATENATE("[",ROUND(OFFSET('Sanitation Data'!$F$13,0,10*ROW('Sanitation Data'!F65)),0),"]"),IF(AND(ISNUMBER(OFFSET('Sanitation Data'!$F$13,0,10*ROW('Sanitation Data'!F65))),DD71="",ISNUMBER(OFFSET('Sanitation Data'!$F$13,0,10*ROW('Sanitation Data'!F65)))),OFFSET('Sanitation Data'!$F$13,0,10*ROW('Sanitation Data'!F65)),NA())))</f>
        <v>#N/A</v>
      </c>
      <c r="AP71" s="253" t="e">
        <f ca="true">+IF(AND(ISNUMBER(OFFSET('Sanitation Data'!$G$5,0,10*ROW('Sanitation Data'!G65))),DE71="Yes"),100-OFFSET('Sanitation Data'!$G$5,0,10*ROW('Sanitation Data'!G65)),IF(AND(ISNUMBER(OFFSET('Sanitation Data'!$G$5,0,10*ROW('Sanitation Data'!G65))),DE71="No",ISNUMBER(OFFSET('Sanitation Data'!$G$5,0,10*ROW('Sanitation Data'!G65)))),CONCATENATE("[",ROUND(100-OFFSET('Sanitation Data'!$G$5,0,10*ROW('Sanitation Data'!G65)),0),"]"),IF(AND(ISNUMBER(OFFSET('Sanitation Data'!$G$5,0,10*ROW('Sanitation Data'!G65))),DE71="",ISNUMBER(OFFSET('Sanitation Data'!$G$5,0,10*ROW('Sanitation Data'!G65)))),100-OFFSET('Sanitation Data'!$G$5,0,10*ROW('Sanitation Data'!G65)),NA())))</f>
        <v>#N/A</v>
      </c>
      <c r="AQ71" s="253" t="e">
        <f ca="true">+IF(AND(ISNUMBER(OFFSET('Sanitation Data'!$G$7,0,10*ROW('Sanitation Data'!G65))),DF71="Yes"),OFFSET('Sanitation Data'!$G$7,0,10*ROW('Sanitation Data'!G65)),IF(AND(ISNUMBER(OFFSET('Sanitation Data'!$G$7,0,10*ROW('Sanitation Data'!G65))),DF71="No",ISNUMBER(OFFSET('Sanitation Data'!$G$7,0,10*ROW('Sanitation Data'!G65)))),CONCATENATE("[",ROUND(OFFSET('Sanitation Data'!$G$7,0,10*ROW('Sanitation Data'!G65)),0),"]"),IF(AND(ISNUMBER(OFFSET('Sanitation Data'!$G$7,0,10*ROW('Sanitation Data'!G65))),DF71="",ISNUMBER(OFFSET('Sanitation Data'!$G$7,0,10*ROW('Sanitation Data'!G65)))),OFFSET('Sanitation Data'!$G$7,0,10*ROW('Sanitation Data'!G65)),NA())))</f>
        <v>#N/A</v>
      </c>
      <c r="AR71" s="253" t="e">
        <f ca="true">+IF(AND(ISNUMBER(OFFSET('Sanitation Data'!$G$11,0,10*ROW('Sanitation Data'!G65))),DG71="Yes"),OFFSET('Sanitation Data'!$G$11,0,10*ROW('Sanitation Data'!G65)),IF(AND(ISNUMBER(OFFSET('Sanitation Data'!$G$11,0,10*ROW('Sanitation Data'!G65))),DG71="No",ISNUMBER(OFFSET('Sanitation Data'!$G$11,0,10*ROW('Sanitation Data'!G65)))),CONCATENATE("[",ROUND(OFFSET('Sanitation Data'!$G$11,0,10*ROW('Sanitation Data'!G65)),0),"]"),IF(AND(ISNUMBER(OFFSET('Sanitation Data'!$G$11,0,10*ROW('Sanitation Data'!G65))),DG71="",ISNUMBER(OFFSET('Sanitation Data'!$G$11,0,10*ROW('Sanitation Data'!G65)))),OFFSET('Sanitation Data'!$G$11,0,10*ROW('Sanitation Data'!G65)),NA())))</f>
        <v>#N/A</v>
      </c>
      <c r="AS71" s="253" t="e">
        <f ca="true">+IF(AND(ISNUMBER(OFFSET('Sanitation Data'!$G$12,0,10*ROW('Sanitation Data'!G65))),DH71="Yes"),OFFSET('Sanitation Data'!$G$12,0,10*ROW('Sanitation Data'!G65)),IF(AND(ISNUMBER(OFFSET('Sanitation Data'!$G$12,0,10*ROW('Sanitation Data'!G65))),DH71="No",ISNUMBER(OFFSET('Sanitation Data'!$G$12,0,10*ROW('Sanitation Data'!G65)))),CONCATENATE("[",ROUND(OFFSET('Sanitation Data'!$G$12,0,10*ROW('Sanitation Data'!G65)),0),"]"),IF(AND(ISNUMBER(OFFSET('Sanitation Data'!$G$12,0,10*ROW('Sanitation Data'!G65))),DH71="",ISNUMBER(OFFSET('Sanitation Data'!$G$12,0,10*ROW('Sanitation Data'!G65)))),OFFSET('Sanitation Data'!$G$12,0,10*ROW('Sanitation Data'!G65)),NA())))</f>
        <v>#N/A</v>
      </c>
      <c r="AT71" s="253" t="e">
        <f ca="true">+IF(AND(ISNUMBER(OFFSET('Sanitation Data'!$G$13,0,10*ROW('Sanitation Data'!G65))),DI71="Yes"),OFFSET('Sanitation Data'!$G$13,0,10*ROW('Sanitation Data'!G65)),IF(AND(ISNUMBER(OFFSET('Sanitation Data'!$G$13,0,10*ROW('Sanitation Data'!G65))),DI71="No",ISNUMBER(OFFSET('Sanitation Data'!$G$13,0,10*ROW('Sanitation Data'!G65)))),CONCATENATE("[",ROUND(OFFSET('Sanitation Data'!$G$13,0,10*ROW('Sanitation Data'!G65)),0),"]"),IF(AND(ISNUMBER(OFFSET('Sanitation Data'!$G$13,0,10*ROW('Sanitation Data'!G65))),DI71="",ISNUMBER(OFFSET('Sanitation Data'!$G$13,0,10*ROW('Sanitation Data'!G65)))),OFFSET('Sanitation Data'!$G$13,0,10*ROW('Sanitation Data'!G65)),NA())))</f>
        <v>#N/A</v>
      </c>
      <c r="AU71" s="253" t="e">
        <f ca="true">+IF(AND(ISNUMBER(OFFSET('Sanitation Data'!$H$5,0,10*ROW('Sanitation Data'!H65))),DJ71="Yes"),100-OFFSET('Sanitation Data'!$H$5,0,10*ROW('Sanitation Data'!H65)),IF(AND(ISNUMBER(OFFSET('Sanitation Data'!$H$5,0,10*ROW('Sanitation Data'!H65))),DJ71="No",ISNUMBER(OFFSET('Sanitation Data'!$H$5,0,10*ROW('Sanitation Data'!H65)))),CONCATENATE("[",ROUND(100-OFFSET('Sanitation Data'!$H$5,0,10*ROW('Sanitation Data'!H65)),0),"]"),IF(AND(ISNUMBER(OFFSET('Sanitation Data'!$H$5,0,10*ROW('Sanitation Data'!H65))),DJ71="",ISNUMBER(OFFSET('Sanitation Data'!$H$5,0,10*ROW('Sanitation Data'!H65)))),100-OFFSET('Sanitation Data'!$H$5,0,10*ROW('Sanitation Data'!H65)),NA())))</f>
        <v>#N/A</v>
      </c>
      <c r="AV71" s="253" t="e">
        <f ca="true">+IF(AND(ISNUMBER(OFFSET('Sanitation Data'!$H$7,0,10*ROW('Sanitation Data'!H65))),DK71="Yes"),OFFSET('Sanitation Data'!$H$7,0,10*ROW('Sanitation Data'!H65)),IF(AND(ISNUMBER(OFFSET('Sanitation Data'!$H$7,0,10*ROW('Sanitation Data'!H65))),DK71="No",ISNUMBER(OFFSET('Sanitation Data'!$H$7,0,10*ROW('Sanitation Data'!H65)))),CONCATENATE("[",ROUND(OFFSET('Sanitation Data'!$H$7,0,10*ROW('Sanitation Data'!H65)),0),"]"),IF(AND(ISNUMBER(OFFSET('Sanitation Data'!$H$7,0,10*ROW('Sanitation Data'!H65))),DK71="",ISNUMBER(OFFSET('Sanitation Data'!$H$7,0,10*ROW('Sanitation Data'!H65)))),OFFSET('Sanitation Data'!$H$7,0,10*ROW('Sanitation Data'!H65)),NA())))</f>
        <v>#N/A</v>
      </c>
      <c r="AW71" s="253" t="e">
        <f ca="true">+IF(AND(ISNUMBER(OFFSET('Sanitation Data'!$H$11,0,10*ROW('Sanitation Data'!H65))),DL71="Yes"),OFFSET('Sanitation Data'!$H$11,0,10*ROW('Sanitation Data'!H65)),IF(AND(ISNUMBER(OFFSET('Sanitation Data'!$H$11,0,10*ROW('Sanitation Data'!H65))),DL71="No",ISNUMBER(OFFSET('Sanitation Data'!$H$11,0,10*ROW('Sanitation Data'!H65)))),CONCATENATE("[",ROUND(OFFSET('Sanitation Data'!$H$11,0,10*ROW('Sanitation Data'!H65)),0),"]"),IF(AND(ISNUMBER(OFFSET('Sanitation Data'!$H$11,0,10*ROW('Sanitation Data'!H65))),DL71="",ISNUMBER(OFFSET('Sanitation Data'!$H$11,0,10*ROW('Sanitation Data'!H65)))),OFFSET('Sanitation Data'!$H$11,0,10*ROW('Sanitation Data'!H65)),NA())))</f>
        <v>#N/A</v>
      </c>
      <c r="AX71" s="253" t="e">
        <f ca="true">+IF(AND(ISNUMBER(OFFSET('Sanitation Data'!$H$12,0,10*ROW('Sanitation Data'!H65))),DM71="Yes"),OFFSET('Sanitation Data'!$H$12,0,10*ROW('Sanitation Data'!H65)),IF(AND(ISNUMBER(OFFSET('Sanitation Data'!$H$12,0,10*ROW('Sanitation Data'!H65))),DM71="No",ISNUMBER(OFFSET('Sanitation Data'!$H$12,0,10*ROW('Sanitation Data'!H65)))),CONCATENATE("[",ROUND(OFFSET('Sanitation Data'!$H$12,0,10*ROW('Sanitation Data'!H65)),0),"]"),IF(AND(ISNUMBER(OFFSET('Sanitation Data'!$H$12,0,10*ROW('Sanitation Data'!H65))),DM71="",ISNUMBER(OFFSET('Sanitation Data'!$H$12,0,10*ROW('Sanitation Data'!H65)))),OFFSET('Sanitation Data'!$H$12,0,10*ROW('Sanitation Data'!H65)),NA())))</f>
        <v>#N/A</v>
      </c>
      <c r="AY71" s="253" t="e">
        <f ca="true">+IF(AND(ISNUMBER(OFFSET('Sanitation Data'!$H$13,0,10*ROW('Sanitation Data'!H65))),DN71="Yes"),OFFSET('Sanitation Data'!$H$13,0,10*ROW('Sanitation Data'!H65)),IF(AND(ISNUMBER(OFFSET('Sanitation Data'!$H$13,0,10*ROW('Sanitation Data'!H65))),DN71="No",ISNUMBER(OFFSET('Sanitation Data'!$H$13,0,10*ROW('Sanitation Data'!H65)))),CONCATENATE("[",ROUND(OFFSET('Sanitation Data'!$H$13,0,10*ROW('Sanitation Data'!H65)),0),"]"),IF(AND(ISNUMBER(OFFSET('Sanitation Data'!$H$13,0,10*ROW('Sanitation Data'!H65))),DN71="",ISNUMBER(OFFSET('Sanitation Data'!$H$13,0,10*ROW('Sanitation Data'!H65)))),OFFSET('Sanitation Data'!$H$13,0,10*ROW('Sanitation Data'!H65)),NA())))</f>
        <v>#N/A</v>
      </c>
      <c r="AZ71" s="254" t="e">
        <f ca="true">+IF(AND(ISNUMBER(OFFSET('Hygiene Data'!$C$6,0,10*ROW('Hygiene Data'!C65))),DO71="Yes"),OFFSET('Hygiene Data'!$C$6,0,10*ROW('Hygiene Data'!C65)),IF(AND(ISNUMBER(OFFSET('Hygiene Data'!$C$6,0,10*ROW('Hygiene Data'!C65))),DO71="No",ISNUMBER(OFFSET('Hygiene Data'!$C$6,0,10*ROW('Hygiene Data'!C65)))),CONCATENATE("[",ROUND(OFFSET('Hygiene Data'!$C$6,0,10*ROW('Hygiene Data'!C65)),0),"]"),IF(AND(ISNUMBER(OFFSET('Hygiene Data'!$C$6,0,10*ROW('Hygiene Data'!C65))),DO71="",ISNUMBER(OFFSET('Hygiene Data'!$C$6,0,10*ROW('Hygiene Data'!C65)))),OFFSET('Hygiene Data'!$C$6,0,10*ROW('Hygiene Data'!C65)),NA())))</f>
        <v>#N/A</v>
      </c>
      <c r="BA71" s="254" t="e">
        <f ca="true">+IF(AND(ISNUMBER(OFFSET('Hygiene Data'!$C$8,0,10*ROW('Hygiene Data'!C65))),DP71="Yes"),OFFSET('Hygiene Data'!$C$8,0,10*ROW('Hygiene Data'!C65)),IF(AND(ISNUMBER(OFFSET('Hygiene Data'!$C$8,0,10*ROW('Hygiene Data'!C65))),DP71="No",ISNUMBER(OFFSET('Hygiene Data'!$C$8,0,10*ROW('Hygiene Data'!C65)))),CONCATENATE("[",ROUND(OFFSET('Hygiene Data'!$C$8,0,10*ROW('Hygiene Data'!C65)),0),"]"),IF(AND(ISNUMBER(OFFSET('Hygiene Data'!$C$8,0,10*ROW('Hygiene Data'!C65))),DP71="",ISNUMBER(OFFSET('Hygiene Data'!$C$8,0,10*ROW('Hygiene Data'!C65)))),OFFSET('Hygiene Data'!$C$8,0,10*ROW('Hygiene Data'!C65)),NA())))</f>
        <v>#N/A</v>
      </c>
      <c r="BB71" s="254" t="e">
        <f ca="true">+IF(AND(ISNUMBER(OFFSET('Hygiene Data'!$C$10,0,10*ROW('Hygiene Data'!C65))),DQ71="Yes"),OFFSET('Hygiene Data'!$C$10,0,10*ROW('Hygiene Data'!C65)),IF(AND(ISNUMBER(OFFSET('Hygiene Data'!$C$10,0,10*ROW('Hygiene Data'!C65))),DQ71="No",ISNUMBER(OFFSET('Hygiene Data'!$C$10,0,10*ROW('Hygiene Data'!C65)))),CONCATENATE("[",ROUND(OFFSET('Hygiene Data'!$C$10,0,10*ROW('Hygiene Data'!C65)),0),"]"),IF(AND(ISNUMBER(OFFSET('Hygiene Data'!$C$10,0,10*ROW('Hygiene Data'!C65))),DQ71="",ISNUMBER(OFFSET('Hygiene Data'!$C$10,0,10*ROW('Hygiene Data'!C65)))),OFFSET('Hygiene Data'!$C$10,0,10*ROW('Hygiene Data'!C65)),NA())))</f>
        <v>#N/A</v>
      </c>
      <c r="BC71" s="254" t="e">
        <f ca="true">+IF(AND(ISNUMBER(OFFSET('Hygiene Data'!$D$6,0,10*ROW('Hygiene Data'!D65))),DR71="Yes"),OFFSET('Hygiene Data'!$D$6,0,10*ROW('Hygiene Data'!D65)),IF(AND(ISNUMBER(OFFSET('Hygiene Data'!$D$6,0,10*ROW('Hygiene Data'!D65))),DR71="No",ISNUMBER(OFFSET('Hygiene Data'!$D$6,0,10*ROW('Hygiene Data'!D65)))),CONCATENATE("[",ROUND(OFFSET('Hygiene Data'!$D$6,0,10*ROW('Hygiene Data'!D65)),0),"]"),IF(AND(ISNUMBER(OFFSET('Hygiene Data'!$D$6,0,10*ROW('Hygiene Data'!D65))),DR71="",ISNUMBER(OFFSET('Hygiene Data'!$D$6,0,10*ROW('Hygiene Data'!D65)))),OFFSET('Hygiene Data'!$D$6,0,10*ROW('Hygiene Data'!D65)),NA())))</f>
        <v>#N/A</v>
      </c>
      <c r="BD71" s="254" t="e">
        <f ca="true">+IF(AND(ISNUMBER(OFFSET('Hygiene Data'!$D$8,0,10*ROW('Hygiene Data'!D65))),DS71="Yes"),OFFSET('Hygiene Data'!$D$8,0,10*ROW('Hygiene Data'!D65)),IF(AND(ISNUMBER(OFFSET('Hygiene Data'!$D$8,0,10*ROW('Hygiene Data'!D65))),DS71="No",ISNUMBER(OFFSET('Hygiene Data'!$D$8,0,10*ROW('Hygiene Data'!D65)))),CONCATENATE("[",ROUND(OFFSET('Hygiene Data'!$D$8,0,10*ROW('Hygiene Data'!D65)),0),"]"),IF(AND(ISNUMBER(OFFSET('Hygiene Data'!$D$8,0,10*ROW('Hygiene Data'!D65))),DS71="",ISNUMBER(OFFSET('Hygiene Data'!$D$8,0,10*ROW('Hygiene Data'!D65)))),OFFSET('Hygiene Data'!$D$8,0,10*ROW('Hygiene Data'!D65)),NA())))</f>
        <v>#N/A</v>
      </c>
      <c r="BE71" s="254" t="e">
        <f ca="true">+IF(AND(ISNUMBER(OFFSET('Hygiene Data'!$D$10,0,10*ROW('Hygiene Data'!D65))),DT71="Yes"),OFFSET('Hygiene Data'!$D$10,0,10*ROW('Hygiene Data'!D65)),IF(AND(ISNUMBER(OFFSET('Hygiene Data'!$D$10,0,10*ROW('Hygiene Data'!D65))),DT71="No",ISNUMBER(OFFSET('Hygiene Data'!$D$10,0,10*ROW('Hygiene Data'!D65)))),CONCATENATE("[",ROUND(OFFSET('Hygiene Data'!$D$10,0,10*ROW('Hygiene Data'!D65)),0),"]"),IF(AND(ISNUMBER(OFFSET('Hygiene Data'!$D$10,0,10*ROW('Hygiene Data'!D65))),DT71="",ISNUMBER(OFFSET('Hygiene Data'!$D$10,0,10*ROW('Hygiene Data'!D65)))),OFFSET('Hygiene Data'!$D$10,0,10*ROW('Hygiene Data'!D65)),NA())))</f>
        <v>#N/A</v>
      </c>
      <c r="BF71" s="254" t="e">
        <f ca="true">+IF(AND(ISNUMBER(OFFSET('Hygiene Data'!$E$6,0,10*ROW('Hygiene Data'!E65))),DU71="Yes"),OFFSET('Hygiene Data'!$E$6,0,10*ROW('Hygiene Data'!E65)),IF(AND(ISNUMBER(OFFSET('Hygiene Data'!$E$6,0,10*ROW('Hygiene Data'!E65))),DU71="No",ISNUMBER(OFFSET('Hygiene Data'!$E$6,0,10*ROW('Hygiene Data'!E65)))),CONCATENATE("[",ROUND(OFFSET('Hygiene Data'!$E$6,0,10*ROW('Hygiene Data'!E65)),0),"]"),IF(AND(ISNUMBER(OFFSET('Hygiene Data'!$E$6,0,10*ROW('Hygiene Data'!E65))),DU71="",ISNUMBER(OFFSET('Hygiene Data'!$E$6,0,10*ROW('Hygiene Data'!E65)))),OFFSET('Hygiene Data'!$E$6,0,10*ROW('Hygiene Data'!E65)),NA())))</f>
        <v>#N/A</v>
      </c>
      <c r="BG71" s="254" t="e">
        <f ca="true">+IF(AND(ISNUMBER(OFFSET('Hygiene Data'!$E$8,0,10*ROW('Hygiene Data'!E65))),DV71="Yes"),OFFSET('Hygiene Data'!$E$8,0,10*ROW('Hygiene Data'!E65)),IF(AND(ISNUMBER(OFFSET('Hygiene Data'!$E$8,0,10*ROW('Hygiene Data'!E65))),DV71="No",ISNUMBER(OFFSET('Hygiene Data'!$E$8,0,10*ROW('Hygiene Data'!E65)))),CONCATENATE("[",ROUND(OFFSET('Hygiene Data'!$E$8,0,10*ROW('Hygiene Data'!E65)),0),"]"),IF(AND(ISNUMBER(OFFSET('Hygiene Data'!$E$8,0,10*ROW('Hygiene Data'!E65))),DV71="",ISNUMBER(OFFSET('Hygiene Data'!$E$8,0,10*ROW('Hygiene Data'!E65)))),OFFSET('Hygiene Data'!$E$8,0,10*ROW('Hygiene Data'!E65)),NA())))</f>
        <v>#N/A</v>
      </c>
      <c r="BH71" s="254" t="e">
        <f ca="true">+IF(AND(ISNUMBER(OFFSET('Hygiene Data'!$E$10,0,10*ROW('Hygiene Data'!E65))),DW71="Yes"),OFFSET('Hygiene Data'!$E$10,0,10*ROW('Hygiene Data'!E65)),IF(AND(ISNUMBER(OFFSET('Hygiene Data'!$E$10,0,10*ROW('Hygiene Data'!E65))),DW71="No",ISNUMBER(OFFSET('Hygiene Data'!$E$10,0,10*ROW('Hygiene Data'!E65)))),CONCATENATE("[",ROUND(OFFSET('Hygiene Data'!$E$10,0,10*ROW('Hygiene Data'!E65)),0),"]"),IF(AND(ISNUMBER(OFFSET('Hygiene Data'!$E$10,0,10*ROW('Hygiene Data'!E65))),DW71="",ISNUMBER(OFFSET('Hygiene Data'!$E$10,0,10*ROW('Hygiene Data'!E65)))),OFFSET('Hygiene Data'!$E$10,0,10*ROW('Hygiene Data'!E65)),NA())))</f>
        <v>#N/A</v>
      </c>
      <c r="BI71" s="254" t="e">
        <f ca="true">+IF(AND(ISNUMBER(OFFSET('Hygiene Data'!$F$6,0,10*ROW('Hygiene Data'!F65))),DX71="Yes"),OFFSET('Hygiene Data'!$F$6,0,10*ROW('Hygiene Data'!F65)),IF(AND(ISNUMBER(OFFSET('Hygiene Data'!$F$6,0,10*ROW('Hygiene Data'!F65))),DX71="No",ISNUMBER(OFFSET('Hygiene Data'!$F$6,0,10*ROW('Hygiene Data'!F65)))),CONCATENATE("[",ROUND(OFFSET('Hygiene Data'!$F$6,0,10*ROW('Hygiene Data'!F65)),0),"]"),IF(AND(ISNUMBER(OFFSET('Hygiene Data'!$F$6,0,10*ROW('Hygiene Data'!F65))),DX71="",ISNUMBER(OFFSET('Hygiene Data'!$F$6,0,10*ROW('Hygiene Data'!F65)))),OFFSET('Hygiene Data'!$F$6,0,10*ROW('Hygiene Data'!F65)),NA())))</f>
        <v>#N/A</v>
      </c>
      <c r="BJ71" s="254" t="e">
        <f ca="true">+IF(AND(ISNUMBER(OFFSET('Hygiene Data'!$F$8,0,10*ROW('Hygiene Data'!F65))),DY71="Yes"),OFFSET('Hygiene Data'!$F$8,0,10*ROW('Hygiene Data'!F65)),IF(AND(ISNUMBER(OFFSET('Hygiene Data'!$F$8,0,10*ROW('Hygiene Data'!F65))),DY71="No",ISNUMBER(OFFSET('Hygiene Data'!$F$8,0,10*ROW('Hygiene Data'!F65)))),CONCATENATE("[",ROUND(OFFSET('Hygiene Data'!$F$8,0,10*ROW('Hygiene Data'!F65)),0),"]"),IF(AND(ISNUMBER(OFFSET('Hygiene Data'!$F$8,0,10*ROW('Hygiene Data'!F65))),DY71="",ISNUMBER(OFFSET('Hygiene Data'!$F$8,0,10*ROW('Hygiene Data'!F65)))),OFFSET('Hygiene Data'!$F$8,0,10*ROW('Hygiene Data'!F65)),NA())))</f>
        <v>#N/A</v>
      </c>
      <c r="BK71" s="254" t="e">
        <f ca="true">+IF(AND(ISNUMBER(OFFSET('Hygiene Data'!$F$10,0,10*ROW('Hygiene Data'!F65))),DZ71="Yes"),OFFSET('Hygiene Data'!$F$10,0,10*ROW('Hygiene Data'!F65)),IF(AND(ISNUMBER(OFFSET('Hygiene Data'!$F$10,0,10*ROW('Hygiene Data'!F65))),DZ71="No",ISNUMBER(OFFSET('Hygiene Data'!$F$10,0,10*ROW('Hygiene Data'!F65)))),CONCATENATE("[",ROUND(OFFSET('Hygiene Data'!$F$10,0,10*ROW('Hygiene Data'!F65)),0),"]"),IF(AND(ISNUMBER(OFFSET('Hygiene Data'!$F$10,0,10*ROW('Hygiene Data'!F65))),DZ71="",ISNUMBER(OFFSET('Hygiene Data'!$F$10,0,10*ROW('Hygiene Data'!F65)))),OFFSET('Hygiene Data'!$F$10,0,10*ROW('Hygiene Data'!F65)),NA())))</f>
        <v>#N/A</v>
      </c>
      <c r="BL71" s="254" t="e">
        <f ca="true">+IF(AND(ISNUMBER(OFFSET('Hygiene Data'!$G$6,0,10*ROW('Hygiene Data'!G65))),EA71="Yes"),OFFSET('Hygiene Data'!$G$6,0,10*ROW('Hygiene Data'!G65)),IF(AND(ISNUMBER(OFFSET('Hygiene Data'!$G$6,0,10*ROW('Hygiene Data'!G65))),EA71="No",ISNUMBER(OFFSET('Hygiene Data'!$G$6,0,10*ROW('Hygiene Data'!G65)))),CONCATENATE("[",ROUND(OFFSET('Hygiene Data'!$G$6,0,10*ROW('Hygiene Data'!G65)),0),"]"),IF(AND(ISNUMBER(OFFSET('Hygiene Data'!$G$6,0,10*ROW('Hygiene Data'!G65))),EA71="",ISNUMBER(OFFSET('Hygiene Data'!$G$6,0,10*ROW('Hygiene Data'!G65)))),OFFSET('Hygiene Data'!$G$6,0,10*ROW('Hygiene Data'!G65)),NA())))</f>
        <v>#N/A</v>
      </c>
      <c r="BM71" s="254" t="e">
        <f ca="true">+IF(AND(ISNUMBER(OFFSET('Hygiene Data'!$G$8,0,10*ROW('Hygiene Data'!G65))),EB71="Yes"),OFFSET('Hygiene Data'!$G$8,0,10*ROW('Hygiene Data'!G65)),IF(AND(ISNUMBER(OFFSET('Hygiene Data'!$G$8,0,10*ROW('Hygiene Data'!G65))),EB71="No",ISNUMBER(OFFSET('Hygiene Data'!$G$8,0,10*ROW('Hygiene Data'!G65)))),CONCATENATE("[",ROUND(OFFSET('Hygiene Data'!$G$8,0,10*ROW('Hygiene Data'!G65)),0),"]"),IF(AND(ISNUMBER(OFFSET('Hygiene Data'!$G$8,0,10*ROW('Hygiene Data'!G65))),EB71="",ISNUMBER(OFFSET('Hygiene Data'!$G$8,0,10*ROW('Hygiene Data'!G65)))),OFFSET('Hygiene Data'!$G$8,0,10*ROW('Hygiene Data'!G65)),NA())))</f>
        <v>#N/A</v>
      </c>
      <c r="BN71" s="254" t="e">
        <f ca="true">+IF(AND(ISNUMBER(OFFSET('Hygiene Data'!$G$10,0,10*ROW('Hygiene Data'!G65))),EC71="Yes"),OFFSET('Hygiene Data'!$G$10,0,10*ROW('Hygiene Data'!G65)),IF(AND(ISNUMBER(OFFSET('Hygiene Data'!$G$10,0,10*ROW('Hygiene Data'!G65))),EC71="No",ISNUMBER(OFFSET('Hygiene Data'!$G$10,0,10*ROW('Hygiene Data'!G65)))),CONCATENATE("[",ROUND(OFFSET('Hygiene Data'!$G$10,0,10*ROW('Hygiene Data'!G65)),0),"]"),IF(AND(ISNUMBER(OFFSET('Hygiene Data'!$G$10,0,10*ROW('Hygiene Data'!G65))),EC71="",ISNUMBER(OFFSET('Hygiene Data'!$G$10,0,10*ROW('Hygiene Data'!G65)))),OFFSET('Hygiene Data'!$G$10,0,10*ROW('Hygiene Data'!G65)),NA())))</f>
        <v>#N/A</v>
      </c>
      <c r="BO71" s="254" t="e">
        <f ca="true">+IF(AND(ISNUMBER(OFFSET('Hygiene Data'!$H$6,0,10*ROW('Hygiene Data'!H65))),ED71="Yes"),OFFSET('Hygiene Data'!$H$6,0,10*ROW('Hygiene Data'!H65)),IF(AND(ISNUMBER(OFFSET('Hygiene Data'!$H$6,0,10*ROW('Hygiene Data'!H65))),ED71="No",ISNUMBER(OFFSET('Hygiene Data'!$H$6,0,10*ROW('Hygiene Data'!H65)))),CONCATENATE("[",ROUND(OFFSET('Hygiene Data'!$H$6,0,10*ROW('Hygiene Data'!H65)),0),"]"),IF(AND(ISNUMBER(OFFSET('Hygiene Data'!$H$6,0,10*ROW('Hygiene Data'!H65))),ED71="",ISNUMBER(OFFSET('Hygiene Data'!$H$6,0,10*ROW('Hygiene Data'!H65)))),OFFSET('Hygiene Data'!$H$6,0,10*ROW('Hygiene Data'!H65)),NA())))</f>
        <v>#N/A</v>
      </c>
      <c r="BP71" s="254" t="e">
        <f ca="true">+IF(AND(ISNUMBER(OFFSET('Hygiene Data'!$H$8,0,10*ROW('Hygiene Data'!H65))),EE71="Yes"),OFFSET('Hygiene Data'!$H$8,0,10*ROW('Hygiene Data'!H65)),IF(AND(ISNUMBER(OFFSET('Hygiene Data'!$H$8,0,10*ROW('Hygiene Data'!H65))),EE71="No",ISNUMBER(OFFSET('Hygiene Data'!$H$8,0,10*ROW('Hygiene Data'!H65)))),CONCATENATE("[",ROUND(OFFSET('Hygiene Data'!$H$8,0,10*ROW('Hygiene Data'!H65)),0),"]"),IF(AND(ISNUMBER(OFFSET('Hygiene Data'!$H$8,0,10*ROW('Hygiene Data'!H65))),EE71="",ISNUMBER(OFFSET('Hygiene Data'!$H$8,0,10*ROW('Hygiene Data'!H65)))),OFFSET('Hygiene Data'!$H$8,0,10*ROW('Hygiene Data'!H65)),NA())))</f>
        <v>#N/A</v>
      </c>
      <c r="BQ71" s="254" t="e">
        <f ca="true">+IF(AND(ISNUMBER(OFFSET('Hygiene Data'!$H$10,0,10*ROW('Hygiene Data'!H65))),EF71="Yes"),OFFSET('Hygiene Data'!$H$10,0,10*ROW('Hygiene Data'!H65)),IF(AND(ISNUMBER(OFFSET('Hygiene Data'!$H$10,0,10*ROW('Hygiene Data'!H65))),EF71="No",ISNUMBER(OFFSET('Hygiene Data'!$H$10,0,10*ROW('Hygiene Data'!H65)))),CONCATENATE("[",ROUND(OFFSET('Hygiene Data'!$H$10,0,10*ROW('Hygiene Data'!H65)),0),"]"),IF(AND(ISNUMBER(OFFSET('Hygiene Data'!$H$10,0,10*ROW('Hygiene Data'!H65))),EF71="",ISNUMBER(OFFSET('Hygiene Data'!$H$10,0,10*ROW('Hygiene Data'!H65)))),OFFSET('Hygiene Data'!$H$10,0,10*ROW('Hygiene Data'!H65)),NA())))</f>
        <v>#N/A</v>
      </c>
      <c r="BS71" s="36" t="str">
        <f ca="true">+IF(OFFSET('Water Data'!$C$28,0,10*ROW('Water Data'!C65))="","",OFFSET('Water Data'!$C$28,0,10*ROW('Water Data'!C65)))</f>
        <v/>
      </c>
      <c r="BT71" s="36" t="str">
        <f ca="true">+IF(OFFSET('Water Data'!$C$29,0,10*ROW('Water Data'!C65))="","",OFFSET('Water Data'!$C$29,0,10*ROW('Water Data'!C65)))</f>
        <v/>
      </c>
      <c r="BU71" s="36" t="str">
        <f ca="true">+IF(OFFSET('Water Data'!$C$30,0,10*ROW('Water Data'!C65))="","",OFFSET('Water Data'!$C$30,0,10*ROW('Water Data'!C65)))</f>
        <v/>
      </c>
      <c r="BV71" s="36" t="str">
        <f ca="true">+IF(OFFSET('Water Data'!$D$28,0,10*ROW('Water Data'!D65))="","",OFFSET('Water Data'!$D$28,0,10*ROW('Water Data'!D65)))</f>
        <v/>
      </c>
      <c r="BW71" s="36" t="str">
        <f ca="true">+IF(OFFSET('Water Data'!$D$29,0,10*ROW('Water Data'!D65))="","",OFFSET('Water Data'!$D$29,0,10*ROW('Water Data'!D65)))</f>
        <v/>
      </c>
      <c r="BX71" s="36" t="str">
        <f ca="true">+IF(OFFSET('Water Data'!$D$30,0,10*ROW('Water Data'!D65))="","",OFFSET('Water Data'!$D$30,0,10*ROW('Water Data'!D65)))</f>
        <v/>
      </c>
      <c r="BY71" s="36" t="str">
        <f ca="true">+IF(OFFSET('Water Data'!$E$28,0,10*ROW('Water Data'!E65))="","",OFFSET('Water Data'!$E$28,0,10*ROW('Water Data'!E65)))</f>
        <v/>
      </c>
      <c r="BZ71" s="36" t="str">
        <f ca="true">+IF(OFFSET('Water Data'!$E$29,0,10*ROW('Water Data'!E65))="","",OFFSET('Water Data'!$E$29,0,10*ROW('Water Data'!E65)))</f>
        <v/>
      </c>
      <c r="CA71" s="36" t="str">
        <f ca="true">+IF(OFFSET('Water Data'!$E$30,0,10*ROW('Water Data'!E65))="","",OFFSET('Water Data'!$E$30,0,10*ROW('Water Data'!E65)))</f>
        <v/>
      </c>
      <c r="CB71" s="36" t="str">
        <f ca="true">+IF(OFFSET('Water Data'!$F$28,0,10*ROW('Water Data'!F65))="","",OFFSET('Water Data'!$F$28,0,10*ROW('Water Data'!F65)))</f>
        <v/>
      </c>
      <c r="CC71" s="36" t="str">
        <f ca="true">+IF(OFFSET('Water Data'!$F$29,0,10*ROW('Water Data'!F65))="","",OFFSET('Water Data'!$F$29,0,10*ROW('Water Data'!F65)))</f>
        <v/>
      </c>
      <c r="CD71" s="36" t="str">
        <f ca="true">+IF(OFFSET('Water Data'!$F$30,0,10*ROW('Water Data'!F65))="","",OFFSET('Water Data'!$F$30,0,10*ROW('Water Data'!F65)))</f>
        <v/>
      </c>
      <c r="CE71" s="36" t="str">
        <f ca="true">+IF(OFFSET('Water Data'!$G$28,0,10*ROW('Water Data'!G65))="","",OFFSET('Water Data'!$G$28,0,10*ROW('Water Data'!G65)))</f>
        <v/>
      </c>
      <c r="CF71" s="36" t="str">
        <f ca="true">+IF(OFFSET('Water Data'!$G$29,0,10*ROW('Water Data'!G65))="","",OFFSET('Water Data'!$G$29,0,10*ROW('Water Data'!G65)))</f>
        <v/>
      </c>
      <c r="CG71" s="36" t="str">
        <f ca="true">+IF(OFFSET('Water Data'!$G$30,0,10*ROW('Water Data'!G65))="","",OFFSET('Water Data'!$G$30,0,10*ROW('Water Data'!G65)))</f>
        <v/>
      </c>
      <c r="CH71" s="36" t="str">
        <f ca="true">+IF(OFFSET('Water Data'!$H$28,0,10*ROW('Water Data'!H65))="","",OFFSET('Water Data'!$H$28,0,10*ROW('Water Data'!H65)))</f>
        <v/>
      </c>
      <c r="CI71" s="36" t="str">
        <f ca="true">+IF(OFFSET('Water Data'!$H$29,0,10*ROW('Water Data'!H65))="","",OFFSET('Water Data'!$H$29,0,10*ROW('Water Data'!H65)))</f>
        <v/>
      </c>
      <c r="CJ71" s="36" t="str">
        <f ca="true">+IF(OFFSET('Water Data'!$H$30,0,10*ROW('Water Data'!H65))="","",OFFSET('Water Data'!$H$30,0,10*ROW('Water Data'!H65)))</f>
        <v/>
      </c>
      <c r="CK71" s="36" t="str">
        <f ca="true">+IF(OFFSET('Sanitation Data'!$C$29,0,10*ROW('Sanitation Data'!C65))="","",OFFSET('Sanitation Data'!$C$29,0,10*ROW('Sanitation Data'!C65)))</f>
        <v/>
      </c>
      <c r="CL71" s="36" t="str">
        <f ca="true">+IF(OFFSET('Sanitation Data'!$C$30,0,10*ROW('Sanitation Data'!C65))="","",OFFSET('Sanitation Data'!$C$30,0,10*ROW('Sanitation Data'!C65)))</f>
        <v/>
      </c>
      <c r="CM71" s="36" t="str">
        <f ca="true">+IF(OFFSET('Sanitation Data'!$C$31,0,10*ROW('Sanitation Data'!C65))="","",OFFSET('Sanitation Data'!$C$31,0,10*ROW('Sanitation Data'!C65)))</f>
        <v/>
      </c>
      <c r="CN71" s="36" t="str">
        <f ca="true">+IF(OFFSET('Sanitation Data'!$C$32,0,10*ROW('Sanitation Data'!C65))="","",OFFSET('Sanitation Data'!$C$32,0,10*ROW('Sanitation Data'!C65)))</f>
        <v/>
      </c>
      <c r="CO71" s="36" t="str">
        <f ca="true">+IF(OFFSET('Sanitation Data'!$C$33,0,10*ROW('Sanitation Data'!C65))="","",OFFSET('Sanitation Data'!$C$33,0,10*ROW('Sanitation Data'!C65)))</f>
        <v/>
      </c>
      <c r="CP71" s="36" t="str">
        <f ca="true">+IF(OFFSET('Sanitation Data'!$D$29,0,10*ROW('Sanitation Data'!D65))="","",OFFSET('Sanitation Data'!$D$29,0,10*ROW('Sanitation Data'!D65)))</f>
        <v/>
      </c>
      <c r="CQ71" s="36" t="str">
        <f ca="true">+IF(OFFSET('Sanitation Data'!$D$30,0,10*ROW('Sanitation Data'!D65))="","",OFFSET('Sanitation Data'!$D$30,0,10*ROW('Sanitation Data'!D65)))</f>
        <v/>
      </c>
      <c r="CR71" s="36" t="str">
        <f ca="true">+IF(OFFSET('Sanitation Data'!$D$31,0,10*ROW('Sanitation Data'!D65))="","",OFFSET('Sanitation Data'!$D$31,0,10*ROW('Sanitation Data'!D65)))</f>
        <v/>
      </c>
      <c r="CS71" s="36" t="str">
        <f ca="true">+IF(OFFSET('Sanitation Data'!$D$32,0,10*ROW('Sanitation Data'!D65))="","",OFFSET('Sanitation Data'!$D$32,0,10*ROW('Sanitation Data'!D65)))</f>
        <v/>
      </c>
      <c r="CT71" s="36" t="str">
        <f ca="true">+IF(OFFSET('Sanitation Data'!$D$33,0,10*ROW('Sanitation Data'!D65))="","",OFFSET('Sanitation Data'!$D$33,0,10*ROW('Sanitation Data'!D65)))</f>
        <v/>
      </c>
      <c r="CU71" s="36" t="str">
        <f ca="true">+IF(OFFSET('Sanitation Data'!$E$29,0,10*ROW('Sanitation Data'!E65))="","",OFFSET('Sanitation Data'!$E$29,0,10*ROW('Sanitation Data'!E65)))</f>
        <v/>
      </c>
      <c r="CV71" s="36" t="str">
        <f ca="true">+IF(OFFSET('Sanitation Data'!$E$30,0,10*ROW('Sanitation Data'!E65))="","",OFFSET('Sanitation Data'!$E$30,0,10*ROW('Sanitation Data'!E65)))</f>
        <v/>
      </c>
      <c r="CW71" s="36" t="str">
        <f ca="true">+IF(OFFSET('Sanitation Data'!$E$31,0,10*ROW('Sanitation Data'!E65))="","",OFFSET('Sanitation Data'!$E$31,0,10*ROW('Sanitation Data'!E65)))</f>
        <v/>
      </c>
      <c r="CX71" s="36" t="str">
        <f ca="true">+IF(OFFSET('Sanitation Data'!$E$32,0,10*ROW('Sanitation Data'!E65))="","",OFFSET('Sanitation Data'!$E$32,0,10*ROW('Sanitation Data'!E65)))</f>
        <v/>
      </c>
      <c r="CY71" s="36" t="str">
        <f ca="true">+IF(OFFSET('Sanitation Data'!$E$33,0,10*ROW('Sanitation Data'!E65))="","",OFFSET('Sanitation Data'!$E$33,0,10*ROW('Sanitation Data'!E65)))</f>
        <v/>
      </c>
      <c r="CZ71" s="36" t="str">
        <f ca="true">+IF(OFFSET('Sanitation Data'!$F$29,0,10*ROW('Sanitation Data'!F65))="","",OFFSET('Sanitation Data'!$F$29,0,10*ROW('Sanitation Data'!F65)))</f>
        <v/>
      </c>
      <c r="DA71" s="36" t="str">
        <f ca="true">+IF(OFFSET('Sanitation Data'!$F$30,0,10*ROW('Sanitation Data'!F65))="","",OFFSET('Sanitation Data'!$F$30,0,10*ROW('Sanitation Data'!F65)))</f>
        <v/>
      </c>
      <c r="DB71" s="36" t="str">
        <f ca="true">+IF(OFFSET('Sanitation Data'!$F$31,0,10*ROW('Sanitation Data'!F65))="","",OFFSET('Sanitation Data'!$F$31,0,10*ROW('Sanitation Data'!F65)))</f>
        <v/>
      </c>
      <c r="DC71" s="36" t="str">
        <f ca="true">+IF(OFFSET('Sanitation Data'!$F$32,0,10*ROW('Sanitation Data'!F65))="","",OFFSET('Sanitation Data'!$F$32,0,10*ROW('Sanitation Data'!F65)))</f>
        <v/>
      </c>
      <c r="DD71" s="36" t="str">
        <f ca="true">+IF(OFFSET('Sanitation Data'!$F$33,0,10*ROW('Sanitation Data'!F65))="","",OFFSET('Sanitation Data'!$F$33,0,10*ROW('Sanitation Data'!F65)))</f>
        <v/>
      </c>
      <c r="DE71" s="36" t="str">
        <f ca="true">+IF(OFFSET('Sanitation Data'!$G$29,0,10*ROW('Sanitation Data'!G65))="","",OFFSET('Sanitation Data'!$G$29,0,10*ROW('Sanitation Data'!G65)))</f>
        <v/>
      </c>
      <c r="DF71" s="36" t="str">
        <f ca="true">+IF(OFFSET('Sanitation Data'!$G$30,0,10*ROW('Sanitation Data'!G65))="","",OFFSET('Sanitation Data'!$G$30,0,10*ROW('Sanitation Data'!G65)))</f>
        <v/>
      </c>
      <c r="DG71" s="36" t="str">
        <f ca="true">+IF(OFFSET('Sanitation Data'!$G$31,0,10*ROW('Sanitation Data'!G65))="","",OFFSET('Sanitation Data'!$G$31,0,10*ROW('Sanitation Data'!G65)))</f>
        <v/>
      </c>
      <c r="DH71" s="36" t="str">
        <f ca="true">+IF(OFFSET('Sanitation Data'!$G$32,0,10*ROW('Sanitation Data'!G65))="","",OFFSET('Sanitation Data'!$G$32,0,10*ROW('Sanitation Data'!G65)))</f>
        <v/>
      </c>
      <c r="DI71" s="36" t="str">
        <f ca="true">+IF(OFFSET('Sanitation Data'!$G$33,0,10*ROW('Sanitation Data'!G65))="","",OFFSET('Sanitation Data'!$G$33,0,10*ROW('Sanitation Data'!G65)))</f>
        <v/>
      </c>
      <c r="DJ71" s="36" t="str">
        <f ca="true">+IF(OFFSET('Sanitation Data'!$H$29,0,10*ROW('Sanitation Data'!H65))="","",OFFSET('Sanitation Data'!$H$29,0,10*ROW('Sanitation Data'!H65)))</f>
        <v/>
      </c>
      <c r="DK71" s="36" t="str">
        <f ca="true">+IF(OFFSET('Sanitation Data'!$H$30,0,10*ROW('Sanitation Data'!H65))="","",OFFSET('Sanitation Data'!$H$30,0,10*ROW('Sanitation Data'!H65)))</f>
        <v/>
      </c>
      <c r="DL71" s="36" t="str">
        <f ca="true">+IF(OFFSET('Sanitation Data'!$H$31,0,10*ROW('Sanitation Data'!H65))="","",OFFSET('Sanitation Data'!$H$31,0,10*ROW('Sanitation Data'!H65)))</f>
        <v/>
      </c>
      <c r="DM71" s="36" t="str">
        <f ca="true">+IF(OFFSET('Sanitation Data'!$H$32,0,10*ROW('Sanitation Data'!H65))="","",OFFSET('Sanitation Data'!$H$32,0,10*ROW('Sanitation Data'!H65)))</f>
        <v/>
      </c>
      <c r="DN71" s="36" t="str">
        <f ca="true">+IF(OFFSET('Sanitation Data'!$H$33,0,10*ROW('Sanitation Data'!H65))="","",OFFSET('Sanitation Data'!$H$33,0,10*ROW('Sanitation Data'!H65)))</f>
        <v/>
      </c>
      <c r="DO71" s="36" t="str">
        <f ca="true">+IF(OFFSET('Hygiene Data'!$C$12,0,10*ROW('Hygiene Data'!C65))="","",OFFSET('Hygiene Data'!$C$12,0,10*ROW('Hygiene Data'!C65)))</f>
        <v/>
      </c>
      <c r="DP71" s="36" t="str">
        <f ca="true">+IF(OFFSET('Hygiene Data'!$C$13,0,10*ROW('Hygiene Data'!C65))="","",OFFSET('Hygiene Data'!$C$13,0,10*ROW('Hygiene Data'!C65)))</f>
        <v/>
      </c>
      <c r="DQ71" s="36" t="str">
        <f ca="true">+IF(OFFSET('Hygiene Data'!$C$14,0,10*ROW('Hygiene Data'!C65))="","",OFFSET('Hygiene Data'!$C$14,0,10*ROW('Hygiene Data'!C65)))</f>
        <v/>
      </c>
      <c r="DR71" s="36" t="str">
        <f ca="true">+IF(OFFSET('Hygiene Data'!$D$12,0,10*ROW('Hygiene Data'!D65))="","",OFFSET('Hygiene Data'!$D$12,0,10*ROW('Hygiene Data'!D65)))</f>
        <v/>
      </c>
      <c r="DS71" s="36" t="str">
        <f ca="true">+IF(OFFSET('Hygiene Data'!$D$13,0,10*ROW('Hygiene Data'!D65))="","",OFFSET('Hygiene Data'!$D$13,0,10*ROW('Hygiene Data'!D65)))</f>
        <v/>
      </c>
      <c r="DT71" s="36" t="str">
        <f ca="true">+IF(OFFSET('Hygiene Data'!$D$14,0,10*ROW('Hygiene Data'!D65))="","",OFFSET('Hygiene Data'!$D$14,0,10*ROW('Hygiene Data'!D65)))</f>
        <v/>
      </c>
      <c r="DU71" s="36" t="str">
        <f ca="true">+IF(OFFSET('Hygiene Data'!$E$12,0,10*ROW('Hygiene Data'!E65))="","",OFFSET('Hygiene Data'!$E$12,0,10*ROW('Hygiene Data'!E65)))</f>
        <v/>
      </c>
      <c r="DV71" s="36" t="str">
        <f ca="true">+IF(OFFSET('Hygiene Data'!$E$13,0,10*ROW('Hygiene Data'!E65))="","",OFFSET('Hygiene Data'!$E$13,0,10*ROW('Hygiene Data'!E65)))</f>
        <v/>
      </c>
      <c r="DW71" s="36" t="str">
        <f ca="true">+IF(OFFSET('Hygiene Data'!$E$14,0,10*ROW('Hygiene Data'!E65))="","",OFFSET('Hygiene Data'!$E$14,0,10*ROW('Hygiene Data'!E65)))</f>
        <v/>
      </c>
      <c r="DX71" s="36" t="str">
        <f ca="true">+IF(OFFSET('Hygiene Data'!$F$12,0,10*ROW('Hygiene Data'!F65))="","",OFFSET('Hygiene Data'!$F$12,0,10*ROW('Hygiene Data'!F65)))</f>
        <v/>
      </c>
      <c r="DY71" s="36" t="str">
        <f ca="true">+IF(OFFSET('Hygiene Data'!$F$13,0,10*ROW('Hygiene Data'!F65))="","",OFFSET('Hygiene Data'!$F$13,0,10*ROW('Hygiene Data'!F65)))</f>
        <v/>
      </c>
      <c r="DZ71" s="36" t="str">
        <f ca="true">+IF(OFFSET('Hygiene Data'!$F$14,0,10*ROW('Hygiene Data'!F65))="","",OFFSET('Hygiene Data'!$F$14,0,10*ROW('Hygiene Data'!F65)))</f>
        <v/>
      </c>
      <c r="EA71" s="36" t="str">
        <f ca="true">+IF(OFFSET('Hygiene Data'!$G$12,0,10*ROW('Hygiene Data'!G65))="","",OFFSET('Hygiene Data'!$G$12,0,10*ROW('Hygiene Data'!G65)))</f>
        <v/>
      </c>
      <c r="EB71" s="36" t="str">
        <f ca="true">+IF(OFFSET('Hygiene Data'!$G$13,0,10*ROW('Hygiene Data'!G65))="","",OFFSET('Hygiene Data'!$G$13,0,10*ROW('Hygiene Data'!G65)))</f>
        <v/>
      </c>
      <c r="EC71" s="36" t="str">
        <f ca="true">+IF(OFFSET('Hygiene Data'!$G$14,0,10*ROW('Hygiene Data'!G65))="","",OFFSET('Hygiene Data'!$G$14,0,10*ROW('Hygiene Data'!G65)))</f>
        <v/>
      </c>
      <c r="ED71" s="36" t="str">
        <f ca="true">+IF(OFFSET('Hygiene Data'!$H$12,0,10*ROW('Hygiene Data'!H65))="","",OFFSET('Hygiene Data'!$H$12,0,10*ROW('Hygiene Data'!H65)))</f>
        <v/>
      </c>
      <c r="EE71" s="36" t="str">
        <f ca="true">+IF(OFFSET('Hygiene Data'!$H$13,0,10*ROW('Hygiene Data'!H65))="","",OFFSET('Hygiene Data'!$H$13,0,10*ROW('Hygiene Data'!H65)))</f>
        <v/>
      </c>
      <c r="EF71" s="36" t="str">
        <f ca="true">+IF(OFFSET('Hygiene Data'!$H$14,0,10*ROW('Hygiene Data'!H65))="","",OFFSET('Hygiene Data'!$H$14,0,10*ROW('Hygiene Data'!H65)))</f>
        <v/>
      </c>
    </row>
    <row r="72" x14ac:dyDescent="0.2">
      <c r="A72" s="59" t="str">
        <f ca="true">+IF(OFFSET('Water Data'!$B$1,0,10*ROW('Water Data'!B69))="","",OFFSET('Water Data'!$B$1,0,10*ROW('Water Data'!B69)))</f>
        <v/>
      </c>
      <c r="B72" s="59" t="str">
        <f ca="true">+IF(OFFSET('Water Data'!$A$3,0,10*ROW('Water Data'!A69))="","",OFFSET('Water Data'!$A$3,0,10*ROW('Water Data'!A69)))</f>
        <v/>
      </c>
      <c r="C72" s="59" t="str">
        <f ca="true">+IF(OFFSET('Water Data'!$C$3,0,10*ROW('Water Data'!C69))="","",OFFSET('Water Data'!$C$3,0,10*ROW('Water Data'!C69)))</f>
        <v/>
      </c>
      <c r="D72" s="252" t="e">
        <f ca="true">+IF(AND(ISNUMBER(OFFSET('Water Data'!$C$5,0,10*ROW('Water Data'!C66))),BS72="Yes"),100-OFFSET('Water Data'!$C$5,0,10*ROW('Water Data'!C66)),IF(AND(ISNUMBER(OFFSET('Water Data'!$C$5,0,10*ROW('Water Data'!C66))),BS72="No",ISNUMBER(OFFSET('Water Data'!$C$5,0,10*ROW('Water Data'!C66)))),CONCATENATE("[",ROUND(100-OFFSET('Water Data'!$C$5,0,10*ROW('Water Data'!C66)),0),"]"),IF(AND(ISNUMBER(OFFSET('Water Data'!$C$5,0,10*ROW('Water Data'!C66))),BS72="",ISNUMBER(OFFSET('Water Data'!$C$5,0,10*ROW('Water Data'!C66)))),100-OFFSET('Water Data'!$C$5,0,10*ROW('Water Data'!C66)),NA())))</f>
        <v>#N/A</v>
      </c>
      <c r="E72" s="252" t="e">
        <f ca="true">+IF(AND(ISNUMBER(OFFSET('Water Data'!$C$7,0,10*ROW('Water Data'!D66))),BT72="Yes"),OFFSET('Water Data'!$C$7,0,10*ROW('Water Data'!C66)),IF(AND(ISNUMBER(OFFSET('Water Data'!$C$7,0,10*ROW('Water Data'!C66))),BT72="No",ISNUMBER(OFFSET('Water Data'!$C$7,0,10*ROW('Water Data'!C66)))),CONCATENATE("[",ROUND(OFFSET('Water Data'!$C$7,0,10*ROW('Water Data'!C66)),0),"]"),IF(AND(ISNUMBER(OFFSET('Water Data'!$C$7,0,10*ROW('Water Data'!C66))),BT72="",ISNUMBER(OFFSET('Water Data'!$C$7,0,10*ROW('Water Data'!C66)))),OFFSET('Water Data'!$C$7,0,10*ROW('Water Data'!C66)),NA())))</f>
        <v>#N/A</v>
      </c>
      <c r="F72" s="252" t="e">
        <f ca="true">+IF(AND(ISNUMBER(OFFSET('Water Data'!$C$10,0,10*ROW('Water Data'!C66))),BU72="Yes"),OFFSET('Water Data'!$C$10,0,10*ROW('Water Data'!C66)),IF(AND(ISNUMBER(OFFSET('Water Data'!$C$10,0,10*ROW('Water Data'!C66))),BU72="No",ISNUMBER(OFFSET('Water Data'!$C$10,0,10*ROW('Water Data'!C66)))),CONCATENATE("[",ROUND(OFFSET('Water Data'!$C$10,0,10*ROW('Water Data'!C66)),0),"]"),IF(AND(ISNUMBER(OFFSET('Water Data'!$C$10,0,10*ROW('Water Data'!C66))),BU72="",ISNUMBER(OFFSET('Water Data'!$C$10,0,10*ROW('Water Data'!C66)))),OFFSET('Water Data'!$C$10,0,10*ROW('Water Data'!C66)),NA())))</f>
        <v>#N/A</v>
      </c>
      <c r="G72" s="252" t="e">
        <f ca="true">+IF(AND(ISNUMBER(OFFSET('Water Data'!$D$5,0,10*ROW('Water Data'!D66))),BV72="Yes"),100-OFFSET('Water Data'!$D$5,0,10*ROW('Water Data'!D66)),IF(AND(ISNUMBER(OFFSET('Water Data'!$D$5,0,10*ROW('Water Data'!D66))),BV72="No",ISNUMBER(OFFSET('Water Data'!$D$5,0,10*ROW('Water Data'!D66)))),CONCATENATE("[",ROUND(100-OFFSET('Water Data'!$D$5,0,10*ROW('Water Data'!D66)),0),"]"),IF(AND(ISNUMBER(OFFSET('Water Data'!$D$5,0,10*ROW('Water Data'!D66))),BV72="",ISNUMBER(OFFSET('Water Data'!$D$5,0,10*ROW('Water Data'!D66)))),100-OFFSET('Water Data'!$D$5,0,10*ROW('Water Data'!D66)),NA())))</f>
        <v>#N/A</v>
      </c>
      <c r="H72" s="252" t="e">
        <f ca="true">+IF(AND(ISNUMBER(OFFSET('Water Data'!$D$7,0,10*ROW('Water Data'!D66))),BW72="Yes"),OFFSET('Water Data'!$D$7,0,10*ROW('Water Data'!D66)),IF(AND(ISNUMBER(OFFSET('Water Data'!$D$7,0,10*ROW('Water Data'!D66))),BW72="No",ISNUMBER(OFFSET('Water Data'!$D$7,0,10*ROW('Water Data'!D66)))),CONCATENATE("[",ROUND(OFFSET('Water Data'!$C$7,0,10*ROW('Water Data'!D66)),0),"]"),IF(AND(ISNUMBER(OFFSET('Water Data'!$D$7,0,10*ROW('Water Data'!D66))),BW72="",ISNUMBER(OFFSET('Water Data'!$D$7,0,10*ROW('Water Data'!D66)))),OFFSET('Water Data'!$D$7,0,10*ROW('Water Data'!D66)),NA())))</f>
        <v>#N/A</v>
      </c>
      <c r="I72" s="252" t="e">
        <f ca="true">+IF(AND(ISNUMBER(OFFSET('Water Data'!$D$10,0,10*ROW('Water Data'!D66))),BX72="Yes"),OFFSET('Water Data'!$D$10,0,10*ROW('Water Data'!D66)),IF(AND(ISNUMBER(OFFSET('Water Data'!$D$10,0,10*ROW('Water Data'!D66))),BX72="No",ISNUMBER(OFFSET('Water Data'!$D$10,0,10*ROW('Water Data'!D66)))),CONCATENATE("[",ROUND(OFFSET('Water Data'!$D$10,0,10*ROW('Water Data'!D66)),0),"]"),IF(AND(ISNUMBER(OFFSET('Water Data'!$D$10,0,10*ROW('Water Data'!D66))),BX72="",ISNUMBER(OFFSET('Water Data'!$D$10,0,10*ROW('Water Data'!D66)))),OFFSET('Water Data'!$D$10,0,10*ROW('Water Data'!D66)),NA())))</f>
        <v>#N/A</v>
      </c>
      <c r="J72" s="252" t="e">
        <f ca="true">+IF(AND(ISNUMBER(OFFSET('Water Data'!$E$5,0,10*ROW('Water Data'!E66))),BY72="Yes"),100-OFFSET('Water Data'!$E$5,0,10*ROW('Water Data'!E66)),IF(AND(ISNUMBER(OFFSET('Water Data'!$E$5,0,10*ROW('Water Data'!E66))),BY72="No",ISNUMBER(OFFSET('Water Data'!$E$5,0,10*ROW('Water Data'!E66)))),CONCATENATE("[",ROUND(100-OFFSET('Water Data'!$E$5,0,10*ROW('Water Data'!E66)),0),"]"),IF(AND(ISNUMBER(OFFSET('Water Data'!$E$5,0,10*ROW('Water Data'!E66))),BY72="",ISNUMBER(OFFSET('Water Data'!$E$5,0,10*ROW('Water Data'!E66)))),100-OFFSET('Water Data'!$E$5,0,10*ROW('Water Data'!E66)),NA())))</f>
        <v>#N/A</v>
      </c>
      <c r="K72" s="252" t="e">
        <f ca="true">+IF(AND(ISNUMBER(OFFSET('Water Data'!$E$7,0,10*ROW('Water Data'!E66))),BZ72="Yes"),OFFSET('Water Data'!$E$7,0,10*ROW('Water Data'!E66)),IF(AND(ISNUMBER(OFFSET('Water Data'!$E$7,0,10*ROW('Water Data'!E66))),BZ72="No",ISNUMBER(OFFSET('Water Data'!$E$7,0,10*ROW('Water Data'!E66)))),CONCATENATE("[",ROUND(OFFSET('Water Data'!$E$7,0,10*ROW('Water Data'!E66)),0),"]"),IF(AND(ISNUMBER(OFFSET('Water Data'!$E$7,0,10*ROW('Water Data'!E66))),BZ72="",ISNUMBER(OFFSET('Water Data'!$E$7,0,10*ROW('Water Data'!E66)))),OFFSET('Water Data'!$E$7,0,10*ROW('Water Data'!E66)),NA())))</f>
        <v>#N/A</v>
      </c>
      <c r="L72" s="252" t="e">
        <f ca="true">+IF(AND(ISNUMBER(OFFSET('Water Data'!$E$10,0,10*ROW('Water Data'!E66))),CA72="Yes"),OFFSET('Water Data'!$E$10,0,10*ROW('Water Data'!E66)),IF(AND(ISNUMBER(OFFSET('Water Data'!$E$10,0,10*ROW('Water Data'!E66))),CA72="No",ISNUMBER(OFFSET('Water Data'!$E$10,0,10*ROW('Water Data'!E66)))),CONCATENATE("[",ROUND(OFFSET('Water Data'!$E$10,0,10*ROW('Water Data'!E66)),0),"]"),IF(AND(ISNUMBER(OFFSET('Water Data'!$E$10,0,10*ROW('Water Data'!E66))),CA72="",ISNUMBER(OFFSET('Water Data'!$E$10,0,10*ROW('Water Data'!E66)))),OFFSET('Water Data'!$E$10,0,10*ROW('Water Data'!E66)),NA())))</f>
        <v>#N/A</v>
      </c>
      <c r="M72" s="252" t="e">
        <f ca="true">+IF(AND(ISNUMBER(OFFSET('Water Data'!$F$5,0,10*ROW('Water Data'!F66))),CB72="Yes"),100-OFFSET('Water Data'!$F$5,0,10*ROW('Water Data'!F66)),IF(AND(ISNUMBER(OFFSET('Water Data'!$F$5,0,10*ROW('Water Data'!F66))),CB72="No",ISNUMBER(OFFSET('Water Data'!$F$5,0,10*ROW('Water Data'!F66)))),CONCATENATE("[",ROUND(100-OFFSET('Water Data'!$F$5,0,10*ROW('Water Data'!F66)),0),"]"),IF(AND(ISNUMBER(OFFSET('Water Data'!$F$5,0,10*ROW('Water Data'!F66))),CB72="",ISNUMBER(OFFSET('Water Data'!$F$5,0,10*ROW('Water Data'!F66)))),100-OFFSET('Water Data'!$F$5,0,10*ROW('Water Data'!F66)),NA())))</f>
        <v>#N/A</v>
      </c>
      <c r="N72" s="252" t="e">
        <f ca="true">+IF(AND(ISNUMBER(OFFSET('Water Data'!$F$7,0,10*ROW('Water Data'!F66))),CC72="Yes"),OFFSET('Water Data'!$F$7,0,10*ROW('Water Data'!F66)),IF(AND(ISNUMBER(OFFSET('Water Data'!$F$7,0,10*ROW('Water Data'!F66))),CC72="No",ISNUMBER(OFFSET('Water Data'!$F$7,0,10*ROW('Water Data'!F66)))),CONCATENATE("[",ROUND(OFFSET('Water Data'!$F$7,0,10*ROW('Water Data'!F66)),0),"]"),IF(AND(ISNUMBER(OFFSET('Water Data'!$F$7,0,10*ROW('Water Data'!F66))),CC72="",ISNUMBER(OFFSET('Water Data'!$F$7,0,10*ROW('Water Data'!F66)))),OFFSET('Water Data'!$F$7,0,10*ROW('Water Data'!F66)),NA())))</f>
        <v>#N/A</v>
      </c>
      <c r="O72" s="252" t="e">
        <f ca="true">+IF(AND(ISNUMBER(OFFSET('Water Data'!$F$10,0,10*ROW('Water Data'!F66))),CD72="Yes"),OFFSET('Water Data'!$F$10,0,10*ROW('Water Data'!F66)),IF(AND(ISNUMBER(OFFSET('Water Data'!$F$10,0,10*ROW('Water Data'!F66))),CD72="No",ISNUMBER(OFFSET('Water Data'!$F$10,0,10*ROW('Water Data'!F66)))),CONCATENATE("[",ROUND(OFFSET('Water Data'!$F$10,0,10*ROW('Water Data'!F66)),0),"]"),IF(AND(ISNUMBER(OFFSET('Water Data'!$F$10,0,10*ROW('Water Data'!F66))),CD72="",ISNUMBER(OFFSET('Water Data'!$F$10,0,10*ROW('Water Data'!F66)))),OFFSET('Water Data'!$F$10,0,10*ROW('Water Data'!F66)),NA())))</f>
        <v>#N/A</v>
      </c>
      <c r="P72" s="252" t="e">
        <f ca="true">+IF(AND(ISNUMBER(OFFSET('Water Data'!$G$5,0,10*ROW('Water Data'!G66))),CE72="Yes"),100-OFFSET('Water Data'!$G$5,0,10*ROW('Water Data'!G66)),IF(AND(ISNUMBER(OFFSET('Water Data'!$G$5,0,10*ROW('Water Data'!G66))),CE72="No",ISNUMBER(OFFSET('Water Data'!$G$5,0,10*ROW('Water Data'!G66)))),CONCATENATE("[",ROUND(100-OFFSET('Water Data'!$G$5,0,10*ROW('Water Data'!G66)),0),"]"),IF(AND(ISNUMBER(OFFSET('Water Data'!$G$5,0,10*ROW('Water Data'!G66))),CE72="",ISNUMBER(OFFSET('Water Data'!$G$5,0,10*ROW('Water Data'!G66)))),100-OFFSET('Water Data'!$G$5,0,10*ROW('Water Data'!G66)),NA())))</f>
        <v>#N/A</v>
      </c>
      <c r="Q72" s="252" t="e">
        <f ca="true">+IF(AND(ISNUMBER(OFFSET('Water Data'!$G$7,0,10*ROW('Water Data'!G66))),CF72="Yes"),OFFSET('Water Data'!$G$7,0,10*ROW('Water Data'!G66)),IF(AND(ISNUMBER(OFFSET('Water Data'!$G$7,0,10*ROW('Water Data'!G66))),CF72="No",ISNUMBER(OFFSET('Water Data'!$G$7,0,10*ROW('Water Data'!G66)))),CONCATENATE("[",ROUND(OFFSET('Water Data'!$G$7,0,10*ROW('Water Data'!G66)),0),"]"),IF(AND(ISNUMBER(OFFSET('Water Data'!$G$7,0,10*ROW('Water Data'!G66))),CF72="",ISNUMBER(OFFSET('Water Data'!$G$7,0,10*ROW('Water Data'!G66)))),OFFSET('Water Data'!$G$7,0,10*ROW('Water Data'!G66)),NA())))</f>
        <v>#N/A</v>
      </c>
      <c r="R72" s="252" t="e">
        <f ca="true">+IF(AND(ISNUMBER(OFFSET('Water Data'!$G$10,0,10*ROW('Water Data'!G66))),CG72="Yes"),OFFSET('Water Data'!$G$10,0,10*ROW('Water Data'!G66)),IF(AND(ISNUMBER(OFFSET('Water Data'!$G$10,0,10*ROW('Water Data'!G66))),CG72="No",ISNUMBER(OFFSET('Water Data'!$G$10,0,10*ROW('Water Data'!G66)))),CONCATENATE("[",ROUND(OFFSET('Water Data'!$G$10,0,10*ROW('Water Data'!G66)),0),"]"),IF(AND(ISNUMBER(OFFSET('Water Data'!$G$10,0,10*ROW('Water Data'!G66))),CG72="",ISNUMBER(OFFSET('Water Data'!$G$10,0,10*ROW('Water Data'!G66)))),OFFSET('Water Data'!$G$10,0,10*ROW('Water Data'!G66)),NA())))</f>
        <v>#N/A</v>
      </c>
      <c r="S72" s="252" t="e">
        <f ca="true">+IF(AND(ISNUMBER(OFFSET('Water Data'!$H$5,0,10*ROW('Water Data'!H66))),CH72="Yes"),100-OFFSET('Water Data'!$H$5,0,10*ROW('Water Data'!H66)),IF(AND(ISNUMBER(OFFSET('Water Data'!$H$5,0,10*ROW('Water Data'!H66))),CH72="No",ISNUMBER(OFFSET('Water Data'!$H$5,0,10*ROW('Water Data'!H66)))),CONCATENATE("[",ROUND(100-OFFSET('Water Data'!$H$5,0,10*ROW('Water Data'!H66)),0),"]"),IF(AND(ISNUMBER(OFFSET('Water Data'!$H$5,0,10*ROW('Water Data'!H66))),CH72="",ISNUMBER(OFFSET('Water Data'!$H$5,0,10*ROW('Water Data'!H66)))),100-OFFSET('Water Data'!$H$5,0,10*ROW('Water Data'!H66)),NA())))</f>
        <v>#N/A</v>
      </c>
      <c r="T72" s="252" t="e">
        <f ca="true">+IF(AND(ISNUMBER(OFFSET('Water Data'!$H$7,0,10*ROW('Water Data'!H66))),CI72="Yes"),OFFSET('Water Data'!$H$7,0,10*ROW('Water Data'!H66)),IF(AND(ISNUMBER(OFFSET('Water Data'!$H$7,0,10*ROW('Water Data'!H66))),CI72="No",ISNUMBER(OFFSET('Water Data'!$H$7,0,10*ROW('Water Data'!H66)))),CONCATENATE("[",ROUND(OFFSET('Water Data'!$H$7,0,10*ROW('Water Data'!H66)),0),"]"),IF(AND(ISNUMBER(OFFSET('Water Data'!$H$7,0,10*ROW('Water Data'!H66))),CI72="",ISNUMBER(OFFSET('Water Data'!$H$7,0,10*ROW('Water Data'!H66)))),OFFSET('Water Data'!$H$7,0,10*ROW('Water Data'!H66)),NA())))</f>
        <v>#N/A</v>
      </c>
      <c r="U72" s="252" t="e">
        <f ca="true">+IF(AND(ISNUMBER(OFFSET('Water Data'!$H$10,0,10*ROW('Water Data'!H66))),CJ72="Yes"),OFFSET('Water Data'!$H$10,0,10*ROW('Water Data'!H66)),IF(AND(ISNUMBER(OFFSET('Water Data'!$H$10,0,10*ROW('Water Data'!H66))),CJ72="No",ISNUMBER(OFFSET('Water Data'!$H$10,0,10*ROW('Water Data'!H66)))),CONCATENATE("[",ROUND(OFFSET('Water Data'!$H$10,0,10*ROW('Water Data'!H66)),0),"]"),IF(AND(ISNUMBER(OFFSET('Water Data'!$H$10,0,10*ROW('Water Data'!H66))),CJ72="",ISNUMBER(OFFSET('Water Data'!$H$10,0,10*ROW('Water Data'!H66)))),OFFSET('Water Data'!$H$10,0,10*ROW('Water Data'!H66)),NA())))</f>
        <v>#N/A</v>
      </c>
      <c r="V72" s="253" t="e">
        <f ca="true">+IF(AND(ISNUMBER(OFFSET('Sanitation Data'!$C$5,0,10*ROW('Sanitation Data'!C66))),CK72="Yes"),100-OFFSET('Sanitation Data'!$C$5,0,10*ROW('Sanitation Data'!C66)),IF(AND(ISNUMBER(OFFSET('Sanitation Data'!$C$5,0,10*ROW('Sanitation Data'!C66))),CK72="No",ISNUMBER(OFFSET('Sanitation Data'!$C$5,0,10*ROW('Sanitation Data'!C66)))),CONCATENATE("[",ROUND(100-OFFSET('Sanitation Data'!$C$5,0,10*ROW('Sanitation Data'!C66)),0),"]"),IF(AND(ISNUMBER(OFFSET('Sanitation Data'!$C$5,0,10*ROW('Sanitation Data'!C66))),CK72="",ISNUMBER(OFFSET('Sanitation Data'!$C$5,0,10*ROW('Sanitation Data'!C66)))),100-OFFSET('Sanitation Data'!$C$5,0,10*ROW('Sanitation Data'!C66)),NA())))</f>
        <v>#N/A</v>
      </c>
      <c r="W72" s="253" t="e">
        <f ca="true">+IF(AND(ISNUMBER(OFFSET('Sanitation Data'!$C$7,0,10*ROW('Sanitation Data'!C66))),CL72="Yes"),OFFSET('Sanitation Data'!$C$7,0,10*ROW('Sanitation Data'!C66)),IF(AND(ISNUMBER(OFFSET('Sanitation Data'!$C$7,0,10*ROW('Sanitation Data'!C66))),CL72="No",ISNUMBER(OFFSET('Sanitation Data'!$C$7,0,10*ROW('Sanitation Data'!C66)))),CONCATENATE("[",ROUND(OFFSET('Sanitation Data'!$C$7,0,10*ROW('Sanitation Data'!C66)),0),"]"),IF(AND(ISNUMBER(OFFSET('Sanitation Data'!$C$7,0,10*ROW('Sanitation Data'!C66))),CL72="",ISNUMBER(OFFSET('Sanitation Data'!$C$7,0,10*ROW('Sanitation Data'!C66)))),OFFSET('Sanitation Data'!$C$7,0,10*ROW('Sanitation Data'!C66)),NA())))</f>
        <v>#N/A</v>
      </c>
      <c r="X72" s="253" t="e">
        <f ca="true">+IF(AND(ISNUMBER(OFFSET('Sanitation Data'!$C$11,0,10*ROW('Sanitation Data'!C66))),CM72="Yes"),OFFSET('Sanitation Data'!$C$11,0,10*ROW('Sanitation Data'!C66)),IF(AND(ISNUMBER(OFFSET('Sanitation Data'!$C$11,0,10*ROW('Sanitation Data'!C66))),CM72="No",ISNUMBER(OFFSET('Sanitation Data'!$C$11,0,10*ROW('Sanitation Data'!C66)))),CONCATENATE("[",ROUND(OFFSET('Sanitation Data'!$C$11,0,10*ROW('Sanitation Data'!C66)),0),"]"),IF(AND(ISNUMBER(OFFSET('Sanitation Data'!$C$11,0,10*ROW('Sanitation Data'!C66))),CM72="",ISNUMBER(OFFSET('Sanitation Data'!$C$11,0,10*ROW('Sanitation Data'!C66)))),OFFSET('Sanitation Data'!$C$11,0,10*ROW('Sanitation Data'!C66)),NA())))</f>
        <v>#N/A</v>
      </c>
      <c r="Y72" s="253" t="e">
        <f ca="true">+IF(AND(ISNUMBER(OFFSET('Sanitation Data'!$C$12,0,10*ROW('Sanitation Data'!C66))),CN72="Yes"),OFFSET('Sanitation Data'!$C$12,0,10*ROW('Sanitation Data'!C66)),IF(AND(ISNUMBER(OFFSET('Sanitation Data'!$C$12,0,10*ROW('Sanitation Data'!C66))),CN72="No",ISNUMBER(OFFSET('Sanitation Data'!$C$12,0,10*ROW('Sanitation Data'!C66)))),CONCATENATE("[",ROUND(OFFSET('Sanitation Data'!$C$12,0,10*ROW('Sanitation Data'!C66)),0),"]"),IF(AND(ISNUMBER(OFFSET('Sanitation Data'!$C$12,0,10*ROW('Sanitation Data'!C66))),CN72="",ISNUMBER(OFFSET('Sanitation Data'!$C$12,0,10*ROW('Sanitation Data'!C66)))),OFFSET('Sanitation Data'!$C$12,0,10*ROW('Sanitation Data'!C66)),NA())))</f>
        <v>#N/A</v>
      </c>
      <c r="Z72" s="253" t="e">
        <f ca="true">+IF(AND(ISNUMBER(OFFSET('Sanitation Data'!$C$13,0,10*ROW('Sanitation Data'!C66))),CO72="Yes"),OFFSET('Sanitation Data'!$C$13,0,10*ROW('Sanitation Data'!C66)),IF(AND(ISNUMBER(OFFSET('Sanitation Data'!$C$13,0,10*ROW('Sanitation Data'!C66))),CO72="No",ISNUMBER(OFFSET('Sanitation Data'!$C$13,0,10*ROW('Sanitation Data'!C66)))),CONCATENATE("[",ROUND(OFFSET('Sanitation Data'!$C$13,0,10*ROW('Sanitation Data'!C66)),0),"]"),IF(AND(ISNUMBER(OFFSET('Sanitation Data'!$C$13,0,10*ROW('Sanitation Data'!C66))),CO72="",ISNUMBER(OFFSET('Sanitation Data'!$C$13,0,10*ROW('Sanitation Data'!C66)))),OFFSET('Sanitation Data'!$C$13,0,10*ROW('Sanitation Data'!C66)),NA())))</f>
        <v>#N/A</v>
      </c>
      <c r="AA72" s="253" t="e">
        <f ca="true">+IF(AND(ISNUMBER(OFFSET('Sanitation Data'!$D$5,0,10*ROW('Sanitation Data'!D66))),CP72="Yes"),100-OFFSET('Sanitation Data'!$D$5,0,10*ROW('Sanitation Data'!D66)),IF(AND(ISNUMBER(OFFSET('Sanitation Data'!$D$5,0,10*ROW('Sanitation Data'!D66))),CP72="No",ISNUMBER(OFFSET('Sanitation Data'!$D$5,0,10*ROW('Sanitation Data'!D66)))),CONCATENATE("[",ROUND(100-OFFSET('Sanitation Data'!$D$5,0,10*ROW('Sanitation Data'!D66)),0),"]"),IF(AND(ISNUMBER(OFFSET('Sanitation Data'!$D$5,0,10*ROW('Sanitation Data'!D66))),CP72="",ISNUMBER(OFFSET('Sanitation Data'!$D$5,0,10*ROW('Sanitation Data'!D66)))),100-OFFSET('Sanitation Data'!$D$5,0,10*ROW('Sanitation Data'!D66)),NA())))</f>
        <v>#N/A</v>
      </c>
      <c r="AB72" s="253" t="e">
        <f ca="true">+IF(AND(ISNUMBER(OFFSET('Sanitation Data'!$D$7,0,10*ROW('Sanitation Data'!D66))),CQ72="Yes"),OFFSET('Sanitation Data'!$D$7,0,10*ROW('Sanitation Data'!G66)),IF(AND(ISNUMBER(OFFSET('Sanitation Data'!$D$7,0,10*ROW('Sanitation Data'!D66))),CQ72="No",ISNUMBER(OFFSET('Sanitation Data'!$D$7,0,10*ROW('Sanitation Data'!D66)))),CONCATENATE("[",ROUND(OFFSET('Sanitation Data'!$D$7,0,10*ROW('Sanitation Data'!D66)),0),"]"),IF(AND(ISNUMBER(OFFSET('Sanitation Data'!$D$7,0,10*ROW('Sanitation Data'!D66))),CQ72="",ISNUMBER(OFFSET('Sanitation Data'!$D$7,0,10*ROW('Sanitation Data'!D66)))),OFFSET('Sanitation Data'!$D$7,0,10*ROW('Sanitation Data'!D66)),NA())))</f>
        <v>#N/A</v>
      </c>
      <c r="AC72" s="253" t="e">
        <f ca="true">+IF(AND(ISNUMBER(OFFSET('Sanitation Data'!$D$11,0,10*ROW('Sanitation Data'!D66))),CR72="Yes"),OFFSET('Sanitation Data'!$D$11,0,10*ROW('Sanitation Data'!D66)),IF(AND(ISNUMBER(OFFSET('Sanitation Data'!$D$11,0,10*ROW('Sanitation Data'!D66))),CR72="No",ISNUMBER(OFFSET('Sanitation Data'!$D$11,0,10*ROW('Sanitation Data'!D66)))),CONCATENATE("[",ROUND(OFFSET('Sanitation Data'!$D$11,0,10*ROW('Sanitation Data'!D66)),0),"]"),IF(AND(ISNUMBER(OFFSET('Sanitation Data'!$D$11,0,10*ROW('Sanitation Data'!D66))),CR72="",ISNUMBER(OFFSET('Sanitation Data'!$D$11,0,10*ROW('Sanitation Data'!D66)))),OFFSET('Sanitation Data'!$D$11,0,10*ROW('Sanitation Data'!D66)),NA())))</f>
        <v>#N/A</v>
      </c>
      <c r="AD72" s="253" t="e">
        <f ca="true">+IF(AND(ISNUMBER(OFFSET('Sanitation Data'!$D$12,0,10*ROW('Sanitation Data'!D66))),CS72="Yes"),OFFSET('Sanitation Data'!$D$12,0,10*ROW('Sanitation Data'!D66)),IF(AND(ISNUMBER(OFFSET('Sanitation Data'!$D$12,0,10*ROW('Sanitation Data'!D66))),CS72="No",ISNUMBER(OFFSET('Sanitation Data'!$D$12,0,10*ROW('Sanitation Data'!D66)))),CONCATENATE("[",ROUND(OFFSET('Sanitation Data'!$D$12,0,10*ROW('Sanitation Data'!D66)),0),"]"),IF(AND(ISNUMBER(OFFSET('Sanitation Data'!$D$12,0,10*ROW('Sanitation Data'!D66))),CS72="",ISNUMBER(OFFSET('Sanitation Data'!$D$12,0,10*ROW('Sanitation Data'!D66)))),OFFSET('Sanitation Data'!$D$12,0,10*ROW('Sanitation Data'!D66)),NA())))</f>
        <v>#N/A</v>
      </c>
      <c r="AE72" s="253" t="e">
        <f ca="true">+IF(AND(ISNUMBER(OFFSET('Sanitation Data'!$D$13,0,10*ROW('Sanitation Data'!D66))),CT72="Yes"),OFFSET('Sanitation Data'!$D$13,0,10*ROW('Sanitation Data'!D66)),IF(AND(ISNUMBER(OFFSET('Sanitation Data'!$D$13,0,10*ROW('Sanitation Data'!D66))),CT72="No",ISNUMBER(OFFSET('Sanitation Data'!$D$13,0,10*ROW('Sanitation Data'!D66)))),CONCATENATE("[",ROUND(OFFSET('Sanitation Data'!$D$13,0,10*ROW('Sanitation Data'!D66)),0),"]"),IF(AND(ISNUMBER(OFFSET('Sanitation Data'!$D$13,0,10*ROW('Sanitation Data'!D66))),CT72="",ISNUMBER(OFFSET('Sanitation Data'!$D$13,0,10*ROW('Sanitation Data'!D66)))),OFFSET('Sanitation Data'!$D$13,0,10*ROW('Sanitation Data'!D66)),NA())))</f>
        <v>#N/A</v>
      </c>
      <c r="AF72" s="253" t="e">
        <f ca="true">+IF(AND(ISNUMBER(OFFSET('Sanitation Data'!$E$5,0,10*ROW('Sanitation Data'!E66))),CU72="Yes"),100-OFFSET('Sanitation Data'!$E$5,0,10*ROW('Sanitation Data'!E66)),IF(AND(ISNUMBER(OFFSET('Sanitation Data'!$E$5,0,10*ROW('Sanitation Data'!E66))),CU72="No",ISNUMBER(OFFSET('Sanitation Data'!$E$5,0,10*ROW('Sanitation Data'!E66)))),CONCATENATE("[",ROUND(100-OFFSET('Sanitation Data'!$E$5,0,10*ROW('Sanitation Data'!E66)),0),"]"),IF(AND(ISNUMBER(OFFSET('Sanitation Data'!$E$5,0,10*ROW('Sanitation Data'!E66))),CU72="",ISNUMBER(OFFSET('Sanitation Data'!$E$5,0,10*ROW('Sanitation Data'!E66)))),100-OFFSET('Sanitation Data'!$E$5,0,10*ROW('Sanitation Data'!E66)),NA())))</f>
        <v>#N/A</v>
      </c>
      <c r="AG72" s="253" t="e">
        <f ca="true">+IF(AND(ISNUMBER(OFFSET('Sanitation Data'!$E$7,0,10*ROW('Sanitation Data'!E66))),CV72="Yes"),OFFSET('Sanitation Data'!$E$7,0,10*ROW('Sanitation Data'!E66)),IF(AND(ISNUMBER(OFFSET('Sanitation Data'!$E$7,0,10*ROW('Sanitation Data'!E66))),CV72="No",ISNUMBER(OFFSET('Sanitation Data'!$E$7,0,10*ROW('Sanitation Data'!E66)))),CONCATENATE("[",ROUND(OFFSET('Sanitation Data'!$E$7,0,10*ROW('Sanitation Data'!E66)),0),"]"),IF(AND(ISNUMBER(OFFSET('Sanitation Data'!$E$7,0,10*ROW('Sanitation Data'!E66))),CV72="",ISNUMBER(OFFSET('Sanitation Data'!$E$7,0,10*ROW('Sanitation Data'!E66)))),OFFSET('Sanitation Data'!$E$7,0,10*ROW('Sanitation Data'!E66)),NA())))</f>
        <v>#N/A</v>
      </c>
      <c r="AH72" s="253" t="e">
        <f ca="true">+IF(AND(ISNUMBER(OFFSET('Sanitation Data'!$E$11,0,10*ROW('Sanitation Data'!E66))),CW72="Yes"),OFFSET('Sanitation Data'!$E$11,0,10*ROW('Sanitation Data'!E66)),IF(AND(ISNUMBER(OFFSET('Sanitation Data'!$E$11,0,10*ROW('Sanitation Data'!E66))),CW72="No",ISNUMBER(OFFSET('Sanitation Data'!$E$11,0,10*ROW('Sanitation Data'!E66)))),CONCATENATE("[",ROUND(OFFSET('Sanitation Data'!$E$11,0,10*ROW('Sanitation Data'!E66)),0),"]"),IF(AND(ISNUMBER(OFFSET('Sanitation Data'!$E$11,0,10*ROW('Sanitation Data'!E66))),CW72="",ISNUMBER(OFFSET('Sanitation Data'!$E$11,0,10*ROW('Sanitation Data'!E66)))),OFFSET('Sanitation Data'!$E$11,0,10*ROW('Sanitation Data'!E66)),NA())))</f>
        <v>#N/A</v>
      </c>
      <c r="AI72" s="253" t="e">
        <f ca="true">+IF(AND(ISNUMBER(OFFSET('Sanitation Data'!$E$12,0,10*ROW('Sanitation Data'!E66))),CX72="Yes"),OFFSET('Sanitation Data'!$E$12,0,10*ROW('Sanitation Data'!E66)),IF(AND(ISNUMBER(OFFSET('Sanitation Data'!$E$12,0,10*ROW('Sanitation Data'!E66))),CX72="No",ISNUMBER(OFFSET('Sanitation Data'!$E$12,0,10*ROW('Sanitation Data'!E66)))),CONCATENATE("[",ROUND(OFFSET('Sanitation Data'!$E$12,0,10*ROW('Sanitation Data'!E66)),0),"]"),IF(AND(ISNUMBER(OFFSET('Sanitation Data'!$E$12,0,10*ROW('Sanitation Data'!E66))),CX72="",ISNUMBER(OFFSET('Sanitation Data'!$E$12,0,10*ROW('Sanitation Data'!E66)))),OFFSET('Sanitation Data'!$E$12,0,10*ROW('Sanitation Data'!E66)),NA())))</f>
        <v>#N/A</v>
      </c>
      <c r="AJ72" s="253" t="e">
        <f ca="true">+IF(AND(ISNUMBER(OFFSET('Sanitation Data'!$E$13,0,10*ROW('Sanitation Data'!E66))),CY72="Yes"),OFFSET('Sanitation Data'!$E$13,0,10*ROW('Sanitation Data'!E66)),IF(AND(ISNUMBER(OFFSET('Sanitation Data'!$E$13,0,10*ROW('Sanitation Data'!E66))),CY72="No",ISNUMBER(OFFSET('Sanitation Data'!$E$13,0,10*ROW('Sanitation Data'!E66)))),CONCATENATE("[",ROUND(OFFSET('Sanitation Data'!$E$13,0,10*ROW('Sanitation Data'!E66)),0),"]"),IF(AND(ISNUMBER(OFFSET('Sanitation Data'!$E$13,0,10*ROW('Sanitation Data'!E66))),CY72="",ISNUMBER(OFFSET('Sanitation Data'!$E$13,0,10*ROW('Sanitation Data'!E66)))),OFFSET('Sanitation Data'!$E$13,0,10*ROW('Sanitation Data'!E66)),NA())))</f>
        <v>#N/A</v>
      </c>
      <c r="AK72" s="253" t="e">
        <f ca="true">+IF(AND(ISNUMBER(OFFSET('Sanitation Data'!$F$5,0,10*ROW('Sanitation Data'!F66))),CZ72="Yes"),100-OFFSET('Sanitation Data'!$F$5,0,10*ROW('Sanitation Data'!F66)),IF(AND(ISNUMBER(OFFSET('Sanitation Data'!$F$5,0,10*ROW('Sanitation Data'!F66))),CZ72="No",ISNUMBER(OFFSET('Sanitation Data'!$F$5,0,10*ROW('Sanitation Data'!F66)))),CONCATENATE("[",ROUND(100-OFFSET('Sanitation Data'!$F$5,0,10*ROW('Sanitation Data'!F66)),0),"]"),IF(AND(ISNUMBER(OFFSET('Sanitation Data'!$F$5,0,10*ROW('Sanitation Data'!F66))),CZ72="",ISNUMBER(OFFSET('Sanitation Data'!$F$5,0,10*ROW('Sanitation Data'!F66)))),100-OFFSET('Sanitation Data'!$F$5,0,10*ROW('Sanitation Data'!F66)),NA())))</f>
        <v>#N/A</v>
      </c>
      <c r="AL72" s="253" t="e">
        <f ca="true">+IF(AND(ISNUMBER(OFFSET('Sanitation Data'!$F$7,0,10*ROW('Sanitation Data'!F66))),DA72="Yes"),OFFSET('Sanitation Data'!$F$7,0,10*ROW('Sanitation Data'!F66)),IF(AND(ISNUMBER(OFFSET('Sanitation Data'!$F$7,0,10*ROW('Sanitation Data'!F66))),DA72="No",ISNUMBER(OFFSET('Sanitation Data'!$F$7,0,10*ROW('Sanitation Data'!F66)))),CONCATENATE("[",ROUND(OFFSET('Sanitation Data'!$F$7,0,10*ROW('Sanitation Data'!F66)),0),"]"),IF(AND(ISNUMBER(OFFSET('Sanitation Data'!$F$7,0,10*ROW('Sanitation Data'!F66))),DA72="",ISNUMBER(OFFSET('Sanitation Data'!$F$7,0,10*ROW('Sanitation Data'!F66)))),OFFSET('Sanitation Data'!$F$7,0,10*ROW('Sanitation Data'!F66)),NA())))</f>
        <v>#N/A</v>
      </c>
      <c r="AM72" s="253" t="e">
        <f ca="true">+IF(AND(ISNUMBER(OFFSET('Sanitation Data'!$F$11,0,10*ROW('Sanitation Data'!F66))),DB72="Yes"),OFFSET('Sanitation Data'!$F$11,0,10*ROW('Sanitation Data'!F66)),IF(AND(ISNUMBER(OFFSET('Sanitation Data'!$F$11,0,10*ROW('Sanitation Data'!F66))),DB72="No",ISNUMBER(OFFSET('Sanitation Data'!$F$11,0,10*ROW('Sanitation Data'!F66)))),CONCATENATE("[",ROUND(OFFSET('Sanitation Data'!$F$11,0,10*ROW('Sanitation Data'!F66)),0),"]"),IF(AND(ISNUMBER(OFFSET('Sanitation Data'!$F$11,0,10*ROW('Sanitation Data'!F66))),DB72="",ISNUMBER(OFFSET('Sanitation Data'!$F$11,0,10*ROW('Sanitation Data'!F66)))),OFFSET('Sanitation Data'!$F$11,0,10*ROW('Sanitation Data'!F66)),NA())))</f>
        <v>#N/A</v>
      </c>
      <c r="AN72" s="253" t="e">
        <f ca="true">+IF(AND(ISNUMBER(OFFSET('Sanitation Data'!$F$12,0,10*ROW('Sanitation Data'!F66))),DC72="Yes"),OFFSET('Sanitation Data'!$F$12,0,10*ROW('Sanitation Data'!F66)),IF(AND(ISNUMBER(OFFSET('Sanitation Data'!$F$12,0,10*ROW('Sanitation Data'!F66))),DC72="No",ISNUMBER(OFFSET('Sanitation Data'!$F$12,0,10*ROW('Sanitation Data'!F66)))),CONCATENATE("[",ROUND(OFFSET('Sanitation Data'!$F$12,0,10*ROW('Sanitation Data'!F66)),0),"]"),IF(AND(ISNUMBER(OFFSET('Sanitation Data'!$F$12,0,10*ROW('Sanitation Data'!F66))),DC72="",ISNUMBER(OFFSET('Sanitation Data'!$F$12,0,10*ROW('Sanitation Data'!F66)))),OFFSET('Sanitation Data'!$F$12,0,10*ROW('Sanitation Data'!F66)),NA())))</f>
        <v>#N/A</v>
      </c>
      <c r="AO72" s="253" t="e">
        <f ca="true">+IF(AND(ISNUMBER(OFFSET('Sanitation Data'!$F$13,0,10*ROW('Sanitation Data'!F66))),DD72="Yes"),OFFSET('Sanitation Data'!$F$13,0,10*ROW('Sanitation Data'!F66)),IF(AND(ISNUMBER(OFFSET('Sanitation Data'!$F$13,0,10*ROW('Sanitation Data'!F66))),DD72="No",ISNUMBER(OFFSET('Sanitation Data'!$F$13,0,10*ROW('Sanitation Data'!F66)))),CONCATENATE("[",ROUND(OFFSET('Sanitation Data'!$F$13,0,10*ROW('Sanitation Data'!F66)),0),"]"),IF(AND(ISNUMBER(OFFSET('Sanitation Data'!$F$13,0,10*ROW('Sanitation Data'!F66))),DD72="",ISNUMBER(OFFSET('Sanitation Data'!$F$13,0,10*ROW('Sanitation Data'!F66)))),OFFSET('Sanitation Data'!$F$13,0,10*ROW('Sanitation Data'!F66)),NA())))</f>
        <v>#N/A</v>
      </c>
      <c r="AP72" s="253" t="e">
        <f ca="true">+IF(AND(ISNUMBER(OFFSET('Sanitation Data'!$G$5,0,10*ROW('Sanitation Data'!G66))),DE72="Yes"),100-OFFSET('Sanitation Data'!$G$5,0,10*ROW('Sanitation Data'!G66)),IF(AND(ISNUMBER(OFFSET('Sanitation Data'!$G$5,0,10*ROW('Sanitation Data'!G66))),DE72="No",ISNUMBER(OFFSET('Sanitation Data'!$G$5,0,10*ROW('Sanitation Data'!G66)))),CONCATENATE("[",ROUND(100-OFFSET('Sanitation Data'!$G$5,0,10*ROW('Sanitation Data'!G66)),0),"]"),IF(AND(ISNUMBER(OFFSET('Sanitation Data'!$G$5,0,10*ROW('Sanitation Data'!G66))),DE72="",ISNUMBER(OFFSET('Sanitation Data'!$G$5,0,10*ROW('Sanitation Data'!G66)))),100-OFFSET('Sanitation Data'!$G$5,0,10*ROW('Sanitation Data'!G66)),NA())))</f>
        <v>#N/A</v>
      </c>
      <c r="AQ72" s="253" t="e">
        <f ca="true">+IF(AND(ISNUMBER(OFFSET('Sanitation Data'!$G$7,0,10*ROW('Sanitation Data'!G66))),DF72="Yes"),OFFSET('Sanitation Data'!$G$7,0,10*ROW('Sanitation Data'!G66)),IF(AND(ISNUMBER(OFFSET('Sanitation Data'!$G$7,0,10*ROW('Sanitation Data'!G66))),DF72="No",ISNUMBER(OFFSET('Sanitation Data'!$G$7,0,10*ROW('Sanitation Data'!G66)))),CONCATENATE("[",ROUND(OFFSET('Sanitation Data'!$G$7,0,10*ROW('Sanitation Data'!G66)),0),"]"),IF(AND(ISNUMBER(OFFSET('Sanitation Data'!$G$7,0,10*ROW('Sanitation Data'!G66))),DF72="",ISNUMBER(OFFSET('Sanitation Data'!$G$7,0,10*ROW('Sanitation Data'!G66)))),OFFSET('Sanitation Data'!$G$7,0,10*ROW('Sanitation Data'!G66)),NA())))</f>
        <v>#N/A</v>
      </c>
      <c r="AR72" s="253" t="e">
        <f ca="true">+IF(AND(ISNUMBER(OFFSET('Sanitation Data'!$G$11,0,10*ROW('Sanitation Data'!G66))),DG72="Yes"),OFFSET('Sanitation Data'!$G$11,0,10*ROW('Sanitation Data'!G66)),IF(AND(ISNUMBER(OFFSET('Sanitation Data'!$G$11,0,10*ROW('Sanitation Data'!G66))),DG72="No",ISNUMBER(OFFSET('Sanitation Data'!$G$11,0,10*ROW('Sanitation Data'!G66)))),CONCATENATE("[",ROUND(OFFSET('Sanitation Data'!$G$11,0,10*ROW('Sanitation Data'!G66)),0),"]"),IF(AND(ISNUMBER(OFFSET('Sanitation Data'!$G$11,0,10*ROW('Sanitation Data'!G66))),DG72="",ISNUMBER(OFFSET('Sanitation Data'!$G$11,0,10*ROW('Sanitation Data'!G66)))),OFFSET('Sanitation Data'!$G$11,0,10*ROW('Sanitation Data'!G66)),NA())))</f>
        <v>#N/A</v>
      </c>
      <c r="AS72" s="253" t="e">
        <f ca="true">+IF(AND(ISNUMBER(OFFSET('Sanitation Data'!$G$12,0,10*ROW('Sanitation Data'!G66))),DH72="Yes"),OFFSET('Sanitation Data'!$G$12,0,10*ROW('Sanitation Data'!G66)),IF(AND(ISNUMBER(OFFSET('Sanitation Data'!$G$12,0,10*ROW('Sanitation Data'!G66))),DH72="No",ISNUMBER(OFFSET('Sanitation Data'!$G$12,0,10*ROW('Sanitation Data'!G66)))),CONCATENATE("[",ROUND(OFFSET('Sanitation Data'!$G$12,0,10*ROW('Sanitation Data'!G66)),0),"]"),IF(AND(ISNUMBER(OFFSET('Sanitation Data'!$G$12,0,10*ROW('Sanitation Data'!G66))),DH72="",ISNUMBER(OFFSET('Sanitation Data'!$G$12,0,10*ROW('Sanitation Data'!G66)))),OFFSET('Sanitation Data'!$G$12,0,10*ROW('Sanitation Data'!G66)),NA())))</f>
        <v>#N/A</v>
      </c>
      <c r="AT72" s="253" t="e">
        <f ca="true">+IF(AND(ISNUMBER(OFFSET('Sanitation Data'!$G$13,0,10*ROW('Sanitation Data'!G66))),DI72="Yes"),OFFSET('Sanitation Data'!$G$13,0,10*ROW('Sanitation Data'!G66)),IF(AND(ISNUMBER(OFFSET('Sanitation Data'!$G$13,0,10*ROW('Sanitation Data'!G66))),DI72="No",ISNUMBER(OFFSET('Sanitation Data'!$G$13,0,10*ROW('Sanitation Data'!G66)))),CONCATENATE("[",ROUND(OFFSET('Sanitation Data'!$G$13,0,10*ROW('Sanitation Data'!G66)),0),"]"),IF(AND(ISNUMBER(OFFSET('Sanitation Data'!$G$13,0,10*ROW('Sanitation Data'!G66))),DI72="",ISNUMBER(OFFSET('Sanitation Data'!$G$13,0,10*ROW('Sanitation Data'!G66)))),OFFSET('Sanitation Data'!$G$13,0,10*ROW('Sanitation Data'!G66)),NA())))</f>
        <v>#N/A</v>
      </c>
      <c r="AU72" s="253" t="e">
        <f ca="true">+IF(AND(ISNUMBER(OFFSET('Sanitation Data'!$H$5,0,10*ROW('Sanitation Data'!H66))),DJ72="Yes"),100-OFFSET('Sanitation Data'!$H$5,0,10*ROW('Sanitation Data'!H66)),IF(AND(ISNUMBER(OFFSET('Sanitation Data'!$H$5,0,10*ROW('Sanitation Data'!H66))),DJ72="No",ISNUMBER(OFFSET('Sanitation Data'!$H$5,0,10*ROW('Sanitation Data'!H66)))),CONCATENATE("[",ROUND(100-OFFSET('Sanitation Data'!$H$5,0,10*ROW('Sanitation Data'!H66)),0),"]"),IF(AND(ISNUMBER(OFFSET('Sanitation Data'!$H$5,0,10*ROW('Sanitation Data'!H66))),DJ72="",ISNUMBER(OFFSET('Sanitation Data'!$H$5,0,10*ROW('Sanitation Data'!H66)))),100-OFFSET('Sanitation Data'!$H$5,0,10*ROW('Sanitation Data'!H66)),NA())))</f>
        <v>#N/A</v>
      </c>
      <c r="AV72" s="253" t="e">
        <f ca="true">+IF(AND(ISNUMBER(OFFSET('Sanitation Data'!$H$7,0,10*ROW('Sanitation Data'!H66))),DK72="Yes"),OFFSET('Sanitation Data'!$H$7,0,10*ROW('Sanitation Data'!H66)),IF(AND(ISNUMBER(OFFSET('Sanitation Data'!$H$7,0,10*ROW('Sanitation Data'!H66))),DK72="No",ISNUMBER(OFFSET('Sanitation Data'!$H$7,0,10*ROW('Sanitation Data'!H66)))),CONCATENATE("[",ROUND(OFFSET('Sanitation Data'!$H$7,0,10*ROW('Sanitation Data'!H66)),0),"]"),IF(AND(ISNUMBER(OFFSET('Sanitation Data'!$H$7,0,10*ROW('Sanitation Data'!H66))),DK72="",ISNUMBER(OFFSET('Sanitation Data'!$H$7,0,10*ROW('Sanitation Data'!H66)))),OFFSET('Sanitation Data'!$H$7,0,10*ROW('Sanitation Data'!H66)),NA())))</f>
        <v>#N/A</v>
      </c>
      <c r="AW72" s="253" t="e">
        <f ca="true">+IF(AND(ISNUMBER(OFFSET('Sanitation Data'!$H$11,0,10*ROW('Sanitation Data'!H66))),DL72="Yes"),OFFSET('Sanitation Data'!$H$11,0,10*ROW('Sanitation Data'!H66)),IF(AND(ISNUMBER(OFFSET('Sanitation Data'!$H$11,0,10*ROW('Sanitation Data'!H66))),DL72="No",ISNUMBER(OFFSET('Sanitation Data'!$H$11,0,10*ROW('Sanitation Data'!H66)))),CONCATENATE("[",ROUND(OFFSET('Sanitation Data'!$H$11,0,10*ROW('Sanitation Data'!H66)),0),"]"),IF(AND(ISNUMBER(OFFSET('Sanitation Data'!$H$11,0,10*ROW('Sanitation Data'!H66))),DL72="",ISNUMBER(OFFSET('Sanitation Data'!$H$11,0,10*ROW('Sanitation Data'!H66)))),OFFSET('Sanitation Data'!$H$11,0,10*ROW('Sanitation Data'!H66)),NA())))</f>
        <v>#N/A</v>
      </c>
      <c r="AX72" s="253" t="e">
        <f ca="true">+IF(AND(ISNUMBER(OFFSET('Sanitation Data'!$H$12,0,10*ROW('Sanitation Data'!H66))),DM72="Yes"),OFFSET('Sanitation Data'!$H$12,0,10*ROW('Sanitation Data'!H66)),IF(AND(ISNUMBER(OFFSET('Sanitation Data'!$H$12,0,10*ROW('Sanitation Data'!H66))),DM72="No",ISNUMBER(OFFSET('Sanitation Data'!$H$12,0,10*ROW('Sanitation Data'!H66)))),CONCATENATE("[",ROUND(OFFSET('Sanitation Data'!$H$12,0,10*ROW('Sanitation Data'!H66)),0),"]"),IF(AND(ISNUMBER(OFFSET('Sanitation Data'!$H$12,0,10*ROW('Sanitation Data'!H66))),DM72="",ISNUMBER(OFFSET('Sanitation Data'!$H$12,0,10*ROW('Sanitation Data'!H66)))),OFFSET('Sanitation Data'!$H$12,0,10*ROW('Sanitation Data'!H66)),NA())))</f>
        <v>#N/A</v>
      </c>
      <c r="AY72" s="253" t="e">
        <f ca="true">+IF(AND(ISNUMBER(OFFSET('Sanitation Data'!$H$13,0,10*ROW('Sanitation Data'!H66))),DN72="Yes"),OFFSET('Sanitation Data'!$H$13,0,10*ROW('Sanitation Data'!H66)),IF(AND(ISNUMBER(OFFSET('Sanitation Data'!$H$13,0,10*ROW('Sanitation Data'!H66))),DN72="No",ISNUMBER(OFFSET('Sanitation Data'!$H$13,0,10*ROW('Sanitation Data'!H66)))),CONCATENATE("[",ROUND(OFFSET('Sanitation Data'!$H$13,0,10*ROW('Sanitation Data'!H66)),0),"]"),IF(AND(ISNUMBER(OFFSET('Sanitation Data'!$H$13,0,10*ROW('Sanitation Data'!H66))),DN72="",ISNUMBER(OFFSET('Sanitation Data'!$H$13,0,10*ROW('Sanitation Data'!H66)))),OFFSET('Sanitation Data'!$H$13,0,10*ROW('Sanitation Data'!H66)),NA())))</f>
        <v>#N/A</v>
      </c>
      <c r="AZ72" s="254" t="e">
        <f ca="true">+IF(AND(ISNUMBER(OFFSET('Hygiene Data'!$C$6,0,10*ROW('Hygiene Data'!C66))),DO72="Yes"),OFFSET('Hygiene Data'!$C$6,0,10*ROW('Hygiene Data'!C66)),IF(AND(ISNUMBER(OFFSET('Hygiene Data'!$C$6,0,10*ROW('Hygiene Data'!C66))),DO72="No",ISNUMBER(OFFSET('Hygiene Data'!$C$6,0,10*ROW('Hygiene Data'!C66)))),CONCATENATE("[",ROUND(OFFSET('Hygiene Data'!$C$6,0,10*ROW('Hygiene Data'!C66)),0),"]"),IF(AND(ISNUMBER(OFFSET('Hygiene Data'!$C$6,0,10*ROW('Hygiene Data'!C66))),DO72="",ISNUMBER(OFFSET('Hygiene Data'!$C$6,0,10*ROW('Hygiene Data'!C66)))),OFFSET('Hygiene Data'!$C$6,0,10*ROW('Hygiene Data'!C66)),NA())))</f>
        <v>#N/A</v>
      </c>
      <c r="BA72" s="254" t="e">
        <f ca="true">+IF(AND(ISNUMBER(OFFSET('Hygiene Data'!$C$8,0,10*ROW('Hygiene Data'!C66))),DP72="Yes"),OFFSET('Hygiene Data'!$C$8,0,10*ROW('Hygiene Data'!C66)),IF(AND(ISNUMBER(OFFSET('Hygiene Data'!$C$8,0,10*ROW('Hygiene Data'!C66))),DP72="No",ISNUMBER(OFFSET('Hygiene Data'!$C$8,0,10*ROW('Hygiene Data'!C66)))),CONCATENATE("[",ROUND(OFFSET('Hygiene Data'!$C$8,0,10*ROW('Hygiene Data'!C66)),0),"]"),IF(AND(ISNUMBER(OFFSET('Hygiene Data'!$C$8,0,10*ROW('Hygiene Data'!C66))),DP72="",ISNUMBER(OFFSET('Hygiene Data'!$C$8,0,10*ROW('Hygiene Data'!C66)))),OFFSET('Hygiene Data'!$C$8,0,10*ROW('Hygiene Data'!C66)),NA())))</f>
        <v>#N/A</v>
      </c>
      <c r="BB72" s="254" t="e">
        <f ca="true">+IF(AND(ISNUMBER(OFFSET('Hygiene Data'!$C$10,0,10*ROW('Hygiene Data'!C66))),DQ72="Yes"),OFFSET('Hygiene Data'!$C$10,0,10*ROW('Hygiene Data'!C66)),IF(AND(ISNUMBER(OFFSET('Hygiene Data'!$C$10,0,10*ROW('Hygiene Data'!C66))),DQ72="No",ISNUMBER(OFFSET('Hygiene Data'!$C$10,0,10*ROW('Hygiene Data'!C66)))),CONCATENATE("[",ROUND(OFFSET('Hygiene Data'!$C$10,0,10*ROW('Hygiene Data'!C66)),0),"]"),IF(AND(ISNUMBER(OFFSET('Hygiene Data'!$C$10,0,10*ROW('Hygiene Data'!C66))),DQ72="",ISNUMBER(OFFSET('Hygiene Data'!$C$10,0,10*ROW('Hygiene Data'!C66)))),OFFSET('Hygiene Data'!$C$10,0,10*ROW('Hygiene Data'!C66)),NA())))</f>
        <v>#N/A</v>
      </c>
      <c r="BC72" s="254" t="e">
        <f ca="true">+IF(AND(ISNUMBER(OFFSET('Hygiene Data'!$D$6,0,10*ROW('Hygiene Data'!D66))),DR72="Yes"),OFFSET('Hygiene Data'!$D$6,0,10*ROW('Hygiene Data'!D66)),IF(AND(ISNUMBER(OFFSET('Hygiene Data'!$D$6,0,10*ROW('Hygiene Data'!D66))),DR72="No",ISNUMBER(OFFSET('Hygiene Data'!$D$6,0,10*ROW('Hygiene Data'!D66)))),CONCATENATE("[",ROUND(OFFSET('Hygiene Data'!$D$6,0,10*ROW('Hygiene Data'!D66)),0),"]"),IF(AND(ISNUMBER(OFFSET('Hygiene Data'!$D$6,0,10*ROW('Hygiene Data'!D66))),DR72="",ISNUMBER(OFFSET('Hygiene Data'!$D$6,0,10*ROW('Hygiene Data'!D66)))),OFFSET('Hygiene Data'!$D$6,0,10*ROW('Hygiene Data'!D66)),NA())))</f>
        <v>#N/A</v>
      </c>
      <c r="BD72" s="254" t="e">
        <f ca="true">+IF(AND(ISNUMBER(OFFSET('Hygiene Data'!$D$8,0,10*ROW('Hygiene Data'!D66))),DS72="Yes"),OFFSET('Hygiene Data'!$D$8,0,10*ROW('Hygiene Data'!D66)),IF(AND(ISNUMBER(OFFSET('Hygiene Data'!$D$8,0,10*ROW('Hygiene Data'!D66))),DS72="No",ISNUMBER(OFFSET('Hygiene Data'!$D$8,0,10*ROW('Hygiene Data'!D66)))),CONCATENATE("[",ROUND(OFFSET('Hygiene Data'!$D$8,0,10*ROW('Hygiene Data'!D66)),0),"]"),IF(AND(ISNUMBER(OFFSET('Hygiene Data'!$D$8,0,10*ROW('Hygiene Data'!D66))),DS72="",ISNUMBER(OFFSET('Hygiene Data'!$D$8,0,10*ROW('Hygiene Data'!D66)))),OFFSET('Hygiene Data'!$D$8,0,10*ROW('Hygiene Data'!D66)),NA())))</f>
        <v>#N/A</v>
      </c>
      <c r="BE72" s="254" t="e">
        <f ca="true">+IF(AND(ISNUMBER(OFFSET('Hygiene Data'!$D$10,0,10*ROW('Hygiene Data'!D66))),DT72="Yes"),OFFSET('Hygiene Data'!$D$10,0,10*ROW('Hygiene Data'!D66)),IF(AND(ISNUMBER(OFFSET('Hygiene Data'!$D$10,0,10*ROW('Hygiene Data'!D66))),DT72="No",ISNUMBER(OFFSET('Hygiene Data'!$D$10,0,10*ROW('Hygiene Data'!D66)))),CONCATENATE("[",ROUND(OFFSET('Hygiene Data'!$D$10,0,10*ROW('Hygiene Data'!D66)),0),"]"),IF(AND(ISNUMBER(OFFSET('Hygiene Data'!$D$10,0,10*ROW('Hygiene Data'!D66))),DT72="",ISNUMBER(OFFSET('Hygiene Data'!$D$10,0,10*ROW('Hygiene Data'!D66)))),OFFSET('Hygiene Data'!$D$10,0,10*ROW('Hygiene Data'!D66)),NA())))</f>
        <v>#N/A</v>
      </c>
      <c r="BF72" s="254" t="e">
        <f ca="true">+IF(AND(ISNUMBER(OFFSET('Hygiene Data'!$E$6,0,10*ROW('Hygiene Data'!E66))),DU72="Yes"),OFFSET('Hygiene Data'!$E$6,0,10*ROW('Hygiene Data'!E66)),IF(AND(ISNUMBER(OFFSET('Hygiene Data'!$E$6,0,10*ROW('Hygiene Data'!E66))),DU72="No",ISNUMBER(OFFSET('Hygiene Data'!$E$6,0,10*ROW('Hygiene Data'!E66)))),CONCATENATE("[",ROUND(OFFSET('Hygiene Data'!$E$6,0,10*ROW('Hygiene Data'!E66)),0),"]"),IF(AND(ISNUMBER(OFFSET('Hygiene Data'!$E$6,0,10*ROW('Hygiene Data'!E66))),DU72="",ISNUMBER(OFFSET('Hygiene Data'!$E$6,0,10*ROW('Hygiene Data'!E66)))),OFFSET('Hygiene Data'!$E$6,0,10*ROW('Hygiene Data'!E66)),NA())))</f>
        <v>#N/A</v>
      </c>
      <c r="BG72" s="254" t="e">
        <f ca="true">+IF(AND(ISNUMBER(OFFSET('Hygiene Data'!$E$8,0,10*ROW('Hygiene Data'!E66))),DV72="Yes"),OFFSET('Hygiene Data'!$E$8,0,10*ROW('Hygiene Data'!E66)),IF(AND(ISNUMBER(OFFSET('Hygiene Data'!$E$8,0,10*ROW('Hygiene Data'!E66))),DV72="No",ISNUMBER(OFFSET('Hygiene Data'!$E$8,0,10*ROW('Hygiene Data'!E66)))),CONCATENATE("[",ROUND(OFFSET('Hygiene Data'!$E$8,0,10*ROW('Hygiene Data'!E66)),0),"]"),IF(AND(ISNUMBER(OFFSET('Hygiene Data'!$E$8,0,10*ROW('Hygiene Data'!E66))),DV72="",ISNUMBER(OFFSET('Hygiene Data'!$E$8,0,10*ROW('Hygiene Data'!E66)))),OFFSET('Hygiene Data'!$E$8,0,10*ROW('Hygiene Data'!E66)),NA())))</f>
        <v>#N/A</v>
      </c>
      <c r="BH72" s="254" t="e">
        <f ca="true">+IF(AND(ISNUMBER(OFFSET('Hygiene Data'!$E$10,0,10*ROW('Hygiene Data'!E66))),DW72="Yes"),OFFSET('Hygiene Data'!$E$10,0,10*ROW('Hygiene Data'!E66)),IF(AND(ISNUMBER(OFFSET('Hygiene Data'!$E$10,0,10*ROW('Hygiene Data'!E66))),DW72="No",ISNUMBER(OFFSET('Hygiene Data'!$E$10,0,10*ROW('Hygiene Data'!E66)))),CONCATENATE("[",ROUND(OFFSET('Hygiene Data'!$E$10,0,10*ROW('Hygiene Data'!E66)),0),"]"),IF(AND(ISNUMBER(OFFSET('Hygiene Data'!$E$10,0,10*ROW('Hygiene Data'!E66))),DW72="",ISNUMBER(OFFSET('Hygiene Data'!$E$10,0,10*ROW('Hygiene Data'!E66)))),OFFSET('Hygiene Data'!$E$10,0,10*ROW('Hygiene Data'!E66)),NA())))</f>
        <v>#N/A</v>
      </c>
      <c r="BI72" s="254" t="e">
        <f ca="true">+IF(AND(ISNUMBER(OFFSET('Hygiene Data'!$F$6,0,10*ROW('Hygiene Data'!F66))),DX72="Yes"),OFFSET('Hygiene Data'!$F$6,0,10*ROW('Hygiene Data'!F66)),IF(AND(ISNUMBER(OFFSET('Hygiene Data'!$F$6,0,10*ROW('Hygiene Data'!F66))),DX72="No",ISNUMBER(OFFSET('Hygiene Data'!$F$6,0,10*ROW('Hygiene Data'!F66)))),CONCATENATE("[",ROUND(OFFSET('Hygiene Data'!$F$6,0,10*ROW('Hygiene Data'!F66)),0),"]"),IF(AND(ISNUMBER(OFFSET('Hygiene Data'!$F$6,0,10*ROW('Hygiene Data'!F66))),DX72="",ISNUMBER(OFFSET('Hygiene Data'!$F$6,0,10*ROW('Hygiene Data'!F66)))),OFFSET('Hygiene Data'!$F$6,0,10*ROW('Hygiene Data'!F66)),NA())))</f>
        <v>#N/A</v>
      </c>
      <c r="BJ72" s="254" t="e">
        <f ca="true">+IF(AND(ISNUMBER(OFFSET('Hygiene Data'!$F$8,0,10*ROW('Hygiene Data'!F66))),DY72="Yes"),OFFSET('Hygiene Data'!$F$8,0,10*ROW('Hygiene Data'!F66)),IF(AND(ISNUMBER(OFFSET('Hygiene Data'!$F$8,0,10*ROW('Hygiene Data'!F66))),DY72="No",ISNUMBER(OFFSET('Hygiene Data'!$F$8,0,10*ROW('Hygiene Data'!F66)))),CONCATENATE("[",ROUND(OFFSET('Hygiene Data'!$F$8,0,10*ROW('Hygiene Data'!F66)),0),"]"),IF(AND(ISNUMBER(OFFSET('Hygiene Data'!$F$8,0,10*ROW('Hygiene Data'!F66))),DY72="",ISNUMBER(OFFSET('Hygiene Data'!$F$8,0,10*ROW('Hygiene Data'!F66)))),OFFSET('Hygiene Data'!$F$8,0,10*ROW('Hygiene Data'!F66)),NA())))</f>
        <v>#N/A</v>
      </c>
      <c r="BK72" s="254" t="e">
        <f ca="true">+IF(AND(ISNUMBER(OFFSET('Hygiene Data'!$F$10,0,10*ROW('Hygiene Data'!F66))),DZ72="Yes"),OFFSET('Hygiene Data'!$F$10,0,10*ROW('Hygiene Data'!F66)),IF(AND(ISNUMBER(OFFSET('Hygiene Data'!$F$10,0,10*ROW('Hygiene Data'!F66))),DZ72="No",ISNUMBER(OFFSET('Hygiene Data'!$F$10,0,10*ROW('Hygiene Data'!F66)))),CONCATENATE("[",ROUND(OFFSET('Hygiene Data'!$F$10,0,10*ROW('Hygiene Data'!F66)),0),"]"),IF(AND(ISNUMBER(OFFSET('Hygiene Data'!$F$10,0,10*ROW('Hygiene Data'!F66))),DZ72="",ISNUMBER(OFFSET('Hygiene Data'!$F$10,0,10*ROW('Hygiene Data'!F66)))),OFFSET('Hygiene Data'!$F$10,0,10*ROW('Hygiene Data'!F66)),NA())))</f>
        <v>#N/A</v>
      </c>
      <c r="BL72" s="254" t="e">
        <f ca="true">+IF(AND(ISNUMBER(OFFSET('Hygiene Data'!$G$6,0,10*ROW('Hygiene Data'!G66))),EA72="Yes"),OFFSET('Hygiene Data'!$G$6,0,10*ROW('Hygiene Data'!G66)),IF(AND(ISNUMBER(OFFSET('Hygiene Data'!$G$6,0,10*ROW('Hygiene Data'!G66))),EA72="No",ISNUMBER(OFFSET('Hygiene Data'!$G$6,0,10*ROW('Hygiene Data'!G66)))),CONCATENATE("[",ROUND(OFFSET('Hygiene Data'!$G$6,0,10*ROW('Hygiene Data'!G66)),0),"]"),IF(AND(ISNUMBER(OFFSET('Hygiene Data'!$G$6,0,10*ROW('Hygiene Data'!G66))),EA72="",ISNUMBER(OFFSET('Hygiene Data'!$G$6,0,10*ROW('Hygiene Data'!G66)))),OFFSET('Hygiene Data'!$G$6,0,10*ROW('Hygiene Data'!G66)),NA())))</f>
        <v>#N/A</v>
      </c>
      <c r="BM72" s="254" t="e">
        <f ca="true">+IF(AND(ISNUMBER(OFFSET('Hygiene Data'!$G$8,0,10*ROW('Hygiene Data'!G66))),EB72="Yes"),OFFSET('Hygiene Data'!$G$8,0,10*ROW('Hygiene Data'!G66)),IF(AND(ISNUMBER(OFFSET('Hygiene Data'!$G$8,0,10*ROW('Hygiene Data'!G66))),EB72="No",ISNUMBER(OFFSET('Hygiene Data'!$G$8,0,10*ROW('Hygiene Data'!G66)))),CONCATENATE("[",ROUND(OFFSET('Hygiene Data'!$G$8,0,10*ROW('Hygiene Data'!G66)),0),"]"),IF(AND(ISNUMBER(OFFSET('Hygiene Data'!$G$8,0,10*ROW('Hygiene Data'!G66))),EB72="",ISNUMBER(OFFSET('Hygiene Data'!$G$8,0,10*ROW('Hygiene Data'!G66)))),OFFSET('Hygiene Data'!$G$8,0,10*ROW('Hygiene Data'!G66)),NA())))</f>
        <v>#N/A</v>
      </c>
      <c r="BN72" s="254" t="e">
        <f ca="true">+IF(AND(ISNUMBER(OFFSET('Hygiene Data'!$G$10,0,10*ROW('Hygiene Data'!G66))),EC72="Yes"),OFFSET('Hygiene Data'!$G$10,0,10*ROW('Hygiene Data'!G66)),IF(AND(ISNUMBER(OFFSET('Hygiene Data'!$G$10,0,10*ROW('Hygiene Data'!G66))),EC72="No",ISNUMBER(OFFSET('Hygiene Data'!$G$10,0,10*ROW('Hygiene Data'!G66)))),CONCATENATE("[",ROUND(OFFSET('Hygiene Data'!$G$10,0,10*ROW('Hygiene Data'!G66)),0),"]"),IF(AND(ISNUMBER(OFFSET('Hygiene Data'!$G$10,0,10*ROW('Hygiene Data'!G66))),EC72="",ISNUMBER(OFFSET('Hygiene Data'!$G$10,0,10*ROW('Hygiene Data'!G66)))),OFFSET('Hygiene Data'!$G$10,0,10*ROW('Hygiene Data'!G66)),NA())))</f>
        <v>#N/A</v>
      </c>
      <c r="BO72" s="254" t="e">
        <f ca="true">+IF(AND(ISNUMBER(OFFSET('Hygiene Data'!$H$6,0,10*ROW('Hygiene Data'!H66))),ED72="Yes"),OFFSET('Hygiene Data'!$H$6,0,10*ROW('Hygiene Data'!H66)),IF(AND(ISNUMBER(OFFSET('Hygiene Data'!$H$6,0,10*ROW('Hygiene Data'!H66))),ED72="No",ISNUMBER(OFFSET('Hygiene Data'!$H$6,0,10*ROW('Hygiene Data'!H66)))),CONCATENATE("[",ROUND(OFFSET('Hygiene Data'!$H$6,0,10*ROW('Hygiene Data'!H66)),0),"]"),IF(AND(ISNUMBER(OFFSET('Hygiene Data'!$H$6,0,10*ROW('Hygiene Data'!H66))),ED72="",ISNUMBER(OFFSET('Hygiene Data'!$H$6,0,10*ROW('Hygiene Data'!H66)))),OFFSET('Hygiene Data'!$H$6,0,10*ROW('Hygiene Data'!H66)),NA())))</f>
        <v>#N/A</v>
      </c>
      <c r="BP72" s="254" t="e">
        <f ca="true">+IF(AND(ISNUMBER(OFFSET('Hygiene Data'!$H$8,0,10*ROW('Hygiene Data'!H66))),EE72="Yes"),OFFSET('Hygiene Data'!$H$8,0,10*ROW('Hygiene Data'!H66)),IF(AND(ISNUMBER(OFFSET('Hygiene Data'!$H$8,0,10*ROW('Hygiene Data'!H66))),EE72="No",ISNUMBER(OFFSET('Hygiene Data'!$H$8,0,10*ROW('Hygiene Data'!H66)))),CONCATENATE("[",ROUND(OFFSET('Hygiene Data'!$H$8,0,10*ROW('Hygiene Data'!H66)),0),"]"),IF(AND(ISNUMBER(OFFSET('Hygiene Data'!$H$8,0,10*ROW('Hygiene Data'!H66))),EE72="",ISNUMBER(OFFSET('Hygiene Data'!$H$8,0,10*ROW('Hygiene Data'!H66)))),OFFSET('Hygiene Data'!$H$8,0,10*ROW('Hygiene Data'!H66)),NA())))</f>
        <v>#N/A</v>
      </c>
      <c r="BQ72" s="254" t="e">
        <f ca="true">+IF(AND(ISNUMBER(OFFSET('Hygiene Data'!$H$10,0,10*ROW('Hygiene Data'!H66))),EF72="Yes"),OFFSET('Hygiene Data'!$H$10,0,10*ROW('Hygiene Data'!H66)),IF(AND(ISNUMBER(OFFSET('Hygiene Data'!$H$10,0,10*ROW('Hygiene Data'!H66))),EF72="No",ISNUMBER(OFFSET('Hygiene Data'!$H$10,0,10*ROW('Hygiene Data'!H66)))),CONCATENATE("[",ROUND(OFFSET('Hygiene Data'!$H$10,0,10*ROW('Hygiene Data'!H66)),0),"]"),IF(AND(ISNUMBER(OFFSET('Hygiene Data'!$H$10,0,10*ROW('Hygiene Data'!H66))),EF72="",ISNUMBER(OFFSET('Hygiene Data'!$H$10,0,10*ROW('Hygiene Data'!H66)))),OFFSET('Hygiene Data'!$H$10,0,10*ROW('Hygiene Data'!H66)),NA())))</f>
        <v>#N/A</v>
      </c>
      <c r="BS72" s="36" t="str">
        <f ca="true">+IF(OFFSET('Water Data'!$C$28,0,10*ROW('Water Data'!C66))="","",OFFSET('Water Data'!$C$28,0,10*ROW('Water Data'!C66)))</f>
        <v/>
      </c>
      <c r="BT72" s="36" t="str">
        <f ca="true">+IF(OFFSET('Water Data'!$C$29,0,10*ROW('Water Data'!C66))="","",OFFSET('Water Data'!$C$29,0,10*ROW('Water Data'!C66)))</f>
        <v/>
      </c>
      <c r="BU72" s="36" t="str">
        <f ca="true">+IF(OFFSET('Water Data'!$C$30,0,10*ROW('Water Data'!C66))="","",OFFSET('Water Data'!$C$30,0,10*ROW('Water Data'!C66)))</f>
        <v/>
      </c>
      <c r="BV72" s="36" t="str">
        <f ca="true">+IF(OFFSET('Water Data'!$D$28,0,10*ROW('Water Data'!D66))="","",OFFSET('Water Data'!$D$28,0,10*ROW('Water Data'!D66)))</f>
        <v/>
      </c>
      <c r="BW72" s="36" t="str">
        <f ca="true">+IF(OFFSET('Water Data'!$D$29,0,10*ROW('Water Data'!D66))="","",OFFSET('Water Data'!$D$29,0,10*ROW('Water Data'!D66)))</f>
        <v/>
      </c>
      <c r="BX72" s="36" t="str">
        <f ca="true">+IF(OFFSET('Water Data'!$D$30,0,10*ROW('Water Data'!D66))="","",OFFSET('Water Data'!$D$30,0,10*ROW('Water Data'!D66)))</f>
        <v/>
      </c>
      <c r="BY72" s="36" t="str">
        <f ca="true">+IF(OFFSET('Water Data'!$E$28,0,10*ROW('Water Data'!E66))="","",OFFSET('Water Data'!$E$28,0,10*ROW('Water Data'!E66)))</f>
        <v/>
      </c>
      <c r="BZ72" s="36" t="str">
        <f ca="true">+IF(OFFSET('Water Data'!$E$29,0,10*ROW('Water Data'!E66))="","",OFFSET('Water Data'!$E$29,0,10*ROW('Water Data'!E66)))</f>
        <v/>
      </c>
      <c r="CA72" s="36" t="str">
        <f ca="true">+IF(OFFSET('Water Data'!$E$30,0,10*ROW('Water Data'!E66))="","",OFFSET('Water Data'!$E$30,0,10*ROW('Water Data'!E66)))</f>
        <v/>
      </c>
      <c r="CB72" s="36" t="str">
        <f ca="true">+IF(OFFSET('Water Data'!$F$28,0,10*ROW('Water Data'!F66))="","",OFFSET('Water Data'!$F$28,0,10*ROW('Water Data'!F66)))</f>
        <v/>
      </c>
      <c r="CC72" s="36" t="str">
        <f ca="true">+IF(OFFSET('Water Data'!$F$29,0,10*ROW('Water Data'!F66))="","",OFFSET('Water Data'!$F$29,0,10*ROW('Water Data'!F66)))</f>
        <v/>
      </c>
      <c r="CD72" s="36" t="str">
        <f ca="true">+IF(OFFSET('Water Data'!$F$30,0,10*ROW('Water Data'!F66))="","",OFFSET('Water Data'!$F$30,0,10*ROW('Water Data'!F66)))</f>
        <v/>
      </c>
      <c r="CE72" s="36" t="str">
        <f ca="true">+IF(OFFSET('Water Data'!$G$28,0,10*ROW('Water Data'!G66))="","",OFFSET('Water Data'!$G$28,0,10*ROW('Water Data'!G66)))</f>
        <v/>
      </c>
      <c r="CF72" s="36" t="str">
        <f ca="true">+IF(OFFSET('Water Data'!$G$29,0,10*ROW('Water Data'!G66))="","",OFFSET('Water Data'!$G$29,0,10*ROW('Water Data'!G66)))</f>
        <v/>
      </c>
      <c r="CG72" s="36" t="str">
        <f ca="true">+IF(OFFSET('Water Data'!$G$30,0,10*ROW('Water Data'!G66))="","",OFFSET('Water Data'!$G$30,0,10*ROW('Water Data'!G66)))</f>
        <v/>
      </c>
      <c r="CH72" s="36" t="str">
        <f ca="true">+IF(OFFSET('Water Data'!$H$28,0,10*ROW('Water Data'!H66))="","",OFFSET('Water Data'!$H$28,0,10*ROW('Water Data'!H66)))</f>
        <v/>
      </c>
      <c r="CI72" s="36" t="str">
        <f ca="true">+IF(OFFSET('Water Data'!$H$29,0,10*ROW('Water Data'!H66))="","",OFFSET('Water Data'!$H$29,0,10*ROW('Water Data'!H66)))</f>
        <v/>
      </c>
      <c r="CJ72" s="36" t="str">
        <f ca="true">+IF(OFFSET('Water Data'!$H$30,0,10*ROW('Water Data'!H66))="","",OFFSET('Water Data'!$H$30,0,10*ROW('Water Data'!H66)))</f>
        <v/>
      </c>
      <c r="CK72" s="36" t="str">
        <f ca="true">+IF(OFFSET('Sanitation Data'!$C$29,0,10*ROW('Sanitation Data'!C66))="","",OFFSET('Sanitation Data'!$C$29,0,10*ROW('Sanitation Data'!C66)))</f>
        <v/>
      </c>
      <c r="CL72" s="36" t="str">
        <f ca="true">+IF(OFFSET('Sanitation Data'!$C$30,0,10*ROW('Sanitation Data'!C66))="","",OFFSET('Sanitation Data'!$C$30,0,10*ROW('Sanitation Data'!C66)))</f>
        <v/>
      </c>
      <c r="CM72" s="36" t="str">
        <f ca="true">+IF(OFFSET('Sanitation Data'!$C$31,0,10*ROW('Sanitation Data'!C66))="","",OFFSET('Sanitation Data'!$C$31,0,10*ROW('Sanitation Data'!C66)))</f>
        <v/>
      </c>
      <c r="CN72" s="36" t="str">
        <f ca="true">+IF(OFFSET('Sanitation Data'!$C$32,0,10*ROW('Sanitation Data'!C66))="","",OFFSET('Sanitation Data'!$C$32,0,10*ROW('Sanitation Data'!C66)))</f>
        <v/>
      </c>
      <c r="CO72" s="36" t="str">
        <f ca="true">+IF(OFFSET('Sanitation Data'!$C$33,0,10*ROW('Sanitation Data'!C66))="","",OFFSET('Sanitation Data'!$C$33,0,10*ROW('Sanitation Data'!C66)))</f>
        <v/>
      </c>
      <c r="CP72" s="36" t="str">
        <f ca="true">+IF(OFFSET('Sanitation Data'!$D$29,0,10*ROW('Sanitation Data'!D66))="","",OFFSET('Sanitation Data'!$D$29,0,10*ROW('Sanitation Data'!D66)))</f>
        <v/>
      </c>
      <c r="CQ72" s="36" t="str">
        <f ca="true">+IF(OFFSET('Sanitation Data'!$D$30,0,10*ROW('Sanitation Data'!D66))="","",OFFSET('Sanitation Data'!$D$30,0,10*ROW('Sanitation Data'!D66)))</f>
        <v/>
      </c>
      <c r="CR72" s="36" t="str">
        <f ca="true">+IF(OFFSET('Sanitation Data'!$D$31,0,10*ROW('Sanitation Data'!D66))="","",OFFSET('Sanitation Data'!$D$31,0,10*ROW('Sanitation Data'!D66)))</f>
        <v/>
      </c>
      <c r="CS72" s="36" t="str">
        <f ca="true">+IF(OFFSET('Sanitation Data'!$D$32,0,10*ROW('Sanitation Data'!D66))="","",OFFSET('Sanitation Data'!$D$32,0,10*ROW('Sanitation Data'!D66)))</f>
        <v/>
      </c>
      <c r="CT72" s="36" t="str">
        <f ca="true">+IF(OFFSET('Sanitation Data'!$D$33,0,10*ROW('Sanitation Data'!D66))="","",OFFSET('Sanitation Data'!$D$33,0,10*ROW('Sanitation Data'!D66)))</f>
        <v/>
      </c>
      <c r="CU72" s="36" t="str">
        <f ca="true">+IF(OFFSET('Sanitation Data'!$E$29,0,10*ROW('Sanitation Data'!E66))="","",OFFSET('Sanitation Data'!$E$29,0,10*ROW('Sanitation Data'!E66)))</f>
        <v/>
      </c>
      <c r="CV72" s="36" t="str">
        <f ca="true">+IF(OFFSET('Sanitation Data'!$E$30,0,10*ROW('Sanitation Data'!E66))="","",OFFSET('Sanitation Data'!$E$30,0,10*ROW('Sanitation Data'!E66)))</f>
        <v/>
      </c>
      <c r="CW72" s="36" t="str">
        <f ca="true">+IF(OFFSET('Sanitation Data'!$E$31,0,10*ROW('Sanitation Data'!E66))="","",OFFSET('Sanitation Data'!$E$31,0,10*ROW('Sanitation Data'!E66)))</f>
        <v/>
      </c>
      <c r="CX72" s="36" t="str">
        <f ca="true">+IF(OFFSET('Sanitation Data'!$E$32,0,10*ROW('Sanitation Data'!E66))="","",OFFSET('Sanitation Data'!$E$32,0,10*ROW('Sanitation Data'!E66)))</f>
        <v/>
      </c>
      <c r="CY72" s="36" t="str">
        <f ca="true">+IF(OFFSET('Sanitation Data'!$E$33,0,10*ROW('Sanitation Data'!E66))="","",OFFSET('Sanitation Data'!$E$33,0,10*ROW('Sanitation Data'!E66)))</f>
        <v/>
      </c>
      <c r="CZ72" s="36" t="str">
        <f ca="true">+IF(OFFSET('Sanitation Data'!$F$29,0,10*ROW('Sanitation Data'!F66))="","",OFFSET('Sanitation Data'!$F$29,0,10*ROW('Sanitation Data'!F66)))</f>
        <v/>
      </c>
      <c r="DA72" s="36" t="str">
        <f ca="true">+IF(OFFSET('Sanitation Data'!$F$30,0,10*ROW('Sanitation Data'!F66))="","",OFFSET('Sanitation Data'!$F$30,0,10*ROW('Sanitation Data'!F66)))</f>
        <v/>
      </c>
      <c r="DB72" s="36" t="str">
        <f ca="true">+IF(OFFSET('Sanitation Data'!$F$31,0,10*ROW('Sanitation Data'!F66))="","",OFFSET('Sanitation Data'!$F$31,0,10*ROW('Sanitation Data'!F66)))</f>
        <v/>
      </c>
      <c r="DC72" s="36" t="str">
        <f ca="true">+IF(OFFSET('Sanitation Data'!$F$32,0,10*ROW('Sanitation Data'!F66))="","",OFFSET('Sanitation Data'!$F$32,0,10*ROW('Sanitation Data'!F66)))</f>
        <v/>
      </c>
      <c r="DD72" s="36" t="str">
        <f ca="true">+IF(OFFSET('Sanitation Data'!$F$33,0,10*ROW('Sanitation Data'!F66))="","",OFFSET('Sanitation Data'!$F$33,0,10*ROW('Sanitation Data'!F66)))</f>
        <v/>
      </c>
      <c r="DE72" s="36" t="str">
        <f ca="true">+IF(OFFSET('Sanitation Data'!$G$29,0,10*ROW('Sanitation Data'!G66))="","",OFFSET('Sanitation Data'!$G$29,0,10*ROW('Sanitation Data'!G66)))</f>
        <v/>
      </c>
      <c r="DF72" s="36" t="str">
        <f ca="true">+IF(OFFSET('Sanitation Data'!$G$30,0,10*ROW('Sanitation Data'!G66))="","",OFFSET('Sanitation Data'!$G$30,0,10*ROW('Sanitation Data'!G66)))</f>
        <v/>
      </c>
      <c r="DG72" s="36" t="str">
        <f ca="true">+IF(OFFSET('Sanitation Data'!$G$31,0,10*ROW('Sanitation Data'!G66))="","",OFFSET('Sanitation Data'!$G$31,0,10*ROW('Sanitation Data'!G66)))</f>
        <v/>
      </c>
      <c r="DH72" s="36" t="str">
        <f ca="true">+IF(OFFSET('Sanitation Data'!$G$32,0,10*ROW('Sanitation Data'!G66))="","",OFFSET('Sanitation Data'!$G$32,0,10*ROW('Sanitation Data'!G66)))</f>
        <v/>
      </c>
      <c r="DI72" s="36" t="str">
        <f ca="true">+IF(OFFSET('Sanitation Data'!$G$33,0,10*ROW('Sanitation Data'!G66))="","",OFFSET('Sanitation Data'!$G$33,0,10*ROW('Sanitation Data'!G66)))</f>
        <v/>
      </c>
      <c r="DJ72" s="36" t="str">
        <f ca="true">+IF(OFFSET('Sanitation Data'!$H$29,0,10*ROW('Sanitation Data'!H66))="","",OFFSET('Sanitation Data'!$H$29,0,10*ROW('Sanitation Data'!H66)))</f>
        <v/>
      </c>
      <c r="DK72" s="36" t="str">
        <f ca="true">+IF(OFFSET('Sanitation Data'!$H$30,0,10*ROW('Sanitation Data'!H66))="","",OFFSET('Sanitation Data'!$H$30,0,10*ROW('Sanitation Data'!H66)))</f>
        <v/>
      </c>
      <c r="DL72" s="36" t="str">
        <f ca="true">+IF(OFFSET('Sanitation Data'!$H$31,0,10*ROW('Sanitation Data'!H66))="","",OFFSET('Sanitation Data'!$H$31,0,10*ROW('Sanitation Data'!H66)))</f>
        <v/>
      </c>
      <c r="DM72" s="36" t="str">
        <f ca="true">+IF(OFFSET('Sanitation Data'!$H$32,0,10*ROW('Sanitation Data'!H66))="","",OFFSET('Sanitation Data'!$H$32,0,10*ROW('Sanitation Data'!H66)))</f>
        <v/>
      </c>
      <c r="DN72" s="36" t="str">
        <f ca="true">+IF(OFFSET('Sanitation Data'!$H$33,0,10*ROW('Sanitation Data'!H66))="","",OFFSET('Sanitation Data'!$H$33,0,10*ROW('Sanitation Data'!H66)))</f>
        <v/>
      </c>
      <c r="DO72" s="36" t="str">
        <f ca="true">+IF(OFFSET('Hygiene Data'!$C$12,0,10*ROW('Hygiene Data'!C66))="","",OFFSET('Hygiene Data'!$C$12,0,10*ROW('Hygiene Data'!C66)))</f>
        <v/>
      </c>
      <c r="DP72" s="36" t="str">
        <f ca="true">+IF(OFFSET('Hygiene Data'!$C$13,0,10*ROW('Hygiene Data'!C66))="","",OFFSET('Hygiene Data'!$C$13,0,10*ROW('Hygiene Data'!C66)))</f>
        <v/>
      </c>
      <c r="DQ72" s="36" t="str">
        <f ca="true">+IF(OFFSET('Hygiene Data'!$C$14,0,10*ROW('Hygiene Data'!C66))="","",OFFSET('Hygiene Data'!$C$14,0,10*ROW('Hygiene Data'!C66)))</f>
        <v/>
      </c>
      <c r="DR72" s="36" t="str">
        <f ca="true">+IF(OFFSET('Hygiene Data'!$D$12,0,10*ROW('Hygiene Data'!D66))="","",OFFSET('Hygiene Data'!$D$12,0,10*ROW('Hygiene Data'!D66)))</f>
        <v/>
      </c>
      <c r="DS72" s="36" t="str">
        <f ca="true">+IF(OFFSET('Hygiene Data'!$D$13,0,10*ROW('Hygiene Data'!D66))="","",OFFSET('Hygiene Data'!$D$13,0,10*ROW('Hygiene Data'!D66)))</f>
        <v/>
      </c>
      <c r="DT72" s="36" t="str">
        <f ca="true">+IF(OFFSET('Hygiene Data'!$D$14,0,10*ROW('Hygiene Data'!D66))="","",OFFSET('Hygiene Data'!$D$14,0,10*ROW('Hygiene Data'!D66)))</f>
        <v/>
      </c>
      <c r="DU72" s="36" t="str">
        <f ca="true">+IF(OFFSET('Hygiene Data'!$E$12,0,10*ROW('Hygiene Data'!E66))="","",OFFSET('Hygiene Data'!$E$12,0,10*ROW('Hygiene Data'!E66)))</f>
        <v/>
      </c>
      <c r="DV72" s="36" t="str">
        <f ca="true">+IF(OFFSET('Hygiene Data'!$E$13,0,10*ROW('Hygiene Data'!E66))="","",OFFSET('Hygiene Data'!$E$13,0,10*ROW('Hygiene Data'!E66)))</f>
        <v/>
      </c>
      <c r="DW72" s="36" t="str">
        <f ca="true">+IF(OFFSET('Hygiene Data'!$E$14,0,10*ROW('Hygiene Data'!E66))="","",OFFSET('Hygiene Data'!$E$14,0,10*ROW('Hygiene Data'!E66)))</f>
        <v/>
      </c>
      <c r="DX72" s="36" t="str">
        <f ca="true">+IF(OFFSET('Hygiene Data'!$F$12,0,10*ROW('Hygiene Data'!F66))="","",OFFSET('Hygiene Data'!$F$12,0,10*ROW('Hygiene Data'!F66)))</f>
        <v/>
      </c>
      <c r="DY72" s="36" t="str">
        <f ca="true">+IF(OFFSET('Hygiene Data'!$F$13,0,10*ROW('Hygiene Data'!F66))="","",OFFSET('Hygiene Data'!$F$13,0,10*ROW('Hygiene Data'!F66)))</f>
        <v/>
      </c>
      <c r="DZ72" s="36" t="str">
        <f ca="true">+IF(OFFSET('Hygiene Data'!$F$14,0,10*ROW('Hygiene Data'!F66))="","",OFFSET('Hygiene Data'!$F$14,0,10*ROW('Hygiene Data'!F66)))</f>
        <v/>
      </c>
      <c r="EA72" s="36" t="str">
        <f ca="true">+IF(OFFSET('Hygiene Data'!$G$12,0,10*ROW('Hygiene Data'!G66))="","",OFFSET('Hygiene Data'!$G$12,0,10*ROW('Hygiene Data'!G66)))</f>
        <v/>
      </c>
      <c r="EB72" s="36" t="str">
        <f ca="true">+IF(OFFSET('Hygiene Data'!$G$13,0,10*ROW('Hygiene Data'!G66))="","",OFFSET('Hygiene Data'!$G$13,0,10*ROW('Hygiene Data'!G66)))</f>
        <v/>
      </c>
      <c r="EC72" s="36" t="str">
        <f ca="true">+IF(OFFSET('Hygiene Data'!$G$14,0,10*ROW('Hygiene Data'!G66))="","",OFFSET('Hygiene Data'!$G$14,0,10*ROW('Hygiene Data'!G66)))</f>
        <v/>
      </c>
      <c r="ED72" s="36" t="str">
        <f ca="true">+IF(OFFSET('Hygiene Data'!$H$12,0,10*ROW('Hygiene Data'!H66))="","",OFFSET('Hygiene Data'!$H$12,0,10*ROW('Hygiene Data'!H66)))</f>
        <v/>
      </c>
      <c r="EE72" s="36" t="str">
        <f ca="true">+IF(OFFSET('Hygiene Data'!$H$13,0,10*ROW('Hygiene Data'!H66))="","",OFFSET('Hygiene Data'!$H$13,0,10*ROW('Hygiene Data'!H66)))</f>
        <v/>
      </c>
      <c r="EF72" s="36" t="str">
        <f ca="true">+IF(OFFSET('Hygiene Data'!$H$14,0,10*ROW('Hygiene Data'!H66))="","",OFFSET('Hygiene Data'!$H$14,0,10*ROW('Hygiene Data'!H66)))</f>
        <v/>
      </c>
    </row>
    <row r="73" x14ac:dyDescent="0.2">
      <c r="A73" s="59" t="str">
        <f ca="true">+IF(OFFSET('Water Data'!$B$1,0,10*ROW('Water Data'!B70))="","",OFFSET('Water Data'!$B$1,0,10*ROW('Water Data'!B70)))</f>
        <v/>
      </c>
      <c r="B73" s="59" t="str">
        <f ca="true">+IF(OFFSET('Water Data'!$A$3,0,10*ROW('Water Data'!A70))="","",OFFSET('Water Data'!$A$3,0,10*ROW('Water Data'!A70)))</f>
        <v/>
      </c>
      <c r="C73" s="59" t="str">
        <f ca="true">+IF(OFFSET('Water Data'!$C$3,0,10*ROW('Water Data'!C70))="","",OFFSET('Water Data'!$C$3,0,10*ROW('Water Data'!C70)))</f>
        <v/>
      </c>
      <c r="D73" s="252" t="e">
        <f ca="true">+IF(AND(ISNUMBER(OFFSET('Water Data'!$C$5,0,10*ROW('Water Data'!C67))),BS73="Yes"),100-OFFSET('Water Data'!$C$5,0,10*ROW('Water Data'!C67)),IF(AND(ISNUMBER(OFFSET('Water Data'!$C$5,0,10*ROW('Water Data'!C67))),BS73="No",ISNUMBER(OFFSET('Water Data'!$C$5,0,10*ROW('Water Data'!C67)))),CONCATENATE("[",ROUND(100-OFFSET('Water Data'!$C$5,0,10*ROW('Water Data'!C67)),0),"]"),IF(AND(ISNUMBER(OFFSET('Water Data'!$C$5,0,10*ROW('Water Data'!C67))),BS73="",ISNUMBER(OFFSET('Water Data'!$C$5,0,10*ROW('Water Data'!C67)))),100-OFFSET('Water Data'!$C$5,0,10*ROW('Water Data'!C67)),NA())))</f>
        <v>#N/A</v>
      </c>
      <c r="E73" s="252" t="e">
        <f ca="true">+IF(AND(ISNUMBER(OFFSET('Water Data'!$C$7,0,10*ROW('Water Data'!D67))),BT73="Yes"),OFFSET('Water Data'!$C$7,0,10*ROW('Water Data'!C67)),IF(AND(ISNUMBER(OFFSET('Water Data'!$C$7,0,10*ROW('Water Data'!C67))),BT73="No",ISNUMBER(OFFSET('Water Data'!$C$7,0,10*ROW('Water Data'!C67)))),CONCATENATE("[",ROUND(OFFSET('Water Data'!$C$7,0,10*ROW('Water Data'!C67)),0),"]"),IF(AND(ISNUMBER(OFFSET('Water Data'!$C$7,0,10*ROW('Water Data'!C67))),BT73="",ISNUMBER(OFFSET('Water Data'!$C$7,0,10*ROW('Water Data'!C67)))),OFFSET('Water Data'!$C$7,0,10*ROW('Water Data'!C67)),NA())))</f>
        <v>#N/A</v>
      </c>
      <c r="F73" s="252" t="e">
        <f ca="true">+IF(AND(ISNUMBER(OFFSET('Water Data'!$C$10,0,10*ROW('Water Data'!C67))),BU73="Yes"),OFFSET('Water Data'!$C$10,0,10*ROW('Water Data'!C67)),IF(AND(ISNUMBER(OFFSET('Water Data'!$C$10,0,10*ROW('Water Data'!C67))),BU73="No",ISNUMBER(OFFSET('Water Data'!$C$10,0,10*ROW('Water Data'!C67)))),CONCATENATE("[",ROUND(OFFSET('Water Data'!$C$10,0,10*ROW('Water Data'!C67)),0),"]"),IF(AND(ISNUMBER(OFFSET('Water Data'!$C$10,0,10*ROW('Water Data'!C67))),BU73="",ISNUMBER(OFFSET('Water Data'!$C$10,0,10*ROW('Water Data'!C67)))),OFFSET('Water Data'!$C$10,0,10*ROW('Water Data'!C67)),NA())))</f>
        <v>#N/A</v>
      </c>
      <c r="G73" s="252" t="e">
        <f ca="true">+IF(AND(ISNUMBER(OFFSET('Water Data'!$D$5,0,10*ROW('Water Data'!D67))),BV73="Yes"),100-OFFSET('Water Data'!$D$5,0,10*ROW('Water Data'!D67)),IF(AND(ISNUMBER(OFFSET('Water Data'!$D$5,0,10*ROW('Water Data'!D67))),BV73="No",ISNUMBER(OFFSET('Water Data'!$D$5,0,10*ROW('Water Data'!D67)))),CONCATENATE("[",ROUND(100-OFFSET('Water Data'!$D$5,0,10*ROW('Water Data'!D67)),0),"]"),IF(AND(ISNUMBER(OFFSET('Water Data'!$D$5,0,10*ROW('Water Data'!D67))),BV73="",ISNUMBER(OFFSET('Water Data'!$D$5,0,10*ROW('Water Data'!D67)))),100-OFFSET('Water Data'!$D$5,0,10*ROW('Water Data'!D67)),NA())))</f>
        <v>#N/A</v>
      </c>
      <c r="H73" s="252" t="e">
        <f ca="true">+IF(AND(ISNUMBER(OFFSET('Water Data'!$D$7,0,10*ROW('Water Data'!D67))),BW73="Yes"),OFFSET('Water Data'!$D$7,0,10*ROW('Water Data'!D67)),IF(AND(ISNUMBER(OFFSET('Water Data'!$D$7,0,10*ROW('Water Data'!D67))),BW73="No",ISNUMBER(OFFSET('Water Data'!$D$7,0,10*ROW('Water Data'!D67)))),CONCATENATE("[",ROUND(OFFSET('Water Data'!$C$7,0,10*ROW('Water Data'!D67)),0),"]"),IF(AND(ISNUMBER(OFFSET('Water Data'!$D$7,0,10*ROW('Water Data'!D67))),BW73="",ISNUMBER(OFFSET('Water Data'!$D$7,0,10*ROW('Water Data'!D67)))),OFFSET('Water Data'!$D$7,0,10*ROW('Water Data'!D67)),NA())))</f>
        <v>#N/A</v>
      </c>
      <c r="I73" s="252" t="e">
        <f ca="true">+IF(AND(ISNUMBER(OFFSET('Water Data'!$D$10,0,10*ROW('Water Data'!D67))),BX73="Yes"),OFFSET('Water Data'!$D$10,0,10*ROW('Water Data'!D67)),IF(AND(ISNUMBER(OFFSET('Water Data'!$D$10,0,10*ROW('Water Data'!D67))),BX73="No",ISNUMBER(OFFSET('Water Data'!$D$10,0,10*ROW('Water Data'!D67)))),CONCATENATE("[",ROUND(OFFSET('Water Data'!$D$10,0,10*ROW('Water Data'!D67)),0),"]"),IF(AND(ISNUMBER(OFFSET('Water Data'!$D$10,0,10*ROW('Water Data'!D67))),BX73="",ISNUMBER(OFFSET('Water Data'!$D$10,0,10*ROW('Water Data'!D67)))),OFFSET('Water Data'!$D$10,0,10*ROW('Water Data'!D67)),NA())))</f>
        <v>#N/A</v>
      </c>
      <c r="J73" s="252" t="e">
        <f ca="true">+IF(AND(ISNUMBER(OFFSET('Water Data'!$E$5,0,10*ROW('Water Data'!E67))),BY73="Yes"),100-OFFSET('Water Data'!$E$5,0,10*ROW('Water Data'!E67)),IF(AND(ISNUMBER(OFFSET('Water Data'!$E$5,0,10*ROW('Water Data'!E67))),BY73="No",ISNUMBER(OFFSET('Water Data'!$E$5,0,10*ROW('Water Data'!E67)))),CONCATENATE("[",ROUND(100-OFFSET('Water Data'!$E$5,0,10*ROW('Water Data'!E67)),0),"]"),IF(AND(ISNUMBER(OFFSET('Water Data'!$E$5,0,10*ROW('Water Data'!E67))),BY73="",ISNUMBER(OFFSET('Water Data'!$E$5,0,10*ROW('Water Data'!E67)))),100-OFFSET('Water Data'!$E$5,0,10*ROW('Water Data'!E67)),NA())))</f>
        <v>#N/A</v>
      </c>
      <c r="K73" s="252" t="e">
        <f ca="true">+IF(AND(ISNUMBER(OFFSET('Water Data'!$E$7,0,10*ROW('Water Data'!E67))),BZ73="Yes"),OFFSET('Water Data'!$E$7,0,10*ROW('Water Data'!E67)),IF(AND(ISNUMBER(OFFSET('Water Data'!$E$7,0,10*ROW('Water Data'!E67))),BZ73="No",ISNUMBER(OFFSET('Water Data'!$E$7,0,10*ROW('Water Data'!E67)))),CONCATENATE("[",ROUND(OFFSET('Water Data'!$E$7,0,10*ROW('Water Data'!E67)),0),"]"),IF(AND(ISNUMBER(OFFSET('Water Data'!$E$7,0,10*ROW('Water Data'!E67))),BZ73="",ISNUMBER(OFFSET('Water Data'!$E$7,0,10*ROW('Water Data'!E67)))),OFFSET('Water Data'!$E$7,0,10*ROW('Water Data'!E67)),NA())))</f>
        <v>#N/A</v>
      </c>
      <c r="L73" s="252" t="e">
        <f ca="true">+IF(AND(ISNUMBER(OFFSET('Water Data'!$E$10,0,10*ROW('Water Data'!E67))),CA73="Yes"),OFFSET('Water Data'!$E$10,0,10*ROW('Water Data'!E67)),IF(AND(ISNUMBER(OFFSET('Water Data'!$E$10,0,10*ROW('Water Data'!E67))),CA73="No",ISNUMBER(OFFSET('Water Data'!$E$10,0,10*ROW('Water Data'!E67)))),CONCATENATE("[",ROUND(OFFSET('Water Data'!$E$10,0,10*ROW('Water Data'!E67)),0),"]"),IF(AND(ISNUMBER(OFFSET('Water Data'!$E$10,0,10*ROW('Water Data'!E67))),CA73="",ISNUMBER(OFFSET('Water Data'!$E$10,0,10*ROW('Water Data'!E67)))),OFFSET('Water Data'!$E$10,0,10*ROW('Water Data'!E67)),NA())))</f>
        <v>#N/A</v>
      </c>
      <c r="M73" s="252" t="e">
        <f ca="true">+IF(AND(ISNUMBER(OFFSET('Water Data'!$F$5,0,10*ROW('Water Data'!F67))),CB73="Yes"),100-OFFSET('Water Data'!$F$5,0,10*ROW('Water Data'!F67)),IF(AND(ISNUMBER(OFFSET('Water Data'!$F$5,0,10*ROW('Water Data'!F67))),CB73="No",ISNUMBER(OFFSET('Water Data'!$F$5,0,10*ROW('Water Data'!F67)))),CONCATENATE("[",ROUND(100-OFFSET('Water Data'!$F$5,0,10*ROW('Water Data'!F67)),0),"]"),IF(AND(ISNUMBER(OFFSET('Water Data'!$F$5,0,10*ROW('Water Data'!F67))),CB73="",ISNUMBER(OFFSET('Water Data'!$F$5,0,10*ROW('Water Data'!F67)))),100-OFFSET('Water Data'!$F$5,0,10*ROW('Water Data'!F67)),NA())))</f>
        <v>#N/A</v>
      </c>
      <c r="N73" s="252" t="e">
        <f ca="true">+IF(AND(ISNUMBER(OFFSET('Water Data'!$F$7,0,10*ROW('Water Data'!F67))),CC73="Yes"),OFFSET('Water Data'!$F$7,0,10*ROW('Water Data'!F67)),IF(AND(ISNUMBER(OFFSET('Water Data'!$F$7,0,10*ROW('Water Data'!F67))),CC73="No",ISNUMBER(OFFSET('Water Data'!$F$7,0,10*ROW('Water Data'!F67)))),CONCATENATE("[",ROUND(OFFSET('Water Data'!$F$7,0,10*ROW('Water Data'!F67)),0),"]"),IF(AND(ISNUMBER(OFFSET('Water Data'!$F$7,0,10*ROW('Water Data'!F67))),CC73="",ISNUMBER(OFFSET('Water Data'!$F$7,0,10*ROW('Water Data'!F67)))),OFFSET('Water Data'!$F$7,0,10*ROW('Water Data'!F67)),NA())))</f>
        <v>#N/A</v>
      </c>
      <c r="O73" s="252" t="e">
        <f ca="true">+IF(AND(ISNUMBER(OFFSET('Water Data'!$F$10,0,10*ROW('Water Data'!F67))),CD73="Yes"),OFFSET('Water Data'!$F$10,0,10*ROW('Water Data'!F67)),IF(AND(ISNUMBER(OFFSET('Water Data'!$F$10,0,10*ROW('Water Data'!F67))),CD73="No",ISNUMBER(OFFSET('Water Data'!$F$10,0,10*ROW('Water Data'!F67)))),CONCATENATE("[",ROUND(OFFSET('Water Data'!$F$10,0,10*ROW('Water Data'!F67)),0),"]"),IF(AND(ISNUMBER(OFFSET('Water Data'!$F$10,0,10*ROW('Water Data'!F67))),CD73="",ISNUMBER(OFFSET('Water Data'!$F$10,0,10*ROW('Water Data'!F67)))),OFFSET('Water Data'!$F$10,0,10*ROW('Water Data'!F67)),NA())))</f>
        <v>#N/A</v>
      </c>
      <c r="P73" s="252" t="e">
        <f ca="true">+IF(AND(ISNUMBER(OFFSET('Water Data'!$G$5,0,10*ROW('Water Data'!G67))),CE73="Yes"),100-OFFSET('Water Data'!$G$5,0,10*ROW('Water Data'!G67)),IF(AND(ISNUMBER(OFFSET('Water Data'!$G$5,0,10*ROW('Water Data'!G67))),CE73="No",ISNUMBER(OFFSET('Water Data'!$G$5,0,10*ROW('Water Data'!G67)))),CONCATENATE("[",ROUND(100-OFFSET('Water Data'!$G$5,0,10*ROW('Water Data'!G67)),0),"]"),IF(AND(ISNUMBER(OFFSET('Water Data'!$G$5,0,10*ROW('Water Data'!G67))),CE73="",ISNUMBER(OFFSET('Water Data'!$G$5,0,10*ROW('Water Data'!G67)))),100-OFFSET('Water Data'!$G$5,0,10*ROW('Water Data'!G67)),NA())))</f>
        <v>#N/A</v>
      </c>
      <c r="Q73" s="252" t="e">
        <f ca="true">+IF(AND(ISNUMBER(OFFSET('Water Data'!$G$7,0,10*ROW('Water Data'!G67))),CF73="Yes"),OFFSET('Water Data'!$G$7,0,10*ROW('Water Data'!G67)),IF(AND(ISNUMBER(OFFSET('Water Data'!$G$7,0,10*ROW('Water Data'!G67))),CF73="No",ISNUMBER(OFFSET('Water Data'!$G$7,0,10*ROW('Water Data'!G67)))),CONCATENATE("[",ROUND(OFFSET('Water Data'!$G$7,0,10*ROW('Water Data'!G67)),0),"]"),IF(AND(ISNUMBER(OFFSET('Water Data'!$G$7,0,10*ROW('Water Data'!G67))),CF73="",ISNUMBER(OFFSET('Water Data'!$G$7,0,10*ROW('Water Data'!G67)))),OFFSET('Water Data'!$G$7,0,10*ROW('Water Data'!G67)),NA())))</f>
        <v>#N/A</v>
      </c>
      <c r="R73" s="252" t="e">
        <f ca="true">+IF(AND(ISNUMBER(OFFSET('Water Data'!$G$10,0,10*ROW('Water Data'!G67))),CG73="Yes"),OFFSET('Water Data'!$G$10,0,10*ROW('Water Data'!G67)),IF(AND(ISNUMBER(OFFSET('Water Data'!$G$10,0,10*ROW('Water Data'!G67))),CG73="No",ISNUMBER(OFFSET('Water Data'!$G$10,0,10*ROW('Water Data'!G67)))),CONCATENATE("[",ROUND(OFFSET('Water Data'!$G$10,0,10*ROW('Water Data'!G67)),0),"]"),IF(AND(ISNUMBER(OFFSET('Water Data'!$G$10,0,10*ROW('Water Data'!G67))),CG73="",ISNUMBER(OFFSET('Water Data'!$G$10,0,10*ROW('Water Data'!G67)))),OFFSET('Water Data'!$G$10,0,10*ROW('Water Data'!G67)),NA())))</f>
        <v>#N/A</v>
      </c>
      <c r="S73" s="252" t="e">
        <f ca="true">+IF(AND(ISNUMBER(OFFSET('Water Data'!$H$5,0,10*ROW('Water Data'!H67))),CH73="Yes"),100-OFFSET('Water Data'!$H$5,0,10*ROW('Water Data'!H67)),IF(AND(ISNUMBER(OFFSET('Water Data'!$H$5,0,10*ROW('Water Data'!H67))),CH73="No",ISNUMBER(OFFSET('Water Data'!$H$5,0,10*ROW('Water Data'!H67)))),CONCATENATE("[",ROUND(100-OFFSET('Water Data'!$H$5,0,10*ROW('Water Data'!H67)),0),"]"),IF(AND(ISNUMBER(OFFSET('Water Data'!$H$5,0,10*ROW('Water Data'!H67))),CH73="",ISNUMBER(OFFSET('Water Data'!$H$5,0,10*ROW('Water Data'!H67)))),100-OFFSET('Water Data'!$H$5,0,10*ROW('Water Data'!H67)),NA())))</f>
        <v>#N/A</v>
      </c>
      <c r="T73" s="252" t="e">
        <f ca="true">+IF(AND(ISNUMBER(OFFSET('Water Data'!$H$7,0,10*ROW('Water Data'!H67))),CI73="Yes"),OFFSET('Water Data'!$H$7,0,10*ROW('Water Data'!H67)),IF(AND(ISNUMBER(OFFSET('Water Data'!$H$7,0,10*ROW('Water Data'!H67))),CI73="No",ISNUMBER(OFFSET('Water Data'!$H$7,0,10*ROW('Water Data'!H67)))),CONCATENATE("[",ROUND(OFFSET('Water Data'!$H$7,0,10*ROW('Water Data'!H67)),0),"]"),IF(AND(ISNUMBER(OFFSET('Water Data'!$H$7,0,10*ROW('Water Data'!H67))),CI73="",ISNUMBER(OFFSET('Water Data'!$H$7,0,10*ROW('Water Data'!H67)))),OFFSET('Water Data'!$H$7,0,10*ROW('Water Data'!H67)),NA())))</f>
        <v>#N/A</v>
      </c>
      <c r="U73" s="252" t="e">
        <f ca="true">+IF(AND(ISNUMBER(OFFSET('Water Data'!$H$10,0,10*ROW('Water Data'!H67))),CJ73="Yes"),OFFSET('Water Data'!$H$10,0,10*ROW('Water Data'!H67)),IF(AND(ISNUMBER(OFFSET('Water Data'!$H$10,0,10*ROW('Water Data'!H67))),CJ73="No",ISNUMBER(OFFSET('Water Data'!$H$10,0,10*ROW('Water Data'!H67)))),CONCATENATE("[",ROUND(OFFSET('Water Data'!$H$10,0,10*ROW('Water Data'!H67)),0),"]"),IF(AND(ISNUMBER(OFFSET('Water Data'!$H$10,0,10*ROW('Water Data'!H67))),CJ73="",ISNUMBER(OFFSET('Water Data'!$H$10,0,10*ROW('Water Data'!H67)))),OFFSET('Water Data'!$H$10,0,10*ROW('Water Data'!H67)),NA())))</f>
        <v>#N/A</v>
      </c>
      <c r="V73" s="253" t="e">
        <f ca="true">+IF(AND(ISNUMBER(OFFSET('Sanitation Data'!$C$5,0,10*ROW('Sanitation Data'!C67))),CK73="Yes"),100-OFFSET('Sanitation Data'!$C$5,0,10*ROW('Sanitation Data'!C67)),IF(AND(ISNUMBER(OFFSET('Sanitation Data'!$C$5,0,10*ROW('Sanitation Data'!C67))),CK73="No",ISNUMBER(OFFSET('Sanitation Data'!$C$5,0,10*ROW('Sanitation Data'!C67)))),CONCATENATE("[",ROUND(100-OFFSET('Sanitation Data'!$C$5,0,10*ROW('Sanitation Data'!C67)),0),"]"),IF(AND(ISNUMBER(OFFSET('Sanitation Data'!$C$5,0,10*ROW('Sanitation Data'!C67))),CK73="",ISNUMBER(OFFSET('Sanitation Data'!$C$5,0,10*ROW('Sanitation Data'!C67)))),100-OFFSET('Sanitation Data'!$C$5,0,10*ROW('Sanitation Data'!C67)),NA())))</f>
        <v>#N/A</v>
      </c>
      <c r="W73" s="253" t="e">
        <f ca="true">+IF(AND(ISNUMBER(OFFSET('Sanitation Data'!$C$7,0,10*ROW('Sanitation Data'!C67))),CL73="Yes"),OFFSET('Sanitation Data'!$C$7,0,10*ROW('Sanitation Data'!C67)),IF(AND(ISNUMBER(OFFSET('Sanitation Data'!$C$7,0,10*ROW('Sanitation Data'!C67))),CL73="No",ISNUMBER(OFFSET('Sanitation Data'!$C$7,0,10*ROW('Sanitation Data'!C67)))),CONCATENATE("[",ROUND(OFFSET('Sanitation Data'!$C$7,0,10*ROW('Sanitation Data'!C67)),0),"]"),IF(AND(ISNUMBER(OFFSET('Sanitation Data'!$C$7,0,10*ROW('Sanitation Data'!C67))),CL73="",ISNUMBER(OFFSET('Sanitation Data'!$C$7,0,10*ROW('Sanitation Data'!C67)))),OFFSET('Sanitation Data'!$C$7,0,10*ROW('Sanitation Data'!C67)),NA())))</f>
        <v>#N/A</v>
      </c>
      <c r="X73" s="253" t="e">
        <f ca="true">+IF(AND(ISNUMBER(OFFSET('Sanitation Data'!$C$11,0,10*ROW('Sanitation Data'!C67))),CM73="Yes"),OFFSET('Sanitation Data'!$C$11,0,10*ROW('Sanitation Data'!C67)),IF(AND(ISNUMBER(OFFSET('Sanitation Data'!$C$11,0,10*ROW('Sanitation Data'!C67))),CM73="No",ISNUMBER(OFFSET('Sanitation Data'!$C$11,0,10*ROW('Sanitation Data'!C67)))),CONCATENATE("[",ROUND(OFFSET('Sanitation Data'!$C$11,0,10*ROW('Sanitation Data'!C67)),0),"]"),IF(AND(ISNUMBER(OFFSET('Sanitation Data'!$C$11,0,10*ROW('Sanitation Data'!C67))),CM73="",ISNUMBER(OFFSET('Sanitation Data'!$C$11,0,10*ROW('Sanitation Data'!C67)))),OFFSET('Sanitation Data'!$C$11,0,10*ROW('Sanitation Data'!C67)),NA())))</f>
        <v>#N/A</v>
      </c>
      <c r="Y73" s="253" t="e">
        <f ca="true">+IF(AND(ISNUMBER(OFFSET('Sanitation Data'!$C$12,0,10*ROW('Sanitation Data'!C67))),CN73="Yes"),OFFSET('Sanitation Data'!$C$12,0,10*ROW('Sanitation Data'!C67)),IF(AND(ISNUMBER(OFFSET('Sanitation Data'!$C$12,0,10*ROW('Sanitation Data'!C67))),CN73="No",ISNUMBER(OFFSET('Sanitation Data'!$C$12,0,10*ROW('Sanitation Data'!C67)))),CONCATENATE("[",ROUND(OFFSET('Sanitation Data'!$C$12,0,10*ROW('Sanitation Data'!C67)),0),"]"),IF(AND(ISNUMBER(OFFSET('Sanitation Data'!$C$12,0,10*ROW('Sanitation Data'!C67))),CN73="",ISNUMBER(OFFSET('Sanitation Data'!$C$12,0,10*ROW('Sanitation Data'!C67)))),OFFSET('Sanitation Data'!$C$12,0,10*ROW('Sanitation Data'!C67)),NA())))</f>
        <v>#N/A</v>
      </c>
      <c r="Z73" s="253" t="e">
        <f ca="true">+IF(AND(ISNUMBER(OFFSET('Sanitation Data'!$C$13,0,10*ROW('Sanitation Data'!C67))),CO73="Yes"),OFFSET('Sanitation Data'!$C$13,0,10*ROW('Sanitation Data'!C67)),IF(AND(ISNUMBER(OFFSET('Sanitation Data'!$C$13,0,10*ROW('Sanitation Data'!C67))),CO73="No",ISNUMBER(OFFSET('Sanitation Data'!$C$13,0,10*ROW('Sanitation Data'!C67)))),CONCATENATE("[",ROUND(OFFSET('Sanitation Data'!$C$13,0,10*ROW('Sanitation Data'!C67)),0),"]"),IF(AND(ISNUMBER(OFFSET('Sanitation Data'!$C$13,0,10*ROW('Sanitation Data'!C67))),CO73="",ISNUMBER(OFFSET('Sanitation Data'!$C$13,0,10*ROW('Sanitation Data'!C67)))),OFFSET('Sanitation Data'!$C$13,0,10*ROW('Sanitation Data'!C67)),NA())))</f>
        <v>#N/A</v>
      </c>
      <c r="AA73" s="253" t="e">
        <f ca="true">+IF(AND(ISNUMBER(OFFSET('Sanitation Data'!$D$5,0,10*ROW('Sanitation Data'!D67))),CP73="Yes"),100-OFFSET('Sanitation Data'!$D$5,0,10*ROW('Sanitation Data'!D67)),IF(AND(ISNUMBER(OFFSET('Sanitation Data'!$D$5,0,10*ROW('Sanitation Data'!D67))),CP73="No",ISNUMBER(OFFSET('Sanitation Data'!$D$5,0,10*ROW('Sanitation Data'!D67)))),CONCATENATE("[",ROUND(100-OFFSET('Sanitation Data'!$D$5,0,10*ROW('Sanitation Data'!D67)),0),"]"),IF(AND(ISNUMBER(OFFSET('Sanitation Data'!$D$5,0,10*ROW('Sanitation Data'!D67))),CP73="",ISNUMBER(OFFSET('Sanitation Data'!$D$5,0,10*ROW('Sanitation Data'!D67)))),100-OFFSET('Sanitation Data'!$D$5,0,10*ROW('Sanitation Data'!D67)),NA())))</f>
        <v>#N/A</v>
      </c>
      <c r="AB73" s="253" t="e">
        <f ca="true">+IF(AND(ISNUMBER(OFFSET('Sanitation Data'!$D$7,0,10*ROW('Sanitation Data'!D67))),CQ73="Yes"),OFFSET('Sanitation Data'!$D$7,0,10*ROW('Sanitation Data'!G67)),IF(AND(ISNUMBER(OFFSET('Sanitation Data'!$D$7,0,10*ROW('Sanitation Data'!D67))),CQ73="No",ISNUMBER(OFFSET('Sanitation Data'!$D$7,0,10*ROW('Sanitation Data'!D67)))),CONCATENATE("[",ROUND(OFFSET('Sanitation Data'!$D$7,0,10*ROW('Sanitation Data'!D67)),0),"]"),IF(AND(ISNUMBER(OFFSET('Sanitation Data'!$D$7,0,10*ROW('Sanitation Data'!D67))),CQ73="",ISNUMBER(OFFSET('Sanitation Data'!$D$7,0,10*ROW('Sanitation Data'!D67)))),OFFSET('Sanitation Data'!$D$7,0,10*ROW('Sanitation Data'!D67)),NA())))</f>
        <v>#N/A</v>
      </c>
      <c r="AC73" s="253" t="e">
        <f ca="true">+IF(AND(ISNUMBER(OFFSET('Sanitation Data'!$D$11,0,10*ROW('Sanitation Data'!D67))),CR73="Yes"),OFFSET('Sanitation Data'!$D$11,0,10*ROW('Sanitation Data'!D67)),IF(AND(ISNUMBER(OFFSET('Sanitation Data'!$D$11,0,10*ROW('Sanitation Data'!D67))),CR73="No",ISNUMBER(OFFSET('Sanitation Data'!$D$11,0,10*ROW('Sanitation Data'!D67)))),CONCATENATE("[",ROUND(OFFSET('Sanitation Data'!$D$11,0,10*ROW('Sanitation Data'!D67)),0),"]"),IF(AND(ISNUMBER(OFFSET('Sanitation Data'!$D$11,0,10*ROW('Sanitation Data'!D67))),CR73="",ISNUMBER(OFFSET('Sanitation Data'!$D$11,0,10*ROW('Sanitation Data'!D67)))),OFFSET('Sanitation Data'!$D$11,0,10*ROW('Sanitation Data'!D67)),NA())))</f>
        <v>#N/A</v>
      </c>
      <c r="AD73" s="253" t="e">
        <f ca="true">+IF(AND(ISNUMBER(OFFSET('Sanitation Data'!$D$12,0,10*ROW('Sanitation Data'!D67))),CS73="Yes"),OFFSET('Sanitation Data'!$D$12,0,10*ROW('Sanitation Data'!D67)),IF(AND(ISNUMBER(OFFSET('Sanitation Data'!$D$12,0,10*ROW('Sanitation Data'!D67))),CS73="No",ISNUMBER(OFFSET('Sanitation Data'!$D$12,0,10*ROW('Sanitation Data'!D67)))),CONCATENATE("[",ROUND(OFFSET('Sanitation Data'!$D$12,0,10*ROW('Sanitation Data'!D67)),0),"]"),IF(AND(ISNUMBER(OFFSET('Sanitation Data'!$D$12,0,10*ROW('Sanitation Data'!D67))),CS73="",ISNUMBER(OFFSET('Sanitation Data'!$D$12,0,10*ROW('Sanitation Data'!D67)))),OFFSET('Sanitation Data'!$D$12,0,10*ROW('Sanitation Data'!D67)),NA())))</f>
        <v>#N/A</v>
      </c>
      <c r="AE73" s="253" t="e">
        <f ca="true">+IF(AND(ISNUMBER(OFFSET('Sanitation Data'!$D$13,0,10*ROW('Sanitation Data'!D67))),CT73="Yes"),OFFSET('Sanitation Data'!$D$13,0,10*ROW('Sanitation Data'!D67)),IF(AND(ISNUMBER(OFFSET('Sanitation Data'!$D$13,0,10*ROW('Sanitation Data'!D67))),CT73="No",ISNUMBER(OFFSET('Sanitation Data'!$D$13,0,10*ROW('Sanitation Data'!D67)))),CONCATENATE("[",ROUND(OFFSET('Sanitation Data'!$D$13,0,10*ROW('Sanitation Data'!D67)),0),"]"),IF(AND(ISNUMBER(OFFSET('Sanitation Data'!$D$13,0,10*ROW('Sanitation Data'!D67))),CT73="",ISNUMBER(OFFSET('Sanitation Data'!$D$13,0,10*ROW('Sanitation Data'!D67)))),OFFSET('Sanitation Data'!$D$13,0,10*ROW('Sanitation Data'!D67)),NA())))</f>
        <v>#N/A</v>
      </c>
      <c r="AF73" s="253" t="e">
        <f ca="true">+IF(AND(ISNUMBER(OFFSET('Sanitation Data'!$E$5,0,10*ROW('Sanitation Data'!E67))),CU73="Yes"),100-OFFSET('Sanitation Data'!$E$5,0,10*ROW('Sanitation Data'!E67)),IF(AND(ISNUMBER(OFFSET('Sanitation Data'!$E$5,0,10*ROW('Sanitation Data'!E67))),CU73="No",ISNUMBER(OFFSET('Sanitation Data'!$E$5,0,10*ROW('Sanitation Data'!E67)))),CONCATENATE("[",ROUND(100-OFFSET('Sanitation Data'!$E$5,0,10*ROW('Sanitation Data'!E67)),0),"]"),IF(AND(ISNUMBER(OFFSET('Sanitation Data'!$E$5,0,10*ROW('Sanitation Data'!E67))),CU73="",ISNUMBER(OFFSET('Sanitation Data'!$E$5,0,10*ROW('Sanitation Data'!E67)))),100-OFFSET('Sanitation Data'!$E$5,0,10*ROW('Sanitation Data'!E67)),NA())))</f>
        <v>#N/A</v>
      </c>
      <c r="AG73" s="253" t="e">
        <f ca="true">+IF(AND(ISNUMBER(OFFSET('Sanitation Data'!$E$7,0,10*ROW('Sanitation Data'!E67))),CV73="Yes"),OFFSET('Sanitation Data'!$E$7,0,10*ROW('Sanitation Data'!E67)),IF(AND(ISNUMBER(OFFSET('Sanitation Data'!$E$7,0,10*ROW('Sanitation Data'!E67))),CV73="No",ISNUMBER(OFFSET('Sanitation Data'!$E$7,0,10*ROW('Sanitation Data'!E67)))),CONCATENATE("[",ROUND(OFFSET('Sanitation Data'!$E$7,0,10*ROW('Sanitation Data'!E67)),0),"]"),IF(AND(ISNUMBER(OFFSET('Sanitation Data'!$E$7,0,10*ROW('Sanitation Data'!E67))),CV73="",ISNUMBER(OFFSET('Sanitation Data'!$E$7,0,10*ROW('Sanitation Data'!E67)))),OFFSET('Sanitation Data'!$E$7,0,10*ROW('Sanitation Data'!E67)),NA())))</f>
        <v>#N/A</v>
      </c>
      <c r="AH73" s="253" t="e">
        <f ca="true">+IF(AND(ISNUMBER(OFFSET('Sanitation Data'!$E$11,0,10*ROW('Sanitation Data'!E67))),CW73="Yes"),OFFSET('Sanitation Data'!$E$11,0,10*ROW('Sanitation Data'!E67)),IF(AND(ISNUMBER(OFFSET('Sanitation Data'!$E$11,0,10*ROW('Sanitation Data'!E67))),CW73="No",ISNUMBER(OFFSET('Sanitation Data'!$E$11,0,10*ROW('Sanitation Data'!E67)))),CONCATENATE("[",ROUND(OFFSET('Sanitation Data'!$E$11,0,10*ROW('Sanitation Data'!E67)),0),"]"),IF(AND(ISNUMBER(OFFSET('Sanitation Data'!$E$11,0,10*ROW('Sanitation Data'!E67))),CW73="",ISNUMBER(OFFSET('Sanitation Data'!$E$11,0,10*ROW('Sanitation Data'!E67)))),OFFSET('Sanitation Data'!$E$11,0,10*ROW('Sanitation Data'!E67)),NA())))</f>
        <v>#N/A</v>
      </c>
      <c r="AI73" s="253" t="e">
        <f ca="true">+IF(AND(ISNUMBER(OFFSET('Sanitation Data'!$E$12,0,10*ROW('Sanitation Data'!E67))),CX73="Yes"),OFFSET('Sanitation Data'!$E$12,0,10*ROW('Sanitation Data'!E67)),IF(AND(ISNUMBER(OFFSET('Sanitation Data'!$E$12,0,10*ROW('Sanitation Data'!E67))),CX73="No",ISNUMBER(OFFSET('Sanitation Data'!$E$12,0,10*ROW('Sanitation Data'!E67)))),CONCATENATE("[",ROUND(OFFSET('Sanitation Data'!$E$12,0,10*ROW('Sanitation Data'!E67)),0),"]"),IF(AND(ISNUMBER(OFFSET('Sanitation Data'!$E$12,0,10*ROW('Sanitation Data'!E67))),CX73="",ISNUMBER(OFFSET('Sanitation Data'!$E$12,0,10*ROW('Sanitation Data'!E67)))),OFFSET('Sanitation Data'!$E$12,0,10*ROW('Sanitation Data'!E67)),NA())))</f>
        <v>#N/A</v>
      </c>
      <c r="AJ73" s="253" t="e">
        <f ca="true">+IF(AND(ISNUMBER(OFFSET('Sanitation Data'!$E$13,0,10*ROW('Sanitation Data'!E67))),CY73="Yes"),OFFSET('Sanitation Data'!$E$13,0,10*ROW('Sanitation Data'!E67)),IF(AND(ISNUMBER(OFFSET('Sanitation Data'!$E$13,0,10*ROW('Sanitation Data'!E67))),CY73="No",ISNUMBER(OFFSET('Sanitation Data'!$E$13,0,10*ROW('Sanitation Data'!E67)))),CONCATENATE("[",ROUND(OFFSET('Sanitation Data'!$E$13,0,10*ROW('Sanitation Data'!E67)),0),"]"),IF(AND(ISNUMBER(OFFSET('Sanitation Data'!$E$13,0,10*ROW('Sanitation Data'!E67))),CY73="",ISNUMBER(OFFSET('Sanitation Data'!$E$13,0,10*ROW('Sanitation Data'!E67)))),OFFSET('Sanitation Data'!$E$13,0,10*ROW('Sanitation Data'!E67)),NA())))</f>
        <v>#N/A</v>
      </c>
      <c r="AK73" s="253" t="e">
        <f ca="true">+IF(AND(ISNUMBER(OFFSET('Sanitation Data'!$F$5,0,10*ROW('Sanitation Data'!F67))),CZ73="Yes"),100-OFFSET('Sanitation Data'!$F$5,0,10*ROW('Sanitation Data'!F67)),IF(AND(ISNUMBER(OFFSET('Sanitation Data'!$F$5,0,10*ROW('Sanitation Data'!F67))),CZ73="No",ISNUMBER(OFFSET('Sanitation Data'!$F$5,0,10*ROW('Sanitation Data'!F67)))),CONCATENATE("[",ROUND(100-OFFSET('Sanitation Data'!$F$5,0,10*ROW('Sanitation Data'!F67)),0),"]"),IF(AND(ISNUMBER(OFFSET('Sanitation Data'!$F$5,0,10*ROW('Sanitation Data'!F67))),CZ73="",ISNUMBER(OFFSET('Sanitation Data'!$F$5,0,10*ROW('Sanitation Data'!F67)))),100-OFFSET('Sanitation Data'!$F$5,0,10*ROW('Sanitation Data'!F67)),NA())))</f>
        <v>#N/A</v>
      </c>
      <c r="AL73" s="253" t="e">
        <f ca="true">+IF(AND(ISNUMBER(OFFSET('Sanitation Data'!$F$7,0,10*ROW('Sanitation Data'!F67))),DA73="Yes"),OFFSET('Sanitation Data'!$F$7,0,10*ROW('Sanitation Data'!F67)),IF(AND(ISNUMBER(OFFSET('Sanitation Data'!$F$7,0,10*ROW('Sanitation Data'!F67))),DA73="No",ISNUMBER(OFFSET('Sanitation Data'!$F$7,0,10*ROW('Sanitation Data'!F67)))),CONCATENATE("[",ROUND(OFFSET('Sanitation Data'!$F$7,0,10*ROW('Sanitation Data'!F67)),0),"]"),IF(AND(ISNUMBER(OFFSET('Sanitation Data'!$F$7,0,10*ROW('Sanitation Data'!F67))),DA73="",ISNUMBER(OFFSET('Sanitation Data'!$F$7,0,10*ROW('Sanitation Data'!F67)))),OFFSET('Sanitation Data'!$F$7,0,10*ROW('Sanitation Data'!F67)),NA())))</f>
        <v>#N/A</v>
      </c>
      <c r="AM73" s="253" t="e">
        <f ca="true">+IF(AND(ISNUMBER(OFFSET('Sanitation Data'!$F$11,0,10*ROW('Sanitation Data'!F67))),DB73="Yes"),OFFSET('Sanitation Data'!$F$11,0,10*ROW('Sanitation Data'!F67)),IF(AND(ISNUMBER(OFFSET('Sanitation Data'!$F$11,0,10*ROW('Sanitation Data'!F67))),DB73="No",ISNUMBER(OFFSET('Sanitation Data'!$F$11,0,10*ROW('Sanitation Data'!F67)))),CONCATENATE("[",ROUND(OFFSET('Sanitation Data'!$F$11,0,10*ROW('Sanitation Data'!F67)),0),"]"),IF(AND(ISNUMBER(OFFSET('Sanitation Data'!$F$11,0,10*ROW('Sanitation Data'!F67))),DB73="",ISNUMBER(OFFSET('Sanitation Data'!$F$11,0,10*ROW('Sanitation Data'!F67)))),OFFSET('Sanitation Data'!$F$11,0,10*ROW('Sanitation Data'!F67)),NA())))</f>
        <v>#N/A</v>
      </c>
      <c r="AN73" s="253" t="e">
        <f ca="true">+IF(AND(ISNUMBER(OFFSET('Sanitation Data'!$F$12,0,10*ROW('Sanitation Data'!F67))),DC73="Yes"),OFFSET('Sanitation Data'!$F$12,0,10*ROW('Sanitation Data'!F67)),IF(AND(ISNUMBER(OFFSET('Sanitation Data'!$F$12,0,10*ROW('Sanitation Data'!F67))),DC73="No",ISNUMBER(OFFSET('Sanitation Data'!$F$12,0,10*ROW('Sanitation Data'!F67)))),CONCATENATE("[",ROUND(OFFSET('Sanitation Data'!$F$12,0,10*ROW('Sanitation Data'!F67)),0),"]"),IF(AND(ISNUMBER(OFFSET('Sanitation Data'!$F$12,0,10*ROW('Sanitation Data'!F67))),DC73="",ISNUMBER(OFFSET('Sanitation Data'!$F$12,0,10*ROW('Sanitation Data'!F67)))),OFFSET('Sanitation Data'!$F$12,0,10*ROW('Sanitation Data'!F67)),NA())))</f>
        <v>#N/A</v>
      </c>
      <c r="AO73" s="253" t="e">
        <f ca="true">+IF(AND(ISNUMBER(OFFSET('Sanitation Data'!$F$13,0,10*ROW('Sanitation Data'!F67))),DD73="Yes"),OFFSET('Sanitation Data'!$F$13,0,10*ROW('Sanitation Data'!F67)),IF(AND(ISNUMBER(OFFSET('Sanitation Data'!$F$13,0,10*ROW('Sanitation Data'!F67))),DD73="No",ISNUMBER(OFFSET('Sanitation Data'!$F$13,0,10*ROW('Sanitation Data'!F67)))),CONCATENATE("[",ROUND(OFFSET('Sanitation Data'!$F$13,0,10*ROW('Sanitation Data'!F67)),0),"]"),IF(AND(ISNUMBER(OFFSET('Sanitation Data'!$F$13,0,10*ROW('Sanitation Data'!F67))),DD73="",ISNUMBER(OFFSET('Sanitation Data'!$F$13,0,10*ROW('Sanitation Data'!F67)))),OFFSET('Sanitation Data'!$F$13,0,10*ROW('Sanitation Data'!F67)),NA())))</f>
        <v>#N/A</v>
      </c>
      <c r="AP73" s="253" t="e">
        <f ca="true">+IF(AND(ISNUMBER(OFFSET('Sanitation Data'!$G$5,0,10*ROW('Sanitation Data'!G67))),DE73="Yes"),100-OFFSET('Sanitation Data'!$G$5,0,10*ROW('Sanitation Data'!G67)),IF(AND(ISNUMBER(OFFSET('Sanitation Data'!$G$5,0,10*ROW('Sanitation Data'!G67))),DE73="No",ISNUMBER(OFFSET('Sanitation Data'!$G$5,0,10*ROW('Sanitation Data'!G67)))),CONCATENATE("[",ROUND(100-OFFSET('Sanitation Data'!$G$5,0,10*ROW('Sanitation Data'!G67)),0),"]"),IF(AND(ISNUMBER(OFFSET('Sanitation Data'!$G$5,0,10*ROW('Sanitation Data'!G67))),DE73="",ISNUMBER(OFFSET('Sanitation Data'!$G$5,0,10*ROW('Sanitation Data'!G67)))),100-OFFSET('Sanitation Data'!$G$5,0,10*ROW('Sanitation Data'!G67)),NA())))</f>
        <v>#N/A</v>
      </c>
      <c r="AQ73" s="253" t="e">
        <f ca="true">+IF(AND(ISNUMBER(OFFSET('Sanitation Data'!$G$7,0,10*ROW('Sanitation Data'!G67))),DF73="Yes"),OFFSET('Sanitation Data'!$G$7,0,10*ROW('Sanitation Data'!G67)),IF(AND(ISNUMBER(OFFSET('Sanitation Data'!$G$7,0,10*ROW('Sanitation Data'!G67))),DF73="No",ISNUMBER(OFFSET('Sanitation Data'!$G$7,0,10*ROW('Sanitation Data'!G67)))),CONCATENATE("[",ROUND(OFFSET('Sanitation Data'!$G$7,0,10*ROW('Sanitation Data'!G67)),0),"]"),IF(AND(ISNUMBER(OFFSET('Sanitation Data'!$G$7,0,10*ROW('Sanitation Data'!G67))),DF73="",ISNUMBER(OFFSET('Sanitation Data'!$G$7,0,10*ROW('Sanitation Data'!G67)))),OFFSET('Sanitation Data'!$G$7,0,10*ROW('Sanitation Data'!G67)),NA())))</f>
        <v>#N/A</v>
      </c>
      <c r="AR73" s="253" t="e">
        <f ca="true">+IF(AND(ISNUMBER(OFFSET('Sanitation Data'!$G$11,0,10*ROW('Sanitation Data'!G67))),DG73="Yes"),OFFSET('Sanitation Data'!$G$11,0,10*ROW('Sanitation Data'!G67)),IF(AND(ISNUMBER(OFFSET('Sanitation Data'!$G$11,0,10*ROW('Sanitation Data'!G67))),DG73="No",ISNUMBER(OFFSET('Sanitation Data'!$G$11,0,10*ROW('Sanitation Data'!G67)))),CONCATENATE("[",ROUND(OFFSET('Sanitation Data'!$G$11,0,10*ROW('Sanitation Data'!G67)),0),"]"),IF(AND(ISNUMBER(OFFSET('Sanitation Data'!$G$11,0,10*ROW('Sanitation Data'!G67))),DG73="",ISNUMBER(OFFSET('Sanitation Data'!$G$11,0,10*ROW('Sanitation Data'!G67)))),OFFSET('Sanitation Data'!$G$11,0,10*ROW('Sanitation Data'!G67)),NA())))</f>
        <v>#N/A</v>
      </c>
      <c r="AS73" s="253" t="e">
        <f ca="true">+IF(AND(ISNUMBER(OFFSET('Sanitation Data'!$G$12,0,10*ROW('Sanitation Data'!G67))),DH73="Yes"),OFFSET('Sanitation Data'!$G$12,0,10*ROW('Sanitation Data'!G67)),IF(AND(ISNUMBER(OFFSET('Sanitation Data'!$G$12,0,10*ROW('Sanitation Data'!G67))),DH73="No",ISNUMBER(OFFSET('Sanitation Data'!$G$12,0,10*ROW('Sanitation Data'!G67)))),CONCATENATE("[",ROUND(OFFSET('Sanitation Data'!$G$12,0,10*ROW('Sanitation Data'!G67)),0),"]"),IF(AND(ISNUMBER(OFFSET('Sanitation Data'!$G$12,0,10*ROW('Sanitation Data'!G67))),DH73="",ISNUMBER(OFFSET('Sanitation Data'!$G$12,0,10*ROW('Sanitation Data'!G67)))),OFFSET('Sanitation Data'!$G$12,0,10*ROW('Sanitation Data'!G67)),NA())))</f>
        <v>#N/A</v>
      </c>
      <c r="AT73" s="253" t="e">
        <f ca="true">+IF(AND(ISNUMBER(OFFSET('Sanitation Data'!$G$13,0,10*ROW('Sanitation Data'!G67))),DI73="Yes"),OFFSET('Sanitation Data'!$G$13,0,10*ROW('Sanitation Data'!G67)),IF(AND(ISNUMBER(OFFSET('Sanitation Data'!$G$13,0,10*ROW('Sanitation Data'!G67))),DI73="No",ISNUMBER(OFFSET('Sanitation Data'!$G$13,0,10*ROW('Sanitation Data'!G67)))),CONCATENATE("[",ROUND(OFFSET('Sanitation Data'!$G$13,0,10*ROW('Sanitation Data'!G67)),0),"]"),IF(AND(ISNUMBER(OFFSET('Sanitation Data'!$G$13,0,10*ROW('Sanitation Data'!G67))),DI73="",ISNUMBER(OFFSET('Sanitation Data'!$G$13,0,10*ROW('Sanitation Data'!G67)))),OFFSET('Sanitation Data'!$G$13,0,10*ROW('Sanitation Data'!G67)),NA())))</f>
        <v>#N/A</v>
      </c>
      <c r="AU73" s="253" t="e">
        <f ca="true">+IF(AND(ISNUMBER(OFFSET('Sanitation Data'!$H$5,0,10*ROW('Sanitation Data'!H67))),DJ73="Yes"),100-OFFSET('Sanitation Data'!$H$5,0,10*ROW('Sanitation Data'!H67)),IF(AND(ISNUMBER(OFFSET('Sanitation Data'!$H$5,0,10*ROW('Sanitation Data'!H67))),DJ73="No",ISNUMBER(OFFSET('Sanitation Data'!$H$5,0,10*ROW('Sanitation Data'!H67)))),CONCATENATE("[",ROUND(100-OFFSET('Sanitation Data'!$H$5,0,10*ROW('Sanitation Data'!H67)),0),"]"),IF(AND(ISNUMBER(OFFSET('Sanitation Data'!$H$5,0,10*ROW('Sanitation Data'!H67))),DJ73="",ISNUMBER(OFFSET('Sanitation Data'!$H$5,0,10*ROW('Sanitation Data'!H67)))),100-OFFSET('Sanitation Data'!$H$5,0,10*ROW('Sanitation Data'!H67)),NA())))</f>
        <v>#N/A</v>
      </c>
      <c r="AV73" s="253" t="e">
        <f ca="true">+IF(AND(ISNUMBER(OFFSET('Sanitation Data'!$H$7,0,10*ROW('Sanitation Data'!H67))),DK73="Yes"),OFFSET('Sanitation Data'!$H$7,0,10*ROW('Sanitation Data'!H67)),IF(AND(ISNUMBER(OFFSET('Sanitation Data'!$H$7,0,10*ROW('Sanitation Data'!H67))),DK73="No",ISNUMBER(OFFSET('Sanitation Data'!$H$7,0,10*ROW('Sanitation Data'!H67)))),CONCATENATE("[",ROUND(OFFSET('Sanitation Data'!$H$7,0,10*ROW('Sanitation Data'!H67)),0),"]"),IF(AND(ISNUMBER(OFFSET('Sanitation Data'!$H$7,0,10*ROW('Sanitation Data'!H67))),DK73="",ISNUMBER(OFFSET('Sanitation Data'!$H$7,0,10*ROW('Sanitation Data'!H67)))),OFFSET('Sanitation Data'!$H$7,0,10*ROW('Sanitation Data'!H67)),NA())))</f>
        <v>#N/A</v>
      </c>
      <c r="AW73" s="253" t="e">
        <f ca="true">+IF(AND(ISNUMBER(OFFSET('Sanitation Data'!$H$11,0,10*ROW('Sanitation Data'!H67))),DL73="Yes"),OFFSET('Sanitation Data'!$H$11,0,10*ROW('Sanitation Data'!H67)),IF(AND(ISNUMBER(OFFSET('Sanitation Data'!$H$11,0,10*ROW('Sanitation Data'!H67))),DL73="No",ISNUMBER(OFFSET('Sanitation Data'!$H$11,0,10*ROW('Sanitation Data'!H67)))),CONCATENATE("[",ROUND(OFFSET('Sanitation Data'!$H$11,0,10*ROW('Sanitation Data'!H67)),0),"]"),IF(AND(ISNUMBER(OFFSET('Sanitation Data'!$H$11,0,10*ROW('Sanitation Data'!H67))),DL73="",ISNUMBER(OFFSET('Sanitation Data'!$H$11,0,10*ROW('Sanitation Data'!H67)))),OFFSET('Sanitation Data'!$H$11,0,10*ROW('Sanitation Data'!H67)),NA())))</f>
        <v>#N/A</v>
      </c>
      <c r="AX73" s="253" t="e">
        <f ca="true">+IF(AND(ISNUMBER(OFFSET('Sanitation Data'!$H$12,0,10*ROW('Sanitation Data'!H67))),DM73="Yes"),OFFSET('Sanitation Data'!$H$12,0,10*ROW('Sanitation Data'!H67)),IF(AND(ISNUMBER(OFFSET('Sanitation Data'!$H$12,0,10*ROW('Sanitation Data'!H67))),DM73="No",ISNUMBER(OFFSET('Sanitation Data'!$H$12,0,10*ROW('Sanitation Data'!H67)))),CONCATENATE("[",ROUND(OFFSET('Sanitation Data'!$H$12,0,10*ROW('Sanitation Data'!H67)),0),"]"),IF(AND(ISNUMBER(OFFSET('Sanitation Data'!$H$12,0,10*ROW('Sanitation Data'!H67))),DM73="",ISNUMBER(OFFSET('Sanitation Data'!$H$12,0,10*ROW('Sanitation Data'!H67)))),OFFSET('Sanitation Data'!$H$12,0,10*ROW('Sanitation Data'!H67)),NA())))</f>
        <v>#N/A</v>
      </c>
      <c r="AY73" s="253" t="e">
        <f ca="true">+IF(AND(ISNUMBER(OFFSET('Sanitation Data'!$H$13,0,10*ROW('Sanitation Data'!H67))),DN73="Yes"),OFFSET('Sanitation Data'!$H$13,0,10*ROW('Sanitation Data'!H67)),IF(AND(ISNUMBER(OFFSET('Sanitation Data'!$H$13,0,10*ROW('Sanitation Data'!H67))),DN73="No",ISNUMBER(OFFSET('Sanitation Data'!$H$13,0,10*ROW('Sanitation Data'!H67)))),CONCATENATE("[",ROUND(OFFSET('Sanitation Data'!$H$13,0,10*ROW('Sanitation Data'!H67)),0),"]"),IF(AND(ISNUMBER(OFFSET('Sanitation Data'!$H$13,0,10*ROW('Sanitation Data'!H67))),DN73="",ISNUMBER(OFFSET('Sanitation Data'!$H$13,0,10*ROW('Sanitation Data'!H67)))),OFFSET('Sanitation Data'!$H$13,0,10*ROW('Sanitation Data'!H67)),NA())))</f>
        <v>#N/A</v>
      </c>
      <c r="AZ73" s="254" t="e">
        <f ca="true">+IF(AND(ISNUMBER(OFFSET('Hygiene Data'!$C$6,0,10*ROW('Hygiene Data'!C67))),DO73="Yes"),OFFSET('Hygiene Data'!$C$6,0,10*ROW('Hygiene Data'!C67)),IF(AND(ISNUMBER(OFFSET('Hygiene Data'!$C$6,0,10*ROW('Hygiene Data'!C67))),DO73="No",ISNUMBER(OFFSET('Hygiene Data'!$C$6,0,10*ROW('Hygiene Data'!C67)))),CONCATENATE("[",ROUND(OFFSET('Hygiene Data'!$C$6,0,10*ROW('Hygiene Data'!C67)),0),"]"),IF(AND(ISNUMBER(OFFSET('Hygiene Data'!$C$6,0,10*ROW('Hygiene Data'!C67))),DO73="",ISNUMBER(OFFSET('Hygiene Data'!$C$6,0,10*ROW('Hygiene Data'!C67)))),OFFSET('Hygiene Data'!$C$6,0,10*ROW('Hygiene Data'!C67)),NA())))</f>
        <v>#N/A</v>
      </c>
      <c r="BA73" s="254" t="e">
        <f ca="true">+IF(AND(ISNUMBER(OFFSET('Hygiene Data'!$C$8,0,10*ROW('Hygiene Data'!C67))),DP73="Yes"),OFFSET('Hygiene Data'!$C$8,0,10*ROW('Hygiene Data'!C67)),IF(AND(ISNUMBER(OFFSET('Hygiene Data'!$C$8,0,10*ROW('Hygiene Data'!C67))),DP73="No",ISNUMBER(OFFSET('Hygiene Data'!$C$8,0,10*ROW('Hygiene Data'!C67)))),CONCATENATE("[",ROUND(OFFSET('Hygiene Data'!$C$8,0,10*ROW('Hygiene Data'!C67)),0),"]"),IF(AND(ISNUMBER(OFFSET('Hygiene Data'!$C$8,0,10*ROW('Hygiene Data'!C67))),DP73="",ISNUMBER(OFFSET('Hygiene Data'!$C$8,0,10*ROW('Hygiene Data'!C67)))),OFFSET('Hygiene Data'!$C$8,0,10*ROW('Hygiene Data'!C67)),NA())))</f>
        <v>#N/A</v>
      </c>
      <c r="BB73" s="254" t="e">
        <f ca="true">+IF(AND(ISNUMBER(OFFSET('Hygiene Data'!$C$10,0,10*ROW('Hygiene Data'!C67))),DQ73="Yes"),OFFSET('Hygiene Data'!$C$10,0,10*ROW('Hygiene Data'!C67)),IF(AND(ISNUMBER(OFFSET('Hygiene Data'!$C$10,0,10*ROW('Hygiene Data'!C67))),DQ73="No",ISNUMBER(OFFSET('Hygiene Data'!$C$10,0,10*ROW('Hygiene Data'!C67)))),CONCATENATE("[",ROUND(OFFSET('Hygiene Data'!$C$10,0,10*ROW('Hygiene Data'!C67)),0),"]"),IF(AND(ISNUMBER(OFFSET('Hygiene Data'!$C$10,0,10*ROW('Hygiene Data'!C67))),DQ73="",ISNUMBER(OFFSET('Hygiene Data'!$C$10,0,10*ROW('Hygiene Data'!C67)))),OFFSET('Hygiene Data'!$C$10,0,10*ROW('Hygiene Data'!C67)),NA())))</f>
        <v>#N/A</v>
      </c>
      <c r="BC73" s="254" t="e">
        <f ca="true">+IF(AND(ISNUMBER(OFFSET('Hygiene Data'!$D$6,0,10*ROW('Hygiene Data'!D67))),DR73="Yes"),OFFSET('Hygiene Data'!$D$6,0,10*ROW('Hygiene Data'!D67)),IF(AND(ISNUMBER(OFFSET('Hygiene Data'!$D$6,0,10*ROW('Hygiene Data'!D67))),DR73="No",ISNUMBER(OFFSET('Hygiene Data'!$D$6,0,10*ROW('Hygiene Data'!D67)))),CONCATENATE("[",ROUND(OFFSET('Hygiene Data'!$D$6,0,10*ROW('Hygiene Data'!D67)),0),"]"),IF(AND(ISNUMBER(OFFSET('Hygiene Data'!$D$6,0,10*ROW('Hygiene Data'!D67))),DR73="",ISNUMBER(OFFSET('Hygiene Data'!$D$6,0,10*ROW('Hygiene Data'!D67)))),OFFSET('Hygiene Data'!$D$6,0,10*ROW('Hygiene Data'!D67)),NA())))</f>
        <v>#N/A</v>
      </c>
      <c r="BD73" s="254" t="e">
        <f ca="true">+IF(AND(ISNUMBER(OFFSET('Hygiene Data'!$D$8,0,10*ROW('Hygiene Data'!D67))),DS73="Yes"),OFFSET('Hygiene Data'!$D$8,0,10*ROW('Hygiene Data'!D67)),IF(AND(ISNUMBER(OFFSET('Hygiene Data'!$D$8,0,10*ROW('Hygiene Data'!D67))),DS73="No",ISNUMBER(OFFSET('Hygiene Data'!$D$8,0,10*ROW('Hygiene Data'!D67)))),CONCATENATE("[",ROUND(OFFSET('Hygiene Data'!$D$8,0,10*ROW('Hygiene Data'!D67)),0),"]"),IF(AND(ISNUMBER(OFFSET('Hygiene Data'!$D$8,0,10*ROW('Hygiene Data'!D67))),DS73="",ISNUMBER(OFFSET('Hygiene Data'!$D$8,0,10*ROW('Hygiene Data'!D67)))),OFFSET('Hygiene Data'!$D$8,0,10*ROW('Hygiene Data'!D67)),NA())))</f>
        <v>#N/A</v>
      </c>
      <c r="BE73" s="254" t="e">
        <f ca="true">+IF(AND(ISNUMBER(OFFSET('Hygiene Data'!$D$10,0,10*ROW('Hygiene Data'!D67))),DT73="Yes"),OFFSET('Hygiene Data'!$D$10,0,10*ROW('Hygiene Data'!D67)),IF(AND(ISNUMBER(OFFSET('Hygiene Data'!$D$10,0,10*ROW('Hygiene Data'!D67))),DT73="No",ISNUMBER(OFFSET('Hygiene Data'!$D$10,0,10*ROW('Hygiene Data'!D67)))),CONCATENATE("[",ROUND(OFFSET('Hygiene Data'!$D$10,0,10*ROW('Hygiene Data'!D67)),0),"]"),IF(AND(ISNUMBER(OFFSET('Hygiene Data'!$D$10,0,10*ROW('Hygiene Data'!D67))),DT73="",ISNUMBER(OFFSET('Hygiene Data'!$D$10,0,10*ROW('Hygiene Data'!D67)))),OFFSET('Hygiene Data'!$D$10,0,10*ROW('Hygiene Data'!D67)),NA())))</f>
        <v>#N/A</v>
      </c>
      <c r="BF73" s="254" t="e">
        <f ca="true">+IF(AND(ISNUMBER(OFFSET('Hygiene Data'!$E$6,0,10*ROW('Hygiene Data'!E67))),DU73="Yes"),OFFSET('Hygiene Data'!$E$6,0,10*ROW('Hygiene Data'!E67)),IF(AND(ISNUMBER(OFFSET('Hygiene Data'!$E$6,0,10*ROW('Hygiene Data'!E67))),DU73="No",ISNUMBER(OFFSET('Hygiene Data'!$E$6,0,10*ROW('Hygiene Data'!E67)))),CONCATENATE("[",ROUND(OFFSET('Hygiene Data'!$E$6,0,10*ROW('Hygiene Data'!E67)),0),"]"),IF(AND(ISNUMBER(OFFSET('Hygiene Data'!$E$6,0,10*ROW('Hygiene Data'!E67))),DU73="",ISNUMBER(OFFSET('Hygiene Data'!$E$6,0,10*ROW('Hygiene Data'!E67)))),OFFSET('Hygiene Data'!$E$6,0,10*ROW('Hygiene Data'!E67)),NA())))</f>
        <v>#N/A</v>
      </c>
      <c r="BG73" s="254" t="e">
        <f ca="true">+IF(AND(ISNUMBER(OFFSET('Hygiene Data'!$E$8,0,10*ROW('Hygiene Data'!E67))),DV73="Yes"),OFFSET('Hygiene Data'!$E$8,0,10*ROW('Hygiene Data'!E67)),IF(AND(ISNUMBER(OFFSET('Hygiene Data'!$E$8,0,10*ROW('Hygiene Data'!E67))),DV73="No",ISNUMBER(OFFSET('Hygiene Data'!$E$8,0,10*ROW('Hygiene Data'!E67)))),CONCATENATE("[",ROUND(OFFSET('Hygiene Data'!$E$8,0,10*ROW('Hygiene Data'!E67)),0),"]"),IF(AND(ISNUMBER(OFFSET('Hygiene Data'!$E$8,0,10*ROW('Hygiene Data'!E67))),DV73="",ISNUMBER(OFFSET('Hygiene Data'!$E$8,0,10*ROW('Hygiene Data'!E67)))),OFFSET('Hygiene Data'!$E$8,0,10*ROW('Hygiene Data'!E67)),NA())))</f>
        <v>#N/A</v>
      </c>
      <c r="BH73" s="254" t="e">
        <f ca="true">+IF(AND(ISNUMBER(OFFSET('Hygiene Data'!$E$10,0,10*ROW('Hygiene Data'!E67))),DW73="Yes"),OFFSET('Hygiene Data'!$E$10,0,10*ROW('Hygiene Data'!E67)),IF(AND(ISNUMBER(OFFSET('Hygiene Data'!$E$10,0,10*ROW('Hygiene Data'!E67))),DW73="No",ISNUMBER(OFFSET('Hygiene Data'!$E$10,0,10*ROW('Hygiene Data'!E67)))),CONCATENATE("[",ROUND(OFFSET('Hygiene Data'!$E$10,0,10*ROW('Hygiene Data'!E67)),0),"]"),IF(AND(ISNUMBER(OFFSET('Hygiene Data'!$E$10,0,10*ROW('Hygiene Data'!E67))),DW73="",ISNUMBER(OFFSET('Hygiene Data'!$E$10,0,10*ROW('Hygiene Data'!E67)))),OFFSET('Hygiene Data'!$E$10,0,10*ROW('Hygiene Data'!E67)),NA())))</f>
        <v>#N/A</v>
      </c>
      <c r="BI73" s="254" t="e">
        <f ca="true">+IF(AND(ISNUMBER(OFFSET('Hygiene Data'!$F$6,0,10*ROW('Hygiene Data'!F67))),DX73="Yes"),OFFSET('Hygiene Data'!$F$6,0,10*ROW('Hygiene Data'!F67)),IF(AND(ISNUMBER(OFFSET('Hygiene Data'!$F$6,0,10*ROW('Hygiene Data'!F67))),DX73="No",ISNUMBER(OFFSET('Hygiene Data'!$F$6,0,10*ROW('Hygiene Data'!F67)))),CONCATENATE("[",ROUND(OFFSET('Hygiene Data'!$F$6,0,10*ROW('Hygiene Data'!F67)),0),"]"),IF(AND(ISNUMBER(OFFSET('Hygiene Data'!$F$6,0,10*ROW('Hygiene Data'!F67))),DX73="",ISNUMBER(OFFSET('Hygiene Data'!$F$6,0,10*ROW('Hygiene Data'!F67)))),OFFSET('Hygiene Data'!$F$6,0,10*ROW('Hygiene Data'!F67)),NA())))</f>
        <v>#N/A</v>
      </c>
      <c r="BJ73" s="254" t="e">
        <f ca="true">+IF(AND(ISNUMBER(OFFSET('Hygiene Data'!$F$8,0,10*ROW('Hygiene Data'!F67))),DY73="Yes"),OFFSET('Hygiene Data'!$F$8,0,10*ROW('Hygiene Data'!F67)),IF(AND(ISNUMBER(OFFSET('Hygiene Data'!$F$8,0,10*ROW('Hygiene Data'!F67))),DY73="No",ISNUMBER(OFFSET('Hygiene Data'!$F$8,0,10*ROW('Hygiene Data'!F67)))),CONCATENATE("[",ROUND(OFFSET('Hygiene Data'!$F$8,0,10*ROW('Hygiene Data'!F67)),0),"]"),IF(AND(ISNUMBER(OFFSET('Hygiene Data'!$F$8,0,10*ROW('Hygiene Data'!F67))),DY73="",ISNUMBER(OFFSET('Hygiene Data'!$F$8,0,10*ROW('Hygiene Data'!F67)))),OFFSET('Hygiene Data'!$F$8,0,10*ROW('Hygiene Data'!F67)),NA())))</f>
        <v>#N/A</v>
      </c>
      <c r="BK73" s="254" t="e">
        <f ca="true">+IF(AND(ISNUMBER(OFFSET('Hygiene Data'!$F$10,0,10*ROW('Hygiene Data'!F67))),DZ73="Yes"),OFFSET('Hygiene Data'!$F$10,0,10*ROW('Hygiene Data'!F67)),IF(AND(ISNUMBER(OFFSET('Hygiene Data'!$F$10,0,10*ROW('Hygiene Data'!F67))),DZ73="No",ISNUMBER(OFFSET('Hygiene Data'!$F$10,0,10*ROW('Hygiene Data'!F67)))),CONCATENATE("[",ROUND(OFFSET('Hygiene Data'!$F$10,0,10*ROW('Hygiene Data'!F67)),0),"]"),IF(AND(ISNUMBER(OFFSET('Hygiene Data'!$F$10,0,10*ROW('Hygiene Data'!F67))),DZ73="",ISNUMBER(OFFSET('Hygiene Data'!$F$10,0,10*ROW('Hygiene Data'!F67)))),OFFSET('Hygiene Data'!$F$10,0,10*ROW('Hygiene Data'!F67)),NA())))</f>
        <v>#N/A</v>
      </c>
      <c r="BL73" s="254" t="e">
        <f ca="true">+IF(AND(ISNUMBER(OFFSET('Hygiene Data'!$G$6,0,10*ROW('Hygiene Data'!G67))),EA73="Yes"),OFFSET('Hygiene Data'!$G$6,0,10*ROW('Hygiene Data'!G67)),IF(AND(ISNUMBER(OFFSET('Hygiene Data'!$G$6,0,10*ROW('Hygiene Data'!G67))),EA73="No",ISNUMBER(OFFSET('Hygiene Data'!$G$6,0,10*ROW('Hygiene Data'!G67)))),CONCATENATE("[",ROUND(OFFSET('Hygiene Data'!$G$6,0,10*ROW('Hygiene Data'!G67)),0),"]"),IF(AND(ISNUMBER(OFFSET('Hygiene Data'!$G$6,0,10*ROW('Hygiene Data'!G67))),EA73="",ISNUMBER(OFFSET('Hygiene Data'!$G$6,0,10*ROW('Hygiene Data'!G67)))),OFFSET('Hygiene Data'!$G$6,0,10*ROW('Hygiene Data'!G67)),NA())))</f>
        <v>#N/A</v>
      </c>
      <c r="BM73" s="254" t="e">
        <f ca="true">+IF(AND(ISNUMBER(OFFSET('Hygiene Data'!$G$8,0,10*ROW('Hygiene Data'!G67))),EB73="Yes"),OFFSET('Hygiene Data'!$G$8,0,10*ROW('Hygiene Data'!G67)),IF(AND(ISNUMBER(OFFSET('Hygiene Data'!$G$8,0,10*ROW('Hygiene Data'!G67))),EB73="No",ISNUMBER(OFFSET('Hygiene Data'!$G$8,0,10*ROW('Hygiene Data'!G67)))),CONCATENATE("[",ROUND(OFFSET('Hygiene Data'!$G$8,0,10*ROW('Hygiene Data'!G67)),0),"]"),IF(AND(ISNUMBER(OFFSET('Hygiene Data'!$G$8,0,10*ROW('Hygiene Data'!G67))),EB73="",ISNUMBER(OFFSET('Hygiene Data'!$G$8,0,10*ROW('Hygiene Data'!G67)))),OFFSET('Hygiene Data'!$G$8,0,10*ROW('Hygiene Data'!G67)),NA())))</f>
        <v>#N/A</v>
      </c>
      <c r="BN73" s="254" t="e">
        <f ca="true">+IF(AND(ISNUMBER(OFFSET('Hygiene Data'!$G$10,0,10*ROW('Hygiene Data'!G67))),EC73="Yes"),OFFSET('Hygiene Data'!$G$10,0,10*ROW('Hygiene Data'!G67)),IF(AND(ISNUMBER(OFFSET('Hygiene Data'!$G$10,0,10*ROW('Hygiene Data'!G67))),EC73="No",ISNUMBER(OFFSET('Hygiene Data'!$G$10,0,10*ROW('Hygiene Data'!G67)))),CONCATENATE("[",ROUND(OFFSET('Hygiene Data'!$G$10,0,10*ROW('Hygiene Data'!G67)),0),"]"),IF(AND(ISNUMBER(OFFSET('Hygiene Data'!$G$10,0,10*ROW('Hygiene Data'!G67))),EC73="",ISNUMBER(OFFSET('Hygiene Data'!$G$10,0,10*ROW('Hygiene Data'!G67)))),OFFSET('Hygiene Data'!$G$10,0,10*ROW('Hygiene Data'!G67)),NA())))</f>
        <v>#N/A</v>
      </c>
      <c r="BO73" s="254" t="e">
        <f ca="true">+IF(AND(ISNUMBER(OFFSET('Hygiene Data'!$H$6,0,10*ROW('Hygiene Data'!H67))),ED73="Yes"),OFFSET('Hygiene Data'!$H$6,0,10*ROW('Hygiene Data'!H67)),IF(AND(ISNUMBER(OFFSET('Hygiene Data'!$H$6,0,10*ROW('Hygiene Data'!H67))),ED73="No",ISNUMBER(OFFSET('Hygiene Data'!$H$6,0,10*ROW('Hygiene Data'!H67)))),CONCATENATE("[",ROUND(OFFSET('Hygiene Data'!$H$6,0,10*ROW('Hygiene Data'!H67)),0),"]"),IF(AND(ISNUMBER(OFFSET('Hygiene Data'!$H$6,0,10*ROW('Hygiene Data'!H67))),ED73="",ISNUMBER(OFFSET('Hygiene Data'!$H$6,0,10*ROW('Hygiene Data'!H67)))),OFFSET('Hygiene Data'!$H$6,0,10*ROW('Hygiene Data'!H67)),NA())))</f>
        <v>#N/A</v>
      </c>
      <c r="BP73" s="254" t="e">
        <f ca="true">+IF(AND(ISNUMBER(OFFSET('Hygiene Data'!$H$8,0,10*ROW('Hygiene Data'!H67))),EE73="Yes"),OFFSET('Hygiene Data'!$H$8,0,10*ROW('Hygiene Data'!H67)),IF(AND(ISNUMBER(OFFSET('Hygiene Data'!$H$8,0,10*ROW('Hygiene Data'!H67))),EE73="No",ISNUMBER(OFFSET('Hygiene Data'!$H$8,0,10*ROW('Hygiene Data'!H67)))),CONCATENATE("[",ROUND(OFFSET('Hygiene Data'!$H$8,0,10*ROW('Hygiene Data'!H67)),0),"]"),IF(AND(ISNUMBER(OFFSET('Hygiene Data'!$H$8,0,10*ROW('Hygiene Data'!H67))),EE73="",ISNUMBER(OFFSET('Hygiene Data'!$H$8,0,10*ROW('Hygiene Data'!H67)))),OFFSET('Hygiene Data'!$H$8,0,10*ROW('Hygiene Data'!H67)),NA())))</f>
        <v>#N/A</v>
      </c>
      <c r="BQ73" s="254" t="e">
        <f ca="true">+IF(AND(ISNUMBER(OFFSET('Hygiene Data'!$H$10,0,10*ROW('Hygiene Data'!H67))),EF73="Yes"),OFFSET('Hygiene Data'!$H$10,0,10*ROW('Hygiene Data'!H67)),IF(AND(ISNUMBER(OFFSET('Hygiene Data'!$H$10,0,10*ROW('Hygiene Data'!H67))),EF73="No",ISNUMBER(OFFSET('Hygiene Data'!$H$10,0,10*ROW('Hygiene Data'!H67)))),CONCATENATE("[",ROUND(OFFSET('Hygiene Data'!$H$10,0,10*ROW('Hygiene Data'!H67)),0),"]"),IF(AND(ISNUMBER(OFFSET('Hygiene Data'!$H$10,0,10*ROW('Hygiene Data'!H67))),EF73="",ISNUMBER(OFFSET('Hygiene Data'!$H$10,0,10*ROW('Hygiene Data'!H67)))),OFFSET('Hygiene Data'!$H$10,0,10*ROW('Hygiene Data'!H67)),NA())))</f>
        <v>#N/A</v>
      </c>
      <c r="BS73" s="36" t="str">
        <f ca="true">+IF(OFFSET('Water Data'!$C$28,0,10*ROW('Water Data'!C67))="","",OFFSET('Water Data'!$C$28,0,10*ROW('Water Data'!C67)))</f>
        <v/>
      </c>
      <c r="BT73" s="36" t="str">
        <f ca="true">+IF(OFFSET('Water Data'!$C$29,0,10*ROW('Water Data'!C67))="","",OFFSET('Water Data'!$C$29,0,10*ROW('Water Data'!C67)))</f>
        <v/>
      </c>
      <c r="BU73" s="36" t="str">
        <f ca="true">+IF(OFFSET('Water Data'!$C$30,0,10*ROW('Water Data'!C67))="","",OFFSET('Water Data'!$C$30,0,10*ROW('Water Data'!C67)))</f>
        <v/>
      </c>
      <c r="BV73" s="36" t="str">
        <f ca="true">+IF(OFFSET('Water Data'!$D$28,0,10*ROW('Water Data'!D67))="","",OFFSET('Water Data'!$D$28,0,10*ROW('Water Data'!D67)))</f>
        <v/>
      </c>
      <c r="BW73" s="36" t="str">
        <f ca="true">+IF(OFFSET('Water Data'!$D$29,0,10*ROW('Water Data'!D67))="","",OFFSET('Water Data'!$D$29,0,10*ROW('Water Data'!D67)))</f>
        <v/>
      </c>
      <c r="BX73" s="36" t="str">
        <f ca="true">+IF(OFFSET('Water Data'!$D$30,0,10*ROW('Water Data'!D67))="","",OFFSET('Water Data'!$D$30,0,10*ROW('Water Data'!D67)))</f>
        <v/>
      </c>
      <c r="BY73" s="36" t="str">
        <f ca="true">+IF(OFFSET('Water Data'!$E$28,0,10*ROW('Water Data'!E67))="","",OFFSET('Water Data'!$E$28,0,10*ROW('Water Data'!E67)))</f>
        <v/>
      </c>
      <c r="BZ73" s="36" t="str">
        <f ca="true">+IF(OFFSET('Water Data'!$E$29,0,10*ROW('Water Data'!E67))="","",OFFSET('Water Data'!$E$29,0,10*ROW('Water Data'!E67)))</f>
        <v/>
      </c>
      <c r="CA73" s="36" t="str">
        <f ca="true">+IF(OFFSET('Water Data'!$E$30,0,10*ROW('Water Data'!E67))="","",OFFSET('Water Data'!$E$30,0,10*ROW('Water Data'!E67)))</f>
        <v/>
      </c>
      <c r="CB73" s="36" t="str">
        <f ca="true">+IF(OFFSET('Water Data'!$F$28,0,10*ROW('Water Data'!F67))="","",OFFSET('Water Data'!$F$28,0,10*ROW('Water Data'!F67)))</f>
        <v/>
      </c>
      <c r="CC73" s="36" t="str">
        <f ca="true">+IF(OFFSET('Water Data'!$F$29,0,10*ROW('Water Data'!F67))="","",OFFSET('Water Data'!$F$29,0,10*ROW('Water Data'!F67)))</f>
        <v/>
      </c>
      <c r="CD73" s="36" t="str">
        <f ca="true">+IF(OFFSET('Water Data'!$F$30,0,10*ROW('Water Data'!F67))="","",OFFSET('Water Data'!$F$30,0,10*ROW('Water Data'!F67)))</f>
        <v/>
      </c>
      <c r="CE73" s="36" t="str">
        <f ca="true">+IF(OFFSET('Water Data'!$G$28,0,10*ROW('Water Data'!G67))="","",OFFSET('Water Data'!$G$28,0,10*ROW('Water Data'!G67)))</f>
        <v/>
      </c>
      <c r="CF73" s="36" t="str">
        <f ca="true">+IF(OFFSET('Water Data'!$G$29,0,10*ROW('Water Data'!G67))="","",OFFSET('Water Data'!$G$29,0,10*ROW('Water Data'!G67)))</f>
        <v/>
      </c>
      <c r="CG73" s="36" t="str">
        <f ca="true">+IF(OFFSET('Water Data'!$G$30,0,10*ROW('Water Data'!G67))="","",OFFSET('Water Data'!$G$30,0,10*ROW('Water Data'!G67)))</f>
        <v/>
      </c>
      <c r="CH73" s="36" t="str">
        <f ca="true">+IF(OFFSET('Water Data'!$H$28,0,10*ROW('Water Data'!H67))="","",OFFSET('Water Data'!$H$28,0,10*ROW('Water Data'!H67)))</f>
        <v/>
      </c>
      <c r="CI73" s="36" t="str">
        <f ca="true">+IF(OFFSET('Water Data'!$H$29,0,10*ROW('Water Data'!H67))="","",OFFSET('Water Data'!$H$29,0,10*ROW('Water Data'!H67)))</f>
        <v/>
      </c>
      <c r="CJ73" s="36" t="str">
        <f ca="true">+IF(OFFSET('Water Data'!$H$30,0,10*ROW('Water Data'!H67))="","",OFFSET('Water Data'!$H$30,0,10*ROW('Water Data'!H67)))</f>
        <v/>
      </c>
      <c r="CK73" s="36" t="str">
        <f ca="true">+IF(OFFSET('Sanitation Data'!$C$29,0,10*ROW('Sanitation Data'!C67))="","",OFFSET('Sanitation Data'!$C$29,0,10*ROW('Sanitation Data'!C67)))</f>
        <v/>
      </c>
      <c r="CL73" s="36" t="str">
        <f ca="true">+IF(OFFSET('Sanitation Data'!$C$30,0,10*ROW('Sanitation Data'!C67))="","",OFFSET('Sanitation Data'!$C$30,0,10*ROW('Sanitation Data'!C67)))</f>
        <v/>
      </c>
      <c r="CM73" s="36" t="str">
        <f ca="true">+IF(OFFSET('Sanitation Data'!$C$31,0,10*ROW('Sanitation Data'!C67))="","",OFFSET('Sanitation Data'!$C$31,0,10*ROW('Sanitation Data'!C67)))</f>
        <v/>
      </c>
      <c r="CN73" s="36" t="str">
        <f ca="true">+IF(OFFSET('Sanitation Data'!$C$32,0,10*ROW('Sanitation Data'!C67))="","",OFFSET('Sanitation Data'!$C$32,0,10*ROW('Sanitation Data'!C67)))</f>
        <v/>
      </c>
      <c r="CO73" s="36" t="str">
        <f ca="true">+IF(OFFSET('Sanitation Data'!$C$33,0,10*ROW('Sanitation Data'!C67))="","",OFFSET('Sanitation Data'!$C$33,0,10*ROW('Sanitation Data'!C67)))</f>
        <v/>
      </c>
      <c r="CP73" s="36" t="str">
        <f ca="true">+IF(OFFSET('Sanitation Data'!$D$29,0,10*ROW('Sanitation Data'!D67))="","",OFFSET('Sanitation Data'!$D$29,0,10*ROW('Sanitation Data'!D67)))</f>
        <v/>
      </c>
      <c r="CQ73" s="36" t="str">
        <f ca="true">+IF(OFFSET('Sanitation Data'!$D$30,0,10*ROW('Sanitation Data'!D67))="","",OFFSET('Sanitation Data'!$D$30,0,10*ROW('Sanitation Data'!D67)))</f>
        <v/>
      </c>
      <c r="CR73" s="36" t="str">
        <f ca="true">+IF(OFFSET('Sanitation Data'!$D$31,0,10*ROW('Sanitation Data'!D67))="","",OFFSET('Sanitation Data'!$D$31,0,10*ROW('Sanitation Data'!D67)))</f>
        <v/>
      </c>
      <c r="CS73" s="36" t="str">
        <f ca="true">+IF(OFFSET('Sanitation Data'!$D$32,0,10*ROW('Sanitation Data'!D67))="","",OFFSET('Sanitation Data'!$D$32,0,10*ROW('Sanitation Data'!D67)))</f>
        <v/>
      </c>
      <c r="CT73" s="36" t="str">
        <f ca="true">+IF(OFFSET('Sanitation Data'!$D$33,0,10*ROW('Sanitation Data'!D67))="","",OFFSET('Sanitation Data'!$D$33,0,10*ROW('Sanitation Data'!D67)))</f>
        <v/>
      </c>
      <c r="CU73" s="36" t="str">
        <f ca="true">+IF(OFFSET('Sanitation Data'!$E$29,0,10*ROW('Sanitation Data'!E67))="","",OFFSET('Sanitation Data'!$E$29,0,10*ROW('Sanitation Data'!E67)))</f>
        <v/>
      </c>
      <c r="CV73" s="36" t="str">
        <f ca="true">+IF(OFFSET('Sanitation Data'!$E$30,0,10*ROW('Sanitation Data'!E67))="","",OFFSET('Sanitation Data'!$E$30,0,10*ROW('Sanitation Data'!E67)))</f>
        <v/>
      </c>
      <c r="CW73" s="36" t="str">
        <f ca="true">+IF(OFFSET('Sanitation Data'!$E$31,0,10*ROW('Sanitation Data'!E67))="","",OFFSET('Sanitation Data'!$E$31,0,10*ROW('Sanitation Data'!E67)))</f>
        <v/>
      </c>
      <c r="CX73" s="36" t="str">
        <f ca="true">+IF(OFFSET('Sanitation Data'!$E$32,0,10*ROW('Sanitation Data'!E67))="","",OFFSET('Sanitation Data'!$E$32,0,10*ROW('Sanitation Data'!E67)))</f>
        <v/>
      </c>
      <c r="CY73" s="36" t="str">
        <f ca="true">+IF(OFFSET('Sanitation Data'!$E$33,0,10*ROW('Sanitation Data'!E67))="","",OFFSET('Sanitation Data'!$E$33,0,10*ROW('Sanitation Data'!E67)))</f>
        <v/>
      </c>
      <c r="CZ73" s="36" t="str">
        <f ca="true">+IF(OFFSET('Sanitation Data'!$F$29,0,10*ROW('Sanitation Data'!F67))="","",OFFSET('Sanitation Data'!$F$29,0,10*ROW('Sanitation Data'!F67)))</f>
        <v/>
      </c>
      <c r="DA73" s="36" t="str">
        <f ca="true">+IF(OFFSET('Sanitation Data'!$F$30,0,10*ROW('Sanitation Data'!F67))="","",OFFSET('Sanitation Data'!$F$30,0,10*ROW('Sanitation Data'!F67)))</f>
        <v/>
      </c>
      <c r="DB73" s="36" t="str">
        <f ca="true">+IF(OFFSET('Sanitation Data'!$F$31,0,10*ROW('Sanitation Data'!F67))="","",OFFSET('Sanitation Data'!$F$31,0,10*ROW('Sanitation Data'!F67)))</f>
        <v/>
      </c>
      <c r="DC73" s="36" t="str">
        <f ca="true">+IF(OFFSET('Sanitation Data'!$F$32,0,10*ROW('Sanitation Data'!F67))="","",OFFSET('Sanitation Data'!$F$32,0,10*ROW('Sanitation Data'!F67)))</f>
        <v/>
      </c>
      <c r="DD73" s="36" t="str">
        <f ca="true">+IF(OFFSET('Sanitation Data'!$F$33,0,10*ROW('Sanitation Data'!F67))="","",OFFSET('Sanitation Data'!$F$33,0,10*ROW('Sanitation Data'!F67)))</f>
        <v/>
      </c>
      <c r="DE73" s="36" t="str">
        <f ca="true">+IF(OFFSET('Sanitation Data'!$G$29,0,10*ROW('Sanitation Data'!G67))="","",OFFSET('Sanitation Data'!$G$29,0,10*ROW('Sanitation Data'!G67)))</f>
        <v/>
      </c>
      <c r="DF73" s="36" t="str">
        <f ca="true">+IF(OFFSET('Sanitation Data'!$G$30,0,10*ROW('Sanitation Data'!G67))="","",OFFSET('Sanitation Data'!$G$30,0,10*ROW('Sanitation Data'!G67)))</f>
        <v/>
      </c>
      <c r="DG73" s="36" t="str">
        <f ca="true">+IF(OFFSET('Sanitation Data'!$G$31,0,10*ROW('Sanitation Data'!G67))="","",OFFSET('Sanitation Data'!$G$31,0,10*ROW('Sanitation Data'!G67)))</f>
        <v/>
      </c>
      <c r="DH73" s="36" t="str">
        <f ca="true">+IF(OFFSET('Sanitation Data'!$G$32,0,10*ROW('Sanitation Data'!G67))="","",OFFSET('Sanitation Data'!$G$32,0,10*ROW('Sanitation Data'!G67)))</f>
        <v/>
      </c>
      <c r="DI73" s="36" t="str">
        <f ca="true">+IF(OFFSET('Sanitation Data'!$G$33,0,10*ROW('Sanitation Data'!G67))="","",OFFSET('Sanitation Data'!$G$33,0,10*ROW('Sanitation Data'!G67)))</f>
        <v/>
      </c>
      <c r="DJ73" s="36" t="str">
        <f ca="true">+IF(OFFSET('Sanitation Data'!$H$29,0,10*ROW('Sanitation Data'!H67))="","",OFFSET('Sanitation Data'!$H$29,0,10*ROW('Sanitation Data'!H67)))</f>
        <v/>
      </c>
      <c r="DK73" s="36" t="str">
        <f ca="true">+IF(OFFSET('Sanitation Data'!$H$30,0,10*ROW('Sanitation Data'!H67))="","",OFFSET('Sanitation Data'!$H$30,0,10*ROW('Sanitation Data'!H67)))</f>
        <v/>
      </c>
      <c r="DL73" s="36" t="str">
        <f ca="true">+IF(OFFSET('Sanitation Data'!$H$31,0,10*ROW('Sanitation Data'!H67))="","",OFFSET('Sanitation Data'!$H$31,0,10*ROW('Sanitation Data'!H67)))</f>
        <v/>
      </c>
      <c r="DM73" s="36" t="str">
        <f ca="true">+IF(OFFSET('Sanitation Data'!$H$32,0,10*ROW('Sanitation Data'!H67))="","",OFFSET('Sanitation Data'!$H$32,0,10*ROW('Sanitation Data'!H67)))</f>
        <v/>
      </c>
      <c r="DN73" s="36" t="str">
        <f ca="true">+IF(OFFSET('Sanitation Data'!$H$33,0,10*ROW('Sanitation Data'!H67))="","",OFFSET('Sanitation Data'!$H$33,0,10*ROW('Sanitation Data'!H67)))</f>
        <v/>
      </c>
      <c r="DO73" s="36" t="str">
        <f ca="true">+IF(OFFSET('Hygiene Data'!$C$12,0,10*ROW('Hygiene Data'!C67))="","",OFFSET('Hygiene Data'!$C$12,0,10*ROW('Hygiene Data'!C67)))</f>
        <v/>
      </c>
      <c r="DP73" s="36" t="str">
        <f ca="true">+IF(OFFSET('Hygiene Data'!$C$13,0,10*ROW('Hygiene Data'!C67))="","",OFFSET('Hygiene Data'!$C$13,0,10*ROW('Hygiene Data'!C67)))</f>
        <v/>
      </c>
      <c r="DQ73" s="36" t="str">
        <f ca="true">+IF(OFFSET('Hygiene Data'!$C$14,0,10*ROW('Hygiene Data'!C67))="","",OFFSET('Hygiene Data'!$C$14,0,10*ROW('Hygiene Data'!C67)))</f>
        <v/>
      </c>
      <c r="DR73" s="36" t="str">
        <f ca="true">+IF(OFFSET('Hygiene Data'!$D$12,0,10*ROW('Hygiene Data'!D67))="","",OFFSET('Hygiene Data'!$D$12,0,10*ROW('Hygiene Data'!D67)))</f>
        <v/>
      </c>
      <c r="DS73" s="36" t="str">
        <f ca="true">+IF(OFFSET('Hygiene Data'!$D$13,0,10*ROW('Hygiene Data'!D67))="","",OFFSET('Hygiene Data'!$D$13,0,10*ROW('Hygiene Data'!D67)))</f>
        <v/>
      </c>
      <c r="DT73" s="36" t="str">
        <f ca="true">+IF(OFFSET('Hygiene Data'!$D$14,0,10*ROW('Hygiene Data'!D67))="","",OFFSET('Hygiene Data'!$D$14,0,10*ROW('Hygiene Data'!D67)))</f>
        <v/>
      </c>
      <c r="DU73" s="36" t="str">
        <f ca="true">+IF(OFFSET('Hygiene Data'!$E$12,0,10*ROW('Hygiene Data'!E67))="","",OFFSET('Hygiene Data'!$E$12,0,10*ROW('Hygiene Data'!E67)))</f>
        <v/>
      </c>
      <c r="DV73" s="36" t="str">
        <f ca="true">+IF(OFFSET('Hygiene Data'!$E$13,0,10*ROW('Hygiene Data'!E67))="","",OFFSET('Hygiene Data'!$E$13,0,10*ROW('Hygiene Data'!E67)))</f>
        <v/>
      </c>
      <c r="DW73" s="36" t="str">
        <f ca="true">+IF(OFFSET('Hygiene Data'!$E$14,0,10*ROW('Hygiene Data'!E67))="","",OFFSET('Hygiene Data'!$E$14,0,10*ROW('Hygiene Data'!E67)))</f>
        <v/>
      </c>
      <c r="DX73" s="36" t="str">
        <f ca="true">+IF(OFFSET('Hygiene Data'!$F$12,0,10*ROW('Hygiene Data'!F67))="","",OFFSET('Hygiene Data'!$F$12,0,10*ROW('Hygiene Data'!F67)))</f>
        <v/>
      </c>
      <c r="DY73" s="36" t="str">
        <f ca="true">+IF(OFFSET('Hygiene Data'!$F$13,0,10*ROW('Hygiene Data'!F67))="","",OFFSET('Hygiene Data'!$F$13,0,10*ROW('Hygiene Data'!F67)))</f>
        <v/>
      </c>
      <c r="DZ73" s="36" t="str">
        <f ca="true">+IF(OFFSET('Hygiene Data'!$F$14,0,10*ROW('Hygiene Data'!F67))="","",OFFSET('Hygiene Data'!$F$14,0,10*ROW('Hygiene Data'!F67)))</f>
        <v/>
      </c>
      <c r="EA73" s="36" t="str">
        <f ca="true">+IF(OFFSET('Hygiene Data'!$G$12,0,10*ROW('Hygiene Data'!G67))="","",OFFSET('Hygiene Data'!$G$12,0,10*ROW('Hygiene Data'!G67)))</f>
        <v/>
      </c>
      <c r="EB73" s="36" t="str">
        <f ca="true">+IF(OFFSET('Hygiene Data'!$G$13,0,10*ROW('Hygiene Data'!G67))="","",OFFSET('Hygiene Data'!$G$13,0,10*ROW('Hygiene Data'!G67)))</f>
        <v/>
      </c>
      <c r="EC73" s="36" t="str">
        <f ca="true">+IF(OFFSET('Hygiene Data'!$G$14,0,10*ROW('Hygiene Data'!G67))="","",OFFSET('Hygiene Data'!$G$14,0,10*ROW('Hygiene Data'!G67)))</f>
        <v/>
      </c>
      <c r="ED73" s="36" t="str">
        <f ca="true">+IF(OFFSET('Hygiene Data'!$H$12,0,10*ROW('Hygiene Data'!H67))="","",OFFSET('Hygiene Data'!$H$12,0,10*ROW('Hygiene Data'!H67)))</f>
        <v/>
      </c>
      <c r="EE73" s="36" t="str">
        <f ca="true">+IF(OFFSET('Hygiene Data'!$H$13,0,10*ROW('Hygiene Data'!H67))="","",OFFSET('Hygiene Data'!$H$13,0,10*ROW('Hygiene Data'!H67)))</f>
        <v/>
      </c>
      <c r="EF73" s="36" t="str">
        <f ca="true">+IF(OFFSET('Hygiene Data'!$H$14,0,10*ROW('Hygiene Data'!H67))="","",OFFSET('Hygiene Data'!$H$14,0,10*ROW('Hygiene Data'!H67)))</f>
        <v/>
      </c>
    </row>
    <row r="74" x14ac:dyDescent="0.2">
      <c r="A74" s="59" t="str">
        <f ca="true">+IF(OFFSET('Water Data'!$B$1,0,10*ROW('Water Data'!B71))="","",OFFSET('Water Data'!$B$1,0,10*ROW('Water Data'!B71)))</f>
        <v/>
      </c>
      <c r="B74" s="59" t="str">
        <f ca="true">+IF(OFFSET('Water Data'!$A$3,0,10*ROW('Water Data'!A71))="","",OFFSET('Water Data'!$A$3,0,10*ROW('Water Data'!A71)))</f>
        <v/>
      </c>
      <c r="C74" s="59" t="str">
        <f ca="true">+IF(OFFSET('Water Data'!$C$3,0,10*ROW('Water Data'!C71))="","",OFFSET('Water Data'!$C$3,0,10*ROW('Water Data'!C71)))</f>
        <v/>
      </c>
      <c r="D74" s="252" t="e">
        <f ca="true">+IF(AND(ISNUMBER(OFFSET('Water Data'!$C$5,0,10*ROW('Water Data'!C68))),BS74="Yes"),100-OFFSET('Water Data'!$C$5,0,10*ROW('Water Data'!C68)),IF(AND(ISNUMBER(OFFSET('Water Data'!$C$5,0,10*ROW('Water Data'!C68))),BS74="No",ISNUMBER(OFFSET('Water Data'!$C$5,0,10*ROW('Water Data'!C68)))),CONCATENATE("[",ROUND(100-OFFSET('Water Data'!$C$5,0,10*ROW('Water Data'!C68)),0),"]"),IF(AND(ISNUMBER(OFFSET('Water Data'!$C$5,0,10*ROW('Water Data'!C68))),BS74="",ISNUMBER(OFFSET('Water Data'!$C$5,0,10*ROW('Water Data'!C68)))),100-OFFSET('Water Data'!$C$5,0,10*ROW('Water Data'!C68)),NA())))</f>
        <v>#N/A</v>
      </c>
      <c r="E74" s="252" t="e">
        <f ca="true">+IF(AND(ISNUMBER(OFFSET('Water Data'!$C$7,0,10*ROW('Water Data'!D68))),BT74="Yes"),OFFSET('Water Data'!$C$7,0,10*ROW('Water Data'!C68)),IF(AND(ISNUMBER(OFFSET('Water Data'!$C$7,0,10*ROW('Water Data'!C68))),BT74="No",ISNUMBER(OFFSET('Water Data'!$C$7,0,10*ROW('Water Data'!C68)))),CONCATENATE("[",ROUND(OFFSET('Water Data'!$C$7,0,10*ROW('Water Data'!C68)),0),"]"),IF(AND(ISNUMBER(OFFSET('Water Data'!$C$7,0,10*ROW('Water Data'!C68))),BT74="",ISNUMBER(OFFSET('Water Data'!$C$7,0,10*ROW('Water Data'!C68)))),OFFSET('Water Data'!$C$7,0,10*ROW('Water Data'!C68)),NA())))</f>
        <v>#N/A</v>
      </c>
      <c r="F74" s="252" t="e">
        <f ca="true">+IF(AND(ISNUMBER(OFFSET('Water Data'!$C$10,0,10*ROW('Water Data'!C68))),BU74="Yes"),OFFSET('Water Data'!$C$10,0,10*ROW('Water Data'!C68)),IF(AND(ISNUMBER(OFFSET('Water Data'!$C$10,0,10*ROW('Water Data'!C68))),BU74="No",ISNUMBER(OFFSET('Water Data'!$C$10,0,10*ROW('Water Data'!C68)))),CONCATENATE("[",ROUND(OFFSET('Water Data'!$C$10,0,10*ROW('Water Data'!C68)),0),"]"),IF(AND(ISNUMBER(OFFSET('Water Data'!$C$10,0,10*ROW('Water Data'!C68))),BU74="",ISNUMBER(OFFSET('Water Data'!$C$10,0,10*ROW('Water Data'!C68)))),OFFSET('Water Data'!$C$10,0,10*ROW('Water Data'!C68)),NA())))</f>
        <v>#N/A</v>
      </c>
      <c r="G74" s="252" t="e">
        <f ca="true">+IF(AND(ISNUMBER(OFFSET('Water Data'!$D$5,0,10*ROW('Water Data'!D68))),BV74="Yes"),100-OFFSET('Water Data'!$D$5,0,10*ROW('Water Data'!D68)),IF(AND(ISNUMBER(OFFSET('Water Data'!$D$5,0,10*ROW('Water Data'!D68))),BV74="No",ISNUMBER(OFFSET('Water Data'!$D$5,0,10*ROW('Water Data'!D68)))),CONCATENATE("[",ROUND(100-OFFSET('Water Data'!$D$5,0,10*ROW('Water Data'!D68)),0),"]"),IF(AND(ISNUMBER(OFFSET('Water Data'!$D$5,0,10*ROW('Water Data'!D68))),BV74="",ISNUMBER(OFFSET('Water Data'!$D$5,0,10*ROW('Water Data'!D68)))),100-OFFSET('Water Data'!$D$5,0,10*ROW('Water Data'!D68)),NA())))</f>
        <v>#N/A</v>
      </c>
      <c r="H74" s="252" t="e">
        <f ca="true">+IF(AND(ISNUMBER(OFFSET('Water Data'!$D$7,0,10*ROW('Water Data'!D68))),BW74="Yes"),OFFSET('Water Data'!$D$7,0,10*ROW('Water Data'!D68)),IF(AND(ISNUMBER(OFFSET('Water Data'!$D$7,0,10*ROW('Water Data'!D68))),BW74="No",ISNUMBER(OFFSET('Water Data'!$D$7,0,10*ROW('Water Data'!D68)))),CONCATENATE("[",ROUND(OFFSET('Water Data'!$C$7,0,10*ROW('Water Data'!D68)),0),"]"),IF(AND(ISNUMBER(OFFSET('Water Data'!$D$7,0,10*ROW('Water Data'!D68))),BW74="",ISNUMBER(OFFSET('Water Data'!$D$7,0,10*ROW('Water Data'!D68)))),OFFSET('Water Data'!$D$7,0,10*ROW('Water Data'!D68)),NA())))</f>
        <v>#N/A</v>
      </c>
      <c r="I74" s="252" t="e">
        <f ca="true">+IF(AND(ISNUMBER(OFFSET('Water Data'!$D$10,0,10*ROW('Water Data'!D68))),BX74="Yes"),OFFSET('Water Data'!$D$10,0,10*ROW('Water Data'!D68)),IF(AND(ISNUMBER(OFFSET('Water Data'!$D$10,0,10*ROW('Water Data'!D68))),BX74="No",ISNUMBER(OFFSET('Water Data'!$D$10,0,10*ROW('Water Data'!D68)))),CONCATENATE("[",ROUND(OFFSET('Water Data'!$D$10,0,10*ROW('Water Data'!D68)),0),"]"),IF(AND(ISNUMBER(OFFSET('Water Data'!$D$10,0,10*ROW('Water Data'!D68))),BX74="",ISNUMBER(OFFSET('Water Data'!$D$10,0,10*ROW('Water Data'!D68)))),OFFSET('Water Data'!$D$10,0,10*ROW('Water Data'!D68)),NA())))</f>
        <v>#N/A</v>
      </c>
      <c r="J74" s="252" t="e">
        <f ca="true">+IF(AND(ISNUMBER(OFFSET('Water Data'!$E$5,0,10*ROW('Water Data'!E68))),BY74="Yes"),100-OFFSET('Water Data'!$E$5,0,10*ROW('Water Data'!E68)),IF(AND(ISNUMBER(OFFSET('Water Data'!$E$5,0,10*ROW('Water Data'!E68))),BY74="No",ISNUMBER(OFFSET('Water Data'!$E$5,0,10*ROW('Water Data'!E68)))),CONCATENATE("[",ROUND(100-OFFSET('Water Data'!$E$5,0,10*ROW('Water Data'!E68)),0),"]"),IF(AND(ISNUMBER(OFFSET('Water Data'!$E$5,0,10*ROW('Water Data'!E68))),BY74="",ISNUMBER(OFFSET('Water Data'!$E$5,0,10*ROW('Water Data'!E68)))),100-OFFSET('Water Data'!$E$5,0,10*ROW('Water Data'!E68)),NA())))</f>
        <v>#N/A</v>
      </c>
      <c r="K74" s="252" t="e">
        <f ca="true">+IF(AND(ISNUMBER(OFFSET('Water Data'!$E$7,0,10*ROW('Water Data'!E68))),BZ74="Yes"),OFFSET('Water Data'!$E$7,0,10*ROW('Water Data'!E68)),IF(AND(ISNUMBER(OFFSET('Water Data'!$E$7,0,10*ROW('Water Data'!E68))),BZ74="No",ISNUMBER(OFFSET('Water Data'!$E$7,0,10*ROW('Water Data'!E68)))),CONCATENATE("[",ROUND(OFFSET('Water Data'!$E$7,0,10*ROW('Water Data'!E68)),0),"]"),IF(AND(ISNUMBER(OFFSET('Water Data'!$E$7,0,10*ROW('Water Data'!E68))),BZ74="",ISNUMBER(OFFSET('Water Data'!$E$7,0,10*ROW('Water Data'!E68)))),OFFSET('Water Data'!$E$7,0,10*ROW('Water Data'!E68)),NA())))</f>
        <v>#N/A</v>
      </c>
      <c r="L74" s="252" t="e">
        <f ca="true">+IF(AND(ISNUMBER(OFFSET('Water Data'!$E$10,0,10*ROW('Water Data'!E68))),CA74="Yes"),OFFSET('Water Data'!$E$10,0,10*ROW('Water Data'!E68)),IF(AND(ISNUMBER(OFFSET('Water Data'!$E$10,0,10*ROW('Water Data'!E68))),CA74="No",ISNUMBER(OFFSET('Water Data'!$E$10,0,10*ROW('Water Data'!E68)))),CONCATENATE("[",ROUND(OFFSET('Water Data'!$E$10,0,10*ROW('Water Data'!E68)),0),"]"),IF(AND(ISNUMBER(OFFSET('Water Data'!$E$10,0,10*ROW('Water Data'!E68))),CA74="",ISNUMBER(OFFSET('Water Data'!$E$10,0,10*ROW('Water Data'!E68)))),OFFSET('Water Data'!$E$10,0,10*ROW('Water Data'!E68)),NA())))</f>
        <v>#N/A</v>
      </c>
      <c r="M74" s="252" t="e">
        <f ca="true">+IF(AND(ISNUMBER(OFFSET('Water Data'!$F$5,0,10*ROW('Water Data'!F68))),CB74="Yes"),100-OFFSET('Water Data'!$F$5,0,10*ROW('Water Data'!F68)),IF(AND(ISNUMBER(OFFSET('Water Data'!$F$5,0,10*ROW('Water Data'!F68))),CB74="No",ISNUMBER(OFFSET('Water Data'!$F$5,0,10*ROW('Water Data'!F68)))),CONCATENATE("[",ROUND(100-OFFSET('Water Data'!$F$5,0,10*ROW('Water Data'!F68)),0),"]"),IF(AND(ISNUMBER(OFFSET('Water Data'!$F$5,0,10*ROW('Water Data'!F68))),CB74="",ISNUMBER(OFFSET('Water Data'!$F$5,0,10*ROW('Water Data'!F68)))),100-OFFSET('Water Data'!$F$5,0,10*ROW('Water Data'!F68)),NA())))</f>
        <v>#N/A</v>
      </c>
      <c r="N74" s="252" t="e">
        <f ca="true">+IF(AND(ISNUMBER(OFFSET('Water Data'!$F$7,0,10*ROW('Water Data'!F68))),CC74="Yes"),OFFSET('Water Data'!$F$7,0,10*ROW('Water Data'!F68)),IF(AND(ISNUMBER(OFFSET('Water Data'!$F$7,0,10*ROW('Water Data'!F68))),CC74="No",ISNUMBER(OFFSET('Water Data'!$F$7,0,10*ROW('Water Data'!F68)))),CONCATENATE("[",ROUND(OFFSET('Water Data'!$F$7,0,10*ROW('Water Data'!F68)),0),"]"),IF(AND(ISNUMBER(OFFSET('Water Data'!$F$7,0,10*ROW('Water Data'!F68))),CC74="",ISNUMBER(OFFSET('Water Data'!$F$7,0,10*ROW('Water Data'!F68)))),OFFSET('Water Data'!$F$7,0,10*ROW('Water Data'!F68)),NA())))</f>
        <v>#N/A</v>
      </c>
      <c r="O74" s="252" t="e">
        <f ca="true">+IF(AND(ISNUMBER(OFFSET('Water Data'!$F$10,0,10*ROW('Water Data'!F68))),CD74="Yes"),OFFSET('Water Data'!$F$10,0,10*ROW('Water Data'!F68)),IF(AND(ISNUMBER(OFFSET('Water Data'!$F$10,0,10*ROW('Water Data'!F68))),CD74="No",ISNUMBER(OFFSET('Water Data'!$F$10,0,10*ROW('Water Data'!F68)))),CONCATENATE("[",ROUND(OFFSET('Water Data'!$F$10,0,10*ROW('Water Data'!F68)),0),"]"),IF(AND(ISNUMBER(OFFSET('Water Data'!$F$10,0,10*ROW('Water Data'!F68))),CD74="",ISNUMBER(OFFSET('Water Data'!$F$10,0,10*ROW('Water Data'!F68)))),OFFSET('Water Data'!$F$10,0,10*ROW('Water Data'!F68)),NA())))</f>
        <v>#N/A</v>
      </c>
      <c r="P74" s="252" t="e">
        <f ca="true">+IF(AND(ISNUMBER(OFFSET('Water Data'!$G$5,0,10*ROW('Water Data'!G68))),CE74="Yes"),100-OFFSET('Water Data'!$G$5,0,10*ROW('Water Data'!G68)),IF(AND(ISNUMBER(OFFSET('Water Data'!$G$5,0,10*ROW('Water Data'!G68))),CE74="No",ISNUMBER(OFFSET('Water Data'!$G$5,0,10*ROW('Water Data'!G68)))),CONCATENATE("[",ROUND(100-OFFSET('Water Data'!$G$5,0,10*ROW('Water Data'!G68)),0),"]"),IF(AND(ISNUMBER(OFFSET('Water Data'!$G$5,0,10*ROW('Water Data'!G68))),CE74="",ISNUMBER(OFFSET('Water Data'!$G$5,0,10*ROW('Water Data'!G68)))),100-OFFSET('Water Data'!$G$5,0,10*ROW('Water Data'!G68)),NA())))</f>
        <v>#N/A</v>
      </c>
      <c r="Q74" s="252" t="e">
        <f ca="true">+IF(AND(ISNUMBER(OFFSET('Water Data'!$G$7,0,10*ROW('Water Data'!G68))),CF74="Yes"),OFFSET('Water Data'!$G$7,0,10*ROW('Water Data'!G68)),IF(AND(ISNUMBER(OFFSET('Water Data'!$G$7,0,10*ROW('Water Data'!G68))),CF74="No",ISNUMBER(OFFSET('Water Data'!$G$7,0,10*ROW('Water Data'!G68)))),CONCATENATE("[",ROUND(OFFSET('Water Data'!$G$7,0,10*ROW('Water Data'!G68)),0),"]"),IF(AND(ISNUMBER(OFFSET('Water Data'!$G$7,0,10*ROW('Water Data'!G68))),CF74="",ISNUMBER(OFFSET('Water Data'!$G$7,0,10*ROW('Water Data'!G68)))),OFFSET('Water Data'!$G$7,0,10*ROW('Water Data'!G68)),NA())))</f>
        <v>#N/A</v>
      </c>
      <c r="R74" s="252" t="e">
        <f ca="true">+IF(AND(ISNUMBER(OFFSET('Water Data'!$G$10,0,10*ROW('Water Data'!G68))),CG74="Yes"),OFFSET('Water Data'!$G$10,0,10*ROW('Water Data'!G68)),IF(AND(ISNUMBER(OFFSET('Water Data'!$G$10,0,10*ROW('Water Data'!G68))),CG74="No",ISNUMBER(OFFSET('Water Data'!$G$10,0,10*ROW('Water Data'!G68)))),CONCATENATE("[",ROUND(OFFSET('Water Data'!$G$10,0,10*ROW('Water Data'!G68)),0),"]"),IF(AND(ISNUMBER(OFFSET('Water Data'!$G$10,0,10*ROW('Water Data'!G68))),CG74="",ISNUMBER(OFFSET('Water Data'!$G$10,0,10*ROW('Water Data'!G68)))),OFFSET('Water Data'!$G$10,0,10*ROW('Water Data'!G68)),NA())))</f>
        <v>#N/A</v>
      </c>
      <c r="S74" s="252" t="e">
        <f ca="true">+IF(AND(ISNUMBER(OFFSET('Water Data'!$H$5,0,10*ROW('Water Data'!H68))),CH74="Yes"),100-OFFSET('Water Data'!$H$5,0,10*ROW('Water Data'!H68)),IF(AND(ISNUMBER(OFFSET('Water Data'!$H$5,0,10*ROW('Water Data'!H68))),CH74="No",ISNUMBER(OFFSET('Water Data'!$H$5,0,10*ROW('Water Data'!H68)))),CONCATENATE("[",ROUND(100-OFFSET('Water Data'!$H$5,0,10*ROW('Water Data'!H68)),0),"]"),IF(AND(ISNUMBER(OFFSET('Water Data'!$H$5,0,10*ROW('Water Data'!H68))),CH74="",ISNUMBER(OFFSET('Water Data'!$H$5,0,10*ROW('Water Data'!H68)))),100-OFFSET('Water Data'!$H$5,0,10*ROW('Water Data'!H68)),NA())))</f>
        <v>#N/A</v>
      </c>
      <c r="T74" s="252" t="e">
        <f ca="true">+IF(AND(ISNUMBER(OFFSET('Water Data'!$H$7,0,10*ROW('Water Data'!H68))),CI74="Yes"),OFFSET('Water Data'!$H$7,0,10*ROW('Water Data'!H68)),IF(AND(ISNUMBER(OFFSET('Water Data'!$H$7,0,10*ROW('Water Data'!H68))),CI74="No",ISNUMBER(OFFSET('Water Data'!$H$7,0,10*ROW('Water Data'!H68)))),CONCATENATE("[",ROUND(OFFSET('Water Data'!$H$7,0,10*ROW('Water Data'!H68)),0),"]"),IF(AND(ISNUMBER(OFFSET('Water Data'!$H$7,0,10*ROW('Water Data'!H68))),CI74="",ISNUMBER(OFFSET('Water Data'!$H$7,0,10*ROW('Water Data'!H68)))),OFFSET('Water Data'!$H$7,0,10*ROW('Water Data'!H68)),NA())))</f>
        <v>#N/A</v>
      </c>
      <c r="U74" s="252" t="e">
        <f ca="true">+IF(AND(ISNUMBER(OFFSET('Water Data'!$H$10,0,10*ROW('Water Data'!H68))),CJ74="Yes"),OFFSET('Water Data'!$H$10,0,10*ROW('Water Data'!H68)),IF(AND(ISNUMBER(OFFSET('Water Data'!$H$10,0,10*ROW('Water Data'!H68))),CJ74="No",ISNUMBER(OFFSET('Water Data'!$H$10,0,10*ROW('Water Data'!H68)))),CONCATENATE("[",ROUND(OFFSET('Water Data'!$H$10,0,10*ROW('Water Data'!H68)),0),"]"),IF(AND(ISNUMBER(OFFSET('Water Data'!$H$10,0,10*ROW('Water Data'!H68))),CJ74="",ISNUMBER(OFFSET('Water Data'!$H$10,0,10*ROW('Water Data'!H68)))),OFFSET('Water Data'!$H$10,0,10*ROW('Water Data'!H68)),NA())))</f>
        <v>#N/A</v>
      </c>
      <c r="V74" s="253" t="e">
        <f ca="true">+IF(AND(ISNUMBER(OFFSET('Sanitation Data'!$C$5,0,10*ROW('Sanitation Data'!C68))),CK74="Yes"),100-OFFSET('Sanitation Data'!$C$5,0,10*ROW('Sanitation Data'!C68)),IF(AND(ISNUMBER(OFFSET('Sanitation Data'!$C$5,0,10*ROW('Sanitation Data'!C68))),CK74="No",ISNUMBER(OFFSET('Sanitation Data'!$C$5,0,10*ROW('Sanitation Data'!C68)))),CONCATENATE("[",ROUND(100-OFFSET('Sanitation Data'!$C$5,0,10*ROW('Sanitation Data'!C68)),0),"]"),IF(AND(ISNUMBER(OFFSET('Sanitation Data'!$C$5,0,10*ROW('Sanitation Data'!C68))),CK74="",ISNUMBER(OFFSET('Sanitation Data'!$C$5,0,10*ROW('Sanitation Data'!C68)))),100-OFFSET('Sanitation Data'!$C$5,0,10*ROW('Sanitation Data'!C68)),NA())))</f>
        <v>#N/A</v>
      </c>
      <c r="W74" s="253" t="e">
        <f ca="true">+IF(AND(ISNUMBER(OFFSET('Sanitation Data'!$C$7,0,10*ROW('Sanitation Data'!C68))),CL74="Yes"),OFFSET('Sanitation Data'!$C$7,0,10*ROW('Sanitation Data'!C68)),IF(AND(ISNUMBER(OFFSET('Sanitation Data'!$C$7,0,10*ROW('Sanitation Data'!C68))),CL74="No",ISNUMBER(OFFSET('Sanitation Data'!$C$7,0,10*ROW('Sanitation Data'!C68)))),CONCATENATE("[",ROUND(OFFSET('Sanitation Data'!$C$7,0,10*ROW('Sanitation Data'!C68)),0),"]"),IF(AND(ISNUMBER(OFFSET('Sanitation Data'!$C$7,0,10*ROW('Sanitation Data'!C68))),CL74="",ISNUMBER(OFFSET('Sanitation Data'!$C$7,0,10*ROW('Sanitation Data'!C68)))),OFFSET('Sanitation Data'!$C$7,0,10*ROW('Sanitation Data'!C68)),NA())))</f>
        <v>#N/A</v>
      </c>
      <c r="X74" s="253" t="e">
        <f ca="true">+IF(AND(ISNUMBER(OFFSET('Sanitation Data'!$C$11,0,10*ROW('Sanitation Data'!C68))),CM74="Yes"),OFFSET('Sanitation Data'!$C$11,0,10*ROW('Sanitation Data'!C68)),IF(AND(ISNUMBER(OFFSET('Sanitation Data'!$C$11,0,10*ROW('Sanitation Data'!C68))),CM74="No",ISNUMBER(OFFSET('Sanitation Data'!$C$11,0,10*ROW('Sanitation Data'!C68)))),CONCATENATE("[",ROUND(OFFSET('Sanitation Data'!$C$11,0,10*ROW('Sanitation Data'!C68)),0),"]"),IF(AND(ISNUMBER(OFFSET('Sanitation Data'!$C$11,0,10*ROW('Sanitation Data'!C68))),CM74="",ISNUMBER(OFFSET('Sanitation Data'!$C$11,0,10*ROW('Sanitation Data'!C68)))),OFFSET('Sanitation Data'!$C$11,0,10*ROW('Sanitation Data'!C68)),NA())))</f>
        <v>#N/A</v>
      </c>
      <c r="Y74" s="253" t="e">
        <f ca="true">+IF(AND(ISNUMBER(OFFSET('Sanitation Data'!$C$12,0,10*ROW('Sanitation Data'!C68))),CN74="Yes"),OFFSET('Sanitation Data'!$C$12,0,10*ROW('Sanitation Data'!C68)),IF(AND(ISNUMBER(OFFSET('Sanitation Data'!$C$12,0,10*ROW('Sanitation Data'!C68))),CN74="No",ISNUMBER(OFFSET('Sanitation Data'!$C$12,0,10*ROW('Sanitation Data'!C68)))),CONCATENATE("[",ROUND(OFFSET('Sanitation Data'!$C$12,0,10*ROW('Sanitation Data'!C68)),0),"]"),IF(AND(ISNUMBER(OFFSET('Sanitation Data'!$C$12,0,10*ROW('Sanitation Data'!C68))),CN74="",ISNUMBER(OFFSET('Sanitation Data'!$C$12,0,10*ROW('Sanitation Data'!C68)))),OFFSET('Sanitation Data'!$C$12,0,10*ROW('Sanitation Data'!C68)),NA())))</f>
        <v>#N/A</v>
      </c>
      <c r="Z74" s="253" t="e">
        <f ca="true">+IF(AND(ISNUMBER(OFFSET('Sanitation Data'!$C$13,0,10*ROW('Sanitation Data'!C68))),CO74="Yes"),OFFSET('Sanitation Data'!$C$13,0,10*ROW('Sanitation Data'!C68)),IF(AND(ISNUMBER(OFFSET('Sanitation Data'!$C$13,0,10*ROW('Sanitation Data'!C68))),CO74="No",ISNUMBER(OFFSET('Sanitation Data'!$C$13,0,10*ROW('Sanitation Data'!C68)))),CONCATENATE("[",ROUND(OFFSET('Sanitation Data'!$C$13,0,10*ROW('Sanitation Data'!C68)),0),"]"),IF(AND(ISNUMBER(OFFSET('Sanitation Data'!$C$13,0,10*ROW('Sanitation Data'!C68))),CO74="",ISNUMBER(OFFSET('Sanitation Data'!$C$13,0,10*ROW('Sanitation Data'!C68)))),OFFSET('Sanitation Data'!$C$13,0,10*ROW('Sanitation Data'!C68)),NA())))</f>
        <v>#N/A</v>
      </c>
      <c r="AA74" s="253" t="e">
        <f ca="true">+IF(AND(ISNUMBER(OFFSET('Sanitation Data'!$D$5,0,10*ROW('Sanitation Data'!D68))),CP74="Yes"),100-OFFSET('Sanitation Data'!$D$5,0,10*ROW('Sanitation Data'!D68)),IF(AND(ISNUMBER(OFFSET('Sanitation Data'!$D$5,0,10*ROW('Sanitation Data'!D68))),CP74="No",ISNUMBER(OFFSET('Sanitation Data'!$D$5,0,10*ROW('Sanitation Data'!D68)))),CONCATENATE("[",ROUND(100-OFFSET('Sanitation Data'!$D$5,0,10*ROW('Sanitation Data'!D68)),0),"]"),IF(AND(ISNUMBER(OFFSET('Sanitation Data'!$D$5,0,10*ROW('Sanitation Data'!D68))),CP74="",ISNUMBER(OFFSET('Sanitation Data'!$D$5,0,10*ROW('Sanitation Data'!D68)))),100-OFFSET('Sanitation Data'!$D$5,0,10*ROW('Sanitation Data'!D68)),NA())))</f>
        <v>#N/A</v>
      </c>
      <c r="AB74" s="253" t="e">
        <f ca="true">+IF(AND(ISNUMBER(OFFSET('Sanitation Data'!$D$7,0,10*ROW('Sanitation Data'!D68))),CQ74="Yes"),OFFSET('Sanitation Data'!$D$7,0,10*ROW('Sanitation Data'!G68)),IF(AND(ISNUMBER(OFFSET('Sanitation Data'!$D$7,0,10*ROW('Sanitation Data'!D68))),CQ74="No",ISNUMBER(OFFSET('Sanitation Data'!$D$7,0,10*ROW('Sanitation Data'!D68)))),CONCATENATE("[",ROUND(OFFSET('Sanitation Data'!$D$7,0,10*ROW('Sanitation Data'!D68)),0),"]"),IF(AND(ISNUMBER(OFFSET('Sanitation Data'!$D$7,0,10*ROW('Sanitation Data'!D68))),CQ74="",ISNUMBER(OFFSET('Sanitation Data'!$D$7,0,10*ROW('Sanitation Data'!D68)))),OFFSET('Sanitation Data'!$D$7,0,10*ROW('Sanitation Data'!D68)),NA())))</f>
        <v>#N/A</v>
      </c>
      <c r="AC74" s="253" t="e">
        <f ca="true">+IF(AND(ISNUMBER(OFFSET('Sanitation Data'!$D$11,0,10*ROW('Sanitation Data'!D68))),CR74="Yes"),OFFSET('Sanitation Data'!$D$11,0,10*ROW('Sanitation Data'!D68)),IF(AND(ISNUMBER(OFFSET('Sanitation Data'!$D$11,0,10*ROW('Sanitation Data'!D68))),CR74="No",ISNUMBER(OFFSET('Sanitation Data'!$D$11,0,10*ROW('Sanitation Data'!D68)))),CONCATENATE("[",ROUND(OFFSET('Sanitation Data'!$D$11,0,10*ROW('Sanitation Data'!D68)),0),"]"),IF(AND(ISNUMBER(OFFSET('Sanitation Data'!$D$11,0,10*ROW('Sanitation Data'!D68))),CR74="",ISNUMBER(OFFSET('Sanitation Data'!$D$11,0,10*ROW('Sanitation Data'!D68)))),OFFSET('Sanitation Data'!$D$11,0,10*ROW('Sanitation Data'!D68)),NA())))</f>
        <v>#N/A</v>
      </c>
      <c r="AD74" s="253" t="e">
        <f ca="true">+IF(AND(ISNUMBER(OFFSET('Sanitation Data'!$D$12,0,10*ROW('Sanitation Data'!D68))),CS74="Yes"),OFFSET('Sanitation Data'!$D$12,0,10*ROW('Sanitation Data'!D68)),IF(AND(ISNUMBER(OFFSET('Sanitation Data'!$D$12,0,10*ROW('Sanitation Data'!D68))),CS74="No",ISNUMBER(OFFSET('Sanitation Data'!$D$12,0,10*ROW('Sanitation Data'!D68)))),CONCATENATE("[",ROUND(OFFSET('Sanitation Data'!$D$12,0,10*ROW('Sanitation Data'!D68)),0),"]"),IF(AND(ISNUMBER(OFFSET('Sanitation Data'!$D$12,0,10*ROW('Sanitation Data'!D68))),CS74="",ISNUMBER(OFFSET('Sanitation Data'!$D$12,0,10*ROW('Sanitation Data'!D68)))),OFFSET('Sanitation Data'!$D$12,0,10*ROW('Sanitation Data'!D68)),NA())))</f>
        <v>#N/A</v>
      </c>
      <c r="AE74" s="253" t="e">
        <f ca="true">+IF(AND(ISNUMBER(OFFSET('Sanitation Data'!$D$13,0,10*ROW('Sanitation Data'!D68))),CT74="Yes"),OFFSET('Sanitation Data'!$D$13,0,10*ROW('Sanitation Data'!D68)),IF(AND(ISNUMBER(OFFSET('Sanitation Data'!$D$13,0,10*ROW('Sanitation Data'!D68))),CT74="No",ISNUMBER(OFFSET('Sanitation Data'!$D$13,0,10*ROW('Sanitation Data'!D68)))),CONCATENATE("[",ROUND(OFFSET('Sanitation Data'!$D$13,0,10*ROW('Sanitation Data'!D68)),0),"]"),IF(AND(ISNUMBER(OFFSET('Sanitation Data'!$D$13,0,10*ROW('Sanitation Data'!D68))),CT74="",ISNUMBER(OFFSET('Sanitation Data'!$D$13,0,10*ROW('Sanitation Data'!D68)))),OFFSET('Sanitation Data'!$D$13,0,10*ROW('Sanitation Data'!D68)),NA())))</f>
        <v>#N/A</v>
      </c>
      <c r="AF74" s="253" t="e">
        <f ca="true">+IF(AND(ISNUMBER(OFFSET('Sanitation Data'!$E$5,0,10*ROW('Sanitation Data'!E68))),CU74="Yes"),100-OFFSET('Sanitation Data'!$E$5,0,10*ROW('Sanitation Data'!E68)),IF(AND(ISNUMBER(OFFSET('Sanitation Data'!$E$5,0,10*ROW('Sanitation Data'!E68))),CU74="No",ISNUMBER(OFFSET('Sanitation Data'!$E$5,0,10*ROW('Sanitation Data'!E68)))),CONCATENATE("[",ROUND(100-OFFSET('Sanitation Data'!$E$5,0,10*ROW('Sanitation Data'!E68)),0),"]"),IF(AND(ISNUMBER(OFFSET('Sanitation Data'!$E$5,0,10*ROW('Sanitation Data'!E68))),CU74="",ISNUMBER(OFFSET('Sanitation Data'!$E$5,0,10*ROW('Sanitation Data'!E68)))),100-OFFSET('Sanitation Data'!$E$5,0,10*ROW('Sanitation Data'!E68)),NA())))</f>
        <v>#N/A</v>
      </c>
      <c r="AG74" s="253" t="e">
        <f ca="true">+IF(AND(ISNUMBER(OFFSET('Sanitation Data'!$E$7,0,10*ROW('Sanitation Data'!E68))),CV74="Yes"),OFFSET('Sanitation Data'!$E$7,0,10*ROW('Sanitation Data'!E68)),IF(AND(ISNUMBER(OFFSET('Sanitation Data'!$E$7,0,10*ROW('Sanitation Data'!E68))),CV74="No",ISNUMBER(OFFSET('Sanitation Data'!$E$7,0,10*ROW('Sanitation Data'!E68)))),CONCATENATE("[",ROUND(OFFSET('Sanitation Data'!$E$7,0,10*ROW('Sanitation Data'!E68)),0),"]"),IF(AND(ISNUMBER(OFFSET('Sanitation Data'!$E$7,0,10*ROW('Sanitation Data'!E68))),CV74="",ISNUMBER(OFFSET('Sanitation Data'!$E$7,0,10*ROW('Sanitation Data'!E68)))),OFFSET('Sanitation Data'!$E$7,0,10*ROW('Sanitation Data'!E68)),NA())))</f>
        <v>#N/A</v>
      </c>
      <c r="AH74" s="253" t="e">
        <f ca="true">+IF(AND(ISNUMBER(OFFSET('Sanitation Data'!$E$11,0,10*ROW('Sanitation Data'!E68))),CW74="Yes"),OFFSET('Sanitation Data'!$E$11,0,10*ROW('Sanitation Data'!E68)),IF(AND(ISNUMBER(OFFSET('Sanitation Data'!$E$11,0,10*ROW('Sanitation Data'!E68))),CW74="No",ISNUMBER(OFFSET('Sanitation Data'!$E$11,0,10*ROW('Sanitation Data'!E68)))),CONCATENATE("[",ROUND(OFFSET('Sanitation Data'!$E$11,0,10*ROW('Sanitation Data'!E68)),0),"]"),IF(AND(ISNUMBER(OFFSET('Sanitation Data'!$E$11,0,10*ROW('Sanitation Data'!E68))),CW74="",ISNUMBER(OFFSET('Sanitation Data'!$E$11,0,10*ROW('Sanitation Data'!E68)))),OFFSET('Sanitation Data'!$E$11,0,10*ROW('Sanitation Data'!E68)),NA())))</f>
        <v>#N/A</v>
      </c>
      <c r="AI74" s="253" t="e">
        <f ca="true">+IF(AND(ISNUMBER(OFFSET('Sanitation Data'!$E$12,0,10*ROW('Sanitation Data'!E68))),CX74="Yes"),OFFSET('Sanitation Data'!$E$12,0,10*ROW('Sanitation Data'!E68)),IF(AND(ISNUMBER(OFFSET('Sanitation Data'!$E$12,0,10*ROW('Sanitation Data'!E68))),CX74="No",ISNUMBER(OFFSET('Sanitation Data'!$E$12,0,10*ROW('Sanitation Data'!E68)))),CONCATENATE("[",ROUND(OFFSET('Sanitation Data'!$E$12,0,10*ROW('Sanitation Data'!E68)),0),"]"),IF(AND(ISNUMBER(OFFSET('Sanitation Data'!$E$12,0,10*ROW('Sanitation Data'!E68))),CX74="",ISNUMBER(OFFSET('Sanitation Data'!$E$12,0,10*ROW('Sanitation Data'!E68)))),OFFSET('Sanitation Data'!$E$12,0,10*ROW('Sanitation Data'!E68)),NA())))</f>
        <v>#N/A</v>
      </c>
      <c r="AJ74" s="253" t="e">
        <f ca="true">+IF(AND(ISNUMBER(OFFSET('Sanitation Data'!$E$13,0,10*ROW('Sanitation Data'!E68))),CY74="Yes"),OFFSET('Sanitation Data'!$E$13,0,10*ROW('Sanitation Data'!E68)),IF(AND(ISNUMBER(OFFSET('Sanitation Data'!$E$13,0,10*ROW('Sanitation Data'!E68))),CY74="No",ISNUMBER(OFFSET('Sanitation Data'!$E$13,0,10*ROW('Sanitation Data'!E68)))),CONCATENATE("[",ROUND(OFFSET('Sanitation Data'!$E$13,0,10*ROW('Sanitation Data'!E68)),0),"]"),IF(AND(ISNUMBER(OFFSET('Sanitation Data'!$E$13,0,10*ROW('Sanitation Data'!E68))),CY74="",ISNUMBER(OFFSET('Sanitation Data'!$E$13,0,10*ROW('Sanitation Data'!E68)))),OFFSET('Sanitation Data'!$E$13,0,10*ROW('Sanitation Data'!E68)),NA())))</f>
        <v>#N/A</v>
      </c>
      <c r="AK74" s="253" t="e">
        <f ca="true">+IF(AND(ISNUMBER(OFFSET('Sanitation Data'!$F$5,0,10*ROW('Sanitation Data'!F68))),CZ74="Yes"),100-OFFSET('Sanitation Data'!$F$5,0,10*ROW('Sanitation Data'!F68)),IF(AND(ISNUMBER(OFFSET('Sanitation Data'!$F$5,0,10*ROW('Sanitation Data'!F68))),CZ74="No",ISNUMBER(OFFSET('Sanitation Data'!$F$5,0,10*ROW('Sanitation Data'!F68)))),CONCATENATE("[",ROUND(100-OFFSET('Sanitation Data'!$F$5,0,10*ROW('Sanitation Data'!F68)),0),"]"),IF(AND(ISNUMBER(OFFSET('Sanitation Data'!$F$5,0,10*ROW('Sanitation Data'!F68))),CZ74="",ISNUMBER(OFFSET('Sanitation Data'!$F$5,0,10*ROW('Sanitation Data'!F68)))),100-OFFSET('Sanitation Data'!$F$5,0,10*ROW('Sanitation Data'!F68)),NA())))</f>
        <v>#N/A</v>
      </c>
      <c r="AL74" s="253" t="e">
        <f ca="true">+IF(AND(ISNUMBER(OFFSET('Sanitation Data'!$F$7,0,10*ROW('Sanitation Data'!F68))),DA74="Yes"),OFFSET('Sanitation Data'!$F$7,0,10*ROW('Sanitation Data'!F68)),IF(AND(ISNUMBER(OFFSET('Sanitation Data'!$F$7,0,10*ROW('Sanitation Data'!F68))),DA74="No",ISNUMBER(OFFSET('Sanitation Data'!$F$7,0,10*ROW('Sanitation Data'!F68)))),CONCATENATE("[",ROUND(OFFSET('Sanitation Data'!$F$7,0,10*ROW('Sanitation Data'!F68)),0),"]"),IF(AND(ISNUMBER(OFFSET('Sanitation Data'!$F$7,0,10*ROW('Sanitation Data'!F68))),DA74="",ISNUMBER(OFFSET('Sanitation Data'!$F$7,0,10*ROW('Sanitation Data'!F68)))),OFFSET('Sanitation Data'!$F$7,0,10*ROW('Sanitation Data'!F68)),NA())))</f>
        <v>#N/A</v>
      </c>
      <c r="AM74" s="253" t="e">
        <f ca="true">+IF(AND(ISNUMBER(OFFSET('Sanitation Data'!$F$11,0,10*ROW('Sanitation Data'!F68))),DB74="Yes"),OFFSET('Sanitation Data'!$F$11,0,10*ROW('Sanitation Data'!F68)),IF(AND(ISNUMBER(OFFSET('Sanitation Data'!$F$11,0,10*ROW('Sanitation Data'!F68))),DB74="No",ISNUMBER(OFFSET('Sanitation Data'!$F$11,0,10*ROW('Sanitation Data'!F68)))),CONCATENATE("[",ROUND(OFFSET('Sanitation Data'!$F$11,0,10*ROW('Sanitation Data'!F68)),0),"]"),IF(AND(ISNUMBER(OFFSET('Sanitation Data'!$F$11,0,10*ROW('Sanitation Data'!F68))),DB74="",ISNUMBER(OFFSET('Sanitation Data'!$F$11,0,10*ROW('Sanitation Data'!F68)))),OFFSET('Sanitation Data'!$F$11,0,10*ROW('Sanitation Data'!F68)),NA())))</f>
        <v>#N/A</v>
      </c>
      <c r="AN74" s="253" t="e">
        <f ca="true">+IF(AND(ISNUMBER(OFFSET('Sanitation Data'!$F$12,0,10*ROW('Sanitation Data'!F68))),DC74="Yes"),OFFSET('Sanitation Data'!$F$12,0,10*ROW('Sanitation Data'!F68)),IF(AND(ISNUMBER(OFFSET('Sanitation Data'!$F$12,0,10*ROW('Sanitation Data'!F68))),DC74="No",ISNUMBER(OFFSET('Sanitation Data'!$F$12,0,10*ROW('Sanitation Data'!F68)))),CONCATENATE("[",ROUND(OFFSET('Sanitation Data'!$F$12,0,10*ROW('Sanitation Data'!F68)),0),"]"),IF(AND(ISNUMBER(OFFSET('Sanitation Data'!$F$12,0,10*ROW('Sanitation Data'!F68))),DC74="",ISNUMBER(OFFSET('Sanitation Data'!$F$12,0,10*ROW('Sanitation Data'!F68)))),OFFSET('Sanitation Data'!$F$12,0,10*ROW('Sanitation Data'!F68)),NA())))</f>
        <v>#N/A</v>
      </c>
      <c r="AO74" s="253" t="e">
        <f ca="true">+IF(AND(ISNUMBER(OFFSET('Sanitation Data'!$F$13,0,10*ROW('Sanitation Data'!F68))),DD74="Yes"),OFFSET('Sanitation Data'!$F$13,0,10*ROW('Sanitation Data'!F68)),IF(AND(ISNUMBER(OFFSET('Sanitation Data'!$F$13,0,10*ROW('Sanitation Data'!F68))),DD74="No",ISNUMBER(OFFSET('Sanitation Data'!$F$13,0,10*ROW('Sanitation Data'!F68)))),CONCATENATE("[",ROUND(OFFSET('Sanitation Data'!$F$13,0,10*ROW('Sanitation Data'!F68)),0),"]"),IF(AND(ISNUMBER(OFFSET('Sanitation Data'!$F$13,0,10*ROW('Sanitation Data'!F68))),DD74="",ISNUMBER(OFFSET('Sanitation Data'!$F$13,0,10*ROW('Sanitation Data'!F68)))),OFFSET('Sanitation Data'!$F$13,0,10*ROW('Sanitation Data'!F68)),NA())))</f>
        <v>#N/A</v>
      </c>
      <c r="AP74" s="253" t="e">
        <f ca="true">+IF(AND(ISNUMBER(OFFSET('Sanitation Data'!$G$5,0,10*ROW('Sanitation Data'!G68))),DE74="Yes"),100-OFFSET('Sanitation Data'!$G$5,0,10*ROW('Sanitation Data'!G68)),IF(AND(ISNUMBER(OFFSET('Sanitation Data'!$G$5,0,10*ROW('Sanitation Data'!G68))),DE74="No",ISNUMBER(OFFSET('Sanitation Data'!$G$5,0,10*ROW('Sanitation Data'!G68)))),CONCATENATE("[",ROUND(100-OFFSET('Sanitation Data'!$G$5,0,10*ROW('Sanitation Data'!G68)),0),"]"),IF(AND(ISNUMBER(OFFSET('Sanitation Data'!$G$5,0,10*ROW('Sanitation Data'!G68))),DE74="",ISNUMBER(OFFSET('Sanitation Data'!$G$5,0,10*ROW('Sanitation Data'!G68)))),100-OFFSET('Sanitation Data'!$G$5,0,10*ROW('Sanitation Data'!G68)),NA())))</f>
        <v>#N/A</v>
      </c>
      <c r="AQ74" s="253" t="e">
        <f ca="true">+IF(AND(ISNUMBER(OFFSET('Sanitation Data'!$G$7,0,10*ROW('Sanitation Data'!G68))),DF74="Yes"),OFFSET('Sanitation Data'!$G$7,0,10*ROW('Sanitation Data'!G68)),IF(AND(ISNUMBER(OFFSET('Sanitation Data'!$G$7,0,10*ROW('Sanitation Data'!G68))),DF74="No",ISNUMBER(OFFSET('Sanitation Data'!$G$7,0,10*ROW('Sanitation Data'!G68)))),CONCATENATE("[",ROUND(OFFSET('Sanitation Data'!$G$7,0,10*ROW('Sanitation Data'!G68)),0),"]"),IF(AND(ISNUMBER(OFFSET('Sanitation Data'!$G$7,0,10*ROW('Sanitation Data'!G68))),DF74="",ISNUMBER(OFFSET('Sanitation Data'!$G$7,0,10*ROW('Sanitation Data'!G68)))),OFFSET('Sanitation Data'!$G$7,0,10*ROW('Sanitation Data'!G68)),NA())))</f>
        <v>#N/A</v>
      </c>
      <c r="AR74" s="253" t="e">
        <f ca="true">+IF(AND(ISNUMBER(OFFSET('Sanitation Data'!$G$11,0,10*ROW('Sanitation Data'!G68))),DG74="Yes"),OFFSET('Sanitation Data'!$G$11,0,10*ROW('Sanitation Data'!G68)),IF(AND(ISNUMBER(OFFSET('Sanitation Data'!$G$11,0,10*ROW('Sanitation Data'!G68))),DG74="No",ISNUMBER(OFFSET('Sanitation Data'!$G$11,0,10*ROW('Sanitation Data'!G68)))),CONCATENATE("[",ROUND(OFFSET('Sanitation Data'!$G$11,0,10*ROW('Sanitation Data'!G68)),0),"]"),IF(AND(ISNUMBER(OFFSET('Sanitation Data'!$G$11,0,10*ROW('Sanitation Data'!G68))),DG74="",ISNUMBER(OFFSET('Sanitation Data'!$G$11,0,10*ROW('Sanitation Data'!G68)))),OFFSET('Sanitation Data'!$G$11,0,10*ROW('Sanitation Data'!G68)),NA())))</f>
        <v>#N/A</v>
      </c>
      <c r="AS74" s="253" t="e">
        <f ca="true">+IF(AND(ISNUMBER(OFFSET('Sanitation Data'!$G$12,0,10*ROW('Sanitation Data'!G68))),DH74="Yes"),OFFSET('Sanitation Data'!$G$12,0,10*ROW('Sanitation Data'!G68)),IF(AND(ISNUMBER(OFFSET('Sanitation Data'!$G$12,0,10*ROW('Sanitation Data'!G68))),DH74="No",ISNUMBER(OFFSET('Sanitation Data'!$G$12,0,10*ROW('Sanitation Data'!G68)))),CONCATENATE("[",ROUND(OFFSET('Sanitation Data'!$G$12,0,10*ROW('Sanitation Data'!G68)),0),"]"),IF(AND(ISNUMBER(OFFSET('Sanitation Data'!$G$12,0,10*ROW('Sanitation Data'!G68))),DH74="",ISNUMBER(OFFSET('Sanitation Data'!$G$12,0,10*ROW('Sanitation Data'!G68)))),OFFSET('Sanitation Data'!$G$12,0,10*ROW('Sanitation Data'!G68)),NA())))</f>
        <v>#N/A</v>
      </c>
      <c r="AT74" s="253" t="e">
        <f ca="true">+IF(AND(ISNUMBER(OFFSET('Sanitation Data'!$G$13,0,10*ROW('Sanitation Data'!G68))),DI74="Yes"),OFFSET('Sanitation Data'!$G$13,0,10*ROW('Sanitation Data'!G68)),IF(AND(ISNUMBER(OFFSET('Sanitation Data'!$G$13,0,10*ROW('Sanitation Data'!G68))),DI74="No",ISNUMBER(OFFSET('Sanitation Data'!$G$13,0,10*ROW('Sanitation Data'!G68)))),CONCATENATE("[",ROUND(OFFSET('Sanitation Data'!$G$13,0,10*ROW('Sanitation Data'!G68)),0),"]"),IF(AND(ISNUMBER(OFFSET('Sanitation Data'!$G$13,0,10*ROW('Sanitation Data'!G68))),DI74="",ISNUMBER(OFFSET('Sanitation Data'!$G$13,0,10*ROW('Sanitation Data'!G68)))),OFFSET('Sanitation Data'!$G$13,0,10*ROW('Sanitation Data'!G68)),NA())))</f>
        <v>#N/A</v>
      </c>
      <c r="AU74" s="253" t="e">
        <f ca="true">+IF(AND(ISNUMBER(OFFSET('Sanitation Data'!$H$5,0,10*ROW('Sanitation Data'!H68))),DJ74="Yes"),100-OFFSET('Sanitation Data'!$H$5,0,10*ROW('Sanitation Data'!H68)),IF(AND(ISNUMBER(OFFSET('Sanitation Data'!$H$5,0,10*ROW('Sanitation Data'!H68))),DJ74="No",ISNUMBER(OFFSET('Sanitation Data'!$H$5,0,10*ROW('Sanitation Data'!H68)))),CONCATENATE("[",ROUND(100-OFFSET('Sanitation Data'!$H$5,0,10*ROW('Sanitation Data'!H68)),0),"]"),IF(AND(ISNUMBER(OFFSET('Sanitation Data'!$H$5,0,10*ROW('Sanitation Data'!H68))),DJ74="",ISNUMBER(OFFSET('Sanitation Data'!$H$5,0,10*ROW('Sanitation Data'!H68)))),100-OFFSET('Sanitation Data'!$H$5,0,10*ROW('Sanitation Data'!H68)),NA())))</f>
        <v>#N/A</v>
      </c>
      <c r="AV74" s="253" t="e">
        <f ca="true">+IF(AND(ISNUMBER(OFFSET('Sanitation Data'!$H$7,0,10*ROW('Sanitation Data'!H68))),DK74="Yes"),OFFSET('Sanitation Data'!$H$7,0,10*ROW('Sanitation Data'!H68)),IF(AND(ISNUMBER(OFFSET('Sanitation Data'!$H$7,0,10*ROW('Sanitation Data'!H68))),DK74="No",ISNUMBER(OFFSET('Sanitation Data'!$H$7,0,10*ROW('Sanitation Data'!H68)))),CONCATENATE("[",ROUND(OFFSET('Sanitation Data'!$H$7,0,10*ROW('Sanitation Data'!H68)),0),"]"),IF(AND(ISNUMBER(OFFSET('Sanitation Data'!$H$7,0,10*ROW('Sanitation Data'!H68))),DK74="",ISNUMBER(OFFSET('Sanitation Data'!$H$7,0,10*ROW('Sanitation Data'!H68)))),OFFSET('Sanitation Data'!$H$7,0,10*ROW('Sanitation Data'!H68)),NA())))</f>
        <v>#N/A</v>
      </c>
      <c r="AW74" s="253" t="e">
        <f ca="true">+IF(AND(ISNUMBER(OFFSET('Sanitation Data'!$H$11,0,10*ROW('Sanitation Data'!H68))),DL74="Yes"),OFFSET('Sanitation Data'!$H$11,0,10*ROW('Sanitation Data'!H68)),IF(AND(ISNUMBER(OFFSET('Sanitation Data'!$H$11,0,10*ROW('Sanitation Data'!H68))),DL74="No",ISNUMBER(OFFSET('Sanitation Data'!$H$11,0,10*ROW('Sanitation Data'!H68)))),CONCATENATE("[",ROUND(OFFSET('Sanitation Data'!$H$11,0,10*ROW('Sanitation Data'!H68)),0),"]"),IF(AND(ISNUMBER(OFFSET('Sanitation Data'!$H$11,0,10*ROW('Sanitation Data'!H68))),DL74="",ISNUMBER(OFFSET('Sanitation Data'!$H$11,0,10*ROW('Sanitation Data'!H68)))),OFFSET('Sanitation Data'!$H$11,0,10*ROW('Sanitation Data'!H68)),NA())))</f>
        <v>#N/A</v>
      </c>
      <c r="AX74" s="253" t="e">
        <f ca="true">+IF(AND(ISNUMBER(OFFSET('Sanitation Data'!$H$12,0,10*ROW('Sanitation Data'!H68))),DM74="Yes"),OFFSET('Sanitation Data'!$H$12,0,10*ROW('Sanitation Data'!H68)),IF(AND(ISNUMBER(OFFSET('Sanitation Data'!$H$12,0,10*ROW('Sanitation Data'!H68))),DM74="No",ISNUMBER(OFFSET('Sanitation Data'!$H$12,0,10*ROW('Sanitation Data'!H68)))),CONCATENATE("[",ROUND(OFFSET('Sanitation Data'!$H$12,0,10*ROW('Sanitation Data'!H68)),0),"]"),IF(AND(ISNUMBER(OFFSET('Sanitation Data'!$H$12,0,10*ROW('Sanitation Data'!H68))),DM74="",ISNUMBER(OFFSET('Sanitation Data'!$H$12,0,10*ROW('Sanitation Data'!H68)))),OFFSET('Sanitation Data'!$H$12,0,10*ROW('Sanitation Data'!H68)),NA())))</f>
        <v>#N/A</v>
      </c>
      <c r="AY74" s="253" t="e">
        <f ca="true">+IF(AND(ISNUMBER(OFFSET('Sanitation Data'!$H$13,0,10*ROW('Sanitation Data'!H68))),DN74="Yes"),OFFSET('Sanitation Data'!$H$13,0,10*ROW('Sanitation Data'!H68)),IF(AND(ISNUMBER(OFFSET('Sanitation Data'!$H$13,0,10*ROW('Sanitation Data'!H68))),DN74="No",ISNUMBER(OFFSET('Sanitation Data'!$H$13,0,10*ROW('Sanitation Data'!H68)))),CONCATENATE("[",ROUND(OFFSET('Sanitation Data'!$H$13,0,10*ROW('Sanitation Data'!H68)),0),"]"),IF(AND(ISNUMBER(OFFSET('Sanitation Data'!$H$13,0,10*ROW('Sanitation Data'!H68))),DN74="",ISNUMBER(OFFSET('Sanitation Data'!$H$13,0,10*ROW('Sanitation Data'!H68)))),OFFSET('Sanitation Data'!$H$13,0,10*ROW('Sanitation Data'!H68)),NA())))</f>
        <v>#N/A</v>
      </c>
      <c r="AZ74" s="254" t="e">
        <f ca="true">+IF(AND(ISNUMBER(OFFSET('Hygiene Data'!$C$6,0,10*ROW('Hygiene Data'!C68))),DO74="Yes"),OFFSET('Hygiene Data'!$C$6,0,10*ROW('Hygiene Data'!C68)),IF(AND(ISNUMBER(OFFSET('Hygiene Data'!$C$6,0,10*ROW('Hygiene Data'!C68))),DO74="No",ISNUMBER(OFFSET('Hygiene Data'!$C$6,0,10*ROW('Hygiene Data'!C68)))),CONCATENATE("[",ROUND(OFFSET('Hygiene Data'!$C$6,0,10*ROW('Hygiene Data'!C68)),0),"]"),IF(AND(ISNUMBER(OFFSET('Hygiene Data'!$C$6,0,10*ROW('Hygiene Data'!C68))),DO74="",ISNUMBER(OFFSET('Hygiene Data'!$C$6,0,10*ROW('Hygiene Data'!C68)))),OFFSET('Hygiene Data'!$C$6,0,10*ROW('Hygiene Data'!C68)),NA())))</f>
        <v>#N/A</v>
      </c>
      <c r="BA74" s="254" t="e">
        <f ca="true">+IF(AND(ISNUMBER(OFFSET('Hygiene Data'!$C$8,0,10*ROW('Hygiene Data'!C68))),DP74="Yes"),OFFSET('Hygiene Data'!$C$8,0,10*ROW('Hygiene Data'!C68)),IF(AND(ISNUMBER(OFFSET('Hygiene Data'!$C$8,0,10*ROW('Hygiene Data'!C68))),DP74="No",ISNUMBER(OFFSET('Hygiene Data'!$C$8,0,10*ROW('Hygiene Data'!C68)))),CONCATENATE("[",ROUND(OFFSET('Hygiene Data'!$C$8,0,10*ROW('Hygiene Data'!C68)),0),"]"),IF(AND(ISNUMBER(OFFSET('Hygiene Data'!$C$8,0,10*ROW('Hygiene Data'!C68))),DP74="",ISNUMBER(OFFSET('Hygiene Data'!$C$8,0,10*ROW('Hygiene Data'!C68)))),OFFSET('Hygiene Data'!$C$8,0,10*ROW('Hygiene Data'!C68)),NA())))</f>
        <v>#N/A</v>
      </c>
      <c r="BB74" s="254" t="e">
        <f ca="true">+IF(AND(ISNUMBER(OFFSET('Hygiene Data'!$C$10,0,10*ROW('Hygiene Data'!C68))),DQ74="Yes"),OFFSET('Hygiene Data'!$C$10,0,10*ROW('Hygiene Data'!C68)),IF(AND(ISNUMBER(OFFSET('Hygiene Data'!$C$10,0,10*ROW('Hygiene Data'!C68))),DQ74="No",ISNUMBER(OFFSET('Hygiene Data'!$C$10,0,10*ROW('Hygiene Data'!C68)))),CONCATENATE("[",ROUND(OFFSET('Hygiene Data'!$C$10,0,10*ROW('Hygiene Data'!C68)),0),"]"),IF(AND(ISNUMBER(OFFSET('Hygiene Data'!$C$10,0,10*ROW('Hygiene Data'!C68))),DQ74="",ISNUMBER(OFFSET('Hygiene Data'!$C$10,0,10*ROW('Hygiene Data'!C68)))),OFFSET('Hygiene Data'!$C$10,0,10*ROW('Hygiene Data'!C68)),NA())))</f>
        <v>#N/A</v>
      </c>
      <c r="BC74" s="254" t="e">
        <f ca="true">+IF(AND(ISNUMBER(OFFSET('Hygiene Data'!$D$6,0,10*ROW('Hygiene Data'!D68))),DR74="Yes"),OFFSET('Hygiene Data'!$D$6,0,10*ROW('Hygiene Data'!D68)),IF(AND(ISNUMBER(OFFSET('Hygiene Data'!$D$6,0,10*ROW('Hygiene Data'!D68))),DR74="No",ISNUMBER(OFFSET('Hygiene Data'!$D$6,0,10*ROW('Hygiene Data'!D68)))),CONCATENATE("[",ROUND(OFFSET('Hygiene Data'!$D$6,0,10*ROW('Hygiene Data'!D68)),0),"]"),IF(AND(ISNUMBER(OFFSET('Hygiene Data'!$D$6,0,10*ROW('Hygiene Data'!D68))),DR74="",ISNUMBER(OFFSET('Hygiene Data'!$D$6,0,10*ROW('Hygiene Data'!D68)))),OFFSET('Hygiene Data'!$D$6,0,10*ROW('Hygiene Data'!D68)),NA())))</f>
        <v>#N/A</v>
      </c>
      <c r="BD74" s="254" t="e">
        <f ca="true">+IF(AND(ISNUMBER(OFFSET('Hygiene Data'!$D$8,0,10*ROW('Hygiene Data'!D68))),DS74="Yes"),OFFSET('Hygiene Data'!$D$8,0,10*ROW('Hygiene Data'!D68)),IF(AND(ISNUMBER(OFFSET('Hygiene Data'!$D$8,0,10*ROW('Hygiene Data'!D68))),DS74="No",ISNUMBER(OFFSET('Hygiene Data'!$D$8,0,10*ROW('Hygiene Data'!D68)))),CONCATENATE("[",ROUND(OFFSET('Hygiene Data'!$D$8,0,10*ROW('Hygiene Data'!D68)),0),"]"),IF(AND(ISNUMBER(OFFSET('Hygiene Data'!$D$8,0,10*ROW('Hygiene Data'!D68))),DS74="",ISNUMBER(OFFSET('Hygiene Data'!$D$8,0,10*ROW('Hygiene Data'!D68)))),OFFSET('Hygiene Data'!$D$8,0,10*ROW('Hygiene Data'!D68)),NA())))</f>
        <v>#N/A</v>
      </c>
      <c r="BE74" s="254" t="e">
        <f ca="true">+IF(AND(ISNUMBER(OFFSET('Hygiene Data'!$D$10,0,10*ROW('Hygiene Data'!D68))),DT74="Yes"),OFFSET('Hygiene Data'!$D$10,0,10*ROW('Hygiene Data'!D68)),IF(AND(ISNUMBER(OFFSET('Hygiene Data'!$D$10,0,10*ROW('Hygiene Data'!D68))),DT74="No",ISNUMBER(OFFSET('Hygiene Data'!$D$10,0,10*ROW('Hygiene Data'!D68)))),CONCATENATE("[",ROUND(OFFSET('Hygiene Data'!$D$10,0,10*ROW('Hygiene Data'!D68)),0),"]"),IF(AND(ISNUMBER(OFFSET('Hygiene Data'!$D$10,0,10*ROW('Hygiene Data'!D68))),DT74="",ISNUMBER(OFFSET('Hygiene Data'!$D$10,0,10*ROW('Hygiene Data'!D68)))),OFFSET('Hygiene Data'!$D$10,0,10*ROW('Hygiene Data'!D68)),NA())))</f>
        <v>#N/A</v>
      </c>
      <c r="BF74" s="254" t="e">
        <f ca="true">+IF(AND(ISNUMBER(OFFSET('Hygiene Data'!$E$6,0,10*ROW('Hygiene Data'!E68))),DU74="Yes"),OFFSET('Hygiene Data'!$E$6,0,10*ROW('Hygiene Data'!E68)),IF(AND(ISNUMBER(OFFSET('Hygiene Data'!$E$6,0,10*ROW('Hygiene Data'!E68))),DU74="No",ISNUMBER(OFFSET('Hygiene Data'!$E$6,0,10*ROW('Hygiene Data'!E68)))),CONCATENATE("[",ROUND(OFFSET('Hygiene Data'!$E$6,0,10*ROW('Hygiene Data'!E68)),0),"]"),IF(AND(ISNUMBER(OFFSET('Hygiene Data'!$E$6,0,10*ROW('Hygiene Data'!E68))),DU74="",ISNUMBER(OFFSET('Hygiene Data'!$E$6,0,10*ROW('Hygiene Data'!E68)))),OFFSET('Hygiene Data'!$E$6,0,10*ROW('Hygiene Data'!E68)),NA())))</f>
        <v>#N/A</v>
      </c>
      <c r="BG74" s="254" t="e">
        <f ca="true">+IF(AND(ISNUMBER(OFFSET('Hygiene Data'!$E$8,0,10*ROW('Hygiene Data'!E68))),DV74="Yes"),OFFSET('Hygiene Data'!$E$8,0,10*ROW('Hygiene Data'!E68)),IF(AND(ISNUMBER(OFFSET('Hygiene Data'!$E$8,0,10*ROW('Hygiene Data'!E68))),DV74="No",ISNUMBER(OFFSET('Hygiene Data'!$E$8,0,10*ROW('Hygiene Data'!E68)))),CONCATENATE("[",ROUND(OFFSET('Hygiene Data'!$E$8,0,10*ROW('Hygiene Data'!E68)),0),"]"),IF(AND(ISNUMBER(OFFSET('Hygiene Data'!$E$8,0,10*ROW('Hygiene Data'!E68))),DV74="",ISNUMBER(OFFSET('Hygiene Data'!$E$8,0,10*ROW('Hygiene Data'!E68)))),OFFSET('Hygiene Data'!$E$8,0,10*ROW('Hygiene Data'!E68)),NA())))</f>
        <v>#N/A</v>
      </c>
      <c r="BH74" s="254" t="e">
        <f ca="true">+IF(AND(ISNUMBER(OFFSET('Hygiene Data'!$E$10,0,10*ROW('Hygiene Data'!E68))),DW74="Yes"),OFFSET('Hygiene Data'!$E$10,0,10*ROW('Hygiene Data'!E68)),IF(AND(ISNUMBER(OFFSET('Hygiene Data'!$E$10,0,10*ROW('Hygiene Data'!E68))),DW74="No",ISNUMBER(OFFSET('Hygiene Data'!$E$10,0,10*ROW('Hygiene Data'!E68)))),CONCATENATE("[",ROUND(OFFSET('Hygiene Data'!$E$10,0,10*ROW('Hygiene Data'!E68)),0),"]"),IF(AND(ISNUMBER(OFFSET('Hygiene Data'!$E$10,0,10*ROW('Hygiene Data'!E68))),DW74="",ISNUMBER(OFFSET('Hygiene Data'!$E$10,0,10*ROW('Hygiene Data'!E68)))),OFFSET('Hygiene Data'!$E$10,0,10*ROW('Hygiene Data'!E68)),NA())))</f>
        <v>#N/A</v>
      </c>
      <c r="BI74" s="254" t="e">
        <f ca="true">+IF(AND(ISNUMBER(OFFSET('Hygiene Data'!$F$6,0,10*ROW('Hygiene Data'!F68))),DX74="Yes"),OFFSET('Hygiene Data'!$F$6,0,10*ROW('Hygiene Data'!F68)),IF(AND(ISNUMBER(OFFSET('Hygiene Data'!$F$6,0,10*ROW('Hygiene Data'!F68))),DX74="No",ISNUMBER(OFFSET('Hygiene Data'!$F$6,0,10*ROW('Hygiene Data'!F68)))),CONCATENATE("[",ROUND(OFFSET('Hygiene Data'!$F$6,0,10*ROW('Hygiene Data'!F68)),0),"]"),IF(AND(ISNUMBER(OFFSET('Hygiene Data'!$F$6,0,10*ROW('Hygiene Data'!F68))),DX74="",ISNUMBER(OFFSET('Hygiene Data'!$F$6,0,10*ROW('Hygiene Data'!F68)))),OFFSET('Hygiene Data'!$F$6,0,10*ROW('Hygiene Data'!F68)),NA())))</f>
        <v>#N/A</v>
      </c>
      <c r="BJ74" s="254" t="e">
        <f ca="true">+IF(AND(ISNUMBER(OFFSET('Hygiene Data'!$F$8,0,10*ROW('Hygiene Data'!F68))),DY74="Yes"),OFFSET('Hygiene Data'!$F$8,0,10*ROW('Hygiene Data'!F68)),IF(AND(ISNUMBER(OFFSET('Hygiene Data'!$F$8,0,10*ROW('Hygiene Data'!F68))),DY74="No",ISNUMBER(OFFSET('Hygiene Data'!$F$8,0,10*ROW('Hygiene Data'!F68)))),CONCATENATE("[",ROUND(OFFSET('Hygiene Data'!$F$8,0,10*ROW('Hygiene Data'!F68)),0),"]"),IF(AND(ISNUMBER(OFFSET('Hygiene Data'!$F$8,0,10*ROW('Hygiene Data'!F68))),DY74="",ISNUMBER(OFFSET('Hygiene Data'!$F$8,0,10*ROW('Hygiene Data'!F68)))),OFFSET('Hygiene Data'!$F$8,0,10*ROW('Hygiene Data'!F68)),NA())))</f>
        <v>#N/A</v>
      </c>
      <c r="BK74" s="254" t="e">
        <f ca="true">+IF(AND(ISNUMBER(OFFSET('Hygiene Data'!$F$10,0,10*ROW('Hygiene Data'!F68))),DZ74="Yes"),OFFSET('Hygiene Data'!$F$10,0,10*ROW('Hygiene Data'!F68)),IF(AND(ISNUMBER(OFFSET('Hygiene Data'!$F$10,0,10*ROW('Hygiene Data'!F68))),DZ74="No",ISNUMBER(OFFSET('Hygiene Data'!$F$10,0,10*ROW('Hygiene Data'!F68)))),CONCATENATE("[",ROUND(OFFSET('Hygiene Data'!$F$10,0,10*ROW('Hygiene Data'!F68)),0),"]"),IF(AND(ISNUMBER(OFFSET('Hygiene Data'!$F$10,0,10*ROW('Hygiene Data'!F68))),DZ74="",ISNUMBER(OFFSET('Hygiene Data'!$F$10,0,10*ROW('Hygiene Data'!F68)))),OFFSET('Hygiene Data'!$F$10,0,10*ROW('Hygiene Data'!F68)),NA())))</f>
        <v>#N/A</v>
      </c>
      <c r="BL74" s="254" t="e">
        <f ca="true">+IF(AND(ISNUMBER(OFFSET('Hygiene Data'!$G$6,0,10*ROW('Hygiene Data'!G68))),EA74="Yes"),OFFSET('Hygiene Data'!$G$6,0,10*ROW('Hygiene Data'!G68)),IF(AND(ISNUMBER(OFFSET('Hygiene Data'!$G$6,0,10*ROW('Hygiene Data'!G68))),EA74="No",ISNUMBER(OFFSET('Hygiene Data'!$G$6,0,10*ROW('Hygiene Data'!G68)))),CONCATENATE("[",ROUND(OFFSET('Hygiene Data'!$G$6,0,10*ROW('Hygiene Data'!G68)),0),"]"),IF(AND(ISNUMBER(OFFSET('Hygiene Data'!$G$6,0,10*ROW('Hygiene Data'!G68))),EA74="",ISNUMBER(OFFSET('Hygiene Data'!$G$6,0,10*ROW('Hygiene Data'!G68)))),OFFSET('Hygiene Data'!$G$6,0,10*ROW('Hygiene Data'!G68)),NA())))</f>
        <v>#N/A</v>
      </c>
      <c r="BM74" s="254" t="e">
        <f ca="true">+IF(AND(ISNUMBER(OFFSET('Hygiene Data'!$G$8,0,10*ROW('Hygiene Data'!G68))),EB74="Yes"),OFFSET('Hygiene Data'!$G$8,0,10*ROW('Hygiene Data'!G68)),IF(AND(ISNUMBER(OFFSET('Hygiene Data'!$G$8,0,10*ROW('Hygiene Data'!G68))),EB74="No",ISNUMBER(OFFSET('Hygiene Data'!$G$8,0,10*ROW('Hygiene Data'!G68)))),CONCATENATE("[",ROUND(OFFSET('Hygiene Data'!$G$8,0,10*ROW('Hygiene Data'!G68)),0),"]"),IF(AND(ISNUMBER(OFFSET('Hygiene Data'!$G$8,0,10*ROW('Hygiene Data'!G68))),EB74="",ISNUMBER(OFFSET('Hygiene Data'!$G$8,0,10*ROW('Hygiene Data'!G68)))),OFFSET('Hygiene Data'!$G$8,0,10*ROW('Hygiene Data'!G68)),NA())))</f>
        <v>#N/A</v>
      </c>
      <c r="BN74" s="254" t="e">
        <f ca="true">+IF(AND(ISNUMBER(OFFSET('Hygiene Data'!$G$10,0,10*ROW('Hygiene Data'!G68))),EC74="Yes"),OFFSET('Hygiene Data'!$G$10,0,10*ROW('Hygiene Data'!G68)),IF(AND(ISNUMBER(OFFSET('Hygiene Data'!$G$10,0,10*ROW('Hygiene Data'!G68))),EC74="No",ISNUMBER(OFFSET('Hygiene Data'!$G$10,0,10*ROW('Hygiene Data'!G68)))),CONCATENATE("[",ROUND(OFFSET('Hygiene Data'!$G$10,0,10*ROW('Hygiene Data'!G68)),0),"]"),IF(AND(ISNUMBER(OFFSET('Hygiene Data'!$G$10,0,10*ROW('Hygiene Data'!G68))),EC74="",ISNUMBER(OFFSET('Hygiene Data'!$G$10,0,10*ROW('Hygiene Data'!G68)))),OFFSET('Hygiene Data'!$G$10,0,10*ROW('Hygiene Data'!G68)),NA())))</f>
        <v>#N/A</v>
      </c>
      <c r="BO74" s="254" t="e">
        <f ca="true">+IF(AND(ISNUMBER(OFFSET('Hygiene Data'!$H$6,0,10*ROW('Hygiene Data'!H68))),ED74="Yes"),OFFSET('Hygiene Data'!$H$6,0,10*ROW('Hygiene Data'!H68)),IF(AND(ISNUMBER(OFFSET('Hygiene Data'!$H$6,0,10*ROW('Hygiene Data'!H68))),ED74="No",ISNUMBER(OFFSET('Hygiene Data'!$H$6,0,10*ROW('Hygiene Data'!H68)))),CONCATENATE("[",ROUND(OFFSET('Hygiene Data'!$H$6,0,10*ROW('Hygiene Data'!H68)),0),"]"),IF(AND(ISNUMBER(OFFSET('Hygiene Data'!$H$6,0,10*ROW('Hygiene Data'!H68))),ED74="",ISNUMBER(OFFSET('Hygiene Data'!$H$6,0,10*ROW('Hygiene Data'!H68)))),OFFSET('Hygiene Data'!$H$6,0,10*ROW('Hygiene Data'!H68)),NA())))</f>
        <v>#N/A</v>
      </c>
      <c r="BP74" s="254" t="e">
        <f ca="true">+IF(AND(ISNUMBER(OFFSET('Hygiene Data'!$H$8,0,10*ROW('Hygiene Data'!H68))),EE74="Yes"),OFFSET('Hygiene Data'!$H$8,0,10*ROW('Hygiene Data'!H68)),IF(AND(ISNUMBER(OFFSET('Hygiene Data'!$H$8,0,10*ROW('Hygiene Data'!H68))),EE74="No",ISNUMBER(OFFSET('Hygiene Data'!$H$8,0,10*ROW('Hygiene Data'!H68)))),CONCATENATE("[",ROUND(OFFSET('Hygiene Data'!$H$8,0,10*ROW('Hygiene Data'!H68)),0),"]"),IF(AND(ISNUMBER(OFFSET('Hygiene Data'!$H$8,0,10*ROW('Hygiene Data'!H68))),EE74="",ISNUMBER(OFFSET('Hygiene Data'!$H$8,0,10*ROW('Hygiene Data'!H68)))),OFFSET('Hygiene Data'!$H$8,0,10*ROW('Hygiene Data'!H68)),NA())))</f>
        <v>#N/A</v>
      </c>
      <c r="BQ74" s="254" t="e">
        <f ca="true">+IF(AND(ISNUMBER(OFFSET('Hygiene Data'!$H$10,0,10*ROW('Hygiene Data'!H68))),EF74="Yes"),OFFSET('Hygiene Data'!$H$10,0,10*ROW('Hygiene Data'!H68)),IF(AND(ISNUMBER(OFFSET('Hygiene Data'!$H$10,0,10*ROW('Hygiene Data'!H68))),EF74="No",ISNUMBER(OFFSET('Hygiene Data'!$H$10,0,10*ROW('Hygiene Data'!H68)))),CONCATENATE("[",ROUND(OFFSET('Hygiene Data'!$H$10,0,10*ROW('Hygiene Data'!H68)),0),"]"),IF(AND(ISNUMBER(OFFSET('Hygiene Data'!$H$10,0,10*ROW('Hygiene Data'!H68))),EF74="",ISNUMBER(OFFSET('Hygiene Data'!$H$10,0,10*ROW('Hygiene Data'!H68)))),OFFSET('Hygiene Data'!$H$10,0,10*ROW('Hygiene Data'!H68)),NA())))</f>
        <v>#N/A</v>
      </c>
      <c r="BS74" s="36" t="str">
        <f ca="true">+IF(OFFSET('Water Data'!$C$28,0,10*ROW('Water Data'!C68))="","",OFFSET('Water Data'!$C$28,0,10*ROW('Water Data'!C68)))</f>
        <v/>
      </c>
      <c r="BT74" s="36" t="str">
        <f ca="true">+IF(OFFSET('Water Data'!$C$29,0,10*ROW('Water Data'!C68))="","",OFFSET('Water Data'!$C$29,0,10*ROW('Water Data'!C68)))</f>
        <v/>
      </c>
      <c r="BU74" s="36" t="str">
        <f ca="true">+IF(OFFSET('Water Data'!$C$30,0,10*ROW('Water Data'!C68))="","",OFFSET('Water Data'!$C$30,0,10*ROW('Water Data'!C68)))</f>
        <v/>
      </c>
      <c r="BV74" s="36" t="str">
        <f ca="true">+IF(OFFSET('Water Data'!$D$28,0,10*ROW('Water Data'!D68))="","",OFFSET('Water Data'!$D$28,0,10*ROW('Water Data'!D68)))</f>
        <v/>
      </c>
      <c r="BW74" s="36" t="str">
        <f ca="true">+IF(OFFSET('Water Data'!$D$29,0,10*ROW('Water Data'!D68))="","",OFFSET('Water Data'!$D$29,0,10*ROW('Water Data'!D68)))</f>
        <v/>
      </c>
      <c r="BX74" s="36" t="str">
        <f ca="true">+IF(OFFSET('Water Data'!$D$30,0,10*ROW('Water Data'!D68))="","",OFFSET('Water Data'!$D$30,0,10*ROW('Water Data'!D68)))</f>
        <v/>
      </c>
      <c r="BY74" s="36" t="str">
        <f ca="true">+IF(OFFSET('Water Data'!$E$28,0,10*ROW('Water Data'!E68))="","",OFFSET('Water Data'!$E$28,0,10*ROW('Water Data'!E68)))</f>
        <v/>
      </c>
      <c r="BZ74" s="36" t="str">
        <f ca="true">+IF(OFFSET('Water Data'!$E$29,0,10*ROW('Water Data'!E68))="","",OFFSET('Water Data'!$E$29,0,10*ROW('Water Data'!E68)))</f>
        <v/>
      </c>
      <c r="CA74" s="36" t="str">
        <f ca="true">+IF(OFFSET('Water Data'!$E$30,0,10*ROW('Water Data'!E68))="","",OFFSET('Water Data'!$E$30,0,10*ROW('Water Data'!E68)))</f>
        <v/>
      </c>
      <c r="CB74" s="36" t="str">
        <f ca="true">+IF(OFFSET('Water Data'!$F$28,0,10*ROW('Water Data'!F68))="","",OFFSET('Water Data'!$F$28,0,10*ROW('Water Data'!F68)))</f>
        <v/>
      </c>
      <c r="CC74" s="36" t="str">
        <f ca="true">+IF(OFFSET('Water Data'!$F$29,0,10*ROW('Water Data'!F68))="","",OFFSET('Water Data'!$F$29,0,10*ROW('Water Data'!F68)))</f>
        <v/>
      </c>
      <c r="CD74" s="36" t="str">
        <f ca="true">+IF(OFFSET('Water Data'!$F$30,0,10*ROW('Water Data'!F68))="","",OFFSET('Water Data'!$F$30,0,10*ROW('Water Data'!F68)))</f>
        <v/>
      </c>
      <c r="CE74" s="36" t="str">
        <f ca="true">+IF(OFFSET('Water Data'!$G$28,0,10*ROW('Water Data'!G68))="","",OFFSET('Water Data'!$G$28,0,10*ROW('Water Data'!G68)))</f>
        <v/>
      </c>
      <c r="CF74" s="36" t="str">
        <f ca="true">+IF(OFFSET('Water Data'!$G$29,0,10*ROW('Water Data'!G68))="","",OFFSET('Water Data'!$G$29,0,10*ROW('Water Data'!G68)))</f>
        <v/>
      </c>
      <c r="CG74" s="36" t="str">
        <f ca="true">+IF(OFFSET('Water Data'!$G$30,0,10*ROW('Water Data'!G68))="","",OFFSET('Water Data'!$G$30,0,10*ROW('Water Data'!G68)))</f>
        <v/>
      </c>
      <c r="CH74" s="36" t="str">
        <f ca="true">+IF(OFFSET('Water Data'!$H$28,0,10*ROW('Water Data'!H68))="","",OFFSET('Water Data'!$H$28,0,10*ROW('Water Data'!H68)))</f>
        <v/>
      </c>
      <c r="CI74" s="36" t="str">
        <f ca="true">+IF(OFFSET('Water Data'!$H$29,0,10*ROW('Water Data'!H68))="","",OFFSET('Water Data'!$H$29,0,10*ROW('Water Data'!H68)))</f>
        <v/>
      </c>
      <c r="CJ74" s="36" t="str">
        <f ca="true">+IF(OFFSET('Water Data'!$H$30,0,10*ROW('Water Data'!H68))="","",OFFSET('Water Data'!$H$30,0,10*ROW('Water Data'!H68)))</f>
        <v/>
      </c>
      <c r="CK74" s="36" t="str">
        <f ca="true">+IF(OFFSET('Sanitation Data'!$C$29,0,10*ROW('Sanitation Data'!C68))="","",OFFSET('Sanitation Data'!$C$29,0,10*ROW('Sanitation Data'!C68)))</f>
        <v/>
      </c>
      <c r="CL74" s="36" t="str">
        <f ca="true">+IF(OFFSET('Sanitation Data'!$C$30,0,10*ROW('Sanitation Data'!C68))="","",OFFSET('Sanitation Data'!$C$30,0,10*ROW('Sanitation Data'!C68)))</f>
        <v/>
      </c>
      <c r="CM74" s="36" t="str">
        <f ca="true">+IF(OFFSET('Sanitation Data'!$C$31,0,10*ROW('Sanitation Data'!C68))="","",OFFSET('Sanitation Data'!$C$31,0,10*ROW('Sanitation Data'!C68)))</f>
        <v/>
      </c>
      <c r="CN74" s="36" t="str">
        <f ca="true">+IF(OFFSET('Sanitation Data'!$C$32,0,10*ROW('Sanitation Data'!C68))="","",OFFSET('Sanitation Data'!$C$32,0,10*ROW('Sanitation Data'!C68)))</f>
        <v/>
      </c>
      <c r="CO74" s="36" t="str">
        <f ca="true">+IF(OFFSET('Sanitation Data'!$C$33,0,10*ROW('Sanitation Data'!C68))="","",OFFSET('Sanitation Data'!$C$33,0,10*ROW('Sanitation Data'!C68)))</f>
        <v/>
      </c>
      <c r="CP74" s="36" t="str">
        <f ca="true">+IF(OFFSET('Sanitation Data'!$D$29,0,10*ROW('Sanitation Data'!D68))="","",OFFSET('Sanitation Data'!$D$29,0,10*ROW('Sanitation Data'!D68)))</f>
        <v/>
      </c>
      <c r="CQ74" s="36" t="str">
        <f ca="true">+IF(OFFSET('Sanitation Data'!$D$30,0,10*ROW('Sanitation Data'!D68))="","",OFFSET('Sanitation Data'!$D$30,0,10*ROW('Sanitation Data'!D68)))</f>
        <v/>
      </c>
      <c r="CR74" s="36" t="str">
        <f ca="true">+IF(OFFSET('Sanitation Data'!$D$31,0,10*ROW('Sanitation Data'!D68))="","",OFFSET('Sanitation Data'!$D$31,0,10*ROW('Sanitation Data'!D68)))</f>
        <v/>
      </c>
      <c r="CS74" s="36" t="str">
        <f ca="true">+IF(OFFSET('Sanitation Data'!$D$32,0,10*ROW('Sanitation Data'!D68))="","",OFFSET('Sanitation Data'!$D$32,0,10*ROW('Sanitation Data'!D68)))</f>
        <v/>
      </c>
      <c r="CT74" s="36" t="str">
        <f ca="true">+IF(OFFSET('Sanitation Data'!$D$33,0,10*ROW('Sanitation Data'!D68))="","",OFFSET('Sanitation Data'!$D$33,0,10*ROW('Sanitation Data'!D68)))</f>
        <v/>
      </c>
      <c r="CU74" s="36" t="str">
        <f ca="true">+IF(OFFSET('Sanitation Data'!$E$29,0,10*ROW('Sanitation Data'!E68))="","",OFFSET('Sanitation Data'!$E$29,0,10*ROW('Sanitation Data'!E68)))</f>
        <v/>
      </c>
      <c r="CV74" s="36" t="str">
        <f ca="true">+IF(OFFSET('Sanitation Data'!$E$30,0,10*ROW('Sanitation Data'!E68))="","",OFFSET('Sanitation Data'!$E$30,0,10*ROW('Sanitation Data'!E68)))</f>
        <v/>
      </c>
      <c r="CW74" s="36" t="str">
        <f ca="true">+IF(OFFSET('Sanitation Data'!$E$31,0,10*ROW('Sanitation Data'!E68))="","",OFFSET('Sanitation Data'!$E$31,0,10*ROW('Sanitation Data'!E68)))</f>
        <v/>
      </c>
      <c r="CX74" s="36" t="str">
        <f ca="true">+IF(OFFSET('Sanitation Data'!$E$32,0,10*ROW('Sanitation Data'!E68))="","",OFFSET('Sanitation Data'!$E$32,0,10*ROW('Sanitation Data'!E68)))</f>
        <v/>
      </c>
      <c r="CY74" s="36" t="str">
        <f ca="true">+IF(OFFSET('Sanitation Data'!$E$33,0,10*ROW('Sanitation Data'!E68))="","",OFFSET('Sanitation Data'!$E$33,0,10*ROW('Sanitation Data'!E68)))</f>
        <v/>
      </c>
      <c r="CZ74" s="36" t="str">
        <f ca="true">+IF(OFFSET('Sanitation Data'!$F$29,0,10*ROW('Sanitation Data'!F68))="","",OFFSET('Sanitation Data'!$F$29,0,10*ROW('Sanitation Data'!F68)))</f>
        <v/>
      </c>
      <c r="DA74" s="36" t="str">
        <f ca="true">+IF(OFFSET('Sanitation Data'!$F$30,0,10*ROW('Sanitation Data'!F68))="","",OFFSET('Sanitation Data'!$F$30,0,10*ROW('Sanitation Data'!F68)))</f>
        <v/>
      </c>
      <c r="DB74" s="36" t="str">
        <f ca="true">+IF(OFFSET('Sanitation Data'!$F$31,0,10*ROW('Sanitation Data'!F68))="","",OFFSET('Sanitation Data'!$F$31,0,10*ROW('Sanitation Data'!F68)))</f>
        <v/>
      </c>
      <c r="DC74" s="36" t="str">
        <f ca="true">+IF(OFFSET('Sanitation Data'!$F$32,0,10*ROW('Sanitation Data'!F68))="","",OFFSET('Sanitation Data'!$F$32,0,10*ROW('Sanitation Data'!F68)))</f>
        <v/>
      </c>
      <c r="DD74" s="36" t="str">
        <f ca="true">+IF(OFFSET('Sanitation Data'!$F$33,0,10*ROW('Sanitation Data'!F68))="","",OFFSET('Sanitation Data'!$F$33,0,10*ROW('Sanitation Data'!F68)))</f>
        <v/>
      </c>
      <c r="DE74" s="36" t="str">
        <f ca="true">+IF(OFFSET('Sanitation Data'!$G$29,0,10*ROW('Sanitation Data'!G68))="","",OFFSET('Sanitation Data'!$G$29,0,10*ROW('Sanitation Data'!G68)))</f>
        <v/>
      </c>
      <c r="DF74" s="36" t="str">
        <f ca="true">+IF(OFFSET('Sanitation Data'!$G$30,0,10*ROW('Sanitation Data'!G68))="","",OFFSET('Sanitation Data'!$G$30,0,10*ROW('Sanitation Data'!G68)))</f>
        <v/>
      </c>
      <c r="DG74" s="36" t="str">
        <f ca="true">+IF(OFFSET('Sanitation Data'!$G$31,0,10*ROW('Sanitation Data'!G68))="","",OFFSET('Sanitation Data'!$G$31,0,10*ROW('Sanitation Data'!G68)))</f>
        <v/>
      </c>
      <c r="DH74" s="36" t="str">
        <f ca="true">+IF(OFFSET('Sanitation Data'!$G$32,0,10*ROW('Sanitation Data'!G68))="","",OFFSET('Sanitation Data'!$G$32,0,10*ROW('Sanitation Data'!G68)))</f>
        <v/>
      </c>
      <c r="DI74" s="36" t="str">
        <f ca="true">+IF(OFFSET('Sanitation Data'!$G$33,0,10*ROW('Sanitation Data'!G68))="","",OFFSET('Sanitation Data'!$G$33,0,10*ROW('Sanitation Data'!G68)))</f>
        <v/>
      </c>
      <c r="DJ74" s="36" t="str">
        <f ca="true">+IF(OFFSET('Sanitation Data'!$H$29,0,10*ROW('Sanitation Data'!H68))="","",OFFSET('Sanitation Data'!$H$29,0,10*ROW('Sanitation Data'!H68)))</f>
        <v/>
      </c>
      <c r="DK74" s="36" t="str">
        <f ca="true">+IF(OFFSET('Sanitation Data'!$H$30,0,10*ROW('Sanitation Data'!H68))="","",OFFSET('Sanitation Data'!$H$30,0,10*ROW('Sanitation Data'!H68)))</f>
        <v/>
      </c>
      <c r="DL74" s="36" t="str">
        <f ca="true">+IF(OFFSET('Sanitation Data'!$H$31,0,10*ROW('Sanitation Data'!H68))="","",OFFSET('Sanitation Data'!$H$31,0,10*ROW('Sanitation Data'!H68)))</f>
        <v/>
      </c>
      <c r="DM74" s="36" t="str">
        <f ca="true">+IF(OFFSET('Sanitation Data'!$H$32,0,10*ROW('Sanitation Data'!H68))="","",OFFSET('Sanitation Data'!$H$32,0,10*ROW('Sanitation Data'!H68)))</f>
        <v/>
      </c>
      <c r="DN74" s="36" t="str">
        <f ca="true">+IF(OFFSET('Sanitation Data'!$H$33,0,10*ROW('Sanitation Data'!H68))="","",OFFSET('Sanitation Data'!$H$33,0,10*ROW('Sanitation Data'!H68)))</f>
        <v/>
      </c>
      <c r="DO74" s="36" t="str">
        <f ca="true">+IF(OFFSET('Hygiene Data'!$C$12,0,10*ROW('Hygiene Data'!C68))="","",OFFSET('Hygiene Data'!$C$12,0,10*ROW('Hygiene Data'!C68)))</f>
        <v/>
      </c>
      <c r="DP74" s="36" t="str">
        <f ca="true">+IF(OFFSET('Hygiene Data'!$C$13,0,10*ROW('Hygiene Data'!C68))="","",OFFSET('Hygiene Data'!$C$13,0,10*ROW('Hygiene Data'!C68)))</f>
        <v/>
      </c>
      <c r="DQ74" s="36" t="str">
        <f ca="true">+IF(OFFSET('Hygiene Data'!$C$14,0,10*ROW('Hygiene Data'!C68))="","",OFFSET('Hygiene Data'!$C$14,0,10*ROW('Hygiene Data'!C68)))</f>
        <v/>
      </c>
      <c r="DR74" s="36" t="str">
        <f ca="true">+IF(OFFSET('Hygiene Data'!$D$12,0,10*ROW('Hygiene Data'!D68))="","",OFFSET('Hygiene Data'!$D$12,0,10*ROW('Hygiene Data'!D68)))</f>
        <v/>
      </c>
      <c r="DS74" s="36" t="str">
        <f ca="true">+IF(OFFSET('Hygiene Data'!$D$13,0,10*ROW('Hygiene Data'!D68))="","",OFFSET('Hygiene Data'!$D$13,0,10*ROW('Hygiene Data'!D68)))</f>
        <v/>
      </c>
      <c r="DT74" s="36" t="str">
        <f ca="true">+IF(OFFSET('Hygiene Data'!$D$14,0,10*ROW('Hygiene Data'!D68))="","",OFFSET('Hygiene Data'!$D$14,0,10*ROW('Hygiene Data'!D68)))</f>
        <v/>
      </c>
      <c r="DU74" s="36" t="str">
        <f ca="true">+IF(OFFSET('Hygiene Data'!$E$12,0,10*ROW('Hygiene Data'!E68))="","",OFFSET('Hygiene Data'!$E$12,0,10*ROW('Hygiene Data'!E68)))</f>
        <v/>
      </c>
      <c r="DV74" s="36" t="str">
        <f ca="true">+IF(OFFSET('Hygiene Data'!$E$13,0,10*ROW('Hygiene Data'!E68))="","",OFFSET('Hygiene Data'!$E$13,0,10*ROW('Hygiene Data'!E68)))</f>
        <v/>
      </c>
      <c r="DW74" s="36" t="str">
        <f ca="true">+IF(OFFSET('Hygiene Data'!$E$14,0,10*ROW('Hygiene Data'!E68))="","",OFFSET('Hygiene Data'!$E$14,0,10*ROW('Hygiene Data'!E68)))</f>
        <v/>
      </c>
      <c r="DX74" s="36" t="str">
        <f ca="true">+IF(OFFSET('Hygiene Data'!$F$12,0,10*ROW('Hygiene Data'!F68))="","",OFFSET('Hygiene Data'!$F$12,0,10*ROW('Hygiene Data'!F68)))</f>
        <v/>
      </c>
      <c r="DY74" s="36" t="str">
        <f ca="true">+IF(OFFSET('Hygiene Data'!$F$13,0,10*ROW('Hygiene Data'!F68))="","",OFFSET('Hygiene Data'!$F$13,0,10*ROW('Hygiene Data'!F68)))</f>
        <v/>
      </c>
      <c r="DZ74" s="36" t="str">
        <f ca="true">+IF(OFFSET('Hygiene Data'!$F$14,0,10*ROW('Hygiene Data'!F68))="","",OFFSET('Hygiene Data'!$F$14,0,10*ROW('Hygiene Data'!F68)))</f>
        <v/>
      </c>
      <c r="EA74" s="36" t="str">
        <f ca="true">+IF(OFFSET('Hygiene Data'!$G$12,0,10*ROW('Hygiene Data'!G68))="","",OFFSET('Hygiene Data'!$G$12,0,10*ROW('Hygiene Data'!G68)))</f>
        <v/>
      </c>
      <c r="EB74" s="36" t="str">
        <f ca="true">+IF(OFFSET('Hygiene Data'!$G$13,0,10*ROW('Hygiene Data'!G68))="","",OFFSET('Hygiene Data'!$G$13,0,10*ROW('Hygiene Data'!G68)))</f>
        <v/>
      </c>
      <c r="EC74" s="36" t="str">
        <f ca="true">+IF(OFFSET('Hygiene Data'!$G$14,0,10*ROW('Hygiene Data'!G68))="","",OFFSET('Hygiene Data'!$G$14,0,10*ROW('Hygiene Data'!G68)))</f>
        <v/>
      </c>
      <c r="ED74" s="36" t="str">
        <f ca="true">+IF(OFFSET('Hygiene Data'!$H$12,0,10*ROW('Hygiene Data'!H68))="","",OFFSET('Hygiene Data'!$H$12,0,10*ROW('Hygiene Data'!H68)))</f>
        <v/>
      </c>
      <c r="EE74" s="36" t="str">
        <f ca="true">+IF(OFFSET('Hygiene Data'!$H$13,0,10*ROW('Hygiene Data'!H68))="","",OFFSET('Hygiene Data'!$H$13,0,10*ROW('Hygiene Data'!H68)))</f>
        <v/>
      </c>
      <c r="EF74" s="36" t="str">
        <f ca="true">+IF(OFFSET('Hygiene Data'!$H$14,0,10*ROW('Hygiene Data'!H68))="","",OFFSET('Hygiene Data'!$H$14,0,10*ROW('Hygiene Data'!H68)))</f>
        <v/>
      </c>
    </row>
    <row r="75" x14ac:dyDescent="0.2">
      <c r="A75" s="59" t="str">
        <f ca="true">+IF(OFFSET('Water Data'!$B$1,0,10*ROW('Water Data'!B72))="","",OFFSET('Water Data'!$B$1,0,10*ROW('Water Data'!B72)))</f>
        <v/>
      </c>
      <c r="B75" s="59" t="str">
        <f ca="true">+IF(OFFSET('Water Data'!$A$3,0,10*ROW('Water Data'!A72))="","",OFFSET('Water Data'!$A$3,0,10*ROW('Water Data'!A72)))</f>
        <v/>
      </c>
      <c r="C75" s="59" t="str">
        <f ca="true">+IF(OFFSET('Water Data'!$C$3,0,10*ROW('Water Data'!C72))="","",OFFSET('Water Data'!$C$3,0,10*ROW('Water Data'!C72)))</f>
        <v/>
      </c>
      <c r="D75" s="252" t="e">
        <f ca="true">+IF(AND(ISNUMBER(OFFSET('Water Data'!$C$5,0,10*ROW('Water Data'!C69))),BS75="Yes"),100-OFFSET('Water Data'!$C$5,0,10*ROW('Water Data'!C69)),IF(AND(ISNUMBER(OFFSET('Water Data'!$C$5,0,10*ROW('Water Data'!C69))),BS75="No",ISNUMBER(OFFSET('Water Data'!$C$5,0,10*ROW('Water Data'!C69)))),CONCATENATE("[",ROUND(100-OFFSET('Water Data'!$C$5,0,10*ROW('Water Data'!C69)),0),"]"),IF(AND(ISNUMBER(OFFSET('Water Data'!$C$5,0,10*ROW('Water Data'!C69))),BS75="",ISNUMBER(OFFSET('Water Data'!$C$5,0,10*ROW('Water Data'!C69)))),100-OFFSET('Water Data'!$C$5,0,10*ROW('Water Data'!C69)),NA())))</f>
        <v>#N/A</v>
      </c>
      <c r="E75" s="252" t="e">
        <f ca="true">+IF(AND(ISNUMBER(OFFSET('Water Data'!$C$7,0,10*ROW('Water Data'!D69))),BT75="Yes"),OFFSET('Water Data'!$C$7,0,10*ROW('Water Data'!C69)),IF(AND(ISNUMBER(OFFSET('Water Data'!$C$7,0,10*ROW('Water Data'!C69))),BT75="No",ISNUMBER(OFFSET('Water Data'!$C$7,0,10*ROW('Water Data'!C69)))),CONCATENATE("[",ROUND(OFFSET('Water Data'!$C$7,0,10*ROW('Water Data'!C69)),0),"]"),IF(AND(ISNUMBER(OFFSET('Water Data'!$C$7,0,10*ROW('Water Data'!C69))),BT75="",ISNUMBER(OFFSET('Water Data'!$C$7,0,10*ROW('Water Data'!C69)))),OFFSET('Water Data'!$C$7,0,10*ROW('Water Data'!C69)),NA())))</f>
        <v>#N/A</v>
      </c>
      <c r="F75" s="252" t="e">
        <f ca="true">+IF(AND(ISNUMBER(OFFSET('Water Data'!$C$10,0,10*ROW('Water Data'!C69))),BU75="Yes"),OFFSET('Water Data'!$C$10,0,10*ROW('Water Data'!C69)),IF(AND(ISNUMBER(OFFSET('Water Data'!$C$10,0,10*ROW('Water Data'!C69))),BU75="No",ISNUMBER(OFFSET('Water Data'!$C$10,0,10*ROW('Water Data'!C69)))),CONCATENATE("[",ROUND(OFFSET('Water Data'!$C$10,0,10*ROW('Water Data'!C69)),0),"]"),IF(AND(ISNUMBER(OFFSET('Water Data'!$C$10,0,10*ROW('Water Data'!C69))),BU75="",ISNUMBER(OFFSET('Water Data'!$C$10,0,10*ROW('Water Data'!C69)))),OFFSET('Water Data'!$C$10,0,10*ROW('Water Data'!C69)),NA())))</f>
        <v>#N/A</v>
      </c>
      <c r="G75" s="252" t="e">
        <f ca="true">+IF(AND(ISNUMBER(OFFSET('Water Data'!$D$5,0,10*ROW('Water Data'!D69))),BV75="Yes"),100-OFFSET('Water Data'!$D$5,0,10*ROW('Water Data'!D69)),IF(AND(ISNUMBER(OFFSET('Water Data'!$D$5,0,10*ROW('Water Data'!D69))),BV75="No",ISNUMBER(OFFSET('Water Data'!$D$5,0,10*ROW('Water Data'!D69)))),CONCATENATE("[",ROUND(100-OFFSET('Water Data'!$D$5,0,10*ROW('Water Data'!D69)),0),"]"),IF(AND(ISNUMBER(OFFSET('Water Data'!$D$5,0,10*ROW('Water Data'!D69))),BV75="",ISNUMBER(OFFSET('Water Data'!$D$5,0,10*ROW('Water Data'!D69)))),100-OFFSET('Water Data'!$D$5,0,10*ROW('Water Data'!D69)),NA())))</f>
        <v>#N/A</v>
      </c>
      <c r="H75" s="252" t="e">
        <f ca="true">+IF(AND(ISNUMBER(OFFSET('Water Data'!$D$7,0,10*ROW('Water Data'!D69))),BW75="Yes"),OFFSET('Water Data'!$D$7,0,10*ROW('Water Data'!D69)),IF(AND(ISNUMBER(OFFSET('Water Data'!$D$7,0,10*ROW('Water Data'!D69))),BW75="No",ISNUMBER(OFFSET('Water Data'!$D$7,0,10*ROW('Water Data'!D69)))),CONCATENATE("[",ROUND(OFFSET('Water Data'!$C$7,0,10*ROW('Water Data'!D69)),0),"]"),IF(AND(ISNUMBER(OFFSET('Water Data'!$D$7,0,10*ROW('Water Data'!D69))),BW75="",ISNUMBER(OFFSET('Water Data'!$D$7,0,10*ROW('Water Data'!D69)))),OFFSET('Water Data'!$D$7,0,10*ROW('Water Data'!D69)),NA())))</f>
        <v>#N/A</v>
      </c>
      <c r="I75" s="252" t="e">
        <f ca="true">+IF(AND(ISNUMBER(OFFSET('Water Data'!$D$10,0,10*ROW('Water Data'!D69))),BX75="Yes"),OFFSET('Water Data'!$D$10,0,10*ROW('Water Data'!D69)),IF(AND(ISNUMBER(OFFSET('Water Data'!$D$10,0,10*ROW('Water Data'!D69))),BX75="No",ISNUMBER(OFFSET('Water Data'!$D$10,0,10*ROW('Water Data'!D69)))),CONCATENATE("[",ROUND(OFFSET('Water Data'!$D$10,0,10*ROW('Water Data'!D69)),0),"]"),IF(AND(ISNUMBER(OFFSET('Water Data'!$D$10,0,10*ROW('Water Data'!D69))),BX75="",ISNUMBER(OFFSET('Water Data'!$D$10,0,10*ROW('Water Data'!D69)))),OFFSET('Water Data'!$D$10,0,10*ROW('Water Data'!D69)),NA())))</f>
        <v>#N/A</v>
      </c>
      <c r="J75" s="252" t="e">
        <f ca="true">+IF(AND(ISNUMBER(OFFSET('Water Data'!$E$5,0,10*ROW('Water Data'!E69))),BY75="Yes"),100-OFFSET('Water Data'!$E$5,0,10*ROW('Water Data'!E69)),IF(AND(ISNUMBER(OFFSET('Water Data'!$E$5,0,10*ROW('Water Data'!E69))),BY75="No",ISNUMBER(OFFSET('Water Data'!$E$5,0,10*ROW('Water Data'!E69)))),CONCATENATE("[",ROUND(100-OFFSET('Water Data'!$E$5,0,10*ROW('Water Data'!E69)),0),"]"),IF(AND(ISNUMBER(OFFSET('Water Data'!$E$5,0,10*ROW('Water Data'!E69))),BY75="",ISNUMBER(OFFSET('Water Data'!$E$5,0,10*ROW('Water Data'!E69)))),100-OFFSET('Water Data'!$E$5,0,10*ROW('Water Data'!E69)),NA())))</f>
        <v>#N/A</v>
      </c>
      <c r="K75" s="252" t="e">
        <f ca="true">+IF(AND(ISNUMBER(OFFSET('Water Data'!$E$7,0,10*ROW('Water Data'!E69))),BZ75="Yes"),OFFSET('Water Data'!$E$7,0,10*ROW('Water Data'!E69)),IF(AND(ISNUMBER(OFFSET('Water Data'!$E$7,0,10*ROW('Water Data'!E69))),BZ75="No",ISNUMBER(OFFSET('Water Data'!$E$7,0,10*ROW('Water Data'!E69)))),CONCATENATE("[",ROUND(OFFSET('Water Data'!$E$7,0,10*ROW('Water Data'!E69)),0),"]"),IF(AND(ISNUMBER(OFFSET('Water Data'!$E$7,0,10*ROW('Water Data'!E69))),BZ75="",ISNUMBER(OFFSET('Water Data'!$E$7,0,10*ROW('Water Data'!E69)))),OFFSET('Water Data'!$E$7,0,10*ROW('Water Data'!E69)),NA())))</f>
        <v>#N/A</v>
      </c>
      <c r="L75" s="252" t="e">
        <f ca="true">+IF(AND(ISNUMBER(OFFSET('Water Data'!$E$10,0,10*ROW('Water Data'!E69))),CA75="Yes"),OFFSET('Water Data'!$E$10,0,10*ROW('Water Data'!E69)),IF(AND(ISNUMBER(OFFSET('Water Data'!$E$10,0,10*ROW('Water Data'!E69))),CA75="No",ISNUMBER(OFFSET('Water Data'!$E$10,0,10*ROW('Water Data'!E69)))),CONCATENATE("[",ROUND(OFFSET('Water Data'!$E$10,0,10*ROW('Water Data'!E69)),0),"]"),IF(AND(ISNUMBER(OFFSET('Water Data'!$E$10,0,10*ROW('Water Data'!E69))),CA75="",ISNUMBER(OFFSET('Water Data'!$E$10,0,10*ROW('Water Data'!E69)))),OFFSET('Water Data'!$E$10,0,10*ROW('Water Data'!E69)),NA())))</f>
        <v>#N/A</v>
      </c>
      <c r="M75" s="252" t="e">
        <f ca="true">+IF(AND(ISNUMBER(OFFSET('Water Data'!$F$5,0,10*ROW('Water Data'!F69))),CB75="Yes"),100-OFFSET('Water Data'!$F$5,0,10*ROW('Water Data'!F69)),IF(AND(ISNUMBER(OFFSET('Water Data'!$F$5,0,10*ROW('Water Data'!F69))),CB75="No",ISNUMBER(OFFSET('Water Data'!$F$5,0,10*ROW('Water Data'!F69)))),CONCATENATE("[",ROUND(100-OFFSET('Water Data'!$F$5,0,10*ROW('Water Data'!F69)),0),"]"),IF(AND(ISNUMBER(OFFSET('Water Data'!$F$5,0,10*ROW('Water Data'!F69))),CB75="",ISNUMBER(OFFSET('Water Data'!$F$5,0,10*ROW('Water Data'!F69)))),100-OFFSET('Water Data'!$F$5,0,10*ROW('Water Data'!F69)),NA())))</f>
        <v>#N/A</v>
      </c>
      <c r="N75" s="252" t="e">
        <f ca="true">+IF(AND(ISNUMBER(OFFSET('Water Data'!$F$7,0,10*ROW('Water Data'!F69))),CC75="Yes"),OFFSET('Water Data'!$F$7,0,10*ROW('Water Data'!F69)),IF(AND(ISNUMBER(OFFSET('Water Data'!$F$7,0,10*ROW('Water Data'!F69))),CC75="No",ISNUMBER(OFFSET('Water Data'!$F$7,0,10*ROW('Water Data'!F69)))),CONCATENATE("[",ROUND(OFFSET('Water Data'!$F$7,0,10*ROW('Water Data'!F69)),0),"]"),IF(AND(ISNUMBER(OFFSET('Water Data'!$F$7,0,10*ROW('Water Data'!F69))),CC75="",ISNUMBER(OFFSET('Water Data'!$F$7,0,10*ROW('Water Data'!F69)))),OFFSET('Water Data'!$F$7,0,10*ROW('Water Data'!F69)),NA())))</f>
        <v>#N/A</v>
      </c>
      <c r="O75" s="252" t="e">
        <f ca="true">+IF(AND(ISNUMBER(OFFSET('Water Data'!$F$10,0,10*ROW('Water Data'!F69))),CD75="Yes"),OFFSET('Water Data'!$F$10,0,10*ROW('Water Data'!F69)),IF(AND(ISNUMBER(OFFSET('Water Data'!$F$10,0,10*ROW('Water Data'!F69))),CD75="No",ISNUMBER(OFFSET('Water Data'!$F$10,0,10*ROW('Water Data'!F69)))),CONCATENATE("[",ROUND(OFFSET('Water Data'!$F$10,0,10*ROW('Water Data'!F69)),0),"]"),IF(AND(ISNUMBER(OFFSET('Water Data'!$F$10,0,10*ROW('Water Data'!F69))),CD75="",ISNUMBER(OFFSET('Water Data'!$F$10,0,10*ROW('Water Data'!F69)))),OFFSET('Water Data'!$F$10,0,10*ROW('Water Data'!F69)),NA())))</f>
        <v>#N/A</v>
      </c>
      <c r="P75" s="252" t="e">
        <f ca="true">+IF(AND(ISNUMBER(OFFSET('Water Data'!$G$5,0,10*ROW('Water Data'!G69))),CE75="Yes"),100-OFFSET('Water Data'!$G$5,0,10*ROW('Water Data'!G69)),IF(AND(ISNUMBER(OFFSET('Water Data'!$G$5,0,10*ROW('Water Data'!G69))),CE75="No",ISNUMBER(OFFSET('Water Data'!$G$5,0,10*ROW('Water Data'!G69)))),CONCATENATE("[",ROUND(100-OFFSET('Water Data'!$G$5,0,10*ROW('Water Data'!G69)),0),"]"),IF(AND(ISNUMBER(OFFSET('Water Data'!$G$5,0,10*ROW('Water Data'!G69))),CE75="",ISNUMBER(OFFSET('Water Data'!$G$5,0,10*ROW('Water Data'!G69)))),100-OFFSET('Water Data'!$G$5,0,10*ROW('Water Data'!G69)),NA())))</f>
        <v>#N/A</v>
      </c>
      <c r="Q75" s="252" t="e">
        <f ca="true">+IF(AND(ISNUMBER(OFFSET('Water Data'!$G$7,0,10*ROW('Water Data'!G69))),CF75="Yes"),OFFSET('Water Data'!$G$7,0,10*ROW('Water Data'!G69)),IF(AND(ISNUMBER(OFFSET('Water Data'!$G$7,0,10*ROW('Water Data'!G69))),CF75="No",ISNUMBER(OFFSET('Water Data'!$G$7,0,10*ROW('Water Data'!G69)))),CONCATENATE("[",ROUND(OFFSET('Water Data'!$G$7,0,10*ROW('Water Data'!G69)),0),"]"),IF(AND(ISNUMBER(OFFSET('Water Data'!$G$7,0,10*ROW('Water Data'!G69))),CF75="",ISNUMBER(OFFSET('Water Data'!$G$7,0,10*ROW('Water Data'!G69)))),OFFSET('Water Data'!$G$7,0,10*ROW('Water Data'!G69)),NA())))</f>
        <v>#N/A</v>
      </c>
      <c r="R75" s="252" t="e">
        <f ca="true">+IF(AND(ISNUMBER(OFFSET('Water Data'!$G$10,0,10*ROW('Water Data'!G69))),CG75="Yes"),OFFSET('Water Data'!$G$10,0,10*ROW('Water Data'!G69)),IF(AND(ISNUMBER(OFFSET('Water Data'!$G$10,0,10*ROW('Water Data'!G69))),CG75="No",ISNUMBER(OFFSET('Water Data'!$G$10,0,10*ROW('Water Data'!G69)))),CONCATENATE("[",ROUND(OFFSET('Water Data'!$G$10,0,10*ROW('Water Data'!G69)),0),"]"),IF(AND(ISNUMBER(OFFSET('Water Data'!$G$10,0,10*ROW('Water Data'!G69))),CG75="",ISNUMBER(OFFSET('Water Data'!$G$10,0,10*ROW('Water Data'!G69)))),OFFSET('Water Data'!$G$10,0,10*ROW('Water Data'!G69)),NA())))</f>
        <v>#N/A</v>
      </c>
      <c r="S75" s="252" t="e">
        <f ca="true">+IF(AND(ISNUMBER(OFFSET('Water Data'!$H$5,0,10*ROW('Water Data'!H69))),CH75="Yes"),100-OFFSET('Water Data'!$H$5,0,10*ROW('Water Data'!H69)),IF(AND(ISNUMBER(OFFSET('Water Data'!$H$5,0,10*ROW('Water Data'!H69))),CH75="No",ISNUMBER(OFFSET('Water Data'!$H$5,0,10*ROW('Water Data'!H69)))),CONCATENATE("[",ROUND(100-OFFSET('Water Data'!$H$5,0,10*ROW('Water Data'!H69)),0),"]"),IF(AND(ISNUMBER(OFFSET('Water Data'!$H$5,0,10*ROW('Water Data'!H69))),CH75="",ISNUMBER(OFFSET('Water Data'!$H$5,0,10*ROW('Water Data'!H69)))),100-OFFSET('Water Data'!$H$5,0,10*ROW('Water Data'!H69)),NA())))</f>
        <v>#N/A</v>
      </c>
      <c r="T75" s="252" t="e">
        <f ca="true">+IF(AND(ISNUMBER(OFFSET('Water Data'!$H$7,0,10*ROW('Water Data'!H69))),CI75="Yes"),OFFSET('Water Data'!$H$7,0,10*ROW('Water Data'!H69)),IF(AND(ISNUMBER(OFFSET('Water Data'!$H$7,0,10*ROW('Water Data'!H69))),CI75="No",ISNUMBER(OFFSET('Water Data'!$H$7,0,10*ROW('Water Data'!H69)))),CONCATENATE("[",ROUND(OFFSET('Water Data'!$H$7,0,10*ROW('Water Data'!H69)),0),"]"),IF(AND(ISNUMBER(OFFSET('Water Data'!$H$7,0,10*ROW('Water Data'!H69))),CI75="",ISNUMBER(OFFSET('Water Data'!$H$7,0,10*ROW('Water Data'!H69)))),OFFSET('Water Data'!$H$7,0,10*ROW('Water Data'!H69)),NA())))</f>
        <v>#N/A</v>
      </c>
      <c r="U75" s="252" t="e">
        <f ca="true">+IF(AND(ISNUMBER(OFFSET('Water Data'!$H$10,0,10*ROW('Water Data'!H69))),CJ75="Yes"),OFFSET('Water Data'!$H$10,0,10*ROW('Water Data'!H69)),IF(AND(ISNUMBER(OFFSET('Water Data'!$H$10,0,10*ROW('Water Data'!H69))),CJ75="No",ISNUMBER(OFFSET('Water Data'!$H$10,0,10*ROW('Water Data'!H69)))),CONCATENATE("[",ROUND(OFFSET('Water Data'!$H$10,0,10*ROW('Water Data'!H69)),0),"]"),IF(AND(ISNUMBER(OFFSET('Water Data'!$H$10,0,10*ROW('Water Data'!H69))),CJ75="",ISNUMBER(OFFSET('Water Data'!$H$10,0,10*ROW('Water Data'!H69)))),OFFSET('Water Data'!$H$10,0,10*ROW('Water Data'!H69)),NA())))</f>
        <v>#N/A</v>
      </c>
      <c r="V75" s="253" t="e">
        <f ca="true">+IF(AND(ISNUMBER(OFFSET('Sanitation Data'!$C$5,0,10*ROW('Sanitation Data'!C69))),CK75="Yes"),100-OFFSET('Sanitation Data'!$C$5,0,10*ROW('Sanitation Data'!C69)),IF(AND(ISNUMBER(OFFSET('Sanitation Data'!$C$5,0,10*ROW('Sanitation Data'!C69))),CK75="No",ISNUMBER(OFFSET('Sanitation Data'!$C$5,0,10*ROW('Sanitation Data'!C69)))),CONCATENATE("[",ROUND(100-OFFSET('Sanitation Data'!$C$5,0,10*ROW('Sanitation Data'!C69)),0),"]"),IF(AND(ISNUMBER(OFFSET('Sanitation Data'!$C$5,0,10*ROW('Sanitation Data'!C69))),CK75="",ISNUMBER(OFFSET('Sanitation Data'!$C$5,0,10*ROW('Sanitation Data'!C69)))),100-OFFSET('Sanitation Data'!$C$5,0,10*ROW('Sanitation Data'!C69)),NA())))</f>
        <v>#N/A</v>
      </c>
      <c r="W75" s="253" t="e">
        <f ca="true">+IF(AND(ISNUMBER(OFFSET('Sanitation Data'!$C$7,0,10*ROW('Sanitation Data'!C69))),CL75="Yes"),OFFSET('Sanitation Data'!$C$7,0,10*ROW('Sanitation Data'!C69)),IF(AND(ISNUMBER(OFFSET('Sanitation Data'!$C$7,0,10*ROW('Sanitation Data'!C69))),CL75="No",ISNUMBER(OFFSET('Sanitation Data'!$C$7,0,10*ROW('Sanitation Data'!C69)))),CONCATENATE("[",ROUND(OFFSET('Sanitation Data'!$C$7,0,10*ROW('Sanitation Data'!C69)),0),"]"),IF(AND(ISNUMBER(OFFSET('Sanitation Data'!$C$7,0,10*ROW('Sanitation Data'!C69))),CL75="",ISNUMBER(OFFSET('Sanitation Data'!$C$7,0,10*ROW('Sanitation Data'!C69)))),OFFSET('Sanitation Data'!$C$7,0,10*ROW('Sanitation Data'!C69)),NA())))</f>
        <v>#N/A</v>
      </c>
      <c r="X75" s="253" t="e">
        <f ca="true">+IF(AND(ISNUMBER(OFFSET('Sanitation Data'!$C$11,0,10*ROW('Sanitation Data'!C69))),CM75="Yes"),OFFSET('Sanitation Data'!$C$11,0,10*ROW('Sanitation Data'!C69)),IF(AND(ISNUMBER(OFFSET('Sanitation Data'!$C$11,0,10*ROW('Sanitation Data'!C69))),CM75="No",ISNUMBER(OFFSET('Sanitation Data'!$C$11,0,10*ROW('Sanitation Data'!C69)))),CONCATENATE("[",ROUND(OFFSET('Sanitation Data'!$C$11,0,10*ROW('Sanitation Data'!C69)),0),"]"),IF(AND(ISNUMBER(OFFSET('Sanitation Data'!$C$11,0,10*ROW('Sanitation Data'!C69))),CM75="",ISNUMBER(OFFSET('Sanitation Data'!$C$11,0,10*ROW('Sanitation Data'!C69)))),OFFSET('Sanitation Data'!$C$11,0,10*ROW('Sanitation Data'!C69)),NA())))</f>
        <v>#N/A</v>
      </c>
      <c r="Y75" s="253" t="e">
        <f ca="true">+IF(AND(ISNUMBER(OFFSET('Sanitation Data'!$C$12,0,10*ROW('Sanitation Data'!C69))),CN75="Yes"),OFFSET('Sanitation Data'!$C$12,0,10*ROW('Sanitation Data'!C69)),IF(AND(ISNUMBER(OFFSET('Sanitation Data'!$C$12,0,10*ROW('Sanitation Data'!C69))),CN75="No",ISNUMBER(OFFSET('Sanitation Data'!$C$12,0,10*ROW('Sanitation Data'!C69)))),CONCATENATE("[",ROUND(OFFSET('Sanitation Data'!$C$12,0,10*ROW('Sanitation Data'!C69)),0),"]"),IF(AND(ISNUMBER(OFFSET('Sanitation Data'!$C$12,0,10*ROW('Sanitation Data'!C69))),CN75="",ISNUMBER(OFFSET('Sanitation Data'!$C$12,0,10*ROW('Sanitation Data'!C69)))),OFFSET('Sanitation Data'!$C$12,0,10*ROW('Sanitation Data'!C69)),NA())))</f>
        <v>#N/A</v>
      </c>
      <c r="Z75" s="253" t="e">
        <f ca="true">+IF(AND(ISNUMBER(OFFSET('Sanitation Data'!$C$13,0,10*ROW('Sanitation Data'!C69))),CO75="Yes"),OFFSET('Sanitation Data'!$C$13,0,10*ROW('Sanitation Data'!C69)),IF(AND(ISNUMBER(OFFSET('Sanitation Data'!$C$13,0,10*ROW('Sanitation Data'!C69))),CO75="No",ISNUMBER(OFFSET('Sanitation Data'!$C$13,0,10*ROW('Sanitation Data'!C69)))),CONCATENATE("[",ROUND(OFFSET('Sanitation Data'!$C$13,0,10*ROW('Sanitation Data'!C69)),0),"]"),IF(AND(ISNUMBER(OFFSET('Sanitation Data'!$C$13,0,10*ROW('Sanitation Data'!C69))),CO75="",ISNUMBER(OFFSET('Sanitation Data'!$C$13,0,10*ROW('Sanitation Data'!C69)))),OFFSET('Sanitation Data'!$C$13,0,10*ROW('Sanitation Data'!C69)),NA())))</f>
        <v>#N/A</v>
      </c>
      <c r="AA75" s="253" t="e">
        <f ca="true">+IF(AND(ISNUMBER(OFFSET('Sanitation Data'!$D$5,0,10*ROW('Sanitation Data'!D69))),CP75="Yes"),100-OFFSET('Sanitation Data'!$D$5,0,10*ROW('Sanitation Data'!D69)),IF(AND(ISNUMBER(OFFSET('Sanitation Data'!$D$5,0,10*ROW('Sanitation Data'!D69))),CP75="No",ISNUMBER(OFFSET('Sanitation Data'!$D$5,0,10*ROW('Sanitation Data'!D69)))),CONCATENATE("[",ROUND(100-OFFSET('Sanitation Data'!$D$5,0,10*ROW('Sanitation Data'!D69)),0),"]"),IF(AND(ISNUMBER(OFFSET('Sanitation Data'!$D$5,0,10*ROW('Sanitation Data'!D69))),CP75="",ISNUMBER(OFFSET('Sanitation Data'!$D$5,0,10*ROW('Sanitation Data'!D69)))),100-OFFSET('Sanitation Data'!$D$5,0,10*ROW('Sanitation Data'!D69)),NA())))</f>
        <v>#N/A</v>
      </c>
      <c r="AB75" s="253" t="e">
        <f ca="true">+IF(AND(ISNUMBER(OFFSET('Sanitation Data'!$D$7,0,10*ROW('Sanitation Data'!D69))),CQ75="Yes"),OFFSET('Sanitation Data'!$D$7,0,10*ROW('Sanitation Data'!G69)),IF(AND(ISNUMBER(OFFSET('Sanitation Data'!$D$7,0,10*ROW('Sanitation Data'!D69))),CQ75="No",ISNUMBER(OFFSET('Sanitation Data'!$D$7,0,10*ROW('Sanitation Data'!D69)))),CONCATENATE("[",ROUND(OFFSET('Sanitation Data'!$D$7,0,10*ROW('Sanitation Data'!D69)),0),"]"),IF(AND(ISNUMBER(OFFSET('Sanitation Data'!$D$7,0,10*ROW('Sanitation Data'!D69))),CQ75="",ISNUMBER(OFFSET('Sanitation Data'!$D$7,0,10*ROW('Sanitation Data'!D69)))),OFFSET('Sanitation Data'!$D$7,0,10*ROW('Sanitation Data'!D69)),NA())))</f>
        <v>#N/A</v>
      </c>
      <c r="AC75" s="253" t="e">
        <f ca="true">+IF(AND(ISNUMBER(OFFSET('Sanitation Data'!$D$11,0,10*ROW('Sanitation Data'!D69))),CR75="Yes"),OFFSET('Sanitation Data'!$D$11,0,10*ROW('Sanitation Data'!D69)),IF(AND(ISNUMBER(OFFSET('Sanitation Data'!$D$11,0,10*ROW('Sanitation Data'!D69))),CR75="No",ISNUMBER(OFFSET('Sanitation Data'!$D$11,0,10*ROW('Sanitation Data'!D69)))),CONCATENATE("[",ROUND(OFFSET('Sanitation Data'!$D$11,0,10*ROW('Sanitation Data'!D69)),0),"]"),IF(AND(ISNUMBER(OFFSET('Sanitation Data'!$D$11,0,10*ROW('Sanitation Data'!D69))),CR75="",ISNUMBER(OFFSET('Sanitation Data'!$D$11,0,10*ROW('Sanitation Data'!D69)))),OFFSET('Sanitation Data'!$D$11,0,10*ROW('Sanitation Data'!D69)),NA())))</f>
        <v>#N/A</v>
      </c>
      <c r="AD75" s="253" t="e">
        <f ca="true">+IF(AND(ISNUMBER(OFFSET('Sanitation Data'!$D$12,0,10*ROW('Sanitation Data'!D69))),CS75="Yes"),OFFSET('Sanitation Data'!$D$12,0,10*ROW('Sanitation Data'!D69)),IF(AND(ISNUMBER(OFFSET('Sanitation Data'!$D$12,0,10*ROW('Sanitation Data'!D69))),CS75="No",ISNUMBER(OFFSET('Sanitation Data'!$D$12,0,10*ROW('Sanitation Data'!D69)))),CONCATENATE("[",ROUND(OFFSET('Sanitation Data'!$D$12,0,10*ROW('Sanitation Data'!D69)),0),"]"),IF(AND(ISNUMBER(OFFSET('Sanitation Data'!$D$12,0,10*ROW('Sanitation Data'!D69))),CS75="",ISNUMBER(OFFSET('Sanitation Data'!$D$12,0,10*ROW('Sanitation Data'!D69)))),OFFSET('Sanitation Data'!$D$12,0,10*ROW('Sanitation Data'!D69)),NA())))</f>
        <v>#N/A</v>
      </c>
      <c r="AE75" s="253" t="e">
        <f ca="true">+IF(AND(ISNUMBER(OFFSET('Sanitation Data'!$D$13,0,10*ROW('Sanitation Data'!D69))),CT75="Yes"),OFFSET('Sanitation Data'!$D$13,0,10*ROW('Sanitation Data'!D69)),IF(AND(ISNUMBER(OFFSET('Sanitation Data'!$D$13,0,10*ROW('Sanitation Data'!D69))),CT75="No",ISNUMBER(OFFSET('Sanitation Data'!$D$13,0,10*ROW('Sanitation Data'!D69)))),CONCATENATE("[",ROUND(OFFSET('Sanitation Data'!$D$13,0,10*ROW('Sanitation Data'!D69)),0),"]"),IF(AND(ISNUMBER(OFFSET('Sanitation Data'!$D$13,0,10*ROW('Sanitation Data'!D69))),CT75="",ISNUMBER(OFFSET('Sanitation Data'!$D$13,0,10*ROW('Sanitation Data'!D69)))),OFFSET('Sanitation Data'!$D$13,0,10*ROW('Sanitation Data'!D69)),NA())))</f>
        <v>#N/A</v>
      </c>
      <c r="AF75" s="253" t="e">
        <f ca="true">+IF(AND(ISNUMBER(OFFSET('Sanitation Data'!$E$5,0,10*ROW('Sanitation Data'!E69))),CU75="Yes"),100-OFFSET('Sanitation Data'!$E$5,0,10*ROW('Sanitation Data'!E69)),IF(AND(ISNUMBER(OFFSET('Sanitation Data'!$E$5,0,10*ROW('Sanitation Data'!E69))),CU75="No",ISNUMBER(OFFSET('Sanitation Data'!$E$5,0,10*ROW('Sanitation Data'!E69)))),CONCATENATE("[",ROUND(100-OFFSET('Sanitation Data'!$E$5,0,10*ROW('Sanitation Data'!E69)),0),"]"),IF(AND(ISNUMBER(OFFSET('Sanitation Data'!$E$5,0,10*ROW('Sanitation Data'!E69))),CU75="",ISNUMBER(OFFSET('Sanitation Data'!$E$5,0,10*ROW('Sanitation Data'!E69)))),100-OFFSET('Sanitation Data'!$E$5,0,10*ROW('Sanitation Data'!E69)),NA())))</f>
        <v>#N/A</v>
      </c>
      <c r="AG75" s="253" t="e">
        <f ca="true">+IF(AND(ISNUMBER(OFFSET('Sanitation Data'!$E$7,0,10*ROW('Sanitation Data'!E69))),CV75="Yes"),OFFSET('Sanitation Data'!$E$7,0,10*ROW('Sanitation Data'!E69)),IF(AND(ISNUMBER(OFFSET('Sanitation Data'!$E$7,0,10*ROW('Sanitation Data'!E69))),CV75="No",ISNUMBER(OFFSET('Sanitation Data'!$E$7,0,10*ROW('Sanitation Data'!E69)))),CONCATENATE("[",ROUND(OFFSET('Sanitation Data'!$E$7,0,10*ROW('Sanitation Data'!E69)),0),"]"),IF(AND(ISNUMBER(OFFSET('Sanitation Data'!$E$7,0,10*ROW('Sanitation Data'!E69))),CV75="",ISNUMBER(OFFSET('Sanitation Data'!$E$7,0,10*ROW('Sanitation Data'!E69)))),OFFSET('Sanitation Data'!$E$7,0,10*ROW('Sanitation Data'!E69)),NA())))</f>
        <v>#N/A</v>
      </c>
      <c r="AH75" s="253" t="e">
        <f ca="true">+IF(AND(ISNUMBER(OFFSET('Sanitation Data'!$E$11,0,10*ROW('Sanitation Data'!E69))),CW75="Yes"),OFFSET('Sanitation Data'!$E$11,0,10*ROW('Sanitation Data'!E69)),IF(AND(ISNUMBER(OFFSET('Sanitation Data'!$E$11,0,10*ROW('Sanitation Data'!E69))),CW75="No",ISNUMBER(OFFSET('Sanitation Data'!$E$11,0,10*ROW('Sanitation Data'!E69)))),CONCATENATE("[",ROUND(OFFSET('Sanitation Data'!$E$11,0,10*ROW('Sanitation Data'!E69)),0),"]"),IF(AND(ISNUMBER(OFFSET('Sanitation Data'!$E$11,0,10*ROW('Sanitation Data'!E69))),CW75="",ISNUMBER(OFFSET('Sanitation Data'!$E$11,0,10*ROW('Sanitation Data'!E69)))),OFFSET('Sanitation Data'!$E$11,0,10*ROW('Sanitation Data'!E69)),NA())))</f>
        <v>#N/A</v>
      </c>
      <c r="AI75" s="253" t="e">
        <f ca="true">+IF(AND(ISNUMBER(OFFSET('Sanitation Data'!$E$12,0,10*ROW('Sanitation Data'!E69))),CX75="Yes"),OFFSET('Sanitation Data'!$E$12,0,10*ROW('Sanitation Data'!E69)),IF(AND(ISNUMBER(OFFSET('Sanitation Data'!$E$12,0,10*ROW('Sanitation Data'!E69))),CX75="No",ISNUMBER(OFFSET('Sanitation Data'!$E$12,0,10*ROW('Sanitation Data'!E69)))),CONCATENATE("[",ROUND(OFFSET('Sanitation Data'!$E$12,0,10*ROW('Sanitation Data'!E69)),0),"]"),IF(AND(ISNUMBER(OFFSET('Sanitation Data'!$E$12,0,10*ROW('Sanitation Data'!E69))),CX75="",ISNUMBER(OFFSET('Sanitation Data'!$E$12,0,10*ROW('Sanitation Data'!E69)))),OFFSET('Sanitation Data'!$E$12,0,10*ROW('Sanitation Data'!E69)),NA())))</f>
        <v>#N/A</v>
      </c>
      <c r="AJ75" s="253" t="e">
        <f ca="true">+IF(AND(ISNUMBER(OFFSET('Sanitation Data'!$E$13,0,10*ROW('Sanitation Data'!E69))),CY75="Yes"),OFFSET('Sanitation Data'!$E$13,0,10*ROW('Sanitation Data'!E69)),IF(AND(ISNUMBER(OFFSET('Sanitation Data'!$E$13,0,10*ROW('Sanitation Data'!E69))),CY75="No",ISNUMBER(OFFSET('Sanitation Data'!$E$13,0,10*ROW('Sanitation Data'!E69)))),CONCATENATE("[",ROUND(OFFSET('Sanitation Data'!$E$13,0,10*ROW('Sanitation Data'!E69)),0),"]"),IF(AND(ISNUMBER(OFFSET('Sanitation Data'!$E$13,0,10*ROW('Sanitation Data'!E69))),CY75="",ISNUMBER(OFFSET('Sanitation Data'!$E$13,0,10*ROW('Sanitation Data'!E69)))),OFFSET('Sanitation Data'!$E$13,0,10*ROW('Sanitation Data'!E69)),NA())))</f>
        <v>#N/A</v>
      </c>
      <c r="AK75" s="253" t="e">
        <f ca="true">+IF(AND(ISNUMBER(OFFSET('Sanitation Data'!$F$5,0,10*ROW('Sanitation Data'!F69))),CZ75="Yes"),100-OFFSET('Sanitation Data'!$F$5,0,10*ROW('Sanitation Data'!F69)),IF(AND(ISNUMBER(OFFSET('Sanitation Data'!$F$5,0,10*ROW('Sanitation Data'!F69))),CZ75="No",ISNUMBER(OFFSET('Sanitation Data'!$F$5,0,10*ROW('Sanitation Data'!F69)))),CONCATENATE("[",ROUND(100-OFFSET('Sanitation Data'!$F$5,0,10*ROW('Sanitation Data'!F69)),0),"]"),IF(AND(ISNUMBER(OFFSET('Sanitation Data'!$F$5,0,10*ROW('Sanitation Data'!F69))),CZ75="",ISNUMBER(OFFSET('Sanitation Data'!$F$5,0,10*ROW('Sanitation Data'!F69)))),100-OFFSET('Sanitation Data'!$F$5,0,10*ROW('Sanitation Data'!F69)),NA())))</f>
        <v>#N/A</v>
      </c>
      <c r="AL75" s="253" t="e">
        <f ca="true">+IF(AND(ISNUMBER(OFFSET('Sanitation Data'!$F$7,0,10*ROW('Sanitation Data'!F69))),DA75="Yes"),OFFSET('Sanitation Data'!$F$7,0,10*ROW('Sanitation Data'!F69)),IF(AND(ISNUMBER(OFFSET('Sanitation Data'!$F$7,0,10*ROW('Sanitation Data'!F69))),DA75="No",ISNUMBER(OFFSET('Sanitation Data'!$F$7,0,10*ROW('Sanitation Data'!F69)))),CONCATENATE("[",ROUND(OFFSET('Sanitation Data'!$F$7,0,10*ROW('Sanitation Data'!F69)),0),"]"),IF(AND(ISNUMBER(OFFSET('Sanitation Data'!$F$7,0,10*ROW('Sanitation Data'!F69))),DA75="",ISNUMBER(OFFSET('Sanitation Data'!$F$7,0,10*ROW('Sanitation Data'!F69)))),OFFSET('Sanitation Data'!$F$7,0,10*ROW('Sanitation Data'!F69)),NA())))</f>
        <v>#N/A</v>
      </c>
      <c r="AM75" s="253" t="e">
        <f ca="true">+IF(AND(ISNUMBER(OFFSET('Sanitation Data'!$F$11,0,10*ROW('Sanitation Data'!F69))),DB75="Yes"),OFFSET('Sanitation Data'!$F$11,0,10*ROW('Sanitation Data'!F69)),IF(AND(ISNUMBER(OFFSET('Sanitation Data'!$F$11,0,10*ROW('Sanitation Data'!F69))),DB75="No",ISNUMBER(OFFSET('Sanitation Data'!$F$11,0,10*ROW('Sanitation Data'!F69)))),CONCATENATE("[",ROUND(OFFSET('Sanitation Data'!$F$11,0,10*ROW('Sanitation Data'!F69)),0),"]"),IF(AND(ISNUMBER(OFFSET('Sanitation Data'!$F$11,0,10*ROW('Sanitation Data'!F69))),DB75="",ISNUMBER(OFFSET('Sanitation Data'!$F$11,0,10*ROW('Sanitation Data'!F69)))),OFFSET('Sanitation Data'!$F$11,0,10*ROW('Sanitation Data'!F69)),NA())))</f>
        <v>#N/A</v>
      </c>
      <c r="AN75" s="253" t="e">
        <f ca="true">+IF(AND(ISNUMBER(OFFSET('Sanitation Data'!$F$12,0,10*ROW('Sanitation Data'!F69))),DC75="Yes"),OFFSET('Sanitation Data'!$F$12,0,10*ROW('Sanitation Data'!F69)),IF(AND(ISNUMBER(OFFSET('Sanitation Data'!$F$12,0,10*ROW('Sanitation Data'!F69))),DC75="No",ISNUMBER(OFFSET('Sanitation Data'!$F$12,0,10*ROW('Sanitation Data'!F69)))),CONCATENATE("[",ROUND(OFFSET('Sanitation Data'!$F$12,0,10*ROW('Sanitation Data'!F69)),0),"]"),IF(AND(ISNUMBER(OFFSET('Sanitation Data'!$F$12,0,10*ROW('Sanitation Data'!F69))),DC75="",ISNUMBER(OFFSET('Sanitation Data'!$F$12,0,10*ROW('Sanitation Data'!F69)))),OFFSET('Sanitation Data'!$F$12,0,10*ROW('Sanitation Data'!F69)),NA())))</f>
        <v>#N/A</v>
      </c>
      <c r="AO75" s="253" t="e">
        <f ca="true">+IF(AND(ISNUMBER(OFFSET('Sanitation Data'!$F$13,0,10*ROW('Sanitation Data'!F69))),DD75="Yes"),OFFSET('Sanitation Data'!$F$13,0,10*ROW('Sanitation Data'!F69)),IF(AND(ISNUMBER(OFFSET('Sanitation Data'!$F$13,0,10*ROW('Sanitation Data'!F69))),DD75="No",ISNUMBER(OFFSET('Sanitation Data'!$F$13,0,10*ROW('Sanitation Data'!F69)))),CONCATENATE("[",ROUND(OFFSET('Sanitation Data'!$F$13,0,10*ROW('Sanitation Data'!F69)),0),"]"),IF(AND(ISNUMBER(OFFSET('Sanitation Data'!$F$13,0,10*ROW('Sanitation Data'!F69))),DD75="",ISNUMBER(OFFSET('Sanitation Data'!$F$13,0,10*ROW('Sanitation Data'!F69)))),OFFSET('Sanitation Data'!$F$13,0,10*ROW('Sanitation Data'!F69)),NA())))</f>
        <v>#N/A</v>
      </c>
      <c r="AP75" s="253" t="e">
        <f ca="true">+IF(AND(ISNUMBER(OFFSET('Sanitation Data'!$G$5,0,10*ROW('Sanitation Data'!G69))),DE75="Yes"),100-OFFSET('Sanitation Data'!$G$5,0,10*ROW('Sanitation Data'!G69)),IF(AND(ISNUMBER(OFFSET('Sanitation Data'!$G$5,0,10*ROW('Sanitation Data'!G69))),DE75="No",ISNUMBER(OFFSET('Sanitation Data'!$G$5,0,10*ROW('Sanitation Data'!G69)))),CONCATENATE("[",ROUND(100-OFFSET('Sanitation Data'!$G$5,0,10*ROW('Sanitation Data'!G69)),0),"]"),IF(AND(ISNUMBER(OFFSET('Sanitation Data'!$G$5,0,10*ROW('Sanitation Data'!G69))),DE75="",ISNUMBER(OFFSET('Sanitation Data'!$G$5,0,10*ROW('Sanitation Data'!G69)))),100-OFFSET('Sanitation Data'!$G$5,0,10*ROW('Sanitation Data'!G69)),NA())))</f>
        <v>#N/A</v>
      </c>
      <c r="AQ75" s="253" t="e">
        <f ca="true">+IF(AND(ISNUMBER(OFFSET('Sanitation Data'!$G$7,0,10*ROW('Sanitation Data'!G69))),DF75="Yes"),OFFSET('Sanitation Data'!$G$7,0,10*ROW('Sanitation Data'!G69)),IF(AND(ISNUMBER(OFFSET('Sanitation Data'!$G$7,0,10*ROW('Sanitation Data'!G69))),DF75="No",ISNUMBER(OFFSET('Sanitation Data'!$G$7,0,10*ROW('Sanitation Data'!G69)))),CONCATENATE("[",ROUND(OFFSET('Sanitation Data'!$G$7,0,10*ROW('Sanitation Data'!G69)),0),"]"),IF(AND(ISNUMBER(OFFSET('Sanitation Data'!$G$7,0,10*ROW('Sanitation Data'!G69))),DF75="",ISNUMBER(OFFSET('Sanitation Data'!$G$7,0,10*ROW('Sanitation Data'!G69)))),OFFSET('Sanitation Data'!$G$7,0,10*ROW('Sanitation Data'!G69)),NA())))</f>
        <v>#N/A</v>
      </c>
      <c r="AR75" s="253" t="e">
        <f ca="true">+IF(AND(ISNUMBER(OFFSET('Sanitation Data'!$G$11,0,10*ROW('Sanitation Data'!G69))),DG75="Yes"),OFFSET('Sanitation Data'!$G$11,0,10*ROW('Sanitation Data'!G69)),IF(AND(ISNUMBER(OFFSET('Sanitation Data'!$G$11,0,10*ROW('Sanitation Data'!G69))),DG75="No",ISNUMBER(OFFSET('Sanitation Data'!$G$11,0,10*ROW('Sanitation Data'!G69)))),CONCATENATE("[",ROUND(OFFSET('Sanitation Data'!$G$11,0,10*ROW('Sanitation Data'!G69)),0),"]"),IF(AND(ISNUMBER(OFFSET('Sanitation Data'!$G$11,0,10*ROW('Sanitation Data'!G69))),DG75="",ISNUMBER(OFFSET('Sanitation Data'!$G$11,0,10*ROW('Sanitation Data'!G69)))),OFFSET('Sanitation Data'!$G$11,0,10*ROW('Sanitation Data'!G69)),NA())))</f>
        <v>#N/A</v>
      </c>
      <c r="AS75" s="253" t="e">
        <f ca="true">+IF(AND(ISNUMBER(OFFSET('Sanitation Data'!$G$12,0,10*ROW('Sanitation Data'!G69))),DH75="Yes"),OFFSET('Sanitation Data'!$G$12,0,10*ROW('Sanitation Data'!G69)),IF(AND(ISNUMBER(OFFSET('Sanitation Data'!$G$12,0,10*ROW('Sanitation Data'!G69))),DH75="No",ISNUMBER(OFFSET('Sanitation Data'!$G$12,0,10*ROW('Sanitation Data'!G69)))),CONCATENATE("[",ROUND(OFFSET('Sanitation Data'!$G$12,0,10*ROW('Sanitation Data'!G69)),0),"]"),IF(AND(ISNUMBER(OFFSET('Sanitation Data'!$G$12,0,10*ROW('Sanitation Data'!G69))),DH75="",ISNUMBER(OFFSET('Sanitation Data'!$G$12,0,10*ROW('Sanitation Data'!G69)))),OFFSET('Sanitation Data'!$G$12,0,10*ROW('Sanitation Data'!G69)),NA())))</f>
        <v>#N/A</v>
      </c>
      <c r="AT75" s="253" t="e">
        <f ca="true">+IF(AND(ISNUMBER(OFFSET('Sanitation Data'!$G$13,0,10*ROW('Sanitation Data'!G69))),DI75="Yes"),OFFSET('Sanitation Data'!$G$13,0,10*ROW('Sanitation Data'!G69)),IF(AND(ISNUMBER(OFFSET('Sanitation Data'!$G$13,0,10*ROW('Sanitation Data'!G69))),DI75="No",ISNUMBER(OFFSET('Sanitation Data'!$G$13,0,10*ROW('Sanitation Data'!G69)))),CONCATENATE("[",ROUND(OFFSET('Sanitation Data'!$G$13,0,10*ROW('Sanitation Data'!G69)),0),"]"),IF(AND(ISNUMBER(OFFSET('Sanitation Data'!$G$13,0,10*ROW('Sanitation Data'!G69))),DI75="",ISNUMBER(OFFSET('Sanitation Data'!$G$13,0,10*ROW('Sanitation Data'!G69)))),OFFSET('Sanitation Data'!$G$13,0,10*ROW('Sanitation Data'!G69)),NA())))</f>
        <v>#N/A</v>
      </c>
      <c r="AU75" s="253" t="e">
        <f ca="true">+IF(AND(ISNUMBER(OFFSET('Sanitation Data'!$H$5,0,10*ROW('Sanitation Data'!H69))),DJ75="Yes"),100-OFFSET('Sanitation Data'!$H$5,0,10*ROW('Sanitation Data'!H69)),IF(AND(ISNUMBER(OFFSET('Sanitation Data'!$H$5,0,10*ROW('Sanitation Data'!H69))),DJ75="No",ISNUMBER(OFFSET('Sanitation Data'!$H$5,0,10*ROW('Sanitation Data'!H69)))),CONCATENATE("[",ROUND(100-OFFSET('Sanitation Data'!$H$5,0,10*ROW('Sanitation Data'!H69)),0),"]"),IF(AND(ISNUMBER(OFFSET('Sanitation Data'!$H$5,0,10*ROW('Sanitation Data'!H69))),DJ75="",ISNUMBER(OFFSET('Sanitation Data'!$H$5,0,10*ROW('Sanitation Data'!H69)))),100-OFFSET('Sanitation Data'!$H$5,0,10*ROW('Sanitation Data'!H69)),NA())))</f>
        <v>#N/A</v>
      </c>
      <c r="AV75" s="253" t="e">
        <f ca="true">+IF(AND(ISNUMBER(OFFSET('Sanitation Data'!$H$7,0,10*ROW('Sanitation Data'!H69))),DK75="Yes"),OFFSET('Sanitation Data'!$H$7,0,10*ROW('Sanitation Data'!H69)),IF(AND(ISNUMBER(OFFSET('Sanitation Data'!$H$7,0,10*ROW('Sanitation Data'!H69))),DK75="No",ISNUMBER(OFFSET('Sanitation Data'!$H$7,0,10*ROW('Sanitation Data'!H69)))),CONCATENATE("[",ROUND(OFFSET('Sanitation Data'!$H$7,0,10*ROW('Sanitation Data'!H69)),0),"]"),IF(AND(ISNUMBER(OFFSET('Sanitation Data'!$H$7,0,10*ROW('Sanitation Data'!H69))),DK75="",ISNUMBER(OFFSET('Sanitation Data'!$H$7,0,10*ROW('Sanitation Data'!H69)))),OFFSET('Sanitation Data'!$H$7,0,10*ROW('Sanitation Data'!H69)),NA())))</f>
        <v>#N/A</v>
      </c>
      <c r="AW75" s="253" t="e">
        <f ca="true">+IF(AND(ISNUMBER(OFFSET('Sanitation Data'!$H$11,0,10*ROW('Sanitation Data'!H69))),DL75="Yes"),OFFSET('Sanitation Data'!$H$11,0,10*ROW('Sanitation Data'!H69)),IF(AND(ISNUMBER(OFFSET('Sanitation Data'!$H$11,0,10*ROW('Sanitation Data'!H69))),DL75="No",ISNUMBER(OFFSET('Sanitation Data'!$H$11,0,10*ROW('Sanitation Data'!H69)))),CONCATENATE("[",ROUND(OFFSET('Sanitation Data'!$H$11,0,10*ROW('Sanitation Data'!H69)),0),"]"),IF(AND(ISNUMBER(OFFSET('Sanitation Data'!$H$11,0,10*ROW('Sanitation Data'!H69))),DL75="",ISNUMBER(OFFSET('Sanitation Data'!$H$11,0,10*ROW('Sanitation Data'!H69)))),OFFSET('Sanitation Data'!$H$11,0,10*ROW('Sanitation Data'!H69)),NA())))</f>
        <v>#N/A</v>
      </c>
      <c r="AX75" s="253" t="e">
        <f ca="true">+IF(AND(ISNUMBER(OFFSET('Sanitation Data'!$H$12,0,10*ROW('Sanitation Data'!H69))),DM75="Yes"),OFFSET('Sanitation Data'!$H$12,0,10*ROW('Sanitation Data'!H69)),IF(AND(ISNUMBER(OFFSET('Sanitation Data'!$H$12,0,10*ROW('Sanitation Data'!H69))),DM75="No",ISNUMBER(OFFSET('Sanitation Data'!$H$12,0,10*ROW('Sanitation Data'!H69)))),CONCATENATE("[",ROUND(OFFSET('Sanitation Data'!$H$12,0,10*ROW('Sanitation Data'!H69)),0),"]"),IF(AND(ISNUMBER(OFFSET('Sanitation Data'!$H$12,0,10*ROW('Sanitation Data'!H69))),DM75="",ISNUMBER(OFFSET('Sanitation Data'!$H$12,0,10*ROW('Sanitation Data'!H69)))),OFFSET('Sanitation Data'!$H$12,0,10*ROW('Sanitation Data'!H69)),NA())))</f>
        <v>#N/A</v>
      </c>
      <c r="AY75" s="253" t="e">
        <f ca="true">+IF(AND(ISNUMBER(OFFSET('Sanitation Data'!$H$13,0,10*ROW('Sanitation Data'!H69))),DN75="Yes"),OFFSET('Sanitation Data'!$H$13,0,10*ROW('Sanitation Data'!H69)),IF(AND(ISNUMBER(OFFSET('Sanitation Data'!$H$13,0,10*ROW('Sanitation Data'!H69))),DN75="No",ISNUMBER(OFFSET('Sanitation Data'!$H$13,0,10*ROW('Sanitation Data'!H69)))),CONCATENATE("[",ROUND(OFFSET('Sanitation Data'!$H$13,0,10*ROW('Sanitation Data'!H69)),0),"]"),IF(AND(ISNUMBER(OFFSET('Sanitation Data'!$H$13,0,10*ROW('Sanitation Data'!H69))),DN75="",ISNUMBER(OFFSET('Sanitation Data'!$H$13,0,10*ROW('Sanitation Data'!H69)))),OFFSET('Sanitation Data'!$H$13,0,10*ROW('Sanitation Data'!H69)),NA())))</f>
        <v>#N/A</v>
      </c>
      <c r="AZ75" s="254" t="e">
        <f ca="true">+IF(AND(ISNUMBER(OFFSET('Hygiene Data'!$C$6,0,10*ROW('Hygiene Data'!C69))),DO75="Yes"),OFFSET('Hygiene Data'!$C$6,0,10*ROW('Hygiene Data'!C69)),IF(AND(ISNUMBER(OFFSET('Hygiene Data'!$C$6,0,10*ROW('Hygiene Data'!C69))),DO75="No",ISNUMBER(OFFSET('Hygiene Data'!$C$6,0,10*ROW('Hygiene Data'!C69)))),CONCATENATE("[",ROUND(OFFSET('Hygiene Data'!$C$6,0,10*ROW('Hygiene Data'!C69)),0),"]"),IF(AND(ISNUMBER(OFFSET('Hygiene Data'!$C$6,0,10*ROW('Hygiene Data'!C69))),DO75="",ISNUMBER(OFFSET('Hygiene Data'!$C$6,0,10*ROW('Hygiene Data'!C69)))),OFFSET('Hygiene Data'!$C$6,0,10*ROW('Hygiene Data'!C69)),NA())))</f>
        <v>#N/A</v>
      </c>
      <c r="BA75" s="254" t="e">
        <f ca="true">+IF(AND(ISNUMBER(OFFSET('Hygiene Data'!$C$8,0,10*ROW('Hygiene Data'!C69))),DP75="Yes"),OFFSET('Hygiene Data'!$C$8,0,10*ROW('Hygiene Data'!C69)),IF(AND(ISNUMBER(OFFSET('Hygiene Data'!$C$8,0,10*ROW('Hygiene Data'!C69))),DP75="No",ISNUMBER(OFFSET('Hygiene Data'!$C$8,0,10*ROW('Hygiene Data'!C69)))),CONCATENATE("[",ROUND(OFFSET('Hygiene Data'!$C$8,0,10*ROW('Hygiene Data'!C69)),0),"]"),IF(AND(ISNUMBER(OFFSET('Hygiene Data'!$C$8,0,10*ROW('Hygiene Data'!C69))),DP75="",ISNUMBER(OFFSET('Hygiene Data'!$C$8,0,10*ROW('Hygiene Data'!C69)))),OFFSET('Hygiene Data'!$C$8,0,10*ROW('Hygiene Data'!C69)),NA())))</f>
        <v>#N/A</v>
      </c>
      <c r="BB75" s="254" t="e">
        <f ca="true">+IF(AND(ISNUMBER(OFFSET('Hygiene Data'!$C$10,0,10*ROW('Hygiene Data'!C69))),DQ75="Yes"),OFFSET('Hygiene Data'!$C$10,0,10*ROW('Hygiene Data'!C69)),IF(AND(ISNUMBER(OFFSET('Hygiene Data'!$C$10,0,10*ROW('Hygiene Data'!C69))),DQ75="No",ISNUMBER(OFFSET('Hygiene Data'!$C$10,0,10*ROW('Hygiene Data'!C69)))),CONCATENATE("[",ROUND(OFFSET('Hygiene Data'!$C$10,0,10*ROW('Hygiene Data'!C69)),0),"]"),IF(AND(ISNUMBER(OFFSET('Hygiene Data'!$C$10,0,10*ROW('Hygiene Data'!C69))),DQ75="",ISNUMBER(OFFSET('Hygiene Data'!$C$10,0,10*ROW('Hygiene Data'!C69)))),OFFSET('Hygiene Data'!$C$10,0,10*ROW('Hygiene Data'!C69)),NA())))</f>
        <v>#N/A</v>
      </c>
      <c r="BC75" s="254" t="e">
        <f ca="true">+IF(AND(ISNUMBER(OFFSET('Hygiene Data'!$D$6,0,10*ROW('Hygiene Data'!D69))),DR75="Yes"),OFFSET('Hygiene Data'!$D$6,0,10*ROW('Hygiene Data'!D69)),IF(AND(ISNUMBER(OFFSET('Hygiene Data'!$D$6,0,10*ROW('Hygiene Data'!D69))),DR75="No",ISNUMBER(OFFSET('Hygiene Data'!$D$6,0,10*ROW('Hygiene Data'!D69)))),CONCATENATE("[",ROUND(OFFSET('Hygiene Data'!$D$6,0,10*ROW('Hygiene Data'!D69)),0),"]"),IF(AND(ISNUMBER(OFFSET('Hygiene Data'!$D$6,0,10*ROW('Hygiene Data'!D69))),DR75="",ISNUMBER(OFFSET('Hygiene Data'!$D$6,0,10*ROW('Hygiene Data'!D69)))),OFFSET('Hygiene Data'!$D$6,0,10*ROW('Hygiene Data'!D69)),NA())))</f>
        <v>#N/A</v>
      </c>
      <c r="BD75" s="254" t="e">
        <f ca="true">+IF(AND(ISNUMBER(OFFSET('Hygiene Data'!$D$8,0,10*ROW('Hygiene Data'!D69))),DS75="Yes"),OFFSET('Hygiene Data'!$D$8,0,10*ROW('Hygiene Data'!D69)),IF(AND(ISNUMBER(OFFSET('Hygiene Data'!$D$8,0,10*ROW('Hygiene Data'!D69))),DS75="No",ISNUMBER(OFFSET('Hygiene Data'!$D$8,0,10*ROW('Hygiene Data'!D69)))),CONCATENATE("[",ROUND(OFFSET('Hygiene Data'!$D$8,0,10*ROW('Hygiene Data'!D69)),0),"]"),IF(AND(ISNUMBER(OFFSET('Hygiene Data'!$D$8,0,10*ROW('Hygiene Data'!D69))),DS75="",ISNUMBER(OFFSET('Hygiene Data'!$D$8,0,10*ROW('Hygiene Data'!D69)))),OFFSET('Hygiene Data'!$D$8,0,10*ROW('Hygiene Data'!D69)),NA())))</f>
        <v>#N/A</v>
      </c>
      <c r="BE75" s="254" t="e">
        <f ca="true">+IF(AND(ISNUMBER(OFFSET('Hygiene Data'!$D$10,0,10*ROW('Hygiene Data'!D69))),DT75="Yes"),OFFSET('Hygiene Data'!$D$10,0,10*ROW('Hygiene Data'!D69)),IF(AND(ISNUMBER(OFFSET('Hygiene Data'!$D$10,0,10*ROW('Hygiene Data'!D69))),DT75="No",ISNUMBER(OFFSET('Hygiene Data'!$D$10,0,10*ROW('Hygiene Data'!D69)))),CONCATENATE("[",ROUND(OFFSET('Hygiene Data'!$D$10,0,10*ROW('Hygiene Data'!D69)),0),"]"),IF(AND(ISNUMBER(OFFSET('Hygiene Data'!$D$10,0,10*ROW('Hygiene Data'!D69))),DT75="",ISNUMBER(OFFSET('Hygiene Data'!$D$10,0,10*ROW('Hygiene Data'!D69)))),OFFSET('Hygiene Data'!$D$10,0,10*ROW('Hygiene Data'!D69)),NA())))</f>
        <v>#N/A</v>
      </c>
      <c r="BF75" s="254" t="e">
        <f ca="true">+IF(AND(ISNUMBER(OFFSET('Hygiene Data'!$E$6,0,10*ROW('Hygiene Data'!E69))),DU75="Yes"),OFFSET('Hygiene Data'!$E$6,0,10*ROW('Hygiene Data'!E69)),IF(AND(ISNUMBER(OFFSET('Hygiene Data'!$E$6,0,10*ROW('Hygiene Data'!E69))),DU75="No",ISNUMBER(OFFSET('Hygiene Data'!$E$6,0,10*ROW('Hygiene Data'!E69)))),CONCATENATE("[",ROUND(OFFSET('Hygiene Data'!$E$6,0,10*ROW('Hygiene Data'!E69)),0),"]"),IF(AND(ISNUMBER(OFFSET('Hygiene Data'!$E$6,0,10*ROW('Hygiene Data'!E69))),DU75="",ISNUMBER(OFFSET('Hygiene Data'!$E$6,0,10*ROW('Hygiene Data'!E69)))),OFFSET('Hygiene Data'!$E$6,0,10*ROW('Hygiene Data'!E69)),NA())))</f>
        <v>#N/A</v>
      </c>
      <c r="BG75" s="254" t="e">
        <f ca="true">+IF(AND(ISNUMBER(OFFSET('Hygiene Data'!$E$8,0,10*ROW('Hygiene Data'!E69))),DV75="Yes"),OFFSET('Hygiene Data'!$E$8,0,10*ROW('Hygiene Data'!E69)),IF(AND(ISNUMBER(OFFSET('Hygiene Data'!$E$8,0,10*ROW('Hygiene Data'!E69))),DV75="No",ISNUMBER(OFFSET('Hygiene Data'!$E$8,0,10*ROW('Hygiene Data'!E69)))),CONCATENATE("[",ROUND(OFFSET('Hygiene Data'!$E$8,0,10*ROW('Hygiene Data'!E69)),0),"]"),IF(AND(ISNUMBER(OFFSET('Hygiene Data'!$E$8,0,10*ROW('Hygiene Data'!E69))),DV75="",ISNUMBER(OFFSET('Hygiene Data'!$E$8,0,10*ROW('Hygiene Data'!E69)))),OFFSET('Hygiene Data'!$E$8,0,10*ROW('Hygiene Data'!E69)),NA())))</f>
        <v>#N/A</v>
      </c>
      <c r="BH75" s="254" t="e">
        <f ca="true">+IF(AND(ISNUMBER(OFFSET('Hygiene Data'!$E$10,0,10*ROW('Hygiene Data'!E69))),DW75="Yes"),OFFSET('Hygiene Data'!$E$10,0,10*ROW('Hygiene Data'!E69)),IF(AND(ISNUMBER(OFFSET('Hygiene Data'!$E$10,0,10*ROW('Hygiene Data'!E69))),DW75="No",ISNUMBER(OFFSET('Hygiene Data'!$E$10,0,10*ROW('Hygiene Data'!E69)))),CONCATENATE("[",ROUND(OFFSET('Hygiene Data'!$E$10,0,10*ROW('Hygiene Data'!E69)),0),"]"),IF(AND(ISNUMBER(OFFSET('Hygiene Data'!$E$10,0,10*ROW('Hygiene Data'!E69))),DW75="",ISNUMBER(OFFSET('Hygiene Data'!$E$10,0,10*ROW('Hygiene Data'!E69)))),OFFSET('Hygiene Data'!$E$10,0,10*ROW('Hygiene Data'!E69)),NA())))</f>
        <v>#N/A</v>
      </c>
      <c r="BI75" s="254" t="e">
        <f ca="true">+IF(AND(ISNUMBER(OFFSET('Hygiene Data'!$F$6,0,10*ROW('Hygiene Data'!F69))),DX75="Yes"),OFFSET('Hygiene Data'!$F$6,0,10*ROW('Hygiene Data'!F69)),IF(AND(ISNUMBER(OFFSET('Hygiene Data'!$F$6,0,10*ROW('Hygiene Data'!F69))),DX75="No",ISNUMBER(OFFSET('Hygiene Data'!$F$6,0,10*ROW('Hygiene Data'!F69)))),CONCATENATE("[",ROUND(OFFSET('Hygiene Data'!$F$6,0,10*ROW('Hygiene Data'!F69)),0),"]"),IF(AND(ISNUMBER(OFFSET('Hygiene Data'!$F$6,0,10*ROW('Hygiene Data'!F69))),DX75="",ISNUMBER(OFFSET('Hygiene Data'!$F$6,0,10*ROW('Hygiene Data'!F69)))),OFFSET('Hygiene Data'!$F$6,0,10*ROW('Hygiene Data'!F69)),NA())))</f>
        <v>#N/A</v>
      </c>
      <c r="BJ75" s="254" t="e">
        <f ca="true">+IF(AND(ISNUMBER(OFFSET('Hygiene Data'!$F$8,0,10*ROW('Hygiene Data'!F69))),DY75="Yes"),OFFSET('Hygiene Data'!$F$8,0,10*ROW('Hygiene Data'!F69)),IF(AND(ISNUMBER(OFFSET('Hygiene Data'!$F$8,0,10*ROW('Hygiene Data'!F69))),DY75="No",ISNUMBER(OFFSET('Hygiene Data'!$F$8,0,10*ROW('Hygiene Data'!F69)))),CONCATENATE("[",ROUND(OFFSET('Hygiene Data'!$F$8,0,10*ROW('Hygiene Data'!F69)),0),"]"),IF(AND(ISNUMBER(OFFSET('Hygiene Data'!$F$8,0,10*ROW('Hygiene Data'!F69))),DY75="",ISNUMBER(OFFSET('Hygiene Data'!$F$8,0,10*ROW('Hygiene Data'!F69)))),OFFSET('Hygiene Data'!$F$8,0,10*ROW('Hygiene Data'!F69)),NA())))</f>
        <v>#N/A</v>
      </c>
      <c r="BK75" s="254" t="e">
        <f ca="true">+IF(AND(ISNUMBER(OFFSET('Hygiene Data'!$F$10,0,10*ROW('Hygiene Data'!F69))),DZ75="Yes"),OFFSET('Hygiene Data'!$F$10,0,10*ROW('Hygiene Data'!F69)),IF(AND(ISNUMBER(OFFSET('Hygiene Data'!$F$10,0,10*ROW('Hygiene Data'!F69))),DZ75="No",ISNUMBER(OFFSET('Hygiene Data'!$F$10,0,10*ROW('Hygiene Data'!F69)))),CONCATENATE("[",ROUND(OFFSET('Hygiene Data'!$F$10,0,10*ROW('Hygiene Data'!F69)),0),"]"),IF(AND(ISNUMBER(OFFSET('Hygiene Data'!$F$10,0,10*ROW('Hygiene Data'!F69))),DZ75="",ISNUMBER(OFFSET('Hygiene Data'!$F$10,0,10*ROW('Hygiene Data'!F69)))),OFFSET('Hygiene Data'!$F$10,0,10*ROW('Hygiene Data'!F69)),NA())))</f>
        <v>#N/A</v>
      </c>
      <c r="BL75" s="254" t="e">
        <f ca="true">+IF(AND(ISNUMBER(OFFSET('Hygiene Data'!$G$6,0,10*ROW('Hygiene Data'!G69))),EA75="Yes"),OFFSET('Hygiene Data'!$G$6,0,10*ROW('Hygiene Data'!G69)),IF(AND(ISNUMBER(OFFSET('Hygiene Data'!$G$6,0,10*ROW('Hygiene Data'!G69))),EA75="No",ISNUMBER(OFFSET('Hygiene Data'!$G$6,0,10*ROW('Hygiene Data'!G69)))),CONCATENATE("[",ROUND(OFFSET('Hygiene Data'!$G$6,0,10*ROW('Hygiene Data'!G69)),0),"]"),IF(AND(ISNUMBER(OFFSET('Hygiene Data'!$G$6,0,10*ROW('Hygiene Data'!G69))),EA75="",ISNUMBER(OFFSET('Hygiene Data'!$G$6,0,10*ROW('Hygiene Data'!G69)))),OFFSET('Hygiene Data'!$G$6,0,10*ROW('Hygiene Data'!G69)),NA())))</f>
        <v>#N/A</v>
      </c>
      <c r="BM75" s="254" t="e">
        <f ca="true">+IF(AND(ISNUMBER(OFFSET('Hygiene Data'!$G$8,0,10*ROW('Hygiene Data'!G69))),EB75="Yes"),OFFSET('Hygiene Data'!$G$8,0,10*ROW('Hygiene Data'!G69)),IF(AND(ISNUMBER(OFFSET('Hygiene Data'!$G$8,0,10*ROW('Hygiene Data'!G69))),EB75="No",ISNUMBER(OFFSET('Hygiene Data'!$G$8,0,10*ROW('Hygiene Data'!G69)))),CONCATENATE("[",ROUND(OFFSET('Hygiene Data'!$G$8,0,10*ROW('Hygiene Data'!G69)),0),"]"),IF(AND(ISNUMBER(OFFSET('Hygiene Data'!$G$8,0,10*ROW('Hygiene Data'!G69))),EB75="",ISNUMBER(OFFSET('Hygiene Data'!$G$8,0,10*ROW('Hygiene Data'!G69)))),OFFSET('Hygiene Data'!$G$8,0,10*ROW('Hygiene Data'!G69)),NA())))</f>
        <v>#N/A</v>
      </c>
      <c r="BN75" s="254" t="e">
        <f ca="true">+IF(AND(ISNUMBER(OFFSET('Hygiene Data'!$G$10,0,10*ROW('Hygiene Data'!G69))),EC75="Yes"),OFFSET('Hygiene Data'!$G$10,0,10*ROW('Hygiene Data'!G69)),IF(AND(ISNUMBER(OFFSET('Hygiene Data'!$G$10,0,10*ROW('Hygiene Data'!G69))),EC75="No",ISNUMBER(OFFSET('Hygiene Data'!$G$10,0,10*ROW('Hygiene Data'!G69)))),CONCATENATE("[",ROUND(OFFSET('Hygiene Data'!$G$10,0,10*ROW('Hygiene Data'!G69)),0),"]"),IF(AND(ISNUMBER(OFFSET('Hygiene Data'!$G$10,0,10*ROW('Hygiene Data'!G69))),EC75="",ISNUMBER(OFFSET('Hygiene Data'!$G$10,0,10*ROW('Hygiene Data'!G69)))),OFFSET('Hygiene Data'!$G$10,0,10*ROW('Hygiene Data'!G69)),NA())))</f>
        <v>#N/A</v>
      </c>
      <c r="BO75" s="254" t="e">
        <f ca="true">+IF(AND(ISNUMBER(OFFSET('Hygiene Data'!$H$6,0,10*ROW('Hygiene Data'!H69))),ED75="Yes"),OFFSET('Hygiene Data'!$H$6,0,10*ROW('Hygiene Data'!H69)),IF(AND(ISNUMBER(OFFSET('Hygiene Data'!$H$6,0,10*ROW('Hygiene Data'!H69))),ED75="No",ISNUMBER(OFFSET('Hygiene Data'!$H$6,0,10*ROW('Hygiene Data'!H69)))),CONCATENATE("[",ROUND(OFFSET('Hygiene Data'!$H$6,0,10*ROW('Hygiene Data'!H69)),0),"]"),IF(AND(ISNUMBER(OFFSET('Hygiene Data'!$H$6,0,10*ROW('Hygiene Data'!H69))),ED75="",ISNUMBER(OFFSET('Hygiene Data'!$H$6,0,10*ROW('Hygiene Data'!H69)))),OFFSET('Hygiene Data'!$H$6,0,10*ROW('Hygiene Data'!H69)),NA())))</f>
        <v>#N/A</v>
      </c>
      <c r="BP75" s="254" t="e">
        <f ca="true">+IF(AND(ISNUMBER(OFFSET('Hygiene Data'!$H$8,0,10*ROW('Hygiene Data'!H69))),EE75="Yes"),OFFSET('Hygiene Data'!$H$8,0,10*ROW('Hygiene Data'!H69)),IF(AND(ISNUMBER(OFFSET('Hygiene Data'!$H$8,0,10*ROW('Hygiene Data'!H69))),EE75="No",ISNUMBER(OFFSET('Hygiene Data'!$H$8,0,10*ROW('Hygiene Data'!H69)))),CONCATENATE("[",ROUND(OFFSET('Hygiene Data'!$H$8,0,10*ROW('Hygiene Data'!H69)),0),"]"),IF(AND(ISNUMBER(OFFSET('Hygiene Data'!$H$8,0,10*ROW('Hygiene Data'!H69))),EE75="",ISNUMBER(OFFSET('Hygiene Data'!$H$8,0,10*ROW('Hygiene Data'!H69)))),OFFSET('Hygiene Data'!$H$8,0,10*ROW('Hygiene Data'!H69)),NA())))</f>
        <v>#N/A</v>
      </c>
      <c r="BQ75" s="254" t="e">
        <f ca="true">+IF(AND(ISNUMBER(OFFSET('Hygiene Data'!$H$10,0,10*ROW('Hygiene Data'!H69))),EF75="Yes"),OFFSET('Hygiene Data'!$H$10,0,10*ROW('Hygiene Data'!H69)),IF(AND(ISNUMBER(OFFSET('Hygiene Data'!$H$10,0,10*ROW('Hygiene Data'!H69))),EF75="No",ISNUMBER(OFFSET('Hygiene Data'!$H$10,0,10*ROW('Hygiene Data'!H69)))),CONCATENATE("[",ROUND(OFFSET('Hygiene Data'!$H$10,0,10*ROW('Hygiene Data'!H69)),0),"]"),IF(AND(ISNUMBER(OFFSET('Hygiene Data'!$H$10,0,10*ROW('Hygiene Data'!H69))),EF75="",ISNUMBER(OFFSET('Hygiene Data'!$H$10,0,10*ROW('Hygiene Data'!H69)))),OFFSET('Hygiene Data'!$H$10,0,10*ROW('Hygiene Data'!H69)),NA())))</f>
        <v>#N/A</v>
      </c>
      <c r="BS75" s="36" t="str">
        <f ca="true">+IF(OFFSET('Water Data'!$C$28,0,10*ROW('Water Data'!C69))="","",OFFSET('Water Data'!$C$28,0,10*ROW('Water Data'!C69)))</f>
        <v/>
      </c>
      <c r="BT75" s="36" t="str">
        <f ca="true">+IF(OFFSET('Water Data'!$C$29,0,10*ROW('Water Data'!C69))="","",OFFSET('Water Data'!$C$29,0,10*ROW('Water Data'!C69)))</f>
        <v/>
      </c>
      <c r="BU75" s="36" t="str">
        <f ca="true">+IF(OFFSET('Water Data'!$C$30,0,10*ROW('Water Data'!C69))="","",OFFSET('Water Data'!$C$30,0,10*ROW('Water Data'!C69)))</f>
        <v/>
      </c>
      <c r="BV75" s="36" t="str">
        <f ca="true">+IF(OFFSET('Water Data'!$D$28,0,10*ROW('Water Data'!D69))="","",OFFSET('Water Data'!$D$28,0,10*ROW('Water Data'!D69)))</f>
        <v/>
      </c>
      <c r="BW75" s="36" t="str">
        <f ca="true">+IF(OFFSET('Water Data'!$D$29,0,10*ROW('Water Data'!D69))="","",OFFSET('Water Data'!$D$29,0,10*ROW('Water Data'!D69)))</f>
        <v/>
      </c>
      <c r="BX75" s="36" t="str">
        <f ca="true">+IF(OFFSET('Water Data'!$D$30,0,10*ROW('Water Data'!D69))="","",OFFSET('Water Data'!$D$30,0,10*ROW('Water Data'!D69)))</f>
        <v/>
      </c>
      <c r="BY75" s="36" t="str">
        <f ca="true">+IF(OFFSET('Water Data'!$E$28,0,10*ROW('Water Data'!E69))="","",OFFSET('Water Data'!$E$28,0,10*ROW('Water Data'!E69)))</f>
        <v/>
      </c>
      <c r="BZ75" s="36" t="str">
        <f ca="true">+IF(OFFSET('Water Data'!$E$29,0,10*ROW('Water Data'!E69))="","",OFFSET('Water Data'!$E$29,0,10*ROW('Water Data'!E69)))</f>
        <v/>
      </c>
      <c r="CA75" s="36" t="str">
        <f ca="true">+IF(OFFSET('Water Data'!$E$30,0,10*ROW('Water Data'!E69))="","",OFFSET('Water Data'!$E$30,0,10*ROW('Water Data'!E69)))</f>
        <v/>
      </c>
      <c r="CB75" s="36" t="str">
        <f ca="true">+IF(OFFSET('Water Data'!$F$28,0,10*ROW('Water Data'!F69))="","",OFFSET('Water Data'!$F$28,0,10*ROW('Water Data'!F69)))</f>
        <v/>
      </c>
      <c r="CC75" s="36" t="str">
        <f ca="true">+IF(OFFSET('Water Data'!$F$29,0,10*ROW('Water Data'!F69))="","",OFFSET('Water Data'!$F$29,0,10*ROW('Water Data'!F69)))</f>
        <v/>
      </c>
      <c r="CD75" s="36" t="str">
        <f ca="true">+IF(OFFSET('Water Data'!$F$30,0,10*ROW('Water Data'!F69))="","",OFFSET('Water Data'!$F$30,0,10*ROW('Water Data'!F69)))</f>
        <v/>
      </c>
      <c r="CE75" s="36" t="str">
        <f ca="true">+IF(OFFSET('Water Data'!$G$28,0,10*ROW('Water Data'!G69))="","",OFFSET('Water Data'!$G$28,0,10*ROW('Water Data'!G69)))</f>
        <v/>
      </c>
      <c r="CF75" s="36" t="str">
        <f ca="true">+IF(OFFSET('Water Data'!$G$29,0,10*ROW('Water Data'!G69))="","",OFFSET('Water Data'!$G$29,0,10*ROW('Water Data'!G69)))</f>
        <v/>
      </c>
      <c r="CG75" s="36" t="str">
        <f ca="true">+IF(OFFSET('Water Data'!$G$30,0,10*ROW('Water Data'!G69))="","",OFFSET('Water Data'!$G$30,0,10*ROW('Water Data'!G69)))</f>
        <v/>
      </c>
      <c r="CH75" s="36" t="str">
        <f ca="true">+IF(OFFSET('Water Data'!$H$28,0,10*ROW('Water Data'!H69))="","",OFFSET('Water Data'!$H$28,0,10*ROW('Water Data'!H69)))</f>
        <v/>
      </c>
      <c r="CI75" s="36" t="str">
        <f ca="true">+IF(OFFSET('Water Data'!$H$29,0,10*ROW('Water Data'!H69))="","",OFFSET('Water Data'!$H$29,0,10*ROW('Water Data'!H69)))</f>
        <v/>
      </c>
      <c r="CJ75" s="36" t="str">
        <f ca="true">+IF(OFFSET('Water Data'!$H$30,0,10*ROW('Water Data'!H69))="","",OFFSET('Water Data'!$H$30,0,10*ROW('Water Data'!H69)))</f>
        <v/>
      </c>
      <c r="CK75" s="36" t="str">
        <f ca="true">+IF(OFFSET('Sanitation Data'!$C$29,0,10*ROW('Sanitation Data'!C69))="","",OFFSET('Sanitation Data'!$C$29,0,10*ROW('Sanitation Data'!C69)))</f>
        <v/>
      </c>
      <c r="CL75" s="36" t="str">
        <f ca="true">+IF(OFFSET('Sanitation Data'!$C$30,0,10*ROW('Sanitation Data'!C69))="","",OFFSET('Sanitation Data'!$C$30,0,10*ROW('Sanitation Data'!C69)))</f>
        <v/>
      </c>
      <c r="CM75" s="36" t="str">
        <f ca="true">+IF(OFFSET('Sanitation Data'!$C$31,0,10*ROW('Sanitation Data'!C69))="","",OFFSET('Sanitation Data'!$C$31,0,10*ROW('Sanitation Data'!C69)))</f>
        <v/>
      </c>
      <c r="CN75" s="36" t="str">
        <f ca="true">+IF(OFFSET('Sanitation Data'!$C$32,0,10*ROW('Sanitation Data'!C69))="","",OFFSET('Sanitation Data'!$C$32,0,10*ROW('Sanitation Data'!C69)))</f>
        <v/>
      </c>
      <c r="CO75" s="36" t="str">
        <f ca="true">+IF(OFFSET('Sanitation Data'!$C$33,0,10*ROW('Sanitation Data'!C69))="","",OFFSET('Sanitation Data'!$C$33,0,10*ROW('Sanitation Data'!C69)))</f>
        <v/>
      </c>
      <c r="CP75" s="36" t="str">
        <f ca="true">+IF(OFFSET('Sanitation Data'!$D$29,0,10*ROW('Sanitation Data'!D69))="","",OFFSET('Sanitation Data'!$D$29,0,10*ROW('Sanitation Data'!D69)))</f>
        <v/>
      </c>
      <c r="CQ75" s="36" t="str">
        <f ca="true">+IF(OFFSET('Sanitation Data'!$D$30,0,10*ROW('Sanitation Data'!D69))="","",OFFSET('Sanitation Data'!$D$30,0,10*ROW('Sanitation Data'!D69)))</f>
        <v/>
      </c>
      <c r="CR75" s="36" t="str">
        <f ca="true">+IF(OFFSET('Sanitation Data'!$D$31,0,10*ROW('Sanitation Data'!D69))="","",OFFSET('Sanitation Data'!$D$31,0,10*ROW('Sanitation Data'!D69)))</f>
        <v/>
      </c>
      <c r="CS75" s="36" t="str">
        <f ca="true">+IF(OFFSET('Sanitation Data'!$D$32,0,10*ROW('Sanitation Data'!D69))="","",OFFSET('Sanitation Data'!$D$32,0,10*ROW('Sanitation Data'!D69)))</f>
        <v/>
      </c>
      <c r="CT75" s="36" t="str">
        <f ca="true">+IF(OFFSET('Sanitation Data'!$D$33,0,10*ROW('Sanitation Data'!D69))="","",OFFSET('Sanitation Data'!$D$33,0,10*ROW('Sanitation Data'!D69)))</f>
        <v/>
      </c>
      <c r="CU75" s="36" t="str">
        <f ca="true">+IF(OFFSET('Sanitation Data'!$E$29,0,10*ROW('Sanitation Data'!E69))="","",OFFSET('Sanitation Data'!$E$29,0,10*ROW('Sanitation Data'!E69)))</f>
        <v/>
      </c>
      <c r="CV75" s="36" t="str">
        <f ca="true">+IF(OFFSET('Sanitation Data'!$E$30,0,10*ROW('Sanitation Data'!E69))="","",OFFSET('Sanitation Data'!$E$30,0,10*ROW('Sanitation Data'!E69)))</f>
        <v/>
      </c>
      <c r="CW75" s="36" t="str">
        <f ca="true">+IF(OFFSET('Sanitation Data'!$E$31,0,10*ROW('Sanitation Data'!E69))="","",OFFSET('Sanitation Data'!$E$31,0,10*ROW('Sanitation Data'!E69)))</f>
        <v/>
      </c>
      <c r="CX75" s="36" t="str">
        <f ca="true">+IF(OFFSET('Sanitation Data'!$E$32,0,10*ROW('Sanitation Data'!E69))="","",OFFSET('Sanitation Data'!$E$32,0,10*ROW('Sanitation Data'!E69)))</f>
        <v/>
      </c>
      <c r="CY75" s="36" t="str">
        <f ca="true">+IF(OFFSET('Sanitation Data'!$E$33,0,10*ROW('Sanitation Data'!E69))="","",OFFSET('Sanitation Data'!$E$33,0,10*ROW('Sanitation Data'!E69)))</f>
        <v/>
      </c>
      <c r="CZ75" s="36" t="str">
        <f ca="true">+IF(OFFSET('Sanitation Data'!$F$29,0,10*ROW('Sanitation Data'!F69))="","",OFFSET('Sanitation Data'!$F$29,0,10*ROW('Sanitation Data'!F69)))</f>
        <v/>
      </c>
      <c r="DA75" s="36" t="str">
        <f ca="true">+IF(OFFSET('Sanitation Data'!$F$30,0,10*ROW('Sanitation Data'!F69))="","",OFFSET('Sanitation Data'!$F$30,0,10*ROW('Sanitation Data'!F69)))</f>
        <v/>
      </c>
      <c r="DB75" s="36" t="str">
        <f ca="true">+IF(OFFSET('Sanitation Data'!$F$31,0,10*ROW('Sanitation Data'!F69))="","",OFFSET('Sanitation Data'!$F$31,0,10*ROW('Sanitation Data'!F69)))</f>
        <v/>
      </c>
      <c r="DC75" s="36" t="str">
        <f ca="true">+IF(OFFSET('Sanitation Data'!$F$32,0,10*ROW('Sanitation Data'!F69))="","",OFFSET('Sanitation Data'!$F$32,0,10*ROW('Sanitation Data'!F69)))</f>
        <v/>
      </c>
      <c r="DD75" s="36" t="str">
        <f ca="true">+IF(OFFSET('Sanitation Data'!$F$33,0,10*ROW('Sanitation Data'!F69))="","",OFFSET('Sanitation Data'!$F$33,0,10*ROW('Sanitation Data'!F69)))</f>
        <v/>
      </c>
      <c r="DE75" s="36" t="str">
        <f ca="true">+IF(OFFSET('Sanitation Data'!$G$29,0,10*ROW('Sanitation Data'!G69))="","",OFFSET('Sanitation Data'!$G$29,0,10*ROW('Sanitation Data'!G69)))</f>
        <v/>
      </c>
      <c r="DF75" s="36" t="str">
        <f ca="true">+IF(OFFSET('Sanitation Data'!$G$30,0,10*ROW('Sanitation Data'!G69))="","",OFFSET('Sanitation Data'!$G$30,0,10*ROW('Sanitation Data'!G69)))</f>
        <v/>
      </c>
      <c r="DG75" s="36" t="str">
        <f ca="true">+IF(OFFSET('Sanitation Data'!$G$31,0,10*ROW('Sanitation Data'!G69))="","",OFFSET('Sanitation Data'!$G$31,0,10*ROW('Sanitation Data'!G69)))</f>
        <v/>
      </c>
      <c r="DH75" s="36" t="str">
        <f ca="true">+IF(OFFSET('Sanitation Data'!$G$32,0,10*ROW('Sanitation Data'!G69))="","",OFFSET('Sanitation Data'!$G$32,0,10*ROW('Sanitation Data'!G69)))</f>
        <v/>
      </c>
      <c r="DI75" s="36" t="str">
        <f ca="true">+IF(OFFSET('Sanitation Data'!$G$33,0,10*ROW('Sanitation Data'!G69))="","",OFFSET('Sanitation Data'!$G$33,0,10*ROW('Sanitation Data'!G69)))</f>
        <v/>
      </c>
      <c r="DJ75" s="36" t="str">
        <f ca="true">+IF(OFFSET('Sanitation Data'!$H$29,0,10*ROW('Sanitation Data'!H69))="","",OFFSET('Sanitation Data'!$H$29,0,10*ROW('Sanitation Data'!H69)))</f>
        <v/>
      </c>
      <c r="DK75" s="36" t="str">
        <f ca="true">+IF(OFFSET('Sanitation Data'!$H$30,0,10*ROW('Sanitation Data'!H69))="","",OFFSET('Sanitation Data'!$H$30,0,10*ROW('Sanitation Data'!H69)))</f>
        <v/>
      </c>
      <c r="DL75" s="36" t="str">
        <f ca="true">+IF(OFFSET('Sanitation Data'!$H$31,0,10*ROW('Sanitation Data'!H69))="","",OFFSET('Sanitation Data'!$H$31,0,10*ROW('Sanitation Data'!H69)))</f>
        <v/>
      </c>
      <c r="DM75" s="36" t="str">
        <f ca="true">+IF(OFFSET('Sanitation Data'!$H$32,0,10*ROW('Sanitation Data'!H69))="","",OFFSET('Sanitation Data'!$H$32,0,10*ROW('Sanitation Data'!H69)))</f>
        <v/>
      </c>
      <c r="DN75" s="36" t="str">
        <f ca="true">+IF(OFFSET('Sanitation Data'!$H$33,0,10*ROW('Sanitation Data'!H69))="","",OFFSET('Sanitation Data'!$H$33,0,10*ROW('Sanitation Data'!H69)))</f>
        <v/>
      </c>
      <c r="DO75" s="36" t="str">
        <f ca="true">+IF(OFFSET('Hygiene Data'!$C$12,0,10*ROW('Hygiene Data'!C69))="","",OFFSET('Hygiene Data'!$C$12,0,10*ROW('Hygiene Data'!C69)))</f>
        <v/>
      </c>
      <c r="DP75" s="36" t="str">
        <f ca="true">+IF(OFFSET('Hygiene Data'!$C$13,0,10*ROW('Hygiene Data'!C69))="","",OFFSET('Hygiene Data'!$C$13,0,10*ROW('Hygiene Data'!C69)))</f>
        <v/>
      </c>
      <c r="DQ75" s="36" t="str">
        <f ca="true">+IF(OFFSET('Hygiene Data'!$C$14,0,10*ROW('Hygiene Data'!C69))="","",OFFSET('Hygiene Data'!$C$14,0,10*ROW('Hygiene Data'!C69)))</f>
        <v/>
      </c>
      <c r="DR75" s="36" t="str">
        <f ca="true">+IF(OFFSET('Hygiene Data'!$D$12,0,10*ROW('Hygiene Data'!D69))="","",OFFSET('Hygiene Data'!$D$12,0,10*ROW('Hygiene Data'!D69)))</f>
        <v/>
      </c>
      <c r="DS75" s="36" t="str">
        <f ca="true">+IF(OFFSET('Hygiene Data'!$D$13,0,10*ROW('Hygiene Data'!D69))="","",OFFSET('Hygiene Data'!$D$13,0,10*ROW('Hygiene Data'!D69)))</f>
        <v/>
      </c>
      <c r="DT75" s="36" t="str">
        <f ca="true">+IF(OFFSET('Hygiene Data'!$D$14,0,10*ROW('Hygiene Data'!D69))="","",OFFSET('Hygiene Data'!$D$14,0,10*ROW('Hygiene Data'!D69)))</f>
        <v/>
      </c>
      <c r="DU75" s="36" t="str">
        <f ca="true">+IF(OFFSET('Hygiene Data'!$E$12,0,10*ROW('Hygiene Data'!E69))="","",OFFSET('Hygiene Data'!$E$12,0,10*ROW('Hygiene Data'!E69)))</f>
        <v/>
      </c>
      <c r="DV75" s="36" t="str">
        <f ca="true">+IF(OFFSET('Hygiene Data'!$E$13,0,10*ROW('Hygiene Data'!E69))="","",OFFSET('Hygiene Data'!$E$13,0,10*ROW('Hygiene Data'!E69)))</f>
        <v/>
      </c>
      <c r="DW75" s="36" t="str">
        <f ca="true">+IF(OFFSET('Hygiene Data'!$E$14,0,10*ROW('Hygiene Data'!E69))="","",OFFSET('Hygiene Data'!$E$14,0,10*ROW('Hygiene Data'!E69)))</f>
        <v/>
      </c>
      <c r="DX75" s="36" t="str">
        <f ca="true">+IF(OFFSET('Hygiene Data'!$F$12,0,10*ROW('Hygiene Data'!F69))="","",OFFSET('Hygiene Data'!$F$12,0,10*ROW('Hygiene Data'!F69)))</f>
        <v/>
      </c>
      <c r="DY75" s="36" t="str">
        <f ca="true">+IF(OFFSET('Hygiene Data'!$F$13,0,10*ROW('Hygiene Data'!F69))="","",OFFSET('Hygiene Data'!$F$13,0,10*ROW('Hygiene Data'!F69)))</f>
        <v/>
      </c>
      <c r="DZ75" s="36" t="str">
        <f ca="true">+IF(OFFSET('Hygiene Data'!$F$14,0,10*ROW('Hygiene Data'!F69))="","",OFFSET('Hygiene Data'!$F$14,0,10*ROW('Hygiene Data'!F69)))</f>
        <v/>
      </c>
      <c r="EA75" s="36" t="str">
        <f ca="true">+IF(OFFSET('Hygiene Data'!$G$12,0,10*ROW('Hygiene Data'!G69))="","",OFFSET('Hygiene Data'!$G$12,0,10*ROW('Hygiene Data'!G69)))</f>
        <v/>
      </c>
      <c r="EB75" s="36" t="str">
        <f ca="true">+IF(OFFSET('Hygiene Data'!$G$13,0,10*ROW('Hygiene Data'!G69))="","",OFFSET('Hygiene Data'!$G$13,0,10*ROW('Hygiene Data'!G69)))</f>
        <v/>
      </c>
      <c r="EC75" s="36" t="str">
        <f ca="true">+IF(OFFSET('Hygiene Data'!$G$14,0,10*ROW('Hygiene Data'!G69))="","",OFFSET('Hygiene Data'!$G$14,0,10*ROW('Hygiene Data'!G69)))</f>
        <v/>
      </c>
      <c r="ED75" s="36" t="str">
        <f ca="true">+IF(OFFSET('Hygiene Data'!$H$12,0,10*ROW('Hygiene Data'!H69))="","",OFFSET('Hygiene Data'!$H$12,0,10*ROW('Hygiene Data'!H69)))</f>
        <v/>
      </c>
      <c r="EE75" s="36" t="str">
        <f ca="true">+IF(OFFSET('Hygiene Data'!$H$13,0,10*ROW('Hygiene Data'!H69))="","",OFFSET('Hygiene Data'!$H$13,0,10*ROW('Hygiene Data'!H69)))</f>
        <v/>
      </c>
      <c r="EF75" s="36" t="str">
        <f ca="true">+IF(OFFSET('Hygiene Data'!$H$14,0,10*ROW('Hygiene Data'!H69))="","",OFFSET('Hygiene Data'!$H$14,0,10*ROW('Hygiene Data'!H69)))</f>
        <v/>
      </c>
    </row>
    <row r="76" x14ac:dyDescent="0.2">
      <c r="A76" s="59" t="str">
        <f ca="true">+IF(OFFSET('Water Data'!$B$1,0,10*ROW('Water Data'!B73))="","",OFFSET('Water Data'!$B$1,0,10*ROW('Water Data'!B73)))</f>
        <v/>
      </c>
      <c r="B76" s="59" t="str">
        <f ca="true">+IF(OFFSET('Water Data'!$A$3,0,10*ROW('Water Data'!A73))="","",OFFSET('Water Data'!$A$3,0,10*ROW('Water Data'!A73)))</f>
        <v/>
      </c>
      <c r="C76" s="59" t="str">
        <f ca="true">+IF(OFFSET('Water Data'!$C$3,0,10*ROW('Water Data'!C73))="","",OFFSET('Water Data'!$C$3,0,10*ROW('Water Data'!C73)))</f>
        <v/>
      </c>
      <c r="D76" s="252" t="e">
        <f ca="true">+IF(AND(ISNUMBER(OFFSET('Water Data'!$C$5,0,10*ROW('Water Data'!C70))),BS76="Yes"),100-OFFSET('Water Data'!$C$5,0,10*ROW('Water Data'!C70)),IF(AND(ISNUMBER(OFFSET('Water Data'!$C$5,0,10*ROW('Water Data'!C70))),BS76="No",ISNUMBER(OFFSET('Water Data'!$C$5,0,10*ROW('Water Data'!C70)))),CONCATENATE("[",ROUND(100-OFFSET('Water Data'!$C$5,0,10*ROW('Water Data'!C70)),0),"]"),IF(AND(ISNUMBER(OFFSET('Water Data'!$C$5,0,10*ROW('Water Data'!C70))),BS76="",ISNUMBER(OFFSET('Water Data'!$C$5,0,10*ROW('Water Data'!C70)))),100-OFFSET('Water Data'!$C$5,0,10*ROW('Water Data'!C70)),NA())))</f>
        <v>#N/A</v>
      </c>
      <c r="E76" s="252" t="e">
        <f ca="true">+IF(AND(ISNUMBER(OFFSET('Water Data'!$C$7,0,10*ROW('Water Data'!D70))),BT76="Yes"),OFFSET('Water Data'!$C$7,0,10*ROW('Water Data'!C70)),IF(AND(ISNUMBER(OFFSET('Water Data'!$C$7,0,10*ROW('Water Data'!C70))),BT76="No",ISNUMBER(OFFSET('Water Data'!$C$7,0,10*ROW('Water Data'!C70)))),CONCATENATE("[",ROUND(OFFSET('Water Data'!$C$7,0,10*ROW('Water Data'!C70)),0),"]"),IF(AND(ISNUMBER(OFFSET('Water Data'!$C$7,0,10*ROW('Water Data'!C70))),BT76="",ISNUMBER(OFFSET('Water Data'!$C$7,0,10*ROW('Water Data'!C70)))),OFFSET('Water Data'!$C$7,0,10*ROW('Water Data'!C70)),NA())))</f>
        <v>#N/A</v>
      </c>
      <c r="F76" s="252" t="e">
        <f ca="true">+IF(AND(ISNUMBER(OFFSET('Water Data'!$C$10,0,10*ROW('Water Data'!C70))),BU76="Yes"),OFFSET('Water Data'!$C$10,0,10*ROW('Water Data'!C70)),IF(AND(ISNUMBER(OFFSET('Water Data'!$C$10,0,10*ROW('Water Data'!C70))),BU76="No",ISNUMBER(OFFSET('Water Data'!$C$10,0,10*ROW('Water Data'!C70)))),CONCATENATE("[",ROUND(OFFSET('Water Data'!$C$10,0,10*ROW('Water Data'!C70)),0),"]"),IF(AND(ISNUMBER(OFFSET('Water Data'!$C$10,0,10*ROW('Water Data'!C70))),BU76="",ISNUMBER(OFFSET('Water Data'!$C$10,0,10*ROW('Water Data'!C70)))),OFFSET('Water Data'!$C$10,0,10*ROW('Water Data'!C70)),NA())))</f>
        <v>#N/A</v>
      </c>
      <c r="G76" s="252" t="e">
        <f ca="true">+IF(AND(ISNUMBER(OFFSET('Water Data'!$D$5,0,10*ROW('Water Data'!D70))),BV76="Yes"),100-OFFSET('Water Data'!$D$5,0,10*ROW('Water Data'!D70)),IF(AND(ISNUMBER(OFFSET('Water Data'!$D$5,0,10*ROW('Water Data'!D70))),BV76="No",ISNUMBER(OFFSET('Water Data'!$D$5,0,10*ROW('Water Data'!D70)))),CONCATENATE("[",ROUND(100-OFFSET('Water Data'!$D$5,0,10*ROW('Water Data'!D70)),0),"]"),IF(AND(ISNUMBER(OFFSET('Water Data'!$D$5,0,10*ROW('Water Data'!D70))),BV76="",ISNUMBER(OFFSET('Water Data'!$D$5,0,10*ROW('Water Data'!D70)))),100-OFFSET('Water Data'!$D$5,0,10*ROW('Water Data'!D70)),NA())))</f>
        <v>#N/A</v>
      </c>
      <c r="H76" s="252" t="e">
        <f ca="true">+IF(AND(ISNUMBER(OFFSET('Water Data'!$D$7,0,10*ROW('Water Data'!D70))),BW76="Yes"),OFFSET('Water Data'!$D$7,0,10*ROW('Water Data'!D70)),IF(AND(ISNUMBER(OFFSET('Water Data'!$D$7,0,10*ROW('Water Data'!D70))),BW76="No",ISNUMBER(OFFSET('Water Data'!$D$7,0,10*ROW('Water Data'!D70)))),CONCATENATE("[",ROUND(OFFSET('Water Data'!$C$7,0,10*ROW('Water Data'!D70)),0),"]"),IF(AND(ISNUMBER(OFFSET('Water Data'!$D$7,0,10*ROW('Water Data'!D70))),BW76="",ISNUMBER(OFFSET('Water Data'!$D$7,0,10*ROW('Water Data'!D70)))),OFFSET('Water Data'!$D$7,0,10*ROW('Water Data'!D70)),NA())))</f>
        <v>#N/A</v>
      </c>
      <c r="I76" s="252" t="e">
        <f ca="true">+IF(AND(ISNUMBER(OFFSET('Water Data'!$D$10,0,10*ROW('Water Data'!D70))),BX76="Yes"),OFFSET('Water Data'!$D$10,0,10*ROW('Water Data'!D70)),IF(AND(ISNUMBER(OFFSET('Water Data'!$D$10,0,10*ROW('Water Data'!D70))),BX76="No",ISNUMBER(OFFSET('Water Data'!$D$10,0,10*ROW('Water Data'!D70)))),CONCATENATE("[",ROUND(OFFSET('Water Data'!$D$10,0,10*ROW('Water Data'!D70)),0),"]"),IF(AND(ISNUMBER(OFFSET('Water Data'!$D$10,0,10*ROW('Water Data'!D70))),BX76="",ISNUMBER(OFFSET('Water Data'!$D$10,0,10*ROW('Water Data'!D70)))),OFFSET('Water Data'!$D$10,0,10*ROW('Water Data'!D70)),NA())))</f>
        <v>#N/A</v>
      </c>
      <c r="J76" s="252" t="e">
        <f ca="true">+IF(AND(ISNUMBER(OFFSET('Water Data'!$E$5,0,10*ROW('Water Data'!E70))),BY76="Yes"),100-OFFSET('Water Data'!$E$5,0,10*ROW('Water Data'!E70)),IF(AND(ISNUMBER(OFFSET('Water Data'!$E$5,0,10*ROW('Water Data'!E70))),BY76="No",ISNUMBER(OFFSET('Water Data'!$E$5,0,10*ROW('Water Data'!E70)))),CONCATENATE("[",ROUND(100-OFFSET('Water Data'!$E$5,0,10*ROW('Water Data'!E70)),0),"]"),IF(AND(ISNUMBER(OFFSET('Water Data'!$E$5,0,10*ROW('Water Data'!E70))),BY76="",ISNUMBER(OFFSET('Water Data'!$E$5,0,10*ROW('Water Data'!E70)))),100-OFFSET('Water Data'!$E$5,0,10*ROW('Water Data'!E70)),NA())))</f>
        <v>#N/A</v>
      </c>
      <c r="K76" s="252" t="e">
        <f ca="true">+IF(AND(ISNUMBER(OFFSET('Water Data'!$E$7,0,10*ROW('Water Data'!E70))),BZ76="Yes"),OFFSET('Water Data'!$E$7,0,10*ROW('Water Data'!E70)),IF(AND(ISNUMBER(OFFSET('Water Data'!$E$7,0,10*ROW('Water Data'!E70))),BZ76="No",ISNUMBER(OFFSET('Water Data'!$E$7,0,10*ROW('Water Data'!E70)))),CONCATENATE("[",ROUND(OFFSET('Water Data'!$E$7,0,10*ROW('Water Data'!E70)),0),"]"),IF(AND(ISNUMBER(OFFSET('Water Data'!$E$7,0,10*ROW('Water Data'!E70))),BZ76="",ISNUMBER(OFFSET('Water Data'!$E$7,0,10*ROW('Water Data'!E70)))),OFFSET('Water Data'!$E$7,0,10*ROW('Water Data'!E70)),NA())))</f>
        <v>#N/A</v>
      </c>
      <c r="L76" s="252" t="e">
        <f ca="true">+IF(AND(ISNUMBER(OFFSET('Water Data'!$E$10,0,10*ROW('Water Data'!E70))),CA76="Yes"),OFFSET('Water Data'!$E$10,0,10*ROW('Water Data'!E70)),IF(AND(ISNUMBER(OFFSET('Water Data'!$E$10,0,10*ROW('Water Data'!E70))),CA76="No",ISNUMBER(OFFSET('Water Data'!$E$10,0,10*ROW('Water Data'!E70)))),CONCATENATE("[",ROUND(OFFSET('Water Data'!$E$10,0,10*ROW('Water Data'!E70)),0),"]"),IF(AND(ISNUMBER(OFFSET('Water Data'!$E$10,0,10*ROW('Water Data'!E70))),CA76="",ISNUMBER(OFFSET('Water Data'!$E$10,0,10*ROW('Water Data'!E70)))),OFFSET('Water Data'!$E$10,0,10*ROW('Water Data'!E70)),NA())))</f>
        <v>#N/A</v>
      </c>
      <c r="M76" s="252" t="e">
        <f ca="true">+IF(AND(ISNUMBER(OFFSET('Water Data'!$F$5,0,10*ROW('Water Data'!F70))),CB76="Yes"),100-OFFSET('Water Data'!$F$5,0,10*ROW('Water Data'!F70)),IF(AND(ISNUMBER(OFFSET('Water Data'!$F$5,0,10*ROW('Water Data'!F70))),CB76="No",ISNUMBER(OFFSET('Water Data'!$F$5,0,10*ROW('Water Data'!F70)))),CONCATENATE("[",ROUND(100-OFFSET('Water Data'!$F$5,0,10*ROW('Water Data'!F70)),0),"]"),IF(AND(ISNUMBER(OFFSET('Water Data'!$F$5,0,10*ROW('Water Data'!F70))),CB76="",ISNUMBER(OFFSET('Water Data'!$F$5,0,10*ROW('Water Data'!F70)))),100-OFFSET('Water Data'!$F$5,0,10*ROW('Water Data'!F70)),NA())))</f>
        <v>#N/A</v>
      </c>
      <c r="N76" s="252" t="e">
        <f ca="true">+IF(AND(ISNUMBER(OFFSET('Water Data'!$F$7,0,10*ROW('Water Data'!F70))),CC76="Yes"),OFFSET('Water Data'!$F$7,0,10*ROW('Water Data'!F70)),IF(AND(ISNUMBER(OFFSET('Water Data'!$F$7,0,10*ROW('Water Data'!F70))),CC76="No",ISNUMBER(OFFSET('Water Data'!$F$7,0,10*ROW('Water Data'!F70)))),CONCATENATE("[",ROUND(OFFSET('Water Data'!$F$7,0,10*ROW('Water Data'!F70)),0),"]"),IF(AND(ISNUMBER(OFFSET('Water Data'!$F$7,0,10*ROW('Water Data'!F70))),CC76="",ISNUMBER(OFFSET('Water Data'!$F$7,0,10*ROW('Water Data'!F70)))),OFFSET('Water Data'!$F$7,0,10*ROW('Water Data'!F70)),NA())))</f>
        <v>#N/A</v>
      </c>
      <c r="O76" s="252" t="e">
        <f ca="true">+IF(AND(ISNUMBER(OFFSET('Water Data'!$F$10,0,10*ROW('Water Data'!F70))),CD76="Yes"),OFFSET('Water Data'!$F$10,0,10*ROW('Water Data'!F70)),IF(AND(ISNUMBER(OFFSET('Water Data'!$F$10,0,10*ROW('Water Data'!F70))),CD76="No",ISNUMBER(OFFSET('Water Data'!$F$10,0,10*ROW('Water Data'!F70)))),CONCATENATE("[",ROUND(OFFSET('Water Data'!$F$10,0,10*ROW('Water Data'!F70)),0),"]"),IF(AND(ISNUMBER(OFFSET('Water Data'!$F$10,0,10*ROW('Water Data'!F70))),CD76="",ISNUMBER(OFFSET('Water Data'!$F$10,0,10*ROW('Water Data'!F70)))),OFFSET('Water Data'!$F$10,0,10*ROW('Water Data'!F70)),NA())))</f>
        <v>#N/A</v>
      </c>
      <c r="P76" s="252" t="e">
        <f ca="true">+IF(AND(ISNUMBER(OFFSET('Water Data'!$G$5,0,10*ROW('Water Data'!G70))),CE76="Yes"),100-OFFSET('Water Data'!$G$5,0,10*ROW('Water Data'!G70)),IF(AND(ISNUMBER(OFFSET('Water Data'!$G$5,0,10*ROW('Water Data'!G70))),CE76="No",ISNUMBER(OFFSET('Water Data'!$G$5,0,10*ROW('Water Data'!G70)))),CONCATENATE("[",ROUND(100-OFFSET('Water Data'!$G$5,0,10*ROW('Water Data'!G70)),0),"]"),IF(AND(ISNUMBER(OFFSET('Water Data'!$G$5,0,10*ROW('Water Data'!G70))),CE76="",ISNUMBER(OFFSET('Water Data'!$G$5,0,10*ROW('Water Data'!G70)))),100-OFFSET('Water Data'!$G$5,0,10*ROW('Water Data'!G70)),NA())))</f>
        <v>#N/A</v>
      </c>
      <c r="Q76" s="252" t="e">
        <f ca="true">+IF(AND(ISNUMBER(OFFSET('Water Data'!$G$7,0,10*ROW('Water Data'!G70))),CF76="Yes"),OFFSET('Water Data'!$G$7,0,10*ROW('Water Data'!G70)),IF(AND(ISNUMBER(OFFSET('Water Data'!$G$7,0,10*ROW('Water Data'!G70))),CF76="No",ISNUMBER(OFFSET('Water Data'!$G$7,0,10*ROW('Water Data'!G70)))),CONCATENATE("[",ROUND(OFFSET('Water Data'!$G$7,0,10*ROW('Water Data'!G70)),0),"]"),IF(AND(ISNUMBER(OFFSET('Water Data'!$G$7,0,10*ROW('Water Data'!G70))),CF76="",ISNUMBER(OFFSET('Water Data'!$G$7,0,10*ROW('Water Data'!G70)))),OFFSET('Water Data'!$G$7,0,10*ROW('Water Data'!G70)),NA())))</f>
        <v>#N/A</v>
      </c>
      <c r="R76" s="252" t="e">
        <f ca="true">+IF(AND(ISNUMBER(OFFSET('Water Data'!$G$10,0,10*ROW('Water Data'!G70))),CG76="Yes"),OFFSET('Water Data'!$G$10,0,10*ROW('Water Data'!G70)),IF(AND(ISNUMBER(OFFSET('Water Data'!$G$10,0,10*ROW('Water Data'!G70))),CG76="No",ISNUMBER(OFFSET('Water Data'!$G$10,0,10*ROW('Water Data'!G70)))),CONCATENATE("[",ROUND(OFFSET('Water Data'!$G$10,0,10*ROW('Water Data'!G70)),0),"]"),IF(AND(ISNUMBER(OFFSET('Water Data'!$G$10,0,10*ROW('Water Data'!G70))),CG76="",ISNUMBER(OFFSET('Water Data'!$G$10,0,10*ROW('Water Data'!G70)))),OFFSET('Water Data'!$G$10,0,10*ROW('Water Data'!G70)),NA())))</f>
        <v>#N/A</v>
      </c>
      <c r="S76" s="252" t="e">
        <f ca="true">+IF(AND(ISNUMBER(OFFSET('Water Data'!$H$5,0,10*ROW('Water Data'!H70))),CH76="Yes"),100-OFFSET('Water Data'!$H$5,0,10*ROW('Water Data'!H70)),IF(AND(ISNUMBER(OFFSET('Water Data'!$H$5,0,10*ROW('Water Data'!H70))),CH76="No",ISNUMBER(OFFSET('Water Data'!$H$5,0,10*ROW('Water Data'!H70)))),CONCATENATE("[",ROUND(100-OFFSET('Water Data'!$H$5,0,10*ROW('Water Data'!H70)),0),"]"),IF(AND(ISNUMBER(OFFSET('Water Data'!$H$5,0,10*ROW('Water Data'!H70))),CH76="",ISNUMBER(OFFSET('Water Data'!$H$5,0,10*ROW('Water Data'!H70)))),100-OFFSET('Water Data'!$H$5,0,10*ROW('Water Data'!H70)),NA())))</f>
        <v>#N/A</v>
      </c>
      <c r="T76" s="252" t="e">
        <f ca="true">+IF(AND(ISNUMBER(OFFSET('Water Data'!$H$7,0,10*ROW('Water Data'!H70))),CI76="Yes"),OFFSET('Water Data'!$H$7,0,10*ROW('Water Data'!H70)),IF(AND(ISNUMBER(OFFSET('Water Data'!$H$7,0,10*ROW('Water Data'!H70))),CI76="No",ISNUMBER(OFFSET('Water Data'!$H$7,0,10*ROW('Water Data'!H70)))),CONCATENATE("[",ROUND(OFFSET('Water Data'!$H$7,0,10*ROW('Water Data'!H70)),0),"]"),IF(AND(ISNUMBER(OFFSET('Water Data'!$H$7,0,10*ROW('Water Data'!H70))),CI76="",ISNUMBER(OFFSET('Water Data'!$H$7,0,10*ROW('Water Data'!H70)))),OFFSET('Water Data'!$H$7,0,10*ROW('Water Data'!H70)),NA())))</f>
        <v>#N/A</v>
      </c>
      <c r="U76" s="252" t="e">
        <f ca="true">+IF(AND(ISNUMBER(OFFSET('Water Data'!$H$10,0,10*ROW('Water Data'!H70))),CJ76="Yes"),OFFSET('Water Data'!$H$10,0,10*ROW('Water Data'!H70)),IF(AND(ISNUMBER(OFFSET('Water Data'!$H$10,0,10*ROW('Water Data'!H70))),CJ76="No",ISNUMBER(OFFSET('Water Data'!$H$10,0,10*ROW('Water Data'!H70)))),CONCATENATE("[",ROUND(OFFSET('Water Data'!$H$10,0,10*ROW('Water Data'!H70)),0),"]"),IF(AND(ISNUMBER(OFFSET('Water Data'!$H$10,0,10*ROW('Water Data'!H70))),CJ76="",ISNUMBER(OFFSET('Water Data'!$H$10,0,10*ROW('Water Data'!H70)))),OFFSET('Water Data'!$H$10,0,10*ROW('Water Data'!H70)),NA())))</f>
        <v>#N/A</v>
      </c>
      <c r="V76" s="253" t="e">
        <f ca="true">+IF(AND(ISNUMBER(OFFSET('Sanitation Data'!$C$5,0,10*ROW('Sanitation Data'!C70))),CK76="Yes"),100-OFFSET('Sanitation Data'!$C$5,0,10*ROW('Sanitation Data'!C70)),IF(AND(ISNUMBER(OFFSET('Sanitation Data'!$C$5,0,10*ROW('Sanitation Data'!C70))),CK76="No",ISNUMBER(OFFSET('Sanitation Data'!$C$5,0,10*ROW('Sanitation Data'!C70)))),CONCATENATE("[",ROUND(100-OFFSET('Sanitation Data'!$C$5,0,10*ROW('Sanitation Data'!C70)),0),"]"),IF(AND(ISNUMBER(OFFSET('Sanitation Data'!$C$5,0,10*ROW('Sanitation Data'!C70))),CK76="",ISNUMBER(OFFSET('Sanitation Data'!$C$5,0,10*ROW('Sanitation Data'!C70)))),100-OFFSET('Sanitation Data'!$C$5,0,10*ROW('Sanitation Data'!C70)),NA())))</f>
        <v>#N/A</v>
      </c>
      <c r="W76" s="253" t="e">
        <f ca="true">+IF(AND(ISNUMBER(OFFSET('Sanitation Data'!$C$7,0,10*ROW('Sanitation Data'!C70))),CL76="Yes"),OFFSET('Sanitation Data'!$C$7,0,10*ROW('Sanitation Data'!C70)),IF(AND(ISNUMBER(OFFSET('Sanitation Data'!$C$7,0,10*ROW('Sanitation Data'!C70))),CL76="No",ISNUMBER(OFFSET('Sanitation Data'!$C$7,0,10*ROW('Sanitation Data'!C70)))),CONCATENATE("[",ROUND(OFFSET('Sanitation Data'!$C$7,0,10*ROW('Sanitation Data'!C70)),0),"]"),IF(AND(ISNUMBER(OFFSET('Sanitation Data'!$C$7,0,10*ROW('Sanitation Data'!C70))),CL76="",ISNUMBER(OFFSET('Sanitation Data'!$C$7,0,10*ROW('Sanitation Data'!C70)))),OFFSET('Sanitation Data'!$C$7,0,10*ROW('Sanitation Data'!C70)),NA())))</f>
        <v>#N/A</v>
      </c>
      <c r="X76" s="253" t="e">
        <f ca="true">+IF(AND(ISNUMBER(OFFSET('Sanitation Data'!$C$11,0,10*ROW('Sanitation Data'!C70))),CM76="Yes"),OFFSET('Sanitation Data'!$C$11,0,10*ROW('Sanitation Data'!C70)),IF(AND(ISNUMBER(OFFSET('Sanitation Data'!$C$11,0,10*ROW('Sanitation Data'!C70))),CM76="No",ISNUMBER(OFFSET('Sanitation Data'!$C$11,0,10*ROW('Sanitation Data'!C70)))),CONCATENATE("[",ROUND(OFFSET('Sanitation Data'!$C$11,0,10*ROW('Sanitation Data'!C70)),0),"]"),IF(AND(ISNUMBER(OFFSET('Sanitation Data'!$C$11,0,10*ROW('Sanitation Data'!C70))),CM76="",ISNUMBER(OFFSET('Sanitation Data'!$C$11,0,10*ROW('Sanitation Data'!C70)))),OFFSET('Sanitation Data'!$C$11,0,10*ROW('Sanitation Data'!C70)),NA())))</f>
        <v>#N/A</v>
      </c>
      <c r="Y76" s="253" t="e">
        <f ca="true">+IF(AND(ISNUMBER(OFFSET('Sanitation Data'!$C$12,0,10*ROW('Sanitation Data'!C70))),CN76="Yes"),OFFSET('Sanitation Data'!$C$12,0,10*ROW('Sanitation Data'!C70)),IF(AND(ISNUMBER(OFFSET('Sanitation Data'!$C$12,0,10*ROW('Sanitation Data'!C70))),CN76="No",ISNUMBER(OFFSET('Sanitation Data'!$C$12,0,10*ROW('Sanitation Data'!C70)))),CONCATENATE("[",ROUND(OFFSET('Sanitation Data'!$C$12,0,10*ROW('Sanitation Data'!C70)),0),"]"),IF(AND(ISNUMBER(OFFSET('Sanitation Data'!$C$12,0,10*ROW('Sanitation Data'!C70))),CN76="",ISNUMBER(OFFSET('Sanitation Data'!$C$12,0,10*ROW('Sanitation Data'!C70)))),OFFSET('Sanitation Data'!$C$12,0,10*ROW('Sanitation Data'!C70)),NA())))</f>
        <v>#N/A</v>
      </c>
      <c r="Z76" s="253" t="e">
        <f ca="true">+IF(AND(ISNUMBER(OFFSET('Sanitation Data'!$C$13,0,10*ROW('Sanitation Data'!C70))),CO76="Yes"),OFFSET('Sanitation Data'!$C$13,0,10*ROW('Sanitation Data'!C70)),IF(AND(ISNUMBER(OFFSET('Sanitation Data'!$C$13,0,10*ROW('Sanitation Data'!C70))),CO76="No",ISNUMBER(OFFSET('Sanitation Data'!$C$13,0,10*ROW('Sanitation Data'!C70)))),CONCATENATE("[",ROUND(OFFSET('Sanitation Data'!$C$13,0,10*ROW('Sanitation Data'!C70)),0),"]"),IF(AND(ISNUMBER(OFFSET('Sanitation Data'!$C$13,0,10*ROW('Sanitation Data'!C70))),CO76="",ISNUMBER(OFFSET('Sanitation Data'!$C$13,0,10*ROW('Sanitation Data'!C70)))),OFFSET('Sanitation Data'!$C$13,0,10*ROW('Sanitation Data'!C70)),NA())))</f>
        <v>#N/A</v>
      </c>
      <c r="AA76" s="253" t="e">
        <f ca="true">+IF(AND(ISNUMBER(OFFSET('Sanitation Data'!$D$5,0,10*ROW('Sanitation Data'!D70))),CP76="Yes"),100-OFFSET('Sanitation Data'!$D$5,0,10*ROW('Sanitation Data'!D70)),IF(AND(ISNUMBER(OFFSET('Sanitation Data'!$D$5,0,10*ROW('Sanitation Data'!D70))),CP76="No",ISNUMBER(OFFSET('Sanitation Data'!$D$5,0,10*ROW('Sanitation Data'!D70)))),CONCATENATE("[",ROUND(100-OFFSET('Sanitation Data'!$D$5,0,10*ROW('Sanitation Data'!D70)),0),"]"),IF(AND(ISNUMBER(OFFSET('Sanitation Data'!$D$5,0,10*ROW('Sanitation Data'!D70))),CP76="",ISNUMBER(OFFSET('Sanitation Data'!$D$5,0,10*ROW('Sanitation Data'!D70)))),100-OFFSET('Sanitation Data'!$D$5,0,10*ROW('Sanitation Data'!D70)),NA())))</f>
        <v>#N/A</v>
      </c>
      <c r="AB76" s="253" t="e">
        <f ca="true">+IF(AND(ISNUMBER(OFFSET('Sanitation Data'!$D$7,0,10*ROW('Sanitation Data'!D70))),CQ76="Yes"),OFFSET('Sanitation Data'!$D$7,0,10*ROW('Sanitation Data'!G70)),IF(AND(ISNUMBER(OFFSET('Sanitation Data'!$D$7,0,10*ROW('Sanitation Data'!D70))),CQ76="No",ISNUMBER(OFFSET('Sanitation Data'!$D$7,0,10*ROW('Sanitation Data'!D70)))),CONCATENATE("[",ROUND(OFFSET('Sanitation Data'!$D$7,0,10*ROW('Sanitation Data'!D70)),0),"]"),IF(AND(ISNUMBER(OFFSET('Sanitation Data'!$D$7,0,10*ROW('Sanitation Data'!D70))),CQ76="",ISNUMBER(OFFSET('Sanitation Data'!$D$7,0,10*ROW('Sanitation Data'!D70)))),OFFSET('Sanitation Data'!$D$7,0,10*ROW('Sanitation Data'!D70)),NA())))</f>
        <v>#N/A</v>
      </c>
      <c r="AC76" s="253" t="e">
        <f ca="true">+IF(AND(ISNUMBER(OFFSET('Sanitation Data'!$D$11,0,10*ROW('Sanitation Data'!D70))),CR76="Yes"),OFFSET('Sanitation Data'!$D$11,0,10*ROW('Sanitation Data'!D70)),IF(AND(ISNUMBER(OFFSET('Sanitation Data'!$D$11,0,10*ROW('Sanitation Data'!D70))),CR76="No",ISNUMBER(OFFSET('Sanitation Data'!$D$11,0,10*ROW('Sanitation Data'!D70)))),CONCATENATE("[",ROUND(OFFSET('Sanitation Data'!$D$11,0,10*ROW('Sanitation Data'!D70)),0),"]"),IF(AND(ISNUMBER(OFFSET('Sanitation Data'!$D$11,0,10*ROW('Sanitation Data'!D70))),CR76="",ISNUMBER(OFFSET('Sanitation Data'!$D$11,0,10*ROW('Sanitation Data'!D70)))),OFFSET('Sanitation Data'!$D$11,0,10*ROW('Sanitation Data'!D70)),NA())))</f>
        <v>#N/A</v>
      </c>
      <c r="AD76" s="253" t="e">
        <f ca="true">+IF(AND(ISNUMBER(OFFSET('Sanitation Data'!$D$12,0,10*ROW('Sanitation Data'!D70))),CS76="Yes"),OFFSET('Sanitation Data'!$D$12,0,10*ROW('Sanitation Data'!D70)),IF(AND(ISNUMBER(OFFSET('Sanitation Data'!$D$12,0,10*ROW('Sanitation Data'!D70))),CS76="No",ISNUMBER(OFFSET('Sanitation Data'!$D$12,0,10*ROW('Sanitation Data'!D70)))),CONCATENATE("[",ROUND(OFFSET('Sanitation Data'!$D$12,0,10*ROW('Sanitation Data'!D70)),0),"]"),IF(AND(ISNUMBER(OFFSET('Sanitation Data'!$D$12,0,10*ROW('Sanitation Data'!D70))),CS76="",ISNUMBER(OFFSET('Sanitation Data'!$D$12,0,10*ROW('Sanitation Data'!D70)))),OFFSET('Sanitation Data'!$D$12,0,10*ROW('Sanitation Data'!D70)),NA())))</f>
        <v>#N/A</v>
      </c>
      <c r="AE76" s="253" t="e">
        <f ca="true">+IF(AND(ISNUMBER(OFFSET('Sanitation Data'!$D$13,0,10*ROW('Sanitation Data'!D70))),CT76="Yes"),OFFSET('Sanitation Data'!$D$13,0,10*ROW('Sanitation Data'!D70)),IF(AND(ISNUMBER(OFFSET('Sanitation Data'!$D$13,0,10*ROW('Sanitation Data'!D70))),CT76="No",ISNUMBER(OFFSET('Sanitation Data'!$D$13,0,10*ROW('Sanitation Data'!D70)))),CONCATENATE("[",ROUND(OFFSET('Sanitation Data'!$D$13,0,10*ROW('Sanitation Data'!D70)),0),"]"),IF(AND(ISNUMBER(OFFSET('Sanitation Data'!$D$13,0,10*ROW('Sanitation Data'!D70))),CT76="",ISNUMBER(OFFSET('Sanitation Data'!$D$13,0,10*ROW('Sanitation Data'!D70)))),OFFSET('Sanitation Data'!$D$13,0,10*ROW('Sanitation Data'!D70)),NA())))</f>
        <v>#N/A</v>
      </c>
      <c r="AF76" s="253" t="e">
        <f ca="true">+IF(AND(ISNUMBER(OFFSET('Sanitation Data'!$E$5,0,10*ROW('Sanitation Data'!E70))),CU76="Yes"),100-OFFSET('Sanitation Data'!$E$5,0,10*ROW('Sanitation Data'!E70)),IF(AND(ISNUMBER(OFFSET('Sanitation Data'!$E$5,0,10*ROW('Sanitation Data'!E70))),CU76="No",ISNUMBER(OFFSET('Sanitation Data'!$E$5,0,10*ROW('Sanitation Data'!E70)))),CONCATENATE("[",ROUND(100-OFFSET('Sanitation Data'!$E$5,0,10*ROW('Sanitation Data'!E70)),0),"]"),IF(AND(ISNUMBER(OFFSET('Sanitation Data'!$E$5,0,10*ROW('Sanitation Data'!E70))),CU76="",ISNUMBER(OFFSET('Sanitation Data'!$E$5,0,10*ROW('Sanitation Data'!E70)))),100-OFFSET('Sanitation Data'!$E$5,0,10*ROW('Sanitation Data'!E70)),NA())))</f>
        <v>#N/A</v>
      </c>
      <c r="AG76" s="253" t="e">
        <f ca="true">+IF(AND(ISNUMBER(OFFSET('Sanitation Data'!$E$7,0,10*ROW('Sanitation Data'!E70))),CV76="Yes"),OFFSET('Sanitation Data'!$E$7,0,10*ROW('Sanitation Data'!E70)),IF(AND(ISNUMBER(OFFSET('Sanitation Data'!$E$7,0,10*ROW('Sanitation Data'!E70))),CV76="No",ISNUMBER(OFFSET('Sanitation Data'!$E$7,0,10*ROW('Sanitation Data'!E70)))),CONCATENATE("[",ROUND(OFFSET('Sanitation Data'!$E$7,0,10*ROW('Sanitation Data'!E70)),0),"]"),IF(AND(ISNUMBER(OFFSET('Sanitation Data'!$E$7,0,10*ROW('Sanitation Data'!E70))),CV76="",ISNUMBER(OFFSET('Sanitation Data'!$E$7,0,10*ROW('Sanitation Data'!E70)))),OFFSET('Sanitation Data'!$E$7,0,10*ROW('Sanitation Data'!E70)),NA())))</f>
        <v>#N/A</v>
      </c>
      <c r="AH76" s="253" t="e">
        <f ca="true">+IF(AND(ISNUMBER(OFFSET('Sanitation Data'!$E$11,0,10*ROW('Sanitation Data'!E70))),CW76="Yes"),OFFSET('Sanitation Data'!$E$11,0,10*ROW('Sanitation Data'!E70)),IF(AND(ISNUMBER(OFFSET('Sanitation Data'!$E$11,0,10*ROW('Sanitation Data'!E70))),CW76="No",ISNUMBER(OFFSET('Sanitation Data'!$E$11,0,10*ROW('Sanitation Data'!E70)))),CONCATENATE("[",ROUND(OFFSET('Sanitation Data'!$E$11,0,10*ROW('Sanitation Data'!E70)),0),"]"),IF(AND(ISNUMBER(OFFSET('Sanitation Data'!$E$11,0,10*ROW('Sanitation Data'!E70))),CW76="",ISNUMBER(OFFSET('Sanitation Data'!$E$11,0,10*ROW('Sanitation Data'!E70)))),OFFSET('Sanitation Data'!$E$11,0,10*ROW('Sanitation Data'!E70)),NA())))</f>
        <v>#N/A</v>
      </c>
      <c r="AI76" s="253" t="e">
        <f ca="true">+IF(AND(ISNUMBER(OFFSET('Sanitation Data'!$E$12,0,10*ROW('Sanitation Data'!E70))),CX76="Yes"),OFFSET('Sanitation Data'!$E$12,0,10*ROW('Sanitation Data'!E70)),IF(AND(ISNUMBER(OFFSET('Sanitation Data'!$E$12,0,10*ROW('Sanitation Data'!E70))),CX76="No",ISNUMBER(OFFSET('Sanitation Data'!$E$12,0,10*ROW('Sanitation Data'!E70)))),CONCATENATE("[",ROUND(OFFSET('Sanitation Data'!$E$12,0,10*ROW('Sanitation Data'!E70)),0),"]"),IF(AND(ISNUMBER(OFFSET('Sanitation Data'!$E$12,0,10*ROW('Sanitation Data'!E70))),CX76="",ISNUMBER(OFFSET('Sanitation Data'!$E$12,0,10*ROW('Sanitation Data'!E70)))),OFFSET('Sanitation Data'!$E$12,0,10*ROW('Sanitation Data'!E70)),NA())))</f>
        <v>#N/A</v>
      </c>
      <c r="AJ76" s="253" t="e">
        <f ca="true">+IF(AND(ISNUMBER(OFFSET('Sanitation Data'!$E$13,0,10*ROW('Sanitation Data'!E70))),CY76="Yes"),OFFSET('Sanitation Data'!$E$13,0,10*ROW('Sanitation Data'!E70)),IF(AND(ISNUMBER(OFFSET('Sanitation Data'!$E$13,0,10*ROW('Sanitation Data'!E70))),CY76="No",ISNUMBER(OFFSET('Sanitation Data'!$E$13,0,10*ROW('Sanitation Data'!E70)))),CONCATENATE("[",ROUND(OFFSET('Sanitation Data'!$E$13,0,10*ROW('Sanitation Data'!E70)),0),"]"),IF(AND(ISNUMBER(OFFSET('Sanitation Data'!$E$13,0,10*ROW('Sanitation Data'!E70))),CY76="",ISNUMBER(OFFSET('Sanitation Data'!$E$13,0,10*ROW('Sanitation Data'!E70)))),OFFSET('Sanitation Data'!$E$13,0,10*ROW('Sanitation Data'!E70)),NA())))</f>
        <v>#N/A</v>
      </c>
      <c r="AK76" s="253" t="e">
        <f ca="true">+IF(AND(ISNUMBER(OFFSET('Sanitation Data'!$F$5,0,10*ROW('Sanitation Data'!F70))),CZ76="Yes"),100-OFFSET('Sanitation Data'!$F$5,0,10*ROW('Sanitation Data'!F70)),IF(AND(ISNUMBER(OFFSET('Sanitation Data'!$F$5,0,10*ROW('Sanitation Data'!F70))),CZ76="No",ISNUMBER(OFFSET('Sanitation Data'!$F$5,0,10*ROW('Sanitation Data'!F70)))),CONCATENATE("[",ROUND(100-OFFSET('Sanitation Data'!$F$5,0,10*ROW('Sanitation Data'!F70)),0),"]"),IF(AND(ISNUMBER(OFFSET('Sanitation Data'!$F$5,0,10*ROW('Sanitation Data'!F70))),CZ76="",ISNUMBER(OFFSET('Sanitation Data'!$F$5,0,10*ROW('Sanitation Data'!F70)))),100-OFFSET('Sanitation Data'!$F$5,0,10*ROW('Sanitation Data'!F70)),NA())))</f>
        <v>#N/A</v>
      </c>
      <c r="AL76" s="253" t="e">
        <f ca="true">+IF(AND(ISNUMBER(OFFSET('Sanitation Data'!$F$7,0,10*ROW('Sanitation Data'!F70))),DA76="Yes"),OFFSET('Sanitation Data'!$F$7,0,10*ROW('Sanitation Data'!F70)),IF(AND(ISNUMBER(OFFSET('Sanitation Data'!$F$7,0,10*ROW('Sanitation Data'!F70))),DA76="No",ISNUMBER(OFFSET('Sanitation Data'!$F$7,0,10*ROW('Sanitation Data'!F70)))),CONCATENATE("[",ROUND(OFFSET('Sanitation Data'!$F$7,0,10*ROW('Sanitation Data'!F70)),0),"]"),IF(AND(ISNUMBER(OFFSET('Sanitation Data'!$F$7,0,10*ROW('Sanitation Data'!F70))),DA76="",ISNUMBER(OFFSET('Sanitation Data'!$F$7,0,10*ROW('Sanitation Data'!F70)))),OFFSET('Sanitation Data'!$F$7,0,10*ROW('Sanitation Data'!F70)),NA())))</f>
        <v>#N/A</v>
      </c>
      <c r="AM76" s="253" t="e">
        <f ca="true">+IF(AND(ISNUMBER(OFFSET('Sanitation Data'!$F$11,0,10*ROW('Sanitation Data'!F70))),DB76="Yes"),OFFSET('Sanitation Data'!$F$11,0,10*ROW('Sanitation Data'!F70)),IF(AND(ISNUMBER(OFFSET('Sanitation Data'!$F$11,0,10*ROW('Sanitation Data'!F70))),DB76="No",ISNUMBER(OFFSET('Sanitation Data'!$F$11,0,10*ROW('Sanitation Data'!F70)))),CONCATENATE("[",ROUND(OFFSET('Sanitation Data'!$F$11,0,10*ROW('Sanitation Data'!F70)),0),"]"),IF(AND(ISNUMBER(OFFSET('Sanitation Data'!$F$11,0,10*ROW('Sanitation Data'!F70))),DB76="",ISNUMBER(OFFSET('Sanitation Data'!$F$11,0,10*ROW('Sanitation Data'!F70)))),OFFSET('Sanitation Data'!$F$11,0,10*ROW('Sanitation Data'!F70)),NA())))</f>
        <v>#N/A</v>
      </c>
      <c r="AN76" s="253" t="e">
        <f ca="true">+IF(AND(ISNUMBER(OFFSET('Sanitation Data'!$F$12,0,10*ROW('Sanitation Data'!F70))),DC76="Yes"),OFFSET('Sanitation Data'!$F$12,0,10*ROW('Sanitation Data'!F70)),IF(AND(ISNUMBER(OFFSET('Sanitation Data'!$F$12,0,10*ROW('Sanitation Data'!F70))),DC76="No",ISNUMBER(OFFSET('Sanitation Data'!$F$12,0,10*ROW('Sanitation Data'!F70)))),CONCATENATE("[",ROUND(OFFSET('Sanitation Data'!$F$12,0,10*ROW('Sanitation Data'!F70)),0),"]"),IF(AND(ISNUMBER(OFFSET('Sanitation Data'!$F$12,0,10*ROW('Sanitation Data'!F70))),DC76="",ISNUMBER(OFFSET('Sanitation Data'!$F$12,0,10*ROW('Sanitation Data'!F70)))),OFFSET('Sanitation Data'!$F$12,0,10*ROW('Sanitation Data'!F70)),NA())))</f>
        <v>#N/A</v>
      </c>
      <c r="AO76" s="253" t="e">
        <f ca="true">+IF(AND(ISNUMBER(OFFSET('Sanitation Data'!$F$13,0,10*ROW('Sanitation Data'!F70))),DD76="Yes"),OFFSET('Sanitation Data'!$F$13,0,10*ROW('Sanitation Data'!F70)),IF(AND(ISNUMBER(OFFSET('Sanitation Data'!$F$13,0,10*ROW('Sanitation Data'!F70))),DD76="No",ISNUMBER(OFFSET('Sanitation Data'!$F$13,0,10*ROW('Sanitation Data'!F70)))),CONCATENATE("[",ROUND(OFFSET('Sanitation Data'!$F$13,0,10*ROW('Sanitation Data'!F70)),0),"]"),IF(AND(ISNUMBER(OFFSET('Sanitation Data'!$F$13,0,10*ROW('Sanitation Data'!F70))),DD76="",ISNUMBER(OFFSET('Sanitation Data'!$F$13,0,10*ROW('Sanitation Data'!F70)))),OFFSET('Sanitation Data'!$F$13,0,10*ROW('Sanitation Data'!F70)),NA())))</f>
        <v>#N/A</v>
      </c>
      <c r="AP76" s="253" t="e">
        <f ca="true">+IF(AND(ISNUMBER(OFFSET('Sanitation Data'!$G$5,0,10*ROW('Sanitation Data'!G70))),DE76="Yes"),100-OFFSET('Sanitation Data'!$G$5,0,10*ROW('Sanitation Data'!G70)),IF(AND(ISNUMBER(OFFSET('Sanitation Data'!$G$5,0,10*ROW('Sanitation Data'!G70))),DE76="No",ISNUMBER(OFFSET('Sanitation Data'!$G$5,0,10*ROW('Sanitation Data'!G70)))),CONCATENATE("[",ROUND(100-OFFSET('Sanitation Data'!$G$5,0,10*ROW('Sanitation Data'!G70)),0),"]"),IF(AND(ISNUMBER(OFFSET('Sanitation Data'!$G$5,0,10*ROW('Sanitation Data'!G70))),DE76="",ISNUMBER(OFFSET('Sanitation Data'!$G$5,0,10*ROW('Sanitation Data'!G70)))),100-OFFSET('Sanitation Data'!$G$5,0,10*ROW('Sanitation Data'!G70)),NA())))</f>
        <v>#N/A</v>
      </c>
      <c r="AQ76" s="253" t="e">
        <f ca="true">+IF(AND(ISNUMBER(OFFSET('Sanitation Data'!$G$7,0,10*ROW('Sanitation Data'!G70))),DF76="Yes"),OFFSET('Sanitation Data'!$G$7,0,10*ROW('Sanitation Data'!G70)),IF(AND(ISNUMBER(OFFSET('Sanitation Data'!$G$7,0,10*ROW('Sanitation Data'!G70))),DF76="No",ISNUMBER(OFFSET('Sanitation Data'!$G$7,0,10*ROW('Sanitation Data'!G70)))),CONCATENATE("[",ROUND(OFFSET('Sanitation Data'!$G$7,0,10*ROW('Sanitation Data'!G70)),0),"]"),IF(AND(ISNUMBER(OFFSET('Sanitation Data'!$G$7,0,10*ROW('Sanitation Data'!G70))),DF76="",ISNUMBER(OFFSET('Sanitation Data'!$G$7,0,10*ROW('Sanitation Data'!G70)))),OFFSET('Sanitation Data'!$G$7,0,10*ROW('Sanitation Data'!G70)),NA())))</f>
        <v>#N/A</v>
      </c>
      <c r="AR76" s="253" t="e">
        <f ca="true">+IF(AND(ISNUMBER(OFFSET('Sanitation Data'!$G$11,0,10*ROW('Sanitation Data'!G70))),DG76="Yes"),OFFSET('Sanitation Data'!$G$11,0,10*ROW('Sanitation Data'!G70)),IF(AND(ISNUMBER(OFFSET('Sanitation Data'!$G$11,0,10*ROW('Sanitation Data'!G70))),DG76="No",ISNUMBER(OFFSET('Sanitation Data'!$G$11,0,10*ROW('Sanitation Data'!G70)))),CONCATENATE("[",ROUND(OFFSET('Sanitation Data'!$G$11,0,10*ROW('Sanitation Data'!G70)),0),"]"),IF(AND(ISNUMBER(OFFSET('Sanitation Data'!$G$11,0,10*ROW('Sanitation Data'!G70))),DG76="",ISNUMBER(OFFSET('Sanitation Data'!$G$11,0,10*ROW('Sanitation Data'!G70)))),OFFSET('Sanitation Data'!$G$11,0,10*ROW('Sanitation Data'!G70)),NA())))</f>
        <v>#N/A</v>
      </c>
      <c r="AS76" s="253" t="e">
        <f ca="true">+IF(AND(ISNUMBER(OFFSET('Sanitation Data'!$G$12,0,10*ROW('Sanitation Data'!G70))),DH76="Yes"),OFFSET('Sanitation Data'!$G$12,0,10*ROW('Sanitation Data'!G70)),IF(AND(ISNUMBER(OFFSET('Sanitation Data'!$G$12,0,10*ROW('Sanitation Data'!G70))),DH76="No",ISNUMBER(OFFSET('Sanitation Data'!$G$12,0,10*ROW('Sanitation Data'!G70)))),CONCATENATE("[",ROUND(OFFSET('Sanitation Data'!$G$12,0,10*ROW('Sanitation Data'!G70)),0),"]"),IF(AND(ISNUMBER(OFFSET('Sanitation Data'!$G$12,0,10*ROW('Sanitation Data'!G70))),DH76="",ISNUMBER(OFFSET('Sanitation Data'!$G$12,0,10*ROW('Sanitation Data'!G70)))),OFFSET('Sanitation Data'!$G$12,0,10*ROW('Sanitation Data'!G70)),NA())))</f>
        <v>#N/A</v>
      </c>
      <c r="AT76" s="253" t="e">
        <f ca="true">+IF(AND(ISNUMBER(OFFSET('Sanitation Data'!$G$13,0,10*ROW('Sanitation Data'!G70))),DI76="Yes"),OFFSET('Sanitation Data'!$G$13,0,10*ROW('Sanitation Data'!G70)),IF(AND(ISNUMBER(OFFSET('Sanitation Data'!$G$13,0,10*ROW('Sanitation Data'!G70))),DI76="No",ISNUMBER(OFFSET('Sanitation Data'!$G$13,0,10*ROW('Sanitation Data'!G70)))),CONCATENATE("[",ROUND(OFFSET('Sanitation Data'!$G$13,0,10*ROW('Sanitation Data'!G70)),0),"]"),IF(AND(ISNUMBER(OFFSET('Sanitation Data'!$G$13,0,10*ROW('Sanitation Data'!G70))),DI76="",ISNUMBER(OFFSET('Sanitation Data'!$G$13,0,10*ROW('Sanitation Data'!G70)))),OFFSET('Sanitation Data'!$G$13,0,10*ROW('Sanitation Data'!G70)),NA())))</f>
        <v>#N/A</v>
      </c>
      <c r="AU76" s="253" t="e">
        <f ca="true">+IF(AND(ISNUMBER(OFFSET('Sanitation Data'!$H$5,0,10*ROW('Sanitation Data'!H70))),DJ76="Yes"),100-OFFSET('Sanitation Data'!$H$5,0,10*ROW('Sanitation Data'!H70)),IF(AND(ISNUMBER(OFFSET('Sanitation Data'!$H$5,0,10*ROW('Sanitation Data'!H70))),DJ76="No",ISNUMBER(OFFSET('Sanitation Data'!$H$5,0,10*ROW('Sanitation Data'!H70)))),CONCATENATE("[",ROUND(100-OFFSET('Sanitation Data'!$H$5,0,10*ROW('Sanitation Data'!H70)),0),"]"),IF(AND(ISNUMBER(OFFSET('Sanitation Data'!$H$5,0,10*ROW('Sanitation Data'!H70))),DJ76="",ISNUMBER(OFFSET('Sanitation Data'!$H$5,0,10*ROW('Sanitation Data'!H70)))),100-OFFSET('Sanitation Data'!$H$5,0,10*ROW('Sanitation Data'!H70)),NA())))</f>
        <v>#N/A</v>
      </c>
      <c r="AV76" s="253" t="e">
        <f ca="true">+IF(AND(ISNUMBER(OFFSET('Sanitation Data'!$H$7,0,10*ROW('Sanitation Data'!H70))),DK76="Yes"),OFFSET('Sanitation Data'!$H$7,0,10*ROW('Sanitation Data'!H70)),IF(AND(ISNUMBER(OFFSET('Sanitation Data'!$H$7,0,10*ROW('Sanitation Data'!H70))),DK76="No",ISNUMBER(OFFSET('Sanitation Data'!$H$7,0,10*ROW('Sanitation Data'!H70)))),CONCATENATE("[",ROUND(OFFSET('Sanitation Data'!$H$7,0,10*ROW('Sanitation Data'!H70)),0),"]"),IF(AND(ISNUMBER(OFFSET('Sanitation Data'!$H$7,0,10*ROW('Sanitation Data'!H70))),DK76="",ISNUMBER(OFFSET('Sanitation Data'!$H$7,0,10*ROW('Sanitation Data'!H70)))),OFFSET('Sanitation Data'!$H$7,0,10*ROW('Sanitation Data'!H70)),NA())))</f>
        <v>#N/A</v>
      </c>
      <c r="AW76" s="253" t="e">
        <f ca="true">+IF(AND(ISNUMBER(OFFSET('Sanitation Data'!$H$11,0,10*ROW('Sanitation Data'!H70))),DL76="Yes"),OFFSET('Sanitation Data'!$H$11,0,10*ROW('Sanitation Data'!H70)),IF(AND(ISNUMBER(OFFSET('Sanitation Data'!$H$11,0,10*ROW('Sanitation Data'!H70))),DL76="No",ISNUMBER(OFFSET('Sanitation Data'!$H$11,0,10*ROW('Sanitation Data'!H70)))),CONCATENATE("[",ROUND(OFFSET('Sanitation Data'!$H$11,0,10*ROW('Sanitation Data'!H70)),0),"]"),IF(AND(ISNUMBER(OFFSET('Sanitation Data'!$H$11,0,10*ROW('Sanitation Data'!H70))),DL76="",ISNUMBER(OFFSET('Sanitation Data'!$H$11,0,10*ROW('Sanitation Data'!H70)))),OFFSET('Sanitation Data'!$H$11,0,10*ROW('Sanitation Data'!H70)),NA())))</f>
        <v>#N/A</v>
      </c>
      <c r="AX76" s="253" t="e">
        <f ca="true">+IF(AND(ISNUMBER(OFFSET('Sanitation Data'!$H$12,0,10*ROW('Sanitation Data'!H70))),DM76="Yes"),OFFSET('Sanitation Data'!$H$12,0,10*ROW('Sanitation Data'!H70)),IF(AND(ISNUMBER(OFFSET('Sanitation Data'!$H$12,0,10*ROW('Sanitation Data'!H70))),DM76="No",ISNUMBER(OFFSET('Sanitation Data'!$H$12,0,10*ROW('Sanitation Data'!H70)))),CONCATENATE("[",ROUND(OFFSET('Sanitation Data'!$H$12,0,10*ROW('Sanitation Data'!H70)),0),"]"),IF(AND(ISNUMBER(OFFSET('Sanitation Data'!$H$12,0,10*ROW('Sanitation Data'!H70))),DM76="",ISNUMBER(OFFSET('Sanitation Data'!$H$12,0,10*ROW('Sanitation Data'!H70)))),OFFSET('Sanitation Data'!$H$12,0,10*ROW('Sanitation Data'!H70)),NA())))</f>
        <v>#N/A</v>
      </c>
      <c r="AY76" s="253" t="e">
        <f ca="true">+IF(AND(ISNUMBER(OFFSET('Sanitation Data'!$H$13,0,10*ROW('Sanitation Data'!H70))),DN76="Yes"),OFFSET('Sanitation Data'!$H$13,0,10*ROW('Sanitation Data'!H70)),IF(AND(ISNUMBER(OFFSET('Sanitation Data'!$H$13,0,10*ROW('Sanitation Data'!H70))),DN76="No",ISNUMBER(OFFSET('Sanitation Data'!$H$13,0,10*ROW('Sanitation Data'!H70)))),CONCATENATE("[",ROUND(OFFSET('Sanitation Data'!$H$13,0,10*ROW('Sanitation Data'!H70)),0),"]"),IF(AND(ISNUMBER(OFFSET('Sanitation Data'!$H$13,0,10*ROW('Sanitation Data'!H70))),DN76="",ISNUMBER(OFFSET('Sanitation Data'!$H$13,0,10*ROW('Sanitation Data'!H70)))),OFFSET('Sanitation Data'!$H$13,0,10*ROW('Sanitation Data'!H70)),NA())))</f>
        <v>#N/A</v>
      </c>
      <c r="AZ76" s="254" t="e">
        <f ca="true">+IF(AND(ISNUMBER(OFFSET('Hygiene Data'!$C$6,0,10*ROW('Hygiene Data'!C70))),DO76="Yes"),OFFSET('Hygiene Data'!$C$6,0,10*ROW('Hygiene Data'!C70)),IF(AND(ISNUMBER(OFFSET('Hygiene Data'!$C$6,0,10*ROW('Hygiene Data'!C70))),DO76="No",ISNUMBER(OFFSET('Hygiene Data'!$C$6,0,10*ROW('Hygiene Data'!C70)))),CONCATENATE("[",ROUND(OFFSET('Hygiene Data'!$C$6,0,10*ROW('Hygiene Data'!C70)),0),"]"),IF(AND(ISNUMBER(OFFSET('Hygiene Data'!$C$6,0,10*ROW('Hygiene Data'!C70))),DO76="",ISNUMBER(OFFSET('Hygiene Data'!$C$6,0,10*ROW('Hygiene Data'!C70)))),OFFSET('Hygiene Data'!$C$6,0,10*ROW('Hygiene Data'!C70)),NA())))</f>
        <v>#N/A</v>
      </c>
      <c r="BA76" s="254" t="e">
        <f ca="true">+IF(AND(ISNUMBER(OFFSET('Hygiene Data'!$C$8,0,10*ROW('Hygiene Data'!C70))),DP76="Yes"),OFFSET('Hygiene Data'!$C$8,0,10*ROW('Hygiene Data'!C70)),IF(AND(ISNUMBER(OFFSET('Hygiene Data'!$C$8,0,10*ROW('Hygiene Data'!C70))),DP76="No",ISNUMBER(OFFSET('Hygiene Data'!$C$8,0,10*ROW('Hygiene Data'!C70)))),CONCATENATE("[",ROUND(OFFSET('Hygiene Data'!$C$8,0,10*ROW('Hygiene Data'!C70)),0),"]"),IF(AND(ISNUMBER(OFFSET('Hygiene Data'!$C$8,0,10*ROW('Hygiene Data'!C70))),DP76="",ISNUMBER(OFFSET('Hygiene Data'!$C$8,0,10*ROW('Hygiene Data'!C70)))),OFFSET('Hygiene Data'!$C$8,0,10*ROW('Hygiene Data'!C70)),NA())))</f>
        <v>#N/A</v>
      </c>
      <c r="BB76" s="254" t="e">
        <f ca="true">+IF(AND(ISNUMBER(OFFSET('Hygiene Data'!$C$10,0,10*ROW('Hygiene Data'!C70))),DQ76="Yes"),OFFSET('Hygiene Data'!$C$10,0,10*ROW('Hygiene Data'!C70)),IF(AND(ISNUMBER(OFFSET('Hygiene Data'!$C$10,0,10*ROW('Hygiene Data'!C70))),DQ76="No",ISNUMBER(OFFSET('Hygiene Data'!$C$10,0,10*ROW('Hygiene Data'!C70)))),CONCATENATE("[",ROUND(OFFSET('Hygiene Data'!$C$10,0,10*ROW('Hygiene Data'!C70)),0),"]"),IF(AND(ISNUMBER(OFFSET('Hygiene Data'!$C$10,0,10*ROW('Hygiene Data'!C70))),DQ76="",ISNUMBER(OFFSET('Hygiene Data'!$C$10,0,10*ROW('Hygiene Data'!C70)))),OFFSET('Hygiene Data'!$C$10,0,10*ROW('Hygiene Data'!C70)),NA())))</f>
        <v>#N/A</v>
      </c>
      <c r="BC76" s="254" t="e">
        <f ca="true">+IF(AND(ISNUMBER(OFFSET('Hygiene Data'!$D$6,0,10*ROW('Hygiene Data'!D70))),DR76="Yes"),OFFSET('Hygiene Data'!$D$6,0,10*ROW('Hygiene Data'!D70)),IF(AND(ISNUMBER(OFFSET('Hygiene Data'!$D$6,0,10*ROW('Hygiene Data'!D70))),DR76="No",ISNUMBER(OFFSET('Hygiene Data'!$D$6,0,10*ROW('Hygiene Data'!D70)))),CONCATENATE("[",ROUND(OFFSET('Hygiene Data'!$D$6,0,10*ROW('Hygiene Data'!D70)),0),"]"),IF(AND(ISNUMBER(OFFSET('Hygiene Data'!$D$6,0,10*ROW('Hygiene Data'!D70))),DR76="",ISNUMBER(OFFSET('Hygiene Data'!$D$6,0,10*ROW('Hygiene Data'!D70)))),OFFSET('Hygiene Data'!$D$6,0,10*ROW('Hygiene Data'!D70)),NA())))</f>
        <v>#N/A</v>
      </c>
      <c r="BD76" s="254" t="e">
        <f ca="true">+IF(AND(ISNUMBER(OFFSET('Hygiene Data'!$D$8,0,10*ROW('Hygiene Data'!D70))),DS76="Yes"),OFFSET('Hygiene Data'!$D$8,0,10*ROW('Hygiene Data'!D70)),IF(AND(ISNUMBER(OFFSET('Hygiene Data'!$D$8,0,10*ROW('Hygiene Data'!D70))),DS76="No",ISNUMBER(OFFSET('Hygiene Data'!$D$8,0,10*ROW('Hygiene Data'!D70)))),CONCATENATE("[",ROUND(OFFSET('Hygiene Data'!$D$8,0,10*ROW('Hygiene Data'!D70)),0),"]"),IF(AND(ISNUMBER(OFFSET('Hygiene Data'!$D$8,0,10*ROW('Hygiene Data'!D70))),DS76="",ISNUMBER(OFFSET('Hygiene Data'!$D$8,0,10*ROW('Hygiene Data'!D70)))),OFFSET('Hygiene Data'!$D$8,0,10*ROW('Hygiene Data'!D70)),NA())))</f>
        <v>#N/A</v>
      </c>
      <c r="BE76" s="254" t="e">
        <f ca="true">+IF(AND(ISNUMBER(OFFSET('Hygiene Data'!$D$10,0,10*ROW('Hygiene Data'!D70))),DT76="Yes"),OFFSET('Hygiene Data'!$D$10,0,10*ROW('Hygiene Data'!D70)),IF(AND(ISNUMBER(OFFSET('Hygiene Data'!$D$10,0,10*ROW('Hygiene Data'!D70))),DT76="No",ISNUMBER(OFFSET('Hygiene Data'!$D$10,0,10*ROW('Hygiene Data'!D70)))),CONCATENATE("[",ROUND(OFFSET('Hygiene Data'!$D$10,0,10*ROW('Hygiene Data'!D70)),0),"]"),IF(AND(ISNUMBER(OFFSET('Hygiene Data'!$D$10,0,10*ROW('Hygiene Data'!D70))),DT76="",ISNUMBER(OFFSET('Hygiene Data'!$D$10,0,10*ROW('Hygiene Data'!D70)))),OFFSET('Hygiene Data'!$D$10,0,10*ROW('Hygiene Data'!D70)),NA())))</f>
        <v>#N/A</v>
      </c>
      <c r="BF76" s="254" t="e">
        <f ca="true">+IF(AND(ISNUMBER(OFFSET('Hygiene Data'!$E$6,0,10*ROW('Hygiene Data'!E70))),DU76="Yes"),OFFSET('Hygiene Data'!$E$6,0,10*ROW('Hygiene Data'!E70)),IF(AND(ISNUMBER(OFFSET('Hygiene Data'!$E$6,0,10*ROW('Hygiene Data'!E70))),DU76="No",ISNUMBER(OFFSET('Hygiene Data'!$E$6,0,10*ROW('Hygiene Data'!E70)))),CONCATENATE("[",ROUND(OFFSET('Hygiene Data'!$E$6,0,10*ROW('Hygiene Data'!E70)),0),"]"),IF(AND(ISNUMBER(OFFSET('Hygiene Data'!$E$6,0,10*ROW('Hygiene Data'!E70))),DU76="",ISNUMBER(OFFSET('Hygiene Data'!$E$6,0,10*ROW('Hygiene Data'!E70)))),OFFSET('Hygiene Data'!$E$6,0,10*ROW('Hygiene Data'!E70)),NA())))</f>
        <v>#N/A</v>
      </c>
      <c r="BG76" s="254" t="e">
        <f ca="true">+IF(AND(ISNUMBER(OFFSET('Hygiene Data'!$E$8,0,10*ROW('Hygiene Data'!E70))),DV76="Yes"),OFFSET('Hygiene Data'!$E$8,0,10*ROW('Hygiene Data'!E70)),IF(AND(ISNUMBER(OFFSET('Hygiene Data'!$E$8,0,10*ROW('Hygiene Data'!E70))),DV76="No",ISNUMBER(OFFSET('Hygiene Data'!$E$8,0,10*ROW('Hygiene Data'!E70)))),CONCATENATE("[",ROUND(OFFSET('Hygiene Data'!$E$8,0,10*ROW('Hygiene Data'!E70)),0),"]"),IF(AND(ISNUMBER(OFFSET('Hygiene Data'!$E$8,0,10*ROW('Hygiene Data'!E70))),DV76="",ISNUMBER(OFFSET('Hygiene Data'!$E$8,0,10*ROW('Hygiene Data'!E70)))),OFFSET('Hygiene Data'!$E$8,0,10*ROW('Hygiene Data'!E70)),NA())))</f>
        <v>#N/A</v>
      </c>
      <c r="BH76" s="254" t="e">
        <f ca="true">+IF(AND(ISNUMBER(OFFSET('Hygiene Data'!$E$10,0,10*ROW('Hygiene Data'!E70))),DW76="Yes"),OFFSET('Hygiene Data'!$E$10,0,10*ROW('Hygiene Data'!E70)),IF(AND(ISNUMBER(OFFSET('Hygiene Data'!$E$10,0,10*ROW('Hygiene Data'!E70))),DW76="No",ISNUMBER(OFFSET('Hygiene Data'!$E$10,0,10*ROW('Hygiene Data'!E70)))),CONCATENATE("[",ROUND(OFFSET('Hygiene Data'!$E$10,0,10*ROW('Hygiene Data'!E70)),0),"]"),IF(AND(ISNUMBER(OFFSET('Hygiene Data'!$E$10,0,10*ROW('Hygiene Data'!E70))),DW76="",ISNUMBER(OFFSET('Hygiene Data'!$E$10,0,10*ROW('Hygiene Data'!E70)))),OFFSET('Hygiene Data'!$E$10,0,10*ROW('Hygiene Data'!E70)),NA())))</f>
        <v>#N/A</v>
      </c>
      <c r="BI76" s="254" t="e">
        <f ca="true">+IF(AND(ISNUMBER(OFFSET('Hygiene Data'!$F$6,0,10*ROW('Hygiene Data'!F70))),DX76="Yes"),OFFSET('Hygiene Data'!$F$6,0,10*ROW('Hygiene Data'!F70)),IF(AND(ISNUMBER(OFFSET('Hygiene Data'!$F$6,0,10*ROW('Hygiene Data'!F70))),DX76="No",ISNUMBER(OFFSET('Hygiene Data'!$F$6,0,10*ROW('Hygiene Data'!F70)))),CONCATENATE("[",ROUND(OFFSET('Hygiene Data'!$F$6,0,10*ROW('Hygiene Data'!F70)),0),"]"),IF(AND(ISNUMBER(OFFSET('Hygiene Data'!$F$6,0,10*ROW('Hygiene Data'!F70))),DX76="",ISNUMBER(OFFSET('Hygiene Data'!$F$6,0,10*ROW('Hygiene Data'!F70)))),OFFSET('Hygiene Data'!$F$6,0,10*ROW('Hygiene Data'!F70)),NA())))</f>
        <v>#N/A</v>
      </c>
      <c r="BJ76" s="254" t="e">
        <f ca="true">+IF(AND(ISNUMBER(OFFSET('Hygiene Data'!$F$8,0,10*ROW('Hygiene Data'!F70))),DY76="Yes"),OFFSET('Hygiene Data'!$F$8,0,10*ROW('Hygiene Data'!F70)),IF(AND(ISNUMBER(OFFSET('Hygiene Data'!$F$8,0,10*ROW('Hygiene Data'!F70))),DY76="No",ISNUMBER(OFFSET('Hygiene Data'!$F$8,0,10*ROW('Hygiene Data'!F70)))),CONCATENATE("[",ROUND(OFFSET('Hygiene Data'!$F$8,0,10*ROW('Hygiene Data'!F70)),0),"]"),IF(AND(ISNUMBER(OFFSET('Hygiene Data'!$F$8,0,10*ROW('Hygiene Data'!F70))),DY76="",ISNUMBER(OFFSET('Hygiene Data'!$F$8,0,10*ROW('Hygiene Data'!F70)))),OFFSET('Hygiene Data'!$F$8,0,10*ROW('Hygiene Data'!F70)),NA())))</f>
        <v>#N/A</v>
      </c>
      <c r="BK76" s="254" t="e">
        <f ca="true">+IF(AND(ISNUMBER(OFFSET('Hygiene Data'!$F$10,0,10*ROW('Hygiene Data'!F70))),DZ76="Yes"),OFFSET('Hygiene Data'!$F$10,0,10*ROW('Hygiene Data'!F70)),IF(AND(ISNUMBER(OFFSET('Hygiene Data'!$F$10,0,10*ROW('Hygiene Data'!F70))),DZ76="No",ISNUMBER(OFFSET('Hygiene Data'!$F$10,0,10*ROW('Hygiene Data'!F70)))),CONCATENATE("[",ROUND(OFFSET('Hygiene Data'!$F$10,0,10*ROW('Hygiene Data'!F70)),0),"]"),IF(AND(ISNUMBER(OFFSET('Hygiene Data'!$F$10,0,10*ROW('Hygiene Data'!F70))),DZ76="",ISNUMBER(OFFSET('Hygiene Data'!$F$10,0,10*ROW('Hygiene Data'!F70)))),OFFSET('Hygiene Data'!$F$10,0,10*ROW('Hygiene Data'!F70)),NA())))</f>
        <v>#N/A</v>
      </c>
      <c r="BL76" s="254" t="e">
        <f ca="true">+IF(AND(ISNUMBER(OFFSET('Hygiene Data'!$G$6,0,10*ROW('Hygiene Data'!G70))),EA76="Yes"),OFFSET('Hygiene Data'!$G$6,0,10*ROW('Hygiene Data'!G70)),IF(AND(ISNUMBER(OFFSET('Hygiene Data'!$G$6,0,10*ROW('Hygiene Data'!G70))),EA76="No",ISNUMBER(OFFSET('Hygiene Data'!$G$6,0,10*ROW('Hygiene Data'!G70)))),CONCATENATE("[",ROUND(OFFSET('Hygiene Data'!$G$6,0,10*ROW('Hygiene Data'!G70)),0),"]"),IF(AND(ISNUMBER(OFFSET('Hygiene Data'!$G$6,0,10*ROW('Hygiene Data'!G70))),EA76="",ISNUMBER(OFFSET('Hygiene Data'!$G$6,0,10*ROW('Hygiene Data'!G70)))),OFFSET('Hygiene Data'!$G$6,0,10*ROW('Hygiene Data'!G70)),NA())))</f>
        <v>#N/A</v>
      </c>
      <c r="BM76" s="254" t="e">
        <f ca="true">+IF(AND(ISNUMBER(OFFSET('Hygiene Data'!$G$8,0,10*ROW('Hygiene Data'!G70))),EB76="Yes"),OFFSET('Hygiene Data'!$G$8,0,10*ROW('Hygiene Data'!G70)),IF(AND(ISNUMBER(OFFSET('Hygiene Data'!$G$8,0,10*ROW('Hygiene Data'!G70))),EB76="No",ISNUMBER(OFFSET('Hygiene Data'!$G$8,0,10*ROW('Hygiene Data'!G70)))),CONCATENATE("[",ROUND(OFFSET('Hygiene Data'!$G$8,0,10*ROW('Hygiene Data'!G70)),0),"]"),IF(AND(ISNUMBER(OFFSET('Hygiene Data'!$G$8,0,10*ROW('Hygiene Data'!G70))),EB76="",ISNUMBER(OFFSET('Hygiene Data'!$G$8,0,10*ROW('Hygiene Data'!G70)))),OFFSET('Hygiene Data'!$G$8,0,10*ROW('Hygiene Data'!G70)),NA())))</f>
        <v>#N/A</v>
      </c>
      <c r="BN76" s="254" t="e">
        <f ca="true">+IF(AND(ISNUMBER(OFFSET('Hygiene Data'!$G$10,0,10*ROW('Hygiene Data'!G70))),EC76="Yes"),OFFSET('Hygiene Data'!$G$10,0,10*ROW('Hygiene Data'!G70)),IF(AND(ISNUMBER(OFFSET('Hygiene Data'!$G$10,0,10*ROW('Hygiene Data'!G70))),EC76="No",ISNUMBER(OFFSET('Hygiene Data'!$G$10,0,10*ROW('Hygiene Data'!G70)))),CONCATENATE("[",ROUND(OFFSET('Hygiene Data'!$G$10,0,10*ROW('Hygiene Data'!G70)),0),"]"),IF(AND(ISNUMBER(OFFSET('Hygiene Data'!$G$10,0,10*ROW('Hygiene Data'!G70))),EC76="",ISNUMBER(OFFSET('Hygiene Data'!$G$10,0,10*ROW('Hygiene Data'!G70)))),OFFSET('Hygiene Data'!$G$10,0,10*ROW('Hygiene Data'!G70)),NA())))</f>
        <v>#N/A</v>
      </c>
      <c r="BO76" s="254" t="e">
        <f ca="true">+IF(AND(ISNUMBER(OFFSET('Hygiene Data'!$H$6,0,10*ROW('Hygiene Data'!H70))),ED76="Yes"),OFFSET('Hygiene Data'!$H$6,0,10*ROW('Hygiene Data'!H70)),IF(AND(ISNUMBER(OFFSET('Hygiene Data'!$H$6,0,10*ROW('Hygiene Data'!H70))),ED76="No",ISNUMBER(OFFSET('Hygiene Data'!$H$6,0,10*ROW('Hygiene Data'!H70)))),CONCATENATE("[",ROUND(OFFSET('Hygiene Data'!$H$6,0,10*ROW('Hygiene Data'!H70)),0),"]"),IF(AND(ISNUMBER(OFFSET('Hygiene Data'!$H$6,0,10*ROW('Hygiene Data'!H70))),ED76="",ISNUMBER(OFFSET('Hygiene Data'!$H$6,0,10*ROW('Hygiene Data'!H70)))),OFFSET('Hygiene Data'!$H$6,0,10*ROW('Hygiene Data'!H70)),NA())))</f>
        <v>#N/A</v>
      </c>
      <c r="BP76" s="254" t="e">
        <f ca="true">+IF(AND(ISNUMBER(OFFSET('Hygiene Data'!$H$8,0,10*ROW('Hygiene Data'!H70))),EE76="Yes"),OFFSET('Hygiene Data'!$H$8,0,10*ROW('Hygiene Data'!H70)),IF(AND(ISNUMBER(OFFSET('Hygiene Data'!$H$8,0,10*ROW('Hygiene Data'!H70))),EE76="No",ISNUMBER(OFFSET('Hygiene Data'!$H$8,0,10*ROW('Hygiene Data'!H70)))),CONCATENATE("[",ROUND(OFFSET('Hygiene Data'!$H$8,0,10*ROW('Hygiene Data'!H70)),0),"]"),IF(AND(ISNUMBER(OFFSET('Hygiene Data'!$H$8,0,10*ROW('Hygiene Data'!H70))),EE76="",ISNUMBER(OFFSET('Hygiene Data'!$H$8,0,10*ROW('Hygiene Data'!H70)))),OFFSET('Hygiene Data'!$H$8,0,10*ROW('Hygiene Data'!H70)),NA())))</f>
        <v>#N/A</v>
      </c>
      <c r="BQ76" s="254" t="e">
        <f ca="true">+IF(AND(ISNUMBER(OFFSET('Hygiene Data'!$H$10,0,10*ROW('Hygiene Data'!H70))),EF76="Yes"),OFFSET('Hygiene Data'!$H$10,0,10*ROW('Hygiene Data'!H70)),IF(AND(ISNUMBER(OFFSET('Hygiene Data'!$H$10,0,10*ROW('Hygiene Data'!H70))),EF76="No",ISNUMBER(OFFSET('Hygiene Data'!$H$10,0,10*ROW('Hygiene Data'!H70)))),CONCATENATE("[",ROUND(OFFSET('Hygiene Data'!$H$10,0,10*ROW('Hygiene Data'!H70)),0),"]"),IF(AND(ISNUMBER(OFFSET('Hygiene Data'!$H$10,0,10*ROW('Hygiene Data'!H70))),EF76="",ISNUMBER(OFFSET('Hygiene Data'!$H$10,0,10*ROW('Hygiene Data'!H70)))),OFFSET('Hygiene Data'!$H$10,0,10*ROW('Hygiene Data'!H70)),NA())))</f>
        <v>#N/A</v>
      </c>
      <c r="BS76" s="36" t="str">
        <f ca="true">+IF(OFFSET('Water Data'!$C$28,0,10*ROW('Water Data'!C70))="","",OFFSET('Water Data'!$C$28,0,10*ROW('Water Data'!C70)))</f>
        <v/>
      </c>
      <c r="BT76" s="36" t="str">
        <f ca="true">+IF(OFFSET('Water Data'!$C$29,0,10*ROW('Water Data'!C70))="","",OFFSET('Water Data'!$C$29,0,10*ROW('Water Data'!C70)))</f>
        <v/>
      </c>
      <c r="BU76" s="36" t="str">
        <f ca="true">+IF(OFFSET('Water Data'!$C$30,0,10*ROW('Water Data'!C70))="","",OFFSET('Water Data'!$C$30,0,10*ROW('Water Data'!C70)))</f>
        <v/>
      </c>
      <c r="BV76" s="36" t="str">
        <f ca="true">+IF(OFFSET('Water Data'!$D$28,0,10*ROW('Water Data'!D70))="","",OFFSET('Water Data'!$D$28,0,10*ROW('Water Data'!D70)))</f>
        <v/>
      </c>
      <c r="BW76" s="36" t="str">
        <f ca="true">+IF(OFFSET('Water Data'!$D$29,0,10*ROW('Water Data'!D70))="","",OFFSET('Water Data'!$D$29,0,10*ROW('Water Data'!D70)))</f>
        <v/>
      </c>
      <c r="BX76" s="36" t="str">
        <f ca="true">+IF(OFFSET('Water Data'!$D$30,0,10*ROW('Water Data'!D70))="","",OFFSET('Water Data'!$D$30,0,10*ROW('Water Data'!D70)))</f>
        <v/>
      </c>
      <c r="BY76" s="36" t="str">
        <f ca="true">+IF(OFFSET('Water Data'!$E$28,0,10*ROW('Water Data'!E70))="","",OFFSET('Water Data'!$E$28,0,10*ROW('Water Data'!E70)))</f>
        <v/>
      </c>
      <c r="BZ76" s="36" t="str">
        <f ca="true">+IF(OFFSET('Water Data'!$E$29,0,10*ROW('Water Data'!E70))="","",OFFSET('Water Data'!$E$29,0,10*ROW('Water Data'!E70)))</f>
        <v/>
      </c>
      <c r="CA76" s="36" t="str">
        <f ca="true">+IF(OFFSET('Water Data'!$E$30,0,10*ROW('Water Data'!E70))="","",OFFSET('Water Data'!$E$30,0,10*ROW('Water Data'!E70)))</f>
        <v/>
      </c>
      <c r="CB76" s="36" t="str">
        <f ca="true">+IF(OFFSET('Water Data'!$F$28,0,10*ROW('Water Data'!F70))="","",OFFSET('Water Data'!$F$28,0,10*ROW('Water Data'!F70)))</f>
        <v/>
      </c>
      <c r="CC76" s="36" t="str">
        <f ca="true">+IF(OFFSET('Water Data'!$F$29,0,10*ROW('Water Data'!F70))="","",OFFSET('Water Data'!$F$29,0,10*ROW('Water Data'!F70)))</f>
        <v/>
      </c>
      <c r="CD76" s="36" t="str">
        <f ca="true">+IF(OFFSET('Water Data'!$F$30,0,10*ROW('Water Data'!F70))="","",OFFSET('Water Data'!$F$30,0,10*ROW('Water Data'!F70)))</f>
        <v/>
      </c>
      <c r="CE76" s="36" t="str">
        <f ca="true">+IF(OFFSET('Water Data'!$G$28,0,10*ROW('Water Data'!G70))="","",OFFSET('Water Data'!$G$28,0,10*ROW('Water Data'!G70)))</f>
        <v/>
      </c>
      <c r="CF76" s="36" t="str">
        <f ca="true">+IF(OFFSET('Water Data'!$G$29,0,10*ROW('Water Data'!G70))="","",OFFSET('Water Data'!$G$29,0,10*ROW('Water Data'!G70)))</f>
        <v/>
      </c>
      <c r="CG76" s="36" t="str">
        <f ca="true">+IF(OFFSET('Water Data'!$G$30,0,10*ROW('Water Data'!G70))="","",OFFSET('Water Data'!$G$30,0,10*ROW('Water Data'!G70)))</f>
        <v/>
      </c>
      <c r="CH76" s="36" t="str">
        <f ca="true">+IF(OFFSET('Water Data'!$H$28,0,10*ROW('Water Data'!H70))="","",OFFSET('Water Data'!$H$28,0,10*ROW('Water Data'!H70)))</f>
        <v/>
      </c>
      <c r="CI76" s="36" t="str">
        <f ca="true">+IF(OFFSET('Water Data'!$H$29,0,10*ROW('Water Data'!H70))="","",OFFSET('Water Data'!$H$29,0,10*ROW('Water Data'!H70)))</f>
        <v/>
      </c>
      <c r="CJ76" s="36" t="str">
        <f ca="true">+IF(OFFSET('Water Data'!$H$30,0,10*ROW('Water Data'!H70))="","",OFFSET('Water Data'!$H$30,0,10*ROW('Water Data'!H70)))</f>
        <v/>
      </c>
      <c r="CK76" s="36" t="str">
        <f ca="true">+IF(OFFSET('Sanitation Data'!$C$29,0,10*ROW('Sanitation Data'!C70))="","",OFFSET('Sanitation Data'!$C$29,0,10*ROW('Sanitation Data'!C70)))</f>
        <v/>
      </c>
      <c r="CL76" s="36" t="str">
        <f ca="true">+IF(OFFSET('Sanitation Data'!$C$30,0,10*ROW('Sanitation Data'!C70))="","",OFFSET('Sanitation Data'!$C$30,0,10*ROW('Sanitation Data'!C70)))</f>
        <v/>
      </c>
      <c r="CM76" s="36" t="str">
        <f ca="true">+IF(OFFSET('Sanitation Data'!$C$31,0,10*ROW('Sanitation Data'!C70))="","",OFFSET('Sanitation Data'!$C$31,0,10*ROW('Sanitation Data'!C70)))</f>
        <v/>
      </c>
      <c r="CN76" s="36" t="str">
        <f ca="true">+IF(OFFSET('Sanitation Data'!$C$32,0,10*ROW('Sanitation Data'!C70))="","",OFFSET('Sanitation Data'!$C$32,0,10*ROW('Sanitation Data'!C70)))</f>
        <v/>
      </c>
      <c r="CO76" s="36" t="str">
        <f ca="true">+IF(OFFSET('Sanitation Data'!$C$33,0,10*ROW('Sanitation Data'!C70))="","",OFFSET('Sanitation Data'!$C$33,0,10*ROW('Sanitation Data'!C70)))</f>
        <v/>
      </c>
      <c r="CP76" s="36" t="str">
        <f ca="true">+IF(OFFSET('Sanitation Data'!$D$29,0,10*ROW('Sanitation Data'!D70))="","",OFFSET('Sanitation Data'!$D$29,0,10*ROW('Sanitation Data'!D70)))</f>
        <v/>
      </c>
      <c r="CQ76" s="36" t="str">
        <f ca="true">+IF(OFFSET('Sanitation Data'!$D$30,0,10*ROW('Sanitation Data'!D70))="","",OFFSET('Sanitation Data'!$D$30,0,10*ROW('Sanitation Data'!D70)))</f>
        <v/>
      </c>
      <c r="CR76" s="36" t="str">
        <f ca="true">+IF(OFFSET('Sanitation Data'!$D$31,0,10*ROW('Sanitation Data'!D70))="","",OFFSET('Sanitation Data'!$D$31,0,10*ROW('Sanitation Data'!D70)))</f>
        <v/>
      </c>
      <c r="CS76" s="36" t="str">
        <f ca="true">+IF(OFFSET('Sanitation Data'!$D$32,0,10*ROW('Sanitation Data'!D70))="","",OFFSET('Sanitation Data'!$D$32,0,10*ROW('Sanitation Data'!D70)))</f>
        <v/>
      </c>
      <c r="CT76" s="36" t="str">
        <f ca="true">+IF(OFFSET('Sanitation Data'!$D$33,0,10*ROW('Sanitation Data'!D70))="","",OFFSET('Sanitation Data'!$D$33,0,10*ROW('Sanitation Data'!D70)))</f>
        <v/>
      </c>
      <c r="CU76" s="36" t="str">
        <f ca="true">+IF(OFFSET('Sanitation Data'!$E$29,0,10*ROW('Sanitation Data'!E70))="","",OFFSET('Sanitation Data'!$E$29,0,10*ROW('Sanitation Data'!E70)))</f>
        <v/>
      </c>
      <c r="CV76" s="36" t="str">
        <f ca="true">+IF(OFFSET('Sanitation Data'!$E$30,0,10*ROW('Sanitation Data'!E70))="","",OFFSET('Sanitation Data'!$E$30,0,10*ROW('Sanitation Data'!E70)))</f>
        <v/>
      </c>
      <c r="CW76" s="36" t="str">
        <f ca="true">+IF(OFFSET('Sanitation Data'!$E$31,0,10*ROW('Sanitation Data'!E70))="","",OFFSET('Sanitation Data'!$E$31,0,10*ROW('Sanitation Data'!E70)))</f>
        <v/>
      </c>
      <c r="CX76" s="36" t="str">
        <f ca="true">+IF(OFFSET('Sanitation Data'!$E$32,0,10*ROW('Sanitation Data'!E70))="","",OFFSET('Sanitation Data'!$E$32,0,10*ROW('Sanitation Data'!E70)))</f>
        <v/>
      </c>
      <c r="CY76" s="36" t="str">
        <f ca="true">+IF(OFFSET('Sanitation Data'!$E$33,0,10*ROW('Sanitation Data'!E70))="","",OFFSET('Sanitation Data'!$E$33,0,10*ROW('Sanitation Data'!E70)))</f>
        <v/>
      </c>
      <c r="CZ76" s="36" t="str">
        <f ca="true">+IF(OFFSET('Sanitation Data'!$F$29,0,10*ROW('Sanitation Data'!F70))="","",OFFSET('Sanitation Data'!$F$29,0,10*ROW('Sanitation Data'!F70)))</f>
        <v/>
      </c>
      <c r="DA76" s="36" t="str">
        <f ca="true">+IF(OFFSET('Sanitation Data'!$F$30,0,10*ROW('Sanitation Data'!F70))="","",OFFSET('Sanitation Data'!$F$30,0,10*ROW('Sanitation Data'!F70)))</f>
        <v/>
      </c>
      <c r="DB76" s="36" t="str">
        <f ca="true">+IF(OFFSET('Sanitation Data'!$F$31,0,10*ROW('Sanitation Data'!F70))="","",OFFSET('Sanitation Data'!$F$31,0,10*ROW('Sanitation Data'!F70)))</f>
        <v/>
      </c>
      <c r="DC76" s="36" t="str">
        <f ca="true">+IF(OFFSET('Sanitation Data'!$F$32,0,10*ROW('Sanitation Data'!F70))="","",OFFSET('Sanitation Data'!$F$32,0,10*ROW('Sanitation Data'!F70)))</f>
        <v/>
      </c>
      <c r="DD76" s="36" t="str">
        <f ca="true">+IF(OFFSET('Sanitation Data'!$F$33,0,10*ROW('Sanitation Data'!F70))="","",OFFSET('Sanitation Data'!$F$33,0,10*ROW('Sanitation Data'!F70)))</f>
        <v/>
      </c>
      <c r="DE76" s="36" t="str">
        <f ca="true">+IF(OFFSET('Sanitation Data'!$G$29,0,10*ROW('Sanitation Data'!G70))="","",OFFSET('Sanitation Data'!$G$29,0,10*ROW('Sanitation Data'!G70)))</f>
        <v/>
      </c>
      <c r="DF76" s="36" t="str">
        <f ca="true">+IF(OFFSET('Sanitation Data'!$G$30,0,10*ROW('Sanitation Data'!G70))="","",OFFSET('Sanitation Data'!$G$30,0,10*ROW('Sanitation Data'!G70)))</f>
        <v/>
      </c>
      <c r="DG76" s="36" t="str">
        <f ca="true">+IF(OFFSET('Sanitation Data'!$G$31,0,10*ROW('Sanitation Data'!G70))="","",OFFSET('Sanitation Data'!$G$31,0,10*ROW('Sanitation Data'!G70)))</f>
        <v/>
      </c>
      <c r="DH76" s="36" t="str">
        <f ca="true">+IF(OFFSET('Sanitation Data'!$G$32,0,10*ROW('Sanitation Data'!G70))="","",OFFSET('Sanitation Data'!$G$32,0,10*ROW('Sanitation Data'!G70)))</f>
        <v/>
      </c>
      <c r="DI76" s="36" t="str">
        <f ca="true">+IF(OFFSET('Sanitation Data'!$G$33,0,10*ROW('Sanitation Data'!G70))="","",OFFSET('Sanitation Data'!$G$33,0,10*ROW('Sanitation Data'!G70)))</f>
        <v/>
      </c>
      <c r="DJ76" s="36" t="str">
        <f ca="true">+IF(OFFSET('Sanitation Data'!$H$29,0,10*ROW('Sanitation Data'!H70))="","",OFFSET('Sanitation Data'!$H$29,0,10*ROW('Sanitation Data'!H70)))</f>
        <v/>
      </c>
      <c r="DK76" s="36" t="str">
        <f ca="true">+IF(OFFSET('Sanitation Data'!$H$30,0,10*ROW('Sanitation Data'!H70))="","",OFFSET('Sanitation Data'!$H$30,0,10*ROW('Sanitation Data'!H70)))</f>
        <v/>
      </c>
      <c r="DL76" s="36" t="str">
        <f ca="true">+IF(OFFSET('Sanitation Data'!$H$31,0,10*ROW('Sanitation Data'!H70))="","",OFFSET('Sanitation Data'!$H$31,0,10*ROW('Sanitation Data'!H70)))</f>
        <v/>
      </c>
      <c r="DM76" s="36" t="str">
        <f ca="true">+IF(OFFSET('Sanitation Data'!$H$32,0,10*ROW('Sanitation Data'!H70))="","",OFFSET('Sanitation Data'!$H$32,0,10*ROW('Sanitation Data'!H70)))</f>
        <v/>
      </c>
      <c r="DN76" s="36" t="str">
        <f ca="true">+IF(OFFSET('Sanitation Data'!$H$33,0,10*ROW('Sanitation Data'!H70))="","",OFFSET('Sanitation Data'!$H$33,0,10*ROW('Sanitation Data'!H70)))</f>
        <v/>
      </c>
      <c r="DO76" s="36" t="str">
        <f ca="true">+IF(OFFSET('Hygiene Data'!$C$12,0,10*ROW('Hygiene Data'!C70))="","",OFFSET('Hygiene Data'!$C$12,0,10*ROW('Hygiene Data'!C70)))</f>
        <v/>
      </c>
      <c r="DP76" s="36" t="str">
        <f ca="true">+IF(OFFSET('Hygiene Data'!$C$13,0,10*ROW('Hygiene Data'!C70))="","",OFFSET('Hygiene Data'!$C$13,0,10*ROW('Hygiene Data'!C70)))</f>
        <v/>
      </c>
      <c r="DQ76" s="36" t="str">
        <f ca="true">+IF(OFFSET('Hygiene Data'!$C$14,0,10*ROW('Hygiene Data'!C70))="","",OFFSET('Hygiene Data'!$C$14,0,10*ROW('Hygiene Data'!C70)))</f>
        <v/>
      </c>
      <c r="DR76" s="36" t="str">
        <f ca="true">+IF(OFFSET('Hygiene Data'!$D$12,0,10*ROW('Hygiene Data'!D70))="","",OFFSET('Hygiene Data'!$D$12,0,10*ROW('Hygiene Data'!D70)))</f>
        <v/>
      </c>
      <c r="DS76" s="36" t="str">
        <f ca="true">+IF(OFFSET('Hygiene Data'!$D$13,0,10*ROW('Hygiene Data'!D70))="","",OFFSET('Hygiene Data'!$D$13,0,10*ROW('Hygiene Data'!D70)))</f>
        <v/>
      </c>
      <c r="DT76" s="36" t="str">
        <f ca="true">+IF(OFFSET('Hygiene Data'!$D$14,0,10*ROW('Hygiene Data'!D70))="","",OFFSET('Hygiene Data'!$D$14,0,10*ROW('Hygiene Data'!D70)))</f>
        <v/>
      </c>
      <c r="DU76" s="36" t="str">
        <f ca="true">+IF(OFFSET('Hygiene Data'!$E$12,0,10*ROW('Hygiene Data'!E70))="","",OFFSET('Hygiene Data'!$E$12,0,10*ROW('Hygiene Data'!E70)))</f>
        <v/>
      </c>
      <c r="DV76" s="36" t="str">
        <f ca="true">+IF(OFFSET('Hygiene Data'!$E$13,0,10*ROW('Hygiene Data'!E70))="","",OFFSET('Hygiene Data'!$E$13,0,10*ROW('Hygiene Data'!E70)))</f>
        <v/>
      </c>
      <c r="DW76" s="36" t="str">
        <f ca="true">+IF(OFFSET('Hygiene Data'!$E$14,0,10*ROW('Hygiene Data'!E70))="","",OFFSET('Hygiene Data'!$E$14,0,10*ROW('Hygiene Data'!E70)))</f>
        <v/>
      </c>
      <c r="DX76" s="36" t="str">
        <f ca="true">+IF(OFFSET('Hygiene Data'!$F$12,0,10*ROW('Hygiene Data'!F70))="","",OFFSET('Hygiene Data'!$F$12,0,10*ROW('Hygiene Data'!F70)))</f>
        <v/>
      </c>
      <c r="DY76" s="36" t="str">
        <f ca="true">+IF(OFFSET('Hygiene Data'!$F$13,0,10*ROW('Hygiene Data'!F70))="","",OFFSET('Hygiene Data'!$F$13,0,10*ROW('Hygiene Data'!F70)))</f>
        <v/>
      </c>
      <c r="DZ76" s="36" t="str">
        <f ca="true">+IF(OFFSET('Hygiene Data'!$F$14,0,10*ROW('Hygiene Data'!F70))="","",OFFSET('Hygiene Data'!$F$14,0,10*ROW('Hygiene Data'!F70)))</f>
        <v/>
      </c>
      <c r="EA76" s="36" t="str">
        <f ca="true">+IF(OFFSET('Hygiene Data'!$G$12,0,10*ROW('Hygiene Data'!G70))="","",OFFSET('Hygiene Data'!$G$12,0,10*ROW('Hygiene Data'!G70)))</f>
        <v/>
      </c>
      <c r="EB76" s="36" t="str">
        <f ca="true">+IF(OFFSET('Hygiene Data'!$G$13,0,10*ROW('Hygiene Data'!G70))="","",OFFSET('Hygiene Data'!$G$13,0,10*ROW('Hygiene Data'!G70)))</f>
        <v/>
      </c>
      <c r="EC76" s="36" t="str">
        <f ca="true">+IF(OFFSET('Hygiene Data'!$G$14,0,10*ROW('Hygiene Data'!G70))="","",OFFSET('Hygiene Data'!$G$14,0,10*ROW('Hygiene Data'!G70)))</f>
        <v/>
      </c>
      <c r="ED76" s="36" t="str">
        <f ca="true">+IF(OFFSET('Hygiene Data'!$H$12,0,10*ROW('Hygiene Data'!H70))="","",OFFSET('Hygiene Data'!$H$12,0,10*ROW('Hygiene Data'!H70)))</f>
        <v/>
      </c>
      <c r="EE76" s="36" t="str">
        <f ca="true">+IF(OFFSET('Hygiene Data'!$H$13,0,10*ROW('Hygiene Data'!H70))="","",OFFSET('Hygiene Data'!$H$13,0,10*ROW('Hygiene Data'!H70)))</f>
        <v/>
      </c>
      <c r="EF76" s="36" t="str">
        <f ca="true">+IF(OFFSET('Hygiene Data'!$H$14,0,10*ROW('Hygiene Data'!H70))="","",OFFSET('Hygiene Data'!$H$14,0,10*ROW('Hygiene Data'!H70)))</f>
        <v/>
      </c>
    </row>
    <row r="77" x14ac:dyDescent="0.2">
      <c r="A77" s="59" t="str">
        <f ca="true">+IF(OFFSET('Water Data'!$B$1,0,10*ROW('Water Data'!B74))="","",OFFSET('Water Data'!$B$1,0,10*ROW('Water Data'!B74)))</f>
        <v/>
      </c>
      <c r="B77" s="59" t="str">
        <f ca="true">+IF(OFFSET('Water Data'!$A$3,0,10*ROW('Water Data'!A74))="","",OFFSET('Water Data'!$A$3,0,10*ROW('Water Data'!A74)))</f>
        <v/>
      </c>
      <c r="C77" s="59" t="str">
        <f ca="true">+IF(OFFSET('Water Data'!$C$3,0,10*ROW('Water Data'!C74))="","",OFFSET('Water Data'!$C$3,0,10*ROW('Water Data'!C74)))</f>
        <v/>
      </c>
      <c r="D77" s="252" t="e">
        <f ca="true">+IF(AND(ISNUMBER(OFFSET('Water Data'!$C$5,0,10*ROW('Water Data'!C71))),BS77="Yes"),100-OFFSET('Water Data'!$C$5,0,10*ROW('Water Data'!C71)),IF(AND(ISNUMBER(OFFSET('Water Data'!$C$5,0,10*ROW('Water Data'!C71))),BS77="No",ISNUMBER(OFFSET('Water Data'!$C$5,0,10*ROW('Water Data'!C71)))),CONCATENATE("[",ROUND(100-OFFSET('Water Data'!$C$5,0,10*ROW('Water Data'!C71)),0),"]"),IF(AND(ISNUMBER(OFFSET('Water Data'!$C$5,0,10*ROW('Water Data'!C71))),BS77="",ISNUMBER(OFFSET('Water Data'!$C$5,0,10*ROW('Water Data'!C71)))),100-OFFSET('Water Data'!$C$5,0,10*ROW('Water Data'!C71)),NA())))</f>
        <v>#N/A</v>
      </c>
      <c r="E77" s="252" t="e">
        <f ca="true">+IF(AND(ISNUMBER(OFFSET('Water Data'!$C$7,0,10*ROW('Water Data'!D71))),BT77="Yes"),OFFSET('Water Data'!$C$7,0,10*ROW('Water Data'!C71)),IF(AND(ISNUMBER(OFFSET('Water Data'!$C$7,0,10*ROW('Water Data'!C71))),BT77="No",ISNUMBER(OFFSET('Water Data'!$C$7,0,10*ROW('Water Data'!C71)))),CONCATENATE("[",ROUND(OFFSET('Water Data'!$C$7,0,10*ROW('Water Data'!C71)),0),"]"),IF(AND(ISNUMBER(OFFSET('Water Data'!$C$7,0,10*ROW('Water Data'!C71))),BT77="",ISNUMBER(OFFSET('Water Data'!$C$7,0,10*ROW('Water Data'!C71)))),OFFSET('Water Data'!$C$7,0,10*ROW('Water Data'!C71)),NA())))</f>
        <v>#N/A</v>
      </c>
      <c r="F77" s="252" t="e">
        <f ca="true">+IF(AND(ISNUMBER(OFFSET('Water Data'!$C$10,0,10*ROW('Water Data'!C71))),BU77="Yes"),OFFSET('Water Data'!$C$10,0,10*ROW('Water Data'!C71)),IF(AND(ISNUMBER(OFFSET('Water Data'!$C$10,0,10*ROW('Water Data'!C71))),BU77="No",ISNUMBER(OFFSET('Water Data'!$C$10,0,10*ROW('Water Data'!C71)))),CONCATENATE("[",ROUND(OFFSET('Water Data'!$C$10,0,10*ROW('Water Data'!C71)),0),"]"),IF(AND(ISNUMBER(OFFSET('Water Data'!$C$10,0,10*ROW('Water Data'!C71))),BU77="",ISNUMBER(OFFSET('Water Data'!$C$10,0,10*ROW('Water Data'!C71)))),OFFSET('Water Data'!$C$10,0,10*ROW('Water Data'!C71)),NA())))</f>
        <v>#N/A</v>
      </c>
      <c r="G77" s="252" t="e">
        <f ca="true">+IF(AND(ISNUMBER(OFFSET('Water Data'!$D$5,0,10*ROW('Water Data'!D71))),BV77="Yes"),100-OFFSET('Water Data'!$D$5,0,10*ROW('Water Data'!D71)),IF(AND(ISNUMBER(OFFSET('Water Data'!$D$5,0,10*ROW('Water Data'!D71))),BV77="No",ISNUMBER(OFFSET('Water Data'!$D$5,0,10*ROW('Water Data'!D71)))),CONCATENATE("[",ROUND(100-OFFSET('Water Data'!$D$5,0,10*ROW('Water Data'!D71)),0),"]"),IF(AND(ISNUMBER(OFFSET('Water Data'!$D$5,0,10*ROW('Water Data'!D71))),BV77="",ISNUMBER(OFFSET('Water Data'!$D$5,0,10*ROW('Water Data'!D71)))),100-OFFSET('Water Data'!$D$5,0,10*ROW('Water Data'!D71)),NA())))</f>
        <v>#N/A</v>
      </c>
      <c r="H77" s="252" t="e">
        <f ca="true">+IF(AND(ISNUMBER(OFFSET('Water Data'!$D$7,0,10*ROW('Water Data'!D71))),BW77="Yes"),OFFSET('Water Data'!$D$7,0,10*ROW('Water Data'!D71)),IF(AND(ISNUMBER(OFFSET('Water Data'!$D$7,0,10*ROW('Water Data'!D71))),BW77="No",ISNUMBER(OFFSET('Water Data'!$D$7,0,10*ROW('Water Data'!D71)))),CONCATENATE("[",ROUND(OFFSET('Water Data'!$C$7,0,10*ROW('Water Data'!D71)),0),"]"),IF(AND(ISNUMBER(OFFSET('Water Data'!$D$7,0,10*ROW('Water Data'!D71))),BW77="",ISNUMBER(OFFSET('Water Data'!$D$7,0,10*ROW('Water Data'!D71)))),OFFSET('Water Data'!$D$7,0,10*ROW('Water Data'!D71)),NA())))</f>
        <v>#N/A</v>
      </c>
      <c r="I77" s="252" t="e">
        <f ca="true">+IF(AND(ISNUMBER(OFFSET('Water Data'!$D$10,0,10*ROW('Water Data'!D71))),BX77="Yes"),OFFSET('Water Data'!$D$10,0,10*ROW('Water Data'!D71)),IF(AND(ISNUMBER(OFFSET('Water Data'!$D$10,0,10*ROW('Water Data'!D71))),BX77="No",ISNUMBER(OFFSET('Water Data'!$D$10,0,10*ROW('Water Data'!D71)))),CONCATENATE("[",ROUND(OFFSET('Water Data'!$D$10,0,10*ROW('Water Data'!D71)),0),"]"),IF(AND(ISNUMBER(OFFSET('Water Data'!$D$10,0,10*ROW('Water Data'!D71))),BX77="",ISNUMBER(OFFSET('Water Data'!$D$10,0,10*ROW('Water Data'!D71)))),OFFSET('Water Data'!$D$10,0,10*ROW('Water Data'!D71)),NA())))</f>
        <v>#N/A</v>
      </c>
      <c r="J77" s="252" t="e">
        <f ca="true">+IF(AND(ISNUMBER(OFFSET('Water Data'!$E$5,0,10*ROW('Water Data'!E71))),BY77="Yes"),100-OFFSET('Water Data'!$E$5,0,10*ROW('Water Data'!E71)),IF(AND(ISNUMBER(OFFSET('Water Data'!$E$5,0,10*ROW('Water Data'!E71))),BY77="No",ISNUMBER(OFFSET('Water Data'!$E$5,0,10*ROW('Water Data'!E71)))),CONCATENATE("[",ROUND(100-OFFSET('Water Data'!$E$5,0,10*ROW('Water Data'!E71)),0),"]"),IF(AND(ISNUMBER(OFFSET('Water Data'!$E$5,0,10*ROW('Water Data'!E71))),BY77="",ISNUMBER(OFFSET('Water Data'!$E$5,0,10*ROW('Water Data'!E71)))),100-OFFSET('Water Data'!$E$5,0,10*ROW('Water Data'!E71)),NA())))</f>
        <v>#N/A</v>
      </c>
      <c r="K77" s="252" t="e">
        <f ca="true">+IF(AND(ISNUMBER(OFFSET('Water Data'!$E$7,0,10*ROW('Water Data'!E71))),BZ77="Yes"),OFFSET('Water Data'!$E$7,0,10*ROW('Water Data'!E71)),IF(AND(ISNUMBER(OFFSET('Water Data'!$E$7,0,10*ROW('Water Data'!E71))),BZ77="No",ISNUMBER(OFFSET('Water Data'!$E$7,0,10*ROW('Water Data'!E71)))),CONCATENATE("[",ROUND(OFFSET('Water Data'!$E$7,0,10*ROW('Water Data'!E71)),0),"]"),IF(AND(ISNUMBER(OFFSET('Water Data'!$E$7,0,10*ROW('Water Data'!E71))),BZ77="",ISNUMBER(OFFSET('Water Data'!$E$7,0,10*ROW('Water Data'!E71)))),OFFSET('Water Data'!$E$7,0,10*ROW('Water Data'!E71)),NA())))</f>
        <v>#N/A</v>
      </c>
      <c r="L77" s="252" t="e">
        <f ca="true">+IF(AND(ISNUMBER(OFFSET('Water Data'!$E$10,0,10*ROW('Water Data'!E71))),CA77="Yes"),OFFSET('Water Data'!$E$10,0,10*ROW('Water Data'!E71)),IF(AND(ISNUMBER(OFFSET('Water Data'!$E$10,0,10*ROW('Water Data'!E71))),CA77="No",ISNUMBER(OFFSET('Water Data'!$E$10,0,10*ROW('Water Data'!E71)))),CONCATENATE("[",ROUND(OFFSET('Water Data'!$E$10,0,10*ROW('Water Data'!E71)),0),"]"),IF(AND(ISNUMBER(OFFSET('Water Data'!$E$10,0,10*ROW('Water Data'!E71))),CA77="",ISNUMBER(OFFSET('Water Data'!$E$10,0,10*ROW('Water Data'!E71)))),OFFSET('Water Data'!$E$10,0,10*ROW('Water Data'!E71)),NA())))</f>
        <v>#N/A</v>
      </c>
      <c r="M77" s="252" t="e">
        <f ca="true">+IF(AND(ISNUMBER(OFFSET('Water Data'!$F$5,0,10*ROW('Water Data'!F71))),CB77="Yes"),100-OFFSET('Water Data'!$F$5,0,10*ROW('Water Data'!F71)),IF(AND(ISNUMBER(OFFSET('Water Data'!$F$5,0,10*ROW('Water Data'!F71))),CB77="No",ISNUMBER(OFFSET('Water Data'!$F$5,0,10*ROW('Water Data'!F71)))),CONCATENATE("[",ROUND(100-OFFSET('Water Data'!$F$5,0,10*ROW('Water Data'!F71)),0),"]"),IF(AND(ISNUMBER(OFFSET('Water Data'!$F$5,0,10*ROW('Water Data'!F71))),CB77="",ISNUMBER(OFFSET('Water Data'!$F$5,0,10*ROW('Water Data'!F71)))),100-OFFSET('Water Data'!$F$5,0,10*ROW('Water Data'!F71)),NA())))</f>
        <v>#N/A</v>
      </c>
      <c r="N77" s="252" t="e">
        <f ca="true">+IF(AND(ISNUMBER(OFFSET('Water Data'!$F$7,0,10*ROW('Water Data'!F71))),CC77="Yes"),OFFSET('Water Data'!$F$7,0,10*ROW('Water Data'!F71)),IF(AND(ISNUMBER(OFFSET('Water Data'!$F$7,0,10*ROW('Water Data'!F71))),CC77="No",ISNUMBER(OFFSET('Water Data'!$F$7,0,10*ROW('Water Data'!F71)))),CONCATENATE("[",ROUND(OFFSET('Water Data'!$F$7,0,10*ROW('Water Data'!F71)),0),"]"),IF(AND(ISNUMBER(OFFSET('Water Data'!$F$7,0,10*ROW('Water Data'!F71))),CC77="",ISNUMBER(OFFSET('Water Data'!$F$7,0,10*ROW('Water Data'!F71)))),OFFSET('Water Data'!$F$7,0,10*ROW('Water Data'!F71)),NA())))</f>
        <v>#N/A</v>
      </c>
      <c r="O77" s="252" t="e">
        <f ca="true">+IF(AND(ISNUMBER(OFFSET('Water Data'!$F$10,0,10*ROW('Water Data'!F71))),CD77="Yes"),OFFSET('Water Data'!$F$10,0,10*ROW('Water Data'!F71)),IF(AND(ISNUMBER(OFFSET('Water Data'!$F$10,0,10*ROW('Water Data'!F71))),CD77="No",ISNUMBER(OFFSET('Water Data'!$F$10,0,10*ROW('Water Data'!F71)))),CONCATENATE("[",ROUND(OFFSET('Water Data'!$F$10,0,10*ROW('Water Data'!F71)),0),"]"),IF(AND(ISNUMBER(OFFSET('Water Data'!$F$10,0,10*ROW('Water Data'!F71))),CD77="",ISNUMBER(OFFSET('Water Data'!$F$10,0,10*ROW('Water Data'!F71)))),OFFSET('Water Data'!$F$10,0,10*ROW('Water Data'!F71)),NA())))</f>
        <v>#N/A</v>
      </c>
      <c r="P77" s="252" t="e">
        <f ca="true">+IF(AND(ISNUMBER(OFFSET('Water Data'!$G$5,0,10*ROW('Water Data'!G71))),CE77="Yes"),100-OFFSET('Water Data'!$G$5,0,10*ROW('Water Data'!G71)),IF(AND(ISNUMBER(OFFSET('Water Data'!$G$5,0,10*ROW('Water Data'!G71))),CE77="No",ISNUMBER(OFFSET('Water Data'!$G$5,0,10*ROW('Water Data'!G71)))),CONCATENATE("[",ROUND(100-OFFSET('Water Data'!$G$5,0,10*ROW('Water Data'!G71)),0),"]"),IF(AND(ISNUMBER(OFFSET('Water Data'!$G$5,0,10*ROW('Water Data'!G71))),CE77="",ISNUMBER(OFFSET('Water Data'!$G$5,0,10*ROW('Water Data'!G71)))),100-OFFSET('Water Data'!$G$5,0,10*ROW('Water Data'!G71)),NA())))</f>
        <v>#N/A</v>
      </c>
      <c r="Q77" s="252" t="e">
        <f ca="true">+IF(AND(ISNUMBER(OFFSET('Water Data'!$G$7,0,10*ROW('Water Data'!G71))),CF77="Yes"),OFFSET('Water Data'!$G$7,0,10*ROW('Water Data'!G71)),IF(AND(ISNUMBER(OFFSET('Water Data'!$G$7,0,10*ROW('Water Data'!G71))),CF77="No",ISNUMBER(OFFSET('Water Data'!$G$7,0,10*ROW('Water Data'!G71)))),CONCATENATE("[",ROUND(OFFSET('Water Data'!$G$7,0,10*ROW('Water Data'!G71)),0),"]"),IF(AND(ISNUMBER(OFFSET('Water Data'!$G$7,0,10*ROW('Water Data'!G71))),CF77="",ISNUMBER(OFFSET('Water Data'!$G$7,0,10*ROW('Water Data'!G71)))),OFFSET('Water Data'!$G$7,0,10*ROW('Water Data'!G71)),NA())))</f>
        <v>#N/A</v>
      </c>
      <c r="R77" s="252" t="e">
        <f ca="true">+IF(AND(ISNUMBER(OFFSET('Water Data'!$G$10,0,10*ROW('Water Data'!G71))),CG77="Yes"),OFFSET('Water Data'!$G$10,0,10*ROW('Water Data'!G71)),IF(AND(ISNUMBER(OFFSET('Water Data'!$G$10,0,10*ROW('Water Data'!G71))),CG77="No",ISNUMBER(OFFSET('Water Data'!$G$10,0,10*ROW('Water Data'!G71)))),CONCATENATE("[",ROUND(OFFSET('Water Data'!$G$10,0,10*ROW('Water Data'!G71)),0),"]"),IF(AND(ISNUMBER(OFFSET('Water Data'!$G$10,0,10*ROW('Water Data'!G71))),CG77="",ISNUMBER(OFFSET('Water Data'!$G$10,0,10*ROW('Water Data'!G71)))),OFFSET('Water Data'!$G$10,0,10*ROW('Water Data'!G71)),NA())))</f>
        <v>#N/A</v>
      </c>
      <c r="S77" s="252" t="e">
        <f ca="true">+IF(AND(ISNUMBER(OFFSET('Water Data'!$H$5,0,10*ROW('Water Data'!H71))),CH77="Yes"),100-OFFSET('Water Data'!$H$5,0,10*ROW('Water Data'!H71)),IF(AND(ISNUMBER(OFFSET('Water Data'!$H$5,0,10*ROW('Water Data'!H71))),CH77="No",ISNUMBER(OFFSET('Water Data'!$H$5,0,10*ROW('Water Data'!H71)))),CONCATENATE("[",ROUND(100-OFFSET('Water Data'!$H$5,0,10*ROW('Water Data'!H71)),0),"]"),IF(AND(ISNUMBER(OFFSET('Water Data'!$H$5,0,10*ROW('Water Data'!H71))),CH77="",ISNUMBER(OFFSET('Water Data'!$H$5,0,10*ROW('Water Data'!H71)))),100-OFFSET('Water Data'!$H$5,0,10*ROW('Water Data'!H71)),NA())))</f>
        <v>#N/A</v>
      </c>
      <c r="T77" s="252" t="e">
        <f ca="true">+IF(AND(ISNUMBER(OFFSET('Water Data'!$H$7,0,10*ROW('Water Data'!H71))),CI77="Yes"),OFFSET('Water Data'!$H$7,0,10*ROW('Water Data'!H71)),IF(AND(ISNUMBER(OFFSET('Water Data'!$H$7,0,10*ROW('Water Data'!H71))),CI77="No",ISNUMBER(OFFSET('Water Data'!$H$7,0,10*ROW('Water Data'!H71)))),CONCATENATE("[",ROUND(OFFSET('Water Data'!$H$7,0,10*ROW('Water Data'!H71)),0),"]"),IF(AND(ISNUMBER(OFFSET('Water Data'!$H$7,0,10*ROW('Water Data'!H71))),CI77="",ISNUMBER(OFFSET('Water Data'!$H$7,0,10*ROW('Water Data'!H71)))),OFFSET('Water Data'!$H$7,0,10*ROW('Water Data'!H71)),NA())))</f>
        <v>#N/A</v>
      </c>
      <c r="U77" s="252" t="e">
        <f ca="true">+IF(AND(ISNUMBER(OFFSET('Water Data'!$H$10,0,10*ROW('Water Data'!H71))),CJ77="Yes"),OFFSET('Water Data'!$H$10,0,10*ROW('Water Data'!H71)),IF(AND(ISNUMBER(OFFSET('Water Data'!$H$10,0,10*ROW('Water Data'!H71))),CJ77="No",ISNUMBER(OFFSET('Water Data'!$H$10,0,10*ROW('Water Data'!H71)))),CONCATENATE("[",ROUND(OFFSET('Water Data'!$H$10,0,10*ROW('Water Data'!H71)),0),"]"),IF(AND(ISNUMBER(OFFSET('Water Data'!$H$10,0,10*ROW('Water Data'!H71))),CJ77="",ISNUMBER(OFFSET('Water Data'!$H$10,0,10*ROW('Water Data'!H71)))),OFFSET('Water Data'!$H$10,0,10*ROW('Water Data'!H71)),NA())))</f>
        <v>#N/A</v>
      </c>
      <c r="V77" s="253" t="e">
        <f ca="true">+IF(AND(ISNUMBER(OFFSET('Sanitation Data'!$C$5,0,10*ROW('Sanitation Data'!C71))),CK77="Yes"),100-OFFSET('Sanitation Data'!$C$5,0,10*ROW('Sanitation Data'!C71)),IF(AND(ISNUMBER(OFFSET('Sanitation Data'!$C$5,0,10*ROW('Sanitation Data'!C71))),CK77="No",ISNUMBER(OFFSET('Sanitation Data'!$C$5,0,10*ROW('Sanitation Data'!C71)))),CONCATENATE("[",ROUND(100-OFFSET('Sanitation Data'!$C$5,0,10*ROW('Sanitation Data'!C71)),0),"]"),IF(AND(ISNUMBER(OFFSET('Sanitation Data'!$C$5,0,10*ROW('Sanitation Data'!C71))),CK77="",ISNUMBER(OFFSET('Sanitation Data'!$C$5,0,10*ROW('Sanitation Data'!C71)))),100-OFFSET('Sanitation Data'!$C$5,0,10*ROW('Sanitation Data'!C71)),NA())))</f>
        <v>#N/A</v>
      </c>
      <c r="W77" s="253" t="e">
        <f ca="true">+IF(AND(ISNUMBER(OFFSET('Sanitation Data'!$C$7,0,10*ROW('Sanitation Data'!C71))),CL77="Yes"),OFFSET('Sanitation Data'!$C$7,0,10*ROW('Sanitation Data'!C71)),IF(AND(ISNUMBER(OFFSET('Sanitation Data'!$C$7,0,10*ROW('Sanitation Data'!C71))),CL77="No",ISNUMBER(OFFSET('Sanitation Data'!$C$7,0,10*ROW('Sanitation Data'!C71)))),CONCATENATE("[",ROUND(OFFSET('Sanitation Data'!$C$7,0,10*ROW('Sanitation Data'!C71)),0),"]"),IF(AND(ISNUMBER(OFFSET('Sanitation Data'!$C$7,0,10*ROW('Sanitation Data'!C71))),CL77="",ISNUMBER(OFFSET('Sanitation Data'!$C$7,0,10*ROW('Sanitation Data'!C71)))),OFFSET('Sanitation Data'!$C$7,0,10*ROW('Sanitation Data'!C71)),NA())))</f>
        <v>#N/A</v>
      </c>
      <c r="X77" s="253" t="e">
        <f ca="true">+IF(AND(ISNUMBER(OFFSET('Sanitation Data'!$C$11,0,10*ROW('Sanitation Data'!C71))),CM77="Yes"),OFFSET('Sanitation Data'!$C$11,0,10*ROW('Sanitation Data'!C71)),IF(AND(ISNUMBER(OFFSET('Sanitation Data'!$C$11,0,10*ROW('Sanitation Data'!C71))),CM77="No",ISNUMBER(OFFSET('Sanitation Data'!$C$11,0,10*ROW('Sanitation Data'!C71)))),CONCATENATE("[",ROUND(OFFSET('Sanitation Data'!$C$11,0,10*ROW('Sanitation Data'!C71)),0),"]"),IF(AND(ISNUMBER(OFFSET('Sanitation Data'!$C$11,0,10*ROW('Sanitation Data'!C71))),CM77="",ISNUMBER(OFFSET('Sanitation Data'!$C$11,0,10*ROW('Sanitation Data'!C71)))),OFFSET('Sanitation Data'!$C$11,0,10*ROW('Sanitation Data'!C71)),NA())))</f>
        <v>#N/A</v>
      </c>
      <c r="Y77" s="253" t="e">
        <f ca="true">+IF(AND(ISNUMBER(OFFSET('Sanitation Data'!$C$12,0,10*ROW('Sanitation Data'!C71))),CN77="Yes"),OFFSET('Sanitation Data'!$C$12,0,10*ROW('Sanitation Data'!C71)),IF(AND(ISNUMBER(OFFSET('Sanitation Data'!$C$12,0,10*ROW('Sanitation Data'!C71))),CN77="No",ISNUMBER(OFFSET('Sanitation Data'!$C$12,0,10*ROW('Sanitation Data'!C71)))),CONCATENATE("[",ROUND(OFFSET('Sanitation Data'!$C$12,0,10*ROW('Sanitation Data'!C71)),0),"]"),IF(AND(ISNUMBER(OFFSET('Sanitation Data'!$C$12,0,10*ROW('Sanitation Data'!C71))),CN77="",ISNUMBER(OFFSET('Sanitation Data'!$C$12,0,10*ROW('Sanitation Data'!C71)))),OFFSET('Sanitation Data'!$C$12,0,10*ROW('Sanitation Data'!C71)),NA())))</f>
        <v>#N/A</v>
      </c>
      <c r="Z77" s="253" t="e">
        <f ca="true">+IF(AND(ISNUMBER(OFFSET('Sanitation Data'!$C$13,0,10*ROW('Sanitation Data'!C71))),CO77="Yes"),OFFSET('Sanitation Data'!$C$13,0,10*ROW('Sanitation Data'!C71)),IF(AND(ISNUMBER(OFFSET('Sanitation Data'!$C$13,0,10*ROW('Sanitation Data'!C71))),CO77="No",ISNUMBER(OFFSET('Sanitation Data'!$C$13,0,10*ROW('Sanitation Data'!C71)))),CONCATENATE("[",ROUND(OFFSET('Sanitation Data'!$C$13,0,10*ROW('Sanitation Data'!C71)),0),"]"),IF(AND(ISNUMBER(OFFSET('Sanitation Data'!$C$13,0,10*ROW('Sanitation Data'!C71))),CO77="",ISNUMBER(OFFSET('Sanitation Data'!$C$13,0,10*ROW('Sanitation Data'!C71)))),OFFSET('Sanitation Data'!$C$13,0,10*ROW('Sanitation Data'!C71)),NA())))</f>
        <v>#N/A</v>
      </c>
      <c r="AA77" s="253" t="e">
        <f ca="true">+IF(AND(ISNUMBER(OFFSET('Sanitation Data'!$D$5,0,10*ROW('Sanitation Data'!D71))),CP77="Yes"),100-OFFSET('Sanitation Data'!$D$5,0,10*ROW('Sanitation Data'!D71)),IF(AND(ISNUMBER(OFFSET('Sanitation Data'!$D$5,0,10*ROW('Sanitation Data'!D71))),CP77="No",ISNUMBER(OFFSET('Sanitation Data'!$D$5,0,10*ROW('Sanitation Data'!D71)))),CONCATENATE("[",ROUND(100-OFFSET('Sanitation Data'!$D$5,0,10*ROW('Sanitation Data'!D71)),0),"]"),IF(AND(ISNUMBER(OFFSET('Sanitation Data'!$D$5,0,10*ROW('Sanitation Data'!D71))),CP77="",ISNUMBER(OFFSET('Sanitation Data'!$D$5,0,10*ROW('Sanitation Data'!D71)))),100-OFFSET('Sanitation Data'!$D$5,0,10*ROW('Sanitation Data'!D71)),NA())))</f>
        <v>#N/A</v>
      </c>
      <c r="AB77" s="253" t="e">
        <f ca="true">+IF(AND(ISNUMBER(OFFSET('Sanitation Data'!$D$7,0,10*ROW('Sanitation Data'!D71))),CQ77="Yes"),OFFSET('Sanitation Data'!$D$7,0,10*ROW('Sanitation Data'!G71)),IF(AND(ISNUMBER(OFFSET('Sanitation Data'!$D$7,0,10*ROW('Sanitation Data'!D71))),CQ77="No",ISNUMBER(OFFSET('Sanitation Data'!$D$7,0,10*ROW('Sanitation Data'!D71)))),CONCATENATE("[",ROUND(OFFSET('Sanitation Data'!$D$7,0,10*ROW('Sanitation Data'!D71)),0),"]"),IF(AND(ISNUMBER(OFFSET('Sanitation Data'!$D$7,0,10*ROW('Sanitation Data'!D71))),CQ77="",ISNUMBER(OFFSET('Sanitation Data'!$D$7,0,10*ROW('Sanitation Data'!D71)))),OFFSET('Sanitation Data'!$D$7,0,10*ROW('Sanitation Data'!D71)),NA())))</f>
        <v>#N/A</v>
      </c>
      <c r="AC77" s="253" t="e">
        <f ca="true">+IF(AND(ISNUMBER(OFFSET('Sanitation Data'!$D$11,0,10*ROW('Sanitation Data'!D71))),CR77="Yes"),OFFSET('Sanitation Data'!$D$11,0,10*ROW('Sanitation Data'!D71)),IF(AND(ISNUMBER(OFFSET('Sanitation Data'!$D$11,0,10*ROW('Sanitation Data'!D71))),CR77="No",ISNUMBER(OFFSET('Sanitation Data'!$D$11,0,10*ROW('Sanitation Data'!D71)))),CONCATENATE("[",ROUND(OFFSET('Sanitation Data'!$D$11,0,10*ROW('Sanitation Data'!D71)),0),"]"),IF(AND(ISNUMBER(OFFSET('Sanitation Data'!$D$11,0,10*ROW('Sanitation Data'!D71))),CR77="",ISNUMBER(OFFSET('Sanitation Data'!$D$11,0,10*ROW('Sanitation Data'!D71)))),OFFSET('Sanitation Data'!$D$11,0,10*ROW('Sanitation Data'!D71)),NA())))</f>
        <v>#N/A</v>
      </c>
      <c r="AD77" s="253" t="e">
        <f ca="true">+IF(AND(ISNUMBER(OFFSET('Sanitation Data'!$D$12,0,10*ROW('Sanitation Data'!D71))),CS77="Yes"),OFFSET('Sanitation Data'!$D$12,0,10*ROW('Sanitation Data'!D71)),IF(AND(ISNUMBER(OFFSET('Sanitation Data'!$D$12,0,10*ROW('Sanitation Data'!D71))),CS77="No",ISNUMBER(OFFSET('Sanitation Data'!$D$12,0,10*ROW('Sanitation Data'!D71)))),CONCATENATE("[",ROUND(OFFSET('Sanitation Data'!$D$12,0,10*ROW('Sanitation Data'!D71)),0),"]"),IF(AND(ISNUMBER(OFFSET('Sanitation Data'!$D$12,0,10*ROW('Sanitation Data'!D71))),CS77="",ISNUMBER(OFFSET('Sanitation Data'!$D$12,0,10*ROW('Sanitation Data'!D71)))),OFFSET('Sanitation Data'!$D$12,0,10*ROW('Sanitation Data'!D71)),NA())))</f>
        <v>#N/A</v>
      </c>
      <c r="AE77" s="253" t="e">
        <f ca="true">+IF(AND(ISNUMBER(OFFSET('Sanitation Data'!$D$13,0,10*ROW('Sanitation Data'!D71))),CT77="Yes"),OFFSET('Sanitation Data'!$D$13,0,10*ROW('Sanitation Data'!D71)),IF(AND(ISNUMBER(OFFSET('Sanitation Data'!$D$13,0,10*ROW('Sanitation Data'!D71))),CT77="No",ISNUMBER(OFFSET('Sanitation Data'!$D$13,0,10*ROW('Sanitation Data'!D71)))),CONCATENATE("[",ROUND(OFFSET('Sanitation Data'!$D$13,0,10*ROW('Sanitation Data'!D71)),0),"]"),IF(AND(ISNUMBER(OFFSET('Sanitation Data'!$D$13,0,10*ROW('Sanitation Data'!D71))),CT77="",ISNUMBER(OFFSET('Sanitation Data'!$D$13,0,10*ROW('Sanitation Data'!D71)))),OFFSET('Sanitation Data'!$D$13,0,10*ROW('Sanitation Data'!D71)),NA())))</f>
        <v>#N/A</v>
      </c>
      <c r="AF77" s="253" t="e">
        <f ca="true">+IF(AND(ISNUMBER(OFFSET('Sanitation Data'!$E$5,0,10*ROW('Sanitation Data'!E71))),CU77="Yes"),100-OFFSET('Sanitation Data'!$E$5,0,10*ROW('Sanitation Data'!E71)),IF(AND(ISNUMBER(OFFSET('Sanitation Data'!$E$5,0,10*ROW('Sanitation Data'!E71))),CU77="No",ISNUMBER(OFFSET('Sanitation Data'!$E$5,0,10*ROW('Sanitation Data'!E71)))),CONCATENATE("[",ROUND(100-OFFSET('Sanitation Data'!$E$5,0,10*ROW('Sanitation Data'!E71)),0),"]"),IF(AND(ISNUMBER(OFFSET('Sanitation Data'!$E$5,0,10*ROW('Sanitation Data'!E71))),CU77="",ISNUMBER(OFFSET('Sanitation Data'!$E$5,0,10*ROW('Sanitation Data'!E71)))),100-OFFSET('Sanitation Data'!$E$5,0,10*ROW('Sanitation Data'!E71)),NA())))</f>
        <v>#N/A</v>
      </c>
      <c r="AG77" s="253" t="e">
        <f ca="true">+IF(AND(ISNUMBER(OFFSET('Sanitation Data'!$E$7,0,10*ROW('Sanitation Data'!E71))),CV77="Yes"),OFFSET('Sanitation Data'!$E$7,0,10*ROW('Sanitation Data'!E71)),IF(AND(ISNUMBER(OFFSET('Sanitation Data'!$E$7,0,10*ROW('Sanitation Data'!E71))),CV77="No",ISNUMBER(OFFSET('Sanitation Data'!$E$7,0,10*ROW('Sanitation Data'!E71)))),CONCATENATE("[",ROUND(OFFSET('Sanitation Data'!$E$7,0,10*ROW('Sanitation Data'!E71)),0),"]"),IF(AND(ISNUMBER(OFFSET('Sanitation Data'!$E$7,0,10*ROW('Sanitation Data'!E71))),CV77="",ISNUMBER(OFFSET('Sanitation Data'!$E$7,0,10*ROW('Sanitation Data'!E71)))),OFFSET('Sanitation Data'!$E$7,0,10*ROW('Sanitation Data'!E71)),NA())))</f>
        <v>#N/A</v>
      </c>
      <c r="AH77" s="253" t="e">
        <f ca="true">+IF(AND(ISNUMBER(OFFSET('Sanitation Data'!$E$11,0,10*ROW('Sanitation Data'!E71))),CW77="Yes"),OFFSET('Sanitation Data'!$E$11,0,10*ROW('Sanitation Data'!E71)),IF(AND(ISNUMBER(OFFSET('Sanitation Data'!$E$11,0,10*ROW('Sanitation Data'!E71))),CW77="No",ISNUMBER(OFFSET('Sanitation Data'!$E$11,0,10*ROW('Sanitation Data'!E71)))),CONCATENATE("[",ROUND(OFFSET('Sanitation Data'!$E$11,0,10*ROW('Sanitation Data'!E71)),0),"]"),IF(AND(ISNUMBER(OFFSET('Sanitation Data'!$E$11,0,10*ROW('Sanitation Data'!E71))),CW77="",ISNUMBER(OFFSET('Sanitation Data'!$E$11,0,10*ROW('Sanitation Data'!E71)))),OFFSET('Sanitation Data'!$E$11,0,10*ROW('Sanitation Data'!E71)),NA())))</f>
        <v>#N/A</v>
      </c>
      <c r="AI77" s="253" t="e">
        <f ca="true">+IF(AND(ISNUMBER(OFFSET('Sanitation Data'!$E$12,0,10*ROW('Sanitation Data'!E71))),CX77="Yes"),OFFSET('Sanitation Data'!$E$12,0,10*ROW('Sanitation Data'!E71)),IF(AND(ISNUMBER(OFFSET('Sanitation Data'!$E$12,0,10*ROW('Sanitation Data'!E71))),CX77="No",ISNUMBER(OFFSET('Sanitation Data'!$E$12,0,10*ROW('Sanitation Data'!E71)))),CONCATENATE("[",ROUND(OFFSET('Sanitation Data'!$E$12,0,10*ROW('Sanitation Data'!E71)),0),"]"),IF(AND(ISNUMBER(OFFSET('Sanitation Data'!$E$12,0,10*ROW('Sanitation Data'!E71))),CX77="",ISNUMBER(OFFSET('Sanitation Data'!$E$12,0,10*ROW('Sanitation Data'!E71)))),OFFSET('Sanitation Data'!$E$12,0,10*ROW('Sanitation Data'!E71)),NA())))</f>
        <v>#N/A</v>
      </c>
      <c r="AJ77" s="253" t="e">
        <f ca="true">+IF(AND(ISNUMBER(OFFSET('Sanitation Data'!$E$13,0,10*ROW('Sanitation Data'!E71))),CY77="Yes"),OFFSET('Sanitation Data'!$E$13,0,10*ROW('Sanitation Data'!E71)),IF(AND(ISNUMBER(OFFSET('Sanitation Data'!$E$13,0,10*ROW('Sanitation Data'!E71))),CY77="No",ISNUMBER(OFFSET('Sanitation Data'!$E$13,0,10*ROW('Sanitation Data'!E71)))),CONCATENATE("[",ROUND(OFFSET('Sanitation Data'!$E$13,0,10*ROW('Sanitation Data'!E71)),0),"]"),IF(AND(ISNUMBER(OFFSET('Sanitation Data'!$E$13,0,10*ROW('Sanitation Data'!E71))),CY77="",ISNUMBER(OFFSET('Sanitation Data'!$E$13,0,10*ROW('Sanitation Data'!E71)))),OFFSET('Sanitation Data'!$E$13,0,10*ROW('Sanitation Data'!E71)),NA())))</f>
        <v>#N/A</v>
      </c>
      <c r="AK77" s="253" t="e">
        <f ca="true">+IF(AND(ISNUMBER(OFFSET('Sanitation Data'!$F$5,0,10*ROW('Sanitation Data'!F71))),CZ77="Yes"),100-OFFSET('Sanitation Data'!$F$5,0,10*ROW('Sanitation Data'!F71)),IF(AND(ISNUMBER(OFFSET('Sanitation Data'!$F$5,0,10*ROW('Sanitation Data'!F71))),CZ77="No",ISNUMBER(OFFSET('Sanitation Data'!$F$5,0,10*ROW('Sanitation Data'!F71)))),CONCATENATE("[",ROUND(100-OFFSET('Sanitation Data'!$F$5,0,10*ROW('Sanitation Data'!F71)),0),"]"),IF(AND(ISNUMBER(OFFSET('Sanitation Data'!$F$5,0,10*ROW('Sanitation Data'!F71))),CZ77="",ISNUMBER(OFFSET('Sanitation Data'!$F$5,0,10*ROW('Sanitation Data'!F71)))),100-OFFSET('Sanitation Data'!$F$5,0,10*ROW('Sanitation Data'!F71)),NA())))</f>
        <v>#N/A</v>
      </c>
      <c r="AL77" s="253" t="e">
        <f ca="true">+IF(AND(ISNUMBER(OFFSET('Sanitation Data'!$F$7,0,10*ROW('Sanitation Data'!F71))),DA77="Yes"),OFFSET('Sanitation Data'!$F$7,0,10*ROW('Sanitation Data'!F71)),IF(AND(ISNUMBER(OFFSET('Sanitation Data'!$F$7,0,10*ROW('Sanitation Data'!F71))),DA77="No",ISNUMBER(OFFSET('Sanitation Data'!$F$7,0,10*ROW('Sanitation Data'!F71)))),CONCATENATE("[",ROUND(OFFSET('Sanitation Data'!$F$7,0,10*ROW('Sanitation Data'!F71)),0),"]"),IF(AND(ISNUMBER(OFFSET('Sanitation Data'!$F$7,0,10*ROW('Sanitation Data'!F71))),DA77="",ISNUMBER(OFFSET('Sanitation Data'!$F$7,0,10*ROW('Sanitation Data'!F71)))),OFFSET('Sanitation Data'!$F$7,0,10*ROW('Sanitation Data'!F71)),NA())))</f>
        <v>#N/A</v>
      </c>
      <c r="AM77" s="253" t="e">
        <f ca="true">+IF(AND(ISNUMBER(OFFSET('Sanitation Data'!$F$11,0,10*ROW('Sanitation Data'!F71))),DB77="Yes"),OFFSET('Sanitation Data'!$F$11,0,10*ROW('Sanitation Data'!F71)),IF(AND(ISNUMBER(OFFSET('Sanitation Data'!$F$11,0,10*ROW('Sanitation Data'!F71))),DB77="No",ISNUMBER(OFFSET('Sanitation Data'!$F$11,0,10*ROW('Sanitation Data'!F71)))),CONCATENATE("[",ROUND(OFFSET('Sanitation Data'!$F$11,0,10*ROW('Sanitation Data'!F71)),0),"]"),IF(AND(ISNUMBER(OFFSET('Sanitation Data'!$F$11,0,10*ROW('Sanitation Data'!F71))),DB77="",ISNUMBER(OFFSET('Sanitation Data'!$F$11,0,10*ROW('Sanitation Data'!F71)))),OFFSET('Sanitation Data'!$F$11,0,10*ROW('Sanitation Data'!F71)),NA())))</f>
        <v>#N/A</v>
      </c>
      <c r="AN77" s="253" t="e">
        <f ca="true">+IF(AND(ISNUMBER(OFFSET('Sanitation Data'!$F$12,0,10*ROW('Sanitation Data'!F71))),DC77="Yes"),OFFSET('Sanitation Data'!$F$12,0,10*ROW('Sanitation Data'!F71)),IF(AND(ISNUMBER(OFFSET('Sanitation Data'!$F$12,0,10*ROW('Sanitation Data'!F71))),DC77="No",ISNUMBER(OFFSET('Sanitation Data'!$F$12,0,10*ROW('Sanitation Data'!F71)))),CONCATENATE("[",ROUND(OFFSET('Sanitation Data'!$F$12,0,10*ROW('Sanitation Data'!F71)),0),"]"),IF(AND(ISNUMBER(OFFSET('Sanitation Data'!$F$12,0,10*ROW('Sanitation Data'!F71))),DC77="",ISNUMBER(OFFSET('Sanitation Data'!$F$12,0,10*ROW('Sanitation Data'!F71)))),OFFSET('Sanitation Data'!$F$12,0,10*ROW('Sanitation Data'!F71)),NA())))</f>
        <v>#N/A</v>
      </c>
      <c r="AO77" s="253" t="e">
        <f ca="true">+IF(AND(ISNUMBER(OFFSET('Sanitation Data'!$F$13,0,10*ROW('Sanitation Data'!F71))),DD77="Yes"),OFFSET('Sanitation Data'!$F$13,0,10*ROW('Sanitation Data'!F71)),IF(AND(ISNUMBER(OFFSET('Sanitation Data'!$F$13,0,10*ROW('Sanitation Data'!F71))),DD77="No",ISNUMBER(OFFSET('Sanitation Data'!$F$13,0,10*ROW('Sanitation Data'!F71)))),CONCATENATE("[",ROUND(OFFSET('Sanitation Data'!$F$13,0,10*ROW('Sanitation Data'!F71)),0),"]"),IF(AND(ISNUMBER(OFFSET('Sanitation Data'!$F$13,0,10*ROW('Sanitation Data'!F71))),DD77="",ISNUMBER(OFFSET('Sanitation Data'!$F$13,0,10*ROW('Sanitation Data'!F71)))),OFFSET('Sanitation Data'!$F$13,0,10*ROW('Sanitation Data'!F71)),NA())))</f>
        <v>#N/A</v>
      </c>
      <c r="AP77" s="253" t="e">
        <f ca="true">+IF(AND(ISNUMBER(OFFSET('Sanitation Data'!$G$5,0,10*ROW('Sanitation Data'!G71))),DE77="Yes"),100-OFFSET('Sanitation Data'!$G$5,0,10*ROW('Sanitation Data'!G71)),IF(AND(ISNUMBER(OFFSET('Sanitation Data'!$G$5,0,10*ROW('Sanitation Data'!G71))),DE77="No",ISNUMBER(OFFSET('Sanitation Data'!$G$5,0,10*ROW('Sanitation Data'!G71)))),CONCATENATE("[",ROUND(100-OFFSET('Sanitation Data'!$G$5,0,10*ROW('Sanitation Data'!G71)),0),"]"),IF(AND(ISNUMBER(OFFSET('Sanitation Data'!$G$5,0,10*ROW('Sanitation Data'!G71))),DE77="",ISNUMBER(OFFSET('Sanitation Data'!$G$5,0,10*ROW('Sanitation Data'!G71)))),100-OFFSET('Sanitation Data'!$G$5,0,10*ROW('Sanitation Data'!G71)),NA())))</f>
        <v>#N/A</v>
      </c>
      <c r="AQ77" s="253" t="e">
        <f ca="true">+IF(AND(ISNUMBER(OFFSET('Sanitation Data'!$G$7,0,10*ROW('Sanitation Data'!G71))),DF77="Yes"),OFFSET('Sanitation Data'!$G$7,0,10*ROW('Sanitation Data'!G71)),IF(AND(ISNUMBER(OFFSET('Sanitation Data'!$G$7,0,10*ROW('Sanitation Data'!G71))),DF77="No",ISNUMBER(OFFSET('Sanitation Data'!$G$7,0,10*ROW('Sanitation Data'!G71)))),CONCATENATE("[",ROUND(OFFSET('Sanitation Data'!$G$7,0,10*ROW('Sanitation Data'!G71)),0),"]"),IF(AND(ISNUMBER(OFFSET('Sanitation Data'!$G$7,0,10*ROW('Sanitation Data'!G71))),DF77="",ISNUMBER(OFFSET('Sanitation Data'!$G$7,0,10*ROW('Sanitation Data'!G71)))),OFFSET('Sanitation Data'!$G$7,0,10*ROW('Sanitation Data'!G71)),NA())))</f>
        <v>#N/A</v>
      </c>
      <c r="AR77" s="253" t="e">
        <f ca="true">+IF(AND(ISNUMBER(OFFSET('Sanitation Data'!$G$11,0,10*ROW('Sanitation Data'!G71))),DG77="Yes"),OFFSET('Sanitation Data'!$G$11,0,10*ROW('Sanitation Data'!G71)),IF(AND(ISNUMBER(OFFSET('Sanitation Data'!$G$11,0,10*ROW('Sanitation Data'!G71))),DG77="No",ISNUMBER(OFFSET('Sanitation Data'!$G$11,0,10*ROW('Sanitation Data'!G71)))),CONCATENATE("[",ROUND(OFFSET('Sanitation Data'!$G$11,0,10*ROW('Sanitation Data'!G71)),0),"]"),IF(AND(ISNUMBER(OFFSET('Sanitation Data'!$G$11,0,10*ROW('Sanitation Data'!G71))),DG77="",ISNUMBER(OFFSET('Sanitation Data'!$G$11,0,10*ROW('Sanitation Data'!G71)))),OFFSET('Sanitation Data'!$G$11,0,10*ROW('Sanitation Data'!G71)),NA())))</f>
        <v>#N/A</v>
      </c>
      <c r="AS77" s="253" t="e">
        <f ca="true">+IF(AND(ISNUMBER(OFFSET('Sanitation Data'!$G$12,0,10*ROW('Sanitation Data'!G71))),DH77="Yes"),OFFSET('Sanitation Data'!$G$12,0,10*ROW('Sanitation Data'!G71)),IF(AND(ISNUMBER(OFFSET('Sanitation Data'!$G$12,0,10*ROW('Sanitation Data'!G71))),DH77="No",ISNUMBER(OFFSET('Sanitation Data'!$G$12,0,10*ROW('Sanitation Data'!G71)))),CONCATENATE("[",ROUND(OFFSET('Sanitation Data'!$G$12,0,10*ROW('Sanitation Data'!G71)),0),"]"),IF(AND(ISNUMBER(OFFSET('Sanitation Data'!$G$12,0,10*ROW('Sanitation Data'!G71))),DH77="",ISNUMBER(OFFSET('Sanitation Data'!$G$12,0,10*ROW('Sanitation Data'!G71)))),OFFSET('Sanitation Data'!$G$12,0,10*ROW('Sanitation Data'!G71)),NA())))</f>
        <v>#N/A</v>
      </c>
      <c r="AT77" s="253" t="e">
        <f ca="true">+IF(AND(ISNUMBER(OFFSET('Sanitation Data'!$G$13,0,10*ROW('Sanitation Data'!G71))),DI77="Yes"),OFFSET('Sanitation Data'!$G$13,0,10*ROW('Sanitation Data'!G71)),IF(AND(ISNUMBER(OFFSET('Sanitation Data'!$G$13,0,10*ROW('Sanitation Data'!G71))),DI77="No",ISNUMBER(OFFSET('Sanitation Data'!$G$13,0,10*ROW('Sanitation Data'!G71)))),CONCATENATE("[",ROUND(OFFSET('Sanitation Data'!$G$13,0,10*ROW('Sanitation Data'!G71)),0),"]"),IF(AND(ISNUMBER(OFFSET('Sanitation Data'!$G$13,0,10*ROW('Sanitation Data'!G71))),DI77="",ISNUMBER(OFFSET('Sanitation Data'!$G$13,0,10*ROW('Sanitation Data'!G71)))),OFFSET('Sanitation Data'!$G$13,0,10*ROW('Sanitation Data'!G71)),NA())))</f>
        <v>#N/A</v>
      </c>
      <c r="AU77" s="253" t="e">
        <f ca="true">+IF(AND(ISNUMBER(OFFSET('Sanitation Data'!$H$5,0,10*ROW('Sanitation Data'!H71))),DJ77="Yes"),100-OFFSET('Sanitation Data'!$H$5,0,10*ROW('Sanitation Data'!H71)),IF(AND(ISNUMBER(OFFSET('Sanitation Data'!$H$5,0,10*ROW('Sanitation Data'!H71))),DJ77="No",ISNUMBER(OFFSET('Sanitation Data'!$H$5,0,10*ROW('Sanitation Data'!H71)))),CONCATENATE("[",ROUND(100-OFFSET('Sanitation Data'!$H$5,0,10*ROW('Sanitation Data'!H71)),0),"]"),IF(AND(ISNUMBER(OFFSET('Sanitation Data'!$H$5,0,10*ROW('Sanitation Data'!H71))),DJ77="",ISNUMBER(OFFSET('Sanitation Data'!$H$5,0,10*ROW('Sanitation Data'!H71)))),100-OFFSET('Sanitation Data'!$H$5,0,10*ROW('Sanitation Data'!H71)),NA())))</f>
        <v>#N/A</v>
      </c>
      <c r="AV77" s="253" t="e">
        <f ca="true">+IF(AND(ISNUMBER(OFFSET('Sanitation Data'!$H$7,0,10*ROW('Sanitation Data'!H71))),DK77="Yes"),OFFSET('Sanitation Data'!$H$7,0,10*ROW('Sanitation Data'!H71)),IF(AND(ISNUMBER(OFFSET('Sanitation Data'!$H$7,0,10*ROW('Sanitation Data'!H71))),DK77="No",ISNUMBER(OFFSET('Sanitation Data'!$H$7,0,10*ROW('Sanitation Data'!H71)))),CONCATENATE("[",ROUND(OFFSET('Sanitation Data'!$H$7,0,10*ROW('Sanitation Data'!H71)),0),"]"),IF(AND(ISNUMBER(OFFSET('Sanitation Data'!$H$7,0,10*ROW('Sanitation Data'!H71))),DK77="",ISNUMBER(OFFSET('Sanitation Data'!$H$7,0,10*ROW('Sanitation Data'!H71)))),OFFSET('Sanitation Data'!$H$7,0,10*ROW('Sanitation Data'!H71)),NA())))</f>
        <v>#N/A</v>
      </c>
      <c r="AW77" s="253" t="e">
        <f ca="true">+IF(AND(ISNUMBER(OFFSET('Sanitation Data'!$H$11,0,10*ROW('Sanitation Data'!H71))),DL77="Yes"),OFFSET('Sanitation Data'!$H$11,0,10*ROW('Sanitation Data'!H71)),IF(AND(ISNUMBER(OFFSET('Sanitation Data'!$H$11,0,10*ROW('Sanitation Data'!H71))),DL77="No",ISNUMBER(OFFSET('Sanitation Data'!$H$11,0,10*ROW('Sanitation Data'!H71)))),CONCATENATE("[",ROUND(OFFSET('Sanitation Data'!$H$11,0,10*ROW('Sanitation Data'!H71)),0),"]"),IF(AND(ISNUMBER(OFFSET('Sanitation Data'!$H$11,0,10*ROW('Sanitation Data'!H71))),DL77="",ISNUMBER(OFFSET('Sanitation Data'!$H$11,0,10*ROW('Sanitation Data'!H71)))),OFFSET('Sanitation Data'!$H$11,0,10*ROW('Sanitation Data'!H71)),NA())))</f>
        <v>#N/A</v>
      </c>
      <c r="AX77" s="253" t="e">
        <f ca="true">+IF(AND(ISNUMBER(OFFSET('Sanitation Data'!$H$12,0,10*ROW('Sanitation Data'!H71))),DM77="Yes"),OFFSET('Sanitation Data'!$H$12,0,10*ROW('Sanitation Data'!H71)),IF(AND(ISNUMBER(OFFSET('Sanitation Data'!$H$12,0,10*ROW('Sanitation Data'!H71))),DM77="No",ISNUMBER(OFFSET('Sanitation Data'!$H$12,0,10*ROW('Sanitation Data'!H71)))),CONCATENATE("[",ROUND(OFFSET('Sanitation Data'!$H$12,0,10*ROW('Sanitation Data'!H71)),0),"]"),IF(AND(ISNUMBER(OFFSET('Sanitation Data'!$H$12,0,10*ROW('Sanitation Data'!H71))),DM77="",ISNUMBER(OFFSET('Sanitation Data'!$H$12,0,10*ROW('Sanitation Data'!H71)))),OFFSET('Sanitation Data'!$H$12,0,10*ROW('Sanitation Data'!H71)),NA())))</f>
        <v>#N/A</v>
      </c>
      <c r="AY77" s="253" t="e">
        <f ca="true">+IF(AND(ISNUMBER(OFFSET('Sanitation Data'!$H$13,0,10*ROW('Sanitation Data'!H71))),DN77="Yes"),OFFSET('Sanitation Data'!$H$13,0,10*ROW('Sanitation Data'!H71)),IF(AND(ISNUMBER(OFFSET('Sanitation Data'!$H$13,0,10*ROW('Sanitation Data'!H71))),DN77="No",ISNUMBER(OFFSET('Sanitation Data'!$H$13,0,10*ROW('Sanitation Data'!H71)))),CONCATENATE("[",ROUND(OFFSET('Sanitation Data'!$H$13,0,10*ROW('Sanitation Data'!H71)),0),"]"),IF(AND(ISNUMBER(OFFSET('Sanitation Data'!$H$13,0,10*ROW('Sanitation Data'!H71))),DN77="",ISNUMBER(OFFSET('Sanitation Data'!$H$13,0,10*ROW('Sanitation Data'!H71)))),OFFSET('Sanitation Data'!$H$13,0,10*ROW('Sanitation Data'!H71)),NA())))</f>
        <v>#N/A</v>
      </c>
      <c r="AZ77" s="254" t="e">
        <f ca="true">+IF(AND(ISNUMBER(OFFSET('Hygiene Data'!$C$6,0,10*ROW('Hygiene Data'!C71))),DO77="Yes"),OFFSET('Hygiene Data'!$C$6,0,10*ROW('Hygiene Data'!C71)),IF(AND(ISNUMBER(OFFSET('Hygiene Data'!$C$6,0,10*ROW('Hygiene Data'!C71))),DO77="No",ISNUMBER(OFFSET('Hygiene Data'!$C$6,0,10*ROW('Hygiene Data'!C71)))),CONCATENATE("[",ROUND(OFFSET('Hygiene Data'!$C$6,0,10*ROW('Hygiene Data'!C71)),0),"]"),IF(AND(ISNUMBER(OFFSET('Hygiene Data'!$C$6,0,10*ROW('Hygiene Data'!C71))),DO77="",ISNUMBER(OFFSET('Hygiene Data'!$C$6,0,10*ROW('Hygiene Data'!C71)))),OFFSET('Hygiene Data'!$C$6,0,10*ROW('Hygiene Data'!C71)),NA())))</f>
        <v>#N/A</v>
      </c>
      <c r="BA77" s="254" t="e">
        <f ca="true">+IF(AND(ISNUMBER(OFFSET('Hygiene Data'!$C$8,0,10*ROW('Hygiene Data'!C71))),DP77="Yes"),OFFSET('Hygiene Data'!$C$8,0,10*ROW('Hygiene Data'!C71)),IF(AND(ISNUMBER(OFFSET('Hygiene Data'!$C$8,0,10*ROW('Hygiene Data'!C71))),DP77="No",ISNUMBER(OFFSET('Hygiene Data'!$C$8,0,10*ROW('Hygiene Data'!C71)))),CONCATENATE("[",ROUND(OFFSET('Hygiene Data'!$C$8,0,10*ROW('Hygiene Data'!C71)),0),"]"),IF(AND(ISNUMBER(OFFSET('Hygiene Data'!$C$8,0,10*ROW('Hygiene Data'!C71))),DP77="",ISNUMBER(OFFSET('Hygiene Data'!$C$8,0,10*ROW('Hygiene Data'!C71)))),OFFSET('Hygiene Data'!$C$8,0,10*ROW('Hygiene Data'!C71)),NA())))</f>
        <v>#N/A</v>
      </c>
      <c r="BB77" s="254" t="e">
        <f ca="true">+IF(AND(ISNUMBER(OFFSET('Hygiene Data'!$C$10,0,10*ROW('Hygiene Data'!C71))),DQ77="Yes"),OFFSET('Hygiene Data'!$C$10,0,10*ROW('Hygiene Data'!C71)),IF(AND(ISNUMBER(OFFSET('Hygiene Data'!$C$10,0,10*ROW('Hygiene Data'!C71))),DQ77="No",ISNUMBER(OFFSET('Hygiene Data'!$C$10,0,10*ROW('Hygiene Data'!C71)))),CONCATENATE("[",ROUND(OFFSET('Hygiene Data'!$C$10,0,10*ROW('Hygiene Data'!C71)),0),"]"),IF(AND(ISNUMBER(OFFSET('Hygiene Data'!$C$10,0,10*ROW('Hygiene Data'!C71))),DQ77="",ISNUMBER(OFFSET('Hygiene Data'!$C$10,0,10*ROW('Hygiene Data'!C71)))),OFFSET('Hygiene Data'!$C$10,0,10*ROW('Hygiene Data'!C71)),NA())))</f>
        <v>#N/A</v>
      </c>
      <c r="BC77" s="254" t="e">
        <f ca="true">+IF(AND(ISNUMBER(OFFSET('Hygiene Data'!$D$6,0,10*ROW('Hygiene Data'!D71))),DR77="Yes"),OFFSET('Hygiene Data'!$D$6,0,10*ROW('Hygiene Data'!D71)),IF(AND(ISNUMBER(OFFSET('Hygiene Data'!$D$6,0,10*ROW('Hygiene Data'!D71))),DR77="No",ISNUMBER(OFFSET('Hygiene Data'!$D$6,0,10*ROW('Hygiene Data'!D71)))),CONCATENATE("[",ROUND(OFFSET('Hygiene Data'!$D$6,0,10*ROW('Hygiene Data'!D71)),0),"]"),IF(AND(ISNUMBER(OFFSET('Hygiene Data'!$D$6,0,10*ROW('Hygiene Data'!D71))),DR77="",ISNUMBER(OFFSET('Hygiene Data'!$D$6,0,10*ROW('Hygiene Data'!D71)))),OFFSET('Hygiene Data'!$D$6,0,10*ROW('Hygiene Data'!D71)),NA())))</f>
        <v>#N/A</v>
      </c>
      <c r="BD77" s="254" t="e">
        <f ca="true">+IF(AND(ISNUMBER(OFFSET('Hygiene Data'!$D$8,0,10*ROW('Hygiene Data'!D71))),DS77="Yes"),OFFSET('Hygiene Data'!$D$8,0,10*ROW('Hygiene Data'!D71)),IF(AND(ISNUMBER(OFFSET('Hygiene Data'!$D$8,0,10*ROW('Hygiene Data'!D71))),DS77="No",ISNUMBER(OFFSET('Hygiene Data'!$D$8,0,10*ROW('Hygiene Data'!D71)))),CONCATENATE("[",ROUND(OFFSET('Hygiene Data'!$D$8,0,10*ROW('Hygiene Data'!D71)),0),"]"),IF(AND(ISNUMBER(OFFSET('Hygiene Data'!$D$8,0,10*ROW('Hygiene Data'!D71))),DS77="",ISNUMBER(OFFSET('Hygiene Data'!$D$8,0,10*ROW('Hygiene Data'!D71)))),OFFSET('Hygiene Data'!$D$8,0,10*ROW('Hygiene Data'!D71)),NA())))</f>
        <v>#N/A</v>
      </c>
      <c r="BE77" s="254" t="e">
        <f ca="true">+IF(AND(ISNUMBER(OFFSET('Hygiene Data'!$D$10,0,10*ROW('Hygiene Data'!D71))),DT77="Yes"),OFFSET('Hygiene Data'!$D$10,0,10*ROW('Hygiene Data'!D71)),IF(AND(ISNUMBER(OFFSET('Hygiene Data'!$D$10,0,10*ROW('Hygiene Data'!D71))),DT77="No",ISNUMBER(OFFSET('Hygiene Data'!$D$10,0,10*ROW('Hygiene Data'!D71)))),CONCATENATE("[",ROUND(OFFSET('Hygiene Data'!$D$10,0,10*ROW('Hygiene Data'!D71)),0),"]"),IF(AND(ISNUMBER(OFFSET('Hygiene Data'!$D$10,0,10*ROW('Hygiene Data'!D71))),DT77="",ISNUMBER(OFFSET('Hygiene Data'!$D$10,0,10*ROW('Hygiene Data'!D71)))),OFFSET('Hygiene Data'!$D$10,0,10*ROW('Hygiene Data'!D71)),NA())))</f>
        <v>#N/A</v>
      </c>
      <c r="BF77" s="254" t="e">
        <f ca="true">+IF(AND(ISNUMBER(OFFSET('Hygiene Data'!$E$6,0,10*ROW('Hygiene Data'!E71))),DU77="Yes"),OFFSET('Hygiene Data'!$E$6,0,10*ROW('Hygiene Data'!E71)),IF(AND(ISNUMBER(OFFSET('Hygiene Data'!$E$6,0,10*ROW('Hygiene Data'!E71))),DU77="No",ISNUMBER(OFFSET('Hygiene Data'!$E$6,0,10*ROW('Hygiene Data'!E71)))),CONCATENATE("[",ROUND(OFFSET('Hygiene Data'!$E$6,0,10*ROW('Hygiene Data'!E71)),0),"]"),IF(AND(ISNUMBER(OFFSET('Hygiene Data'!$E$6,0,10*ROW('Hygiene Data'!E71))),DU77="",ISNUMBER(OFFSET('Hygiene Data'!$E$6,0,10*ROW('Hygiene Data'!E71)))),OFFSET('Hygiene Data'!$E$6,0,10*ROW('Hygiene Data'!E71)),NA())))</f>
        <v>#N/A</v>
      </c>
      <c r="BG77" s="254" t="e">
        <f ca="true">+IF(AND(ISNUMBER(OFFSET('Hygiene Data'!$E$8,0,10*ROW('Hygiene Data'!E71))),DV77="Yes"),OFFSET('Hygiene Data'!$E$8,0,10*ROW('Hygiene Data'!E71)),IF(AND(ISNUMBER(OFFSET('Hygiene Data'!$E$8,0,10*ROW('Hygiene Data'!E71))),DV77="No",ISNUMBER(OFFSET('Hygiene Data'!$E$8,0,10*ROW('Hygiene Data'!E71)))),CONCATENATE("[",ROUND(OFFSET('Hygiene Data'!$E$8,0,10*ROW('Hygiene Data'!E71)),0),"]"),IF(AND(ISNUMBER(OFFSET('Hygiene Data'!$E$8,0,10*ROW('Hygiene Data'!E71))),DV77="",ISNUMBER(OFFSET('Hygiene Data'!$E$8,0,10*ROW('Hygiene Data'!E71)))),OFFSET('Hygiene Data'!$E$8,0,10*ROW('Hygiene Data'!E71)),NA())))</f>
        <v>#N/A</v>
      </c>
      <c r="BH77" s="254" t="e">
        <f ca="true">+IF(AND(ISNUMBER(OFFSET('Hygiene Data'!$E$10,0,10*ROW('Hygiene Data'!E71))),DW77="Yes"),OFFSET('Hygiene Data'!$E$10,0,10*ROW('Hygiene Data'!E71)),IF(AND(ISNUMBER(OFFSET('Hygiene Data'!$E$10,0,10*ROW('Hygiene Data'!E71))),DW77="No",ISNUMBER(OFFSET('Hygiene Data'!$E$10,0,10*ROW('Hygiene Data'!E71)))),CONCATENATE("[",ROUND(OFFSET('Hygiene Data'!$E$10,0,10*ROW('Hygiene Data'!E71)),0),"]"),IF(AND(ISNUMBER(OFFSET('Hygiene Data'!$E$10,0,10*ROW('Hygiene Data'!E71))),DW77="",ISNUMBER(OFFSET('Hygiene Data'!$E$10,0,10*ROW('Hygiene Data'!E71)))),OFFSET('Hygiene Data'!$E$10,0,10*ROW('Hygiene Data'!E71)),NA())))</f>
        <v>#N/A</v>
      </c>
      <c r="BI77" s="254" t="e">
        <f ca="true">+IF(AND(ISNUMBER(OFFSET('Hygiene Data'!$F$6,0,10*ROW('Hygiene Data'!F71))),DX77="Yes"),OFFSET('Hygiene Data'!$F$6,0,10*ROW('Hygiene Data'!F71)),IF(AND(ISNUMBER(OFFSET('Hygiene Data'!$F$6,0,10*ROW('Hygiene Data'!F71))),DX77="No",ISNUMBER(OFFSET('Hygiene Data'!$F$6,0,10*ROW('Hygiene Data'!F71)))),CONCATENATE("[",ROUND(OFFSET('Hygiene Data'!$F$6,0,10*ROW('Hygiene Data'!F71)),0),"]"),IF(AND(ISNUMBER(OFFSET('Hygiene Data'!$F$6,0,10*ROW('Hygiene Data'!F71))),DX77="",ISNUMBER(OFFSET('Hygiene Data'!$F$6,0,10*ROW('Hygiene Data'!F71)))),OFFSET('Hygiene Data'!$F$6,0,10*ROW('Hygiene Data'!F71)),NA())))</f>
        <v>#N/A</v>
      </c>
      <c r="BJ77" s="254" t="e">
        <f ca="true">+IF(AND(ISNUMBER(OFFSET('Hygiene Data'!$F$8,0,10*ROW('Hygiene Data'!F71))),DY77="Yes"),OFFSET('Hygiene Data'!$F$8,0,10*ROW('Hygiene Data'!F71)),IF(AND(ISNUMBER(OFFSET('Hygiene Data'!$F$8,0,10*ROW('Hygiene Data'!F71))),DY77="No",ISNUMBER(OFFSET('Hygiene Data'!$F$8,0,10*ROW('Hygiene Data'!F71)))),CONCATENATE("[",ROUND(OFFSET('Hygiene Data'!$F$8,0,10*ROW('Hygiene Data'!F71)),0),"]"),IF(AND(ISNUMBER(OFFSET('Hygiene Data'!$F$8,0,10*ROW('Hygiene Data'!F71))),DY77="",ISNUMBER(OFFSET('Hygiene Data'!$F$8,0,10*ROW('Hygiene Data'!F71)))),OFFSET('Hygiene Data'!$F$8,0,10*ROW('Hygiene Data'!F71)),NA())))</f>
        <v>#N/A</v>
      </c>
      <c r="BK77" s="254" t="e">
        <f ca="true">+IF(AND(ISNUMBER(OFFSET('Hygiene Data'!$F$10,0,10*ROW('Hygiene Data'!F71))),DZ77="Yes"),OFFSET('Hygiene Data'!$F$10,0,10*ROW('Hygiene Data'!F71)),IF(AND(ISNUMBER(OFFSET('Hygiene Data'!$F$10,0,10*ROW('Hygiene Data'!F71))),DZ77="No",ISNUMBER(OFFSET('Hygiene Data'!$F$10,0,10*ROW('Hygiene Data'!F71)))),CONCATENATE("[",ROUND(OFFSET('Hygiene Data'!$F$10,0,10*ROW('Hygiene Data'!F71)),0),"]"),IF(AND(ISNUMBER(OFFSET('Hygiene Data'!$F$10,0,10*ROW('Hygiene Data'!F71))),DZ77="",ISNUMBER(OFFSET('Hygiene Data'!$F$10,0,10*ROW('Hygiene Data'!F71)))),OFFSET('Hygiene Data'!$F$10,0,10*ROW('Hygiene Data'!F71)),NA())))</f>
        <v>#N/A</v>
      </c>
      <c r="BL77" s="254" t="e">
        <f ca="true">+IF(AND(ISNUMBER(OFFSET('Hygiene Data'!$G$6,0,10*ROW('Hygiene Data'!G71))),EA77="Yes"),OFFSET('Hygiene Data'!$G$6,0,10*ROW('Hygiene Data'!G71)),IF(AND(ISNUMBER(OFFSET('Hygiene Data'!$G$6,0,10*ROW('Hygiene Data'!G71))),EA77="No",ISNUMBER(OFFSET('Hygiene Data'!$G$6,0,10*ROW('Hygiene Data'!G71)))),CONCATENATE("[",ROUND(OFFSET('Hygiene Data'!$G$6,0,10*ROW('Hygiene Data'!G71)),0),"]"),IF(AND(ISNUMBER(OFFSET('Hygiene Data'!$G$6,0,10*ROW('Hygiene Data'!G71))),EA77="",ISNUMBER(OFFSET('Hygiene Data'!$G$6,0,10*ROW('Hygiene Data'!G71)))),OFFSET('Hygiene Data'!$G$6,0,10*ROW('Hygiene Data'!G71)),NA())))</f>
        <v>#N/A</v>
      </c>
      <c r="BM77" s="254" t="e">
        <f ca="true">+IF(AND(ISNUMBER(OFFSET('Hygiene Data'!$G$8,0,10*ROW('Hygiene Data'!G71))),EB77="Yes"),OFFSET('Hygiene Data'!$G$8,0,10*ROW('Hygiene Data'!G71)),IF(AND(ISNUMBER(OFFSET('Hygiene Data'!$G$8,0,10*ROW('Hygiene Data'!G71))),EB77="No",ISNUMBER(OFFSET('Hygiene Data'!$G$8,0,10*ROW('Hygiene Data'!G71)))),CONCATENATE("[",ROUND(OFFSET('Hygiene Data'!$G$8,0,10*ROW('Hygiene Data'!G71)),0),"]"),IF(AND(ISNUMBER(OFFSET('Hygiene Data'!$G$8,0,10*ROW('Hygiene Data'!G71))),EB77="",ISNUMBER(OFFSET('Hygiene Data'!$G$8,0,10*ROW('Hygiene Data'!G71)))),OFFSET('Hygiene Data'!$G$8,0,10*ROW('Hygiene Data'!G71)),NA())))</f>
        <v>#N/A</v>
      </c>
      <c r="BN77" s="254" t="e">
        <f ca="true">+IF(AND(ISNUMBER(OFFSET('Hygiene Data'!$G$10,0,10*ROW('Hygiene Data'!G71))),EC77="Yes"),OFFSET('Hygiene Data'!$G$10,0,10*ROW('Hygiene Data'!G71)),IF(AND(ISNUMBER(OFFSET('Hygiene Data'!$G$10,0,10*ROW('Hygiene Data'!G71))),EC77="No",ISNUMBER(OFFSET('Hygiene Data'!$G$10,0,10*ROW('Hygiene Data'!G71)))),CONCATENATE("[",ROUND(OFFSET('Hygiene Data'!$G$10,0,10*ROW('Hygiene Data'!G71)),0),"]"),IF(AND(ISNUMBER(OFFSET('Hygiene Data'!$G$10,0,10*ROW('Hygiene Data'!G71))),EC77="",ISNUMBER(OFFSET('Hygiene Data'!$G$10,0,10*ROW('Hygiene Data'!G71)))),OFFSET('Hygiene Data'!$G$10,0,10*ROW('Hygiene Data'!G71)),NA())))</f>
        <v>#N/A</v>
      </c>
      <c r="BO77" s="254" t="e">
        <f ca="true">+IF(AND(ISNUMBER(OFFSET('Hygiene Data'!$H$6,0,10*ROW('Hygiene Data'!H71))),ED77="Yes"),OFFSET('Hygiene Data'!$H$6,0,10*ROW('Hygiene Data'!H71)),IF(AND(ISNUMBER(OFFSET('Hygiene Data'!$H$6,0,10*ROW('Hygiene Data'!H71))),ED77="No",ISNUMBER(OFFSET('Hygiene Data'!$H$6,0,10*ROW('Hygiene Data'!H71)))),CONCATENATE("[",ROUND(OFFSET('Hygiene Data'!$H$6,0,10*ROW('Hygiene Data'!H71)),0),"]"),IF(AND(ISNUMBER(OFFSET('Hygiene Data'!$H$6,0,10*ROW('Hygiene Data'!H71))),ED77="",ISNUMBER(OFFSET('Hygiene Data'!$H$6,0,10*ROW('Hygiene Data'!H71)))),OFFSET('Hygiene Data'!$H$6,0,10*ROW('Hygiene Data'!H71)),NA())))</f>
        <v>#N/A</v>
      </c>
      <c r="BP77" s="254" t="e">
        <f ca="true">+IF(AND(ISNUMBER(OFFSET('Hygiene Data'!$H$8,0,10*ROW('Hygiene Data'!H71))),EE77="Yes"),OFFSET('Hygiene Data'!$H$8,0,10*ROW('Hygiene Data'!H71)),IF(AND(ISNUMBER(OFFSET('Hygiene Data'!$H$8,0,10*ROW('Hygiene Data'!H71))),EE77="No",ISNUMBER(OFFSET('Hygiene Data'!$H$8,0,10*ROW('Hygiene Data'!H71)))),CONCATENATE("[",ROUND(OFFSET('Hygiene Data'!$H$8,0,10*ROW('Hygiene Data'!H71)),0),"]"),IF(AND(ISNUMBER(OFFSET('Hygiene Data'!$H$8,0,10*ROW('Hygiene Data'!H71))),EE77="",ISNUMBER(OFFSET('Hygiene Data'!$H$8,0,10*ROW('Hygiene Data'!H71)))),OFFSET('Hygiene Data'!$H$8,0,10*ROW('Hygiene Data'!H71)),NA())))</f>
        <v>#N/A</v>
      </c>
      <c r="BQ77" s="254" t="e">
        <f ca="true">+IF(AND(ISNUMBER(OFFSET('Hygiene Data'!$H$10,0,10*ROW('Hygiene Data'!H71))),EF77="Yes"),OFFSET('Hygiene Data'!$H$10,0,10*ROW('Hygiene Data'!H71)),IF(AND(ISNUMBER(OFFSET('Hygiene Data'!$H$10,0,10*ROW('Hygiene Data'!H71))),EF77="No",ISNUMBER(OFFSET('Hygiene Data'!$H$10,0,10*ROW('Hygiene Data'!H71)))),CONCATENATE("[",ROUND(OFFSET('Hygiene Data'!$H$10,0,10*ROW('Hygiene Data'!H71)),0),"]"),IF(AND(ISNUMBER(OFFSET('Hygiene Data'!$H$10,0,10*ROW('Hygiene Data'!H71))),EF77="",ISNUMBER(OFFSET('Hygiene Data'!$H$10,0,10*ROW('Hygiene Data'!H71)))),OFFSET('Hygiene Data'!$H$10,0,10*ROW('Hygiene Data'!H71)),NA())))</f>
        <v>#N/A</v>
      </c>
      <c r="BS77" s="36" t="str">
        <f ca="true">+IF(OFFSET('Water Data'!$C$28,0,10*ROW('Water Data'!C71))="","",OFFSET('Water Data'!$C$28,0,10*ROW('Water Data'!C71)))</f>
        <v/>
      </c>
      <c r="BT77" s="36" t="str">
        <f ca="true">+IF(OFFSET('Water Data'!$C$29,0,10*ROW('Water Data'!C71))="","",OFFSET('Water Data'!$C$29,0,10*ROW('Water Data'!C71)))</f>
        <v/>
      </c>
      <c r="BU77" s="36" t="str">
        <f ca="true">+IF(OFFSET('Water Data'!$C$30,0,10*ROW('Water Data'!C71))="","",OFFSET('Water Data'!$C$30,0,10*ROW('Water Data'!C71)))</f>
        <v/>
      </c>
      <c r="BV77" s="36" t="str">
        <f ca="true">+IF(OFFSET('Water Data'!$D$28,0,10*ROW('Water Data'!D71))="","",OFFSET('Water Data'!$D$28,0,10*ROW('Water Data'!D71)))</f>
        <v/>
      </c>
      <c r="BW77" s="36" t="str">
        <f ca="true">+IF(OFFSET('Water Data'!$D$29,0,10*ROW('Water Data'!D71))="","",OFFSET('Water Data'!$D$29,0,10*ROW('Water Data'!D71)))</f>
        <v/>
      </c>
      <c r="BX77" s="36" t="str">
        <f ca="true">+IF(OFFSET('Water Data'!$D$30,0,10*ROW('Water Data'!D71))="","",OFFSET('Water Data'!$D$30,0,10*ROW('Water Data'!D71)))</f>
        <v/>
      </c>
      <c r="BY77" s="36" t="str">
        <f ca="true">+IF(OFFSET('Water Data'!$E$28,0,10*ROW('Water Data'!E71))="","",OFFSET('Water Data'!$E$28,0,10*ROW('Water Data'!E71)))</f>
        <v/>
      </c>
      <c r="BZ77" s="36" t="str">
        <f ca="true">+IF(OFFSET('Water Data'!$E$29,0,10*ROW('Water Data'!E71))="","",OFFSET('Water Data'!$E$29,0,10*ROW('Water Data'!E71)))</f>
        <v/>
      </c>
      <c r="CA77" s="36" t="str">
        <f ca="true">+IF(OFFSET('Water Data'!$E$30,0,10*ROW('Water Data'!E71))="","",OFFSET('Water Data'!$E$30,0,10*ROW('Water Data'!E71)))</f>
        <v/>
      </c>
      <c r="CB77" s="36" t="str">
        <f ca="true">+IF(OFFSET('Water Data'!$F$28,0,10*ROW('Water Data'!F71))="","",OFFSET('Water Data'!$F$28,0,10*ROW('Water Data'!F71)))</f>
        <v/>
      </c>
      <c r="CC77" s="36" t="str">
        <f ca="true">+IF(OFFSET('Water Data'!$F$29,0,10*ROW('Water Data'!F71))="","",OFFSET('Water Data'!$F$29,0,10*ROW('Water Data'!F71)))</f>
        <v/>
      </c>
      <c r="CD77" s="36" t="str">
        <f ca="true">+IF(OFFSET('Water Data'!$F$30,0,10*ROW('Water Data'!F71))="","",OFFSET('Water Data'!$F$30,0,10*ROW('Water Data'!F71)))</f>
        <v/>
      </c>
      <c r="CE77" s="36" t="str">
        <f ca="true">+IF(OFFSET('Water Data'!$G$28,0,10*ROW('Water Data'!G71))="","",OFFSET('Water Data'!$G$28,0,10*ROW('Water Data'!G71)))</f>
        <v/>
      </c>
      <c r="CF77" s="36" t="str">
        <f ca="true">+IF(OFFSET('Water Data'!$G$29,0,10*ROW('Water Data'!G71))="","",OFFSET('Water Data'!$G$29,0,10*ROW('Water Data'!G71)))</f>
        <v/>
      </c>
      <c r="CG77" s="36" t="str">
        <f ca="true">+IF(OFFSET('Water Data'!$G$30,0,10*ROW('Water Data'!G71))="","",OFFSET('Water Data'!$G$30,0,10*ROW('Water Data'!G71)))</f>
        <v/>
      </c>
      <c r="CH77" s="36" t="str">
        <f ca="true">+IF(OFFSET('Water Data'!$H$28,0,10*ROW('Water Data'!H71))="","",OFFSET('Water Data'!$H$28,0,10*ROW('Water Data'!H71)))</f>
        <v/>
      </c>
      <c r="CI77" s="36" t="str">
        <f ca="true">+IF(OFFSET('Water Data'!$H$29,0,10*ROW('Water Data'!H71))="","",OFFSET('Water Data'!$H$29,0,10*ROW('Water Data'!H71)))</f>
        <v/>
      </c>
      <c r="CJ77" s="36" t="str">
        <f ca="true">+IF(OFFSET('Water Data'!$H$30,0,10*ROW('Water Data'!H71))="","",OFFSET('Water Data'!$H$30,0,10*ROW('Water Data'!H71)))</f>
        <v/>
      </c>
      <c r="CK77" s="36" t="str">
        <f ca="true">+IF(OFFSET('Sanitation Data'!$C$29,0,10*ROW('Sanitation Data'!C71))="","",OFFSET('Sanitation Data'!$C$29,0,10*ROW('Sanitation Data'!C71)))</f>
        <v/>
      </c>
      <c r="CL77" s="36" t="str">
        <f ca="true">+IF(OFFSET('Sanitation Data'!$C$30,0,10*ROW('Sanitation Data'!C71))="","",OFFSET('Sanitation Data'!$C$30,0,10*ROW('Sanitation Data'!C71)))</f>
        <v/>
      </c>
      <c r="CM77" s="36" t="str">
        <f ca="true">+IF(OFFSET('Sanitation Data'!$C$31,0,10*ROW('Sanitation Data'!C71))="","",OFFSET('Sanitation Data'!$C$31,0,10*ROW('Sanitation Data'!C71)))</f>
        <v/>
      </c>
      <c r="CN77" s="36" t="str">
        <f ca="true">+IF(OFFSET('Sanitation Data'!$C$32,0,10*ROW('Sanitation Data'!C71))="","",OFFSET('Sanitation Data'!$C$32,0,10*ROW('Sanitation Data'!C71)))</f>
        <v/>
      </c>
      <c r="CO77" s="36" t="str">
        <f ca="true">+IF(OFFSET('Sanitation Data'!$C$33,0,10*ROW('Sanitation Data'!C71))="","",OFFSET('Sanitation Data'!$C$33,0,10*ROW('Sanitation Data'!C71)))</f>
        <v/>
      </c>
      <c r="CP77" s="36" t="str">
        <f ca="true">+IF(OFFSET('Sanitation Data'!$D$29,0,10*ROW('Sanitation Data'!D71))="","",OFFSET('Sanitation Data'!$D$29,0,10*ROW('Sanitation Data'!D71)))</f>
        <v/>
      </c>
      <c r="CQ77" s="36" t="str">
        <f ca="true">+IF(OFFSET('Sanitation Data'!$D$30,0,10*ROW('Sanitation Data'!D71))="","",OFFSET('Sanitation Data'!$D$30,0,10*ROW('Sanitation Data'!D71)))</f>
        <v/>
      </c>
      <c r="CR77" s="36" t="str">
        <f ca="true">+IF(OFFSET('Sanitation Data'!$D$31,0,10*ROW('Sanitation Data'!D71))="","",OFFSET('Sanitation Data'!$D$31,0,10*ROW('Sanitation Data'!D71)))</f>
        <v/>
      </c>
      <c r="CS77" s="36" t="str">
        <f ca="true">+IF(OFFSET('Sanitation Data'!$D$32,0,10*ROW('Sanitation Data'!D71))="","",OFFSET('Sanitation Data'!$D$32,0,10*ROW('Sanitation Data'!D71)))</f>
        <v/>
      </c>
      <c r="CT77" s="36" t="str">
        <f ca="true">+IF(OFFSET('Sanitation Data'!$D$33,0,10*ROW('Sanitation Data'!D71))="","",OFFSET('Sanitation Data'!$D$33,0,10*ROW('Sanitation Data'!D71)))</f>
        <v/>
      </c>
      <c r="CU77" s="36" t="str">
        <f ca="true">+IF(OFFSET('Sanitation Data'!$E$29,0,10*ROW('Sanitation Data'!E71))="","",OFFSET('Sanitation Data'!$E$29,0,10*ROW('Sanitation Data'!E71)))</f>
        <v/>
      </c>
      <c r="CV77" s="36" t="str">
        <f ca="true">+IF(OFFSET('Sanitation Data'!$E$30,0,10*ROW('Sanitation Data'!E71))="","",OFFSET('Sanitation Data'!$E$30,0,10*ROW('Sanitation Data'!E71)))</f>
        <v/>
      </c>
      <c r="CW77" s="36" t="str">
        <f ca="true">+IF(OFFSET('Sanitation Data'!$E$31,0,10*ROW('Sanitation Data'!E71))="","",OFFSET('Sanitation Data'!$E$31,0,10*ROW('Sanitation Data'!E71)))</f>
        <v/>
      </c>
      <c r="CX77" s="36" t="str">
        <f ca="true">+IF(OFFSET('Sanitation Data'!$E$32,0,10*ROW('Sanitation Data'!E71))="","",OFFSET('Sanitation Data'!$E$32,0,10*ROW('Sanitation Data'!E71)))</f>
        <v/>
      </c>
      <c r="CY77" s="36" t="str">
        <f ca="true">+IF(OFFSET('Sanitation Data'!$E$33,0,10*ROW('Sanitation Data'!E71))="","",OFFSET('Sanitation Data'!$E$33,0,10*ROW('Sanitation Data'!E71)))</f>
        <v/>
      </c>
      <c r="CZ77" s="36" t="str">
        <f ca="true">+IF(OFFSET('Sanitation Data'!$F$29,0,10*ROW('Sanitation Data'!F71))="","",OFFSET('Sanitation Data'!$F$29,0,10*ROW('Sanitation Data'!F71)))</f>
        <v/>
      </c>
      <c r="DA77" s="36" t="str">
        <f ca="true">+IF(OFFSET('Sanitation Data'!$F$30,0,10*ROW('Sanitation Data'!F71))="","",OFFSET('Sanitation Data'!$F$30,0,10*ROW('Sanitation Data'!F71)))</f>
        <v/>
      </c>
      <c r="DB77" s="36" t="str">
        <f ca="true">+IF(OFFSET('Sanitation Data'!$F$31,0,10*ROW('Sanitation Data'!F71))="","",OFFSET('Sanitation Data'!$F$31,0,10*ROW('Sanitation Data'!F71)))</f>
        <v/>
      </c>
      <c r="DC77" s="36" t="str">
        <f ca="true">+IF(OFFSET('Sanitation Data'!$F$32,0,10*ROW('Sanitation Data'!F71))="","",OFFSET('Sanitation Data'!$F$32,0,10*ROW('Sanitation Data'!F71)))</f>
        <v/>
      </c>
      <c r="DD77" s="36" t="str">
        <f ca="true">+IF(OFFSET('Sanitation Data'!$F$33,0,10*ROW('Sanitation Data'!F71))="","",OFFSET('Sanitation Data'!$F$33,0,10*ROW('Sanitation Data'!F71)))</f>
        <v/>
      </c>
      <c r="DE77" s="36" t="str">
        <f ca="true">+IF(OFFSET('Sanitation Data'!$G$29,0,10*ROW('Sanitation Data'!G71))="","",OFFSET('Sanitation Data'!$G$29,0,10*ROW('Sanitation Data'!G71)))</f>
        <v/>
      </c>
      <c r="DF77" s="36" t="str">
        <f ca="true">+IF(OFFSET('Sanitation Data'!$G$30,0,10*ROW('Sanitation Data'!G71))="","",OFFSET('Sanitation Data'!$G$30,0,10*ROW('Sanitation Data'!G71)))</f>
        <v/>
      </c>
      <c r="DG77" s="36" t="str">
        <f ca="true">+IF(OFFSET('Sanitation Data'!$G$31,0,10*ROW('Sanitation Data'!G71))="","",OFFSET('Sanitation Data'!$G$31,0,10*ROW('Sanitation Data'!G71)))</f>
        <v/>
      </c>
      <c r="DH77" s="36" t="str">
        <f ca="true">+IF(OFFSET('Sanitation Data'!$G$32,0,10*ROW('Sanitation Data'!G71))="","",OFFSET('Sanitation Data'!$G$32,0,10*ROW('Sanitation Data'!G71)))</f>
        <v/>
      </c>
      <c r="DI77" s="36" t="str">
        <f ca="true">+IF(OFFSET('Sanitation Data'!$G$33,0,10*ROW('Sanitation Data'!G71))="","",OFFSET('Sanitation Data'!$G$33,0,10*ROW('Sanitation Data'!G71)))</f>
        <v/>
      </c>
      <c r="DJ77" s="36" t="str">
        <f ca="true">+IF(OFFSET('Sanitation Data'!$H$29,0,10*ROW('Sanitation Data'!H71))="","",OFFSET('Sanitation Data'!$H$29,0,10*ROW('Sanitation Data'!H71)))</f>
        <v/>
      </c>
      <c r="DK77" s="36" t="str">
        <f ca="true">+IF(OFFSET('Sanitation Data'!$H$30,0,10*ROW('Sanitation Data'!H71))="","",OFFSET('Sanitation Data'!$H$30,0,10*ROW('Sanitation Data'!H71)))</f>
        <v/>
      </c>
      <c r="DL77" s="36" t="str">
        <f ca="true">+IF(OFFSET('Sanitation Data'!$H$31,0,10*ROW('Sanitation Data'!H71))="","",OFFSET('Sanitation Data'!$H$31,0,10*ROW('Sanitation Data'!H71)))</f>
        <v/>
      </c>
      <c r="DM77" s="36" t="str">
        <f ca="true">+IF(OFFSET('Sanitation Data'!$H$32,0,10*ROW('Sanitation Data'!H71))="","",OFFSET('Sanitation Data'!$H$32,0,10*ROW('Sanitation Data'!H71)))</f>
        <v/>
      </c>
      <c r="DN77" s="36" t="str">
        <f ca="true">+IF(OFFSET('Sanitation Data'!$H$33,0,10*ROW('Sanitation Data'!H71))="","",OFFSET('Sanitation Data'!$H$33,0,10*ROW('Sanitation Data'!H71)))</f>
        <v/>
      </c>
      <c r="DO77" s="36" t="str">
        <f ca="true">+IF(OFFSET('Hygiene Data'!$C$12,0,10*ROW('Hygiene Data'!C71))="","",OFFSET('Hygiene Data'!$C$12,0,10*ROW('Hygiene Data'!C71)))</f>
        <v/>
      </c>
      <c r="DP77" s="36" t="str">
        <f ca="true">+IF(OFFSET('Hygiene Data'!$C$13,0,10*ROW('Hygiene Data'!C71))="","",OFFSET('Hygiene Data'!$C$13,0,10*ROW('Hygiene Data'!C71)))</f>
        <v/>
      </c>
      <c r="DQ77" s="36" t="str">
        <f ca="true">+IF(OFFSET('Hygiene Data'!$C$14,0,10*ROW('Hygiene Data'!C71))="","",OFFSET('Hygiene Data'!$C$14,0,10*ROW('Hygiene Data'!C71)))</f>
        <v/>
      </c>
      <c r="DR77" s="36" t="str">
        <f ca="true">+IF(OFFSET('Hygiene Data'!$D$12,0,10*ROW('Hygiene Data'!D71))="","",OFFSET('Hygiene Data'!$D$12,0,10*ROW('Hygiene Data'!D71)))</f>
        <v/>
      </c>
      <c r="DS77" s="36" t="str">
        <f ca="true">+IF(OFFSET('Hygiene Data'!$D$13,0,10*ROW('Hygiene Data'!D71))="","",OFFSET('Hygiene Data'!$D$13,0,10*ROW('Hygiene Data'!D71)))</f>
        <v/>
      </c>
      <c r="DT77" s="36" t="str">
        <f ca="true">+IF(OFFSET('Hygiene Data'!$D$14,0,10*ROW('Hygiene Data'!D71))="","",OFFSET('Hygiene Data'!$D$14,0,10*ROW('Hygiene Data'!D71)))</f>
        <v/>
      </c>
      <c r="DU77" s="36" t="str">
        <f ca="true">+IF(OFFSET('Hygiene Data'!$E$12,0,10*ROW('Hygiene Data'!E71))="","",OFFSET('Hygiene Data'!$E$12,0,10*ROW('Hygiene Data'!E71)))</f>
        <v/>
      </c>
      <c r="DV77" s="36" t="str">
        <f ca="true">+IF(OFFSET('Hygiene Data'!$E$13,0,10*ROW('Hygiene Data'!E71))="","",OFFSET('Hygiene Data'!$E$13,0,10*ROW('Hygiene Data'!E71)))</f>
        <v/>
      </c>
      <c r="DW77" s="36" t="str">
        <f ca="true">+IF(OFFSET('Hygiene Data'!$E$14,0,10*ROW('Hygiene Data'!E71))="","",OFFSET('Hygiene Data'!$E$14,0,10*ROW('Hygiene Data'!E71)))</f>
        <v/>
      </c>
      <c r="DX77" s="36" t="str">
        <f ca="true">+IF(OFFSET('Hygiene Data'!$F$12,0,10*ROW('Hygiene Data'!F71))="","",OFFSET('Hygiene Data'!$F$12,0,10*ROW('Hygiene Data'!F71)))</f>
        <v/>
      </c>
      <c r="DY77" s="36" t="str">
        <f ca="true">+IF(OFFSET('Hygiene Data'!$F$13,0,10*ROW('Hygiene Data'!F71))="","",OFFSET('Hygiene Data'!$F$13,0,10*ROW('Hygiene Data'!F71)))</f>
        <v/>
      </c>
      <c r="DZ77" s="36" t="str">
        <f ca="true">+IF(OFFSET('Hygiene Data'!$F$14,0,10*ROW('Hygiene Data'!F71))="","",OFFSET('Hygiene Data'!$F$14,0,10*ROW('Hygiene Data'!F71)))</f>
        <v/>
      </c>
      <c r="EA77" s="36" t="str">
        <f ca="true">+IF(OFFSET('Hygiene Data'!$G$12,0,10*ROW('Hygiene Data'!G71))="","",OFFSET('Hygiene Data'!$G$12,0,10*ROW('Hygiene Data'!G71)))</f>
        <v/>
      </c>
      <c r="EB77" s="36" t="str">
        <f ca="true">+IF(OFFSET('Hygiene Data'!$G$13,0,10*ROW('Hygiene Data'!G71))="","",OFFSET('Hygiene Data'!$G$13,0,10*ROW('Hygiene Data'!G71)))</f>
        <v/>
      </c>
      <c r="EC77" s="36" t="str">
        <f ca="true">+IF(OFFSET('Hygiene Data'!$G$14,0,10*ROW('Hygiene Data'!G71))="","",OFFSET('Hygiene Data'!$G$14,0,10*ROW('Hygiene Data'!G71)))</f>
        <v/>
      </c>
      <c r="ED77" s="36" t="str">
        <f ca="true">+IF(OFFSET('Hygiene Data'!$H$12,0,10*ROW('Hygiene Data'!H71))="","",OFFSET('Hygiene Data'!$H$12,0,10*ROW('Hygiene Data'!H71)))</f>
        <v/>
      </c>
      <c r="EE77" s="36" t="str">
        <f ca="true">+IF(OFFSET('Hygiene Data'!$H$13,0,10*ROW('Hygiene Data'!H71))="","",OFFSET('Hygiene Data'!$H$13,0,10*ROW('Hygiene Data'!H71)))</f>
        <v/>
      </c>
      <c r="EF77" s="36" t="str">
        <f ca="true">+IF(OFFSET('Hygiene Data'!$H$14,0,10*ROW('Hygiene Data'!H71))="","",OFFSET('Hygiene Data'!$H$14,0,10*ROW('Hygiene Data'!H71)))</f>
        <v/>
      </c>
    </row>
    <row r="78" x14ac:dyDescent="0.2">
      <c r="A78" s="59" t="str">
        <f ca="true">+IF(OFFSET('Water Data'!$B$1,0,10*ROW('Water Data'!B75))="","",OFFSET('Water Data'!$B$1,0,10*ROW('Water Data'!B75)))</f>
        <v/>
      </c>
      <c r="B78" s="59" t="str">
        <f ca="true">+IF(OFFSET('Water Data'!$A$3,0,10*ROW('Water Data'!A75))="","",OFFSET('Water Data'!$A$3,0,10*ROW('Water Data'!A75)))</f>
        <v/>
      </c>
      <c r="C78" s="59" t="str">
        <f ca="true">+IF(OFFSET('Water Data'!$C$3,0,10*ROW('Water Data'!C75))="","",OFFSET('Water Data'!$C$3,0,10*ROW('Water Data'!C75)))</f>
        <v/>
      </c>
      <c r="D78" s="252" t="e">
        <f ca="true">+IF(AND(ISNUMBER(OFFSET('Water Data'!$C$5,0,10*ROW('Water Data'!C72))),BS78="Yes"),100-OFFSET('Water Data'!$C$5,0,10*ROW('Water Data'!C72)),IF(AND(ISNUMBER(OFFSET('Water Data'!$C$5,0,10*ROW('Water Data'!C72))),BS78="No",ISNUMBER(OFFSET('Water Data'!$C$5,0,10*ROW('Water Data'!C72)))),CONCATENATE("[",ROUND(100-OFFSET('Water Data'!$C$5,0,10*ROW('Water Data'!C72)),0),"]"),IF(AND(ISNUMBER(OFFSET('Water Data'!$C$5,0,10*ROW('Water Data'!C72))),BS78="",ISNUMBER(OFFSET('Water Data'!$C$5,0,10*ROW('Water Data'!C72)))),100-OFFSET('Water Data'!$C$5,0,10*ROW('Water Data'!C72)),NA())))</f>
        <v>#N/A</v>
      </c>
      <c r="E78" s="252" t="e">
        <f ca="true">+IF(AND(ISNUMBER(OFFSET('Water Data'!$C$7,0,10*ROW('Water Data'!D72))),BT78="Yes"),OFFSET('Water Data'!$C$7,0,10*ROW('Water Data'!C72)),IF(AND(ISNUMBER(OFFSET('Water Data'!$C$7,0,10*ROW('Water Data'!C72))),BT78="No",ISNUMBER(OFFSET('Water Data'!$C$7,0,10*ROW('Water Data'!C72)))),CONCATENATE("[",ROUND(OFFSET('Water Data'!$C$7,0,10*ROW('Water Data'!C72)),0),"]"),IF(AND(ISNUMBER(OFFSET('Water Data'!$C$7,0,10*ROW('Water Data'!C72))),BT78="",ISNUMBER(OFFSET('Water Data'!$C$7,0,10*ROW('Water Data'!C72)))),OFFSET('Water Data'!$C$7,0,10*ROW('Water Data'!C72)),NA())))</f>
        <v>#N/A</v>
      </c>
      <c r="F78" s="252" t="e">
        <f ca="true">+IF(AND(ISNUMBER(OFFSET('Water Data'!$C$10,0,10*ROW('Water Data'!C72))),BU78="Yes"),OFFSET('Water Data'!$C$10,0,10*ROW('Water Data'!C72)),IF(AND(ISNUMBER(OFFSET('Water Data'!$C$10,0,10*ROW('Water Data'!C72))),BU78="No",ISNUMBER(OFFSET('Water Data'!$C$10,0,10*ROW('Water Data'!C72)))),CONCATENATE("[",ROUND(OFFSET('Water Data'!$C$10,0,10*ROW('Water Data'!C72)),0),"]"),IF(AND(ISNUMBER(OFFSET('Water Data'!$C$10,0,10*ROW('Water Data'!C72))),BU78="",ISNUMBER(OFFSET('Water Data'!$C$10,0,10*ROW('Water Data'!C72)))),OFFSET('Water Data'!$C$10,0,10*ROW('Water Data'!C72)),NA())))</f>
        <v>#N/A</v>
      </c>
      <c r="G78" s="252" t="e">
        <f ca="true">+IF(AND(ISNUMBER(OFFSET('Water Data'!$D$5,0,10*ROW('Water Data'!D72))),BV78="Yes"),100-OFFSET('Water Data'!$D$5,0,10*ROW('Water Data'!D72)),IF(AND(ISNUMBER(OFFSET('Water Data'!$D$5,0,10*ROW('Water Data'!D72))),BV78="No",ISNUMBER(OFFSET('Water Data'!$D$5,0,10*ROW('Water Data'!D72)))),CONCATENATE("[",ROUND(100-OFFSET('Water Data'!$D$5,0,10*ROW('Water Data'!D72)),0),"]"),IF(AND(ISNUMBER(OFFSET('Water Data'!$D$5,0,10*ROW('Water Data'!D72))),BV78="",ISNUMBER(OFFSET('Water Data'!$D$5,0,10*ROW('Water Data'!D72)))),100-OFFSET('Water Data'!$D$5,0,10*ROW('Water Data'!D72)),NA())))</f>
        <v>#N/A</v>
      </c>
      <c r="H78" s="252" t="e">
        <f ca="true">+IF(AND(ISNUMBER(OFFSET('Water Data'!$D$7,0,10*ROW('Water Data'!D72))),BW78="Yes"),OFFSET('Water Data'!$D$7,0,10*ROW('Water Data'!D72)),IF(AND(ISNUMBER(OFFSET('Water Data'!$D$7,0,10*ROW('Water Data'!D72))),BW78="No",ISNUMBER(OFFSET('Water Data'!$D$7,0,10*ROW('Water Data'!D72)))),CONCATENATE("[",ROUND(OFFSET('Water Data'!$C$7,0,10*ROW('Water Data'!D72)),0),"]"),IF(AND(ISNUMBER(OFFSET('Water Data'!$D$7,0,10*ROW('Water Data'!D72))),BW78="",ISNUMBER(OFFSET('Water Data'!$D$7,0,10*ROW('Water Data'!D72)))),OFFSET('Water Data'!$D$7,0,10*ROW('Water Data'!D72)),NA())))</f>
        <v>#N/A</v>
      </c>
      <c r="I78" s="252" t="e">
        <f ca="true">+IF(AND(ISNUMBER(OFFSET('Water Data'!$D$10,0,10*ROW('Water Data'!D72))),BX78="Yes"),OFFSET('Water Data'!$D$10,0,10*ROW('Water Data'!D72)),IF(AND(ISNUMBER(OFFSET('Water Data'!$D$10,0,10*ROW('Water Data'!D72))),BX78="No",ISNUMBER(OFFSET('Water Data'!$D$10,0,10*ROW('Water Data'!D72)))),CONCATENATE("[",ROUND(OFFSET('Water Data'!$D$10,0,10*ROW('Water Data'!D72)),0),"]"),IF(AND(ISNUMBER(OFFSET('Water Data'!$D$10,0,10*ROW('Water Data'!D72))),BX78="",ISNUMBER(OFFSET('Water Data'!$D$10,0,10*ROW('Water Data'!D72)))),OFFSET('Water Data'!$D$10,0,10*ROW('Water Data'!D72)),NA())))</f>
        <v>#N/A</v>
      </c>
      <c r="J78" s="252" t="e">
        <f ca="true">+IF(AND(ISNUMBER(OFFSET('Water Data'!$E$5,0,10*ROW('Water Data'!E72))),BY78="Yes"),100-OFFSET('Water Data'!$E$5,0,10*ROW('Water Data'!E72)),IF(AND(ISNUMBER(OFFSET('Water Data'!$E$5,0,10*ROW('Water Data'!E72))),BY78="No",ISNUMBER(OFFSET('Water Data'!$E$5,0,10*ROW('Water Data'!E72)))),CONCATENATE("[",ROUND(100-OFFSET('Water Data'!$E$5,0,10*ROW('Water Data'!E72)),0),"]"),IF(AND(ISNUMBER(OFFSET('Water Data'!$E$5,0,10*ROW('Water Data'!E72))),BY78="",ISNUMBER(OFFSET('Water Data'!$E$5,0,10*ROW('Water Data'!E72)))),100-OFFSET('Water Data'!$E$5,0,10*ROW('Water Data'!E72)),NA())))</f>
        <v>#N/A</v>
      </c>
      <c r="K78" s="252" t="e">
        <f ca="true">+IF(AND(ISNUMBER(OFFSET('Water Data'!$E$7,0,10*ROW('Water Data'!E72))),BZ78="Yes"),OFFSET('Water Data'!$E$7,0,10*ROW('Water Data'!E72)),IF(AND(ISNUMBER(OFFSET('Water Data'!$E$7,0,10*ROW('Water Data'!E72))),BZ78="No",ISNUMBER(OFFSET('Water Data'!$E$7,0,10*ROW('Water Data'!E72)))),CONCATENATE("[",ROUND(OFFSET('Water Data'!$E$7,0,10*ROW('Water Data'!E72)),0),"]"),IF(AND(ISNUMBER(OFFSET('Water Data'!$E$7,0,10*ROW('Water Data'!E72))),BZ78="",ISNUMBER(OFFSET('Water Data'!$E$7,0,10*ROW('Water Data'!E72)))),OFFSET('Water Data'!$E$7,0,10*ROW('Water Data'!E72)),NA())))</f>
        <v>#N/A</v>
      </c>
      <c r="L78" s="252" t="e">
        <f ca="true">+IF(AND(ISNUMBER(OFFSET('Water Data'!$E$10,0,10*ROW('Water Data'!E72))),CA78="Yes"),OFFSET('Water Data'!$E$10,0,10*ROW('Water Data'!E72)),IF(AND(ISNUMBER(OFFSET('Water Data'!$E$10,0,10*ROW('Water Data'!E72))),CA78="No",ISNUMBER(OFFSET('Water Data'!$E$10,0,10*ROW('Water Data'!E72)))),CONCATENATE("[",ROUND(OFFSET('Water Data'!$E$10,0,10*ROW('Water Data'!E72)),0),"]"),IF(AND(ISNUMBER(OFFSET('Water Data'!$E$10,0,10*ROW('Water Data'!E72))),CA78="",ISNUMBER(OFFSET('Water Data'!$E$10,0,10*ROW('Water Data'!E72)))),OFFSET('Water Data'!$E$10,0,10*ROW('Water Data'!E72)),NA())))</f>
        <v>#N/A</v>
      </c>
      <c r="M78" s="252" t="e">
        <f ca="true">+IF(AND(ISNUMBER(OFFSET('Water Data'!$F$5,0,10*ROW('Water Data'!F72))),CB78="Yes"),100-OFFSET('Water Data'!$F$5,0,10*ROW('Water Data'!F72)),IF(AND(ISNUMBER(OFFSET('Water Data'!$F$5,0,10*ROW('Water Data'!F72))),CB78="No",ISNUMBER(OFFSET('Water Data'!$F$5,0,10*ROW('Water Data'!F72)))),CONCATENATE("[",ROUND(100-OFFSET('Water Data'!$F$5,0,10*ROW('Water Data'!F72)),0),"]"),IF(AND(ISNUMBER(OFFSET('Water Data'!$F$5,0,10*ROW('Water Data'!F72))),CB78="",ISNUMBER(OFFSET('Water Data'!$F$5,0,10*ROW('Water Data'!F72)))),100-OFFSET('Water Data'!$F$5,0,10*ROW('Water Data'!F72)),NA())))</f>
        <v>#N/A</v>
      </c>
      <c r="N78" s="252" t="e">
        <f ca="true">+IF(AND(ISNUMBER(OFFSET('Water Data'!$F$7,0,10*ROW('Water Data'!F72))),CC78="Yes"),OFFSET('Water Data'!$F$7,0,10*ROW('Water Data'!F72)),IF(AND(ISNUMBER(OFFSET('Water Data'!$F$7,0,10*ROW('Water Data'!F72))),CC78="No",ISNUMBER(OFFSET('Water Data'!$F$7,0,10*ROW('Water Data'!F72)))),CONCATENATE("[",ROUND(OFFSET('Water Data'!$F$7,0,10*ROW('Water Data'!F72)),0),"]"),IF(AND(ISNUMBER(OFFSET('Water Data'!$F$7,0,10*ROW('Water Data'!F72))),CC78="",ISNUMBER(OFFSET('Water Data'!$F$7,0,10*ROW('Water Data'!F72)))),OFFSET('Water Data'!$F$7,0,10*ROW('Water Data'!F72)),NA())))</f>
        <v>#N/A</v>
      </c>
      <c r="O78" s="252" t="e">
        <f ca="true">+IF(AND(ISNUMBER(OFFSET('Water Data'!$F$10,0,10*ROW('Water Data'!F72))),CD78="Yes"),OFFSET('Water Data'!$F$10,0,10*ROW('Water Data'!F72)),IF(AND(ISNUMBER(OFFSET('Water Data'!$F$10,0,10*ROW('Water Data'!F72))),CD78="No",ISNUMBER(OFFSET('Water Data'!$F$10,0,10*ROW('Water Data'!F72)))),CONCATENATE("[",ROUND(OFFSET('Water Data'!$F$10,0,10*ROW('Water Data'!F72)),0),"]"),IF(AND(ISNUMBER(OFFSET('Water Data'!$F$10,0,10*ROW('Water Data'!F72))),CD78="",ISNUMBER(OFFSET('Water Data'!$F$10,0,10*ROW('Water Data'!F72)))),OFFSET('Water Data'!$F$10,0,10*ROW('Water Data'!F72)),NA())))</f>
        <v>#N/A</v>
      </c>
      <c r="P78" s="252" t="e">
        <f ca="true">+IF(AND(ISNUMBER(OFFSET('Water Data'!$G$5,0,10*ROW('Water Data'!G72))),CE78="Yes"),100-OFFSET('Water Data'!$G$5,0,10*ROW('Water Data'!G72)),IF(AND(ISNUMBER(OFFSET('Water Data'!$G$5,0,10*ROW('Water Data'!G72))),CE78="No",ISNUMBER(OFFSET('Water Data'!$G$5,0,10*ROW('Water Data'!G72)))),CONCATENATE("[",ROUND(100-OFFSET('Water Data'!$G$5,0,10*ROW('Water Data'!G72)),0),"]"),IF(AND(ISNUMBER(OFFSET('Water Data'!$G$5,0,10*ROW('Water Data'!G72))),CE78="",ISNUMBER(OFFSET('Water Data'!$G$5,0,10*ROW('Water Data'!G72)))),100-OFFSET('Water Data'!$G$5,0,10*ROW('Water Data'!G72)),NA())))</f>
        <v>#N/A</v>
      </c>
      <c r="Q78" s="252" t="e">
        <f ca="true">+IF(AND(ISNUMBER(OFFSET('Water Data'!$G$7,0,10*ROW('Water Data'!G72))),CF78="Yes"),OFFSET('Water Data'!$G$7,0,10*ROW('Water Data'!G72)),IF(AND(ISNUMBER(OFFSET('Water Data'!$G$7,0,10*ROW('Water Data'!G72))),CF78="No",ISNUMBER(OFFSET('Water Data'!$G$7,0,10*ROW('Water Data'!G72)))),CONCATENATE("[",ROUND(OFFSET('Water Data'!$G$7,0,10*ROW('Water Data'!G72)),0),"]"),IF(AND(ISNUMBER(OFFSET('Water Data'!$G$7,0,10*ROW('Water Data'!G72))),CF78="",ISNUMBER(OFFSET('Water Data'!$G$7,0,10*ROW('Water Data'!G72)))),OFFSET('Water Data'!$G$7,0,10*ROW('Water Data'!G72)),NA())))</f>
        <v>#N/A</v>
      </c>
      <c r="R78" s="252" t="e">
        <f ca="true">+IF(AND(ISNUMBER(OFFSET('Water Data'!$G$10,0,10*ROW('Water Data'!G72))),CG78="Yes"),OFFSET('Water Data'!$G$10,0,10*ROW('Water Data'!G72)),IF(AND(ISNUMBER(OFFSET('Water Data'!$G$10,0,10*ROW('Water Data'!G72))),CG78="No",ISNUMBER(OFFSET('Water Data'!$G$10,0,10*ROW('Water Data'!G72)))),CONCATENATE("[",ROUND(OFFSET('Water Data'!$G$10,0,10*ROW('Water Data'!G72)),0),"]"),IF(AND(ISNUMBER(OFFSET('Water Data'!$G$10,0,10*ROW('Water Data'!G72))),CG78="",ISNUMBER(OFFSET('Water Data'!$G$10,0,10*ROW('Water Data'!G72)))),OFFSET('Water Data'!$G$10,0,10*ROW('Water Data'!G72)),NA())))</f>
        <v>#N/A</v>
      </c>
      <c r="S78" s="252" t="e">
        <f ca="true">+IF(AND(ISNUMBER(OFFSET('Water Data'!$H$5,0,10*ROW('Water Data'!H72))),CH78="Yes"),100-OFFSET('Water Data'!$H$5,0,10*ROW('Water Data'!H72)),IF(AND(ISNUMBER(OFFSET('Water Data'!$H$5,0,10*ROW('Water Data'!H72))),CH78="No",ISNUMBER(OFFSET('Water Data'!$H$5,0,10*ROW('Water Data'!H72)))),CONCATENATE("[",ROUND(100-OFFSET('Water Data'!$H$5,0,10*ROW('Water Data'!H72)),0),"]"),IF(AND(ISNUMBER(OFFSET('Water Data'!$H$5,0,10*ROW('Water Data'!H72))),CH78="",ISNUMBER(OFFSET('Water Data'!$H$5,0,10*ROW('Water Data'!H72)))),100-OFFSET('Water Data'!$H$5,0,10*ROW('Water Data'!H72)),NA())))</f>
        <v>#N/A</v>
      </c>
      <c r="T78" s="252" t="e">
        <f ca="true">+IF(AND(ISNUMBER(OFFSET('Water Data'!$H$7,0,10*ROW('Water Data'!H72))),CI78="Yes"),OFFSET('Water Data'!$H$7,0,10*ROW('Water Data'!H72)),IF(AND(ISNUMBER(OFFSET('Water Data'!$H$7,0,10*ROW('Water Data'!H72))),CI78="No",ISNUMBER(OFFSET('Water Data'!$H$7,0,10*ROW('Water Data'!H72)))),CONCATENATE("[",ROUND(OFFSET('Water Data'!$H$7,0,10*ROW('Water Data'!H72)),0),"]"),IF(AND(ISNUMBER(OFFSET('Water Data'!$H$7,0,10*ROW('Water Data'!H72))),CI78="",ISNUMBER(OFFSET('Water Data'!$H$7,0,10*ROW('Water Data'!H72)))),OFFSET('Water Data'!$H$7,0,10*ROW('Water Data'!H72)),NA())))</f>
        <v>#N/A</v>
      </c>
      <c r="U78" s="252" t="e">
        <f ca="true">+IF(AND(ISNUMBER(OFFSET('Water Data'!$H$10,0,10*ROW('Water Data'!H72))),CJ78="Yes"),OFFSET('Water Data'!$H$10,0,10*ROW('Water Data'!H72)),IF(AND(ISNUMBER(OFFSET('Water Data'!$H$10,0,10*ROW('Water Data'!H72))),CJ78="No",ISNUMBER(OFFSET('Water Data'!$H$10,0,10*ROW('Water Data'!H72)))),CONCATENATE("[",ROUND(OFFSET('Water Data'!$H$10,0,10*ROW('Water Data'!H72)),0),"]"),IF(AND(ISNUMBER(OFFSET('Water Data'!$H$10,0,10*ROW('Water Data'!H72))),CJ78="",ISNUMBER(OFFSET('Water Data'!$H$10,0,10*ROW('Water Data'!H72)))),OFFSET('Water Data'!$H$10,0,10*ROW('Water Data'!H72)),NA())))</f>
        <v>#N/A</v>
      </c>
      <c r="V78" s="253" t="e">
        <f ca="true">+IF(AND(ISNUMBER(OFFSET('Sanitation Data'!$C$5,0,10*ROW('Sanitation Data'!C72))),CK78="Yes"),100-OFFSET('Sanitation Data'!$C$5,0,10*ROW('Sanitation Data'!C72)),IF(AND(ISNUMBER(OFFSET('Sanitation Data'!$C$5,0,10*ROW('Sanitation Data'!C72))),CK78="No",ISNUMBER(OFFSET('Sanitation Data'!$C$5,0,10*ROW('Sanitation Data'!C72)))),CONCATENATE("[",ROUND(100-OFFSET('Sanitation Data'!$C$5,0,10*ROW('Sanitation Data'!C72)),0),"]"),IF(AND(ISNUMBER(OFFSET('Sanitation Data'!$C$5,0,10*ROW('Sanitation Data'!C72))),CK78="",ISNUMBER(OFFSET('Sanitation Data'!$C$5,0,10*ROW('Sanitation Data'!C72)))),100-OFFSET('Sanitation Data'!$C$5,0,10*ROW('Sanitation Data'!C72)),NA())))</f>
        <v>#N/A</v>
      </c>
      <c r="W78" s="253" t="e">
        <f ca="true">+IF(AND(ISNUMBER(OFFSET('Sanitation Data'!$C$7,0,10*ROW('Sanitation Data'!C72))),CL78="Yes"),OFFSET('Sanitation Data'!$C$7,0,10*ROW('Sanitation Data'!C72)),IF(AND(ISNUMBER(OFFSET('Sanitation Data'!$C$7,0,10*ROW('Sanitation Data'!C72))),CL78="No",ISNUMBER(OFFSET('Sanitation Data'!$C$7,0,10*ROW('Sanitation Data'!C72)))),CONCATENATE("[",ROUND(OFFSET('Sanitation Data'!$C$7,0,10*ROW('Sanitation Data'!C72)),0),"]"),IF(AND(ISNUMBER(OFFSET('Sanitation Data'!$C$7,0,10*ROW('Sanitation Data'!C72))),CL78="",ISNUMBER(OFFSET('Sanitation Data'!$C$7,0,10*ROW('Sanitation Data'!C72)))),OFFSET('Sanitation Data'!$C$7,0,10*ROW('Sanitation Data'!C72)),NA())))</f>
        <v>#N/A</v>
      </c>
      <c r="X78" s="253" t="e">
        <f ca="true">+IF(AND(ISNUMBER(OFFSET('Sanitation Data'!$C$11,0,10*ROW('Sanitation Data'!C72))),CM78="Yes"),OFFSET('Sanitation Data'!$C$11,0,10*ROW('Sanitation Data'!C72)),IF(AND(ISNUMBER(OFFSET('Sanitation Data'!$C$11,0,10*ROW('Sanitation Data'!C72))),CM78="No",ISNUMBER(OFFSET('Sanitation Data'!$C$11,0,10*ROW('Sanitation Data'!C72)))),CONCATENATE("[",ROUND(OFFSET('Sanitation Data'!$C$11,0,10*ROW('Sanitation Data'!C72)),0),"]"),IF(AND(ISNUMBER(OFFSET('Sanitation Data'!$C$11,0,10*ROW('Sanitation Data'!C72))),CM78="",ISNUMBER(OFFSET('Sanitation Data'!$C$11,0,10*ROW('Sanitation Data'!C72)))),OFFSET('Sanitation Data'!$C$11,0,10*ROW('Sanitation Data'!C72)),NA())))</f>
        <v>#N/A</v>
      </c>
      <c r="Y78" s="253" t="e">
        <f ca="true">+IF(AND(ISNUMBER(OFFSET('Sanitation Data'!$C$12,0,10*ROW('Sanitation Data'!C72))),CN78="Yes"),OFFSET('Sanitation Data'!$C$12,0,10*ROW('Sanitation Data'!C72)),IF(AND(ISNUMBER(OFFSET('Sanitation Data'!$C$12,0,10*ROW('Sanitation Data'!C72))),CN78="No",ISNUMBER(OFFSET('Sanitation Data'!$C$12,0,10*ROW('Sanitation Data'!C72)))),CONCATENATE("[",ROUND(OFFSET('Sanitation Data'!$C$12,0,10*ROW('Sanitation Data'!C72)),0),"]"),IF(AND(ISNUMBER(OFFSET('Sanitation Data'!$C$12,0,10*ROW('Sanitation Data'!C72))),CN78="",ISNUMBER(OFFSET('Sanitation Data'!$C$12,0,10*ROW('Sanitation Data'!C72)))),OFFSET('Sanitation Data'!$C$12,0,10*ROW('Sanitation Data'!C72)),NA())))</f>
        <v>#N/A</v>
      </c>
      <c r="Z78" s="253" t="e">
        <f ca="true">+IF(AND(ISNUMBER(OFFSET('Sanitation Data'!$C$13,0,10*ROW('Sanitation Data'!C72))),CO78="Yes"),OFFSET('Sanitation Data'!$C$13,0,10*ROW('Sanitation Data'!C72)),IF(AND(ISNUMBER(OFFSET('Sanitation Data'!$C$13,0,10*ROW('Sanitation Data'!C72))),CO78="No",ISNUMBER(OFFSET('Sanitation Data'!$C$13,0,10*ROW('Sanitation Data'!C72)))),CONCATENATE("[",ROUND(OFFSET('Sanitation Data'!$C$13,0,10*ROW('Sanitation Data'!C72)),0),"]"),IF(AND(ISNUMBER(OFFSET('Sanitation Data'!$C$13,0,10*ROW('Sanitation Data'!C72))),CO78="",ISNUMBER(OFFSET('Sanitation Data'!$C$13,0,10*ROW('Sanitation Data'!C72)))),OFFSET('Sanitation Data'!$C$13,0,10*ROW('Sanitation Data'!C72)),NA())))</f>
        <v>#N/A</v>
      </c>
      <c r="AA78" s="253" t="e">
        <f ca="true">+IF(AND(ISNUMBER(OFFSET('Sanitation Data'!$D$5,0,10*ROW('Sanitation Data'!D72))),CP78="Yes"),100-OFFSET('Sanitation Data'!$D$5,0,10*ROW('Sanitation Data'!D72)),IF(AND(ISNUMBER(OFFSET('Sanitation Data'!$D$5,0,10*ROW('Sanitation Data'!D72))),CP78="No",ISNUMBER(OFFSET('Sanitation Data'!$D$5,0,10*ROW('Sanitation Data'!D72)))),CONCATENATE("[",ROUND(100-OFFSET('Sanitation Data'!$D$5,0,10*ROW('Sanitation Data'!D72)),0),"]"),IF(AND(ISNUMBER(OFFSET('Sanitation Data'!$D$5,0,10*ROW('Sanitation Data'!D72))),CP78="",ISNUMBER(OFFSET('Sanitation Data'!$D$5,0,10*ROW('Sanitation Data'!D72)))),100-OFFSET('Sanitation Data'!$D$5,0,10*ROW('Sanitation Data'!D72)),NA())))</f>
        <v>#N/A</v>
      </c>
      <c r="AB78" s="253" t="e">
        <f ca="true">+IF(AND(ISNUMBER(OFFSET('Sanitation Data'!$D$7,0,10*ROW('Sanitation Data'!D72))),CQ78="Yes"),OFFSET('Sanitation Data'!$D$7,0,10*ROW('Sanitation Data'!G72)),IF(AND(ISNUMBER(OFFSET('Sanitation Data'!$D$7,0,10*ROW('Sanitation Data'!D72))),CQ78="No",ISNUMBER(OFFSET('Sanitation Data'!$D$7,0,10*ROW('Sanitation Data'!D72)))),CONCATENATE("[",ROUND(OFFSET('Sanitation Data'!$D$7,0,10*ROW('Sanitation Data'!D72)),0),"]"),IF(AND(ISNUMBER(OFFSET('Sanitation Data'!$D$7,0,10*ROW('Sanitation Data'!D72))),CQ78="",ISNUMBER(OFFSET('Sanitation Data'!$D$7,0,10*ROW('Sanitation Data'!D72)))),OFFSET('Sanitation Data'!$D$7,0,10*ROW('Sanitation Data'!D72)),NA())))</f>
        <v>#N/A</v>
      </c>
      <c r="AC78" s="253" t="e">
        <f ca="true">+IF(AND(ISNUMBER(OFFSET('Sanitation Data'!$D$11,0,10*ROW('Sanitation Data'!D72))),CR78="Yes"),OFFSET('Sanitation Data'!$D$11,0,10*ROW('Sanitation Data'!D72)),IF(AND(ISNUMBER(OFFSET('Sanitation Data'!$D$11,0,10*ROW('Sanitation Data'!D72))),CR78="No",ISNUMBER(OFFSET('Sanitation Data'!$D$11,0,10*ROW('Sanitation Data'!D72)))),CONCATENATE("[",ROUND(OFFSET('Sanitation Data'!$D$11,0,10*ROW('Sanitation Data'!D72)),0),"]"),IF(AND(ISNUMBER(OFFSET('Sanitation Data'!$D$11,0,10*ROW('Sanitation Data'!D72))),CR78="",ISNUMBER(OFFSET('Sanitation Data'!$D$11,0,10*ROW('Sanitation Data'!D72)))),OFFSET('Sanitation Data'!$D$11,0,10*ROW('Sanitation Data'!D72)),NA())))</f>
        <v>#N/A</v>
      </c>
      <c r="AD78" s="253" t="e">
        <f ca="true">+IF(AND(ISNUMBER(OFFSET('Sanitation Data'!$D$12,0,10*ROW('Sanitation Data'!D72))),CS78="Yes"),OFFSET('Sanitation Data'!$D$12,0,10*ROW('Sanitation Data'!D72)),IF(AND(ISNUMBER(OFFSET('Sanitation Data'!$D$12,0,10*ROW('Sanitation Data'!D72))),CS78="No",ISNUMBER(OFFSET('Sanitation Data'!$D$12,0,10*ROW('Sanitation Data'!D72)))),CONCATENATE("[",ROUND(OFFSET('Sanitation Data'!$D$12,0,10*ROW('Sanitation Data'!D72)),0),"]"),IF(AND(ISNUMBER(OFFSET('Sanitation Data'!$D$12,0,10*ROW('Sanitation Data'!D72))),CS78="",ISNUMBER(OFFSET('Sanitation Data'!$D$12,0,10*ROW('Sanitation Data'!D72)))),OFFSET('Sanitation Data'!$D$12,0,10*ROW('Sanitation Data'!D72)),NA())))</f>
        <v>#N/A</v>
      </c>
      <c r="AE78" s="253" t="e">
        <f ca="true">+IF(AND(ISNUMBER(OFFSET('Sanitation Data'!$D$13,0,10*ROW('Sanitation Data'!D72))),CT78="Yes"),OFFSET('Sanitation Data'!$D$13,0,10*ROW('Sanitation Data'!D72)),IF(AND(ISNUMBER(OFFSET('Sanitation Data'!$D$13,0,10*ROW('Sanitation Data'!D72))),CT78="No",ISNUMBER(OFFSET('Sanitation Data'!$D$13,0,10*ROW('Sanitation Data'!D72)))),CONCATENATE("[",ROUND(OFFSET('Sanitation Data'!$D$13,0,10*ROW('Sanitation Data'!D72)),0),"]"),IF(AND(ISNUMBER(OFFSET('Sanitation Data'!$D$13,0,10*ROW('Sanitation Data'!D72))),CT78="",ISNUMBER(OFFSET('Sanitation Data'!$D$13,0,10*ROW('Sanitation Data'!D72)))),OFFSET('Sanitation Data'!$D$13,0,10*ROW('Sanitation Data'!D72)),NA())))</f>
        <v>#N/A</v>
      </c>
      <c r="AF78" s="253" t="e">
        <f ca="true">+IF(AND(ISNUMBER(OFFSET('Sanitation Data'!$E$5,0,10*ROW('Sanitation Data'!E72))),CU78="Yes"),100-OFFSET('Sanitation Data'!$E$5,0,10*ROW('Sanitation Data'!E72)),IF(AND(ISNUMBER(OFFSET('Sanitation Data'!$E$5,0,10*ROW('Sanitation Data'!E72))),CU78="No",ISNUMBER(OFFSET('Sanitation Data'!$E$5,0,10*ROW('Sanitation Data'!E72)))),CONCATENATE("[",ROUND(100-OFFSET('Sanitation Data'!$E$5,0,10*ROW('Sanitation Data'!E72)),0),"]"),IF(AND(ISNUMBER(OFFSET('Sanitation Data'!$E$5,0,10*ROW('Sanitation Data'!E72))),CU78="",ISNUMBER(OFFSET('Sanitation Data'!$E$5,0,10*ROW('Sanitation Data'!E72)))),100-OFFSET('Sanitation Data'!$E$5,0,10*ROW('Sanitation Data'!E72)),NA())))</f>
        <v>#N/A</v>
      </c>
      <c r="AG78" s="253" t="e">
        <f ca="true">+IF(AND(ISNUMBER(OFFSET('Sanitation Data'!$E$7,0,10*ROW('Sanitation Data'!E72))),CV78="Yes"),OFFSET('Sanitation Data'!$E$7,0,10*ROW('Sanitation Data'!E72)),IF(AND(ISNUMBER(OFFSET('Sanitation Data'!$E$7,0,10*ROW('Sanitation Data'!E72))),CV78="No",ISNUMBER(OFFSET('Sanitation Data'!$E$7,0,10*ROW('Sanitation Data'!E72)))),CONCATENATE("[",ROUND(OFFSET('Sanitation Data'!$E$7,0,10*ROW('Sanitation Data'!E72)),0),"]"),IF(AND(ISNUMBER(OFFSET('Sanitation Data'!$E$7,0,10*ROW('Sanitation Data'!E72))),CV78="",ISNUMBER(OFFSET('Sanitation Data'!$E$7,0,10*ROW('Sanitation Data'!E72)))),OFFSET('Sanitation Data'!$E$7,0,10*ROW('Sanitation Data'!E72)),NA())))</f>
        <v>#N/A</v>
      </c>
      <c r="AH78" s="253" t="e">
        <f ca="true">+IF(AND(ISNUMBER(OFFSET('Sanitation Data'!$E$11,0,10*ROW('Sanitation Data'!E72))),CW78="Yes"),OFFSET('Sanitation Data'!$E$11,0,10*ROW('Sanitation Data'!E72)),IF(AND(ISNUMBER(OFFSET('Sanitation Data'!$E$11,0,10*ROW('Sanitation Data'!E72))),CW78="No",ISNUMBER(OFFSET('Sanitation Data'!$E$11,0,10*ROW('Sanitation Data'!E72)))),CONCATENATE("[",ROUND(OFFSET('Sanitation Data'!$E$11,0,10*ROW('Sanitation Data'!E72)),0),"]"),IF(AND(ISNUMBER(OFFSET('Sanitation Data'!$E$11,0,10*ROW('Sanitation Data'!E72))),CW78="",ISNUMBER(OFFSET('Sanitation Data'!$E$11,0,10*ROW('Sanitation Data'!E72)))),OFFSET('Sanitation Data'!$E$11,0,10*ROW('Sanitation Data'!E72)),NA())))</f>
        <v>#N/A</v>
      </c>
      <c r="AI78" s="253" t="e">
        <f ca="true">+IF(AND(ISNUMBER(OFFSET('Sanitation Data'!$E$12,0,10*ROW('Sanitation Data'!E72))),CX78="Yes"),OFFSET('Sanitation Data'!$E$12,0,10*ROW('Sanitation Data'!E72)),IF(AND(ISNUMBER(OFFSET('Sanitation Data'!$E$12,0,10*ROW('Sanitation Data'!E72))),CX78="No",ISNUMBER(OFFSET('Sanitation Data'!$E$12,0,10*ROW('Sanitation Data'!E72)))),CONCATENATE("[",ROUND(OFFSET('Sanitation Data'!$E$12,0,10*ROW('Sanitation Data'!E72)),0),"]"),IF(AND(ISNUMBER(OFFSET('Sanitation Data'!$E$12,0,10*ROW('Sanitation Data'!E72))),CX78="",ISNUMBER(OFFSET('Sanitation Data'!$E$12,0,10*ROW('Sanitation Data'!E72)))),OFFSET('Sanitation Data'!$E$12,0,10*ROW('Sanitation Data'!E72)),NA())))</f>
        <v>#N/A</v>
      </c>
      <c r="AJ78" s="253" t="e">
        <f ca="true">+IF(AND(ISNUMBER(OFFSET('Sanitation Data'!$E$13,0,10*ROW('Sanitation Data'!E72))),CY78="Yes"),OFFSET('Sanitation Data'!$E$13,0,10*ROW('Sanitation Data'!E72)),IF(AND(ISNUMBER(OFFSET('Sanitation Data'!$E$13,0,10*ROW('Sanitation Data'!E72))),CY78="No",ISNUMBER(OFFSET('Sanitation Data'!$E$13,0,10*ROW('Sanitation Data'!E72)))),CONCATENATE("[",ROUND(OFFSET('Sanitation Data'!$E$13,0,10*ROW('Sanitation Data'!E72)),0),"]"),IF(AND(ISNUMBER(OFFSET('Sanitation Data'!$E$13,0,10*ROW('Sanitation Data'!E72))),CY78="",ISNUMBER(OFFSET('Sanitation Data'!$E$13,0,10*ROW('Sanitation Data'!E72)))),OFFSET('Sanitation Data'!$E$13,0,10*ROW('Sanitation Data'!E72)),NA())))</f>
        <v>#N/A</v>
      </c>
      <c r="AK78" s="253" t="e">
        <f ca="true">+IF(AND(ISNUMBER(OFFSET('Sanitation Data'!$F$5,0,10*ROW('Sanitation Data'!F72))),CZ78="Yes"),100-OFFSET('Sanitation Data'!$F$5,0,10*ROW('Sanitation Data'!F72)),IF(AND(ISNUMBER(OFFSET('Sanitation Data'!$F$5,0,10*ROW('Sanitation Data'!F72))),CZ78="No",ISNUMBER(OFFSET('Sanitation Data'!$F$5,0,10*ROW('Sanitation Data'!F72)))),CONCATENATE("[",ROUND(100-OFFSET('Sanitation Data'!$F$5,0,10*ROW('Sanitation Data'!F72)),0),"]"),IF(AND(ISNUMBER(OFFSET('Sanitation Data'!$F$5,0,10*ROW('Sanitation Data'!F72))),CZ78="",ISNUMBER(OFFSET('Sanitation Data'!$F$5,0,10*ROW('Sanitation Data'!F72)))),100-OFFSET('Sanitation Data'!$F$5,0,10*ROW('Sanitation Data'!F72)),NA())))</f>
        <v>#N/A</v>
      </c>
      <c r="AL78" s="253" t="e">
        <f ca="true">+IF(AND(ISNUMBER(OFFSET('Sanitation Data'!$F$7,0,10*ROW('Sanitation Data'!F72))),DA78="Yes"),OFFSET('Sanitation Data'!$F$7,0,10*ROW('Sanitation Data'!F72)),IF(AND(ISNUMBER(OFFSET('Sanitation Data'!$F$7,0,10*ROW('Sanitation Data'!F72))),DA78="No",ISNUMBER(OFFSET('Sanitation Data'!$F$7,0,10*ROW('Sanitation Data'!F72)))),CONCATENATE("[",ROUND(OFFSET('Sanitation Data'!$F$7,0,10*ROW('Sanitation Data'!F72)),0),"]"),IF(AND(ISNUMBER(OFFSET('Sanitation Data'!$F$7,0,10*ROW('Sanitation Data'!F72))),DA78="",ISNUMBER(OFFSET('Sanitation Data'!$F$7,0,10*ROW('Sanitation Data'!F72)))),OFFSET('Sanitation Data'!$F$7,0,10*ROW('Sanitation Data'!F72)),NA())))</f>
        <v>#N/A</v>
      </c>
      <c r="AM78" s="253" t="e">
        <f ca="true">+IF(AND(ISNUMBER(OFFSET('Sanitation Data'!$F$11,0,10*ROW('Sanitation Data'!F72))),DB78="Yes"),OFFSET('Sanitation Data'!$F$11,0,10*ROW('Sanitation Data'!F72)),IF(AND(ISNUMBER(OFFSET('Sanitation Data'!$F$11,0,10*ROW('Sanitation Data'!F72))),DB78="No",ISNUMBER(OFFSET('Sanitation Data'!$F$11,0,10*ROW('Sanitation Data'!F72)))),CONCATENATE("[",ROUND(OFFSET('Sanitation Data'!$F$11,0,10*ROW('Sanitation Data'!F72)),0),"]"),IF(AND(ISNUMBER(OFFSET('Sanitation Data'!$F$11,0,10*ROW('Sanitation Data'!F72))),DB78="",ISNUMBER(OFFSET('Sanitation Data'!$F$11,0,10*ROW('Sanitation Data'!F72)))),OFFSET('Sanitation Data'!$F$11,0,10*ROW('Sanitation Data'!F72)),NA())))</f>
        <v>#N/A</v>
      </c>
      <c r="AN78" s="253" t="e">
        <f ca="true">+IF(AND(ISNUMBER(OFFSET('Sanitation Data'!$F$12,0,10*ROW('Sanitation Data'!F72))),DC78="Yes"),OFFSET('Sanitation Data'!$F$12,0,10*ROW('Sanitation Data'!F72)),IF(AND(ISNUMBER(OFFSET('Sanitation Data'!$F$12,0,10*ROW('Sanitation Data'!F72))),DC78="No",ISNUMBER(OFFSET('Sanitation Data'!$F$12,0,10*ROW('Sanitation Data'!F72)))),CONCATENATE("[",ROUND(OFFSET('Sanitation Data'!$F$12,0,10*ROW('Sanitation Data'!F72)),0),"]"),IF(AND(ISNUMBER(OFFSET('Sanitation Data'!$F$12,0,10*ROW('Sanitation Data'!F72))),DC78="",ISNUMBER(OFFSET('Sanitation Data'!$F$12,0,10*ROW('Sanitation Data'!F72)))),OFFSET('Sanitation Data'!$F$12,0,10*ROW('Sanitation Data'!F72)),NA())))</f>
        <v>#N/A</v>
      </c>
      <c r="AO78" s="253" t="e">
        <f ca="true">+IF(AND(ISNUMBER(OFFSET('Sanitation Data'!$F$13,0,10*ROW('Sanitation Data'!F72))),DD78="Yes"),OFFSET('Sanitation Data'!$F$13,0,10*ROW('Sanitation Data'!F72)),IF(AND(ISNUMBER(OFFSET('Sanitation Data'!$F$13,0,10*ROW('Sanitation Data'!F72))),DD78="No",ISNUMBER(OFFSET('Sanitation Data'!$F$13,0,10*ROW('Sanitation Data'!F72)))),CONCATENATE("[",ROUND(OFFSET('Sanitation Data'!$F$13,0,10*ROW('Sanitation Data'!F72)),0),"]"),IF(AND(ISNUMBER(OFFSET('Sanitation Data'!$F$13,0,10*ROW('Sanitation Data'!F72))),DD78="",ISNUMBER(OFFSET('Sanitation Data'!$F$13,0,10*ROW('Sanitation Data'!F72)))),OFFSET('Sanitation Data'!$F$13,0,10*ROW('Sanitation Data'!F72)),NA())))</f>
        <v>#N/A</v>
      </c>
      <c r="AP78" s="253" t="e">
        <f ca="true">+IF(AND(ISNUMBER(OFFSET('Sanitation Data'!$G$5,0,10*ROW('Sanitation Data'!G72))),DE78="Yes"),100-OFFSET('Sanitation Data'!$G$5,0,10*ROW('Sanitation Data'!G72)),IF(AND(ISNUMBER(OFFSET('Sanitation Data'!$G$5,0,10*ROW('Sanitation Data'!G72))),DE78="No",ISNUMBER(OFFSET('Sanitation Data'!$G$5,0,10*ROW('Sanitation Data'!G72)))),CONCATENATE("[",ROUND(100-OFFSET('Sanitation Data'!$G$5,0,10*ROW('Sanitation Data'!G72)),0),"]"),IF(AND(ISNUMBER(OFFSET('Sanitation Data'!$G$5,0,10*ROW('Sanitation Data'!G72))),DE78="",ISNUMBER(OFFSET('Sanitation Data'!$G$5,0,10*ROW('Sanitation Data'!G72)))),100-OFFSET('Sanitation Data'!$G$5,0,10*ROW('Sanitation Data'!G72)),NA())))</f>
        <v>#N/A</v>
      </c>
      <c r="AQ78" s="253" t="e">
        <f ca="true">+IF(AND(ISNUMBER(OFFSET('Sanitation Data'!$G$7,0,10*ROW('Sanitation Data'!G72))),DF78="Yes"),OFFSET('Sanitation Data'!$G$7,0,10*ROW('Sanitation Data'!G72)),IF(AND(ISNUMBER(OFFSET('Sanitation Data'!$G$7,0,10*ROW('Sanitation Data'!G72))),DF78="No",ISNUMBER(OFFSET('Sanitation Data'!$G$7,0,10*ROW('Sanitation Data'!G72)))),CONCATENATE("[",ROUND(OFFSET('Sanitation Data'!$G$7,0,10*ROW('Sanitation Data'!G72)),0),"]"),IF(AND(ISNUMBER(OFFSET('Sanitation Data'!$G$7,0,10*ROW('Sanitation Data'!G72))),DF78="",ISNUMBER(OFFSET('Sanitation Data'!$G$7,0,10*ROW('Sanitation Data'!G72)))),OFFSET('Sanitation Data'!$G$7,0,10*ROW('Sanitation Data'!G72)),NA())))</f>
        <v>#N/A</v>
      </c>
      <c r="AR78" s="253" t="e">
        <f ca="true">+IF(AND(ISNUMBER(OFFSET('Sanitation Data'!$G$11,0,10*ROW('Sanitation Data'!G72))),DG78="Yes"),OFFSET('Sanitation Data'!$G$11,0,10*ROW('Sanitation Data'!G72)),IF(AND(ISNUMBER(OFFSET('Sanitation Data'!$G$11,0,10*ROW('Sanitation Data'!G72))),DG78="No",ISNUMBER(OFFSET('Sanitation Data'!$G$11,0,10*ROW('Sanitation Data'!G72)))),CONCATENATE("[",ROUND(OFFSET('Sanitation Data'!$G$11,0,10*ROW('Sanitation Data'!G72)),0),"]"),IF(AND(ISNUMBER(OFFSET('Sanitation Data'!$G$11,0,10*ROW('Sanitation Data'!G72))),DG78="",ISNUMBER(OFFSET('Sanitation Data'!$G$11,0,10*ROW('Sanitation Data'!G72)))),OFFSET('Sanitation Data'!$G$11,0,10*ROW('Sanitation Data'!G72)),NA())))</f>
        <v>#N/A</v>
      </c>
      <c r="AS78" s="253" t="e">
        <f ca="true">+IF(AND(ISNUMBER(OFFSET('Sanitation Data'!$G$12,0,10*ROW('Sanitation Data'!G72))),DH78="Yes"),OFFSET('Sanitation Data'!$G$12,0,10*ROW('Sanitation Data'!G72)),IF(AND(ISNUMBER(OFFSET('Sanitation Data'!$G$12,0,10*ROW('Sanitation Data'!G72))),DH78="No",ISNUMBER(OFFSET('Sanitation Data'!$G$12,0,10*ROW('Sanitation Data'!G72)))),CONCATENATE("[",ROUND(OFFSET('Sanitation Data'!$G$12,0,10*ROW('Sanitation Data'!G72)),0),"]"),IF(AND(ISNUMBER(OFFSET('Sanitation Data'!$G$12,0,10*ROW('Sanitation Data'!G72))),DH78="",ISNUMBER(OFFSET('Sanitation Data'!$G$12,0,10*ROW('Sanitation Data'!G72)))),OFFSET('Sanitation Data'!$G$12,0,10*ROW('Sanitation Data'!G72)),NA())))</f>
        <v>#N/A</v>
      </c>
      <c r="AT78" s="253" t="e">
        <f ca="true">+IF(AND(ISNUMBER(OFFSET('Sanitation Data'!$G$13,0,10*ROW('Sanitation Data'!G72))),DI78="Yes"),OFFSET('Sanitation Data'!$G$13,0,10*ROW('Sanitation Data'!G72)),IF(AND(ISNUMBER(OFFSET('Sanitation Data'!$G$13,0,10*ROW('Sanitation Data'!G72))),DI78="No",ISNUMBER(OFFSET('Sanitation Data'!$G$13,0,10*ROW('Sanitation Data'!G72)))),CONCATENATE("[",ROUND(OFFSET('Sanitation Data'!$G$13,0,10*ROW('Sanitation Data'!G72)),0),"]"),IF(AND(ISNUMBER(OFFSET('Sanitation Data'!$G$13,0,10*ROW('Sanitation Data'!G72))),DI78="",ISNUMBER(OFFSET('Sanitation Data'!$G$13,0,10*ROW('Sanitation Data'!G72)))),OFFSET('Sanitation Data'!$G$13,0,10*ROW('Sanitation Data'!G72)),NA())))</f>
        <v>#N/A</v>
      </c>
      <c r="AU78" s="253" t="e">
        <f ca="true">+IF(AND(ISNUMBER(OFFSET('Sanitation Data'!$H$5,0,10*ROW('Sanitation Data'!H72))),DJ78="Yes"),100-OFFSET('Sanitation Data'!$H$5,0,10*ROW('Sanitation Data'!H72)),IF(AND(ISNUMBER(OFFSET('Sanitation Data'!$H$5,0,10*ROW('Sanitation Data'!H72))),DJ78="No",ISNUMBER(OFFSET('Sanitation Data'!$H$5,0,10*ROW('Sanitation Data'!H72)))),CONCATENATE("[",ROUND(100-OFFSET('Sanitation Data'!$H$5,0,10*ROW('Sanitation Data'!H72)),0),"]"),IF(AND(ISNUMBER(OFFSET('Sanitation Data'!$H$5,0,10*ROW('Sanitation Data'!H72))),DJ78="",ISNUMBER(OFFSET('Sanitation Data'!$H$5,0,10*ROW('Sanitation Data'!H72)))),100-OFFSET('Sanitation Data'!$H$5,0,10*ROW('Sanitation Data'!H72)),NA())))</f>
        <v>#N/A</v>
      </c>
      <c r="AV78" s="253" t="e">
        <f ca="true">+IF(AND(ISNUMBER(OFFSET('Sanitation Data'!$H$7,0,10*ROW('Sanitation Data'!H72))),DK78="Yes"),OFFSET('Sanitation Data'!$H$7,0,10*ROW('Sanitation Data'!H72)),IF(AND(ISNUMBER(OFFSET('Sanitation Data'!$H$7,0,10*ROW('Sanitation Data'!H72))),DK78="No",ISNUMBER(OFFSET('Sanitation Data'!$H$7,0,10*ROW('Sanitation Data'!H72)))),CONCATENATE("[",ROUND(OFFSET('Sanitation Data'!$H$7,0,10*ROW('Sanitation Data'!H72)),0),"]"),IF(AND(ISNUMBER(OFFSET('Sanitation Data'!$H$7,0,10*ROW('Sanitation Data'!H72))),DK78="",ISNUMBER(OFFSET('Sanitation Data'!$H$7,0,10*ROW('Sanitation Data'!H72)))),OFFSET('Sanitation Data'!$H$7,0,10*ROW('Sanitation Data'!H72)),NA())))</f>
        <v>#N/A</v>
      </c>
      <c r="AW78" s="253" t="e">
        <f ca="true">+IF(AND(ISNUMBER(OFFSET('Sanitation Data'!$H$11,0,10*ROW('Sanitation Data'!H72))),DL78="Yes"),OFFSET('Sanitation Data'!$H$11,0,10*ROW('Sanitation Data'!H72)),IF(AND(ISNUMBER(OFFSET('Sanitation Data'!$H$11,0,10*ROW('Sanitation Data'!H72))),DL78="No",ISNUMBER(OFFSET('Sanitation Data'!$H$11,0,10*ROW('Sanitation Data'!H72)))),CONCATENATE("[",ROUND(OFFSET('Sanitation Data'!$H$11,0,10*ROW('Sanitation Data'!H72)),0),"]"),IF(AND(ISNUMBER(OFFSET('Sanitation Data'!$H$11,0,10*ROW('Sanitation Data'!H72))),DL78="",ISNUMBER(OFFSET('Sanitation Data'!$H$11,0,10*ROW('Sanitation Data'!H72)))),OFFSET('Sanitation Data'!$H$11,0,10*ROW('Sanitation Data'!H72)),NA())))</f>
        <v>#N/A</v>
      </c>
      <c r="AX78" s="253" t="e">
        <f ca="true">+IF(AND(ISNUMBER(OFFSET('Sanitation Data'!$H$12,0,10*ROW('Sanitation Data'!H72))),DM78="Yes"),OFFSET('Sanitation Data'!$H$12,0,10*ROW('Sanitation Data'!H72)),IF(AND(ISNUMBER(OFFSET('Sanitation Data'!$H$12,0,10*ROW('Sanitation Data'!H72))),DM78="No",ISNUMBER(OFFSET('Sanitation Data'!$H$12,0,10*ROW('Sanitation Data'!H72)))),CONCATENATE("[",ROUND(OFFSET('Sanitation Data'!$H$12,0,10*ROW('Sanitation Data'!H72)),0),"]"),IF(AND(ISNUMBER(OFFSET('Sanitation Data'!$H$12,0,10*ROW('Sanitation Data'!H72))),DM78="",ISNUMBER(OFFSET('Sanitation Data'!$H$12,0,10*ROW('Sanitation Data'!H72)))),OFFSET('Sanitation Data'!$H$12,0,10*ROW('Sanitation Data'!H72)),NA())))</f>
        <v>#N/A</v>
      </c>
      <c r="AY78" s="253" t="e">
        <f ca="true">+IF(AND(ISNUMBER(OFFSET('Sanitation Data'!$H$13,0,10*ROW('Sanitation Data'!H72))),DN78="Yes"),OFFSET('Sanitation Data'!$H$13,0,10*ROW('Sanitation Data'!H72)),IF(AND(ISNUMBER(OFFSET('Sanitation Data'!$H$13,0,10*ROW('Sanitation Data'!H72))),DN78="No",ISNUMBER(OFFSET('Sanitation Data'!$H$13,0,10*ROW('Sanitation Data'!H72)))),CONCATENATE("[",ROUND(OFFSET('Sanitation Data'!$H$13,0,10*ROW('Sanitation Data'!H72)),0),"]"),IF(AND(ISNUMBER(OFFSET('Sanitation Data'!$H$13,0,10*ROW('Sanitation Data'!H72))),DN78="",ISNUMBER(OFFSET('Sanitation Data'!$H$13,0,10*ROW('Sanitation Data'!H72)))),OFFSET('Sanitation Data'!$H$13,0,10*ROW('Sanitation Data'!H72)),NA())))</f>
        <v>#N/A</v>
      </c>
      <c r="AZ78" s="254" t="e">
        <f ca="true">+IF(AND(ISNUMBER(OFFSET('Hygiene Data'!$C$6,0,10*ROW('Hygiene Data'!C72))),DO78="Yes"),OFFSET('Hygiene Data'!$C$6,0,10*ROW('Hygiene Data'!C72)),IF(AND(ISNUMBER(OFFSET('Hygiene Data'!$C$6,0,10*ROW('Hygiene Data'!C72))),DO78="No",ISNUMBER(OFFSET('Hygiene Data'!$C$6,0,10*ROW('Hygiene Data'!C72)))),CONCATENATE("[",ROUND(OFFSET('Hygiene Data'!$C$6,0,10*ROW('Hygiene Data'!C72)),0),"]"),IF(AND(ISNUMBER(OFFSET('Hygiene Data'!$C$6,0,10*ROW('Hygiene Data'!C72))),DO78="",ISNUMBER(OFFSET('Hygiene Data'!$C$6,0,10*ROW('Hygiene Data'!C72)))),OFFSET('Hygiene Data'!$C$6,0,10*ROW('Hygiene Data'!C72)),NA())))</f>
        <v>#N/A</v>
      </c>
      <c r="BA78" s="254" t="e">
        <f ca="true">+IF(AND(ISNUMBER(OFFSET('Hygiene Data'!$C$8,0,10*ROW('Hygiene Data'!C72))),DP78="Yes"),OFFSET('Hygiene Data'!$C$8,0,10*ROW('Hygiene Data'!C72)),IF(AND(ISNUMBER(OFFSET('Hygiene Data'!$C$8,0,10*ROW('Hygiene Data'!C72))),DP78="No",ISNUMBER(OFFSET('Hygiene Data'!$C$8,0,10*ROW('Hygiene Data'!C72)))),CONCATENATE("[",ROUND(OFFSET('Hygiene Data'!$C$8,0,10*ROW('Hygiene Data'!C72)),0),"]"),IF(AND(ISNUMBER(OFFSET('Hygiene Data'!$C$8,0,10*ROW('Hygiene Data'!C72))),DP78="",ISNUMBER(OFFSET('Hygiene Data'!$C$8,0,10*ROW('Hygiene Data'!C72)))),OFFSET('Hygiene Data'!$C$8,0,10*ROW('Hygiene Data'!C72)),NA())))</f>
        <v>#N/A</v>
      </c>
      <c r="BB78" s="254" t="e">
        <f ca="true">+IF(AND(ISNUMBER(OFFSET('Hygiene Data'!$C$10,0,10*ROW('Hygiene Data'!C72))),DQ78="Yes"),OFFSET('Hygiene Data'!$C$10,0,10*ROW('Hygiene Data'!C72)),IF(AND(ISNUMBER(OFFSET('Hygiene Data'!$C$10,0,10*ROW('Hygiene Data'!C72))),DQ78="No",ISNUMBER(OFFSET('Hygiene Data'!$C$10,0,10*ROW('Hygiene Data'!C72)))),CONCATENATE("[",ROUND(OFFSET('Hygiene Data'!$C$10,0,10*ROW('Hygiene Data'!C72)),0),"]"),IF(AND(ISNUMBER(OFFSET('Hygiene Data'!$C$10,0,10*ROW('Hygiene Data'!C72))),DQ78="",ISNUMBER(OFFSET('Hygiene Data'!$C$10,0,10*ROW('Hygiene Data'!C72)))),OFFSET('Hygiene Data'!$C$10,0,10*ROW('Hygiene Data'!C72)),NA())))</f>
        <v>#N/A</v>
      </c>
      <c r="BC78" s="254" t="e">
        <f ca="true">+IF(AND(ISNUMBER(OFFSET('Hygiene Data'!$D$6,0,10*ROW('Hygiene Data'!D72))),DR78="Yes"),OFFSET('Hygiene Data'!$D$6,0,10*ROW('Hygiene Data'!D72)),IF(AND(ISNUMBER(OFFSET('Hygiene Data'!$D$6,0,10*ROW('Hygiene Data'!D72))),DR78="No",ISNUMBER(OFFSET('Hygiene Data'!$D$6,0,10*ROW('Hygiene Data'!D72)))),CONCATENATE("[",ROUND(OFFSET('Hygiene Data'!$D$6,0,10*ROW('Hygiene Data'!D72)),0),"]"),IF(AND(ISNUMBER(OFFSET('Hygiene Data'!$D$6,0,10*ROW('Hygiene Data'!D72))),DR78="",ISNUMBER(OFFSET('Hygiene Data'!$D$6,0,10*ROW('Hygiene Data'!D72)))),OFFSET('Hygiene Data'!$D$6,0,10*ROW('Hygiene Data'!D72)),NA())))</f>
        <v>#N/A</v>
      </c>
      <c r="BD78" s="254" t="e">
        <f ca="true">+IF(AND(ISNUMBER(OFFSET('Hygiene Data'!$D$8,0,10*ROW('Hygiene Data'!D72))),DS78="Yes"),OFFSET('Hygiene Data'!$D$8,0,10*ROW('Hygiene Data'!D72)),IF(AND(ISNUMBER(OFFSET('Hygiene Data'!$D$8,0,10*ROW('Hygiene Data'!D72))),DS78="No",ISNUMBER(OFFSET('Hygiene Data'!$D$8,0,10*ROW('Hygiene Data'!D72)))),CONCATENATE("[",ROUND(OFFSET('Hygiene Data'!$D$8,0,10*ROW('Hygiene Data'!D72)),0),"]"),IF(AND(ISNUMBER(OFFSET('Hygiene Data'!$D$8,0,10*ROW('Hygiene Data'!D72))),DS78="",ISNUMBER(OFFSET('Hygiene Data'!$D$8,0,10*ROW('Hygiene Data'!D72)))),OFFSET('Hygiene Data'!$D$8,0,10*ROW('Hygiene Data'!D72)),NA())))</f>
        <v>#N/A</v>
      </c>
      <c r="BE78" s="254" t="e">
        <f ca="true">+IF(AND(ISNUMBER(OFFSET('Hygiene Data'!$D$10,0,10*ROW('Hygiene Data'!D72))),DT78="Yes"),OFFSET('Hygiene Data'!$D$10,0,10*ROW('Hygiene Data'!D72)),IF(AND(ISNUMBER(OFFSET('Hygiene Data'!$D$10,0,10*ROW('Hygiene Data'!D72))),DT78="No",ISNUMBER(OFFSET('Hygiene Data'!$D$10,0,10*ROW('Hygiene Data'!D72)))),CONCATENATE("[",ROUND(OFFSET('Hygiene Data'!$D$10,0,10*ROW('Hygiene Data'!D72)),0),"]"),IF(AND(ISNUMBER(OFFSET('Hygiene Data'!$D$10,0,10*ROW('Hygiene Data'!D72))),DT78="",ISNUMBER(OFFSET('Hygiene Data'!$D$10,0,10*ROW('Hygiene Data'!D72)))),OFFSET('Hygiene Data'!$D$10,0,10*ROW('Hygiene Data'!D72)),NA())))</f>
        <v>#N/A</v>
      </c>
      <c r="BF78" s="254" t="e">
        <f ca="true">+IF(AND(ISNUMBER(OFFSET('Hygiene Data'!$E$6,0,10*ROW('Hygiene Data'!E72))),DU78="Yes"),OFFSET('Hygiene Data'!$E$6,0,10*ROW('Hygiene Data'!E72)),IF(AND(ISNUMBER(OFFSET('Hygiene Data'!$E$6,0,10*ROW('Hygiene Data'!E72))),DU78="No",ISNUMBER(OFFSET('Hygiene Data'!$E$6,0,10*ROW('Hygiene Data'!E72)))),CONCATENATE("[",ROUND(OFFSET('Hygiene Data'!$E$6,0,10*ROW('Hygiene Data'!E72)),0),"]"),IF(AND(ISNUMBER(OFFSET('Hygiene Data'!$E$6,0,10*ROW('Hygiene Data'!E72))),DU78="",ISNUMBER(OFFSET('Hygiene Data'!$E$6,0,10*ROW('Hygiene Data'!E72)))),OFFSET('Hygiene Data'!$E$6,0,10*ROW('Hygiene Data'!E72)),NA())))</f>
        <v>#N/A</v>
      </c>
      <c r="BG78" s="254" t="e">
        <f ca="true">+IF(AND(ISNUMBER(OFFSET('Hygiene Data'!$E$8,0,10*ROW('Hygiene Data'!E72))),DV78="Yes"),OFFSET('Hygiene Data'!$E$8,0,10*ROW('Hygiene Data'!E72)),IF(AND(ISNUMBER(OFFSET('Hygiene Data'!$E$8,0,10*ROW('Hygiene Data'!E72))),DV78="No",ISNUMBER(OFFSET('Hygiene Data'!$E$8,0,10*ROW('Hygiene Data'!E72)))),CONCATENATE("[",ROUND(OFFSET('Hygiene Data'!$E$8,0,10*ROW('Hygiene Data'!E72)),0),"]"),IF(AND(ISNUMBER(OFFSET('Hygiene Data'!$E$8,0,10*ROW('Hygiene Data'!E72))),DV78="",ISNUMBER(OFFSET('Hygiene Data'!$E$8,0,10*ROW('Hygiene Data'!E72)))),OFFSET('Hygiene Data'!$E$8,0,10*ROW('Hygiene Data'!E72)),NA())))</f>
        <v>#N/A</v>
      </c>
      <c r="BH78" s="254" t="e">
        <f ca="true">+IF(AND(ISNUMBER(OFFSET('Hygiene Data'!$E$10,0,10*ROW('Hygiene Data'!E72))),DW78="Yes"),OFFSET('Hygiene Data'!$E$10,0,10*ROW('Hygiene Data'!E72)),IF(AND(ISNUMBER(OFFSET('Hygiene Data'!$E$10,0,10*ROW('Hygiene Data'!E72))),DW78="No",ISNUMBER(OFFSET('Hygiene Data'!$E$10,0,10*ROW('Hygiene Data'!E72)))),CONCATENATE("[",ROUND(OFFSET('Hygiene Data'!$E$10,0,10*ROW('Hygiene Data'!E72)),0),"]"),IF(AND(ISNUMBER(OFFSET('Hygiene Data'!$E$10,0,10*ROW('Hygiene Data'!E72))),DW78="",ISNUMBER(OFFSET('Hygiene Data'!$E$10,0,10*ROW('Hygiene Data'!E72)))),OFFSET('Hygiene Data'!$E$10,0,10*ROW('Hygiene Data'!E72)),NA())))</f>
        <v>#N/A</v>
      </c>
      <c r="BI78" s="254" t="e">
        <f ca="true">+IF(AND(ISNUMBER(OFFSET('Hygiene Data'!$F$6,0,10*ROW('Hygiene Data'!F72))),DX78="Yes"),OFFSET('Hygiene Data'!$F$6,0,10*ROW('Hygiene Data'!F72)),IF(AND(ISNUMBER(OFFSET('Hygiene Data'!$F$6,0,10*ROW('Hygiene Data'!F72))),DX78="No",ISNUMBER(OFFSET('Hygiene Data'!$F$6,0,10*ROW('Hygiene Data'!F72)))),CONCATENATE("[",ROUND(OFFSET('Hygiene Data'!$F$6,0,10*ROW('Hygiene Data'!F72)),0),"]"),IF(AND(ISNUMBER(OFFSET('Hygiene Data'!$F$6,0,10*ROW('Hygiene Data'!F72))),DX78="",ISNUMBER(OFFSET('Hygiene Data'!$F$6,0,10*ROW('Hygiene Data'!F72)))),OFFSET('Hygiene Data'!$F$6,0,10*ROW('Hygiene Data'!F72)),NA())))</f>
        <v>#N/A</v>
      </c>
      <c r="BJ78" s="254" t="e">
        <f ca="true">+IF(AND(ISNUMBER(OFFSET('Hygiene Data'!$F$8,0,10*ROW('Hygiene Data'!F72))),DY78="Yes"),OFFSET('Hygiene Data'!$F$8,0,10*ROW('Hygiene Data'!F72)),IF(AND(ISNUMBER(OFFSET('Hygiene Data'!$F$8,0,10*ROW('Hygiene Data'!F72))),DY78="No",ISNUMBER(OFFSET('Hygiene Data'!$F$8,0,10*ROW('Hygiene Data'!F72)))),CONCATENATE("[",ROUND(OFFSET('Hygiene Data'!$F$8,0,10*ROW('Hygiene Data'!F72)),0),"]"),IF(AND(ISNUMBER(OFFSET('Hygiene Data'!$F$8,0,10*ROW('Hygiene Data'!F72))),DY78="",ISNUMBER(OFFSET('Hygiene Data'!$F$8,0,10*ROW('Hygiene Data'!F72)))),OFFSET('Hygiene Data'!$F$8,0,10*ROW('Hygiene Data'!F72)),NA())))</f>
        <v>#N/A</v>
      </c>
      <c r="BK78" s="254" t="e">
        <f ca="true">+IF(AND(ISNUMBER(OFFSET('Hygiene Data'!$F$10,0,10*ROW('Hygiene Data'!F72))),DZ78="Yes"),OFFSET('Hygiene Data'!$F$10,0,10*ROW('Hygiene Data'!F72)),IF(AND(ISNUMBER(OFFSET('Hygiene Data'!$F$10,0,10*ROW('Hygiene Data'!F72))),DZ78="No",ISNUMBER(OFFSET('Hygiene Data'!$F$10,0,10*ROW('Hygiene Data'!F72)))),CONCATENATE("[",ROUND(OFFSET('Hygiene Data'!$F$10,0,10*ROW('Hygiene Data'!F72)),0),"]"),IF(AND(ISNUMBER(OFFSET('Hygiene Data'!$F$10,0,10*ROW('Hygiene Data'!F72))),DZ78="",ISNUMBER(OFFSET('Hygiene Data'!$F$10,0,10*ROW('Hygiene Data'!F72)))),OFFSET('Hygiene Data'!$F$10,0,10*ROW('Hygiene Data'!F72)),NA())))</f>
        <v>#N/A</v>
      </c>
      <c r="BL78" s="254" t="e">
        <f ca="true">+IF(AND(ISNUMBER(OFFSET('Hygiene Data'!$G$6,0,10*ROW('Hygiene Data'!G72))),EA78="Yes"),OFFSET('Hygiene Data'!$G$6,0,10*ROW('Hygiene Data'!G72)),IF(AND(ISNUMBER(OFFSET('Hygiene Data'!$G$6,0,10*ROW('Hygiene Data'!G72))),EA78="No",ISNUMBER(OFFSET('Hygiene Data'!$G$6,0,10*ROW('Hygiene Data'!G72)))),CONCATENATE("[",ROUND(OFFSET('Hygiene Data'!$G$6,0,10*ROW('Hygiene Data'!G72)),0),"]"),IF(AND(ISNUMBER(OFFSET('Hygiene Data'!$G$6,0,10*ROW('Hygiene Data'!G72))),EA78="",ISNUMBER(OFFSET('Hygiene Data'!$G$6,0,10*ROW('Hygiene Data'!G72)))),OFFSET('Hygiene Data'!$G$6,0,10*ROW('Hygiene Data'!G72)),NA())))</f>
        <v>#N/A</v>
      </c>
      <c r="BM78" s="254" t="e">
        <f ca="true">+IF(AND(ISNUMBER(OFFSET('Hygiene Data'!$G$8,0,10*ROW('Hygiene Data'!G72))),EB78="Yes"),OFFSET('Hygiene Data'!$G$8,0,10*ROW('Hygiene Data'!G72)),IF(AND(ISNUMBER(OFFSET('Hygiene Data'!$G$8,0,10*ROW('Hygiene Data'!G72))),EB78="No",ISNUMBER(OFFSET('Hygiene Data'!$G$8,0,10*ROW('Hygiene Data'!G72)))),CONCATENATE("[",ROUND(OFFSET('Hygiene Data'!$G$8,0,10*ROW('Hygiene Data'!G72)),0),"]"),IF(AND(ISNUMBER(OFFSET('Hygiene Data'!$G$8,0,10*ROW('Hygiene Data'!G72))),EB78="",ISNUMBER(OFFSET('Hygiene Data'!$G$8,0,10*ROW('Hygiene Data'!G72)))),OFFSET('Hygiene Data'!$G$8,0,10*ROW('Hygiene Data'!G72)),NA())))</f>
        <v>#N/A</v>
      </c>
      <c r="BN78" s="254" t="e">
        <f ca="true">+IF(AND(ISNUMBER(OFFSET('Hygiene Data'!$G$10,0,10*ROW('Hygiene Data'!G72))),EC78="Yes"),OFFSET('Hygiene Data'!$G$10,0,10*ROW('Hygiene Data'!G72)),IF(AND(ISNUMBER(OFFSET('Hygiene Data'!$G$10,0,10*ROW('Hygiene Data'!G72))),EC78="No",ISNUMBER(OFFSET('Hygiene Data'!$G$10,0,10*ROW('Hygiene Data'!G72)))),CONCATENATE("[",ROUND(OFFSET('Hygiene Data'!$G$10,0,10*ROW('Hygiene Data'!G72)),0),"]"),IF(AND(ISNUMBER(OFFSET('Hygiene Data'!$G$10,0,10*ROW('Hygiene Data'!G72))),EC78="",ISNUMBER(OFFSET('Hygiene Data'!$G$10,0,10*ROW('Hygiene Data'!G72)))),OFFSET('Hygiene Data'!$G$10,0,10*ROW('Hygiene Data'!G72)),NA())))</f>
        <v>#N/A</v>
      </c>
      <c r="BO78" s="254" t="e">
        <f ca="true">+IF(AND(ISNUMBER(OFFSET('Hygiene Data'!$H$6,0,10*ROW('Hygiene Data'!H72))),ED78="Yes"),OFFSET('Hygiene Data'!$H$6,0,10*ROW('Hygiene Data'!H72)),IF(AND(ISNUMBER(OFFSET('Hygiene Data'!$H$6,0,10*ROW('Hygiene Data'!H72))),ED78="No",ISNUMBER(OFFSET('Hygiene Data'!$H$6,0,10*ROW('Hygiene Data'!H72)))),CONCATENATE("[",ROUND(OFFSET('Hygiene Data'!$H$6,0,10*ROW('Hygiene Data'!H72)),0),"]"),IF(AND(ISNUMBER(OFFSET('Hygiene Data'!$H$6,0,10*ROW('Hygiene Data'!H72))),ED78="",ISNUMBER(OFFSET('Hygiene Data'!$H$6,0,10*ROW('Hygiene Data'!H72)))),OFFSET('Hygiene Data'!$H$6,0,10*ROW('Hygiene Data'!H72)),NA())))</f>
        <v>#N/A</v>
      </c>
      <c r="BP78" s="254" t="e">
        <f ca="true">+IF(AND(ISNUMBER(OFFSET('Hygiene Data'!$H$8,0,10*ROW('Hygiene Data'!H72))),EE78="Yes"),OFFSET('Hygiene Data'!$H$8,0,10*ROW('Hygiene Data'!H72)),IF(AND(ISNUMBER(OFFSET('Hygiene Data'!$H$8,0,10*ROW('Hygiene Data'!H72))),EE78="No",ISNUMBER(OFFSET('Hygiene Data'!$H$8,0,10*ROW('Hygiene Data'!H72)))),CONCATENATE("[",ROUND(OFFSET('Hygiene Data'!$H$8,0,10*ROW('Hygiene Data'!H72)),0),"]"),IF(AND(ISNUMBER(OFFSET('Hygiene Data'!$H$8,0,10*ROW('Hygiene Data'!H72))),EE78="",ISNUMBER(OFFSET('Hygiene Data'!$H$8,0,10*ROW('Hygiene Data'!H72)))),OFFSET('Hygiene Data'!$H$8,0,10*ROW('Hygiene Data'!H72)),NA())))</f>
        <v>#N/A</v>
      </c>
      <c r="BQ78" s="254" t="e">
        <f ca="true">+IF(AND(ISNUMBER(OFFSET('Hygiene Data'!$H$10,0,10*ROW('Hygiene Data'!H72))),EF78="Yes"),OFFSET('Hygiene Data'!$H$10,0,10*ROW('Hygiene Data'!H72)),IF(AND(ISNUMBER(OFFSET('Hygiene Data'!$H$10,0,10*ROW('Hygiene Data'!H72))),EF78="No",ISNUMBER(OFFSET('Hygiene Data'!$H$10,0,10*ROW('Hygiene Data'!H72)))),CONCATENATE("[",ROUND(OFFSET('Hygiene Data'!$H$10,0,10*ROW('Hygiene Data'!H72)),0),"]"),IF(AND(ISNUMBER(OFFSET('Hygiene Data'!$H$10,0,10*ROW('Hygiene Data'!H72))),EF78="",ISNUMBER(OFFSET('Hygiene Data'!$H$10,0,10*ROW('Hygiene Data'!H72)))),OFFSET('Hygiene Data'!$H$10,0,10*ROW('Hygiene Data'!H72)),NA())))</f>
        <v>#N/A</v>
      </c>
      <c r="BS78" s="36" t="str">
        <f ca="true">+IF(OFFSET('Water Data'!$C$28,0,10*ROW('Water Data'!C72))="","",OFFSET('Water Data'!$C$28,0,10*ROW('Water Data'!C72)))</f>
        <v/>
      </c>
      <c r="BT78" s="36" t="str">
        <f ca="true">+IF(OFFSET('Water Data'!$C$29,0,10*ROW('Water Data'!C72))="","",OFFSET('Water Data'!$C$29,0,10*ROW('Water Data'!C72)))</f>
        <v/>
      </c>
      <c r="BU78" s="36" t="str">
        <f ca="true">+IF(OFFSET('Water Data'!$C$30,0,10*ROW('Water Data'!C72))="","",OFFSET('Water Data'!$C$30,0,10*ROW('Water Data'!C72)))</f>
        <v/>
      </c>
      <c r="BV78" s="36" t="str">
        <f ca="true">+IF(OFFSET('Water Data'!$D$28,0,10*ROW('Water Data'!D72))="","",OFFSET('Water Data'!$D$28,0,10*ROW('Water Data'!D72)))</f>
        <v/>
      </c>
      <c r="BW78" s="36" t="str">
        <f ca="true">+IF(OFFSET('Water Data'!$D$29,0,10*ROW('Water Data'!D72))="","",OFFSET('Water Data'!$D$29,0,10*ROW('Water Data'!D72)))</f>
        <v/>
      </c>
      <c r="BX78" s="36" t="str">
        <f ca="true">+IF(OFFSET('Water Data'!$D$30,0,10*ROW('Water Data'!D72))="","",OFFSET('Water Data'!$D$30,0,10*ROW('Water Data'!D72)))</f>
        <v/>
      </c>
      <c r="BY78" s="36" t="str">
        <f ca="true">+IF(OFFSET('Water Data'!$E$28,0,10*ROW('Water Data'!E72))="","",OFFSET('Water Data'!$E$28,0,10*ROW('Water Data'!E72)))</f>
        <v/>
      </c>
      <c r="BZ78" s="36" t="str">
        <f ca="true">+IF(OFFSET('Water Data'!$E$29,0,10*ROW('Water Data'!E72))="","",OFFSET('Water Data'!$E$29,0,10*ROW('Water Data'!E72)))</f>
        <v/>
      </c>
      <c r="CA78" s="36" t="str">
        <f ca="true">+IF(OFFSET('Water Data'!$E$30,0,10*ROW('Water Data'!E72))="","",OFFSET('Water Data'!$E$30,0,10*ROW('Water Data'!E72)))</f>
        <v/>
      </c>
      <c r="CB78" s="36" t="str">
        <f ca="true">+IF(OFFSET('Water Data'!$F$28,0,10*ROW('Water Data'!F72))="","",OFFSET('Water Data'!$F$28,0,10*ROW('Water Data'!F72)))</f>
        <v/>
      </c>
      <c r="CC78" s="36" t="str">
        <f ca="true">+IF(OFFSET('Water Data'!$F$29,0,10*ROW('Water Data'!F72))="","",OFFSET('Water Data'!$F$29,0,10*ROW('Water Data'!F72)))</f>
        <v/>
      </c>
      <c r="CD78" s="36" t="str">
        <f ca="true">+IF(OFFSET('Water Data'!$F$30,0,10*ROW('Water Data'!F72))="","",OFFSET('Water Data'!$F$30,0,10*ROW('Water Data'!F72)))</f>
        <v/>
      </c>
      <c r="CE78" s="36" t="str">
        <f ca="true">+IF(OFFSET('Water Data'!$G$28,0,10*ROW('Water Data'!G72))="","",OFFSET('Water Data'!$G$28,0,10*ROW('Water Data'!G72)))</f>
        <v/>
      </c>
      <c r="CF78" s="36" t="str">
        <f ca="true">+IF(OFFSET('Water Data'!$G$29,0,10*ROW('Water Data'!G72))="","",OFFSET('Water Data'!$G$29,0,10*ROW('Water Data'!G72)))</f>
        <v/>
      </c>
      <c r="CG78" s="36" t="str">
        <f ca="true">+IF(OFFSET('Water Data'!$G$30,0,10*ROW('Water Data'!G72))="","",OFFSET('Water Data'!$G$30,0,10*ROW('Water Data'!G72)))</f>
        <v/>
      </c>
      <c r="CH78" s="36" t="str">
        <f ca="true">+IF(OFFSET('Water Data'!$H$28,0,10*ROW('Water Data'!H72))="","",OFFSET('Water Data'!$H$28,0,10*ROW('Water Data'!H72)))</f>
        <v/>
      </c>
      <c r="CI78" s="36" t="str">
        <f ca="true">+IF(OFFSET('Water Data'!$H$29,0,10*ROW('Water Data'!H72))="","",OFFSET('Water Data'!$H$29,0,10*ROW('Water Data'!H72)))</f>
        <v/>
      </c>
      <c r="CJ78" s="36" t="str">
        <f ca="true">+IF(OFFSET('Water Data'!$H$30,0,10*ROW('Water Data'!H72))="","",OFFSET('Water Data'!$H$30,0,10*ROW('Water Data'!H72)))</f>
        <v/>
      </c>
      <c r="CK78" s="36" t="str">
        <f ca="true">+IF(OFFSET('Sanitation Data'!$C$29,0,10*ROW('Sanitation Data'!C72))="","",OFFSET('Sanitation Data'!$C$29,0,10*ROW('Sanitation Data'!C72)))</f>
        <v/>
      </c>
      <c r="CL78" s="36" t="str">
        <f ca="true">+IF(OFFSET('Sanitation Data'!$C$30,0,10*ROW('Sanitation Data'!C72))="","",OFFSET('Sanitation Data'!$C$30,0,10*ROW('Sanitation Data'!C72)))</f>
        <v/>
      </c>
      <c r="CM78" s="36" t="str">
        <f ca="true">+IF(OFFSET('Sanitation Data'!$C$31,0,10*ROW('Sanitation Data'!C72))="","",OFFSET('Sanitation Data'!$C$31,0,10*ROW('Sanitation Data'!C72)))</f>
        <v/>
      </c>
      <c r="CN78" s="36" t="str">
        <f ca="true">+IF(OFFSET('Sanitation Data'!$C$32,0,10*ROW('Sanitation Data'!C72))="","",OFFSET('Sanitation Data'!$C$32,0,10*ROW('Sanitation Data'!C72)))</f>
        <v/>
      </c>
      <c r="CO78" s="36" t="str">
        <f ca="true">+IF(OFFSET('Sanitation Data'!$C$33,0,10*ROW('Sanitation Data'!C72))="","",OFFSET('Sanitation Data'!$C$33,0,10*ROW('Sanitation Data'!C72)))</f>
        <v/>
      </c>
      <c r="CP78" s="36" t="str">
        <f ca="true">+IF(OFFSET('Sanitation Data'!$D$29,0,10*ROW('Sanitation Data'!D72))="","",OFFSET('Sanitation Data'!$D$29,0,10*ROW('Sanitation Data'!D72)))</f>
        <v/>
      </c>
      <c r="CQ78" s="36" t="str">
        <f ca="true">+IF(OFFSET('Sanitation Data'!$D$30,0,10*ROW('Sanitation Data'!D72))="","",OFFSET('Sanitation Data'!$D$30,0,10*ROW('Sanitation Data'!D72)))</f>
        <v/>
      </c>
      <c r="CR78" s="36" t="str">
        <f ca="true">+IF(OFFSET('Sanitation Data'!$D$31,0,10*ROW('Sanitation Data'!D72))="","",OFFSET('Sanitation Data'!$D$31,0,10*ROW('Sanitation Data'!D72)))</f>
        <v/>
      </c>
      <c r="CS78" s="36" t="str">
        <f ca="true">+IF(OFFSET('Sanitation Data'!$D$32,0,10*ROW('Sanitation Data'!D72))="","",OFFSET('Sanitation Data'!$D$32,0,10*ROW('Sanitation Data'!D72)))</f>
        <v/>
      </c>
      <c r="CT78" s="36" t="str">
        <f ca="true">+IF(OFFSET('Sanitation Data'!$D$33,0,10*ROW('Sanitation Data'!D72))="","",OFFSET('Sanitation Data'!$D$33,0,10*ROW('Sanitation Data'!D72)))</f>
        <v/>
      </c>
      <c r="CU78" s="36" t="str">
        <f ca="true">+IF(OFFSET('Sanitation Data'!$E$29,0,10*ROW('Sanitation Data'!E72))="","",OFFSET('Sanitation Data'!$E$29,0,10*ROW('Sanitation Data'!E72)))</f>
        <v/>
      </c>
      <c r="CV78" s="36" t="str">
        <f ca="true">+IF(OFFSET('Sanitation Data'!$E$30,0,10*ROW('Sanitation Data'!E72))="","",OFFSET('Sanitation Data'!$E$30,0,10*ROW('Sanitation Data'!E72)))</f>
        <v/>
      </c>
      <c r="CW78" s="36" t="str">
        <f ca="true">+IF(OFFSET('Sanitation Data'!$E$31,0,10*ROW('Sanitation Data'!E72))="","",OFFSET('Sanitation Data'!$E$31,0,10*ROW('Sanitation Data'!E72)))</f>
        <v/>
      </c>
      <c r="CX78" s="36" t="str">
        <f ca="true">+IF(OFFSET('Sanitation Data'!$E$32,0,10*ROW('Sanitation Data'!E72))="","",OFFSET('Sanitation Data'!$E$32,0,10*ROW('Sanitation Data'!E72)))</f>
        <v/>
      </c>
      <c r="CY78" s="36" t="str">
        <f ca="true">+IF(OFFSET('Sanitation Data'!$E$33,0,10*ROW('Sanitation Data'!E72))="","",OFFSET('Sanitation Data'!$E$33,0,10*ROW('Sanitation Data'!E72)))</f>
        <v/>
      </c>
      <c r="CZ78" s="36" t="str">
        <f ca="true">+IF(OFFSET('Sanitation Data'!$F$29,0,10*ROW('Sanitation Data'!F72))="","",OFFSET('Sanitation Data'!$F$29,0,10*ROW('Sanitation Data'!F72)))</f>
        <v/>
      </c>
      <c r="DA78" s="36" t="str">
        <f ca="true">+IF(OFFSET('Sanitation Data'!$F$30,0,10*ROW('Sanitation Data'!F72))="","",OFFSET('Sanitation Data'!$F$30,0,10*ROW('Sanitation Data'!F72)))</f>
        <v/>
      </c>
      <c r="DB78" s="36" t="str">
        <f ca="true">+IF(OFFSET('Sanitation Data'!$F$31,0,10*ROW('Sanitation Data'!F72))="","",OFFSET('Sanitation Data'!$F$31,0,10*ROW('Sanitation Data'!F72)))</f>
        <v/>
      </c>
      <c r="DC78" s="36" t="str">
        <f ca="true">+IF(OFFSET('Sanitation Data'!$F$32,0,10*ROW('Sanitation Data'!F72))="","",OFFSET('Sanitation Data'!$F$32,0,10*ROW('Sanitation Data'!F72)))</f>
        <v/>
      </c>
      <c r="DD78" s="36" t="str">
        <f ca="true">+IF(OFFSET('Sanitation Data'!$F$33,0,10*ROW('Sanitation Data'!F72))="","",OFFSET('Sanitation Data'!$F$33,0,10*ROW('Sanitation Data'!F72)))</f>
        <v/>
      </c>
      <c r="DE78" s="36" t="str">
        <f ca="true">+IF(OFFSET('Sanitation Data'!$G$29,0,10*ROW('Sanitation Data'!G72))="","",OFFSET('Sanitation Data'!$G$29,0,10*ROW('Sanitation Data'!G72)))</f>
        <v/>
      </c>
      <c r="DF78" s="36" t="str">
        <f ca="true">+IF(OFFSET('Sanitation Data'!$G$30,0,10*ROW('Sanitation Data'!G72))="","",OFFSET('Sanitation Data'!$G$30,0,10*ROW('Sanitation Data'!G72)))</f>
        <v/>
      </c>
      <c r="DG78" s="36" t="str">
        <f ca="true">+IF(OFFSET('Sanitation Data'!$G$31,0,10*ROW('Sanitation Data'!G72))="","",OFFSET('Sanitation Data'!$G$31,0,10*ROW('Sanitation Data'!G72)))</f>
        <v/>
      </c>
      <c r="DH78" s="36" t="str">
        <f ca="true">+IF(OFFSET('Sanitation Data'!$G$32,0,10*ROW('Sanitation Data'!G72))="","",OFFSET('Sanitation Data'!$G$32,0,10*ROW('Sanitation Data'!G72)))</f>
        <v/>
      </c>
      <c r="DI78" s="36" t="str">
        <f ca="true">+IF(OFFSET('Sanitation Data'!$G$33,0,10*ROW('Sanitation Data'!G72))="","",OFFSET('Sanitation Data'!$G$33,0,10*ROW('Sanitation Data'!G72)))</f>
        <v/>
      </c>
      <c r="DJ78" s="36" t="str">
        <f ca="true">+IF(OFFSET('Sanitation Data'!$H$29,0,10*ROW('Sanitation Data'!H72))="","",OFFSET('Sanitation Data'!$H$29,0,10*ROW('Sanitation Data'!H72)))</f>
        <v/>
      </c>
      <c r="DK78" s="36" t="str">
        <f ca="true">+IF(OFFSET('Sanitation Data'!$H$30,0,10*ROW('Sanitation Data'!H72))="","",OFFSET('Sanitation Data'!$H$30,0,10*ROW('Sanitation Data'!H72)))</f>
        <v/>
      </c>
      <c r="DL78" s="36" t="str">
        <f ca="true">+IF(OFFSET('Sanitation Data'!$H$31,0,10*ROW('Sanitation Data'!H72))="","",OFFSET('Sanitation Data'!$H$31,0,10*ROW('Sanitation Data'!H72)))</f>
        <v/>
      </c>
      <c r="DM78" s="36" t="str">
        <f ca="true">+IF(OFFSET('Sanitation Data'!$H$32,0,10*ROW('Sanitation Data'!H72))="","",OFFSET('Sanitation Data'!$H$32,0,10*ROW('Sanitation Data'!H72)))</f>
        <v/>
      </c>
      <c r="DN78" s="36" t="str">
        <f ca="true">+IF(OFFSET('Sanitation Data'!$H$33,0,10*ROW('Sanitation Data'!H72))="","",OFFSET('Sanitation Data'!$H$33,0,10*ROW('Sanitation Data'!H72)))</f>
        <v/>
      </c>
      <c r="DO78" s="36" t="str">
        <f ca="true">+IF(OFFSET('Hygiene Data'!$C$12,0,10*ROW('Hygiene Data'!C72))="","",OFFSET('Hygiene Data'!$C$12,0,10*ROW('Hygiene Data'!C72)))</f>
        <v/>
      </c>
      <c r="DP78" s="36" t="str">
        <f ca="true">+IF(OFFSET('Hygiene Data'!$C$13,0,10*ROW('Hygiene Data'!C72))="","",OFFSET('Hygiene Data'!$C$13,0,10*ROW('Hygiene Data'!C72)))</f>
        <v/>
      </c>
      <c r="DQ78" s="36" t="str">
        <f ca="true">+IF(OFFSET('Hygiene Data'!$C$14,0,10*ROW('Hygiene Data'!C72))="","",OFFSET('Hygiene Data'!$C$14,0,10*ROW('Hygiene Data'!C72)))</f>
        <v/>
      </c>
      <c r="DR78" s="36" t="str">
        <f ca="true">+IF(OFFSET('Hygiene Data'!$D$12,0,10*ROW('Hygiene Data'!D72))="","",OFFSET('Hygiene Data'!$D$12,0,10*ROW('Hygiene Data'!D72)))</f>
        <v/>
      </c>
      <c r="DS78" s="36" t="str">
        <f ca="true">+IF(OFFSET('Hygiene Data'!$D$13,0,10*ROW('Hygiene Data'!D72))="","",OFFSET('Hygiene Data'!$D$13,0,10*ROW('Hygiene Data'!D72)))</f>
        <v/>
      </c>
      <c r="DT78" s="36" t="str">
        <f ca="true">+IF(OFFSET('Hygiene Data'!$D$14,0,10*ROW('Hygiene Data'!D72))="","",OFFSET('Hygiene Data'!$D$14,0,10*ROW('Hygiene Data'!D72)))</f>
        <v/>
      </c>
      <c r="DU78" s="36" t="str">
        <f ca="true">+IF(OFFSET('Hygiene Data'!$E$12,0,10*ROW('Hygiene Data'!E72))="","",OFFSET('Hygiene Data'!$E$12,0,10*ROW('Hygiene Data'!E72)))</f>
        <v/>
      </c>
      <c r="DV78" s="36" t="str">
        <f ca="true">+IF(OFFSET('Hygiene Data'!$E$13,0,10*ROW('Hygiene Data'!E72))="","",OFFSET('Hygiene Data'!$E$13,0,10*ROW('Hygiene Data'!E72)))</f>
        <v/>
      </c>
      <c r="DW78" s="36" t="str">
        <f ca="true">+IF(OFFSET('Hygiene Data'!$E$14,0,10*ROW('Hygiene Data'!E72))="","",OFFSET('Hygiene Data'!$E$14,0,10*ROW('Hygiene Data'!E72)))</f>
        <v/>
      </c>
      <c r="DX78" s="36" t="str">
        <f ca="true">+IF(OFFSET('Hygiene Data'!$F$12,0,10*ROW('Hygiene Data'!F72))="","",OFFSET('Hygiene Data'!$F$12,0,10*ROW('Hygiene Data'!F72)))</f>
        <v/>
      </c>
      <c r="DY78" s="36" t="str">
        <f ca="true">+IF(OFFSET('Hygiene Data'!$F$13,0,10*ROW('Hygiene Data'!F72))="","",OFFSET('Hygiene Data'!$F$13,0,10*ROW('Hygiene Data'!F72)))</f>
        <v/>
      </c>
      <c r="DZ78" s="36" t="str">
        <f ca="true">+IF(OFFSET('Hygiene Data'!$F$14,0,10*ROW('Hygiene Data'!F72))="","",OFFSET('Hygiene Data'!$F$14,0,10*ROW('Hygiene Data'!F72)))</f>
        <v/>
      </c>
      <c r="EA78" s="36" t="str">
        <f ca="true">+IF(OFFSET('Hygiene Data'!$G$12,0,10*ROW('Hygiene Data'!G72))="","",OFFSET('Hygiene Data'!$G$12,0,10*ROW('Hygiene Data'!G72)))</f>
        <v/>
      </c>
      <c r="EB78" s="36" t="str">
        <f ca="true">+IF(OFFSET('Hygiene Data'!$G$13,0,10*ROW('Hygiene Data'!G72))="","",OFFSET('Hygiene Data'!$G$13,0,10*ROW('Hygiene Data'!G72)))</f>
        <v/>
      </c>
      <c r="EC78" s="36" t="str">
        <f ca="true">+IF(OFFSET('Hygiene Data'!$G$14,0,10*ROW('Hygiene Data'!G72))="","",OFFSET('Hygiene Data'!$G$14,0,10*ROW('Hygiene Data'!G72)))</f>
        <v/>
      </c>
      <c r="ED78" s="36" t="str">
        <f ca="true">+IF(OFFSET('Hygiene Data'!$H$12,0,10*ROW('Hygiene Data'!H72))="","",OFFSET('Hygiene Data'!$H$12,0,10*ROW('Hygiene Data'!H72)))</f>
        <v/>
      </c>
      <c r="EE78" s="36" t="str">
        <f ca="true">+IF(OFFSET('Hygiene Data'!$H$13,0,10*ROW('Hygiene Data'!H72))="","",OFFSET('Hygiene Data'!$H$13,0,10*ROW('Hygiene Data'!H72)))</f>
        <v/>
      </c>
      <c r="EF78" s="36" t="str">
        <f ca="true">+IF(OFFSET('Hygiene Data'!$H$14,0,10*ROW('Hygiene Data'!H72))="","",OFFSET('Hygiene Data'!$H$14,0,10*ROW('Hygiene Data'!H72)))</f>
        <v/>
      </c>
    </row>
    <row r="79" x14ac:dyDescent="0.2">
      <c r="A79" s="59" t="str">
        <f ca="true">+IF(OFFSET('Water Data'!$B$1,0,10*ROW('Water Data'!B76))="","",OFFSET('Water Data'!$B$1,0,10*ROW('Water Data'!B76)))</f>
        <v/>
      </c>
      <c r="B79" s="59" t="str">
        <f ca="true">+IF(OFFSET('Water Data'!$A$3,0,10*ROW('Water Data'!A76))="","",OFFSET('Water Data'!$A$3,0,10*ROW('Water Data'!A76)))</f>
        <v/>
      </c>
      <c r="C79" s="59" t="str">
        <f ca="true">+IF(OFFSET('Water Data'!$C$3,0,10*ROW('Water Data'!C76))="","",OFFSET('Water Data'!$C$3,0,10*ROW('Water Data'!C76)))</f>
        <v/>
      </c>
      <c r="D79" s="252" t="e">
        <f ca="true">+IF(AND(ISNUMBER(OFFSET('Water Data'!$C$5,0,10*ROW('Water Data'!C73))),BS79="Yes"),100-OFFSET('Water Data'!$C$5,0,10*ROW('Water Data'!C73)),IF(AND(ISNUMBER(OFFSET('Water Data'!$C$5,0,10*ROW('Water Data'!C73))),BS79="No",ISNUMBER(OFFSET('Water Data'!$C$5,0,10*ROW('Water Data'!C73)))),CONCATENATE("[",ROUND(100-OFFSET('Water Data'!$C$5,0,10*ROW('Water Data'!C73)),0),"]"),IF(AND(ISNUMBER(OFFSET('Water Data'!$C$5,0,10*ROW('Water Data'!C73))),BS79="",ISNUMBER(OFFSET('Water Data'!$C$5,0,10*ROW('Water Data'!C73)))),100-OFFSET('Water Data'!$C$5,0,10*ROW('Water Data'!C73)),NA())))</f>
        <v>#N/A</v>
      </c>
      <c r="E79" s="252" t="e">
        <f ca="true">+IF(AND(ISNUMBER(OFFSET('Water Data'!$C$7,0,10*ROW('Water Data'!D73))),BT79="Yes"),OFFSET('Water Data'!$C$7,0,10*ROW('Water Data'!C73)),IF(AND(ISNUMBER(OFFSET('Water Data'!$C$7,0,10*ROW('Water Data'!C73))),BT79="No",ISNUMBER(OFFSET('Water Data'!$C$7,0,10*ROW('Water Data'!C73)))),CONCATENATE("[",ROUND(OFFSET('Water Data'!$C$7,0,10*ROW('Water Data'!C73)),0),"]"),IF(AND(ISNUMBER(OFFSET('Water Data'!$C$7,0,10*ROW('Water Data'!C73))),BT79="",ISNUMBER(OFFSET('Water Data'!$C$7,0,10*ROW('Water Data'!C73)))),OFFSET('Water Data'!$C$7,0,10*ROW('Water Data'!C73)),NA())))</f>
        <v>#N/A</v>
      </c>
      <c r="F79" s="252" t="e">
        <f ca="true">+IF(AND(ISNUMBER(OFFSET('Water Data'!$C$10,0,10*ROW('Water Data'!C73))),BU79="Yes"),OFFSET('Water Data'!$C$10,0,10*ROW('Water Data'!C73)),IF(AND(ISNUMBER(OFFSET('Water Data'!$C$10,0,10*ROW('Water Data'!C73))),BU79="No",ISNUMBER(OFFSET('Water Data'!$C$10,0,10*ROW('Water Data'!C73)))),CONCATENATE("[",ROUND(OFFSET('Water Data'!$C$10,0,10*ROW('Water Data'!C73)),0),"]"),IF(AND(ISNUMBER(OFFSET('Water Data'!$C$10,0,10*ROW('Water Data'!C73))),BU79="",ISNUMBER(OFFSET('Water Data'!$C$10,0,10*ROW('Water Data'!C73)))),OFFSET('Water Data'!$C$10,0,10*ROW('Water Data'!C73)),NA())))</f>
        <v>#N/A</v>
      </c>
      <c r="G79" s="252" t="e">
        <f ca="true">+IF(AND(ISNUMBER(OFFSET('Water Data'!$D$5,0,10*ROW('Water Data'!D73))),BV79="Yes"),100-OFFSET('Water Data'!$D$5,0,10*ROW('Water Data'!D73)),IF(AND(ISNUMBER(OFFSET('Water Data'!$D$5,0,10*ROW('Water Data'!D73))),BV79="No",ISNUMBER(OFFSET('Water Data'!$D$5,0,10*ROW('Water Data'!D73)))),CONCATENATE("[",ROUND(100-OFFSET('Water Data'!$D$5,0,10*ROW('Water Data'!D73)),0),"]"),IF(AND(ISNUMBER(OFFSET('Water Data'!$D$5,0,10*ROW('Water Data'!D73))),BV79="",ISNUMBER(OFFSET('Water Data'!$D$5,0,10*ROW('Water Data'!D73)))),100-OFFSET('Water Data'!$D$5,0,10*ROW('Water Data'!D73)),NA())))</f>
        <v>#N/A</v>
      </c>
      <c r="H79" s="252" t="e">
        <f ca="true">+IF(AND(ISNUMBER(OFFSET('Water Data'!$D$7,0,10*ROW('Water Data'!D73))),BW79="Yes"),OFFSET('Water Data'!$D$7,0,10*ROW('Water Data'!D73)),IF(AND(ISNUMBER(OFFSET('Water Data'!$D$7,0,10*ROW('Water Data'!D73))),BW79="No",ISNUMBER(OFFSET('Water Data'!$D$7,0,10*ROW('Water Data'!D73)))),CONCATENATE("[",ROUND(OFFSET('Water Data'!$C$7,0,10*ROW('Water Data'!D73)),0),"]"),IF(AND(ISNUMBER(OFFSET('Water Data'!$D$7,0,10*ROW('Water Data'!D73))),BW79="",ISNUMBER(OFFSET('Water Data'!$D$7,0,10*ROW('Water Data'!D73)))),OFFSET('Water Data'!$D$7,0,10*ROW('Water Data'!D73)),NA())))</f>
        <v>#N/A</v>
      </c>
      <c r="I79" s="252" t="e">
        <f ca="true">+IF(AND(ISNUMBER(OFFSET('Water Data'!$D$10,0,10*ROW('Water Data'!D73))),BX79="Yes"),OFFSET('Water Data'!$D$10,0,10*ROW('Water Data'!D73)),IF(AND(ISNUMBER(OFFSET('Water Data'!$D$10,0,10*ROW('Water Data'!D73))),BX79="No",ISNUMBER(OFFSET('Water Data'!$D$10,0,10*ROW('Water Data'!D73)))),CONCATENATE("[",ROUND(OFFSET('Water Data'!$D$10,0,10*ROW('Water Data'!D73)),0),"]"),IF(AND(ISNUMBER(OFFSET('Water Data'!$D$10,0,10*ROW('Water Data'!D73))),BX79="",ISNUMBER(OFFSET('Water Data'!$D$10,0,10*ROW('Water Data'!D73)))),OFFSET('Water Data'!$D$10,0,10*ROW('Water Data'!D73)),NA())))</f>
        <v>#N/A</v>
      </c>
      <c r="J79" s="252" t="e">
        <f ca="true">+IF(AND(ISNUMBER(OFFSET('Water Data'!$E$5,0,10*ROW('Water Data'!E73))),BY79="Yes"),100-OFFSET('Water Data'!$E$5,0,10*ROW('Water Data'!E73)),IF(AND(ISNUMBER(OFFSET('Water Data'!$E$5,0,10*ROW('Water Data'!E73))),BY79="No",ISNUMBER(OFFSET('Water Data'!$E$5,0,10*ROW('Water Data'!E73)))),CONCATENATE("[",ROUND(100-OFFSET('Water Data'!$E$5,0,10*ROW('Water Data'!E73)),0),"]"),IF(AND(ISNUMBER(OFFSET('Water Data'!$E$5,0,10*ROW('Water Data'!E73))),BY79="",ISNUMBER(OFFSET('Water Data'!$E$5,0,10*ROW('Water Data'!E73)))),100-OFFSET('Water Data'!$E$5,0,10*ROW('Water Data'!E73)),NA())))</f>
        <v>#N/A</v>
      </c>
      <c r="K79" s="252" t="e">
        <f ca="true">+IF(AND(ISNUMBER(OFFSET('Water Data'!$E$7,0,10*ROW('Water Data'!E73))),BZ79="Yes"),OFFSET('Water Data'!$E$7,0,10*ROW('Water Data'!E73)),IF(AND(ISNUMBER(OFFSET('Water Data'!$E$7,0,10*ROW('Water Data'!E73))),BZ79="No",ISNUMBER(OFFSET('Water Data'!$E$7,0,10*ROW('Water Data'!E73)))),CONCATENATE("[",ROUND(OFFSET('Water Data'!$E$7,0,10*ROW('Water Data'!E73)),0),"]"),IF(AND(ISNUMBER(OFFSET('Water Data'!$E$7,0,10*ROW('Water Data'!E73))),BZ79="",ISNUMBER(OFFSET('Water Data'!$E$7,0,10*ROW('Water Data'!E73)))),OFFSET('Water Data'!$E$7,0,10*ROW('Water Data'!E73)),NA())))</f>
        <v>#N/A</v>
      </c>
      <c r="L79" s="252" t="e">
        <f ca="true">+IF(AND(ISNUMBER(OFFSET('Water Data'!$E$10,0,10*ROW('Water Data'!E73))),CA79="Yes"),OFFSET('Water Data'!$E$10,0,10*ROW('Water Data'!E73)),IF(AND(ISNUMBER(OFFSET('Water Data'!$E$10,0,10*ROW('Water Data'!E73))),CA79="No",ISNUMBER(OFFSET('Water Data'!$E$10,0,10*ROW('Water Data'!E73)))),CONCATENATE("[",ROUND(OFFSET('Water Data'!$E$10,0,10*ROW('Water Data'!E73)),0),"]"),IF(AND(ISNUMBER(OFFSET('Water Data'!$E$10,0,10*ROW('Water Data'!E73))),CA79="",ISNUMBER(OFFSET('Water Data'!$E$10,0,10*ROW('Water Data'!E73)))),OFFSET('Water Data'!$E$10,0,10*ROW('Water Data'!E73)),NA())))</f>
        <v>#N/A</v>
      </c>
      <c r="M79" s="252" t="e">
        <f ca="true">+IF(AND(ISNUMBER(OFFSET('Water Data'!$F$5,0,10*ROW('Water Data'!F73))),CB79="Yes"),100-OFFSET('Water Data'!$F$5,0,10*ROW('Water Data'!F73)),IF(AND(ISNUMBER(OFFSET('Water Data'!$F$5,0,10*ROW('Water Data'!F73))),CB79="No",ISNUMBER(OFFSET('Water Data'!$F$5,0,10*ROW('Water Data'!F73)))),CONCATENATE("[",ROUND(100-OFFSET('Water Data'!$F$5,0,10*ROW('Water Data'!F73)),0),"]"),IF(AND(ISNUMBER(OFFSET('Water Data'!$F$5,0,10*ROW('Water Data'!F73))),CB79="",ISNUMBER(OFFSET('Water Data'!$F$5,0,10*ROW('Water Data'!F73)))),100-OFFSET('Water Data'!$F$5,0,10*ROW('Water Data'!F73)),NA())))</f>
        <v>#N/A</v>
      </c>
      <c r="N79" s="252" t="e">
        <f ca="true">+IF(AND(ISNUMBER(OFFSET('Water Data'!$F$7,0,10*ROW('Water Data'!F73))),CC79="Yes"),OFFSET('Water Data'!$F$7,0,10*ROW('Water Data'!F73)),IF(AND(ISNUMBER(OFFSET('Water Data'!$F$7,0,10*ROW('Water Data'!F73))),CC79="No",ISNUMBER(OFFSET('Water Data'!$F$7,0,10*ROW('Water Data'!F73)))),CONCATENATE("[",ROUND(OFFSET('Water Data'!$F$7,0,10*ROW('Water Data'!F73)),0),"]"),IF(AND(ISNUMBER(OFFSET('Water Data'!$F$7,0,10*ROW('Water Data'!F73))),CC79="",ISNUMBER(OFFSET('Water Data'!$F$7,0,10*ROW('Water Data'!F73)))),OFFSET('Water Data'!$F$7,0,10*ROW('Water Data'!F73)),NA())))</f>
        <v>#N/A</v>
      </c>
      <c r="O79" s="252" t="e">
        <f ca="true">+IF(AND(ISNUMBER(OFFSET('Water Data'!$F$10,0,10*ROW('Water Data'!F73))),CD79="Yes"),OFFSET('Water Data'!$F$10,0,10*ROW('Water Data'!F73)),IF(AND(ISNUMBER(OFFSET('Water Data'!$F$10,0,10*ROW('Water Data'!F73))),CD79="No",ISNUMBER(OFFSET('Water Data'!$F$10,0,10*ROW('Water Data'!F73)))),CONCATENATE("[",ROUND(OFFSET('Water Data'!$F$10,0,10*ROW('Water Data'!F73)),0),"]"),IF(AND(ISNUMBER(OFFSET('Water Data'!$F$10,0,10*ROW('Water Data'!F73))),CD79="",ISNUMBER(OFFSET('Water Data'!$F$10,0,10*ROW('Water Data'!F73)))),OFFSET('Water Data'!$F$10,0,10*ROW('Water Data'!F73)),NA())))</f>
        <v>#N/A</v>
      </c>
      <c r="P79" s="252" t="e">
        <f ca="true">+IF(AND(ISNUMBER(OFFSET('Water Data'!$G$5,0,10*ROW('Water Data'!G73))),CE79="Yes"),100-OFFSET('Water Data'!$G$5,0,10*ROW('Water Data'!G73)),IF(AND(ISNUMBER(OFFSET('Water Data'!$G$5,0,10*ROW('Water Data'!G73))),CE79="No",ISNUMBER(OFFSET('Water Data'!$G$5,0,10*ROW('Water Data'!G73)))),CONCATENATE("[",ROUND(100-OFFSET('Water Data'!$G$5,0,10*ROW('Water Data'!G73)),0),"]"),IF(AND(ISNUMBER(OFFSET('Water Data'!$G$5,0,10*ROW('Water Data'!G73))),CE79="",ISNUMBER(OFFSET('Water Data'!$G$5,0,10*ROW('Water Data'!G73)))),100-OFFSET('Water Data'!$G$5,0,10*ROW('Water Data'!G73)),NA())))</f>
        <v>#N/A</v>
      </c>
      <c r="Q79" s="252" t="e">
        <f ca="true">+IF(AND(ISNUMBER(OFFSET('Water Data'!$G$7,0,10*ROW('Water Data'!G73))),CF79="Yes"),OFFSET('Water Data'!$G$7,0,10*ROW('Water Data'!G73)),IF(AND(ISNUMBER(OFFSET('Water Data'!$G$7,0,10*ROW('Water Data'!G73))),CF79="No",ISNUMBER(OFFSET('Water Data'!$G$7,0,10*ROW('Water Data'!G73)))),CONCATENATE("[",ROUND(OFFSET('Water Data'!$G$7,0,10*ROW('Water Data'!G73)),0),"]"),IF(AND(ISNUMBER(OFFSET('Water Data'!$G$7,0,10*ROW('Water Data'!G73))),CF79="",ISNUMBER(OFFSET('Water Data'!$G$7,0,10*ROW('Water Data'!G73)))),OFFSET('Water Data'!$G$7,0,10*ROW('Water Data'!G73)),NA())))</f>
        <v>#N/A</v>
      </c>
      <c r="R79" s="252" t="e">
        <f ca="true">+IF(AND(ISNUMBER(OFFSET('Water Data'!$G$10,0,10*ROW('Water Data'!G73))),CG79="Yes"),OFFSET('Water Data'!$G$10,0,10*ROW('Water Data'!G73)),IF(AND(ISNUMBER(OFFSET('Water Data'!$G$10,0,10*ROW('Water Data'!G73))),CG79="No",ISNUMBER(OFFSET('Water Data'!$G$10,0,10*ROW('Water Data'!G73)))),CONCATENATE("[",ROUND(OFFSET('Water Data'!$G$10,0,10*ROW('Water Data'!G73)),0),"]"),IF(AND(ISNUMBER(OFFSET('Water Data'!$G$10,0,10*ROW('Water Data'!G73))),CG79="",ISNUMBER(OFFSET('Water Data'!$G$10,0,10*ROW('Water Data'!G73)))),OFFSET('Water Data'!$G$10,0,10*ROW('Water Data'!G73)),NA())))</f>
        <v>#N/A</v>
      </c>
      <c r="S79" s="252" t="e">
        <f ca="true">+IF(AND(ISNUMBER(OFFSET('Water Data'!$H$5,0,10*ROW('Water Data'!H73))),CH79="Yes"),100-OFFSET('Water Data'!$H$5,0,10*ROW('Water Data'!H73)),IF(AND(ISNUMBER(OFFSET('Water Data'!$H$5,0,10*ROW('Water Data'!H73))),CH79="No",ISNUMBER(OFFSET('Water Data'!$H$5,0,10*ROW('Water Data'!H73)))),CONCATENATE("[",ROUND(100-OFFSET('Water Data'!$H$5,0,10*ROW('Water Data'!H73)),0),"]"),IF(AND(ISNUMBER(OFFSET('Water Data'!$H$5,0,10*ROW('Water Data'!H73))),CH79="",ISNUMBER(OFFSET('Water Data'!$H$5,0,10*ROW('Water Data'!H73)))),100-OFFSET('Water Data'!$H$5,0,10*ROW('Water Data'!H73)),NA())))</f>
        <v>#N/A</v>
      </c>
      <c r="T79" s="252" t="e">
        <f ca="true">+IF(AND(ISNUMBER(OFFSET('Water Data'!$H$7,0,10*ROW('Water Data'!H73))),CI79="Yes"),OFFSET('Water Data'!$H$7,0,10*ROW('Water Data'!H73)),IF(AND(ISNUMBER(OFFSET('Water Data'!$H$7,0,10*ROW('Water Data'!H73))),CI79="No",ISNUMBER(OFFSET('Water Data'!$H$7,0,10*ROW('Water Data'!H73)))),CONCATENATE("[",ROUND(OFFSET('Water Data'!$H$7,0,10*ROW('Water Data'!H73)),0),"]"),IF(AND(ISNUMBER(OFFSET('Water Data'!$H$7,0,10*ROW('Water Data'!H73))),CI79="",ISNUMBER(OFFSET('Water Data'!$H$7,0,10*ROW('Water Data'!H73)))),OFFSET('Water Data'!$H$7,0,10*ROW('Water Data'!H73)),NA())))</f>
        <v>#N/A</v>
      </c>
      <c r="U79" s="252" t="e">
        <f ca="true">+IF(AND(ISNUMBER(OFFSET('Water Data'!$H$10,0,10*ROW('Water Data'!H73))),CJ79="Yes"),OFFSET('Water Data'!$H$10,0,10*ROW('Water Data'!H73)),IF(AND(ISNUMBER(OFFSET('Water Data'!$H$10,0,10*ROW('Water Data'!H73))),CJ79="No",ISNUMBER(OFFSET('Water Data'!$H$10,0,10*ROW('Water Data'!H73)))),CONCATENATE("[",ROUND(OFFSET('Water Data'!$H$10,0,10*ROW('Water Data'!H73)),0),"]"),IF(AND(ISNUMBER(OFFSET('Water Data'!$H$10,0,10*ROW('Water Data'!H73))),CJ79="",ISNUMBER(OFFSET('Water Data'!$H$10,0,10*ROW('Water Data'!H73)))),OFFSET('Water Data'!$H$10,0,10*ROW('Water Data'!H73)),NA())))</f>
        <v>#N/A</v>
      </c>
      <c r="V79" s="253" t="e">
        <f ca="true">+IF(AND(ISNUMBER(OFFSET('Sanitation Data'!$C$5,0,10*ROW('Sanitation Data'!C73))),CK79="Yes"),100-OFFSET('Sanitation Data'!$C$5,0,10*ROW('Sanitation Data'!C73)),IF(AND(ISNUMBER(OFFSET('Sanitation Data'!$C$5,0,10*ROW('Sanitation Data'!C73))),CK79="No",ISNUMBER(OFFSET('Sanitation Data'!$C$5,0,10*ROW('Sanitation Data'!C73)))),CONCATENATE("[",ROUND(100-OFFSET('Sanitation Data'!$C$5,0,10*ROW('Sanitation Data'!C73)),0),"]"),IF(AND(ISNUMBER(OFFSET('Sanitation Data'!$C$5,0,10*ROW('Sanitation Data'!C73))),CK79="",ISNUMBER(OFFSET('Sanitation Data'!$C$5,0,10*ROW('Sanitation Data'!C73)))),100-OFFSET('Sanitation Data'!$C$5,0,10*ROW('Sanitation Data'!C73)),NA())))</f>
        <v>#N/A</v>
      </c>
      <c r="W79" s="253" t="e">
        <f ca="true">+IF(AND(ISNUMBER(OFFSET('Sanitation Data'!$C$7,0,10*ROW('Sanitation Data'!C73))),CL79="Yes"),OFFSET('Sanitation Data'!$C$7,0,10*ROW('Sanitation Data'!C73)),IF(AND(ISNUMBER(OFFSET('Sanitation Data'!$C$7,0,10*ROW('Sanitation Data'!C73))),CL79="No",ISNUMBER(OFFSET('Sanitation Data'!$C$7,0,10*ROW('Sanitation Data'!C73)))),CONCATENATE("[",ROUND(OFFSET('Sanitation Data'!$C$7,0,10*ROW('Sanitation Data'!C73)),0),"]"),IF(AND(ISNUMBER(OFFSET('Sanitation Data'!$C$7,0,10*ROW('Sanitation Data'!C73))),CL79="",ISNUMBER(OFFSET('Sanitation Data'!$C$7,0,10*ROW('Sanitation Data'!C73)))),OFFSET('Sanitation Data'!$C$7,0,10*ROW('Sanitation Data'!C73)),NA())))</f>
        <v>#N/A</v>
      </c>
      <c r="X79" s="253" t="e">
        <f ca="true">+IF(AND(ISNUMBER(OFFSET('Sanitation Data'!$C$11,0,10*ROW('Sanitation Data'!C73))),CM79="Yes"),OFFSET('Sanitation Data'!$C$11,0,10*ROW('Sanitation Data'!C73)),IF(AND(ISNUMBER(OFFSET('Sanitation Data'!$C$11,0,10*ROW('Sanitation Data'!C73))),CM79="No",ISNUMBER(OFFSET('Sanitation Data'!$C$11,0,10*ROW('Sanitation Data'!C73)))),CONCATENATE("[",ROUND(OFFSET('Sanitation Data'!$C$11,0,10*ROW('Sanitation Data'!C73)),0),"]"),IF(AND(ISNUMBER(OFFSET('Sanitation Data'!$C$11,0,10*ROW('Sanitation Data'!C73))),CM79="",ISNUMBER(OFFSET('Sanitation Data'!$C$11,0,10*ROW('Sanitation Data'!C73)))),OFFSET('Sanitation Data'!$C$11,0,10*ROW('Sanitation Data'!C73)),NA())))</f>
        <v>#N/A</v>
      </c>
      <c r="Y79" s="253" t="e">
        <f ca="true">+IF(AND(ISNUMBER(OFFSET('Sanitation Data'!$C$12,0,10*ROW('Sanitation Data'!C73))),CN79="Yes"),OFFSET('Sanitation Data'!$C$12,0,10*ROW('Sanitation Data'!C73)),IF(AND(ISNUMBER(OFFSET('Sanitation Data'!$C$12,0,10*ROW('Sanitation Data'!C73))),CN79="No",ISNUMBER(OFFSET('Sanitation Data'!$C$12,0,10*ROW('Sanitation Data'!C73)))),CONCATENATE("[",ROUND(OFFSET('Sanitation Data'!$C$12,0,10*ROW('Sanitation Data'!C73)),0),"]"),IF(AND(ISNUMBER(OFFSET('Sanitation Data'!$C$12,0,10*ROW('Sanitation Data'!C73))),CN79="",ISNUMBER(OFFSET('Sanitation Data'!$C$12,0,10*ROW('Sanitation Data'!C73)))),OFFSET('Sanitation Data'!$C$12,0,10*ROW('Sanitation Data'!C73)),NA())))</f>
        <v>#N/A</v>
      </c>
      <c r="Z79" s="253" t="e">
        <f ca="true">+IF(AND(ISNUMBER(OFFSET('Sanitation Data'!$C$13,0,10*ROW('Sanitation Data'!C73))),CO79="Yes"),OFFSET('Sanitation Data'!$C$13,0,10*ROW('Sanitation Data'!C73)),IF(AND(ISNUMBER(OFFSET('Sanitation Data'!$C$13,0,10*ROW('Sanitation Data'!C73))),CO79="No",ISNUMBER(OFFSET('Sanitation Data'!$C$13,0,10*ROW('Sanitation Data'!C73)))),CONCATENATE("[",ROUND(OFFSET('Sanitation Data'!$C$13,0,10*ROW('Sanitation Data'!C73)),0),"]"),IF(AND(ISNUMBER(OFFSET('Sanitation Data'!$C$13,0,10*ROW('Sanitation Data'!C73))),CO79="",ISNUMBER(OFFSET('Sanitation Data'!$C$13,0,10*ROW('Sanitation Data'!C73)))),OFFSET('Sanitation Data'!$C$13,0,10*ROW('Sanitation Data'!C73)),NA())))</f>
        <v>#N/A</v>
      </c>
      <c r="AA79" s="253" t="e">
        <f ca="true">+IF(AND(ISNUMBER(OFFSET('Sanitation Data'!$D$5,0,10*ROW('Sanitation Data'!D73))),CP79="Yes"),100-OFFSET('Sanitation Data'!$D$5,0,10*ROW('Sanitation Data'!D73)),IF(AND(ISNUMBER(OFFSET('Sanitation Data'!$D$5,0,10*ROW('Sanitation Data'!D73))),CP79="No",ISNUMBER(OFFSET('Sanitation Data'!$D$5,0,10*ROW('Sanitation Data'!D73)))),CONCATENATE("[",ROUND(100-OFFSET('Sanitation Data'!$D$5,0,10*ROW('Sanitation Data'!D73)),0),"]"),IF(AND(ISNUMBER(OFFSET('Sanitation Data'!$D$5,0,10*ROW('Sanitation Data'!D73))),CP79="",ISNUMBER(OFFSET('Sanitation Data'!$D$5,0,10*ROW('Sanitation Data'!D73)))),100-OFFSET('Sanitation Data'!$D$5,0,10*ROW('Sanitation Data'!D73)),NA())))</f>
        <v>#N/A</v>
      </c>
      <c r="AB79" s="253" t="e">
        <f ca="true">+IF(AND(ISNUMBER(OFFSET('Sanitation Data'!$D$7,0,10*ROW('Sanitation Data'!D73))),CQ79="Yes"),OFFSET('Sanitation Data'!$D$7,0,10*ROW('Sanitation Data'!G73)),IF(AND(ISNUMBER(OFFSET('Sanitation Data'!$D$7,0,10*ROW('Sanitation Data'!D73))),CQ79="No",ISNUMBER(OFFSET('Sanitation Data'!$D$7,0,10*ROW('Sanitation Data'!D73)))),CONCATENATE("[",ROUND(OFFSET('Sanitation Data'!$D$7,0,10*ROW('Sanitation Data'!D73)),0),"]"),IF(AND(ISNUMBER(OFFSET('Sanitation Data'!$D$7,0,10*ROW('Sanitation Data'!D73))),CQ79="",ISNUMBER(OFFSET('Sanitation Data'!$D$7,0,10*ROW('Sanitation Data'!D73)))),OFFSET('Sanitation Data'!$D$7,0,10*ROW('Sanitation Data'!D73)),NA())))</f>
        <v>#N/A</v>
      </c>
      <c r="AC79" s="253" t="e">
        <f ca="true">+IF(AND(ISNUMBER(OFFSET('Sanitation Data'!$D$11,0,10*ROW('Sanitation Data'!D73))),CR79="Yes"),OFFSET('Sanitation Data'!$D$11,0,10*ROW('Sanitation Data'!D73)),IF(AND(ISNUMBER(OFFSET('Sanitation Data'!$D$11,0,10*ROW('Sanitation Data'!D73))),CR79="No",ISNUMBER(OFFSET('Sanitation Data'!$D$11,0,10*ROW('Sanitation Data'!D73)))),CONCATENATE("[",ROUND(OFFSET('Sanitation Data'!$D$11,0,10*ROW('Sanitation Data'!D73)),0),"]"),IF(AND(ISNUMBER(OFFSET('Sanitation Data'!$D$11,0,10*ROW('Sanitation Data'!D73))),CR79="",ISNUMBER(OFFSET('Sanitation Data'!$D$11,0,10*ROW('Sanitation Data'!D73)))),OFFSET('Sanitation Data'!$D$11,0,10*ROW('Sanitation Data'!D73)),NA())))</f>
        <v>#N/A</v>
      </c>
      <c r="AD79" s="253" t="e">
        <f ca="true">+IF(AND(ISNUMBER(OFFSET('Sanitation Data'!$D$12,0,10*ROW('Sanitation Data'!D73))),CS79="Yes"),OFFSET('Sanitation Data'!$D$12,0,10*ROW('Sanitation Data'!D73)),IF(AND(ISNUMBER(OFFSET('Sanitation Data'!$D$12,0,10*ROW('Sanitation Data'!D73))),CS79="No",ISNUMBER(OFFSET('Sanitation Data'!$D$12,0,10*ROW('Sanitation Data'!D73)))),CONCATENATE("[",ROUND(OFFSET('Sanitation Data'!$D$12,0,10*ROW('Sanitation Data'!D73)),0),"]"),IF(AND(ISNUMBER(OFFSET('Sanitation Data'!$D$12,0,10*ROW('Sanitation Data'!D73))),CS79="",ISNUMBER(OFFSET('Sanitation Data'!$D$12,0,10*ROW('Sanitation Data'!D73)))),OFFSET('Sanitation Data'!$D$12,0,10*ROW('Sanitation Data'!D73)),NA())))</f>
        <v>#N/A</v>
      </c>
      <c r="AE79" s="253" t="e">
        <f ca="true">+IF(AND(ISNUMBER(OFFSET('Sanitation Data'!$D$13,0,10*ROW('Sanitation Data'!D73))),CT79="Yes"),OFFSET('Sanitation Data'!$D$13,0,10*ROW('Sanitation Data'!D73)),IF(AND(ISNUMBER(OFFSET('Sanitation Data'!$D$13,0,10*ROW('Sanitation Data'!D73))),CT79="No",ISNUMBER(OFFSET('Sanitation Data'!$D$13,0,10*ROW('Sanitation Data'!D73)))),CONCATENATE("[",ROUND(OFFSET('Sanitation Data'!$D$13,0,10*ROW('Sanitation Data'!D73)),0),"]"),IF(AND(ISNUMBER(OFFSET('Sanitation Data'!$D$13,0,10*ROW('Sanitation Data'!D73))),CT79="",ISNUMBER(OFFSET('Sanitation Data'!$D$13,0,10*ROW('Sanitation Data'!D73)))),OFFSET('Sanitation Data'!$D$13,0,10*ROW('Sanitation Data'!D73)),NA())))</f>
        <v>#N/A</v>
      </c>
      <c r="AF79" s="253" t="e">
        <f ca="true">+IF(AND(ISNUMBER(OFFSET('Sanitation Data'!$E$5,0,10*ROW('Sanitation Data'!E73))),CU79="Yes"),100-OFFSET('Sanitation Data'!$E$5,0,10*ROW('Sanitation Data'!E73)),IF(AND(ISNUMBER(OFFSET('Sanitation Data'!$E$5,0,10*ROW('Sanitation Data'!E73))),CU79="No",ISNUMBER(OFFSET('Sanitation Data'!$E$5,0,10*ROW('Sanitation Data'!E73)))),CONCATENATE("[",ROUND(100-OFFSET('Sanitation Data'!$E$5,0,10*ROW('Sanitation Data'!E73)),0),"]"),IF(AND(ISNUMBER(OFFSET('Sanitation Data'!$E$5,0,10*ROW('Sanitation Data'!E73))),CU79="",ISNUMBER(OFFSET('Sanitation Data'!$E$5,0,10*ROW('Sanitation Data'!E73)))),100-OFFSET('Sanitation Data'!$E$5,0,10*ROW('Sanitation Data'!E73)),NA())))</f>
        <v>#N/A</v>
      </c>
      <c r="AG79" s="253" t="e">
        <f ca="true">+IF(AND(ISNUMBER(OFFSET('Sanitation Data'!$E$7,0,10*ROW('Sanitation Data'!E73))),CV79="Yes"),OFFSET('Sanitation Data'!$E$7,0,10*ROW('Sanitation Data'!E73)),IF(AND(ISNUMBER(OFFSET('Sanitation Data'!$E$7,0,10*ROW('Sanitation Data'!E73))),CV79="No",ISNUMBER(OFFSET('Sanitation Data'!$E$7,0,10*ROW('Sanitation Data'!E73)))),CONCATENATE("[",ROUND(OFFSET('Sanitation Data'!$E$7,0,10*ROW('Sanitation Data'!E73)),0),"]"),IF(AND(ISNUMBER(OFFSET('Sanitation Data'!$E$7,0,10*ROW('Sanitation Data'!E73))),CV79="",ISNUMBER(OFFSET('Sanitation Data'!$E$7,0,10*ROW('Sanitation Data'!E73)))),OFFSET('Sanitation Data'!$E$7,0,10*ROW('Sanitation Data'!E73)),NA())))</f>
        <v>#N/A</v>
      </c>
      <c r="AH79" s="253" t="e">
        <f ca="true">+IF(AND(ISNUMBER(OFFSET('Sanitation Data'!$E$11,0,10*ROW('Sanitation Data'!E73))),CW79="Yes"),OFFSET('Sanitation Data'!$E$11,0,10*ROW('Sanitation Data'!E73)),IF(AND(ISNUMBER(OFFSET('Sanitation Data'!$E$11,0,10*ROW('Sanitation Data'!E73))),CW79="No",ISNUMBER(OFFSET('Sanitation Data'!$E$11,0,10*ROW('Sanitation Data'!E73)))),CONCATENATE("[",ROUND(OFFSET('Sanitation Data'!$E$11,0,10*ROW('Sanitation Data'!E73)),0),"]"),IF(AND(ISNUMBER(OFFSET('Sanitation Data'!$E$11,0,10*ROW('Sanitation Data'!E73))),CW79="",ISNUMBER(OFFSET('Sanitation Data'!$E$11,0,10*ROW('Sanitation Data'!E73)))),OFFSET('Sanitation Data'!$E$11,0,10*ROW('Sanitation Data'!E73)),NA())))</f>
        <v>#N/A</v>
      </c>
      <c r="AI79" s="253" t="e">
        <f ca="true">+IF(AND(ISNUMBER(OFFSET('Sanitation Data'!$E$12,0,10*ROW('Sanitation Data'!E73))),CX79="Yes"),OFFSET('Sanitation Data'!$E$12,0,10*ROW('Sanitation Data'!E73)),IF(AND(ISNUMBER(OFFSET('Sanitation Data'!$E$12,0,10*ROW('Sanitation Data'!E73))),CX79="No",ISNUMBER(OFFSET('Sanitation Data'!$E$12,0,10*ROW('Sanitation Data'!E73)))),CONCATENATE("[",ROUND(OFFSET('Sanitation Data'!$E$12,0,10*ROW('Sanitation Data'!E73)),0),"]"),IF(AND(ISNUMBER(OFFSET('Sanitation Data'!$E$12,0,10*ROW('Sanitation Data'!E73))),CX79="",ISNUMBER(OFFSET('Sanitation Data'!$E$12,0,10*ROW('Sanitation Data'!E73)))),OFFSET('Sanitation Data'!$E$12,0,10*ROW('Sanitation Data'!E73)),NA())))</f>
        <v>#N/A</v>
      </c>
      <c r="AJ79" s="253" t="e">
        <f ca="true">+IF(AND(ISNUMBER(OFFSET('Sanitation Data'!$E$13,0,10*ROW('Sanitation Data'!E73))),CY79="Yes"),OFFSET('Sanitation Data'!$E$13,0,10*ROW('Sanitation Data'!E73)),IF(AND(ISNUMBER(OFFSET('Sanitation Data'!$E$13,0,10*ROW('Sanitation Data'!E73))),CY79="No",ISNUMBER(OFFSET('Sanitation Data'!$E$13,0,10*ROW('Sanitation Data'!E73)))),CONCATENATE("[",ROUND(OFFSET('Sanitation Data'!$E$13,0,10*ROW('Sanitation Data'!E73)),0),"]"),IF(AND(ISNUMBER(OFFSET('Sanitation Data'!$E$13,0,10*ROW('Sanitation Data'!E73))),CY79="",ISNUMBER(OFFSET('Sanitation Data'!$E$13,0,10*ROW('Sanitation Data'!E73)))),OFFSET('Sanitation Data'!$E$13,0,10*ROW('Sanitation Data'!E73)),NA())))</f>
        <v>#N/A</v>
      </c>
      <c r="AK79" s="253" t="e">
        <f ca="true">+IF(AND(ISNUMBER(OFFSET('Sanitation Data'!$F$5,0,10*ROW('Sanitation Data'!F73))),CZ79="Yes"),100-OFFSET('Sanitation Data'!$F$5,0,10*ROW('Sanitation Data'!F73)),IF(AND(ISNUMBER(OFFSET('Sanitation Data'!$F$5,0,10*ROW('Sanitation Data'!F73))),CZ79="No",ISNUMBER(OFFSET('Sanitation Data'!$F$5,0,10*ROW('Sanitation Data'!F73)))),CONCATENATE("[",ROUND(100-OFFSET('Sanitation Data'!$F$5,0,10*ROW('Sanitation Data'!F73)),0),"]"),IF(AND(ISNUMBER(OFFSET('Sanitation Data'!$F$5,0,10*ROW('Sanitation Data'!F73))),CZ79="",ISNUMBER(OFFSET('Sanitation Data'!$F$5,0,10*ROW('Sanitation Data'!F73)))),100-OFFSET('Sanitation Data'!$F$5,0,10*ROW('Sanitation Data'!F73)),NA())))</f>
        <v>#N/A</v>
      </c>
      <c r="AL79" s="253" t="e">
        <f ca="true">+IF(AND(ISNUMBER(OFFSET('Sanitation Data'!$F$7,0,10*ROW('Sanitation Data'!F73))),DA79="Yes"),OFFSET('Sanitation Data'!$F$7,0,10*ROW('Sanitation Data'!F73)),IF(AND(ISNUMBER(OFFSET('Sanitation Data'!$F$7,0,10*ROW('Sanitation Data'!F73))),DA79="No",ISNUMBER(OFFSET('Sanitation Data'!$F$7,0,10*ROW('Sanitation Data'!F73)))),CONCATENATE("[",ROUND(OFFSET('Sanitation Data'!$F$7,0,10*ROW('Sanitation Data'!F73)),0),"]"),IF(AND(ISNUMBER(OFFSET('Sanitation Data'!$F$7,0,10*ROW('Sanitation Data'!F73))),DA79="",ISNUMBER(OFFSET('Sanitation Data'!$F$7,0,10*ROW('Sanitation Data'!F73)))),OFFSET('Sanitation Data'!$F$7,0,10*ROW('Sanitation Data'!F73)),NA())))</f>
        <v>#N/A</v>
      </c>
      <c r="AM79" s="253" t="e">
        <f ca="true">+IF(AND(ISNUMBER(OFFSET('Sanitation Data'!$F$11,0,10*ROW('Sanitation Data'!F73))),DB79="Yes"),OFFSET('Sanitation Data'!$F$11,0,10*ROW('Sanitation Data'!F73)),IF(AND(ISNUMBER(OFFSET('Sanitation Data'!$F$11,0,10*ROW('Sanitation Data'!F73))),DB79="No",ISNUMBER(OFFSET('Sanitation Data'!$F$11,0,10*ROW('Sanitation Data'!F73)))),CONCATENATE("[",ROUND(OFFSET('Sanitation Data'!$F$11,0,10*ROW('Sanitation Data'!F73)),0),"]"),IF(AND(ISNUMBER(OFFSET('Sanitation Data'!$F$11,0,10*ROW('Sanitation Data'!F73))),DB79="",ISNUMBER(OFFSET('Sanitation Data'!$F$11,0,10*ROW('Sanitation Data'!F73)))),OFFSET('Sanitation Data'!$F$11,0,10*ROW('Sanitation Data'!F73)),NA())))</f>
        <v>#N/A</v>
      </c>
      <c r="AN79" s="253" t="e">
        <f ca="true">+IF(AND(ISNUMBER(OFFSET('Sanitation Data'!$F$12,0,10*ROW('Sanitation Data'!F73))),DC79="Yes"),OFFSET('Sanitation Data'!$F$12,0,10*ROW('Sanitation Data'!F73)),IF(AND(ISNUMBER(OFFSET('Sanitation Data'!$F$12,0,10*ROW('Sanitation Data'!F73))),DC79="No",ISNUMBER(OFFSET('Sanitation Data'!$F$12,0,10*ROW('Sanitation Data'!F73)))),CONCATENATE("[",ROUND(OFFSET('Sanitation Data'!$F$12,0,10*ROW('Sanitation Data'!F73)),0),"]"),IF(AND(ISNUMBER(OFFSET('Sanitation Data'!$F$12,0,10*ROW('Sanitation Data'!F73))),DC79="",ISNUMBER(OFFSET('Sanitation Data'!$F$12,0,10*ROW('Sanitation Data'!F73)))),OFFSET('Sanitation Data'!$F$12,0,10*ROW('Sanitation Data'!F73)),NA())))</f>
        <v>#N/A</v>
      </c>
      <c r="AO79" s="253" t="e">
        <f ca="true">+IF(AND(ISNUMBER(OFFSET('Sanitation Data'!$F$13,0,10*ROW('Sanitation Data'!F73))),DD79="Yes"),OFFSET('Sanitation Data'!$F$13,0,10*ROW('Sanitation Data'!F73)),IF(AND(ISNUMBER(OFFSET('Sanitation Data'!$F$13,0,10*ROW('Sanitation Data'!F73))),DD79="No",ISNUMBER(OFFSET('Sanitation Data'!$F$13,0,10*ROW('Sanitation Data'!F73)))),CONCATENATE("[",ROUND(OFFSET('Sanitation Data'!$F$13,0,10*ROW('Sanitation Data'!F73)),0),"]"),IF(AND(ISNUMBER(OFFSET('Sanitation Data'!$F$13,0,10*ROW('Sanitation Data'!F73))),DD79="",ISNUMBER(OFFSET('Sanitation Data'!$F$13,0,10*ROW('Sanitation Data'!F73)))),OFFSET('Sanitation Data'!$F$13,0,10*ROW('Sanitation Data'!F73)),NA())))</f>
        <v>#N/A</v>
      </c>
      <c r="AP79" s="253" t="e">
        <f ca="true">+IF(AND(ISNUMBER(OFFSET('Sanitation Data'!$G$5,0,10*ROW('Sanitation Data'!G73))),DE79="Yes"),100-OFFSET('Sanitation Data'!$G$5,0,10*ROW('Sanitation Data'!G73)),IF(AND(ISNUMBER(OFFSET('Sanitation Data'!$G$5,0,10*ROW('Sanitation Data'!G73))),DE79="No",ISNUMBER(OFFSET('Sanitation Data'!$G$5,0,10*ROW('Sanitation Data'!G73)))),CONCATENATE("[",ROUND(100-OFFSET('Sanitation Data'!$G$5,0,10*ROW('Sanitation Data'!G73)),0),"]"),IF(AND(ISNUMBER(OFFSET('Sanitation Data'!$G$5,0,10*ROW('Sanitation Data'!G73))),DE79="",ISNUMBER(OFFSET('Sanitation Data'!$G$5,0,10*ROW('Sanitation Data'!G73)))),100-OFFSET('Sanitation Data'!$G$5,0,10*ROW('Sanitation Data'!G73)),NA())))</f>
        <v>#N/A</v>
      </c>
      <c r="AQ79" s="253" t="e">
        <f ca="true">+IF(AND(ISNUMBER(OFFSET('Sanitation Data'!$G$7,0,10*ROW('Sanitation Data'!G73))),DF79="Yes"),OFFSET('Sanitation Data'!$G$7,0,10*ROW('Sanitation Data'!G73)),IF(AND(ISNUMBER(OFFSET('Sanitation Data'!$G$7,0,10*ROW('Sanitation Data'!G73))),DF79="No",ISNUMBER(OFFSET('Sanitation Data'!$G$7,0,10*ROW('Sanitation Data'!G73)))),CONCATENATE("[",ROUND(OFFSET('Sanitation Data'!$G$7,0,10*ROW('Sanitation Data'!G73)),0),"]"),IF(AND(ISNUMBER(OFFSET('Sanitation Data'!$G$7,0,10*ROW('Sanitation Data'!G73))),DF79="",ISNUMBER(OFFSET('Sanitation Data'!$G$7,0,10*ROW('Sanitation Data'!G73)))),OFFSET('Sanitation Data'!$G$7,0,10*ROW('Sanitation Data'!G73)),NA())))</f>
        <v>#N/A</v>
      </c>
      <c r="AR79" s="253" t="e">
        <f ca="true">+IF(AND(ISNUMBER(OFFSET('Sanitation Data'!$G$11,0,10*ROW('Sanitation Data'!G73))),DG79="Yes"),OFFSET('Sanitation Data'!$G$11,0,10*ROW('Sanitation Data'!G73)),IF(AND(ISNUMBER(OFFSET('Sanitation Data'!$G$11,0,10*ROW('Sanitation Data'!G73))),DG79="No",ISNUMBER(OFFSET('Sanitation Data'!$G$11,0,10*ROW('Sanitation Data'!G73)))),CONCATENATE("[",ROUND(OFFSET('Sanitation Data'!$G$11,0,10*ROW('Sanitation Data'!G73)),0),"]"),IF(AND(ISNUMBER(OFFSET('Sanitation Data'!$G$11,0,10*ROW('Sanitation Data'!G73))),DG79="",ISNUMBER(OFFSET('Sanitation Data'!$G$11,0,10*ROW('Sanitation Data'!G73)))),OFFSET('Sanitation Data'!$G$11,0,10*ROW('Sanitation Data'!G73)),NA())))</f>
        <v>#N/A</v>
      </c>
      <c r="AS79" s="253" t="e">
        <f ca="true">+IF(AND(ISNUMBER(OFFSET('Sanitation Data'!$G$12,0,10*ROW('Sanitation Data'!G73))),DH79="Yes"),OFFSET('Sanitation Data'!$G$12,0,10*ROW('Sanitation Data'!G73)),IF(AND(ISNUMBER(OFFSET('Sanitation Data'!$G$12,0,10*ROW('Sanitation Data'!G73))),DH79="No",ISNUMBER(OFFSET('Sanitation Data'!$G$12,0,10*ROW('Sanitation Data'!G73)))),CONCATENATE("[",ROUND(OFFSET('Sanitation Data'!$G$12,0,10*ROW('Sanitation Data'!G73)),0),"]"),IF(AND(ISNUMBER(OFFSET('Sanitation Data'!$G$12,0,10*ROW('Sanitation Data'!G73))),DH79="",ISNUMBER(OFFSET('Sanitation Data'!$G$12,0,10*ROW('Sanitation Data'!G73)))),OFFSET('Sanitation Data'!$G$12,0,10*ROW('Sanitation Data'!G73)),NA())))</f>
        <v>#N/A</v>
      </c>
      <c r="AT79" s="253" t="e">
        <f ca="true">+IF(AND(ISNUMBER(OFFSET('Sanitation Data'!$G$13,0,10*ROW('Sanitation Data'!G73))),DI79="Yes"),OFFSET('Sanitation Data'!$G$13,0,10*ROW('Sanitation Data'!G73)),IF(AND(ISNUMBER(OFFSET('Sanitation Data'!$G$13,0,10*ROW('Sanitation Data'!G73))),DI79="No",ISNUMBER(OFFSET('Sanitation Data'!$G$13,0,10*ROW('Sanitation Data'!G73)))),CONCATENATE("[",ROUND(OFFSET('Sanitation Data'!$G$13,0,10*ROW('Sanitation Data'!G73)),0),"]"),IF(AND(ISNUMBER(OFFSET('Sanitation Data'!$G$13,0,10*ROW('Sanitation Data'!G73))),DI79="",ISNUMBER(OFFSET('Sanitation Data'!$G$13,0,10*ROW('Sanitation Data'!G73)))),OFFSET('Sanitation Data'!$G$13,0,10*ROW('Sanitation Data'!G73)),NA())))</f>
        <v>#N/A</v>
      </c>
      <c r="AU79" s="253" t="e">
        <f ca="true">+IF(AND(ISNUMBER(OFFSET('Sanitation Data'!$H$5,0,10*ROW('Sanitation Data'!H73))),DJ79="Yes"),100-OFFSET('Sanitation Data'!$H$5,0,10*ROW('Sanitation Data'!H73)),IF(AND(ISNUMBER(OFFSET('Sanitation Data'!$H$5,0,10*ROW('Sanitation Data'!H73))),DJ79="No",ISNUMBER(OFFSET('Sanitation Data'!$H$5,0,10*ROW('Sanitation Data'!H73)))),CONCATENATE("[",ROUND(100-OFFSET('Sanitation Data'!$H$5,0,10*ROW('Sanitation Data'!H73)),0),"]"),IF(AND(ISNUMBER(OFFSET('Sanitation Data'!$H$5,0,10*ROW('Sanitation Data'!H73))),DJ79="",ISNUMBER(OFFSET('Sanitation Data'!$H$5,0,10*ROW('Sanitation Data'!H73)))),100-OFFSET('Sanitation Data'!$H$5,0,10*ROW('Sanitation Data'!H73)),NA())))</f>
        <v>#N/A</v>
      </c>
      <c r="AV79" s="253" t="e">
        <f ca="true">+IF(AND(ISNUMBER(OFFSET('Sanitation Data'!$H$7,0,10*ROW('Sanitation Data'!H73))),DK79="Yes"),OFFSET('Sanitation Data'!$H$7,0,10*ROW('Sanitation Data'!H73)),IF(AND(ISNUMBER(OFFSET('Sanitation Data'!$H$7,0,10*ROW('Sanitation Data'!H73))),DK79="No",ISNUMBER(OFFSET('Sanitation Data'!$H$7,0,10*ROW('Sanitation Data'!H73)))),CONCATENATE("[",ROUND(OFFSET('Sanitation Data'!$H$7,0,10*ROW('Sanitation Data'!H73)),0),"]"),IF(AND(ISNUMBER(OFFSET('Sanitation Data'!$H$7,0,10*ROW('Sanitation Data'!H73))),DK79="",ISNUMBER(OFFSET('Sanitation Data'!$H$7,0,10*ROW('Sanitation Data'!H73)))),OFFSET('Sanitation Data'!$H$7,0,10*ROW('Sanitation Data'!H73)),NA())))</f>
        <v>#N/A</v>
      </c>
      <c r="AW79" s="253" t="e">
        <f ca="true">+IF(AND(ISNUMBER(OFFSET('Sanitation Data'!$H$11,0,10*ROW('Sanitation Data'!H73))),DL79="Yes"),OFFSET('Sanitation Data'!$H$11,0,10*ROW('Sanitation Data'!H73)),IF(AND(ISNUMBER(OFFSET('Sanitation Data'!$H$11,0,10*ROW('Sanitation Data'!H73))),DL79="No",ISNUMBER(OFFSET('Sanitation Data'!$H$11,0,10*ROW('Sanitation Data'!H73)))),CONCATENATE("[",ROUND(OFFSET('Sanitation Data'!$H$11,0,10*ROW('Sanitation Data'!H73)),0),"]"),IF(AND(ISNUMBER(OFFSET('Sanitation Data'!$H$11,0,10*ROW('Sanitation Data'!H73))),DL79="",ISNUMBER(OFFSET('Sanitation Data'!$H$11,0,10*ROW('Sanitation Data'!H73)))),OFFSET('Sanitation Data'!$H$11,0,10*ROW('Sanitation Data'!H73)),NA())))</f>
        <v>#N/A</v>
      </c>
      <c r="AX79" s="253" t="e">
        <f ca="true">+IF(AND(ISNUMBER(OFFSET('Sanitation Data'!$H$12,0,10*ROW('Sanitation Data'!H73))),DM79="Yes"),OFFSET('Sanitation Data'!$H$12,0,10*ROW('Sanitation Data'!H73)),IF(AND(ISNUMBER(OFFSET('Sanitation Data'!$H$12,0,10*ROW('Sanitation Data'!H73))),DM79="No",ISNUMBER(OFFSET('Sanitation Data'!$H$12,0,10*ROW('Sanitation Data'!H73)))),CONCATENATE("[",ROUND(OFFSET('Sanitation Data'!$H$12,0,10*ROW('Sanitation Data'!H73)),0),"]"),IF(AND(ISNUMBER(OFFSET('Sanitation Data'!$H$12,0,10*ROW('Sanitation Data'!H73))),DM79="",ISNUMBER(OFFSET('Sanitation Data'!$H$12,0,10*ROW('Sanitation Data'!H73)))),OFFSET('Sanitation Data'!$H$12,0,10*ROW('Sanitation Data'!H73)),NA())))</f>
        <v>#N/A</v>
      </c>
      <c r="AY79" s="253" t="e">
        <f ca="true">+IF(AND(ISNUMBER(OFFSET('Sanitation Data'!$H$13,0,10*ROW('Sanitation Data'!H73))),DN79="Yes"),OFFSET('Sanitation Data'!$H$13,0,10*ROW('Sanitation Data'!H73)),IF(AND(ISNUMBER(OFFSET('Sanitation Data'!$H$13,0,10*ROW('Sanitation Data'!H73))),DN79="No",ISNUMBER(OFFSET('Sanitation Data'!$H$13,0,10*ROW('Sanitation Data'!H73)))),CONCATENATE("[",ROUND(OFFSET('Sanitation Data'!$H$13,0,10*ROW('Sanitation Data'!H73)),0),"]"),IF(AND(ISNUMBER(OFFSET('Sanitation Data'!$H$13,0,10*ROW('Sanitation Data'!H73))),DN79="",ISNUMBER(OFFSET('Sanitation Data'!$H$13,0,10*ROW('Sanitation Data'!H73)))),OFFSET('Sanitation Data'!$H$13,0,10*ROW('Sanitation Data'!H73)),NA())))</f>
        <v>#N/A</v>
      </c>
      <c r="AZ79" s="254" t="e">
        <f ca="true">+IF(AND(ISNUMBER(OFFSET('Hygiene Data'!$C$6,0,10*ROW('Hygiene Data'!C73))),DO79="Yes"),OFFSET('Hygiene Data'!$C$6,0,10*ROW('Hygiene Data'!C73)),IF(AND(ISNUMBER(OFFSET('Hygiene Data'!$C$6,0,10*ROW('Hygiene Data'!C73))),DO79="No",ISNUMBER(OFFSET('Hygiene Data'!$C$6,0,10*ROW('Hygiene Data'!C73)))),CONCATENATE("[",ROUND(OFFSET('Hygiene Data'!$C$6,0,10*ROW('Hygiene Data'!C73)),0),"]"),IF(AND(ISNUMBER(OFFSET('Hygiene Data'!$C$6,0,10*ROW('Hygiene Data'!C73))),DO79="",ISNUMBER(OFFSET('Hygiene Data'!$C$6,0,10*ROW('Hygiene Data'!C73)))),OFFSET('Hygiene Data'!$C$6,0,10*ROW('Hygiene Data'!C73)),NA())))</f>
        <v>#N/A</v>
      </c>
      <c r="BA79" s="254" t="e">
        <f ca="true">+IF(AND(ISNUMBER(OFFSET('Hygiene Data'!$C$8,0,10*ROW('Hygiene Data'!C73))),DP79="Yes"),OFFSET('Hygiene Data'!$C$8,0,10*ROW('Hygiene Data'!C73)),IF(AND(ISNUMBER(OFFSET('Hygiene Data'!$C$8,0,10*ROW('Hygiene Data'!C73))),DP79="No",ISNUMBER(OFFSET('Hygiene Data'!$C$8,0,10*ROW('Hygiene Data'!C73)))),CONCATENATE("[",ROUND(OFFSET('Hygiene Data'!$C$8,0,10*ROW('Hygiene Data'!C73)),0),"]"),IF(AND(ISNUMBER(OFFSET('Hygiene Data'!$C$8,0,10*ROW('Hygiene Data'!C73))),DP79="",ISNUMBER(OFFSET('Hygiene Data'!$C$8,0,10*ROW('Hygiene Data'!C73)))),OFFSET('Hygiene Data'!$C$8,0,10*ROW('Hygiene Data'!C73)),NA())))</f>
        <v>#N/A</v>
      </c>
      <c r="BB79" s="254" t="e">
        <f ca="true">+IF(AND(ISNUMBER(OFFSET('Hygiene Data'!$C$10,0,10*ROW('Hygiene Data'!C73))),DQ79="Yes"),OFFSET('Hygiene Data'!$C$10,0,10*ROW('Hygiene Data'!C73)),IF(AND(ISNUMBER(OFFSET('Hygiene Data'!$C$10,0,10*ROW('Hygiene Data'!C73))),DQ79="No",ISNUMBER(OFFSET('Hygiene Data'!$C$10,0,10*ROW('Hygiene Data'!C73)))),CONCATENATE("[",ROUND(OFFSET('Hygiene Data'!$C$10,0,10*ROW('Hygiene Data'!C73)),0),"]"),IF(AND(ISNUMBER(OFFSET('Hygiene Data'!$C$10,0,10*ROW('Hygiene Data'!C73))),DQ79="",ISNUMBER(OFFSET('Hygiene Data'!$C$10,0,10*ROW('Hygiene Data'!C73)))),OFFSET('Hygiene Data'!$C$10,0,10*ROW('Hygiene Data'!C73)),NA())))</f>
        <v>#N/A</v>
      </c>
      <c r="BC79" s="254" t="e">
        <f ca="true">+IF(AND(ISNUMBER(OFFSET('Hygiene Data'!$D$6,0,10*ROW('Hygiene Data'!D73))),DR79="Yes"),OFFSET('Hygiene Data'!$D$6,0,10*ROW('Hygiene Data'!D73)),IF(AND(ISNUMBER(OFFSET('Hygiene Data'!$D$6,0,10*ROW('Hygiene Data'!D73))),DR79="No",ISNUMBER(OFFSET('Hygiene Data'!$D$6,0,10*ROW('Hygiene Data'!D73)))),CONCATENATE("[",ROUND(OFFSET('Hygiene Data'!$D$6,0,10*ROW('Hygiene Data'!D73)),0),"]"),IF(AND(ISNUMBER(OFFSET('Hygiene Data'!$D$6,0,10*ROW('Hygiene Data'!D73))),DR79="",ISNUMBER(OFFSET('Hygiene Data'!$D$6,0,10*ROW('Hygiene Data'!D73)))),OFFSET('Hygiene Data'!$D$6,0,10*ROW('Hygiene Data'!D73)),NA())))</f>
        <v>#N/A</v>
      </c>
      <c r="BD79" s="254" t="e">
        <f ca="true">+IF(AND(ISNUMBER(OFFSET('Hygiene Data'!$D$8,0,10*ROW('Hygiene Data'!D73))),DS79="Yes"),OFFSET('Hygiene Data'!$D$8,0,10*ROW('Hygiene Data'!D73)),IF(AND(ISNUMBER(OFFSET('Hygiene Data'!$D$8,0,10*ROW('Hygiene Data'!D73))),DS79="No",ISNUMBER(OFFSET('Hygiene Data'!$D$8,0,10*ROW('Hygiene Data'!D73)))),CONCATENATE("[",ROUND(OFFSET('Hygiene Data'!$D$8,0,10*ROW('Hygiene Data'!D73)),0),"]"),IF(AND(ISNUMBER(OFFSET('Hygiene Data'!$D$8,0,10*ROW('Hygiene Data'!D73))),DS79="",ISNUMBER(OFFSET('Hygiene Data'!$D$8,0,10*ROW('Hygiene Data'!D73)))),OFFSET('Hygiene Data'!$D$8,0,10*ROW('Hygiene Data'!D73)),NA())))</f>
        <v>#N/A</v>
      </c>
      <c r="BE79" s="254" t="e">
        <f ca="true">+IF(AND(ISNUMBER(OFFSET('Hygiene Data'!$D$10,0,10*ROW('Hygiene Data'!D73))),DT79="Yes"),OFFSET('Hygiene Data'!$D$10,0,10*ROW('Hygiene Data'!D73)),IF(AND(ISNUMBER(OFFSET('Hygiene Data'!$D$10,0,10*ROW('Hygiene Data'!D73))),DT79="No",ISNUMBER(OFFSET('Hygiene Data'!$D$10,0,10*ROW('Hygiene Data'!D73)))),CONCATENATE("[",ROUND(OFFSET('Hygiene Data'!$D$10,0,10*ROW('Hygiene Data'!D73)),0),"]"),IF(AND(ISNUMBER(OFFSET('Hygiene Data'!$D$10,0,10*ROW('Hygiene Data'!D73))),DT79="",ISNUMBER(OFFSET('Hygiene Data'!$D$10,0,10*ROW('Hygiene Data'!D73)))),OFFSET('Hygiene Data'!$D$10,0,10*ROW('Hygiene Data'!D73)),NA())))</f>
        <v>#N/A</v>
      </c>
      <c r="BF79" s="254" t="e">
        <f ca="true">+IF(AND(ISNUMBER(OFFSET('Hygiene Data'!$E$6,0,10*ROW('Hygiene Data'!E73))),DU79="Yes"),OFFSET('Hygiene Data'!$E$6,0,10*ROW('Hygiene Data'!E73)),IF(AND(ISNUMBER(OFFSET('Hygiene Data'!$E$6,0,10*ROW('Hygiene Data'!E73))),DU79="No",ISNUMBER(OFFSET('Hygiene Data'!$E$6,0,10*ROW('Hygiene Data'!E73)))),CONCATENATE("[",ROUND(OFFSET('Hygiene Data'!$E$6,0,10*ROW('Hygiene Data'!E73)),0),"]"),IF(AND(ISNUMBER(OFFSET('Hygiene Data'!$E$6,0,10*ROW('Hygiene Data'!E73))),DU79="",ISNUMBER(OFFSET('Hygiene Data'!$E$6,0,10*ROW('Hygiene Data'!E73)))),OFFSET('Hygiene Data'!$E$6,0,10*ROW('Hygiene Data'!E73)),NA())))</f>
        <v>#N/A</v>
      </c>
      <c r="BG79" s="254" t="e">
        <f ca="true">+IF(AND(ISNUMBER(OFFSET('Hygiene Data'!$E$8,0,10*ROW('Hygiene Data'!E73))),DV79="Yes"),OFFSET('Hygiene Data'!$E$8,0,10*ROW('Hygiene Data'!E73)),IF(AND(ISNUMBER(OFFSET('Hygiene Data'!$E$8,0,10*ROW('Hygiene Data'!E73))),DV79="No",ISNUMBER(OFFSET('Hygiene Data'!$E$8,0,10*ROW('Hygiene Data'!E73)))),CONCATENATE("[",ROUND(OFFSET('Hygiene Data'!$E$8,0,10*ROW('Hygiene Data'!E73)),0),"]"),IF(AND(ISNUMBER(OFFSET('Hygiene Data'!$E$8,0,10*ROW('Hygiene Data'!E73))),DV79="",ISNUMBER(OFFSET('Hygiene Data'!$E$8,0,10*ROW('Hygiene Data'!E73)))),OFFSET('Hygiene Data'!$E$8,0,10*ROW('Hygiene Data'!E73)),NA())))</f>
        <v>#N/A</v>
      </c>
      <c r="BH79" s="254" t="e">
        <f ca="true">+IF(AND(ISNUMBER(OFFSET('Hygiene Data'!$E$10,0,10*ROW('Hygiene Data'!E73))),DW79="Yes"),OFFSET('Hygiene Data'!$E$10,0,10*ROW('Hygiene Data'!E73)),IF(AND(ISNUMBER(OFFSET('Hygiene Data'!$E$10,0,10*ROW('Hygiene Data'!E73))),DW79="No",ISNUMBER(OFFSET('Hygiene Data'!$E$10,0,10*ROW('Hygiene Data'!E73)))),CONCATENATE("[",ROUND(OFFSET('Hygiene Data'!$E$10,0,10*ROW('Hygiene Data'!E73)),0),"]"),IF(AND(ISNUMBER(OFFSET('Hygiene Data'!$E$10,0,10*ROW('Hygiene Data'!E73))),DW79="",ISNUMBER(OFFSET('Hygiene Data'!$E$10,0,10*ROW('Hygiene Data'!E73)))),OFFSET('Hygiene Data'!$E$10,0,10*ROW('Hygiene Data'!E73)),NA())))</f>
        <v>#N/A</v>
      </c>
      <c r="BI79" s="254" t="e">
        <f ca="true">+IF(AND(ISNUMBER(OFFSET('Hygiene Data'!$F$6,0,10*ROW('Hygiene Data'!F73))),DX79="Yes"),OFFSET('Hygiene Data'!$F$6,0,10*ROW('Hygiene Data'!F73)),IF(AND(ISNUMBER(OFFSET('Hygiene Data'!$F$6,0,10*ROW('Hygiene Data'!F73))),DX79="No",ISNUMBER(OFFSET('Hygiene Data'!$F$6,0,10*ROW('Hygiene Data'!F73)))),CONCATENATE("[",ROUND(OFFSET('Hygiene Data'!$F$6,0,10*ROW('Hygiene Data'!F73)),0),"]"),IF(AND(ISNUMBER(OFFSET('Hygiene Data'!$F$6,0,10*ROW('Hygiene Data'!F73))),DX79="",ISNUMBER(OFFSET('Hygiene Data'!$F$6,0,10*ROW('Hygiene Data'!F73)))),OFFSET('Hygiene Data'!$F$6,0,10*ROW('Hygiene Data'!F73)),NA())))</f>
        <v>#N/A</v>
      </c>
      <c r="BJ79" s="254" t="e">
        <f ca="true">+IF(AND(ISNUMBER(OFFSET('Hygiene Data'!$F$8,0,10*ROW('Hygiene Data'!F73))),DY79="Yes"),OFFSET('Hygiene Data'!$F$8,0,10*ROW('Hygiene Data'!F73)),IF(AND(ISNUMBER(OFFSET('Hygiene Data'!$F$8,0,10*ROW('Hygiene Data'!F73))),DY79="No",ISNUMBER(OFFSET('Hygiene Data'!$F$8,0,10*ROW('Hygiene Data'!F73)))),CONCATENATE("[",ROUND(OFFSET('Hygiene Data'!$F$8,0,10*ROW('Hygiene Data'!F73)),0),"]"),IF(AND(ISNUMBER(OFFSET('Hygiene Data'!$F$8,0,10*ROW('Hygiene Data'!F73))),DY79="",ISNUMBER(OFFSET('Hygiene Data'!$F$8,0,10*ROW('Hygiene Data'!F73)))),OFFSET('Hygiene Data'!$F$8,0,10*ROW('Hygiene Data'!F73)),NA())))</f>
        <v>#N/A</v>
      </c>
      <c r="BK79" s="254" t="e">
        <f ca="true">+IF(AND(ISNUMBER(OFFSET('Hygiene Data'!$F$10,0,10*ROW('Hygiene Data'!F73))),DZ79="Yes"),OFFSET('Hygiene Data'!$F$10,0,10*ROW('Hygiene Data'!F73)),IF(AND(ISNUMBER(OFFSET('Hygiene Data'!$F$10,0,10*ROW('Hygiene Data'!F73))),DZ79="No",ISNUMBER(OFFSET('Hygiene Data'!$F$10,0,10*ROW('Hygiene Data'!F73)))),CONCATENATE("[",ROUND(OFFSET('Hygiene Data'!$F$10,0,10*ROW('Hygiene Data'!F73)),0),"]"),IF(AND(ISNUMBER(OFFSET('Hygiene Data'!$F$10,0,10*ROW('Hygiene Data'!F73))),DZ79="",ISNUMBER(OFFSET('Hygiene Data'!$F$10,0,10*ROW('Hygiene Data'!F73)))),OFFSET('Hygiene Data'!$F$10,0,10*ROW('Hygiene Data'!F73)),NA())))</f>
        <v>#N/A</v>
      </c>
      <c r="BL79" s="254" t="e">
        <f ca="true">+IF(AND(ISNUMBER(OFFSET('Hygiene Data'!$G$6,0,10*ROW('Hygiene Data'!G73))),EA79="Yes"),OFFSET('Hygiene Data'!$G$6,0,10*ROW('Hygiene Data'!G73)),IF(AND(ISNUMBER(OFFSET('Hygiene Data'!$G$6,0,10*ROW('Hygiene Data'!G73))),EA79="No",ISNUMBER(OFFSET('Hygiene Data'!$G$6,0,10*ROW('Hygiene Data'!G73)))),CONCATENATE("[",ROUND(OFFSET('Hygiene Data'!$G$6,0,10*ROW('Hygiene Data'!G73)),0),"]"),IF(AND(ISNUMBER(OFFSET('Hygiene Data'!$G$6,0,10*ROW('Hygiene Data'!G73))),EA79="",ISNUMBER(OFFSET('Hygiene Data'!$G$6,0,10*ROW('Hygiene Data'!G73)))),OFFSET('Hygiene Data'!$G$6,0,10*ROW('Hygiene Data'!G73)),NA())))</f>
        <v>#N/A</v>
      </c>
      <c r="BM79" s="254" t="e">
        <f ca="true">+IF(AND(ISNUMBER(OFFSET('Hygiene Data'!$G$8,0,10*ROW('Hygiene Data'!G73))),EB79="Yes"),OFFSET('Hygiene Data'!$G$8,0,10*ROW('Hygiene Data'!G73)),IF(AND(ISNUMBER(OFFSET('Hygiene Data'!$G$8,0,10*ROW('Hygiene Data'!G73))),EB79="No",ISNUMBER(OFFSET('Hygiene Data'!$G$8,0,10*ROW('Hygiene Data'!G73)))),CONCATENATE("[",ROUND(OFFSET('Hygiene Data'!$G$8,0,10*ROW('Hygiene Data'!G73)),0),"]"),IF(AND(ISNUMBER(OFFSET('Hygiene Data'!$G$8,0,10*ROW('Hygiene Data'!G73))),EB79="",ISNUMBER(OFFSET('Hygiene Data'!$G$8,0,10*ROW('Hygiene Data'!G73)))),OFFSET('Hygiene Data'!$G$8,0,10*ROW('Hygiene Data'!G73)),NA())))</f>
        <v>#N/A</v>
      </c>
      <c r="BN79" s="254" t="e">
        <f ca="true">+IF(AND(ISNUMBER(OFFSET('Hygiene Data'!$G$10,0,10*ROW('Hygiene Data'!G73))),EC79="Yes"),OFFSET('Hygiene Data'!$G$10,0,10*ROW('Hygiene Data'!G73)),IF(AND(ISNUMBER(OFFSET('Hygiene Data'!$G$10,0,10*ROW('Hygiene Data'!G73))),EC79="No",ISNUMBER(OFFSET('Hygiene Data'!$G$10,0,10*ROW('Hygiene Data'!G73)))),CONCATENATE("[",ROUND(OFFSET('Hygiene Data'!$G$10,0,10*ROW('Hygiene Data'!G73)),0),"]"),IF(AND(ISNUMBER(OFFSET('Hygiene Data'!$G$10,0,10*ROW('Hygiene Data'!G73))),EC79="",ISNUMBER(OFFSET('Hygiene Data'!$G$10,0,10*ROW('Hygiene Data'!G73)))),OFFSET('Hygiene Data'!$G$10,0,10*ROW('Hygiene Data'!G73)),NA())))</f>
        <v>#N/A</v>
      </c>
      <c r="BO79" s="254" t="e">
        <f ca="true">+IF(AND(ISNUMBER(OFFSET('Hygiene Data'!$H$6,0,10*ROW('Hygiene Data'!H73))),ED79="Yes"),OFFSET('Hygiene Data'!$H$6,0,10*ROW('Hygiene Data'!H73)),IF(AND(ISNUMBER(OFFSET('Hygiene Data'!$H$6,0,10*ROW('Hygiene Data'!H73))),ED79="No",ISNUMBER(OFFSET('Hygiene Data'!$H$6,0,10*ROW('Hygiene Data'!H73)))),CONCATENATE("[",ROUND(OFFSET('Hygiene Data'!$H$6,0,10*ROW('Hygiene Data'!H73)),0),"]"),IF(AND(ISNUMBER(OFFSET('Hygiene Data'!$H$6,0,10*ROW('Hygiene Data'!H73))),ED79="",ISNUMBER(OFFSET('Hygiene Data'!$H$6,0,10*ROW('Hygiene Data'!H73)))),OFFSET('Hygiene Data'!$H$6,0,10*ROW('Hygiene Data'!H73)),NA())))</f>
        <v>#N/A</v>
      </c>
      <c r="BP79" s="254" t="e">
        <f ca="true">+IF(AND(ISNUMBER(OFFSET('Hygiene Data'!$H$8,0,10*ROW('Hygiene Data'!H73))),EE79="Yes"),OFFSET('Hygiene Data'!$H$8,0,10*ROW('Hygiene Data'!H73)),IF(AND(ISNUMBER(OFFSET('Hygiene Data'!$H$8,0,10*ROW('Hygiene Data'!H73))),EE79="No",ISNUMBER(OFFSET('Hygiene Data'!$H$8,0,10*ROW('Hygiene Data'!H73)))),CONCATENATE("[",ROUND(OFFSET('Hygiene Data'!$H$8,0,10*ROW('Hygiene Data'!H73)),0),"]"),IF(AND(ISNUMBER(OFFSET('Hygiene Data'!$H$8,0,10*ROW('Hygiene Data'!H73))),EE79="",ISNUMBER(OFFSET('Hygiene Data'!$H$8,0,10*ROW('Hygiene Data'!H73)))),OFFSET('Hygiene Data'!$H$8,0,10*ROW('Hygiene Data'!H73)),NA())))</f>
        <v>#N/A</v>
      </c>
      <c r="BQ79" s="254" t="e">
        <f ca="true">+IF(AND(ISNUMBER(OFFSET('Hygiene Data'!$H$10,0,10*ROW('Hygiene Data'!H73))),EF79="Yes"),OFFSET('Hygiene Data'!$H$10,0,10*ROW('Hygiene Data'!H73)),IF(AND(ISNUMBER(OFFSET('Hygiene Data'!$H$10,0,10*ROW('Hygiene Data'!H73))),EF79="No",ISNUMBER(OFFSET('Hygiene Data'!$H$10,0,10*ROW('Hygiene Data'!H73)))),CONCATENATE("[",ROUND(OFFSET('Hygiene Data'!$H$10,0,10*ROW('Hygiene Data'!H73)),0),"]"),IF(AND(ISNUMBER(OFFSET('Hygiene Data'!$H$10,0,10*ROW('Hygiene Data'!H73))),EF79="",ISNUMBER(OFFSET('Hygiene Data'!$H$10,0,10*ROW('Hygiene Data'!H73)))),OFFSET('Hygiene Data'!$H$10,0,10*ROW('Hygiene Data'!H73)),NA())))</f>
        <v>#N/A</v>
      </c>
      <c r="BS79" s="36" t="str">
        <f ca="true">+IF(OFFSET('Water Data'!$C$28,0,10*ROW('Water Data'!C73))="","",OFFSET('Water Data'!$C$28,0,10*ROW('Water Data'!C73)))</f>
        <v/>
      </c>
      <c r="BT79" s="36" t="str">
        <f ca="true">+IF(OFFSET('Water Data'!$C$29,0,10*ROW('Water Data'!C73))="","",OFFSET('Water Data'!$C$29,0,10*ROW('Water Data'!C73)))</f>
        <v/>
      </c>
      <c r="BU79" s="36" t="str">
        <f ca="true">+IF(OFFSET('Water Data'!$C$30,0,10*ROW('Water Data'!C73))="","",OFFSET('Water Data'!$C$30,0,10*ROW('Water Data'!C73)))</f>
        <v/>
      </c>
      <c r="BV79" s="36" t="str">
        <f ca="true">+IF(OFFSET('Water Data'!$D$28,0,10*ROW('Water Data'!D73))="","",OFFSET('Water Data'!$D$28,0,10*ROW('Water Data'!D73)))</f>
        <v/>
      </c>
      <c r="BW79" s="36" t="str">
        <f ca="true">+IF(OFFSET('Water Data'!$D$29,0,10*ROW('Water Data'!D73))="","",OFFSET('Water Data'!$D$29,0,10*ROW('Water Data'!D73)))</f>
        <v/>
      </c>
      <c r="BX79" s="36" t="str">
        <f ca="true">+IF(OFFSET('Water Data'!$D$30,0,10*ROW('Water Data'!D73))="","",OFFSET('Water Data'!$D$30,0,10*ROW('Water Data'!D73)))</f>
        <v/>
      </c>
      <c r="BY79" s="36" t="str">
        <f ca="true">+IF(OFFSET('Water Data'!$E$28,0,10*ROW('Water Data'!E73))="","",OFFSET('Water Data'!$E$28,0,10*ROW('Water Data'!E73)))</f>
        <v/>
      </c>
      <c r="BZ79" s="36" t="str">
        <f ca="true">+IF(OFFSET('Water Data'!$E$29,0,10*ROW('Water Data'!E73))="","",OFFSET('Water Data'!$E$29,0,10*ROW('Water Data'!E73)))</f>
        <v/>
      </c>
      <c r="CA79" s="36" t="str">
        <f ca="true">+IF(OFFSET('Water Data'!$E$30,0,10*ROW('Water Data'!E73))="","",OFFSET('Water Data'!$E$30,0,10*ROW('Water Data'!E73)))</f>
        <v/>
      </c>
      <c r="CB79" s="36" t="str">
        <f ca="true">+IF(OFFSET('Water Data'!$F$28,0,10*ROW('Water Data'!F73))="","",OFFSET('Water Data'!$F$28,0,10*ROW('Water Data'!F73)))</f>
        <v/>
      </c>
      <c r="CC79" s="36" t="str">
        <f ca="true">+IF(OFFSET('Water Data'!$F$29,0,10*ROW('Water Data'!F73))="","",OFFSET('Water Data'!$F$29,0,10*ROW('Water Data'!F73)))</f>
        <v/>
      </c>
      <c r="CD79" s="36" t="str">
        <f ca="true">+IF(OFFSET('Water Data'!$F$30,0,10*ROW('Water Data'!F73))="","",OFFSET('Water Data'!$F$30,0,10*ROW('Water Data'!F73)))</f>
        <v/>
      </c>
      <c r="CE79" s="36" t="str">
        <f ca="true">+IF(OFFSET('Water Data'!$G$28,0,10*ROW('Water Data'!G73))="","",OFFSET('Water Data'!$G$28,0,10*ROW('Water Data'!G73)))</f>
        <v/>
      </c>
      <c r="CF79" s="36" t="str">
        <f ca="true">+IF(OFFSET('Water Data'!$G$29,0,10*ROW('Water Data'!G73))="","",OFFSET('Water Data'!$G$29,0,10*ROW('Water Data'!G73)))</f>
        <v/>
      </c>
      <c r="CG79" s="36" t="str">
        <f ca="true">+IF(OFFSET('Water Data'!$G$30,0,10*ROW('Water Data'!G73))="","",OFFSET('Water Data'!$G$30,0,10*ROW('Water Data'!G73)))</f>
        <v/>
      </c>
      <c r="CH79" s="36" t="str">
        <f ca="true">+IF(OFFSET('Water Data'!$H$28,0,10*ROW('Water Data'!H73))="","",OFFSET('Water Data'!$H$28,0,10*ROW('Water Data'!H73)))</f>
        <v/>
      </c>
      <c r="CI79" s="36" t="str">
        <f ca="true">+IF(OFFSET('Water Data'!$H$29,0,10*ROW('Water Data'!H73))="","",OFFSET('Water Data'!$H$29,0,10*ROW('Water Data'!H73)))</f>
        <v/>
      </c>
      <c r="CJ79" s="36" t="str">
        <f ca="true">+IF(OFFSET('Water Data'!$H$30,0,10*ROW('Water Data'!H73))="","",OFFSET('Water Data'!$H$30,0,10*ROW('Water Data'!H73)))</f>
        <v/>
      </c>
      <c r="CK79" s="36" t="str">
        <f ca="true">+IF(OFFSET('Sanitation Data'!$C$29,0,10*ROW('Sanitation Data'!C73))="","",OFFSET('Sanitation Data'!$C$29,0,10*ROW('Sanitation Data'!C73)))</f>
        <v/>
      </c>
      <c r="CL79" s="36" t="str">
        <f ca="true">+IF(OFFSET('Sanitation Data'!$C$30,0,10*ROW('Sanitation Data'!C73))="","",OFFSET('Sanitation Data'!$C$30,0,10*ROW('Sanitation Data'!C73)))</f>
        <v/>
      </c>
      <c r="CM79" s="36" t="str">
        <f ca="true">+IF(OFFSET('Sanitation Data'!$C$31,0,10*ROW('Sanitation Data'!C73))="","",OFFSET('Sanitation Data'!$C$31,0,10*ROW('Sanitation Data'!C73)))</f>
        <v/>
      </c>
      <c r="CN79" s="36" t="str">
        <f ca="true">+IF(OFFSET('Sanitation Data'!$C$32,0,10*ROW('Sanitation Data'!C73))="","",OFFSET('Sanitation Data'!$C$32,0,10*ROW('Sanitation Data'!C73)))</f>
        <v/>
      </c>
      <c r="CO79" s="36" t="str">
        <f ca="true">+IF(OFFSET('Sanitation Data'!$C$33,0,10*ROW('Sanitation Data'!C73))="","",OFFSET('Sanitation Data'!$C$33,0,10*ROW('Sanitation Data'!C73)))</f>
        <v/>
      </c>
      <c r="CP79" s="36" t="str">
        <f ca="true">+IF(OFFSET('Sanitation Data'!$D$29,0,10*ROW('Sanitation Data'!D73))="","",OFFSET('Sanitation Data'!$D$29,0,10*ROW('Sanitation Data'!D73)))</f>
        <v/>
      </c>
      <c r="CQ79" s="36" t="str">
        <f ca="true">+IF(OFFSET('Sanitation Data'!$D$30,0,10*ROW('Sanitation Data'!D73))="","",OFFSET('Sanitation Data'!$D$30,0,10*ROW('Sanitation Data'!D73)))</f>
        <v/>
      </c>
      <c r="CR79" s="36" t="str">
        <f ca="true">+IF(OFFSET('Sanitation Data'!$D$31,0,10*ROW('Sanitation Data'!D73))="","",OFFSET('Sanitation Data'!$D$31,0,10*ROW('Sanitation Data'!D73)))</f>
        <v/>
      </c>
      <c r="CS79" s="36" t="str">
        <f ca="true">+IF(OFFSET('Sanitation Data'!$D$32,0,10*ROW('Sanitation Data'!D73))="","",OFFSET('Sanitation Data'!$D$32,0,10*ROW('Sanitation Data'!D73)))</f>
        <v/>
      </c>
      <c r="CT79" s="36" t="str">
        <f ca="true">+IF(OFFSET('Sanitation Data'!$D$33,0,10*ROW('Sanitation Data'!D73))="","",OFFSET('Sanitation Data'!$D$33,0,10*ROW('Sanitation Data'!D73)))</f>
        <v/>
      </c>
      <c r="CU79" s="36" t="str">
        <f ca="true">+IF(OFFSET('Sanitation Data'!$E$29,0,10*ROW('Sanitation Data'!E73))="","",OFFSET('Sanitation Data'!$E$29,0,10*ROW('Sanitation Data'!E73)))</f>
        <v/>
      </c>
      <c r="CV79" s="36" t="str">
        <f ca="true">+IF(OFFSET('Sanitation Data'!$E$30,0,10*ROW('Sanitation Data'!E73))="","",OFFSET('Sanitation Data'!$E$30,0,10*ROW('Sanitation Data'!E73)))</f>
        <v/>
      </c>
      <c r="CW79" s="36" t="str">
        <f ca="true">+IF(OFFSET('Sanitation Data'!$E$31,0,10*ROW('Sanitation Data'!E73))="","",OFFSET('Sanitation Data'!$E$31,0,10*ROW('Sanitation Data'!E73)))</f>
        <v/>
      </c>
      <c r="CX79" s="36" t="str">
        <f ca="true">+IF(OFFSET('Sanitation Data'!$E$32,0,10*ROW('Sanitation Data'!E73))="","",OFFSET('Sanitation Data'!$E$32,0,10*ROW('Sanitation Data'!E73)))</f>
        <v/>
      </c>
      <c r="CY79" s="36" t="str">
        <f ca="true">+IF(OFFSET('Sanitation Data'!$E$33,0,10*ROW('Sanitation Data'!E73))="","",OFFSET('Sanitation Data'!$E$33,0,10*ROW('Sanitation Data'!E73)))</f>
        <v/>
      </c>
      <c r="CZ79" s="36" t="str">
        <f ca="true">+IF(OFFSET('Sanitation Data'!$F$29,0,10*ROW('Sanitation Data'!F73))="","",OFFSET('Sanitation Data'!$F$29,0,10*ROW('Sanitation Data'!F73)))</f>
        <v/>
      </c>
      <c r="DA79" s="36" t="str">
        <f ca="true">+IF(OFFSET('Sanitation Data'!$F$30,0,10*ROW('Sanitation Data'!F73))="","",OFFSET('Sanitation Data'!$F$30,0,10*ROW('Sanitation Data'!F73)))</f>
        <v/>
      </c>
      <c r="DB79" s="36" t="str">
        <f ca="true">+IF(OFFSET('Sanitation Data'!$F$31,0,10*ROW('Sanitation Data'!F73))="","",OFFSET('Sanitation Data'!$F$31,0,10*ROW('Sanitation Data'!F73)))</f>
        <v/>
      </c>
      <c r="DC79" s="36" t="str">
        <f ca="true">+IF(OFFSET('Sanitation Data'!$F$32,0,10*ROW('Sanitation Data'!F73))="","",OFFSET('Sanitation Data'!$F$32,0,10*ROW('Sanitation Data'!F73)))</f>
        <v/>
      </c>
      <c r="DD79" s="36" t="str">
        <f ca="true">+IF(OFFSET('Sanitation Data'!$F$33,0,10*ROW('Sanitation Data'!F73))="","",OFFSET('Sanitation Data'!$F$33,0,10*ROW('Sanitation Data'!F73)))</f>
        <v/>
      </c>
      <c r="DE79" s="36" t="str">
        <f ca="true">+IF(OFFSET('Sanitation Data'!$G$29,0,10*ROW('Sanitation Data'!G73))="","",OFFSET('Sanitation Data'!$G$29,0,10*ROW('Sanitation Data'!G73)))</f>
        <v/>
      </c>
      <c r="DF79" s="36" t="str">
        <f ca="true">+IF(OFFSET('Sanitation Data'!$G$30,0,10*ROW('Sanitation Data'!G73))="","",OFFSET('Sanitation Data'!$G$30,0,10*ROW('Sanitation Data'!G73)))</f>
        <v/>
      </c>
      <c r="DG79" s="36" t="str">
        <f ca="true">+IF(OFFSET('Sanitation Data'!$G$31,0,10*ROW('Sanitation Data'!G73))="","",OFFSET('Sanitation Data'!$G$31,0,10*ROW('Sanitation Data'!G73)))</f>
        <v/>
      </c>
      <c r="DH79" s="36" t="str">
        <f ca="true">+IF(OFFSET('Sanitation Data'!$G$32,0,10*ROW('Sanitation Data'!G73))="","",OFFSET('Sanitation Data'!$G$32,0,10*ROW('Sanitation Data'!G73)))</f>
        <v/>
      </c>
      <c r="DI79" s="36" t="str">
        <f ca="true">+IF(OFFSET('Sanitation Data'!$G$33,0,10*ROW('Sanitation Data'!G73))="","",OFFSET('Sanitation Data'!$G$33,0,10*ROW('Sanitation Data'!G73)))</f>
        <v/>
      </c>
      <c r="DJ79" s="36" t="str">
        <f ca="true">+IF(OFFSET('Sanitation Data'!$H$29,0,10*ROW('Sanitation Data'!H73))="","",OFFSET('Sanitation Data'!$H$29,0,10*ROW('Sanitation Data'!H73)))</f>
        <v/>
      </c>
      <c r="DK79" s="36" t="str">
        <f ca="true">+IF(OFFSET('Sanitation Data'!$H$30,0,10*ROW('Sanitation Data'!H73))="","",OFFSET('Sanitation Data'!$H$30,0,10*ROW('Sanitation Data'!H73)))</f>
        <v/>
      </c>
      <c r="DL79" s="36" t="str">
        <f ca="true">+IF(OFFSET('Sanitation Data'!$H$31,0,10*ROW('Sanitation Data'!H73))="","",OFFSET('Sanitation Data'!$H$31,0,10*ROW('Sanitation Data'!H73)))</f>
        <v/>
      </c>
      <c r="DM79" s="36" t="str">
        <f ca="true">+IF(OFFSET('Sanitation Data'!$H$32,0,10*ROW('Sanitation Data'!H73))="","",OFFSET('Sanitation Data'!$H$32,0,10*ROW('Sanitation Data'!H73)))</f>
        <v/>
      </c>
      <c r="DN79" s="36" t="str">
        <f ca="true">+IF(OFFSET('Sanitation Data'!$H$33,0,10*ROW('Sanitation Data'!H73))="","",OFFSET('Sanitation Data'!$H$33,0,10*ROW('Sanitation Data'!H73)))</f>
        <v/>
      </c>
      <c r="DO79" s="36" t="str">
        <f ca="true">+IF(OFFSET('Hygiene Data'!$C$12,0,10*ROW('Hygiene Data'!C73))="","",OFFSET('Hygiene Data'!$C$12,0,10*ROW('Hygiene Data'!C73)))</f>
        <v/>
      </c>
      <c r="DP79" s="36" t="str">
        <f ca="true">+IF(OFFSET('Hygiene Data'!$C$13,0,10*ROW('Hygiene Data'!C73))="","",OFFSET('Hygiene Data'!$C$13,0,10*ROW('Hygiene Data'!C73)))</f>
        <v/>
      </c>
      <c r="DQ79" s="36" t="str">
        <f ca="true">+IF(OFFSET('Hygiene Data'!$C$14,0,10*ROW('Hygiene Data'!C73))="","",OFFSET('Hygiene Data'!$C$14,0,10*ROW('Hygiene Data'!C73)))</f>
        <v/>
      </c>
      <c r="DR79" s="36" t="str">
        <f ca="true">+IF(OFFSET('Hygiene Data'!$D$12,0,10*ROW('Hygiene Data'!D73))="","",OFFSET('Hygiene Data'!$D$12,0,10*ROW('Hygiene Data'!D73)))</f>
        <v/>
      </c>
      <c r="DS79" s="36" t="str">
        <f ca="true">+IF(OFFSET('Hygiene Data'!$D$13,0,10*ROW('Hygiene Data'!D73))="","",OFFSET('Hygiene Data'!$D$13,0,10*ROW('Hygiene Data'!D73)))</f>
        <v/>
      </c>
      <c r="DT79" s="36" t="str">
        <f ca="true">+IF(OFFSET('Hygiene Data'!$D$14,0,10*ROW('Hygiene Data'!D73))="","",OFFSET('Hygiene Data'!$D$14,0,10*ROW('Hygiene Data'!D73)))</f>
        <v/>
      </c>
      <c r="DU79" s="36" t="str">
        <f ca="true">+IF(OFFSET('Hygiene Data'!$E$12,0,10*ROW('Hygiene Data'!E73))="","",OFFSET('Hygiene Data'!$E$12,0,10*ROW('Hygiene Data'!E73)))</f>
        <v/>
      </c>
      <c r="DV79" s="36" t="str">
        <f ca="true">+IF(OFFSET('Hygiene Data'!$E$13,0,10*ROW('Hygiene Data'!E73))="","",OFFSET('Hygiene Data'!$E$13,0,10*ROW('Hygiene Data'!E73)))</f>
        <v/>
      </c>
      <c r="DW79" s="36" t="str">
        <f ca="true">+IF(OFFSET('Hygiene Data'!$E$14,0,10*ROW('Hygiene Data'!E73))="","",OFFSET('Hygiene Data'!$E$14,0,10*ROW('Hygiene Data'!E73)))</f>
        <v/>
      </c>
      <c r="DX79" s="36" t="str">
        <f ca="true">+IF(OFFSET('Hygiene Data'!$F$12,0,10*ROW('Hygiene Data'!F73))="","",OFFSET('Hygiene Data'!$F$12,0,10*ROW('Hygiene Data'!F73)))</f>
        <v/>
      </c>
      <c r="DY79" s="36" t="str">
        <f ca="true">+IF(OFFSET('Hygiene Data'!$F$13,0,10*ROW('Hygiene Data'!F73))="","",OFFSET('Hygiene Data'!$F$13,0,10*ROW('Hygiene Data'!F73)))</f>
        <v/>
      </c>
      <c r="DZ79" s="36" t="str">
        <f ca="true">+IF(OFFSET('Hygiene Data'!$F$14,0,10*ROW('Hygiene Data'!F73))="","",OFFSET('Hygiene Data'!$F$14,0,10*ROW('Hygiene Data'!F73)))</f>
        <v/>
      </c>
      <c r="EA79" s="36" t="str">
        <f ca="true">+IF(OFFSET('Hygiene Data'!$G$12,0,10*ROW('Hygiene Data'!G73))="","",OFFSET('Hygiene Data'!$G$12,0,10*ROW('Hygiene Data'!G73)))</f>
        <v/>
      </c>
      <c r="EB79" s="36" t="str">
        <f ca="true">+IF(OFFSET('Hygiene Data'!$G$13,0,10*ROW('Hygiene Data'!G73))="","",OFFSET('Hygiene Data'!$G$13,0,10*ROW('Hygiene Data'!G73)))</f>
        <v/>
      </c>
      <c r="EC79" s="36" t="str">
        <f ca="true">+IF(OFFSET('Hygiene Data'!$G$14,0,10*ROW('Hygiene Data'!G73))="","",OFFSET('Hygiene Data'!$G$14,0,10*ROW('Hygiene Data'!G73)))</f>
        <v/>
      </c>
      <c r="ED79" s="36" t="str">
        <f ca="true">+IF(OFFSET('Hygiene Data'!$H$12,0,10*ROW('Hygiene Data'!H73))="","",OFFSET('Hygiene Data'!$H$12,0,10*ROW('Hygiene Data'!H73)))</f>
        <v/>
      </c>
      <c r="EE79" s="36" t="str">
        <f ca="true">+IF(OFFSET('Hygiene Data'!$H$13,0,10*ROW('Hygiene Data'!H73))="","",OFFSET('Hygiene Data'!$H$13,0,10*ROW('Hygiene Data'!H73)))</f>
        <v/>
      </c>
      <c r="EF79" s="36" t="str">
        <f ca="true">+IF(OFFSET('Hygiene Data'!$H$14,0,10*ROW('Hygiene Data'!H73))="","",OFFSET('Hygiene Data'!$H$14,0,10*ROW('Hygiene Data'!H73)))</f>
        <v/>
      </c>
    </row>
    <row r="80" x14ac:dyDescent="0.2">
      <c r="A80" s="59" t="str">
        <f ca="true">+IF(OFFSET('Water Data'!$B$1,0,10*ROW('Water Data'!B77))="","",OFFSET('Water Data'!$B$1,0,10*ROW('Water Data'!B77)))</f>
        <v/>
      </c>
      <c r="B80" s="59" t="str">
        <f ca="true">+IF(OFFSET('Water Data'!$A$3,0,10*ROW('Water Data'!A77))="","",OFFSET('Water Data'!$A$3,0,10*ROW('Water Data'!A77)))</f>
        <v/>
      </c>
      <c r="C80" s="59" t="str">
        <f ca="true">+IF(OFFSET('Water Data'!$C$3,0,10*ROW('Water Data'!C77))="","",OFFSET('Water Data'!$C$3,0,10*ROW('Water Data'!C77)))</f>
        <v/>
      </c>
      <c r="D80" s="252" t="e">
        <f ca="true">+IF(AND(ISNUMBER(OFFSET('Water Data'!$C$5,0,10*ROW('Water Data'!C74))),BS80="Yes"),100-OFFSET('Water Data'!$C$5,0,10*ROW('Water Data'!C74)),IF(AND(ISNUMBER(OFFSET('Water Data'!$C$5,0,10*ROW('Water Data'!C74))),BS80="No",ISNUMBER(OFFSET('Water Data'!$C$5,0,10*ROW('Water Data'!C74)))),CONCATENATE("[",ROUND(100-OFFSET('Water Data'!$C$5,0,10*ROW('Water Data'!C74)),0),"]"),IF(AND(ISNUMBER(OFFSET('Water Data'!$C$5,0,10*ROW('Water Data'!C74))),BS80="",ISNUMBER(OFFSET('Water Data'!$C$5,0,10*ROW('Water Data'!C74)))),100-OFFSET('Water Data'!$C$5,0,10*ROW('Water Data'!C74)),NA())))</f>
        <v>#N/A</v>
      </c>
      <c r="E80" s="252" t="e">
        <f ca="true">+IF(AND(ISNUMBER(OFFSET('Water Data'!$C$7,0,10*ROW('Water Data'!D74))),BT80="Yes"),OFFSET('Water Data'!$C$7,0,10*ROW('Water Data'!C74)),IF(AND(ISNUMBER(OFFSET('Water Data'!$C$7,0,10*ROW('Water Data'!C74))),BT80="No",ISNUMBER(OFFSET('Water Data'!$C$7,0,10*ROW('Water Data'!C74)))),CONCATENATE("[",ROUND(OFFSET('Water Data'!$C$7,0,10*ROW('Water Data'!C74)),0),"]"),IF(AND(ISNUMBER(OFFSET('Water Data'!$C$7,0,10*ROW('Water Data'!C74))),BT80="",ISNUMBER(OFFSET('Water Data'!$C$7,0,10*ROW('Water Data'!C74)))),OFFSET('Water Data'!$C$7,0,10*ROW('Water Data'!C74)),NA())))</f>
        <v>#N/A</v>
      </c>
      <c r="F80" s="252" t="e">
        <f ca="true">+IF(AND(ISNUMBER(OFFSET('Water Data'!$C$10,0,10*ROW('Water Data'!C74))),BU80="Yes"),OFFSET('Water Data'!$C$10,0,10*ROW('Water Data'!C74)),IF(AND(ISNUMBER(OFFSET('Water Data'!$C$10,0,10*ROW('Water Data'!C74))),BU80="No",ISNUMBER(OFFSET('Water Data'!$C$10,0,10*ROW('Water Data'!C74)))),CONCATENATE("[",ROUND(OFFSET('Water Data'!$C$10,0,10*ROW('Water Data'!C74)),0),"]"),IF(AND(ISNUMBER(OFFSET('Water Data'!$C$10,0,10*ROW('Water Data'!C74))),BU80="",ISNUMBER(OFFSET('Water Data'!$C$10,0,10*ROW('Water Data'!C74)))),OFFSET('Water Data'!$C$10,0,10*ROW('Water Data'!C74)),NA())))</f>
        <v>#N/A</v>
      </c>
      <c r="G80" s="252" t="e">
        <f ca="true">+IF(AND(ISNUMBER(OFFSET('Water Data'!$D$5,0,10*ROW('Water Data'!D74))),BV80="Yes"),100-OFFSET('Water Data'!$D$5,0,10*ROW('Water Data'!D74)),IF(AND(ISNUMBER(OFFSET('Water Data'!$D$5,0,10*ROW('Water Data'!D74))),BV80="No",ISNUMBER(OFFSET('Water Data'!$D$5,0,10*ROW('Water Data'!D74)))),CONCATENATE("[",ROUND(100-OFFSET('Water Data'!$D$5,0,10*ROW('Water Data'!D74)),0),"]"),IF(AND(ISNUMBER(OFFSET('Water Data'!$D$5,0,10*ROW('Water Data'!D74))),BV80="",ISNUMBER(OFFSET('Water Data'!$D$5,0,10*ROW('Water Data'!D74)))),100-OFFSET('Water Data'!$D$5,0,10*ROW('Water Data'!D74)),NA())))</f>
        <v>#N/A</v>
      </c>
      <c r="H80" s="252" t="e">
        <f ca="true">+IF(AND(ISNUMBER(OFFSET('Water Data'!$D$7,0,10*ROW('Water Data'!D74))),BW80="Yes"),OFFSET('Water Data'!$D$7,0,10*ROW('Water Data'!D74)),IF(AND(ISNUMBER(OFFSET('Water Data'!$D$7,0,10*ROW('Water Data'!D74))),BW80="No",ISNUMBER(OFFSET('Water Data'!$D$7,0,10*ROW('Water Data'!D74)))),CONCATENATE("[",ROUND(OFFSET('Water Data'!$C$7,0,10*ROW('Water Data'!D74)),0),"]"),IF(AND(ISNUMBER(OFFSET('Water Data'!$D$7,0,10*ROW('Water Data'!D74))),BW80="",ISNUMBER(OFFSET('Water Data'!$D$7,0,10*ROW('Water Data'!D74)))),OFFSET('Water Data'!$D$7,0,10*ROW('Water Data'!D74)),NA())))</f>
        <v>#N/A</v>
      </c>
      <c r="I80" s="252" t="e">
        <f ca="true">+IF(AND(ISNUMBER(OFFSET('Water Data'!$D$10,0,10*ROW('Water Data'!D74))),BX80="Yes"),OFFSET('Water Data'!$D$10,0,10*ROW('Water Data'!D74)),IF(AND(ISNUMBER(OFFSET('Water Data'!$D$10,0,10*ROW('Water Data'!D74))),BX80="No",ISNUMBER(OFFSET('Water Data'!$D$10,0,10*ROW('Water Data'!D74)))),CONCATENATE("[",ROUND(OFFSET('Water Data'!$D$10,0,10*ROW('Water Data'!D74)),0),"]"),IF(AND(ISNUMBER(OFFSET('Water Data'!$D$10,0,10*ROW('Water Data'!D74))),BX80="",ISNUMBER(OFFSET('Water Data'!$D$10,0,10*ROW('Water Data'!D74)))),OFFSET('Water Data'!$D$10,0,10*ROW('Water Data'!D74)),NA())))</f>
        <v>#N/A</v>
      </c>
      <c r="J80" s="252" t="e">
        <f ca="true">+IF(AND(ISNUMBER(OFFSET('Water Data'!$E$5,0,10*ROW('Water Data'!E74))),BY80="Yes"),100-OFFSET('Water Data'!$E$5,0,10*ROW('Water Data'!E74)),IF(AND(ISNUMBER(OFFSET('Water Data'!$E$5,0,10*ROW('Water Data'!E74))),BY80="No",ISNUMBER(OFFSET('Water Data'!$E$5,0,10*ROW('Water Data'!E74)))),CONCATENATE("[",ROUND(100-OFFSET('Water Data'!$E$5,0,10*ROW('Water Data'!E74)),0),"]"),IF(AND(ISNUMBER(OFFSET('Water Data'!$E$5,0,10*ROW('Water Data'!E74))),BY80="",ISNUMBER(OFFSET('Water Data'!$E$5,0,10*ROW('Water Data'!E74)))),100-OFFSET('Water Data'!$E$5,0,10*ROW('Water Data'!E74)),NA())))</f>
        <v>#N/A</v>
      </c>
      <c r="K80" s="252" t="e">
        <f ca="true">+IF(AND(ISNUMBER(OFFSET('Water Data'!$E$7,0,10*ROW('Water Data'!E74))),BZ80="Yes"),OFFSET('Water Data'!$E$7,0,10*ROW('Water Data'!E74)),IF(AND(ISNUMBER(OFFSET('Water Data'!$E$7,0,10*ROW('Water Data'!E74))),BZ80="No",ISNUMBER(OFFSET('Water Data'!$E$7,0,10*ROW('Water Data'!E74)))),CONCATENATE("[",ROUND(OFFSET('Water Data'!$E$7,0,10*ROW('Water Data'!E74)),0),"]"),IF(AND(ISNUMBER(OFFSET('Water Data'!$E$7,0,10*ROW('Water Data'!E74))),BZ80="",ISNUMBER(OFFSET('Water Data'!$E$7,0,10*ROW('Water Data'!E74)))),OFFSET('Water Data'!$E$7,0,10*ROW('Water Data'!E74)),NA())))</f>
        <v>#N/A</v>
      </c>
      <c r="L80" s="252" t="e">
        <f ca="true">+IF(AND(ISNUMBER(OFFSET('Water Data'!$E$10,0,10*ROW('Water Data'!E74))),CA80="Yes"),OFFSET('Water Data'!$E$10,0,10*ROW('Water Data'!E74)),IF(AND(ISNUMBER(OFFSET('Water Data'!$E$10,0,10*ROW('Water Data'!E74))),CA80="No",ISNUMBER(OFFSET('Water Data'!$E$10,0,10*ROW('Water Data'!E74)))),CONCATENATE("[",ROUND(OFFSET('Water Data'!$E$10,0,10*ROW('Water Data'!E74)),0),"]"),IF(AND(ISNUMBER(OFFSET('Water Data'!$E$10,0,10*ROW('Water Data'!E74))),CA80="",ISNUMBER(OFFSET('Water Data'!$E$10,0,10*ROW('Water Data'!E74)))),OFFSET('Water Data'!$E$10,0,10*ROW('Water Data'!E74)),NA())))</f>
        <v>#N/A</v>
      </c>
      <c r="M80" s="252" t="e">
        <f ca="true">+IF(AND(ISNUMBER(OFFSET('Water Data'!$F$5,0,10*ROW('Water Data'!F74))),CB80="Yes"),100-OFFSET('Water Data'!$F$5,0,10*ROW('Water Data'!F74)),IF(AND(ISNUMBER(OFFSET('Water Data'!$F$5,0,10*ROW('Water Data'!F74))),CB80="No",ISNUMBER(OFFSET('Water Data'!$F$5,0,10*ROW('Water Data'!F74)))),CONCATENATE("[",ROUND(100-OFFSET('Water Data'!$F$5,0,10*ROW('Water Data'!F74)),0),"]"),IF(AND(ISNUMBER(OFFSET('Water Data'!$F$5,0,10*ROW('Water Data'!F74))),CB80="",ISNUMBER(OFFSET('Water Data'!$F$5,0,10*ROW('Water Data'!F74)))),100-OFFSET('Water Data'!$F$5,0,10*ROW('Water Data'!F74)),NA())))</f>
        <v>#N/A</v>
      </c>
      <c r="N80" s="252" t="e">
        <f ca="true">+IF(AND(ISNUMBER(OFFSET('Water Data'!$F$7,0,10*ROW('Water Data'!F74))),CC80="Yes"),OFFSET('Water Data'!$F$7,0,10*ROW('Water Data'!F74)),IF(AND(ISNUMBER(OFFSET('Water Data'!$F$7,0,10*ROW('Water Data'!F74))),CC80="No",ISNUMBER(OFFSET('Water Data'!$F$7,0,10*ROW('Water Data'!F74)))),CONCATENATE("[",ROUND(OFFSET('Water Data'!$F$7,0,10*ROW('Water Data'!F74)),0),"]"),IF(AND(ISNUMBER(OFFSET('Water Data'!$F$7,0,10*ROW('Water Data'!F74))),CC80="",ISNUMBER(OFFSET('Water Data'!$F$7,0,10*ROW('Water Data'!F74)))),OFFSET('Water Data'!$F$7,0,10*ROW('Water Data'!F74)),NA())))</f>
        <v>#N/A</v>
      </c>
      <c r="O80" s="252" t="e">
        <f ca="true">+IF(AND(ISNUMBER(OFFSET('Water Data'!$F$10,0,10*ROW('Water Data'!F74))),CD80="Yes"),OFFSET('Water Data'!$F$10,0,10*ROW('Water Data'!F74)),IF(AND(ISNUMBER(OFFSET('Water Data'!$F$10,0,10*ROW('Water Data'!F74))),CD80="No",ISNUMBER(OFFSET('Water Data'!$F$10,0,10*ROW('Water Data'!F74)))),CONCATENATE("[",ROUND(OFFSET('Water Data'!$F$10,0,10*ROW('Water Data'!F74)),0),"]"),IF(AND(ISNUMBER(OFFSET('Water Data'!$F$10,0,10*ROW('Water Data'!F74))),CD80="",ISNUMBER(OFFSET('Water Data'!$F$10,0,10*ROW('Water Data'!F74)))),OFFSET('Water Data'!$F$10,0,10*ROW('Water Data'!F74)),NA())))</f>
        <v>#N/A</v>
      </c>
      <c r="P80" s="252" t="e">
        <f ca="true">+IF(AND(ISNUMBER(OFFSET('Water Data'!$G$5,0,10*ROW('Water Data'!G74))),CE80="Yes"),100-OFFSET('Water Data'!$G$5,0,10*ROW('Water Data'!G74)),IF(AND(ISNUMBER(OFFSET('Water Data'!$G$5,0,10*ROW('Water Data'!G74))),CE80="No",ISNUMBER(OFFSET('Water Data'!$G$5,0,10*ROW('Water Data'!G74)))),CONCATENATE("[",ROUND(100-OFFSET('Water Data'!$G$5,0,10*ROW('Water Data'!G74)),0),"]"),IF(AND(ISNUMBER(OFFSET('Water Data'!$G$5,0,10*ROW('Water Data'!G74))),CE80="",ISNUMBER(OFFSET('Water Data'!$G$5,0,10*ROW('Water Data'!G74)))),100-OFFSET('Water Data'!$G$5,0,10*ROW('Water Data'!G74)),NA())))</f>
        <v>#N/A</v>
      </c>
      <c r="Q80" s="252" t="e">
        <f ca="true">+IF(AND(ISNUMBER(OFFSET('Water Data'!$G$7,0,10*ROW('Water Data'!G74))),CF80="Yes"),OFFSET('Water Data'!$G$7,0,10*ROW('Water Data'!G74)),IF(AND(ISNUMBER(OFFSET('Water Data'!$G$7,0,10*ROW('Water Data'!G74))),CF80="No",ISNUMBER(OFFSET('Water Data'!$G$7,0,10*ROW('Water Data'!G74)))),CONCATENATE("[",ROUND(OFFSET('Water Data'!$G$7,0,10*ROW('Water Data'!G74)),0),"]"),IF(AND(ISNUMBER(OFFSET('Water Data'!$G$7,0,10*ROW('Water Data'!G74))),CF80="",ISNUMBER(OFFSET('Water Data'!$G$7,0,10*ROW('Water Data'!G74)))),OFFSET('Water Data'!$G$7,0,10*ROW('Water Data'!G74)),NA())))</f>
        <v>#N/A</v>
      </c>
      <c r="R80" s="252" t="e">
        <f ca="true">+IF(AND(ISNUMBER(OFFSET('Water Data'!$G$10,0,10*ROW('Water Data'!G74))),CG80="Yes"),OFFSET('Water Data'!$G$10,0,10*ROW('Water Data'!G74)),IF(AND(ISNUMBER(OFFSET('Water Data'!$G$10,0,10*ROW('Water Data'!G74))),CG80="No",ISNUMBER(OFFSET('Water Data'!$G$10,0,10*ROW('Water Data'!G74)))),CONCATENATE("[",ROUND(OFFSET('Water Data'!$G$10,0,10*ROW('Water Data'!G74)),0),"]"),IF(AND(ISNUMBER(OFFSET('Water Data'!$G$10,0,10*ROW('Water Data'!G74))),CG80="",ISNUMBER(OFFSET('Water Data'!$G$10,0,10*ROW('Water Data'!G74)))),OFFSET('Water Data'!$G$10,0,10*ROW('Water Data'!G74)),NA())))</f>
        <v>#N/A</v>
      </c>
      <c r="S80" s="252" t="e">
        <f ca="true">+IF(AND(ISNUMBER(OFFSET('Water Data'!$H$5,0,10*ROW('Water Data'!H74))),CH80="Yes"),100-OFFSET('Water Data'!$H$5,0,10*ROW('Water Data'!H74)),IF(AND(ISNUMBER(OFFSET('Water Data'!$H$5,0,10*ROW('Water Data'!H74))),CH80="No",ISNUMBER(OFFSET('Water Data'!$H$5,0,10*ROW('Water Data'!H74)))),CONCATENATE("[",ROUND(100-OFFSET('Water Data'!$H$5,0,10*ROW('Water Data'!H74)),0),"]"),IF(AND(ISNUMBER(OFFSET('Water Data'!$H$5,0,10*ROW('Water Data'!H74))),CH80="",ISNUMBER(OFFSET('Water Data'!$H$5,0,10*ROW('Water Data'!H74)))),100-OFFSET('Water Data'!$H$5,0,10*ROW('Water Data'!H74)),NA())))</f>
        <v>#N/A</v>
      </c>
      <c r="T80" s="252" t="e">
        <f ca="true">+IF(AND(ISNUMBER(OFFSET('Water Data'!$H$7,0,10*ROW('Water Data'!H74))),CI80="Yes"),OFFSET('Water Data'!$H$7,0,10*ROW('Water Data'!H74)),IF(AND(ISNUMBER(OFFSET('Water Data'!$H$7,0,10*ROW('Water Data'!H74))),CI80="No",ISNUMBER(OFFSET('Water Data'!$H$7,0,10*ROW('Water Data'!H74)))),CONCATENATE("[",ROUND(OFFSET('Water Data'!$H$7,0,10*ROW('Water Data'!H74)),0),"]"),IF(AND(ISNUMBER(OFFSET('Water Data'!$H$7,0,10*ROW('Water Data'!H74))),CI80="",ISNUMBER(OFFSET('Water Data'!$H$7,0,10*ROW('Water Data'!H74)))),OFFSET('Water Data'!$H$7,0,10*ROW('Water Data'!H74)),NA())))</f>
        <v>#N/A</v>
      </c>
      <c r="U80" s="252" t="e">
        <f ca="true">+IF(AND(ISNUMBER(OFFSET('Water Data'!$H$10,0,10*ROW('Water Data'!H74))),CJ80="Yes"),OFFSET('Water Data'!$H$10,0,10*ROW('Water Data'!H74)),IF(AND(ISNUMBER(OFFSET('Water Data'!$H$10,0,10*ROW('Water Data'!H74))),CJ80="No",ISNUMBER(OFFSET('Water Data'!$H$10,0,10*ROW('Water Data'!H74)))),CONCATENATE("[",ROUND(OFFSET('Water Data'!$H$10,0,10*ROW('Water Data'!H74)),0),"]"),IF(AND(ISNUMBER(OFFSET('Water Data'!$H$10,0,10*ROW('Water Data'!H74))),CJ80="",ISNUMBER(OFFSET('Water Data'!$H$10,0,10*ROW('Water Data'!H74)))),OFFSET('Water Data'!$H$10,0,10*ROW('Water Data'!H74)),NA())))</f>
        <v>#N/A</v>
      </c>
      <c r="V80" s="253" t="e">
        <f ca="true">+IF(AND(ISNUMBER(OFFSET('Sanitation Data'!$C$5,0,10*ROW('Sanitation Data'!C74))),CK80="Yes"),100-OFFSET('Sanitation Data'!$C$5,0,10*ROW('Sanitation Data'!C74)),IF(AND(ISNUMBER(OFFSET('Sanitation Data'!$C$5,0,10*ROW('Sanitation Data'!C74))),CK80="No",ISNUMBER(OFFSET('Sanitation Data'!$C$5,0,10*ROW('Sanitation Data'!C74)))),CONCATENATE("[",ROUND(100-OFFSET('Sanitation Data'!$C$5,0,10*ROW('Sanitation Data'!C74)),0),"]"),IF(AND(ISNUMBER(OFFSET('Sanitation Data'!$C$5,0,10*ROW('Sanitation Data'!C74))),CK80="",ISNUMBER(OFFSET('Sanitation Data'!$C$5,0,10*ROW('Sanitation Data'!C74)))),100-OFFSET('Sanitation Data'!$C$5,0,10*ROW('Sanitation Data'!C74)),NA())))</f>
        <v>#N/A</v>
      </c>
      <c r="W80" s="253" t="e">
        <f ca="true">+IF(AND(ISNUMBER(OFFSET('Sanitation Data'!$C$7,0,10*ROW('Sanitation Data'!C74))),CL80="Yes"),OFFSET('Sanitation Data'!$C$7,0,10*ROW('Sanitation Data'!C74)),IF(AND(ISNUMBER(OFFSET('Sanitation Data'!$C$7,0,10*ROW('Sanitation Data'!C74))),CL80="No",ISNUMBER(OFFSET('Sanitation Data'!$C$7,0,10*ROW('Sanitation Data'!C74)))),CONCATENATE("[",ROUND(OFFSET('Sanitation Data'!$C$7,0,10*ROW('Sanitation Data'!C74)),0),"]"),IF(AND(ISNUMBER(OFFSET('Sanitation Data'!$C$7,0,10*ROW('Sanitation Data'!C74))),CL80="",ISNUMBER(OFFSET('Sanitation Data'!$C$7,0,10*ROW('Sanitation Data'!C74)))),OFFSET('Sanitation Data'!$C$7,0,10*ROW('Sanitation Data'!C74)),NA())))</f>
        <v>#N/A</v>
      </c>
      <c r="X80" s="253" t="e">
        <f ca="true">+IF(AND(ISNUMBER(OFFSET('Sanitation Data'!$C$11,0,10*ROW('Sanitation Data'!C74))),CM80="Yes"),OFFSET('Sanitation Data'!$C$11,0,10*ROW('Sanitation Data'!C74)),IF(AND(ISNUMBER(OFFSET('Sanitation Data'!$C$11,0,10*ROW('Sanitation Data'!C74))),CM80="No",ISNUMBER(OFFSET('Sanitation Data'!$C$11,0,10*ROW('Sanitation Data'!C74)))),CONCATENATE("[",ROUND(OFFSET('Sanitation Data'!$C$11,0,10*ROW('Sanitation Data'!C74)),0),"]"),IF(AND(ISNUMBER(OFFSET('Sanitation Data'!$C$11,0,10*ROW('Sanitation Data'!C74))),CM80="",ISNUMBER(OFFSET('Sanitation Data'!$C$11,0,10*ROW('Sanitation Data'!C74)))),OFFSET('Sanitation Data'!$C$11,0,10*ROW('Sanitation Data'!C74)),NA())))</f>
        <v>#N/A</v>
      </c>
      <c r="Y80" s="253" t="e">
        <f ca="true">+IF(AND(ISNUMBER(OFFSET('Sanitation Data'!$C$12,0,10*ROW('Sanitation Data'!C74))),CN80="Yes"),OFFSET('Sanitation Data'!$C$12,0,10*ROW('Sanitation Data'!C74)),IF(AND(ISNUMBER(OFFSET('Sanitation Data'!$C$12,0,10*ROW('Sanitation Data'!C74))),CN80="No",ISNUMBER(OFFSET('Sanitation Data'!$C$12,0,10*ROW('Sanitation Data'!C74)))),CONCATENATE("[",ROUND(OFFSET('Sanitation Data'!$C$12,0,10*ROW('Sanitation Data'!C74)),0),"]"),IF(AND(ISNUMBER(OFFSET('Sanitation Data'!$C$12,0,10*ROW('Sanitation Data'!C74))),CN80="",ISNUMBER(OFFSET('Sanitation Data'!$C$12,0,10*ROW('Sanitation Data'!C74)))),OFFSET('Sanitation Data'!$C$12,0,10*ROW('Sanitation Data'!C74)),NA())))</f>
        <v>#N/A</v>
      </c>
      <c r="Z80" s="253" t="e">
        <f ca="true">+IF(AND(ISNUMBER(OFFSET('Sanitation Data'!$C$13,0,10*ROW('Sanitation Data'!C74))),CO80="Yes"),OFFSET('Sanitation Data'!$C$13,0,10*ROW('Sanitation Data'!C74)),IF(AND(ISNUMBER(OFFSET('Sanitation Data'!$C$13,0,10*ROW('Sanitation Data'!C74))),CO80="No",ISNUMBER(OFFSET('Sanitation Data'!$C$13,0,10*ROW('Sanitation Data'!C74)))),CONCATENATE("[",ROUND(OFFSET('Sanitation Data'!$C$13,0,10*ROW('Sanitation Data'!C74)),0),"]"),IF(AND(ISNUMBER(OFFSET('Sanitation Data'!$C$13,0,10*ROW('Sanitation Data'!C74))),CO80="",ISNUMBER(OFFSET('Sanitation Data'!$C$13,0,10*ROW('Sanitation Data'!C74)))),OFFSET('Sanitation Data'!$C$13,0,10*ROW('Sanitation Data'!C74)),NA())))</f>
        <v>#N/A</v>
      </c>
      <c r="AA80" s="253" t="e">
        <f ca="true">+IF(AND(ISNUMBER(OFFSET('Sanitation Data'!$D$5,0,10*ROW('Sanitation Data'!D74))),CP80="Yes"),100-OFFSET('Sanitation Data'!$D$5,0,10*ROW('Sanitation Data'!D74)),IF(AND(ISNUMBER(OFFSET('Sanitation Data'!$D$5,0,10*ROW('Sanitation Data'!D74))),CP80="No",ISNUMBER(OFFSET('Sanitation Data'!$D$5,0,10*ROW('Sanitation Data'!D74)))),CONCATENATE("[",ROUND(100-OFFSET('Sanitation Data'!$D$5,0,10*ROW('Sanitation Data'!D74)),0),"]"),IF(AND(ISNUMBER(OFFSET('Sanitation Data'!$D$5,0,10*ROW('Sanitation Data'!D74))),CP80="",ISNUMBER(OFFSET('Sanitation Data'!$D$5,0,10*ROW('Sanitation Data'!D74)))),100-OFFSET('Sanitation Data'!$D$5,0,10*ROW('Sanitation Data'!D74)),NA())))</f>
        <v>#N/A</v>
      </c>
      <c r="AB80" s="253" t="e">
        <f ca="true">+IF(AND(ISNUMBER(OFFSET('Sanitation Data'!$D$7,0,10*ROW('Sanitation Data'!D74))),CQ80="Yes"),OFFSET('Sanitation Data'!$D$7,0,10*ROW('Sanitation Data'!G74)),IF(AND(ISNUMBER(OFFSET('Sanitation Data'!$D$7,0,10*ROW('Sanitation Data'!D74))),CQ80="No",ISNUMBER(OFFSET('Sanitation Data'!$D$7,0,10*ROW('Sanitation Data'!D74)))),CONCATENATE("[",ROUND(OFFSET('Sanitation Data'!$D$7,0,10*ROW('Sanitation Data'!D74)),0),"]"),IF(AND(ISNUMBER(OFFSET('Sanitation Data'!$D$7,0,10*ROW('Sanitation Data'!D74))),CQ80="",ISNUMBER(OFFSET('Sanitation Data'!$D$7,0,10*ROW('Sanitation Data'!D74)))),OFFSET('Sanitation Data'!$D$7,0,10*ROW('Sanitation Data'!D74)),NA())))</f>
        <v>#N/A</v>
      </c>
      <c r="AC80" s="253" t="e">
        <f ca="true">+IF(AND(ISNUMBER(OFFSET('Sanitation Data'!$D$11,0,10*ROW('Sanitation Data'!D74))),CR80="Yes"),OFFSET('Sanitation Data'!$D$11,0,10*ROW('Sanitation Data'!D74)),IF(AND(ISNUMBER(OFFSET('Sanitation Data'!$D$11,0,10*ROW('Sanitation Data'!D74))),CR80="No",ISNUMBER(OFFSET('Sanitation Data'!$D$11,0,10*ROW('Sanitation Data'!D74)))),CONCATENATE("[",ROUND(OFFSET('Sanitation Data'!$D$11,0,10*ROW('Sanitation Data'!D74)),0),"]"),IF(AND(ISNUMBER(OFFSET('Sanitation Data'!$D$11,0,10*ROW('Sanitation Data'!D74))),CR80="",ISNUMBER(OFFSET('Sanitation Data'!$D$11,0,10*ROW('Sanitation Data'!D74)))),OFFSET('Sanitation Data'!$D$11,0,10*ROW('Sanitation Data'!D74)),NA())))</f>
        <v>#N/A</v>
      </c>
      <c r="AD80" s="253" t="e">
        <f ca="true">+IF(AND(ISNUMBER(OFFSET('Sanitation Data'!$D$12,0,10*ROW('Sanitation Data'!D74))),CS80="Yes"),OFFSET('Sanitation Data'!$D$12,0,10*ROW('Sanitation Data'!D74)),IF(AND(ISNUMBER(OFFSET('Sanitation Data'!$D$12,0,10*ROW('Sanitation Data'!D74))),CS80="No",ISNUMBER(OFFSET('Sanitation Data'!$D$12,0,10*ROW('Sanitation Data'!D74)))),CONCATENATE("[",ROUND(OFFSET('Sanitation Data'!$D$12,0,10*ROW('Sanitation Data'!D74)),0),"]"),IF(AND(ISNUMBER(OFFSET('Sanitation Data'!$D$12,0,10*ROW('Sanitation Data'!D74))),CS80="",ISNUMBER(OFFSET('Sanitation Data'!$D$12,0,10*ROW('Sanitation Data'!D74)))),OFFSET('Sanitation Data'!$D$12,0,10*ROW('Sanitation Data'!D74)),NA())))</f>
        <v>#N/A</v>
      </c>
      <c r="AE80" s="253" t="e">
        <f ca="true">+IF(AND(ISNUMBER(OFFSET('Sanitation Data'!$D$13,0,10*ROW('Sanitation Data'!D74))),CT80="Yes"),OFFSET('Sanitation Data'!$D$13,0,10*ROW('Sanitation Data'!D74)),IF(AND(ISNUMBER(OFFSET('Sanitation Data'!$D$13,0,10*ROW('Sanitation Data'!D74))),CT80="No",ISNUMBER(OFFSET('Sanitation Data'!$D$13,0,10*ROW('Sanitation Data'!D74)))),CONCATENATE("[",ROUND(OFFSET('Sanitation Data'!$D$13,0,10*ROW('Sanitation Data'!D74)),0),"]"),IF(AND(ISNUMBER(OFFSET('Sanitation Data'!$D$13,0,10*ROW('Sanitation Data'!D74))),CT80="",ISNUMBER(OFFSET('Sanitation Data'!$D$13,0,10*ROW('Sanitation Data'!D74)))),OFFSET('Sanitation Data'!$D$13,0,10*ROW('Sanitation Data'!D74)),NA())))</f>
        <v>#N/A</v>
      </c>
      <c r="AF80" s="253" t="e">
        <f ca="true">+IF(AND(ISNUMBER(OFFSET('Sanitation Data'!$E$5,0,10*ROW('Sanitation Data'!E74))),CU80="Yes"),100-OFFSET('Sanitation Data'!$E$5,0,10*ROW('Sanitation Data'!E74)),IF(AND(ISNUMBER(OFFSET('Sanitation Data'!$E$5,0,10*ROW('Sanitation Data'!E74))),CU80="No",ISNUMBER(OFFSET('Sanitation Data'!$E$5,0,10*ROW('Sanitation Data'!E74)))),CONCATENATE("[",ROUND(100-OFFSET('Sanitation Data'!$E$5,0,10*ROW('Sanitation Data'!E74)),0),"]"),IF(AND(ISNUMBER(OFFSET('Sanitation Data'!$E$5,0,10*ROW('Sanitation Data'!E74))),CU80="",ISNUMBER(OFFSET('Sanitation Data'!$E$5,0,10*ROW('Sanitation Data'!E74)))),100-OFFSET('Sanitation Data'!$E$5,0,10*ROW('Sanitation Data'!E74)),NA())))</f>
        <v>#N/A</v>
      </c>
      <c r="AG80" s="253" t="e">
        <f ca="true">+IF(AND(ISNUMBER(OFFSET('Sanitation Data'!$E$7,0,10*ROW('Sanitation Data'!E74))),CV80="Yes"),OFFSET('Sanitation Data'!$E$7,0,10*ROW('Sanitation Data'!E74)),IF(AND(ISNUMBER(OFFSET('Sanitation Data'!$E$7,0,10*ROW('Sanitation Data'!E74))),CV80="No",ISNUMBER(OFFSET('Sanitation Data'!$E$7,0,10*ROW('Sanitation Data'!E74)))),CONCATENATE("[",ROUND(OFFSET('Sanitation Data'!$E$7,0,10*ROW('Sanitation Data'!E74)),0),"]"),IF(AND(ISNUMBER(OFFSET('Sanitation Data'!$E$7,0,10*ROW('Sanitation Data'!E74))),CV80="",ISNUMBER(OFFSET('Sanitation Data'!$E$7,0,10*ROW('Sanitation Data'!E74)))),OFFSET('Sanitation Data'!$E$7,0,10*ROW('Sanitation Data'!E74)),NA())))</f>
        <v>#N/A</v>
      </c>
      <c r="AH80" s="253" t="e">
        <f ca="true">+IF(AND(ISNUMBER(OFFSET('Sanitation Data'!$E$11,0,10*ROW('Sanitation Data'!E74))),CW80="Yes"),OFFSET('Sanitation Data'!$E$11,0,10*ROW('Sanitation Data'!E74)),IF(AND(ISNUMBER(OFFSET('Sanitation Data'!$E$11,0,10*ROW('Sanitation Data'!E74))),CW80="No",ISNUMBER(OFFSET('Sanitation Data'!$E$11,0,10*ROW('Sanitation Data'!E74)))),CONCATENATE("[",ROUND(OFFSET('Sanitation Data'!$E$11,0,10*ROW('Sanitation Data'!E74)),0),"]"),IF(AND(ISNUMBER(OFFSET('Sanitation Data'!$E$11,0,10*ROW('Sanitation Data'!E74))),CW80="",ISNUMBER(OFFSET('Sanitation Data'!$E$11,0,10*ROW('Sanitation Data'!E74)))),OFFSET('Sanitation Data'!$E$11,0,10*ROW('Sanitation Data'!E74)),NA())))</f>
        <v>#N/A</v>
      </c>
      <c r="AI80" s="253" t="e">
        <f ca="true">+IF(AND(ISNUMBER(OFFSET('Sanitation Data'!$E$12,0,10*ROW('Sanitation Data'!E74))),CX80="Yes"),OFFSET('Sanitation Data'!$E$12,0,10*ROW('Sanitation Data'!E74)),IF(AND(ISNUMBER(OFFSET('Sanitation Data'!$E$12,0,10*ROW('Sanitation Data'!E74))),CX80="No",ISNUMBER(OFFSET('Sanitation Data'!$E$12,0,10*ROW('Sanitation Data'!E74)))),CONCATENATE("[",ROUND(OFFSET('Sanitation Data'!$E$12,0,10*ROW('Sanitation Data'!E74)),0),"]"),IF(AND(ISNUMBER(OFFSET('Sanitation Data'!$E$12,0,10*ROW('Sanitation Data'!E74))),CX80="",ISNUMBER(OFFSET('Sanitation Data'!$E$12,0,10*ROW('Sanitation Data'!E74)))),OFFSET('Sanitation Data'!$E$12,0,10*ROW('Sanitation Data'!E74)),NA())))</f>
        <v>#N/A</v>
      </c>
      <c r="AJ80" s="253" t="e">
        <f ca="true">+IF(AND(ISNUMBER(OFFSET('Sanitation Data'!$E$13,0,10*ROW('Sanitation Data'!E74))),CY80="Yes"),OFFSET('Sanitation Data'!$E$13,0,10*ROW('Sanitation Data'!E74)),IF(AND(ISNUMBER(OFFSET('Sanitation Data'!$E$13,0,10*ROW('Sanitation Data'!E74))),CY80="No",ISNUMBER(OFFSET('Sanitation Data'!$E$13,0,10*ROW('Sanitation Data'!E74)))),CONCATENATE("[",ROUND(OFFSET('Sanitation Data'!$E$13,0,10*ROW('Sanitation Data'!E74)),0),"]"),IF(AND(ISNUMBER(OFFSET('Sanitation Data'!$E$13,0,10*ROW('Sanitation Data'!E74))),CY80="",ISNUMBER(OFFSET('Sanitation Data'!$E$13,0,10*ROW('Sanitation Data'!E74)))),OFFSET('Sanitation Data'!$E$13,0,10*ROW('Sanitation Data'!E74)),NA())))</f>
        <v>#N/A</v>
      </c>
      <c r="AK80" s="253" t="e">
        <f ca="true">+IF(AND(ISNUMBER(OFFSET('Sanitation Data'!$F$5,0,10*ROW('Sanitation Data'!F74))),CZ80="Yes"),100-OFFSET('Sanitation Data'!$F$5,0,10*ROW('Sanitation Data'!F74)),IF(AND(ISNUMBER(OFFSET('Sanitation Data'!$F$5,0,10*ROW('Sanitation Data'!F74))),CZ80="No",ISNUMBER(OFFSET('Sanitation Data'!$F$5,0,10*ROW('Sanitation Data'!F74)))),CONCATENATE("[",ROUND(100-OFFSET('Sanitation Data'!$F$5,0,10*ROW('Sanitation Data'!F74)),0),"]"),IF(AND(ISNUMBER(OFFSET('Sanitation Data'!$F$5,0,10*ROW('Sanitation Data'!F74))),CZ80="",ISNUMBER(OFFSET('Sanitation Data'!$F$5,0,10*ROW('Sanitation Data'!F74)))),100-OFFSET('Sanitation Data'!$F$5,0,10*ROW('Sanitation Data'!F74)),NA())))</f>
        <v>#N/A</v>
      </c>
      <c r="AL80" s="253" t="e">
        <f ca="true">+IF(AND(ISNUMBER(OFFSET('Sanitation Data'!$F$7,0,10*ROW('Sanitation Data'!F74))),DA80="Yes"),OFFSET('Sanitation Data'!$F$7,0,10*ROW('Sanitation Data'!F74)),IF(AND(ISNUMBER(OFFSET('Sanitation Data'!$F$7,0,10*ROW('Sanitation Data'!F74))),DA80="No",ISNUMBER(OFFSET('Sanitation Data'!$F$7,0,10*ROW('Sanitation Data'!F74)))),CONCATENATE("[",ROUND(OFFSET('Sanitation Data'!$F$7,0,10*ROW('Sanitation Data'!F74)),0),"]"),IF(AND(ISNUMBER(OFFSET('Sanitation Data'!$F$7,0,10*ROW('Sanitation Data'!F74))),DA80="",ISNUMBER(OFFSET('Sanitation Data'!$F$7,0,10*ROW('Sanitation Data'!F74)))),OFFSET('Sanitation Data'!$F$7,0,10*ROW('Sanitation Data'!F74)),NA())))</f>
        <v>#N/A</v>
      </c>
      <c r="AM80" s="253" t="e">
        <f ca="true">+IF(AND(ISNUMBER(OFFSET('Sanitation Data'!$F$11,0,10*ROW('Sanitation Data'!F74))),DB80="Yes"),OFFSET('Sanitation Data'!$F$11,0,10*ROW('Sanitation Data'!F74)),IF(AND(ISNUMBER(OFFSET('Sanitation Data'!$F$11,0,10*ROW('Sanitation Data'!F74))),DB80="No",ISNUMBER(OFFSET('Sanitation Data'!$F$11,0,10*ROW('Sanitation Data'!F74)))),CONCATENATE("[",ROUND(OFFSET('Sanitation Data'!$F$11,0,10*ROW('Sanitation Data'!F74)),0),"]"),IF(AND(ISNUMBER(OFFSET('Sanitation Data'!$F$11,0,10*ROW('Sanitation Data'!F74))),DB80="",ISNUMBER(OFFSET('Sanitation Data'!$F$11,0,10*ROW('Sanitation Data'!F74)))),OFFSET('Sanitation Data'!$F$11,0,10*ROW('Sanitation Data'!F74)),NA())))</f>
        <v>#N/A</v>
      </c>
      <c r="AN80" s="253" t="e">
        <f ca="true">+IF(AND(ISNUMBER(OFFSET('Sanitation Data'!$F$12,0,10*ROW('Sanitation Data'!F74))),DC80="Yes"),OFFSET('Sanitation Data'!$F$12,0,10*ROW('Sanitation Data'!F74)),IF(AND(ISNUMBER(OFFSET('Sanitation Data'!$F$12,0,10*ROW('Sanitation Data'!F74))),DC80="No",ISNUMBER(OFFSET('Sanitation Data'!$F$12,0,10*ROW('Sanitation Data'!F74)))),CONCATENATE("[",ROUND(OFFSET('Sanitation Data'!$F$12,0,10*ROW('Sanitation Data'!F74)),0),"]"),IF(AND(ISNUMBER(OFFSET('Sanitation Data'!$F$12,0,10*ROW('Sanitation Data'!F74))),DC80="",ISNUMBER(OFFSET('Sanitation Data'!$F$12,0,10*ROW('Sanitation Data'!F74)))),OFFSET('Sanitation Data'!$F$12,0,10*ROW('Sanitation Data'!F74)),NA())))</f>
        <v>#N/A</v>
      </c>
      <c r="AO80" s="253" t="e">
        <f ca="true">+IF(AND(ISNUMBER(OFFSET('Sanitation Data'!$F$13,0,10*ROW('Sanitation Data'!F74))),DD80="Yes"),OFFSET('Sanitation Data'!$F$13,0,10*ROW('Sanitation Data'!F74)),IF(AND(ISNUMBER(OFFSET('Sanitation Data'!$F$13,0,10*ROW('Sanitation Data'!F74))),DD80="No",ISNUMBER(OFFSET('Sanitation Data'!$F$13,0,10*ROW('Sanitation Data'!F74)))),CONCATENATE("[",ROUND(OFFSET('Sanitation Data'!$F$13,0,10*ROW('Sanitation Data'!F74)),0),"]"),IF(AND(ISNUMBER(OFFSET('Sanitation Data'!$F$13,0,10*ROW('Sanitation Data'!F74))),DD80="",ISNUMBER(OFFSET('Sanitation Data'!$F$13,0,10*ROW('Sanitation Data'!F74)))),OFFSET('Sanitation Data'!$F$13,0,10*ROW('Sanitation Data'!F74)),NA())))</f>
        <v>#N/A</v>
      </c>
      <c r="AP80" s="253" t="e">
        <f ca="true">+IF(AND(ISNUMBER(OFFSET('Sanitation Data'!$G$5,0,10*ROW('Sanitation Data'!G74))),DE80="Yes"),100-OFFSET('Sanitation Data'!$G$5,0,10*ROW('Sanitation Data'!G74)),IF(AND(ISNUMBER(OFFSET('Sanitation Data'!$G$5,0,10*ROW('Sanitation Data'!G74))),DE80="No",ISNUMBER(OFFSET('Sanitation Data'!$G$5,0,10*ROW('Sanitation Data'!G74)))),CONCATENATE("[",ROUND(100-OFFSET('Sanitation Data'!$G$5,0,10*ROW('Sanitation Data'!G74)),0),"]"),IF(AND(ISNUMBER(OFFSET('Sanitation Data'!$G$5,0,10*ROW('Sanitation Data'!G74))),DE80="",ISNUMBER(OFFSET('Sanitation Data'!$G$5,0,10*ROW('Sanitation Data'!G74)))),100-OFFSET('Sanitation Data'!$G$5,0,10*ROW('Sanitation Data'!G74)),NA())))</f>
        <v>#N/A</v>
      </c>
      <c r="AQ80" s="253" t="e">
        <f ca="true">+IF(AND(ISNUMBER(OFFSET('Sanitation Data'!$G$7,0,10*ROW('Sanitation Data'!G74))),DF80="Yes"),OFFSET('Sanitation Data'!$G$7,0,10*ROW('Sanitation Data'!G74)),IF(AND(ISNUMBER(OFFSET('Sanitation Data'!$G$7,0,10*ROW('Sanitation Data'!G74))),DF80="No",ISNUMBER(OFFSET('Sanitation Data'!$G$7,0,10*ROW('Sanitation Data'!G74)))),CONCATENATE("[",ROUND(OFFSET('Sanitation Data'!$G$7,0,10*ROW('Sanitation Data'!G74)),0),"]"),IF(AND(ISNUMBER(OFFSET('Sanitation Data'!$G$7,0,10*ROW('Sanitation Data'!G74))),DF80="",ISNUMBER(OFFSET('Sanitation Data'!$G$7,0,10*ROW('Sanitation Data'!G74)))),OFFSET('Sanitation Data'!$G$7,0,10*ROW('Sanitation Data'!G74)),NA())))</f>
        <v>#N/A</v>
      </c>
      <c r="AR80" s="253" t="e">
        <f ca="true">+IF(AND(ISNUMBER(OFFSET('Sanitation Data'!$G$11,0,10*ROW('Sanitation Data'!G74))),DG80="Yes"),OFFSET('Sanitation Data'!$G$11,0,10*ROW('Sanitation Data'!G74)),IF(AND(ISNUMBER(OFFSET('Sanitation Data'!$G$11,0,10*ROW('Sanitation Data'!G74))),DG80="No",ISNUMBER(OFFSET('Sanitation Data'!$G$11,0,10*ROW('Sanitation Data'!G74)))),CONCATENATE("[",ROUND(OFFSET('Sanitation Data'!$G$11,0,10*ROW('Sanitation Data'!G74)),0),"]"),IF(AND(ISNUMBER(OFFSET('Sanitation Data'!$G$11,0,10*ROW('Sanitation Data'!G74))),DG80="",ISNUMBER(OFFSET('Sanitation Data'!$G$11,0,10*ROW('Sanitation Data'!G74)))),OFFSET('Sanitation Data'!$G$11,0,10*ROW('Sanitation Data'!G74)),NA())))</f>
        <v>#N/A</v>
      </c>
      <c r="AS80" s="253" t="e">
        <f ca="true">+IF(AND(ISNUMBER(OFFSET('Sanitation Data'!$G$12,0,10*ROW('Sanitation Data'!G74))),DH80="Yes"),OFFSET('Sanitation Data'!$G$12,0,10*ROW('Sanitation Data'!G74)),IF(AND(ISNUMBER(OFFSET('Sanitation Data'!$G$12,0,10*ROW('Sanitation Data'!G74))),DH80="No",ISNUMBER(OFFSET('Sanitation Data'!$G$12,0,10*ROW('Sanitation Data'!G74)))),CONCATENATE("[",ROUND(OFFSET('Sanitation Data'!$G$12,0,10*ROW('Sanitation Data'!G74)),0),"]"),IF(AND(ISNUMBER(OFFSET('Sanitation Data'!$G$12,0,10*ROW('Sanitation Data'!G74))),DH80="",ISNUMBER(OFFSET('Sanitation Data'!$G$12,0,10*ROW('Sanitation Data'!G74)))),OFFSET('Sanitation Data'!$G$12,0,10*ROW('Sanitation Data'!G74)),NA())))</f>
        <v>#N/A</v>
      </c>
      <c r="AT80" s="253" t="e">
        <f ca="true">+IF(AND(ISNUMBER(OFFSET('Sanitation Data'!$G$13,0,10*ROW('Sanitation Data'!G74))),DI80="Yes"),OFFSET('Sanitation Data'!$G$13,0,10*ROW('Sanitation Data'!G74)),IF(AND(ISNUMBER(OFFSET('Sanitation Data'!$G$13,0,10*ROW('Sanitation Data'!G74))),DI80="No",ISNUMBER(OFFSET('Sanitation Data'!$G$13,0,10*ROW('Sanitation Data'!G74)))),CONCATENATE("[",ROUND(OFFSET('Sanitation Data'!$G$13,0,10*ROW('Sanitation Data'!G74)),0),"]"),IF(AND(ISNUMBER(OFFSET('Sanitation Data'!$G$13,0,10*ROW('Sanitation Data'!G74))),DI80="",ISNUMBER(OFFSET('Sanitation Data'!$G$13,0,10*ROW('Sanitation Data'!G74)))),OFFSET('Sanitation Data'!$G$13,0,10*ROW('Sanitation Data'!G74)),NA())))</f>
        <v>#N/A</v>
      </c>
      <c r="AU80" s="253" t="e">
        <f ca="true">+IF(AND(ISNUMBER(OFFSET('Sanitation Data'!$H$5,0,10*ROW('Sanitation Data'!H74))),DJ80="Yes"),100-OFFSET('Sanitation Data'!$H$5,0,10*ROW('Sanitation Data'!H74)),IF(AND(ISNUMBER(OFFSET('Sanitation Data'!$H$5,0,10*ROW('Sanitation Data'!H74))),DJ80="No",ISNUMBER(OFFSET('Sanitation Data'!$H$5,0,10*ROW('Sanitation Data'!H74)))),CONCATENATE("[",ROUND(100-OFFSET('Sanitation Data'!$H$5,0,10*ROW('Sanitation Data'!H74)),0),"]"),IF(AND(ISNUMBER(OFFSET('Sanitation Data'!$H$5,0,10*ROW('Sanitation Data'!H74))),DJ80="",ISNUMBER(OFFSET('Sanitation Data'!$H$5,0,10*ROW('Sanitation Data'!H74)))),100-OFFSET('Sanitation Data'!$H$5,0,10*ROW('Sanitation Data'!H74)),NA())))</f>
        <v>#N/A</v>
      </c>
      <c r="AV80" s="253" t="e">
        <f ca="true">+IF(AND(ISNUMBER(OFFSET('Sanitation Data'!$H$7,0,10*ROW('Sanitation Data'!H74))),DK80="Yes"),OFFSET('Sanitation Data'!$H$7,0,10*ROW('Sanitation Data'!H74)),IF(AND(ISNUMBER(OFFSET('Sanitation Data'!$H$7,0,10*ROW('Sanitation Data'!H74))),DK80="No",ISNUMBER(OFFSET('Sanitation Data'!$H$7,0,10*ROW('Sanitation Data'!H74)))),CONCATENATE("[",ROUND(OFFSET('Sanitation Data'!$H$7,0,10*ROW('Sanitation Data'!H74)),0),"]"),IF(AND(ISNUMBER(OFFSET('Sanitation Data'!$H$7,0,10*ROW('Sanitation Data'!H74))),DK80="",ISNUMBER(OFFSET('Sanitation Data'!$H$7,0,10*ROW('Sanitation Data'!H74)))),OFFSET('Sanitation Data'!$H$7,0,10*ROW('Sanitation Data'!H74)),NA())))</f>
        <v>#N/A</v>
      </c>
      <c r="AW80" s="253" t="e">
        <f ca="true">+IF(AND(ISNUMBER(OFFSET('Sanitation Data'!$H$11,0,10*ROW('Sanitation Data'!H74))),DL80="Yes"),OFFSET('Sanitation Data'!$H$11,0,10*ROW('Sanitation Data'!H74)),IF(AND(ISNUMBER(OFFSET('Sanitation Data'!$H$11,0,10*ROW('Sanitation Data'!H74))),DL80="No",ISNUMBER(OFFSET('Sanitation Data'!$H$11,0,10*ROW('Sanitation Data'!H74)))),CONCATENATE("[",ROUND(OFFSET('Sanitation Data'!$H$11,0,10*ROW('Sanitation Data'!H74)),0),"]"),IF(AND(ISNUMBER(OFFSET('Sanitation Data'!$H$11,0,10*ROW('Sanitation Data'!H74))),DL80="",ISNUMBER(OFFSET('Sanitation Data'!$H$11,0,10*ROW('Sanitation Data'!H74)))),OFFSET('Sanitation Data'!$H$11,0,10*ROW('Sanitation Data'!H74)),NA())))</f>
        <v>#N/A</v>
      </c>
      <c r="AX80" s="253" t="e">
        <f ca="true">+IF(AND(ISNUMBER(OFFSET('Sanitation Data'!$H$12,0,10*ROW('Sanitation Data'!H74))),DM80="Yes"),OFFSET('Sanitation Data'!$H$12,0,10*ROW('Sanitation Data'!H74)),IF(AND(ISNUMBER(OFFSET('Sanitation Data'!$H$12,0,10*ROW('Sanitation Data'!H74))),DM80="No",ISNUMBER(OFFSET('Sanitation Data'!$H$12,0,10*ROW('Sanitation Data'!H74)))),CONCATENATE("[",ROUND(OFFSET('Sanitation Data'!$H$12,0,10*ROW('Sanitation Data'!H74)),0),"]"),IF(AND(ISNUMBER(OFFSET('Sanitation Data'!$H$12,0,10*ROW('Sanitation Data'!H74))),DM80="",ISNUMBER(OFFSET('Sanitation Data'!$H$12,0,10*ROW('Sanitation Data'!H74)))),OFFSET('Sanitation Data'!$H$12,0,10*ROW('Sanitation Data'!H74)),NA())))</f>
        <v>#N/A</v>
      </c>
      <c r="AY80" s="253" t="e">
        <f ca="true">+IF(AND(ISNUMBER(OFFSET('Sanitation Data'!$H$13,0,10*ROW('Sanitation Data'!H74))),DN80="Yes"),OFFSET('Sanitation Data'!$H$13,0,10*ROW('Sanitation Data'!H74)),IF(AND(ISNUMBER(OFFSET('Sanitation Data'!$H$13,0,10*ROW('Sanitation Data'!H74))),DN80="No",ISNUMBER(OFFSET('Sanitation Data'!$H$13,0,10*ROW('Sanitation Data'!H74)))),CONCATENATE("[",ROUND(OFFSET('Sanitation Data'!$H$13,0,10*ROW('Sanitation Data'!H74)),0),"]"),IF(AND(ISNUMBER(OFFSET('Sanitation Data'!$H$13,0,10*ROW('Sanitation Data'!H74))),DN80="",ISNUMBER(OFFSET('Sanitation Data'!$H$13,0,10*ROW('Sanitation Data'!H74)))),OFFSET('Sanitation Data'!$H$13,0,10*ROW('Sanitation Data'!H74)),NA())))</f>
        <v>#N/A</v>
      </c>
      <c r="AZ80" s="254" t="e">
        <f ca="true">+IF(AND(ISNUMBER(OFFSET('Hygiene Data'!$C$6,0,10*ROW('Hygiene Data'!C74))),DO80="Yes"),OFFSET('Hygiene Data'!$C$6,0,10*ROW('Hygiene Data'!C74)),IF(AND(ISNUMBER(OFFSET('Hygiene Data'!$C$6,0,10*ROW('Hygiene Data'!C74))),DO80="No",ISNUMBER(OFFSET('Hygiene Data'!$C$6,0,10*ROW('Hygiene Data'!C74)))),CONCATENATE("[",ROUND(OFFSET('Hygiene Data'!$C$6,0,10*ROW('Hygiene Data'!C74)),0),"]"),IF(AND(ISNUMBER(OFFSET('Hygiene Data'!$C$6,0,10*ROW('Hygiene Data'!C74))),DO80="",ISNUMBER(OFFSET('Hygiene Data'!$C$6,0,10*ROW('Hygiene Data'!C74)))),OFFSET('Hygiene Data'!$C$6,0,10*ROW('Hygiene Data'!C74)),NA())))</f>
        <v>#N/A</v>
      </c>
      <c r="BA80" s="254" t="e">
        <f ca="true">+IF(AND(ISNUMBER(OFFSET('Hygiene Data'!$C$8,0,10*ROW('Hygiene Data'!C74))),DP80="Yes"),OFFSET('Hygiene Data'!$C$8,0,10*ROW('Hygiene Data'!C74)),IF(AND(ISNUMBER(OFFSET('Hygiene Data'!$C$8,0,10*ROW('Hygiene Data'!C74))),DP80="No",ISNUMBER(OFFSET('Hygiene Data'!$C$8,0,10*ROW('Hygiene Data'!C74)))),CONCATENATE("[",ROUND(OFFSET('Hygiene Data'!$C$8,0,10*ROW('Hygiene Data'!C74)),0),"]"),IF(AND(ISNUMBER(OFFSET('Hygiene Data'!$C$8,0,10*ROW('Hygiene Data'!C74))),DP80="",ISNUMBER(OFFSET('Hygiene Data'!$C$8,0,10*ROW('Hygiene Data'!C74)))),OFFSET('Hygiene Data'!$C$8,0,10*ROW('Hygiene Data'!C74)),NA())))</f>
        <v>#N/A</v>
      </c>
      <c r="BB80" s="254" t="e">
        <f ca="true">+IF(AND(ISNUMBER(OFFSET('Hygiene Data'!$C$10,0,10*ROW('Hygiene Data'!C74))),DQ80="Yes"),OFFSET('Hygiene Data'!$C$10,0,10*ROW('Hygiene Data'!C74)),IF(AND(ISNUMBER(OFFSET('Hygiene Data'!$C$10,0,10*ROW('Hygiene Data'!C74))),DQ80="No",ISNUMBER(OFFSET('Hygiene Data'!$C$10,0,10*ROW('Hygiene Data'!C74)))),CONCATENATE("[",ROUND(OFFSET('Hygiene Data'!$C$10,0,10*ROW('Hygiene Data'!C74)),0),"]"),IF(AND(ISNUMBER(OFFSET('Hygiene Data'!$C$10,0,10*ROW('Hygiene Data'!C74))),DQ80="",ISNUMBER(OFFSET('Hygiene Data'!$C$10,0,10*ROW('Hygiene Data'!C74)))),OFFSET('Hygiene Data'!$C$10,0,10*ROW('Hygiene Data'!C74)),NA())))</f>
        <v>#N/A</v>
      </c>
      <c r="BC80" s="254" t="e">
        <f ca="true">+IF(AND(ISNUMBER(OFFSET('Hygiene Data'!$D$6,0,10*ROW('Hygiene Data'!D74))),DR80="Yes"),OFFSET('Hygiene Data'!$D$6,0,10*ROW('Hygiene Data'!D74)),IF(AND(ISNUMBER(OFFSET('Hygiene Data'!$D$6,0,10*ROW('Hygiene Data'!D74))),DR80="No",ISNUMBER(OFFSET('Hygiene Data'!$D$6,0,10*ROW('Hygiene Data'!D74)))),CONCATENATE("[",ROUND(OFFSET('Hygiene Data'!$D$6,0,10*ROW('Hygiene Data'!D74)),0),"]"),IF(AND(ISNUMBER(OFFSET('Hygiene Data'!$D$6,0,10*ROW('Hygiene Data'!D74))),DR80="",ISNUMBER(OFFSET('Hygiene Data'!$D$6,0,10*ROW('Hygiene Data'!D74)))),OFFSET('Hygiene Data'!$D$6,0,10*ROW('Hygiene Data'!D74)),NA())))</f>
        <v>#N/A</v>
      </c>
      <c r="BD80" s="254" t="e">
        <f ca="true">+IF(AND(ISNUMBER(OFFSET('Hygiene Data'!$D$8,0,10*ROW('Hygiene Data'!D74))),DS80="Yes"),OFFSET('Hygiene Data'!$D$8,0,10*ROW('Hygiene Data'!D74)),IF(AND(ISNUMBER(OFFSET('Hygiene Data'!$D$8,0,10*ROW('Hygiene Data'!D74))),DS80="No",ISNUMBER(OFFSET('Hygiene Data'!$D$8,0,10*ROW('Hygiene Data'!D74)))),CONCATENATE("[",ROUND(OFFSET('Hygiene Data'!$D$8,0,10*ROW('Hygiene Data'!D74)),0),"]"),IF(AND(ISNUMBER(OFFSET('Hygiene Data'!$D$8,0,10*ROW('Hygiene Data'!D74))),DS80="",ISNUMBER(OFFSET('Hygiene Data'!$D$8,0,10*ROW('Hygiene Data'!D74)))),OFFSET('Hygiene Data'!$D$8,0,10*ROW('Hygiene Data'!D74)),NA())))</f>
        <v>#N/A</v>
      </c>
      <c r="BE80" s="254" t="e">
        <f ca="true">+IF(AND(ISNUMBER(OFFSET('Hygiene Data'!$D$10,0,10*ROW('Hygiene Data'!D74))),DT80="Yes"),OFFSET('Hygiene Data'!$D$10,0,10*ROW('Hygiene Data'!D74)),IF(AND(ISNUMBER(OFFSET('Hygiene Data'!$D$10,0,10*ROW('Hygiene Data'!D74))),DT80="No",ISNUMBER(OFFSET('Hygiene Data'!$D$10,0,10*ROW('Hygiene Data'!D74)))),CONCATENATE("[",ROUND(OFFSET('Hygiene Data'!$D$10,0,10*ROW('Hygiene Data'!D74)),0),"]"),IF(AND(ISNUMBER(OFFSET('Hygiene Data'!$D$10,0,10*ROW('Hygiene Data'!D74))),DT80="",ISNUMBER(OFFSET('Hygiene Data'!$D$10,0,10*ROW('Hygiene Data'!D74)))),OFFSET('Hygiene Data'!$D$10,0,10*ROW('Hygiene Data'!D74)),NA())))</f>
        <v>#N/A</v>
      </c>
      <c r="BF80" s="254" t="e">
        <f ca="true">+IF(AND(ISNUMBER(OFFSET('Hygiene Data'!$E$6,0,10*ROW('Hygiene Data'!E74))),DU80="Yes"),OFFSET('Hygiene Data'!$E$6,0,10*ROW('Hygiene Data'!E74)),IF(AND(ISNUMBER(OFFSET('Hygiene Data'!$E$6,0,10*ROW('Hygiene Data'!E74))),DU80="No",ISNUMBER(OFFSET('Hygiene Data'!$E$6,0,10*ROW('Hygiene Data'!E74)))),CONCATENATE("[",ROUND(OFFSET('Hygiene Data'!$E$6,0,10*ROW('Hygiene Data'!E74)),0),"]"),IF(AND(ISNUMBER(OFFSET('Hygiene Data'!$E$6,0,10*ROW('Hygiene Data'!E74))),DU80="",ISNUMBER(OFFSET('Hygiene Data'!$E$6,0,10*ROW('Hygiene Data'!E74)))),OFFSET('Hygiene Data'!$E$6,0,10*ROW('Hygiene Data'!E74)),NA())))</f>
        <v>#N/A</v>
      </c>
      <c r="BG80" s="254" t="e">
        <f ca="true">+IF(AND(ISNUMBER(OFFSET('Hygiene Data'!$E$8,0,10*ROW('Hygiene Data'!E74))),DV80="Yes"),OFFSET('Hygiene Data'!$E$8,0,10*ROW('Hygiene Data'!E74)),IF(AND(ISNUMBER(OFFSET('Hygiene Data'!$E$8,0,10*ROW('Hygiene Data'!E74))),DV80="No",ISNUMBER(OFFSET('Hygiene Data'!$E$8,0,10*ROW('Hygiene Data'!E74)))),CONCATENATE("[",ROUND(OFFSET('Hygiene Data'!$E$8,0,10*ROW('Hygiene Data'!E74)),0),"]"),IF(AND(ISNUMBER(OFFSET('Hygiene Data'!$E$8,0,10*ROW('Hygiene Data'!E74))),DV80="",ISNUMBER(OFFSET('Hygiene Data'!$E$8,0,10*ROW('Hygiene Data'!E74)))),OFFSET('Hygiene Data'!$E$8,0,10*ROW('Hygiene Data'!E74)),NA())))</f>
        <v>#N/A</v>
      </c>
      <c r="BH80" s="254" t="e">
        <f ca="true">+IF(AND(ISNUMBER(OFFSET('Hygiene Data'!$E$10,0,10*ROW('Hygiene Data'!E74))),DW80="Yes"),OFFSET('Hygiene Data'!$E$10,0,10*ROW('Hygiene Data'!E74)),IF(AND(ISNUMBER(OFFSET('Hygiene Data'!$E$10,0,10*ROW('Hygiene Data'!E74))),DW80="No",ISNUMBER(OFFSET('Hygiene Data'!$E$10,0,10*ROW('Hygiene Data'!E74)))),CONCATENATE("[",ROUND(OFFSET('Hygiene Data'!$E$10,0,10*ROW('Hygiene Data'!E74)),0),"]"),IF(AND(ISNUMBER(OFFSET('Hygiene Data'!$E$10,0,10*ROW('Hygiene Data'!E74))),DW80="",ISNUMBER(OFFSET('Hygiene Data'!$E$10,0,10*ROW('Hygiene Data'!E74)))),OFFSET('Hygiene Data'!$E$10,0,10*ROW('Hygiene Data'!E74)),NA())))</f>
        <v>#N/A</v>
      </c>
      <c r="BI80" s="254" t="e">
        <f ca="true">+IF(AND(ISNUMBER(OFFSET('Hygiene Data'!$F$6,0,10*ROW('Hygiene Data'!F74))),DX80="Yes"),OFFSET('Hygiene Data'!$F$6,0,10*ROW('Hygiene Data'!F74)),IF(AND(ISNUMBER(OFFSET('Hygiene Data'!$F$6,0,10*ROW('Hygiene Data'!F74))),DX80="No",ISNUMBER(OFFSET('Hygiene Data'!$F$6,0,10*ROW('Hygiene Data'!F74)))),CONCATENATE("[",ROUND(OFFSET('Hygiene Data'!$F$6,0,10*ROW('Hygiene Data'!F74)),0),"]"),IF(AND(ISNUMBER(OFFSET('Hygiene Data'!$F$6,0,10*ROW('Hygiene Data'!F74))),DX80="",ISNUMBER(OFFSET('Hygiene Data'!$F$6,0,10*ROW('Hygiene Data'!F74)))),OFFSET('Hygiene Data'!$F$6,0,10*ROW('Hygiene Data'!F74)),NA())))</f>
        <v>#N/A</v>
      </c>
      <c r="BJ80" s="254" t="e">
        <f ca="true">+IF(AND(ISNUMBER(OFFSET('Hygiene Data'!$F$8,0,10*ROW('Hygiene Data'!F74))),DY80="Yes"),OFFSET('Hygiene Data'!$F$8,0,10*ROW('Hygiene Data'!F74)),IF(AND(ISNUMBER(OFFSET('Hygiene Data'!$F$8,0,10*ROW('Hygiene Data'!F74))),DY80="No",ISNUMBER(OFFSET('Hygiene Data'!$F$8,0,10*ROW('Hygiene Data'!F74)))),CONCATENATE("[",ROUND(OFFSET('Hygiene Data'!$F$8,0,10*ROW('Hygiene Data'!F74)),0),"]"),IF(AND(ISNUMBER(OFFSET('Hygiene Data'!$F$8,0,10*ROW('Hygiene Data'!F74))),DY80="",ISNUMBER(OFFSET('Hygiene Data'!$F$8,0,10*ROW('Hygiene Data'!F74)))),OFFSET('Hygiene Data'!$F$8,0,10*ROW('Hygiene Data'!F74)),NA())))</f>
        <v>#N/A</v>
      </c>
      <c r="BK80" s="254" t="e">
        <f ca="true">+IF(AND(ISNUMBER(OFFSET('Hygiene Data'!$F$10,0,10*ROW('Hygiene Data'!F74))),DZ80="Yes"),OFFSET('Hygiene Data'!$F$10,0,10*ROW('Hygiene Data'!F74)),IF(AND(ISNUMBER(OFFSET('Hygiene Data'!$F$10,0,10*ROW('Hygiene Data'!F74))),DZ80="No",ISNUMBER(OFFSET('Hygiene Data'!$F$10,0,10*ROW('Hygiene Data'!F74)))),CONCATENATE("[",ROUND(OFFSET('Hygiene Data'!$F$10,0,10*ROW('Hygiene Data'!F74)),0),"]"),IF(AND(ISNUMBER(OFFSET('Hygiene Data'!$F$10,0,10*ROW('Hygiene Data'!F74))),DZ80="",ISNUMBER(OFFSET('Hygiene Data'!$F$10,0,10*ROW('Hygiene Data'!F74)))),OFFSET('Hygiene Data'!$F$10,0,10*ROW('Hygiene Data'!F74)),NA())))</f>
        <v>#N/A</v>
      </c>
      <c r="BL80" s="254" t="e">
        <f ca="true">+IF(AND(ISNUMBER(OFFSET('Hygiene Data'!$G$6,0,10*ROW('Hygiene Data'!G74))),EA80="Yes"),OFFSET('Hygiene Data'!$G$6,0,10*ROW('Hygiene Data'!G74)),IF(AND(ISNUMBER(OFFSET('Hygiene Data'!$G$6,0,10*ROW('Hygiene Data'!G74))),EA80="No",ISNUMBER(OFFSET('Hygiene Data'!$G$6,0,10*ROW('Hygiene Data'!G74)))),CONCATENATE("[",ROUND(OFFSET('Hygiene Data'!$G$6,0,10*ROW('Hygiene Data'!G74)),0),"]"),IF(AND(ISNUMBER(OFFSET('Hygiene Data'!$G$6,0,10*ROW('Hygiene Data'!G74))),EA80="",ISNUMBER(OFFSET('Hygiene Data'!$G$6,0,10*ROW('Hygiene Data'!G74)))),OFFSET('Hygiene Data'!$G$6,0,10*ROW('Hygiene Data'!G74)),NA())))</f>
        <v>#N/A</v>
      </c>
      <c r="BM80" s="254" t="e">
        <f ca="true">+IF(AND(ISNUMBER(OFFSET('Hygiene Data'!$G$8,0,10*ROW('Hygiene Data'!G74))),EB80="Yes"),OFFSET('Hygiene Data'!$G$8,0,10*ROW('Hygiene Data'!G74)),IF(AND(ISNUMBER(OFFSET('Hygiene Data'!$G$8,0,10*ROW('Hygiene Data'!G74))),EB80="No",ISNUMBER(OFFSET('Hygiene Data'!$G$8,0,10*ROW('Hygiene Data'!G74)))),CONCATENATE("[",ROUND(OFFSET('Hygiene Data'!$G$8,0,10*ROW('Hygiene Data'!G74)),0),"]"),IF(AND(ISNUMBER(OFFSET('Hygiene Data'!$G$8,0,10*ROW('Hygiene Data'!G74))),EB80="",ISNUMBER(OFFSET('Hygiene Data'!$G$8,0,10*ROW('Hygiene Data'!G74)))),OFFSET('Hygiene Data'!$G$8,0,10*ROW('Hygiene Data'!G74)),NA())))</f>
        <v>#N/A</v>
      </c>
      <c r="BN80" s="254" t="e">
        <f ca="true">+IF(AND(ISNUMBER(OFFSET('Hygiene Data'!$G$10,0,10*ROW('Hygiene Data'!G74))),EC80="Yes"),OFFSET('Hygiene Data'!$G$10,0,10*ROW('Hygiene Data'!G74)),IF(AND(ISNUMBER(OFFSET('Hygiene Data'!$G$10,0,10*ROW('Hygiene Data'!G74))),EC80="No",ISNUMBER(OFFSET('Hygiene Data'!$G$10,0,10*ROW('Hygiene Data'!G74)))),CONCATENATE("[",ROUND(OFFSET('Hygiene Data'!$G$10,0,10*ROW('Hygiene Data'!G74)),0),"]"),IF(AND(ISNUMBER(OFFSET('Hygiene Data'!$G$10,0,10*ROW('Hygiene Data'!G74))),EC80="",ISNUMBER(OFFSET('Hygiene Data'!$G$10,0,10*ROW('Hygiene Data'!G74)))),OFFSET('Hygiene Data'!$G$10,0,10*ROW('Hygiene Data'!G74)),NA())))</f>
        <v>#N/A</v>
      </c>
      <c r="BO80" s="254" t="e">
        <f ca="true">+IF(AND(ISNUMBER(OFFSET('Hygiene Data'!$H$6,0,10*ROW('Hygiene Data'!H74))),ED80="Yes"),OFFSET('Hygiene Data'!$H$6,0,10*ROW('Hygiene Data'!H74)),IF(AND(ISNUMBER(OFFSET('Hygiene Data'!$H$6,0,10*ROW('Hygiene Data'!H74))),ED80="No",ISNUMBER(OFFSET('Hygiene Data'!$H$6,0,10*ROW('Hygiene Data'!H74)))),CONCATENATE("[",ROUND(OFFSET('Hygiene Data'!$H$6,0,10*ROW('Hygiene Data'!H74)),0),"]"),IF(AND(ISNUMBER(OFFSET('Hygiene Data'!$H$6,0,10*ROW('Hygiene Data'!H74))),ED80="",ISNUMBER(OFFSET('Hygiene Data'!$H$6,0,10*ROW('Hygiene Data'!H74)))),OFFSET('Hygiene Data'!$H$6,0,10*ROW('Hygiene Data'!H74)),NA())))</f>
        <v>#N/A</v>
      </c>
      <c r="BP80" s="254" t="e">
        <f ca="true">+IF(AND(ISNUMBER(OFFSET('Hygiene Data'!$H$8,0,10*ROW('Hygiene Data'!H74))),EE80="Yes"),OFFSET('Hygiene Data'!$H$8,0,10*ROW('Hygiene Data'!H74)),IF(AND(ISNUMBER(OFFSET('Hygiene Data'!$H$8,0,10*ROW('Hygiene Data'!H74))),EE80="No",ISNUMBER(OFFSET('Hygiene Data'!$H$8,0,10*ROW('Hygiene Data'!H74)))),CONCATENATE("[",ROUND(OFFSET('Hygiene Data'!$H$8,0,10*ROW('Hygiene Data'!H74)),0),"]"),IF(AND(ISNUMBER(OFFSET('Hygiene Data'!$H$8,0,10*ROW('Hygiene Data'!H74))),EE80="",ISNUMBER(OFFSET('Hygiene Data'!$H$8,0,10*ROW('Hygiene Data'!H74)))),OFFSET('Hygiene Data'!$H$8,0,10*ROW('Hygiene Data'!H74)),NA())))</f>
        <v>#N/A</v>
      </c>
      <c r="BQ80" s="254" t="e">
        <f ca="true">+IF(AND(ISNUMBER(OFFSET('Hygiene Data'!$H$10,0,10*ROW('Hygiene Data'!H74))),EF80="Yes"),OFFSET('Hygiene Data'!$H$10,0,10*ROW('Hygiene Data'!H74)),IF(AND(ISNUMBER(OFFSET('Hygiene Data'!$H$10,0,10*ROW('Hygiene Data'!H74))),EF80="No",ISNUMBER(OFFSET('Hygiene Data'!$H$10,0,10*ROW('Hygiene Data'!H74)))),CONCATENATE("[",ROUND(OFFSET('Hygiene Data'!$H$10,0,10*ROW('Hygiene Data'!H74)),0),"]"),IF(AND(ISNUMBER(OFFSET('Hygiene Data'!$H$10,0,10*ROW('Hygiene Data'!H74))),EF80="",ISNUMBER(OFFSET('Hygiene Data'!$H$10,0,10*ROW('Hygiene Data'!H74)))),OFFSET('Hygiene Data'!$H$10,0,10*ROW('Hygiene Data'!H74)),NA())))</f>
        <v>#N/A</v>
      </c>
      <c r="BS80" s="36" t="str">
        <f ca="true">+IF(OFFSET('Water Data'!$C$28,0,10*ROW('Water Data'!C74))="","",OFFSET('Water Data'!$C$28,0,10*ROW('Water Data'!C74)))</f>
        <v/>
      </c>
      <c r="BT80" s="36" t="str">
        <f ca="true">+IF(OFFSET('Water Data'!$C$29,0,10*ROW('Water Data'!C74))="","",OFFSET('Water Data'!$C$29,0,10*ROW('Water Data'!C74)))</f>
        <v/>
      </c>
      <c r="BU80" s="36" t="str">
        <f ca="true">+IF(OFFSET('Water Data'!$C$30,0,10*ROW('Water Data'!C74))="","",OFFSET('Water Data'!$C$30,0,10*ROW('Water Data'!C74)))</f>
        <v/>
      </c>
      <c r="BV80" s="36" t="str">
        <f ca="true">+IF(OFFSET('Water Data'!$D$28,0,10*ROW('Water Data'!D74))="","",OFFSET('Water Data'!$D$28,0,10*ROW('Water Data'!D74)))</f>
        <v/>
      </c>
      <c r="BW80" s="36" t="str">
        <f ca="true">+IF(OFFSET('Water Data'!$D$29,0,10*ROW('Water Data'!D74))="","",OFFSET('Water Data'!$D$29,0,10*ROW('Water Data'!D74)))</f>
        <v/>
      </c>
      <c r="BX80" s="36" t="str">
        <f ca="true">+IF(OFFSET('Water Data'!$D$30,0,10*ROW('Water Data'!D74))="","",OFFSET('Water Data'!$D$30,0,10*ROW('Water Data'!D74)))</f>
        <v/>
      </c>
      <c r="BY80" s="36" t="str">
        <f ca="true">+IF(OFFSET('Water Data'!$E$28,0,10*ROW('Water Data'!E74))="","",OFFSET('Water Data'!$E$28,0,10*ROW('Water Data'!E74)))</f>
        <v/>
      </c>
      <c r="BZ80" s="36" t="str">
        <f ca="true">+IF(OFFSET('Water Data'!$E$29,0,10*ROW('Water Data'!E74))="","",OFFSET('Water Data'!$E$29,0,10*ROW('Water Data'!E74)))</f>
        <v/>
      </c>
      <c r="CA80" s="36" t="str">
        <f ca="true">+IF(OFFSET('Water Data'!$E$30,0,10*ROW('Water Data'!E74))="","",OFFSET('Water Data'!$E$30,0,10*ROW('Water Data'!E74)))</f>
        <v/>
      </c>
      <c r="CB80" s="36" t="str">
        <f ca="true">+IF(OFFSET('Water Data'!$F$28,0,10*ROW('Water Data'!F74))="","",OFFSET('Water Data'!$F$28,0,10*ROW('Water Data'!F74)))</f>
        <v/>
      </c>
      <c r="CC80" s="36" t="str">
        <f ca="true">+IF(OFFSET('Water Data'!$F$29,0,10*ROW('Water Data'!F74))="","",OFFSET('Water Data'!$F$29,0,10*ROW('Water Data'!F74)))</f>
        <v/>
      </c>
      <c r="CD80" s="36" t="str">
        <f ca="true">+IF(OFFSET('Water Data'!$F$30,0,10*ROW('Water Data'!F74))="","",OFFSET('Water Data'!$F$30,0,10*ROW('Water Data'!F74)))</f>
        <v/>
      </c>
      <c r="CE80" s="36" t="str">
        <f ca="true">+IF(OFFSET('Water Data'!$G$28,0,10*ROW('Water Data'!G74))="","",OFFSET('Water Data'!$G$28,0,10*ROW('Water Data'!G74)))</f>
        <v/>
      </c>
      <c r="CF80" s="36" t="str">
        <f ca="true">+IF(OFFSET('Water Data'!$G$29,0,10*ROW('Water Data'!G74))="","",OFFSET('Water Data'!$G$29,0,10*ROW('Water Data'!G74)))</f>
        <v/>
      </c>
      <c r="CG80" s="36" t="str">
        <f ca="true">+IF(OFFSET('Water Data'!$G$30,0,10*ROW('Water Data'!G74))="","",OFFSET('Water Data'!$G$30,0,10*ROW('Water Data'!G74)))</f>
        <v/>
      </c>
      <c r="CH80" s="36" t="str">
        <f ca="true">+IF(OFFSET('Water Data'!$H$28,0,10*ROW('Water Data'!H74))="","",OFFSET('Water Data'!$H$28,0,10*ROW('Water Data'!H74)))</f>
        <v/>
      </c>
      <c r="CI80" s="36" t="str">
        <f ca="true">+IF(OFFSET('Water Data'!$H$29,0,10*ROW('Water Data'!H74))="","",OFFSET('Water Data'!$H$29,0,10*ROW('Water Data'!H74)))</f>
        <v/>
      </c>
      <c r="CJ80" s="36" t="str">
        <f ca="true">+IF(OFFSET('Water Data'!$H$30,0,10*ROW('Water Data'!H74))="","",OFFSET('Water Data'!$H$30,0,10*ROW('Water Data'!H74)))</f>
        <v/>
      </c>
      <c r="CK80" s="36" t="str">
        <f ca="true">+IF(OFFSET('Sanitation Data'!$C$29,0,10*ROW('Sanitation Data'!C74))="","",OFFSET('Sanitation Data'!$C$29,0,10*ROW('Sanitation Data'!C74)))</f>
        <v/>
      </c>
      <c r="CL80" s="36" t="str">
        <f ca="true">+IF(OFFSET('Sanitation Data'!$C$30,0,10*ROW('Sanitation Data'!C74))="","",OFFSET('Sanitation Data'!$C$30,0,10*ROW('Sanitation Data'!C74)))</f>
        <v/>
      </c>
      <c r="CM80" s="36" t="str">
        <f ca="true">+IF(OFFSET('Sanitation Data'!$C$31,0,10*ROW('Sanitation Data'!C74))="","",OFFSET('Sanitation Data'!$C$31,0,10*ROW('Sanitation Data'!C74)))</f>
        <v/>
      </c>
      <c r="CN80" s="36" t="str">
        <f ca="true">+IF(OFFSET('Sanitation Data'!$C$32,0,10*ROW('Sanitation Data'!C74))="","",OFFSET('Sanitation Data'!$C$32,0,10*ROW('Sanitation Data'!C74)))</f>
        <v/>
      </c>
      <c r="CO80" s="36" t="str">
        <f ca="true">+IF(OFFSET('Sanitation Data'!$C$33,0,10*ROW('Sanitation Data'!C74))="","",OFFSET('Sanitation Data'!$C$33,0,10*ROW('Sanitation Data'!C74)))</f>
        <v/>
      </c>
      <c r="CP80" s="36" t="str">
        <f ca="true">+IF(OFFSET('Sanitation Data'!$D$29,0,10*ROW('Sanitation Data'!D74))="","",OFFSET('Sanitation Data'!$D$29,0,10*ROW('Sanitation Data'!D74)))</f>
        <v/>
      </c>
      <c r="CQ80" s="36" t="str">
        <f ca="true">+IF(OFFSET('Sanitation Data'!$D$30,0,10*ROW('Sanitation Data'!D74))="","",OFFSET('Sanitation Data'!$D$30,0,10*ROW('Sanitation Data'!D74)))</f>
        <v/>
      </c>
      <c r="CR80" s="36" t="str">
        <f ca="true">+IF(OFFSET('Sanitation Data'!$D$31,0,10*ROW('Sanitation Data'!D74))="","",OFFSET('Sanitation Data'!$D$31,0,10*ROW('Sanitation Data'!D74)))</f>
        <v/>
      </c>
      <c r="CS80" s="36" t="str">
        <f ca="true">+IF(OFFSET('Sanitation Data'!$D$32,0,10*ROW('Sanitation Data'!D74))="","",OFFSET('Sanitation Data'!$D$32,0,10*ROW('Sanitation Data'!D74)))</f>
        <v/>
      </c>
      <c r="CT80" s="36" t="str">
        <f ca="true">+IF(OFFSET('Sanitation Data'!$D$33,0,10*ROW('Sanitation Data'!D74))="","",OFFSET('Sanitation Data'!$D$33,0,10*ROW('Sanitation Data'!D74)))</f>
        <v/>
      </c>
      <c r="CU80" s="36" t="str">
        <f ca="true">+IF(OFFSET('Sanitation Data'!$E$29,0,10*ROW('Sanitation Data'!E74))="","",OFFSET('Sanitation Data'!$E$29,0,10*ROW('Sanitation Data'!E74)))</f>
        <v/>
      </c>
      <c r="CV80" s="36" t="str">
        <f ca="true">+IF(OFFSET('Sanitation Data'!$E$30,0,10*ROW('Sanitation Data'!E74))="","",OFFSET('Sanitation Data'!$E$30,0,10*ROW('Sanitation Data'!E74)))</f>
        <v/>
      </c>
      <c r="CW80" s="36" t="str">
        <f ca="true">+IF(OFFSET('Sanitation Data'!$E$31,0,10*ROW('Sanitation Data'!E74))="","",OFFSET('Sanitation Data'!$E$31,0,10*ROW('Sanitation Data'!E74)))</f>
        <v/>
      </c>
      <c r="CX80" s="36" t="str">
        <f ca="true">+IF(OFFSET('Sanitation Data'!$E$32,0,10*ROW('Sanitation Data'!E74))="","",OFFSET('Sanitation Data'!$E$32,0,10*ROW('Sanitation Data'!E74)))</f>
        <v/>
      </c>
      <c r="CY80" s="36" t="str">
        <f ca="true">+IF(OFFSET('Sanitation Data'!$E$33,0,10*ROW('Sanitation Data'!E74))="","",OFFSET('Sanitation Data'!$E$33,0,10*ROW('Sanitation Data'!E74)))</f>
        <v/>
      </c>
      <c r="CZ80" s="36" t="str">
        <f ca="true">+IF(OFFSET('Sanitation Data'!$F$29,0,10*ROW('Sanitation Data'!F74))="","",OFFSET('Sanitation Data'!$F$29,0,10*ROW('Sanitation Data'!F74)))</f>
        <v/>
      </c>
      <c r="DA80" s="36" t="str">
        <f ca="true">+IF(OFFSET('Sanitation Data'!$F$30,0,10*ROW('Sanitation Data'!F74))="","",OFFSET('Sanitation Data'!$F$30,0,10*ROW('Sanitation Data'!F74)))</f>
        <v/>
      </c>
      <c r="DB80" s="36" t="str">
        <f ca="true">+IF(OFFSET('Sanitation Data'!$F$31,0,10*ROW('Sanitation Data'!F74))="","",OFFSET('Sanitation Data'!$F$31,0,10*ROW('Sanitation Data'!F74)))</f>
        <v/>
      </c>
      <c r="DC80" s="36" t="str">
        <f ca="true">+IF(OFFSET('Sanitation Data'!$F$32,0,10*ROW('Sanitation Data'!F74))="","",OFFSET('Sanitation Data'!$F$32,0,10*ROW('Sanitation Data'!F74)))</f>
        <v/>
      </c>
      <c r="DD80" s="36" t="str">
        <f ca="true">+IF(OFFSET('Sanitation Data'!$F$33,0,10*ROW('Sanitation Data'!F74))="","",OFFSET('Sanitation Data'!$F$33,0,10*ROW('Sanitation Data'!F74)))</f>
        <v/>
      </c>
      <c r="DE80" s="36" t="str">
        <f ca="true">+IF(OFFSET('Sanitation Data'!$G$29,0,10*ROW('Sanitation Data'!G74))="","",OFFSET('Sanitation Data'!$G$29,0,10*ROW('Sanitation Data'!G74)))</f>
        <v/>
      </c>
      <c r="DF80" s="36" t="str">
        <f ca="true">+IF(OFFSET('Sanitation Data'!$G$30,0,10*ROW('Sanitation Data'!G74))="","",OFFSET('Sanitation Data'!$G$30,0,10*ROW('Sanitation Data'!G74)))</f>
        <v/>
      </c>
      <c r="DG80" s="36" t="str">
        <f ca="true">+IF(OFFSET('Sanitation Data'!$G$31,0,10*ROW('Sanitation Data'!G74))="","",OFFSET('Sanitation Data'!$G$31,0,10*ROW('Sanitation Data'!G74)))</f>
        <v/>
      </c>
      <c r="DH80" s="36" t="str">
        <f ca="true">+IF(OFFSET('Sanitation Data'!$G$32,0,10*ROW('Sanitation Data'!G74))="","",OFFSET('Sanitation Data'!$G$32,0,10*ROW('Sanitation Data'!G74)))</f>
        <v/>
      </c>
      <c r="DI80" s="36" t="str">
        <f ca="true">+IF(OFFSET('Sanitation Data'!$G$33,0,10*ROW('Sanitation Data'!G74))="","",OFFSET('Sanitation Data'!$G$33,0,10*ROW('Sanitation Data'!G74)))</f>
        <v/>
      </c>
      <c r="DJ80" s="36" t="str">
        <f ca="true">+IF(OFFSET('Sanitation Data'!$H$29,0,10*ROW('Sanitation Data'!H74))="","",OFFSET('Sanitation Data'!$H$29,0,10*ROW('Sanitation Data'!H74)))</f>
        <v/>
      </c>
      <c r="DK80" s="36" t="str">
        <f ca="true">+IF(OFFSET('Sanitation Data'!$H$30,0,10*ROW('Sanitation Data'!H74))="","",OFFSET('Sanitation Data'!$H$30,0,10*ROW('Sanitation Data'!H74)))</f>
        <v/>
      </c>
      <c r="DL80" s="36" t="str">
        <f ca="true">+IF(OFFSET('Sanitation Data'!$H$31,0,10*ROW('Sanitation Data'!H74))="","",OFFSET('Sanitation Data'!$H$31,0,10*ROW('Sanitation Data'!H74)))</f>
        <v/>
      </c>
      <c r="DM80" s="36" t="str">
        <f ca="true">+IF(OFFSET('Sanitation Data'!$H$32,0,10*ROW('Sanitation Data'!H74))="","",OFFSET('Sanitation Data'!$H$32,0,10*ROW('Sanitation Data'!H74)))</f>
        <v/>
      </c>
      <c r="DN80" s="36" t="str">
        <f ca="true">+IF(OFFSET('Sanitation Data'!$H$33,0,10*ROW('Sanitation Data'!H74))="","",OFFSET('Sanitation Data'!$H$33,0,10*ROW('Sanitation Data'!H74)))</f>
        <v/>
      </c>
      <c r="DO80" s="36" t="str">
        <f ca="true">+IF(OFFSET('Hygiene Data'!$C$12,0,10*ROW('Hygiene Data'!C74))="","",OFFSET('Hygiene Data'!$C$12,0,10*ROW('Hygiene Data'!C74)))</f>
        <v/>
      </c>
      <c r="DP80" s="36" t="str">
        <f ca="true">+IF(OFFSET('Hygiene Data'!$C$13,0,10*ROW('Hygiene Data'!C74))="","",OFFSET('Hygiene Data'!$C$13,0,10*ROW('Hygiene Data'!C74)))</f>
        <v/>
      </c>
      <c r="DQ80" s="36" t="str">
        <f ca="true">+IF(OFFSET('Hygiene Data'!$C$14,0,10*ROW('Hygiene Data'!C74))="","",OFFSET('Hygiene Data'!$C$14,0,10*ROW('Hygiene Data'!C74)))</f>
        <v/>
      </c>
      <c r="DR80" s="36" t="str">
        <f ca="true">+IF(OFFSET('Hygiene Data'!$D$12,0,10*ROW('Hygiene Data'!D74))="","",OFFSET('Hygiene Data'!$D$12,0,10*ROW('Hygiene Data'!D74)))</f>
        <v/>
      </c>
      <c r="DS80" s="36" t="str">
        <f ca="true">+IF(OFFSET('Hygiene Data'!$D$13,0,10*ROW('Hygiene Data'!D74))="","",OFFSET('Hygiene Data'!$D$13,0,10*ROW('Hygiene Data'!D74)))</f>
        <v/>
      </c>
      <c r="DT80" s="36" t="str">
        <f ca="true">+IF(OFFSET('Hygiene Data'!$D$14,0,10*ROW('Hygiene Data'!D74))="","",OFFSET('Hygiene Data'!$D$14,0,10*ROW('Hygiene Data'!D74)))</f>
        <v/>
      </c>
      <c r="DU80" s="36" t="str">
        <f ca="true">+IF(OFFSET('Hygiene Data'!$E$12,0,10*ROW('Hygiene Data'!E74))="","",OFFSET('Hygiene Data'!$E$12,0,10*ROW('Hygiene Data'!E74)))</f>
        <v/>
      </c>
      <c r="DV80" s="36" t="str">
        <f ca="true">+IF(OFFSET('Hygiene Data'!$E$13,0,10*ROW('Hygiene Data'!E74))="","",OFFSET('Hygiene Data'!$E$13,0,10*ROW('Hygiene Data'!E74)))</f>
        <v/>
      </c>
      <c r="DW80" s="36" t="str">
        <f ca="true">+IF(OFFSET('Hygiene Data'!$E$14,0,10*ROW('Hygiene Data'!E74))="","",OFFSET('Hygiene Data'!$E$14,0,10*ROW('Hygiene Data'!E74)))</f>
        <v/>
      </c>
      <c r="DX80" s="36" t="str">
        <f ca="true">+IF(OFFSET('Hygiene Data'!$F$12,0,10*ROW('Hygiene Data'!F74))="","",OFFSET('Hygiene Data'!$F$12,0,10*ROW('Hygiene Data'!F74)))</f>
        <v/>
      </c>
      <c r="DY80" s="36" t="str">
        <f ca="true">+IF(OFFSET('Hygiene Data'!$F$13,0,10*ROW('Hygiene Data'!F74))="","",OFFSET('Hygiene Data'!$F$13,0,10*ROW('Hygiene Data'!F74)))</f>
        <v/>
      </c>
      <c r="DZ80" s="36" t="str">
        <f ca="true">+IF(OFFSET('Hygiene Data'!$F$14,0,10*ROW('Hygiene Data'!F74))="","",OFFSET('Hygiene Data'!$F$14,0,10*ROW('Hygiene Data'!F74)))</f>
        <v/>
      </c>
      <c r="EA80" s="36" t="str">
        <f ca="true">+IF(OFFSET('Hygiene Data'!$G$12,0,10*ROW('Hygiene Data'!G74))="","",OFFSET('Hygiene Data'!$G$12,0,10*ROW('Hygiene Data'!G74)))</f>
        <v/>
      </c>
      <c r="EB80" s="36" t="str">
        <f ca="true">+IF(OFFSET('Hygiene Data'!$G$13,0,10*ROW('Hygiene Data'!G74))="","",OFFSET('Hygiene Data'!$G$13,0,10*ROW('Hygiene Data'!G74)))</f>
        <v/>
      </c>
      <c r="EC80" s="36" t="str">
        <f ca="true">+IF(OFFSET('Hygiene Data'!$G$14,0,10*ROW('Hygiene Data'!G74))="","",OFFSET('Hygiene Data'!$G$14,0,10*ROW('Hygiene Data'!G74)))</f>
        <v/>
      </c>
      <c r="ED80" s="36" t="str">
        <f ca="true">+IF(OFFSET('Hygiene Data'!$H$12,0,10*ROW('Hygiene Data'!H74))="","",OFFSET('Hygiene Data'!$H$12,0,10*ROW('Hygiene Data'!H74)))</f>
        <v/>
      </c>
      <c r="EE80" s="36" t="str">
        <f ca="true">+IF(OFFSET('Hygiene Data'!$H$13,0,10*ROW('Hygiene Data'!H74))="","",OFFSET('Hygiene Data'!$H$13,0,10*ROW('Hygiene Data'!H74)))</f>
        <v/>
      </c>
      <c r="EF80" s="36" t="str">
        <f ca="true">+IF(OFFSET('Hygiene Data'!$H$14,0,10*ROW('Hygiene Data'!H74))="","",OFFSET('Hygiene Data'!$H$14,0,10*ROW('Hygiene Data'!H74)))</f>
        <v/>
      </c>
    </row>
    <row r="81" x14ac:dyDescent="0.2">
      <c r="A81" s="59" t="str">
        <f ca="true">+IF(OFFSET('Water Data'!$B$1,0,10*ROW('Water Data'!B78))="","",OFFSET('Water Data'!$B$1,0,10*ROW('Water Data'!B78)))</f>
        <v/>
      </c>
      <c r="B81" s="59" t="str">
        <f ca="true">+IF(OFFSET('Water Data'!$A$3,0,10*ROW('Water Data'!A78))="","",OFFSET('Water Data'!$A$3,0,10*ROW('Water Data'!A78)))</f>
        <v/>
      </c>
      <c r="C81" s="59" t="str">
        <f ca="true">+IF(OFFSET('Water Data'!$C$3,0,10*ROW('Water Data'!C78))="","",OFFSET('Water Data'!$C$3,0,10*ROW('Water Data'!C78)))</f>
        <v/>
      </c>
      <c r="D81" s="252" t="e">
        <f ca="true">+IF(AND(ISNUMBER(OFFSET('Water Data'!$C$5,0,10*ROW('Water Data'!C75))),BS81="Yes"),100-OFFSET('Water Data'!$C$5,0,10*ROW('Water Data'!C75)),IF(AND(ISNUMBER(OFFSET('Water Data'!$C$5,0,10*ROW('Water Data'!C75))),BS81="No",ISNUMBER(OFFSET('Water Data'!$C$5,0,10*ROW('Water Data'!C75)))),CONCATENATE("[",ROUND(100-OFFSET('Water Data'!$C$5,0,10*ROW('Water Data'!C75)),0),"]"),IF(AND(ISNUMBER(OFFSET('Water Data'!$C$5,0,10*ROW('Water Data'!C75))),BS81="",ISNUMBER(OFFSET('Water Data'!$C$5,0,10*ROW('Water Data'!C75)))),100-OFFSET('Water Data'!$C$5,0,10*ROW('Water Data'!C75)),NA())))</f>
        <v>#N/A</v>
      </c>
      <c r="E81" s="252" t="e">
        <f ca="true">+IF(AND(ISNUMBER(OFFSET('Water Data'!$C$7,0,10*ROW('Water Data'!D75))),BT81="Yes"),OFFSET('Water Data'!$C$7,0,10*ROW('Water Data'!C75)),IF(AND(ISNUMBER(OFFSET('Water Data'!$C$7,0,10*ROW('Water Data'!C75))),BT81="No",ISNUMBER(OFFSET('Water Data'!$C$7,0,10*ROW('Water Data'!C75)))),CONCATENATE("[",ROUND(OFFSET('Water Data'!$C$7,0,10*ROW('Water Data'!C75)),0),"]"),IF(AND(ISNUMBER(OFFSET('Water Data'!$C$7,0,10*ROW('Water Data'!C75))),BT81="",ISNUMBER(OFFSET('Water Data'!$C$7,0,10*ROW('Water Data'!C75)))),OFFSET('Water Data'!$C$7,0,10*ROW('Water Data'!C75)),NA())))</f>
        <v>#N/A</v>
      </c>
      <c r="F81" s="252" t="e">
        <f ca="true">+IF(AND(ISNUMBER(OFFSET('Water Data'!$C$10,0,10*ROW('Water Data'!C75))),BU81="Yes"),OFFSET('Water Data'!$C$10,0,10*ROW('Water Data'!C75)),IF(AND(ISNUMBER(OFFSET('Water Data'!$C$10,0,10*ROW('Water Data'!C75))),BU81="No",ISNUMBER(OFFSET('Water Data'!$C$10,0,10*ROW('Water Data'!C75)))),CONCATENATE("[",ROUND(OFFSET('Water Data'!$C$10,0,10*ROW('Water Data'!C75)),0),"]"),IF(AND(ISNUMBER(OFFSET('Water Data'!$C$10,0,10*ROW('Water Data'!C75))),BU81="",ISNUMBER(OFFSET('Water Data'!$C$10,0,10*ROW('Water Data'!C75)))),OFFSET('Water Data'!$C$10,0,10*ROW('Water Data'!C75)),NA())))</f>
        <v>#N/A</v>
      </c>
      <c r="G81" s="252" t="e">
        <f ca="true">+IF(AND(ISNUMBER(OFFSET('Water Data'!$D$5,0,10*ROW('Water Data'!D75))),BV81="Yes"),100-OFFSET('Water Data'!$D$5,0,10*ROW('Water Data'!D75)),IF(AND(ISNUMBER(OFFSET('Water Data'!$D$5,0,10*ROW('Water Data'!D75))),BV81="No",ISNUMBER(OFFSET('Water Data'!$D$5,0,10*ROW('Water Data'!D75)))),CONCATENATE("[",ROUND(100-OFFSET('Water Data'!$D$5,0,10*ROW('Water Data'!D75)),0),"]"),IF(AND(ISNUMBER(OFFSET('Water Data'!$D$5,0,10*ROW('Water Data'!D75))),BV81="",ISNUMBER(OFFSET('Water Data'!$D$5,0,10*ROW('Water Data'!D75)))),100-OFFSET('Water Data'!$D$5,0,10*ROW('Water Data'!D75)),NA())))</f>
        <v>#N/A</v>
      </c>
      <c r="H81" s="252" t="e">
        <f ca="true">+IF(AND(ISNUMBER(OFFSET('Water Data'!$D$7,0,10*ROW('Water Data'!D75))),BW81="Yes"),OFFSET('Water Data'!$D$7,0,10*ROW('Water Data'!D75)),IF(AND(ISNUMBER(OFFSET('Water Data'!$D$7,0,10*ROW('Water Data'!D75))),BW81="No",ISNUMBER(OFFSET('Water Data'!$D$7,0,10*ROW('Water Data'!D75)))),CONCATENATE("[",ROUND(OFFSET('Water Data'!$C$7,0,10*ROW('Water Data'!D75)),0),"]"),IF(AND(ISNUMBER(OFFSET('Water Data'!$D$7,0,10*ROW('Water Data'!D75))),BW81="",ISNUMBER(OFFSET('Water Data'!$D$7,0,10*ROW('Water Data'!D75)))),OFFSET('Water Data'!$D$7,0,10*ROW('Water Data'!D75)),NA())))</f>
        <v>#N/A</v>
      </c>
      <c r="I81" s="252" t="e">
        <f ca="true">+IF(AND(ISNUMBER(OFFSET('Water Data'!$D$10,0,10*ROW('Water Data'!D75))),BX81="Yes"),OFFSET('Water Data'!$D$10,0,10*ROW('Water Data'!D75)),IF(AND(ISNUMBER(OFFSET('Water Data'!$D$10,0,10*ROW('Water Data'!D75))),BX81="No",ISNUMBER(OFFSET('Water Data'!$D$10,0,10*ROW('Water Data'!D75)))),CONCATENATE("[",ROUND(OFFSET('Water Data'!$D$10,0,10*ROW('Water Data'!D75)),0),"]"),IF(AND(ISNUMBER(OFFSET('Water Data'!$D$10,0,10*ROW('Water Data'!D75))),BX81="",ISNUMBER(OFFSET('Water Data'!$D$10,0,10*ROW('Water Data'!D75)))),OFFSET('Water Data'!$D$10,0,10*ROW('Water Data'!D75)),NA())))</f>
        <v>#N/A</v>
      </c>
      <c r="J81" s="252" t="e">
        <f ca="true">+IF(AND(ISNUMBER(OFFSET('Water Data'!$E$5,0,10*ROW('Water Data'!E75))),BY81="Yes"),100-OFFSET('Water Data'!$E$5,0,10*ROW('Water Data'!E75)),IF(AND(ISNUMBER(OFFSET('Water Data'!$E$5,0,10*ROW('Water Data'!E75))),BY81="No",ISNUMBER(OFFSET('Water Data'!$E$5,0,10*ROW('Water Data'!E75)))),CONCATENATE("[",ROUND(100-OFFSET('Water Data'!$E$5,0,10*ROW('Water Data'!E75)),0),"]"),IF(AND(ISNUMBER(OFFSET('Water Data'!$E$5,0,10*ROW('Water Data'!E75))),BY81="",ISNUMBER(OFFSET('Water Data'!$E$5,0,10*ROW('Water Data'!E75)))),100-OFFSET('Water Data'!$E$5,0,10*ROW('Water Data'!E75)),NA())))</f>
        <v>#N/A</v>
      </c>
      <c r="K81" s="252" t="e">
        <f ca="true">+IF(AND(ISNUMBER(OFFSET('Water Data'!$E$7,0,10*ROW('Water Data'!E75))),BZ81="Yes"),OFFSET('Water Data'!$E$7,0,10*ROW('Water Data'!E75)),IF(AND(ISNUMBER(OFFSET('Water Data'!$E$7,0,10*ROW('Water Data'!E75))),BZ81="No",ISNUMBER(OFFSET('Water Data'!$E$7,0,10*ROW('Water Data'!E75)))),CONCATENATE("[",ROUND(OFFSET('Water Data'!$E$7,0,10*ROW('Water Data'!E75)),0),"]"),IF(AND(ISNUMBER(OFFSET('Water Data'!$E$7,0,10*ROW('Water Data'!E75))),BZ81="",ISNUMBER(OFFSET('Water Data'!$E$7,0,10*ROW('Water Data'!E75)))),OFFSET('Water Data'!$E$7,0,10*ROW('Water Data'!E75)),NA())))</f>
        <v>#N/A</v>
      </c>
      <c r="L81" s="252" t="e">
        <f ca="true">+IF(AND(ISNUMBER(OFFSET('Water Data'!$E$10,0,10*ROW('Water Data'!E75))),CA81="Yes"),OFFSET('Water Data'!$E$10,0,10*ROW('Water Data'!E75)),IF(AND(ISNUMBER(OFFSET('Water Data'!$E$10,0,10*ROW('Water Data'!E75))),CA81="No",ISNUMBER(OFFSET('Water Data'!$E$10,0,10*ROW('Water Data'!E75)))),CONCATENATE("[",ROUND(OFFSET('Water Data'!$E$10,0,10*ROW('Water Data'!E75)),0),"]"),IF(AND(ISNUMBER(OFFSET('Water Data'!$E$10,0,10*ROW('Water Data'!E75))),CA81="",ISNUMBER(OFFSET('Water Data'!$E$10,0,10*ROW('Water Data'!E75)))),OFFSET('Water Data'!$E$10,0,10*ROW('Water Data'!E75)),NA())))</f>
        <v>#N/A</v>
      </c>
      <c r="M81" s="252" t="e">
        <f ca="true">+IF(AND(ISNUMBER(OFFSET('Water Data'!$F$5,0,10*ROW('Water Data'!F75))),CB81="Yes"),100-OFFSET('Water Data'!$F$5,0,10*ROW('Water Data'!F75)),IF(AND(ISNUMBER(OFFSET('Water Data'!$F$5,0,10*ROW('Water Data'!F75))),CB81="No",ISNUMBER(OFFSET('Water Data'!$F$5,0,10*ROW('Water Data'!F75)))),CONCATENATE("[",ROUND(100-OFFSET('Water Data'!$F$5,0,10*ROW('Water Data'!F75)),0),"]"),IF(AND(ISNUMBER(OFFSET('Water Data'!$F$5,0,10*ROW('Water Data'!F75))),CB81="",ISNUMBER(OFFSET('Water Data'!$F$5,0,10*ROW('Water Data'!F75)))),100-OFFSET('Water Data'!$F$5,0,10*ROW('Water Data'!F75)),NA())))</f>
        <v>#N/A</v>
      </c>
      <c r="N81" s="252" t="e">
        <f ca="true">+IF(AND(ISNUMBER(OFFSET('Water Data'!$F$7,0,10*ROW('Water Data'!F75))),CC81="Yes"),OFFSET('Water Data'!$F$7,0,10*ROW('Water Data'!F75)),IF(AND(ISNUMBER(OFFSET('Water Data'!$F$7,0,10*ROW('Water Data'!F75))),CC81="No",ISNUMBER(OFFSET('Water Data'!$F$7,0,10*ROW('Water Data'!F75)))),CONCATENATE("[",ROUND(OFFSET('Water Data'!$F$7,0,10*ROW('Water Data'!F75)),0),"]"),IF(AND(ISNUMBER(OFFSET('Water Data'!$F$7,0,10*ROW('Water Data'!F75))),CC81="",ISNUMBER(OFFSET('Water Data'!$F$7,0,10*ROW('Water Data'!F75)))),OFFSET('Water Data'!$F$7,0,10*ROW('Water Data'!F75)),NA())))</f>
        <v>#N/A</v>
      </c>
      <c r="O81" s="252" t="e">
        <f ca="true">+IF(AND(ISNUMBER(OFFSET('Water Data'!$F$10,0,10*ROW('Water Data'!F75))),CD81="Yes"),OFFSET('Water Data'!$F$10,0,10*ROW('Water Data'!F75)),IF(AND(ISNUMBER(OFFSET('Water Data'!$F$10,0,10*ROW('Water Data'!F75))),CD81="No",ISNUMBER(OFFSET('Water Data'!$F$10,0,10*ROW('Water Data'!F75)))),CONCATENATE("[",ROUND(OFFSET('Water Data'!$F$10,0,10*ROW('Water Data'!F75)),0),"]"),IF(AND(ISNUMBER(OFFSET('Water Data'!$F$10,0,10*ROW('Water Data'!F75))),CD81="",ISNUMBER(OFFSET('Water Data'!$F$10,0,10*ROW('Water Data'!F75)))),OFFSET('Water Data'!$F$10,0,10*ROW('Water Data'!F75)),NA())))</f>
        <v>#N/A</v>
      </c>
      <c r="P81" s="252" t="e">
        <f ca="true">+IF(AND(ISNUMBER(OFFSET('Water Data'!$G$5,0,10*ROW('Water Data'!G75))),CE81="Yes"),100-OFFSET('Water Data'!$G$5,0,10*ROW('Water Data'!G75)),IF(AND(ISNUMBER(OFFSET('Water Data'!$G$5,0,10*ROW('Water Data'!G75))),CE81="No",ISNUMBER(OFFSET('Water Data'!$G$5,0,10*ROW('Water Data'!G75)))),CONCATENATE("[",ROUND(100-OFFSET('Water Data'!$G$5,0,10*ROW('Water Data'!G75)),0),"]"),IF(AND(ISNUMBER(OFFSET('Water Data'!$G$5,0,10*ROW('Water Data'!G75))),CE81="",ISNUMBER(OFFSET('Water Data'!$G$5,0,10*ROW('Water Data'!G75)))),100-OFFSET('Water Data'!$G$5,0,10*ROW('Water Data'!G75)),NA())))</f>
        <v>#N/A</v>
      </c>
      <c r="Q81" s="252" t="e">
        <f ca="true">+IF(AND(ISNUMBER(OFFSET('Water Data'!$G$7,0,10*ROW('Water Data'!G75))),CF81="Yes"),OFFSET('Water Data'!$G$7,0,10*ROW('Water Data'!G75)),IF(AND(ISNUMBER(OFFSET('Water Data'!$G$7,0,10*ROW('Water Data'!G75))),CF81="No",ISNUMBER(OFFSET('Water Data'!$G$7,0,10*ROW('Water Data'!G75)))),CONCATENATE("[",ROUND(OFFSET('Water Data'!$G$7,0,10*ROW('Water Data'!G75)),0),"]"),IF(AND(ISNUMBER(OFFSET('Water Data'!$G$7,0,10*ROW('Water Data'!G75))),CF81="",ISNUMBER(OFFSET('Water Data'!$G$7,0,10*ROW('Water Data'!G75)))),OFFSET('Water Data'!$G$7,0,10*ROW('Water Data'!G75)),NA())))</f>
        <v>#N/A</v>
      </c>
      <c r="R81" s="252" t="e">
        <f ca="true">+IF(AND(ISNUMBER(OFFSET('Water Data'!$G$10,0,10*ROW('Water Data'!G75))),CG81="Yes"),OFFSET('Water Data'!$G$10,0,10*ROW('Water Data'!G75)),IF(AND(ISNUMBER(OFFSET('Water Data'!$G$10,0,10*ROW('Water Data'!G75))),CG81="No",ISNUMBER(OFFSET('Water Data'!$G$10,0,10*ROW('Water Data'!G75)))),CONCATENATE("[",ROUND(OFFSET('Water Data'!$G$10,0,10*ROW('Water Data'!G75)),0),"]"),IF(AND(ISNUMBER(OFFSET('Water Data'!$G$10,0,10*ROW('Water Data'!G75))),CG81="",ISNUMBER(OFFSET('Water Data'!$G$10,0,10*ROW('Water Data'!G75)))),OFFSET('Water Data'!$G$10,0,10*ROW('Water Data'!G75)),NA())))</f>
        <v>#N/A</v>
      </c>
      <c r="S81" s="252" t="e">
        <f ca="true">+IF(AND(ISNUMBER(OFFSET('Water Data'!$H$5,0,10*ROW('Water Data'!H75))),CH81="Yes"),100-OFFSET('Water Data'!$H$5,0,10*ROW('Water Data'!H75)),IF(AND(ISNUMBER(OFFSET('Water Data'!$H$5,0,10*ROW('Water Data'!H75))),CH81="No",ISNUMBER(OFFSET('Water Data'!$H$5,0,10*ROW('Water Data'!H75)))),CONCATENATE("[",ROUND(100-OFFSET('Water Data'!$H$5,0,10*ROW('Water Data'!H75)),0),"]"),IF(AND(ISNUMBER(OFFSET('Water Data'!$H$5,0,10*ROW('Water Data'!H75))),CH81="",ISNUMBER(OFFSET('Water Data'!$H$5,0,10*ROW('Water Data'!H75)))),100-OFFSET('Water Data'!$H$5,0,10*ROW('Water Data'!H75)),NA())))</f>
        <v>#N/A</v>
      </c>
      <c r="T81" s="252" t="e">
        <f ca="true">+IF(AND(ISNUMBER(OFFSET('Water Data'!$H$7,0,10*ROW('Water Data'!H75))),CI81="Yes"),OFFSET('Water Data'!$H$7,0,10*ROW('Water Data'!H75)),IF(AND(ISNUMBER(OFFSET('Water Data'!$H$7,0,10*ROW('Water Data'!H75))),CI81="No",ISNUMBER(OFFSET('Water Data'!$H$7,0,10*ROW('Water Data'!H75)))),CONCATENATE("[",ROUND(OFFSET('Water Data'!$H$7,0,10*ROW('Water Data'!H75)),0),"]"),IF(AND(ISNUMBER(OFFSET('Water Data'!$H$7,0,10*ROW('Water Data'!H75))),CI81="",ISNUMBER(OFFSET('Water Data'!$H$7,0,10*ROW('Water Data'!H75)))),OFFSET('Water Data'!$H$7,0,10*ROW('Water Data'!H75)),NA())))</f>
        <v>#N/A</v>
      </c>
      <c r="U81" s="252" t="e">
        <f ca="true">+IF(AND(ISNUMBER(OFFSET('Water Data'!$H$10,0,10*ROW('Water Data'!H75))),CJ81="Yes"),OFFSET('Water Data'!$H$10,0,10*ROW('Water Data'!H75)),IF(AND(ISNUMBER(OFFSET('Water Data'!$H$10,0,10*ROW('Water Data'!H75))),CJ81="No",ISNUMBER(OFFSET('Water Data'!$H$10,0,10*ROW('Water Data'!H75)))),CONCATENATE("[",ROUND(OFFSET('Water Data'!$H$10,0,10*ROW('Water Data'!H75)),0),"]"),IF(AND(ISNUMBER(OFFSET('Water Data'!$H$10,0,10*ROW('Water Data'!H75))),CJ81="",ISNUMBER(OFFSET('Water Data'!$H$10,0,10*ROW('Water Data'!H75)))),OFFSET('Water Data'!$H$10,0,10*ROW('Water Data'!H75)),NA())))</f>
        <v>#N/A</v>
      </c>
      <c r="V81" s="253" t="e">
        <f ca="true">+IF(AND(ISNUMBER(OFFSET('Sanitation Data'!$C$5,0,10*ROW('Sanitation Data'!C75))),CK81="Yes"),100-OFFSET('Sanitation Data'!$C$5,0,10*ROW('Sanitation Data'!C75)),IF(AND(ISNUMBER(OFFSET('Sanitation Data'!$C$5,0,10*ROW('Sanitation Data'!C75))),CK81="No",ISNUMBER(OFFSET('Sanitation Data'!$C$5,0,10*ROW('Sanitation Data'!C75)))),CONCATENATE("[",ROUND(100-OFFSET('Sanitation Data'!$C$5,0,10*ROW('Sanitation Data'!C75)),0),"]"),IF(AND(ISNUMBER(OFFSET('Sanitation Data'!$C$5,0,10*ROW('Sanitation Data'!C75))),CK81="",ISNUMBER(OFFSET('Sanitation Data'!$C$5,0,10*ROW('Sanitation Data'!C75)))),100-OFFSET('Sanitation Data'!$C$5,0,10*ROW('Sanitation Data'!C75)),NA())))</f>
        <v>#N/A</v>
      </c>
      <c r="W81" s="253" t="e">
        <f ca="true">+IF(AND(ISNUMBER(OFFSET('Sanitation Data'!$C$7,0,10*ROW('Sanitation Data'!C75))),CL81="Yes"),OFFSET('Sanitation Data'!$C$7,0,10*ROW('Sanitation Data'!C75)),IF(AND(ISNUMBER(OFFSET('Sanitation Data'!$C$7,0,10*ROW('Sanitation Data'!C75))),CL81="No",ISNUMBER(OFFSET('Sanitation Data'!$C$7,0,10*ROW('Sanitation Data'!C75)))),CONCATENATE("[",ROUND(OFFSET('Sanitation Data'!$C$7,0,10*ROW('Sanitation Data'!C75)),0),"]"),IF(AND(ISNUMBER(OFFSET('Sanitation Data'!$C$7,0,10*ROW('Sanitation Data'!C75))),CL81="",ISNUMBER(OFFSET('Sanitation Data'!$C$7,0,10*ROW('Sanitation Data'!C75)))),OFFSET('Sanitation Data'!$C$7,0,10*ROW('Sanitation Data'!C75)),NA())))</f>
        <v>#N/A</v>
      </c>
      <c r="X81" s="253" t="e">
        <f ca="true">+IF(AND(ISNUMBER(OFFSET('Sanitation Data'!$C$11,0,10*ROW('Sanitation Data'!C75))),CM81="Yes"),OFFSET('Sanitation Data'!$C$11,0,10*ROW('Sanitation Data'!C75)),IF(AND(ISNUMBER(OFFSET('Sanitation Data'!$C$11,0,10*ROW('Sanitation Data'!C75))),CM81="No",ISNUMBER(OFFSET('Sanitation Data'!$C$11,0,10*ROW('Sanitation Data'!C75)))),CONCATENATE("[",ROUND(OFFSET('Sanitation Data'!$C$11,0,10*ROW('Sanitation Data'!C75)),0),"]"),IF(AND(ISNUMBER(OFFSET('Sanitation Data'!$C$11,0,10*ROW('Sanitation Data'!C75))),CM81="",ISNUMBER(OFFSET('Sanitation Data'!$C$11,0,10*ROW('Sanitation Data'!C75)))),OFFSET('Sanitation Data'!$C$11,0,10*ROW('Sanitation Data'!C75)),NA())))</f>
        <v>#N/A</v>
      </c>
      <c r="Y81" s="253" t="e">
        <f ca="true">+IF(AND(ISNUMBER(OFFSET('Sanitation Data'!$C$12,0,10*ROW('Sanitation Data'!C75))),CN81="Yes"),OFFSET('Sanitation Data'!$C$12,0,10*ROW('Sanitation Data'!C75)),IF(AND(ISNUMBER(OFFSET('Sanitation Data'!$C$12,0,10*ROW('Sanitation Data'!C75))),CN81="No",ISNUMBER(OFFSET('Sanitation Data'!$C$12,0,10*ROW('Sanitation Data'!C75)))),CONCATENATE("[",ROUND(OFFSET('Sanitation Data'!$C$12,0,10*ROW('Sanitation Data'!C75)),0),"]"),IF(AND(ISNUMBER(OFFSET('Sanitation Data'!$C$12,0,10*ROW('Sanitation Data'!C75))),CN81="",ISNUMBER(OFFSET('Sanitation Data'!$C$12,0,10*ROW('Sanitation Data'!C75)))),OFFSET('Sanitation Data'!$C$12,0,10*ROW('Sanitation Data'!C75)),NA())))</f>
        <v>#N/A</v>
      </c>
      <c r="Z81" s="253" t="e">
        <f ca="true">+IF(AND(ISNUMBER(OFFSET('Sanitation Data'!$C$13,0,10*ROW('Sanitation Data'!C75))),CO81="Yes"),OFFSET('Sanitation Data'!$C$13,0,10*ROW('Sanitation Data'!C75)),IF(AND(ISNUMBER(OFFSET('Sanitation Data'!$C$13,0,10*ROW('Sanitation Data'!C75))),CO81="No",ISNUMBER(OFFSET('Sanitation Data'!$C$13,0,10*ROW('Sanitation Data'!C75)))),CONCATENATE("[",ROUND(OFFSET('Sanitation Data'!$C$13,0,10*ROW('Sanitation Data'!C75)),0),"]"),IF(AND(ISNUMBER(OFFSET('Sanitation Data'!$C$13,0,10*ROW('Sanitation Data'!C75))),CO81="",ISNUMBER(OFFSET('Sanitation Data'!$C$13,0,10*ROW('Sanitation Data'!C75)))),OFFSET('Sanitation Data'!$C$13,0,10*ROW('Sanitation Data'!C75)),NA())))</f>
        <v>#N/A</v>
      </c>
      <c r="AA81" s="253" t="e">
        <f ca="true">+IF(AND(ISNUMBER(OFFSET('Sanitation Data'!$D$5,0,10*ROW('Sanitation Data'!D75))),CP81="Yes"),100-OFFSET('Sanitation Data'!$D$5,0,10*ROW('Sanitation Data'!D75)),IF(AND(ISNUMBER(OFFSET('Sanitation Data'!$D$5,0,10*ROW('Sanitation Data'!D75))),CP81="No",ISNUMBER(OFFSET('Sanitation Data'!$D$5,0,10*ROW('Sanitation Data'!D75)))),CONCATENATE("[",ROUND(100-OFFSET('Sanitation Data'!$D$5,0,10*ROW('Sanitation Data'!D75)),0),"]"),IF(AND(ISNUMBER(OFFSET('Sanitation Data'!$D$5,0,10*ROW('Sanitation Data'!D75))),CP81="",ISNUMBER(OFFSET('Sanitation Data'!$D$5,0,10*ROW('Sanitation Data'!D75)))),100-OFFSET('Sanitation Data'!$D$5,0,10*ROW('Sanitation Data'!D75)),NA())))</f>
        <v>#N/A</v>
      </c>
      <c r="AB81" s="253" t="e">
        <f ca="true">+IF(AND(ISNUMBER(OFFSET('Sanitation Data'!$D$7,0,10*ROW('Sanitation Data'!D75))),CQ81="Yes"),OFFSET('Sanitation Data'!$D$7,0,10*ROW('Sanitation Data'!G75)),IF(AND(ISNUMBER(OFFSET('Sanitation Data'!$D$7,0,10*ROW('Sanitation Data'!D75))),CQ81="No",ISNUMBER(OFFSET('Sanitation Data'!$D$7,0,10*ROW('Sanitation Data'!D75)))),CONCATENATE("[",ROUND(OFFSET('Sanitation Data'!$D$7,0,10*ROW('Sanitation Data'!D75)),0),"]"),IF(AND(ISNUMBER(OFFSET('Sanitation Data'!$D$7,0,10*ROW('Sanitation Data'!D75))),CQ81="",ISNUMBER(OFFSET('Sanitation Data'!$D$7,0,10*ROW('Sanitation Data'!D75)))),OFFSET('Sanitation Data'!$D$7,0,10*ROW('Sanitation Data'!D75)),NA())))</f>
        <v>#N/A</v>
      </c>
      <c r="AC81" s="253" t="e">
        <f ca="true">+IF(AND(ISNUMBER(OFFSET('Sanitation Data'!$D$11,0,10*ROW('Sanitation Data'!D75))),CR81="Yes"),OFFSET('Sanitation Data'!$D$11,0,10*ROW('Sanitation Data'!D75)),IF(AND(ISNUMBER(OFFSET('Sanitation Data'!$D$11,0,10*ROW('Sanitation Data'!D75))),CR81="No",ISNUMBER(OFFSET('Sanitation Data'!$D$11,0,10*ROW('Sanitation Data'!D75)))),CONCATENATE("[",ROUND(OFFSET('Sanitation Data'!$D$11,0,10*ROW('Sanitation Data'!D75)),0),"]"),IF(AND(ISNUMBER(OFFSET('Sanitation Data'!$D$11,0,10*ROW('Sanitation Data'!D75))),CR81="",ISNUMBER(OFFSET('Sanitation Data'!$D$11,0,10*ROW('Sanitation Data'!D75)))),OFFSET('Sanitation Data'!$D$11,0,10*ROW('Sanitation Data'!D75)),NA())))</f>
        <v>#N/A</v>
      </c>
      <c r="AD81" s="253" t="e">
        <f ca="true">+IF(AND(ISNUMBER(OFFSET('Sanitation Data'!$D$12,0,10*ROW('Sanitation Data'!D75))),CS81="Yes"),OFFSET('Sanitation Data'!$D$12,0,10*ROW('Sanitation Data'!D75)),IF(AND(ISNUMBER(OFFSET('Sanitation Data'!$D$12,0,10*ROW('Sanitation Data'!D75))),CS81="No",ISNUMBER(OFFSET('Sanitation Data'!$D$12,0,10*ROW('Sanitation Data'!D75)))),CONCATENATE("[",ROUND(OFFSET('Sanitation Data'!$D$12,0,10*ROW('Sanitation Data'!D75)),0),"]"),IF(AND(ISNUMBER(OFFSET('Sanitation Data'!$D$12,0,10*ROW('Sanitation Data'!D75))),CS81="",ISNUMBER(OFFSET('Sanitation Data'!$D$12,0,10*ROW('Sanitation Data'!D75)))),OFFSET('Sanitation Data'!$D$12,0,10*ROW('Sanitation Data'!D75)),NA())))</f>
        <v>#N/A</v>
      </c>
      <c r="AE81" s="253" t="e">
        <f ca="true">+IF(AND(ISNUMBER(OFFSET('Sanitation Data'!$D$13,0,10*ROW('Sanitation Data'!D75))),CT81="Yes"),OFFSET('Sanitation Data'!$D$13,0,10*ROW('Sanitation Data'!D75)),IF(AND(ISNUMBER(OFFSET('Sanitation Data'!$D$13,0,10*ROW('Sanitation Data'!D75))),CT81="No",ISNUMBER(OFFSET('Sanitation Data'!$D$13,0,10*ROW('Sanitation Data'!D75)))),CONCATENATE("[",ROUND(OFFSET('Sanitation Data'!$D$13,0,10*ROW('Sanitation Data'!D75)),0),"]"),IF(AND(ISNUMBER(OFFSET('Sanitation Data'!$D$13,0,10*ROW('Sanitation Data'!D75))),CT81="",ISNUMBER(OFFSET('Sanitation Data'!$D$13,0,10*ROW('Sanitation Data'!D75)))),OFFSET('Sanitation Data'!$D$13,0,10*ROW('Sanitation Data'!D75)),NA())))</f>
        <v>#N/A</v>
      </c>
      <c r="AF81" s="253" t="e">
        <f ca="true">+IF(AND(ISNUMBER(OFFSET('Sanitation Data'!$E$5,0,10*ROW('Sanitation Data'!E75))),CU81="Yes"),100-OFFSET('Sanitation Data'!$E$5,0,10*ROW('Sanitation Data'!E75)),IF(AND(ISNUMBER(OFFSET('Sanitation Data'!$E$5,0,10*ROW('Sanitation Data'!E75))),CU81="No",ISNUMBER(OFFSET('Sanitation Data'!$E$5,0,10*ROW('Sanitation Data'!E75)))),CONCATENATE("[",ROUND(100-OFFSET('Sanitation Data'!$E$5,0,10*ROW('Sanitation Data'!E75)),0),"]"),IF(AND(ISNUMBER(OFFSET('Sanitation Data'!$E$5,0,10*ROW('Sanitation Data'!E75))),CU81="",ISNUMBER(OFFSET('Sanitation Data'!$E$5,0,10*ROW('Sanitation Data'!E75)))),100-OFFSET('Sanitation Data'!$E$5,0,10*ROW('Sanitation Data'!E75)),NA())))</f>
        <v>#N/A</v>
      </c>
      <c r="AG81" s="253" t="e">
        <f ca="true">+IF(AND(ISNUMBER(OFFSET('Sanitation Data'!$E$7,0,10*ROW('Sanitation Data'!E75))),CV81="Yes"),OFFSET('Sanitation Data'!$E$7,0,10*ROW('Sanitation Data'!E75)),IF(AND(ISNUMBER(OFFSET('Sanitation Data'!$E$7,0,10*ROW('Sanitation Data'!E75))),CV81="No",ISNUMBER(OFFSET('Sanitation Data'!$E$7,0,10*ROW('Sanitation Data'!E75)))),CONCATENATE("[",ROUND(OFFSET('Sanitation Data'!$E$7,0,10*ROW('Sanitation Data'!E75)),0),"]"),IF(AND(ISNUMBER(OFFSET('Sanitation Data'!$E$7,0,10*ROW('Sanitation Data'!E75))),CV81="",ISNUMBER(OFFSET('Sanitation Data'!$E$7,0,10*ROW('Sanitation Data'!E75)))),OFFSET('Sanitation Data'!$E$7,0,10*ROW('Sanitation Data'!E75)),NA())))</f>
        <v>#N/A</v>
      </c>
      <c r="AH81" s="253" t="e">
        <f ca="true">+IF(AND(ISNUMBER(OFFSET('Sanitation Data'!$E$11,0,10*ROW('Sanitation Data'!E75))),CW81="Yes"),OFFSET('Sanitation Data'!$E$11,0,10*ROW('Sanitation Data'!E75)),IF(AND(ISNUMBER(OFFSET('Sanitation Data'!$E$11,0,10*ROW('Sanitation Data'!E75))),CW81="No",ISNUMBER(OFFSET('Sanitation Data'!$E$11,0,10*ROW('Sanitation Data'!E75)))),CONCATENATE("[",ROUND(OFFSET('Sanitation Data'!$E$11,0,10*ROW('Sanitation Data'!E75)),0),"]"),IF(AND(ISNUMBER(OFFSET('Sanitation Data'!$E$11,0,10*ROW('Sanitation Data'!E75))),CW81="",ISNUMBER(OFFSET('Sanitation Data'!$E$11,0,10*ROW('Sanitation Data'!E75)))),OFFSET('Sanitation Data'!$E$11,0,10*ROW('Sanitation Data'!E75)),NA())))</f>
        <v>#N/A</v>
      </c>
      <c r="AI81" s="253" t="e">
        <f ca="true">+IF(AND(ISNUMBER(OFFSET('Sanitation Data'!$E$12,0,10*ROW('Sanitation Data'!E75))),CX81="Yes"),OFFSET('Sanitation Data'!$E$12,0,10*ROW('Sanitation Data'!E75)),IF(AND(ISNUMBER(OFFSET('Sanitation Data'!$E$12,0,10*ROW('Sanitation Data'!E75))),CX81="No",ISNUMBER(OFFSET('Sanitation Data'!$E$12,0,10*ROW('Sanitation Data'!E75)))),CONCATENATE("[",ROUND(OFFSET('Sanitation Data'!$E$12,0,10*ROW('Sanitation Data'!E75)),0),"]"),IF(AND(ISNUMBER(OFFSET('Sanitation Data'!$E$12,0,10*ROW('Sanitation Data'!E75))),CX81="",ISNUMBER(OFFSET('Sanitation Data'!$E$12,0,10*ROW('Sanitation Data'!E75)))),OFFSET('Sanitation Data'!$E$12,0,10*ROW('Sanitation Data'!E75)),NA())))</f>
        <v>#N/A</v>
      </c>
      <c r="AJ81" s="253" t="e">
        <f ca="true">+IF(AND(ISNUMBER(OFFSET('Sanitation Data'!$E$13,0,10*ROW('Sanitation Data'!E75))),CY81="Yes"),OFFSET('Sanitation Data'!$E$13,0,10*ROW('Sanitation Data'!E75)),IF(AND(ISNUMBER(OFFSET('Sanitation Data'!$E$13,0,10*ROW('Sanitation Data'!E75))),CY81="No",ISNUMBER(OFFSET('Sanitation Data'!$E$13,0,10*ROW('Sanitation Data'!E75)))),CONCATENATE("[",ROUND(OFFSET('Sanitation Data'!$E$13,0,10*ROW('Sanitation Data'!E75)),0),"]"),IF(AND(ISNUMBER(OFFSET('Sanitation Data'!$E$13,0,10*ROW('Sanitation Data'!E75))),CY81="",ISNUMBER(OFFSET('Sanitation Data'!$E$13,0,10*ROW('Sanitation Data'!E75)))),OFFSET('Sanitation Data'!$E$13,0,10*ROW('Sanitation Data'!E75)),NA())))</f>
        <v>#N/A</v>
      </c>
      <c r="AK81" s="253" t="e">
        <f ca="true">+IF(AND(ISNUMBER(OFFSET('Sanitation Data'!$F$5,0,10*ROW('Sanitation Data'!F75))),CZ81="Yes"),100-OFFSET('Sanitation Data'!$F$5,0,10*ROW('Sanitation Data'!F75)),IF(AND(ISNUMBER(OFFSET('Sanitation Data'!$F$5,0,10*ROW('Sanitation Data'!F75))),CZ81="No",ISNUMBER(OFFSET('Sanitation Data'!$F$5,0,10*ROW('Sanitation Data'!F75)))),CONCATENATE("[",ROUND(100-OFFSET('Sanitation Data'!$F$5,0,10*ROW('Sanitation Data'!F75)),0),"]"),IF(AND(ISNUMBER(OFFSET('Sanitation Data'!$F$5,0,10*ROW('Sanitation Data'!F75))),CZ81="",ISNUMBER(OFFSET('Sanitation Data'!$F$5,0,10*ROW('Sanitation Data'!F75)))),100-OFFSET('Sanitation Data'!$F$5,0,10*ROW('Sanitation Data'!F75)),NA())))</f>
        <v>#N/A</v>
      </c>
      <c r="AL81" s="253" t="e">
        <f ca="true">+IF(AND(ISNUMBER(OFFSET('Sanitation Data'!$F$7,0,10*ROW('Sanitation Data'!F75))),DA81="Yes"),OFFSET('Sanitation Data'!$F$7,0,10*ROW('Sanitation Data'!F75)),IF(AND(ISNUMBER(OFFSET('Sanitation Data'!$F$7,0,10*ROW('Sanitation Data'!F75))),DA81="No",ISNUMBER(OFFSET('Sanitation Data'!$F$7,0,10*ROW('Sanitation Data'!F75)))),CONCATENATE("[",ROUND(OFFSET('Sanitation Data'!$F$7,0,10*ROW('Sanitation Data'!F75)),0),"]"),IF(AND(ISNUMBER(OFFSET('Sanitation Data'!$F$7,0,10*ROW('Sanitation Data'!F75))),DA81="",ISNUMBER(OFFSET('Sanitation Data'!$F$7,0,10*ROW('Sanitation Data'!F75)))),OFFSET('Sanitation Data'!$F$7,0,10*ROW('Sanitation Data'!F75)),NA())))</f>
        <v>#N/A</v>
      </c>
      <c r="AM81" s="253" t="e">
        <f ca="true">+IF(AND(ISNUMBER(OFFSET('Sanitation Data'!$F$11,0,10*ROW('Sanitation Data'!F75))),DB81="Yes"),OFFSET('Sanitation Data'!$F$11,0,10*ROW('Sanitation Data'!F75)),IF(AND(ISNUMBER(OFFSET('Sanitation Data'!$F$11,0,10*ROW('Sanitation Data'!F75))),DB81="No",ISNUMBER(OFFSET('Sanitation Data'!$F$11,0,10*ROW('Sanitation Data'!F75)))),CONCATENATE("[",ROUND(OFFSET('Sanitation Data'!$F$11,0,10*ROW('Sanitation Data'!F75)),0),"]"),IF(AND(ISNUMBER(OFFSET('Sanitation Data'!$F$11,0,10*ROW('Sanitation Data'!F75))),DB81="",ISNUMBER(OFFSET('Sanitation Data'!$F$11,0,10*ROW('Sanitation Data'!F75)))),OFFSET('Sanitation Data'!$F$11,0,10*ROW('Sanitation Data'!F75)),NA())))</f>
        <v>#N/A</v>
      </c>
      <c r="AN81" s="253" t="e">
        <f ca="true">+IF(AND(ISNUMBER(OFFSET('Sanitation Data'!$F$12,0,10*ROW('Sanitation Data'!F75))),DC81="Yes"),OFFSET('Sanitation Data'!$F$12,0,10*ROW('Sanitation Data'!F75)),IF(AND(ISNUMBER(OFFSET('Sanitation Data'!$F$12,0,10*ROW('Sanitation Data'!F75))),DC81="No",ISNUMBER(OFFSET('Sanitation Data'!$F$12,0,10*ROW('Sanitation Data'!F75)))),CONCATENATE("[",ROUND(OFFSET('Sanitation Data'!$F$12,0,10*ROW('Sanitation Data'!F75)),0),"]"),IF(AND(ISNUMBER(OFFSET('Sanitation Data'!$F$12,0,10*ROW('Sanitation Data'!F75))),DC81="",ISNUMBER(OFFSET('Sanitation Data'!$F$12,0,10*ROW('Sanitation Data'!F75)))),OFFSET('Sanitation Data'!$F$12,0,10*ROW('Sanitation Data'!F75)),NA())))</f>
        <v>#N/A</v>
      </c>
      <c r="AO81" s="253" t="e">
        <f ca="true">+IF(AND(ISNUMBER(OFFSET('Sanitation Data'!$F$13,0,10*ROW('Sanitation Data'!F75))),DD81="Yes"),OFFSET('Sanitation Data'!$F$13,0,10*ROW('Sanitation Data'!F75)),IF(AND(ISNUMBER(OFFSET('Sanitation Data'!$F$13,0,10*ROW('Sanitation Data'!F75))),DD81="No",ISNUMBER(OFFSET('Sanitation Data'!$F$13,0,10*ROW('Sanitation Data'!F75)))),CONCATENATE("[",ROUND(OFFSET('Sanitation Data'!$F$13,0,10*ROW('Sanitation Data'!F75)),0),"]"),IF(AND(ISNUMBER(OFFSET('Sanitation Data'!$F$13,0,10*ROW('Sanitation Data'!F75))),DD81="",ISNUMBER(OFFSET('Sanitation Data'!$F$13,0,10*ROW('Sanitation Data'!F75)))),OFFSET('Sanitation Data'!$F$13,0,10*ROW('Sanitation Data'!F75)),NA())))</f>
        <v>#N/A</v>
      </c>
      <c r="AP81" s="253" t="e">
        <f ca="true">+IF(AND(ISNUMBER(OFFSET('Sanitation Data'!$G$5,0,10*ROW('Sanitation Data'!G75))),DE81="Yes"),100-OFFSET('Sanitation Data'!$G$5,0,10*ROW('Sanitation Data'!G75)),IF(AND(ISNUMBER(OFFSET('Sanitation Data'!$G$5,0,10*ROW('Sanitation Data'!G75))),DE81="No",ISNUMBER(OFFSET('Sanitation Data'!$G$5,0,10*ROW('Sanitation Data'!G75)))),CONCATENATE("[",ROUND(100-OFFSET('Sanitation Data'!$G$5,0,10*ROW('Sanitation Data'!G75)),0),"]"),IF(AND(ISNUMBER(OFFSET('Sanitation Data'!$G$5,0,10*ROW('Sanitation Data'!G75))),DE81="",ISNUMBER(OFFSET('Sanitation Data'!$G$5,0,10*ROW('Sanitation Data'!G75)))),100-OFFSET('Sanitation Data'!$G$5,0,10*ROW('Sanitation Data'!G75)),NA())))</f>
        <v>#N/A</v>
      </c>
      <c r="AQ81" s="253" t="e">
        <f ca="true">+IF(AND(ISNUMBER(OFFSET('Sanitation Data'!$G$7,0,10*ROW('Sanitation Data'!G75))),DF81="Yes"),OFFSET('Sanitation Data'!$G$7,0,10*ROW('Sanitation Data'!G75)),IF(AND(ISNUMBER(OFFSET('Sanitation Data'!$G$7,0,10*ROW('Sanitation Data'!G75))),DF81="No",ISNUMBER(OFFSET('Sanitation Data'!$G$7,0,10*ROW('Sanitation Data'!G75)))),CONCATENATE("[",ROUND(OFFSET('Sanitation Data'!$G$7,0,10*ROW('Sanitation Data'!G75)),0),"]"),IF(AND(ISNUMBER(OFFSET('Sanitation Data'!$G$7,0,10*ROW('Sanitation Data'!G75))),DF81="",ISNUMBER(OFFSET('Sanitation Data'!$G$7,0,10*ROW('Sanitation Data'!G75)))),OFFSET('Sanitation Data'!$G$7,0,10*ROW('Sanitation Data'!G75)),NA())))</f>
        <v>#N/A</v>
      </c>
      <c r="AR81" s="253" t="e">
        <f ca="true">+IF(AND(ISNUMBER(OFFSET('Sanitation Data'!$G$11,0,10*ROW('Sanitation Data'!G75))),DG81="Yes"),OFFSET('Sanitation Data'!$G$11,0,10*ROW('Sanitation Data'!G75)),IF(AND(ISNUMBER(OFFSET('Sanitation Data'!$G$11,0,10*ROW('Sanitation Data'!G75))),DG81="No",ISNUMBER(OFFSET('Sanitation Data'!$G$11,0,10*ROW('Sanitation Data'!G75)))),CONCATENATE("[",ROUND(OFFSET('Sanitation Data'!$G$11,0,10*ROW('Sanitation Data'!G75)),0),"]"),IF(AND(ISNUMBER(OFFSET('Sanitation Data'!$G$11,0,10*ROW('Sanitation Data'!G75))),DG81="",ISNUMBER(OFFSET('Sanitation Data'!$G$11,0,10*ROW('Sanitation Data'!G75)))),OFFSET('Sanitation Data'!$G$11,0,10*ROW('Sanitation Data'!G75)),NA())))</f>
        <v>#N/A</v>
      </c>
      <c r="AS81" s="253" t="e">
        <f ca="true">+IF(AND(ISNUMBER(OFFSET('Sanitation Data'!$G$12,0,10*ROW('Sanitation Data'!G75))),DH81="Yes"),OFFSET('Sanitation Data'!$G$12,0,10*ROW('Sanitation Data'!G75)),IF(AND(ISNUMBER(OFFSET('Sanitation Data'!$G$12,0,10*ROW('Sanitation Data'!G75))),DH81="No",ISNUMBER(OFFSET('Sanitation Data'!$G$12,0,10*ROW('Sanitation Data'!G75)))),CONCATENATE("[",ROUND(OFFSET('Sanitation Data'!$G$12,0,10*ROW('Sanitation Data'!G75)),0),"]"),IF(AND(ISNUMBER(OFFSET('Sanitation Data'!$G$12,0,10*ROW('Sanitation Data'!G75))),DH81="",ISNUMBER(OFFSET('Sanitation Data'!$G$12,0,10*ROW('Sanitation Data'!G75)))),OFFSET('Sanitation Data'!$G$12,0,10*ROW('Sanitation Data'!G75)),NA())))</f>
        <v>#N/A</v>
      </c>
      <c r="AT81" s="253" t="e">
        <f ca="true">+IF(AND(ISNUMBER(OFFSET('Sanitation Data'!$G$13,0,10*ROW('Sanitation Data'!G75))),DI81="Yes"),OFFSET('Sanitation Data'!$G$13,0,10*ROW('Sanitation Data'!G75)),IF(AND(ISNUMBER(OFFSET('Sanitation Data'!$G$13,0,10*ROW('Sanitation Data'!G75))),DI81="No",ISNUMBER(OFFSET('Sanitation Data'!$G$13,0,10*ROW('Sanitation Data'!G75)))),CONCATENATE("[",ROUND(OFFSET('Sanitation Data'!$G$13,0,10*ROW('Sanitation Data'!G75)),0),"]"),IF(AND(ISNUMBER(OFFSET('Sanitation Data'!$G$13,0,10*ROW('Sanitation Data'!G75))),DI81="",ISNUMBER(OFFSET('Sanitation Data'!$G$13,0,10*ROW('Sanitation Data'!G75)))),OFFSET('Sanitation Data'!$G$13,0,10*ROW('Sanitation Data'!G75)),NA())))</f>
        <v>#N/A</v>
      </c>
      <c r="AU81" s="253" t="e">
        <f ca="true">+IF(AND(ISNUMBER(OFFSET('Sanitation Data'!$H$5,0,10*ROW('Sanitation Data'!H75))),DJ81="Yes"),100-OFFSET('Sanitation Data'!$H$5,0,10*ROW('Sanitation Data'!H75)),IF(AND(ISNUMBER(OFFSET('Sanitation Data'!$H$5,0,10*ROW('Sanitation Data'!H75))),DJ81="No",ISNUMBER(OFFSET('Sanitation Data'!$H$5,0,10*ROW('Sanitation Data'!H75)))),CONCATENATE("[",ROUND(100-OFFSET('Sanitation Data'!$H$5,0,10*ROW('Sanitation Data'!H75)),0),"]"),IF(AND(ISNUMBER(OFFSET('Sanitation Data'!$H$5,0,10*ROW('Sanitation Data'!H75))),DJ81="",ISNUMBER(OFFSET('Sanitation Data'!$H$5,0,10*ROW('Sanitation Data'!H75)))),100-OFFSET('Sanitation Data'!$H$5,0,10*ROW('Sanitation Data'!H75)),NA())))</f>
        <v>#N/A</v>
      </c>
      <c r="AV81" s="253" t="e">
        <f ca="true">+IF(AND(ISNUMBER(OFFSET('Sanitation Data'!$H$7,0,10*ROW('Sanitation Data'!H75))),DK81="Yes"),OFFSET('Sanitation Data'!$H$7,0,10*ROW('Sanitation Data'!H75)),IF(AND(ISNUMBER(OFFSET('Sanitation Data'!$H$7,0,10*ROW('Sanitation Data'!H75))),DK81="No",ISNUMBER(OFFSET('Sanitation Data'!$H$7,0,10*ROW('Sanitation Data'!H75)))),CONCATENATE("[",ROUND(OFFSET('Sanitation Data'!$H$7,0,10*ROW('Sanitation Data'!H75)),0),"]"),IF(AND(ISNUMBER(OFFSET('Sanitation Data'!$H$7,0,10*ROW('Sanitation Data'!H75))),DK81="",ISNUMBER(OFFSET('Sanitation Data'!$H$7,0,10*ROW('Sanitation Data'!H75)))),OFFSET('Sanitation Data'!$H$7,0,10*ROW('Sanitation Data'!H75)),NA())))</f>
        <v>#N/A</v>
      </c>
      <c r="AW81" s="253" t="e">
        <f ca="true">+IF(AND(ISNUMBER(OFFSET('Sanitation Data'!$H$11,0,10*ROW('Sanitation Data'!H75))),DL81="Yes"),OFFSET('Sanitation Data'!$H$11,0,10*ROW('Sanitation Data'!H75)),IF(AND(ISNUMBER(OFFSET('Sanitation Data'!$H$11,0,10*ROW('Sanitation Data'!H75))),DL81="No",ISNUMBER(OFFSET('Sanitation Data'!$H$11,0,10*ROW('Sanitation Data'!H75)))),CONCATENATE("[",ROUND(OFFSET('Sanitation Data'!$H$11,0,10*ROW('Sanitation Data'!H75)),0),"]"),IF(AND(ISNUMBER(OFFSET('Sanitation Data'!$H$11,0,10*ROW('Sanitation Data'!H75))),DL81="",ISNUMBER(OFFSET('Sanitation Data'!$H$11,0,10*ROW('Sanitation Data'!H75)))),OFFSET('Sanitation Data'!$H$11,0,10*ROW('Sanitation Data'!H75)),NA())))</f>
        <v>#N/A</v>
      </c>
      <c r="AX81" s="253" t="e">
        <f ca="true">+IF(AND(ISNUMBER(OFFSET('Sanitation Data'!$H$12,0,10*ROW('Sanitation Data'!H75))),DM81="Yes"),OFFSET('Sanitation Data'!$H$12,0,10*ROW('Sanitation Data'!H75)),IF(AND(ISNUMBER(OFFSET('Sanitation Data'!$H$12,0,10*ROW('Sanitation Data'!H75))),DM81="No",ISNUMBER(OFFSET('Sanitation Data'!$H$12,0,10*ROW('Sanitation Data'!H75)))),CONCATENATE("[",ROUND(OFFSET('Sanitation Data'!$H$12,0,10*ROW('Sanitation Data'!H75)),0),"]"),IF(AND(ISNUMBER(OFFSET('Sanitation Data'!$H$12,0,10*ROW('Sanitation Data'!H75))),DM81="",ISNUMBER(OFFSET('Sanitation Data'!$H$12,0,10*ROW('Sanitation Data'!H75)))),OFFSET('Sanitation Data'!$H$12,0,10*ROW('Sanitation Data'!H75)),NA())))</f>
        <v>#N/A</v>
      </c>
      <c r="AY81" s="253" t="e">
        <f ca="true">+IF(AND(ISNUMBER(OFFSET('Sanitation Data'!$H$13,0,10*ROW('Sanitation Data'!H75))),DN81="Yes"),OFFSET('Sanitation Data'!$H$13,0,10*ROW('Sanitation Data'!H75)),IF(AND(ISNUMBER(OFFSET('Sanitation Data'!$H$13,0,10*ROW('Sanitation Data'!H75))),DN81="No",ISNUMBER(OFFSET('Sanitation Data'!$H$13,0,10*ROW('Sanitation Data'!H75)))),CONCATENATE("[",ROUND(OFFSET('Sanitation Data'!$H$13,0,10*ROW('Sanitation Data'!H75)),0),"]"),IF(AND(ISNUMBER(OFFSET('Sanitation Data'!$H$13,0,10*ROW('Sanitation Data'!H75))),DN81="",ISNUMBER(OFFSET('Sanitation Data'!$H$13,0,10*ROW('Sanitation Data'!H75)))),OFFSET('Sanitation Data'!$H$13,0,10*ROW('Sanitation Data'!H75)),NA())))</f>
        <v>#N/A</v>
      </c>
      <c r="AZ81" s="254" t="e">
        <f ca="true">+IF(AND(ISNUMBER(OFFSET('Hygiene Data'!$C$6,0,10*ROW('Hygiene Data'!C75))),DO81="Yes"),OFFSET('Hygiene Data'!$C$6,0,10*ROW('Hygiene Data'!C75)),IF(AND(ISNUMBER(OFFSET('Hygiene Data'!$C$6,0,10*ROW('Hygiene Data'!C75))),DO81="No",ISNUMBER(OFFSET('Hygiene Data'!$C$6,0,10*ROW('Hygiene Data'!C75)))),CONCATENATE("[",ROUND(OFFSET('Hygiene Data'!$C$6,0,10*ROW('Hygiene Data'!C75)),0),"]"),IF(AND(ISNUMBER(OFFSET('Hygiene Data'!$C$6,0,10*ROW('Hygiene Data'!C75))),DO81="",ISNUMBER(OFFSET('Hygiene Data'!$C$6,0,10*ROW('Hygiene Data'!C75)))),OFFSET('Hygiene Data'!$C$6,0,10*ROW('Hygiene Data'!C75)),NA())))</f>
        <v>#N/A</v>
      </c>
      <c r="BA81" s="254" t="e">
        <f ca="true">+IF(AND(ISNUMBER(OFFSET('Hygiene Data'!$C$8,0,10*ROW('Hygiene Data'!C75))),DP81="Yes"),OFFSET('Hygiene Data'!$C$8,0,10*ROW('Hygiene Data'!C75)),IF(AND(ISNUMBER(OFFSET('Hygiene Data'!$C$8,0,10*ROW('Hygiene Data'!C75))),DP81="No",ISNUMBER(OFFSET('Hygiene Data'!$C$8,0,10*ROW('Hygiene Data'!C75)))),CONCATENATE("[",ROUND(OFFSET('Hygiene Data'!$C$8,0,10*ROW('Hygiene Data'!C75)),0),"]"),IF(AND(ISNUMBER(OFFSET('Hygiene Data'!$C$8,0,10*ROW('Hygiene Data'!C75))),DP81="",ISNUMBER(OFFSET('Hygiene Data'!$C$8,0,10*ROW('Hygiene Data'!C75)))),OFFSET('Hygiene Data'!$C$8,0,10*ROW('Hygiene Data'!C75)),NA())))</f>
        <v>#N/A</v>
      </c>
      <c r="BB81" s="254" t="e">
        <f ca="true">+IF(AND(ISNUMBER(OFFSET('Hygiene Data'!$C$10,0,10*ROW('Hygiene Data'!C75))),DQ81="Yes"),OFFSET('Hygiene Data'!$C$10,0,10*ROW('Hygiene Data'!C75)),IF(AND(ISNUMBER(OFFSET('Hygiene Data'!$C$10,0,10*ROW('Hygiene Data'!C75))),DQ81="No",ISNUMBER(OFFSET('Hygiene Data'!$C$10,0,10*ROW('Hygiene Data'!C75)))),CONCATENATE("[",ROUND(OFFSET('Hygiene Data'!$C$10,0,10*ROW('Hygiene Data'!C75)),0),"]"),IF(AND(ISNUMBER(OFFSET('Hygiene Data'!$C$10,0,10*ROW('Hygiene Data'!C75))),DQ81="",ISNUMBER(OFFSET('Hygiene Data'!$C$10,0,10*ROW('Hygiene Data'!C75)))),OFFSET('Hygiene Data'!$C$10,0,10*ROW('Hygiene Data'!C75)),NA())))</f>
        <v>#N/A</v>
      </c>
      <c r="BC81" s="254" t="e">
        <f ca="true">+IF(AND(ISNUMBER(OFFSET('Hygiene Data'!$D$6,0,10*ROW('Hygiene Data'!D75))),DR81="Yes"),OFFSET('Hygiene Data'!$D$6,0,10*ROW('Hygiene Data'!D75)),IF(AND(ISNUMBER(OFFSET('Hygiene Data'!$D$6,0,10*ROW('Hygiene Data'!D75))),DR81="No",ISNUMBER(OFFSET('Hygiene Data'!$D$6,0,10*ROW('Hygiene Data'!D75)))),CONCATENATE("[",ROUND(OFFSET('Hygiene Data'!$D$6,0,10*ROW('Hygiene Data'!D75)),0),"]"),IF(AND(ISNUMBER(OFFSET('Hygiene Data'!$D$6,0,10*ROW('Hygiene Data'!D75))),DR81="",ISNUMBER(OFFSET('Hygiene Data'!$D$6,0,10*ROW('Hygiene Data'!D75)))),OFFSET('Hygiene Data'!$D$6,0,10*ROW('Hygiene Data'!D75)),NA())))</f>
        <v>#N/A</v>
      </c>
      <c r="BD81" s="254" t="e">
        <f ca="true">+IF(AND(ISNUMBER(OFFSET('Hygiene Data'!$D$8,0,10*ROW('Hygiene Data'!D75))),DS81="Yes"),OFFSET('Hygiene Data'!$D$8,0,10*ROW('Hygiene Data'!D75)),IF(AND(ISNUMBER(OFFSET('Hygiene Data'!$D$8,0,10*ROW('Hygiene Data'!D75))),DS81="No",ISNUMBER(OFFSET('Hygiene Data'!$D$8,0,10*ROW('Hygiene Data'!D75)))),CONCATENATE("[",ROUND(OFFSET('Hygiene Data'!$D$8,0,10*ROW('Hygiene Data'!D75)),0),"]"),IF(AND(ISNUMBER(OFFSET('Hygiene Data'!$D$8,0,10*ROW('Hygiene Data'!D75))),DS81="",ISNUMBER(OFFSET('Hygiene Data'!$D$8,0,10*ROW('Hygiene Data'!D75)))),OFFSET('Hygiene Data'!$D$8,0,10*ROW('Hygiene Data'!D75)),NA())))</f>
        <v>#N/A</v>
      </c>
      <c r="BE81" s="254" t="e">
        <f ca="true">+IF(AND(ISNUMBER(OFFSET('Hygiene Data'!$D$10,0,10*ROW('Hygiene Data'!D75))),DT81="Yes"),OFFSET('Hygiene Data'!$D$10,0,10*ROW('Hygiene Data'!D75)),IF(AND(ISNUMBER(OFFSET('Hygiene Data'!$D$10,0,10*ROW('Hygiene Data'!D75))),DT81="No",ISNUMBER(OFFSET('Hygiene Data'!$D$10,0,10*ROW('Hygiene Data'!D75)))),CONCATENATE("[",ROUND(OFFSET('Hygiene Data'!$D$10,0,10*ROW('Hygiene Data'!D75)),0),"]"),IF(AND(ISNUMBER(OFFSET('Hygiene Data'!$D$10,0,10*ROW('Hygiene Data'!D75))),DT81="",ISNUMBER(OFFSET('Hygiene Data'!$D$10,0,10*ROW('Hygiene Data'!D75)))),OFFSET('Hygiene Data'!$D$10,0,10*ROW('Hygiene Data'!D75)),NA())))</f>
        <v>#N/A</v>
      </c>
      <c r="BF81" s="254" t="e">
        <f ca="true">+IF(AND(ISNUMBER(OFFSET('Hygiene Data'!$E$6,0,10*ROW('Hygiene Data'!E75))),DU81="Yes"),OFFSET('Hygiene Data'!$E$6,0,10*ROW('Hygiene Data'!E75)),IF(AND(ISNUMBER(OFFSET('Hygiene Data'!$E$6,0,10*ROW('Hygiene Data'!E75))),DU81="No",ISNUMBER(OFFSET('Hygiene Data'!$E$6,0,10*ROW('Hygiene Data'!E75)))),CONCATENATE("[",ROUND(OFFSET('Hygiene Data'!$E$6,0,10*ROW('Hygiene Data'!E75)),0),"]"),IF(AND(ISNUMBER(OFFSET('Hygiene Data'!$E$6,0,10*ROW('Hygiene Data'!E75))),DU81="",ISNUMBER(OFFSET('Hygiene Data'!$E$6,0,10*ROW('Hygiene Data'!E75)))),OFFSET('Hygiene Data'!$E$6,0,10*ROW('Hygiene Data'!E75)),NA())))</f>
        <v>#N/A</v>
      </c>
      <c r="BG81" s="254" t="e">
        <f ca="true">+IF(AND(ISNUMBER(OFFSET('Hygiene Data'!$E$8,0,10*ROW('Hygiene Data'!E75))),DV81="Yes"),OFFSET('Hygiene Data'!$E$8,0,10*ROW('Hygiene Data'!E75)),IF(AND(ISNUMBER(OFFSET('Hygiene Data'!$E$8,0,10*ROW('Hygiene Data'!E75))),DV81="No",ISNUMBER(OFFSET('Hygiene Data'!$E$8,0,10*ROW('Hygiene Data'!E75)))),CONCATENATE("[",ROUND(OFFSET('Hygiene Data'!$E$8,0,10*ROW('Hygiene Data'!E75)),0),"]"),IF(AND(ISNUMBER(OFFSET('Hygiene Data'!$E$8,0,10*ROW('Hygiene Data'!E75))),DV81="",ISNUMBER(OFFSET('Hygiene Data'!$E$8,0,10*ROW('Hygiene Data'!E75)))),OFFSET('Hygiene Data'!$E$8,0,10*ROW('Hygiene Data'!E75)),NA())))</f>
        <v>#N/A</v>
      </c>
      <c r="BH81" s="254" t="e">
        <f ca="true">+IF(AND(ISNUMBER(OFFSET('Hygiene Data'!$E$10,0,10*ROW('Hygiene Data'!E75))),DW81="Yes"),OFFSET('Hygiene Data'!$E$10,0,10*ROW('Hygiene Data'!E75)),IF(AND(ISNUMBER(OFFSET('Hygiene Data'!$E$10,0,10*ROW('Hygiene Data'!E75))),DW81="No",ISNUMBER(OFFSET('Hygiene Data'!$E$10,0,10*ROW('Hygiene Data'!E75)))),CONCATENATE("[",ROUND(OFFSET('Hygiene Data'!$E$10,0,10*ROW('Hygiene Data'!E75)),0),"]"),IF(AND(ISNUMBER(OFFSET('Hygiene Data'!$E$10,0,10*ROW('Hygiene Data'!E75))),DW81="",ISNUMBER(OFFSET('Hygiene Data'!$E$10,0,10*ROW('Hygiene Data'!E75)))),OFFSET('Hygiene Data'!$E$10,0,10*ROW('Hygiene Data'!E75)),NA())))</f>
        <v>#N/A</v>
      </c>
      <c r="BI81" s="254" t="e">
        <f ca="true">+IF(AND(ISNUMBER(OFFSET('Hygiene Data'!$F$6,0,10*ROW('Hygiene Data'!F75))),DX81="Yes"),OFFSET('Hygiene Data'!$F$6,0,10*ROW('Hygiene Data'!F75)),IF(AND(ISNUMBER(OFFSET('Hygiene Data'!$F$6,0,10*ROW('Hygiene Data'!F75))),DX81="No",ISNUMBER(OFFSET('Hygiene Data'!$F$6,0,10*ROW('Hygiene Data'!F75)))),CONCATENATE("[",ROUND(OFFSET('Hygiene Data'!$F$6,0,10*ROW('Hygiene Data'!F75)),0),"]"),IF(AND(ISNUMBER(OFFSET('Hygiene Data'!$F$6,0,10*ROW('Hygiene Data'!F75))),DX81="",ISNUMBER(OFFSET('Hygiene Data'!$F$6,0,10*ROW('Hygiene Data'!F75)))),OFFSET('Hygiene Data'!$F$6,0,10*ROW('Hygiene Data'!F75)),NA())))</f>
        <v>#N/A</v>
      </c>
      <c r="BJ81" s="254" t="e">
        <f ca="true">+IF(AND(ISNUMBER(OFFSET('Hygiene Data'!$F$8,0,10*ROW('Hygiene Data'!F75))),DY81="Yes"),OFFSET('Hygiene Data'!$F$8,0,10*ROW('Hygiene Data'!F75)),IF(AND(ISNUMBER(OFFSET('Hygiene Data'!$F$8,0,10*ROW('Hygiene Data'!F75))),DY81="No",ISNUMBER(OFFSET('Hygiene Data'!$F$8,0,10*ROW('Hygiene Data'!F75)))),CONCATENATE("[",ROUND(OFFSET('Hygiene Data'!$F$8,0,10*ROW('Hygiene Data'!F75)),0),"]"),IF(AND(ISNUMBER(OFFSET('Hygiene Data'!$F$8,0,10*ROW('Hygiene Data'!F75))),DY81="",ISNUMBER(OFFSET('Hygiene Data'!$F$8,0,10*ROW('Hygiene Data'!F75)))),OFFSET('Hygiene Data'!$F$8,0,10*ROW('Hygiene Data'!F75)),NA())))</f>
        <v>#N/A</v>
      </c>
      <c r="BK81" s="254" t="e">
        <f ca="true">+IF(AND(ISNUMBER(OFFSET('Hygiene Data'!$F$10,0,10*ROW('Hygiene Data'!F75))),DZ81="Yes"),OFFSET('Hygiene Data'!$F$10,0,10*ROW('Hygiene Data'!F75)),IF(AND(ISNUMBER(OFFSET('Hygiene Data'!$F$10,0,10*ROW('Hygiene Data'!F75))),DZ81="No",ISNUMBER(OFFSET('Hygiene Data'!$F$10,0,10*ROW('Hygiene Data'!F75)))),CONCATENATE("[",ROUND(OFFSET('Hygiene Data'!$F$10,0,10*ROW('Hygiene Data'!F75)),0),"]"),IF(AND(ISNUMBER(OFFSET('Hygiene Data'!$F$10,0,10*ROW('Hygiene Data'!F75))),DZ81="",ISNUMBER(OFFSET('Hygiene Data'!$F$10,0,10*ROW('Hygiene Data'!F75)))),OFFSET('Hygiene Data'!$F$10,0,10*ROW('Hygiene Data'!F75)),NA())))</f>
        <v>#N/A</v>
      </c>
      <c r="BL81" s="254" t="e">
        <f ca="true">+IF(AND(ISNUMBER(OFFSET('Hygiene Data'!$G$6,0,10*ROW('Hygiene Data'!G75))),EA81="Yes"),OFFSET('Hygiene Data'!$G$6,0,10*ROW('Hygiene Data'!G75)),IF(AND(ISNUMBER(OFFSET('Hygiene Data'!$G$6,0,10*ROW('Hygiene Data'!G75))),EA81="No",ISNUMBER(OFFSET('Hygiene Data'!$G$6,0,10*ROW('Hygiene Data'!G75)))),CONCATENATE("[",ROUND(OFFSET('Hygiene Data'!$G$6,0,10*ROW('Hygiene Data'!G75)),0),"]"),IF(AND(ISNUMBER(OFFSET('Hygiene Data'!$G$6,0,10*ROW('Hygiene Data'!G75))),EA81="",ISNUMBER(OFFSET('Hygiene Data'!$G$6,0,10*ROW('Hygiene Data'!G75)))),OFFSET('Hygiene Data'!$G$6,0,10*ROW('Hygiene Data'!G75)),NA())))</f>
        <v>#N/A</v>
      </c>
      <c r="BM81" s="254" t="e">
        <f ca="true">+IF(AND(ISNUMBER(OFFSET('Hygiene Data'!$G$8,0,10*ROW('Hygiene Data'!G75))),EB81="Yes"),OFFSET('Hygiene Data'!$G$8,0,10*ROW('Hygiene Data'!G75)),IF(AND(ISNUMBER(OFFSET('Hygiene Data'!$G$8,0,10*ROW('Hygiene Data'!G75))),EB81="No",ISNUMBER(OFFSET('Hygiene Data'!$G$8,0,10*ROW('Hygiene Data'!G75)))),CONCATENATE("[",ROUND(OFFSET('Hygiene Data'!$G$8,0,10*ROW('Hygiene Data'!G75)),0),"]"),IF(AND(ISNUMBER(OFFSET('Hygiene Data'!$G$8,0,10*ROW('Hygiene Data'!G75))),EB81="",ISNUMBER(OFFSET('Hygiene Data'!$G$8,0,10*ROW('Hygiene Data'!G75)))),OFFSET('Hygiene Data'!$G$8,0,10*ROW('Hygiene Data'!G75)),NA())))</f>
        <v>#N/A</v>
      </c>
      <c r="BN81" s="254" t="e">
        <f ca="true">+IF(AND(ISNUMBER(OFFSET('Hygiene Data'!$G$10,0,10*ROW('Hygiene Data'!G75))),EC81="Yes"),OFFSET('Hygiene Data'!$G$10,0,10*ROW('Hygiene Data'!G75)),IF(AND(ISNUMBER(OFFSET('Hygiene Data'!$G$10,0,10*ROW('Hygiene Data'!G75))),EC81="No",ISNUMBER(OFFSET('Hygiene Data'!$G$10,0,10*ROW('Hygiene Data'!G75)))),CONCATENATE("[",ROUND(OFFSET('Hygiene Data'!$G$10,0,10*ROW('Hygiene Data'!G75)),0),"]"),IF(AND(ISNUMBER(OFFSET('Hygiene Data'!$G$10,0,10*ROW('Hygiene Data'!G75))),EC81="",ISNUMBER(OFFSET('Hygiene Data'!$G$10,0,10*ROW('Hygiene Data'!G75)))),OFFSET('Hygiene Data'!$G$10,0,10*ROW('Hygiene Data'!G75)),NA())))</f>
        <v>#N/A</v>
      </c>
      <c r="BO81" s="254" t="e">
        <f ca="true">+IF(AND(ISNUMBER(OFFSET('Hygiene Data'!$H$6,0,10*ROW('Hygiene Data'!H75))),ED81="Yes"),OFFSET('Hygiene Data'!$H$6,0,10*ROW('Hygiene Data'!H75)),IF(AND(ISNUMBER(OFFSET('Hygiene Data'!$H$6,0,10*ROW('Hygiene Data'!H75))),ED81="No",ISNUMBER(OFFSET('Hygiene Data'!$H$6,0,10*ROW('Hygiene Data'!H75)))),CONCATENATE("[",ROUND(OFFSET('Hygiene Data'!$H$6,0,10*ROW('Hygiene Data'!H75)),0),"]"),IF(AND(ISNUMBER(OFFSET('Hygiene Data'!$H$6,0,10*ROW('Hygiene Data'!H75))),ED81="",ISNUMBER(OFFSET('Hygiene Data'!$H$6,0,10*ROW('Hygiene Data'!H75)))),OFFSET('Hygiene Data'!$H$6,0,10*ROW('Hygiene Data'!H75)),NA())))</f>
        <v>#N/A</v>
      </c>
      <c r="BP81" s="254" t="e">
        <f ca="true">+IF(AND(ISNUMBER(OFFSET('Hygiene Data'!$H$8,0,10*ROW('Hygiene Data'!H75))),EE81="Yes"),OFFSET('Hygiene Data'!$H$8,0,10*ROW('Hygiene Data'!H75)),IF(AND(ISNUMBER(OFFSET('Hygiene Data'!$H$8,0,10*ROW('Hygiene Data'!H75))),EE81="No",ISNUMBER(OFFSET('Hygiene Data'!$H$8,0,10*ROW('Hygiene Data'!H75)))),CONCATENATE("[",ROUND(OFFSET('Hygiene Data'!$H$8,0,10*ROW('Hygiene Data'!H75)),0),"]"),IF(AND(ISNUMBER(OFFSET('Hygiene Data'!$H$8,0,10*ROW('Hygiene Data'!H75))),EE81="",ISNUMBER(OFFSET('Hygiene Data'!$H$8,0,10*ROW('Hygiene Data'!H75)))),OFFSET('Hygiene Data'!$H$8,0,10*ROW('Hygiene Data'!H75)),NA())))</f>
        <v>#N/A</v>
      </c>
      <c r="BQ81" s="254" t="e">
        <f ca="true">+IF(AND(ISNUMBER(OFFSET('Hygiene Data'!$H$10,0,10*ROW('Hygiene Data'!H75))),EF81="Yes"),OFFSET('Hygiene Data'!$H$10,0,10*ROW('Hygiene Data'!H75)),IF(AND(ISNUMBER(OFFSET('Hygiene Data'!$H$10,0,10*ROW('Hygiene Data'!H75))),EF81="No",ISNUMBER(OFFSET('Hygiene Data'!$H$10,0,10*ROW('Hygiene Data'!H75)))),CONCATENATE("[",ROUND(OFFSET('Hygiene Data'!$H$10,0,10*ROW('Hygiene Data'!H75)),0),"]"),IF(AND(ISNUMBER(OFFSET('Hygiene Data'!$H$10,0,10*ROW('Hygiene Data'!H75))),EF81="",ISNUMBER(OFFSET('Hygiene Data'!$H$10,0,10*ROW('Hygiene Data'!H75)))),OFFSET('Hygiene Data'!$H$10,0,10*ROW('Hygiene Data'!H75)),NA())))</f>
        <v>#N/A</v>
      </c>
      <c r="BS81" s="36" t="str">
        <f ca="true">+IF(OFFSET('Water Data'!$C$28,0,10*ROW('Water Data'!C75))="","",OFFSET('Water Data'!$C$28,0,10*ROW('Water Data'!C75)))</f>
        <v/>
      </c>
      <c r="BT81" s="36" t="str">
        <f ca="true">+IF(OFFSET('Water Data'!$C$29,0,10*ROW('Water Data'!C75))="","",OFFSET('Water Data'!$C$29,0,10*ROW('Water Data'!C75)))</f>
        <v/>
      </c>
      <c r="BU81" s="36" t="str">
        <f ca="true">+IF(OFFSET('Water Data'!$C$30,0,10*ROW('Water Data'!C75))="","",OFFSET('Water Data'!$C$30,0,10*ROW('Water Data'!C75)))</f>
        <v/>
      </c>
      <c r="BV81" s="36" t="str">
        <f ca="true">+IF(OFFSET('Water Data'!$D$28,0,10*ROW('Water Data'!D75))="","",OFFSET('Water Data'!$D$28,0,10*ROW('Water Data'!D75)))</f>
        <v/>
      </c>
      <c r="BW81" s="36" t="str">
        <f ca="true">+IF(OFFSET('Water Data'!$D$29,0,10*ROW('Water Data'!D75))="","",OFFSET('Water Data'!$D$29,0,10*ROW('Water Data'!D75)))</f>
        <v/>
      </c>
      <c r="BX81" s="36" t="str">
        <f ca="true">+IF(OFFSET('Water Data'!$D$30,0,10*ROW('Water Data'!D75))="","",OFFSET('Water Data'!$D$30,0,10*ROW('Water Data'!D75)))</f>
        <v/>
      </c>
      <c r="BY81" s="36" t="str">
        <f ca="true">+IF(OFFSET('Water Data'!$E$28,0,10*ROW('Water Data'!E75))="","",OFFSET('Water Data'!$E$28,0,10*ROW('Water Data'!E75)))</f>
        <v/>
      </c>
      <c r="BZ81" s="36" t="str">
        <f ca="true">+IF(OFFSET('Water Data'!$E$29,0,10*ROW('Water Data'!E75))="","",OFFSET('Water Data'!$E$29,0,10*ROW('Water Data'!E75)))</f>
        <v/>
      </c>
      <c r="CA81" s="36" t="str">
        <f ca="true">+IF(OFFSET('Water Data'!$E$30,0,10*ROW('Water Data'!E75))="","",OFFSET('Water Data'!$E$30,0,10*ROW('Water Data'!E75)))</f>
        <v/>
      </c>
      <c r="CB81" s="36" t="str">
        <f ca="true">+IF(OFFSET('Water Data'!$F$28,0,10*ROW('Water Data'!F75))="","",OFFSET('Water Data'!$F$28,0,10*ROW('Water Data'!F75)))</f>
        <v/>
      </c>
      <c r="CC81" s="36" t="str">
        <f ca="true">+IF(OFFSET('Water Data'!$F$29,0,10*ROW('Water Data'!F75))="","",OFFSET('Water Data'!$F$29,0,10*ROW('Water Data'!F75)))</f>
        <v/>
      </c>
      <c r="CD81" s="36" t="str">
        <f ca="true">+IF(OFFSET('Water Data'!$F$30,0,10*ROW('Water Data'!F75))="","",OFFSET('Water Data'!$F$30,0,10*ROW('Water Data'!F75)))</f>
        <v/>
      </c>
      <c r="CE81" s="36" t="str">
        <f ca="true">+IF(OFFSET('Water Data'!$G$28,0,10*ROW('Water Data'!G75))="","",OFFSET('Water Data'!$G$28,0,10*ROW('Water Data'!G75)))</f>
        <v/>
      </c>
      <c r="CF81" s="36" t="str">
        <f ca="true">+IF(OFFSET('Water Data'!$G$29,0,10*ROW('Water Data'!G75))="","",OFFSET('Water Data'!$G$29,0,10*ROW('Water Data'!G75)))</f>
        <v/>
      </c>
      <c r="CG81" s="36" t="str">
        <f ca="true">+IF(OFFSET('Water Data'!$G$30,0,10*ROW('Water Data'!G75))="","",OFFSET('Water Data'!$G$30,0,10*ROW('Water Data'!G75)))</f>
        <v/>
      </c>
      <c r="CH81" s="36" t="str">
        <f ca="true">+IF(OFFSET('Water Data'!$H$28,0,10*ROW('Water Data'!H75))="","",OFFSET('Water Data'!$H$28,0,10*ROW('Water Data'!H75)))</f>
        <v/>
      </c>
      <c r="CI81" s="36" t="str">
        <f ca="true">+IF(OFFSET('Water Data'!$H$29,0,10*ROW('Water Data'!H75))="","",OFFSET('Water Data'!$H$29,0,10*ROW('Water Data'!H75)))</f>
        <v/>
      </c>
      <c r="CJ81" s="36" t="str">
        <f ca="true">+IF(OFFSET('Water Data'!$H$30,0,10*ROW('Water Data'!H75))="","",OFFSET('Water Data'!$H$30,0,10*ROW('Water Data'!H75)))</f>
        <v/>
      </c>
      <c r="CK81" s="36" t="str">
        <f ca="true">+IF(OFFSET('Sanitation Data'!$C$29,0,10*ROW('Sanitation Data'!C75))="","",OFFSET('Sanitation Data'!$C$29,0,10*ROW('Sanitation Data'!C75)))</f>
        <v/>
      </c>
      <c r="CL81" s="36" t="str">
        <f ca="true">+IF(OFFSET('Sanitation Data'!$C$30,0,10*ROW('Sanitation Data'!C75))="","",OFFSET('Sanitation Data'!$C$30,0,10*ROW('Sanitation Data'!C75)))</f>
        <v/>
      </c>
      <c r="CM81" s="36" t="str">
        <f ca="true">+IF(OFFSET('Sanitation Data'!$C$31,0,10*ROW('Sanitation Data'!C75))="","",OFFSET('Sanitation Data'!$C$31,0,10*ROW('Sanitation Data'!C75)))</f>
        <v/>
      </c>
      <c r="CN81" s="36" t="str">
        <f ca="true">+IF(OFFSET('Sanitation Data'!$C$32,0,10*ROW('Sanitation Data'!C75))="","",OFFSET('Sanitation Data'!$C$32,0,10*ROW('Sanitation Data'!C75)))</f>
        <v/>
      </c>
      <c r="CO81" s="36" t="str">
        <f ca="true">+IF(OFFSET('Sanitation Data'!$C$33,0,10*ROW('Sanitation Data'!C75))="","",OFFSET('Sanitation Data'!$C$33,0,10*ROW('Sanitation Data'!C75)))</f>
        <v/>
      </c>
      <c r="CP81" s="36" t="str">
        <f ca="true">+IF(OFFSET('Sanitation Data'!$D$29,0,10*ROW('Sanitation Data'!D75))="","",OFFSET('Sanitation Data'!$D$29,0,10*ROW('Sanitation Data'!D75)))</f>
        <v/>
      </c>
      <c r="CQ81" s="36" t="str">
        <f ca="true">+IF(OFFSET('Sanitation Data'!$D$30,0,10*ROW('Sanitation Data'!D75))="","",OFFSET('Sanitation Data'!$D$30,0,10*ROW('Sanitation Data'!D75)))</f>
        <v/>
      </c>
      <c r="CR81" s="36" t="str">
        <f ca="true">+IF(OFFSET('Sanitation Data'!$D$31,0,10*ROW('Sanitation Data'!D75))="","",OFFSET('Sanitation Data'!$D$31,0,10*ROW('Sanitation Data'!D75)))</f>
        <v/>
      </c>
      <c r="CS81" s="36" t="str">
        <f ca="true">+IF(OFFSET('Sanitation Data'!$D$32,0,10*ROW('Sanitation Data'!D75))="","",OFFSET('Sanitation Data'!$D$32,0,10*ROW('Sanitation Data'!D75)))</f>
        <v/>
      </c>
      <c r="CT81" s="36" t="str">
        <f ca="true">+IF(OFFSET('Sanitation Data'!$D$33,0,10*ROW('Sanitation Data'!D75))="","",OFFSET('Sanitation Data'!$D$33,0,10*ROW('Sanitation Data'!D75)))</f>
        <v/>
      </c>
      <c r="CU81" s="36" t="str">
        <f ca="true">+IF(OFFSET('Sanitation Data'!$E$29,0,10*ROW('Sanitation Data'!E75))="","",OFFSET('Sanitation Data'!$E$29,0,10*ROW('Sanitation Data'!E75)))</f>
        <v/>
      </c>
      <c r="CV81" s="36" t="str">
        <f ca="true">+IF(OFFSET('Sanitation Data'!$E$30,0,10*ROW('Sanitation Data'!E75))="","",OFFSET('Sanitation Data'!$E$30,0,10*ROW('Sanitation Data'!E75)))</f>
        <v/>
      </c>
      <c r="CW81" s="36" t="str">
        <f ca="true">+IF(OFFSET('Sanitation Data'!$E$31,0,10*ROW('Sanitation Data'!E75))="","",OFFSET('Sanitation Data'!$E$31,0,10*ROW('Sanitation Data'!E75)))</f>
        <v/>
      </c>
      <c r="CX81" s="36" t="str">
        <f ca="true">+IF(OFFSET('Sanitation Data'!$E$32,0,10*ROW('Sanitation Data'!E75))="","",OFFSET('Sanitation Data'!$E$32,0,10*ROW('Sanitation Data'!E75)))</f>
        <v/>
      </c>
      <c r="CY81" s="36" t="str">
        <f ca="true">+IF(OFFSET('Sanitation Data'!$E$33,0,10*ROW('Sanitation Data'!E75))="","",OFFSET('Sanitation Data'!$E$33,0,10*ROW('Sanitation Data'!E75)))</f>
        <v/>
      </c>
      <c r="CZ81" s="36" t="str">
        <f ca="true">+IF(OFFSET('Sanitation Data'!$F$29,0,10*ROW('Sanitation Data'!F75))="","",OFFSET('Sanitation Data'!$F$29,0,10*ROW('Sanitation Data'!F75)))</f>
        <v/>
      </c>
      <c r="DA81" s="36" t="str">
        <f ca="true">+IF(OFFSET('Sanitation Data'!$F$30,0,10*ROW('Sanitation Data'!F75))="","",OFFSET('Sanitation Data'!$F$30,0,10*ROW('Sanitation Data'!F75)))</f>
        <v/>
      </c>
      <c r="DB81" s="36" t="str">
        <f ca="true">+IF(OFFSET('Sanitation Data'!$F$31,0,10*ROW('Sanitation Data'!F75))="","",OFFSET('Sanitation Data'!$F$31,0,10*ROW('Sanitation Data'!F75)))</f>
        <v/>
      </c>
      <c r="DC81" s="36" t="str">
        <f ca="true">+IF(OFFSET('Sanitation Data'!$F$32,0,10*ROW('Sanitation Data'!F75))="","",OFFSET('Sanitation Data'!$F$32,0,10*ROW('Sanitation Data'!F75)))</f>
        <v/>
      </c>
      <c r="DD81" s="36" t="str">
        <f ca="true">+IF(OFFSET('Sanitation Data'!$F$33,0,10*ROW('Sanitation Data'!F75))="","",OFFSET('Sanitation Data'!$F$33,0,10*ROW('Sanitation Data'!F75)))</f>
        <v/>
      </c>
      <c r="DE81" s="36" t="str">
        <f ca="true">+IF(OFFSET('Sanitation Data'!$G$29,0,10*ROW('Sanitation Data'!G75))="","",OFFSET('Sanitation Data'!$G$29,0,10*ROW('Sanitation Data'!G75)))</f>
        <v/>
      </c>
      <c r="DF81" s="36" t="str">
        <f ca="true">+IF(OFFSET('Sanitation Data'!$G$30,0,10*ROW('Sanitation Data'!G75))="","",OFFSET('Sanitation Data'!$G$30,0,10*ROW('Sanitation Data'!G75)))</f>
        <v/>
      </c>
      <c r="DG81" s="36" t="str">
        <f ca="true">+IF(OFFSET('Sanitation Data'!$G$31,0,10*ROW('Sanitation Data'!G75))="","",OFFSET('Sanitation Data'!$G$31,0,10*ROW('Sanitation Data'!G75)))</f>
        <v/>
      </c>
      <c r="DH81" s="36" t="str">
        <f ca="true">+IF(OFFSET('Sanitation Data'!$G$32,0,10*ROW('Sanitation Data'!G75))="","",OFFSET('Sanitation Data'!$G$32,0,10*ROW('Sanitation Data'!G75)))</f>
        <v/>
      </c>
      <c r="DI81" s="36" t="str">
        <f ca="true">+IF(OFFSET('Sanitation Data'!$G$33,0,10*ROW('Sanitation Data'!G75))="","",OFFSET('Sanitation Data'!$G$33,0,10*ROW('Sanitation Data'!G75)))</f>
        <v/>
      </c>
      <c r="DJ81" s="36" t="str">
        <f ca="true">+IF(OFFSET('Sanitation Data'!$H$29,0,10*ROW('Sanitation Data'!H75))="","",OFFSET('Sanitation Data'!$H$29,0,10*ROW('Sanitation Data'!H75)))</f>
        <v/>
      </c>
      <c r="DK81" s="36" t="str">
        <f ca="true">+IF(OFFSET('Sanitation Data'!$H$30,0,10*ROW('Sanitation Data'!H75))="","",OFFSET('Sanitation Data'!$H$30,0,10*ROW('Sanitation Data'!H75)))</f>
        <v/>
      </c>
      <c r="DL81" s="36" t="str">
        <f ca="true">+IF(OFFSET('Sanitation Data'!$H$31,0,10*ROW('Sanitation Data'!H75))="","",OFFSET('Sanitation Data'!$H$31,0,10*ROW('Sanitation Data'!H75)))</f>
        <v/>
      </c>
      <c r="DM81" s="36" t="str">
        <f ca="true">+IF(OFFSET('Sanitation Data'!$H$32,0,10*ROW('Sanitation Data'!H75))="","",OFFSET('Sanitation Data'!$H$32,0,10*ROW('Sanitation Data'!H75)))</f>
        <v/>
      </c>
      <c r="DN81" s="36" t="str">
        <f ca="true">+IF(OFFSET('Sanitation Data'!$H$33,0,10*ROW('Sanitation Data'!H75))="","",OFFSET('Sanitation Data'!$H$33,0,10*ROW('Sanitation Data'!H75)))</f>
        <v/>
      </c>
      <c r="DO81" s="36" t="str">
        <f ca="true">+IF(OFFSET('Hygiene Data'!$C$12,0,10*ROW('Hygiene Data'!C75))="","",OFFSET('Hygiene Data'!$C$12,0,10*ROW('Hygiene Data'!C75)))</f>
        <v/>
      </c>
      <c r="DP81" s="36" t="str">
        <f ca="true">+IF(OFFSET('Hygiene Data'!$C$13,0,10*ROW('Hygiene Data'!C75))="","",OFFSET('Hygiene Data'!$C$13,0,10*ROW('Hygiene Data'!C75)))</f>
        <v/>
      </c>
      <c r="DQ81" s="36" t="str">
        <f ca="true">+IF(OFFSET('Hygiene Data'!$C$14,0,10*ROW('Hygiene Data'!C75))="","",OFFSET('Hygiene Data'!$C$14,0,10*ROW('Hygiene Data'!C75)))</f>
        <v/>
      </c>
      <c r="DR81" s="36" t="str">
        <f ca="true">+IF(OFFSET('Hygiene Data'!$D$12,0,10*ROW('Hygiene Data'!D75))="","",OFFSET('Hygiene Data'!$D$12,0,10*ROW('Hygiene Data'!D75)))</f>
        <v/>
      </c>
      <c r="DS81" s="36" t="str">
        <f ca="true">+IF(OFFSET('Hygiene Data'!$D$13,0,10*ROW('Hygiene Data'!D75))="","",OFFSET('Hygiene Data'!$D$13,0,10*ROW('Hygiene Data'!D75)))</f>
        <v/>
      </c>
      <c r="DT81" s="36" t="str">
        <f ca="true">+IF(OFFSET('Hygiene Data'!$D$14,0,10*ROW('Hygiene Data'!D75))="","",OFFSET('Hygiene Data'!$D$14,0,10*ROW('Hygiene Data'!D75)))</f>
        <v/>
      </c>
      <c r="DU81" s="36" t="str">
        <f ca="true">+IF(OFFSET('Hygiene Data'!$E$12,0,10*ROW('Hygiene Data'!E75))="","",OFFSET('Hygiene Data'!$E$12,0,10*ROW('Hygiene Data'!E75)))</f>
        <v/>
      </c>
      <c r="DV81" s="36" t="str">
        <f ca="true">+IF(OFFSET('Hygiene Data'!$E$13,0,10*ROW('Hygiene Data'!E75))="","",OFFSET('Hygiene Data'!$E$13,0,10*ROW('Hygiene Data'!E75)))</f>
        <v/>
      </c>
      <c r="DW81" s="36" t="str">
        <f ca="true">+IF(OFFSET('Hygiene Data'!$E$14,0,10*ROW('Hygiene Data'!E75))="","",OFFSET('Hygiene Data'!$E$14,0,10*ROW('Hygiene Data'!E75)))</f>
        <v/>
      </c>
      <c r="DX81" s="36" t="str">
        <f ca="true">+IF(OFFSET('Hygiene Data'!$F$12,0,10*ROW('Hygiene Data'!F75))="","",OFFSET('Hygiene Data'!$F$12,0,10*ROW('Hygiene Data'!F75)))</f>
        <v/>
      </c>
      <c r="DY81" s="36" t="str">
        <f ca="true">+IF(OFFSET('Hygiene Data'!$F$13,0,10*ROW('Hygiene Data'!F75))="","",OFFSET('Hygiene Data'!$F$13,0,10*ROW('Hygiene Data'!F75)))</f>
        <v/>
      </c>
      <c r="DZ81" s="36" t="str">
        <f ca="true">+IF(OFFSET('Hygiene Data'!$F$14,0,10*ROW('Hygiene Data'!F75))="","",OFFSET('Hygiene Data'!$F$14,0,10*ROW('Hygiene Data'!F75)))</f>
        <v/>
      </c>
      <c r="EA81" s="36" t="str">
        <f ca="true">+IF(OFFSET('Hygiene Data'!$G$12,0,10*ROW('Hygiene Data'!G75))="","",OFFSET('Hygiene Data'!$G$12,0,10*ROW('Hygiene Data'!G75)))</f>
        <v/>
      </c>
      <c r="EB81" s="36" t="str">
        <f ca="true">+IF(OFFSET('Hygiene Data'!$G$13,0,10*ROW('Hygiene Data'!G75))="","",OFFSET('Hygiene Data'!$G$13,0,10*ROW('Hygiene Data'!G75)))</f>
        <v/>
      </c>
      <c r="EC81" s="36" t="str">
        <f ca="true">+IF(OFFSET('Hygiene Data'!$G$14,0,10*ROW('Hygiene Data'!G75))="","",OFFSET('Hygiene Data'!$G$14,0,10*ROW('Hygiene Data'!G75)))</f>
        <v/>
      </c>
      <c r="ED81" s="36" t="str">
        <f ca="true">+IF(OFFSET('Hygiene Data'!$H$12,0,10*ROW('Hygiene Data'!H75))="","",OFFSET('Hygiene Data'!$H$12,0,10*ROW('Hygiene Data'!H75)))</f>
        <v/>
      </c>
      <c r="EE81" s="36" t="str">
        <f ca="true">+IF(OFFSET('Hygiene Data'!$H$13,0,10*ROW('Hygiene Data'!H75))="","",OFFSET('Hygiene Data'!$H$13,0,10*ROW('Hygiene Data'!H75)))</f>
        <v/>
      </c>
      <c r="EF81" s="36" t="str">
        <f ca="true">+IF(OFFSET('Hygiene Data'!$H$14,0,10*ROW('Hygiene Data'!H75))="","",OFFSET('Hygiene Data'!$H$14,0,10*ROW('Hygiene Data'!H75)))</f>
        <v/>
      </c>
    </row>
    <row r="82" x14ac:dyDescent="0.2">
      <c r="A82" s="59" t="str">
        <f ca="true">+IF(OFFSET('Water Data'!$B$1,0,10*ROW('Water Data'!B79))="","",OFFSET('Water Data'!$B$1,0,10*ROW('Water Data'!B79)))</f>
        <v/>
      </c>
      <c r="B82" s="59" t="str">
        <f ca="true">+IF(OFFSET('Water Data'!$A$3,0,10*ROW('Water Data'!A79))="","",OFFSET('Water Data'!$A$3,0,10*ROW('Water Data'!A79)))</f>
        <v/>
      </c>
      <c r="C82" s="59" t="str">
        <f ca="true">+IF(OFFSET('Water Data'!$C$3,0,10*ROW('Water Data'!C79))="","",OFFSET('Water Data'!$C$3,0,10*ROW('Water Data'!C79)))</f>
        <v/>
      </c>
      <c r="D82" s="252" t="e">
        <f ca="true">+IF(AND(ISNUMBER(OFFSET('Water Data'!$C$5,0,10*ROW('Water Data'!C76))),BS82="Yes"),100-OFFSET('Water Data'!$C$5,0,10*ROW('Water Data'!C76)),IF(AND(ISNUMBER(OFFSET('Water Data'!$C$5,0,10*ROW('Water Data'!C76))),BS82="No",ISNUMBER(OFFSET('Water Data'!$C$5,0,10*ROW('Water Data'!C76)))),CONCATENATE("[",ROUND(100-OFFSET('Water Data'!$C$5,0,10*ROW('Water Data'!C76)),0),"]"),IF(AND(ISNUMBER(OFFSET('Water Data'!$C$5,0,10*ROW('Water Data'!C76))),BS82="",ISNUMBER(OFFSET('Water Data'!$C$5,0,10*ROW('Water Data'!C76)))),100-OFFSET('Water Data'!$C$5,0,10*ROW('Water Data'!C76)),NA())))</f>
        <v>#N/A</v>
      </c>
      <c r="E82" s="252" t="e">
        <f ca="true">+IF(AND(ISNUMBER(OFFSET('Water Data'!$C$7,0,10*ROW('Water Data'!D76))),BT82="Yes"),OFFSET('Water Data'!$C$7,0,10*ROW('Water Data'!C76)),IF(AND(ISNUMBER(OFFSET('Water Data'!$C$7,0,10*ROW('Water Data'!C76))),BT82="No",ISNUMBER(OFFSET('Water Data'!$C$7,0,10*ROW('Water Data'!C76)))),CONCATENATE("[",ROUND(OFFSET('Water Data'!$C$7,0,10*ROW('Water Data'!C76)),0),"]"),IF(AND(ISNUMBER(OFFSET('Water Data'!$C$7,0,10*ROW('Water Data'!C76))),BT82="",ISNUMBER(OFFSET('Water Data'!$C$7,0,10*ROW('Water Data'!C76)))),OFFSET('Water Data'!$C$7,0,10*ROW('Water Data'!C76)),NA())))</f>
        <v>#N/A</v>
      </c>
      <c r="F82" s="252" t="e">
        <f ca="true">+IF(AND(ISNUMBER(OFFSET('Water Data'!$C$10,0,10*ROW('Water Data'!C76))),BU82="Yes"),OFFSET('Water Data'!$C$10,0,10*ROW('Water Data'!C76)),IF(AND(ISNUMBER(OFFSET('Water Data'!$C$10,0,10*ROW('Water Data'!C76))),BU82="No",ISNUMBER(OFFSET('Water Data'!$C$10,0,10*ROW('Water Data'!C76)))),CONCATENATE("[",ROUND(OFFSET('Water Data'!$C$10,0,10*ROW('Water Data'!C76)),0),"]"),IF(AND(ISNUMBER(OFFSET('Water Data'!$C$10,0,10*ROW('Water Data'!C76))),BU82="",ISNUMBER(OFFSET('Water Data'!$C$10,0,10*ROW('Water Data'!C76)))),OFFSET('Water Data'!$C$10,0,10*ROW('Water Data'!C76)),NA())))</f>
        <v>#N/A</v>
      </c>
      <c r="G82" s="252" t="e">
        <f ca="true">+IF(AND(ISNUMBER(OFFSET('Water Data'!$D$5,0,10*ROW('Water Data'!D76))),BV82="Yes"),100-OFFSET('Water Data'!$D$5,0,10*ROW('Water Data'!D76)),IF(AND(ISNUMBER(OFFSET('Water Data'!$D$5,0,10*ROW('Water Data'!D76))),BV82="No",ISNUMBER(OFFSET('Water Data'!$D$5,0,10*ROW('Water Data'!D76)))),CONCATENATE("[",ROUND(100-OFFSET('Water Data'!$D$5,0,10*ROW('Water Data'!D76)),0),"]"),IF(AND(ISNUMBER(OFFSET('Water Data'!$D$5,0,10*ROW('Water Data'!D76))),BV82="",ISNUMBER(OFFSET('Water Data'!$D$5,0,10*ROW('Water Data'!D76)))),100-OFFSET('Water Data'!$D$5,0,10*ROW('Water Data'!D76)),NA())))</f>
        <v>#N/A</v>
      </c>
      <c r="H82" s="252" t="e">
        <f ca="true">+IF(AND(ISNUMBER(OFFSET('Water Data'!$D$7,0,10*ROW('Water Data'!D76))),BW82="Yes"),OFFSET('Water Data'!$D$7,0,10*ROW('Water Data'!D76)),IF(AND(ISNUMBER(OFFSET('Water Data'!$D$7,0,10*ROW('Water Data'!D76))),BW82="No",ISNUMBER(OFFSET('Water Data'!$D$7,0,10*ROW('Water Data'!D76)))),CONCATENATE("[",ROUND(OFFSET('Water Data'!$C$7,0,10*ROW('Water Data'!D76)),0),"]"),IF(AND(ISNUMBER(OFFSET('Water Data'!$D$7,0,10*ROW('Water Data'!D76))),BW82="",ISNUMBER(OFFSET('Water Data'!$D$7,0,10*ROW('Water Data'!D76)))),OFFSET('Water Data'!$D$7,0,10*ROW('Water Data'!D76)),NA())))</f>
        <v>#N/A</v>
      </c>
      <c r="I82" s="252" t="e">
        <f ca="true">+IF(AND(ISNUMBER(OFFSET('Water Data'!$D$10,0,10*ROW('Water Data'!D76))),BX82="Yes"),OFFSET('Water Data'!$D$10,0,10*ROW('Water Data'!D76)),IF(AND(ISNUMBER(OFFSET('Water Data'!$D$10,0,10*ROW('Water Data'!D76))),BX82="No",ISNUMBER(OFFSET('Water Data'!$D$10,0,10*ROW('Water Data'!D76)))),CONCATENATE("[",ROUND(OFFSET('Water Data'!$D$10,0,10*ROW('Water Data'!D76)),0),"]"),IF(AND(ISNUMBER(OFFSET('Water Data'!$D$10,0,10*ROW('Water Data'!D76))),BX82="",ISNUMBER(OFFSET('Water Data'!$D$10,0,10*ROW('Water Data'!D76)))),OFFSET('Water Data'!$D$10,0,10*ROW('Water Data'!D76)),NA())))</f>
        <v>#N/A</v>
      </c>
      <c r="J82" s="252" t="e">
        <f ca="true">+IF(AND(ISNUMBER(OFFSET('Water Data'!$E$5,0,10*ROW('Water Data'!E76))),BY82="Yes"),100-OFFSET('Water Data'!$E$5,0,10*ROW('Water Data'!E76)),IF(AND(ISNUMBER(OFFSET('Water Data'!$E$5,0,10*ROW('Water Data'!E76))),BY82="No",ISNUMBER(OFFSET('Water Data'!$E$5,0,10*ROW('Water Data'!E76)))),CONCATENATE("[",ROUND(100-OFFSET('Water Data'!$E$5,0,10*ROW('Water Data'!E76)),0),"]"),IF(AND(ISNUMBER(OFFSET('Water Data'!$E$5,0,10*ROW('Water Data'!E76))),BY82="",ISNUMBER(OFFSET('Water Data'!$E$5,0,10*ROW('Water Data'!E76)))),100-OFFSET('Water Data'!$E$5,0,10*ROW('Water Data'!E76)),NA())))</f>
        <v>#N/A</v>
      </c>
      <c r="K82" s="252" t="e">
        <f ca="true">+IF(AND(ISNUMBER(OFFSET('Water Data'!$E$7,0,10*ROW('Water Data'!E76))),BZ82="Yes"),OFFSET('Water Data'!$E$7,0,10*ROW('Water Data'!E76)),IF(AND(ISNUMBER(OFFSET('Water Data'!$E$7,0,10*ROW('Water Data'!E76))),BZ82="No",ISNUMBER(OFFSET('Water Data'!$E$7,0,10*ROW('Water Data'!E76)))),CONCATENATE("[",ROUND(OFFSET('Water Data'!$E$7,0,10*ROW('Water Data'!E76)),0),"]"),IF(AND(ISNUMBER(OFFSET('Water Data'!$E$7,0,10*ROW('Water Data'!E76))),BZ82="",ISNUMBER(OFFSET('Water Data'!$E$7,0,10*ROW('Water Data'!E76)))),OFFSET('Water Data'!$E$7,0,10*ROW('Water Data'!E76)),NA())))</f>
        <v>#N/A</v>
      </c>
      <c r="L82" s="252" t="e">
        <f ca="true">+IF(AND(ISNUMBER(OFFSET('Water Data'!$E$10,0,10*ROW('Water Data'!E76))),CA82="Yes"),OFFSET('Water Data'!$E$10,0,10*ROW('Water Data'!E76)),IF(AND(ISNUMBER(OFFSET('Water Data'!$E$10,0,10*ROW('Water Data'!E76))),CA82="No",ISNUMBER(OFFSET('Water Data'!$E$10,0,10*ROW('Water Data'!E76)))),CONCATENATE("[",ROUND(OFFSET('Water Data'!$E$10,0,10*ROW('Water Data'!E76)),0),"]"),IF(AND(ISNUMBER(OFFSET('Water Data'!$E$10,0,10*ROW('Water Data'!E76))),CA82="",ISNUMBER(OFFSET('Water Data'!$E$10,0,10*ROW('Water Data'!E76)))),OFFSET('Water Data'!$E$10,0,10*ROW('Water Data'!E76)),NA())))</f>
        <v>#N/A</v>
      </c>
      <c r="M82" s="252" t="e">
        <f ca="true">+IF(AND(ISNUMBER(OFFSET('Water Data'!$F$5,0,10*ROW('Water Data'!F76))),CB82="Yes"),100-OFFSET('Water Data'!$F$5,0,10*ROW('Water Data'!F76)),IF(AND(ISNUMBER(OFFSET('Water Data'!$F$5,0,10*ROW('Water Data'!F76))),CB82="No",ISNUMBER(OFFSET('Water Data'!$F$5,0,10*ROW('Water Data'!F76)))),CONCATENATE("[",ROUND(100-OFFSET('Water Data'!$F$5,0,10*ROW('Water Data'!F76)),0),"]"),IF(AND(ISNUMBER(OFFSET('Water Data'!$F$5,0,10*ROW('Water Data'!F76))),CB82="",ISNUMBER(OFFSET('Water Data'!$F$5,0,10*ROW('Water Data'!F76)))),100-OFFSET('Water Data'!$F$5,0,10*ROW('Water Data'!F76)),NA())))</f>
        <v>#N/A</v>
      </c>
      <c r="N82" s="252" t="e">
        <f ca="true">+IF(AND(ISNUMBER(OFFSET('Water Data'!$F$7,0,10*ROW('Water Data'!F76))),CC82="Yes"),OFFSET('Water Data'!$F$7,0,10*ROW('Water Data'!F76)),IF(AND(ISNUMBER(OFFSET('Water Data'!$F$7,0,10*ROW('Water Data'!F76))),CC82="No",ISNUMBER(OFFSET('Water Data'!$F$7,0,10*ROW('Water Data'!F76)))),CONCATENATE("[",ROUND(OFFSET('Water Data'!$F$7,0,10*ROW('Water Data'!F76)),0),"]"),IF(AND(ISNUMBER(OFFSET('Water Data'!$F$7,0,10*ROW('Water Data'!F76))),CC82="",ISNUMBER(OFFSET('Water Data'!$F$7,0,10*ROW('Water Data'!F76)))),OFFSET('Water Data'!$F$7,0,10*ROW('Water Data'!F76)),NA())))</f>
        <v>#N/A</v>
      </c>
      <c r="O82" s="252" t="e">
        <f ca="true">+IF(AND(ISNUMBER(OFFSET('Water Data'!$F$10,0,10*ROW('Water Data'!F76))),CD82="Yes"),OFFSET('Water Data'!$F$10,0,10*ROW('Water Data'!F76)),IF(AND(ISNUMBER(OFFSET('Water Data'!$F$10,0,10*ROW('Water Data'!F76))),CD82="No",ISNUMBER(OFFSET('Water Data'!$F$10,0,10*ROW('Water Data'!F76)))),CONCATENATE("[",ROUND(OFFSET('Water Data'!$F$10,0,10*ROW('Water Data'!F76)),0),"]"),IF(AND(ISNUMBER(OFFSET('Water Data'!$F$10,0,10*ROW('Water Data'!F76))),CD82="",ISNUMBER(OFFSET('Water Data'!$F$10,0,10*ROW('Water Data'!F76)))),OFFSET('Water Data'!$F$10,0,10*ROW('Water Data'!F76)),NA())))</f>
        <v>#N/A</v>
      </c>
      <c r="P82" s="252" t="e">
        <f ca="true">+IF(AND(ISNUMBER(OFFSET('Water Data'!$G$5,0,10*ROW('Water Data'!G76))),CE82="Yes"),100-OFFSET('Water Data'!$G$5,0,10*ROW('Water Data'!G76)),IF(AND(ISNUMBER(OFFSET('Water Data'!$G$5,0,10*ROW('Water Data'!G76))),CE82="No",ISNUMBER(OFFSET('Water Data'!$G$5,0,10*ROW('Water Data'!G76)))),CONCATENATE("[",ROUND(100-OFFSET('Water Data'!$G$5,0,10*ROW('Water Data'!G76)),0),"]"),IF(AND(ISNUMBER(OFFSET('Water Data'!$G$5,0,10*ROW('Water Data'!G76))),CE82="",ISNUMBER(OFFSET('Water Data'!$G$5,0,10*ROW('Water Data'!G76)))),100-OFFSET('Water Data'!$G$5,0,10*ROW('Water Data'!G76)),NA())))</f>
        <v>#N/A</v>
      </c>
      <c r="Q82" s="252" t="e">
        <f ca="true">+IF(AND(ISNUMBER(OFFSET('Water Data'!$G$7,0,10*ROW('Water Data'!G76))),CF82="Yes"),OFFSET('Water Data'!$G$7,0,10*ROW('Water Data'!G76)),IF(AND(ISNUMBER(OFFSET('Water Data'!$G$7,0,10*ROW('Water Data'!G76))),CF82="No",ISNUMBER(OFFSET('Water Data'!$G$7,0,10*ROW('Water Data'!G76)))),CONCATENATE("[",ROUND(OFFSET('Water Data'!$G$7,0,10*ROW('Water Data'!G76)),0),"]"),IF(AND(ISNUMBER(OFFSET('Water Data'!$G$7,0,10*ROW('Water Data'!G76))),CF82="",ISNUMBER(OFFSET('Water Data'!$G$7,0,10*ROW('Water Data'!G76)))),OFFSET('Water Data'!$G$7,0,10*ROW('Water Data'!G76)),NA())))</f>
        <v>#N/A</v>
      </c>
      <c r="R82" s="252" t="e">
        <f ca="true">+IF(AND(ISNUMBER(OFFSET('Water Data'!$G$10,0,10*ROW('Water Data'!G76))),CG82="Yes"),OFFSET('Water Data'!$G$10,0,10*ROW('Water Data'!G76)),IF(AND(ISNUMBER(OFFSET('Water Data'!$G$10,0,10*ROW('Water Data'!G76))),CG82="No",ISNUMBER(OFFSET('Water Data'!$G$10,0,10*ROW('Water Data'!G76)))),CONCATENATE("[",ROUND(OFFSET('Water Data'!$G$10,0,10*ROW('Water Data'!G76)),0),"]"),IF(AND(ISNUMBER(OFFSET('Water Data'!$G$10,0,10*ROW('Water Data'!G76))),CG82="",ISNUMBER(OFFSET('Water Data'!$G$10,0,10*ROW('Water Data'!G76)))),OFFSET('Water Data'!$G$10,0,10*ROW('Water Data'!G76)),NA())))</f>
        <v>#N/A</v>
      </c>
      <c r="S82" s="252" t="e">
        <f ca="true">+IF(AND(ISNUMBER(OFFSET('Water Data'!$H$5,0,10*ROW('Water Data'!H76))),CH82="Yes"),100-OFFSET('Water Data'!$H$5,0,10*ROW('Water Data'!H76)),IF(AND(ISNUMBER(OFFSET('Water Data'!$H$5,0,10*ROW('Water Data'!H76))),CH82="No",ISNUMBER(OFFSET('Water Data'!$H$5,0,10*ROW('Water Data'!H76)))),CONCATENATE("[",ROUND(100-OFFSET('Water Data'!$H$5,0,10*ROW('Water Data'!H76)),0),"]"),IF(AND(ISNUMBER(OFFSET('Water Data'!$H$5,0,10*ROW('Water Data'!H76))),CH82="",ISNUMBER(OFFSET('Water Data'!$H$5,0,10*ROW('Water Data'!H76)))),100-OFFSET('Water Data'!$H$5,0,10*ROW('Water Data'!H76)),NA())))</f>
        <v>#N/A</v>
      </c>
      <c r="T82" s="252" t="e">
        <f ca="true">+IF(AND(ISNUMBER(OFFSET('Water Data'!$H$7,0,10*ROW('Water Data'!H76))),CI82="Yes"),OFFSET('Water Data'!$H$7,0,10*ROW('Water Data'!H76)),IF(AND(ISNUMBER(OFFSET('Water Data'!$H$7,0,10*ROW('Water Data'!H76))),CI82="No",ISNUMBER(OFFSET('Water Data'!$H$7,0,10*ROW('Water Data'!H76)))),CONCATENATE("[",ROUND(OFFSET('Water Data'!$H$7,0,10*ROW('Water Data'!H76)),0),"]"),IF(AND(ISNUMBER(OFFSET('Water Data'!$H$7,0,10*ROW('Water Data'!H76))),CI82="",ISNUMBER(OFFSET('Water Data'!$H$7,0,10*ROW('Water Data'!H76)))),OFFSET('Water Data'!$H$7,0,10*ROW('Water Data'!H76)),NA())))</f>
        <v>#N/A</v>
      </c>
      <c r="U82" s="252" t="e">
        <f ca="true">+IF(AND(ISNUMBER(OFFSET('Water Data'!$H$10,0,10*ROW('Water Data'!H76))),CJ82="Yes"),OFFSET('Water Data'!$H$10,0,10*ROW('Water Data'!H76)),IF(AND(ISNUMBER(OFFSET('Water Data'!$H$10,0,10*ROW('Water Data'!H76))),CJ82="No",ISNUMBER(OFFSET('Water Data'!$H$10,0,10*ROW('Water Data'!H76)))),CONCATENATE("[",ROUND(OFFSET('Water Data'!$H$10,0,10*ROW('Water Data'!H76)),0),"]"),IF(AND(ISNUMBER(OFFSET('Water Data'!$H$10,0,10*ROW('Water Data'!H76))),CJ82="",ISNUMBER(OFFSET('Water Data'!$H$10,0,10*ROW('Water Data'!H76)))),OFFSET('Water Data'!$H$10,0,10*ROW('Water Data'!H76)),NA())))</f>
        <v>#N/A</v>
      </c>
      <c r="V82" s="253" t="e">
        <f ca="true">+IF(AND(ISNUMBER(OFFSET('Sanitation Data'!$C$5,0,10*ROW('Sanitation Data'!C76))),CK82="Yes"),100-OFFSET('Sanitation Data'!$C$5,0,10*ROW('Sanitation Data'!C76)),IF(AND(ISNUMBER(OFFSET('Sanitation Data'!$C$5,0,10*ROW('Sanitation Data'!C76))),CK82="No",ISNUMBER(OFFSET('Sanitation Data'!$C$5,0,10*ROW('Sanitation Data'!C76)))),CONCATENATE("[",ROUND(100-OFFSET('Sanitation Data'!$C$5,0,10*ROW('Sanitation Data'!C76)),0),"]"),IF(AND(ISNUMBER(OFFSET('Sanitation Data'!$C$5,0,10*ROW('Sanitation Data'!C76))),CK82="",ISNUMBER(OFFSET('Sanitation Data'!$C$5,0,10*ROW('Sanitation Data'!C76)))),100-OFFSET('Sanitation Data'!$C$5,0,10*ROW('Sanitation Data'!C76)),NA())))</f>
        <v>#N/A</v>
      </c>
      <c r="W82" s="253" t="e">
        <f ca="true">+IF(AND(ISNUMBER(OFFSET('Sanitation Data'!$C$7,0,10*ROW('Sanitation Data'!C76))),CL82="Yes"),OFFSET('Sanitation Data'!$C$7,0,10*ROW('Sanitation Data'!C76)),IF(AND(ISNUMBER(OFFSET('Sanitation Data'!$C$7,0,10*ROW('Sanitation Data'!C76))),CL82="No",ISNUMBER(OFFSET('Sanitation Data'!$C$7,0,10*ROW('Sanitation Data'!C76)))),CONCATENATE("[",ROUND(OFFSET('Sanitation Data'!$C$7,0,10*ROW('Sanitation Data'!C76)),0),"]"),IF(AND(ISNUMBER(OFFSET('Sanitation Data'!$C$7,0,10*ROW('Sanitation Data'!C76))),CL82="",ISNUMBER(OFFSET('Sanitation Data'!$C$7,0,10*ROW('Sanitation Data'!C76)))),OFFSET('Sanitation Data'!$C$7,0,10*ROW('Sanitation Data'!C76)),NA())))</f>
        <v>#N/A</v>
      </c>
      <c r="X82" s="253" t="e">
        <f ca="true">+IF(AND(ISNUMBER(OFFSET('Sanitation Data'!$C$11,0,10*ROW('Sanitation Data'!C76))),CM82="Yes"),OFFSET('Sanitation Data'!$C$11,0,10*ROW('Sanitation Data'!C76)),IF(AND(ISNUMBER(OFFSET('Sanitation Data'!$C$11,0,10*ROW('Sanitation Data'!C76))),CM82="No",ISNUMBER(OFFSET('Sanitation Data'!$C$11,0,10*ROW('Sanitation Data'!C76)))),CONCATENATE("[",ROUND(OFFSET('Sanitation Data'!$C$11,0,10*ROW('Sanitation Data'!C76)),0),"]"),IF(AND(ISNUMBER(OFFSET('Sanitation Data'!$C$11,0,10*ROW('Sanitation Data'!C76))),CM82="",ISNUMBER(OFFSET('Sanitation Data'!$C$11,0,10*ROW('Sanitation Data'!C76)))),OFFSET('Sanitation Data'!$C$11,0,10*ROW('Sanitation Data'!C76)),NA())))</f>
        <v>#N/A</v>
      </c>
      <c r="Y82" s="253" t="e">
        <f ca="true">+IF(AND(ISNUMBER(OFFSET('Sanitation Data'!$C$12,0,10*ROW('Sanitation Data'!C76))),CN82="Yes"),OFFSET('Sanitation Data'!$C$12,0,10*ROW('Sanitation Data'!C76)),IF(AND(ISNUMBER(OFFSET('Sanitation Data'!$C$12,0,10*ROW('Sanitation Data'!C76))),CN82="No",ISNUMBER(OFFSET('Sanitation Data'!$C$12,0,10*ROW('Sanitation Data'!C76)))),CONCATENATE("[",ROUND(OFFSET('Sanitation Data'!$C$12,0,10*ROW('Sanitation Data'!C76)),0),"]"),IF(AND(ISNUMBER(OFFSET('Sanitation Data'!$C$12,0,10*ROW('Sanitation Data'!C76))),CN82="",ISNUMBER(OFFSET('Sanitation Data'!$C$12,0,10*ROW('Sanitation Data'!C76)))),OFFSET('Sanitation Data'!$C$12,0,10*ROW('Sanitation Data'!C76)),NA())))</f>
        <v>#N/A</v>
      </c>
      <c r="Z82" s="253" t="e">
        <f ca="true">+IF(AND(ISNUMBER(OFFSET('Sanitation Data'!$C$13,0,10*ROW('Sanitation Data'!C76))),CO82="Yes"),OFFSET('Sanitation Data'!$C$13,0,10*ROW('Sanitation Data'!C76)),IF(AND(ISNUMBER(OFFSET('Sanitation Data'!$C$13,0,10*ROW('Sanitation Data'!C76))),CO82="No",ISNUMBER(OFFSET('Sanitation Data'!$C$13,0,10*ROW('Sanitation Data'!C76)))),CONCATENATE("[",ROUND(OFFSET('Sanitation Data'!$C$13,0,10*ROW('Sanitation Data'!C76)),0),"]"),IF(AND(ISNUMBER(OFFSET('Sanitation Data'!$C$13,0,10*ROW('Sanitation Data'!C76))),CO82="",ISNUMBER(OFFSET('Sanitation Data'!$C$13,0,10*ROW('Sanitation Data'!C76)))),OFFSET('Sanitation Data'!$C$13,0,10*ROW('Sanitation Data'!C76)),NA())))</f>
        <v>#N/A</v>
      </c>
      <c r="AA82" s="253" t="e">
        <f ca="true">+IF(AND(ISNUMBER(OFFSET('Sanitation Data'!$D$5,0,10*ROW('Sanitation Data'!D76))),CP82="Yes"),100-OFFSET('Sanitation Data'!$D$5,0,10*ROW('Sanitation Data'!D76)),IF(AND(ISNUMBER(OFFSET('Sanitation Data'!$D$5,0,10*ROW('Sanitation Data'!D76))),CP82="No",ISNUMBER(OFFSET('Sanitation Data'!$D$5,0,10*ROW('Sanitation Data'!D76)))),CONCATENATE("[",ROUND(100-OFFSET('Sanitation Data'!$D$5,0,10*ROW('Sanitation Data'!D76)),0),"]"),IF(AND(ISNUMBER(OFFSET('Sanitation Data'!$D$5,0,10*ROW('Sanitation Data'!D76))),CP82="",ISNUMBER(OFFSET('Sanitation Data'!$D$5,0,10*ROW('Sanitation Data'!D76)))),100-OFFSET('Sanitation Data'!$D$5,0,10*ROW('Sanitation Data'!D76)),NA())))</f>
        <v>#N/A</v>
      </c>
      <c r="AB82" s="253" t="e">
        <f ca="true">+IF(AND(ISNUMBER(OFFSET('Sanitation Data'!$D$7,0,10*ROW('Sanitation Data'!D76))),CQ82="Yes"),OFFSET('Sanitation Data'!$D$7,0,10*ROW('Sanitation Data'!G76)),IF(AND(ISNUMBER(OFFSET('Sanitation Data'!$D$7,0,10*ROW('Sanitation Data'!D76))),CQ82="No",ISNUMBER(OFFSET('Sanitation Data'!$D$7,0,10*ROW('Sanitation Data'!D76)))),CONCATENATE("[",ROUND(OFFSET('Sanitation Data'!$D$7,0,10*ROW('Sanitation Data'!D76)),0),"]"),IF(AND(ISNUMBER(OFFSET('Sanitation Data'!$D$7,0,10*ROW('Sanitation Data'!D76))),CQ82="",ISNUMBER(OFFSET('Sanitation Data'!$D$7,0,10*ROW('Sanitation Data'!D76)))),OFFSET('Sanitation Data'!$D$7,0,10*ROW('Sanitation Data'!D76)),NA())))</f>
        <v>#N/A</v>
      </c>
      <c r="AC82" s="253" t="e">
        <f ca="true">+IF(AND(ISNUMBER(OFFSET('Sanitation Data'!$D$11,0,10*ROW('Sanitation Data'!D76))),CR82="Yes"),OFFSET('Sanitation Data'!$D$11,0,10*ROW('Sanitation Data'!D76)),IF(AND(ISNUMBER(OFFSET('Sanitation Data'!$D$11,0,10*ROW('Sanitation Data'!D76))),CR82="No",ISNUMBER(OFFSET('Sanitation Data'!$D$11,0,10*ROW('Sanitation Data'!D76)))),CONCATENATE("[",ROUND(OFFSET('Sanitation Data'!$D$11,0,10*ROW('Sanitation Data'!D76)),0),"]"),IF(AND(ISNUMBER(OFFSET('Sanitation Data'!$D$11,0,10*ROW('Sanitation Data'!D76))),CR82="",ISNUMBER(OFFSET('Sanitation Data'!$D$11,0,10*ROW('Sanitation Data'!D76)))),OFFSET('Sanitation Data'!$D$11,0,10*ROW('Sanitation Data'!D76)),NA())))</f>
        <v>#N/A</v>
      </c>
      <c r="AD82" s="253" t="e">
        <f ca="true">+IF(AND(ISNUMBER(OFFSET('Sanitation Data'!$D$12,0,10*ROW('Sanitation Data'!D76))),CS82="Yes"),OFFSET('Sanitation Data'!$D$12,0,10*ROW('Sanitation Data'!D76)),IF(AND(ISNUMBER(OFFSET('Sanitation Data'!$D$12,0,10*ROW('Sanitation Data'!D76))),CS82="No",ISNUMBER(OFFSET('Sanitation Data'!$D$12,0,10*ROW('Sanitation Data'!D76)))),CONCATENATE("[",ROUND(OFFSET('Sanitation Data'!$D$12,0,10*ROW('Sanitation Data'!D76)),0),"]"),IF(AND(ISNUMBER(OFFSET('Sanitation Data'!$D$12,0,10*ROW('Sanitation Data'!D76))),CS82="",ISNUMBER(OFFSET('Sanitation Data'!$D$12,0,10*ROW('Sanitation Data'!D76)))),OFFSET('Sanitation Data'!$D$12,0,10*ROW('Sanitation Data'!D76)),NA())))</f>
        <v>#N/A</v>
      </c>
      <c r="AE82" s="253" t="e">
        <f ca="true">+IF(AND(ISNUMBER(OFFSET('Sanitation Data'!$D$13,0,10*ROW('Sanitation Data'!D76))),CT82="Yes"),OFFSET('Sanitation Data'!$D$13,0,10*ROW('Sanitation Data'!D76)),IF(AND(ISNUMBER(OFFSET('Sanitation Data'!$D$13,0,10*ROW('Sanitation Data'!D76))),CT82="No",ISNUMBER(OFFSET('Sanitation Data'!$D$13,0,10*ROW('Sanitation Data'!D76)))),CONCATENATE("[",ROUND(OFFSET('Sanitation Data'!$D$13,0,10*ROW('Sanitation Data'!D76)),0),"]"),IF(AND(ISNUMBER(OFFSET('Sanitation Data'!$D$13,0,10*ROW('Sanitation Data'!D76))),CT82="",ISNUMBER(OFFSET('Sanitation Data'!$D$13,0,10*ROW('Sanitation Data'!D76)))),OFFSET('Sanitation Data'!$D$13,0,10*ROW('Sanitation Data'!D76)),NA())))</f>
        <v>#N/A</v>
      </c>
      <c r="AF82" s="253" t="e">
        <f ca="true">+IF(AND(ISNUMBER(OFFSET('Sanitation Data'!$E$5,0,10*ROW('Sanitation Data'!E76))),CU82="Yes"),100-OFFSET('Sanitation Data'!$E$5,0,10*ROW('Sanitation Data'!E76)),IF(AND(ISNUMBER(OFFSET('Sanitation Data'!$E$5,0,10*ROW('Sanitation Data'!E76))),CU82="No",ISNUMBER(OFFSET('Sanitation Data'!$E$5,0,10*ROW('Sanitation Data'!E76)))),CONCATENATE("[",ROUND(100-OFFSET('Sanitation Data'!$E$5,0,10*ROW('Sanitation Data'!E76)),0),"]"),IF(AND(ISNUMBER(OFFSET('Sanitation Data'!$E$5,0,10*ROW('Sanitation Data'!E76))),CU82="",ISNUMBER(OFFSET('Sanitation Data'!$E$5,0,10*ROW('Sanitation Data'!E76)))),100-OFFSET('Sanitation Data'!$E$5,0,10*ROW('Sanitation Data'!E76)),NA())))</f>
        <v>#N/A</v>
      </c>
      <c r="AG82" s="253" t="e">
        <f ca="true">+IF(AND(ISNUMBER(OFFSET('Sanitation Data'!$E$7,0,10*ROW('Sanitation Data'!E76))),CV82="Yes"),OFFSET('Sanitation Data'!$E$7,0,10*ROW('Sanitation Data'!E76)),IF(AND(ISNUMBER(OFFSET('Sanitation Data'!$E$7,0,10*ROW('Sanitation Data'!E76))),CV82="No",ISNUMBER(OFFSET('Sanitation Data'!$E$7,0,10*ROW('Sanitation Data'!E76)))),CONCATENATE("[",ROUND(OFFSET('Sanitation Data'!$E$7,0,10*ROW('Sanitation Data'!E76)),0),"]"),IF(AND(ISNUMBER(OFFSET('Sanitation Data'!$E$7,0,10*ROW('Sanitation Data'!E76))),CV82="",ISNUMBER(OFFSET('Sanitation Data'!$E$7,0,10*ROW('Sanitation Data'!E76)))),OFFSET('Sanitation Data'!$E$7,0,10*ROW('Sanitation Data'!E76)),NA())))</f>
        <v>#N/A</v>
      </c>
      <c r="AH82" s="253" t="e">
        <f ca="true">+IF(AND(ISNUMBER(OFFSET('Sanitation Data'!$E$11,0,10*ROW('Sanitation Data'!E76))),CW82="Yes"),OFFSET('Sanitation Data'!$E$11,0,10*ROW('Sanitation Data'!E76)),IF(AND(ISNUMBER(OFFSET('Sanitation Data'!$E$11,0,10*ROW('Sanitation Data'!E76))),CW82="No",ISNUMBER(OFFSET('Sanitation Data'!$E$11,0,10*ROW('Sanitation Data'!E76)))),CONCATENATE("[",ROUND(OFFSET('Sanitation Data'!$E$11,0,10*ROW('Sanitation Data'!E76)),0),"]"),IF(AND(ISNUMBER(OFFSET('Sanitation Data'!$E$11,0,10*ROW('Sanitation Data'!E76))),CW82="",ISNUMBER(OFFSET('Sanitation Data'!$E$11,0,10*ROW('Sanitation Data'!E76)))),OFFSET('Sanitation Data'!$E$11,0,10*ROW('Sanitation Data'!E76)),NA())))</f>
        <v>#N/A</v>
      </c>
      <c r="AI82" s="253" t="e">
        <f ca="true">+IF(AND(ISNUMBER(OFFSET('Sanitation Data'!$E$12,0,10*ROW('Sanitation Data'!E76))),CX82="Yes"),OFFSET('Sanitation Data'!$E$12,0,10*ROW('Sanitation Data'!E76)),IF(AND(ISNUMBER(OFFSET('Sanitation Data'!$E$12,0,10*ROW('Sanitation Data'!E76))),CX82="No",ISNUMBER(OFFSET('Sanitation Data'!$E$12,0,10*ROW('Sanitation Data'!E76)))),CONCATENATE("[",ROUND(OFFSET('Sanitation Data'!$E$12,0,10*ROW('Sanitation Data'!E76)),0),"]"),IF(AND(ISNUMBER(OFFSET('Sanitation Data'!$E$12,0,10*ROW('Sanitation Data'!E76))),CX82="",ISNUMBER(OFFSET('Sanitation Data'!$E$12,0,10*ROW('Sanitation Data'!E76)))),OFFSET('Sanitation Data'!$E$12,0,10*ROW('Sanitation Data'!E76)),NA())))</f>
        <v>#N/A</v>
      </c>
      <c r="AJ82" s="253" t="e">
        <f ca="true">+IF(AND(ISNUMBER(OFFSET('Sanitation Data'!$E$13,0,10*ROW('Sanitation Data'!E76))),CY82="Yes"),OFFSET('Sanitation Data'!$E$13,0,10*ROW('Sanitation Data'!E76)),IF(AND(ISNUMBER(OFFSET('Sanitation Data'!$E$13,0,10*ROW('Sanitation Data'!E76))),CY82="No",ISNUMBER(OFFSET('Sanitation Data'!$E$13,0,10*ROW('Sanitation Data'!E76)))),CONCATENATE("[",ROUND(OFFSET('Sanitation Data'!$E$13,0,10*ROW('Sanitation Data'!E76)),0),"]"),IF(AND(ISNUMBER(OFFSET('Sanitation Data'!$E$13,0,10*ROW('Sanitation Data'!E76))),CY82="",ISNUMBER(OFFSET('Sanitation Data'!$E$13,0,10*ROW('Sanitation Data'!E76)))),OFFSET('Sanitation Data'!$E$13,0,10*ROW('Sanitation Data'!E76)),NA())))</f>
        <v>#N/A</v>
      </c>
      <c r="AK82" s="253" t="e">
        <f ca="true">+IF(AND(ISNUMBER(OFFSET('Sanitation Data'!$F$5,0,10*ROW('Sanitation Data'!F76))),CZ82="Yes"),100-OFFSET('Sanitation Data'!$F$5,0,10*ROW('Sanitation Data'!F76)),IF(AND(ISNUMBER(OFFSET('Sanitation Data'!$F$5,0,10*ROW('Sanitation Data'!F76))),CZ82="No",ISNUMBER(OFFSET('Sanitation Data'!$F$5,0,10*ROW('Sanitation Data'!F76)))),CONCATENATE("[",ROUND(100-OFFSET('Sanitation Data'!$F$5,0,10*ROW('Sanitation Data'!F76)),0),"]"),IF(AND(ISNUMBER(OFFSET('Sanitation Data'!$F$5,0,10*ROW('Sanitation Data'!F76))),CZ82="",ISNUMBER(OFFSET('Sanitation Data'!$F$5,0,10*ROW('Sanitation Data'!F76)))),100-OFFSET('Sanitation Data'!$F$5,0,10*ROW('Sanitation Data'!F76)),NA())))</f>
        <v>#N/A</v>
      </c>
      <c r="AL82" s="253" t="e">
        <f ca="true">+IF(AND(ISNUMBER(OFFSET('Sanitation Data'!$F$7,0,10*ROW('Sanitation Data'!F76))),DA82="Yes"),OFFSET('Sanitation Data'!$F$7,0,10*ROW('Sanitation Data'!F76)),IF(AND(ISNUMBER(OFFSET('Sanitation Data'!$F$7,0,10*ROW('Sanitation Data'!F76))),DA82="No",ISNUMBER(OFFSET('Sanitation Data'!$F$7,0,10*ROW('Sanitation Data'!F76)))),CONCATENATE("[",ROUND(OFFSET('Sanitation Data'!$F$7,0,10*ROW('Sanitation Data'!F76)),0),"]"),IF(AND(ISNUMBER(OFFSET('Sanitation Data'!$F$7,0,10*ROW('Sanitation Data'!F76))),DA82="",ISNUMBER(OFFSET('Sanitation Data'!$F$7,0,10*ROW('Sanitation Data'!F76)))),OFFSET('Sanitation Data'!$F$7,0,10*ROW('Sanitation Data'!F76)),NA())))</f>
        <v>#N/A</v>
      </c>
      <c r="AM82" s="253" t="e">
        <f ca="true">+IF(AND(ISNUMBER(OFFSET('Sanitation Data'!$F$11,0,10*ROW('Sanitation Data'!F76))),DB82="Yes"),OFFSET('Sanitation Data'!$F$11,0,10*ROW('Sanitation Data'!F76)),IF(AND(ISNUMBER(OFFSET('Sanitation Data'!$F$11,0,10*ROW('Sanitation Data'!F76))),DB82="No",ISNUMBER(OFFSET('Sanitation Data'!$F$11,0,10*ROW('Sanitation Data'!F76)))),CONCATENATE("[",ROUND(OFFSET('Sanitation Data'!$F$11,0,10*ROW('Sanitation Data'!F76)),0),"]"),IF(AND(ISNUMBER(OFFSET('Sanitation Data'!$F$11,0,10*ROW('Sanitation Data'!F76))),DB82="",ISNUMBER(OFFSET('Sanitation Data'!$F$11,0,10*ROW('Sanitation Data'!F76)))),OFFSET('Sanitation Data'!$F$11,0,10*ROW('Sanitation Data'!F76)),NA())))</f>
        <v>#N/A</v>
      </c>
      <c r="AN82" s="253" t="e">
        <f ca="true">+IF(AND(ISNUMBER(OFFSET('Sanitation Data'!$F$12,0,10*ROW('Sanitation Data'!F76))),DC82="Yes"),OFFSET('Sanitation Data'!$F$12,0,10*ROW('Sanitation Data'!F76)),IF(AND(ISNUMBER(OFFSET('Sanitation Data'!$F$12,0,10*ROW('Sanitation Data'!F76))),DC82="No",ISNUMBER(OFFSET('Sanitation Data'!$F$12,0,10*ROW('Sanitation Data'!F76)))),CONCATENATE("[",ROUND(OFFSET('Sanitation Data'!$F$12,0,10*ROW('Sanitation Data'!F76)),0),"]"),IF(AND(ISNUMBER(OFFSET('Sanitation Data'!$F$12,0,10*ROW('Sanitation Data'!F76))),DC82="",ISNUMBER(OFFSET('Sanitation Data'!$F$12,0,10*ROW('Sanitation Data'!F76)))),OFFSET('Sanitation Data'!$F$12,0,10*ROW('Sanitation Data'!F76)),NA())))</f>
        <v>#N/A</v>
      </c>
      <c r="AO82" s="253" t="e">
        <f ca="true">+IF(AND(ISNUMBER(OFFSET('Sanitation Data'!$F$13,0,10*ROW('Sanitation Data'!F76))),DD82="Yes"),OFFSET('Sanitation Data'!$F$13,0,10*ROW('Sanitation Data'!F76)),IF(AND(ISNUMBER(OFFSET('Sanitation Data'!$F$13,0,10*ROW('Sanitation Data'!F76))),DD82="No",ISNUMBER(OFFSET('Sanitation Data'!$F$13,0,10*ROW('Sanitation Data'!F76)))),CONCATENATE("[",ROUND(OFFSET('Sanitation Data'!$F$13,0,10*ROW('Sanitation Data'!F76)),0),"]"),IF(AND(ISNUMBER(OFFSET('Sanitation Data'!$F$13,0,10*ROW('Sanitation Data'!F76))),DD82="",ISNUMBER(OFFSET('Sanitation Data'!$F$13,0,10*ROW('Sanitation Data'!F76)))),OFFSET('Sanitation Data'!$F$13,0,10*ROW('Sanitation Data'!F76)),NA())))</f>
        <v>#N/A</v>
      </c>
      <c r="AP82" s="253" t="e">
        <f ca="true">+IF(AND(ISNUMBER(OFFSET('Sanitation Data'!$G$5,0,10*ROW('Sanitation Data'!G76))),DE82="Yes"),100-OFFSET('Sanitation Data'!$G$5,0,10*ROW('Sanitation Data'!G76)),IF(AND(ISNUMBER(OFFSET('Sanitation Data'!$G$5,0,10*ROW('Sanitation Data'!G76))),DE82="No",ISNUMBER(OFFSET('Sanitation Data'!$G$5,0,10*ROW('Sanitation Data'!G76)))),CONCATENATE("[",ROUND(100-OFFSET('Sanitation Data'!$G$5,0,10*ROW('Sanitation Data'!G76)),0),"]"),IF(AND(ISNUMBER(OFFSET('Sanitation Data'!$G$5,0,10*ROW('Sanitation Data'!G76))),DE82="",ISNUMBER(OFFSET('Sanitation Data'!$G$5,0,10*ROW('Sanitation Data'!G76)))),100-OFFSET('Sanitation Data'!$G$5,0,10*ROW('Sanitation Data'!G76)),NA())))</f>
        <v>#N/A</v>
      </c>
      <c r="AQ82" s="253" t="e">
        <f ca="true">+IF(AND(ISNUMBER(OFFSET('Sanitation Data'!$G$7,0,10*ROW('Sanitation Data'!G76))),DF82="Yes"),OFFSET('Sanitation Data'!$G$7,0,10*ROW('Sanitation Data'!G76)),IF(AND(ISNUMBER(OFFSET('Sanitation Data'!$G$7,0,10*ROW('Sanitation Data'!G76))),DF82="No",ISNUMBER(OFFSET('Sanitation Data'!$G$7,0,10*ROW('Sanitation Data'!G76)))),CONCATENATE("[",ROUND(OFFSET('Sanitation Data'!$G$7,0,10*ROW('Sanitation Data'!G76)),0),"]"),IF(AND(ISNUMBER(OFFSET('Sanitation Data'!$G$7,0,10*ROW('Sanitation Data'!G76))),DF82="",ISNUMBER(OFFSET('Sanitation Data'!$G$7,0,10*ROW('Sanitation Data'!G76)))),OFFSET('Sanitation Data'!$G$7,0,10*ROW('Sanitation Data'!G76)),NA())))</f>
        <v>#N/A</v>
      </c>
      <c r="AR82" s="253" t="e">
        <f ca="true">+IF(AND(ISNUMBER(OFFSET('Sanitation Data'!$G$11,0,10*ROW('Sanitation Data'!G76))),DG82="Yes"),OFFSET('Sanitation Data'!$G$11,0,10*ROW('Sanitation Data'!G76)),IF(AND(ISNUMBER(OFFSET('Sanitation Data'!$G$11,0,10*ROW('Sanitation Data'!G76))),DG82="No",ISNUMBER(OFFSET('Sanitation Data'!$G$11,0,10*ROW('Sanitation Data'!G76)))),CONCATENATE("[",ROUND(OFFSET('Sanitation Data'!$G$11,0,10*ROW('Sanitation Data'!G76)),0),"]"),IF(AND(ISNUMBER(OFFSET('Sanitation Data'!$G$11,0,10*ROW('Sanitation Data'!G76))),DG82="",ISNUMBER(OFFSET('Sanitation Data'!$G$11,0,10*ROW('Sanitation Data'!G76)))),OFFSET('Sanitation Data'!$G$11,0,10*ROW('Sanitation Data'!G76)),NA())))</f>
        <v>#N/A</v>
      </c>
      <c r="AS82" s="253" t="e">
        <f ca="true">+IF(AND(ISNUMBER(OFFSET('Sanitation Data'!$G$12,0,10*ROW('Sanitation Data'!G76))),DH82="Yes"),OFFSET('Sanitation Data'!$G$12,0,10*ROW('Sanitation Data'!G76)),IF(AND(ISNUMBER(OFFSET('Sanitation Data'!$G$12,0,10*ROW('Sanitation Data'!G76))),DH82="No",ISNUMBER(OFFSET('Sanitation Data'!$G$12,0,10*ROW('Sanitation Data'!G76)))),CONCATENATE("[",ROUND(OFFSET('Sanitation Data'!$G$12,0,10*ROW('Sanitation Data'!G76)),0),"]"),IF(AND(ISNUMBER(OFFSET('Sanitation Data'!$G$12,0,10*ROW('Sanitation Data'!G76))),DH82="",ISNUMBER(OFFSET('Sanitation Data'!$G$12,0,10*ROW('Sanitation Data'!G76)))),OFFSET('Sanitation Data'!$G$12,0,10*ROW('Sanitation Data'!G76)),NA())))</f>
        <v>#N/A</v>
      </c>
      <c r="AT82" s="253" t="e">
        <f ca="true">+IF(AND(ISNUMBER(OFFSET('Sanitation Data'!$G$13,0,10*ROW('Sanitation Data'!G76))),DI82="Yes"),OFFSET('Sanitation Data'!$G$13,0,10*ROW('Sanitation Data'!G76)),IF(AND(ISNUMBER(OFFSET('Sanitation Data'!$G$13,0,10*ROW('Sanitation Data'!G76))),DI82="No",ISNUMBER(OFFSET('Sanitation Data'!$G$13,0,10*ROW('Sanitation Data'!G76)))),CONCATENATE("[",ROUND(OFFSET('Sanitation Data'!$G$13,0,10*ROW('Sanitation Data'!G76)),0),"]"),IF(AND(ISNUMBER(OFFSET('Sanitation Data'!$G$13,0,10*ROW('Sanitation Data'!G76))),DI82="",ISNUMBER(OFFSET('Sanitation Data'!$G$13,0,10*ROW('Sanitation Data'!G76)))),OFFSET('Sanitation Data'!$G$13,0,10*ROW('Sanitation Data'!G76)),NA())))</f>
        <v>#N/A</v>
      </c>
      <c r="AU82" s="253" t="e">
        <f ca="true">+IF(AND(ISNUMBER(OFFSET('Sanitation Data'!$H$5,0,10*ROW('Sanitation Data'!H76))),DJ82="Yes"),100-OFFSET('Sanitation Data'!$H$5,0,10*ROW('Sanitation Data'!H76)),IF(AND(ISNUMBER(OFFSET('Sanitation Data'!$H$5,0,10*ROW('Sanitation Data'!H76))),DJ82="No",ISNUMBER(OFFSET('Sanitation Data'!$H$5,0,10*ROW('Sanitation Data'!H76)))),CONCATENATE("[",ROUND(100-OFFSET('Sanitation Data'!$H$5,0,10*ROW('Sanitation Data'!H76)),0),"]"),IF(AND(ISNUMBER(OFFSET('Sanitation Data'!$H$5,0,10*ROW('Sanitation Data'!H76))),DJ82="",ISNUMBER(OFFSET('Sanitation Data'!$H$5,0,10*ROW('Sanitation Data'!H76)))),100-OFFSET('Sanitation Data'!$H$5,0,10*ROW('Sanitation Data'!H76)),NA())))</f>
        <v>#N/A</v>
      </c>
      <c r="AV82" s="253" t="e">
        <f ca="true">+IF(AND(ISNUMBER(OFFSET('Sanitation Data'!$H$7,0,10*ROW('Sanitation Data'!H76))),DK82="Yes"),OFFSET('Sanitation Data'!$H$7,0,10*ROW('Sanitation Data'!H76)),IF(AND(ISNUMBER(OFFSET('Sanitation Data'!$H$7,0,10*ROW('Sanitation Data'!H76))),DK82="No",ISNUMBER(OFFSET('Sanitation Data'!$H$7,0,10*ROW('Sanitation Data'!H76)))),CONCATENATE("[",ROUND(OFFSET('Sanitation Data'!$H$7,0,10*ROW('Sanitation Data'!H76)),0),"]"),IF(AND(ISNUMBER(OFFSET('Sanitation Data'!$H$7,0,10*ROW('Sanitation Data'!H76))),DK82="",ISNUMBER(OFFSET('Sanitation Data'!$H$7,0,10*ROW('Sanitation Data'!H76)))),OFFSET('Sanitation Data'!$H$7,0,10*ROW('Sanitation Data'!H76)),NA())))</f>
        <v>#N/A</v>
      </c>
      <c r="AW82" s="253" t="e">
        <f ca="true">+IF(AND(ISNUMBER(OFFSET('Sanitation Data'!$H$11,0,10*ROW('Sanitation Data'!H76))),DL82="Yes"),OFFSET('Sanitation Data'!$H$11,0,10*ROW('Sanitation Data'!H76)),IF(AND(ISNUMBER(OFFSET('Sanitation Data'!$H$11,0,10*ROW('Sanitation Data'!H76))),DL82="No",ISNUMBER(OFFSET('Sanitation Data'!$H$11,0,10*ROW('Sanitation Data'!H76)))),CONCATENATE("[",ROUND(OFFSET('Sanitation Data'!$H$11,0,10*ROW('Sanitation Data'!H76)),0),"]"),IF(AND(ISNUMBER(OFFSET('Sanitation Data'!$H$11,0,10*ROW('Sanitation Data'!H76))),DL82="",ISNUMBER(OFFSET('Sanitation Data'!$H$11,0,10*ROW('Sanitation Data'!H76)))),OFFSET('Sanitation Data'!$H$11,0,10*ROW('Sanitation Data'!H76)),NA())))</f>
        <v>#N/A</v>
      </c>
      <c r="AX82" s="253" t="e">
        <f ca="true">+IF(AND(ISNUMBER(OFFSET('Sanitation Data'!$H$12,0,10*ROW('Sanitation Data'!H76))),DM82="Yes"),OFFSET('Sanitation Data'!$H$12,0,10*ROW('Sanitation Data'!H76)),IF(AND(ISNUMBER(OFFSET('Sanitation Data'!$H$12,0,10*ROW('Sanitation Data'!H76))),DM82="No",ISNUMBER(OFFSET('Sanitation Data'!$H$12,0,10*ROW('Sanitation Data'!H76)))),CONCATENATE("[",ROUND(OFFSET('Sanitation Data'!$H$12,0,10*ROW('Sanitation Data'!H76)),0),"]"),IF(AND(ISNUMBER(OFFSET('Sanitation Data'!$H$12,0,10*ROW('Sanitation Data'!H76))),DM82="",ISNUMBER(OFFSET('Sanitation Data'!$H$12,0,10*ROW('Sanitation Data'!H76)))),OFFSET('Sanitation Data'!$H$12,0,10*ROW('Sanitation Data'!H76)),NA())))</f>
        <v>#N/A</v>
      </c>
      <c r="AY82" s="253" t="e">
        <f ca="true">+IF(AND(ISNUMBER(OFFSET('Sanitation Data'!$H$13,0,10*ROW('Sanitation Data'!H76))),DN82="Yes"),OFFSET('Sanitation Data'!$H$13,0,10*ROW('Sanitation Data'!H76)),IF(AND(ISNUMBER(OFFSET('Sanitation Data'!$H$13,0,10*ROW('Sanitation Data'!H76))),DN82="No",ISNUMBER(OFFSET('Sanitation Data'!$H$13,0,10*ROW('Sanitation Data'!H76)))),CONCATENATE("[",ROUND(OFFSET('Sanitation Data'!$H$13,0,10*ROW('Sanitation Data'!H76)),0),"]"),IF(AND(ISNUMBER(OFFSET('Sanitation Data'!$H$13,0,10*ROW('Sanitation Data'!H76))),DN82="",ISNUMBER(OFFSET('Sanitation Data'!$H$13,0,10*ROW('Sanitation Data'!H76)))),OFFSET('Sanitation Data'!$H$13,0,10*ROW('Sanitation Data'!H76)),NA())))</f>
        <v>#N/A</v>
      </c>
      <c r="AZ82" s="254" t="e">
        <f ca="true">+IF(AND(ISNUMBER(OFFSET('Hygiene Data'!$C$6,0,10*ROW('Hygiene Data'!C76))),DO82="Yes"),OFFSET('Hygiene Data'!$C$6,0,10*ROW('Hygiene Data'!C76)),IF(AND(ISNUMBER(OFFSET('Hygiene Data'!$C$6,0,10*ROW('Hygiene Data'!C76))),DO82="No",ISNUMBER(OFFSET('Hygiene Data'!$C$6,0,10*ROW('Hygiene Data'!C76)))),CONCATENATE("[",ROUND(OFFSET('Hygiene Data'!$C$6,0,10*ROW('Hygiene Data'!C76)),0),"]"),IF(AND(ISNUMBER(OFFSET('Hygiene Data'!$C$6,0,10*ROW('Hygiene Data'!C76))),DO82="",ISNUMBER(OFFSET('Hygiene Data'!$C$6,0,10*ROW('Hygiene Data'!C76)))),OFFSET('Hygiene Data'!$C$6,0,10*ROW('Hygiene Data'!C76)),NA())))</f>
        <v>#N/A</v>
      </c>
      <c r="BA82" s="254" t="e">
        <f ca="true">+IF(AND(ISNUMBER(OFFSET('Hygiene Data'!$C$8,0,10*ROW('Hygiene Data'!C76))),DP82="Yes"),OFFSET('Hygiene Data'!$C$8,0,10*ROW('Hygiene Data'!C76)),IF(AND(ISNUMBER(OFFSET('Hygiene Data'!$C$8,0,10*ROW('Hygiene Data'!C76))),DP82="No",ISNUMBER(OFFSET('Hygiene Data'!$C$8,0,10*ROW('Hygiene Data'!C76)))),CONCATENATE("[",ROUND(OFFSET('Hygiene Data'!$C$8,0,10*ROW('Hygiene Data'!C76)),0),"]"),IF(AND(ISNUMBER(OFFSET('Hygiene Data'!$C$8,0,10*ROW('Hygiene Data'!C76))),DP82="",ISNUMBER(OFFSET('Hygiene Data'!$C$8,0,10*ROW('Hygiene Data'!C76)))),OFFSET('Hygiene Data'!$C$8,0,10*ROW('Hygiene Data'!C76)),NA())))</f>
        <v>#N/A</v>
      </c>
      <c r="BB82" s="254" t="e">
        <f ca="true">+IF(AND(ISNUMBER(OFFSET('Hygiene Data'!$C$10,0,10*ROW('Hygiene Data'!C76))),DQ82="Yes"),OFFSET('Hygiene Data'!$C$10,0,10*ROW('Hygiene Data'!C76)),IF(AND(ISNUMBER(OFFSET('Hygiene Data'!$C$10,0,10*ROW('Hygiene Data'!C76))),DQ82="No",ISNUMBER(OFFSET('Hygiene Data'!$C$10,0,10*ROW('Hygiene Data'!C76)))),CONCATENATE("[",ROUND(OFFSET('Hygiene Data'!$C$10,0,10*ROW('Hygiene Data'!C76)),0),"]"),IF(AND(ISNUMBER(OFFSET('Hygiene Data'!$C$10,0,10*ROW('Hygiene Data'!C76))),DQ82="",ISNUMBER(OFFSET('Hygiene Data'!$C$10,0,10*ROW('Hygiene Data'!C76)))),OFFSET('Hygiene Data'!$C$10,0,10*ROW('Hygiene Data'!C76)),NA())))</f>
        <v>#N/A</v>
      </c>
      <c r="BC82" s="254" t="e">
        <f ca="true">+IF(AND(ISNUMBER(OFFSET('Hygiene Data'!$D$6,0,10*ROW('Hygiene Data'!D76))),DR82="Yes"),OFFSET('Hygiene Data'!$D$6,0,10*ROW('Hygiene Data'!D76)),IF(AND(ISNUMBER(OFFSET('Hygiene Data'!$D$6,0,10*ROW('Hygiene Data'!D76))),DR82="No",ISNUMBER(OFFSET('Hygiene Data'!$D$6,0,10*ROW('Hygiene Data'!D76)))),CONCATENATE("[",ROUND(OFFSET('Hygiene Data'!$D$6,0,10*ROW('Hygiene Data'!D76)),0),"]"),IF(AND(ISNUMBER(OFFSET('Hygiene Data'!$D$6,0,10*ROW('Hygiene Data'!D76))),DR82="",ISNUMBER(OFFSET('Hygiene Data'!$D$6,0,10*ROW('Hygiene Data'!D76)))),OFFSET('Hygiene Data'!$D$6,0,10*ROW('Hygiene Data'!D76)),NA())))</f>
        <v>#N/A</v>
      </c>
      <c r="BD82" s="254" t="e">
        <f ca="true">+IF(AND(ISNUMBER(OFFSET('Hygiene Data'!$D$8,0,10*ROW('Hygiene Data'!D76))),DS82="Yes"),OFFSET('Hygiene Data'!$D$8,0,10*ROW('Hygiene Data'!D76)),IF(AND(ISNUMBER(OFFSET('Hygiene Data'!$D$8,0,10*ROW('Hygiene Data'!D76))),DS82="No",ISNUMBER(OFFSET('Hygiene Data'!$D$8,0,10*ROW('Hygiene Data'!D76)))),CONCATENATE("[",ROUND(OFFSET('Hygiene Data'!$D$8,0,10*ROW('Hygiene Data'!D76)),0),"]"),IF(AND(ISNUMBER(OFFSET('Hygiene Data'!$D$8,0,10*ROW('Hygiene Data'!D76))),DS82="",ISNUMBER(OFFSET('Hygiene Data'!$D$8,0,10*ROW('Hygiene Data'!D76)))),OFFSET('Hygiene Data'!$D$8,0,10*ROW('Hygiene Data'!D76)),NA())))</f>
        <v>#N/A</v>
      </c>
      <c r="BE82" s="254" t="e">
        <f ca="true">+IF(AND(ISNUMBER(OFFSET('Hygiene Data'!$D$10,0,10*ROW('Hygiene Data'!D76))),DT82="Yes"),OFFSET('Hygiene Data'!$D$10,0,10*ROW('Hygiene Data'!D76)),IF(AND(ISNUMBER(OFFSET('Hygiene Data'!$D$10,0,10*ROW('Hygiene Data'!D76))),DT82="No",ISNUMBER(OFFSET('Hygiene Data'!$D$10,0,10*ROW('Hygiene Data'!D76)))),CONCATENATE("[",ROUND(OFFSET('Hygiene Data'!$D$10,0,10*ROW('Hygiene Data'!D76)),0),"]"),IF(AND(ISNUMBER(OFFSET('Hygiene Data'!$D$10,0,10*ROW('Hygiene Data'!D76))),DT82="",ISNUMBER(OFFSET('Hygiene Data'!$D$10,0,10*ROW('Hygiene Data'!D76)))),OFFSET('Hygiene Data'!$D$10,0,10*ROW('Hygiene Data'!D76)),NA())))</f>
        <v>#N/A</v>
      </c>
      <c r="BF82" s="254" t="e">
        <f ca="true">+IF(AND(ISNUMBER(OFFSET('Hygiene Data'!$E$6,0,10*ROW('Hygiene Data'!E76))),DU82="Yes"),OFFSET('Hygiene Data'!$E$6,0,10*ROW('Hygiene Data'!E76)),IF(AND(ISNUMBER(OFFSET('Hygiene Data'!$E$6,0,10*ROW('Hygiene Data'!E76))),DU82="No",ISNUMBER(OFFSET('Hygiene Data'!$E$6,0,10*ROW('Hygiene Data'!E76)))),CONCATENATE("[",ROUND(OFFSET('Hygiene Data'!$E$6,0,10*ROW('Hygiene Data'!E76)),0),"]"),IF(AND(ISNUMBER(OFFSET('Hygiene Data'!$E$6,0,10*ROW('Hygiene Data'!E76))),DU82="",ISNUMBER(OFFSET('Hygiene Data'!$E$6,0,10*ROW('Hygiene Data'!E76)))),OFFSET('Hygiene Data'!$E$6,0,10*ROW('Hygiene Data'!E76)),NA())))</f>
        <v>#N/A</v>
      </c>
      <c r="BG82" s="254" t="e">
        <f ca="true">+IF(AND(ISNUMBER(OFFSET('Hygiene Data'!$E$8,0,10*ROW('Hygiene Data'!E76))),DV82="Yes"),OFFSET('Hygiene Data'!$E$8,0,10*ROW('Hygiene Data'!E76)),IF(AND(ISNUMBER(OFFSET('Hygiene Data'!$E$8,0,10*ROW('Hygiene Data'!E76))),DV82="No",ISNUMBER(OFFSET('Hygiene Data'!$E$8,0,10*ROW('Hygiene Data'!E76)))),CONCATENATE("[",ROUND(OFFSET('Hygiene Data'!$E$8,0,10*ROW('Hygiene Data'!E76)),0),"]"),IF(AND(ISNUMBER(OFFSET('Hygiene Data'!$E$8,0,10*ROW('Hygiene Data'!E76))),DV82="",ISNUMBER(OFFSET('Hygiene Data'!$E$8,0,10*ROW('Hygiene Data'!E76)))),OFFSET('Hygiene Data'!$E$8,0,10*ROW('Hygiene Data'!E76)),NA())))</f>
        <v>#N/A</v>
      </c>
      <c r="BH82" s="254" t="e">
        <f ca="true">+IF(AND(ISNUMBER(OFFSET('Hygiene Data'!$E$10,0,10*ROW('Hygiene Data'!E76))),DW82="Yes"),OFFSET('Hygiene Data'!$E$10,0,10*ROW('Hygiene Data'!E76)),IF(AND(ISNUMBER(OFFSET('Hygiene Data'!$E$10,0,10*ROW('Hygiene Data'!E76))),DW82="No",ISNUMBER(OFFSET('Hygiene Data'!$E$10,0,10*ROW('Hygiene Data'!E76)))),CONCATENATE("[",ROUND(OFFSET('Hygiene Data'!$E$10,0,10*ROW('Hygiene Data'!E76)),0),"]"),IF(AND(ISNUMBER(OFFSET('Hygiene Data'!$E$10,0,10*ROW('Hygiene Data'!E76))),DW82="",ISNUMBER(OFFSET('Hygiene Data'!$E$10,0,10*ROW('Hygiene Data'!E76)))),OFFSET('Hygiene Data'!$E$10,0,10*ROW('Hygiene Data'!E76)),NA())))</f>
        <v>#N/A</v>
      </c>
      <c r="BI82" s="254" t="e">
        <f ca="true">+IF(AND(ISNUMBER(OFFSET('Hygiene Data'!$F$6,0,10*ROW('Hygiene Data'!F76))),DX82="Yes"),OFFSET('Hygiene Data'!$F$6,0,10*ROW('Hygiene Data'!F76)),IF(AND(ISNUMBER(OFFSET('Hygiene Data'!$F$6,0,10*ROW('Hygiene Data'!F76))),DX82="No",ISNUMBER(OFFSET('Hygiene Data'!$F$6,0,10*ROW('Hygiene Data'!F76)))),CONCATENATE("[",ROUND(OFFSET('Hygiene Data'!$F$6,0,10*ROW('Hygiene Data'!F76)),0),"]"),IF(AND(ISNUMBER(OFFSET('Hygiene Data'!$F$6,0,10*ROW('Hygiene Data'!F76))),DX82="",ISNUMBER(OFFSET('Hygiene Data'!$F$6,0,10*ROW('Hygiene Data'!F76)))),OFFSET('Hygiene Data'!$F$6,0,10*ROW('Hygiene Data'!F76)),NA())))</f>
        <v>#N/A</v>
      </c>
      <c r="BJ82" s="254" t="e">
        <f ca="true">+IF(AND(ISNUMBER(OFFSET('Hygiene Data'!$F$8,0,10*ROW('Hygiene Data'!F76))),DY82="Yes"),OFFSET('Hygiene Data'!$F$8,0,10*ROW('Hygiene Data'!F76)),IF(AND(ISNUMBER(OFFSET('Hygiene Data'!$F$8,0,10*ROW('Hygiene Data'!F76))),DY82="No",ISNUMBER(OFFSET('Hygiene Data'!$F$8,0,10*ROW('Hygiene Data'!F76)))),CONCATENATE("[",ROUND(OFFSET('Hygiene Data'!$F$8,0,10*ROW('Hygiene Data'!F76)),0),"]"),IF(AND(ISNUMBER(OFFSET('Hygiene Data'!$F$8,0,10*ROW('Hygiene Data'!F76))),DY82="",ISNUMBER(OFFSET('Hygiene Data'!$F$8,0,10*ROW('Hygiene Data'!F76)))),OFFSET('Hygiene Data'!$F$8,0,10*ROW('Hygiene Data'!F76)),NA())))</f>
        <v>#N/A</v>
      </c>
      <c r="BK82" s="254" t="e">
        <f ca="true">+IF(AND(ISNUMBER(OFFSET('Hygiene Data'!$F$10,0,10*ROW('Hygiene Data'!F76))),DZ82="Yes"),OFFSET('Hygiene Data'!$F$10,0,10*ROW('Hygiene Data'!F76)),IF(AND(ISNUMBER(OFFSET('Hygiene Data'!$F$10,0,10*ROW('Hygiene Data'!F76))),DZ82="No",ISNUMBER(OFFSET('Hygiene Data'!$F$10,0,10*ROW('Hygiene Data'!F76)))),CONCATENATE("[",ROUND(OFFSET('Hygiene Data'!$F$10,0,10*ROW('Hygiene Data'!F76)),0),"]"),IF(AND(ISNUMBER(OFFSET('Hygiene Data'!$F$10,0,10*ROW('Hygiene Data'!F76))),DZ82="",ISNUMBER(OFFSET('Hygiene Data'!$F$10,0,10*ROW('Hygiene Data'!F76)))),OFFSET('Hygiene Data'!$F$10,0,10*ROW('Hygiene Data'!F76)),NA())))</f>
        <v>#N/A</v>
      </c>
      <c r="BL82" s="254" t="e">
        <f ca="true">+IF(AND(ISNUMBER(OFFSET('Hygiene Data'!$G$6,0,10*ROW('Hygiene Data'!G76))),EA82="Yes"),OFFSET('Hygiene Data'!$G$6,0,10*ROW('Hygiene Data'!G76)),IF(AND(ISNUMBER(OFFSET('Hygiene Data'!$G$6,0,10*ROW('Hygiene Data'!G76))),EA82="No",ISNUMBER(OFFSET('Hygiene Data'!$G$6,0,10*ROW('Hygiene Data'!G76)))),CONCATENATE("[",ROUND(OFFSET('Hygiene Data'!$G$6,0,10*ROW('Hygiene Data'!G76)),0),"]"),IF(AND(ISNUMBER(OFFSET('Hygiene Data'!$G$6,0,10*ROW('Hygiene Data'!G76))),EA82="",ISNUMBER(OFFSET('Hygiene Data'!$G$6,0,10*ROW('Hygiene Data'!G76)))),OFFSET('Hygiene Data'!$G$6,0,10*ROW('Hygiene Data'!G76)),NA())))</f>
        <v>#N/A</v>
      </c>
      <c r="BM82" s="254" t="e">
        <f ca="true">+IF(AND(ISNUMBER(OFFSET('Hygiene Data'!$G$8,0,10*ROW('Hygiene Data'!G76))),EB82="Yes"),OFFSET('Hygiene Data'!$G$8,0,10*ROW('Hygiene Data'!G76)),IF(AND(ISNUMBER(OFFSET('Hygiene Data'!$G$8,0,10*ROW('Hygiene Data'!G76))),EB82="No",ISNUMBER(OFFSET('Hygiene Data'!$G$8,0,10*ROW('Hygiene Data'!G76)))),CONCATENATE("[",ROUND(OFFSET('Hygiene Data'!$G$8,0,10*ROW('Hygiene Data'!G76)),0),"]"),IF(AND(ISNUMBER(OFFSET('Hygiene Data'!$G$8,0,10*ROW('Hygiene Data'!G76))),EB82="",ISNUMBER(OFFSET('Hygiene Data'!$G$8,0,10*ROW('Hygiene Data'!G76)))),OFFSET('Hygiene Data'!$G$8,0,10*ROW('Hygiene Data'!G76)),NA())))</f>
        <v>#N/A</v>
      </c>
      <c r="BN82" s="254" t="e">
        <f ca="true">+IF(AND(ISNUMBER(OFFSET('Hygiene Data'!$G$10,0,10*ROW('Hygiene Data'!G76))),EC82="Yes"),OFFSET('Hygiene Data'!$G$10,0,10*ROW('Hygiene Data'!G76)),IF(AND(ISNUMBER(OFFSET('Hygiene Data'!$G$10,0,10*ROW('Hygiene Data'!G76))),EC82="No",ISNUMBER(OFFSET('Hygiene Data'!$G$10,0,10*ROW('Hygiene Data'!G76)))),CONCATENATE("[",ROUND(OFFSET('Hygiene Data'!$G$10,0,10*ROW('Hygiene Data'!G76)),0),"]"),IF(AND(ISNUMBER(OFFSET('Hygiene Data'!$G$10,0,10*ROW('Hygiene Data'!G76))),EC82="",ISNUMBER(OFFSET('Hygiene Data'!$G$10,0,10*ROW('Hygiene Data'!G76)))),OFFSET('Hygiene Data'!$G$10,0,10*ROW('Hygiene Data'!G76)),NA())))</f>
        <v>#N/A</v>
      </c>
      <c r="BO82" s="254" t="e">
        <f ca="true">+IF(AND(ISNUMBER(OFFSET('Hygiene Data'!$H$6,0,10*ROW('Hygiene Data'!H76))),ED82="Yes"),OFFSET('Hygiene Data'!$H$6,0,10*ROW('Hygiene Data'!H76)),IF(AND(ISNUMBER(OFFSET('Hygiene Data'!$H$6,0,10*ROW('Hygiene Data'!H76))),ED82="No",ISNUMBER(OFFSET('Hygiene Data'!$H$6,0,10*ROW('Hygiene Data'!H76)))),CONCATENATE("[",ROUND(OFFSET('Hygiene Data'!$H$6,0,10*ROW('Hygiene Data'!H76)),0),"]"),IF(AND(ISNUMBER(OFFSET('Hygiene Data'!$H$6,0,10*ROW('Hygiene Data'!H76))),ED82="",ISNUMBER(OFFSET('Hygiene Data'!$H$6,0,10*ROW('Hygiene Data'!H76)))),OFFSET('Hygiene Data'!$H$6,0,10*ROW('Hygiene Data'!H76)),NA())))</f>
        <v>#N/A</v>
      </c>
      <c r="BP82" s="254" t="e">
        <f ca="true">+IF(AND(ISNUMBER(OFFSET('Hygiene Data'!$H$8,0,10*ROW('Hygiene Data'!H76))),EE82="Yes"),OFFSET('Hygiene Data'!$H$8,0,10*ROW('Hygiene Data'!H76)),IF(AND(ISNUMBER(OFFSET('Hygiene Data'!$H$8,0,10*ROW('Hygiene Data'!H76))),EE82="No",ISNUMBER(OFFSET('Hygiene Data'!$H$8,0,10*ROW('Hygiene Data'!H76)))),CONCATENATE("[",ROUND(OFFSET('Hygiene Data'!$H$8,0,10*ROW('Hygiene Data'!H76)),0),"]"),IF(AND(ISNUMBER(OFFSET('Hygiene Data'!$H$8,0,10*ROW('Hygiene Data'!H76))),EE82="",ISNUMBER(OFFSET('Hygiene Data'!$H$8,0,10*ROW('Hygiene Data'!H76)))),OFFSET('Hygiene Data'!$H$8,0,10*ROW('Hygiene Data'!H76)),NA())))</f>
        <v>#N/A</v>
      </c>
      <c r="BQ82" s="254" t="e">
        <f ca="true">+IF(AND(ISNUMBER(OFFSET('Hygiene Data'!$H$10,0,10*ROW('Hygiene Data'!H76))),EF82="Yes"),OFFSET('Hygiene Data'!$H$10,0,10*ROW('Hygiene Data'!H76)),IF(AND(ISNUMBER(OFFSET('Hygiene Data'!$H$10,0,10*ROW('Hygiene Data'!H76))),EF82="No",ISNUMBER(OFFSET('Hygiene Data'!$H$10,0,10*ROW('Hygiene Data'!H76)))),CONCATENATE("[",ROUND(OFFSET('Hygiene Data'!$H$10,0,10*ROW('Hygiene Data'!H76)),0),"]"),IF(AND(ISNUMBER(OFFSET('Hygiene Data'!$H$10,0,10*ROW('Hygiene Data'!H76))),EF82="",ISNUMBER(OFFSET('Hygiene Data'!$H$10,0,10*ROW('Hygiene Data'!H76)))),OFFSET('Hygiene Data'!$H$10,0,10*ROW('Hygiene Data'!H76)),NA())))</f>
        <v>#N/A</v>
      </c>
      <c r="BS82" s="36" t="str">
        <f ca="true">+IF(OFFSET('Water Data'!$C$28,0,10*ROW('Water Data'!C76))="","",OFFSET('Water Data'!$C$28,0,10*ROW('Water Data'!C76)))</f>
        <v/>
      </c>
      <c r="BT82" s="36" t="str">
        <f ca="true">+IF(OFFSET('Water Data'!$C$29,0,10*ROW('Water Data'!C76))="","",OFFSET('Water Data'!$C$29,0,10*ROW('Water Data'!C76)))</f>
        <v/>
      </c>
      <c r="BU82" s="36" t="str">
        <f ca="true">+IF(OFFSET('Water Data'!$C$30,0,10*ROW('Water Data'!C76))="","",OFFSET('Water Data'!$C$30,0,10*ROW('Water Data'!C76)))</f>
        <v/>
      </c>
      <c r="BV82" s="36" t="str">
        <f ca="true">+IF(OFFSET('Water Data'!$D$28,0,10*ROW('Water Data'!D76))="","",OFFSET('Water Data'!$D$28,0,10*ROW('Water Data'!D76)))</f>
        <v/>
      </c>
      <c r="BW82" s="36" t="str">
        <f ca="true">+IF(OFFSET('Water Data'!$D$29,0,10*ROW('Water Data'!D76))="","",OFFSET('Water Data'!$D$29,0,10*ROW('Water Data'!D76)))</f>
        <v/>
      </c>
      <c r="BX82" s="36" t="str">
        <f ca="true">+IF(OFFSET('Water Data'!$D$30,0,10*ROW('Water Data'!D76))="","",OFFSET('Water Data'!$D$30,0,10*ROW('Water Data'!D76)))</f>
        <v/>
      </c>
      <c r="BY82" s="36" t="str">
        <f ca="true">+IF(OFFSET('Water Data'!$E$28,0,10*ROW('Water Data'!E76))="","",OFFSET('Water Data'!$E$28,0,10*ROW('Water Data'!E76)))</f>
        <v/>
      </c>
      <c r="BZ82" s="36" t="str">
        <f ca="true">+IF(OFFSET('Water Data'!$E$29,0,10*ROW('Water Data'!E76))="","",OFFSET('Water Data'!$E$29,0,10*ROW('Water Data'!E76)))</f>
        <v/>
      </c>
      <c r="CA82" s="36" t="str">
        <f ca="true">+IF(OFFSET('Water Data'!$E$30,0,10*ROW('Water Data'!E76))="","",OFFSET('Water Data'!$E$30,0,10*ROW('Water Data'!E76)))</f>
        <v/>
      </c>
      <c r="CB82" s="36" t="str">
        <f ca="true">+IF(OFFSET('Water Data'!$F$28,0,10*ROW('Water Data'!F76))="","",OFFSET('Water Data'!$F$28,0,10*ROW('Water Data'!F76)))</f>
        <v/>
      </c>
      <c r="CC82" s="36" t="str">
        <f ca="true">+IF(OFFSET('Water Data'!$F$29,0,10*ROW('Water Data'!F76))="","",OFFSET('Water Data'!$F$29,0,10*ROW('Water Data'!F76)))</f>
        <v/>
      </c>
      <c r="CD82" s="36" t="str">
        <f ca="true">+IF(OFFSET('Water Data'!$F$30,0,10*ROW('Water Data'!F76))="","",OFFSET('Water Data'!$F$30,0,10*ROW('Water Data'!F76)))</f>
        <v/>
      </c>
      <c r="CE82" s="36" t="str">
        <f ca="true">+IF(OFFSET('Water Data'!$G$28,0,10*ROW('Water Data'!G76))="","",OFFSET('Water Data'!$G$28,0,10*ROW('Water Data'!G76)))</f>
        <v/>
      </c>
      <c r="CF82" s="36" t="str">
        <f ca="true">+IF(OFFSET('Water Data'!$G$29,0,10*ROW('Water Data'!G76))="","",OFFSET('Water Data'!$G$29,0,10*ROW('Water Data'!G76)))</f>
        <v/>
      </c>
      <c r="CG82" s="36" t="str">
        <f ca="true">+IF(OFFSET('Water Data'!$G$30,0,10*ROW('Water Data'!G76))="","",OFFSET('Water Data'!$G$30,0,10*ROW('Water Data'!G76)))</f>
        <v/>
      </c>
      <c r="CH82" s="36" t="str">
        <f ca="true">+IF(OFFSET('Water Data'!$H$28,0,10*ROW('Water Data'!H76))="","",OFFSET('Water Data'!$H$28,0,10*ROW('Water Data'!H76)))</f>
        <v/>
      </c>
      <c r="CI82" s="36" t="str">
        <f ca="true">+IF(OFFSET('Water Data'!$H$29,0,10*ROW('Water Data'!H76))="","",OFFSET('Water Data'!$H$29,0,10*ROW('Water Data'!H76)))</f>
        <v/>
      </c>
      <c r="CJ82" s="36" t="str">
        <f ca="true">+IF(OFFSET('Water Data'!$H$30,0,10*ROW('Water Data'!H76))="","",OFFSET('Water Data'!$H$30,0,10*ROW('Water Data'!H76)))</f>
        <v/>
      </c>
      <c r="CK82" s="36" t="str">
        <f ca="true">+IF(OFFSET('Sanitation Data'!$C$29,0,10*ROW('Sanitation Data'!C76))="","",OFFSET('Sanitation Data'!$C$29,0,10*ROW('Sanitation Data'!C76)))</f>
        <v/>
      </c>
      <c r="CL82" s="36" t="str">
        <f ca="true">+IF(OFFSET('Sanitation Data'!$C$30,0,10*ROW('Sanitation Data'!C76))="","",OFFSET('Sanitation Data'!$C$30,0,10*ROW('Sanitation Data'!C76)))</f>
        <v/>
      </c>
      <c r="CM82" s="36" t="str">
        <f ca="true">+IF(OFFSET('Sanitation Data'!$C$31,0,10*ROW('Sanitation Data'!C76))="","",OFFSET('Sanitation Data'!$C$31,0,10*ROW('Sanitation Data'!C76)))</f>
        <v/>
      </c>
      <c r="CN82" s="36" t="str">
        <f ca="true">+IF(OFFSET('Sanitation Data'!$C$32,0,10*ROW('Sanitation Data'!C76))="","",OFFSET('Sanitation Data'!$C$32,0,10*ROW('Sanitation Data'!C76)))</f>
        <v/>
      </c>
      <c r="CO82" s="36" t="str">
        <f ca="true">+IF(OFFSET('Sanitation Data'!$C$33,0,10*ROW('Sanitation Data'!C76))="","",OFFSET('Sanitation Data'!$C$33,0,10*ROW('Sanitation Data'!C76)))</f>
        <v/>
      </c>
      <c r="CP82" s="36" t="str">
        <f ca="true">+IF(OFFSET('Sanitation Data'!$D$29,0,10*ROW('Sanitation Data'!D76))="","",OFFSET('Sanitation Data'!$D$29,0,10*ROW('Sanitation Data'!D76)))</f>
        <v/>
      </c>
      <c r="CQ82" s="36" t="str">
        <f ca="true">+IF(OFFSET('Sanitation Data'!$D$30,0,10*ROW('Sanitation Data'!D76))="","",OFFSET('Sanitation Data'!$D$30,0,10*ROW('Sanitation Data'!D76)))</f>
        <v/>
      </c>
      <c r="CR82" s="36" t="str">
        <f ca="true">+IF(OFFSET('Sanitation Data'!$D$31,0,10*ROW('Sanitation Data'!D76))="","",OFFSET('Sanitation Data'!$D$31,0,10*ROW('Sanitation Data'!D76)))</f>
        <v/>
      </c>
      <c r="CS82" s="36" t="str">
        <f ca="true">+IF(OFFSET('Sanitation Data'!$D$32,0,10*ROW('Sanitation Data'!D76))="","",OFFSET('Sanitation Data'!$D$32,0,10*ROW('Sanitation Data'!D76)))</f>
        <v/>
      </c>
      <c r="CT82" s="36" t="str">
        <f ca="true">+IF(OFFSET('Sanitation Data'!$D$33,0,10*ROW('Sanitation Data'!D76))="","",OFFSET('Sanitation Data'!$D$33,0,10*ROW('Sanitation Data'!D76)))</f>
        <v/>
      </c>
      <c r="CU82" s="36" t="str">
        <f ca="true">+IF(OFFSET('Sanitation Data'!$E$29,0,10*ROW('Sanitation Data'!E76))="","",OFFSET('Sanitation Data'!$E$29,0,10*ROW('Sanitation Data'!E76)))</f>
        <v/>
      </c>
      <c r="CV82" s="36" t="str">
        <f ca="true">+IF(OFFSET('Sanitation Data'!$E$30,0,10*ROW('Sanitation Data'!E76))="","",OFFSET('Sanitation Data'!$E$30,0,10*ROW('Sanitation Data'!E76)))</f>
        <v/>
      </c>
      <c r="CW82" s="36" t="str">
        <f ca="true">+IF(OFFSET('Sanitation Data'!$E$31,0,10*ROW('Sanitation Data'!E76))="","",OFFSET('Sanitation Data'!$E$31,0,10*ROW('Sanitation Data'!E76)))</f>
        <v/>
      </c>
      <c r="CX82" s="36" t="str">
        <f ca="true">+IF(OFFSET('Sanitation Data'!$E$32,0,10*ROW('Sanitation Data'!E76))="","",OFFSET('Sanitation Data'!$E$32,0,10*ROW('Sanitation Data'!E76)))</f>
        <v/>
      </c>
      <c r="CY82" s="36" t="str">
        <f ca="true">+IF(OFFSET('Sanitation Data'!$E$33,0,10*ROW('Sanitation Data'!E76))="","",OFFSET('Sanitation Data'!$E$33,0,10*ROW('Sanitation Data'!E76)))</f>
        <v/>
      </c>
      <c r="CZ82" s="36" t="str">
        <f ca="true">+IF(OFFSET('Sanitation Data'!$F$29,0,10*ROW('Sanitation Data'!F76))="","",OFFSET('Sanitation Data'!$F$29,0,10*ROW('Sanitation Data'!F76)))</f>
        <v/>
      </c>
      <c r="DA82" s="36" t="str">
        <f ca="true">+IF(OFFSET('Sanitation Data'!$F$30,0,10*ROW('Sanitation Data'!F76))="","",OFFSET('Sanitation Data'!$F$30,0,10*ROW('Sanitation Data'!F76)))</f>
        <v/>
      </c>
      <c r="DB82" s="36" t="str">
        <f ca="true">+IF(OFFSET('Sanitation Data'!$F$31,0,10*ROW('Sanitation Data'!F76))="","",OFFSET('Sanitation Data'!$F$31,0,10*ROW('Sanitation Data'!F76)))</f>
        <v/>
      </c>
      <c r="DC82" s="36" t="str">
        <f ca="true">+IF(OFFSET('Sanitation Data'!$F$32,0,10*ROW('Sanitation Data'!F76))="","",OFFSET('Sanitation Data'!$F$32,0,10*ROW('Sanitation Data'!F76)))</f>
        <v/>
      </c>
      <c r="DD82" s="36" t="str">
        <f ca="true">+IF(OFFSET('Sanitation Data'!$F$33,0,10*ROW('Sanitation Data'!F76))="","",OFFSET('Sanitation Data'!$F$33,0,10*ROW('Sanitation Data'!F76)))</f>
        <v/>
      </c>
      <c r="DE82" s="36" t="str">
        <f ca="true">+IF(OFFSET('Sanitation Data'!$G$29,0,10*ROW('Sanitation Data'!G76))="","",OFFSET('Sanitation Data'!$G$29,0,10*ROW('Sanitation Data'!G76)))</f>
        <v/>
      </c>
      <c r="DF82" s="36" t="str">
        <f ca="true">+IF(OFFSET('Sanitation Data'!$G$30,0,10*ROW('Sanitation Data'!G76))="","",OFFSET('Sanitation Data'!$G$30,0,10*ROW('Sanitation Data'!G76)))</f>
        <v/>
      </c>
      <c r="DG82" s="36" t="str">
        <f ca="true">+IF(OFFSET('Sanitation Data'!$G$31,0,10*ROW('Sanitation Data'!G76))="","",OFFSET('Sanitation Data'!$G$31,0,10*ROW('Sanitation Data'!G76)))</f>
        <v/>
      </c>
      <c r="DH82" s="36" t="str">
        <f ca="true">+IF(OFFSET('Sanitation Data'!$G$32,0,10*ROW('Sanitation Data'!G76))="","",OFFSET('Sanitation Data'!$G$32,0,10*ROW('Sanitation Data'!G76)))</f>
        <v/>
      </c>
      <c r="DI82" s="36" t="str">
        <f ca="true">+IF(OFFSET('Sanitation Data'!$G$33,0,10*ROW('Sanitation Data'!G76))="","",OFFSET('Sanitation Data'!$G$33,0,10*ROW('Sanitation Data'!G76)))</f>
        <v/>
      </c>
      <c r="DJ82" s="36" t="str">
        <f ca="true">+IF(OFFSET('Sanitation Data'!$H$29,0,10*ROW('Sanitation Data'!H76))="","",OFFSET('Sanitation Data'!$H$29,0,10*ROW('Sanitation Data'!H76)))</f>
        <v/>
      </c>
      <c r="DK82" s="36" t="str">
        <f ca="true">+IF(OFFSET('Sanitation Data'!$H$30,0,10*ROW('Sanitation Data'!H76))="","",OFFSET('Sanitation Data'!$H$30,0,10*ROW('Sanitation Data'!H76)))</f>
        <v/>
      </c>
      <c r="DL82" s="36" t="str">
        <f ca="true">+IF(OFFSET('Sanitation Data'!$H$31,0,10*ROW('Sanitation Data'!H76))="","",OFFSET('Sanitation Data'!$H$31,0,10*ROW('Sanitation Data'!H76)))</f>
        <v/>
      </c>
      <c r="DM82" s="36" t="str">
        <f ca="true">+IF(OFFSET('Sanitation Data'!$H$32,0,10*ROW('Sanitation Data'!H76))="","",OFFSET('Sanitation Data'!$H$32,0,10*ROW('Sanitation Data'!H76)))</f>
        <v/>
      </c>
      <c r="DN82" s="36" t="str">
        <f ca="true">+IF(OFFSET('Sanitation Data'!$H$33,0,10*ROW('Sanitation Data'!H76))="","",OFFSET('Sanitation Data'!$H$33,0,10*ROW('Sanitation Data'!H76)))</f>
        <v/>
      </c>
      <c r="DO82" s="36" t="str">
        <f ca="true">+IF(OFFSET('Hygiene Data'!$C$12,0,10*ROW('Hygiene Data'!C76))="","",OFFSET('Hygiene Data'!$C$12,0,10*ROW('Hygiene Data'!C76)))</f>
        <v/>
      </c>
      <c r="DP82" s="36" t="str">
        <f ca="true">+IF(OFFSET('Hygiene Data'!$C$13,0,10*ROW('Hygiene Data'!C76))="","",OFFSET('Hygiene Data'!$C$13,0,10*ROW('Hygiene Data'!C76)))</f>
        <v/>
      </c>
      <c r="DQ82" s="36" t="str">
        <f ca="true">+IF(OFFSET('Hygiene Data'!$C$14,0,10*ROW('Hygiene Data'!C76))="","",OFFSET('Hygiene Data'!$C$14,0,10*ROW('Hygiene Data'!C76)))</f>
        <v/>
      </c>
      <c r="DR82" s="36" t="str">
        <f ca="true">+IF(OFFSET('Hygiene Data'!$D$12,0,10*ROW('Hygiene Data'!D76))="","",OFFSET('Hygiene Data'!$D$12,0,10*ROW('Hygiene Data'!D76)))</f>
        <v/>
      </c>
      <c r="DS82" s="36" t="str">
        <f ca="true">+IF(OFFSET('Hygiene Data'!$D$13,0,10*ROW('Hygiene Data'!D76))="","",OFFSET('Hygiene Data'!$D$13,0,10*ROW('Hygiene Data'!D76)))</f>
        <v/>
      </c>
      <c r="DT82" s="36" t="str">
        <f ca="true">+IF(OFFSET('Hygiene Data'!$D$14,0,10*ROW('Hygiene Data'!D76))="","",OFFSET('Hygiene Data'!$D$14,0,10*ROW('Hygiene Data'!D76)))</f>
        <v/>
      </c>
      <c r="DU82" s="36" t="str">
        <f ca="true">+IF(OFFSET('Hygiene Data'!$E$12,0,10*ROW('Hygiene Data'!E76))="","",OFFSET('Hygiene Data'!$E$12,0,10*ROW('Hygiene Data'!E76)))</f>
        <v/>
      </c>
      <c r="DV82" s="36" t="str">
        <f ca="true">+IF(OFFSET('Hygiene Data'!$E$13,0,10*ROW('Hygiene Data'!E76))="","",OFFSET('Hygiene Data'!$E$13,0,10*ROW('Hygiene Data'!E76)))</f>
        <v/>
      </c>
      <c r="DW82" s="36" t="str">
        <f ca="true">+IF(OFFSET('Hygiene Data'!$E$14,0,10*ROW('Hygiene Data'!E76))="","",OFFSET('Hygiene Data'!$E$14,0,10*ROW('Hygiene Data'!E76)))</f>
        <v/>
      </c>
      <c r="DX82" s="36" t="str">
        <f ca="true">+IF(OFFSET('Hygiene Data'!$F$12,0,10*ROW('Hygiene Data'!F76))="","",OFFSET('Hygiene Data'!$F$12,0,10*ROW('Hygiene Data'!F76)))</f>
        <v/>
      </c>
      <c r="DY82" s="36" t="str">
        <f ca="true">+IF(OFFSET('Hygiene Data'!$F$13,0,10*ROW('Hygiene Data'!F76))="","",OFFSET('Hygiene Data'!$F$13,0,10*ROW('Hygiene Data'!F76)))</f>
        <v/>
      </c>
      <c r="DZ82" s="36" t="str">
        <f ca="true">+IF(OFFSET('Hygiene Data'!$F$14,0,10*ROW('Hygiene Data'!F76))="","",OFFSET('Hygiene Data'!$F$14,0,10*ROW('Hygiene Data'!F76)))</f>
        <v/>
      </c>
      <c r="EA82" s="36" t="str">
        <f ca="true">+IF(OFFSET('Hygiene Data'!$G$12,0,10*ROW('Hygiene Data'!G76))="","",OFFSET('Hygiene Data'!$G$12,0,10*ROW('Hygiene Data'!G76)))</f>
        <v/>
      </c>
      <c r="EB82" s="36" t="str">
        <f ca="true">+IF(OFFSET('Hygiene Data'!$G$13,0,10*ROW('Hygiene Data'!G76))="","",OFFSET('Hygiene Data'!$G$13,0,10*ROW('Hygiene Data'!G76)))</f>
        <v/>
      </c>
      <c r="EC82" s="36" t="str">
        <f ca="true">+IF(OFFSET('Hygiene Data'!$G$14,0,10*ROW('Hygiene Data'!G76))="","",OFFSET('Hygiene Data'!$G$14,0,10*ROW('Hygiene Data'!G76)))</f>
        <v/>
      </c>
      <c r="ED82" s="36" t="str">
        <f ca="true">+IF(OFFSET('Hygiene Data'!$H$12,0,10*ROW('Hygiene Data'!H76))="","",OFFSET('Hygiene Data'!$H$12,0,10*ROW('Hygiene Data'!H76)))</f>
        <v/>
      </c>
      <c r="EE82" s="36" t="str">
        <f ca="true">+IF(OFFSET('Hygiene Data'!$H$13,0,10*ROW('Hygiene Data'!H76))="","",OFFSET('Hygiene Data'!$H$13,0,10*ROW('Hygiene Data'!H76)))</f>
        <v/>
      </c>
      <c r="EF82" s="36" t="str">
        <f ca="true">+IF(OFFSET('Hygiene Data'!$H$14,0,10*ROW('Hygiene Data'!H76))="","",OFFSET('Hygiene Data'!$H$14,0,10*ROW('Hygiene Data'!H76)))</f>
        <v/>
      </c>
    </row>
    <row r="83" x14ac:dyDescent="0.2">
      <c r="A83" s="59" t="str">
        <f ca="true">+IF(OFFSET('Water Data'!$B$1,0,10*ROW('Water Data'!B80))="","",OFFSET('Water Data'!$B$1,0,10*ROW('Water Data'!B80)))</f>
        <v/>
      </c>
      <c r="B83" s="59" t="str">
        <f ca="true">+IF(OFFSET('Water Data'!$A$3,0,10*ROW('Water Data'!A80))="","",OFFSET('Water Data'!$A$3,0,10*ROW('Water Data'!A80)))</f>
        <v/>
      </c>
      <c r="C83" s="59" t="str">
        <f ca="true">+IF(OFFSET('Water Data'!$C$3,0,10*ROW('Water Data'!C80))="","",OFFSET('Water Data'!$C$3,0,10*ROW('Water Data'!C80)))</f>
        <v/>
      </c>
      <c r="D83" s="252" t="e">
        <f ca="true">+IF(AND(ISNUMBER(OFFSET('Water Data'!$C$5,0,10*ROW('Water Data'!C77))),BS83="Yes"),100-OFFSET('Water Data'!$C$5,0,10*ROW('Water Data'!C77)),IF(AND(ISNUMBER(OFFSET('Water Data'!$C$5,0,10*ROW('Water Data'!C77))),BS83="No",ISNUMBER(OFFSET('Water Data'!$C$5,0,10*ROW('Water Data'!C77)))),CONCATENATE("[",ROUND(100-OFFSET('Water Data'!$C$5,0,10*ROW('Water Data'!C77)),0),"]"),IF(AND(ISNUMBER(OFFSET('Water Data'!$C$5,0,10*ROW('Water Data'!C77))),BS83="",ISNUMBER(OFFSET('Water Data'!$C$5,0,10*ROW('Water Data'!C77)))),100-OFFSET('Water Data'!$C$5,0,10*ROW('Water Data'!C77)),NA())))</f>
        <v>#N/A</v>
      </c>
      <c r="E83" s="252" t="e">
        <f ca="true">+IF(AND(ISNUMBER(OFFSET('Water Data'!$C$7,0,10*ROW('Water Data'!D77))),BT83="Yes"),OFFSET('Water Data'!$C$7,0,10*ROW('Water Data'!C77)),IF(AND(ISNUMBER(OFFSET('Water Data'!$C$7,0,10*ROW('Water Data'!C77))),BT83="No",ISNUMBER(OFFSET('Water Data'!$C$7,0,10*ROW('Water Data'!C77)))),CONCATENATE("[",ROUND(OFFSET('Water Data'!$C$7,0,10*ROW('Water Data'!C77)),0),"]"),IF(AND(ISNUMBER(OFFSET('Water Data'!$C$7,0,10*ROW('Water Data'!C77))),BT83="",ISNUMBER(OFFSET('Water Data'!$C$7,0,10*ROW('Water Data'!C77)))),OFFSET('Water Data'!$C$7,0,10*ROW('Water Data'!C77)),NA())))</f>
        <v>#N/A</v>
      </c>
      <c r="F83" s="252" t="e">
        <f ca="true">+IF(AND(ISNUMBER(OFFSET('Water Data'!$C$10,0,10*ROW('Water Data'!C77))),BU83="Yes"),OFFSET('Water Data'!$C$10,0,10*ROW('Water Data'!C77)),IF(AND(ISNUMBER(OFFSET('Water Data'!$C$10,0,10*ROW('Water Data'!C77))),BU83="No",ISNUMBER(OFFSET('Water Data'!$C$10,0,10*ROW('Water Data'!C77)))),CONCATENATE("[",ROUND(OFFSET('Water Data'!$C$10,0,10*ROW('Water Data'!C77)),0),"]"),IF(AND(ISNUMBER(OFFSET('Water Data'!$C$10,0,10*ROW('Water Data'!C77))),BU83="",ISNUMBER(OFFSET('Water Data'!$C$10,0,10*ROW('Water Data'!C77)))),OFFSET('Water Data'!$C$10,0,10*ROW('Water Data'!C77)),NA())))</f>
        <v>#N/A</v>
      </c>
      <c r="G83" s="252" t="e">
        <f ca="true">+IF(AND(ISNUMBER(OFFSET('Water Data'!$D$5,0,10*ROW('Water Data'!D77))),BV83="Yes"),100-OFFSET('Water Data'!$D$5,0,10*ROW('Water Data'!D77)),IF(AND(ISNUMBER(OFFSET('Water Data'!$D$5,0,10*ROW('Water Data'!D77))),BV83="No",ISNUMBER(OFFSET('Water Data'!$D$5,0,10*ROW('Water Data'!D77)))),CONCATENATE("[",ROUND(100-OFFSET('Water Data'!$D$5,0,10*ROW('Water Data'!D77)),0),"]"),IF(AND(ISNUMBER(OFFSET('Water Data'!$D$5,0,10*ROW('Water Data'!D77))),BV83="",ISNUMBER(OFFSET('Water Data'!$D$5,0,10*ROW('Water Data'!D77)))),100-OFFSET('Water Data'!$D$5,0,10*ROW('Water Data'!D77)),NA())))</f>
        <v>#N/A</v>
      </c>
      <c r="H83" s="252" t="e">
        <f ca="true">+IF(AND(ISNUMBER(OFFSET('Water Data'!$D$7,0,10*ROW('Water Data'!D77))),BW83="Yes"),OFFSET('Water Data'!$D$7,0,10*ROW('Water Data'!D77)),IF(AND(ISNUMBER(OFFSET('Water Data'!$D$7,0,10*ROW('Water Data'!D77))),BW83="No",ISNUMBER(OFFSET('Water Data'!$D$7,0,10*ROW('Water Data'!D77)))),CONCATENATE("[",ROUND(OFFSET('Water Data'!$C$7,0,10*ROW('Water Data'!D77)),0),"]"),IF(AND(ISNUMBER(OFFSET('Water Data'!$D$7,0,10*ROW('Water Data'!D77))),BW83="",ISNUMBER(OFFSET('Water Data'!$D$7,0,10*ROW('Water Data'!D77)))),OFFSET('Water Data'!$D$7,0,10*ROW('Water Data'!D77)),NA())))</f>
        <v>#N/A</v>
      </c>
      <c r="I83" s="252" t="e">
        <f ca="true">+IF(AND(ISNUMBER(OFFSET('Water Data'!$D$10,0,10*ROW('Water Data'!D77))),BX83="Yes"),OFFSET('Water Data'!$D$10,0,10*ROW('Water Data'!D77)),IF(AND(ISNUMBER(OFFSET('Water Data'!$D$10,0,10*ROW('Water Data'!D77))),BX83="No",ISNUMBER(OFFSET('Water Data'!$D$10,0,10*ROW('Water Data'!D77)))),CONCATENATE("[",ROUND(OFFSET('Water Data'!$D$10,0,10*ROW('Water Data'!D77)),0),"]"),IF(AND(ISNUMBER(OFFSET('Water Data'!$D$10,0,10*ROW('Water Data'!D77))),BX83="",ISNUMBER(OFFSET('Water Data'!$D$10,0,10*ROW('Water Data'!D77)))),OFFSET('Water Data'!$D$10,0,10*ROW('Water Data'!D77)),NA())))</f>
        <v>#N/A</v>
      </c>
      <c r="J83" s="252" t="e">
        <f ca="true">+IF(AND(ISNUMBER(OFFSET('Water Data'!$E$5,0,10*ROW('Water Data'!E77))),BY83="Yes"),100-OFFSET('Water Data'!$E$5,0,10*ROW('Water Data'!E77)),IF(AND(ISNUMBER(OFFSET('Water Data'!$E$5,0,10*ROW('Water Data'!E77))),BY83="No",ISNUMBER(OFFSET('Water Data'!$E$5,0,10*ROW('Water Data'!E77)))),CONCATENATE("[",ROUND(100-OFFSET('Water Data'!$E$5,0,10*ROW('Water Data'!E77)),0),"]"),IF(AND(ISNUMBER(OFFSET('Water Data'!$E$5,0,10*ROW('Water Data'!E77))),BY83="",ISNUMBER(OFFSET('Water Data'!$E$5,0,10*ROW('Water Data'!E77)))),100-OFFSET('Water Data'!$E$5,0,10*ROW('Water Data'!E77)),NA())))</f>
        <v>#N/A</v>
      </c>
      <c r="K83" s="252" t="e">
        <f ca="true">+IF(AND(ISNUMBER(OFFSET('Water Data'!$E$7,0,10*ROW('Water Data'!E77))),BZ83="Yes"),OFFSET('Water Data'!$E$7,0,10*ROW('Water Data'!E77)),IF(AND(ISNUMBER(OFFSET('Water Data'!$E$7,0,10*ROW('Water Data'!E77))),BZ83="No",ISNUMBER(OFFSET('Water Data'!$E$7,0,10*ROW('Water Data'!E77)))),CONCATENATE("[",ROUND(OFFSET('Water Data'!$E$7,0,10*ROW('Water Data'!E77)),0),"]"),IF(AND(ISNUMBER(OFFSET('Water Data'!$E$7,0,10*ROW('Water Data'!E77))),BZ83="",ISNUMBER(OFFSET('Water Data'!$E$7,0,10*ROW('Water Data'!E77)))),OFFSET('Water Data'!$E$7,0,10*ROW('Water Data'!E77)),NA())))</f>
        <v>#N/A</v>
      </c>
      <c r="L83" s="252" t="e">
        <f ca="true">+IF(AND(ISNUMBER(OFFSET('Water Data'!$E$10,0,10*ROW('Water Data'!E77))),CA83="Yes"),OFFSET('Water Data'!$E$10,0,10*ROW('Water Data'!E77)),IF(AND(ISNUMBER(OFFSET('Water Data'!$E$10,0,10*ROW('Water Data'!E77))),CA83="No",ISNUMBER(OFFSET('Water Data'!$E$10,0,10*ROW('Water Data'!E77)))),CONCATENATE("[",ROUND(OFFSET('Water Data'!$E$10,0,10*ROW('Water Data'!E77)),0),"]"),IF(AND(ISNUMBER(OFFSET('Water Data'!$E$10,0,10*ROW('Water Data'!E77))),CA83="",ISNUMBER(OFFSET('Water Data'!$E$10,0,10*ROW('Water Data'!E77)))),OFFSET('Water Data'!$E$10,0,10*ROW('Water Data'!E77)),NA())))</f>
        <v>#N/A</v>
      </c>
      <c r="M83" s="252" t="e">
        <f ca="true">+IF(AND(ISNUMBER(OFFSET('Water Data'!$F$5,0,10*ROW('Water Data'!F77))),CB83="Yes"),100-OFFSET('Water Data'!$F$5,0,10*ROW('Water Data'!F77)),IF(AND(ISNUMBER(OFFSET('Water Data'!$F$5,0,10*ROW('Water Data'!F77))),CB83="No",ISNUMBER(OFFSET('Water Data'!$F$5,0,10*ROW('Water Data'!F77)))),CONCATENATE("[",ROUND(100-OFFSET('Water Data'!$F$5,0,10*ROW('Water Data'!F77)),0),"]"),IF(AND(ISNUMBER(OFFSET('Water Data'!$F$5,0,10*ROW('Water Data'!F77))),CB83="",ISNUMBER(OFFSET('Water Data'!$F$5,0,10*ROW('Water Data'!F77)))),100-OFFSET('Water Data'!$F$5,0,10*ROW('Water Data'!F77)),NA())))</f>
        <v>#N/A</v>
      </c>
      <c r="N83" s="252" t="e">
        <f ca="true">+IF(AND(ISNUMBER(OFFSET('Water Data'!$F$7,0,10*ROW('Water Data'!F77))),CC83="Yes"),OFFSET('Water Data'!$F$7,0,10*ROW('Water Data'!F77)),IF(AND(ISNUMBER(OFFSET('Water Data'!$F$7,0,10*ROW('Water Data'!F77))),CC83="No",ISNUMBER(OFFSET('Water Data'!$F$7,0,10*ROW('Water Data'!F77)))),CONCATENATE("[",ROUND(OFFSET('Water Data'!$F$7,0,10*ROW('Water Data'!F77)),0),"]"),IF(AND(ISNUMBER(OFFSET('Water Data'!$F$7,0,10*ROW('Water Data'!F77))),CC83="",ISNUMBER(OFFSET('Water Data'!$F$7,0,10*ROW('Water Data'!F77)))),OFFSET('Water Data'!$F$7,0,10*ROW('Water Data'!F77)),NA())))</f>
        <v>#N/A</v>
      </c>
      <c r="O83" s="252" t="e">
        <f ca="true">+IF(AND(ISNUMBER(OFFSET('Water Data'!$F$10,0,10*ROW('Water Data'!F77))),CD83="Yes"),OFFSET('Water Data'!$F$10,0,10*ROW('Water Data'!F77)),IF(AND(ISNUMBER(OFFSET('Water Data'!$F$10,0,10*ROW('Water Data'!F77))),CD83="No",ISNUMBER(OFFSET('Water Data'!$F$10,0,10*ROW('Water Data'!F77)))),CONCATENATE("[",ROUND(OFFSET('Water Data'!$F$10,0,10*ROW('Water Data'!F77)),0),"]"),IF(AND(ISNUMBER(OFFSET('Water Data'!$F$10,0,10*ROW('Water Data'!F77))),CD83="",ISNUMBER(OFFSET('Water Data'!$F$10,0,10*ROW('Water Data'!F77)))),OFFSET('Water Data'!$F$10,0,10*ROW('Water Data'!F77)),NA())))</f>
        <v>#N/A</v>
      </c>
      <c r="P83" s="252" t="e">
        <f ca="true">+IF(AND(ISNUMBER(OFFSET('Water Data'!$G$5,0,10*ROW('Water Data'!G77))),CE83="Yes"),100-OFFSET('Water Data'!$G$5,0,10*ROW('Water Data'!G77)),IF(AND(ISNUMBER(OFFSET('Water Data'!$G$5,0,10*ROW('Water Data'!G77))),CE83="No",ISNUMBER(OFFSET('Water Data'!$G$5,0,10*ROW('Water Data'!G77)))),CONCATENATE("[",ROUND(100-OFFSET('Water Data'!$G$5,0,10*ROW('Water Data'!G77)),0),"]"),IF(AND(ISNUMBER(OFFSET('Water Data'!$G$5,0,10*ROW('Water Data'!G77))),CE83="",ISNUMBER(OFFSET('Water Data'!$G$5,0,10*ROW('Water Data'!G77)))),100-OFFSET('Water Data'!$G$5,0,10*ROW('Water Data'!G77)),NA())))</f>
        <v>#N/A</v>
      </c>
      <c r="Q83" s="252" t="e">
        <f ca="true">+IF(AND(ISNUMBER(OFFSET('Water Data'!$G$7,0,10*ROW('Water Data'!G77))),CF83="Yes"),OFFSET('Water Data'!$G$7,0,10*ROW('Water Data'!G77)),IF(AND(ISNUMBER(OFFSET('Water Data'!$G$7,0,10*ROW('Water Data'!G77))),CF83="No",ISNUMBER(OFFSET('Water Data'!$G$7,0,10*ROW('Water Data'!G77)))),CONCATENATE("[",ROUND(OFFSET('Water Data'!$G$7,0,10*ROW('Water Data'!G77)),0),"]"),IF(AND(ISNUMBER(OFFSET('Water Data'!$G$7,0,10*ROW('Water Data'!G77))),CF83="",ISNUMBER(OFFSET('Water Data'!$G$7,0,10*ROW('Water Data'!G77)))),OFFSET('Water Data'!$G$7,0,10*ROW('Water Data'!G77)),NA())))</f>
        <v>#N/A</v>
      </c>
      <c r="R83" s="252" t="e">
        <f ca="true">+IF(AND(ISNUMBER(OFFSET('Water Data'!$G$10,0,10*ROW('Water Data'!G77))),CG83="Yes"),OFFSET('Water Data'!$G$10,0,10*ROW('Water Data'!G77)),IF(AND(ISNUMBER(OFFSET('Water Data'!$G$10,0,10*ROW('Water Data'!G77))),CG83="No",ISNUMBER(OFFSET('Water Data'!$G$10,0,10*ROW('Water Data'!G77)))),CONCATENATE("[",ROUND(OFFSET('Water Data'!$G$10,0,10*ROW('Water Data'!G77)),0),"]"),IF(AND(ISNUMBER(OFFSET('Water Data'!$G$10,0,10*ROW('Water Data'!G77))),CG83="",ISNUMBER(OFFSET('Water Data'!$G$10,0,10*ROW('Water Data'!G77)))),OFFSET('Water Data'!$G$10,0,10*ROW('Water Data'!G77)),NA())))</f>
        <v>#N/A</v>
      </c>
      <c r="S83" s="252" t="e">
        <f ca="true">+IF(AND(ISNUMBER(OFFSET('Water Data'!$H$5,0,10*ROW('Water Data'!H77))),CH83="Yes"),100-OFFSET('Water Data'!$H$5,0,10*ROW('Water Data'!H77)),IF(AND(ISNUMBER(OFFSET('Water Data'!$H$5,0,10*ROW('Water Data'!H77))),CH83="No",ISNUMBER(OFFSET('Water Data'!$H$5,0,10*ROW('Water Data'!H77)))),CONCATENATE("[",ROUND(100-OFFSET('Water Data'!$H$5,0,10*ROW('Water Data'!H77)),0),"]"),IF(AND(ISNUMBER(OFFSET('Water Data'!$H$5,0,10*ROW('Water Data'!H77))),CH83="",ISNUMBER(OFFSET('Water Data'!$H$5,0,10*ROW('Water Data'!H77)))),100-OFFSET('Water Data'!$H$5,0,10*ROW('Water Data'!H77)),NA())))</f>
        <v>#N/A</v>
      </c>
      <c r="T83" s="252" t="e">
        <f ca="true">+IF(AND(ISNUMBER(OFFSET('Water Data'!$H$7,0,10*ROW('Water Data'!H77))),CI83="Yes"),OFFSET('Water Data'!$H$7,0,10*ROW('Water Data'!H77)),IF(AND(ISNUMBER(OFFSET('Water Data'!$H$7,0,10*ROW('Water Data'!H77))),CI83="No",ISNUMBER(OFFSET('Water Data'!$H$7,0,10*ROW('Water Data'!H77)))),CONCATENATE("[",ROUND(OFFSET('Water Data'!$H$7,0,10*ROW('Water Data'!H77)),0),"]"),IF(AND(ISNUMBER(OFFSET('Water Data'!$H$7,0,10*ROW('Water Data'!H77))),CI83="",ISNUMBER(OFFSET('Water Data'!$H$7,0,10*ROW('Water Data'!H77)))),OFFSET('Water Data'!$H$7,0,10*ROW('Water Data'!H77)),NA())))</f>
        <v>#N/A</v>
      </c>
      <c r="U83" s="252" t="e">
        <f ca="true">+IF(AND(ISNUMBER(OFFSET('Water Data'!$H$10,0,10*ROW('Water Data'!H77))),CJ83="Yes"),OFFSET('Water Data'!$H$10,0,10*ROW('Water Data'!H77)),IF(AND(ISNUMBER(OFFSET('Water Data'!$H$10,0,10*ROW('Water Data'!H77))),CJ83="No",ISNUMBER(OFFSET('Water Data'!$H$10,0,10*ROW('Water Data'!H77)))),CONCATENATE("[",ROUND(OFFSET('Water Data'!$H$10,0,10*ROW('Water Data'!H77)),0),"]"),IF(AND(ISNUMBER(OFFSET('Water Data'!$H$10,0,10*ROW('Water Data'!H77))),CJ83="",ISNUMBER(OFFSET('Water Data'!$H$10,0,10*ROW('Water Data'!H77)))),OFFSET('Water Data'!$H$10,0,10*ROW('Water Data'!H77)),NA())))</f>
        <v>#N/A</v>
      </c>
      <c r="V83" s="253" t="e">
        <f ca="true">+IF(AND(ISNUMBER(OFFSET('Sanitation Data'!$C$5,0,10*ROW('Sanitation Data'!C77))),CK83="Yes"),100-OFFSET('Sanitation Data'!$C$5,0,10*ROW('Sanitation Data'!C77)),IF(AND(ISNUMBER(OFFSET('Sanitation Data'!$C$5,0,10*ROW('Sanitation Data'!C77))),CK83="No",ISNUMBER(OFFSET('Sanitation Data'!$C$5,0,10*ROW('Sanitation Data'!C77)))),CONCATENATE("[",ROUND(100-OFFSET('Sanitation Data'!$C$5,0,10*ROW('Sanitation Data'!C77)),0),"]"),IF(AND(ISNUMBER(OFFSET('Sanitation Data'!$C$5,0,10*ROW('Sanitation Data'!C77))),CK83="",ISNUMBER(OFFSET('Sanitation Data'!$C$5,0,10*ROW('Sanitation Data'!C77)))),100-OFFSET('Sanitation Data'!$C$5,0,10*ROW('Sanitation Data'!C77)),NA())))</f>
        <v>#N/A</v>
      </c>
      <c r="W83" s="253" t="e">
        <f ca="true">+IF(AND(ISNUMBER(OFFSET('Sanitation Data'!$C$7,0,10*ROW('Sanitation Data'!C77))),CL83="Yes"),OFFSET('Sanitation Data'!$C$7,0,10*ROW('Sanitation Data'!C77)),IF(AND(ISNUMBER(OFFSET('Sanitation Data'!$C$7,0,10*ROW('Sanitation Data'!C77))),CL83="No",ISNUMBER(OFFSET('Sanitation Data'!$C$7,0,10*ROW('Sanitation Data'!C77)))),CONCATENATE("[",ROUND(OFFSET('Sanitation Data'!$C$7,0,10*ROW('Sanitation Data'!C77)),0),"]"),IF(AND(ISNUMBER(OFFSET('Sanitation Data'!$C$7,0,10*ROW('Sanitation Data'!C77))),CL83="",ISNUMBER(OFFSET('Sanitation Data'!$C$7,0,10*ROW('Sanitation Data'!C77)))),OFFSET('Sanitation Data'!$C$7,0,10*ROW('Sanitation Data'!C77)),NA())))</f>
        <v>#N/A</v>
      </c>
      <c r="X83" s="253" t="e">
        <f ca="true">+IF(AND(ISNUMBER(OFFSET('Sanitation Data'!$C$11,0,10*ROW('Sanitation Data'!C77))),CM83="Yes"),OFFSET('Sanitation Data'!$C$11,0,10*ROW('Sanitation Data'!C77)),IF(AND(ISNUMBER(OFFSET('Sanitation Data'!$C$11,0,10*ROW('Sanitation Data'!C77))),CM83="No",ISNUMBER(OFFSET('Sanitation Data'!$C$11,0,10*ROW('Sanitation Data'!C77)))),CONCATENATE("[",ROUND(OFFSET('Sanitation Data'!$C$11,0,10*ROW('Sanitation Data'!C77)),0),"]"),IF(AND(ISNUMBER(OFFSET('Sanitation Data'!$C$11,0,10*ROW('Sanitation Data'!C77))),CM83="",ISNUMBER(OFFSET('Sanitation Data'!$C$11,0,10*ROW('Sanitation Data'!C77)))),OFFSET('Sanitation Data'!$C$11,0,10*ROW('Sanitation Data'!C77)),NA())))</f>
        <v>#N/A</v>
      </c>
      <c r="Y83" s="253" t="e">
        <f ca="true">+IF(AND(ISNUMBER(OFFSET('Sanitation Data'!$C$12,0,10*ROW('Sanitation Data'!C77))),CN83="Yes"),OFFSET('Sanitation Data'!$C$12,0,10*ROW('Sanitation Data'!C77)),IF(AND(ISNUMBER(OFFSET('Sanitation Data'!$C$12,0,10*ROW('Sanitation Data'!C77))),CN83="No",ISNUMBER(OFFSET('Sanitation Data'!$C$12,0,10*ROW('Sanitation Data'!C77)))),CONCATENATE("[",ROUND(OFFSET('Sanitation Data'!$C$12,0,10*ROW('Sanitation Data'!C77)),0),"]"),IF(AND(ISNUMBER(OFFSET('Sanitation Data'!$C$12,0,10*ROW('Sanitation Data'!C77))),CN83="",ISNUMBER(OFFSET('Sanitation Data'!$C$12,0,10*ROW('Sanitation Data'!C77)))),OFFSET('Sanitation Data'!$C$12,0,10*ROW('Sanitation Data'!C77)),NA())))</f>
        <v>#N/A</v>
      </c>
      <c r="Z83" s="253" t="e">
        <f ca="true">+IF(AND(ISNUMBER(OFFSET('Sanitation Data'!$C$13,0,10*ROW('Sanitation Data'!C77))),CO83="Yes"),OFFSET('Sanitation Data'!$C$13,0,10*ROW('Sanitation Data'!C77)),IF(AND(ISNUMBER(OFFSET('Sanitation Data'!$C$13,0,10*ROW('Sanitation Data'!C77))),CO83="No",ISNUMBER(OFFSET('Sanitation Data'!$C$13,0,10*ROW('Sanitation Data'!C77)))),CONCATENATE("[",ROUND(OFFSET('Sanitation Data'!$C$13,0,10*ROW('Sanitation Data'!C77)),0),"]"),IF(AND(ISNUMBER(OFFSET('Sanitation Data'!$C$13,0,10*ROW('Sanitation Data'!C77))),CO83="",ISNUMBER(OFFSET('Sanitation Data'!$C$13,0,10*ROW('Sanitation Data'!C77)))),OFFSET('Sanitation Data'!$C$13,0,10*ROW('Sanitation Data'!C77)),NA())))</f>
        <v>#N/A</v>
      </c>
      <c r="AA83" s="253" t="e">
        <f ca="true">+IF(AND(ISNUMBER(OFFSET('Sanitation Data'!$D$5,0,10*ROW('Sanitation Data'!D77))),CP83="Yes"),100-OFFSET('Sanitation Data'!$D$5,0,10*ROW('Sanitation Data'!D77)),IF(AND(ISNUMBER(OFFSET('Sanitation Data'!$D$5,0,10*ROW('Sanitation Data'!D77))),CP83="No",ISNUMBER(OFFSET('Sanitation Data'!$D$5,0,10*ROW('Sanitation Data'!D77)))),CONCATENATE("[",ROUND(100-OFFSET('Sanitation Data'!$D$5,0,10*ROW('Sanitation Data'!D77)),0),"]"),IF(AND(ISNUMBER(OFFSET('Sanitation Data'!$D$5,0,10*ROW('Sanitation Data'!D77))),CP83="",ISNUMBER(OFFSET('Sanitation Data'!$D$5,0,10*ROW('Sanitation Data'!D77)))),100-OFFSET('Sanitation Data'!$D$5,0,10*ROW('Sanitation Data'!D77)),NA())))</f>
        <v>#N/A</v>
      </c>
      <c r="AB83" s="253" t="e">
        <f ca="true">+IF(AND(ISNUMBER(OFFSET('Sanitation Data'!$D$7,0,10*ROW('Sanitation Data'!D77))),CQ83="Yes"),OFFSET('Sanitation Data'!$D$7,0,10*ROW('Sanitation Data'!G77)),IF(AND(ISNUMBER(OFFSET('Sanitation Data'!$D$7,0,10*ROW('Sanitation Data'!D77))),CQ83="No",ISNUMBER(OFFSET('Sanitation Data'!$D$7,0,10*ROW('Sanitation Data'!D77)))),CONCATENATE("[",ROUND(OFFSET('Sanitation Data'!$D$7,0,10*ROW('Sanitation Data'!D77)),0),"]"),IF(AND(ISNUMBER(OFFSET('Sanitation Data'!$D$7,0,10*ROW('Sanitation Data'!D77))),CQ83="",ISNUMBER(OFFSET('Sanitation Data'!$D$7,0,10*ROW('Sanitation Data'!D77)))),OFFSET('Sanitation Data'!$D$7,0,10*ROW('Sanitation Data'!D77)),NA())))</f>
        <v>#N/A</v>
      </c>
      <c r="AC83" s="253" t="e">
        <f ca="true">+IF(AND(ISNUMBER(OFFSET('Sanitation Data'!$D$11,0,10*ROW('Sanitation Data'!D77))),CR83="Yes"),OFFSET('Sanitation Data'!$D$11,0,10*ROW('Sanitation Data'!D77)),IF(AND(ISNUMBER(OFFSET('Sanitation Data'!$D$11,0,10*ROW('Sanitation Data'!D77))),CR83="No",ISNUMBER(OFFSET('Sanitation Data'!$D$11,0,10*ROW('Sanitation Data'!D77)))),CONCATENATE("[",ROUND(OFFSET('Sanitation Data'!$D$11,0,10*ROW('Sanitation Data'!D77)),0),"]"),IF(AND(ISNUMBER(OFFSET('Sanitation Data'!$D$11,0,10*ROW('Sanitation Data'!D77))),CR83="",ISNUMBER(OFFSET('Sanitation Data'!$D$11,0,10*ROW('Sanitation Data'!D77)))),OFFSET('Sanitation Data'!$D$11,0,10*ROW('Sanitation Data'!D77)),NA())))</f>
        <v>#N/A</v>
      </c>
      <c r="AD83" s="253" t="e">
        <f ca="true">+IF(AND(ISNUMBER(OFFSET('Sanitation Data'!$D$12,0,10*ROW('Sanitation Data'!D77))),CS83="Yes"),OFFSET('Sanitation Data'!$D$12,0,10*ROW('Sanitation Data'!D77)),IF(AND(ISNUMBER(OFFSET('Sanitation Data'!$D$12,0,10*ROW('Sanitation Data'!D77))),CS83="No",ISNUMBER(OFFSET('Sanitation Data'!$D$12,0,10*ROW('Sanitation Data'!D77)))),CONCATENATE("[",ROUND(OFFSET('Sanitation Data'!$D$12,0,10*ROW('Sanitation Data'!D77)),0),"]"),IF(AND(ISNUMBER(OFFSET('Sanitation Data'!$D$12,0,10*ROW('Sanitation Data'!D77))),CS83="",ISNUMBER(OFFSET('Sanitation Data'!$D$12,0,10*ROW('Sanitation Data'!D77)))),OFFSET('Sanitation Data'!$D$12,0,10*ROW('Sanitation Data'!D77)),NA())))</f>
        <v>#N/A</v>
      </c>
      <c r="AE83" s="253" t="e">
        <f ca="true">+IF(AND(ISNUMBER(OFFSET('Sanitation Data'!$D$13,0,10*ROW('Sanitation Data'!D77))),CT83="Yes"),OFFSET('Sanitation Data'!$D$13,0,10*ROW('Sanitation Data'!D77)),IF(AND(ISNUMBER(OFFSET('Sanitation Data'!$D$13,0,10*ROW('Sanitation Data'!D77))),CT83="No",ISNUMBER(OFFSET('Sanitation Data'!$D$13,0,10*ROW('Sanitation Data'!D77)))),CONCATENATE("[",ROUND(OFFSET('Sanitation Data'!$D$13,0,10*ROW('Sanitation Data'!D77)),0),"]"),IF(AND(ISNUMBER(OFFSET('Sanitation Data'!$D$13,0,10*ROW('Sanitation Data'!D77))),CT83="",ISNUMBER(OFFSET('Sanitation Data'!$D$13,0,10*ROW('Sanitation Data'!D77)))),OFFSET('Sanitation Data'!$D$13,0,10*ROW('Sanitation Data'!D77)),NA())))</f>
        <v>#N/A</v>
      </c>
      <c r="AF83" s="253" t="e">
        <f ca="true">+IF(AND(ISNUMBER(OFFSET('Sanitation Data'!$E$5,0,10*ROW('Sanitation Data'!E77))),CU83="Yes"),100-OFFSET('Sanitation Data'!$E$5,0,10*ROW('Sanitation Data'!E77)),IF(AND(ISNUMBER(OFFSET('Sanitation Data'!$E$5,0,10*ROW('Sanitation Data'!E77))),CU83="No",ISNUMBER(OFFSET('Sanitation Data'!$E$5,0,10*ROW('Sanitation Data'!E77)))),CONCATENATE("[",ROUND(100-OFFSET('Sanitation Data'!$E$5,0,10*ROW('Sanitation Data'!E77)),0),"]"),IF(AND(ISNUMBER(OFFSET('Sanitation Data'!$E$5,0,10*ROW('Sanitation Data'!E77))),CU83="",ISNUMBER(OFFSET('Sanitation Data'!$E$5,0,10*ROW('Sanitation Data'!E77)))),100-OFFSET('Sanitation Data'!$E$5,0,10*ROW('Sanitation Data'!E77)),NA())))</f>
        <v>#N/A</v>
      </c>
      <c r="AG83" s="253" t="e">
        <f ca="true">+IF(AND(ISNUMBER(OFFSET('Sanitation Data'!$E$7,0,10*ROW('Sanitation Data'!E77))),CV83="Yes"),OFFSET('Sanitation Data'!$E$7,0,10*ROW('Sanitation Data'!E77)),IF(AND(ISNUMBER(OFFSET('Sanitation Data'!$E$7,0,10*ROW('Sanitation Data'!E77))),CV83="No",ISNUMBER(OFFSET('Sanitation Data'!$E$7,0,10*ROW('Sanitation Data'!E77)))),CONCATENATE("[",ROUND(OFFSET('Sanitation Data'!$E$7,0,10*ROW('Sanitation Data'!E77)),0),"]"),IF(AND(ISNUMBER(OFFSET('Sanitation Data'!$E$7,0,10*ROW('Sanitation Data'!E77))),CV83="",ISNUMBER(OFFSET('Sanitation Data'!$E$7,0,10*ROW('Sanitation Data'!E77)))),OFFSET('Sanitation Data'!$E$7,0,10*ROW('Sanitation Data'!E77)),NA())))</f>
        <v>#N/A</v>
      </c>
      <c r="AH83" s="253" t="e">
        <f ca="true">+IF(AND(ISNUMBER(OFFSET('Sanitation Data'!$E$11,0,10*ROW('Sanitation Data'!E77))),CW83="Yes"),OFFSET('Sanitation Data'!$E$11,0,10*ROW('Sanitation Data'!E77)),IF(AND(ISNUMBER(OFFSET('Sanitation Data'!$E$11,0,10*ROW('Sanitation Data'!E77))),CW83="No",ISNUMBER(OFFSET('Sanitation Data'!$E$11,0,10*ROW('Sanitation Data'!E77)))),CONCATENATE("[",ROUND(OFFSET('Sanitation Data'!$E$11,0,10*ROW('Sanitation Data'!E77)),0),"]"),IF(AND(ISNUMBER(OFFSET('Sanitation Data'!$E$11,0,10*ROW('Sanitation Data'!E77))),CW83="",ISNUMBER(OFFSET('Sanitation Data'!$E$11,0,10*ROW('Sanitation Data'!E77)))),OFFSET('Sanitation Data'!$E$11,0,10*ROW('Sanitation Data'!E77)),NA())))</f>
        <v>#N/A</v>
      </c>
      <c r="AI83" s="253" t="e">
        <f ca="true">+IF(AND(ISNUMBER(OFFSET('Sanitation Data'!$E$12,0,10*ROW('Sanitation Data'!E77))),CX83="Yes"),OFFSET('Sanitation Data'!$E$12,0,10*ROW('Sanitation Data'!E77)),IF(AND(ISNUMBER(OFFSET('Sanitation Data'!$E$12,0,10*ROW('Sanitation Data'!E77))),CX83="No",ISNUMBER(OFFSET('Sanitation Data'!$E$12,0,10*ROW('Sanitation Data'!E77)))),CONCATENATE("[",ROUND(OFFSET('Sanitation Data'!$E$12,0,10*ROW('Sanitation Data'!E77)),0),"]"),IF(AND(ISNUMBER(OFFSET('Sanitation Data'!$E$12,0,10*ROW('Sanitation Data'!E77))),CX83="",ISNUMBER(OFFSET('Sanitation Data'!$E$12,0,10*ROW('Sanitation Data'!E77)))),OFFSET('Sanitation Data'!$E$12,0,10*ROW('Sanitation Data'!E77)),NA())))</f>
        <v>#N/A</v>
      </c>
      <c r="AJ83" s="253" t="e">
        <f ca="true">+IF(AND(ISNUMBER(OFFSET('Sanitation Data'!$E$13,0,10*ROW('Sanitation Data'!E77))),CY83="Yes"),OFFSET('Sanitation Data'!$E$13,0,10*ROW('Sanitation Data'!E77)),IF(AND(ISNUMBER(OFFSET('Sanitation Data'!$E$13,0,10*ROW('Sanitation Data'!E77))),CY83="No",ISNUMBER(OFFSET('Sanitation Data'!$E$13,0,10*ROW('Sanitation Data'!E77)))),CONCATENATE("[",ROUND(OFFSET('Sanitation Data'!$E$13,0,10*ROW('Sanitation Data'!E77)),0),"]"),IF(AND(ISNUMBER(OFFSET('Sanitation Data'!$E$13,0,10*ROW('Sanitation Data'!E77))),CY83="",ISNUMBER(OFFSET('Sanitation Data'!$E$13,0,10*ROW('Sanitation Data'!E77)))),OFFSET('Sanitation Data'!$E$13,0,10*ROW('Sanitation Data'!E77)),NA())))</f>
        <v>#N/A</v>
      </c>
      <c r="AK83" s="253" t="e">
        <f ca="true">+IF(AND(ISNUMBER(OFFSET('Sanitation Data'!$F$5,0,10*ROW('Sanitation Data'!F77))),CZ83="Yes"),100-OFFSET('Sanitation Data'!$F$5,0,10*ROW('Sanitation Data'!F77)),IF(AND(ISNUMBER(OFFSET('Sanitation Data'!$F$5,0,10*ROW('Sanitation Data'!F77))),CZ83="No",ISNUMBER(OFFSET('Sanitation Data'!$F$5,0,10*ROW('Sanitation Data'!F77)))),CONCATENATE("[",ROUND(100-OFFSET('Sanitation Data'!$F$5,0,10*ROW('Sanitation Data'!F77)),0),"]"),IF(AND(ISNUMBER(OFFSET('Sanitation Data'!$F$5,0,10*ROW('Sanitation Data'!F77))),CZ83="",ISNUMBER(OFFSET('Sanitation Data'!$F$5,0,10*ROW('Sanitation Data'!F77)))),100-OFFSET('Sanitation Data'!$F$5,0,10*ROW('Sanitation Data'!F77)),NA())))</f>
        <v>#N/A</v>
      </c>
      <c r="AL83" s="253" t="e">
        <f ca="true">+IF(AND(ISNUMBER(OFFSET('Sanitation Data'!$F$7,0,10*ROW('Sanitation Data'!F77))),DA83="Yes"),OFFSET('Sanitation Data'!$F$7,0,10*ROW('Sanitation Data'!F77)),IF(AND(ISNUMBER(OFFSET('Sanitation Data'!$F$7,0,10*ROW('Sanitation Data'!F77))),DA83="No",ISNUMBER(OFFSET('Sanitation Data'!$F$7,0,10*ROW('Sanitation Data'!F77)))),CONCATENATE("[",ROUND(OFFSET('Sanitation Data'!$F$7,0,10*ROW('Sanitation Data'!F77)),0),"]"),IF(AND(ISNUMBER(OFFSET('Sanitation Data'!$F$7,0,10*ROW('Sanitation Data'!F77))),DA83="",ISNUMBER(OFFSET('Sanitation Data'!$F$7,0,10*ROW('Sanitation Data'!F77)))),OFFSET('Sanitation Data'!$F$7,0,10*ROW('Sanitation Data'!F77)),NA())))</f>
        <v>#N/A</v>
      </c>
      <c r="AM83" s="253" t="e">
        <f ca="true">+IF(AND(ISNUMBER(OFFSET('Sanitation Data'!$F$11,0,10*ROW('Sanitation Data'!F77))),DB83="Yes"),OFFSET('Sanitation Data'!$F$11,0,10*ROW('Sanitation Data'!F77)),IF(AND(ISNUMBER(OFFSET('Sanitation Data'!$F$11,0,10*ROW('Sanitation Data'!F77))),DB83="No",ISNUMBER(OFFSET('Sanitation Data'!$F$11,0,10*ROW('Sanitation Data'!F77)))),CONCATENATE("[",ROUND(OFFSET('Sanitation Data'!$F$11,0,10*ROW('Sanitation Data'!F77)),0),"]"),IF(AND(ISNUMBER(OFFSET('Sanitation Data'!$F$11,0,10*ROW('Sanitation Data'!F77))),DB83="",ISNUMBER(OFFSET('Sanitation Data'!$F$11,0,10*ROW('Sanitation Data'!F77)))),OFFSET('Sanitation Data'!$F$11,0,10*ROW('Sanitation Data'!F77)),NA())))</f>
        <v>#N/A</v>
      </c>
      <c r="AN83" s="253" t="e">
        <f ca="true">+IF(AND(ISNUMBER(OFFSET('Sanitation Data'!$F$12,0,10*ROW('Sanitation Data'!F77))),DC83="Yes"),OFFSET('Sanitation Data'!$F$12,0,10*ROW('Sanitation Data'!F77)),IF(AND(ISNUMBER(OFFSET('Sanitation Data'!$F$12,0,10*ROW('Sanitation Data'!F77))),DC83="No",ISNUMBER(OFFSET('Sanitation Data'!$F$12,0,10*ROW('Sanitation Data'!F77)))),CONCATENATE("[",ROUND(OFFSET('Sanitation Data'!$F$12,0,10*ROW('Sanitation Data'!F77)),0),"]"),IF(AND(ISNUMBER(OFFSET('Sanitation Data'!$F$12,0,10*ROW('Sanitation Data'!F77))),DC83="",ISNUMBER(OFFSET('Sanitation Data'!$F$12,0,10*ROW('Sanitation Data'!F77)))),OFFSET('Sanitation Data'!$F$12,0,10*ROW('Sanitation Data'!F77)),NA())))</f>
        <v>#N/A</v>
      </c>
      <c r="AO83" s="253" t="e">
        <f ca="true">+IF(AND(ISNUMBER(OFFSET('Sanitation Data'!$F$13,0,10*ROW('Sanitation Data'!F77))),DD83="Yes"),OFFSET('Sanitation Data'!$F$13,0,10*ROW('Sanitation Data'!F77)),IF(AND(ISNUMBER(OFFSET('Sanitation Data'!$F$13,0,10*ROW('Sanitation Data'!F77))),DD83="No",ISNUMBER(OFFSET('Sanitation Data'!$F$13,0,10*ROW('Sanitation Data'!F77)))),CONCATENATE("[",ROUND(OFFSET('Sanitation Data'!$F$13,0,10*ROW('Sanitation Data'!F77)),0),"]"),IF(AND(ISNUMBER(OFFSET('Sanitation Data'!$F$13,0,10*ROW('Sanitation Data'!F77))),DD83="",ISNUMBER(OFFSET('Sanitation Data'!$F$13,0,10*ROW('Sanitation Data'!F77)))),OFFSET('Sanitation Data'!$F$13,0,10*ROW('Sanitation Data'!F77)),NA())))</f>
        <v>#N/A</v>
      </c>
      <c r="AP83" s="253" t="e">
        <f ca="true">+IF(AND(ISNUMBER(OFFSET('Sanitation Data'!$G$5,0,10*ROW('Sanitation Data'!G77))),DE83="Yes"),100-OFFSET('Sanitation Data'!$G$5,0,10*ROW('Sanitation Data'!G77)),IF(AND(ISNUMBER(OFFSET('Sanitation Data'!$G$5,0,10*ROW('Sanitation Data'!G77))),DE83="No",ISNUMBER(OFFSET('Sanitation Data'!$G$5,0,10*ROW('Sanitation Data'!G77)))),CONCATENATE("[",ROUND(100-OFFSET('Sanitation Data'!$G$5,0,10*ROW('Sanitation Data'!G77)),0),"]"),IF(AND(ISNUMBER(OFFSET('Sanitation Data'!$G$5,0,10*ROW('Sanitation Data'!G77))),DE83="",ISNUMBER(OFFSET('Sanitation Data'!$G$5,0,10*ROW('Sanitation Data'!G77)))),100-OFFSET('Sanitation Data'!$G$5,0,10*ROW('Sanitation Data'!G77)),NA())))</f>
        <v>#N/A</v>
      </c>
      <c r="AQ83" s="253" t="e">
        <f ca="true">+IF(AND(ISNUMBER(OFFSET('Sanitation Data'!$G$7,0,10*ROW('Sanitation Data'!G77))),DF83="Yes"),OFFSET('Sanitation Data'!$G$7,0,10*ROW('Sanitation Data'!G77)),IF(AND(ISNUMBER(OFFSET('Sanitation Data'!$G$7,0,10*ROW('Sanitation Data'!G77))),DF83="No",ISNUMBER(OFFSET('Sanitation Data'!$G$7,0,10*ROW('Sanitation Data'!G77)))),CONCATENATE("[",ROUND(OFFSET('Sanitation Data'!$G$7,0,10*ROW('Sanitation Data'!G77)),0),"]"),IF(AND(ISNUMBER(OFFSET('Sanitation Data'!$G$7,0,10*ROW('Sanitation Data'!G77))),DF83="",ISNUMBER(OFFSET('Sanitation Data'!$G$7,0,10*ROW('Sanitation Data'!G77)))),OFFSET('Sanitation Data'!$G$7,0,10*ROW('Sanitation Data'!G77)),NA())))</f>
        <v>#N/A</v>
      </c>
      <c r="AR83" s="253" t="e">
        <f ca="true">+IF(AND(ISNUMBER(OFFSET('Sanitation Data'!$G$11,0,10*ROW('Sanitation Data'!G77))),DG83="Yes"),OFFSET('Sanitation Data'!$G$11,0,10*ROW('Sanitation Data'!G77)),IF(AND(ISNUMBER(OFFSET('Sanitation Data'!$G$11,0,10*ROW('Sanitation Data'!G77))),DG83="No",ISNUMBER(OFFSET('Sanitation Data'!$G$11,0,10*ROW('Sanitation Data'!G77)))),CONCATENATE("[",ROUND(OFFSET('Sanitation Data'!$G$11,0,10*ROW('Sanitation Data'!G77)),0),"]"),IF(AND(ISNUMBER(OFFSET('Sanitation Data'!$G$11,0,10*ROW('Sanitation Data'!G77))),DG83="",ISNUMBER(OFFSET('Sanitation Data'!$G$11,0,10*ROW('Sanitation Data'!G77)))),OFFSET('Sanitation Data'!$G$11,0,10*ROW('Sanitation Data'!G77)),NA())))</f>
        <v>#N/A</v>
      </c>
      <c r="AS83" s="253" t="e">
        <f ca="true">+IF(AND(ISNUMBER(OFFSET('Sanitation Data'!$G$12,0,10*ROW('Sanitation Data'!G77))),DH83="Yes"),OFFSET('Sanitation Data'!$G$12,0,10*ROW('Sanitation Data'!G77)),IF(AND(ISNUMBER(OFFSET('Sanitation Data'!$G$12,0,10*ROW('Sanitation Data'!G77))),DH83="No",ISNUMBER(OFFSET('Sanitation Data'!$G$12,0,10*ROW('Sanitation Data'!G77)))),CONCATENATE("[",ROUND(OFFSET('Sanitation Data'!$G$12,0,10*ROW('Sanitation Data'!G77)),0),"]"),IF(AND(ISNUMBER(OFFSET('Sanitation Data'!$G$12,0,10*ROW('Sanitation Data'!G77))),DH83="",ISNUMBER(OFFSET('Sanitation Data'!$G$12,0,10*ROW('Sanitation Data'!G77)))),OFFSET('Sanitation Data'!$G$12,0,10*ROW('Sanitation Data'!G77)),NA())))</f>
        <v>#N/A</v>
      </c>
      <c r="AT83" s="253" t="e">
        <f ca="true">+IF(AND(ISNUMBER(OFFSET('Sanitation Data'!$G$13,0,10*ROW('Sanitation Data'!G77))),DI83="Yes"),OFFSET('Sanitation Data'!$G$13,0,10*ROW('Sanitation Data'!G77)),IF(AND(ISNUMBER(OFFSET('Sanitation Data'!$G$13,0,10*ROW('Sanitation Data'!G77))),DI83="No",ISNUMBER(OFFSET('Sanitation Data'!$G$13,0,10*ROW('Sanitation Data'!G77)))),CONCATENATE("[",ROUND(OFFSET('Sanitation Data'!$G$13,0,10*ROW('Sanitation Data'!G77)),0),"]"),IF(AND(ISNUMBER(OFFSET('Sanitation Data'!$G$13,0,10*ROW('Sanitation Data'!G77))),DI83="",ISNUMBER(OFFSET('Sanitation Data'!$G$13,0,10*ROW('Sanitation Data'!G77)))),OFFSET('Sanitation Data'!$G$13,0,10*ROW('Sanitation Data'!G77)),NA())))</f>
        <v>#N/A</v>
      </c>
      <c r="AU83" s="253" t="e">
        <f ca="true">+IF(AND(ISNUMBER(OFFSET('Sanitation Data'!$H$5,0,10*ROW('Sanitation Data'!H77))),DJ83="Yes"),100-OFFSET('Sanitation Data'!$H$5,0,10*ROW('Sanitation Data'!H77)),IF(AND(ISNUMBER(OFFSET('Sanitation Data'!$H$5,0,10*ROW('Sanitation Data'!H77))),DJ83="No",ISNUMBER(OFFSET('Sanitation Data'!$H$5,0,10*ROW('Sanitation Data'!H77)))),CONCATENATE("[",ROUND(100-OFFSET('Sanitation Data'!$H$5,0,10*ROW('Sanitation Data'!H77)),0),"]"),IF(AND(ISNUMBER(OFFSET('Sanitation Data'!$H$5,0,10*ROW('Sanitation Data'!H77))),DJ83="",ISNUMBER(OFFSET('Sanitation Data'!$H$5,0,10*ROW('Sanitation Data'!H77)))),100-OFFSET('Sanitation Data'!$H$5,0,10*ROW('Sanitation Data'!H77)),NA())))</f>
        <v>#N/A</v>
      </c>
      <c r="AV83" s="253" t="e">
        <f ca="true">+IF(AND(ISNUMBER(OFFSET('Sanitation Data'!$H$7,0,10*ROW('Sanitation Data'!H77))),DK83="Yes"),OFFSET('Sanitation Data'!$H$7,0,10*ROW('Sanitation Data'!H77)),IF(AND(ISNUMBER(OFFSET('Sanitation Data'!$H$7,0,10*ROW('Sanitation Data'!H77))),DK83="No",ISNUMBER(OFFSET('Sanitation Data'!$H$7,0,10*ROW('Sanitation Data'!H77)))),CONCATENATE("[",ROUND(OFFSET('Sanitation Data'!$H$7,0,10*ROW('Sanitation Data'!H77)),0),"]"),IF(AND(ISNUMBER(OFFSET('Sanitation Data'!$H$7,0,10*ROW('Sanitation Data'!H77))),DK83="",ISNUMBER(OFFSET('Sanitation Data'!$H$7,0,10*ROW('Sanitation Data'!H77)))),OFFSET('Sanitation Data'!$H$7,0,10*ROW('Sanitation Data'!H77)),NA())))</f>
        <v>#N/A</v>
      </c>
      <c r="AW83" s="253" t="e">
        <f ca="true">+IF(AND(ISNUMBER(OFFSET('Sanitation Data'!$H$11,0,10*ROW('Sanitation Data'!H77))),DL83="Yes"),OFFSET('Sanitation Data'!$H$11,0,10*ROW('Sanitation Data'!H77)),IF(AND(ISNUMBER(OFFSET('Sanitation Data'!$H$11,0,10*ROW('Sanitation Data'!H77))),DL83="No",ISNUMBER(OFFSET('Sanitation Data'!$H$11,0,10*ROW('Sanitation Data'!H77)))),CONCATENATE("[",ROUND(OFFSET('Sanitation Data'!$H$11,0,10*ROW('Sanitation Data'!H77)),0),"]"),IF(AND(ISNUMBER(OFFSET('Sanitation Data'!$H$11,0,10*ROW('Sanitation Data'!H77))),DL83="",ISNUMBER(OFFSET('Sanitation Data'!$H$11,0,10*ROW('Sanitation Data'!H77)))),OFFSET('Sanitation Data'!$H$11,0,10*ROW('Sanitation Data'!H77)),NA())))</f>
        <v>#N/A</v>
      </c>
      <c r="AX83" s="253" t="e">
        <f ca="true">+IF(AND(ISNUMBER(OFFSET('Sanitation Data'!$H$12,0,10*ROW('Sanitation Data'!H77))),DM83="Yes"),OFFSET('Sanitation Data'!$H$12,0,10*ROW('Sanitation Data'!H77)),IF(AND(ISNUMBER(OFFSET('Sanitation Data'!$H$12,0,10*ROW('Sanitation Data'!H77))),DM83="No",ISNUMBER(OFFSET('Sanitation Data'!$H$12,0,10*ROW('Sanitation Data'!H77)))),CONCATENATE("[",ROUND(OFFSET('Sanitation Data'!$H$12,0,10*ROW('Sanitation Data'!H77)),0),"]"),IF(AND(ISNUMBER(OFFSET('Sanitation Data'!$H$12,0,10*ROW('Sanitation Data'!H77))),DM83="",ISNUMBER(OFFSET('Sanitation Data'!$H$12,0,10*ROW('Sanitation Data'!H77)))),OFFSET('Sanitation Data'!$H$12,0,10*ROW('Sanitation Data'!H77)),NA())))</f>
        <v>#N/A</v>
      </c>
      <c r="AY83" s="253" t="e">
        <f ca="true">+IF(AND(ISNUMBER(OFFSET('Sanitation Data'!$H$13,0,10*ROW('Sanitation Data'!H77))),DN83="Yes"),OFFSET('Sanitation Data'!$H$13,0,10*ROW('Sanitation Data'!H77)),IF(AND(ISNUMBER(OFFSET('Sanitation Data'!$H$13,0,10*ROW('Sanitation Data'!H77))),DN83="No",ISNUMBER(OFFSET('Sanitation Data'!$H$13,0,10*ROW('Sanitation Data'!H77)))),CONCATENATE("[",ROUND(OFFSET('Sanitation Data'!$H$13,0,10*ROW('Sanitation Data'!H77)),0),"]"),IF(AND(ISNUMBER(OFFSET('Sanitation Data'!$H$13,0,10*ROW('Sanitation Data'!H77))),DN83="",ISNUMBER(OFFSET('Sanitation Data'!$H$13,0,10*ROW('Sanitation Data'!H77)))),OFFSET('Sanitation Data'!$H$13,0,10*ROW('Sanitation Data'!H77)),NA())))</f>
        <v>#N/A</v>
      </c>
      <c r="AZ83" s="254" t="e">
        <f ca="true">+IF(AND(ISNUMBER(OFFSET('Hygiene Data'!$C$6,0,10*ROW('Hygiene Data'!C77))),DO83="Yes"),OFFSET('Hygiene Data'!$C$6,0,10*ROW('Hygiene Data'!C77)),IF(AND(ISNUMBER(OFFSET('Hygiene Data'!$C$6,0,10*ROW('Hygiene Data'!C77))),DO83="No",ISNUMBER(OFFSET('Hygiene Data'!$C$6,0,10*ROW('Hygiene Data'!C77)))),CONCATENATE("[",ROUND(OFFSET('Hygiene Data'!$C$6,0,10*ROW('Hygiene Data'!C77)),0),"]"),IF(AND(ISNUMBER(OFFSET('Hygiene Data'!$C$6,0,10*ROW('Hygiene Data'!C77))),DO83="",ISNUMBER(OFFSET('Hygiene Data'!$C$6,0,10*ROW('Hygiene Data'!C77)))),OFFSET('Hygiene Data'!$C$6,0,10*ROW('Hygiene Data'!C77)),NA())))</f>
        <v>#N/A</v>
      </c>
      <c r="BA83" s="254" t="e">
        <f ca="true">+IF(AND(ISNUMBER(OFFSET('Hygiene Data'!$C$8,0,10*ROW('Hygiene Data'!C77))),DP83="Yes"),OFFSET('Hygiene Data'!$C$8,0,10*ROW('Hygiene Data'!C77)),IF(AND(ISNUMBER(OFFSET('Hygiene Data'!$C$8,0,10*ROW('Hygiene Data'!C77))),DP83="No",ISNUMBER(OFFSET('Hygiene Data'!$C$8,0,10*ROW('Hygiene Data'!C77)))),CONCATENATE("[",ROUND(OFFSET('Hygiene Data'!$C$8,0,10*ROW('Hygiene Data'!C77)),0),"]"),IF(AND(ISNUMBER(OFFSET('Hygiene Data'!$C$8,0,10*ROW('Hygiene Data'!C77))),DP83="",ISNUMBER(OFFSET('Hygiene Data'!$C$8,0,10*ROW('Hygiene Data'!C77)))),OFFSET('Hygiene Data'!$C$8,0,10*ROW('Hygiene Data'!C77)),NA())))</f>
        <v>#N/A</v>
      </c>
      <c r="BB83" s="254" t="e">
        <f ca="true">+IF(AND(ISNUMBER(OFFSET('Hygiene Data'!$C$10,0,10*ROW('Hygiene Data'!C77))),DQ83="Yes"),OFFSET('Hygiene Data'!$C$10,0,10*ROW('Hygiene Data'!C77)),IF(AND(ISNUMBER(OFFSET('Hygiene Data'!$C$10,0,10*ROW('Hygiene Data'!C77))),DQ83="No",ISNUMBER(OFFSET('Hygiene Data'!$C$10,0,10*ROW('Hygiene Data'!C77)))),CONCATENATE("[",ROUND(OFFSET('Hygiene Data'!$C$10,0,10*ROW('Hygiene Data'!C77)),0),"]"),IF(AND(ISNUMBER(OFFSET('Hygiene Data'!$C$10,0,10*ROW('Hygiene Data'!C77))),DQ83="",ISNUMBER(OFFSET('Hygiene Data'!$C$10,0,10*ROW('Hygiene Data'!C77)))),OFFSET('Hygiene Data'!$C$10,0,10*ROW('Hygiene Data'!C77)),NA())))</f>
        <v>#N/A</v>
      </c>
      <c r="BC83" s="254" t="e">
        <f ca="true">+IF(AND(ISNUMBER(OFFSET('Hygiene Data'!$D$6,0,10*ROW('Hygiene Data'!D77))),DR83="Yes"),OFFSET('Hygiene Data'!$D$6,0,10*ROW('Hygiene Data'!D77)),IF(AND(ISNUMBER(OFFSET('Hygiene Data'!$D$6,0,10*ROW('Hygiene Data'!D77))),DR83="No",ISNUMBER(OFFSET('Hygiene Data'!$D$6,0,10*ROW('Hygiene Data'!D77)))),CONCATENATE("[",ROUND(OFFSET('Hygiene Data'!$D$6,0,10*ROW('Hygiene Data'!D77)),0),"]"),IF(AND(ISNUMBER(OFFSET('Hygiene Data'!$D$6,0,10*ROW('Hygiene Data'!D77))),DR83="",ISNUMBER(OFFSET('Hygiene Data'!$D$6,0,10*ROW('Hygiene Data'!D77)))),OFFSET('Hygiene Data'!$D$6,0,10*ROW('Hygiene Data'!D77)),NA())))</f>
        <v>#N/A</v>
      </c>
      <c r="BD83" s="254" t="e">
        <f ca="true">+IF(AND(ISNUMBER(OFFSET('Hygiene Data'!$D$8,0,10*ROW('Hygiene Data'!D77))),DS83="Yes"),OFFSET('Hygiene Data'!$D$8,0,10*ROW('Hygiene Data'!D77)),IF(AND(ISNUMBER(OFFSET('Hygiene Data'!$D$8,0,10*ROW('Hygiene Data'!D77))),DS83="No",ISNUMBER(OFFSET('Hygiene Data'!$D$8,0,10*ROW('Hygiene Data'!D77)))),CONCATENATE("[",ROUND(OFFSET('Hygiene Data'!$D$8,0,10*ROW('Hygiene Data'!D77)),0),"]"),IF(AND(ISNUMBER(OFFSET('Hygiene Data'!$D$8,0,10*ROW('Hygiene Data'!D77))),DS83="",ISNUMBER(OFFSET('Hygiene Data'!$D$8,0,10*ROW('Hygiene Data'!D77)))),OFFSET('Hygiene Data'!$D$8,0,10*ROW('Hygiene Data'!D77)),NA())))</f>
        <v>#N/A</v>
      </c>
      <c r="BE83" s="254" t="e">
        <f ca="true">+IF(AND(ISNUMBER(OFFSET('Hygiene Data'!$D$10,0,10*ROW('Hygiene Data'!D77))),DT83="Yes"),OFFSET('Hygiene Data'!$D$10,0,10*ROW('Hygiene Data'!D77)),IF(AND(ISNUMBER(OFFSET('Hygiene Data'!$D$10,0,10*ROW('Hygiene Data'!D77))),DT83="No",ISNUMBER(OFFSET('Hygiene Data'!$D$10,0,10*ROW('Hygiene Data'!D77)))),CONCATENATE("[",ROUND(OFFSET('Hygiene Data'!$D$10,0,10*ROW('Hygiene Data'!D77)),0),"]"),IF(AND(ISNUMBER(OFFSET('Hygiene Data'!$D$10,0,10*ROW('Hygiene Data'!D77))),DT83="",ISNUMBER(OFFSET('Hygiene Data'!$D$10,0,10*ROW('Hygiene Data'!D77)))),OFFSET('Hygiene Data'!$D$10,0,10*ROW('Hygiene Data'!D77)),NA())))</f>
        <v>#N/A</v>
      </c>
      <c r="BF83" s="254" t="e">
        <f ca="true">+IF(AND(ISNUMBER(OFFSET('Hygiene Data'!$E$6,0,10*ROW('Hygiene Data'!E77))),DU83="Yes"),OFFSET('Hygiene Data'!$E$6,0,10*ROW('Hygiene Data'!E77)),IF(AND(ISNUMBER(OFFSET('Hygiene Data'!$E$6,0,10*ROW('Hygiene Data'!E77))),DU83="No",ISNUMBER(OFFSET('Hygiene Data'!$E$6,0,10*ROW('Hygiene Data'!E77)))),CONCATENATE("[",ROUND(OFFSET('Hygiene Data'!$E$6,0,10*ROW('Hygiene Data'!E77)),0),"]"),IF(AND(ISNUMBER(OFFSET('Hygiene Data'!$E$6,0,10*ROW('Hygiene Data'!E77))),DU83="",ISNUMBER(OFFSET('Hygiene Data'!$E$6,0,10*ROW('Hygiene Data'!E77)))),OFFSET('Hygiene Data'!$E$6,0,10*ROW('Hygiene Data'!E77)),NA())))</f>
        <v>#N/A</v>
      </c>
      <c r="BG83" s="254" t="e">
        <f ca="true">+IF(AND(ISNUMBER(OFFSET('Hygiene Data'!$E$8,0,10*ROW('Hygiene Data'!E77))),DV83="Yes"),OFFSET('Hygiene Data'!$E$8,0,10*ROW('Hygiene Data'!E77)),IF(AND(ISNUMBER(OFFSET('Hygiene Data'!$E$8,0,10*ROW('Hygiene Data'!E77))),DV83="No",ISNUMBER(OFFSET('Hygiene Data'!$E$8,0,10*ROW('Hygiene Data'!E77)))),CONCATENATE("[",ROUND(OFFSET('Hygiene Data'!$E$8,0,10*ROW('Hygiene Data'!E77)),0),"]"),IF(AND(ISNUMBER(OFFSET('Hygiene Data'!$E$8,0,10*ROW('Hygiene Data'!E77))),DV83="",ISNUMBER(OFFSET('Hygiene Data'!$E$8,0,10*ROW('Hygiene Data'!E77)))),OFFSET('Hygiene Data'!$E$8,0,10*ROW('Hygiene Data'!E77)),NA())))</f>
        <v>#N/A</v>
      </c>
      <c r="BH83" s="254" t="e">
        <f ca="true">+IF(AND(ISNUMBER(OFFSET('Hygiene Data'!$E$10,0,10*ROW('Hygiene Data'!E77))),DW83="Yes"),OFFSET('Hygiene Data'!$E$10,0,10*ROW('Hygiene Data'!E77)),IF(AND(ISNUMBER(OFFSET('Hygiene Data'!$E$10,0,10*ROW('Hygiene Data'!E77))),DW83="No",ISNUMBER(OFFSET('Hygiene Data'!$E$10,0,10*ROW('Hygiene Data'!E77)))),CONCATENATE("[",ROUND(OFFSET('Hygiene Data'!$E$10,0,10*ROW('Hygiene Data'!E77)),0),"]"),IF(AND(ISNUMBER(OFFSET('Hygiene Data'!$E$10,0,10*ROW('Hygiene Data'!E77))),DW83="",ISNUMBER(OFFSET('Hygiene Data'!$E$10,0,10*ROW('Hygiene Data'!E77)))),OFFSET('Hygiene Data'!$E$10,0,10*ROW('Hygiene Data'!E77)),NA())))</f>
        <v>#N/A</v>
      </c>
      <c r="BI83" s="254" t="e">
        <f ca="true">+IF(AND(ISNUMBER(OFFSET('Hygiene Data'!$F$6,0,10*ROW('Hygiene Data'!F77))),DX83="Yes"),OFFSET('Hygiene Data'!$F$6,0,10*ROW('Hygiene Data'!F77)),IF(AND(ISNUMBER(OFFSET('Hygiene Data'!$F$6,0,10*ROW('Hygiene Data'!F77))),DX83="No",ISNUMBER(OFFSET('Hygiene Data'!$F$6,0,10*ROW('Hygiene Data'!F77)))),CONCATENATE("[",ROUND(OFFSET('Hygiene Data'!$F$6,0,10*ROW('Hygiene Data'!F77)),0),"]"),IF(AND(ISNUMBER(OFFSET('Hygiene Data'!$F$6,0,10*ROW('Hygiene Data'!F77))),DX83="",ISNUMBER(OFFSET('Hygiene Data'!$F$6,0,10*ROW('Hygiene Data'!F77)))),OFFSET('Hygiene Data'!$F$6,0,10*ROW('Hygiene Data'!F77)),NA())))</f>
        <v>#N/A</v>
      </c>
      <c r="BJ83" s="254" t="e">
        <f ca="true">+IF(AND(ISNUMBER(OFFSET('Hygiene Data'!$F$8,0,10*ROW('Hygiene Data'!F77))),DY83="Yes"),OFFSET('Hygiene Data'!$F$8,0,10*ROW('Hygiene Data'!F77)),IF(AND(ISNUMBER(OFFSET('Hygiene Data'!$F$8,0,10*ROW('Hygiene Data'!F77))),DY83="No",ISNUMBER(OFFSET('Hygiene Data'!$F$8,0,10*ROW('Hygiene Data'!F77)))),CONCATENATE("[",ROUND(OFFSET('Hygiene Data'!$F$8,0,10*ROW('Hygiene Data'!F77)),0),"]"),IF(AND(ISNUMBER(OFFSET('Hygiene Data'!$F$8,0,10*ROW('Hygiene Data'!F77))),DY83="",ISNUMBER(OFFSET('Hygiene Data'!$F$8,0,10*ROW('Hygiene Data'!F77)))),OFFSET('Hygiene Data'!$F$8,0,10*ROW('Hygiene Data'!F77)),NA())))</f>
        <v>#N/A</v>
      </c>
      <c r="BK83" s="254" t="e">
        <f ca="true">+IF(AND(ISNUMBER(OFFSET('Hygiene Data'!$F$10,0,10*ROW('Hygiene Data'!F77))),DZ83="Yes"),OFFSET('Hygiene Data'!$F$10,0,10*ROW('Hygiene Data'!F77)),IF(AND(ISNUMBER(OFFSET('Hygiene Data'!$F$10,0,10*ROW('Hygiene Data'!F77))),DZ83="No",ISNUMBER(OFFSET('Hygiene Data'!$F$10,0,10*ROW('Hygiene Data'!F77)))),CONCATENATE("[",ROUND(OFFSET('Hygiene Data'!$F$10,0,10*ROW('Hygiene Data'!F77)),0),"]"),IF(AND(ISNUMBER(OFFSET('Hygiene Data'!$F$10,0,10*ROW('Hygiene Data'!F77))),DZ83="",ISNUMBER(OFFSET('Hygiene Data'!$F$10,0,10*ROW('Hygiene Data'!F77)))),OFFSET('Hygiene Data'!$F$10,0,10*ROW('Hygiene Data'!F77)),NA())))</f>
        <v>#N/A</v>
      </c>
      <c r="BL83" s="254" t="e">
        <f ca="true">+IF(AND(ISNUMBER(OFFSET('Hygiene Data'!$G$6,0,10*ROW('Hygiene Data'!G77))),EA83="Yes"),OFFSET('Hygiene Data'!$G$6,0,10*ROW('Hygiene Data'!G77)),IF(AND(ISNUMBER(OFFSET('Hygiene Data'!$G$6,0,10*ROW('Hygiene Data'!G77))),EA83="No",ISNUMBER(OFFSET('Hygiene Data'!$G$6,0,10*ROW('Hygiene Data'!G77)))),CONCATENATE("[",ROUND(OFFSET('Hygiene Data'!$G$6,0,10*ROW('Hygiene Data'!G77)),0),"]"),IF(AND(ISNUMBER(OFFSET('Hygiene Data'!$G$6,0,10*ROW('Hygiene Data'!G77))),EA83="",ISNUMBER(OFFSET('Hygiene Data'!$G$6,0,10*ROW('Hygiene Data'!G77)))),OFFSET('Hygiene Data'!$G$6,0,10*ROW('Hygiene Data'!G77)),NA())))</f>
        <v>#N/A</v>
      </c>
      <c r="BM83" s="254" t="e">
        <f ca="true">+IF(AND(ISNUMBER(OFFSET('Hygiene Data'!$G$8,0,10*ROW('Hygiene Data'!G77))),EB83="Yes"),OFFSET('Hygiene Data'!$G$8,0,10*ROW('Hygiene Data'!G77)),IF(AND(ISNUMBER(OFFSET('Hygiene Data'!$G$8,0,10*ROW('Hygiene Data'!G77))),EB83="No",ISNUMBER(OFFSET('Hygiene Data'!$G$8,0,10*ROW('Hygiene Data'!G77)))),CONCATENATE("[",ROUND(OFFSET('Hygiene Data'!$G$8,0,10*ROW('Hygiene Data'!G77)),0),"]"),IF(AND(ISNUMBER(OFFSET('Hygiene Data'!$G$8,0,10*ROW('Hygiene Data'!G77))),EB83="",ISNUMBER(OFFSET('Hygiene Data'!$G$8,0,10*ROW('Hygiene Data'!G77)))),OFFSET('Hygiene Data'!$G$8,0,10*ROW('Hygiene Data'!G77)),NA())))</f>
        <v>#N/A</v>
      </c>
      <c r="BN83" s="254" t="e">
        <f ca="true">+IF(AND(ISNUMBER(OFFSET('Hygiene Data'!$G$10,0,10*ROW('Hygiene Data'!G77))),EC83="Yes"),OFFSET('Hygiene Data'!$G$10,0,10*ROW('Hygiene Data'!G77)),IF(AND(ISNUMBER(OFFSET('Hygiene Data'!$G$10,0,10*ROW('Hygiene Data'!G77))),EC83="No",ISNUMBER(OFFSET('Hygiene Data'!$G$10,0,10*ROW('Hygiene Data'!G77)))),CONCATENATE("[",ROUND(OFFSET('Hygiene Data'!$G$10,0,10*ROW('Hygiene Data'!G77)),0),"]"),IF(AND(ISNUMBER(OFFSET('Hygiene Data'!$G$10,0,10*ROW('Hygiene Data'!G77))),EC83="",ISNUMBER(OFFSET('Hygiene Data'!$G$10,0,10*ROW('Hygiene Data'!G77)))),OFFSET('Hygiene Data'!$G$10,0,10*ROW('Hygiene Data'!G77)),NA())))</f>
        <v>#N/A</v>
      </c>
      <c r="BO83" s="254" t="e">
        <f ca="true">+IF(AND(ISNUMBER(OFFSET('Hygiene Data'!$H$6,0,10*ROW('Hygiene Data'!H77))),ED83="Yes"),OFFSET('Hygiene Data'!$H$6,0,10*ROW('Hygiene Data'!H77)),IF(AND(ISNUMBER(OFFSET('Hygiene Data'!$H$6,0,10*ROW('Hygiene Data'!H77))),ED83="No",ISNUMBER(OFFSET('Hygiene Data'!$H$6,0,10*ROW('Hygiene Data'!H77)))),CONCATENATE("[",ROUND(OFFSET('Hygiene Data'!$H$6,0,10*ROW('Hygiene Data'!H77)),0),"]"),IF(AND(ISNUMBER(OFFSET('Hygiene Data'!$H$6,0,10*ROW('Hygiene Data'!H77))),ED83="",ISNUMBER(OFFSET('Hygiene Data'!$H$6,0,10*ROW('Hygiene Data'!H77)))),OFFSET('Hygiene Data'!$H$6,0,10*ROW('Hygiene Data'!H77)),NA())))</f>
        <v>#N/A</v>
      </c>
      <c r="BP83" s="254" t="e">
        <f ca="true">+IF(AND(ISNUMBER(OFFSET('Hygiene Data'!$H$8,0,10*ROW('Hygiene Data'!H77))),EE83="Yes"),OFFSET('Hygiene Data'!$H$8,0,10*ROW('Hygiene Data'!H77)),IF(AND(ISNUMBER(OFFSET('Hygiene Data'!$H$8,0,10*ROW('Hygiene Data'!H77))),EE83="No",ISNUMBER(OFFSET('Hygiene Data'!$H$8,0,10*ROW('Hygiene Data'!H77)))),CONCATENATE("[",ROUND(OFFSET('Hygiene Data'!$H$8,0,10*ROW('Hygiene Data'!H77)),0),"]"),IF(AND(ISNUMBER(OFFSET('Hygiene Data'!$H$8,0,10*ROW('Hygiene Data'!H77))),EE83="",ISNUMBER(OFFSET('Hygiene Data'!$H$8,0,10*ROW('Hygiene Data'!H77)))),OFFSET('Hygiene Data'!$H$8,0,10*ROW('Hygiene Data'!H77)),NA())))</f>
        <v>#N/A</v>
      </c>
      <c r="BQ83" s="254" t="e">
        <f ca="true">+IF(AND(ISNUMBER(OFFSET('Hygiene Data'!$H$10,0,10*ROW('Hygiene Data'!H77))),EF83="Yes"),OFFSET('Hygiene Data'!$H$10,0,10*ROW('Hygiene Data'!H77)),IF(AND(ISNUMBER(OFFSET('Hygiene Data'!$H$10,0,10*ROW('Hygiene Data'!H77))),EF83="No",ISNUMBER(OFFSET('Hygiene Data'!$H$10,0,10*ROW('Hygiene Data'!H77)))),CONCATENATE("[",ROUND(OFFSET('Hygiene Data'!$H$10,0,10*ROW('Hygiene Data'!H77)),0),"]"),IF(AND(ISNUMBER(OFFSET('Hygiene Data'!$H$10,0,10*ROW('Hygiene Data'!H77))),EF83="",ISNUMBER(OFFSET('Hygiene Data'!$H$10,0,10*ROW('Hygiene Data'!H77)))),OFFSET('Hygiene Data'!$H$10,0,10*ROW('Hygiene Data'!H77)),NA())))</f>
        <v>#N/A</v>
      </c>
      <c r="BS83" s="36" t="str">
        <f ca="true">+IF(OFFSET('Water Data'!$C$28,0,10*ROW('Water Data'!C77))="","",OFFSET('Water Data'!$C$28,0,10*ROW('Water Data'!C77)))</f>
        <v/>
      </c>
      <c r="BT83" s="36" t="str">
        <f ca="true">+IF(OFFSET('Water Data'!$C$29,0,10*ROW('Water Data'!C77))="","",OFFSET('Water Data'!$C$29,0,10*ROW('Water Data'!C77)))</f>
        <v/>
      </c>
      <c r="BU83" s="36" t="str">
        <f ca="true">+IF(OFFSET('Water Data'!$C$30,0,10*ROW('Water Data'!C77))="","",OFFSET('Water Data'!$C$30,0,10*ROW('Water Data'!C77)))</f>
        <v/>
      </c>
      <c r="BV83" s="36" t="str">
        <f ca="true">+IF(OFFSET('Water Data'!$D$28,0,10*ROW('Water Data'!D77))="","",OFFSET('Water Data'!$D$28,0,10*ROW('Water Data'!D77)))</f>
        <v/>
      </c>
      <c r="BW83" s="36" t="str">
        <f ca="true">+IF(OFFSET('Water Data'!$D$29,0,10*ROW('Water Data'!D77))="","",OFFSET('Water Data'!$D$29,0,10*ROW('Water Data'!D77)))</f>
        <v/>
      </c>
      <c r="BX83" s="36" t="str">
        <f ca="true">+IF(OFFSET('Water Data'!$D$30,0,10*ROW('Water Data'!D77))="","",OFFSET('Water Data'!$D$30,0,10*ROW('Water Data'!D77)))</f>
        <v/>
      </c>
      <c r="BY83" s="36" t="str">
        <f ca="true">+IF(OFFSET('Water Data'!$E$28,0,10*ROW('Water Data'!E77))="","",OFFSET('Water Data'!$E$28,0,10*ROW('Water Data'!E77)))</f>
        <v/>
      </c>
      <c r="BZ83" s="36" t="str">
        <f ca="true">+IF(OFFSET('Water Data'!$E$29,0,10*ROW('Water Data'!E77))="","",OFFSET('Water Data'!$E$29,0,10*ROW('Water Data'!E77)))</f>
        <v/>
      </c>
      <c r="CA83" s="36" t="str">
        <f ca="true">+IF(OFFSET('Water Data'!$E$30,0,10*ROW('Water Data'!E77))="","",OFFSET('Water Data'!$E$30,0,10*ROW('Water Data'!E77)))</f>
        <v/>
      </c>
      <c r="CB83" s="36" t="str">
        <f ca="true">+IF(OFFSET('Water Data'!$F$28,0,10*ROW('Water Data'!F77))="","",OFFSET('Water Data'!$F$28,0,10*ROW('Water Data'!F77)))</f>
        <v/>
      </c>
      <c r="CC83" s="36" t="str">
        <f ca="true">+IF(OFFSET('Water Data'!$F$29,0,10*ROW('Water Data'!F77))="","",OFFSET('Water Data'!$F$29,0,10*ROW('Water Data'!F77)))</f>
        <v/>
      </c>
      <c r="CD83" s="36" t="str">
        <f ca="true">+IF(OFFSET('Water Data'!$F$30,0,10*ROW('Water Data'!F77))="","",OFFSET('Water Data'!$F$30,0,10*ROW('Water Data'!F77)))</f>
        <v/>
      </c>
      <c r="CE83" s="36" t="str">
        <f ca="true">+IF(OFFSET('Water Data'!$G$28,0,10*ROW('Water Data'!G77))="","",OFFSET('Water Data'!$G$28,0,10*ROW('Water Data'!G77)))</f>
        <v/>
      </c>
      <c r="CF83" s="36" t="str">
        <f ca="true">+IF(OFFSET('Water Data'!$G$29,0,10*ROW('Water Data'!G77))="","",OFFSET('Water Data'!$G$29,0,10*ROW('Water Data'!G77)))</f>
        <v/>
      </c>
      <c r="CG83" s="36" t="str">
        <f ca="true">+IF(OFFSET('Water Data'!$G$30,0,10*ROW('Water Data'!G77))="","",OFFSET('Water Data'!$G$30,0,10*ROW('Water Data'!G77)))</f>
        <v/>
      </c>
      <c r="CH83" s="36" t="str">
        <f ca="true">+IF(OFFSET('Water Data'!$H$28,0,10*ROW('Water Data'!H77))="","",OFFSET('Water Data'!$H$28,0,10*ROW('Water Data'!H77)))</f>
        <v/>
      </c>
      <c r="CI83" s="36" t="str">
        <f ca="true">+IF(OFFSET('Water Data'!$H$29,0,10*ROW('Water Data'!H77))="","",OFFSET('Water Data'!$H$29,0,10*ROW('Water Data'!H77)))</f>
        <v/>
      </c>
      <c r="CJ83" s="36" t="str">
        <f ca="true">+IF(OFFSET('Water Data'!$H$30,0,10*ROW('Water Data'!H77))="","",OFFSET('Water Data'!$H$30,0,10*ROW('Water Data'!H77)))</f>
        <v/>
      </c>
      <c r="CK83" s="36" t="str">
        <f ca="true">+IF(OFFSET('Sanitation Data'!$C$29,0,10*ROW('Sanitation Data'!C77))="","",OFFSET('Sanitation Data'!$C$29,0,10*ROW('Sanitation Data'!C77)))</f>
        <v/>
      </c>
      <c r="CL83" s="36" t="str">
        <f ca="true">+IF(OFFSET('Sanitation Data'!$C$30,0,10*ROW('Sanitation Data'!C77))="","",OFFSET('Sanitation Data'!$C$30,0,10*ROW('Sanitation Data'!C77)))</f>
        <v/>
      </c>
      <c r="CM83" s="36" t="str">
        <f ca="true">+IF(OFFSET('Sanitation Data'!$C$31,0,10*ROW('Sanitation Data'!C77))="","",OFFSET('Sanitation Data'!$C$31,0,10*ROW('Sanitation Data'!C77)))</f>
        <v/>
      </c>
      <c r="CN83" s="36" t="str">
        <f ca="true">+IF(OFFSET('Sanitation Data'!$C$32,0,10*ROW('Sanitation Data'!C77))="","",OFFSET('Sanitation Data'!$C$32,0,10*ROW('Sanitation Data'!C77)))</f>
        <v/>
      </c>
      <c r="CO83" s="36" t="str">
        <f ca="true">+IF(OFFSET('Sanitation Data'!$C$33,0,10*ROW('Sanitation Data'!C77))="","",OFFSET('Sanitation Data'!$C$33,0,10*ROW('Sanitation Data'!C77)))</f>
        <v/>
      </c>
      <c r="CP83" s="36" t="str">
        <f ca="true">+IF(OFFSET('Sanitation Data'!$D$29,0,10*ROW('Sanitation Data'!D77))="","",OFFSET('Sanitation Data'!$D$29,0,10*ROW('Sanitation Data'!D77)))</f>
        <v/>
      </c>
      <c r="CQ83" s="36" t="str">
        <f ca="true">+IF(OFFSET('Sanitation Data'!$D$30,0,10*ROW('Sanitation Data'!D77))="","",OFFSET('Sanitation Data'!$D$30,0,10*ROW('Sanitation Data'!D77)))</f>
        <v/>
      </c>
      <c r="CR83" s="36" t="str">
        <f ca="true">+IF(OFFSET('Sanitation Data'!$D$31,0,10*ROW('Sanitation Data'!D77))="","",OFFSET('Sanitation Data'!$D$31,0,10*ROW('Sanitation Data'!D77)))</f>
        <v/>
      </c>
      <c r="CS83" s="36" t="str">
        <f ca="true">+IF(OFFSET('Sanitation Data'!$D$32,0,10*ROW('Sanitation Data'!D77))="","",OFFSET('Sanitation Data'!$D$32,0,10*ROW('Sanitation Data'!D77)))</f>
        <v/>
      </c>
      <c r="CT83" s="36" t="str">
        <f ca="true">+IF(OFFSET('Sanitation Data'!$D$33,0,10*ROW('Sanitation Data'!D77))="","",OFFSET('Sanitation Data'!$D$33,0,10*ROW('Sanitation Data'!D77)))</f>
        <v/>
      </c>
      <c r="CU83" s="36" t="str">
        <f ca="true">+IF(OFFSET('Sanitation Data'!$E$29,0,10*ROW('Sanitation Data'!E77))="","",OFFSET('Sanitation Data'!$E$29,0,10*ROW('Sanitation Data'!E77)))</f>
        <v/>
      </c>
      <c r="CV83" s="36" t="str">
        <f ca="true">+IF(OFFSET('Sanitation Data'!$E$30,0,10*ROW('Sanitation Data'!E77))="","",OFFSET('Sanitation Data'!$E$30,0,10*ROW('Sanitation Data'!E77)))</f>
        <v/>
      </c>
      <c r="CW83" s="36" t="str">
        <f ca="true">+IF(OFFSET('Sanitation Data'!$E$31,0,10*ROW('Sanitation Data'!E77))="","",OFFSET('Sanitation Data'!$E$31,0,10*ROW('Sanitation Data'!E77)))</f>
        <v/>
      </c>
      <c r="CX83" s="36" t="str">
        <f ca="true">+IF(OFFSET('Sanitation Data'!$E$32,0,10*ROW('Sanitation Data'!E77))="","",OFFSET('Sanitation Data'!$E$32,0,10*ROW('Sanitation Data'!E77)))</f>
        <v/>
      </c>
      <c r="CY83" s="36" t="str">
        <f ca="true">+IF(OFFSET('Sanitation Data'!$E$33,0,10*ROW('Sanitation Data'!E77))="","",OFFSET('Sanitation Data'!$E$33,0,10*ROW('Sanitation Data'!E77)))</f>
        <v/>
      </c>
      <c r="CZ83" s="36" t="str">
        <f ca="true">+IF(OFFSET('Sanitation Data'!$F$29,0,10*ROW('Sanitation Data'!F77))="","",OFFSET('Sanitation Data'!$F$29,0,10*ROW('Sanitation Data'!F77)))</f>
        <v/>
      </c>
      <c r="DA83" s="36" t="str">
        <f ca="true">+IF(OFFSET('Sanitation Data'!$F$30,0,10*ROW('Sanitation Data'!F77))="","",OFFSET('Sanitation Data'!$F$30,0,10*ROW('Sanitation Data'!F77)))</f>
        <v/>
      </c>
      <c r="DB83" s="36" t="str">
        <f ca="true">+IF(OFFSET('Sanitation Data'!$F$31,0,10*ROW('Sanitation Data'!F77))="","",OFFSET('Sanitation Data'!$F$31,0,10*ROW('Sanitation Data'!F77)))</f>
        <v/>
      </c>
      <c r="DC83" s="36" t="str">
        <f ca="true">+IF(OFFSET('Sanitation Data'!$F$32,0,10*ROW('Sanitation Data'!F77))="","",OFFSET('Sanitation Data'!$F$32,0,10*ROW('Sanitation Data'!F77)))</f>
        <v/>
      </c>
      <c r="DD83" s="36" t="str">
        <f ca="true">+IF(OFFSET('Sanitation Data'!$F$33,0,10*ROW('Sanitation Data'!F77))="","",OFFSET('Sanitation Data'!$F$33,0,10*ROW('Sanitation Data'!F77)))</f>
        <v/>
      </c>
      <c r="DE83" s="36" t="str">
        <f ca="true">+IF(OFFSET('Sanitation Data'!$G$29,0,10*ROW('Sanitation Data'!G77))="","",OFFSET('Sanitation Data'!$G$29,0,10*ROW('Sanitation Data'!G77)))</f>
        <v/>
      </c>
      <c r="DF83" s="36" t="str">
        <f ca="true">+IF(OFFSET('Sanitation Data'!$G$30,0,10*ROW('Sanitation Data'!G77))="","",OFFSET('Sanitation Data'!$G$30,0,10*ROW('Sanitation Data'!G77)))</f>
        <v/>
      </c>
      <c r="DG83" s="36" t="str">
        <f ca="true">+IF(OFFSET('Sanitation Data'!$G$31,0,10*ROW('Sanitation Data'!G77))="","",OFFSET('Sanitation Data'!$G$31,0,10*ROW('Sanitation Data'!G77)))</f>
        <v/>
      </c>
      <c r="DH83" s="36" t="str">
        <f ca="true">+IF(OFFSET('Sanitation Data'!$G$32,0,10*ROW('Sanitation Data'!G77))="","",OFFSET('Sanitation Data'!$G$32,0,10*ROW('Sanitation Data'!G77)))</f>
        <v/>
      </c>
      <c r="DI83" s="36" t="str">
        <f ca="true">+IF(OFFSET('Sanitation Data'!$G$33,0,10*ROW('Sanitation Data'!G77))="","",OFFSET('Sanitation Data'!$G$33,0,10*ROW('Sanitation Data'!G77)))</f>
        <v/>
      </c>
      <c r="DJ83" s="36" t="str">
        <f ca="true">+IF(OFFSET('Sanitation Data'!$H$29,0,10*ROW('Sanitation Data'!H77))="","",OFFSET('Sanitation Data'!$H$29,0,10*ROW('Sanitation Data'!H77)))</f>
        <v/>
      </c>
      <c r="DK83" s="36" t="str">
        <f ca="true">+IF(OFFSET('Sanitation Data'!$H$30,0,10*ROW('Sanitation Data'!H77))="","",OFFSET('Sanitation Data'!$H$30,0,10*ROW('Sanitation Data'!H77)))</f>
        <v/>
      </c>
      <c r="DL83" s="36" t="str">
        <f ca="true">+IF(OFFSET('Sanitation Data'!$H$31,0,10*ROW('Sanitation Data'!H77))="","",OFFSET('Sanitation Data'!$H$31,0,10*ROW('Sanitation Data'!H77)))</f>
        <v/>
      </c>
      <c r="DM83" s="36" t="str">
        <f ca="true">+IF(OFFSET('Sanitation Data'!$H$32,0,10*ROW('Sanitation Data'!H77))="","",OFFSET('Sanitation Data'!$H$32,0,10*ROW('Sanitation Data'!H77)))</f>
        <v/>
      </c>
      <c r="DN83" s="36" t="str">
        <f ca="true">+IF(OFFSET('Sanitation Data'!$H$33,0,10*ROW('Sanitation Data'!H77))="","",OFFSET('Sanitation Data'!$H$33,0,10*ROW('Sanitation Data'!H77)))</f>
        <v/>
      </c>
      <c r="DO83" s="36" t="str">
        <f ca="true">+IF(OFFSET('Hygiene Data'!$C$12,0,10*ROW('Hygiene Data'!C77))="","",OFFSET('Hygiene Data'!$C$12,0,10*ROW('Hygiene Data'!C77)))</f>
        <v/>
      </c>
      <c r="DP83" s="36" t="str">
        <f ca="true">+IF(OFFSET('Hygiene Data'!$C$13,0,10*ROW('Hygiene Data'!C77))="","",OFFSET('Hygiene Data'!$C$13,0,10*ROW('Hygiene Data'!C77)))</f>
        <v/>
      </c>
      <c r="DQ83" s="36" t="str">
        <f ca="true">+IF(OFFSET('Hygiene Data'!$C$14,0,10*ROW('Hygiene Data'!C77))="","",OFFSET('Hygiene Data'!$C$14,0,10*ROW('Hygiene Data'!C77)))</f>
        <v/>
      </c>
      <c r="DR83" s="36" t="str">
        <f ca="true">+IF(OFFSET('Hygiene Data'!$D$12,0,10*ROW('Hygiene Data'!D77))="","",OFFSET('Hygiene Data'!$D$12,0,10*ROW('Hygiene Data'!D77)))</f>
        <v/>
      </c>
      <c r="DS83" s="36" t="str">
        <f ca="true">+IF(OFFSET('Hygiene Data'!$D$13,0,10*ROW('Hygiene Data'!D77))="","",OFFSET('Hygiene Data'!$D$13,0,10*ROW('Hygiene Data'!D77)))</f>
        <v/>
      </c>
      <c r="DT83" s="36" t="str">
        <f ca="true">+IF(OFFSET('Hygiene Data'!$D$14,0,10*ROW('Hygiene Data'!D77))="","",OFFSET('Hygiene Data'!$D$14,0,10*ROW('Hygiene Data'!D77)))</f>
        <v/>
      </c>
      <c r="DU83" s="36" t="str">
        <f ca="true">+IF(OFFSET('Hygiene Data'!$E$12,0,10*ROW('Hygiene Data'!E77))="","",OFFSET('Hygiene Data'!$E$12,0,10*ROW('Hygiene Data'!E77)))</f>
        <v/>
      </c>
      <c r="DV83" s="36" t="str">
        <f ca="true">+IF(OFFSET('Hygiene Data'!$E$13,0,10*ROW('Hygiene Data'!E77))="","",OFFSET('Hygiene Data'!$E$13,0,10*ROW('Hygiene Data'!E77)))</f>
        <v/>
      </c>
      <c r="DW83" s="36" t="str">
        <f ca="true">+IF(OFFSET('Hygiene Data'!$E$14,0,10*ROW('Hygiene Data'!E77))="","",OFFSET('Hygiene Data'!$E$14,0,10*ROW('Hygiene Data'!E77)))</f>
        <v/>
      </c>
      <c r="DX83" s="36" t="str">
        <f ca="true">+IF(OFFSET('Hygiene Data'!$F$12,0,10*ROW('Hygiene Data'!F77))="","",OFFSET('Hygiene Data'!$F$12,0,10*ROW('Hygiene Data'!F77)))</f>
        <v/>
      </c>
      <c r="DY83" s="36" t="str">
        <f ca="true">+IF(OFFSET('Hygiene Data'!$F$13,0,10*ROW('Hygiene Data'!F77))="","",OFFSET('Hygiene Data'!$F$13,0,10*ROW('Hygiene Data'!F77)))</f>
        <v/>
      </c>
      <c r="DZ83" s="36" t="str">
        <f ca="true">+IF(OFFSET('Hygiene Data'!$F$14,0,10*ROW('Hygiene Data'!F77))="","",OFFSET('Hygiene Data'!$F$14,0,10*ROW('Hygiene Data'!F77)))</f>
        <v/>
      </c>
      <c r="EA83" s="36" t="str">
        <f ca="true">+IF(OFFSET('Hygiene Data'!$G$12,0,10*ROW('Hygiene Data'!G77))="","",OFFSET('Hygiene Data'!$G$12,0,10*ROW('Hygiene Data'!G77)))</f>
        <v/>
      </c>
      <c r="EB83" s="36" t="str">
        <f ca="true">+IF(OFFSET('Hygiene Data'!$G$13,0,10*ROW('Hygiene Data'!G77))="","",OFFSET('Hygiene Data'!$G$13,0,10*ROW('Hygiene Data'!G77)))</f>
        <v/>
      </c>
      <c r="EC83" s="36" t="str">
        <f ca="true">+IF(OFFSET('Hygiene Data'!$G$14,0,10*ROW('Hygiene Data'!G77))="","",OFFSET('Hygiene Data'!$G$14,0,10*ROW('Hygiene Data'!G77)))</f>
        <v/>
      </c>
      <c r="ED83" s="36" t="str">
        <f ca="true">+IF(OFFSET('Hygiene Data'!$H$12,0,10*ROW('Hygiene Data'!H77))="","",OFFSET('Hygiene Data'!$H$12,0,10*ROW('Hygiene Data'!H77)))</f>
        <v/>
      </c>
      <c r="EE83" s="36" t="str">
        <f ca="true">+IF(OFFSET('Hygiene Data'!$H$13,0,10*ROW('Hygiene Data'!H77))="","",OFFSET('Hygiene Data'!$H$13,0,10*ROW('Hygiene Data'!H77)))</f>
        <v/>
      </c>
      <c r="EF83" s="36" t="str">
        <f ca="true">+IF(OFFSET('Hygiene Data'!$H$14,0,10*ROW('Hygiene Data'!H77))="","",OFFSET('Hygiene Data'!$H$14,0,10*ROW('Hygiene Data'!H77)))</f>
        <v/>
      </c>
    </row>
    <row r="84" x14ac:dyDescent="0.2">
      <c r="A84" s="59" t="str">
        <f ca="true">+IF(OFFSET('Water Data'!$B$1,0,10*ROW('Water Data'!B81))="","",OFFSET('Water Data'!$B$1,0,10*ROW('Water Data'!B81)))</f>
        <v/>
      </c>
      <c r="B84" s="59" t="str">
        <f ca="true">+IF(OFFSET('Water Data'!$A$3,0,10*ROW('Water Data'!A81))="","",OFFSET('Water Data'!$A$3,0,10*ROW('Water Data'!A81)))</f>
        <v/>
      </c>
      <c r="C84" s="59" t="str">
        <f ca="true">+IF(OFFSET('Water Data'!$C$3,0,10*ROW('Water Data'!C81))="","",OFFSET('Water Data'!$C$3,0,10*ROW('Water Data'!C81)))</f>
        <v/>
      </c>
      <c r="D84" s="252" t="e">
        <f ca="true">+IF(AND(ISNUMBER(OFFSET('Water Data'!$C$5,0,10*ROW('Water Data'!C78))),BS84="Yes"),100-OFFSET('Water Data'!$C$5,0,10*ROW('Water Data'!C78)),IF(AND(ISNUMBER(OFFSET('Water Data'!$C$5,0,10*ROW('Water Data'!C78))),BS84="No",ISNUMBER(OFFSET('Water Data'!$C$5,0,10*ROW('Water Data'!C78)))),CONCATENATE("[",ROUND(100-OFFSET('Water Data'!$C$5,0,10*ROW('Water Data'!C78)),0),"]"),IF(AND(ISNUMBER(OFFSET('Water Data'!$C$5,0,10*ROW('Water Data'!C78))),BS84="",ISNUMBER(OFFSET('Water Data'!$C$5,0,10*ROW('Water Data'!C78)))),100-OFFSET('Water Data'!$C$5,0,10*ROW('Water Data'!C78)),NA())))</f>
        <v>#N/A</v>
      </c>
      <c r="E84" s="252" t="e">
        <f ca="true">+IF(AND(ISNUMBER(OFFSET('Water Data'!$C$7,0,10*ROW('Water Data'!D78))),BT84="Yes"),OFFSET('Water Data'!$C$7,0,10*ROW('Water Data'!C78)),IF(AND(ISNUMBER(OFFSET('Water Data'!$C$7,0,10*ROW('Water Data'!C78))),BT84="No",ISNUMBER(OFFSET('Water Data'!$C$7,0,10*ROW('Water Data'!C78)))),CONCATENATE("[",ROUND(OFFSET('Water Data'!$C$7,0,10*ROW('Water Data'!C78)),0),"]"),IF(AND(ISNUMBER(OFFSET('Water Data'!$C$7,0,10*ROW('Water Data'!C78))),BT84="",ISNUMBER(OFFSET('Water Data'!$C$7,0,10*ROW('Water Data'!C78)))),OFFSET('Water Data'!$C$7,0,10*ROW('Water Data'!C78)),NA())))</f>
        <v>#N/A</v>
      </c>
      <c r="F84" s="252" t="e">
        <f ca="true">+IF(AND(ISNUMBER(OFFSET('Water Data'!$C$10,0,10*ROW('Water Data'!C78))),BU84="Yes"),OFFSET('Water Data'!$C$10,0,10*ROW('Water Data'!C78)),IF(AND(ISNUMBER(OFFSET('Water Data'!$C$10,0,10*ROW('Water Data'!C78))),BU84="No",ISNUMBER(OFFSET('Water Data'!$C$10,0,10*ROW('Water Data'!C78)))),CONCATENATE("[",ROUND(OFFSET('Water Data'!$C$10,0,10*ROW('Water Data'!C78)),0),"]"),IF(AND(ISNUMBER(OFFSET('Water Data'!$C$10,0,10*ROW('Water Data'!C78))),BU84="",ISNUMBER(OFFSET('Water Data'!$C$10,0,10*ROW('Water Data'!C78)))),OFFSET('Water Data'!$C$10,0,10*ROW('Water Data'!C78)),NA())))</f>
        <v>#N/A</v>
      </c>
      <c r="G84" s="252" t="e">
        <f ca="true">+IF(AND(ISNUMBER(OFFSET('Water Data'!$D$5,0,10*ROW('Water Data'!D78))),BV84="Yes"),100-OFFSET('Water Data'!$D$5,0,10*ROW('Water Data'!D78)),IF(AND(ISNUMBER(OFFSET('Water Data'!$D$5,0,10*ROW('Water Data'!D78))),BV84="No",ISNUMBER(OFFSET('Water Data'!$D$5,0,10*ROW('Water Data'!D78)))),CONCATENATE("[",ROUND(100-OFFSET('Water Data'!$D$5,0,10*ROW('Water Data'!D78)),0),"]"),IF(AND(ISNUMBER(OFFSET('Water Data'!$D$5,0,10*ROW('Water Data'!D78))),BV84="",ISNUMBER(OFFSET('Water Data'!$D$5,0,10*ROW('Water Data'!D78)))),100-OFFSET('Water Data'!$D$5,0,10*ROW('Water Data'!D78)),NA())))</f>
        <v>#N/A</v>
      </c>
      <c r="H84" s="252" t="e">
        <f ca="true">+IF(AND(ISNUMBER(OFFSET('Water Data'!$D$7,0,10*ROW('Water Data'!D78))),BW84="Yes"),OFFSET('Water Data'!$D$7,0,10*ROW('Water Data'!D78)),IF(AND(ISNUMBER(OFFSET('Water Data'!$D$7,0,10*ROW('Water Data'!D78))),BW84="No",ISNUMBER(OFFSET('Water Data'!$D$7,0,10*ROW('Water Data'!D78)))),CONCATENATE("[",ROUND(OFFSET('Water Data'!$C$7,0,10*ROW('Water Data'!D78)),0),"]"),IF(AND(ISNUMBER(OFFSET('Water Data'!$D$7,0,10*ROW('Water Data'!D78))),BW84="",ISNUMBER(OFFSET('Water Data'!$D$7,0,10*ROW('Water Data'!D78)))),OFFSET('Water Data'!$D$7,0,10*ROW('Water Data'!D78)),NA())))</f>
        <v>#N/A</v>
      </c>
      <c r="I84" s="252" t="e">
        <f ca="true">+IF(AND(ISNUMBER(OFFSET('Water Data'!$D$10,0,10*ROW('Water Data'!D78))),BX84="Yes"),OFFSET('Water Data'!$D$10,0,10*ROW('Water Data'!D78)),IF(AND(ISNUMBER(OFFSET('Water Data'!$D$10,0,10*ROW('Water Data'!D78))),BX84="No",ISNUMBER(OFFSET('Water Data'!$D$10,0,10*ROW('Water Data'!D78)))),CONCATENATE("[",ROUND(OFFSET('Water Data'!$D$10,0,10*ROW('Water Data'!D78)),0),"]"),IF(AND(ISNUMBER(OFFSET('Water Data'!$D$10,0,10*ROW('Water Data'!D78))),BX84="",ISNUMBER(OFFSET('Water Data'!$D$10,0,10*ROW('Water Data'!D78)))),OFFSET('Water Data'!$D$10,0,10*ROW('Water Data'!D78)),NA())))</f>
        <v>#N/A</v>
      </c>
      <c r="J84" s="252" t="e">
        <f ca="true">+IF(AND(ISNUMBER(OFFSET('Water Data'!$E$5,0,10*ROW('Water Data'!E78))),BY84="Yes"),100-OFFSET('Water Data'!$E$5,0,10*ROW('Water Data'!E78)),IF(AND(ISNUMBER(OFFSET('Water Data'!$E$5,0,10*ROW('Water Data'!E78))),BY84="No",ISNUMBER(OFFSET('Water Data'!$E$5,0,10*ROW('Water Data'!E78)))),CONCATENATE("[",ROUND(100-OFFSET('Water Data'!$E$5,0,10*ROW('Water Data'!E78)),0),"]"),IF(AND(ISNUMBER(OFFSET('Water Data'!$E$5,0,10*ROW('Water Data'!E78))),BY84="",ISNUMBER(OFFSET('Water Data'!$E$5,0,10*ROW('Water Data'!E78)))),100-OFFSET('Water Data'!$E$5,0,10*ROW('Water Data'!E78)),NA())))</f>
        <v>#N/A</v>
      </c>
      <c r="K84" s="252" t="e">
        <f ca="true">+IF(AND(ISNUMBER(OFFSET('Water Data'!$E$7,0,10*ROW('Water Data'!E78))),BZ84="Yes"),OFFSET('Water Data'!$E$7,0,10*ROW('Water Data'!E78)),IF(AND(ISNUMBER(OFFSET('Water Data'!$E$7,0,10*ROW('Water Data'!E78))),BZ84="No",ISNUMBER(OFFSET('Water Data'!$E$7,0,10*ROW('Water Data'!E78)))),CONCATENATE("[",ROUND(OFFSET('Water Data'!$E$7,0,10*ROW('Water Data'!E78)),0),"]"),IF(AND(ISNUMBER(OFFSET('Water Data'!$E$7,0,10*ROW('Water Data'!E78))),BZ84="",ISNUMBER(OFFSET('Water Data'!$E$7,0,10*ROW('Water Data'!E78)))),OFFSET('Water Data'!$E$7,0,10*ROW('Water Data'!E78)),NA())))</f>
        <v>#N/A</v>
      </c>
      <c r="L84" s="252" t="e">
        <f ca="true">+IF(AND(ISNUMBER(OFFSET('Water Data'!$E$10,0,10*ROW('Water Data'!E78))),CA84="Yes"),OFFSET('Water Data'!$E$10,0,10*ROW('Water Data'!E78)),IF(AND(ISNUMBER(OFFSET('Water Data'!$E$10,0,10*ROW('Water Data'!E78))),CA84="No",ISNUMBER(OFFSET('Water Data'!$E$10,0,10*ROW('Water Data'!E78)))),CONCATENATE("[",ROUND(OFFSET('Water Data'!$E$10,0,10*ROW('Water Data'!E78)),0),"]"),IF(AND(ISNUMBER(OFFSET('Water Data'!$E$10,0,10*ROW('Water Data'!E78))),CA84="",ISNUMBER(OFFSET('Water Data'!$E$10,0,10*ROW('Water Data'!E78)))),OFFSET('Water Data'!$E$10,0,10*ROW('Water Data'!E78)),NA())))</f>
        <v>#N/A</v>
      </c>
      <c r="M84" s="252" t="e">
        <f ca="true">+IF(AND(ISNUMBER(OFFSET('Water Data'!$F$5,0,10*ROW('Water Data'!F78))),CB84="Yes"),100-OFFSET('Water Data'!$F$5,0,10*ROW('Water Data'!F78)),IF(AND(ISNUMBER(OFFSET('Water Data'!$F$5,0,10*ROW('Water Data'!F78))),CB84="No",ISNUMBER(OFFSET('Water Data'!$F$5,0,10*ROW('Water Data'!F78)))),CONCATENATE("[",ROUND(100-OFFSET('Water Data'!$F$5,0,10*ROW('Water Data'!F78)),0),"]"),IF(AND(ISNUMBER(OFFSET('Water Data'!$F$5,0,10*ROW('Water Data'!F78))),CB84="",ISNUMBER(OFFSET('Water Data'!$F$5,0,10*ROW('Water Data'!F78)))),100-OFFSET('Water Data'!$F$5,0,10*ROW('Water Data'!F78)),NA())))</f>
        <v>#N/A</v>
      </c>
      <c r="N84" s="252" t="e">
        <f ca="true">+IF(AND(ISNUMBER(OFFSET('Water Data'!$F$7,0,10*ROW('Water Data'!F78))),CC84="Yes"),OFFSET('Water Data'!$F$7,0,10*ROW('Water Data'!F78)),IF(AND(ISNUMBER(OFFSET('Water Data'!$F$7,0,10*ROW('Water Data'!F78))),CC84="No",ISNUMBER(OFFSET('Water Data'!$F$7,0,10*ROW('Water Data'!F78)))),CONCATENATE("[",ROUND(OFFSET('Water Data'!$F$7,0,10*ROW('Water Data'!F78)),0),"]"),IF(AND(ISNUMBER(OFFSET('Water Data'!$F$7,0,10*ROW('Water Data'!F78))),CC84="",ISNUMBER(OFFSET('Water Data'!$F$7,0,10*ROW('Water Data'!F78)))),OFFSET('Water Data'!$F$7,0,10*ROW('Water Data'!F78)),NA())))</f>
        <v>#N/A</v>
      </c>
      <c r="O84" s="252" t="e">
        <f ca="true">+IF(AND(ISNUMBER(OFFSET('Water Data'!$F$10,0,10*ROW('Water Data'!F78))),CD84="Yes"),OFFSET('Water Data'!$F$10,0,10*ROW('Water Data'!F78)),IF(AND(ISNUMBER(OFFSET('Water Data'!$F$10,0,10*ROW('Water Data'!F78))),CD84="No",ISNUMBER(OFFSET('Water Data'!$F$10,0,10*ROW('Water Data'!F78)))),CONCATENATE("[",ROUND(OFFSET('Water Data'!$F$10,0,10*ROW('Water Data'!F78)),0),"]"),IF(AND(ISNUMBER(OFFSET('Water Data'!$F$10,0,10*ROW('Water Data'!F78))),CD84="",ISNUMBER(OFFSET('Water Data'!$F$10,0,10*ROW('Water Data'!F78)))),OFFSET('Water Data'!$F$10,0,10*ROW('Water Data'!F78)),NA())))</f>
        <v>#N/A</v>
      </c>
      <c r="P84" s="252" t="e">
        <f ca="true">+IF(AND(ISNUMBER(OFFSET('Water Data'!$G$5,0,10*ROW('Water Data'!G78))),CE84="Yes"),100-OFFSET('Water Data'!$G$5,0,10*ROW('Water Data'!G78)),IF(AND(ISNUMBER(OFFSET('Water Data'!$G$5,0,10*ROW('Water Data'!G78))),CE84="No",ISNUMBER(OFFSET('Water Data'!$G$5,0,10*ROW('Water Data'!G78)))),CONCATENATE("[",ROUND(100-OFFSET('Water Data'!$G$5,0,10*ROW('Water Data'!G78)),0),"]"),IF(AND(ISNUMBER(OFFSET('Water Data'!$G$5,0,10*ROW('Water Data'!G78))),CE84="",ISNUMBER(OFFSET('Water Data'!$G$5,0,10*ROW('Water Data'!G78)))),100-OFFSET('Water Data'!$G$5,0,10*ROW('Water Data'!G78)),NA())))</f>
        <v>#N/A</v>
      </c>
      <c r="Q84" s="252" t="e">
        <f ca="true">+IF(AND(ISNUMBER(OFFSET('Water Data'!$G$7,0,10*ROW('Water Data'!G78))),CF84="Yes"),OFFSET('Water Data'!$G$7,0,10*ROW('Water Data'!G78)),IF(AND(ISNUMBER(OFFSET('Water Data'!$G$7,0,10*ROW('Water Data'!G78))),CF84="No",ISNUMBER(OFFSET('Water Data'!$G$7,0,10*ROW('Water Data'!G78)))),CONCATENATE("[",ROUND(OFFSET('Water Data'!$G$7,0,10*ROW('Water Data'!G78)),0),"]"),IF(AND(ISNUMBER(OFFSET('Water Data'!$G$7,0,10*ROW('Water Data'!G78))),CF84="",ISNUMBER(OFFSET('Water Data'!$G$7,0,10*ROW('Water Data'!G78)))),OFFSET('Water Data'!$G$7,0,10*ROW('Water Data'!G78)),NA())))</f>
        <v>#N/A</v>
      </c>
      <c r="R84" s="252" t="e">
        <f ca="true">+IF(AND(ISNUMBER(OFFSET('Water Data'!$G$10,0,10*ROW('Water Data'!G78))),CG84="Yes"),OFFSET('Water Data'!$G$10,0,10*ROW('Water Data'!G78)),IF(AND(ISNUMBER(OFFSET('Water Data'!$G$10,0,10*ROW('Water Data'!G78))),CG84="No",ISNUMBER(OFFSET('Water Data'!$G$10,0,10*ROW('Water Data'!G78)))),CONCATENATE("[",ROUND(OFFSET('Water Data'!$G$10,0,10*ROW('Water Data'!G78)),0),"]"),IF(AND(ISNUMBER(OFFSET('Water Data'!$G$10,0,10*ROW('Water Data'!G78))),CG84="",ISNUMBER(OFFSET('Water Data'!$G$10,0,10*ROW('Water Data'!G78)))),OFFSET('Water Data'!$G$10,0,10*ROW('Water Data'!G78)),NA())))</f>
        <v>#N/A</v>
      </c>
      <c r="S84" s="252" t="e">
        <f ca="true">+IF(AND(ISNUMBER(OFFSET('Water Data'!$H$5,0,10*ROW('Water Data'!H78))),CH84="Yes"),100-OFFSET('Water Data'!$H$5,0,10*ROW('Water Data'!H78)),IF(AND(ISNUMBER(OFFSET('Water Data'!$H$5,0,10*ROW('Water Data'!H78))),CH84="No",ISNUMBER(OFFSET('Water Data'!$H$5,0,10*ROW('Water Data'!H78)))),CONCATENATE("[",ROUND(100-OFFSET('Water Data'!$H$5,0,10*ROW('Water Data'!H78)),0),"]"),IF(AND(ISNUMBER(OFFSET('Water Data'!$H$5,0,10*ROW('Water Data'!H78))),CH84="",ISNUMBER(OFFSET('Water Data'!$H$5,0,10*ROW('Water Data'!H78)))),100-OFFSET('Water Data'!$H$5,0,10*ROW('Water Data'!H78)),NA())))</f>
        <v>#N/A</v>
      </c>
      <c r="T84" s="252" t="e">
        <f ca="true">+IF(AND(ISNUMBER(OFFSET('Water Data'!$H$7,0,10*ROW('Water Data'!H78))),CI84="Yes"),OFFSET('Water Data'!$H$7,0,10*ROW('Water Data'!H78)),IF(AND(ISNUMBER(OFFSET('Water Data'!$H$7,0,10*ROW('Water Data'!H78))),CI84="No",ISNUMBER(OFFSET('Water Data'!$H$7,0,10*ROW('Water Data'!H78)))),CONCATENATE("[",ROUND(OFFSET('Water Data'!$H$7,0,10*ROW('Water Data'!H78)),0),"]"),IF(AND(ISNUMBER(OFFSET('Water Data'!$H$7,0,10*ROW('Water Data'!H78))),CI84="",ISNUMBER(OFFSET('Water Data'!$H$7,0,10*ROW('Water Data'!H78)))),OFFSET('Water Data'!$H$7,0,10*ROW('Water Data'!H78)),NA())))</f>
        <v>#N/A</v>
      </c>
      <c r="U84" s="252" t="e">
        <f ca="true">+IF(AND(ISNUMBER(OFFSET('Water Data'!$H$10,0,10*ROW('Water Data'!H78))),CJ84="Yes"),OFFSET('Water Data'!$H$10,0,10*ROW('Water Data'!H78)),IF(AND(ISNUMBER(OFFSET('Water Data'!$H$10,0,10*ROW('Water Data'!H78))),CJ84="No",ISNUMBER(OFFSET('Water Data'!$H$10,0,10*ROW('Water Data'!H78)))),CONCATENATE("[",ROUND(OFFSET('Water Data'!$H$10,0,10*ROW('Water Data'!H78)),0),"]"),IF(AND(ISNUMBER(OFFSET('Water Data'!$H$10,0,10*ROW('Water Data'!H78))),CJ84="",ISNUMBER(OFFSET('Water Data'!$H$10,0,10*ROW('Water Data'!H78)))),OFFSET('Water Data'!$H$10,0,10*ROW('Water Data'!H78)),NA())))</f>
        <v>#N/A</v>
      </c>
      <c r="V84" s="253" t="e">
        <f ca="true">+IF(AND(ISNUMBER(OFFSET('Sanitation Data'!$C$5,0,10*ROW('Sanitation Data'!C78))),CK84="Yes"),100-OFFSET('Sanitation Data'!$C$5,0,10*ROW('Sanitation Data'!C78)),IF(AND(ISNUMBER(OFFSET('Sanitation Data'!$C$5,0,10*ROW('Sanitation Data'!C78))),CK84="No",ISNUMBER(OFFSET('Sanitation Data'!$C$5,0,10*ROW('Sanitation Data'!C78)))),CONCATENATE("[",ROUND(100-OFFSET('Sanitation Data'!$C$5,0,10*ROW('Sanitation Data'!C78)),0),"]"),IF(AND(ISNUMBER(OFFSET('Sanitation Data'!$C$5,0,10*ROW('Sanitation Data'!C78))),CK84="",ISNUMBER(OFFSET('Sanitation Data'!$C$5,0,10*ROW('Sanitation Data'!C78)))),100-OFFSET('Sanitation Data'!$C$5,0,10*ROW('Sanitation Data'!C78)),NA())))</f>
        <v>#N/A</v>
      </c>
      <c r="W84" s="253" t="e">
        <f ca="true">+IF(AND(ISNUMBER(OFFSET('Sanitation Data'!$C$7,0,10*ROW('Sanitation Data'!C78))),CL84="Yes"),OFFSET('Sanitation Data'!$C$7,0,10*ROW('Sanitation Data'!C78)),IF(AND(ISNUMBER(OFFSET('Sanitation Data'!$C$7,0,10*ROW('Sanitation Data'!C78))),CL84="No",ISNUMBER(OFFSET('Sanitation Data'!$C$7,0,10*ROW('Sanitation Data'!C78)))),CONCATENATE("[",ROUND(OFFSET('Sanitation Data'!$C$7,0,10*ROW('Sanitation Data'!C78)),0),"]"),IF(AND(ISNUMBER(OFFSET('Sanitation Data'!$C$7,0,10*ROW('Sanitation Data'!C78))),CL84="",ISNUMBER(OFFSET('Sanitation Data'!$C$7,0,10*ROW('Sanitation Data'!C78)))),OFFSET('Sanitation Data'!$C$7,0,10*ROW('Sanitation Data'!C78)),NA())))</f>
        <v>#N/A</v>
      </c>
      <c r="X84" s="253" t="e">
        <f ca="true">+IF(AND(ISNUMBER(OFFSET('Sanitation Data'!$C$11,0,10*ROW('Sanitation Data'!C78))),CM84="Yes"),OFFSET('Sanitation Data'!$C$11,0,10*ROW('Sanitation Data'!C78)),IF(AND(ISNUMBER(OFFSET('Sanitation Data'!$C$11,0,10*ROW('Sanitation Data'!C78))),CM84="No",ISNUMBER(OFFSET('Sanitation Data'!$C$11,0,10*ROW('Sanitation Data'!C78)))),CONCATENATE("[",ROUND(OFFSET('Sanitation Data'!$C$11,0,10*ROW('Sanitation Data'!C78)),0),"]"),IF(AND(ISNUMBER(OFFSET('Sanitation Data'!$C$11,0,10*ROW('Sanitation Data'!C78))),CM84="",ISNUMBER(OFFSET('Sanitation Data'!$C$11,0,10*ROW('Sanitation Data'!C78)))),OFFSET('Sanitation Data'!$C$11,0,10*ROW('Sanitation Data'!C78)),NA())))</f>
        <v>#N/A</v>
      </c>
      <c r="Y84" s="253" t="e">
        <f ca="true">+IF(AND(ISNUMBER(OFFSET('Sanitation Data'!$C$12,0,10*ROW('Sanitation Data'!C78))),CN84="Yes"),OFFSET('Sanitation Data'!$C$12,0,10*ROW('Sanitation Data'!C78)),IF(AND(ISNUMBER(OFFSET('Sanitation Data'!$C$12,0,10*ROW('Sanitation Data'!C78))),CN84="No",ISNUMBER(OFFSET('Sanitation Data'!$C$12,0,10*ROW('Sanitation Data'!C78)))),CONCATENATE("[",ROUND(OFFSET('Sanitation Data'!$C$12,0,10*ROW('Sanitation Data'!C78)),0),"]"),IF(AND(ISNUMBER(OFFSET('Sanitation Data'!$C$12,0,10*ROW('Sanitation Data'!C78))),CN84="",ISNUMBER(OFFSET('Sanitation Data'!$C$12,0,10*ROW('Sanitation Data'!C78)))),OFFSET('Sanitation Data'!$C$12,0,10*ROW('Sanitation Data'!C78)),NA())))</f>
        <v>#N/A</v>
      </c>
      <c r="Z84" s="253" t="e">
        <f ca="true">+IF(AND(ISNUMBER(OFFSET('Sanitation Data'!$C$13,0,10*ROW('Sanitation Data'!C78))),CO84="Yes"),OFFSET('Sanitation Data'!$C$13,0,10*ROW('Sanitation Data'!C78)),IF(AND(ISNUMBER(OFFSET('Sanitation Data'!$C$13,0,10*ROW('Sanitation Data'!C78))),CO84="No",ISNUMBER(OFFSET('Sanitation Data'!$C$13,0,10*ROW('Sanitation Data'!C78)))),CONCATENATE("[",ROUND(OFFSET('Sanitation Data'!$C$13,0,10*ROW('Sanitation Data'!C78)),0),"]"),IF(AND(ISNUMBER(OFFSET('Sanitation Data'!$C$13,0,10*ROW('Sanitation Data'!C78))),CO84="",ISNUMBER(OFFSET('Sanitation Data'!$C$13,0,10*ROW('Sanitation Data'!C78)))),OFFSET('Sanitation Data'!$C$13,0,10*ROW('Sanitation Data'!C78)),NA())))</f>
        <v>#N/A</v>
      </c>
      <c r="AA84" s="253" t="e">
        <f ca="true">+IF(AND(ISNUMBER(OFFSET('Sanitation Data'!$D$5,0,10*ROW('Sanitation Data'!D78))),CP84="Yes"),100-OFFSET('Sanitation Data'!$D$5,0,10*ROW('Sanitation Data'!D78)),IF(AND(ISNUMBER(OFFSET('Sanitation Data'!$D$5,0,10*ROW('Sanitation Data'!D78))),CP84="No",ISNUMBER(OFFSET('Sanitation Data'!$D$5,0,10*ROW('Sanitation Data'!D78)))),CONCATENATE("[",ROUND(100-OFFSET('Sanitation Data'!$D$5,0,10*ROW('Sanitation Data'!D78)),0),"]"),IF(AND(ISNUMBER(OFFSET('Sanitation Data'!$D$5,0,10*ROW('Sanitation Data'!D78))),CP84="",ISNUMBER(OFFSET('Sanitation Data'!$D$5,0,10*ROW('Sanitation Data'!D78)))),100-OFFSET('Sanitation Data'!$D$5,0,10*ROW('Sanitation Data'!D78)),NA())))</f>
        <v>#N/A</v>
      </c>
      <c r="AB84" s="253" t="e">
        <f ca="true">+IF(AND(ISNUMBER(OFFSET('Sanitation Data'!$D$7,0,10*ROW('Sanitation Data'!D78))),CQ84="Yes"),OFFSET('Sanitation Data'!$D$7,0,10*ROW('Sanitation Data'!G78)),IF(AND(ISNUMBER(OFFSET('Sanitation Data'!$D$7,0,10*ROW('Sanitation Data'!D78))),CQ84="No",ISNUMBER(OFFSET('Sanitation Data'!$D$7,0,10*ROW('Sanitation Data'!D78)))),CONCATENATE("[",ROUND(OFFSET('Sanitation Data'!$D$7,0,10*ROW('Sanitation Data'!D78)),0),"]"),IF(AND(ISNUMBER(OFFSET('Sanitation Data'!$D$7,0,10*ROW('Sanitation Data'!D78))),CQ84="",ISNUMBER(OFFSET('Sanitation Data'!$D$7,0,10*ROW('Sanitation Data'!D78)))),OFFSET('Sanitation Data'!$D$7,0,10*ROW('Sanitation Data'!D78)),NA())))</f>
        <v>#N/A</v>
      </c>
      <c r="AC84" s="253" t="e">
        <f ca="true">+IF(AND(ISNUMBER(OFFSET('Sanitation Data'!$D$11,0,10*ROW('Sanitation Data'!D78))),CR84="Yes"),OFFSET('Sanitation Data'!$D$11,0,10*ROW('Sanitation Data'!D78)),IF(AND(ISNUMBER(OFFSET('Sanitation Data'!$D$11,0,10*ROW('Sanitation Data'!D78))),CR84="No",ISNUMBER(OFFSET('Sanitation Data'!$D$11,0,10*ROW('Sanitation Data'!D78)))),CONCATENATE("[",ROUND(OFFSET('Sanitation Data'!$D$11,0,10*ROW('Sanitation Data'!D78)),0),"]"),IF(AND(ISNUMBER(OFFSET('Sanitation Data'!$D$11,0,10*ROW('Sanitation Data'!D78))),CR84="",ISNUMBER(OFFSET('Sanitation Data'!$D$11,0,10*ROW('Sanitation Data'!D78)))),OFFSET('Sanitation Data'!$D$11,0,10*ROW('Sanitation Data'!D78)),NA())))</f>
        <v>#N/A</v>
      </c>
      <c r="AD84" s="253" t="e">
        <f ca="true">+IF(AND(ISNUMBER(OFFSET('Sanitation Data'!$D$12,0,10*ROW('Sanitation Data'!D78))),CS84="Yes"),OFFSET('Sanitation Data'!$D$12,0,10*ROW('Sanitation Data'!D78)),IF(AND(ISNUMBER(OFFSET('Sanitation Data'!$D$12,0,10*ROW('Sanitation Data'!D78))),CS84="No",ISNUMBER(OFFSET('Sanitation Data'!$D$12,0,10*ROW('Sanitation Data'!D78)))),CONCATENATE("[",ROUND(OFFSET('Sanitation Data'!$D$12,0,10*ROW('Sanitation Data'!D78)),0),"]"),IF(AND(ISNUMBER(OFFSET('Sanitation Data'!$D$12,0,10*ROW('Sanitation Data'!D78))),CS84="",ISNUMBER(OFFSET('Sanitation Data'!$D$12,0,10*ROW('Sanitation Data'!D78)))),OFFSET('Sanitation Data'!$D$12,0,10*ROW('Sanitation Data'!D78)),NA())))</f>
        <v>#N/A</v>
      </c>
      <c r="AE84" s="253" t="e">
        <f ca="true">+IF(AND(ISNUMBER(OFFSET('Sanitation Data'!$D$13,0,10*ROW('Sanitation Data'!D78))),CT84="Yes"),OFFSET('Sanitation Data'!$D$13,0,10*ROW('Sanitation Data'!D78)),IF(AND(ISNUMBER(OFFSET('Sanitation Data'!$D$13,0,10*ROW('Sanitation Data'!D78))),CT84="No",ISNUMBER(OFFSET('Sanitation Data'!$D$13,0,10*ROW('Sanitation Data'!D78)))),CONCATENATE("[",ROUND(OFFSET('Sanitation Data'!$D$13,0,10*ROW('Sanitation Data'!D78)),0),"]"),IF(AND(ISNUMBER(OFFSET('Sanitation Data'!$D$13,0,10*ROW('Sanitation Data'!D78))),CT84="",ISNUMBER(OFFSET('Sanitation Data'!$D$13,0,10*ROW('Sanitation Data'!D78)))),OFFSET('Sanitation Data'!$D$13,0,10*ROW('Sanitation Data'!D78)),NA())))</f>
        <v>#N/A</v>
      </c>
      <c r="AF84" s="253" t="e">
        <f ca="true">+IF(AND(ISNUMBER(OFFSET('Sanitation Data'!$E$5,0,10*ROW('Sanitation Data'!E78))),CU84="Yes"),100-OFFSET('Sanitation Data'!$E$5,0,10*ROW('Sanitation Data'!E78)),IF(AND(ISNUMBER(OFFSET('Sanitation Data'!$E$5,0,10*ROW('Sanitation Data'!E78))),CU84="No",ISNUMBER(OFFSET('Sanitation Data'!$E$5,0,10*ROW('Sanitation Data'!E78)))),CONCATENATE("[",ROUND(100-OFFSET('Sanitation Data'!$E$5,0,10*ROW('Sanitation Data'!E78)),0),"]"),IF(AND(ISNUMBER(OFFSET('Sanitation Data'!$E$5,0,10*ROW('Sanitation Data'!E78))),CU84="",ISNUMBER(OFFSET('Sanitation Data'!$E$5,0,10*ROW('Sanitation Data'!E78)))),100-OFFSET('Sanitation Data'!$E$5,0,10*ROW('Sanitation Data'!E78)),NA())))</f>
        <v>#N/A</v>
      </c>
      <c r="AG84" s="253" t="e">
        <f ca="true">+IF(AND(ISNUMBER(OFFSET('Sanitation Data'!$E$7,0,10*ROW('Sanitation Data'!E78))),CV84="Yes"),OFFSET('Sanitation Data'!$E$7,0,10*ROW('Sanitation Data'!E78)),IF(AND(ISNUMBER(OFFSET('Sanitation Data'!$E$7,0,10*ROW('Sanitation Data'!E78))),CV84="No",ISNUMBER(OFFSET('Sanitation Data'!$E$7,0,10*ROW('Sanitation Data'!E78)))),CONCATENATE("[",ROUND(OFFSET('Sanitation Data'!$E$7,0,10*ROW('Sanitation Data'!E78)),0),"]"),IF(AND(ISNUMBER(OFFSET('Sanitation Data'!$E$7,0,10*ROW('Sanitation Data'!E78))),CV84="",ISNUMBER(OFFSET('Sanitation Data'!$E$7,0,10*ROW('Sanitation Data'!E78)))),OFFSET('Sanitation Data'!$E$7,0,10*ROW('Sanitation Data'!E78)),NA())))</f>
        <v>#N/A</v>
      </c>
      <c r="AH84" s="253" t="e">
        <f ca="true">+IF(AND(ISNUMBER(OFFSET('Sanitation Data'!$E$11,0,10*ROW('Sanitation Data'!E78))),CW84="Yes"),OFFSET('Sanitation Data'!$E$11,0,10*ROW('Sanitation Data'!E78)),IF(AND(ISNUMBER(OFFSET('Sanitation Data'!$E$11,0,10*ROW('Sanitation Data'!E78))),CW84="No",ISNUMBER(OFFSET('Sanitation Data'!$E$11,0,10*ROW('Sanitation Data'!E78)))),CONCATENATE("[",ROUND(OFFSET('Sanitation Data'!$E$11,0,10*ROW('Sanitation Data'!E78)),0),"]"),IF(AND(ISNUMBER(OFFSET('Sanitation Data'!$E$11,0,10*ROW('Sanitation Data'!E78))),CW84="",ISNUMBER(OFFSET('Sanitation Data'!$E$11,0,10*ROW('Sanitation Data'!E78)))),OFFSET('Sanitation Data'!$E$11,0,10*ROW('Sanitation Data'!E78)),NA())))</f>
        <v>#N/A</v>
      </c>
      <c r="AI84" s="253" t="e">
        <f ca="true">+IF(AND(ISNUMBER(OFFSET('Sanitation Data'!$E$12,0,10*ROW('Sanitation Data'!E78))),CX84="Yes"),OFFSET('Sanitation Data'!$E$12,0,10*ROW('Sanitation Data'!E78)),IF(AND(ISNUMBER(OFFSET('Sanitation Data'!$E$12,0,10*ROW('Sanitation Data'!E78))),CX84="No",ISNUMBER(OFFSET('Sanitation Data'!$E$12,0,10*ROW('Sanitation Data'!E78)))),CONCATENATE("[",ROUND(OFFSET('Sanitation Data'!$E$12,0,10*ROW('Sanitation Data'!E78)),0),"]"),IF(AND(ISNUMBER(OFFSET('Sanitation Data'!$E$12,0,10*ROW('Sanitation Data'!E78))),CX84="",ISNUMBER(OFFSET('Sanitation Data'!$E$12,0,10*ROW('Sanitation Data'!E78)))),OFFSET('Sanitation Data'!$E$12,0,10*ROW('Sanitation Data'!E78)),NA())))</f>
        <v>#N/A</v>
      </c>
      <c r="AJ84" s="253" t="e">
        <f ca="true">+IF(AND(ISNUMBER(OFFSET('Sanitation Data'!$E$13,0,10*ROW('Sanitation Data'!E78))),CY84="Yes"),OFFSET('Sanitation Data'!$E$13,0,10*ROW('Sanitation Data'!E78)),IF(AND(ISNUMBER(OFFSET('Sanitation Data'!$E$13,0,10*ROW('Sanitation Data'!E78))),CY84="No",ISNUMBER(OFFSET('Sanitation Data'!$E$13,0,10*ROW('Sanitation Data'!E78)))),CONCATENATE("[",ROUND(OFFSET('Sanitation Data'!$E$13,0,10*ROW('Sanitation Data'!E78)),0),"]"),IF(AND(ISNUMBER(OFFSET('Sanitation Data'!$E$13,0,10*ROW('Sanitation Data'!E78))),CY84="",ISNUMBER(OFFSET('Sanitation Data'!$E$13,0,10*ROW('Sanitation Data'!E78)))),OFFSET('Sanitation Data'!$E$13,0,10*ROW('Sanitation Data'!E78)),NA())))</f>
        <v>#N/A</v>
      </c>
      <c r="AK84" s="253" t="e">
        <f ca="true">+IF(AND(ISNUMBER(OFFSET('Sanitation Data'!$F$5,0,10*ROW('Sanitation Data'!F78))),CZ84="Yes"),100-OFFSET('Sanitation Data'!$F$5,0,10*ROW('Sanitation Data'!F78)),IF(AND(ISNUMBER(OFFSET('Sanitation Data'!$F$5,0,10*ROW('Sanitation Data'!F78))),CZ84="No",ISNUMBER(OFFSET('Sanitation Data'!$F$5,0,10*ROW('Sanitation Data'!F78)))),CONCATENATE("[",ROUND(100-OFFSET('Sanitation Data'!$F$5,0,10*ROW('Sanitation Data'!F78)),0),"]"),IF(AND(ISNUMBER(OFFSET('Sanitation Data'!$F$5,0,10*ROW('Sanitation Data'!F78))),CZ84="",ISNUMBER(OFFSET('Sanitation Data'!$F$5,0,10*ROW('Sanitation Data'!F78)))),100-OFFSET('Sanitation Data'!$F$5,0,10*ROW('Sanitation Data'!F78)),NA())))</f>
        <v>#N/A</v>
      </c>
      <c r="AL84" s="253" t="e">
        <f ca="true">+IF(AND(ISNUMBER(OFFSET('Sanitation Data'!$F$7,0,10*ROW('Sanitation Data'!F78))),DA84="Yes"),OFFSET('Sanitation Data'!$F$7,0,10*ROW('Sanitation Data'!F78)),IF(AND(ISNUMBER(OFFSET('Sanitation Data'!$F$7,0,10*ROW('Sanitation Data'!F78))),DA84="No",ISNUMBER(OFFSET('Sanitation Data'!$F$7,0,10*ROW('Sanitation Data'!F78)))),CONCATENATE("[",ROUND(OFFSET('Sanitation Data'!$F$7,0,10*ROW('Sanitation Data'!F78)),0),"]"),IF(AND(ISNUMBER(OFFSET('Sanitation Data'!$F$7,0,10*ROW('Sanitation Data'!F78))),DA84="",ISNUMBER(OFFSET('Sanitation Data'!$F$7,0,10*ROW('Sanitation Data'!F78)))),OFFSET('Sanitation Data'!$F$7,0,10*ROW('Sanitation Data'!F78)),NA())))</f>
        <v>#N/A</v>
      </c>
      <c r="AM84" s="253" t="e">
        <f ca="true">+IF(AND(ISNUMBER(OFFSET('Sanitation Data'!$F$11,0,10*ROW('Sanitation Data'!F78))),DB84="Yes"),OFFSET('Sanitation Data'!$F$11,0,10*ROW('Sanitation Data'!F78)),IF(AND(ISNUMBER(OFFSET('Sanitation Data'!$F$11,0,10*ROW('Sanitation Data'!F78))),DB84="No",ISNUMBER(OFFSET('Sanitation Data'!$F$11,0,10*ROW('Sanitation Data'!F78)))),CONCATENATE("[",ROUND(OFFSET('Sanitation Data'!$F$11,0,10*ROW('Sanitation Data'!F78)),0),"]"),IF(AND(ISNUMBER(OFFSET('Sanitation Data'!$F$11,0,10*ROW('Sanitation Data'!F78))),DB84="",ISNUMBER(OFFSET('Sanitation Data'!$F$11,0,10*ROW('Sanitation Data'!F78)))),OFFSET('Sanitation Data'!$F$11,0,10*ROW('Sanitation Data'!F78)),NA())))</f>
        <v>#N/A</v>
      </c>
      <c r="AN84" s="253" t="e">
        <f ca="true">+IF(AND(ISNUMBER(OFFSET('Sanitation Data'!$F$12,0,10*ROW('Sanitation Data'!F78))),DC84="Yes"),OFFSET('Sanitation Data'!$F$12,0,10*ROW('Sanitation Data'!F78)),IF(AND(ISNUMBER(OFFSET('Sanitation Data'!$F$12,0,10*ROW('Sanitation Data'!F78))),DC84="No",ISNUMBER(OFFSET('Sanitation Data'!$F$12,0,10*ROW('Sanitation Data'!F78)))),CONCATENATE("[",ROUND(OFFSET('Sanitation Data'!$F$12,0,10*ROW('Sanitation Data'!F78)),0),"]"),IF(AND(ISNUMBER(OFFSET('Sanitation Data'!$F$12,0,10*ROW('Sanitation Data'!F78))),DC84="",ISNUMBER(OFFSET('Sanitation Data'!$F$12,0,10*ROW('Sanitation Data'!F78)))),OFFSET('Sanitation Data'!$F$12,0,10*ROW('Sanitation Data'!F78)),NA())))</f>
        <v>#N/A</v>
      </c>
      <c r="AO84" s="253" t="e">
        <f ca="true">+IF(AND(ISNUMBER(OFFSET('Sanitation Data'!$F$13,0,10*ROW('Sanitation Data'!F78))),DD84="Yes"),OFFSET('Sanitation Data'!$F$13,0,10*ROW('Sanitation Data'!F78)),IF(AND(ISNUMBER(OFFSET('Sanitation Data'!$F$13,0,10*ROW('Sanitation Data'!F78))),DD84="No",ISNUMBER(OFFSET('Sanitation Data'!$F$13,0,10*ROW('Sanitation Data'!F78)))),CONCATENATE("[",ROUND(OFFSET('Sanitation Data'!$F$13,0,10*ROW('Sanitation Data'!F78)),0),"]"),IF(AND(ISNUMBER(OFFSET('Sanitation Data'!$F$13,0,10*ROW('Sanitation Data'!F78))),DD84="",ISNUMBER(OFFSET('Sanitation Data'!$F$13,0,10*ROW('Sanitation Data'!F78)))),OFFSET('Sanitation Data'!$F$13,0,10*ROW('Sanitation Data'!F78)),NA())))</f>
        <v>#N/A</v>
      </c>
      <c r="AP84" s="253" t="e">
        <f ca="true">+IF(AND(ISNUMBER(OFFSET('Sanitation Data'!$G$5,0,10*ROW('Sanitation Data'!G78))),DE84="Yes"),100-OFFSET('Sanitation Data'!$G$5,0,10*ROW('Sanitation Data'!G78)),IF(AND(ISNUMBER(OFFSET('Sanitation Data'!$G$5,0,10*ROW('Sanitation Data'!G78))),DE84="No",ISNUMBER(OFFSET('Sanitation Data'!$G$5,0,10*ROW('Sanitation Data'!G78)))),CONCATENATE("[",ROUND(100-OFFSET('Sanitation Data'!$G$5,0,10*ROW('Sanitation Data'!G78)),0),"]"),IF(AND(ISNUMBER(OFFSET('Sanitation Data'!$G$5,0,10*ROW('Sanitation Data'!G78))),DE84="",ISNUMBER(OFFSET('Sanitation Data'!$G$5,0,10*ROW('Sanitation Data'!G78)))),100-OFFSET('Sanitation Data'!$G$5,0,10*ROW('Sanitation Data'!G78)),NA())))</f>
        <v>#N/A</v>
      </c>
      <c r="AQ84" s="253" t="e">
        <f ca="true">+IF(AND(ISNUMBER(OFFSET('Sanitation Data'!$G$7,0,10*ROW('Sanitation Data'!G78))),DF84="Yes"),OFFSET('Sanitation Data'!$G$7,0,10*ROW('Sanitation Data'!G78)),IF(AND(ISNUMBER(OFFSET('Sanitation Data'!$G$7,0,10*ROW('Sanitation Data'!G78))),DF84="No",ISNUMBER(OFFSET('Sanitation Data'!$G$7,0,10*ROW('Sanitation Data'!G78)))),CONCATENATE("[",ROUND(OFFSET('Sanitation Data'!$G$7,0,10*ROW('Sanitation Data'!G78)),0),"]"),IF(AND(ISNUMBER(OFFSET('Sanitation Data'!$G$7,0,10*ROW('Sanitation Data'!G78))),DF84="",ISNUMBER(OFFSET('Sanitation Data'!$G$7,0,10*ROW('Sanitation Data'!G78)))),OFFSET('Sanitation Data'!$G$7,0,10*ROW('Sanitation Data'!G78)),NA())))</f>
        <v>#N/A</v>
      </c>
      <c r="AR84" s="253" t="e">
        <f ca="true">+IF(AND(ISNUMBER(OFFSET('Sanitation Data'!$G$11,0,10*ROW('Sanitation Data'!G78))),DG84="Yes"),OFFSET('Sanitation Data'!$G$11,0,10*ROW('Sanitation Data'!G78)),IF(AND(ISNUMBER(OFFSET('Sanitation Data'!$G$11,0,10*ROW('Sanitation Data'!G78))),DG84="No",ISNUMBER(OFFSET('Sanitation Data'!$G$11,0,10*ROW('Sanitation Data'!G78)))),CONCATENATE("[",ROUND(OFFSET('Sanitation Data'!$G$11,0,10*ROW('Sanitation Data'!G78)),0),"]"),IF(AND(ISNUMBER(OFFSET('Sanitation Data'!$G$11,0,10*ROW('Sanitation Data'!G78))),DG84="",ISNUMBER(OFFSET('Sanitation Data'!$G$11,0,10*ROW('Sanitation Data'!G78)))),OFFSET('Sanitation Data'!$G$11,0,10*ROW('Sanitation Data'!G78)),NA())))</f>
        <v>#N/A</v>
      </c>
      <c r="AS84" s="253" t="e">
        <f ca="true">+IF(AND(ISNUMBER(OFFSET('Sanitation Data'!$G$12,0,10*ROW('Sanitation Data'!G78))),DH84="Yes"),OFFSET('Sanitation Data'!$G$12,0,10*ROW('Sanitation Data'!G78)),IF(AND(ISNUMBER(OFFSET('Sanitation Data'!$G$12,0,10*ROW('Sanitation Data'!G78))),DH84="No",ISNUMBER(OFFSET('Sanitation Data'!$G$12,0,10*ROW('Sanitation Data'!G78)))),CONCATENATE("[",ROUND(OFFSET('Sanitation Data'!$G$12,0,10*ROW('Sanitation Data'!G78)),0),"]"),IF(AND(ISNUMBER(OFFSET('Sanitation Data'!$G$12,0,10*ROW('Sanitation Data'!G78))),DH84="",ISNUMBER(OFFSET('Sanitation Data'!$G$12,0,10*ROW('Sanitation Data'!G78)))),OFFSET('Sanitation Data'!$G$12,0,10*ROW('Sanitation Data'!G78)),NA())))</f>
        <v>#N/A</v>
      </c>
      <c r="AT84" s="253" t="e">
        <f ca="true">+IF(AND(ISNUMBER(OFFSET('Sanitation Data'!$G$13,0,10*ROW('Sanitation Data'!G78))),DI84="Yes"),OFFSET('Sanitation Data'!$G$13,0,10*ROW('Sanitation Data'!G78)),IF(AND(ISNUMBER(OFFSET('Sanitation Data'!$G$13,0,10*ROW('Sanitation Data'!G78))),DI84="No",ISNUMBER(OFFSET('Sanitation Data'!$G$13,0,10*ROW('Sanitation Data'!G78)))),CONCATENATE("[",ROUND(OFFSET('Sanitation Data'!$G$13,0,10*ROW('Sanitation Data'!G78)),0),"]"),IF(AND(ISNUMBER(OFFSET('Sanitation Data'!$G$13,0,10*ROW('Sanitation Data'!G78))),DI84="",ISNUMBER(OFFSET('Sanitation Data'!$G$13,0,10*ROW('Sanitation Data'!G78)))),OFFSET('Sanitation Data'!$G$13,0,10*ROW('Sanitation Data'!G78)),NA())))</f>
        <v>#N/A</v>
      </c>
      <c r="AU84" s="253" t="e">
        <f ca="true">+IF(AND(ISNUMBER(OFFSET('Sanitation Data'!$H$5,0,10*ROW('Sanitation Data'!H78))),DJ84="Yes"),100-OFFSET('Sanitation Data'!$H$5,0,10*ROW('Sanitation Data'!H78)),IF(AND(ISNUMBER(OFFSET('Sanitation Data'!$H$5,0,10*ROW('Sanitation Data'!H78))),DJ84="No",ISNUMBER(OFFSET('Sanitation Data'!$H$5,0,10*ROW('Sanitation Data'!H78)))),CONCATENATE("[",ROUND(100-OFFSET('Sanitation Data'!$H$5,0,10*ROW('Sanitation Data'!H78)),0),"]"),IF(AND(ISNUMBER(OFFSET('Sanitation Data'!$H$5,0,10*ROW('Sanitation Data'!H78))),DJ84="",ISNUMBER(OFFSET('Sanitation Data'!$H$5,0,10*ROW('Sanitation Data'!H78)))),100-OFFSET('Sanitation Data'!$H$5,0,10*ROW('Sanitation Data'!H78)),NA())))</f>
        <v>#N/A</v>
      </c>
      <c r="AV84" s="253" t="e">
        <f ca="true">+IF(AND(ISNUMBER(OFFSET('Sanitation Data'!$H$7,0,10*ROW('Sanitation Data'!H78))),DK84="Yes"),OFFSET('Sanitation Data'!$H$7,0,10*ROW('Sanitation Data'!H78)),IF(AND(ISNUMBER(OFFSET('Sanitation Data'!$H$7,0,10*ROW('Sanitation Data'!H78))),DK84="No",ISNUMBER(OFFSET('Sanitation Data'!$H$7,0,10*ROW('Sanitation Data'!H78)))),CONCATENATE("[",ROUND(OFFSET('Sanitation Data'!$H$7,0,10*ROW('Sanitation Data'!H78)),0),"]"),IF(AND(ISNUMBER(OFFSET('Sanitation Data'!$H$7,0,10*ROW('Sanitation Data'!H78))),DK84="",ISNUMBER(OFFSET('Sanitation Data'!$H$7,0,10*ROW('Sanitation Data'!H78)))),OFFSET('Sanitation Data'!$H$7,0,10*ROW('Sanitation Data'!H78)),NA())))</f>
        <v>#N/A</v>
      </c>
      <c r="AW84" s="253" t="e">
        <f ca="true">+IF(AND(ISNUMBER(OFFSET('Sanitation Data'!$H$11,0,10*ROW('Sanitation Data'!H78))),DL84="Yes"),OFFSET('Sanitation Data'!$H$11,0,10*ROW('Sanitation Data'!H78)),IF(AND(ISNUMBER(OFFSET('Sanitation Data'!$H$11,0,10*ROW('Sanitation Data'!H78))),DL84="No",ISNUMBER(OFFSET('Sanitation Data'!$H$11,0,10*ROW('Sanitation Data'!H78)))),CONCATENATE("[",ROUND(OFFSET('Sanitation Data'!$H$11,0,10*ROW('Sanitation Data'!H78)),0),"]"),IF(AND(ISNUMBER(OFFSET('Sanitation Data'!$H$11,0,10*ROW('Sanitation Data'!H78))),DL84="",ISNUMBER(OFFSET('Sanitation Data'!$H$11,0,10*ROW('Sanitation Data'!H78)))),OFFSET('Sanitation Data'!$H$11,0,10*ROW('Sanitation Data'!H78)),NA())))</f>
        <v>#N/A</v>
      </c>
      <c r="AX84" s="253" t="e">
        <f ca="true">+IF(AND(ISNUMBER(OFFSET('Sanitation Data'!$H$12,0,10*ROW('Sanitation Data'!H78))),DM84="Yes"),OFFSET('Sanitation Data'!$H$12,0,10*ROW('Sanitation Data'!H78)),IF(AND(ISNUMBER(OFFSET('Sanitation Data'!$H$12,0,10*ROW('Sanitation Data'!H78))),DM84="No",ISNUMBER(OFFSET('Sanitation Data'!$H$12,0,10*ROW('Sanitation Data'!H78)))),CONCATENATE("[",ROUND(OFFSET('Sanitation Data'!$H$12,0,10*ROW('Sanitation Data'!H78)),0),"]"),IF(AND(ISNUMBER(OFFSET('Sanitation Data'!$H$12,0,10*ROW('Sanitation Data'!H78))),DM84="",ISNUMBER(OFFSET('Sanitation Data'!$H$12,0,10*ROW('Sanitation Data'!H78)))),OFFSET('Sanitation Data'!$H$12,0,10*ROW('Sanitation Data'!H78)),NA())))</f>
        <v>#N/A</v>
      </c>
      <c r="AY84" s="253" t="e">
        <f ca="true">+IF(AND(ISNUMBER(OFFSET('Sanitation Data'!$H$13,0,10*ROW('Sanitation Data'!H78))),DN84="Yes"),OFFSET('Sanitation Data'!$H$13,0,10*ROW('Sanitation Data'!H78)),IF(AND(ISNUMBER(OFFSET('Sanitation Data'!$H$13,0,10*ROW('Sanitation Data'!H78))),DN84="No",ISNUMBER(OFFSET('Sanitation Data'!$H$13,0,10*ROW('Sanitation Data'!H78)))),CONCATENATE("[",ROUND(OFFSET('Sanitation Data'!$H$13,0,10*ROW('Sanitation Data'!H78)),0),"]"),IF(AND(ISNUMBER(OFFSET('Sanitation Data'!$H$13,0,10*ROW('Sanitation Data'!H78))),DN84="",ISNUMBER(OFFSET('Sanitation Data'!$H$13,0,10*ROW('Sanitation Data'!H78)))),OFFSET('Sanitation Data'!$H$13,0,10*ROW('Sanitation Data'!H78)),NA())))</f>
        <v>#N/A</v>
      </c>
      <c r="AZ84" s="254" t="e">
        <f ca="true">+IF(AND(ISNUMBER(OFFSET('Hygiene Data'!$C$6,0,10*ROW('Hygiene Data'!C78))),DO84="Yes"),OFFSET('Hygiene Data'!$C$6,0,10*ROW('Hygiene Data'!C78)),IF(AND(ISNUMBER(OFFSET('Hygiene Data'!$C$6,0,10*ROW('Hygiene Data'!C78))),DO84="No",ISNUMBER(OFFSET('Hygiene Data'!$C$6,0,10*ROW('Hygiene Data'!C78)))),CONCATENATE("[",ROUND(OFFSET('Hygiene Data'!$C$6,0,10*ROW('Hygiene Data'!C78)),0),"]"),IF(AND(ISNUMBER(OFFSET('Hygiene Data'!$C$6,0,10*ROW('Hygiene Data'!C78))),DO84="",ISNUMBER(OFFSET('Hygiene Data'!$C$6,0,10*ROW('Hygiene Data'!C78)))),OFFSET('Hygiene Data'!$C$6,0,10*ROW('Hygiene Data'!C78)),NA())))</f>
        <v>#N/A</v>
      </c>
      <c r="BA84" s="254" t="e">
        <f ca="true">+IF(AND(ISNUMBER(OFFSET('Hygiene Data'!$C$8,0,10*ROW('Hygiene Data'!C78))),DP84="Yes"),OFFSET('Hygiene Data'!$C$8,0,10*ROW('Hygiene Data'!C78)),IF(AND(ISNUMBER(OFFSET('Hygiene Data'!$C$8,0,10*ROW('Hygiene Data'!C78))),DP84="No",ISNUMBER(OFFSET('Hygiene Data'!$C$8,0,10*ROW('Hygiene Data'!C78)))),CONCATENATE("[",ROUND(OFFSET('Hygiene Data'!$C$8,0,10*ROW('Hygiene Data'!C78)),0),"]"),IF(AND(ISNUMBER(OFFSET('Hygiene Data'!$C$8,0,10*ROW('Hygiene Data'!C78))),DP84="",ISNUMBER(OFFSET('Hygiene Data'!$C$8,0,10*ROW('Hygiene Data'!C78)))),OFFSET('Hygiene Data'!$C$8,0,10*ROW('Hygiene Data'!C78)),NA())))</f>
        <v>#N/A</v>
      </c>
      <c r="BB84" s="254" t="e">
        <f ca="true">+IF(AND(ISNUMBER(OFFSET('Hygiene Data'!$C$10,0,10*ROW('Hygiene Data'!C78))),DQ84="Yes"),OFFSET('Hygiene Data'!$C$10,0,10*ROW('Hygiene Data'!C78)),IF(AND(ISNUMBER(OFFSET('Hygiene Data'!$C$10,0,10*ROW('Hygiene Data'!C78))),DQ84="No",ISNUMBER(OFFSET('Hygiene Data'!$C$10,0,10*ROW('Hygiene Data'!C78)))),CONCATENATE("[",ROUND(OFFSET('Hygiene Data'!$C$10,0,10*ROW('Hygiene Data'!C78)),0),"]"),IF(AND(ISNUMBER(OFFSET('Hygiene Data'!$C$10,0,10*ROW('Hygiene Data'!C78))),DQ84="",ISNUMBER(OFFSET('Hygiene Data'!$C$10,0,10*ROW('Hygiene Data'!C78)))),OFFSET('Hygiene Data'!$C$10,0,10*ROW('Hygiene Data'!C78)),NA())))</f>
        <v>#N/A</v>
      </c>
      <c r="BC84" s="254" t="e">
        <f ca="true">+IF(AND(ISNUMBER(OFFSET('Hygiene Data'!$D$6,0,10*ROW('Hygiene Data'!D78))),DR84="Yes"),OFFSET('Hygiene Data'!$D$6,0,10*ROW('Hygiene Data'!D78)),IF(AND(ISNUMBER(OFFSET('Hygiene Data'!$D$6,0,10*ROW('Hygiene Data'!D78))),DR84="No",ISNUMBER(OFFSET('Hygiene Data'!$D$6,0,10*ROW('Hygiene Data'!D78)))),CONCATENATE("[",ROUND(OFFSET('Hygiene Data'!$D$6,0,10*ROW('Hygiene Data'!D78)),0),"]"),IF(AND(ISNUMBER(OFFSET('Hygiene Data'!$D$6,0,10*ROW('Hygiene Data'!D78))),DR84="",ISNUMBER(OFFSET('Hygiene Data'!$D$6,0,10*ROW('Hygiene Data'!D78)))),OFFSET('Hygiene Data'!$D$6,0,10*ROW('Hygiene Data'!D78)),NA())))</f>
        <v>#N/A</v>
      </c>
      <c r="BD84" s="254" t="e">
        <f ca="true">+IF(AND(ISNUMBER(OFFSET('Hygiene Data'!$D$8,0,10*ROW('Hygiene Data'!D78))),DS84="Yes"),OFFSET('Hygiene Data'!$D$8,0,10*ROW('Hygiene Data'!D78)),IF(AND(ISNUMBER(OFFSET('Hygiene Data'!$D$8,0,10*ROW('Hygiene Data'!D78))),DS84="No",ISNUMBER(OFFSET('Hygiene Data'!$D$8,0,10*ROW('Hygiene Data'!D78)))),CONCATENATE("[",ROUND(OFFSET('Hygiene Data'!$D$8,0,10*ROW('Hygiene Data'!D78)),0),"]"),IF(AND(ISNUMBER(OFFSET('Hygiene Data'!$D$8,0,10*ROW('Hygiene Data'!D78))),DS84="",ISNUMBER(OFFSET('Hygiene Data'!$D$8,0,10*ROW('Hygiene Data'!D78)))),OFFSET('Hygiene Data'!$D$8,0,10*ROW('Hygiene Data'!D78)),NA())))</f>
        <v>#N/A</v>
      </c>
      <c r="BE84" s="254" t="e">
        <f ca="true">+IF(AND(ISNUMBER(OFFSET('Hygiene Data'!$D$10,0,10*ROW('Hygiene Data'!D78))),DT84="Yes"),OFFSET('Hygiene Data'!$D$10,0,10*ROW('Hygiene Data'!D78)),IF(AND(ISNUMBER(OFFSET('Hygiene Data'!$D$10,0,10*ROW('Hygiene Data'!D78))),DT84="No",ISNUMBER(OFFSET('Hygiene Data'!$D$10,0,10*ROW('Hygiene Data'!D78)))),CONCATENATE("[",ROUND(OFFSET('Hygiene Data'!$D$10,0,10*ROW('Hygiene Data'!D78)),0),"]"),IF(AND(ISNUMBER(OFFSET('Hygiene Data'!$D$10,0,10*ROW('Hygiene Data'!D78))),DT84="",ISNUMBER(OFFSET('Hygiene Data'!$D$10,0,10*ROW('Hygiene Data'!D78)))),OFFSET('Hygiene Data'!$D$10,0,10*ROW('Hygiene Data'!D78)),NA())))</f>
        <v>#N/A</v>
      </c>
      <c r="BF84" s="254" t="e">
        <f ca="true">+IF(AND(ISNUMBER(OFFSET('Hygiene Data'!$E$6,0,10*ROW('Hygiene Data'!E78))),DU84="Yes"),OFFSET('Hygiene Data'!$E$6,0,10*ROW('Hygiene Data'!E78)),IF(AND(ISNUMBER(OFFSET('Hygiene Data'!$E$6,0,10*ROW('Hygiene Data'!E78))),DU84="No",ISNUMBER(OFFSET('Hygiene Data'!$E$6,0,10*ROW('Hygiene Data'!E78)))),CONCATENATE("[",ROUND(OFFSET('Hygiene Data'!$E$6,0,10*ROW('Hygiene Data'!E78)),0),"]"),IF(AND(ISNUMBER(OFFSET('Hygiene Data'!$E$6,0,10*ROW('Hygiene Data'!E78))),DU84="",ISNUMBER(OFFSET('Hygiene Data'!$E$6,0,10*ROW('Hygiene Data'!E78)))),OFFSET('Hygiene Data'!$E$6,0,10*ROW('Hygiene Data'!E78)),NA())))</f>
        <v>#N/A</v>
      </c>
      <c r="BG84" s="254" t="e">
        <f ca="true">+IF(AND(ISNUMBER(OFFSET('Hygiene Data'!$E$8,0,10*ROW('Hygiene Data'!E78))),DV84="Yes"),OFFSET('Hygiene Data'!$E$8,0,10*ROW('Hygiene Data'!E78)),IF(AND(ISNUMBER(OFFSET('Hygiene Data'!$E$8,0,10*ROW('Hygiene Data'!E78))),DV84="No",ISNUMBER(OFFSET('Hygiene Data'!$E$8,0,10*ROW('Hygiene Data'!E78)))),CONCATENATE("[",ROUND(OFFSET('Hygiene Data'!$E$8,0,10*ROW('Hygiene Data'!E78)),0),"]"),IF(AND(ISNUMBER(OFFSET('Hygiene Data'!$E$8,0,10*ROW('Hygiene Data'!E78))),DV84="",ISNUMBER(OFFSET('Hygiene Data'!$E$8,0,10*ROW('Hygiene Data'!E78)))),OFFSET('Hygiene Data'!$E$8,0,10*ROW('Hygiene Data'!E78)),NA())))</f>
        <v>#N/A</v>
      </c>
      <c r="BH84" s="254" t="e">
        <f ca="true">+IF(AND(ISNUMBER(OFFSET('Hygiene Data'!$E$10,0,10*ROW('Hygiene Data'!E78))),DW84="Yes"),OFFSET('Hygiene Data'!$E$10,0,10*ROW('Hygiene Data'!E78)),IF(AND(ISNUMBER(OFFSET('Hygiene Data'!$E$10,0,10*ROW('Hygiene Data'!E78))),DW84="No",ISNUMBER(OFFSET('Hygiene Data'!$E$10,0,10*ROW('Hygiene Data'!E78)))),CONCATENATE("[",ROUND(OFFSET('Hygiene Data'!$E$10,0,10*ROW('Hygiene Data'!E78)),0),"]"),IF(AND(ISNUMBER(OFFSET('Hygiene Data'!$E$10,0,10*ROW('Hygiene Data'!E78))),DW84="",ISNUMBER(OFFSET('Hygiene Data'!$E$10,0,10*ROW('Hygiene Data'!E78)))),OFFSET('Hygiene Data'!$E$10,0,10*ROW('Hygiene Data'!E78)),NA())))</f>
        <v>#N/A</v>
      </c>
      <c r="BI84" s="254" t="e">
        <f ca="true">+IF(AND(ISNUMBER(OFFSET('Hygiene Data'!$F$6,0,10*ROW('Hygiene Data'!F78))),DX84="Yes"),OFFSET('Hygiene Data'!$F$6,0,10*ROW('Hygiene Data'!F78)),IF(AND(ISNUMBER(OFFSET('Hygiene Data'!$F$6,0,10*ROW('Hygiene Data'!F78))),DX84="No",ISNUMBER(OFFSET('Hygiene Data'!$F$6,0,10*ROW('Hygiene Data'!F78)))),CONCATENATE("[",ROUND(OFFSET('Hygiene Data'!$F$6,0,10*ROW('Hygiene Data'!F78)),0),"]"),IF(AND(ISNUMBER(OFFSET('Hygiene Data'!$F$6,0,10*ROW('Hygiene Data'!F78))),DX84="",ISNUMBER(OFFSET('Hygiene Data'!$F$6,0,10*ROW('Hygiene Data'!F78)))),OFFSET('Hygiene Data'!$F$6,0,10*ROW('Hygiene Data'!F78)),NA())))</f>
        <v>#N/A</v>
      </c>
      <c r="BJ84" s="254" t="e">
        <f ca="true">+IF(AND(ISNUMBER(OFFSET('Hygiene Data'!$F$8,0,10*ROW('Hygiene Data'!F78))),DY84="Yes"),OFFSET('Hygiene Data'!$F$8,0,10*ROW('Hygiene Data'!F78)),IF(AND(ISNUMBER(OFFSET('Hygiene Data'!$F$8,0,10*ROW('Hygiene Data'!F78))),DY84="No",ISNUMBER(OFFSET('Hygiene Data'!$F$8,0,10*ROW('Hygiene Data'!F78)))),CONCATENATE("[",ROUND(OFFSET('Hygiene Data'!$F$8,0,10*ROW('Hygiene Data'!F78)),0),"]"),IF(AND(ISNUMBER(OFFSET('Hygiene Data'!$F$8,0,10*ROW('Hygiene Data'!F78))),DY84="",ISNUMBER(OFFSET('Hygiene Data'!$F$8,0,10*ROW('Hygiene Data'!F78)))),OFFSET('Hygiene Data'!$F$8,0,10*ROW('Hygiene Data'!F78)),NA())))</f>
        <v>#N/A</v>
      </c>
      <c r="BK84" s="254" t="e">
        <f ca="true">+IF(AND(ISNUMBER(OFFSET('Hygiene Data'!$F$10,0,10*ROW('Hygiene Data'!F78))),DZ84="Yes"),OFFSET('Hygiene Data'!$F$10,0,10*ROW('Hygiene Data'!F78)),IF(AND(ISNUMBER(OFFSET('Hygiene Data'!$F$10,0,10*ROW('Hygiene Data'!F78))),DZ84="No",ISNUMBER(OFFSET('Hygiene Data'!$F$10,0,10*ROW('Hygiene Data'!F78)))),CONCATENATE("[",ROUND(OFFSET('Hygiene Data'!$F$10,0,10*ROW('Hygiene Data'!F78)),0),"]"),IF(AND(ISNUMBER(OFFSET('Hygiene Data'!$F$10,0,10*ROW('Hygiene Data'!F78))),DZ84="",ISNUMBER(OFFSET('Hygiene Data'!$F$10,0,10*ROW('Hygiene Data'!F78)))),OFFSET('Hygiene Data'!$F$10,0,10*ROW('Hygiene Data'!F78)),NA())))</f>
        <v>#N/A</v>
      </c>
      <c r="BL84" s="254" t="e">
        <f ca="true">+IF(AND(ISNUMBER(OFFSET('Hygiene Data'!$G$6,0,10*ROW('Hygiene Data'!G78))),EA84="Yes"),OFFSET('Hygiene Data'!$G$6,0,10*ROW('Hygiene Data'!G78)),IF(AND(ISNUMBER(OFFSET('Hygiene Data'!$G$6,0,10*ROW('Hygiene Data'!G78))),EA84="No",ISNUMBER(OFFSET('Hygiene Data'!$G$6,0,10*ROW('Hygiene Data'!G78)))),CONCATENATE("[",ROUND(OFFSET('Hygiene Data'!$G$6,0,10*ROW('Hygiene Data'!G78)),0),"]"),IF(AND(ISNUMBER(OFFSET('Hygiene Data'!$G$6,0,10*ROW('Hygiene Data'!G78))),EA84="",ISNUMBER(OFFSET('Hygiene Data'!$G$6,0,10*ROW('Hygiene Data'!G78)))),OFFSET('Hygiene Data'!$G$6,0,10*ROW('Hygiene Data'!G78)),NA())))</f>
        <v>#N/A</v>
      </c>
      <c r="BM84" s="254" t="e">
        <f ca="true">+IF(AND(ISNUMBER(OFFSET('Hygiene Data'!$G$8,0,10*ROW('Hygiene Data'!G78))),EB84="Yes"),OFFSET('Hygiene Data'!$G$8,0,10*ROW('Hygiene Data'!G78)),IF(AND(ISNUMBER(OFFSET('Hygiene Data'!$G$8,0,10*ROW('Hygiene Data'!G78))),EB84="No",ISNUMBER(OFFSET('Hygiene Data'!$G$8,0,10*ROW('Hygiene Data'!G78)))),CONCATENATE("[",ROUND(OFFSET('Hygiene Data'!$G$8,0,10*ROW('Hygiene Data'!G78)),0),"]"),IF(AND(ISNUMBER(OFFSET('Hygiene Data'!$G$8,0,10*ROW('Hygiene Data'!G78))),EB84="",ISNUMBER(OFFSET('Hygiene Data'!$G$8,0,10*ROW('Hygiene Data'!G78)))),OFFSET('Hygiene Data'!$G$8,0,10*ROW('Hygiene Data'!G78)),NA())))</f>
        <v>#N/A</v>
      </c>
      <c r="BN84" s="254" t="e">
        <f ca="true">+IF(AND(ISNUMBER(OFFSET('Hygiene Data'!$G$10,0,10*ROW('Hygiene Data'!G78))),EC84="Yes"),OFFSET('Hygiene Data'!$G$10,0,10*ROW('Hygiene Data'!G78)),IF(AND(ISNUMBER(OFFSET('Hygiene Data'!$G$10,0,10*ROW('Hygiene Data'!G78))),EC84="No",ISNUMBER(OFFSET('Hygiene Data'!$G$10,0,10*ROW('Hygiene Data'!G78)))),CONCATENATE("[",ROUND(OFFSET('Hygiene Data'!$G$10,0,10*ROW('Hygiene Data'!G78)),0),"]"),IF(AND(ISNUMBER(OFFSET('Hygiene Data'!$G$10,0,10*ROW('Hygiene Data'!G78))),EC84="",ISNUMBER(OFFSET('Hygiene Data'!$G$10,0,10*ROW('Hygiene Data'!G78)))),OFFSET('Hygiene Data'!$G$10,0,10*ROW('Hygiene Data'!G78)),NA())))</f>
        <v>#N/A</v>
      </c>
      <c r="BO84" s="254" t="e">
        <f ca="true">+IF(AND(ISNUMBER(OFFSET('Hygiene Data'!$H$6,0,10*ROW('Hygiene Data'!H78))),ED84="Yes"),OFFSET('Hygiene Data'!$H$6,0,10*ROW('Hygiene Data'!H78)),IF(AND(ISNUMBER(OFFSET('Hygiene Data'!$H$6,0,10*ROW('Hygiene Data'!H78))),ED84="No",ISNUMBER(OFFSET('Hygiene Data'!$H$6,0,10*ROW('Hygiene Data'!H78)))),CONCATENATE("[",ROUND(OFFSET('Hygiene Data'!$H$6,0,10*ROW('Hygiene Data'!H78)),0),"]"),IF(AND(ISNUMBER(OFFSET('Hygiene Data'!$H$6,0,10*ROW('Hygiene Data'!H78))),ED84="",ISNUMBER(OFFSET('Hygiene Data'!$H$6,0,10*ROW('Hygiene Data'!H78)))),OFFSET('Hygiene Data'!$H$6,0,10*ROW('Hygiene Data'!H78)),NA())))</f>
        <v>#N/A</v>
      </c>
      <c r="BP84" s="254" t="e">
        <f ca="true">+IF(AND(ISNUMBER(OFFSET('Hygiene Data'!$H$8,0,10*ROW('Hygiene Data'!H78))),EE84="Yes"),OFFSET('Hygiene Data'!$H$8,0,10*ROW('Hygiene Data'!H78)),IF(AND(ISNUMBER(OFFSET('Hygiene Data'!$H$8,0,10*ROW('Hygiene Data'!H78))),EE84="No",ISNUMBER(OFFSET('Hygiene Data'!$H$8,0,10*ROW('Hygiene Data'!H78)))),CONCATENATE("[",ROUND(OFFSET('Hygiene Data'!$H$8,0,10*ROW('Hygiene Data'!H78)),0),"]"),IF(AND(ISNUMBER(OFFSET('Hygiene Data'!$H$8,0,10*ROW('Hygiene Data'!H78))),EE84="",ISNUMBER(OFFSET('Hygiene Data'!$H$8,0,10*ROW('Hygiene Data'!H78)))),OFFSET('Hygiene Data'!$H$8,0,10*ROW('Hygiene Data'!H78)),NA())))</f>
        <v>#N/A</v>
      </c>
      <c r="BQ84" s="254" t="e">
        <f ca="true">+IF(AND(ISNUMBER(OFFSET('Hygiene Data'!$H$10,0,10*ROW('Hygiene Data'!H78))),EF84="Yes"),OFFSET('Hygiene Data'!$H$10,0,10*ROW('Hygiene Data'!H78)),IF(AND(ISNUMBER(OFFSET('Hygiene Data'!$H$10,0,10*ROW('Hygiene Data'!H78))),EF84="No",ISNUMBER(OFFSET('Hygiene Data'!$H$10,0,10*ROW('Hygiene Data'!H78)))),CONCATENATE("[",ROUND(OFFSET('Hygiene Data'!$H$10,0,10*ROW('Hygiene Data'!H78)),0),"]"),IF(AND(ISNUMBER(OFFSET('Hygiene Data'!$H$10,0,10*ROW('Hygiene Data'!H78))),EF84="",ISNUMBER(OFFSET('Hygiene Data'!$H$10,0,10*ROW('Hygiene Data'!H78)))),OFFSET('Hygiene Data'!$H$10,0,10*ROW('Hygiene Data'!H78)),NA())))</f>
        <v>#N/A</v>
      </c>
      <c r="BS84" s="36" t="str">
        <f ca="true">+IF(OFFSET('Water Data'!$C$28,0,10*ROW('Water Data'!C78))="","",OFFSET('Water Data'!$C$28,0,10*ROW('Water Data'!C78)))</f>
        <v/>
      </c>
      <c r="BT84" s="36" t="str">
        <f ca="true">+IF(OFFSET('Water Data'!$C$29,0,10*ROW('Water Data'!C78))="","",OFFSET('Water Data'!$C$29,0,10*ROW('Water Data'!C78)))</f>
        <v/>
      </c>
      <c r="BU84" s="36" t="str">
        <f ca="true">+IF(OFFSET('Water Data'!$C$30,0,10*ROW('Water Data'!C78))="","",OFFSET('Water Data'!$C$30,0,10*ROW('Water Data'!C78)))</f>
        <v/>
      </c>
      <c r="BV84" s="36" t="str">
        <f ca="true">+IF(OFFSET('Water Data'!$D$28,0,10*ROW('Water Data'!D78))="","",OFFSET('Water Data'!$D$28,0,10*ROW('Water Data'!D78)))</f>
        <v/>
      </c>
      <c r="BW84" s="36" t="str">
        <f ca="true">+IF(OFFSET('Water Data'!$D$29,0,10*ROW('Water Data'!D78))="","",OFFSET('Water Data'!$D$29,0,10*ROW('Water Data'!D78)))</f>
        <v/>
      </c>
      <c r="BX84" s="36" t="str">
        <f ca="true">+IF(OFFSET('Water Data'!$D$30,0,10*ROW('Water Data'!D78))="","",OFFSET('Water Data'!$D$30,0,10*ROW('Water Data'!D78)))</f>
        <v/>
      </c>
      <c r="BY84" s="36" t="str">
        <f ca="true">+IF(OFFSET('Water Data'!$E$28,0,10*ROW('Water Data'!E78))="","",OFFSET('Water Data'!$E$28,0,10*ROW('Water Data'!E78)))</f>
        <v/>
      </c>
      <c r="BZ84" s="36" t="str">
        <f ca="true">+IF(OFFSET('Water Data'!$E$29,0,10*ROW('Water Data'!E78))="","",OFFSET('Water Data'!$E$29,0,10*ROW('Water Data'!E78)))</f>
        <v/>
      </c>
      <c r="CA84" s="36" t="str">
        <f ca="true">+IF(OFFSET('Water Data'!$E$30,0,10*ROW('Water Data'!E78))="","",OFFSET('Water Data'!$E$30,0,10*ROW('Water Data'!E78)))</f>
        <v/>
      </c>
      <c r="CB84" s="36" t="str">
        <f ca="true">+IF(OFFSET('Water Data'!$F$28,0,10*ROW('Water Data'!F78))="","",OFFSET('Water Data'!$F$28,0,10*ROW('Water Data'!F78)))</f>
        <v/>
      </c>
      <c r="CC84" s="36" t="str">
        <f ca="true">+IF(OFFSET('Water Data'!$F$29,0,10*ROW('Water Data'!F78))="","",OFFSET('Water Data'!$F$29,0,10*ROW('Water Data'!F78)))</f>
        <v/>
      </c>
      <c r="CD84" s="36" t="str">
        <f ca="true">+IF(OFFSET('Water Data'!$F$30,0,10*ROW('Water Data'!F78))="","",OFFSET('Water Data'!$F$30,0,10*ROW('Water Data'!F78)))</f>
        <v/>
      </c>
      <c r="CE84" s="36" t="str">
        <f ca="true">+IF(OFFSET('Water Data'!$G$28,0,10*ROW('Water Data'!G78))="","",OFFSET('Water Data'!$G$28,0,10*ROW('Water Data'!G78)))</f>
        <v/>
      </c>
      <c r="CF84" s="36" t="str">
        <f ca="true">+IF(OFFSET('Water Data'!$G$29,0,10*ROW('Water Data'!G78))="","",OFFSET('Water Data'!$G$29,0,10*ROW('Water Data'!G78)))</f>
        <v/>
      </c>
      <c r="CG84" s="36" t="str">
        <f ca="true">+IF(OFFSET('Water Data'!$G$30,0,10*ROW('Water Data'!G78))="","",OFFSET('Water Data'!$G$30,0,10*ROW('Water Data'!G78)))</f>
        <v/>
      </c>
      <c r="CH84" s="36" t="str">
        <f ca="true">+IF(OFFSET('Water Data'!$H$28,0,10*ROW('Water Data'!H78))="","",OFFSET('Water Data'!$H$28,0,10*ROW('Water Data'!H78)))</f>
        <v/>
      </c>
      <c r="CI84" s="36" t="str">
        <f ca="true">+IF(OFFSET('Water Data'!$H$29,0,10*ROW('Water Data'!H78))="","",OFFSET('Water Data'!$H$29,0,10*ROW('Water Data'!H78)))</f>
        <v/>
      </c>
      <c r="CJ84" s="36" t="str">
        <f ca="true">+IF(OFFSET('Water Data'!$H$30,0,10*ROW('Water Data'!H78))="","",OFFSET('Water Data'!$H$30,0,10*ROW('Water Data'!H78)))</f>
        <v/>
      </c>
      <c r="CK84" s="36" t="str">
        <f ca="true">+IF(OFFSET('Sanitation Data'!$C$29,0,10*ROW('Sanitation Data'!C78))="","",OFFSET('Sanitation Data'!$C$29,0,10*ROW('Sanitation Data'!C78)))</f>
        <v/>
      </c>
      <c r="CL84" s="36" t="str">
        <f ca="true">+IF(OFFSET('Sanitation Data'!$C$30,0,10*ROW('Sanitation Data'!C78))="","",OFFSET('Sanitation Data'!$C$30,0,10*ROW('Sanitation Data'!C78)))</f>
        <v/>
      </c>
      <c r="CM84" s="36" t="str">
        <f ca="true">+IF(OFFSET('Sanitation Data'!$C$31,0,10*ROW('Sanitation Data'!C78))="","",OFFSET('Sanitation Data'!$C$31,0,10*ROW('Sanitation Data'!C78)))</f>
        <v/>
      </c>
      <c r="CN84" s="36" t="str">
        <f ca="true">+IF(OFFSET('Sanitation Data'!$C$32,0,10*ROW('Sanitation Data'!C78))="","",OFFSET('Sanitation Data'!$C$32,0,10*ROW('Sanitation Data'!C78)))</f>
        <v/>
      </c>
      <c r="CO84" s="36" t="str">
        <f ca="true">+IF(OFFSET('Sanitation Data'!$C$33,0,10*ROW('Sanitation Data'!C78))="","",OFFSET('Sanitation Data'!$C$33,0,10*ROW('Sanitation Data'!C78)))</f>
        <v/>
      </c>
      <c r="CP84" s="36" t="str">
        <f ca="true">+IF(OFFSET('Sanitation Data'!$D$29,0,10*ROW('Sanitation Data'!D78))="","",OFFSET('Sanitation Data'!$D$29,0,10*ROW('Sanitation Data'!D78)))</f>
        <v/>
      </c>
      <c r="CQ84" s="36" t="str">
        <f ca="true">+IF(OFFSET('Sanitation Data'!$D$30,0,10*ROW('Sanitation Data'!D78))="","",OFFSET('Sanitation Data'!$D$30,0,10*ROW('Sanitation Data'!D78)))</f>
        <v/>
      </c>
      <c r="CR84" s="36" t="str">
        <f ca="true">+IF(OFFSET('Sanitation Data'!$D$31,0,10*ROW('Sanitation Data'!D78))="","",OFFSET('Sanitation Data'!$D$31,0,10*ROW('Sanitation Data'!D78)))</f>
        <v/>
      </c>
      <c r="CS84" s="36" t="str">
        <f ca="true">+IF(OFFSET('Sanitation Data'!$D$32,0,10*ROW('Sanitation Data'!D78))="","",OFFSET('Sanitation Data'!$D$32,0,10*ROW('Sanitation Data'!D78)))</f>
        <v/>
      </c>
      <c r="CT84" s="36" t="str">
        <f ca="true">+IF(OFFSET('Sanitation Data'!$D$33,0,10*ROW('Sanitation Data'!D78))="","",OFFSET('Sanitation Data'!$D$33,0,10*ROW('Sanitation Data'!D78)))</f>
        <v/>
      </c>
      <c r="CU84" s="36" t="str">
        <f ca="true">+IF(OFFSET('Sanitation Data'!$E$29,0,10*ROW('Sanitation Data'!E78))="","",OFFSET('Sanitation Data'!$E$29,0,10*ROW('Sanitation Data'!E78)))</f>
        <v/>
      </c>
      <c r="CV84" s="36" t="str">
        <f ca="true">+IF(OFFSET('Sanitation Data'!$E$30,0,10*ROW('Sanitation Data'!E78))="","",OFFSET('Sanitation Data'!$E$30,0,10*ROW('Sanitation Data'!E78)))</f>
        <v/>
      </c>
      <c r="CW84" s="36" t="str">
        <f ca="true">+IF(OFFSET('Sanitation Data'!$E$31,0,10*ROW('Sanitation Data'!E78))="","",OFFSET('Sanitation Data'!$E$31,0,10*ROW('Sanitation Data'!E78)))</f>
        <v/>
      </c>
      <c r="CX84" s="36" t="str">
        <f ca="true">+IF(OFFSET('Sanitation Data'!$E$32,0,10*ROW('Sanitation Data'!E78))="","",OFFSET('Sanitation Data'!$E$32,0,10*ROW('Sanitation Data'!E78)))</f>
        <v/>
      </c>
      <c r="CY84" s="36" t="str">
        <f ca="true">+IF(OFFSET('Sanitation Data'!$E$33,0,10*ROW('Sanitation Data'!E78))="","",OFFSET('Sanitation Data'!$E$33,0,10*ROW('Sanitation Data'!E78)))</f>
        <v/>
      </c>
      <c r="CZ84" s="36" t="str">
        <f ca="true">+IF(OFFSET('Sanitation Data'!$F$29,0,10*ROW('Sanitation Data'!F78))="","",OFFSET('Sanitation Data'!$F$29,0,10*ROW('Sanitation Data'!F78)))</f>
        <v/>
      </c>
      <c r="DA84" s="36" t="str">
        <f ca="true">+IF(OFFSET('Sanitation Data'!$F$30,0,10*ROW('Sanitation Data'!F78))="","",OFFSET('Sanitation Data'!$F$30,0,10*ROW('Sanitation Data'!F78)))</f>
        <v/>
      </c>
      <c r="DB84" s="36" t="str">
        <f ca="true">+IF(OFFSET('Sanitation Data'!$F$31,0,10*ROW('Sanitation Data'!F78))="","",OFFSET('Sanitation Data'!$F$31,0,10*ROW('Sanitation Data'!F78)))</f>
        <v/>
      </c>
      <c r="DC84" s="36" t="str">
        <f ca="true">+IF(OFFSET('Sanitation Data'!$F$32,0,10*ROW('Sanitation Data'!F78))="","",OFFSET('Sanitation Data'!$F$32,0,10*ROW('Sanitation Data'!F78)))</f>
        <v/>
      </c>
      <c r="DD84" s="36" t="str">
        <f ca="true">+IF(OFFSET('Sanitation Data'!$F$33,0,10*ROW('Sanitation Data'!F78))="","",OFFSET('Sanitation Data'!$F$33,0,10*ROW('Sanitation Data'!F78)))</f>
        <v/>
      </c>
      <c r="DE84" s="36" t="str">
        <f ca="true">+IF(OFFSET('Sanitation Data'!$G$29,0,10*ROW('Sanitation Data'!G78))="","",OFFSET('Sanitation Data'!$G$29,0,10*ROW('Sanitation Data'!G78)))</f>
        <v/>
      </c>
      <c r="DF84" s="36" t="str">
        <f ca="true">+IF(OFFSET('Sanitation Data'!$G$30,0,10*ROW('Sanitation Data'!G78))="","",OFFSET('Sanitation Data'!$G$30,0,10*ROW('Sanitation Data'!G78)))</f>
        <v/>
      </c>
      <c r="DG84" s="36" t="str">
        <f ca="true">+IF(OFFSET('Sanitation Data'!$G$31,0,10*ROW('Sanitation Data'!G78))="","",OFFSET('Sanitation Data'!$G$31,0,10*ROW('Sanitation Data'!G78)))</f>
        <v/>
      </c>
      <c r="DH84" s="36" t="str">
        <f ca="true">+IF(OFFSET('Sanitation Data'!$G$32,0,10*ROW('Sanitation Data'!G78))="","",OFFSET('Sanitation Data'!$G$32,0,10*ROW('Sanitation Data'!G78)))</f>
        <v/>
      </c>
      <c r="DI84" s="36" t="str">
        <f ca="true">+IF(OFFSET('Sanitation Data'!$G$33,0,10*ROW('Sanitation Data'!G78))="","",OFFSET('Sanitation Data'!$G$33,0,10*ROW('Sanitation Data'!G78)))</f>
        <v/>
      </c>
      <c r="DJ84" s="36" t="str">
        <f ca="true">+IF(OFFSET('Sanitation Data'!$H$29,0,10*ROW('Sanitation Data'!H78))="","",OFFSET('Sanitation Data'!$H$29,0,10*ROW('Sanitation Data'!H78)))</f>
        <v/>
      </c>
      <c r="DK84" s="36" t="str">
        <f ca="true">+IF(OFFSET('Sanitation Data'!$H$30,0,10*ROW('Sanitation Data'!H78))="","",OFFSET('Sanitation Data'!$H$30,0,10*ROW('Sanitation Data'!H78)))</f>
        <v/>
      </c>
      <c r="DL84" s="36" t="str">
        <f ca="true">+IF(OFFSET('Sanitation Data'!$H$31,0,10*ROW('Sanitation Data'!H78))="","",OFFSET('Sanitation Data'!$H$31,0,10*ROW('Sanitation Data'!H78)))</f>
        <v/>
      </c>
      <c r="DM84" s="36" t="str">
        <f ca="true">+IF(OFFSET('Sanitation Data'!$H$32,0,10*ROW('Sanitation Data'!H78))="","",OFFSET('Sanitation Data'!$H$32,0,10*ROW('Sanitation Data'!H78)))</f>
        <v/>
      </c>
      <c r="DN84" s="36" t="str">
        <f ca="true">+IF(OFFSET('Sanitation Data'!$H$33,0,10*ROW('Sanitation Data'!H78))="","",OFFSET('Sanitation Data'!$H$33,0,10*ROW('Sanitation Data'!H78)))</f>
        <v/>
      </c>
      <c r="DO84" s="36" t="str">
        <f ca="true">+IF(OFFSET('Hygiene Data'!$C$12,0,10*ROW('Hygiene Data'!C78))="","",OFFSET('Hygiene Data'!$C$12,0,10*ROW('Hygiene Data'!C78)))</f>
        <v/>
      </c>
      <c r="DP84" s="36" t="str">
        <f ca="true">+IF(OFFSET('Hygiene Data'!$C$13,0,10*ROW('Hygiene Data'!C78))="","",OFFSET('Hygiene Data'!$C$13,0,10*ROW('Hygiene Data'!C78)))</f>
        <v/>
      </c>
      <c r="DQ84" s="36" t="str">
        <f ca="true">+IF(OFFSET('Hygiene Data'!$C$14,0,10*ROW('Hygiene Data'!C78))="","",OFFSET('Hygiene Data'!$C$14,0,10*ROW('Hygiene Data'!C78)))</f>
        <v/>
      </c>
      <c r="DR84" s="36" t="str">
        <f ca="true">+IF(OFFSET('Hygiene Data'!$D$12,0,10*ROW('Hygiene Data'!D78))="","",OFFSET('Hygiene Data'!$D$12,0,10*ROW('Hygiene Data'!D78)))</f>
        <v/>
      </c>
      <c r="DS84" s="36" t="str">
        <f ca="true">+IF(OFFSET('Hygiene Data'!$D$13,0,10*ROW('Hygiene Data'!D78))="","",OFFSET('Hygiene Data'!$D$13,0,10*ROW('Hygiene Data'!D78)))</f>
        <v/>
      </c>
      <c r="DT84" s="36" t="str">
        <f ca="true">+IF(OFFSET('Hygiene Data'!$D$14,0,10*ROW('Hygiene Data'!D78))="","",OFFSET('Hygiene Data'!$D$14,0,10*ROW('Hygiene Data'!D78)))</f>
        <v/>
      </c>
      <c r="DU84" s="36" t="str">
        <f ca="true">+IF(OFFSET('Hygiene Data'!$E$12,0,10*ROW('Hygiene Data'!E78))="","",OFFSET('Hygiene Data'!$E$12,0,10*ROW('Hygiene Data'!E78)))</f>
        <v/>
      </c>
      <c r="DV84" s="36" t="str">
        <f ca="true">+IF(OFFSET('Hygiene Data'!$E$13,0,10*ROW('Hygiene Data'!E78))="","",OFFSET('Hygiene Data'!$E$13,0,10*ROW('Hygiene Data'!E78)))</f>
        <v/>
      </c>
      <c r="DW84" s="36" t="str">
        <f ca="true">+IF(OFFSET('Hygiene Data'!$E$14,0,10*ROW('Hygiene Data'!E78))="","",OFFSET('Hygiene Data'!$E$14,0,10*ROW('Hygiene Data'!E78)))</f>
        <v/>
      </c>
      <c r="DX84" s="36" t="str">
        <f ca="true">+IF(OFFSET('Hygiene Data'!$F$12,0,10*ROW('Hygiene Data'!F78))="","",OFFSET('Hygiene Data'!$F$12,0,10*ROW('Hygiene Data'!F78)))</f>
        <v/>
      </c>
      <c r="DY84" s="36" t="str">
        <f ca="true">+IF(OFFSET('Hygiene Data'!$F$13,0,10*ROW('Hygiene Data'!F78))="","",OFFSET('Hygiene Data'!$F$13,0,10*ROW('Hygiene Data'!F78)))</f>
        <v/>
      </c>
      <c r="DZ84" s="36" t="str">
        <f ca="true">+IF(OFFSET('Hygiene Data'!$F$14,0,10*ROW('Hygiene Data'!F78))="","",OFFSET('Hygiene Data'!$F$14,0,10*ROW('Hygiene Data'!F78)))</f>
        <v/>
      </c>
      <c r="EA84" s="36" t="str">
        <f ca="true">+IF(OFFSET('Hygiene Data'!$G$12,0,10*ROW('Hygiene Data'!G78))="","",OFFSET('Hygiene Data'!$G$12,0,10*ROW('Hygiene Data'!G78)))</f>
        <v/>
      </c>
      <c r="EB84" s="36" t="str">
        <f ca="true">+IF(OFFSET('Hygiene Data'!$G$13,0,10*ROW('Hygiene Data'!G78))="","",OFFSET('Hygiene Data'!$G$13,0,10*ROW('Hygiene Data'!G78)))</f>
        <v/>
      </c>
      <c r="EC84" s="36" t="str">
        <f ca="true">+IF(OFFSET('Hygiene Data'!$G$14,0,10*ROW('Hygiene Data'!G78))="","",OFFSET('Hygiene Data'!$G$14,0,10*ROW('Hygiene Data'!G78)))</f>
        <v/>
      </c>
      <c r="ED84" s="36" t="str">
        <f ca="true">+IF(OFFSET('Hygiene Data'!$H$12,0,10*ROW('Hygiene Data'!H78))="","",OFFSET('Hygiene Data'!$H$12,0,10*ROW('Hygiene Data'!H78)))</f>
        <v/>
      </c>
      <c r="EE84" s="36" t="str">
        <f ca="true">+IF(OFFSET('Hygiene Data'!$H$13,0,10*ROW('Hygiene Data'!H78))="","",OFFSET('Hygiene Data'!$H$13,0,10*ROW('Hygiene Data'!H78)))</f>
        <v/>
      </c>
      <c r="EF84" s="36" t="str">
        <f ca="true">+IF(OFFSET('Hygiene Data'!$H$14,0,10*ROW('Hygiene Data'!H78))="","",OFFSET('Hygiene Data'!$H$14,0,10*ROW('Hygiene Data'!H78)))</f>
        <v/>
      </c>
    </row>
    <row r="85" x14ac:dyDescent="0.2">
      <c r="A85" s="59" t="str">
        <f ca="true">+IF(OFFSET('Water Data'!$B$1,0,10*ROW('Water Data'!B82))="","",OFFSET('Water Data'!$B$1,0,10*ROW('Water Data'!B82)))</f>
        <v/>
      </c>
      <c r="B85" s="59" t="str">
        <f ca="true">+IF(OFFSET('Water Data'!$A$3,0,10*ROW('Water Data'!A82))="","",OFFSET('Water Data'!$A$3,0,10*ROW('Water Data'!A82)))</f>
        <v/>
      </c>
      <c r="C85" s="59" t="str">
        <f ca="true">+IF(OFFSET('Water Data'!$C$3,0,10*ROW('Water Data'!C82))="","",OFFSET('Water Data'!$C$3,0,10*ROW('Water Data'!C82)))</f>
        <v/>
      </c>
      <c r="D85" s="252" t="e">
        <f ca="true">+IF(AND(ISNUMBER(OFFSET('Water Data'!$C$5,0,10*ROW('Water Data'!C79))),BS85="Yes"),100-OFFSET('Water Data'!$C$5,0,10*ROW('Water Data'!C79)),IF(AND(ISNUMBER(OFFSET('Water Data'!$C$5,0,10*ROW('Water Data'!C79))),BS85="No",ISNUMBER(OFFSET('Water Data'!$C$5,0,10*ROW('Water Data'!C79)))),CONCATENATE("[",ROUND(100-OFFSET('Water Data'!$C$5,0,10*ROW('Water Data'!C79)),0),"]"),IF(AND(ISNUMBER(OFFSET('Water Data'!$C$5,0,10*ROW('Water Data'!C79))),BS85="",ISNUMBER(OFFSET('Water Data'!$C$5,0,10*ROW('Water Data'!C79)))),100-OFFSET('Water Data'!$C$5,0,10*ROW('Water Data'!C79)),NA())))</f>
        <v>#N/A</v>
      </c>
      <c r="E85" s="252" t="e">
        <f ca="true">+IF(AND(ISNUMBER(OFFSET('Water Data'!$C$7,0,10*ROW('Water Data'!D79))),BT85="Yes"),OFFSET('Water Data'!$C$7,0,10*ROW('Water Data'!C79)),IF(AND(ISNUMBER(OFFSET('Water Data'!$C$7,0,10*ROW('Water Data'!C79))),BT85="No",ISNUMBER(OFFSET('Water Data'!$C$7,0,10*ROW('Water Data'!C79)))),CONCATENATE("[",ROUND(OFFSET('Water Data'!$C$7,0,10*ROW('Water Data'!C79)),0),"]"),IF(AND(ISNUMBER(OFFSET('Water Data'!$C$7,0,10*ROW('Water Data'!C79))),BT85="",ISNUMBER(OFFSET('Water Data'!$C$7,0,10*ROW('Water Data'!C79)))),OFFSET('Water Data'!$C$7,0,10*ROW('Water Data'!C79)),NA())))</f>
        <v>#N/A</v>
      </c>
      <c r="F85" s="252" t="e">
        <f ca="true">+IF(AND(ISNUMBER(OFFSET('Water Data'!$C$10,0,10*ROW('Water Data'!C79))),BU85="Yes"),OFFSET('Water Data'!$C$10,0,10*ROW('Water Data'!C79)),IF(AND(ISNUMBER(OFFSET('Water Data'!$C$10,0,10*ROW('Water Data'!C79))),BU85="No",ISNUMBER(OFFSET('Water Data'!$C$10,0,10*ROW('Water Data'!C79)))),CONCATENATE("[",ROUND(OFFSET('Water Data'!$C$10,0,10*ROW('Water Data'!C79)),0),"]"),IF(AND(ISNUMBER(OFFSET('Water Data'!$C$10,0,10*ROW('Water Data'!C79))),BU85="",ISNUMBER(OFFSET('Water Data'!$C$10,0,10*ROW('Water Data'!C79)))),OFFSET('Water Data'!$C$10,0,10*ROW('Water Data'!C79)),NA())))</f>
        <v>#N/A</v>
      </c>
      <c r="G85" s="252" t="e">
        <f ca="true">+IF(AND(ISNUMBER(OFFSET('Water Data'!$D$5,0,10*ROW('Water Data'!D79))),BV85="Yes"),100-OFFSET('Water Data'!$D$5,0,10*ROW('Water Data'!D79)),IF(AND(ISNUMBER(OFFSET('Water Data'!$D$5,0,10*ROW('Water Data'!D79))),BV85="No",ISNUMBER(OFFSET('Water Data'!$D$5,0,10*ROW('Water Data'!D79)))),CONCATENATE("[",ROUND(100-OFFSET('Water Data'!$D$5,0,10*ROW('Water Data'!D79)),0),"]"),IF(AND(ISNUMBER(OFFSET('Water Data'!$D$5,0,10*ROW('Water Data'!D79))),BV85="",ISNUMBER(OFFSET('Water Data'!$D$5,0,10*ROW('Water Data'!D79)))),100-OFFSET('Water Data'!$D$5,0,10*ROW('Water Data'!D79)),NA())))</f>
        <v>#N/A</v>
      </c>
      <c r="H85" s="252" t="e">
        <f ca="true">+IF(AND(ISNUMBER(OFFSET('Water Data'!$D$7,0,10*ROW('Water Data'!D79))),BW85="Yes"),OFFSET('Water Data'!$D$7,0,10*ROW('Water Data'!D79)),IF(AND(ISNUMBER(OFFSET('Water Data'!$D$7,0,10*ROW('Water Data'!D79))),BW85="No",ISNUMBER(OFFSET('Water Data'!$D$7,0,10*ROW('Water Data'!D79)))),CONCATENATE("[",ROUND(OFFSET('Water Data'!$C$7,0,10*ROW('Water Data'!D79)),0),"]"),IF(AND(ISNUMBER(OFFSET('Water Data'!$D$7,0,10*ROW('Water Data'!D79))),BW85="",ISNUMBER(OFFSET('Water Data'!$D$7,0,10*ROW('Water Data'!D79)))),OFFSET('Water Data'!$D$7,0,10*ROW('Water Data'!D79)),NA())))</f>
        <v>#N/A</v>
      </c>
      <c r="I85" s="252" t="e">
        <f ca="true">+IF(AND(ISNUMBER(OFFSET('Water Data'!$D$10,0,10*ROW('Water Data'!D79))),BX85="Yes"),OFFSET('Water Data'!$D$10,0,10*ROW('Water Data'!D79)),IF(AND(ISNUMBER(OFFSET('Water Data'!$D$10,0,10*ROW('Water Data'!D79))),BX85="No",ISNUMBER(OFFSET('Water Data'!$D$10,0,10*ROW('Water Data'!D79)))),CONCATENATE("[",ROUND(OFFSET('Water Data'!$D$10,0,10*ROW('Water Data'!D79)),0),"]"),IF(AND(ISNUMBER(OFFSET('Water Data'!$D$10,0,10*ROW('Water Data'!D79))),BX85="",ISNUMBER(OFFSET('Water Data'!$D$10,0,10*ROW('Water Data'!D79)))),OFFSET('Water Data'!$D$10,0,10*ROW('Water Data'!D79)),NA())))</f>
        <v>#N/A</v>
      </c>
      <c r="J85" s="252" t="e">
        <f ca="true">+IF(AND(ISNUMBER(OFFSET('Water Data'!$E$5,0,10*ROW('Water Data'!E79))),BY85="Yes"),100-OFFSET('Water Data'!$E$5,0,10*ROW('Water Data'!E79)),IF(AND(ISNUMBER(OFFSET('Water Data'!$E$5,0,10*ROW('Water Data'!E79))),BY85="No",ISNUMBER(OFFSET('Water Data'!$E$5,0,10*ROW('Water Data'!E79)))),CONCATENATE("[",ROUND(100-OFFSET('Water Data'!$E$5,0,10*ROW('Water Data'!E79)),0),"]"),IF(AND(ISNUMBER(OFFSET('Water Data'!$E$5,0,10*ROW('Water Data'!E79))),BY85="",ISNUMBER(OFFSET('Water Data'!$E$5,0,10*ROW('Water Data'!E79)))),100-OFFSET('Water Data'!$E$5,0,10*ROW('Water Data'!E79)),NA())))</f>
        <v>#N/A</v>
      </c>
      <c r="K85" s="252" t="e">
        <f ca="true">+IF(AND(ISNUMBER(OFFSET('Water Data'!$E$7,0,10*ROW('Water Data'!E79))),BZ85="Yes"),OFFSET('Water Data'!$E$7,0,10*ROW('Water Data'!E79)),IF(AND(ISNUMBER(OFFSET('Water Data'!$E$7,0,10*ROW('Water Data'!E79))),BZ85="No",ISNUMBER(OFFSET('Water Data'!$E$7,0,10*ROW('Water Data'!E79)))),CONCATENATE("[",ROUND(OFFSET('Water Data'!$E$7,0,10*ROW('Water Data'!E79)),0),"]"),IF(AND(ISNUMBER(OFFSET('Water Data'!$E$7,0,10*ROW('Water Data'!E79))),BZ85="",ISNUMBER(OFFSET('Water Data'!$E$7,0,10*ROW('Water Data'!E79)))),OFFSET('Water Data'!$E$7,0,10*ROW('Water Data'!E79)),NA())))</f>
        <v>#N/A</v>
      </c>
      <c r="L85" s="252" t="e">
        <f ca="true">+IF(AND(ISNUMBER(OFFSET('Water Data'!$E$10,0,10*ROW('Water Data'!E79))),CA85="Yes"),OFFSET('Water Data'!$E$10,0,10*ROW('Water Data'!E79)),IF(AND(ISNUMBER(OFFSET('Water Data'!$E$10,0,10*ROW('Water Data'!E79))),CA85="No",ISNUMBER(OFFSET('Water Data'!$E$10,0,10*ROW('Water Data'!E79)))),CONCATENATE("[",ROUND(OFFSET('Water Data'!$E$10,0,10*ROW('Water Data'!E79)),0),"]"),IF(AND(ISNUMBER(OFFSET('Water Data'!$E$10,0,10*ROW('Water Data'!E79))),CA85="",ISNUMBER(OFFSET('Water Data'!$E$10,0,10*ROW('Water Data'!E79)))),OFFSET('Water Data'!$E$10,0,10*ROW('Water Data'!E79)),NA())))</f>
        <v>#N/A</v>
      </c>
      <c r="M85" s="252" t="e">
        <f ca="true">+IF(AND(ISNUMBER(OFFSET('Water Data'!$F$5,0,10*ROW('Water Data'!F79))),CB85="Yes"),100-OFFSET('Water Data'!$F$5,0,10*ROW('Water Data'!F79)),IF(AND(ISNUMBER(OFFSET('Water Data'!$F$5,0,10*ROW('Water Data'!F79))),CB85="No",ISNUMBER(OFFSET('Water Data'!$F$5,0,10*ROW('Water Data'!F79)))),CONCATENATE("[",ROUND(100-OFFSET('Water Data'!$F$5,0,10*ROW('Water Data'!F79)),0),"]"),IF(AND(ISNUMBER(OFFSET('Water Data'!$F$5,0,10*ROW('Water Data'!F79))),CB85="",ISNUMBER(OFFSET('Water Data'!$F$5,0,10*ROW('Water Data'!F79)))),100-OFFSET('Water Data'!$F$5,0,10*ROW('Water Data'!F79)),NA())))</f>
        <v>#N/A</v>
      </c>
      <c r="N85" s="252" t="e">
        <f ca="true">+IF(AND(ISNUMBER(OFFSET('Water Data'!$F$7,0,10*ROW('Water Data'!F79))),CC85="Yes"),OFFSET('Water Data'!$F$7,0,10*ROW('Water Data'!F79)),IF(AND(ISNUMBER(OFFSET('Water Data'!$F$7,0,10*ROW('Water Data'!F79))),CC85="No",ISNUMBER(OFFSET('Water Data'!$F$7,0,10*ROW('Water Data'!F79)))),CONCATENATE("[",ROUND(OFFSET('Water Data'!$F$7,0,10*ROW('Water Data'!F79)),0),"]"),IF(AND(ISNUMBER(OFFSET('Water Data'!$F$7,0,10*ROW('Water Data'!F79))),CC85="",ISNUMBER(OFFSET('Water Data'!$F$7,0,10*ROW('Water Data'!F79)))),OFFSET('Water Data'!$F$7,0,10*ROW('Water Data'!F79)),NA())))</f>
        <v>#N/A</v>
      </c>
      <c r="O85" s="252" t="e">
        <f ca="true">+IF(AND(ISNUMBER(OFFSET('Water Data'!$F$10,0,10*ROW('Water Data'!F79))),CD85="Yes"),OFFSET('Water Data'!$F$10,0,10*ROW('Water Data'!F79)),IF(AND(ISNUMBER(OFFSET('Water Data'!$F$10,0,10*ROW('Water Data'!F79))),CD85="No",ISNUMBER(OFFSET('Water Data'!$F$10,0,10*ROW('Water Data'!F79)))),CONCATENATE("[",ROUND(OFFSET('Water Data'!$F$10,0,10*ROW('Water Data'!F79)),0),"]"),IF(AND(ISNUMBER(OFFSET('Water Data'!$F$10,0,10*ROW('Water Data'!F79))),CD85="",ISNUMBER(OFFSET('Water Data'!$F$10,0,10*ROW('Water Data'!F79)))),OFFSET('Water Data'!$F$10,0,10*ROW('Water Data'!F79)),NA())))</f>
        <v>#N/A</v>
      </c>
      <c r="P85" s="252" t="e">
        <f ca="true">+IF(AND(ISNUMBER(OFFSET('Water Data'!$G$5,0,10*ROW('Water Data'!G79))),CE85="Yes"),100-OFFSET('Water Data'!$G$5,0,10*ROW('Water Data'!G79)),IF(AND(ISNUMBER(OFFSET('Water Data'!$G$5,0,10*ROW('Water Data'!G79))),CE85="No",ISNUMBER(OFFSET('Water Data'!$G$5,0,10*ROW('Water Data'!G79)))),CONCATENATE("[",ROUND(100-OFFSET('Water Data'!$G$5,0,10*ROW('Water Data'!G79)),0),"]"),IF(AND(ISNUMBER(OFFSET('Water Data'!$G$5,0,10*ROW('Water Data'!G79))),CE85="",ISNUMBER(OFFSET('Water Data'!$G$5,0,10*ROW('Water Data'!G79)))),100-OFFSET('Water Data'!$G$5,0,10*ROW('Water Data'!G79)),NA())))</f>
        <v>#N/A</v>
      </c>
      <c r="Q85" s="252" t="e">
        <f ca="true">+IF(AND(ISNUMBER(OFFSET('Water Data'!$G$7,0,10*ROW('Water Data'!G79))),CF85="Yes"),OFFSET('Water Data'!$G$7,0,10*ROW('Water Data'!G79)),IF(AND(ISNUMBER(OFFSET('Water Data'!$G$7,0,10*ROW('Water Data'!G79))),CF85="No",ISNUMBER(OFFSET('Water Data'!$G$7,0,10*ROW('Water Data'!G79)))),CONCATENATE("[",ROUND(OFFSET('Water Data'!$G$7,0,10*ROW('Water Data'!G79)),0),"]"),IF(AND(ISNUMBER(OFFSET('Water Data'!$G$7,0,10*ROW('Water Data'!G79))),CF85="",ISNUMBER(OFFSET('Water Data'!$G$7,0,10*ROW('Water Data'!G79)))),OFFSET('Water Data'!$G$7,0,10*ROW('Water Data'!G79)),NA())))</f>
        <v>#N/A</v>
      </c>
      <c r="R85" s="252" t="e">
        <f ca="true">+IF(AND(ISNUMBER(OFFSET('Water Data'!$G$10,0,10*ROW('Water Data'!G79))),CG85="Yes"),OFFSET('Water Data'!$G$10,0,10*ROW('Water Data'!G79)),IF(AND(ISNUMBER(OFFSET('Water Data'!$G$10,0,10*ROW('Water Data'!G79))),CG85="No",ISNUMBER(OFFSET('Water Data'!$G$10,0,10*ROW('Water Data'!G79)))),CONCATENATE("[",ROUND(OFFSET('Water Data'!$G$10,0,10*ROW('Water Data'!G79)),0),"]"),IF(AND(ISNUMBER(OFFSET('Water Data'!$G$10,0,10*ROW('Water Data'!G79))),CG85="",ISNUMBER(OFFSET('Water Data'!$G$10,0,10*ROW('Water Data'!G79)))),OFFSET('Water Data'!$G$10,0,10*ROW('Water Data'!G79)),NA())))</f>
        <v>#N/A</v>
      </c>
      <c r="S85" s="252" t="e">
        <f ca="true">+IF(AND(ISNUMBER(OFFSET('Water Data'!$H$5,0,10*ROW('Water Data'!H79))),CH85="Yes"),100-OFFSET('Water Data'!$H$5,0,10*ROW('Water Data'!H79)),IF(AND(ISNUMBER(OFFSET('Water Data'!$H$5,0,10*ROW('Water Data'!H79))),CH85="No",ISNUMBER(OFFSET('Water Data'!$H$5,0,10*ROW('Water Data'!H79)))),CONCATENATE("[",ROUND(100-OFFSET('Water Data'!$H$5,0,10*ROW('Water Data'!H79)),0),"]"),IF(AND(ISNUMBER(OFFSET('Water Data'!$H$5,0,10*ROW('Water Data'!H79))),CH85="",ISNUMBER(OFFSET('Water Data'!$H$5,0,10*ROW('Water Data'!H79)))),100-OFFSET('Water Data'!$H$5,0,10*ROW('Water Data'!H79)),NA())))</f>
        <v>#N/A</v>
      </c>
      <c r="T85" s="252" t="e">
        <f ca="true">+IF(AND(ISNUMBER(OFFSET('Water Data'!$H$7,0,10*ROW('Water Data'!H79))),CI85="Yes"),OFFSET('Water Data'!$H$7,0,10*ROW('Water Data'!H79)),IF(AND(ISNUMBER(OFFSET('Water Data'!$H$7,0,10*ROW('Water Data'!H79))),CI85="No",ISNUMBER(OFFSET('Water Data'!$H$7,0,10*ROW('Water Data'!H79)))),CONCATENATE("[",ROUND(OFFSET('Water Data'!$H$7,0,10*ROW('Water Data'!H79)),0),"]"),IF(AND(ISNUMBER(OFFSET('Water Data'!$H$7,0,10*ROW('Water Data'!H79))),CI85="",ISNUMBER(OFFSET('Water Data'!$H$7,0,10*ROW('Water Data'!H79)))),OFFSET('Water Data'!$H$7,0,10*ROW('Water Data'!H79)),NA())))</f>
        <v>#N/A</v>
      </c>
      <c r="U85" s="252" t="e">
        <f ca="true">+IF(AND(ISNUMBER(OFFSET('Water Data'!$H$10,0,10*ROW('Water Data'!H79))),CJ85="Yes"),OFFSET('Water Data'!$H$10,0,10*ROW('Water Data'!H79)),IF(AND(ISNUMBER(OFFSET('Water Data'!$H$10,0,10*ROW('Water Data'!H79))),CJ85="No",ISNUMBER(OFFSET('Water Data'!$H$10,0,10*ROW('Water Data'!H79)))),CONCATENATE("[",ROUND(OFFSET('Water Data'!$H$10,0,10*ROW('Water Data'!H79)),0),"]"),IF(AND(ISNUMBER(OFFSET('Water Data'!$H$10,0,10*ROW('Water Data'!H79))),CJ85="",ISNUMBER(OFFSET('Water Data'!$H$10,0,10*ROW('Water Data'!H79)))),OFFSET('Water Data'!$H$10,0,10*ROW('Water Data'!H79)),NA())))</f>
        <v>#N/A</v>
      </c>
      <c r="V85" s="253" t="e">
        <f ca="true">+IF(AND(ISNUMBER(OFFSET('Sanitation Data'!$C$5,0,10*ROW('Sanitation Data'!C79))),CK85="Yes"),100-OFFSET('Sanitation Data'!$C$5,0,10*ROW('Sanitation Data'!C79)),IF(AND(ISNUMBER(OFFSET('Sanitation Data'!$C$5,0,10*ROW('Sanitation Data'!C79))),CK85="No",ISNUMBER(OFFSET('Sanitation Data'!$C$5,0,10*ROW('Sanitation Data'!C79)))),CONCATENATE("[",ROUND(100-OFFSET('Sanitation Data'!$C$5,0,10*ROW('Sanitation Data'!C79)),0),"]"),IF(AND(ISNUMBER(OFFSET('Sanitation Data'!$C$5,0,10*ROW('Sanitation Data'!C79))),CK85="",ISNUMBER(OFFSET('Sanitation Data'!$C$5,0,10*ROW('Sanitation Data'!C79)))),100-OFFSET('Sanitation Data'!$C$5,0,10*ROW('Sanitation Data'!C79)),NA())))</f>
        <v>#N/A</v>
      </c>
      <c r="W85" s="253" t="e">
        <f ca="true">+IF(AND(ISNUMBER(OFFSET('Sanitation Data'!$C$7,0,10*ROW('Sanitation Data'!C79))),CL85="Yes"),OFFSET('Sanitation Data'!$C$7,0,10*ROW('Sanitation Data'!C79)),IF(AND(ISNUMBER(OFFSET('Sanitation Data'!$C$7,0,10*ROW('Sanitation Data'!C79))),CL85="No",ISNUMBER(OFFSET('Sanitation Data'!$C$7,0,10*ROW('Sanitation Data'!C79)))),CONCATENATE("[",ROUND(OFFSET('Sanitation Data'!$C$7,0,10*ROW('Sanitation Data'!C79)),0),"]"),IF(AND(ISNUMBER(OFFSET('Sanitation Data'!$C$7,0,10*ROW('Sanitation Data'!C79))),CL85="",ISNUMBER(OFFSET('Sanitation Data'!$C$7,0,10*ROW('Sanitation Data'!C79)))),OFFSET('Sanitation Data'!$C$7,0,10*ROW('Sanitation Data'!C79)),NA())))</f>
        <v>#N/A</v>
      </c>
      <c r="X85" s="253" t="e">
        <f ca="true">+IF(AND(ISNUMBER(OFFSET('Sanitation Data'!$C$11,0,10*ROW('Sanitation Data'!C79))),CM85="Yes"),OFFSET('Sanitation Data'!$C$11,0,10*ROW('Sanitation Data'!C79)),IF(AND(ISNUMBER(OFFSET('Sanitation Data'!$C$11,0,10*ROW('Sanitation Data'!C79))),CM85="No",ISNUMBER(OFFSET('Sanitation Data'!$C$11,0,10*ROW('Sanitation Data'!C79)))),CONCATENATE("[",ROUND(OFFSET('Sanitation Data'!$C$11,0,10*ROW('Sanitation Data'!C79)),0),"]"),IF(AND(ISNUMBER(OFFSET('Sanitation Data'!$C$11,0,10*ROW('Sanitation Data'!C79))),CM85="",ISNUMBER(OFFSET('Sanitation Data'!$C$11,0,10*ROW('Sanitation Data'!C79)))),OFFSET('Sanitation Data'!$C$11,0,10*ROW('Sanitation Data'!C79)),NA())))</f>
        <v>#N/A</v>
      </c>
      <c r="Y85" s="253" t="e">
        <f ca="true">+IF(AND(ISNUMBER(OFFSET('Sanitation Data'!$C$12,0,10*ROW('Sanitation Data'!C79))),CN85="Yes"),OFFSET('Sanitation Data'!$C$12,0,10*ROW('Sanitation Data'!C79)),IF(AND(ISNUMBER(OFFSET('Sanitation Data'!$C$12,0,10*ROW('Sanitation Data'!C79))),CN85="No",ISNUMBER(OFFSET('Sanitation Data'!$C$12,0,10*ROW('Sanitation Data'!C79)))),CONCATENATE("[",ROUND(OFFSET('Sanitation Data'!$C$12,0,10*ROW('Sanitation Data'!C79)),0),"]"),IF(AND(ISNUMBER(OFFSET('Sanitation Data'!$C$12,0,10*ROW('Sanitation Data'!C79))),CN85="",ISNUMBER(OFFSET('Sanitation Data'!$C$12,0,10*ROW('Sanitation Data'!C79)))),OFFSET('Sanitation Data'!$C$12,0,10*ROW('Sanitation Data'!C79)),NA())))</f>
        <v>#N/A</v>
      </c>
      <c r="Z85" s="253" t="e">
        <f ca="true">+IF(AND(ISNUMBER(OFFSET('Sanitation Data'!$C$13,0,10*ROW('Sanitation Data'!C79))),CO85="Yes"),OFFSET('Sanitation Data'!$C$13,0,10*ROW('Sanitation Data'!C79)),IF(AND(ISNUMBER(OFFSET('Sanitation Data'!$C$13,0,10*ROW('Sanitation Data'!C79))),CO85="No",ISNUMBER(OFFSET('Sanitation Data'!$C$13,0,10*ROW('Sanitation Data'!C79)))),CONCATENATE("[",ROUND(OFFSET('Sanitation Data'!$C$13,0,10*ROW('Sanitation Data'!C79)),0),"]"),IF(AND(ISNUMBER(OFFSET('Sanitation Data'!$C$13,0,10*ROW('Sanitation Data'!C79))),CO85="",ISNUMBER(OFFSET('Sanitation Data'!$C$13,0,10*ROW('Sanitation Data'!C79)))),OFFSET('Sanitation Data'!$C$13,0,10*ROW('Sanitation Data'!C79)),NA())))</f>
        <v>#N/A</v>
      </c>
      <c r="AA85" s="253" t="e">
        <f ca="true">+IF(AND(ISNUMBER(OFFSET('Sanitation Data'!$D$5,0,10*ROW('Sanitation Data'!D79))),CP85="Yes"),100-OFFSET('Sanitation Data'!$D$5,0,10*ROW('Sanitation Data'!D79)),IF(AND(ISNUMBER(OFFSET('Sanitation Data'!$D$5,0,10*ROW('Sanitation Data'!D79))),CP85="No",ISNUMBER(OFFSET('Sanitation Data'!$D$5,0,10*ROW('Sanitation Data'!D79)))),CONCATENATE("[",ROUND(100-OFFSET('Sanitation Data'!$D$5,0,10*ROW('Sanitation Data'!D79)),0),"]"),IF(AND(ISNUMBER(OFFSET('Sanitation Data'!$D$5,0,10*ROW('Sanitation Data'!D79))),CP85="",ISNUMBER(OFFSET('Sanitation Data'!$D$5,0,10*ROW('Sanitation Data'!D79)))),100-OFFSET('Sanitation Data'!$D$5,0,10*ROW('Sanitation Data'!D79)),NA())))</f>
        <v>#N/A</v>
      </c>
      <c r="AB85" s="253" t="e">
        <f ca="true">+IF(AND(ISNUMBER(OFFSET('Sanitation Data'!$D$7,0,10*ROW('Sanitation Data'!D79))),CQ85="Yes"),OFFSET('Sanitation Data'!$D$7,0,10*ROW('Sanitation Data'!G79)),IF(AND(ISNUMBER(OFFSET('Sanitation Data'!$D$7,0,10*ROW('Sanitation Data'!D79))),CQ85="No",ISNUMBER(OFFSET('Sanitation Data'!$D$7,0,10*ROW('Sanitation Data'!D79)))),CONCATENATE("[",ROUND(OFFSET('Sanitation Data'!$D$7,0,10*ROW('Sanitation Data'!D79)),0),"]"),IF(AND(ISNUMBER(OFFSET('Sanitation Data'!$D$7,0,10*ROW('Sanitation Data'!D79))),CQ85="",ISNUMBER(OFFSET('Sanitation Data'!$D$7,0,10*ROW('Sanitation Data'!D79)))),OFFSET('Sanitation Data'!$D$7,0,10*ROW('Sanitation Data'!D79)),NA())))</f>
        <v>#N/A</v>
      </c>
      <c r="AC85" s="253" t="e">
        <f ca="true">+IF(AND(ISNUMBER(OFFSET('Sanitation Data'!$D$11,0,10*ROW('Sanitation Data'!D79))),CR85="Yes"),OFFSET('Sanitation Data'!$D$11,0,10*ROW('Sanitation Data'!D79)),IF(AND(ISNUMBER(OFFSET('Sanitation Data'!$D$11,0,10*ROW('Sanitation Data'!D79))),CR85="No",ISNUMBER(OFFSET('Sanitation Data'!$D$11,0,10*ROW('Sanitation Data'!D79)))),CONCATENATE("[",ROUND(OFFSET('Sanitation Data'!$D$11,0,10*ROW('Sanitation Data'!D79)),0),"]"),IF(AND(ISNUMBER(OFFSET('Sanitation Data'!$D$11,0,10*ROW('Sanitation Data'!D79))),CR85="",ISNUMBER(OFFSET('Sanitation Data'!$D$11,0,10*ROW('Sanitation Data'!D79)))),OFFSET('Sanitation Data'!$D$11,0,10*ROW('Sanitation Data'!D79)),NA())))</f>
        <v>#N/A</v>
      </c>
      <c r="AD85" s="253" t="e">
        <f ca="true">+IF(AND(ISNUMBER(OFFSET('Sanitation Data'!$D$12,0,10*ROW('Sanitation Data'!D79))),CS85="Yes"),OFFSET('Sanitation Data'!$D$12,0,10*ROW('Sanitation Data'!D79)),IF(AND(ISNUMBER(OFFSET('Sanitation Data'!$D$12,0,10*ROW('Sanitation Data'!D79))),CS85="No",ISNUMBER(OFFSET('Sanitation Data'!$D$12,0,10*ROW('Sanitation Data'!D79)))),CONCATENATE("[",ROUND(OFFSET('Sanitation Data'!$D$12,0,10*ROW('Sanitation Data'!D79)),0),"]"),IF(AND(ISNUMBER(OFFSET('Sanitation Data'!$D$12,0,10*ROW('Sanitation Data'!D79))),CS85="",ISNUMBER(OFFSET('Sanitation Data'!$D$12,0,10*ROW('Sanitation Data'!D79)))),OFFSET('Sanitation Data'!$D$12,0,10*ROW('Sanitation Data'!D79)),NA())))</f>
        <v>#N/A</v>
      </c>
      <c r="AE85" s="253" t="e">
        <f ca="true">+IF(AND(ISNUMBER(OFFSET('Sanitation Data'!$D$13,0,10*ROW('Sanitation Data'!D79))),CT85="Yes"),OFFSET('Sanitation Data'!$D$13,0,10*ROW('Sanitation Data'!D79)),IF(AND(ISNUMBER(OFFSET('Sanitation Data'!$D$13,0,10*ROW('Sanitation Data'!D79))),CT85="No",ISNUMBER(OFFSET('Sanitation Data'!$D$13,0,10*ROW('Sanitation Data'!D79)))),CONCATENATE("[",ROUND(OFFSET('Sanitation Data'!$D$13,0,10*ROW('Sanitation Data'!D79)),0),"]"),IF(AND(ISNUMBER(OFFSET('Sanitation Data'!$D$13,0,10*ROW('Sanitation Data'!D79))),CT85="",ISNUMBER(OFFSET('Sanitation Data'!$D$13,0,10*ROW('Sanitation Data'!D79)))),OFFSET('Sanitation Data'!$D$13,0,10*ROW('Sanitation Data'!D79)),NA())))</f>
        <v>#N/A</v>
      </c>
      <c r="AF85" s="253" t="e">
        <f ca="true">+IF(AND(ISNUMBER(OFFSET('Sanitation Data'!$E$5,0,10*ROW('Sanitation Data'!E79))),CU85="Yes"),100-OFFSET('Sanitation Data'!$E$5,0,10*ROW('Sanitation Data'!E79)),IF(AND(ISNUMBER(OFFSET('Sanitation Data'!$E$5,0,10*ROW('Sanitation Data'!E79))),CU85="No",ISNUMBER(OFFSET('Sanitation Data'!$E$5,0,10*ROW('Sanitation Data'!E79)))),CONCATENATE("[",ROUND(100-OFFSET('Sanitation Data'!$E$5,0,10*ROW('Sanitation Data'!E79)),0),"]"),IF(AND(ISNUMBER(OFFSET('Sanitation Data'!$E$5,0,10*ROW('Sanitation Data'!E79))),CU85="",ISNUMBER(OFFSET('Sanitation Data'!$E$5,0,10*ROW('Sanitation Data'!E79)))),100-OFFSET('Sanitation Data'!$E$5,0,10*ROW('Sanitation Data'!E79)),NA())))</f>
        <v>#N/A</v>
      </c>
      <c r="AG85" s="253" t="e">
        <f ca="true">+IF(AND(ISNUMBER(OFFSET('Sanitation Data'!$E$7,0,10*ROW('Sanitation Data'!E79))),CV85="Yes"),OFFSET('Sanitation Data'!$E$7,0,10*ROW('Sanitation Data'!E79)),IF(AND(ISNUMBER(OFFSET('Sanitation Data'!$E$7,0,10*ROW('Sanitation Data'!E79))),CV85="No",ISNUMBER(OFFSET('Sanitation Data'!$E$7,0,10*ROW('Sanitation Data'!E79)))),CONCATENATE("[",ROUND(OFFSET('Sanitation Data'!$E$7,0,10*ROW('Sanitation Data'!E79)),0),"]"),IF(AND(ISNUMBER(OFFSET('Sanitation Data'!$E$7,0,10*ROW('Sanitation Data'!E79))),CV85="",ISNUMBER(OFFSET('Sanitation Data'!$E$7,0,10*ROW('Sanitation Data'!E79)))),OFFSET('Sanitation Data'!$E$7,0,10*ROW('Sanitation Data'!E79)),NA())))</f>
        <v>#N/A</v>
      </c>
      <c r="AH85" s="253" t="e">
        <f ca="true">+IF(AND(ISNUMBER(OFFSET('Sanitation Data'!$E$11,0,10*ROW('Sanitation Data'!E79))),CW85="Yes"),OFFSET('Sanitation Data'!$E$11,0,10*ROW('Sanitation Data'!E79)),IF(AND(ISNUMBER(OFFSET('Sanitation Data'!$E$11,0,10*ROW('Sanitation Data'!E79))),CW85="No",ISNUMBER(OFFSET('Sanitation Data'!$E$11,0,10*ROW('Sanitation Data'!E79)))),CONCATENATE("[",ROUND(OFFSET('Sanitation Data'!$E$11,0,10*ROW('Sanitation Data'!E79)),0),"]"),IF(AND(ISNUMBER(OFFSET('Sanitation Data'!$E$11,0,10*ROW('Sanitation Data'!E79))),CW85="",ISNUMBER(OFFSET('Sanitation Data'!$E$11,0,10*ROW('Sanitation Data'!E79)))),OFFSET('Sanitation Data'!$E$11,0,10*ROW('Sanitation Data'!E79)),NA())))</f>
        <v>#N/A</v>
      </c>
      <c r="AI85" s="253" t="e">
        <f ca="true">+IF(AND(ISNUMBER(OFFSET('Sanitation Data'!$E$12,0,10*ROW('Sanitation Data'!E79))),CX85="Yes"),OFFSET('Sanitation Data'!$E$12,0,10*ROW('Sanitation Data'!E79)),IF(AND(ISNUMBER(OFFSET('Sanitation Data'!$E$12,0,10*ROW('Sanitation Data'!E79))),CX85="No",ISNUMBER(OFFSET('Sanitation Data'!$E$12,0,10*ROW('Sanitation Data'!E79)))),CONCATENATE("[",ROUND(OFFSET('Sanitation Data'!$E$12,0,10*ROW('Sanitation Data'!E79)),0),"]"),IF(AND(ISNUMBER(OFFSET('Sanitation Data'!$E$12,0,10*ROW('Sanitation Data'!E79))),CX85="",ISNUMBER(OFFSET('Sanitation Data'!$E$12,0,10*ROW('Sanitation Data'!E79)))),OFFSET('Sanitation Data'!$E$12,0,10*ROW('Sanitation Data'!E79)),NA())))</f>
        <v>#N/A</v>
      </c>
      <c r="AJ85" s="253" t="e">
        <f ca="true">+IF(AND(ISNUMBER(OFFSET('Sanitation Data'!$E$13,0,10*ROW('Sanitation Data'!E79))),CY85="Yes"),OFFSET('Sanitation Data'!$E$13,0,10*ROW('Sanitation Data'!E79)),IF(AND(ISNUMBER(OFFSET('Sanitation Data'!$E$13,0,10*ROW('Sanitation Data'!E79))),CY85="No",ISNUMBER(OFFSET('Sanitation Data'!$E$13,0,10*ROW('Sanitation Data'!E79)))),CONCATENATE("[",ROUND(OFFSET('Sanitation Data'!$E$13,0,10*ROW('Sanitation Data'!E79)),0),"]"),IF(AND(ISNUMBER(OFFSET('Sanitation Data'!$E$13,0,10*ROW('Sanitation Data'!E79))),CY85="",ISNUMBER(OFFSET('Sanitation Data'!$E$13,0,10*ROW('Sanitation Data'!E79)))),OFFSET('Sanitation Data'!$E$13,0,10*ROW('Sanitation Data'!E79)),NA())))</f>
        <v>#N/A</v>
      </c>
      <c r="AK85" s="253" t="e">
        <f ca="true">+IF(AND(ISNUMBER(OFFSET('Sanitation Data'!$F$5,0,10*ROW('Sanitation Data'!F79))),CZ85="Yes"),100-OFFSET('Sanitation Data'!$F$5,0,10*ROW('Sanitation Data'!F79)),IF(AND(ISNUMBER(OFFSET('Sanitation Data'!$F$5,0,10*ROW('Sanitation Data'!F79))),CZ85="No",ISNUMBER(OFFSET('Sanitation Data'!$F$5,0,10*ROW('Sanitation Data'!F79)))),CONCATENATE("[",ROUND(100-OFFSET('Sanitation Data'!$F$5,0,10*ROW('Sanitation Data'!F79)),0),"]"),IF(AND(ISNUMBER(OFFSET('Sanitation Data'!$F$5,0,10*ROW('Sanitation Data'!F79))),CZ85="",ISNUMBER(OFFSET('Sanitation Data'!$F$5,0,10*ROW('Sanitation Data'!F79)))),100-OFFSET('Sanitation Data'!$F$5,0,10*ROW('Sanitation Data'!F79)),NA())))</f>
        <v>#N/A</v>
      </c>
      <c r="AL85" s="253" t="e">
        <f ca="true">+IF(AND(ISNUMBER(OFFSET('Sanitation Data'!$F$7,0,10*ROW('Sanitation Data'!F79))),DA85="Yes"),OFFSET('Sanitation Data'!$F$7,0,10*ROW('Sanitation Data'!F79)),IF(AND(ISNUMBER(OFFSET('Sanitation Data'!$F$7,0,10*ROW('Sanitation Data'!F79))),DA85="No",ISNUMBER(OFFSET('Sanitation Data'!$F$7,0,10*ROW('Sanitation Data'!F79)))),CONCATENATE("[",ROUND(OFFSET('Sanitation Data'!$F$7,0,10*ROW('Sanitation Data'!F79)),0),"]"),IF(AND(ISNUMBER(OFFSET('Sanitation Data'!$F$7,0,10*ROW('Sanitation Data'!F79))),DA85="",ISNUMBER(OFFSET('Sanitation Data'!$F$7,0,10*ROW('Sanitation Data'!F79)))),OFFSET('Sanitation Data'!$F$7,0,10*ROW('Sanitation Data'!F79)),NA())))</f>
        <v>#N/A</v>
      </c>
      <c r="AM85" s="253" t="e">
        <f ca="true">+IF(AND(ISNUMBER(OFFSET('Sanitation Data'!$F$11,0,10*ROW('Sanitation Data'!F79))),DB85="Yes"),OFFSET('Sanitation Data'!$F$11,0,10*ROW('Sanitation Data'!F79)),IF(AND(ISNUMBER(OFFSET('Sanitation Data'!$F$11,0,10*ROW('Sanitation Data'!F79))),DB85="No",ISNUMBER(OFFSET('Sanitation Data'!$F$11,0,10*ROW('Sanitation Data'!F79)))),CONCATENATE("[",ROUND(OFFSET('Sanitation Data'!$F$11,0,10*ROW('Sanitation Data'!F79)),0),"]"),IF(AND(ISNUMBER(OFFSET('Sanitation Data'!$F$11,0,10*ROW('Sanitation Data'!F79))),DB85="",ISNUMBER(OFFSET('Sanitation Data'!$F$11,0,10*ROW('Sanitation Data'!F79)))),OFFSET('Sanitation Data'!$F$11,0,10*ROW('Sanitation Data'!F79)),NA())))</f>
        <v>#N/A</v>
      </c>
      <c r="AN85" s="253" t="e">
        <f ca="true">+IF(AND(ISNUMBER(OFFSET('Sanitation Data'!$F$12,0,10*ROW('Sanitation Data'!F79))),DC85="Yes"),OFFSET('Sanitation Data'!$F$12,0,10*ROW('Sanitation Data'!F79)),IF(AND(ISNUMBER(OFFSET('Sanitation Data'!$F$12,0,10*ROW('Sanitation Data'!F79))),DC85="No",ISNUMBER(OFFSET('Sanitation Data'!$F$12,0,10*ROW('Sanitation Data'!F79)))),CONCATENATE("[",ROUND(OFFSET('Sanitation Data'!$F$12,0,10*ROW('Sanitation Data'!F79)),0),"]"),IF(AND(ISNUMBER(OFFSET('Sanitation Data'!$F$12,0,10*ROW('Sanitation Data'!F79))),DC85="",ISNUMBER(OFFSET('Sanitation Data'!$F$12,0,10*ROW('Sanitation Data'!F79)))),OFFSET('Sanitation Data'!$F$12,0,10*ROW('Sanitation Data'!F79)),NA())))</f>
        <v>#N/A</v>
      </c>
      <c r="AO85" s="253" t="e">
        <f ca="true">+IF(AND(ISNUMBER(OFFSET('Sanitation Data'!$F$13,0,10*ROW('Sanitation Data'!F79))),DD85="Yes"),OFFSET('Sanitation Data'!$F$13,0,10*ROW('Sanitation Data'!F79)),IF(AND(ISNUMBER(OFFSET('Sanitation Data'!$F$13,0,10*ROW('Sanitation Data'!F79))),DD85="No",ISNUMBER(OFFSET('Sanitation Data'!$F$13,0,10*ROW('Sanitation Data'!F79)))),CONCATENATE("[",ROUND(OFFSET('Sanitation Data'!$F$13,0,10*ROW('Sanitation Data'!F79)),0),"]"),IF(AND(ISNUMBER(OFFSET('Sanitation Data'!$F$13,0,10*ROW('Sanitation Data'!F79))),DD85="",ISNUMBER(OFFSET('Sanitation Data'!$F$13,0,10*ROW('Sanitation Data'!F79)))),OFFSET('Sanitation Data'!$F$13,0,10*ROW('Sanitation Data'!F79)),NA())))</f>
        <v>#N/A</v>
      </c>
      <c r="AP85" s="253" t="e">
        <f ca="true">+IF(AND(ISNUMBER(OFFSET('Sanitation Data'!$G$5,0,10*ROW('Sanitation Data'!G79))),DE85="Yes"),100-OFFSET('Sanitation Data'!$G$5,0,10*ROW('Sanitation Data'!G79)),IF(AND(ISNUMBER(OFFSET('Sanitation Data'!$G$5,0,10*ROW('Sanitation Data'!G79))),DE85="No",ISNUMBER(OFFSET('Sanitation Data'!$G$5,0,10*ROW('Sanitation Data'!G79)))),CONCATENATE("[",ROUND(100-OFFSET('Sanitation Data'!$G$5,0,10*ROW('Sanitation Data'!G79)),0),"]"),IF(AND(ISNUMBER(OFFSET('Sanitation Data'!$G$5,0,10*ROW('Sanitation Data'!G79))),DE85="",ISNUMBER(OFFSET('Sanitation Data'!$G$5,0,10*ROW('Sanitation Data'!G79)))),100-OFFSET('Sanitation Data'!$G$5,0,10*ROW('Sanitation Data'!G79)),NA())))</f>
        <v>#N/A</v>
      </c>
      <c r="AQ85" s="253" t="e">
        <f ca="true">+IF(AND(ISNUMBER(OFFSET('Sanitation Data'!$G$7,0,10*ROW('Sanitation Data'!G79))),DF85="Yes"),OFFSET('Sanitation Data'!$G$7,0,10*ROW('Sanitation Data'!G79)),IF(AND(ISNUMBER(OFFSET('Sanitation Data'!$G$7,0,10*ROW('Sanitation Data'!G79))),DF85="No",ISNUMBER(OFFSET('Sanitation Data'!$G$7,0,10*ROW('Sanitation Data'!G79)))),CONCATENATE("[",ROUND(OFFSET('Sanitation Data'!$G$7,0,10*ROW('Sanitation Data'!G79)),0),"]"),IF(AND(ISNUMBER(OFFSET('Sanitation Data'!$G$7,0,10*ROW('Sanitation Data'!G79))),DF85="",ISNUMBER(OFFSET('Sanitation Data'!$G$7,0,10*ROW('Sanitation Data'!G79)))),OFFSET('Sanitation Data'!$G$7,0,10*ROW('Sanitation Data'!G79)),NA())))</f>
        <v>#N/A</v>
      </c>
      <c r="AR85" s="253" t="e">
        <f ca="true">+IF(AND(ISNUMBER(OFFSET('Sanitation Data'!$G$11,0,10*ROW('Sanitation Data'!G79))),DG85="Yes"),OFFSET('Sanitation Data'!$G$11,0,10*ROW('Sanitation Data'!G79)),IF(AND(ISNUMBER(OFFSET('Sanitation Data'!$G$11,0,10*ROW('Sanitation Data'!G79))),DG85="No",ISNUMBER(OFFSET('Sanitation Data'!$G$11,0,10*ROW('Sanitation Data'!G79)))),CONCATENATE("[",ROUND(OFFSET('Sanitation Data'!$G$11,0,10*ROW('Sanitation Data'!G79)),0),"]"),IF(AND(ISNUMBER(OFFSET('Sanitation Data'!$G$11,0,10*ROW('Sanitation Data'!G79))),DG85="",ISNUMBER(OFFSET('Sanitation Data'!$G$11,0,10*ROW('Sanitation Data'!G79)))),OFFSET('Sanitation Data'!$G$11,0,10*ROW('Sanitation Data'!G79)),NA())))</f>
        <v>#N/A</v>
      </c>
      <c r="AS85" s="253" t="e">
        <f ca="true">+IF(AND(ISNUMBER(OFFSET('Sanitation Data'!$G$12,0,10*ROW('Sanitation Data'!G79))),DH85="Yes"),OFFSET('Sanitation Data'!$G$12,0,10*ROW('Sanitation Data'!G79)),IF(AND(ISNUMBER(OFFSET('Sanitation Data'!$G$12,0,10*ROW('Sanitation Data'!G79))),DH85="No",ISNUMBER(OFFSET('Sanitation Data'!$G$12,0,10*ROW('Sanitation Data'!G79)))),CONCATENATE("[",ROUND(OFFSET('Sanitation Data'!$G$12,0,10*ROW('Sanitation Data'!G79)),0),"]"),IF(AND(ISNUMBER(OFFSET('Sanitation Data'!$G$12,0,10*ROW('Sanitation Data'!G79))),DH85="",ISNUMBER(OFFSET('Sanitation Data'!$G$12,0,10*ROW('Sanitation Data'!G79)))),OFFSET('Sanitation Data'!$G$12,0,10*ROW('Sanitation Data'!G79)),NA())))</f>
        <v>#N/A</v>
      </c>
      <c r="AT85" s="253" t="e">
        <f ca="true">+IF(AND(ISNUMBER(OFFSET('Sanitation Data'!$G$13,0,10*ROW('Sanitation Data'!G79))),DI85="Yes"),OFFSET('Sanitation Data'!$G$13,0,10*ROW('Sanitation Data'!G79)),IF(AND(ISNUMBER(OFFSET('Sanitation Data'!$G$13,0,10*ROW('Sanitation Data'!G79))),DI85="No",ISNUMBER(OFFSET('Sanitation Data'!$G$13,0,10*ROW('Sanitation Data'!G79)))),CONCATENATE("[",ROUND(OFFSET('Sanitation Data'!$G$13,0,10*ROW('Sanitation Data'!G79)),0),"]"),IF(AND(ISNUMBER(OFFSET('Sanitation Data'!$G$13,0,10*ROW('Sanitation Data'!G79))),DI85="",ISNUMBER(OFFSET('Sanitation Data'!$G$13,0,10*ROW('Sanitation Data'!G79)))),OFFSET('Sanitation Data'!$G$13,0,10*ROW('Sanitation Data'!G79)),NA())))</f>
        <v>#N/A</v>
      </c>
      <c r="AU85" s="253" t="e">
        <f ca="true">+IF(AND(ISNUMBER(OFFSET('Sanitation Data'!$H$5,0,10*ROW('Sanitation Data'!H79))),DJ85="Yes"),100-OFFSET('Sanitation Data'!$H$5,0,10*ROW('Sanitation Data'!H79)),IF(AND(ISNUMBER(OFFSET('Sanitation Data'!$H$5,0,10*ROW('Sanitation Data'!H79))),DJ85="No",ISNUMBER(OFFSET('Sanitation Data'!$H$5,0,10*ROW('Sanitation Data'!H79)))),CONCATENATE("[",ROUND(100-OFFSET('Sanitation Data'!$H$5,0,10*ROW('Sanitation Data'!H79)),0),"]"),IF(AND(ISNUMBER(OFFSET('Sanitation Data'!$H$5,0,10*ROW('Sanitation Data'!H79))),DJ85="",ISNUMBER(OFFSET('Sanitation Data'!$H$5,0,10*ROW('Sanitation Data'!H79)))),100-OFFSET('Sanitation Data'!$H$5,0,10*ROW('Sanitation Data'!H79)),NA())))</f>
        <v>#N/A</v>
      </c>
      <c r="AV85" s="253" t="e">
        <f ca="true">+IF(AND(ISNUMBER(OFFSET('Sanitation Data'!$H$7,0,10*ROW('Sanitation Data'!H79))),DK85="Yes"),OFFSET('Sanitation Data'!$H$7,0,10*ROW('Sanitation Data'!H79)),IF(AND(ISNUMBER(OFFSET('Sanitation Data'!$H$7,0,10*ROW('Sanitation Data'!H79))),DK85="No",ISNUMBER(OFFSET('Sanitation Data'!$H$7,0,10*ROW('Sanitation Data'!H79)))),CONCATENATE("[",ROUND(OFFSET('Sanitation Data'!$H$7,0,10*ROW('Sanitation Data'!H79)),0),"]"),IF(AND(ISNUMBER(OFFSET('Sanitation Data'!$H$7,0,10*ROW('Sanitation Data'!H79))),DK85="",ISNUMBER(OFFSET('Sanitation Data'!$H$7,0,10*ROW('Sanitation Data'!H79)))),OFFSET('Sanitation Data'!$H$7,0,10*ROW('Sanitation Data'!H79)),NA())))</f>
        <v>#N/A</v>
      </c>
      <c r="AW85" s="253" t="e">
        <f ca="true">+IF(AND(ISNUMBER(OFFSET('Sanitation Data'!$H$11,0,10*ROW('Sanitation Data'!H79))),DL85="Yes"),OFFSET('Sanitation Data'!$H$11,0,10*ROW('Sanitation Data'!H79)),IF(AND(ISNUMBER(OFFSET('Sanitation Data'!$H$11,0,10*ROW('Sanitation Data'!H79))),DL85="No",ISNUMBER(OFFSET('Sanitation Data'!$H$11,0,10*ROW('Sanitation Data'!H79)))),CONCATENATE("[",ROUND(OFFSET('Sanitation Data'!$H$11,0,10*ROW('Sanitation Data'!H79)),0),"]"),IF(AND(ISNUMBER(OFFSET('Sanitation Data'!$H$11,0,10*ROW('Sanitation Data'!H79))),DL85="",ISNUMBER(OFFSET('Sanitation Data'!$H$11,0,10*ROW('Sanitation Data'!H79)))),OFFSET('Sanitation Data'!$H$11,0,10*ROW('Sanitation Data'!H79)),NA())))</f>
        <v>#N/A</v>
      </c>
      <c r="AX85" s="253" t="e">
        <f ca="true">+IF(AND(ISNUMBER(OFFSET('Sanitation Data'!$H$12,0,10*ROW('Sanitation Data'!H79))),DM85="Yes"),OFFSET('Sanitation Data'!$H$12,0,10*ROW('Sanitation Data'!H79)),IF(AND(ISNUMBER(OFFSET('Sanitation Data'!$H$12,0,10*ROW('Sanitation Data'!H79))),DM85="No",ISNUMBER(OFFSET('Sanitation Data'!$H$12,0,10*ROW('Sanitation Data'!H79)))),CONCATENATE("[",ROUND(OFFSET('Sanitation Data'!$H$12,0,10*ROW('Sanitation Data'!H79)),0),"]"),IF(AND(ISNUMBER(OFFSET('Sanitation Data'!$H$12,0,10*ROW('Sanitation Data'!H79))),DM85="",ISNUMBER(OFFSET('Sanitation Data'!$H$12,0,10*ROW('Sanitation Data'!H79)))),OFFSET('Sanitation Data'!$H$12,0,10*ROW('Sanitation Data'!H79)),NA())))</f>
        <v>#N/A</v>
      </c>
      <c r="AY85" s="253" t="e">
        <f ca="true">+IF(AND(ISNUMBER(OFFSET('Sanitation Data'!$H$13,0,10*ROW('Sanitation Data'!H79))),DN85="Yes"),OFFSET('Sanitation Data'!$H$13,0,10*ROW('Sanitation Data'!H79)),IF(AND(ISNUMBER(OFFSET('Sanitation Data'!$H$13,0,10*ROW('Sanitation Data'!H79))),DN85="No",ISNUMBER(OFFSET('Sanitation Data'!$H$13,0,10*ROW('Sanitation Data'!H79)))),CONCATENATE("[",ROUND(OFFSET('Sanitation Data'!$H$13,0,10*ROW('Sanitation Data'!H79)),0),"]"),IF(AND(ISNUMBER(OFFSET('Sanitation Data'!$H$13,0,10*ROW('Sanitation Data'!H79))),DN85="",ISNUMBER(OFFSET('Sanitation Data'!$H$13,0,10*ROW('Sanitation Data'!H79)))),OFFSET('Sanitation Data'!$H$13,0,10*ROW('Sanitation Data'!H79)),NA())))</f>
        <v>#N/A</v>
      </c>
      <c r="AZ85" s="254" t="e">
        <f ca="true">+IF(AND(ISNUMBER(OFFSET('Hygiene Data'!$C$6,0,10*ROW('Hygiene Data'!C79))),DO85="Yes"),OFFSET('Hygiene Data'!$C$6,0,10*ROW('Hygiene Data'!C79)),IF(AND(ISNUMBER(OFFSET('Hygiene Data'!$C$6,0,10*ROW('Hygiene Data'!C79))),DO85="No",ISNUMBER(OFFSET('Hygiene Data'!$C$6,0,10*ROW('Hygiene Data'!C79)))),CONCATENATE("[",ROUND(OFFSET('Hygiene Data'!$C$6,0,10*ROW('Hygiene Data'!C79)),0),"]"),IF(AND(ISNUMBER(OFFSET('Hygiene Data'!$C$6,0,10*ROW('Hygiene Data'!C79))),DO85="",ISNUMBER(OFFSET('Hygiene Data'!$C$6,0,10*ROW('Hygiene Data'!C79)))),OFFSET('Hygiene Data'!$C$6,0,10*ROW('Hygiene Data'!C79)),NA())))</f>
        <v>#N/A</v>
      </c>
      <c r="BA85" s="254" t="e">
        <f ca="true">+IF(AND(ISNUMBER(OFFSET('Hygiene Data'!$C$8,0,10*ROW('Hygiene Data'!C79))),DP85="Yes"),OFFSET('Hygiene Data'!$C$8,0,10*ROW('Hygiene Data'!C79)),IF(AND(ISNUMBER(OFFSET('Hygiene Data'!$C$8,0,10*ROW('Hygiene Data'!C79))),DP85="No",ISNUMBER(OFFSET('Hygiene Data'!$C$8,0,10*ROW('Hygiene Data'!C79)))),CONCATENATE("[",ROUND(OFFSET('Hygiene Data'!$C$8,0,10*ROW('Hygiene Data'!C79)),0),"]"),IF(AND(ISNUMBER(OFFSET('Hygiene Data'!$C$8,0,10*ROW('Hygiene Data'!C79))),DP85="",ISNUMBER(OFFSET('Hygiene Data'!$C$8,0,10*ROW('Hygiene Data'!C79)))),OFFSET('Hygiene Data'!$C$8,0,10*ROW('Hygiene Data'!C79)),NA())))</f>
        <v>#N/A</v>
      </c>
      <c r="BB85" s="254" t="e">
        <f ca="true">+IF(AND(ISNUMBER(OFFSET('Hygiene Data'!$C$10,0,10*ROW('Hygiene Data'!C79))),DQ85="Yes"),OFFSET('Hygiene Data'!$C$10,0,10*ROW('Hygiene Data'!C79)),IF(AND(ISNUMBER(OFFSET('Hygiene Data'!$C$10,0,10*ROW('Hygiene Data'!C79))),DQ85="No",ISNUMBER(OFFSET('Hygiene Data'!$C$10,0,10*ROW('Hygiene Data'!C79)))),CONCATENATE("[",ROUND(OFFSET('Hygiene Data'!$C$10,0,10*ROW('Hygiene Data'!C79)),0),"]"),IF(AND(ISNUMBER(OFFSET('Hygiene Data'!$C$10,0,10*ROW('Hygiene Data'!C79))),DQ85="",ISNUMBER(OFFSET('Hygiene Data'!$C$10,0,10*ROW('Hygiene Data'!C79)))),OFFSET('Hygiene Data'!$C$10,0,10*ROW('Hygiene Data'!C79)),NA())))</f>
        <v>#N/A</v>
      </c>
      <c r="BC85" s="254" t="e">
        <f ca="true">+IF(AND(ISNUMBER(OFFSET('Hygiene Data'!$D$6,0,10*ROW('Hygiene Data'!D79))),DR85="Yes"),OFFSET('Hygiene Data'!$D$6,0,10*ROW('Hygiene Data'!D79)),IF(AND(ISNUMBER(OFFSET('Hygiene Data'!$D$6,0,10*ROW('Hygiene Data'!D79))),DR85="No",ISNUMBER(OFFSET('Hygiene Data'!$D$6,0,10*ROW('Hygiene Data'!D79)))),CONCATENATE("[",ROUND(OFFSET('Hygiene Data'!$D$6,0,10*ROW('Hygiene Data'!D79)),0),"]"),IF(AND(ISNUMBER(OFFSET('Hygiene Data'!$D$6,0,10*ROW('Hygiene Data'!D79))),DR85="",ISNUMBER(OFFSET('Hygiene Data'!$D$6,0,10*ROW('Hygiene Data'!D79)))),OFFSET('Hygiene Data'!$D$6,0,10*ROW('Hygiene Data'!D79)),NA())))</f>
        <v>#N/A</v>
      </c>
      <c r="BD85" s="254" t="e">
        <f ca="true">+IF(AND(ISNUMBER(OFFSET('Hygiene Data'!$D$8,0,10*ROW('Hygiene Data'!D79))),DS85="Yes"),OFFSET('Hygiene Data'!$D$8,0,10*ROW('Hygiene Data'!D79)),IF(AND(ISNUMBER(OFFSET('Hygiene Data'!$D$8,0,10*ROW('Hygiene Data'!D79))),DS85="No",ISNUMBER(OFFSET('Hygiene Data'!$D$8,0,10*ROW('Hygiene Data'!D79)))),CONCATENATE("[",ROUND(OFFSET('Hygiene Data'!$D$8,0,10*ROW('Hygiene Data'!D79)),0),"]"),IF(AND(ISNUMBER(OFFSET('Hygiene Data'!$D$8,0,10*ROW('Hygiene Data'!D79))),DS85="",ISNUMBER(OFFSET('Hygiene Data'!$D$8,0,10*ROW('Hygiene Data'!D79)))),OFFSET('Hygiene Data'!$D$8,0,10*ROW('Hygiene Data'!D79)),NA())))</f>
        <v>#N/A</v>
      </c>
      <c r="BE85" s="254" t="e">
        <f ca="true">+IF(AND(ISNUMBER(OFFSET('Hygiene Data'!$D$10,0,10*ROW('Hygiene Data'!D79))),DT85="Yes"),OFFSET('Hygiene Data'!$D$10,0,10*ROW('Hygiene Data'!D79)),IF(AND(ISNUMBER(OFFSET('Hygiene Data'!$D$10,0,10*ROW('Hygiene Data'!D79))),DT85="No",ISNUMBER(OFFSET('Hygiene Data'!$D$10,0,10*ROW('Hygiene Data'!D79)))),CONCATENATE("[",ROUND(OFFSET('Hygiene Data'!$D$10,0,10*ROW('Hygiene Data'!D79)),0),"]"),IF(AND(ISNUMBER(OFFSET('Hygiene Data'!$D$10,0,10*ROW('Hygiene Data'!D79))),DT85="",ISNUMBER(OFFSET('Hygiene Data'!$D$10,0,10*ROW('Hygiene Data'!D79)))),OFFSET('Hygiene Data'!$D$10,0,10*ROW('Hygiene Data'!D79)),NA())))</f>
        <v>#N/A</v>
      </c>
      <c r="BF85" s="254" t="e">
        <f ca="true">+IF(AND(ISNUMBER(OFFSET('Hygiene Data'!$E$6,0,10*ROW('Hygiene Data'!E79))),DU85="Yes"),OFFSET('Hygiene Data'!$E$6,0,10*ROW('Hygiene Data'!E79)),IF(AND(ISNUMBER(OFFSET('Hygiene Data'!$E$6,0,10*ROW('Hygiene Data'!E79))),DU85="No",ISNUMBER(OFFSET('Hygiene Data'!$E$6,0,10*ROW('Hygiene Data'!E79)))),CONCATENATE("[",ROUND(OFFSET('Hygiene Data'!$E$6,0,10*ROW('Hygiene Data'!E79)),0),"]"),IF(AND(ISNUMBER(OFFSET('Hygiene Data'!$E$6,0,10*ROW('Hygiene Data'!E79))),DU85="",ISNUMBER(OFFSET('Hygiene Data'!$E$6,0,10*ROW('Hygiene Data'!E79)))),OFFSET('Hygiene Data'!$E$6,0,10*ROW('Hygiene Data'!E79)),NA())))</f>
        <v>#N/A</v>
      </c>
      <c r="BG85" s="254" t="e">
        <f ca="true">+IF(AND(ISNUMBER(OFFSET('Hygiene Data'!$E$8,0,10*ROW('Hygiene Data'!E79))),DV85="Yes"),OFFSET('Hygiene Data'!$E$8,0,10*ROW('Hygiene Data'!E79)),IF(AND(ISNUMBER(OFFSET('Hygiene Data'!$E$8,0,10*ROW('Hygiene Data'!E79))),DV85="No",ISNUMBER(OFFSET('Hygiene Data'!$E$8,0,10*ROW('Hygiene Data'!E79)))),CONCATENATE("[",ROUND(OFFSET('Hygiene Data'!$E$8,0,10*ROW('Hygiene Data'!E79)),0),"]"),IF(AND(ISNUMBER(OFFSET('Hygiene Data'!$E$8,0,10*ROW('Hygiene Data'!E79))),DV85="",ISNUMBER(OFFSET('Hygiene Data'!$E$8,0,10*ROW('Hygiene Data'!E79)))),OFFSET('Hygiene Data'!$E$8,0,10*ROW('Hygiene Data'!E79)),NA())))</f>
        <v>#N/A</v>
      </c>
      <c r="BH85" s="254" t="e">
        <f ca="true">+IF(AND(ISNUMBER(OFFSET('Hygiene Data'!$E$10,0,10*ROW('Hygiene Data'!E79))),DW85="Yes"),OFFSET('Hygiene Data'!$E$10,0,10*ROW('Hygiene Data'!E79)),IF(AND(ISNUMBER(OFFSET('Hygiene Data'!$E$10,0,10*ROW('Hygiene Data'!E79))),DW85="No",ISNUMBER(OFFSET('Hygiene Data'!$E$10,0,10*ROW('Hygiene Data'!E79)))),CONCATENATE("[",ROUND(OFFSET('Hygiene Data'!$E$10,0,10*ROW('Hygiene Data'!E79)),0),"]"),IF(AND(ISNUMBER(OFFSET('Hygiene Data'!$E$10,0,10*ROW('Hygiene Data'!E79))),DW85="",ISNUMBER(OFFSET('Hygiene Data'!$E$10,0,10*ROW('Hygiene Data'!E79)))),OFFSET('Hygiene Data'!$E$10,0,10*ROW('Hygiene Data'!E79)),NA())))</f>
        <v>#N/A</v>
      </c>
      <c r="BI85" s="254" t="e">
        <f ca="true">+IF(AND(ISNUMBER(OFFSET('Hygiene Data'!$F$6,0,10*ROW('Hygiene Data'!F79))),DX85="Yes"),OFFSET('Hygiene Data'!$F$6,0,10*ROW('Hygiene Data'!F79)),IF(AND(ISNUMBER(OFFSET('Hygiene Data'!$F$6,0,10*ROW('Hygiene Data'!F79))),DX85="No",ISNUMBER(OFFSET('Hygiene Data'!$F$6,0,10*ROW('Hygiene Data'!F79)))),CONCATENATE("[",ROUND(OFFSET('Hygiene Data'!$F$6,0,10*ROW('Hygiene Data'!F79)),0),"]"),IF(AND(ISNUMBER(OFFSET('Hygiene Data'!$F$6,0,10*ROW('Hygiene Data'!F79))),DX85="",ISNUMBER(OFFSET('Hygiene Data'!$F$6,0,10*ROW('Hygiene Data'!F79)))),OFFSET('Hygiene Data'!$F$6,0,10*ROW('Hygiene Data'!F79)),NA())))</f>
        <v>#N/A</v>
      </c>
      <c r="BJ85" s="254" t="e">
        <f ca="true">+IF(AND(ISNUMBER(OFFSET('Hygiene Data'!$F$8,0,10*ROW('Hygiene Data'!F79))),DY85="Yes"),OFFSET('Hygiene Data'!$F$8,0,10*ROW('Hygiene Data'!F79)),IF(AND(ISNUMBER(OFFSET('Hygiene Data'!$F$8,0,10*ROW('Hygiene Data'!F79))),DY85="No",ISNUMBER(OFFSET('Hygiene Data'!$F$8,0,10*ROW('Hygiene Data'!F79)))),CONCATENATE("[",ROUND(OFFSET('Hygiene Data'!$F$8,0,10*ROW('Hygiene Data'!F79)),0),"]"),IF(AND(ISNUMBER(OFFSET('Hygiene Data'!$F$8,0,10*ROW('Hygiene Data'!F79))),DY85="",ISNUMBER(OFFSET('Hygiene Data'!$F$8,0,10*ROW('Hygiene Data'!F79)))),OFFSET('Hygiene Data'!$F$8,0,10*ROW('Hygiene Data'!F79)),NA())))</f>
        <v>#N/A</v>
      </c>
      <c r="BK85" s="254" t="e">
        <f ca="true">+IF(AND(ISNUMBER(OFFSET('Hygiene Data'!$F$10,0,10*ROW('Hygiene Data'!F79))),DZ85="Yes"),OFFSET('Hygiene Data'!$F$10,0,10*ROW('Hygiene Data'!F79)),IF(AND(ISNUMBER(OFFSET('Hygiene Data'!$F$10,0,10*ROW('Hygiene Data'!F79))),DZ85="No",ISNUMBER(OFFSET('Hygiene Data'!$F$10,0,10*ROW('Hygiene Data'!F79)))),CONCATENATE("[",ROUND(OFFSET('Hygiene Data'!$F$10,0,10*ROW('Hygiene Data'!F79)),0),"]"),IF(AND(ISNUMBER(OFFSET('Hygiene Data'!$F$10,0,10*ROW('Hygiene Data'!F79))),DZ85="",ISNUMBER(OFFSET('Hygiene Data'!$F$10,0,10*ROW('Hygiene Data'!F79)))),OFFSET('Hygiene Data'!$F$10,0,10*ROW('Hygiene Data'!F79)),NA())))</f>
        <v>#N/A</v>
      </c>
      <c r="BL85" s="254" t="e">
        <f ca="true">+IF(AND(ISNUMBER(OFFSET('Hygiene Data'!$G$6,0,10*ROW('Hygiene Data'!G79))),EA85="Yes"),OFFSET('Hygiene Data'!$G$6,0,10*ROW('Hygiene Data'!G79)),IF(AND(ISNUMBER(OFFSET('Hygiene Data'!$G$6,0,10*ROW('Hygiene Data'!G79))),EA85="No",ISNUMBER(OFFSET('Hygiene Data'!$G$6,0,10*ROW('Hygiene Data'!G79)))),CONCATENATE("[",ROUND(OFFSET('Hygiene Data'!$G$6,0,10*ROW('Hygiene Data'!G79)),0),"]"),IF(AND(ISNUMBER(OFFSET('Hygiene Data'!$G$6,0,10*ROW('Hygiene Data'!G79))),EA85="",ISNUMBER(OFFSET('Hygiene Data'!$G$6,0,10*ROW('Hygiene Data'!G79)))),OFFSET('Hygiene Data'!$G$6,0,10*ROW('Hygiene Data'!G79)),NA())))</f>
        <v>#N/A</v>
      </c>
      <c r="BM85" s="254" t="e">
        <f ca="true">+IF(AND(ISNUMBER(OFFSET('Hygiene Data'!$G$8,0,10*ROW('Hygiene Data'!G79))),EB85="Yes"),OFFSET('Hygiene Data'!$G$8,0,10*ROW('Hygiene Data'!G79)),IF(AND(ISNUMBER(OFFSET('Hygiene Data'!$G$8,0,10*ROW('Hygiene Data'!G79))),EB85="No",ISNUMBER(OFFSET('Hygiene Data'!$G$8,0,10*ROW('Hygiene Data'!G79)))),CONCATENATE("[",ROUND(OFFSET('Hygiene Data'!$G$8,0,10*ROW('Hygiene Data'!G79)),0),"]"),IF(AND(ISNUMBER(OFFSET('Hygiene Data'!$G$8,0,10*ROW('Hygiene Data'!G79))),EB85="",ISNUMBER(OFFSET('Hygiene Data'!$G$8,0,10*ROW('Hygiene Data'!G79)))),OFFSET('Hygiene Data'!$G$8,0,10*ROW('Hygiene Data'!G79)),NA())))</f>
        <v>#N/A</v>
      </c>
      <c r="BN85" s="254" t="e">
        <f ca="true">+IF(AND(ISNUMBER(OFFSET('Hygiene Data'!$G$10,0,10*ROW('Hygiene Data'!G79))),EC85="Yes"),OFFSET('Hygiene Data'!$G$10,0,10*ROW('Hygiene Data'!G79)),IF(AND(ISNUMBER(OFFSET('Hygiene Data'!$G$10,0,10*ROW('Hygiene Data'!G79))),EC85="No",ISNUMBER(OFFSET('Hygiene Data'!$G$10,0,10*ROW('Hygiene Data'!G79)))),CONCATENATE("[",ROUND(OFFSET('Hygiene Data'!$G$10,0,10*ROW('Hygiene Data'!G79)),0),"]"),IF(AND(ISNUMBER(OFFSET('Hygiene Data'!$G$10,0,10*ROW('Hygiene Data'!G79))),EC85="",ISNUMBER(OFFSET('Hygiene Data'!$G$10,0,10*ROW('Hygiene Data'!G79)))),OFFSET('Hygiene Data'!$G$10,0,10*ROW('Hygiene Data'!G79)),NA())))</f>
        <v>#N/A</v>
      </c>
      <c r="BO85" s="254" t="e">
        <f ca="true">+IF(AND(ISNUMBER(OFFSET('Hygiene Data'!$H$6,0,10*ROW('Hygiene Data'!H79))),ED85="Yes"),OFFSET('Hygiene Data'!$H$6,0,10*ROW('Hygiene Data'!H79)),IF(AND(ISNUMBER(OFFSET('Hygiene Data'!$H$6,0,10*ROW('Hygiene Data'!H79))),ED85="No",ISNUMBER(OFFSET('Hygiene Data'!$H$6,0,10*ROW('Hygiene Data'!H79)))),CONCATENATE("[",ROUND(OFFSET('Hygiene Data'!$H$6,0,10*ROW('Hygiene Data'!H79)),0),"]"),IF(AND(ISNUMBER(OFFSET('Hygiene Data'!$H$6,0,10*ROW('Hygiene Data'!H79))),ED85="",ISNUMBER(OFFSET('Hygiene Data'!$H$6,0,10*ROW('Hygiene Data'!H79)))),OFFSET('Hygiene Data'!$H$6,0,10*ROW('Hygiene Data'!H79)),NA())))</f>
        <v>#N/A</v>
      </c>
      <c r="BP85" s="254" t="e">
        <f ca="true">+IF(AND(ISNUMBER(OFFSET('Hygiene Data'!$H$8,0,10*ROW('Hygiene Data'!H79))),EE85="Yes"),OFFSET('Hygiene Data'!$H$8,0,10*ROW('Hygiene Data'!H79)),IF(AND(ISNUMBER(OFFSET('Hygiene Data'!$H$8,0,10*ROW('Hygiene Data'!H79))),EE85="No",ISNUMBER(OFFSET('Hygiene Data'!$H$8,0,10*ROW('Hygiene Data'!H79)))),CONCATENATE("[",ROUND(OFFSET('Hygiene Data'!$H$8,0,10*ROW('Hygiene Data'!H79)),0),"]"),IF(AND(ISNUMBER(OFFSET('Hygiene Data'!$H$8,0,10*ROW('Hygiene Data'!H79))),EE85="",ISNUMBER(OFFSET('Hygiene Data'!$H$8,0,10*ROW('Hygiene Data'!H79)))),OFFSET('Hygiene Data'!$H$8,0,10*ROW('Hygiene Data'!H79)),NA())))</f>
        <v>#N/A</v>
      </c>
      <c r="BQ85" s="254" t="e">
        <f ca="true">+IF(AND(ISNUMBER(OFFSET('Hygiene Data'!$H$10,0,10*ROW('Hygiene Data'!H79))),EF85="Yes"),OFFSET('Hygiene Data'!$H$10,0,10*ROW('Hygiene Data'!H79)),IF(AND(ISNUMBER(OFFSET('Hygiene Data'!$H$10,0,10*ROW('Hygiene Data'!H79))),EF85="No",ISNUMBER(OFFSET('Hygiene Data'!$H$10,0,10*ROW('Hygiene Data'!H79)))),CONCATENATE("[",ROUND(OFFSET('Hygiene Data'!$H$10,0,10*ROW('Hygiene Data'!H79)),0),"]"),IF(AND(ISNUMBER(OFFSET('Hygiene Data'!$H$10,0,10*ROW('Hygiene Data'!H79))),EF85="",ISNUMBER(OFFSET('Hygiene Data'!$H$10,0,10*ROW('Hygiene Data'!H79)))),OFFSET('Hygiene Data'!$H$10,0,10*ROW('Hygiene Data'!H79)),NA())))</f>
        <v>#N/A</v>
      </c>
      <c r="BS85" s="36" t="str">
        <f ca="true">+IF(OFFSET('Water Data'!$C$28,0,10*ROW('Water Data'!C79))="","",OFFSET('Water Data'!$C$28,0,10*ROW('Water Data'!C79)))</f>
        <v/>
      </c>
      <c r="BT85" s="36" t="str">
        <f ca="true">+IF(OFFSET('Water Data'!$C$29,0,10*ROW('Water Data'!C79))="","",OFFSET('Water Data'!$C$29,0,10*ROW('Water Data'!C79)))</f>
        <v/>
      </c>
      <c r="BU85" s="36" t="str">
        <f ca="true">+IF(OFFSET('Water Data'!$C$30,0,10*ROW('Water Data'!C79))="","",OFFSET('Water Data'!$C$30,0,10*ROW('Water Data'!C79)))</f>
        <v/>
      </c>
      <c r="BV85" s="36" t="str">
        <f ca="true">+IF(OFFSET('Water Data'!$D$28,0,10*ROW('Water Data'!D79))="","",OFFSET('Water Data'!$D$28,0,10*ROW('Water Data'!D79)))</f>
        <v/>
      </c>
      <c r="BW85" s="36" t="str">
        <f ca="true">+IF(OFFSET('Water Data'!$D$29,0,10*ROW('Water Data'!D79))="","",OFFSET('Water Data'!$D$29,0,10*ROW('Water Data'!D79)))</f>
        <v/>
      </c>
      <c r="BX85" s="36" t="str">
        <f ca="true">+IF(OFFSET('Water Data'!$D$30,0,10*ROW('Water Data'!D79))="","",OFFSET('Water Data'!$D$30,0,10*ROW('Water Data'!D79)))</f>
        <v/>
      </c>
      <c r="BY85" s="36" t="str">
        <f ca="true">+IF(OFFSET('Water Data'!$E$28,0,10*ROW('Water Data'!E79))="","",OFFSET('Water Data'!$E$28,0,10*ROW('Water Data'!E79)))</f>
        <v/>
      </c>
      <c r="BZ85" s="36" t="str">
        <f ca="true">+IF(OFFSET('Water Data'!$E$29,0,10*ROW('Water Data'!E79))="","",OFFSET('Water Data'!$E$29,0,10*ROW('Water Data'!E79)))</f>
        <v/>
      </c>
      <c r="CA85" s="36" t="str">
        <f ca="true">+IF(OFFSET('Water Data'!$E$30,0,10*ROW('Water Data'!E79))="","",OFFSET('Water Data'!$E$30,0,10*ROW('Water Data'!E79)))</f>
        <v/>
      </c>
      <c r="CB85" s="36" t="str">
        <f ca="true">+IF(OFFSET('Water Data'!$F$28,0,10*ROW('Water Data'!F79))="","",OFFSET('Water Data'!$F$28,0,10*ROW('Water Data'!F79)))</f>
        <v/>
      </c>
      <c r="CC85" s="36" t="str">
        <f ca="true">+IF(OFFSET('Water Data'!$F$29,0,10*ROW('Water Data'!F79))="","",OFFSET('Water Data'!$F$29,0,10*ROW('Water Data'!F79)))</f>
        <v/>
      </c>
      <c r="CD85" s="36" t="str">
        <f ca="true">+IF(OFFSET('Water Data'!$F$30,0,10*ROW('Water Data'!F79))="","",OFFSET('Water Data'!$F$30,0,10*ROW('Water Data'!F79)))</f>
        <v/>
      </c>
      <c r="CE85" s="36" t="str">
        <f ca="true">+IF(OFFSET('Water Data'!$G$28,0,10*ROW('Water Data'!G79))="","",OFFSET('Water Data'!$G$28,0,10*ROW('Water Data'!G79)))</f>
        <v/>
      </c>
      <c r="CF85" s="36" t="str">
        <f ca="true">+IF(OFFSET('Water Data'!$G$29,0,10*ROW('Water Data'!G79))="","",OFFSET('Water Data'!$G$29,0,10*ROW('Water Data'!G79)))</f>
        <v/>
      </c>
      <c r="CG85" s="36" t="str">
        <f ca="true">+IF(OFFSET('Water Data'!$G$30,0,10*ROW('Water Data'!G79))="","",OFFSET('Water Data'!$G$30,0,10*ROW('Water Data'!G79)))</f>
        <v/>
      </c>
      <c r="CH85" s="36" t="str">
        <f ca="true">+IF(OFFSET('Water Data'!$H$28,0,10*ROW('Water Data'!H79))="","",OFFSET('Water Data'!$H$28,0,10*ROW('Water Data'!H79)))</f>
        <v/>
      </c>
      <c r="CI85" s="36" t="str">
        <f ca="true">+IF(OFFSET('Water Data'!$H$29,0,10*ROW('Water Data'!H79))="","",OFFSET('Water Data'!$H$29,0,10*ROW('Water Data'!H79)))</f>
        <v/>
      </c>
      <c r="CJ85" s="36" t="str">
        <f ca="true">+IF(OFFSET('Water Data'!$H$30,0,10*ROW('Water Data'!H79))="","",OFFSET('Water Data'!$H$30,0,10*ROW('Water Data'!H79)))</f>
        <v/>
      </c>
      <c r="CK85" s="36" t="str">
        <f ca="true">+IF(OFFSET('Sanitation Data'!$C$29,0,10*ROW('Sanitation Data'!C79))="","",OFFSET('Sanitation Data'!$C$29,0,10*ROW('Sanitation Data'!C79)))</f>
        <v/>
      </c>
      <c r="CL85" s="36" t="str">
        <f ca="true">+IF(OFFSET('Sanitation Data'!$C$30,0,10*ROW('Sanitation Data'!C79))="","",OFFSET('Sanitation Data'!$C$30,0,10*ROW('Sanitation Data'!C79)))</f>
        <v/>
      </c>
      <c r="CM85" s="36" t="str">
        <f ca="true">+IF(OFFSET('Sanitation Data'!$C$31,0,10*ROW('Sanitation Data'!C79))="","",OFFSET('Sanitation Data'!$C$31,0,10*ROW('Sanitation Data'!C79)))</f>
        <v/>
      </c>
      <c r="CN85" s="36" t="str">
        <f ca="true">+IF(OFFSET('Sanitation Data'!$C$32,0,10*ROW('Sanitation Data'!C79))="","",OFFSET('Sanitation Data'!$C$32,0,10*ROW('Sanitation Data'!C79)))</f>
        <v/>
      </c>
      <c r="CO85" s="36" t="str">
        <f ca="true">+IF(OFFSET('Sanitation Data'!$C$33,0,10*ROW('Sanitation Data'!C79))="","",OFFSET('Sanitation Data'!$C$33,0,10*ROW('Sanitation Data'!C79)))</f>
        <v/>
      </c>
      <c r="CP85" s="36" t="str">
        <f ca="true">+IF(OFFSET('Sanitation Data'!$D$29,0,10*ROW('Sanitation Data'!D79))="","",OFFSET('Sanitation Data'!$D$29,0,10*ROW('Sanitation Data'!D79)))</f>
        <v/>
      </c>
      <c r="CQ85" s="36" t="str">
        <f ca="true">+IF(OFFSET('Sanitation Data'!$D$30,0,10*ROW('Sanitation Data'!D79))="","",OFFSET('Sanitation Data'!$D$30,0,10*ROW('Sanitation Data'!D79)))</f>
        <v/>
      </c>
      <c r="CR85" s="36" t="str">
        <f ca="true">+IF(OFFSET('Sanitation Data'!$D$31,0,10*ROW('Sanitation Data'!D79))="","",OFFSET('Sanitation Data'!$D$31,0,10*ROW('Sanitation Data'!D79)))</f>
        <v/>
      </c>
      <c r="CS85" s="36" t="str">
        <f ca="true">+IF(OFFSET('Sanitation Data'!$D$32,0,10*ROW('Sanitation Data'!D79))="","",OFFSET('Sanitation Data'!$D$32,0,10*ROW('Sanitation Data'!D79)))</f>
        <v/>
      </c>
      <c r="CT85" s="36" t="str">
        <f ca="true">+IF(OFFSET('Sanitation Data'!$D$33,0,10*ROW('Sanitation Data'!D79))="","",OFFSET('Sanitation Data'!$D$33,0,10*ROW('Sanitation Data'!D79)))</f>
        <v/>
      </c>
      <c r="CU85" s="36" t="str">
        <f ca="true">+IF(OFFSET('Sanitation Data'!$E$29,0,10*ROW('Sanitation Data'!E79))="","",OFFSET('Sanitation Data'!$E$29,0,10*ROW('Sanitation Data'!E79)))</f>
        <v/>
      </c>
      <c r="CV85" s="36" t="str">
        <f ca="true">+IF(OFFSET('Sanitation Data'!$E$30,0,10*ROW('Sanitation Data'!E79))="","",OFFSET('Sanitation Data'!$E$30,0,10*ROW('Sanitation Data'!E79)))</f>
        <v/>
      </c>
      <c r="CW85" s="36" t="str">
        <f ca="true">+IF(OFFSET('Sanitation Data'!$E$31,0,10*ROW('Sanitation Data'!E79))="","",OFFSET('Sanitation Data'!$E$31,0,10*ROW('Sanitation Data'!E79)))</f>
        <v/>
      </c>
      <c r="CX85" s="36" t="str">
        <f ca="true">+IF(OFFSET('Sanitation Data'!$E$32,0,10*ROW('Sanitation Data'!E79))="","",OFFSET('Sanitation Data'!$E$32,0,10*ROW('Sanitation Data'!E79)))</f>
        <v/>
      </c>
      <c r="CY85" s="36" t="str">
        <f ca="true">+IF(OFFSET('Sanitation Data'!$E$33,0,10*ROW('Sanitation Data'!E79))="","",OFFSET('Sanitation Data'!$E$33,0,10*ROW('Sanitation Data'!E79)))</f>
        <v/>
      </c>
      <c r="CZ85" s="36" t="str">
        <f ca="true">+IF(OFFSET('Sanitation Data'!$F$29,0,10*ROW('Sanitation Data'!F79))="","",OFFSET('Sanitation Data'!$F$29,0,10*ROW('Sanitation Data'!F79)))</f>
        <v/>
      </c>
      <c r="DA85" s="36" t="str">
        <f ca="true">+IF(OFFSET('Sanitation Data'!$F$30,0,10*ROW('Sanitation Data'!F79))="","",OFFSET('Sanitation Data'!$F$30,0,10*ROW('Sanitation Data'!F79)))</f>
        <v/>
      </c>
      <c r="DB85" s="36" t="str">
        <f ca="true">+IF(OFFSET('Sanitation Data'!$F$31,0,10*ROW('Sanitation Data'!F79))="","",OFFSET('Sanitation Data'!$F$31,0,10*ROW('Sanitation Data'!F79)))</f>
        <v/>
      </c>
      <c r="DC85" s="36" t="str">
        <f ca="true">+IF(OFFSET('Sanitation Data'!$F$32,0,10*ROW('Sanitation Data'!F79))="","",OFFSET('Sanitation Data'!$F$32,0,10*ROW('Sanitation Data'!F79)))</f>
        <v/>
      </c>
      <c r="DD85" s="36" t="str">
        <f ca="true">+IF(OFFSET('Sanitation Data'!$F$33,0,10*ROW('Sanitation Data'!F79))="","",OFFSET('Sanitation Data'!$F$33,0,10*ROW('Sanitation Data'!F79)))</f>
        <v/>
      </c>
      <c r="DE85" s="36" t="str">
        <f ca="true">+IF(OFFSET('Sanitation Data'!$G$29,0,10*ROW('Sanitation Data'!G79))="","",OFFSET('Sanitation Data'!$G$29,0,10*ROW('Sanitation Data'!G79)))</f>
        <v/>
      </c>
      <c r="DF85" s="36" t="str">
        <f ca="true">+IF(OFFSET('Sanitation Data'!$G$30,0,10*ROW('Sanitation Data'!G79))="","",OFFSET('Sanitation Data'!$G$30,0,10*ROW('Sanitation Data'!G79)))</f>
        <v/>
      </c>
      <c r="DG85" s="36" t="str">
        <f ca="true">+IF(OFFSET('Sanitation Data'!$G$31,0,10*ROW('Sanitation Data'!G79))="","",OFFSET('Sanitation Data'!$G$31,0,10*ROW('Sanitation Data'!G79)))</f>
        <v/>
      </c>
      <c r="DH85" s="36" t="str">
        <f ca="true">+IF(OFFSET('Sanitation Data'!$G$32,0,10*ROW('Sanitation Data'!G79))="","",OFFSET('Sanitation Data'!$G$32,0,10*ROW('Sanitation Data'!G79)))</f>
        <v/>
      </c>
      <c r="DI85" s="36" t="str">
        <f ca="true">+IF(OFFSET('Sanitation Data'!$G$33,0,10*ROW('Sanitation Data'!G79))="","",OFFSET('Sanitation Data'!$G$33,0,10*ROW('Sanitation Data'!G79)))</f>
        <v/>
      </c>
      <c r="DJ85" s="36" t="str">
        <f ca="true">+IF(OFFSET('Sanitation Data'!$H$29,0,10*ROW('Sanitation Data'!H79))="","",OFFSET('Sanitation Data'!$H$29,0,10*ROW('Sanitation Data'!H79)))</f>
        <v/>
      </c>
      <c r="DK85" s="36" t="str">
        <f ca="true">+IF(OFFSET('Sanitation Data'!$H$30,0,10*ROW('Sanitation Data'!H79))="","",OFFSET('Sanitation Data'!$H$30,0,10*ROW('Sanitation Data'!H79)))</f>
        <v/>
      </c>
      <c r="DL85" s="36" t="str">
        <f ca="true">+IF(OFFSET('Sanitation Data'!$H$31,0,10*ROW('Sanitation Data'!H79))="","",OFFSET('Sanitation Data'!$H$31,0,10*ROW('Sanitation Data'!H79)))</f>
        <v/>
      </c>
      <c r="DM85" s="36" t="str">
        <f ca="true">+IF(OFFSET('Sanitation Data'!$H$32,0,10*ROW('Sanitation Data'!H79))="","",OFFSET('Sanitation Data'!$H$32,0,10*ROW('Sanitation Data'!H79)))</f>
        <v/>
      </c>
      <c r="DN85" s="36" t="str">
        <f ca="true">+IF(OFFSET('Sanitation Data'!$H$33,0,10*ROW('Sanitation Data'!H79))="","",OFFSET('Sanitation Data'!$H$33,0,10*ROW('Sanitation Data'!H79)))</f>
        <v/>
      </c>
      <c r="DO85" s="36" t="str">
        <f ca="true">+IF(OFFSET('Hygiene Data'!$C$12,0,10*ROW('Hygiene Data'!C79))="","",OFFSET('Hygiene Data'!$C$12,0,10*ROW('Hygiene Data'!C79)))</f>
        <v/>
      </c>
      <c r="DP85" s="36" t="str">
        <f ca="true">+IF(OFFSET('Hygiene Data'!$C$13,0,10*ROW('Hygiene Data'!C79))="","",OFFSET('Hygiene Data'!$C$13,0,10*ROW('Hygiene Data'!C79)))</f>
        <v/>
      </c>
      <c r="DQ85" s="36" t="str">
        <f ca="true">+IF(OFFSET('Hygiene Data'!$C$14,0,10*ROW('Hygiene Data'!C79))="","",OFFSET('Hygiene Data'!$C$14,0,10*ROW('Hygiene Data'!C79)))</f>
        <v/>
      </c>
      <c r="DR85" s="36" t="str">
        <f ca="true">+IF(OFFSET('Hygiene Data'!$D$12,0,10*ROW('Hygiene Data'!D79))="","",OFFSET('Hygiene Data'!$D$12,0,10*ROW('Hygiene Data'!D79)))</f>
        <v/>
      </c>
      <c r="DS85" s="36" t="str">
        <f ca="true">+IF(OFFSET('Hygiene Data'!$D$13,0,10*ROW('Hygiene Data'!D79))="","",OFFSET('Hygiene Data'!$D$13,0,10*ROW('Hygiene Data'!D79)))</f>
        <v/>
      </c>
      <c r="DT85" s="36" t="str">
        <f ca="true">+IF(OFFSET('Hygiene Data'!$D$14,0,10*ROW('Hygiene Data'!D79))="","",OFFSET('Hygiene Data'!$D$14,0,10*ROW('Hygiene Data'!D79)))</f>
        <v/>
      </c>
      <c r="DU85" s="36" t="str">
        <f ca="true">+IF(OFFSET('Hygiene Data'!$E$12,0,10*ROW('Hygiene Data'!E79))="","",OFFSET('Hygiene Data'!$E$12,0,10*ROW('Hygiene Data'!E79)))</f>
        <v/>
      </c>
      <c r="DV85" s="36" t="str">
        <f ca="true">+IF(OFFSET('Hygiene Data'!$E$13,0,10*ROW('Hygiene Data'!E79))="","",OFFSET('Hygiene Data'!$E$13,0,10*ROW('Hygiene Data'!E79)))</f>
        <v/>
      </c>
      <c r="DW85" s="36" t="str">
        <f ca="true">+IF(OFFSET('Hygiene Data'!$E$14,0,10*ROW('Hygiene Data'!E79))="","",OFFSET('Hygiene Data'!$E$14,0,10*ROW('Hygiene Data'!E79)))</f>
        <v/>
      </c>
      <c r="DX85" s="36" t="str">
        <f ca="true">+IF(OFFSET('Hygiene Data'!$F$12,0,10*ROW('Hygiene Data'!F79))="","",OFFSET('Hygiene Data'!$F$12,0,10*ROW('Hygiene Data'!F79)))</f>
        <v/>
      </c>
      <c r="DY85" s="36" t="str">
        <f ca="true">+IF(OFFSET('Hygiene Data'!$F$13,0,10*ROW('Hygiene Data'!F79))="","",OFFSET('Hygiene Data'!$F$13,0,10*ROW('Hygiene Data'!F79)))</f>
        <v/>
      </c>
      <c r="DZ85" s="36" t="str">
        <f ca="true">+IF(OFFSET('Hygiene Data'!$F$14,0,10*ROW('Hygiene Data'!F79))="","",OFFSET('Hygiene Data'!$F$14,0,10*ROW('Hygiene Data'!F79)))</f>
        <v/>
      </c>
      <c r="EA85" s="36" t="str">
        <f ca="true">+IF(OFFSET('Hygiene Data'!$G$12,0,10*ROW('Hygiene Data'!G79))="","",OFFSET('Hygiene Data'!$G$12,0,10*ROW('Hygiene Data'!G79)))</f>
        <v/>
      </c>
      <c r="EB85" s="36" t="str">
        <f ca="true">+IF(OFFSET('Hygiene Data'!$G$13,0,10*ROW('Hygiene Data'!G79))="","",OFFSET('Hygiene Data'!$G$13,0,10*ROW('Hygiene Data'!G79)))</f>
        <v/>
      </c>
      <c r="EC85" s="36" t="str">
        <f ca="true">+IF(OFFSET('Hygiene Data'!$G$14,0,10*ROW('Hygiene Data'!G79))="","",OFFSET('Hygiene Data'!$G$14,0,10*ROW('Hygiene Data'!G79)))</f>
        <v/>
      </c>
      <c r="ED85" s="36" t="str">
        <f ca="true">+IF(OFFSET('Hygiene Data'!$H$12,0,10*ROW('Hygiene Data'!H79))="","",OFFSET('Hygiene Data'!$H$12,0,10*ROW('Hygiene Data'!H79)))</f>
        <v/>
      </c>
      <c r="EE85" s="36" t="str">
        <f ca="true">+IF(OFFSET('Hygiene Data'!$H$13,0,10*ROW('Hygiene Data'!H79))="","",OFFSET('Hygiene Data'!$H$13,0,10*ROW('Hygiene Data'!H79)))</f>
        <v/>
      </c>
      <c r="EF85" s="36" t="str">
        <f ca="true">+IF(OFFSET('Hygiene Data'!$H$14,0,10*ROW('Hygiene Data'!H79))="","",OFFSET('Hygiene Data'!$H$14,0,10*ROW('Hygiene Data'!H79)))</f>
        <v/>
      </c>
    </row>
    <row r="86" x14ac:dyDescent="0.2">
      <c r="A86" s="59" t="str">
        <f ca="true">+IF(OFFSET('Water Data'!$B$1,0,10*ROW('Water Data'!B83))="","",OFFSET('Water Data'!$B$1,0,10*ROW('Water Data'!B83)))</f>
        <v/>
      </c>
      <c r="B86" s="59" t="str">
        <f ca="true">+IF(OFFSET('Water Data'!$A$3,0,10*ROW('Water Data'!A83))="","",OFFSET('Water Data'!$A$3,0,10*ROW('Water Data'!A83)))</f>
        <v/>
      </c>
      <c r="C86" s="59" t="str">
        <f ca="true">+IF(OFFSET('Water Data'!$C$3,0,10*ROW('Water Data'!C83))="","",OFFSET('Water Data'!$C$3,0,10*ROW('Water Data'!C83)))</f>
        <v/>
      </c>
      <c r="D86" s="252" t="e">
        <f ca="true">+IF(AND(ISNUMBER(OFFSET('Water Data'!$C$5,0,10*ROW('Water Data'!C80))),BS86="Yes"),100-OFFSET('Water Data'!$C$5,0,10*ROW('Water Data'!C80)),IF(AND(ISNUMBER(OFFSET('Water Data'!$C$5,0,10*ROW('Water Data'!C80))),BS86="No",ISNUMBER(OFFSET('Water Data'!$C$5,0,10*ROW('Water Data'!C80)))),CONCATENATE("[",ROUND(100-OFFSET('Water Data'!$C$5,0,10*ROW('Water Data'!C80)),0),"]"),IF(AND(ISNUMBER(OFFSET('Water Data'!$C$5,0,10*ROW('Water Data'!C80))),BS86="",ISNUMBER(OFFSET('Water Data'!$C$5,0,10*ROW('Water Data'!C80)))),100-OFFSET('Water Data'!$C$5,0,10*ROW('Water Data'!C80)),NA())))</f>
        <v>#N/A</v>
      </c>
      <c r="E86" s="252" t="e">
        <f ca="true">+IF(AND(ISNUMBER(OFFSET('Water Data'!$C$7,0,10*ROW('Water Data'!D80))),BT86="Yes"),OFFSET('Water Data'!$C$7,0,10*ROW('Water Data'!C80)),IF(AND(ISNUMBER(OFFSET('Water Data'!$C$7,0,10*ROW('Water Data'!C80))),BT86="No",ISNUMBER(OFFSET('Water Data'!$C$7,0,10*ROW('Water Data'!C80)))),CONCATENATE("[",ROUND(OFFSET('Water Data'!$C$7,0,10*ROW('Water Data'!C80)),0),"]"),IF(AND(ISNUMBER(OFFSET('Water Data'!$C$7,0,10*ROW('Water Data'!C80))),BT86="",ISNUMBER(OFFSET('Water Data'!$C$7,0,10*ROW('Water Data'!C80)))),OFFSET('Water Data'!$C$7,0,10*ROW('Water Data'!C80)),NA())))</f>
        <v>#N/A</v>
      </c>
      <c r="F86" s="252" t="e">
        <f ca="true">+IF(AND(ISNUMBER(OFFSET('Water Data'!$C$10,0,10*ROW('Water Data'!C80))),BU86="Yes"),OFFSET('Water Data'!$C$10,0,10*ROW('Water Data'!C80)),IF(AND(ISNUMBER(OFFSET('Water Data'!$C$10,0,10*ROW('Water Data'!C80))),BU86="No",ISNUMBER(OFFSET('Water Data'!$C$10,0,10*ROW('Water Data'!C80)))),CONCATENATE("[",ROUND(OFFSET('Water Data'!$C$10,0,10*ROW('Water Data'!C80)),0),"]"),IF(AND(ISNUMBER(OFFSET('Water Data'!$C$10,0,10*ROW('Water Data'!C80))),BU86="",ISNUMBER(OFFSET('Water Data'!$C$10,0,10*ROW('Water Data'!C80)))),OFFSET('Water Data'!$C$10,0,10*ROW('Water Data'!C80)),NA())))</f>
        <v>#N/A</v>
      </c>
      <c r="G86" s="252" t="e">
        <f ca="true">+IF(AND(ISNUMBER(OFFSET('Water Data'!$D$5,0,10*ROW('Water Data'!D80))),BV86="Yes"),100-OFFSET('Water Data'!$D$5,0,10*ROW('Water Data'!D80)),IF(AND(ISNUMBER(OFFSET('Water Data'!$D$5,0,10*ROW('Water Data'!D80))),BV86="No",ISNUMBER(OFFSET('Water Data'!$D$5,0,10*ROW('Water Data'!D80)))),CONCATENATE("[",ROUND(100-OFFSET('Water Data'!$D$5,0,10*ROW('Water Data'!D80)),0),"]"),IF(AND(ISNUMBER(OFFSET('Water Data'!$D$5,0,10*ROW('Water Data'!D80))),BV86="",ISNUMBER(OFFSET('Water Data'!$D$5,0,10*ROW('Water Data'!D80)))),100-OFFSET('Water Data'!$D$5,0,10*ROW('Water Data'!D80)),NA())))</f>
        <v>#N/A</v>
      </c>
      <c r="H86" s="252" t="e">
        <f ca="true">+IF(AND(ISNUMBER(OFFSET('Water Data'!$D$7,0,10*ROW('Water Data'!D80))),BW86="Yes"),OFFSET('Water Data'!$D$7,0,10*ROW('Water Data'!D80)),IF(AND(ISNUMBER(OFFSET('Water Data'!$D$7,0,10*ROW('Water Data'!D80))),BW86="No",ISNUMBER(OFFSET('Water Data'!$D$7,0,10*ROW('Water Data'!D80)))),CONCATENATE("[",ROUND(OFFSET('Water Data'!$C$7,0,10*ROW('Water Data'!D80)),0),"]"),IF(AND(ISNUMBER(OFFSET('Water Data'!$D$7,0,10*ROW('Water Data'!D80))),BW86="",ISNUMBER(OFFSET('Water Data'!$D$7,0,10*ROW('Water Data'!D80)))),OFFSET('Water Data'!$D$7,0,10*ROW('Water Data'!D80)),NA())))</f>
        <v>#N/A</v>
      </c>
      <c r="I86" s="252" t="e">
        <f ca="true">+IF(AND(ISNUMBER(OFFSET('Water Data'!$D$10,0,10*ROW('Water Data'!D80))),BX86="Yes"),OFFSET('Water Data'!$D$10,0,10*ROW('Water Data'!D80)),IF(AND(ISNUMBER(OFFSET('Water Data'!$D$10,0,10*ROW('Water Data'!D80))),BX86="No",ISNUMBER(OFFSET('Water Data'!$D$10,0,10*ROW('Water Data'!D80)))),CONCATENATE("[",ROUND(OFFSET('Water Data'!$D$10,0,10*ROW('Water Data'!D80)),0),"]"),IF(AND(ISNUMBER(OFFSET('Water Data'!$D$10,0,10*ROW('Water Data'!D80))),BX86="",ISNUMBER(OFFSET('Water Data'!$D$10,0,10*ROW('Water Data'!D80)))),OFFSET('Water Data'!$D$10,0,10*ROW('Water Data'!D80)),NA())))</f>
        <v>#N/A</v>
      </c>
      <c r="J86" s="252" t="e">
        <f ca="true">+IF(AND(ISNUMBER(OFFSET('Water Data'!$E$5,0,10*ROW('Water Data'!E80))),BY86="Yes"),100-OFFSET('Water Data'!$E$5,0,10*ROW('Water Data'!E80)),IF(AND(ISNUMBER(OFFSET('Water Data'!$E$5,0,10*ROW('Water Data'!E80))),BY86="No",ISNUMBER(OFFSET('Water Data'!$E$5,0,10*ROW('Water Data'!E80)))),CONCATENATE("[",ROUND(100-OFFSET('Water Data'!$E$5,0,10*ROW('Water Data'!E80)),0),"]"),IF(AND(ISNUMBER(OFFSET('Water Data'!$E$5,0,10*ROW('Water Data'!E80))),BY86="",ISNUMBER(OFFSET('Water Data'!$E$5,0,10*ROW('Water Data'!E80)))),100-OFFSET('Water Data'!$E$5,0,10*ROW('Water Data'!E80)),NA())))</f>
        <v>#N/A</v>
      </c>
      <c r="K86" s="252" t="e">
        <f ca="true">+IF(AND(ISNUMBER(OFFSET('Water Data'!$E$7,0,10*ROW('Water Data'!E80))),BZ86="Yes"),OFFSET('Water Data'!$E$7,0,10*ROW('Water Data'!E80)),IF(AND(ISNUMBER(OFFSET('Water Data'!$E$7,0,10*ROW('Water Data'!E80))),BZ86="No",ISNUMBER(OFFSET('Water Data'!$E$7,0,10*ROW('Water Data'!E80)))),CONCATENATE("[",ROUND(OFFSET('Water Data'!$E$7,0,10*ROW('Water Data'!E80)),0),"]"),IF(AND(ISNUMBER(OFFSET('Water Data'!$E$7,0,10*ROW('Water Data'!E80))),BZ86="",ISNUMBER(OFFSET('Water Data'!$E$7,0,10*ROW('Water Data'!E80)))),OFFSET('Water Data'!$E$7,0,10*ROW('Water Data'!E80)),NA())))</f>
        <v>#N/A</v>
      </c>
      <c r="L86" s="252" t="e">
        <f ca="true">+IF(AND(ISNUMBER(OFFSET('Water Data'!$E$10,0,10*ROW('Water Data'!E80))),CA86="Yes"),OFFSET('Water Data'!$E$10,0,10*ROW('Water Data'!E80)),IF(AND(ISNUMBER(OFFSET('Water Data'!$E$10,0,10*ROW('Water Data'!E80))),CA86="No",ISNUMBER(OFFSET('Water Data'!$E$10,0,10*ROW('Water Data'!E80)))),CONCATENATE("[",ROUND(OFFSET('Water Data'!$E$10,0,10*ROW('Water Data'!E80)),0),"]"),IF(AND(ISNUMBER(OFFSET('Water Data'!$E$10,0,10*ROW('Water Data'!E80))),CA86="",ISNUMBER(OFFSET('Water Data'!$E$10,0,10*ROW('Water Data'!E80)))),OFFSET('Water Data'!$E$10,0,10*ROW('Water Data'!E80)),NA())))</f>
        <v>#N/A</v>
      </c>
      <c r="M86" s="252" t="e">
        <f ca="true">+IF(AND(ISNUMBER(OFFSET('Water Data'!$F$5,0,10*ROW('Water Data'!F80))),CB86="Yes"),100-OFFSET('Water Data'!$F$5,0,10*ROW('Water Data'!F80)),IF(AND(ISNUMBER(OFFSET('Water Data'!$F$5,0,10*ROW('Water Data'!F80))),CB86="No",ISNUMBER(OFFSET('Water Data'!$F$5,0,10*ROW('Water Data'!F80)))),CONCATENATE("[",ROUND(100-OFFSET('Water Data'!$F$5,0,10*ROW('Water Data'!F80)),0),"]"),IF(AND(ISNUMBER(OFFSET('Water Data'!$F$5,0,10*ROW('Water Data'!F80))),CB86="",ISNUMBER(OFFSET('Water Data'!$F$5,0,10*ROW('Water Data'!F80)))),100-OFFSET('Water Data'!$F$5,0,10*ROW('Water Data'!F80)),NA())))</f>
        <v>#N/A</v>
      </c>
      <c r="N86" s="252" t="e">
        <f ca="true">+IF(AND(ISNUMBER(OFFSET('Water Data'!$F$7,0,10*ROW('Water Data'!F80))),CC86="Yes"),OFFSET('Water Data'!$F$7,0,10*ROW('Water Data'!F80)),IF(AND(ISNUMBER(OFFSET('Water Data'!$F$7,0,10*ROW('Water Data'!F80))),CC86="No",ISNUMBER(OFFSET('Water Data'!$F$7,0,10*ROW('Water Data'!F80)))),CONCATENATE("[",ROUND(OFFSET('Water Data'!$F$7,0,10*ROW('Water Data'!F80)),0),"]"),IF(AND(ISNUMBER(OFFSET('Water Data'!$F$7,0,10*ROW('Water Data'!F80))),CC86="",ISNUMBER(OFFSET('Water Data'!$F$7,0,10*ROW('Water Data'!F80)))),OFFSET('Water Data'!$F$7,0,10*ROW('Water Data'!F80)),NA())))</f>
        <v>#N/A</v>
      </c>
      <c r="O86" s="252" t="e">
        <f ca="true">+IF(AND(ISNUMBER(OFFSET('Water Data'!$F$10,0,10*ROW('Water Data'!F80))),CD86="Yes"),OFFSET('Water Data'!$F$10,0,10*ROW('Water Data'!F80)),IF(AND(ISNUMBER(OFFSET('Water Data'!$F$10,0,10*ROW('Water Data'!F80))),CD86="No",ISNUMBER(OFFSET('Water Data'!$F$10,0,10*ROW('Water Data'!F80)))),CONCATENATE("[",ROUND(OFFSET('Water Data'!$F$10,0,10*ROW('Water Data'!F80)),0),"]"),IF(AND(ISNUMBER(OFFSET('Water Data'!$F$10,0,10*ROW('Water Data'!F80))),CD86="",ISNUMBER(OFFSET('Water Data'!$F$10,0,10*ROW('Water Data'!F80)))),OFFSET('Water Data'!$F$10,0,10*ROW('Water Data'!F80)),NA())))</f>
        <v>#N/A</v>
      </c>
      <c r="P86" s="252" t="e">
        <f ca="true">+IF(AND(ISNUMBER(OFFSET('Water Data'!$G$5,0,10*ROW('Water Data'!G80))),CE86="Yes"),100-OFFSET('Water Data'!$G$5,0,10*ROW('Water Data'!G80)),IF(AND(ISNUMBER(OFFSET('Water Data'!$G$5,0,10*ROW('Water Data'!G80))),CE86="No",ISNUMBER(OFFSET('Water Data'!$G$5,0,10*ROW('Water Data'!G80)))),CONCATENATE("[",ROUND(100-OFFSET('Water Data'!$G$5,0,10*ROW('Water Data'!G80)),0),"]"),IF(AND(ISNUMBER(OFFSET('Water Data'!$G$5,0,10*ROW('Water Data'!G80))),CE86="",ISNUMBER(OFFSET('Water Data'!$G$5,0,10*ROW('Water Data'!G80)))),100-OFFSET('Water Data'!$G$5,0,10*ROW('Water Data'!G80)),NA())))</f>
        <v>#N/A</v>
      </c>
      <c r="Q86" s="252" t="e">
        <f ca="true">+IF(AND(ISNUMBER(OFFSET('Water Data'!$G$7,0,10*ROW('Water Data'!G80))),CF86="Yes"),OFFSET('Water Data'!$G$7,0,10*ROW('Water Data'!G80)),IF(AND(ISNUMBER(OFFSET('Water Data'!$G$7,0,10*ROW('Water Data'!G80))),CF86="No",ISNUMBER(OFFSET('Water Data'!$G$7,0,10*ROW('Water Data'!G80)))),CONCATENATE("[",ROUND(OFFSET('Water Data'!$G$7,0,10*ROW('Water Data'!G80)),0),"]"),IF(AND(ISNUMBER(OFFSET('Water Data'!$G$7,0,10*ROW('Water Data'!G80))),CF86="",ISNUMBER(OFFSET('Water Data'!$G$7,0,10*ROW('Water Data'!G80)))),OFFSET('Water Data'!$G$7,0,10*ROW('Water Data'!G80)),NA())))</f>
        <v>#N/A</v>
      </c>
      <c r="R86" s="252" t="e">
        <f ca="true">+IF(AND(ISNUMBER(OFFSET('Water Data'!$G$10,0,10*ROW('Water Data'!G80))),CG86="Yes"),OFFSET('Water Data'!$G$10,0,10*ROW('Water Data'!G80)),IF(AND(ISNUMBER(OFFSET('Water Data'!$G$10,0,10*ROW('Water Data'!G80))),CG86="No",ISNUMBER(OFFSET('Water Data'!$G$10,0,10*ROW('Water Data'!G80)))),CONCATENATE("[",ROUND(OFFSET('Water Data'!$G$10,0,10*ROW('Water Data'!G80)),0),"]"),IF(AND(ISNUMBER(OFFSET('Water Data'!$G$10,0,10*ROW('Water Data'!G80))),CG86="",ISNUMBER(OFFSET('Water Data'!$G$10,0,10*ROW('Water Data'!G80)))),OFFSET('Water Data'!$G$10,0,10*ROW('Water Data'!G80)),NA())))</f>
        <v>#N/A</v>
      </c>
      <c r="S86" s="252" t="e">
        <f ca="true">+IF(AND(ISNUMBER(OFFSET('Water Data'!$H$5,0,10*ROW('Water Data'!H80))),CH86="Yes"),100-OFFSET('Water Data'!$H$5,0,10*ROW('Water Data'!H80)),IF(AND(ISNUMBER(OFFSET('Water Data'!$H$5,0,10*ROW('Water Data'!H80))),CH86="No",ISNUMBER(OFFSET('Water Data'!$H$5,0,10*ROW('Water Data'!H80)))),CONCATENATE("[",ROUND(100-OFFSET('Water Data'!$H$5,0,10*ROW('Water Data'!H80)),0),"]"),IF(AND(ISNUMBER(OFFSET('Water Data'!$H$5,0,10*ROW('Water Data'!H80))),CH86="",ISNUMBER(OFFSET('Water Data'!$H$5,0,10*ROW('Water Data'!H80)))),100-OFFSET('Water Data'!$H$5,0,10*ROW('Water Data'!H80)),NA())))</f>
        <v>#N/A</v>
      </c>
      <c r="T86" s="252" t="e">
        <f ca="true">+IF(AND(ISNUMBER(OFFSET('Water Data'!$H$7,0,10*ROW('Water Data'!H80))),CI86="Yes"),OFFSET('Water Data'!$H$7,0,10*ROW('Water Data'!H80)),IF(AND(ISNUMBER(OFFSET('Water Data'!$H$7,0,10*ROW('Water Data'!H80))),CI86="No",ISNUMBER(OFFSET('Water Data'!$H$7,0,10*ROW('Water Data'!H80)))),CONCATENATE("[",ROUND(OFFSET('Water Data'!$H$7,0,10*ROW('Water Data'!H80)),0),"]"),IF(AND(ISNUMBER(OFFSET('Water Data'!$H$7,0,10*ROW('Water Data'!H80))),CI86="",ISNUMBER(OFFSET('Water Data'!$H$7,0,10*ROW('Water Data'!H80)))),OFFSET('Water Data'!$H$7,0,10*ROW('Water Data'!H80)),NA())))</f>
        <v>#N/A</v>
      </c>
      <c r="U86" s="252" t="e">
        <f ca="true">+IF(AND(ISNUMBER(OFFSET('Water Data'!$H$10,0,10*ROW('Water Data'!H80))),CJ86="Yes"),OFFSET('Water Data'!$H$10,0,10*ROW('Water Data'!H80)),IF(AND(ISNUMBER(OFFSET('Water Data'!$H$10,0,10*ROW('Water Data'!H80))),CJ86="No",ISNUMBER(OFFSET('Water Data'!$H$10,0,10*ROW('Water Data'!H80)))),CONCATENATE("[",ROUND(OFFSET('Water Data'!$H$10,0,10*ROW('Water Data'!H80)),0),"]"),IF(AND(ISNUMBER(OFFSET('Water Data'!$H$10,0,10*ROW('Water Data'!H80))),CJ86="",ISNUMBER(OFFSET('Water Data'!$H$10,0,10*ROW('Water Data'!H80)))),OFFSET('Water Data'!$H$10,0,10*ROW('Water Data'!H80)),NA())))</f>
        <v>#N/A</v>
      </c>
      <c r="V86" s="253" t="e">
        <f ca="true">+IF(AND(ISNUMBER(OFFSET('Sanitation Data'!$C$5,0,10*ROW('Sanitation Data'!C80))),CK86="Yes"),100-OFFSET('Sanitation Data'!$C$5,0,10*ROW('Sanitation Data'!C80)),IF(AND(ISNUMBER(OFFSET('Sanitation Data'!$C$5,0,10*ROW('Sanitation Data'!C80))),CK86="No",ISNUMBER(OFFSET('Sanitation Data'!$C$5,0,10*ROW('Sanitation Data'!C80)))),CONCATENATE("[",ROUND(100-OFFSET('Sanitation Data'!$C$5,0,10*ROW('Sanitation Data'!C80)),0),"]"),IF(AND(ISNUMBER(OFFSET('Sanitation Data'!$C$5,0,10*ROW('Sanitation Data'!C80))),CK86="",ISNUMBER(OFFSET('Sanitation Data'!$C$5,0,10*ROW('Sanitation Data'!C80)))),100-OFFSET('Sanitation Data'!$C$5,0,10*ROW('Sanitation Data'!C80)),NA())))</f>
        <v>#N/A</v>
      </c>
      <c r="W86" s="253" t="e">
        <f ca="true">+IF(AND(ISNUMBER(OFFSET('Sanitation Data'!$C$7,0,10*ROW('Sanitation Data'!C80))),CL86="Yes"),OFFSET('Sanitation Data'!$C$7,0,10*ROW('Sanitation Data'!C80)),IF(AND(ISNUMBER(OFFSET('Sanitation Data'!$C$7,0,10*ROW('Sanitation Data'!C80))),CL86="No",ISNUMBER(OFFSET('Sanitation Data'!$C$7,0,10*ROW('Sanitation Data'!C80)))),CONCATENATE("[",ROUND(OFFSET('Sanitation Data'!$C$7,0,10*ROW('Sanitation Data'!C80)),0),"]"),IF(AND(ISNUMBER(OFFSET('Sanitation Data'!$C$7,0,10*ROW('Sanitation Data'!C80))),CL86="",ISNUMBER(OFFSET('Sanitation Data'!$C$7,0,10*ROW('Sanitation Data'!C80)))),OFFSET('Sanitation Data'!$C$7,0,10*ROW('Sanitation Data'!C80)),NA())))</f>
        <v>#N/A</v>
      </c>
      <c r="X86" s="253" t="e">
        <f ca="true">+IF(AND(ISNUMBER(OFFSET('Sanitation Data'!$C$11,0,10*ROW('Sanitation Data'!C80))),CM86="Yes"),OFFSET('Sanitation Data'!$C$11,0,10*ROW('Sanitation Data'!C80)),IF(AND(ISNUMBER(OFFSET('Sanitation Data'!$C$11,0,10*ROW('Sanitation Data'!C80))),CM86="No",ISNUMBER(OFFSET('Sanitation Data'!$C$11,0,10*ROW('Sanitation Data'!C80)))),CONCATENATE("[",ROUND(OFFSET('Sanitation Data'!$C$11,0,10*ROW('Sanitation Data'!C80)),0),"]"),IF(AND(ISNUMBER(OFFSET('Sanitation Data'!$C$11,0,10*ROW('Sanitation Data'!C80))),CM86="",ISNUMBER(OFFSET('Sanitation Data'!$C$11,0,10*ROW('Sanitation Data'!C80)))),OFFSET('Sanitation Data'!$C$11,0,10*ROW('Sanitation Data'!C80)),NA())))</f>
        <v>#N/A</v>
      </c>
      <c r="Y86" s="253" t="e">
        <f ca="true">+IF(AND(ISNUMBER(OFFSET('Sanitation Data'!$C$12,0,10*ROW('Sanitation Data'!C80))),CN86="Yes"),OFFSET('Sanitation Data'!$C$12,0,10*ROW('Sanitation Data'!C80)),IF(AND(ISNUMBER(OFFSET('Sanitation Data'!$C$12,0,10*ROW('Sanitation Data'!C80))),CN86="No",ISNUMBER(OFFSET('Sanitation Data'!$C$12,0,10*ROW('Sanitation Data'!C80)))),CONCATENATE("[",ROUND(OFFSET('Sanitation Data'!$C$12,0,10*ROW('Sanitation Data'!C80)),0),"]"),IF(AND(ISNUMBER(OFFSET('Sanitation Data'!$C$12,0,10*ROW('Sanitation Data'!C80))),CN86="",ISNUMBER(OFFSET('Sanitation Data'!$C$12,0,10*ROW('Sanitation Data'!C80)))),OFFSET('Sanitation Data'!$C$12,0,10*ROW('Sanitation Data'!C80)),NA())))</f>
        <v>#N/A</v>
      </c>
      <c r="Z86" s="253" t="e">
        <f ca="true">+IF(AND(ISNUMBER(OFFSET('Sanitation Data'!$C$13,0,10*ROW('Sanitation Data'!C80))),CO86="Yes"),OFFSET('Sanitation Data'!$C$13,0,10*ROW('Sanitation Data'!C80)),IF(AND(ISNUMBER(OFFSET('Sanitation Data'!$C$13,0,10*ROW('Sanitation Data'!C80))),CO86="No",ISNUMBER(OFFSET('Sanitation Data'!$C$13,0,10*ROW('Sanitation Data'!C80)))),CONCATENATE("[",ROUND(OFFSET('Sanitation Data'!$C$13,0,10*ROW('Sanitation Data'!C80)),0),"]"),IF(AND(ISNUMBER(OFFSET('Sanitation Data'!$C$13,0,10*ROW('Sanitation Data'!C80))),CO86="",ISNUMBER(OFFSET('Sanitation Data'!$C$13,0,10*ROW('Sanitation Data'!C80)))),OFFSET('Sanitation Data'!$C$13,0,10*ROW('Sanitation Data'!C80)),NA())))</f>
        <v>#N/A</v>
      </c>
      <c r="AA86" s="253" t="e">
        <f ca="true">+IF(AND(ISNUMBER(OFFSET('Sanitation Data'!$D$5,0,10*ROW('Sanitation Data'!D80))),CP86="Yes"),100-OFFSET('Sanitation Data'!$D$5,0,10*ROW('Sanitation Data'!D80)),IF(AND(ISNUMBER(OFFSET('Sanitation Data'!$D$5,0,10*ROW('Sanitation Data'!D80))),CP86="No",ISNUMBER(OFFSET('Sanitation Data'!$D$5,0,10*ROW('Sanitation Data'!D80)))),CONCATENATE("[",ROUND(100-OFFSET('Sanitation Data'!$D$5,0,10*ROW('Sanitation Data'!D80)),0),"]"),IF(AND(ISNUMBER(OFFSET('Sanitation Data'!$D$5,0,10*ROW('Sanitation Data'!D80))),CP86="",ISNUMBER(OFFSET('Sanitation Data'!$D$5,0,10*ROW('Sanitation Data'!D80)))),100-OFFSET('Sanitation Data'!$D$5,0,10*ROW('Sanitation Data'!D80)),NA())))</f>
        <v>#N/A</v>
      </c>
      <c r="AB86" s="253" t="e">
        <f ca="true">+IF(AND(ISNUMBER(OFFSET('Sanitation Data'!$D$7,0,10*ROW('Sanitation Data'!D80))),CQ86="Yes"),OFFSET('Sanitation Data'!$D$7,0,10*ROW('Sanitation Data'!G80)),IF(AND(ISNUMBER(OFFSET('Sanitation Data'!$D$7,0,10*ROW('Sanitation Data'!D80))),CQ86="No",ISNUMBER(OFFSET('Sanitation Data'!$D$7,0,10*ROW('Sanitation Data'!D80)))),CONCATENATE("[",ROUND(OFFSET('Sanitation Data'!$D$7,0,10*ROW('Sanitation Data'!D80)),0),"]"),IF(AND(ISNUMBER(OFFSET('Sanitation Data'!$D$7,0,10*ROW('Sanitation Data'!D80))),CQ86="",ISNUMBER(OFFSET('Sanitation Data'!$D$7,0,10*ROW('Sanitation Data'!D80)))),OFFSET('Sanitation Data'!$D$7,0,10*ROW('Sanitation Data'!D80)),NA())))</f>
        <v>#N/A</v>
      </c>
      <c r="AC86" s="253" t="e">
        <f ca="true">+IF(AND(ISNUMBER(OFFSET('Sanitation Data'!$D$11,0,10*ROW('Sanitation Data'!D80))),CR86="Yes"),OFFSET('Sanitation Data'!$D$11,0,10*ROW('Sanitation Data'!D80)),IF(AND(ISNUMBER(OFFSET('Sanitation Data'!$D$11,0,10*ROW('Sanitation Data'!D80))),CR86="No",ISNUMBER(OFFSET('Sanitation Data'!$D$11,0,10*ROW('Sanitation Data'!D80)))),CONCATENATE("[",ROUND(OFFSET('Sanitation Data'!$D$11,0,10*ROW('Sanitation Data'!D80)),0),"]"),IF(AND(ISNUMBER(OFFSET('Sanitation Data'!$D$11,0,10*ROW('Sanitation Data'!D80))),CR86="",ISNUMBER(OFFSET('Sanitation Data'!$D$11,0,10*ROW('Sanitation Data'!D80)))),OFFSET('Sanitation Data'!$D$11,0,10*ROW('Sanitation Data'!D80)),NA())))</f>
        <v>#N/A</v>
      </c>
      <c r="AD86" s="253" t="e">
        <f ca="true">+IF(AND(ISNUMBER(OFFSET('Sanitation Data'!$D$12,0,10*ROW('Sanitation Data'!D80))),CS86="Yes"),OFFSET('Sanitation Data'!$D$12,0,10*ROW('Sanitation Data'!D80)),IF(AND(ISNUMBER(OFFSET('Sanitation Data'!$D$12,0,10*ROW('Sanitation Data'!D80))),CS86="No",ISNUMBER(OFFSET('Sanitation Data'!$D$12,0,10*ROW('Sanitation Data'!D80)))),CONCATENATE("[",ROUND(OFFSET('Sanitation Data'!$D$12,0,10*ROW('Sanitation Data'!D80)),0),"]"),IF(AND(ISNUMBER(OFFSET('Sanitation Data'!$D$12,0,10*ROW('Sanitation Data'!D80))),CS86="",ISNUMBER(OFFSET('Sanitation Data'!$D$12,0,10*ROW('Sanitation Data'!D80)))),OFFSET('Sanitation Data'!$D$12,0,10*ROW('Sanitation Data'!D80)),NA())))</f>
        <v>#N/A</v>
      </c>
      <c r="AE86" s="253" t="e">
        <f ca="true">+IF(AND(ISNUMBER(OFFSET('Sanitation Data'!$D$13,0,10*ROW('Sanitation Data'!D80))),CT86="Yes"),OFFSET('Sanitation Data'!$D$13,0,10*ROW('Sanitation Data'!D80)),IF(AND(ISNUMBER(OFFSET('Sanitation Data'!$D$13,0,10*ROW('Sanitation Data'!D80))),CT86="No",ISNUMBER(OFFSET('Sanitation Data'!$D$13,0,10*ROW('Sanitation Data'!D80)))),CONCATENATE("[",ROUND(OFFSET('Sanitation Data'!$D$13,0,10*ROW('Sanitation Data'!D80)),0),"]"),IF(AND(ISNUMBER(OFFSET('Sanitation Data'!$D$13,0,10*ROW('Sanitation Data'!D80))),CT86="",ISNUMBER(OFFSET('Sanitation Data'!$D$13,0,10*ROW('Sanitation Data'!D80)))),OFFSET('Sanitation Data'!$D$13,0,10*ROW('Sanitation Data'!D80)),NA())))</f>
        <v>#N/A</v>
      </c>
      <c r="AF86" s="253" t="e">
        <f ca="true">+IF(AND(ISNUMBER(OFFSET('Sanitation Data'!$E$5,0,10*ROW('Sanitation Data'!E80))),CU86="Yes"),100-OFFSET('Sanitation Data'!$E$5,0,10*ROW('Sanitation Data'!E80)),IF(AND(ISNUMBER(OFFSET('Sanitation Data'!$E$5,0,10*ROW('Sanitation Data'!E80))),CU86="No",ISNUMBER(OFFSET('Sanitation Data'!$E$5,0,10*ROW('Sanitation Data'!E80)))),CONCATENATE("[",ROUND(100-OFFSET('Sanitation Data'!$E$5,0,10*ROW('Sanitation Data'!E80)),0),"]"),IF(AND(ISNUMBER(OFFSET('Sanitation Data'!$E$5,0,10*ROW('Sanitation Data'!E80))),CU86="",ISNUMBER(OFFSET('Sanitation Data'!$E$5,0,10*ROW('Sanitation Data'!E80)))),100-OFFSET('Sanitation Data'!$E$5,0,10*ROW('Sanitation Data'!E80)),NA())))</f>
        <v>#N/A</v>
      </c>
      <c r="AG86" s="253" t="e">
        <f ca="true">+IF(AND(ISNUMBER(OFFSET('Sanitation Data'!$E$7,0,10*ROW('Sanitation Data'!E80))),CV86="Yes"),OFFSET('Sanitation Data'!$E$7,0,10*ROW('Sanitation Data'!E80)),IF(AND(ISNUMBER(OFFSET('Sanitation Data'!$E$7,0,10*ROW('Sanitation Data'!E80))),CV86="No",ISNUMBER(OFFSET('Sanitation Data'!$E$7,0,10*ROW('Sanitation Data'!E80)))),CONCATENATE("[",ROUND(OFFSET('Sanitation Data'!$E$7,0,10*ROW('Sanitation Data'!E80)),0),"]"),IF(AND(ISNUMBER(OFFSET('Sanitation Data'!$E$7,0,10*ROW('Sanitation Data'!E80))),CV86="",ISNUMBER(OFFSET('Sanitation Data'!$E$7,0,10*ROW('Sanitation Data'!E80)))),OFFSET('Sanitation Data'!$E$7,0,10*ROW('Sanitation Data'!E80)),NA())))</f>
        <v>#N/A</v>
      </c>
      <c r="AH86" s="253" t="e">
        <f ca="true">+IF(AND(ISNUMBER(OFFSET('Sanitation Data'!$E$11,0,10*ROW('Sanitation Data'!E80))),CW86="Yes"),OFFSET('Sanitation Data'!$E$11,0,10*ROW('Sanitation Data'!E80)),IF(AND(ISNUMBER(OFFSET('Sanitation Data'!$E$11,0,10*ROW('Sanitation Data'!E80))),CW86="No",ISNUMBER(OFFSET('Sanitation Data'!$E$11,0,10*ROW('Sanitation Data'!E80)))),CONCATENATE("[",ROUND(OFFSET('Sanitation Data'!$E$11,0,10*ROW('Sanitation Data'!E80)),0),"]"),IF(AND(ISNUMBER(OFFSET('Sanitation Data'!$E$11,0,10*ROW('Sanitation Data'!E80))),CW86="",ISNUMBER(OFFSET('Sanitation Data'!$E$11,0,10*ROW('Sanitation Data'!E80)))),OFFSET('Sanitation Data'!$E$11,0,10*ROW('Sanitation Data'!E80)),NA())))</f>
        <v>#N/A</v>
      </c>
      <c r="AI86" s="253" t="e">
        <f ca="true">+IF(AND(ISNUMBER(OFFSET('Sanitation Data'!$E$12,0,10*ROW('Sanitation Data'!E80))),CX86="Yes"),OFFSET('Sanitation Data'!$E$12,0,10*ROW('Sanitation Data'!E80)),IF(AND(ISNUMBER(OFFSET('Sanitation Data'!$E$12,0,10*ROW('Sanitation Data'!E80))),CX86="No",ISNUMBER(OFFSET('Sanitation Data'!$E$12,0,10*ROW('Sanitation Data'!E80)))),CONCATENATE("[",ROUND(OFFSET('Sanitation Data'!$E$12,0,10*ROW('Sanitation Data'!E80)),0),"]"),IF(AND(ISNUMBER(OFFSET('Sanitation Data'!$E$12,0,10*ROW('Sanitation Data'!E80))),CX86="",ISNUMBER(OFFSET('Sanitation Data'!$E$12,0,10*ROW('Sanitation Data'!E80)))),OFFSET('Sanitation Data'!$E$12,0,10*ROW('Sanitation Data'!E80)),NA())))</f>
        <v>#N/A</v>
      </c>
      <c r="AJ86" s="253" t="e">
        <f ca="true">+IF(AND(ISNUMBER(OFFSET('Sanitation Data'!$E$13,0,10*ROW('Sanitation Data'!E80))),CY86="Yes"),OFFSET('Sanitation Data'!$E$13,0,10*ROW('Sanitation Data'!E80)),IF(AND(ISNUMBER(OFFSET('Sanitation Data'!$E$13,0,10*ROW('Sanitation Data'!E80))),CY86="No",ISNUMBER(OFFSET('Sanitation Data'!$E$13,0,10*ROW('Sanitation Data'!E80)))),CONCATENATE("[",ROUND(OFFSET('Sanitation Data'!$E$13,0,10*ROW('Sanitation Data'!E80)),0),"]"),IF(AND(ISNUMBER(OFFSET('Sanitation Data'!$E$13,0,10*ROW('Sanitation Data'!E80))),CY86="",ISNUMBER(OFFSET('Sanitation Data'!$E$13,0,10*ROW('Sanitation Data'!E80)))),OFFSET('Sanitation Data'!$E$13,0,10*ROW('Sanitation Data'!E80)),NA())))</f>
        <v>#N/A</v>
      </c>
      <c r="AK86" s="253" t="e">
        <f ca="true">+IF(AND(ISNUMBER(OFFSET('Sanitation Data'!$F$5,0,10*ROW('Sanitation Data'!F80))),CZ86="Yes"),100-OFFSET('Sanitation Data'!$F$5,0,10*ROW('Sanitation Data'!F80)),IF(AND(ISNUMBER(OFFSET('Sanitation Data'!$F$5,0,10*ROW('Sanitation Data'!F80))),CZ86="No",ISNUMBER(OFFSET('Sanitation Data'!$F$5,0,10*ROW('Sanitation Data'!F80)))),CONCATENATE("[",ROUND(100-OFFSET('Sanitation Data'!$F$5,0,10*ROW('Sanitation Data'!F80)),0),"]"),IF(AND(ISNUMBER(OFFSET('Sanitation Data'!$F$5,0,10*ROW('Sanitation Data'!F80))),CZ86="",ISNUMBER(OFFSET('Sanitation Data'!$F$5,0,10*ROW('Sanitation Data'!F80)))),100-OFFSET('Sanitation Data'!$F$5,0,10*ROW('Sanitation Data'!F80)),NA())))</f>
        <v>#N/A</v>
      </c>
      <c r="AL86" s="253" t="e">
        <f ca="true">+IF(AND(ISNUMBER(OFFSET('Sanitation Data'!$F$7,0,10*ROW('Sanitation Data'!F80))),DA86="Yes"),OFFSET('Sanitation Data'!$F$7,0,10*ROW('Sanitation Data'!F80)),IF(AND(ISNUMBER(OFFSET('Sanitation Data'!$F$7,0,10*ROW('Sanitation Data'!F80))),DA86="No",ISNUMBER(OFFSET('Sanitation Data'!$F$7,0,10*ROW('Sanitation Data'!F80)))),CONCATENATE("[",ROUND(OFFSET('Sanitation Data'!$F$7,0,10*ROW('Sanitation Data'!F80)),0),"]"),IF(AND(ISNUMBER(OFFSET('Sanitation Data'!$F$7,0,10*ROW('Sanitation Data'!F80))),DA86="",ISNUMBER(OFFSET('Sanitation Data'!$F$7,0,10*ROW('Sanitation Data'!F80)))),OFFSET('Sanitation Data'!$F$7,0,10*ROW('Sanitation Data'!F80)),NA())))</f>
        <v>#N/A</v>
      </c>
      <c r="AM86" s="253" t="e">
        <f ca="true">+IF(AND(ISNUMBER(OFFSET('Sanitation Data'!$F$11,0,10*ROW('Sanitation Data'!F80))),DB86="Yes"),OFFSET('Sanitation Data'!$F$11,0,10*ROW('Sanitation Data'!F80)),IF(AND(ISNUMBER(OFFSET('Sanitation Data'!$F$11,0,10*ROW('Sanitation Data'!F80))),DB86="No",ISNUMBER(OFFSET('Sanitation Data'!$F$11,0,10*ROW('Sanitation Data'!F80)))),CONCATENATE("[",ROUND(OFFSET('Sanitation Data'!$F$11,0,10*ROW('Sanitation Data'!F80)),0),"]"),IF(AND(ISNUMBER(OFFSET('Sanitation Data'!$F$11,0,10*ROW('Sanitation Data'!F80))),DB86="",ISNUMBER(OFFSET('Sanitation Data'!$F$11,0,10*ROW('Sanitation Data'!F80)))),OFFSET('Sanitation Data'!$F$11,0,10*ROW('Sanitation Data'!F80)),NA())))</f>
        <v>#N/A</v>
      </c>
      <c r="AN86" s="253" t="e">
        <f ca="true">+IF(AND(ISNUMBER(OFFSET('Sanitation Data'!$F$12,0,10*ROW('Sanitation Data'!F80))),DC86="Yes"),OFFSET('Sanitation Data'!$F$12,0,10*ROW('Sanitation Data'!F80)),IF(AND(ISNUMBER(OFFSET('Sanitation Data'!$F$12,0,10*ROW('Sanitation Data'!F80))),DC86="No",ISNUMBER(OFFSET('Sanitation Data'!$F$12,0,10*ROW('Sanitation Data'!F80)))),CONCATENATE("[",ROUND(OFFSET('Sanitation Data'!$F$12,0,10*ROW('Sanitation Data'!F80)),0),"]"),IF(AND(ISNUMBER(OFFSET('Sanitation Data'!$F$12,0,10*ROW('Sanitation Data'!F80))),DC86="",ISNUMBER(OFFSET('Sanitation Data'!$F$12,0,10*ROW('Sanitation Data'!F80)))),OFFSET('Sanitation Data'!$F$12,0,10*ROW('Sanitation Data'!F80)),NA())))</f>
        <v>#N/A</v>
      </c>
      <c r="AO86" s="253" t="e">
        <f ca="true">+IF(AND(ISNUMBER(OFFSET('Sanitation Data'!$F$13,0,10*ROW('Sanitation Data'!F80))),DD86="Yes"),OFFSET('Sanitation Data'!$F$13,0,10*ROW('Sanitation Data'!F80)),IF(AND(ISNUMBER(OFFSET('Sanitation Data'!$F$13,0,10*ROW('Sanitation Data'!F80))),DD86="No",ISNUMBER(OFFSET('Sanitation Data'!$F$13,0,10*ROW('Sanitation Data'!F80)))),CONCATENATE("[",ROUND(OFFSET('Sanitation Data'!$F$13,0,10*ROW('Sanitation Data'!F80)),0),"]"),IF(AND(ISNUMBER(OFFSET('Sanitation Data'!$F$13,0,10*ROW('Sanitation Data'!F80))),DD86="",ISNUMBER(OFFSET('Sanitation Data'!$F$13,0,10*ROW('Sanitation Data'!F80)))),OFFSET('Sanitation Data'!$F$13,0,10*ROW('Sanitation Data'!F80)),NA())))</f>
        <v>#N/A</v>
      </c>
      <c r="AP86" s="253" t="e">
        <f ca="true">+IF(AND(ISNUMBER(OFFSET('Sanitation Data'!$G$5,0,10*ROW('Sanitation Data'!G80))),DE86="Yes"),100-OFFSET('Sanitation Data'!$G$5,0,10*ROW('Sanitation Data'!G80)),IF(AND(ISNUMBER(OFFSET('Sanitation Data'!$G$5,0,10*ROW('Sanitation Data'!G80))),DE86="No",ISNUMBER(OFFSET('Sanitation Data'!$G$5,0,10*ROW('Sanitation Data'!G80)))),CONCATENATE("[",ROUND(100-OFFSET('Sanitation Data'!$G$5,0,10*ROW('Sanitation Data'!G80)),0),"]"),IF(AND(ISNUMBER(OFFSET('Sanitation Data'!$G$5,0,10*ROW('Sanitation Data'!G80))),DE86="",ISNUMBER(OFFSET('Sanitation Data'!$G$5,0,10*ROW('Sanitation Data'!G80)))),100-OFFSET('Sanitation Data'!$G$5,0,10*ROW('Sanitation Data'!G80)),NA())))</f>
        <v>#N/A</v>
      </c>
      <c r="AQ86" s="253" t="e">
        <f ca="true">+IF(AND(ISNUMBER(OFFSET('Sanitation Data'!$G$7,0,10*ROW('Sanitation Data'!G80))),DF86="Yes"),OFFSET('Sanitation Data'!$G$7,0,10*ROW('Sanitation Data'!G80)),IF(AND(ISNUMBER(OFFSET('Sanitation Data'!$G$7,0,10*ROW('Sanitation Data'!G80))),DF86="No",ISNUMBER(OFFSET('Sanitation Data'!$G$7,0,10*ROW('Sanitation Data'!G80)))),CONCATENATE("[",ROUND(OFFSET('Sanitation Data'!$G$7,0,10*ROW('Sanitation Data'!G80)),0),"]"),IF(AND(ISNUMBER(OFFSET('Sanitation Data'!$G$7,0,10*ROW('Sanitation Data'!G80))),DF86="",ISNUMBER(OFFSET('Sanitation Data'!$G$7,0,10*ROW('Sanitation Data'!G80)))),OFFSET('Sanitation Data'!$G$7,0,10*ROW('Sanitation Data'!G80)),NA())))</f>
        <v>#N/A</v>
      </c>
      <c r="AR86" s="253" t="e">
        <f ca="true">+IF(AND(ISNUMBER(OFFSET('Sanitation Data'!$G$11,0,10*ROW('Sanitation Data'!G80))),DG86="Yes"),OFFSET('Sanitation Data'!$G$11,0,10*ROW('Sanitation Data'!G80)),IF(AND(ISNUMBER(OFFSET('Sanitation Data'!$G$11,0,10*ROW('Sanitation Data'!G80))),DG86="No",ISNUMBER(OFFSET('Sanitation Data'!$G$11,0,10*ROW('Sanitation Data'!G80)))),CONCATENATE("[",ROUND(OFFSET('Sanitation Data'!$G$11,0,10*ROW('Sanitation Data'!G80)),0),"]"),IF(AND(ISNUMBER(OFFSET('Sanitation Data'!$G$11,0,10*ROW('Sanitation Data'!G80))),DG86="",ISNUMBER(OFFSET('Sanitation Data'!$G$11,0,10*ROW('Sanitation Data'!G80)))),OFFSET('Sanitation Data'!$G$11,0,10*ROW('Sanitation Data'!G80)),NA())))</f>
        <v>#N/A</v>
      </c>
      <c r="AS86" s="253" t="e">
        <f ca="true">+IF(AND(ISNUMBER(OFFSET('Sanitation Data'!$G$12,0,10*ROW('Sanitation Data'!G80))),DH86="Yes"),OFFSET('Sanitation Data'!$G$12,0,10*ROW('Sanitation Data'!G80)),IF(AND(ISNUMBER(OFFSET('Sanitation Data'!$G$12,0,10*ROW('Sanitation Data'!G80))),DH86="No",ISNUMBER(OFFSET('Sanitation Data'!$G$12,0,10*ROW('Sanitation Data'!G80)))),CONCATENATE("[",ROUND(OFFSET('Sanitation Data'!$G$12,0,10*ROW('Sanitation Data'!G80)),0),"]"),IF(AND(ISNUMBER(OFFSET('Sanitation Data'!$G$12,0,10*ROW('Sanitation Data'!G80))),DH86="",ISNUMBER(OFFSET('Sanitation Data'!$G$12,0,10*ROW('Sanitation Data'!G80)))),OFFSET('Sanitation Data'!$G$12,0,10*ROW('Sanitation Data'!G80)),NA())))</f>
        <v>#N/A</v>
      </c>
      <c r="AT86" s="253" t="e">
        <f ca="true">+IF(AND(ISNUMBER(OFFSET('Sanitation Data'!$G$13,0,10*ROW('Sanitation Data'!G80))),DI86="Yes"),OFFSET('Sanitation Data'!$G$13,0,10*ROW('Sanitation Data'!G80)),IF(AND(ISNUMBER(OFFSET('Sanitation Data'!$G$13,0,10*ROW('Sanitation Data'!G80))),DI86="No",ISNUMBER(OFFSET('Sanitation Data'!$G$13,0,10*ROW('Sanitation Data'!G80)))),CONCATENATE("[",ROUND(OFFSET('Sanitation Data'!$G$13,0,10*ROW('Sanitation Data'!G80)),0),"]"),IF(AND(ISNUMBER(OFFSET('Sanitation Data'!$G$13,0,10*ROW('Sanitation Data'!G80))),DI86="",ISNUMBER(OFFSET('Sanitation Data'!$G$13,0,10*ROW('Sanitation Data'!G80)))),OFFSET('Sanitation Data'!$G$13,0,10*ROW('Sanitation Data'!G80)),NA())))</f>
        <v>#N/A</v>
      </c>
      <c r="AU86" s="253" t="e">
        <f ca="true">+IF(AND(ISNUMBER(OFFSET('Sanitation Data'!$H$5,0,10*ROW('Sanitation Data'!H80))),DJ86="Yes"),100-OFFSET('Sanitation Data'!$H$5,0,10*ROW('Sanitation Data'!H80)),IF(AND(ISNUMBER(OFFSET('Sanitation Data'!$H$5,0,10*ROW('Sanitation Data'!H80))),DJ86="No",ISNUMBER(OFFSET('Sanitation Data'!$H$5,0,10*ROW('Sanitation Data'!H80)))),CONCATENATE("[",ROUND(100-OFFSET('Sanitation Data'!$H$5,0,10*ROW('Sanitation Data'!H80)),0),"]"),IF(AND(ISNUMBER(OFFSET('Sanitation Data'!$H$5,0,10*ROW('Sanitation Data'!H80))),DJ86="",ISNUMBER(OFFSET('Sanitation Data'!$H$5,0,10*ROW('Sanitation Data'!H80)))),100-OFFSET('Sanitation Data'!$H$5,0,10*ROW('Sanitation Data'!H80)),NA())))</f>
        <v>#N/A</v>
      </c>
      <c r="AV86" s="253" t="e">
        <f ca="true">+IF(AND(ISNUMBER(OFFSET('Sanitation Data'!$H$7,0,10*ROW('Sanitation Data'!H80))),DK86="Yes"),OFFSET('Sanitation Data'!$H$7,0,10*ROW('Sanitation Data'!H80)),IF(AND(ISNUMBER(OFFSET('Sanitation Data'!$H$7,0,10*ROW('Sanitation Data'!H80))),DK86="No",ISNUMBER(OFFSET('Sanitation Data'!$H$7,0,10*ROW('Sanitation Data'!H80)))),CONCATENATE("[",ROUND(OFFSET('Sanitation Data'!$H$7,0,10*ROW('Sanitation Data'!H80)),0),"]"),IF(AND(ISNUMBER(OFFSET('Sanitation Data'!$H$7,0,10*ROW('Sanitation Data'!H80))),DK86="",ISNUMBER(OFFSET('Sanitation Data'!$H$7,0,10*ROW('Sanitation Data'!H80)))),OFFSET('Sanitation Data'!$H$7,0,10*ROW('Sanitation Data'!H80)),NA())))</f>
        <v>#N/A</v>
      </c>
      <c r="AW86" s="253" t="e">
        <f ca="true">+IF(AND(ISNUMBER(OFFSET('Sanitation Data'!$H$11,0,10*ROW('Sanitation Data'!H80))),DL86="Yes"),OFFSET('Sanitation Data'!$H$11,0,10*ROW('Sanitation Data'!H80)),IF(AND(ISNUMBER(OFFSET('Sanitation Data'!$H$11,0,10*ROW('Sanitation Data'!H80))),DL86="No",ISNUMBER(OFFSET('Sanitation Data'!$H$11,0,10*ROW('Sanitation Data'!H80)))),CONCATENATE("[",ROUND(OFFSET('Sanitation Data'!$H$11,0,10*ROW('Sanitation Data'!H80)),0),"]"),IF(AND(ISNUMBER(OFFSET('Sanitation Data'!$H$11,0,10*ROW('Sanitation Data'!H80))),DL86="",ISNUMBER(OFFSET('Sanitation Data'!$H$11,0,10*ROW('Sanitation Data'!H80)))),OFFSET('Sanitation Data'!$H$11,0,10*ROW('Sanitation Data'!H80)),NA())))</f>
        <v>#N/A</v>
      </c>
      <c r="AX86" s="253" t="e">
        <f ca="true">+IF(AND(ISNUMBER(OFFSET('Sanitation Data'!$H$12,0,10*ROW('Sanitation Data'!H80))),DM86="Yes"),OFFSET('Sanitation Data'!$H$12,0,10*ROW('Sanitation Data'!H80)),IF(AND(ISNUMBER(OFFSET('Sanitation Data'!$H$12,0,10*ROW('Sanitation Data'!H80))),DM86="No",ISNUMBER(OFFSET('Sanitation Data'!$H$12,0,10*ROW('Sanitation Data'!H80)))),CONCATENATE("[",ROUND(OFFSET('Sanitation Data'!$H$12,0,10*ROW('Sanitation Data'!H80)),0),"]"),IF(AND(ISNUMBER(OFFSET('Sanitation Data'!$H$12,0,10*ROW('Sanitation Data'!H80))),DM86="",ISNUMBER(OFFSET('Sanitation Data'!$H$12,0,10*ROW('Sanitation Data'!H80)))),OFFSET('Sanitation Data'!$H$12,0,10*ROW('Sanitation Data'!H80)),NA())))</f>
        <v>#N/A</v>
      </c>
      <c r="AY86" s="253" t="e">
        <f ca="true">+IF(AND(ISNUMBER(OFFSET('Sanitation Data'!$H$13,0,10*ROW('Sanitation Data'!H80))),DN86="Yes"),OFFSET('Sanitation Data'!$H$13,0,10*ROW('Sanitation Data'!H80)),IF(AND(ISNUMBER(OFFSET('Sanitation Data'!$H$13,0,10*ROW('Sanitation Data'!H80))),DN86="No",ISNUMBER(OFFSET('Sanitation Data'!$H$13,0,10*ROW('Sanitation Data'!H80)))),CONCATENATE("[",ROUND(OFFSET('Sanitation Data'!$H$13,0,10*ROW('Sanitation Data'!H80)),0),"]"),IF(AND(ISNUMBER(OFFSET('Sanitation Data'!$H$13,0,10*ROW('Sanitation Data'!H80))),DN86="",ISNUMBER(OFFSET('Sanitation Data'!$H$13,0,10*ROW('Sanitation Data'!H80)))),OFFSET('Sanitation Data'!$H$13,0,10*ROW('Sanitation Data'!H80)),NA())))</f>
        <v>#N/A</v>
      </c>
      <c r="AZ86" s="254" t="e">
        <f ca="true">+IF(AND(ISNUMBER(OFFSET('Hygiene Data'!$C$6,0,10*ROW('Hygiene Data'!C80))),DO86="Yes"),OFFSET('Hygiene Data'!$C$6,0,10*ROW('Hygiene Data'!C80)),IF(AND(ISNUMBER(OFFSET('Hygiene Data'!$C$6,0,10*ROW('Hygiene Data'!C80))),DO86="No",ISNUMBER(OFFSET('Hygiene Data'!$C$6,0,10*ROW('Hygiene Data'!C80)))),CONCATENATE("[",ROUND(OFFSET('Hygiene Data'!$C$6,0,10*ROW('Hygiene Data'!C80)),0),"]"),IF(AND(ISNUMBER(OFFSET('Hygiene Data'!$C$6,0,10*ROW('Hygiene Data'!C80))),DO86="",ISNUMBER(OFFSET('Hygiene Data'!$C$6,0,10*ROW('Hygiene Data'!C80)))),OFFSET('Hygiene Data'!$C$6,0,10*ROW('Hygiene Data'!C80)),NA())))</f>
        <v>#N/A</v>
      </c>
      <c r="BA86" s="254" t="e">
        <f ca="true">+IF(AND(ISNUMBER(OFFSET('Hygiene Data'!$C$8,0,10*ROW('Hygiene Data'!C80))),DP86="Yes"),OFFSET('Hygiene Data'!$C$8,0,10*ROW('Hygiene Data'!C80)),IF(AND(ISNUMBER(OFFSET('Hygiene Data'!$C$8,0,10*ROW('Hygiene Data'!C80))),DP86="No",ISNUMBER(OFFSET('Hygiene Data'!$C$8,0,10*ROW('Hygiene Data'!C80)))),CONCATENATE("[",ROUND(OFFSET('Hygiene Data'!$C$8,0,10*ROW('Hygiene Data'!C80)),0),"]"),IF(AND(ISNUMBER(OFFSET('Hygiene Data'!$C$8,0,10*ROW('Hygiene Data'!C80))),DP86="",ISNUMBER(OFFSET('Hygiene Data'!$C$8,0,10*ROW('Hygiene Data'!C80)))),OFFSET('Hygiene Data'!$C$8,0,10*ROW('Hygiene Data'!C80)),NA())))</f>
        <v>#N/A</v>
      </c>
      <c r="BB86" s="254" t="e">
        <f ca="true">+IF(AND(ISNUMBER(OFFSET('Hygiene Data'!$C$10,0,10*ROW('Hygiene Data'!C80))),DQ86="Yes"),OFFSET('Hygiene Data'!$C$10,0,10*ROW('Hygiene Data'!C80)),IF(AND(ISNUMBER(OFFSET('Hygiene Data'!$C$10,0,10*ROW('Hygiene Data'!C80))),DQ86="No",ISNUMBER(OFFSET('Hygiene Data'!$C$10,0,10*ROW('Hygiene Data'!C80)))),CONCATENATE("[",ROUND(OFFSET('Hygiene Data'!$C$10,0,10*ROW('Hygiene Data'!C80)),0),"]"),IF(AND(ISNUMBER(OFFSET('Hygiene Data'!$C$10,0,10*ROW('Hygiene Data'!C80))),DQ86="",ISNUMBER(OFFSET('Hygiene Data'!$C$10,0,10*ROW('Hygiene Data'!C80)))),OFFSET('Hygiene Data'!$C$10,0,10*ROW('Hygiene Data'!C80)),NA())))</f>
        <v>#N/A</v>
      </c>
      <c r="BC86" s="254" t="e">
        <f ca="true">+IF(AND(ISNUMBER(OFFSET('Hygiene Data'!$D$6,0,10*ROW('Hygiene Data'!D80))),DR86="Yes"),OFFSET('Hygiene Data'!$D$6,0,10*ROW('Hygiene Data'!D80)),IF(AND(ISNUMBER(OFFSET('Hygiene Data'!$D$6,0,10*ROW('Hygiene Data'!D80))),DR86="No",ISNUMBER(OFFSET('Hygiene Data'!$D$6,0,10*ROW('Hygiene Data'!D80)))),CONCATENATE("[",ROUND(OFFSET('Hygiene Data'!$D$6,0,10*ROW('Hygiene Data'!D80)),0),"]"),IF(AND(ISNUMBER(OFFSET('Hygiene Data'!$D$6,0,10*ROW('Hygiene Data'!D80))),DR86="",ISNUMBER(OFFSET('Hygiene Data'!$D$6,0,10*ROW('Hygiene Data'!D80)))),OFFSET('Hygiene Data'!$D$6,0,10*ROW('Hygiene Data'!D80)),NA())))</f>
        <v>#N/A</v>
      </c>
      <c r="BD86" s="254" t="e">
        <f ca="true">+IF(AND(ISNUMBER(OFFSET('Hygiene Data'!$D$8,0,10*ROW('Hygiene Data'!D80))),DS86="Yes"),OFFSET('Hygiene Data'!$D$8,0,10*ROW('Hygiene Data'!D80)),IF(AND(ISNUMBER(OFFSET('Hygiene Data'!$D$8,0,10*ROW('Hygiene Data'!D80))),DS86="No",ISNUMBER(OFFSET('Hygiene Data'!$D$8,0,10*ROW('Hygiene Data'!D80)))),CONCATENATE("[",ROUND(OFFSET('Hygiene Data'!$D$8,0,10*ROW('Hygiene Data'!D80)),0),"]"),IF(AND(ISNUMBER(OFFSET('Hygiene Data'!$D$8,0,10*ROW('Hygiene Data'!D80))),DS86="",ISNUMBER(OFFSET('Hygiene Data'!$D$8,0,10*ROW('Hygiene Data'!D80)))),OFFSET('Hygiene Data'!$D$8,0,10*ROW('Hygiene Data'!D80)),NA())))</f>
        <v>#N/A</v>
      </c>
      <c r="BE86" s="254" t="e">
        <f ca="true">+IF(AND(ISNUMBER(OFFSET('Hygiene Data'!$D$10,0,10*ROW('Hygiene Data'!D80))),DT86="Yes"),OFFSET('Hygiene Data'!$D$10,0,10*ROW('Hygiene Data'!D80)),IF(AND(ISNUMBER(OFFSET('Hygiene Data'!$D$10,0,10*ROW('Hygiene Data'!D80))),DT86="No",ISNUMBER(OFFSET('Hygiene Data'!$D$10,0,10*ROW('Hygiene Data'!D80)))),CONCATENATE("[",ROUND(OFFSET('Hygiene Data'!$D$10,0,10*ROW('Hygiene Data'!D80)),0),"]"),IF(AND(ISNUMBER(OFFSET('Hygiene Data'!$D$10,0,10*ROW('Hygiene Data'!D80))),DT86="",ISNUMBER(OFFSET('Hygiene Data'!$D$10,0,10*ROW('Hygiene Data'!D80)))),OFFSET('Hygiene Data'!$D$10,0,10*ROW('Hygiene Data'!D80)),NA())))</f>
        <v>#N/A</v>
      </c>
      <c r="BF86" s="254" t="e">
        <f ca="true">+IF(AND(ISNUMBER(OFFSET('Hygiene Data'!$E$6,0,10*ROW('Hygiene Data'!E80))),DU86="Yes"),OFFSET('Hygiene Data'!$E$6,0,10*ROW('Hygiene Data'!E80)),IF(AND(ISNUMBER(OFFSET('Hygiene Data'!$E$6,0,10*ROW('Hygiene Data'!E80))),DU86="No",ISNUMBER(OFFSET('Hygiene Data'!$E$6,0,10*ROW('Hygiene Data'!E80)))),CONCATENATE("[",ROUND(OFFSET('Hygiene Data'!$E$6,0,10*ROW('Hygiene Data'!E80)),0),"]"),IF(AND(ISNUMBER(OFFSET('Hygiene Data'!$E$6,0,10*ROW('Hygiene Data'!E80))),DU86="",ISNUMBER(OFFSET('Hygiene Data'!$E$6,0,10*ROW('Hygiene Data'!E80)))),OFFSET('Hygiene Data'!$E$6,0,10*ROW('Hygiene Data'!E80)),NA())))</f>
        <v>#N/A</v>
      </c>
      <c r="BG86" s="254" t="e">
        <f ca="true">+IF(AND(ISNUMBER(OFFSET('Hygiene Data'!$E$8,0,10*ROW('Hygiene Data'!E80))),DV86="Yes"),OFFSET('Hygiene Data'!$E$8,0,10*ROW('Hygiene Data'!E80)),IF(AND(ISNUMBER(OFFSET('Hygiene Data'!$E$8,0,10*ROW('Hygiene Data'!E80))),DV86="No",ISNUMBER(OFFSET('Hygiene Data'!$E$8,0,10*ROW('Hygiene Data'!E80)))),CONCATENATE("[",ROUND(OFFSET('Hygiene Data'!$E$8,0,10*ROW('Hygiene Data'!E80)),0),"]"),IF(AND(ISNUMBER(OFFSET('Hygiene Data'!$E$8,0,10*ROW('Hygiene Data'!E80))),DV86="",ISNUMBER(OFFSET('Hygiene Data'!$E$8,0,10*ROW('Hygiene Data'!E80)))),OFFSET('Hygiene Data'!$E$8,0,10*ROW('Hygiene Data'!E80)),NA())))</f>
        <v>#N/A</v>
      </c>
      <c r="BH86" s="254" t="e">
        <f ca="true">+IF(AND(ISNUMBER(OFFSET('Hygiene Data'!$E$10,0,10*ROW('Hygiene Data'!E80))),DW86="Yes"),OFFSET('Hygiene Data'!$E$10,0,10*ROW('Hygiene Data'!E80)),IF(AND(ISNUMBER(OFFSET('Hygiene Data'!$E$10,0,10*ROW('Hygiene Data'!E80))),DW86="No",ISNUMBER(OFFSET('Hygiene Data'!$E$10,0,10*ROW('Hygiene Data'!E80)))),CONCATENATE("[",ROUND(OFFSET('Hygiene Data'!$E$10,0,10*ROW('Hygiene Data'!E80)),0),"]"),IF(AND(ISNUMBER(OFFSET('Hygiene Data'!$E$10,0,10*ROW('Hygiene Data'!E80))),DW86="",ISNUMBER(OFFSET('Hygiene Data'!$E$10,0,10*ROW('Hygiene Data'!E80)))),OFFSET('Hygiene Data'!$E$10,0,10*ROW('Hygiene Data'!E80)),NA())))</f>
        <v>#N/A</v>
      </c>
      <c r="BI86" s="254" t="e">
        <f ca="true">+IF(AND(ISNUMBER(OFFSET('Hygiene Data'!$F$6,0,10*ROW('Hygiene Data'!F80))),DX86="Yes"),OFFSET('Hygiene Data'!$F$6,0,10*ROW('Hygiene Data'!F80)),IF(AND(ISNUMBER(OFFSET('Hygiene Data'!$F$6,0,10*ROW('Hygiene Data'!F80))),DX86="No",ISNUMBER(OFFSET('Hygiene Data'!$F$6,0,10*ROW('Hygiene Data'!F80)))),CONCATENATE("[",ROUND(OFFSET('Hygiene Data'!$F$6,0,10*ROW('Hygiene Data'!F80)),0),"]"),IF(AND(ISNUMBER(OFFSET('Hygiene Data'!$F$6,0,10*ROW('Hygiene Data'!F80))),DX86="",ISNUMBER(OFFSET('Hygiene Data'!$F$6,0,10*ROW('Hygiene Data'!F80)))),OFFSET('Hygiene Data'!$F$6,0,10*ROW('Hygiene Data'!F80)),NA())))</f>
        <v>#N/A</v>
      </c>
      <c r="BJ86" s="254" t="e">
        <f ca="true">+IF(AND(ISNUMBER(OFFSET('Hygiene Data'!$F$8,0,10*ROW('Hygiene Data'!F80))),DY86="Yes"),OFFSET('Hygiene Data'!$F$8,0,10*ROW('Hygiene Data'!F80)),IF(AND(ISNUMBER(OFFSET('Hygiene Data'!$F$8,0,10*ROW('Hygiene Data'!F80))),DY86="No",ISNUMBER(OFFSET('Hygiene Data'!$F$8,0,10*ROW('Hygiene Data'!F80)))),CONCATENATE("[",ROUND(OFFSET('Hygiene Data'!$F$8,0,10*ROW('Hygiene Data'!F80)),0),"]"),IF(AND(ISNUMBER(OFFSET('Hygiene Data'!$F$8,0,10*ROW('Hygiene Data'!F80))),DY86="",ISNUMBER(OFFSET('Hygiene Data'!$F$8,0,10*ROW('Hygiene Data'!F80)))),OFFSET('Hygiene Data'!$F$8,0,10*ROW('Hygiene Data'!F80)),NA())))</f>
        <v>#N/A</v>
      </c>
      <c r="BK86" s="254" t="e">
        <f ca="true">+IF(AND(ISNUMBER(OFFSET('Hygiene Data'!$F$10,0,10*ROW('Hygiene Data'!F80))),DZ86="Yes"),OFFSET('Hygiene Data'!$F$10,0,10*ROW('Hygiene Data'!F80)),IF(AND(ISNUMBER(OFFSET('Hygiene Data'!$F$10,0,10*ROW('Hygiene Data'!F80))),DZ86="No",ISNUMBER(OFFSET('Hygiene Data'!$F$10,0,10*ROW('Hygiene Data'!F80)))),CONCATENATE("[",ROUND(OFFSET('Hygiene Data'!$F$10,0,10*ROW('Hygiene Data'!F80)),0),"]"),IF(AND(ISNUMBER(OFFSET('Hygiene Data'!$F$10,0,10*ROW('Hygiene Data'!F80))),DZ86="",ISNUMBER(OFFSET('Hygiene Data'!$F$10,0,10*ROW('Hygiene Data'!F80)))),OFFSET('Hygiene Data'!$F$10,0,10*ROW('Hygiene Data'!F80)),NA())))</f>
        <v>#N/A</v>
      </c>
      <c r="BL86" s="254" t="e">
        <f ca="true">+IF(AND(ISNUMBER(OFFSET('Hygiene Data'!$G$6,0,10*ROW('Hygiene Data'!G80))),EA86="Yes"),OFFSET('Hygiene Data'!$G$6,0,10*ROW('Hygiene Data'!G80)),IF(AND(ISNUMBER(OFFSET('Hygiene Data'!$G$6,0,10*ROW('Hygiene Data'!G80))),EA86="No",ISNUMBER(OFFSET('Hygiene Data'!$G$6,0,10*ROW('Hygiene Data'!G80)))),CONCATENATE("[",ROUND(OFFSET('Hygiene Data'!$G$6,0,10*ROW('Hygiene Data'!G80)),0),"]"),IF(AND(ISNUMBER(OFFSET('Hygiene Data'!$G$6,0,10*ROW('Hygiene Data'!G80))),EA86="",ISNUMBER(OFFSET('Hygiene Data'!$G$6,0,10*ROW('Hygiene Data'!G80)))),OFFSET('Hygiene Data'!$G$6,0,10*ROW('Hygiene Data'!G80)),NA())))</f>
        <v>#N/A</v>
      </c>
      <c r="BM86" s="254" t="e">
        <f ca="true">+IF(AND(ISNUMBER(OFFSET('Hygiene Data'!$G$8,0,10*ROW('Hygiene Data'!G80))),EB86="Yes"),OFFSET('Hygiene Data'!$G$8,0,10*ROW('Hygiene Data'!G80)),IF(AND(ISNUMBER(OFFSET('Hygiene Data'!$G$8,0,10*ROW('Hygiene Data'!G80))),EB86="No",ISNUMBER(OFFSET('Hygiene Data'!$G$8,0,10*ROW('Hygiene Data'!G80)))),CONCATENATE("[",ROUND(OFFSET('Hygiene Data'!$G$8,0,10*ROW('Hygiene Data'!G80)),0),"]"),IF(AND(ISNUMBER(OFFSET('Hygiene Data'!$G$8,0,10*ROW('Hygiene Data'!G80))),EB86="",ISNUMBER(OFFSET('Hygiene Data'!$G$8,0,10*ROW('Hygiene Data'!G80)))),OFFSET('Hygiene Data'!$G$8,0,10*ROW('Hygiene Data'!G80)),NA())))</f>
        <v>#N/A</v>
      </c>
      <c r="BN86" s="254" t="e">
        <f ca="true">+IF(AND(ISNUMBER(OFFSET('Hygiene Data'!$G$10,0,10*ROW('Hygiene Data'!G80))),EC86="Yes"),OFFSET('Hygiene Data'!$G$10,0,10*ROW('Hygiene Data'!G80)),IF(AND(ISNUMBER(OFFSET('Hygiene Data'!$G$10,0,10*ROW('Hygiene Data'!G80))),EC86="No",ISNUMBER(OFFSET('Hygiene Data'!$G$10,0,10*ROW('Hygiene Data'!G80)))),CONCATENATE("[",ROUND(OFFSET('Hygiene Data'!$G$10,0,10*ROW('Hygiene Data'!G80)),0),"]"),IF(AND(ISNUMBER(OFFSET('Hygiene Data'!$G$10,0,10*ROW('Hygiene Data'!G80))),EC86="",ISNUMBER(OFFSET('Hygiene Data'!$G$10,0,10*ROW('Hygiene Data'!G80)))),OFFSET('Hygiene Data'!$G$10,0,10*ROW('Hygiene Data'!G80)),NA())))</f>
        <v>#N/A</v>
      </c>
      <c r="BO86" s="254" t="e">
        <f ca="true">+IF(AND(ISNUMBER(OFFSET('Hygiene Data'!$H$6,0,10*ROW('Hygiene Data'!H80))),ED86="Yes"),OFFSET('Hygiene Data'!$H$6,0,10*ROW('Hygiene Data'!H80)),IF(AND(ISNUMBER(OFFSET('Hygiene Data'!$H$6,0,10*ROW('Hygiene Data'!H80))),ED86="No",ISNUMBER(OFFSET('Hygiene Data'!$H$6,0,10*ROW('Hygiene Data'!H80)))),CONCATENATE("[",ROUND(OFFSET('Hygiene Data'!$H$6,0,10*ROW('Hygiene Data'!H80)),0),"]"),IF(AND(ISNUMBER(OFFSET('Hygiene Data'!$H$6,0,10*ROW('Hygiene Data'!H80))),ED86="",ISNUMBER(OFFSET('Hygiene Data'!$H$6,0,10*ROW('Hygiene Data'!H80)))),OFFSET('Hygiene Data'!$H$6,0,10*ROW('Hygiene Data'!H80)),NA())))</f>
        <v>#N/A</v>
      </c>
      <c r="BP86" s="254" t="e">
        <f ca="true">+IF(AND(ISNUMBER(OFFSET('Hygiene Data'!$H$8,0,10*ROW('Hygiene Data'!H80))),EE86="Yes"),OFFSET('Hygiene Data'!$H$8,0,10*ROW('Hygiene Data'!H80)),IF(AND(ISNUMBER(OFFSET('Hygiene Data'!$H$8,0,10*ROW('Hygiene Data'!H80))),EE86="No",ISNUMBER(OFFSET('Hygiene Data'!$H$8,0,10*ROW('Hygiene Data'!H80)))),CONCATENATE("[",ROUND(OFFSET('Hygiene Data'!$H$8,0,10*ROW('Hygiene Data'!H80)),0),"]"),IF(AND(ISNUMBER(OFFSET('Hygiene Data'!$H$8,0,10*ROW('Hygiene Data'!H80))),EE86="",ISNUMBER(OFFSET('Hygiene Data'!$H$8,0,10*ROW('Hygiene Data'!H80)))),OFFSET('Hygiene Data'!$H$8,0,10*ROW('Hygiene Data'!H80)),NA())))</f>
        <v>#N/A</v>
      </c>
      <c r="BQ86" s="254" t="e">
        <f ca="true">+IF(AND(ISNUMBER(OFFSET('Hygiene Data'!$H$10,0,10*ROW('Hygiene Data'!H80))),EF86="Yes"),OFFSET('Hygiene Data'!$H$10,0,10*ROW('Hygiene Data'!H80)),IF(AND(ISNUMBER(OFFSET('Hygiene Data'!$H$10,0,10*ROW('Hygiene Data'!H80))),EF86="No",ISNUMBER(OFFSET('Hygiene Data'!$H$10,0,10*ROW('Hygiene Data'!H80)))),CONCATENATE("[",ROUND(OFFSET('Hygiene Data'!$H$10,0,10*ROW('Hygiene Data'!H80)),0),"]"),IF(AND(ISNUMBER(OFFSET('Hygiene Data'!$H$10,0,10*ROW('Hygiene Data'!H80))),EF86="",ISNUMBER(OFFSET('Hygiene Data'!$H$10,0,10*ROW('Hygiene Data'!H80)))),OFFSET('Hygiene Data'!$H$10,0,10*ROW('Hygiene Data'!H80)),NA())))</f>
        <v>#N/A</v>
      </c>
      <c r="BS86" s="36" t="str">
        <f ca="true">+IF(OFFSET('Water Data'!$C$28,0,10*ROW('Water Data'!C80))="","",OFFSET('Water Data'!$C$28,0,10*ROW('Water Data'!C80)))</f>
        <v/>
      </c>
      <c r="BT86" s="36" t="str">
        <f ca="true">+IF(OFFSET('Water Data'!$C$29,0,10*ROW('Water Data'!C80))="","",OFFSET('Water Data'!$C$29,0,10*ROW('Water Data'!C80)))</f>
        <v/>
      </c>
      <c r="BU86" s="36" t="str">
        <f ca="true">+IF(OFFSET('Water Data'!$C$30,0,10*ROW('Water Data'!C80))="","",OFFSET('Water Data'!$C$30,0,10*ROW('Water Data'!C80)))</f>
        <v/>
      </c>
      <c r="BV86" s="36" t="str">
        <f ca="true">+IF(OFFSET('Water Data'!$D$28,0,10*ROW('Water Data'!D80))="","",OFFSET('Water Data'!$D$28,0,10*ROW('Water Data'!D80)))</f>
        <v/>
      </c>
      <c r="BW86" s="36" t="str">
        <f ca="true">+IF(OFFSET('Water Data'!$D$29,0,10*ROW('Water Data'!D80))="","",OFFSET('Water Data'!$D$29,0,10*ROW('Water Data'!D80)))</f>
        <v/>
      </c>
      <c r="BX86" s="36" t="str">
        <f ca="true">+IF(OFFSET('Water Data'!$D$30,0,10*ROW('Water Data'!D80))="","",OFFSET('Water Data'!$D$30,0,10*ROW('Water Data'!D80)))</f>
        <v/>
      </c>
      <c r="BY86" s="36" t="str">
        <f ca="true">+IF(OFFSET('Water Data'!$E$28,0,10*ROW('Water Data'!E80))="","",OFFSET('Water Data'!$E$28,0,10*ROW('Water Data'!E80)))</f>
        <v/>
      </c>
      <c r="BZ86" s="36" t="str">
        <f ca="true">+IF(OFFSET('Water Data'!$E$29,0,10*ROW('Water Data'!E80))="","",OFFSET('Water Data'!$E$29,0,10*ROW('Water Data'!E80)))</f>
        <v/>
      </c>
      <c r="CA86" s="36" t="str">
        <f ca="true">+IF(OFFSET('Water Data'!$E$30,0,10*ROW('Water Data'!E80))="","",OFFSET('Water Data'!$E$30,0,10*ROW('Water Data'!E80)))</f>
        <v/>
      </c>
      <c r="CB86" s="36" t="str">
        <f ca="true">+IF(OFFSET('Water Data'!$F$28,0,10*ROW('Water Data'!F80))="","",OFFSET('Water Data'!$F$28,0,10*ROW('Water Data'!F80)))</f>
        <v/>
      </c>
      <c r="CC86" s="36" t="str">
        <f ca="true">+IF(OFFSET('Water Data'!$F$29,0,10*ROW('Water Data'!F80))="","",OFFSET('Water Data'!$F$29,0,10*ROW('Water Data'!F80)))</f>
        <v/>
      </c>
      <c r="CD86" s="36" t="str">
        <f ca="true">+IF(OFFSET('Water Data'!$F$30,0,10*ROW('Water Data'!F80))="","",OFFSET('Water Data'!$F$30,0,10*ROW('Water Data'!F80)))</f>
        <v/>
      </c>
      <c r="CE86" s="36" t="str">
        <f ca="true">+IF(OFFSET('Water Data'!$G$28,0,10*ROW('Water Data'!G80))="","",OFFSET('Water Data'!$G$28,0,10*ROW('Water Data'!G80)))</f>
        <v/>
      </c>
      <c r="CF86" s="36" t="str">
        <f ca="true">+IF(OFFSET('Water Data'!$G$29,0,10*ROW('Water Data'!G80))="","",OFFSET('Water Data'!$G$29,0,10*ROW('Water Data'!G80)))</f>
        <v/>
      </c>
      <c r="CG86" s="36" t="str">
        <f ca="true">+IF(OFFSET('Water Data'!$G$30,0,10*ROW('Water Data'!G80))="","",OFFSET('Water Data'!$G$30,0,10*ROW('Water Data'!G80)))</f>
        <v/>
      </c>
      <c r="CH86" s="36" t="str">
        <f ca="true">+IF(OFFSET('Water Data'!$H$28,0,10*ROW('Water Data'!H80))="","",OFFSET('Water Data'!$H$28,0,10*ROW('Water Data'!H80)))</f>
        <v/>
      </c>
      <c r="CI86" s="36" t="str">
        <f ca="true">+IF(OFFSET('Water Data'!$H$29,0,10*ROW('Water Data'!H80))="","",OFFSET('Water Data'!$H$29,0,10*ROW('Water Data'!H80)))</f>
        <v/>
      </c>
      <c r="CJ86" s="36" t="str">
        <f ca="true">+IF(OFFSET('Water Data'!$H$30,0,10*ROW('Water Data'!H80))="","",OFFSET('Water Data'!$H$30,0,10*ROW('Water Data'!H80)))</f>
        <v/>
      </c>
      <c r="CK86" s="36" t="str">
        <f ca="true">+IF(OFFSET('Sanitation Data'!$C$29,0,10*ROW('Sanitation Data'!C80))="","",OFFSET('Sanitation Data'!$C$29,0,10*ROW('Sanitation Data'!C80)))</f>
        <v/>
      </c>
      <c r="CL86" s="36" t="str">
        <f ca="true">+IF(OFFSET('Sanitation Data'!$C$30,0,10*ROW('Sanitation Data'!C80))="","",OFFSET('Sanitation Data'!$C$30,0,10*ROW('Sanitation Data'!C80)))</f>
        <v/>
      </c>
      <c r="CM86" s="36" t="str">
        <f ca="true">+IF(OFFSET('Sanitation Data'!$C$31,0,10*ROW('Sanitation Data'!C80))="","",OFFSET('Sanitation Data'!$C$31,0,10*ROW('Sanitation Data'!C80)))</f>
        <v/>
      </c>
      <c r="CN86" s="36" t="str">
        <f ca="true">+IF(OFFSET('Sanitation Data'!$C$32,0,10*ROW('Sanitation Data'!C80))="","",OFFSET('Sanitation Data'!$C$32,0,10*ROW('Sanitation Data'!C80)))</f>
        <v/>
      </c>
      <c r="CO86" s="36" t="str">
        <f ca="true">+IF(OFFSET('Sanitation Data'!$C$33,0,10*ROW('Sanitation Data'!C80))="","",OFFSET('Sanitation Data'!$C$33,0,10*ROW('Sanitation Data'!C80)))</f>
        <v/>
      </c>
      <c r="CP86" s="36" t="str">
        <f ca="true">+IF(OFFSET('Sanitation Data'!$D$29,0,10*ROW('Sanitation Data'!D80))="","",OFFSET('Sanitation Data'!$D$29,0,10*ROW('Sanitation Data'!D80)))</f>
        <v/>
      </c>
      <c r="CQ86" s="36" t="str">
        <f ca="true">+IF(OFFSET('Sanitation Data'!$D$30,0,10*ROW('Sanitation Data'!D80))="","",OFFSET('Sanitation Data'!$D$30,0,10*ROW('Sanitation Data'!D80)))</f>
        <v/>
      </c>
      <c r="CR86" s="36" t="str">
        <f ca="true">+IF(OFFSET('Sanitation Data'!$D$31,0,10*ROW('Sanitation Data'!D80))="","",OFFSET('Sanitation Data'!$D$31,0,10*ROW('Sanitation Data'!D80)))</f>
        <v/>
      </c>
      <c r="CS86" s="36" t="str">
        <f ca="true">+IF(OFFSET('Sanitation Data'!$D$32,0,10*ROW('Sanitation Data'!D80))="","",OFFSET('Sanitation Data'!$D$32,0,10*ROW('Sanitation Data'!D80)))</f>
        <v/>
      </c>
      <c r="CT86" s="36" t="str">
        <f ca="true">+IF(OFFSET('Sanitation Data'!$D$33,0,10*ROW('Sanitation Data'!D80))="","",OFFSET('Sanitation Data'!$D$33,0,10*ROW('Sanitation Data'!D80)))</f>
        <v/>
      </c>
      <c r="CU86" s="36" t="str">
        <f ca="true">+IF(OFFSET('Sanitation Data'!$E$29,0,10*ROW('Sanitation Data'!E80))="","",OFFSET('Sanitation Data'!$E$29,0,10*ROW('Sanitation Data'!E80)))</f>
        <v/>
      </c>
      <c r="CV86" s="36" t="str">
        <f ca="true">+IF(OFFSET('Sanitation Data'!$E$30,0,10*ROW('Sanitation Data'!E80))="","",OFFSET('Sanitation Data'!$E$30,0,10*ROW('Sanitation Data'!E80)))</f>
        <v/>
      </c>
      <c r="CW86" s="36" t="str">
        <f ca="true">+IF(OFFSET('Sanitation Data'!$E$31,0,10*ROW('Sanitation Data'!E80))="","",OFFSET('Sanitation Data'!$E$31,0,10*ROW('Sanitation Data'!E80)))</f>
        <v/>
      </c>
      <c r="CX86" s="36" t="str">
        <f ca="true">+IF(OFFSET('Sanitation Data'!$E$32,0,10*ROW('Sanitation Data'!E80))="","",OFFSET('Sanitation Data'!$E$32,0,10*ROW('Sanitation Data'!E80)))</f>
        <v/>
      </c>
      <c r="CY86" s="36" t="str">
        <f ca="true">+IF(OFFSET('Sanitation Data'!$E$33,0,10*ROW('Sanitation Data'!E80))="","",OFFSET('Sanitation Data'!$E$33,0,10*ROW('Sanitation Data'!E80)))</f>
        <v/>
      </c>
      <c r="CZ86" s="36" t="str">
        <f ca="true">+IF(OFFSET('Sanitation Data'!$F$29,0,10*ROW('Sanitation Data'!F80))="","",OFFSET('Sanitation Data'!$F$29,0,10*ROW('Sanitation Data'!F80)))</f>
        <v/>
      </c>
      <c r="DA86" s="36" t="str">
        <f ca="true">+IF(OFFSET('Sanitation Data'!$F$30,0,10*ROW('Sanitation Data'!F80))="","",OFFSET('Sanitation Data'!$F$30,0,10*ROW('Sanitation Data'!F80)))</f>
        <v/>
      </c>
      <c r="DB86" s="36" t="str">
        <f ca="true">+IF(OFFSET('Sanitation Data'!$F$31,0,10*ROW('Sanitation Data'!F80))="","",OFFSET('Sanitation Data'!$F$31,0,10*ROW('Sanitation Data'!F80)))</f>
        <v/>
      </c>
      <c r="DC86" s="36" t="str">
        <f ca="true">+IF(OFFSET('Sanitation Data'!$F$32,0,10*ROW('Sanitation Data'!F80))="","",OFFSET('Sanitation Data'!$F$32,0,10*ROW('Sanitation Data'!F80)))</f>
        <v/>
      </c>
      <c r="DD86" s="36" t="str">
        <f ca="true">+IF(OFFSET('Sanitation Data'!$F$33,0,10*ROW('Sanitation Data'!F80))="","",OFFSET('Sanitation Data'!$F$33,0,10*ROW('Sanitation Data'!F80)))</f>
        <v/>
      </c>
      <c r="DE86" s="36" t="str">
        <f ca="true">+IF(OFFSET('Sanitation Data'!$G$29,0,10*ROW('Sanitation Data'!G80))="","",OFFSET('Sanitation Data'!$G$29,0,10*ROW('Sanitation Data'!G80)))</f>
        <v/>
      </c>
      <c r="DF86" s="36" t="str">
        <f ca="true">+IF(OFFSET('Sanitation Data'!$G$30,0,10*ROW('Sanitation Data'!G80))="","",OFFSET('Sanitation Data'!$G$30,0,10*ROW('Sanitation Data'!G80)))</f>
        <v/>
      </c>
      <c r="DG86" s="36" t="str">
        <f ca="true">+IF(OFFSET('Sanitation Data'!$G$31,0,10*ROW('Sanitation Data'!G80))="","",OFFSET('Sanitation Data'!$G$31,0,10*ROW('Sanitation Data'!G80)))</f>
        <v/>
      </c>
      <c r="DH86" s="36" t="str">
        <f ca="true">+IF(OFFSET('Sanitation Data'!$G$32,0,10*ROW('Sanitation Data'!G80))="","",OFFSET('Sanitation Data'!$G$32,0,10*ROW('Sanitation Data'!G80)))</f>
        <v/>
      </c>
      <c r="DI86" s="36" t="str">
        <f ca="true">+IF(OFFSET('Sanitation Data'!$G$33,0,10*ROW('Sanitation Data'!G80))="","",OFFSET('Sanitation Data'!$G$33,0,10*ROW('Sanitation Data'!G80)))</f>
        <v/>
      </c>
      <c r="DJ86" s="36" t="str">
        <f ca="true">+IF(OFFSET('Sanitation Data'!$H$29,0,10*ROW('Sanitation Data'!H80))="","",OFFSET('Sanitation Data'!$H$29,0,10*ROW('Sanitation Data'!H80)))</f>
        <v/>
      </c>
      <c r="DK86" s="36" t="str">
        <f ca="true">+IF(OFFSET('Sanitation Data'!$H$30,0,10*ROW('Sanitation Data'!H80))="","",OFFSET('Sanitation Data'!$H$30,0,10*ROW('Sanitation Data'!H80)))</f>
        <v/>
      </c>
      <c r="DL86" s="36" t="str">
        <f ca="true">+IF(OFFSET('Sanitation Data'!$H$31,0,10*ROW('Sanitation Data'!H80))="","",OFFSET('Sanitation Data'!$H$31,0,10*ROW('Sanitation Data'!H80)))</f>
        <v/>
      </c>
      <c r="DM86" s="36" t="str">
        <f ca="true">+IF(OFFSET('Sanitation Data'!$H$32,0,10*ROW('Sanitation Data'!H80))="","",OFFSET('Sanitation Data'!$H$32,0,10*ROW('Sanitation Data'!H80)))</f>
        <v/>
      </c>
      <c r="DN86" s="36" t="str">
        <f ca="true">+IF(OFFSET('Sanitation Data'!$H$33,0,10*ROW('Sanitation Data'!H80))="","",OFFSET('Sanitation Data'!$H$33,0,10*ROW('Sanitation Data'!H80)))</f>
        <v/>
      </c>
      <c r="DO86" s="36" t="str">
        <f ca="true">+IF(OFFSET('Hygiene Data'!$C$12,0,10*ROW('Hygiene Data'!C80))="","",OFFSET('Hygiene Data'!$C$12,0,10*ROW('Hygiene Data'!C80)))</f>
        <v/>
      </c>
      <c r="DP86" s="36" t="str">
        <f ca="true">+IF(OFFSET('Hygiene Data'!$C$13,0,10*ROW('Hygiene Data'!C80))="","",OFFSET('Hygiene Data'!$C$13,0,10*ROW('Hygiene Data'!C80)))</f>
        <v/>
      </c>
      <c r="DQ86" s="36" t="str">
        <f ca="true">+IF(OFFSET('Hygiene Data'!$C$14,0,10*ROW('Hygiene Data'!C80))="","",OFFSET('Hygiene Data'!$C$14,0,10*ROW('Hygiene Data'!C80)))</f>
        <v/>
      </c>
      <c r="DR86" s="36" t="str">
        <f ca="true">+IF(OFFSET('Hygiene Data'!$D$12,0,10*ROW('Hygiene Data'!D80))="","",OFFSET('Hygiene Data'!$D$12,0,10*ROW('Hygiene Data'!D80)))</f>
        <v/>
      </c>
      <c r="DS86" s="36" t="str">
        <f ca="true">+IF(OFFSET('Hygiene Data'!$D$13,0,10*ROW('Hygiene Data'!D80))="","",OFFSET('Hygiene Data'!$D$13,0,10*ROW('Hygiene Data'!D80)))</f>
        <v/>
      </c>
      <c r="DT86" s="36" t="str">
        <f ca="true">+IF(OFFSET('Hygiene Data'!$D$14,0,10*ROW('Hygiene Data'!D80))="","",OFFSET('Hygiene Data'!$D$14,0,10*ROW('Hygiene Data'!D80)))</f>
        <v/>
      </c>
      <c r="DU86" s="36" t="str">
        <f ca="true">+IF(OFFSET('Hygiene Data'!$E$12,0,10*ROW('Hygiene Data'!E80))="","",OFFSET('Hygiene Data'!$E$12,0,10*ROW('Hygiene Data'!E80)))</f>
        <v/>
      </c>
      <c r="DV86" s="36" t="str">
        <f ca="true">+IF(OFFSET('Hygiene Data'!$E$13,0,10*ROW('Hygiene Data'!E80))="","",OFFSET('Hygiene Data'!$E$13,0,10*ROW('Hygiene Data'!E80)))</f>
        <v/>
      </c>
      <c r="DW86" s="36" t="str">
        <f ca="true">+IF(OFFSET('Hygiene Data'!$E$14,0,10*ROW('Hygiene Data'!E80))="","",OFFSET('Hygiene Data'!$E$14,0,10*ROW('Hygiene Data'!E80)))</f>
        <v/>
      </c>
      <c r="DX86" s="36" t="str">
        <f ca="true">+IF(OFFSET('Hygiene Data'!$F$12,0,10*ROW('Hygiene Data'!F80))="","",OFFSET('Hygiene Data'!$F$12,0,10*ROW('Hygiene Data'!F80)))</f>
        <v/>
      </c>
      <c r="DY86" s="36" t="str">
        <f ca="true">+IF(OFFSET('Hygiene Data'!$F$13,0,10*ROW('Hygiene Data'!F80))="","",OFFSET('Hygiene Data'!$F$13,0,10*ROW('Hygiene Data'!F80)))</f>
        <v/>
      </c>
      <c r="DZ86" s="36" t="str">
        <f ca="true">+IF(OFFSET('Hygiene Data'!$F$14,0,10*ROW('Hygiene Data'!F80))="","",OFFSET('Hygiene Data'!$F$14,0,10*ROW('Hygiene Data'!F80)))</f>
        <v/>
      </c>
      <c r="EA86" s="36" t="str">
        <f ca="true">+IF(OFFSET('Hygiene Data'!$G$12,0,10*ROW('Hygiene Data'!G80))="","",OFFSET('Hygiene Data'!$G$12,0,10*ROW('Hygiene Data'!G80)))</f>
        <v/>
      </c>
      <c r="EB86" s="36" t="str">
        <f ca="true">+IF(OFFSET('Hygiene Data'!$G$13,0,10*ROW('Hygiene Data'!G80))="","",OFFSET('Hygiene Data'!$G$13,0,10*ROW('Hygiene Data'!G80)))</f>
        <v/>
      </c>
      <c r="EC86" s="36" t="str">
        <f ca="true">+IF(OFFSET('Hygiene Data'!$G$14,0,10*ROW('Hygiene Data'!G80))="","",OFFSET('Hygiene Data'!$G$14,0,10*ROW('Hygiene Data'!G80)))</f>
        <v/>
      </c>
      <c r="ED86" s="36" t="str">
        <f ca="true">+IF(OFFSET('Hygiene Data'!$H$12,0,10*ROW('Hygiene Data'!H80))="","",OFFSET('Hygiene Data'!$H$12,0,10*ROW('Hygiene Data'!H80)))</f>
        <v/>
      </c>
      <c r="EE86" s="36" t="str">
        <f ca="true">+IF(OFFSET('Hygiene Data'!$H$13,0,10*ROW('Hygiene Data'!H80))="","",OFFSET('Hygiene Data'!$H$13,0,10*ROW('Hygiene Data'!H80)))</f>
        <v/>
      </c>
      <c r="EF86" s="36" t="str">
        <f ca="true">+IF(OFFSET('Hygiene Data'!$H$14,0,10*ROW('Hygiene Data'!H80))="","",OFFSET('Hygiene Data'!$H$14,0,10*ROW('Hygiene Data'!H80)))</f>
        <v/>
      </c>
    </row>
    <row r="87" x14ac:dyDescent="0.2">
      <c r="A87" s="59" t="str">
        <f ca="true">+IF(OFFSET('Water Data'!$B$1,0,10*ROW('Water Data'!B84))="","",OFFSET('Water Data'!$B$1,0,10*ROW('Water Data'!B84)))</f>
        <v/>
      </c>
      <c r="B87" s="59" t="str">
        <f ca="true">+IF(OFFSET('Water Data'!$A$3,0,10*ROW('Water Data'!A84))="","",OFFSET('Water Data'!$A$3,0,10*ROW('Water Data'!A84)))</f>
        <v/>
      </c>
      <c r="C87" s="59" t="str">
        <f ca="true">+IF(OFFSET('Water Data'!$C$3,0,10*ROW('Water Data'!C84))="","",OFFSET('Water Data'!$C$3,0,10*ROW('Water Data'!C84)))</f>
        <v/>
      </c>
      <c r="D87" s="252" t="e">
        <f ca="true">+IF(AND(ISNUMBER(OFFSET('Water Data'!$C$5,0,10*ROW('Water Data'!C81))),BS87="Yes"),100-OFFSET('Water Data'!$C$5,0,10*ROW('Water Data'!C81)),IF(AND(ISNUMBER(OFFSET('Water Data'!$C$5,0,10*ROW('Water Data'!C81))),BS87="No",ISNUMBER(OFFSET('Water Data'!$C$5,0,10*ROW('Water Data'!C81)))),CONCATENATE("[",ROUND(100-OFFSET('Water Data'!$C$5,0,10*ROW('Water Data'!C81)),0),"]"),IF(AND(ISNUMBER(OFFSET('Water Data'!$C$5,0,10*ROW('Water Data'!C81))),BS87="",ISNUMBER(OFFSET('Water Data'!$C$5,0,10*ROW('Water Data'!C81)))),100-OFFSET('Water Data'!$C$5,0,10*ROW('Water Data'!C81)),NA())))</f>
        <v>#N/A</v>
      </c>
      <c r="E87" s="252" t="e">
        <f ca="true">+IF(AND(ISNUMBER(OFFSET('Water Data'!$C$7,0,10*ROW('Water Data'!D81))),BT87="Yes"),OFFSET('Water Data'!$C$7,0,10*ROW('Water Data'!C81)),IF(AND(ISNUMBER(OFFSET('Water Data'!$C$7,0,10*ROW('Water Data'!C81))),BT87="No",ISNUMBER(OFFSET('Water Data'!$C$7,0,10*ROW('Water Data'!C81)))),CONCATENATE("[",ROUND(OFFSET('Water Data'!$C$7,0,10*ROW('Water Data'!C81)),0),"]"),IF(AND(ISNUMBER(OFFSET('Water Data'!$C$7,0,10*ROW('Water Data'!C81))),BT87="",ISNUMBER(OFFSET('Water Data'!$C$7,0,10*ROW('Water Data'!C81)))),OFFSET('Water Data'!$C$7,0,10*ROW('Water Data'!C81)),NA())))</f>
        <v>#N/A</v>
      </c>
      <c r="F87" s="252" t="e">
        <f ca="true">+IF(AND(ISNUMBER(OFFSET('Water Data'!$C$10,0,10*ROW('Water Data'!C81))),BU87="Yes"),OFFSET('Water Data'!$C$10,0,10*ROW('Water Data'!C81)),IF(AND(ISNUMBER(OFFSET('Water Data'!$C$10,0,10*ROW('Water Data'!C81))),BU87="No",ISNUMBER(OFFSET('Water Data'!$C$10,0,10*ROW('Water Data'!C81)))),CONCATENATE("[",ROUND(OFFSET('Water Data'!$C$10,0,10*ROW('Water Data'!C81)),0),"]"),IF(AND(ISNUMBER(OFFSET('Water Data'!$C$10,0,10*ROW('Water Data'!C81))),BU87="",ISNUMBER(OFFSET('Water Data'!$C$10,0,10*ROW('Water Data'!C81)))),OFFSET('Water Data'!$C$10,0,10*ROW('Water Data'!C81)),NA())))</f>
        <v>#N/A</v>
      </c>
      <c r="G87" s="252" t="e">
        <f ca="true">+IF(AND(ISNUMBER(OFFSET('Water Data'!$D$5,0,10*ROW('Water Data'!D81))),BV87="Yes"),100-OFFSET('Water Data'!$D$5,0,10*ROW('Water Data'!D81)),IF(AND(ISNUMBER(OFFSET('Water Data'!$D$5,0,10*ROW('Water Data'!D81))),BV87="No",ISNUMBER(OFFSET('Water Data'!$D$5,0,10*ROW('Water Data'!D81)))),CONCATENATE("[",ROUND(100-OFFSET('Water Data'!$D$5,0,10*ROW('Water Data'!D81)),0),"]"),IF(AND(ISNUMBER(OFFSET('Water Data'!$D$5,0,10*ROW('Water Data'!D81))),BV87="",ISNUMBER(OFFSET('Water Data'!$D$5,0,10*ROW('Water Data'!D81)))),100-OFFSET('Water Data'!$D$5,0,10*ROW('Water Data'!D81)),NA())))</f>
        <v>#N/A</v>
      </c>
      <c r="H87" s="252" t="e">
        <f ca="true">+IF(AND(ISNUMBER(OFFSET('Water Data'!$D$7,0,10*ROW('Water Data'!D81))),BW87="Yes"),OFFSET('Water Data'!$D$7,0,10*ROW('Water Data'!D81)),IF(AND(ISNUMBER(OFFSET('Water Data'!$D$7,0,10*ROW('Water Data'!D81))),BW87="No",ISNUMBER(OFFSET('Water Data'!$D$7,0,10*ROW('Water Data'!D81)))),CONCATENATE("[",ROUND(OFFSET('Water Data'!$C$7,0,10*ROW('Water Data'!D81)),0),"]"),IF(AND(ISNUMBER(OFFSET('Water Data'!$D$7,0,10*ROW('Water Data'!D81))),BW87="",ISNUMBER(OFFSET('Water Data'!$D$7,0,10*ROW('Water Data'!D81)))),OFFSET('Water Data'!$D$7,0,10*ROW('Water Data'!D81)),NA())))</f>
        <v>#N/A</v>
      </c>
      <c r="I87" s="252" t="e">
        <f ca="true">+IF(AND(ISNUMBER(OFFSET('Water Data'!$D$10,0,10*ROW('Water Data'!D81))),BX87="Yes"),OFFSET('Water Data'!$D$10,0,10*ROW('Water Data'!D81)),IF(AND(ISNUMBER(OFFSET('Water Data'!$D$10,0,10*ROW('Water Data'!D81))),BX87="No",ISNUMBER(OFFSET('Water Data'!$D$10,0,10*ROW('Water Data'!D81)))),CONCATENATE("[",ROUND(OFFSET('Water Data'!$D$10,0,10*ROW('Water Data'!D81)),0),"]"),IF(AND(ISNUMBER(OFFSET('Water Data'!$D$10,0,10*ROW('Water Data'!D81))),BX87="",ISNUMBER(OFFSET('Water Data'!$D$10,0,10*ROW('Water Data'!D81)))),OFFSET('Water Data'!$D$10,0,10*ROW('Water Data'!D81)),NA())))</f>
        <v>#N/A</v>
      </c>
      <c r="J87" s="252" t="e">
        <f ca="true">+IF(AND(ISNUMBER(OFFSET('Water Data'!$E$5,0,10*ROW('Water Data'!E81))),BY87="Yes"),100-OFFSET('Water Data'!$E$5,0,10*ROW('Water Data'!E81)),IF(AND(ISNUMBER(OFFSET('Water Data'!$E$5,0,10*ROW('Water Data'!E81))),BY87="No",ISNUMBER(OFFSET('Water Data'!$E$5,0,10*ROW('Water Data'!E81)))),CONCATENATE("[",ROUND(100-OFFSET('Water Data'!$E$5,0,10*ROW('Water Data'!E81)),0),"]"),IF(AND(ISNUMBER(OFFSET('Water Data'!$E$5,0,10*ROW('Water Data'!E81))),BY87="",ISNUMBER(OFFSET('Water Data'!$E$5,0,10*ROW('Water Data'!E81)))),100-OFFSET('Water Data'!$E$5,0,10*ROW('Water Data'!E81)),NA())))</f>
        <v>#N/A</v>
      </c>
      <c r="K87" s="252" t="e">
        <f ca="true">+IF(AND(ISNUMBER(OFFSET('Water Data'!$E$7,0,10*ROW('Water Data'!E81))),BZ87="Yes"),OFFSET('Water Data'!$E$7,0,10*ROW('Water Data'!E81)),IF(AND(ISNUMBER(OFFSET('Water Data'!$E$7,0,10*ROW('Water Data'!E81))),BZ87="No",ISNUMBER(OFFSET('Water Data'!$E$7,0,10*ROW('Water Data'!E81)))),CONCATENATE("[",ROUND(OFFSET('Water Data'!$E$7,0,10*ROW('Water Data'!E81)),0),"]"),IF(AND(ISNUMBER(OFFSET('Water Data'!$E$7,0,10*ROW('Water Data'!E81))),BZ87="",ISNUMBER(OFFSET('Water Data'!$E$7,0,10*ROW('Water Data'!E81)))),OFFSET('Water Data'!$E$7,0,10*ROW('Water Data'!E81)),NA())))</f>
        <v>#N/A</v>
      </c>
      <c r="L87" s="252" t="e">
        <f ca="true">+IF(AND(ISNUMBER(OFFSET('Water Data'!$E$10,0,10*ROW('Water Data'!E81))),CA87="Yes"),OFFSET('Water Data'!$E$10,0,10*ROW('Water Data'!E81)),IF(AND(ISNUMBER(OFFSET('Water Data'!$E$10,0,10*ROW('Water Data'!E81))),CA87="No",ISNUMBER(OFFSET('Water Data'!$E$10,0,10*ROW('Water Data'!E81)))),CONCATENATE("[",ROUND(OFFSET('Water Data'!$E$10,0,10*ROW('Water Data'!E81)),0),"]"),IF(AND(ISNUMBER(OFFSET('Water Data'!$E$10,0,10*ROW('Water Data'!E81))),CA87="",ISNUMBER(OFFSET('Water Data'!$E$10,0,10*ROW('Water Data'!E81)))),OFFSET('Water Data'!$E$10,0,10*ROW('Water Data'!E81)),NA())))</f>
        <v>#N/A</v>
      </c>
      <c r="M87" s="252" t="e">
        <f ca="true">+IF(AND(ISNUMBER(OFFSET('Water Data'!$F$5,0,10*ROW('Water Data'!F81))),CB87="Yes"),100-OFFSET('Water Data'!$F$5,0,10*ROW('Water Data'!F81)),IF(AND(ISNUMBER(OFFSET('Water Data'!$F$5,0,10*ROW('Water Data'!F81))),CB87="No",ISNUMBER(OFFSET('Water Data'!$F$5,0,10*ROW('Water Data'!F81)))),CONCATENATE("[",ROUND(100-OFFSET('Water Data'!$F$5,0,10*ROW('Water Data'!F81)),0),"]"),IF(AND(ISNUMBER(OFFSET('Water Data'!$F$5,0,10*ROW('Water Data'!F81))),CB87="",ISNUMBER(OFFSET('Water Data'!$F$5,0,10*ROW('Water Data'!F81)))),100-OFFSET('Water Data'!$F$5,0,10*ROW('Water Data'!F81)),NA())))</f>
        <v>#N/A</v>
      </c>
      <c r="N87" s="252" t="e">
        <f ca="true">+IF(AND(ISNUMBER(OFFSET('Water Data'!$F$7,0,10*ROW('Water Data'!F81))),CC87="Yes"),OFFSET('Water Data'!$F$7,0,10*ROW('Water Data'!F81)),IF(AND(ISNUMBER(OFFSET('Water Data'!$F$7,0,10*ROW('Water Data'!F81))),CC87="No",ISNUMBER(OFFSET('Water Data'!$F$7,0,10*ROW('Water Data'!F81)))),CONCATENATE("[",ROUND(OFFSET('Water Data'!$F$7,0,10*ROW('Water Data'!F81)),0),"]"),IF(AND(ISNUMBER(OFFSET('Water Data'!$F$7,0,10*ROW('Water Data'!F81))),CC87="",ISNUMBER(OFFSET('Water Data'!$F$7,0,10*ROW('Water Data'!F81)))),OFFSET('Water Data'!$F$7,0,10*ROW('Water Data'!F81)),NA())))</f>
        <v>#N/A</v>
      </c>
      <c r="O87" s="252" t="e">
        <f ca="true">+IF(AND(ISNUMBER(OFFSET('Water Data'!$F$10,0,10*ROW('Water Data'!F81))),CD87="Yes"),OFFSET('Water Data'!$F$10,0,10*ROW('Water Data'!F81)),IF(AND(ISNUMBER(OFFSET('Water Data'!$F$10,0,10*ROW('Water Data'!F81))),CD87="No",ISNUMBER(OFFSET('Water Data'!$F$10,0,10*ROW('Water Data'!F81)))),CONCATENATE("[",ROUND(OFFSET('Water Data'!$F$10,0,10*ROW('Water Data'!F81)),0),"]"),IF(AND(ISNUMBER(OFFSET('Water Data'!$F$10,0,10*ROW('Water Data'!F81))),CD87="",ISNUMBER(OFFSET('Water Data'!$F$10,0,10*ROW('Water Data'!F81)))),OFFSET('Water Data'!$F$10,0,10*ROW('Water Data'!F81)),NA())))</f>
        <v>#N/A</v>
      </c>
      <c r="P87" s="252" t="e">
        <f ca="true">+IF(AND(ISNUMBER(OFFSET('Water Data'!$G$5,0,10*ROW('Water Data'!G81))),CE87="Yes"),100-OFFSET('Water Data'!$G$5,0,10*ROW('Water Data'!G81)),IF(AND(ISNUMBER(OFFSET('Water Data'!$G$5,0,10*ROW('Water Data'!G81))),CE87="No",ISNUMBER(OFFSET('Water Data'!$G$5,0,10*ROW('Water Data'!G81)))),CONCATENATE("[",ROUND(100-OFFSET('Water Data'!$G$5,0,10*ROW('Water Data'!G81)),0),"]"),IF(AND(ISNUMBER(OFFSET('Water Data'!$G$5,0,10*ROW('Water Data'!G81))),CE87="",ISNUMBER(OFFSET('Water Data'!$G$5,0,10*ROW('Water Data'!G81)))),100-OFFSET('Water Data'!$G$5,0,10*ROW('Water Data'!G81)),NA())))</f>
        <v>#N/A</v>
      </c>
      <c r="Q87" s="252" t="e">
        <f ca="true">+IF(AND(ISNUMBER(OFFSET('Water Data'!$G$7,0,10*ROW('Water Data'!G81))),CF87="Yes"),OFFSET('Water Data'!$G$7,0,10*ROW('Water Data'!G81)),IF(AND(ISNUMBER(OFFSET('Water Data'!$G$7,0,10*ROW('Water Data'!G81))),CF87="No",ISNUMBER(OFFSET('Water Data'!$G$7,0,10*ROW('Water Data'!G81)))),CONCATENATE("[",ROUND(OFFSET('Water Data'!$G$7,0,10*ROW('Water Data'!G81)),0),"]"),IF(AND(ISNUMBER(OFFSET('Water Data'!$G$7,0,10*ROW('Water Data'!G81))),CF87="",ISNUMBER(OFFSET('Water Data'!$G$7,0,10*ROW('Water Data'!G81)))),OFFSET('Water Data'!$G$7,0,10*ROW('Water Data'!G81)),NA())))</f>
        <v>#N/A</v>
      </c>
      <c r="R87" s="252" t="e">
        <f ca="true">+IF(AND(ISNUMBER(OFFSET('Water Data'!$G$10,0,10*ROW('Water Data'!G81))),CG87="Yes"),OFFSET('Water Data'!$G$10,0,10*ROW('Water Data'!G81)),IF(AND(ISNUMBER(OFFSET('Water Data'!$G$10,0,10*ROW('Water Data'!G81))),CG87="No",ISNUMBER(OFFSET('Water Data'!$G$10,0,10*ROW('Water Data'!G81)))),CONCATENATE("[",ROUND(OFFSET('Water Data'!$G$10,0,10*ROW('Water Data'!G81)),0),"]"),IF(AND(ISNUMBER(OFFSET('Water Data'!$G$10,0,10*ROW('Water Data'!G81))),CG87="",ISNUMBER(OFFSET('Water Data'!$G$10,0,10*ROW('Water Data'!G81)))),OFFSET('Water Data'!$G$10,0,10*ROW('Water Data'!G81)),NA())))</f>
        <v>#N/A</v>
      </c>
      <c r="S87" s="252" t="e">
        <f ca="true">+IF(AND(ISNUMBER(OFFSET('Water Data'!$H$5,0,10*ROW('Water Data'!H81))),CH87="Yes"),100-OFFSET('Water Data'!$H$5,0,10*ROW('Water Data'!H81)),IF(AND(ISNUMBER(OFFSET('Water Data'!$H$5,0,10*ROW('Water Data'!H81))),CH87="No",ISNUMBER(OFFSET('Water Data'!$H$5,0,10*ROW('Water Data'!H81)))),CONCATENATE("[",ROUND(100-OFFSET('Water Data'!$H$5,0,10*ROW('Water Data'!H81)),0),"]"),IF(AND(ISNUMBER(OFFSET('Water Data'!$H$5,0,10*ROW('Water Data'!H81))),CH87="",ISNUMBER(OFFSET('Water Data'!$H$5,0,10*ROW('Water Data'!H81)))),100-OFFSET('Water Data'!$H$5,0,10*ROW('Water Data'!H81)),NA())))</f>
        <v>#N/A</v>
      </c>
      <c r="T87" s="252" t="e">
        <f ca="true">+IF(AND(ISNUMBER(OFFSET('Water Data'!$H$7,0,10*ROW('Water Data'!H81))),CI87="Yes"),OFFSET('Water Data'!$H$7,0,10*ROW('Water Data'!H81)),IF(AND(ISNUMBER(OFFSET('Water Data'!$H$7,0,10*ROW('Water Data'!H81))),CI87="No",ISNUMBER(OFFSET('Water Data'!$H$7,0,10*ROW('Water Data'!H81)))),CONCATENATE("[",ROUND(OFFSET('Water Data'!$H$7,0,10*ROW('Water Data'!H81)),0),"]"),IF(AND(ISNUMBER(OFFSET('Water Data'!$H$7,0,10*ROW('Water Data'!H81))),CI87="",ISNUMBER(OFFSET('Water Data'!$H$7,0,10*ROW('Water Data'!H81)))),OFFSET('Water Data'!$H$7,0,10*ROW('Water Data'!H81)),NA())))</f>
        <v>#N/A</v>
      </c>
      <c r="U87" s="252" t="e">
        <f ca="true">+IF(AND(ISNUMBER(OFFSET('Water Data'!$H$10,0,10*ROW('Water Data'!H81))),CJ87="Yes"),OFFSET('Water Data'!$H$10,0,10*ROW('Water Data'!H81)),IF(AND(ISNUMBER(OFFSET('Water Data'!$H$10,0,10*ROW('Water Data'!H81))),CJ87="No",ISNUMBER(OFFSET('Water Data'!$H$10,0,10*ROW('Water Data'!H81)))),CONCATENATE("[",ROUND(OFFSET('Water Data'!$H$10,0,10*ROW('Water Data'!H81)),0),"]"),IF(AND(ISNUMBER(OFFSET('Water Data'!$H$10,0,10*ROW('Water Data'!H81))),CJ87="",ISNUMBER(OFFSET('Water Data'!$H$10,0,10*ROW('Water Data'!H81)))),OFFSET('Water Data'!$H$10,0,10*ROW('Water Data'!H81)),NA())))</f>
        <v>#N/A</v>
      </c>
      <c r="V87" s="253" t="e">
        <f ca="true">+IF(AND(ISNUMBER(OFFSET('Sanitation Data'!$C$5,0,10*ROW('Sanitation Data'!C81))),CK87="Yes"),100-OFFSET('Sanitation Data'!$C$5,0,10*ROW('Sanitation Data'!C81)),IF(AND(ISNUMBER(OFFSET('Sanitation Data'!$C$5,0,10*ROW('Sanitation Data'!C81))),CK87="No",ISNUMBER(OFFSET('Sanitation Data'!$C$5,0,10*ROW('Sanitation Data'!C81)))),CONCATENATE("[",ROUND(100-OFFSET('Sanitation Data'!$C$5,0,10*ROW('Sanitation Data'!C81)),0),"]"),IF(AND(ISNUMBER(OFFSET('Sanitation Data'!$C$5,0,10*ROW('Sanitation Data'!C81))),CK87="",ISNUMBER(OFFSET('Sanitation Data'!$C$5,0,10*ROW('Sanitation Data'!C81)))),100-OFFSET('Sanitation Data'!$C$5,0,10*ROW('Sanitation Data'!C81)),NA())))</f>
        <v>#N/A</v>
      </c>
      <c r="W87" s="253" t="e">
        <f ca="true">+IF(AND(ISNUMBER(OFFSET('Sanitation Data'!$C$7,0,10*ROW('Sanitation Data'!C81))),CL87="Yes"),OFFSET('Sanitation Data'!$C$7,0,10*ROW('Sanitation Data'!C81)),IF(AND(ISNUMBER(OFFSET('Sanitation Data'!$C$7,0,10*ROW('Sanitation Data'!C81))),CL87="No",ISNUMBER(OFFSET('Sanitation Data'!$C$7,0,10*ROW('Sanitation Data'!C81)))),CONCATENATE("[",ROUND(OFFSET('Sanitation Data'!$C$7,0,10*ROW('Sanitation Data'!C81)),0),"]"),IF(AND(ISNUMBER(OFFSET('Sanitation Data'!$C$7,0,10*ROW('Sanitation Data'!C81))),CL87="",ISNUMBER(OFFSET('Sanitation Data'!$C$7,0,10*ROW('Sanitation Data'!C81)))),OFFSET('Sanitation Data'!$C$7,0,10*ROW('Sanitation Data'!C81)),NA())))</f>
        <v>#N/A</v>
      </c>
      <c r="X87" s="253" t="e">
        <f ca="true">+IF(AND(ISNUMBER(OFFSET('Sanitation Data'!$C$11,0,10*ROW('Sanitation Data'!C81))),CM87="Yes"),OFFSET('Sanitation Data'!$C$11,0,10*ROW('Sanitation Data'!C81)),IF(AND(ISNUMBER(OFFSET('Sanitation Data'!$C$11,0,10*ROW('Sanitation Data'!C81))),CM87="No",ISNUMBER(OFFSET('Sanitation Data'!$C$11,0,10*ROW('Sanitation Data'!C81)))),CONCATENATE("[",ROUND(OFFSET('Sanitation Data'!$C$11,0,10*ROW('Sanitation Data'!C81)),0),"]"),IF(AND(ISNUMBER(OFFSET('Sanitation Data'!$C$11,0,10*ROW('Sanitation Data'!C81))),CM87="",ISNUMBER(OFFSET('Sanitation Data'!$C$11,0,10*ROW('Sanitation Data'!C81)))),OFFSET('Sanitation Data'!$C$11,0,10*ROW('Sanitation Data'!C81)),NA())))</f>
        <v>#N/A</v>
      </c>
      <c r="Y87" s="253" t="e">
        <f ca="true">+IF(AND(ISNUMBER(OFFSET('Sanitation Data'!$C$12,0,10*ROW('Sanitation Data'!C81))),CN87="Yes"),OFFSET('Sanitation Data'!$C$12,0,10*ROW('Sanitation Data'!C81)),IF(AND(ISNUMBER(OFFSET('Sanitation Data'!$C$12,0,10*ROW('Sanitation Data'!C81))),CN87="No",ISNUMBER(OFFSET('Sanitation Data'!$C$12,0,10*ROW('Sanitation Data'!C81)))),CONCATENATE("[",ROUND(OFFSET('Sanitation Data'!$C$12,0,10*ROW('Sanitation Data'!C81)),0),"]"),IF(AND(ISNUMBER(OFFSET('Sanitation Data'!$C$12,0,10*ROW('Sanitation Data'!C81))),CN87="",ISNUMBER(OFFSET('Sanitation Data'!$C$12,0,10*ROW('Sanitation Data'!C81)))),OFFSET('Sanitation Data'!$C$12,0,10*ROW('Sanitation Data'!C81)),NA())))</f>
        <v>#N/A</v>
      </c>
      <c r="Z87" s="253" t="e">
        <f ca="true">+IF(AND(ISNUMBER(OFFSET('Sanitation Data'!$C$13,0,10*ROW('Sanitation Data'!C81))),CO87="Yes"),OFFSET('Sanitation Data'!$C$13,0,10*ROW('Sanitation Data'!C81)),IF(AND(ISNUMBER(OFFSET('Sanitation Data'!$C$13,0,10*ROW('Sanitation Data'!C81))),CO87="No",ISNUMBER(OFFSET('Sanitation Data'!$C$13,0,10*ROW('Sanitation Data'!C81)))),CONCATENATE("[",ROUND(OFFSET('Sanitation Data'!$C$13,0,10*ROW('Sanitation Data'!C81)),0),"]"),IF(AND(ISNUMBER(OFFSET('Sanitation Data'!$C$13,0,10*ROW('Sanitation Data'!C81))),CO87="",ISNUMBER(OFFSET('Sanitation Data'!$C$13,0,10*ROW('Sanitation Data'!C81)))),OFFSET('Sanitation Data'!$C$13,0,10*ROW('Sanitation Data'!C81)),NA())))</f>
        <v>#N/A</v>
      </c>
      <c r="AA87" s="253" t="e">
        <f ca="true">+IF(AND(ISNUMBER(OFFSET('Sanitation Data'!$D$5,0,10*ROW('Sanitation Data'!D81))),CP87="Yes"),100-OFFSET('Sanitation Data'!$D$5,0,10*ROW('Sanitation Data'!D81)),IF(AND(ISNUMBER(OFFSET('Sanitation Data'!$D$5,0,10*ROW('Sanitation Data'!D81))),CP87="No",ISNUMBER(OFFSET('Sanitation Data'!$D$5,0,10*ROW('Sanitation Data'!D81)))),CONCATENATE("[",ROUND(100-OFFSET('Sanitation Data'!$D$5,0,10*ROW('Sanitation Data'!D81)),0),"]"),IF(AND(ISNUMBER(OFFSET('Sanitation Data'!$D$5,0,10*ROW('Sanitation Data'!D81))),CP87="",ISNUMBER(OFFSET('Sanitation Data'!$D$5,0,10*ROW('Sanitation Data'!D81)))),100-OFFSET('Sanitation Data'!$D$5,0,10*ROW('Sanitation Data'!D81)),NA())))</f>
        <v>#N/A</v>
      </c>
      <c r="AB87" s="253" t="e">
        <f ca="true">+IF(AND(ISNUMBER(OFFSET('Sanitation Data'!$D$7,0,10*ROW('Sanitation Data'!D81))),CQ87="Yes"),OFFSET('Sanitation Data'!$D$7,0,10*ROW('Sanitation Data'!G81)),IF(AND(ISNUMBER(OFFSET('Sanitation Data'!$D$7,0,10*ROW('Sanitation Data'!D81))),CQ87="No",ISNUMBER(OFFSET('Sanitation Data'!$D$7,0,10*ROW('Sanitation Data'!D81)))),CONCATENATE("[",ROUND(OFFSET('Sanitation Data'!$D$7,0,10*ROW('Sanitation Data'!D81)),0),"]"),IF(AND(ISNUMBER(OFFSET('Sanitation Data'!$D$7,0,10*ROW('Sanitation Data'!D81))),CQ87="",ISNUMBER(OFFSET('Sanitation Data'!$D$7,0,10*ROW('Sanitation Data'!D81)))),OFFSET('Sanitation Data'!$D$7,0,10*ROW('Sanitation Data'!D81)),NA())))</f>
        <v>#N/A</v>
      </c>
      <c r="AC87" s="253" t="e">
        <f ca="true">+IF(AND(ISNUMBER(OFFSET('Sanitation Data'!$D$11,0,10*ROW('Sanitation Data'!D81))),CR87="Yes"),OFFSET('Sanitation Data'!$D$11,0,10*ROW('Sanitation Data'!D81)),IF(AND(ISNUMBER(OFFSET('Sanitation Data'!$D$11,0,10*ROW('Sanitation Data'!D81))),CR87="No",ISNUMBER(OFFSET('Sanitation Data'!$D$11,0,10*ROW('Sanitation Data'!D81)))),CONCATENATE("[",ROUND(OFFSET('Sanitation Data'!$D$11,0,10*ROW('Sanitation Data'!D81)),0),"]"),IF(AND(ISNUMBER(OFFSET('Sanitation Data'!$D$11,0,10*ROW('Sanitation Data'!D81))),CR87="",ISNUMBER(OFFSET('Sanitation Data'!$D$11,0,10*ROW('Sanitation Data'!D81)))),OFFSET('Sanitation Data'!$D$11,0,10*ROW('Sanitation Data'!D81)),NA())))</f>
        <v>#N/A</v>
      </c>
      <c r="AD87" s="253" t="e">
        <f ca="true">+IF(AND(ISNUMBER(OFFSET('Sanitation Data'!$D$12,0,10*ROW('Sanitation Data'!D81))),CS87="Yes"),OFFSET('Sanitation Data'!$D$12,0,10*ROW('Sanitation Data'!D81)),IF(AND(ISNUMBER(OFFSET('Sanitation Data'!$D$12,0,10*ROW('Sanitation Data'!D81))),CS87="No",ISNUMBER(OFFSET('Sanitation Data'!$D$12,0,10*ROW('Sanitation Data'!D81)))),CONCATENATE("[",ROUND(OFFSET('Sanitation Data'!$D$12,0,10*ROW('Sanitation Data'!D81)),0),"]"),IF(AND(ISNUMBER(OFFSET('Sanitation Data'!$D$12,0,10*ROW('Sanitation Data'!D81))),CS87="",ISNUMBER(OFFSET('Sanitation Data'!$D$12,0,10*ROW('Sanitation Data'!D81)))),OFFSET('Sanitation Data'!$D$12,0,10*ROW('Sanitation Data'!D81)),NA())))</f>
        <v>#N/A</v>
      </c>
      <c r="AE87" s="253" t="e">
        <f ca="true">+IF(AND(ISNUMBER(OFFSET('Sanitation Data'!$D$13,0,10*ROW('Sanitation Data'!D81))),CT87="Yes"),OFFSET('Sanitation Data'!$D$13,0,10*ROW('Sanitation Data'!D81)),IF(AND(ISNUMBER(OFFSET('Sanitation Data'!$D$13,0,10*ROW('Sanitation Data'!D81))),CT87="No",ISNUMBER(OFFSET('Sanitation Data'!$D$13,0,10*ROW('Sanitation Data'!D81)))),CONCATENATE("[",ROUND(OFFSET('Sanitation Data'!$D$13,0,10*ROW('Sanitation Data'!D81)),0),"]"),IF(AND(ISNUMBER(OFFSET('Sanitation Data'!$D$13,0,10*ROW('Sanitation Data'!D81))),CT87="",ISNUMBER(OFFSET('Sanitation Data'!$D$13,0,10*ROW('Sanitation Data'!D81)))),OFFSET('Sanitation Data'!$D$13,0,10*ROW('Sanitation Data'!D81)),NA())))</f>
        <v>#N/A</v>
      </c>
      <c r="AF87" s="253" t="e">
        <f ca="true">+IF(AND(ISNUMBER(OFFSET('Sanitation Data'!$E$5,0,10*ROW('Sanitation Data'!E81))),CU87="Yes"),100-OFFSET('Sanitation Data'!$E$5,0,10*ROW('Sanitation Data'!E81)),IF(AND(ISNUMBER(OFFSET('Sanitation Data'!$E$5,0,10*ROW('Sanitation Data'!E81))),CU87="No",ISNUMBER(OFFSET('Sanitation Data'!$E$5,0,10*ROW('Sanitation Data'!E81)))),CONCATENATE("[",ROUND(100-OFFSET('Sanitation Data'!$E$5,0,10*ROW('Sanitation Data'!E81)),0),"]"),IF(AND(ISNUMBER(OFFSET('Sanitation Data'!$E$5,0,10*ROW('Sanitation Data'!E81))),CU87="",ISNUMBER(OFFSET('Sanitation Data'!$E$5,0,10*ROW('Sanitation Data'!E81)))),100-OFFSET('Sanitation Data'!$E$5,0,10*ROW('Sanitation Data'!E81)),NA())))</f>
        <v>#N/A</v>
      </c>
      <c r="AG87" s="253" t="e">
        <f ca="true">+IF(AND(ISNUMBER(OFFSET('Sanitation Data'!$E$7,0,10*ROW('Sanitation Data'!E81))),CV87="Yes"),OFFSET('Sanitation Data'!$E$7,0,10*ROW('Sanitation Data'!E81)),IF(AND(ISNUMBER(OFFSET('Sanitation Data'!$E$7,0,10*ROW('Sanitation Data'!E81))),CV87="No",ISNUMBER(OFFSET('Sanitation Data'!$E$7,0,10*ROW('Sanitation Data'!E81)))),CONCATENATE("[",ROUND(OFFSET('Sanitation Data'!$E$7,0,10*ROW('Sanitation Data'!E81)),0),"]"),IF(AND(ISNUMBER(OFFSET('Sanitation Data'!$E$7,0,10*ROW('Sanitation Data'!E81))),CV87="",ISNUMBER(OFFSET('Sanitation Data'!$E$7,0,10*ROW('Sanitation Data'!E81)))),OFFSET('Sanitation Data'!$E$7,0,10*ROW('Sanitation Data'!E81)),NA())))</f>
        <v>#N/A</v>
      </c>
      <c r="AH87" s="253" t="e">
        <f ca="true">+IF(AND(ISNUMBER(OFFSET('Sanitation Data'!$E$11,0,10*ROW('Sanitation Data'!E81))),CW87="Yes"),OFFSET('Sanitation Data'!$E$11,0,10*ROW('Sanitation Data'!E81)),IF(AND(ISNUMBER(OFFSET('Sanitation Data'!$E$11,0,10*ROW('Sanitation Data'!E81))),CW87="No",ISNUMBER(OFFSET('Sanitation Data'!$E$11,0,10*ROW('Sanitation Data'!E81)))),CONCATENATE("[",ROUND(OFFSET('Sanitation Data'!$E$11,0,10*ROW('Sanitation Data'!E81)),0),"]"),IF(AND(ISNUMBER(OFFSET('Sanitation Data'!$E$11,0,10*ROW('Sanitation Data'!E81))),CW87="",ISNUMBER(OFFSET('Sanitation Data'!$E$11,0,10*ROW('Sanitation Data'!E81)))),OFFSET('Sanitation Data'!$E$11,0,10*ROW('Sanitation Data'!E81)),NA())))</f>
        <v>#N/A</v>
      </c>
      <c r="AI87" s="253" t="e">
        <f ca="true">+IF(AND(ISNUMBER(OFFSET('Sanitation Data'!$E$12,0,10*ROW('Sanitation Data'!E81))),CX87="Yes"),OFFSET('Sanitation Data'!$E$12,0,10*ROW('Sanitation Data'!E81)),IF(AND(ISNUMBER(OFFSET('Sanitation Data'!$E$12,0,10*ROW('Sanitation Data'!E81))),CX87="No",ISNUMBER(OFFSET('Sanitation Data'!$E$12,0,10*ROW('Sanitation Data'!E81)))),CONCATENATE("[",ROUND(OFFSET('Sanitation Data'!$E$12,0,10*ROW('Sanitation Data'!E81)),0),"]"),IF(AND(ISNUMBER(OFFSET('Sanitation Data'!$E$12,0,10*ROW('Sanitation Data'!E81))),CX87="",ISNUMBER(OFFSET('Sanitation Data'!$E$12,0,10*ROW('Sanitation Data'!E81)))),OFFSET('Sanitation Data'!$E$12,0,10*ROW('Sanitation Data'!E81)),NA())))</f>
        <v>#N/A</v>
      </c>
      <c r="AJ87" s="253" t="e">
        <f ca="true">+IF(AND(ISNUMBER(OFFSET('Sanitation Data'!$E$13,0,10*ROW('Sanitation Data'!E81))),CY87="Yes"),OFFSET('Sanitation Data'!$E$13,0,10*ROW('Sanitation Data'!E81)),IF(AND(ISNUMBER(OFFSET('Sanitation Data'!$E$13,0,10*ROW('Sanitation Data'!E81))),CY87="No",ISNUMBER(OFFSET('Sanitation Data'!$E$13,0,10*ROW('Sanitation Data'!E81)))),CONCATENATE("[",ROUND(OFFSET('Sanitation Data'!$E$13,0,10*ROW('Sanitation Data'!E81)),0),"]"),IF(AND(ISNUMBER(OFFSET('Sanitation Data'!$E$13,0,10*ROW('Sanitation Data'!E81))),CY87="",ISNUMBER(OFFSET('Sanitation Data'!$E$13,0,10*ROW('Sanitation Data'!E81)))),OFFSET('Sanitation Data'!$E$13,0,10*ROW('Sanitation Data'!E81)),NA())))</f>
        <v>#N/A</v>
      </c>
      <c r="AK87" s="253" t="e">
        <f ca="true">+IF(AND(ISNUMBER(OFFSET('Sanitation Data'!$F$5,0,10*ROW('Sanitation Data'!F81))),CZ87="Yes"),100-OFFSET('Sanitation Data'!$F$5,0,10*ROW('Sanitation Data'!F81)),IF(AND(ISNUMBER(OFFSET('Sanitation Data'!$F$5,0,10*ROW('Sanitation Data'!F81))),CZ87="No",ISNUMBER(OFFSET('Sanitation Data'!$F$5,0,10*ROW('Sanitation Data'!F81)))),CONCATENATE("[",ROUND(100-OFFSET('Sanitation Data'!$F$5,0,10*ROW('Sanitation Data'!F81)),0),"]"),IF(AND(ISNUMBER(OFFSET('Sanitation Data'!$F$5,0,10*ROW('Sanitation Data'!F81))),CZ87="",ISNUMBER(OFFSET('Sanitation Data'!$F$5,0,10*ROW('Sanitation Data'!F81)))),100-OFFSET('Sanitation Data'!$F$5,0,10*ROW('Sanitation Data'!F81)),NA())))</f>
        <v>#N/A</v>
      </c>
      <c r="AL87" s="253" t="e">
        <f ca="true">+IF(AND(ISNUMBER(OFFSET('Sanitation Data'!$F$7,0,10*ROW('Sanitation Data'!F81))),DA87="Yes"),OFFSET('Sanitation Data'!$F$7,0,10*ROW('Sanitation Data'!F81)),IF(AND(ISNUMBER(OFFSET('Sanitation Data'!$F$7,0,10*ROW('Sanitation Data'!F81))),DA87="No",ISNUMBER(OFFSET('Sanitation Data'!$F$7,0,10*ROW('Sanitation Data'!F81)))),CONCATENATE("[",ROUND(OFFSET('Sanitation Data'!$F$7,0,10*ROW('Sanitation Data'!F81)),0),"]"),IF(AND(ISNUMBER(OFFSET('Sanitation Data'!$F$7,0,10*ROW('Sanitation Data'!F81))),DA87="",ISNUMBER(OFFSET('Sanitation Data'!$F$7,0,10*ROW('Sanitation Data'!F81)))),OFFSET('Sanitation Data'!$F$7,0,10*ROW('Sanitation Data'!F81)),NA())))</f>
        <v>#N/A</v>
      </c>
      <c r="AM87" s="253" t="e">
        <f ca="true">+IF(AND(ISNUMBER(OFFSET('Sanitation Data'!$F$11,0,10*ROW('Sanitation Data'!F81))),DB87="Yes"),OFFSET('Sanitation Data'!$F$11,0,10*ROW('Sanitation Data'!F81)),IF(AND(ISNUMBER(OFFSET('Sanitation Data'!$F$11,0,10*ROW('Sanitation Data'!F81))),DB87="No",ISNUMBER(OFFSET('Sanitation Data'!$F$11,0,10*ROW('Sanitation Data'!F81)))),CONCATENATE("[",ROUND(OFFSET('Sanitation Data'!$F$11,0,10*ROW('Sanitation Data'!F81)),0),"]"),IF(AND(ISNUMBER(OFFSET('Sanitation Data'!$F$11,0,10*ROW('Sanitation Data'!F81))),DB87="",ISNUMBER(OFFSET('Sanitation Data'!$F$11,0,10*ROW('Sanitation Data'!F81)))),OFFSET('Sanitation Data'!$F$11,0,10*ROW('Sanitation Data'!F81)),NA())))</f>
        <v>#N/A</v>
      </c>
      <c r="AN87" s="253" t="e">
        <f ca="true">+IF(AND(ISNUMBER(OFFSET('Sanitation Data'!$F$12,0,10*ROW('Sanitation Data'!F81))),DC87="Yes"),OFFSET('Sanitation Data'!$F$12,0,10*ROW('Sanitation Data'!F81)),IF(AND(ISNUMBER(OFFSET('Sanitation Data'!$F$12,0,10*ROW('Sanitation Data'!F81))),DC87="No",ISNUMBER(OFFSET('Sanitation Data'!$F$12,0,10*ROW('Sanitation Data'!F81)))),CONCATENATE("[",ROUND(OFFSET('Sanitation Data'!$F$12,0,10*ROW('Sanitation Data'!F81)),0),"]"),IF(AND(ISNUMBER(OFFSET('Sanitation Data'!$F$12,0,10*ROW('Sanitation Data'!F81))),DC87="",ISNUMBER(OFFSET('Sanitation Data'!$F$12,0,10*ROW('Sanitation Data'!F81)))),OFFSET('Sanitation Data'!$F$12,0,10*ROW('Sanitation Data'!F81)),NA())))</f>
        <v>#N/A</v>
      </c>
      <c r="AO87" s="253" t="e">
        <f ca="true">+IF(AND(ISNUMBER(OFFSET('Sanitation Data'!$F$13,0,10*ROW('Sanitation Data'!F81))),DD87="Yes"),OFFSET('Sanitation Data'!$F$13,0,10*ROW('Sanitation Data'!F81)),IF(AND(ISNUMBER(OFFSET('Sanitation Data'!$F$13,0,10*ROW('Sanitation Data'!F81))),DD87="No",ISNUMBER(OFFSET('Sanitation Data'!$F$13,0,10*ROW('Sanitation Data'!F81)))),CONCATENATE("[",ROUND(OFFSET('Sanitation Data'!$F$13,0,10*ROW('Sanitation Data'!F81)),0),"]"),IF(AND(ISNUMBER(OFFSET('Sanitation Data'!$F$13,0,10*ROW('Sanitation Data'!F81))),DD87="",ISNUMBER(OFFSET('Sanitation Data'!$F$13,0,10*ROW('Sanitation Data'!F81)))),OFFSET('Sanitation Data'!$F$13,0,10*ROW('Sanitation Data'!F81)),NA())))</f>
        <v>#N/A</v>
      </c>
      <c r="AP87" s="253" t="e">
        <f ca="true">+IF(AND(ISNUMBER(OFFSET('Sanitation Data'!$G$5,0,10*ROW('Sanitation Data'!G81))),DE87="Yes"),100-OFFSET('Sanitation Data'!$G$5,0,10*ROW('Sanitation Data'!G81)),IF(AND(ISNUMBER(OFFSET('Sanitation Data'!$G$5,0,10*ROW('Sanitation Data'!G81))),DE87="No",ISNUMBER(OFFSET('Sanitation Data'!$G$5,0,10*ROW('Sanitation Data'!G81)))),CONCATENATE("[",ROUND(100-OFFSET('Sanitation Data'!$G$5,0,10*ROW('Sanitation Data'!G81)),0),"]"),IF(AND(ISNUMBER(OFFSET('Sanitation Data'!$G$5,0,10*ROW('Sanitation Data'!G81))),DE87="",ISNUMBER(OFFSET('Sanitation Data'!$G$5,0,10*ROW('Sanitation Data'!G81)))),100-OFFSET('Sanitation Data'!$G$5,0,10*ROW('Sanitation Data'!G81)),NA())))</f>
        <v>#N/A</v>
      </c>
      <c r="AQ87" s="253" t="e">
        <f ca="true">+IF(AND(ISNUMBER(OFFSET('Sanitation Data'!$G$7,0,10*ROW('Sanitation Data'!G81))),DF87="Yes"),OFFSET('Sanitation Data'!$G$7,0,10*ROW('Sanitation Data'!G81)),IF(AND(ISNUMBER(OFFSET('Sanitation Data'!$G$7,0,10*ROW('Sanitation Data'!G81))),DF87="No",ISNUMBER(OFFSET('Sanitation Data'!$G$7,0,10*ROW('Sanitation Data'!G81)))),CONCATENATE("[",ROUND(OFFSET('Sanitation Data'!$G$7,0,10*ROW('Sanitation Data'!G81)),0),"]"),IF(AND(ISNUMBER(OFFSET('Sanitation Data'!$G$7,0,10*ROW('Sanitation Data'!G81))),DF87="",ISNUMBER(OFFSET('Sanitation Data'!$G$7,0,10*ROW('Sanitation Data'!G81)))),OFFSET('Sanitation Data'!$G$7,0,10*ROW('Sanitation Data'!G81)),NA())))</f>
        <v>#N/A</v>
      </c>
      <c r="AR87" s="253" t="e">
        <f ca="true">+IF(AND(ISNUMBER(OFFSET('Sanitation Data'!$G$11,0,10*ROW('Sanitation Data'!G81))),DG87="Yes"),OFFSET('Sanitation Data'!$G$11,0,10*ROW('Sanitation Data'!G81)),IF(AND(ISNUMBER(OFFSET('Sanitation Data'!$G$11,0,10*ROW('Sanitation Data'!G81))),DG87="No",ISNUMBER(OFFSET('Sanitation Data'!$G$11,0,10*ROW('Sanitation Data'!G81)))),CONCATENATE("[",ROUND(OFFSET('Sanitation Data'!$G$11,0,10*ROW('Sanitation Data'!G81)),0),"]"),IF(AND(ISNUMBER(OFFSET('Sanitation Data'!$G$11,0,10*ROW('Sanitation Data'!G81))),DG87="",ISNUMBER(OFFSET('Sanitation Data'!$G$11,0,10*ROW('Sanitation Data'!G81)))),OFFSET('Sanitation Data'!$G$11,0,10*ROW('Sanitation Data'!G81)),NA())))</f>
        <v>#N/A</v>
      </c>
      <c r="AS87" s="253" t="e">
        <f ca="true">+IF(AND(ISNUMBER(OFFSET('Sanitation Data'!$G$12,0,10*ROW('Sanitation Data'!G81))),DH87="Yes"),OFFSET('Sanitation Data'!$G$12,0,10*ROW('Sanitation Data'!G81)),IF(AND(ISNUMBER(OFFSET('Sanitation Data'!$G$12,0,10*ROW('Sanitation Data'!G81))),DH87="No",ISNUMBER(OFFSET('Sanitation Data'!$G$12,0,10*ROW('Sanitation Data'!G81)))),CONCATENATE("[",ROUND(OFFSET('Sanitation Data'!$G$12,0,10*ROW('Sanitation Data'!G81)),0),"]"),IF(AND(ISNUMBER(OFFSET('Sanitation Data'!$G$12,0,10*ROW('Sanitation Data'!G81))),DH87="",ISNUMBER(OFFSET('Sanitation Data'!$G$12,0,10*ROW('Sanitation Data'!G81)))),OFFSET('Sanitation Data'!$G$12,0,10*ROW('Sanitation Data'!G81)),NA())))</f>
        <v>#N/A</v>
      </c>
      <c r="AT87" s="253" t="e">
        <f ca="true">+IF(AND(ISNUMBER(OFFSET('Sanitation Data'!$G$13,0,10*ROW('Sanitation Data'!G81))),DI87="Yes"),OFFSET('Sanitation Data'!$G$13,0,10*ROW('Sanitation Data'!G81)),IF(AND(ISNUMBER(OFFSET('Sanitation Data'!$G$13,0,10*ROW('Sanitation Data'!G81))),DI87="No",ISNUMBER(OFFSET('Sanitation Data'!$G$13,0,10*ROW('Sanitation Data'!G81)))),CONCATENATE("[",ROUND(OFFSET('Sanitation Data'!$G$13,0,10*ROW('Sanitation Data'!G81)),0),"]"),IF(AND(ISNUMBER(OFFSET('Sanitation Data'!$G$13,0,10*ROW('Sanitation Data'!G81))),DI87="",ISNUMBER(OFFSET('Sanitation Data'!$G$13,0,10*ROW('Sanitation Data'!G81)))),OFFSET('Sanitation Data'!$G$13,0,10*ROW('Sanitation Data'!G81)),NA())))</f>
        <v>#N/A</v>
      </c>
      <c r="AU87" s="253" t="e">
        <f ca="true">+IF(AND(ISNUMBER(OFFSET('Sanitation Data'!$H$5,0,10*ROW('Sanitation Data'!H81))),DJ87="Yes"),100-OFFSET('Sanitation Data'!$H$5,0,10*ROW('Sanitation Data'!H81)),IF(AND(ISNUMBER(OFFSET('Sanitation Data'!$H$5,0,10*ROW('Sanitation Data'!H81))),DJ87="No",ISNUMBER(OFFSET('Sanitation Data'!$H$5,0,10*ROW('Sanitation Data'!H81)))),CONCATENATE("[",ROUND(100-OFFSET('Sanitation Data'!$H$5,0,10*ROW('Sanitation Data'!H81)),0),"]"),IF(AND(ISNUMBER(OFFSET('Sanitation Data'!$H$5,0,10*ROW('Sanitation Data'!H81))),DJ87="",ISNUMBER(OFFSET('Sanitation Data'!$H$5,0,10*ROW('Sanitation Data'!H81)))),100-OFFSET('Sanitation Data'!$H$5,0,10*ROW('Sanitation Data'!H81)),NA())))</f>
        <v>#N/A</v>
      </c>
      <c r="AV87" s="253" t="e">
        <f ca="true">+IF(AND(ISNUMBER(OFFSET('Sanitation Data'!$H$7,0,10*ROW('Sanitation Data'!H81))),DK87="Yes"),OFFSET('Sanitation Data'!$H$7,0,10*ROW('Sanitation Data'!H81)),IF(AND(ISNUMBER(OFFSET('Sanitation Data'!$H$7,0,10*ROW('Sanitation Data'!H81))),DK87="No",ISNUMBER(OFFSET('Sanitation Data'!$H$7,0,10*ROW('Sanitation Data'!H81)))),CONCATENATE("[",ROUND(OFFSET('Sanitation Data'!$H$7,0,10*ROW('Sanitation Data'!H81)),0),"]"),IF(AND(ISNUMBER(OFFSET('Sanitation Data'!$H$7,0,10*ROW('Sanitation Data'!H81))),DK87="",ISNUMBER(OFFSET('Sanitation Data'!$H$7,0,10*ROW('Sanitation Data'!H81)))),OFFSET('Sanitation Data'!$H$7,0,10*ROW('Sanitation Data'!H81)),NA())))</f>
        <v>#N/A</v>
      </c>
      <c r="AW87" s="253" t="e">
        <f ca="true">+IF(AND(ISNUMBER(OFFSET('Sanitation Data'!$H$11,0,10*ROW('Sanitation Data'!H81))),DL87="Yes"),OFFSET('Sanitation Data'!$H$11,0,10*ROW('Sanitation Data'!H81)),IF(AND(ISNUMBER(OFFSET('Sanitation Data'!$H$11,0,10*ROW('Sanitation Data'!H81))),DL87="No",ISNUMBER(OFFSET('Sanitation Data'!$H$11,0,10*ROW('Sanitation Data'!H81)))),CONCATENATE("[",ROUND(OFFSET('Sanitation Data'!$H$11,0,10*ROW('Sanitation Data'!H81)),0),"]"),IF(AND(ISNUMBER(OFFSET('Sanitation Data'!$H$11,0,10*ROW('Sanitation Data'!H81))),DL87="",ISNUMBER(OFFSET('Sanitation Data'!$H$11,0,10*ROW('Sanitation Data'!H81)))),OFFSET('Sanitation Data'!$H$11,0,10*ROW('Sanitation Data'!H81)),NA())))</f>
        <v>#N/A</v>
      </c>
      <c r="AX87" s="253" t="e">
        <f ca="true">+IF(AND(ISNUMBER(OFFSET('Sanitation Data'!$H$12,0,10*ROW('Sanitation Data'!H81))),DM87="Yes"),OFFSET('Sanitation Data'!$H$12,0,10*ROW('Sanitation Data'!H81)),IF(AND(ISNUMBER(OFFSET('Sanitation Data'!$H$12,0,10*ROW('Sanitation Data'!H81))),DM87="No",ISNUMBER(OFFSET('Sanitation Data'!$H$12,0,10*ROW('Sanitation Data'!H81)))),CONCATENATE("[",ROUND(OFFSET('Sanitation Data'!$H$12,0,10*ROW('Sanitation Data'!H81)),0),"]"),IF(AND(ISNUMBER(OFFSET('Sanitation Data'!$H$12,0,10*ROW('Sanitation Data'!H81))),DM87="",ISNUMBER(OFFSET('Sanitation Data'!$H$12,0,10*ROW('Sanitation Data'!H81)))),OFFSET('Sanitation Data'!$H$12,0,10*ROW('Sanitation Data'!H81)),NA())))</f>
        <v>#N/A</v>
      </c>
      <c r="AY87" s="253" t="e">
        <f ca="true">+IF(AND(ISNUMBER(OFFSET('Sanitation Data'!$H$13,0,10*ROW('Sanitation Data'!H81))),DN87="Yes"),OFFSET('Sanitation Data'!$H$13,0,10*ROW('Sanitation Data'!H81)),IF(AND(ISNUMBER(OFFSET('Sanitation Data'!$H$13,0,10*ROW('Sanitation Data'!H81))),DN87="No",ISNUMBER(OFFSET('Sanitation Data'!$H$13,0,10*ROW('Sanitation Data'!H81)))),CONCATENATE("[",ROUND(OFFSET('Sanitation Data'!$H$13,0,10*ROW('Sanitation Data'!H81)),0),"]"),IF(AND(ISNUMBER(OFFSET('Sanitation Data'!$H$13,0,10*ROW('Sanitation Data'!H81))),DN87="",ISNUMBER(OFFSET('Sanitation Data'!$H$13,0,10*ROW('Sanitation Data'!H81)))),OFFSET('Sanitation Data'!$H$13,0,10*ROW('Sanitation Data'!H81)),NA())))</f>
        <v>#N/A</v>
      </c>
      <c r="AZ87" s="254" t="e">
        <f ca="true">+IF(AND(ISNUMBER(OFFSET('Hygiene Data'!$C$6,0,10*ROW('Hygiene Data'!C81))),DO87="Yes"),OFFSET('Hygiene Data'!$C$6,0,10*ROW('Hygiene Data'!C81)),IF(AND(ISNUMBER(OFFSET('Hygiene Data'!$C$6,0,10*ROW('Hygiene Data'!C81))),DO87="No",ISNUMBER(OFFSET('Hygiene Data'!$C$6,0,10*ROW('Hygiene Data'!C81)))),CONCATENATE("[",ROUND(OFFSET('Hygiene Data'!$C$6,0,10*ROW('Hygiene Data'!C81)),0),"]"),IF(AND(ISNUMBER(OFFSET('Hygiene Data'!$C$6,0,10*ROW('Hygiene Data'!C81))),DO87="",ISNUMBER(OFFSET('Hygiene Data'!$C$6,0,10*ROW('Hygiene Data'!C81)))),OFFSET('Hygiene Data'!$C$6,0,10*ROW('Hygiene Data'!C81)),NA())))</f>
        <v>#N/A</v>
      </c>
      <c r="BA87" s="254" t="e">
        <f ca="true">+IF(AND(ISNUMBER(OFFSET('Hygiene Data'!$C$8,0,10*ROW('Hygiene Data'!C81))),DP87="Yes"),OFFSET('Hygiene Data'!$C$8,0,10*ROW('Hygiene Data'!C81)),IF(AND(ISNUMBER(OFFSET('Hygiene Data'!$C$8,0,10*ROW('Hygiene Data'!C81))),DP87="No",ISNUMBER(OFFSET('Hygiene Data'!$C$8,0,10*ROW('Hygiene Data'!C81)))),CONCATENATE("[",ROUND(OFFSET('Hygiene Data'!$C$8,0,10*ROW('Hygiene Data'!C81)),0),"]"),IF(AND(ISNUMBER(OFFSET('Hygiene Data'!$C$8,0,10*ROW('Hygiene Data'!C81))),DP87="",ISNUMBER(OFFSET('Hygiene Data'!$C$8,0,10*ROW('Hygiene Data'!C81)))),OFFSET('Hygiene Data'!$C$8,0,10*ROW('Hygiene Data'!C81)),NA())))</f>
        <v>#N/A</v>
      </c>
      <c r="BB87" s="254" t="e">
        <f ca="true">+IF(AND(ISNUMBER(OFFSET('Hygiene Data'!$C$10,0,10*ROW('Hygiene Data'!C81))),DQ87="Yes"),OFFSET('Hygiene Data'!$C$10,0,10*ROW('Hygiene Data'!C81)),IF(AND(ISNUMBER(OFFSET('Hygiene Data'!$C$10,0,10*ROW('Hygiene Data'!C81))),DQ87="No",ISNUMBER(OFFSET('Hygiene Data'!$C$10,0,10*ROW('Hygiene Data'!C81)))),CONCATENATE("[",ROUND(OFFSET('Hygiene Data'!$C$10,0,10*ROW('Hygiene Data'!C81)),0),"]"),IF(AND(ISNUMBER(OFFSET('Hygiene Data'!$C$10,0,10*ROW('Hygiene Data'!C81))),DQ87="",ISNUMBER(OFFSET('Hygiene Data'!$C$10,0,10*ROW('Hygiene Data'!C81)))),OFFSET('Hygiene Data'!$C$10,0,10*ROW('Hygiene Data'!C81)),NA())))</f>
        <v>#N/A</v>
      </c>
      <c r="BC87" s="254" t="e">
        <f ca="true">+IF(AND(ISNUMBER(OFFSET('Hygiene Data'!$D$6,0,10*ROW('Hygiene Data'!D81))),DR87="Yes"),OFFSET('Hygiene Data'!$D$6,0,10*ROW('Hygiene Data'!D81)),IF(AND(ISNUMBER(OFFSET('Hygiene Data'!$D$6,0,10*ROW('Hygiene Data'!D81))),DR87="No",ISNUMBER(OFFSET('Hygiene Data'!$D$6,0,10*ROW('Hygiene Data'!D81)))),CONCATENATE("[",ROUND(OFFSET('Hygiene Data'!$D$6,0,10*ROW('Hygiene Data'!D81)),0),"]"),IF(AND(ISNUMBER(OFFSET('Hygiene Data'!$D$6,0,10*ROW('Hygiene Data'!D81))),DR87="",ISNUMBER(OFFSET('Hygiene Data'!$D$6,0,10*ROW('Hygiene Data'!D81)))),OFFSET('Hygiene Data'!$D$6,0,10*ROW('Hygiene Data'!D81)),NA())))</f>
        <v>#N/A</v>
      </c>
      <c r="BD87" s="254" t="e">
        <f ca="true">+IF(AND(ISNUMBER(OFFSET('Hygiene Data'!$D$8,0,10*ROW('Hygiene Data'!D81))),DS87="Yes"),OFFSET('Hygiene Data'!$D$8,0,10*ROW('Hygiene Data'!D81)),IF(AND(ISNUMBER(OFFSET('Hygiene Data'!$D$8,0,10*ROW('Hygiene Data'!D81))),DS87="No",ISNUMBER(OFFSET('Hygiene Data'!$D$8,0,10*ROW('Hygiene Data'!D81)))),CONCATENATE("[",ROUND(OFFSET('Hygiene Data'!$D$8,0,10*ROW('Hygiene Data'!D81)),0),"]"),IF(AND(ISNUMBER(OFFSET('Hygiene Data'!$D$8,0,10*ROW('Hygiene Data'!D81))),DS87="",ISNUMBER(OFFSET('Hygiene Data'!$D$8,0,10*ROW('Hygiene Data'!D81)))),OFFSET('Hygiene Data'!$D$8,0,10*ROW('Hygiene Data'!D81)),NA())))</f>
        <v>#N/A</v>
      </c>
      <c r="BE87" s="254" t="e">
        <f ca="true">+IF(AND(ISNUMBER(OFFSET('Hygiene Data'!$D$10,0,10*ROW('Hygiene Data'!D81))),DT87="Yes"),OFFSET('Hygiene Data'!$D$10,0,10*ROW('Hygiene Data'!D81)),IF(AND(ISNUMBER(OFFSET('Hygiene Data'!$D$10,0,10*ROW('Hygiene Data'!D81))),DT87="No",ISNUMBER(OFFSET('Hygiene Data'!$D$10,0,10*ROW('Hygiene Data'!D81)))),CONCATENATE("[",ROUND(OFFSET('Hygiene Data'!$D$10,0,10*ROW('Hygiene Data'!D81)),0),"]"),IF(AND(ISNUMBER(OFFSET('Hygiene Data'!$D$10,0,10*ROW('Hygiene Data'!D81))),DT87="",ISNUMBER(OFFSET('Hygiene Data'!$D$10,0,10*ROW('Hygiene Data'!D81)))),OFFSET('Hygiene Data'!$D$10,0,10*ROW('Hygiene Data'!D81)),NA())))</f>
        <v>#N/A</v>
      </c>
      <c r="BF87" s="254" t="e">
        <f ca="true">+IF(AND(ISNUMBER(OFFSET('Hygiene Data'!$E$6,0,10*ROW('Hygiene Data'!E81))),DU87="Yes"),OFFSET('Hygiene Data'!$E$6,0,10*ROW('Hygiene Data'!E81)),IF(AND(ISNUMBER(OFFSET('Hygiene Data'!$E$6,0,10*ROW('Hygiene Data'!E81))),DU87="No",ISNUMBER(OFFSET('Hygiene Data'!$E$6,0,10*ROW('Hygiene Data'!E81)))),CONCATENATE("[",ROUND(OFFSET('Hygiene Data'!$E$6,0,10*ROW('Hygiene Data'!E81)),0),"]"),IF(AND(ISNUMBER(OFFSET('Hygiene Data'!$E$6,0,10*ROW('Hygiene Data'!E81))),DU87="",ISNUMBER(OFFSET('Hygiene Data'!$E$6,0,10*ROW('Hygiene Data'!E81)))),OFFSET('Hygiene Data'!$E$6,0,10*ROW('Hygiene Data'!E81)),NA())))</f>
        <v>#N/A</v>
      </c>
      <c r="BG87" s="254" t="e">
        <f ca="true">+IF(AND(ISNUMBER(OFFSET('Hygiene Data'!$E$8,0,10*ROW('Hygiene Data'!E81))),DV87="Yes"),OFFSET('Hygiene Data'!$E$8,0,10*ROW('Hygiene Data'!E81)),IF(AND(ISNUMBER(OFFSET('Hygiene Data'!$E$8,0,10*ROW('Hygiene Data'!E81))),DV87="No",ISNUMBER(OFFSET('Hygiene Data'!$E$8,0,10*ROW('Hygiene Data'!E81)))),CONCATENATE("[",ROUND(OFFSET('Hygiene Data'!$E$8,0,10*ROW('Hygiene Data'!E81)),0),"]"),IF(AND(ISNUMBER(OFFSET('Hygiene Data'!$E$8,0,10*ROW('Hygiene Data'!E81))),DV87="",ISNUMBER(OFFSET('Hygiene Data'!$E$8,0,10*ROW('Hygiene Data'!E81)))),OFFSET('Hygiene Data'!$E$8,0,10*ROW('Hygiene Data'!E81)),NA())))</f>
        <v>#N/A</v>
      </c>
      <c r="BH87" s="254" t="e">
        <f ca="true">+IF(AND(ISNUMBER(OFFSET('Hygiene Data'!$E$10,0,10*ROW('Hygiene Data'!E81))),DW87="Yes"),OFFSET('Hygiene Data'!$E$10,0,10*ROW('Hygiene Data'!E81)),IF(AND(ISNUMBER(OFFSET('Hygiene Data'!$E$10,0,10*ROW('Hygiene Data'!E81))),DW87="No",ISNUMBER(OFFSET('Hygiene Data'!$E$10,0,10*ROW('Hygiene Data'!E81)))),CONCATENATE("[",ROUND(OFFSET('Hygiene Data'!$E$10,0,10*ROW('Hygiene Data'!E81)),0),"]"),IF(AND(ISNUMBER(OFFSET('Hygiene Data'!$E$10,0,10*ROW('Hygiene Data'!E81))),DW87="",ISNUMBER(OFFSET('Hygiene Data'!$E$10,0,10*ROW('Hygiene Data'!E81)))),OFFSET('Hygiene Data'!$E$10,0,10*ROW('Hygiene Data'!E81)),NA())))</f>
        <v>#N/A</v>
      </c>
      <c r="BI87" s="254" t="e">
        <f ca="true">+IF(AND(ISNUMBER(OFFSET('Hygiene Data'!$F$6,0,10*ROW('Hygiene Data'!F81))),DX87="Yes"),OFFSET('Hygiene Data'!$F$6,0,10*ROW('Hygiene Data'!F81)),IF(AND(ISNUMBER(OFFSET('Hygiene Data'!$F$6,0,10*ROW('Hygiene Data'!F81))),DX87="No",ISNUMBER(OFFSET('Hygiene Data'!$F$6,0,10*ROW('Hygiene Data'!F81)))),CONCATENATE("[",ROUND(OFFSET('Hygiene Data'!$F$6,0,10*ROW('Hygiene Data'!F81)),0),"]"),IF(AND(ISNUMBER(OFFSET('Hygiene Data'!$F$6,0,10*ROW('Hygiene Data'!F81))),DX87="",ISNUMBER(OFFSET('Hygiene Data'!$F$6,0,10*ROW('Hygiene Data'!F81)))),OFFSET('Hygiene Data'!$F$6,0,10*ROW('Hygiene Data'!F81)),NA())))</f>
        <v>#N/A</v>
      </c>
      <c r="BJ87" s="254" t="e">
        <f ca="true">+IF(AND(ISNUMBER(OFFSET('Hygiene Data'!$F$8,0,10*ROW('Hygiene Data'!F81))),DY87="Yes"),OFFSET('Hygiene Data'!$F$8,0,10*ROW('Hygiene Data'!F81)),IF(AND(ISNUMBER(OFFSET('Hygiene Data'!$F$8,0,10*ROW('Hygiene Data'!F81))),DY87="No",ISNUMBER(OFFSET('Hygiene Data'!$F$8,0,10*ROW('Hygiene Data'!F81)))),CONCATENATE("[",ROUND(OFFSET('Hygiene Data'!$F$8,0,10*ROW('Hygiene Data'!F81)),0),"]"),IF(AND(ISNUMBER(OFFSET('Hygiene Data'!$F$8,0,10*ROW('Hygiene Data'!F81))),DY87="",ISNUMBER(OFFSET('Hygiene Data'!$F$8,0,10*ROW('Hygiene Data'!F81)))),OFFSET('Hygiene Data'!$F$8,0,10*ROW('Hygiene Data'!F81)),NA())))</f>
        <v>#N/A</v>
      </c>
      <c r="BK87" s="254" t="e">
        <f ca="true">+IF(AND(ISNUMBER(OFFSET('Hygiene Data'!$F$10,0,10*ROW('Hygiene Data'!F81))),DZ87="Yes"),OFFSET('Hygiene Data'!$F$10,0,10*ROW('Hygiene Data'!F81)),IF(AND(ISNUMBER(OFFSET('Hygiene Data'!$F$10,0,10*ROW('Hygiene Data'!F81))),DZ87="No",ISNUMBER(OFFSET('Hygiene Data'!$F$10,0,10*ROW('Hygiene Data'!F81)))),CONCATENATE("[",ROUND(OFFSET('Hygiene Data'!$F$10,0,10*ROW('Hygiene Data'!F81)),0),"]"),IF(AND(ISNUMBER(OFFSET('Hygiene Data'!$F$10,0,10*ROW('Hygiene Data'!F81))),DZ87="",ISNUMBER(OFFSET('Hygiene Data'!$F$10,0,10*ROW('Hygiene Data'!F81)))),OFFSET('Hygiene Data'!$F$10,0,10*ROW('Hygiene Data'!F81)),NA())))</f>
        <v>#N/A</v>
      </c>
      <c r="BL87" s="254" t="e">
        <f ca="true">+IF(AND(ISNUMBER(OFFSET('Hygiene Data'!$G$6,0,10*ROW('Hygiene Data'!G81))),EA87="Yes"),OFFSET('Hygiene Data'!$G$6,0,10*ROW('Hygiene Data'!G81)),IF(AND(ISNUMBER(OFFSET('Hygiene Data'!$G$6,0,10*ROW('Hygiene Data'!G81))),EA87="No",ISNUMBER(OFFSET('Hygiene Data'!$G$6,0,10*ROW('Hygiene Data'!G81)))),CONCATENATE("[",ROUND(OFFSET('Hygiene Data'!$G$6,0,10*ROW('Hygiene Data'!G81)),0),"]"),IF(AND(ISNUMBER(OFFSET('Hygiene Data'!$G$6,0,10*ROW('Hygiene Data'!G81))),EA87="",ISNUMBER(OFFSET('Hygiene Data'!$G$6,0,10*ROW('Hygiene Data'!G81)))),OFFSET('Hygiene Data'!$G$6,0,10*ROW('Hygiene Data'!G81)),NA())))</f>
        <v>#N/A</v>
      </c>
      <c r="BM87" s="254" t="e">
        <f ca="true">+IF(AND(ISNUMBER(OFFSET('Hygiene Data'!$G$8,0,10*ROW('Hygiene Data'!G81))),EB87="Yes"),OFFSET('Hygiene Data'!$G$8,0,10*ROW('Hygiene Data'!G81)),IF(AND(ISNUMBER(OFFSET('Hygiene Data'!$G$8,0,10*ROW('Hygiene Data'!G81))),EB87="No",ISNUMBER(OFFSET('Hygiene Data'!$G$8,0,10*ROW('Hygiene Data'!G81)))),CONCATENATE("[",ROUND(OFFSET('Hygiene Data'!$G$8,0,10*ROW('Hygiene Data'!G81)),0),"]"),IF(AND(ISNUMBER(OFFSET('Hygiene Data'!$G$8,0,10*ROW('Hygiene Data'!G81))),EB87="",ISNUMBER(OFFSET('Hygiene Data'!$G$8,0,10*ROW('Hygiene Data'!G81)))),OFFSET('Hygiene Data'!$G$8,0,10*ROW('Hygiene Data'!G81)),NA())))</f>
        <v>#N/A</v>
      </c>
      <c r="BN87" s="254" t="e">
        <f ca="true">+IF(AND(ISNUMBER(OFFSET('Hygiene Data'!$G$10,0,10*ROW('Hygiene Data'!G81))),EC87="Yes"),OFFSET('Hygiene Data'!$G$10,0,10*ROW('Hygiene Data'!G81)),IF(AND(ISNUMBER(OFFSET('Hygiene Data'!$G$10,0,10*ROW('Hygiene Data'!G81))),EC87="No",ISNUMBER(OFFSET('Hygiene Data'!$G$10,0,10*ROW('Hygiene Data'!G81)))),CONCATENATE("[",ROUND(OFFSET('Hygiene Data'!$G$10,0,10*ROW('Hygiene Data'!G81)),0),"]"),IF(AND(ISNUMBER(OFFSET('Hygiene Data'!$G$10,0,10*ROW('Hygiene Data'!G81))),EC87="",ISNUMBER(OFFSET('Hygiene Data'!$G$10,0,10*ROW('Hygiene Data'!G81)))),OFFSET('Hygiene Data'!$G$10,0,10*ROW('Hygiene Data'!G81)),NA())))</f>
        <v>#N/A</v>
      </c>
      <c r="BO87" s="254" t="e">
        <f ca="true">+IF(AND(ISNUMBER(OFFSET('Hygiene Data'!$H$6,0,10*ROW('Hygiene Data'!H81))),ED87="Yes"),OFFSET('Hygiene Data'!$H$6,0,10*ROW('Hygiene Data'!H81)),IF(AND(ISNUMBER(OFFSET('Hygiene Data'!$H$6,0,10*ROW('Hygiene Data'!H81))),ED87="No",ISNUMBER(OFFSET('Hygiene Data'!$H$6,0,10*ROW('Hygiene Data'!H81)))),CONCATENATE("[",ROUND(OFFSET('Hygiene Data'!$H$6,0,10*ROW('Hygiene Data'!H81)),0),"]"),IF(AND(ISNUMBER(OFFSET('Hygiene Data'!$H$6,0,10*ROW('Hygiene Data'!H81))),ED87="",ISNUMBER(OFFSET('Hygiene Data'!$H$6,0,10*ROW('Hygiene Data'!H81)))),OFFSET('Hygiene Data'!$H$6,0,10*ROW('Hygiene Data'!H81)),NA())))</f>
        <v>#N/A</v>
      </c>
      <c r="BP87" s="254" t="e">
        <f ca="true">+IF(AND(ISNUMBER(OFFSET('Hygiene Data'!$H$8,0,10*ROW('Hygiene Data'!H81))),EE87="Yes"),OFFSET('Hygiene Data'!$H$8,0,10*ROW('Hygiene Data'!H81)),IF(AND(ISNUMBER(OFFSET('Hygiene Data'!$H$8,0,10*ROW('Hygiene Data'!H81))),EE87="No",ISNUMBER(OFFSET('Hygiene Data'!$H$8,0,10*ROW('Hygiene Data'!H81)))),CONCATENATE("[",ROUND(OFFSET('Hygiene Data'!$H$8,0,10*ROW('Hygiene Data'!H81)),0),"]"),IF(AND(ISNUMBER(OFFSET('Hygiene Data'!$H$8,0,10*ROW('Hygiene Data'!H81))),EE87="",ISNUMBER(OFFSET('Hygiene Data'!$H$8,0,10*ROW('Hygiene Data'!H81)))),OFFSET('Hygiene Data'!$H$8,0,10*ROW('Hygiene Data'!H81)),NA())))</f>
        <v>#N/A</v>
      </c>
      <c r="BQ87" s="254" t="e">
        <f ca="true">+IF(AND(ISNUMBER(OFFSET('Hygiene Data'!$H$10,0,10*ROW('Hygiene Data'!H81))),EF87="Yes"),OFFSET('Hygiene Data'!$H$10,0,10*ROW('Hygiene Data'!H81)),IF(AND(ISNUMBER(OFFSET('Hygiene Data'!$H$10,0,10*ROW('Hygiene Data'!H81))),EF87="No",ISNUMBER(OFFSET('Hygiene Data'!$H$10,0,10*ROW('Hygiene Data'!H81)))),CONCATENATE("[",ROUND(OFFSET('Hygiene Data'!$H$10,0,10*ROW('Hygiene Data'!H81)),0),"]"),IF(AND(ISNUMBER(OFFSET('Hygiene Data'!$H$10,0,10*ROW('Hygiene Data'!H81))),EF87="",ISNUMBER(OFFSET('Hygiene Data'!$H$10,0,10*ROW('Hygiene Data'!H81)))),OFFSET('Hygiene Data'!$H$10,0,10*ROW('Hygiene Data'!H81)),NA())))</f>
        <v>#N/A</v>
      </c>
      <c r="BS87" s="36" t="str">
        <f ca="true">+IF(OFFSET('Water Data'!$C$28,0,10*ROW('Water Data'!C81))="","",OFFSET('Water Data'!$C$28,0,10*ROW('Water Data'!C81)))</f>
        <v/>
      </c>
      <c r="BT87" s="36" t="str">
        <f ca="true">+IF(OFFSET('Water Data'!$C$29,0,10*ROW('Water Data'!C81))="","",OFFSET('Water Data'!$C$29,0,10*ROW('Water Data'!C81)))</f>
        <v/>
      </c>
      <c r="BU87" s="36" t="str">
        <f ca="true">+IF(OFFSET('Water Data'!$C$30,0,10*ROW('Water Data'!C81))="","",OFFSET('Water Data'!$C$30,0,10*ROW('Water Data'!C81)))</f>
        <v/>
      </c>
      <c r="BV87" s="36" t="str">
        <f ca="true">+IF(OFFSET('Water Data'!$D$28,0,10*ROW('Water Data'!D81))="","",OFFSET('Water Data'!$D$28,0,10*ROW('Water Data'!D81)))</f>
        <v/>
      </c>
      <c r="BW87" s="36" t="str">
        <f ca="true">+IF(OFFSET('Water Data'!$D$29,0,10*ROW('Water Data'!D81))="","",OFFSET('Water Data'!$D$29,0,10*ROW('Water Data'!D81)))</f>
        <v/>
      </c>
      <c r="BX87" s="36" t="str">
        <f ca="true">+IF(OFFSET('Water Data'!$D$30,0,10*ROW('Water Data'!D81))="","",OFFSET('Water Data'!$D$30,0,10*ROW('Water Data'!D81)))</f>
        <v/>
      </c>
      <c r="BY87" s="36" t="str">
        <f ca="true">+IF(OFFSET('Water Data'!$E$28,0,10*ROW('Water Data'!E81))="","",OFFSET('Water Data'!$E$28,0,10*ROW('Water Data'!E81)))</f>
        <v/>
      </c>
      <c r="BZ87" s="36" t="str">
        <f ca="true">+IF(OFFSET('Water Data'!$E$29,0,10*ROW('Water Data'!E81))="","",OFFSET('Water Data'!$E$29,0,10*ROW('Water Data'!E81)))</f>
        <v/>
      </c>
      <c r="CA87" s="36" t="str">
        <f ca="true">+IF(OFFSET('Water Data'!$E$30,0,10*ROW('Water Data'!E81))="","",OFFSET('Water Data'!$E$30,0,10*ROW('Water Data'!E81)))</f>
        <v/>
      </c>
      <c r="CB87" s="36" t="str">
        <f ca="true">+IF(OFFSET('Water Data'!$F$28,0,10*ROW('Water Data'!F81))="","",OFFSET('Water Data'!$F$28,0,10*ROW('Water Data'!F81)))</f>
        <v/>
      </c>
      <c r="CC87" s="36" t="str">
        <f ca="true">+IF(OFFSET('Water Data'!$F$29,0,10*ROW('Water Data'!F81))="","",OFFSET('Water Data'!$F$29,0,10*ROW('Water Data'!F81)))</f>
        <v/>
      </c>
      <c r="CD87" s="36" t="str">
        <f ca="true">+IF(OFFSET('Water Data'!$F$30,0,10*ROW('Water Data'!F81))="","",OFFSET('Water Data'!$F$30,0,10*ROW('Water Data'!F81)))</f>
        <v/>
      </c>
      <c r="CE87" s="36" t="str">
        <f ca="true">+IF(OFFSET('Water Data'!$G$28,0,10*ROW('Water Data'!G81))="","",OFFSET('Water Data'!$G$28,0,10*ROW('Water Data'!G81)))</f>
        <v/>
      </c>
      <c r="CF87" s="36" t="str">
        <f ca="true">+IF(OFFSET('Water Data'!$G$29,0,10*ROW('Water Data'!G81))="","",OFFSET('Water Data'!$G$29,0,10*ROW('Water Data'!G81)))</f>
        <v/>
      </c>
      <c r="CG87" s="36" t="str">
        <f ca="true">+IF(OFFSET('Water Data'!$G$30,0,10*ROW('Water Data'!G81))="","",OFFSET('Water Data'!$G$30,0,10*ROW('Water Data'!G81)))</f>
        <v/>
      </c>
      <c r="CH87" s="36" t="str">
        <f ca="true">+IF(OFFSET('Water Data'!$H$28,0,10*ROW('Water Data'!H81))="","",OFFSET('Water Data'!$H$28,0,10*ROW('Water Data'!H81)))</f>
        <v/>
      </c>
      <c r="CI87" s="36" t="str">
        <f ca="true">+IF(OFFSET('Water Data'!$H$29,0,10*ROW('Water Data'!H81))="","",OFFSET('Water Data'!$H$29,0,10*ROW('Water Data'!H81)))</f>
        <v/>
      </c>
      <c r="CJ87" s="36" t="str">
        <f ca="true">+IF(OFFSET('Water Data'!$H$30,0,10*ROW('Water Data'!H81))="","",OFFSET('Water Data'!$H$30,0,10*ROW('Water Data'!H81)))</f>
        <v/>
      </c>
      <c r="CK87" s="36" t="str">
        <f ca="true">+IF(OFFSET('Sanitation Data'!$C$29,0,10*ROW('Sanitation Data'!C81))="","",OFFSET('Sanitation Data'!$C$29,0,10*ROW('Sanitation Data'!C81)))</f>
        <v/>
      </c>
      <c r="CL87" s="36" t="str">
        <f ca="true">+IF(OFFSET('Sanitation Data'!$C$30,0,10*ROW('Sanitation Data'!C81))="","",OFFSET('Sanitation Data'!$C$30,0,10*ROW('Sanitation Data'!C81)))</f>
        <v/>
      </c>
      <c r="CM87" s="36" t="str">
        <f ca="true">+IF(OFFSET('Sanitation Data'!$C$31,0,10*ROW('Sanitation Data'!C81))="","",OFFSET('Sanitation Data'!$C$31,0,10*ROW('Sanitation Data'!C81)))</f>
        <v/>
      </c>
      <c r="CN87" s="36" t="str">
        <f ca="true">+IF(OFFSET('Sanitation Data'!$C$32,0,10*ROW('Sanitation Data'!C81))="","",OFFSET('Sanitation Data'!$C$32,0,10*ROW('Sanitation Data'!C81)))</f>
        <v/>
      </c>
      <c r="CO87" s="36" t="str">
        <f ca="true">+IF(OFFSET('Sanitation Data'!$C$33,0,10*ROW('Sanitation Data'!C81))="","",OFFSET('Sanitation Data'!$C$33,0,10*ROW('Sanitation Data'!C81)))</f>
        <v/>
      </c>
      <c r="CP87" s="36" t="str">
        <f ca="true">+IF(OFFSET('Sanitation Data'!$D$29,0,10*ROW('Sanitation Data'!D81))="","",OFFSET('Sanitation Data'!$D$29,0,10*ROW('Sanitation Data'!D81)))</f>
        <v/>
      </c>
      <c r="CQ87" s="36" t="str">
        <f ca="true">+IF(OFFSET('Sanitation Data'!$D$30,0,10*ROW('Sanitation Data'!D81))="","",OFFSET('Sanitation Data'!$D$30,0,10*ROW('Sanitation Data'!D81)))</f>
        <v/>
      </c>
      <c r="CR87" s="36" t="str">
        <f ca="true">+IF(OFFSET('Sanitation Data'!$D$31,0,10*ROW('Sanitation Data'!D81))="","",OFFSET('Sanitation Data'!$D$31,0,10*ROW('Sanitation Data'!D81)))</f>
        <v/>
      </c>
      <c r="CS87" s="36" t="str">
        <f ca="true">+IF(OFFSET('Sanitation Data'!$D$32,0,10*ROW('Sanitation Data'!D81))="","",OFFSET('Sanitation Data'!$D$32,0,10*ROW('Sanitation Data'!D81)))</f>
        <v/>
      </c>
      <c r="CT87" s="36" t="str">
        <f ca="true">+IF(OFFSET('Sanitation Data'!$D$33,0,10*ROW('Sanitation Data'!D81))="","",OFFSET('Sanitation Data'!$D$33,0,10*ROW('Sanitation Data'!D81)))</f>
        <v/>
      </c>
      <c r="CU87" s="36" t="str">
        <f ca="true">+IF(OFFSET('Sanitation Data'!$E$29,0,10*ROW('Sanitation Data'!E81))="","",OFFSET('Sanitation Data'!$E$29,0,10*ROW('Sanitation Data'!E81)))</f>
        <v/>
      </c>
      <c r="CV87" s="36" t="str">
        <f ca="true">+IF(OFFSET('Sanitation Data'!$E$30,0,10*ROW('Sanitation Data'!E81))="","",OFFSET('Sanitation Data'!$E$30,0,10*ROW('Sanitation Data'!E81)))</f>
        <v/>
      </c>
      <c r="CW87" s="36" t="str">
        <f ca="true">+IF(OFFSET('Sanitation Data'!$E$31,0,10*ROW('Sanitation Data'!E81))="","",OFFSET('Sanitation Data'!$E$31,0,10*ROW('Sanitation Data'!E81)))</f>
        <v/>
      </c>
      <c r="CX87" s="36" t="str">
        <f ca="true">+IF(OFFSET('Sanitation Data'!$E$32,0,10*ROW('Sanitation Data'!E81))="","",OFFSET('Sanitation Data'!$E$32,0,10*ROW('Sanitation Data'!E81)))</f>
        <v/>
      </c>
      <c r="CY87" s="36" t="str">
        <f ca="true">+IF(OFFSET('Sanitation Data'!$E$33,0,10*ROW('Sanitation Data'!E81))="","",OFFSET('Sanitation Data'!$E$33,0,10*ROW('Sanitation Data'!E81)))</f>
        <v/>
      </c>
      <c r="CZ87" s="36" t="str">
        <f ca="true">+IF(OFFSET('Sanitation Data'!$F$29,0,10*ROW('Sanitation Data'!F81))="","",OFFSET('Sanitation Data'!$F$29,0,10*ROW('Sanitation Data'!F81)))</f>
        <v/>
      </c>
      <c r="DA87" s="36" t="str">
        <f ca="true">+IF(OFFSET('Sanitation Data'!$F$30,0,10*ROW('Sanitation Data'!F81))="","",OFFSET('Sanitation Data'!$F$30,0,10*ROW('Sanitation Data'!F81)))</f>
        <v/>
      </c>
      <c r="DB87" s="36" t="str">
        <f ca="true">+IF(OFFSET('Sanitation Data'!$F$31,0,10*ROW('Sanitation Data'!F81))="","",OFFSET('Sanitation Data'!$F$31,0,10*ROW('Sanitation Data'!F81)))</f>
        <v/>
      </c>
      <c r="DC87" s="36" t="str">
        <f ca="true">+IF(OFFSET('Sanitation Data'!$F$32,0,10*ROW('Sanitation Data'!F81))="","",OFFSET('Sanitation Data'!$F$32,0,10*ROW('Sanitation Data'!F81)))</f>
        <v/>
      </c>
      <c r="DD87" s="36" t="str">
        <f ca="true">+IF(OFFSET('Sanitation Data'!$F$33,0,10*ROW('Sanitation Data'!F81))="","",OFFSET('Sanitation Data'!$F$33,0,10*ROW('Sanitation Data'!F81)))</f>
        <v/>
      </c>
      <c r="DE87" s="36" t="str">
        <f ca="true">+IF(OFFSET('Sanitation Data'!$G$29,0,10*ROW('Sanitation Data'!G81))="","",OFFSET('Sanitation Data'!$G$29,0,10*ROW('Sanitation Data'!G81)))</f>
        <v/>
      </c>
      <c r="DF87" s="36" t="str">
        <f ca="true">+IF(OFFSET('Sanitation Data'!$G$30,0,10*ROW('Sanitation Data'!G81))="","",OFFSET('Sanitation Data'!$G$30,0,10*ROW('Sanitation Data'!G81)))</f>
        <v/>
      </c>
      <c r="DG87" s="36" t="str">
        <f ca="true">+IF(OFFSET('Sanitation Data'!$G$31,0,10*ROW('Sanitation Data'!G81))="","",OFFSET('Sanitation Data'!$G$31,0,10*ROW('Sanitation Data'!G81)))</f>
        <v/>
      </c>
      <c r="DH87" s="36" t="str">
        <f ca="true">+IF(OFFSET('Sanitation Data'!$G$32,0,10*ROW('Sanitation Data'!G81))="","",OFFSET('Sanitation Data'!$G$32,0,10*ROW('Sanitation Data'!G81)))</f>
        <v/>
      </c>
      <c r="DI87" s="36" t="str">
        <f ca="true">+IF(OFFSET('Sanitation Data'!$G$33,0,10*ROW('Sanitation Data'!G81))="","",OFFSET('Sanitation Data'!$G$33,0,10*ROW('Sanitation Data'!G81)))</f>
        <v/>
      </c>
      <c r="DJ87" s="36" t="str">
        <f ca="true">+IF(OFFSET('Sanitation Data'!$H$29,0,10*ROW('Sanitation Data'!H81))="","",OFFSET('Sanitation Data'!$H$29,0,10*ROW('Sanitation Data'!H81)))</f>
        <v/>
      </c>
      <c r="DK87" s="36" t="str">
        <f ca="true">+IF(OFFSET('Sanitation Data'!$H$30,0,10*ROW('Sanitation Data'!H81))="","",OFFSET('Sanitation Data'!$H$30,0,10*ROW('Sanitation Data'!H81)))</f>
        <v/>
      </c>
      <c r="DL87" s="36" t="str">
        <f ca="true">+IF(OFFSET('Sanitation Data'!$H$31,0,10*ROW('Sanitation Data'!H81))="","",OFFSET('Sanitation Data'!$H$31,0,10*ROW('Sanitation Data'!H81)))</f>
        <v/>
      </c>
      <c r="DM87" s="36" t="str">
        <f ca="true">+IF(OFFSET('Sanitation Data'!$H$32,0,10*ROW('Sanitation Data'!H81))="","",OFFSET('Sanitation Data'!$H$32,0,10*ROW('Sanitation Data'!H81)))</f>
        <v/>
      </c>
      <c r="DN87" s="36" t="str">
        <f ca="true">+IF(OFFSET('Sanitation Data'!$H$33,0,10*ROW('Sanitation Data'!H81))="","",OFFSET('Sanitation Data'!$H$33,0,10*ROW('Sanitation Data'!H81)))</f>
        <v/>
      </c>
      <c r="DO87" s="36" t="str">
        <f ca="true">+IF(OFFSET('Hygiene Data'!$C$12,0,10*ROW('Hygiene Data'!C81))="","",OFFSET('Hygiene Data'!$C$12,0,10*ROW('Hygiene Data'!C81)))</f>
        <v/>
      </c>
      <c r="DP87" s="36" t="str">
        <f ca="true">+IF(OFFSET('Hygiene Data'!$C$13,0,10*ROW('Hygiene Data'!C81))="","",OFFSET('Hygiene Data'!$C$13,0,10*ROW('Hygiene Data'!C81)))</f>
        <v/>
      </c>
      <c r="DQ87" s="36" t="str">
        <f ca="true">+IF(OFFSET('Hygiene Data'!$C$14,0,10*ROW('Hygiene Data'!C81))="","",OFFSET('Hygiene Data'!$C$14,0,10*ROW('Hygiene Data'!C81)))</f>
        <v/>
      </c>
      <c r="DR87" s="36" t="str">
        <f ca="true">+IF(OFFSET('Hygiene Data'!$D$12,0,10*ROW('Hygiene Data'!D81))="","",OFFSET('Hygiene Data'!$D$12,0,10*ROW('Hygiene Data'!D81)))</f>
        <v/>
      </c>
      <c r="DS87" s="36" t="str">
        <f ca="true">+IF(OFFSET('Hygiene Data'!$D$13,0,10*ROW('Hygiene Data'!D81))="","",OFFSET('Hygiene Data'!$D$13,0,10*ROW('Hygiene Data'!D81)))</f>
        <v/>
      </c>
      <c r="DT87" s="36" t="str">
        <f ca="true">+IF(OFFSET('Hygiene Data'!$D$14,0,10*ROW('Hygiene Data'!D81))="","",OFFSET('Hygiene Data'!$D$14,0,10*ROW('Hygiene Data'!D81)))</f>
        <v/>
      </c>
      <c r="DU87" s="36" t="str">
        <f ca="true">+IF(OFFSET('Hygiene Data'!$E$12,0,10*ROW('Hygiene Data'!E81))="","",OFFSET('Hygiene Data'!$E$12,0,10*ROW('Hygiene Data'!E81)))</f>
        <v/>
      </c>
      <c r="DV87" s="36" t="str">
        <f ca="true">+IF(OFFSET('Hygiene Data'!$E$13,0,10*ROW('Hygiene Data'!E81))="","",OFFSET('Hygiene Data'!$E$13,0,10*ROW('Hygiene Data'!E81)))</f>
        <v/>
      </c>
      <c r="DW87" s="36" t="str">
        <f ca="true">+IF(OFFSET('Hygiene Data'!$E$14,0,10*ROW('Hygiene Data'!E81))="","",OFFSET('Hygiene Data'!$E$14,0,10*ROW('Hygiene Data'!E81)))</f>
        <v/>
      </c>
      <c r="DX87" s="36" t="str">
        <f ca="true">+IF(OFFSET('Hygiene Data'!$F$12,0,10*ROW('Hygiene Data'!F81))="","",OFFSET('Hygiene Data'!$F$12,0,10*ROW('Hygiene Data'!F81)))</f>
        <v/>
      </c>
      <c r="DY87" s="36" t="str">
        <f ca="true">+IF(OFFSET('Hygiene Data'!$F$13,0,10*ROW('Hygiene Data'!F81))="","",OFFSET('Hygiene Data'!$F$13,0,10*ROW('Hygiene Data'!F81)))</f>
        <v/>
      </c>
      <c r="DZ87" s="36" t="str">
        <f ca="true">+IF(OFFSET('Hygiene Data'!$F$14,0,10*ROW('Hygiene Data'!F81))="","",OFFSET('Hygiene Data'!$F$14,0,10*ROW('Hygiene Data'!F81)))</f>
        <v/>
      </c>
      <c r="EA87" s="36" t="str">
        <f ca="true">+IF(OFFSET('Hygiene Data'!$G$12,0,10*ROW('Hygiene Data'!G81))="","",OFFSET('Hygiene Data'!$G$12,0,10*ROW('Hygiene Data'!G81)))</f>
        <v/>
      </c>
      <c r="EB87" s="36" t="str">
        <f ca="true">+IF(OFFSET('Hygiene Data'!$G$13,0,10*ROW('Hygiene Data'!G81))="","",OFFSET('Hygiene Data'!$G$13,0,10*ROW('Hygiene Data'!G81)))</f>
        <v/>
      </c>
      <c r="EC87" s="36" t="str">
        <f ca="true">+IF(OFFSET('Hygiene Data'!$G$14,0,10*ROW('Hygiene Data'!G81))="","",OFFSET('Hygiene Data'!$G$14,0,10*ROW('Hygiene Data'!G81)))</f>
        <v/>
      </c>
      <c r="ED87" s="36" t="str">
        <f ca="true">+IF(OFFSET('Hygiene Data'!$H$12,0,10*ROW('Hygiene Data'!H81))="","",OFFSET('Hygiene Data'!$H$12,0,10*ROW('Hygiene Data'!H81)))</f>
        <v/>
      </c>
      <c r="EE87" s="36" t="str">
        <f ca="true">+IF(OFFSET('Hygiene Data'!$H$13,0,10*ROW('Hygiene Data'!H81))="","",OFFSET('Hygiene Data'!$H$13,0,10*ROW('Hygiene Data'!H81)))</f>
        <v/>
      </c>
      <c r="EF87" s="36" t="str">
        <f ca="true">+IF(OFFSET('Hygiene Data'!$H$14,0,10*ROW('Hygiene Data'!H81))="","",OFFSET('Hygiene Data'!$H$14,0,10*ROW('Hygiene Data'!H81)))</f>
        <v/>
      </c>
    </row>
    <row r="88" x14ac:dyDescent="0.2">
      <c r="A88" s="59" t="str">
        <f ca="true">+IF(OFFSET('Water Data'!$B$1,0,10*ROW('Water Data'!B85))="","",OFFSET('Water Data'!$B$1,0,10*ROW('Water Data'!B85)))</f>
        <v/>
      </c>
      <c r="B88" s="59" t="str">
        <f ca="true">+IF(OFFSET('Water Data'!$A$3,0,10*ROW('Water Data'!A85))="","",OFFSET('Water Data'!$A$3,0,10*ROW('Water Data'!A85)))</f>
        <v/>
      </c>
      <c r="C88" s="59" t="str">
        <f ca="true">+IF(OFFSET('Water Data'!$C$3,0,10*ROW('Water Data'!C85))="","",OFFSET('Water Data'!$C$3,0,10*ROW('Water Data'!C85)))</f>
        <v/>
      </c>
      <c r="D88" s="252" t="e">
        <f ca="true">+IF(AND(ISNUMBER(OFFSET('Water Data'!$C$5,0,10*ROW('Water Data'!C82))),BS88="Yes"),100-OFFSET('Water Data'!$C$5,0,10*ROW('Water Data'!C82)),IF(AND(ISNUMBER(OFFSET('Water Data'!$C$5,0,10*ROW('Water Data'!C82))),BS88="No",ISNUMBER(OFFSET('Water Data'!$C$5,0,10*ROW('Water Data'!C82)))),CONCATENATE("[",ROUND(100-OFFSET('Water Data'!$C$5,0,10*ROW('Water Data'!C82)),0),"]"),IF(AND(ISNUMBER(OFFSET('Water Data'!$C$5,0,10*ROW('Water Data'!C82))),BS88="",ISNUMBER(OFFSET('Water Data'!$C$5,0,10*ROW('Water Data'!C82)))),100-OFFSET('Water Data'!$C$5,0,10*ROW('Water Data'!C82)),NA())))</f>
        <v>#N/A</v>
      </c>
      <c r="E88" s="252" t="e">
        <f ca="true">+IF(AND(ISNUMBER(OFFSET('Water Data'!$C$7,0,10*ROW('Water Data'!D82))),BT88="Yes"),OFFSET('Water Data'!$C$7,0,10*ROW('Water Data'!C82)),IF(AND(ISNUMBER(OFFSET('Water Data'!$C$7,0,10*ROW('Water Data'!C82))),BT88="No",ISNUMBER(OFFSET('Water Data'!$C$7,0,10*ROW('Water Data'!C82)))),CONCATENATE("[",ROUND(OFFSET('Water Data'!$C$7,0,10*ROW('Water Data'!C82)),0),"]"),IF(AND(ISNUMBER(OFFSET('Water Data'!$C$7,0,10*ROW('Water Data'!C82))),BT88="",ISNUMBER(OFFSET('Water Data'!$C$7,0,10*ROW('Water Data'!C82)))),OFFSET('Water Data'!$C$7,0,10*ROW('Water Data'!C82)),NA())))</f>
        <v>#N/A</v>
      </c>
      <c r="F88" s="252" t="e">
        <f ca="true">+IF(AND(ISNUMBER(OFFSET('Water Data'!$C$10,0,10*ROW('Water Data'!C82))),BU88="Yes"),OFFSET('Water Data'!$C$10,0,10*ROW('Water Data'!C82)),IF(AND(ISNUMBER(OFFSET('Water Data'!$C$10,0,10*ROW('Water Data'!C82))),BU88="No",ISNUMBER(OFFSET('Water Data'!$C$10,0,10*ROW('Water Data'!C82)))),CONCATENATE("[",ROUND(OFFSET('Water Data'!$C$10,0,10*ROW('Water Data'!C82)),0),"]"),IF(AND(ISNUMBER(OFFSET('Water Data'!$C$10,0,10*ROW('Water Data'!C82))),BU88="",ISNUMBER(OFFSET('Water Data'!$C$10,0,10*ROW('Water Data'!C82)))),OFFSET('Water Data'!$C$10,0,10*ROW('Water Data'!C82)),NA())))</f>
        <v>#N/A</v>
      </c>
      <c r="G88" s="252" t="e">
        <f ca="true">+IF(AND(ISNUMBER(OFFSET('Water Data'!$D$5,0,10*ROW('Water Data'!D82))),BV88="Yes"),100-OFFSET('Water Data'!$D$5,0,10*ROW('Water Data'!D82)),IF(AND(ISNUMBER(OFFSET('Water Data'!$D$5,0,10*ROW('Water Data'!D82))),BV88="No",ISNUMBER(OFFSET('Water Data'!$D$5,0,10*ROW('Water Data'!D82)))),CONCATENATE("[",ROUND(100-OFFSET('Water Data'!$D$5,0,10*ROW('Water Data'!D82)),0),"]"),IF(AND(ISNUMBER(OFFSET('Water Data'!$D$5,0,10*ROW('Water Data'!D82))),BV88="",ISNUMBER(OFFSET('Water Data'!$D$5,0,10*ROW('Water Data'!D82)))),100-OFFSET('Water Data'!$D$5,0,10*ROW('Water Data'!D82)),NA())))</f>
        <v>#N/A</v>
      </c>
      <c r="H88" s="252" t="e">
        <f ca="true">+IF(AND(ISNUMBER(OFFSET('Water Data'!$D$7,0,10*ROW('Water Data'!D82))),BW88="Yes"),OFFSET('Water Data'!$D$7,0,10*ROW('Water Data'!D82)),IF(AND(ISNUMBER(OFFSET('Water Data'!$D$7,0,10*ROW('Water Data'!D82))),BW88="No",ISNUMBER(OFFSET('Water Data'!$D$7,0,10*ROW('Water Data'!D82)))),CONCATENATE("[",ROUND(OFFSET('Water Data'!$C$7,0,10*ROW('Water Data'!D82)),0),"]"),IF(AND(ISNUMBER(OFFSET('Water Data'!$D$7,0,10*ROW('Water Data'!D82))),BW88="",ISNUMBER(OFFSET('Water Data'!$D$7,0,10*ROW('Water Data'!D82)))),OFFSET('Water Data'!$D$7,0,10*ROW('Water Data'!D82)),NA())))</f>
        <v>#N/A</v>
      </c>
      <c r="I88" s="252" t="e">
        <f ca="true">+IF(AND(ISNUMBER(OFFSET('Water Data'!$D$10,0,10*ROW('Water Data'!D82))),BX88="Yes"),OFFSET('Water Data'!$D$10,0,10*ROW('Water Data'!D82)),IF(AND(ISNUMBER(OFFSET('Water Data'!$D$10,0,10*ROW('Water Data'!D82))),BX88="No",ISNUMBER(OFFSET('Water Data'!$D$10,0,10*ROW('Water Data'!D82)))),CONCATENATE("[",ROUND(OFFSET('Water Data'!$D$10,0,10*ROW('Water Data'!D82)),0),"]"),IF(AND(ISNUMBER(OFFSET('Water Data'!$D$10,0,10*ROW('Water Data'!D82))),BX88="",ISNUMBER(OFFSET('Water Data'!$D$10,0,10*ROW('Water Data'!D82)))),OFFSET('Water Data'!$D$10,0,10*ROW('Water Data'!D82)),NA())))</f>
        <v>#N/A</v>
      </c>
      <c r="J88" s="252" t="e">
        <f ca="true">+IF(AND(ISNUMBER(OFFSET('Water Data'!$E$5,0,10*ROW('Water Data'!E82))),BY88="Yes"),100-OFFSET('Water Data'!$E$5,0,10*ROW('Water Data'!E82)),IF(AND(ISNUMBER(OFFSET('Water Data'!$E$5,0,10*ROW('Water Data'!E82))),BY88="No",ISNUMBER(OFFSET('Water Data'!$E$5,0,10*ROW('Water Data'!E82)))),CONCATENATE("[",ROUND(100-OFFSET('Water Data'!$E$5,0,10*ROW('Water Data'!E82)),0),"]"),IF(AND(ISNUMBER(OFFSET('Water Data'!$E$5,0,10*ROW('Water Data'!E82))),BY88="",ISNUMBER(OFFSET('Water Data'!$E$5,0,10*ROW('Water Data'!E82)))),100-OFFSET('Water Data'!$E$5,0,10*ROW('Water Data'!E82)),NA())))</f>
        <v>#N/A</v>
      </c>
      <c r="K88" s="252" t="e">
        <f ca="true">+IF(AND(ISNUMBER(OFFSET('Water Data'!$E$7,0,10*ROW('Water Data'!E82))),BZ88="Yes"),OFFSET('Water Data'!$E$7,0,10*ROW('Water Data'!E82)),IF(AND(ISNUMBER(OFFSET('Water Data'!$E$7,0,10*ROW('Water Data'!E82))),BZ88="No",ISNUMBER(OFFSET('Water Data'!$E$7,0,10*ROW('Water Data'!E82)))),CONCATENATE("[",ROUND(OFFSET('Water Data'!$E$7,0,10*ROW('Water Data'!E82)),0),"]"),IF(AND(ISNUMBER(OFFSET('Water Data'!$E$7,0,10*ROW('Water Data'!E82))),BZ88="",ISNUMBER(OFFSET('Water Data'!$E$7,0,10*ROW('Water Data'!E82)))),OFFSET('Water Data'!$E$7,0,10*ROW('Water Data'!E82)),NA())))</f>
        <v>#N/A</v>
      </c>
      <c r="L88" s="252" t="e">
        <f ca="true">+IF(AND(ISNUMBER(OFFSET('Water Data'!$E$10,0,10*ROW('Water Data'!E82))),CA88="Yes"),OFFSET('Water Data'!$E$10,0,10*ROW('Water Data'!E82)),IF(AND(ISNUMBER(OFFSET('Water Data'!$E$10,0,10*ROW('Water Data'!E82))),CA88="No",ISNUMBER(OFFSET('Water Data'!$E$10,0,10*ROW('Water Data'!E82)))),CONCATENATE("[",ROUND(OFFSET('Water Data'!$E$10,0,10*ROW('Water Data'!E82)),0),"]"),IF(AND(ISNUMBER(OFFSET('Water Data'!$E$10,0,10*ROW('Water Data'!E82))),CA88="",ISNUMBER(OFFSET('Water Data'!$E$10,0,10*ROW('Water Data'!E82)))),OFFSET('Water Data'!$E$10,0,10*ROW('Water Data'!E82)),NA())))</f>
        <v>#N/A</v>
      </c>
      <c r="M88" s="252" t="e">
        <f ca="true">+IF(AND(ISNUMBER(OFFSET('Water Data'!$F$5,0,10*ROW('Water Data'!F82))),CB88="Yes"),100-OFFSET('Water Data'!$F$5,0,10*ROW('Water Data'!F82)),IF(AND(ISNUMBER(OFFSET('Water Data'!$F$5,0,10*ROW('Water Data'!F82))),CB88="No",ISNUMBER(OFFSET('Water Data'!$F$5,0,10*ROW('Water Data'!F82)))),CONCATENATE("[",ROUND(100-OFFSET('Water Data'!$F$5,0,10*ROW('Water Data'!F82)),0),"]"),IF(AND(ISNUMBER(OFFSET('Water Data'!$F$5,0,10*ROW('Water Data'!F82))),CB88="",ISNUMBER(OFFSET('Water Data'!$F$5,0,10*ROW('Water Data'!F82)))),100-OFFSET('Water Data'!$F$5,0,10*ROW('Water Data'!F82)),NA())))</f>
        <v>#N/A</v>
      </c>
      <c r="N88" s="252" t="e">
        <f ca="true">+IF(AND(ISNUMBER(OFFSET('Water Data'!$F$7,0,10*ROW('Water Data'!F82))),CC88="Yes"),OFFSET('Water Data'!$F$7,0,10*ROW('Water Data'!F82)),IF(AND(ISNUMBER(OFFSET('Water Data'!$F$7,0,10*ROW('Water Data'!F82))),CC88="No",ISNUMBER(OFFSET('Water Data'!$F$7,0,10*ROW('Water Data'!F82)))),CONCATENATE("[",ROUND(OFFSET('Water Data'!$F$7,0,10*ROW('Water Data'!F82)),0),"]"),IF(AND(ISNUMBER(OFFSET('Water Data'!$F$7,0,10*ROW('Water Data'!F82))),CC88="",ISNUMBER(OFFSET('Water Data'!$F$7,0,10*ROW('Water Data'!F82)))),OFFSET('Water Data'!$F$7,0,10*ROW('Water Data'!F82)),NA())))</f>
        <v>#N/A</v>
      </c>
      <c r="O88" s="252" t="e">
        <f ca="true">+IF(AND(ISNUMBER(OFFSET('Water Data'!$F$10,0,10*ROW('Water Data'!F82))),CD88="Yes"),OFFSET('Water Data'!$F$10,0,10*ROW('Water Data'!F82)),IF(AND(ISNUMBER(OFFSET('Water Data'!$F$10,0,10*ROW('Water Data'!F82))),CD88="No",ISNUMBER(OFFSET('Water Data'!$F$10,0,10*ROW('Water Data'!F82)))),CONCATENATE("[",ROUND(OFFSET('Water Data'!$F$10,0,10*ROW('Water Data'!F82)),0),"]"),IF(AND(ISNUMBER(OFFSET('Water Data'!$F$10,0,10*ROW('Water Data'!F82))),CD88="",ISNUMBER(OFFSET('Water Data'!$F$10,0,10*ROW('Water Data'!F82)))),OFFSET('Water Data'!$F$10,0,10*ROW('Water Data'!F82)),NA())))</f>
        <v>#N/A</v>
      </c>
      <c r="P88" s="252" t="e">
        <f ca="true">+IF(AND(ISNUMBER(OFFSET('Water Data'!$G$5,0,10*ROW('Water Data'!G82))),CE88="Yes"),100-OFFSET('Water Data'!$G$5,0,10*ROW('Water Data'!G82)),IF(AND(ISNUMBER(OFFSET('Water Data'!$G$5,0,10*ROW('Water Data'!G82))),CE88="No",ISNUMBER(OFFSET('Water Data'!$G$5,0,10*ROW('Water Data'!G82)))),CONCATENATE("[",ROUND(100-OFFSET('Water Data'!$G$5,0,10*ROW('Water Data'!G82)),0),"]"),IF(AND(ISNUMBER(OFFSET('Water Data'!$G$5,0,10*ROW('Water Data'!G82))),CE88="",ISNUMBER(OFFSET('Water Data'!$G$5,0,10*ROW('Water Data'!G82)))),100-OFFSET('Water Data'!$G$5,0,10*ROW('Water Data'!G82)),NA())))</f>
        <v>#N/A</v>
      </c>
      <c r="Q88" s="252" t="e">
        <f ca="true">+IF(AND(ISNUMBER(OFFSET('Water Data'!$G$7,0,10*ROW('Water Data'!G82))),CF88="Yes"),OFFSET('Water Data'!$G$7,0,10*ROW('Water Data'!G82)),IF(AND(ISNUMBER(OFFSET('Water Data'!$G$7,0,10*ROW('Water Data'!G82))),CF88="No",ISNUMBER(OFFSET('Water Data'!$G$7,0,10*ROW('Water Data'!G82)))),CONCATENATE("[",ROUND(OFFSET('Water Data'!$G$7,0,10*ROW('Water Data'!G82)),0),"]"),IF(AND(ISNUMBER(OFFSET('Water Data'!$G$7,0,10*ROW('Water Data'!G82))),CF88="",ISNUMBER(OFFSET('Water Data'!$G$7,0,10*ROW('Water Data'!G82)))),OFFSET('Water Data'!$G$7,0,10*ROW('Water Data'!G82)),NA())))</f>
        <v>#N/A</v>
      </c>
      <c r="R88" s="252" t="e">
        <f ca="true">+IF(AND(ISNUMBER(OFFSET('Water Data'!$G$10,0,10*ROW('Water Data'!G82))),CG88="Yes"),OFFSET('Water Data'!$G$10,0,10*ROW('Water Data'!G82)),IF(AND(ISNUMBER(OFFSET('Water Data'!$G$10,0,10*ROW('Water Data'!G82))),CG88="No",ISNUMBER(OFFSET('Water Data'!$G$10,0,10*ROW('Water Data'!G82)))),CONCATENATE("[",ROUND(OFFSET('Water Data'!$G$10,0,10*ROW('Water Data'!G82)),0),"]"),IF(AND(ISNUMBER(OFFSET('Water Data'!$G$10,0,10*ROW('Water Data'!G82))),CG88="",ISNUMBER(OFFSET('Water Data'!$G$10,0,10*ROW('Water Data'!G82)))),OFFSET('Water Data'!$G$10,0,10*ROW('Water Data'!G82)),NA())))</f>
        <v>#N/A</v>
      </c>
      <c r="S88" s="252" t="e">
        <f ca="true">+IF(AND(ISNUMBER(OFFSET('Water Data'!$H$5,0,10*ROW('Water Data'!H82))),CH88="Yes"),100-OFFSET('Water Data'!$H$5,0,10*ROW('Water Data'!H82)),IF(AND(ISNUMBER(OFFSET('Water Data'!$H$5,0,10*ROW('Water Data'!H82))),CH88="No",ISNUMBER(OFFSET('Water Data'!$H$5,0,10*ROW('Water Data'!H82)))),CONCATENATE("[",ROUND(100-OFFSET('Water Data'!$H$5,0,10*ROW('Water Data'!H82)),0),"]"),IF(AND(ISNUMBER(OFFSET('Water Data'!$H$5,0,10*ROW('Water Data'!H82))),CH88="",ISNUMBER(OFFSET('Water Data'!$H$5,0,10*ROW('Water Data'!H82)))),100-OFFSET('Water Data'!$H$5,0,10*ROW('Water Data'!H82)),NA())))</f>
        <v>#N/A</v>
      </c>
      <c r="T88" s="252" t="e">
        <f ca="true">+IF(AND(ISNUMBER(OFFSET('Water Data'!$H$7,0,10*ROW('Water Data'!H82))),CI88="Yes"),OFFSET('Water Data'!$H$7,0,10*ROW('Water Data'!H82)),IF(AND(ISNUMBER(OFFSET('Water Data'!$H$7,0,10*ROW('Water Data'!H82))),CI88="No",ISNUMBER(OFFSET('Water Data'!$H$7,0,10*ROW('Water Data'!H82)))),CONCATENATE("[",ROUND(OFFSET('Water Data'!$H$7,0,10*ROW('Water Data'!H82)),0),"]"),IF(AND(ISNUMBER(OFFSET('Water Data'!$H$7,0,10*ROW('Water Data'!H82))),CI88="",ISNUMBER(OFFSET('Water Data'!$H$7,0,10*ROW('Water Data'!H82)))),OFFSET('Water Data'!$H$7,0,10*ROW('Water Data'!H82)),NA())))</f>
        <v>#N/A</v>
      </c>
      <c r="U88" s="252" t="e">
        <f ca="true">+IF(AND(ISNUMBER(OFFSET('Water Data'!$H$10,0,10*ROW('Water Data'!H82))),CJ88="Yes"),OFFSET('Water Data'!$H$10,0,10*ROW('Water Data'!H82)),IF(AND(ISNUMBER(OFFSET('Water Data'!$H$10,0,10*ROW('Water Data'!H82))),CJ88="No",ISNUMBER(OFFSET('Water Data'!$H$10,0,10*ROW('Water Data'!H82)))),CONCATENATE("[",ROUND(OFFSET('Water Data'!$H$10,0,10*ROW('Water Data'!H82)),0),"]"),IF(AND(ISNUMBER(OFFSET('Water Data'!$H$10,0,10*ROW('Water Data'!H82))),CJ88="",ISNUMBER(OFFSET('Water Data'!$H$10,0,10*ROW('Water Data'!H82)))),OFFSET('Water Data'!$H$10,0,10*ROW('Water Data'!H82)),NA())))</f>
        <v>#N/A</v>
      </c>
      <c r="V88" s="253" t="e">
        <f ca="true">+IF(AND(ISNUMBER(OFFSET('Sanitation Data'!$C$5,0,10*ROW('Sanitation Data'!C82))),CK88="Yes"),100-OFFSET('Sanitation Data'!$C$5,0,10*ROW('Sanitation Data'!C82)),IF(AND(ISNUMBER(OFFSET('Sanitation Data'!$C$5,0,10*ROW('Sanitation Data'!C82))),CK88="No",ISNUMBER(OFFSET('Sanitation Data'!$C$5,0,10*ROW('Sanitation Data'!C82)))),CONCATENATE("[",ROUND(100-OFFSET('Sanitation Data'!$C$5,0,10*ROW('Sanitation Data'!C82)),0),"]"),IF(AND(ISNUMBER(OFFSET('Sanitation Data'!$C$5,0,10*ROW('Sanitation Data'!C82))),CK88="",ISNUMBER(OFFSET('Sanitation Data'!$C$5,0,10*ROW('Sanitation Data'!C82)))),100-OFFSET('Sanitation Data'!$C$5,0,10*ROW('Sanitation Data'!C82)),NA())))</f>
        <v>#N/A</v>
      </c>
      <c r="W88" s="253" t="e">
        <f ca="true">+IF(AND(ISNUMBER(OFFSET('Sanitation Data'!$C$7,0,10*ROW('Sanitation Data'!C82))),CL88="Yes"),OFFSET('Sanitation Data'!$C$7,0,10*ROW('Sanitation Data'!C82)),IF(AND(ISNUMBER(OFFSET('Sanitation Data'!$C$7,0,10*ROW('Sanitation Data'!C82))),CL88="No",ISNUMBER(OFFSET('Sanitation Data'!$C$7,0,10*ROW('Sanitation Data'!C82)))),CONCATENATE("[",ROUND(OFFSET('Sanitation Data'!$C$7,0,10*ROW('Sanitation Data'!C82)),0),"]"),IF(AND(ISNUMBER(OFFSET('Sanitation Data'!$C$7,0,10*ROW('Sanitation Data'!C82))),CL88="",ISNUMBER(OFFSET('Sanitation Data'!$C$7,0,10*ROW('Sanitation Data'!C82)))),OFFSET('Sanitation Data'!$C$7,0,10*ROW('Sanitation Data'!C82)),NA())))</f>
        <v>#N/A</v>
      </c>
      <c r="X88" s="253" t="e">
        <f ca="true">+IF(AND(ISNUMBER(OFFSET('Sanitation Data'!$C$11,0,10*ROW('Sanitation Data'!C82))),CM88="Yes"),OFFSET('Sanitation Data'!$C$11,0,10*ROW('Sanitation Data'!C82)),IF(AND(ISNUMBER(OFFSET('Sanitation Data'!$C$11,0,10*ROW('Sanitation Data'!C82))),CM88="No",ISNUMBER(OFFSET('Sanitation Data'!$C$11,0,10*ROW('Sanitation Data'!C82)))),CONCATENATE("[",ROUND(OFFSET('Sanitation Data'!$C$11,0,10*ROW('Sanitation Data'!C82)),0),"]"),IF(AND(ISNUMBER(OFFSET('Sanitation Data'!$C$11,0,10*ROW('Sanitation Data'!C82))),CM88="",ISNUMBER(OFFSET('Sanitation Data'!$C$11,0,10*ROW('Sanitation Data'!C82)))),OFFSET('Sanitation Data'!$C$11,0,10*ROW('Sanitation Data'!C82)),NA())))</f>
        <v>#N/A</v>
      </c>
      <c r="Y88" s="253" t="e">
        <f ca="true">+IF(AND(ISNUMBER(OFFSET('Sanitation Data'!$C$12,0,10*ROW('Sanitation Data'!C82))),CN88="Yes"),OFFSET('Sanitation Data'!$C$12,0,10*ROW('Sanitation Data'!C82)),IF(AND(ISNUMBER(OFFSET('Sanitation Data'!$C$12,0,10*ROW('Sanitation Data'!C82))),CN88="No",ISNUMBER(OFFSET('Sanitation Data'!$C$12,0,10*ROW('Sanitation Data'!C82)))),CONCATENATE("[",ROUND(OFFSET('Sanitation Data'!$C$12,0,10*ROW('Sanitation Data'!C82)),0),"]"),IF(AND(ISNUMBER(OFFSET('Sanitation Data'!$C$12,0,10*ROW('Sanitation Data'!C82))),CN88="",ISNUMBER(OFFSET('Sanitation Data'!$C$12,0,10*ROW('Sanitation Data'!C82)))),OFFSET('Sanitation Data'!$C$12,0,10*ROW('Sanitation Data'!C82)),NA())))</f>
        <v>#N/A</v>
      </c>
      <c r="Z88" s="253" t="e">
        <f ca="true">+IF(AND(ISNUMBER(OFFSET('Sanitation Data'!$C$13,0,10*ROW('Sanitation Data'!C82))),CO88="Yes"),OFFSET('Sanitation Data'!$C$13,0,10*ROW('Sanitation Data'!C82)),IF(AND(ISNUMBER(OFFSET('Sanitation Data'!$C$13,0,10*ROW('Sanitation Data'!C82))),CO88="No",ISNUMBER(OFFSET('Sanitation Data'!$C$13,0,10*ROW('Sanitation Data'!C82)))),CONCATENATE("[",ROUND(OFFSET('Sanitation Data'!$C$13,0,10*ROW('Sanitation Data'!C82)),0),"]"),IF(AND(ISNUMBER(OFFSET('Sanitation Data'!$C$13,0,10*ROW('Sanitation Data'!C82))),CO88="",ISNUMBER(OFFSET('Sanitation Data'!$C$13,0,10*ROW('Sanitation Data'!C82)))),OFFSET('Sanitation Data'!$C$13,0,10*ROW('Sanitation Data'!C82)),NA())))</f>
        <v>#N/A</v>
      </c>
      <c r="AA88" s="253" t="e">
        <f ca="true">+IF(AND(ISNUMBER(OFFSET('Sanitation Data'!$D$5,0,10*ROW('Sanitation Data'!D82))),CP88="Yes"),100-OFFSET('Sanitation Data'!$D$5,0,10*ROW('Sanitation Data'!D82)),IF(AND(ISNUMBER(OFFSET('Sanitation Data'!$D$5,0,10*ROW('Sanitation Data'!D82))),CP88="No",ISNUMBER(OFFSET('Sanitation Data'!$D$5,0,10*ROW('Sanitation Data'!D82)))),CONCATENATE("[",ROUND(100-OFFSET('Sanitation Data'!$D$5,0,10*ROW('Sanitation Data'!D82)),0),"]"),IF(AND(ISNUMBER(OFFSET('Sanitation Data'!$D$5,0,10*ROW('Sanitation Data'!D82))),CP88="",ISNUMBER(OFFSET('Sanitation Data'!$D$5,0,10*ROW('Sanitation Data'!D82)))),100-OFFSET('Sanitation Data'!$D$5,0,10*ROW('Sanitation Data'!D82)),NA())))</f>
        <v>#N/A</v>
      </c>
      <c r="AB88" s="253" t="e">
        <f ca="true">+IF(AND(ISNUMBER(OFFSET('Sanitation Data'!$D$7,0,10*ROW('Sanitation Data'!D82))),CQ88="Yes"),OFFSET('Sanitation Data'!$D$7,0,10*ROW('Sanitation Data'!G82)),IF(AND(ISNUMBER(OFFSET('Sanitation Data'!$D$7,0,10*ROW('Sanitation Data'!D82))),CQ88="No",ISNUMBER(OFFSET('Sanitation Data'!$D$7,0,10*ROW('Sanitation Data'!D82)))),CONCATENATE("[",ROUND(OFFSET('Sanitation Data'!$D$7,0,10*ROW('Sanitation Data'!D82)),0),"]"),IF(AND(ISNUMBER(OFFSET('Sanitation Data'!$D$7,0,10*ROW('Sanitation Data'!D82))),CQ88="",ISNUMBER(OFFSET('Sanitation Data'!$D$7,0,10*ROW('Sanitation Data'!D82)))),OFFSET('Sanitation Data'!$D$7,0,10*ROW('Sanitation Data'!D82)),NA())))</f>
        <v>#N/A</v>
      </c>
      <c r="AC88" s="253" t="e">
        <f ca="true">+IF(AND(ISNUMBER(OFFSET('Sanitation Data'!$D$11,0,10*ROW('Sanitation Data'!D82))),CR88="Yes"),OFFSET('Sanitation Data'!$D$11,0,10*ROW('Sanitation Data'!D82)),IF(AND(ISNUMBER(OFFSET('Sanitation Data'!$D$11,0,10*ROW('Sanitation Data'!D82))),CR88="No",ISNUMBER(OFFSET('Sanitation Data'!$D$11,0,10*ROW('Sanitation Data'!D82)))),CONCATENATE("[",ROUND(OFFSET('Sanitation Data'!$D$11,0,10*ROW('Sanitation Data'!D82)),0),"]"),IF(AND(ISNUMBER(OFFSET('Sanitation Data'!$D$11,0,10*ROW('Sanitation Data'!D82))),CR88="",ISNUMBER(OFFSET('Sanitation Data'!$D$11,0,10*ROW('Sanitation Data'!D82)))),OFFSET('Sanitation Data'!$D$11,0,10*ROW('Sanitation Data'!D82)),NA())))</f>
        <v>#N/A</v>
      </c>
      <c r="AD88" s="253" t="e">
        <f ca="true">+IF(AND(ISNUMBER(OFFSET('Sanitation Data'!$D$12,0,10*ROW('Sanitation Data'!D82))),CS88="Yes"),OFFSET('Sanitation Data'!$D$12,0,10*ROW('Sanitation Data'!D82)),IF(AND(ISNUMBER(OFFSET('Sanitation Data'!$D$12,0,10*ROW('Sanitation Data'!D82))),CS88="No",ISNUMBER(OFFSET('Sanitation Data'!$D$12,0,10*ROW('Sanitation Data'!D82)))),CONCATENATE("[",ROUND(OFFSET('Sanitation Data'!$D$12,0,10*ROW('Sanitation Data'!D82)),0),"]"),IF(AND(ISNUMBER(OFFSET('Sanitation Data'!$D$12,0,10*ROW('Sanitation Data'!D82))),CS88="",ISNUMBER(OFFSET('Sanitation Data'!$D$12,0,10*ROW('Sanitation Data'!D82)))),OFFSET('Sanitation Data'!$D$12,0,10*ROW('Sanitation Data'!D82)),NA())))</f>
        <v>#N/A</v>
      </c>
      <c r="AE88" s="253" t="e">
        <f ca="true">+IF(AND(ISNUMBER(OFFSET('Sanitation Data'!$D$13,0,10*ROW('Sanitation Data'!D82))),CT88="Yes"),OFFSET('Sanitation Data'!$D$13,0,10*ROW('Sanitation Data'!D82)),IF(AND(ISNUMBER(OFFSET('Sanitation Data'!$D$13,0,10*ROW('Sanitation Data'!D82))),CT88="No",ISNUMBER(OFFSET('Sanitation Data'!$D$13,0,10*ROW('Sanitation Data'!D82)))),CONCATENATE("[",ROUND(OFFSET('Sanitation Data'!$D$13,0,10*ROW('Sanitation Data'!D82)),0),"]"),IF(AND(ISNUMBER(OFFSET('Sanitation Data'!$D$13,0,10*ROW('Sanitation Data'!D82))),CT88="",ISNUMBER(OFFSET('Sanitation Data'!$D$13,0,10*ROW('Sanitation Data'!D82)))),OFFSET('Sanitation Data'!$D$13,0,10*ROW('Sanitation Data'!D82)),NA())))</f>
        <v>#N/A</v>
      </c>
      <c r="AF88" s="253" t="e">
        <f ca="true">+IF(AND(ISNUMBER(OFFSET('Sanitation Data'!$E$5,0,10*ROW('Sanitation Data'!E82))),CU88="Yes"),100-OFFSET('Sanitation Data'!$E$5,0,10*ROW('Sanitation Data'!E82)),IF(AND(ISNUMBER(OFFSET('Sanitation Data'!$E$5,0,10*ROW('Sanitation Data'!E82))),CU88="No",ISNUMBER(OFFSET('Sanitation Data'!$E$5,0,10*ROW('Sanitation Data'!E82)))),CONCATENATE("[",ROUND(100-OFFSET('Sanitation Data'!$E$5,0,10*ROW('Sanitation Data'!E82)),0),"]"),IF(AND(ISNUMBER(OFFSET('Sanitation Data'!$E$5,0,10*ROW('Sanitation Data'!E82))),CU88="",ISNUMBER(OFFSET('Sanitation Data'!$E$5,0,10*ROW('Sanitation Data'!E82)))),100-OFFSET('Sanitation Data'!$E$5,0,10*ROW('Sanitation Data'!E82)),NA())))</f>
        <v>#N/A</v>
      </c>
      <c r="AG88" s="253" t="e">
        <f ca="true">+IF(AND(ISNUMBER(OFFSET('Sanitation Data'!$E$7,0,10*ROW('Sanitation Data'!E82))),CV88="Yes"),OFFSET('Sanitation Data'!$E$7,0,10*ROW('Sanitation Data'!E82)),IF(AND(ISNUMBER(OFFSET('Sanitation Data'!$E$7,0,10*ROW('Sanitation Data'!E82))),CV88="No",ISNUMBER(OFFSET('Sanitation Data'!$E$7,0,10*ROW('Sanitation Data'!E82)))),CONCATENATE("[",ROUND(OFFSET('Sanitation Data'!$E$7,0,10*ROW('Sanitation Data'!E82)),0),"]"),IF(AND(ISNUMBER(OFFSET('Sanitation Data'!$E$7,0,10*ROW('Sanitation Data'!E82))),CV88="",ISNUMBER(OFFSET('Sanitation Data'!$E$7,0,10*ROW('Sanitation Data'!E82)))),OFFSET('Sanitation Data'!$E$7,0,10*ROW('Sanitation Data'!E82)),NA())))</f>
        <v>#N/A</v>
      </c>
      <c r="AH88" s="253" t="e">
        <f ca="true">+IF(AND(ISNUMBER(OFFSET('Sanitation Data'!$E$11,0,10*ROW('Sanitation Data'!E82))),CW88="Yes"),OFFSET('Sanitation Data'!$E$11,0,10*ROW('Sanitation Data'!E82)),IF(AND(ISNUMBER(OFFSET('Sanitation Data'!$E$11,0,10*ROW('Sanitation Data'!E82))),CW88="No",ISNUMBER(OFFSET('Sanitation Data'!$E$11,0,10*ROW('Sanitation Data'!E82)))),CONCATENATE("[",ROUND(OFFSET('Sanitation Data'!$E$11,0,10*ROW('Sanitation Data'!E82)),0),"]"),IF(AND(ISNUMBER(OFFSET('Sanitation Data'!$E$11,0,10*ROW('Sanitation Data'!E82))),CW88="",ISNUMBER(OFFSET('Sanitation Data'!$E$11,0,10*ROW('Sanitation Data'!E82)))),OFFSET('Sanitation Data'!$E$11,0,10*ROW('Sanitation Data'!E82)),NA())))</f>
        <v>#N/A</v>
      </c>
      <c r="AI88" s="253" t="e">
        <f ca="true">+IF(AND(ISNUMBER(OFFSET('Sanitation Data'!$E$12,0,10*ROW('Sanitation Data'!E82))),CX88="Yes"),OFFSET('Sanitation Data'!$E$12,0,10*ROW('Sanitation Data'!E82)),IF(AND(ISNUMBER(OFFSET('Sanitation Data'!$E$12,0,10*ROW('Sanitation Data'!E82))),CX88="No",ISNUMBER(OFFSET('Sanitation Data'!$E$12,0,10*ROW('Sanitation Data'!E82)))),CONCATENATE("[",ROUND(OFFSET('Sanitation Data'!$E$12,0,10*ROW('Sanitation Data'!E82)),0),"]"),IF(AND(ISNUMBER(OFFSET('Sanitation Data'!$E$12,0,10*ROW('Sanitation Data'!E82))),CX88="",ISNUMBER(OFFSET('Sanitation Data'!$E$12,0,10*ROW('Sanitation Data'!E82)))),OFFSET('Sanitation Data'!$E$12,0,10*ROW('Sanitation Data'!E82)),NA())))</f>
        <v>#N/A</v>
      </c>
      <c r="AJ88" s="253" t="e">
        <f ca="true">+IF(AND(ISNUMBER(OFFSET('Sanitation Data'!$E$13,0,10*ROW('Sanitation Data'!E82))),CY88="Yes"),OFFSET('Sanitation Data'!$E$13,0,10*ROW('Sanitation Data'!E82)),IF(AND(ISNUMBER(OFFSET('Sanitation Data'!$E$13,0,10*ROW('Sanitation Data'!E82))),CY88="No",ISNUMBER(OFFSET('Sanitation Data'!$E$13,0,10*ROW('Sanitation Data'!E82)))),CONCATENATE("[",ROUND(OFFSET('Sanitation Data'!$E$13,0,10*ROW('Sanitation Data'!E82)),0),"]"),IF(AND(ISNUMBER(OFFSET('Sanitation Data'!$E$13,0,10*ROW('Sanitation Data'!E82))),CY88="",ISNUMBER(OFFSET('Sanitation Data'!$E$13,0,10*ROW('Sanitation Data'!E82)))),OFFSET('Sanitation Data'!$E$13,0,10*ROW('Sanitation Data'!E82)),NA())))</f>
        <v>#N/A</v>
      </c>
      <c r="AK88" s="253" t="e">
        <f ca="true">+IF(AND(ISNUMBER(OFFSET('Sanitation Data'!$F$5,0,10*ROW('Sanitation Data'!F82))),CZ88="Yes"),100-OFFSET('Sanitation Data'!$F$5,0,10*ROW('Sanitation Data'!F82)),IF(AND(ISNUMBER(OFFSET('Sanitation Data'!$F$5,0,10*ROW('Sanitation Data'!F82))),CZ88="No",ISNUMBER(OFFSET('Sanitation Data'!$F$5,0,10*ROW('Sanitation Data'!F82)))),CONCATENATE("[",ROUND(100-OFFSET('Sanitation Data'!$F$5,0,10*ROW('Sanitation Data'!F82)),0),"]"),IF(AND(ISNUMBER(OFFSET('Sanitation Data'!$F$5,0,10*ROW('Sanitation Data'!F82))),CZ88="",ISNUMBER(OFFSET('Sanitation Data'!$F$5,0,10*ROW('Sanitation Data'!F82)))),100-OFFSET('Sanitation Data'!$F$5,0,10*ROW('Sanitation Data'!F82)),NA())))</f>
        <v>#N/A</v>
      </c>
      <c r="AL88" s="253" t="e">
        <f ca="true">+IF(AND(ISNUMBER(OFFSET('Sanitation Data'!$F$7,0,10*ROW('Sanitation Data'!F82))),DA88="Yes"),OFFSET('Sanitation Data'!$F$7,0,10*ROW('Sanitation Data'!F82)),IF(AND(ISNUMBER(OFFSET('Sanitation Data'!$F$7,0,10*ROW('Sanitation Data'!F82))),DA88="No",ISNUMBER(OFFSET('Sanitation Data'!$F$7,0,10*ROW('Sanitation Data'!F82)))),CONCATENATE("[",ROUND(OFFSET('Sanitation Data'!$F$7,0,10*ROW('Sanitation Data'!F82)),0),"]"),IF(AND(ISNUMBER(OFFSET('Sanitation Data'!$F$7,0,10*ROW('Sanitation Data'!F82))),DA88="",ISNUMBER(OFFSET('Sanitation Data'!$F$7,0,10*ROW('Sanitation Data'!F82)))),OFFSET('Sanitation Data'!$F$7,0,10*ROW('Sanitation Data'!F82)),NA())))</f>
        <v>#N/A</v>
      </c>
      <c r="AM88" s="253" t="e">
        <f ca="true">+IF(AND(ISNUMBER(OFFSET('Sanitation Data'!$F$11,0,10*ROW('Sanitation Data'!F82))),DB88="Yes"),OFFSET('Sanitation Data'!$F$11,0,10*ROW('Sanitation Data'!F82)),IF(AND(ISNUMBER(OFFSET('Sanitation Data'!$F$11,0,10*ROW('Sanitation Data'!F82))),DB88="No",ISNUMBER(OFFSET('Sanitation Data'!$F$11,0,10*ROW('Sanitation Data'!F82)))),CONCATENATE("[",ROUND(OFFSET('Sanitation Data'!$F$11,0,10*ROW('Sanitation Data'!F82)),0),"]"),IF(AND(ISNUMBER(OFFSET('Sanitation Data'!$F$11,0,10*ROW('Sanitation Data'!F82))),DB88="",ISNUMBER(OFFSET('Sanitation Data'!$F$11,0,10*ROW('Sanitation Data'!F82)))),OFFSET('Sanitation Data'!$F$11,0,10*ROW('Sanitation Data'!F82)),NA())))</f>
        <v>#N/A</v>
      </c>
      <c r="AN88" s="253" t="e">
        <f ca="true">+IF(AND(ISNUMBER(OFFSET('Sanitation Data'!$F$12,0,10*ROW('Sanitation Data'!F82))),DC88="Yes"),OFFSET('Sanitation Data'!$F$12,0,10*ROW('Sanitation Data'!F82)),IF(AND(ISNUMBER(OFFSET('Sanitation Data'!$F$12,0,10*ROW('Sanitation Data'!F82))),DC88="No",ISNUMBER(OFFSET('Sanitation Data'!$F$12,0,10*ROW('Sanitation Data'!F82)))),CONCATENATE("[",ROUND(OFFSET('Sanitation Data'!$F$12,0,10*ROW('Sanitation Data'!F82)),0),"]"),IF(AND(ISNUMBER(OFFSET('Sanitation Data'!$F$12,0,10*ROW('Sanitation Data'!F82))),DC88="",ISNUMBER(OFFSET('Sanitation Data'!$F$12,0,10*ROW('Sanitation Data'!F82)))),OFFSET('Sanitation Data'!$F$12,0,10*ROW('Sanitation Data'!F82)),NA())))</f>
        <v>#N/A</v>
      </c>
      <c r="AO88" s="253" t="e">
        <f ca="true">+IF(AND(ISNUMBER(OFFSET('Sanitation Data'!$F$13,0,10*ROW('Sanitation Data'!F82))),DD88="Yes"),OFFSET('Sanitation Data'!$F$13,0,10*ROW('Sanitation Data'!F82)),IF(AND(ISNUMBER(OFFSET('Sanitation Data'!$F$13,0,10*ROW('Sanitation Data'!F82))),DD88="No",ISNUMBER(OFFSET('Sanitation Data'!$F$13,0,10*ROW('Sanitation Data'!F82)))),CONCATENATE("[",ROUND(OFFSET('Sanitation Data'!$F$13,0,10*ROW('Sanitation Data'!F82)),0),"]"),IF(AND(ISNUMBER(OFFSET('Sanitation Data'!$F$13,0,10*ROW('Sanitation Data'!F82))),DD88="",ISNUMBER(OFFSET('Sanitation Data'!$F$13,0,10*ROW('Sanitation Data'!F82)))),OFFSET('Sanitation Data'!$F$13,0,10*ROW('Sanitation Data'!F82)),NA())))</f>
        <v>#N/A</v>
      </c>
      <c r="AP88" s="253" t="e">
        <f ca="true">+IF(AND(ISNUMBER(OFFSET('Sanitation Data'!$G$5,0,10*ROW('Sanitation Data'!G82))),DE88="Yes"),100-OFFSET('Sanitation Data'!$G$5,0,10*ROW('Sanitation Data'!G82)),IF(AND(ISNUMBER(OFFSET('Sanitation Data'!$G$5,0,10*ROW('Sanitation Data'!G82))),DE88="No",ISNUMBER(OFFSET('Sanitation Data'!$G$5,0,10*ROW('Sanitation Data'!G82)))),CONCATENATE("[",ROUND(100-OFFSET('Sanitation Data'!$G$5,0,10*ROW('Sanitation Data'!G82)),0),"]"),IF(AND(ISNUMBER(OFFSET('Sanitation Data'!$G$5,0,10*ROW('Sanitation Data'!G82))),DE88="",ISNUMBER(OFFSET('Sanitation Data'!$G$5,0,10*ROW('Sanitation Data'!G82)))),100-OFFSET('Sanitation Data'!$G$5,0,10*ROW('Sanitation Data'!G82)),NA())))</f>
        <v>#N/A</v>
      </c>
      <c r="AQ88" s="253" t="e">
        <f ca="true">+IF(AND(ISNUMBER(OFFSET('Sanitation Data'!$G$7,0,10*ROW('Sanitation Data'!G82))),DF88="Yes"),OFFSET('Sanitation Data'!$G$7,0,10*ROW('Sanitation Data'!G82)),IF(AND(ISNUMBER(OFFSET('Sanitation Data'!$G$7,0,10*ROW('Sanitation Data'!G82))),DF88="No",ISNUMBER(OFFSET('Sanitation Data'!$G$7,0,10*ROW('Sanitation Data'!G82)))),CONCATENATE("[",ROUND(OFFSET('Sanitation Data'!$G$7,0,10*ROW('Sanitation Data'!G82)),0),"]"),IF(AND(ISNUMBER(OFFSET('Sanitation Data'!$G$7,0,10*ROW('Sanitation Data'!G82))),DF88="",ISNUMBER(OFFSET('Sanitation Data'!$G$7,0,10*ROW('Sanitation Data'!G82)))),OFFSET('Sanitation Data'!$G$7,0,10*ROW('Sanitation Data'!G82)),NA())))</f>
        <v>#N/A</v>
      </c>
      <c r="AR88" s="253" t="e">
        <f ca="true">+IF(AND(ISNUMBER(OFFSET('Sanitation Data'!$G$11,0,10*ROW('Sanitation Data'!G82))),DG88="Yes"),OFFSET('Sanitation Data'!$G$11,0,10*ROW('Sanitation Data'!G82)),IF(AND(ISNUMBER(OFFSET('Sanitation Data'!$G$11,0,10*ROW('Sanitation Data'!G82))),DG88="No",ISNUMBER(OFFSET('Sanitation Data'!$G$11,0,10*ROW('Sanitation Data'!G82)))),CONCATENATE("[",ROUND(OFFSET('Sanitation Data'!$G$11,0,10*ROW('Sanitation Data'!G82)),0),"]"),IF(AND(ISNUMBER(OFFSET('Sanitation Data'!$G$11,0,10*ROW('Sanitation Data'!G82))),DG88="",ISNUMBER(OFFSET('Sanitation Data'!$G$11,0,10*ROW('Sanitation Data'!G82)))),OFFSET('Sanitation Data'!$G$11,0,10*ROW('Sanitation Data'!G82)),NA())))</f>
        <v>#N/A</v>
      </c>
      <c r="AS88" s="253" t="e">
        <f ca="true">+IF(AND(ISNUMBER(OFFSET('Sanitation Data'!$G$12,0,10*ROW('Sanitation Data'!G82))),DH88="Yes"),OFFSET('Sanitation Data'!$G$12,0,10*ROW('Sanitation Data'!G82)),IF(AND(ISNUMBER(OFFSET('Sanitation Data'!$G$12,0,10*ROW('Sanitation Data'!G82))),DH88="No",ISNUMBER(OFFSET('Sanitation Data'!$G$12,0,10*ROW('Sanitation Data'!G82)))),CONCATENATE("[",ROUND(OFFSET('Sanitation Data'!$G$12,0,10*ROW('Sanitation Data'!G82)),0),"]"),IF(AND(ISNUMBER(OFFSET('Sanitation Data'!$G$12,0,10*ROW('Sanitation Data'!G82))),DH88="",ISNUMBER(OFFSET('Sanitation Data'!$G$12,0,10*ROW('Sanitation Data'!G82)))),OFFSET('Sanitation Data'!$G$12,0,10*ROW('Sanitation Data'!G82)),NA())))</f>
        <v>#N/A</v>
      </c>
      <c r="AT88" s="253" t="e">
        <f ca="true">+IF(AND(ISNUMBER(OFFSET('Sanitation Data'!$G$13,0,10*ROW('Sanitation Data'!G82))),DI88="Yes"),OFFSET('Sanitation Data'!$G$13,0,10*ROW('Sanitation Data'!G82)),IF(AND(ISNUMBER(OFFSET('Sanitation Data'!$G$13,0,10*ROW('Sanitation Data'!G82))),DI88="No",ISNUMBER(OFFSET('Sanitation Data'!$G$13,0,10*ROW('Sanitation Data'!G82)))),CONCATENATE("[",ROUND(OFFSET('Sanitation Data'!$G$13,0,10*ROW('Sanitation Data'!G82)),0),"]"),IF(AND(ISNUMBER(OFFSET('Sanitation Data'!$G$13,0,10*ROW('Sanitation Data'!G82))),DI88="",ISNUMBER(OFFSET('Sanitation Data'!$G$13,0,10*ROW('Sanitation Data'!G82)))),OFFSET('Sanitation Data'!$G$13,0,10*ROW('Sanitation Data'!G82)),NA())))</f>
        <v>#N/A</v>
      </c>
      <c r="AU88" s="253" t="e">
        <f ca="true">+IF(AND(ISNUMBER(OFFSET('Sanitation Data'!$H$5,0,10*ROW('Sanitation Data'!H82))),DJ88="Yes"),100-OFFSET('Sanitation Data'!$H$5,0,10*ROW('Sanitation Data'!H82)),IF(AND(ISNUMBER(OFFSET('Sanitation Data'!$H$5,0,10*ROW('Sanitation Data'!H82))),DJ88="No",ISNUMBER(OFFSET('Sanitation Data'!$H$5,0,10*ROW('Sanitation Data'!H82)))),CONCATENATE("[",ROUND(100-OFFSET('Sanitation Data'!$H$5,0,10*ROW('Sanitation Data'!H82)),0),"]"),IF(AND(ISNUMBER(OFFSET('Sanitation Data'!$H$5,0,10*ROW('Sanitation Data'!H82))),DJ88="",ISNUMBER(OFFSET('Sanitation Data'!$H$5,0,10*ROW('Sanitation Data'!H82)))),100-OFFSET('Sanitation Data'!$H$5,0,10*ROW('Sanitation Data'!H82)),NA())))</f>
        <v>#N/A</v>
      </c>
      <c r="AV88" s="253" t="e">
        <f ca="true">+IF(AND(ISNUMBER(OFFSET('Sanitation Data'!$H$7,0,10*ROW('Sanitation Data'!H82))),DK88="Yes"),OFFSET('Sanitation Data'!$H$7,0,10*ROW('Sanitation Data'!H82)),IF(AND(ISNUMBER(OFFSET('Sanitation Data'!$H$7,0,10*ROW('Sanitation Data'!H82))),DK88="No",ISNUMBER(OFFSET('Sanitation Data'!$H$7,0,10*ROW('Sanitation Data'!H82)))),CONCATENATE("[",ROUND(OFFSET('Sanitation Data'!$H$7,0,10*ROW('Sanitation Data'!H82)),0),"]"),IF(AND(ISNUMBER(OFFSET('Sanitation Data'!$H$7,0,10*ROW('Sanitation Data'!H82))),DK88="",ISNUMBER(OFFSET('Sanitation Data'!$H$7,0,10*ROW('Sanitation Data'!H82)))),OFFSET('Sanitation Data'!$H$7,0,10*ROW('Sanitation Data'!H82)),NA())))</f>
        <v>#N/A</v>
      </c>
      <c r="AW88" s="253" t="e">
        <f ca="true">+IF(AND(ISNUMBER(OFFSET('Sanitation Data'!$H$11,0,10*ROW('Sanitation Data'!H82))),DL88="Yes"),OFFSET('Sanitation Data'!$H$11,0,10*ROW('Sanitation Data'!H82)),IF(AND(ISNUMBER(OFFSET('Sanitation Data'!$H$11,0,10*ROW('Sanitation Data'!H82))),DL88="No",ISNUMBER(OFFSET('Sanitation Data'!$H$11,0,10*ROW('Sanitation Data'!H82)))),CONCATENATE("[",ROUND(OFFSET('Sanitation Data'!$H$11,0,10*ROW('Sanitation Data'!H82)),0),"]"),IF(AND(ISNUMBER(OFFSET('Sanitation Data'!$H$11,0,10*ROW('Sanitation Data'!H82))),DL88="",ISNUMBER(OFFSET('Sanitation Data'!$H$11,0,10*ROW('Sanitation Data'!H82)))),OFFSET('Sanitation Data'!$H$11,0,10*ROW('Sanitation Data'!H82)),NA())))</f>
        <v>#N/A</v>
      </c>
      <c r="AX88" s="253" t="e">
        <f ca="true">+IF(AND(ISNUMBER(OFFSET('Sanitation Data'!$H$12,0,10*ROW('Sanitation Data'!H82))),DM88="Yes"),OFFSET('Sanitation Data'!$H$12,0,10*ROW('Sanitation Data'!H82)),IF(AND(ISNUMBER(OFFSET('Sanitation Data'!$H$12,0,10*ROW('Sanitation Data'!H82))),DM88="No",ISNUMBER(OFFSET('Sanitation Data'!$H$12,0,10*ROW('Sanitation Data'!H82)))),CONCATENATE("[",ROUND(OFFSET('Sanitation Data'!$H$12,0,10*ROW('Sanitation Data'!H82)),0),"]"),IF(AND(ISNUMBER(OFFSET('Sanitation Data'!$H$12,0,10*ROW('Sanitation Data'!H82))),DM88="",ISNUMBER(OFFSET('Sanitation Data'!$H$12,0,10*ROW('Sanitation Data'!H82)))),OFFSET('Sanitation Data'!$H$12,0,10*ROW('Sanitation Data'!H82)),NA())))</f>
        <v>#N/A</v>
      </c>
      <c r="AY88" s="253" t="e">
        <f ca="true">+IF(AND(ISNUMBER(OFFSET('Sanitation Data'!$H$13,0,10*ROW('Sanitation Data'!H82))),DN88="Yes"),OFFSET('Sanitation Data'!$H$13,0,10*ROW('Sanitation Data'!H82)),IF(AND(ISNUMBER(OFFSET('Sanitation Data'!$H$13,0,10*ROW('Sanitation Data'!H82))),DN88="No",ISNUMBER(OFFSET('Sanitation Data'!$H$13,0,10*ROW('Sanitation Data'!H82)))),CONCATENATE("[",ROUND(OFFSET('Sanitation Data'!$H$13,0,10*ROW('Sanitation Data'!H82)),0),"]"),IF(AND(ISNUMBER(OFFSET('Sanitation Data'!$H$13,0,10*ROW('Sanitation Data'!H82))),DN88="",ISNUMBER(OFFSET('Sanitation Data'!$H$13,0,10*ROW('Sanitation Data'!H82)))),OFFSET('Sanitation Data'!$H$13,0,10*ROW('Sanitation Data'!H82)),NA())))</f>
        <v>#N/A</v>
      </c>
      <c r="AZ88" s="254" t="e">
        <f ca="true">+IF(AND(ISNUMBER(OFFSET('Hygiene Data'!$C$6,0,10*ROW('Hygiene Data'!C82))),DO88="Yes"),OFFSET('Hygiene Data'!$C$6,0,10*ROW('Hygiene Data'!C82)),IF(AND(ISNUMBER(OFFSET('Hygiene Data'!$C$6,0,10*ROW('Hygiene Data'!C82))),DO88="No",ISNUMBER(OFFSET('Hygiene Data'!$C$6,0,10*ROW('Hygiene Data'!C82)))),CONCATENATE("[",ROUND(OFFSET('Hygiene Data'!$C$6,0,10*ROW('Hygiene Data'!C82)),0),"]"),IF(AND(ISNUMBER(OFFSET('Hygiene Data'!$C$6,0,10*ROW('Hygiene Data'!C82))),DO88="",ISNUMBER(OFFSET('Hygiene Data'!$C$6,0,10*ROW('Hygiene Data'!C82)))),OFFSET('Hygiene Data'!$C$6,0,10*ROW('Hygiene Data'!C82)),NA())))</f>
        <v>#N/A</v>
      </c>
      <c r="BA88" s="254" t="e">
        <f ca="true">+IF(AND(ISNUMBER(OFFSET('Hygiene Data'!$C$8,0,10*ROW('Hygiene Data'!C82))),DP88="Yes"),OFFSET('Hygiene Data'!$C$8,0,10*ROW('Hygiene Data'!C82)),IF(AND(ISNUMBER(OFFSET('Hygiene Data'!$C$8,0,10*ROW('Hygiene Data'!C82))),DP88="No",ISNUMBER(OFFSET('Hygiene Data'!$C$8,0,10*ROW('Hygiene Data'!C82)))),CONCATENATE("[",ROUND(OFFSET('Hygiene Data'!$C$8,0,10*ROW('Hygiene Data'!C82)),0),"]"),IF(AND(ISNUMBER(OFFSET('Hygiene Data'!$C$8,0,10*ROW('Hygiene Data'!C82))),DP88="",ISNUMBER(OFFSET('Hygiene Data'!$C$8,0,10*ROW('Hygiene Data'!C82)))),OFFSET('Hygiene Data'!$C$8,0,10*ROW('Hygiene Data'!C82)),NA())))</f>
        <v>#N/A</v>
      </c>
      <c r="BB88" s="254" t="e">
        <f ca="true">+IF(AND(ISNUMBER(OFFSET('Hygiene Data'!$C$10,0,10*ROW('Hygiene Data'!C82))),DQ88="Yes"),OFFSET('Hygiene Data'!$C$10,0,10*ROW('Hygiene Data'!C82)),IF(AND(ISNUMBER(OFFSET('Hygiene Data'!$C$10,0,10*ROW('Hygiene Data'!C82))),DQ88="No",ISNUMBER(OFFSET('Hygiene Data'!$C$10,0,10*ROW('Hygiene Data'!C82)))),CONCATENATE("[",ROUND(OFFSET('Hygiene Data'!$C$10,0,10*ROW('Hygiene Data'!C82)),0),"]"),IF(AND(ISNUMBER(OFFSET('Hygiene Data'!$C$10,0,10*ROW('Hygiene Data'!C82))),DQ88="",ISNUMBER(OFFSET('Hygiene Data'!$C$10,0,10*ROW('Hygiene Data'!C82)))),OFFSET('Hygiene Data'!$C$10,0,10*ROW('Hygiene Data'!C82)),NA())))</f>
        <v>#N/A</v>
      </c>
      <c r="BC88" s="254" t="e">
        <f ca="true">+IF(AND(ISNUMBER(OFFSET('Hygiene Data'!$D$6,0,10*ROW('Hygiene Data'!D82))),DR88="Yes"),OFFSET('Hygiene Data'!$D$6,0,10*ROW('Hygiene Data'!D82)),IF(AND(ISNUMBER(OFFSET('Hygiene Data'!$D$6,0,10*ROW('Hygiene Data'!D82))),DR88="No",ISNUMBER(OFFSET('Hygiene Data'!$D$6,0,10*ROW('Hygiene Data'!D82)))),CONCATENATE("[",ROUND(OFFSET('Hygiene Data'!$D$6,0,10*ROW('Hygiene Data'!D82)),0),"]"),IF(AND(ISNUMBER(OFFSET('Hygiene Data'!$D$6,0,10*ROW('Hygiene Data'!D82))),DR88="",ISNUMBER(OFFSET('Hygiene Data'!$D$6,0,10*ROW('Hygiene Data'!D82)))),OFFSET('Hygiene Data'!$D$6,0,10*ROW('Hygiene Data'!D82)),NA())))</f>
        <v>#N/A</v>
      </c>
      <c r="BD88" s="254" t="e">
        <f ca="true">+IF(AND(ISNUMBER(OFFSET('Hygiene Data'!$D$8,0,10*ROW('Hygiene Data'!D82))),DS88="Yes"),OFFSET('Hygiene Data'!$D$8,0,10*ROW('Hygiene Data'!D82)),IF(AND(ISNUMBER(OFFSET('Hygiene Data'!$D$8,0,10*ROW('Hygiene Data'!D82))),DS88="No",ISNUMBER(OFFSET('Hygiene Data'!$D$8,0,10*ROW('Hygiene Data'!D82)))),CONCATENATE("[",ROUND(OFFSET('Hygiene Data'!$D$8,0,10*ROW('Hygiene Data'!D82)),0),"]"),IF(AND(ISNUMBER(OFFSET('Hygiene Data'!$D$8,0,10*ROW('Hygiene Data'!D82))),DS88="",ISNUMBER(OFFSET('Hygiene Data'!$D$8,0,10*ROW('Hygiene Data'!D82)))),OFFSET('Hygiene Data'!$D$8,0,10*ROW('Hygiene Data'!D82)),NA())))</f>
        <v>#N/A</v>
      </c>
      <c r="BE88" s="254" t="e">
        <f ca="true">+IF(AND(ISNUMBER(OFFSET('Hygiene Data'!$D$10,0,10*ROW('Hygiene Data'!D82))),DT88="Yes"),OFFSET('Hygiene Data'!$D$10,0,10*ROW('Hygiene Data'!D82)),IF(AND(ISNUMBER(OFFSET('Hygiene Data'!$D$10,0,10*ROW('Hygiene Data'!D82))),DT88="No",ISNUMBER(OFFSET('Hygiene Data'!$D$10,0,10*ROW('Hygiene Data'!D82)))),CONCATENATE("[",ROUND(OFFSET('Hygiene Data'!$D$10,0,10*ROW('Hygiene Data'!D82)),0),"]"),IF(AND(ISNUMBER(OFFSET('Hygiene Data'!$D$10,0,10*ROW('Hygiene Data'!D82))),DT88="",ISNUMBER(OFFSET('Hygiene Data'!$D$10,0,10*ROW('Hygiene Data'!D82)))),OFFSET('Hygiene Data'!$D$10,0,10*ROW('Hygiene Data'!D82)),NA())))</f>
        <v>#N/A</v>
      </c>
      <c r="BF88" s="254" t="e">
        <f ca="true">+IF(AND(ISNUMBER(OFFSET('Hygiene Data'!$E$6,0,10*ROW('Hygiene Data'!E82))),DU88="Yes"),OFFSET('Hygiene Data'!$E$6,0,10*ROW('Hygiene Data'!E82)),IF(AND(ISNUMBER(OFFSET('Hygiene Data'!$E$6,0,10*ROW('Hygiene Data'!E82))),DU88="No",ISNUMBER(OFFSET('Hygiene Data'!$E$6,0,10*ROW('Hygiene Data'!E82)))),CONCATENATE("[",ROUND(OFFSET('Hygiene Data'!$E$6,0,10*ROW('Hygiene Data'!E82)),0),"]"),IF(AND(ISNUMBER(OFFSET('Hygiene Data'!$E$6,0,10*ROW('Hygiene Data'!E82))),DU88="",ISNUMBER(OFFSET('Hygiene Data'!$E$6,0,10*ROW('Hygiene Data'!E82)))),OFFSET('Hygiene Data'!$E$6,0,10*ROW('Hygiene Data'!E82)),NA())))</f>
        <v>#N/A</v>
      </c>
      <c r="BG88" s="254" t="e">
        <f ca="true">+IF(AND(ISNUMBER(OFFSET('Hygiene Data'!$E$8,0,10*ROW('Hygiene Data'!E82))),DV88="Yes"),OFFSET('Hygiene Data'!$E$8,0,10*ROW('Hygiene Data'!E82)),IF(AND(ISNUMBER(OFFSET('Hygiene Data'!$E$8,0,10*ROW('Hygiene Data'!E82))),DV88="No",ISNUMBER(OFFSET('Hygiene Data'!$E$8,0,10*ROW('Hygiene Data'!E82)))),CONCATENATE("[",ROUND(OFFSET('Hygiene Data'!$E$8,0,10*ROW('Hygiene Data'!E82)),0),"]"),IF(AND(ISNUMBER(OFFSET('Hygiene Data'!$E$8,0,10*ROW('Hygiene Data'!E82))),DV88="",ISNUMBER(OFFSET('Hygiene Data'!$E$8,0,10*ROW('Hygiene Data'!E82)))),OFFSET('Hygiene Data'!$E$8,0,10*ROW('Hygiene Data'!E82)),NA())))</f>
        <v>#N/A</v>
      </c>
      <c r="BH88" s="254" t="e">
        <f ca="true">+IF(AND(ISNUMBER(OFFSET('Hygiene Data'!$E$10,0,10*ROW('Hygiene Data'!E82))),DW88="Yes"),OFFSET('Hygiene Data'!$E$10,0,10*ROW('Hygiene Data'!E82)),IF(AND(ISNUMBER(OFFSET('Hygiene Data'!$E$10,0,10*ROW('Hygiene Data'!E82))),DW88="No",ISNUMBER(OFFSET('Hygiene Data'!$E$10,0,10*ROW('Hygiene Data'!E82)))),CONCATENATE("[",ROUND(OFFSET('Hygiene Data'!$E$10,0,10*ROW('Hygiene Data'!E82)),0),"]"),IF(AND(ISNUMBER(OFFSET('Hygiene Data'!$E$10,0,10*ROW('Hygiene Data'!E82))),DW88="",ISNUMBER(OFFSET('Hygiene Data'!$E$10,0,10*ROW('Hygiene Data'!E82)))),OFFSET('Hygiene Data'!$E$10,0,10*ROW('Hygiene Data'!E82)),NA())))</f>
        <v>#N/A</v>
      </c>
      <c r="BI88" s="254" t="e">
        <f ca="true">+IF(AND(ISNUMBER(OFFSET('Hygiene Data'!$F$6,0,10*ROW('Hygiene Data'!F82))),DX88="Yes"),OFFSET('Hygiene Data'!$F$6,0,10*ROW('Hygiene Data'!F82)),IF(AND(ISNUMBER(OFFSET('Hygiene Data'!$F$6,0,10*ROW('Hygiene Data'!F82))),DX88="No",ISNUMBER(OFFSET('Hygiene Data'!$F$6,0,10*ROW('Hygiene Data'!F82)))),CONCATENATE("[",ROUND(OFFSET('Hygiene Data'!$F$6,0,10*ROW('Hygiene Data'!F82)),0),"]"),IF(AND(ISNUMBER(OFFSET('Hygiene Data'!$F$6,0,10*ROW('Hygiene Data'!F82))),DX88="",ISNUMBER(OFFSET('Hygiene Data'!$F$6,0,10*ROW('Hygiene Data'!F82)))),OFFSET('Hygiene Data'!$F$6,0,10*ROW('Hygiene Data'!F82)),NA())))</f>
        <v>#N/A</v>
      </c>
      <c r="BJ88" s="254" t="e">
        <f ca="true">+IF(AND(ISNUMBER(OFFSET('Hygiene Data'!$F$8,0,10*ROW('Hygiene Data'!F82))),DY88="Yes"),OFFSET('Hygiene Data'!$F$8,0,10*ROW('Hygiene Data'!F82)),IF(AND(ISNUMBER(OFFSET('Hygiene Data'!$F$8,0,10*ROW('Hygiene Data'!F82))),DY88="No",ISNUMBER(OFFSET('Hygiene Data'!$F$8,0,10*ROW('Hygiene Data'!F82)))),CONCATENATE("[",ROUND(OFFSET('Hygiene Data'!$F$8,0,10*ROW('Hygiene Data'!F82)),0),"]"),IF(AND(ISNUMBER(OFFSET('Hygiene Data'!$F$8,0,10*ROW('Hygiene Data'!F82))),DY88="",ISNUMBER(OFFSET('Hygiene Data'!$F$8,0,10*ROW('Hygiene Data'!F82)))),OFFSET('Hygiene Data'!$F$8,0,10*ROW('Hygiene Data'!F82)),NA())))</f>
        <v>#N/A</v>
      </c>
      <c r="BK88" s="254" t="e">
        <f ca="true">+IF(AND(ISNUMBER(OFFSET('Hygiene Data'!$F$10,0,10*ROW('Hygiene Data'!F82))),DZ88="Yes"),OFFSET('Hygiene Data'!$F$10,0,10*ROW('Hygiene Data'!F82)),IF(AND(ISNUMBER(OFFSET('Hygiene Data'!$F$10,0,10*ROW('Hygiene Data'!F82))),DZ88="No",ISNUMBER(OFFSET('Hygiene Data'!$F$10,0,10*ROW('Hygiene Data'!F82)))),CONCATENATE("[",ROUND(OFFSET('Hygiene Data'!$F$10,0,10*ROW('Hygiene Data'!F82)),0),"]"),IF(AND(ISNUMBER(OFFSET('Hygiene Data'!$F$10,0,10*ROW('Hygiene Data'!F82))),DZ88="",ISNUMBER(OFFSET('Hygiene Data'!$F$10,0,10*ROW('Hygiene Data'!F82)))),OFFSET('Hygiene Data'!$F$10,0,10*ROW('Hygiene Data'!F82)),NA())))</f>
        <v>#N/A</v>
      </c>
      <c r="BL88" s="254" t="e">
        <f ca="true">+IF(AND(ISNUMBER(OFFSET('Hygiene Data'!$G$6,0,10*ROW('Hygiene Data'!G82))),EA88="Yes"),OFFSET('Hygiene Data'!$G$6,0,10*ROW('Hygiene Data'!G82)),IF(AND(ISNUMBER(OFFSET('Hygiene Data'!$G$6,0,10*ROW('Hygiene Data'!G82))),EA88="No",ISNUMBER(OFFSET('Hygiene Data'!$G$6,0,10*ROW('Hygiene Data'!G82)))),CONCATENATE("[",ROUND(OFFSET('Hygiene Data'!$G$6,0,10*ROW('Hygiene Data'!G82)),0),"]"),IF(AND(ISNUMBER(OFFSET('Hygiene Data'!$G$6,0,10*ROW('Hygiene Data'!G82))),EA88="",ISNUMBER(OFFSET('Hygiene Data'!$G$6,0,10*ROW('Hygiene Data'!G82)))),OFFSET('Hygiene Data'!$G$6,0,10*ROW('Hygiene Data'!G82)),NA())))</f>
        <v>#N/A</v>
      </c>
      <c r="BM88" s="254" t="e">
        <f ca="true">+IF(AND(ISNUMBER(OFFSET('Hygiene Data'!$G$8,0,10*ROW('Hygiene Data'!G82))),EB88="Yes"),OFFSET('Hygiene Data'!$G$8,0,10*ROW('Hygiene Data'!G82)),IF(AND(ISNUMBER(OFFSET('Hygiene Data'!$G$8,0,10*ROW('Hygiene Data'!G82))),EB88="No",ISNUMBER(OFFSET('Hygiene Data'!$G$8,0,10*ROW('Hygiene Data'!G82)))),CONCATENATE("[",ROUND(OFFSET('Hygiene Data'!$G$8,0,10*ROW('Hygiene Data'!G82)),0),"]"),IF(AND(ISNUMBER(OFFSET('Hygiene Data'!$G$8,0,10*ROW('Hygiene Data'!G82))),EB88="",ISNUMBER(OFFSET('Hygiene Data'!$G$8,0,10*ROW('Hygiene Data'!G82)))),OFFSET('Hygiene Data'!$G$8,0,10*ROW('Hygiene Data'!G82)),NA())))</f>
        <v>#N/A</v>
      </c>
      <c r="BN88" s="254" t="e">
        <f ca="true">+IF(AND(ISNUMBER(OFFSET('Hygiene Data'!$G$10,0,10*ROW('Hygiene Data'!G82))),EC88="Yes"),OFFSET('Hygiene Data'!$G$10,0,10*ROW('Hygiene Data'!G82)),IF(AND(ISNUMBER(OFFSET('Hygiene Data'!$G$10,0,10*ROW('Hygiene Data'!G82))),EC88="No",ISNUMBER(OFFSET('Hygiene Data'!$G$10,0,10*ROW('Hygiene Data'!G82)))),CONCATENATE("[",ROUND(OFFSET('Hygiene Data'!$G$10,0,10*ROW('Hygiene Data'!G82)),0),"]"),IF(AND(ISNUMBER(OFFSET('Hygiene Data'!$G$10,0,10*ROW('Hygiene Data'!G82))),EC88="",ISNUMBER(OFFSET('Hygiene Data'!$G$10,0,10*ROW('Hygiene Data'!G82)))),OFFSET('Hygiene Data'!$G$10,0,10*ROW('Hygiene Data'!G82)),NA())))</f>
        <v>#N/A</v>
      </c>
      <c r="BO88" s="254" t="e">
        <f ca="true">+IF(AND(ISNUMBER(OFFSET('Hygiene Data'!$H$6,0,10*ROW('Hygiene Data'!H82))),ED88="Yes"),OFFSET('Hygiene Data'!$H$6,0,10*ROW('Hygiene Data'!H82)),IF(AND(ISNUMBER(OFFSET('Hygiene Data'!$H$6,0,10*ROW('Hygiene Data'!H82))),ED88="No",ISNUMBER(OFFSET('Hygiene Data'!$H$6,0,10*ROW('Hygiene Data'!H82)))),CONCATENATE("[",ROUND(OFFSET('Hygiene Data'!$H$6,0,10*ROW('Hygiene Data'!H82)),0),"]"),IF(AND(ISNUMBER(OFFSET('Hygiene Data'!$H$6,0,10*ROW('Hygiene Data'!H82))),ED88="",ISNUMBER(OFFSET('Hygiene Data'!$H$6,0,10*ROW('Hygiene Data'!H82)))),OFFSET('Hygiene Data'!$H$6,0,10*ROW('Hygiene Data'!H82)),NA())))</f>
        <v>#N/A</v>
      </c>
      <c r="BP88" s="254" t="e">
        <f ca="true">+IF(AND(ISNUMBER(OFFSET('Hygiene Data'!$H$8,0,10*ROW('Hygiene Data'!H82))),EE88="Yes"),OFFSET('Hygiene Data'!$H$8,0,10*ROW('Hygiene Data'!H82)),IF(AND(ISNUMBER(OFFSET('Hygiene Data'!$H$8,0,10*ROW('Hygiene Data'!H82))),EE88="No",ISNUMBER(OFFSET('Hygiene Data'!$H$8,0,10*ROW('Hygiene Data'!H82)))),CONCATENATE("[",ROUND(OFFSET('Hygiene Data'!$H$8,0,10*ROW('Hygiene Data'!H82)),0),"]"),IF(AND(ISNUMBER(OFFSET('Hygiene Data'!$H$8,0,10*ROW('Hygiene Data'!H82))),EE88="",ISNUMBER(OFFSET('Hygiene Data'!$H$8,0,10*ROW('Hygiene Data'!H82)))),OFFSET('Hygiene Data'!$H$8,0,10*ROW('Hygiene Data'!H82)),NA())))</f>
        <v>#N/A</v>
      </c>
      <c r="BQ88" s="254" t="e">
        <f ca="true">+IF(AND(ISNUMBER(OFFSET('Hygiene Data'!$H$10,0,10*ROW('Hygiene Data'!H82))),EF88="Yes"),OFFSET('Hygiene Data'!$H$10,0,10*ROW('Hygiene Data'!H82)),IF(AND(ISNUMBER(OFFSET('Hygiene Data'!$H$10,0,10*ROW('Hygiene Data'!H82))),EF88="No",ISNUMBER(OFFSET('Hygiene Data'!$H$10,0,10*ROW('Hygiene Data'!H82)))),CONCATENATE("[",ROUND(OFFSET('Hygiene Data'!$H$10,0,10*ROW('Hygiene Data'!H82)),0),"]"),IF(AND(ISNUMBER(OFFSET('Hygiene Data'!$H$10,0,10*ROW('Hygiene Data'!H82))),EF88="",ISNUMBER(OFFSET('Hygiene Data'!$H$10,0,10*ROW('Hygiene Data'!H82)))),OFFSET('Hygiene Data'!$H$10,0,10*ROW('Hygiene Data'!H82)),NA())))</f>
        <v>#N/A</v>
      </c>
      <c r="BS88" s="36" t="str">
        <f ca="true">+IF(OFFSET('Water Data'!$C$28,0,10*ROW('Water Data'!C82))="","",OFFSET('Water Data'!$C$28,0,10*ROW('Water Data'!C82)))</f>
        <v/>
      </c>
      <c r="BT88" s="36" t="str">
        <f ca="true">+IF(OFFSET('Water Data'!$C$29,0,10*ROW('Water Data'!C82))="","",OFFSET('Water Data'!$C$29,0,10*ROW('Water Data'!C82)))</f>
        <v/>
      </c>
      <c r="BU88" s="36" t="str">
        <f ca="true">+IF(OFFSET('Water Data'!$C$30,0,10*ROW('Water Data'!C82))="","",OFFSET('Water Data'!$C$30,0,10*ROW('Water Data'!C82)))</f>
        <v/>
      </c>
      <c r="BV88" s="36" t="str">
        <f ca="true">+IF(OFFSET('Water Data'!$D$28,0,10*ROW('Water Data'!D82))="","",OFFSET('Water Data'!$D$28,0,10*ROW('Water Data'!D82)))</f>
        <v/>
      </c>
      <c r="BW88" s="36" t="str">
        <f ca="true">+IF(OFFSET('Water Data'!$D$29,0,10*ROW('Water Data'!D82))="","",OFFSET('Water Data'!$D$29,0,10*ROW('Water Data'!D82)))</f>
        <v/>
      </c>
      <c r="BX88" s="36" t="str">
        <f ca="true">+IF(OFFSET('Water Data'!$D$30,0,10*ROW('Water Data'!D82))="","",OFFSET('Water Data'!$D$30,0,10*ROW('Water Data'!D82)))</f>
        <v/>
      </c>
      <c r="BY88" s="36" t="str">
        <f ca="true">+IF(OFFSET('Water Data'!$E$28,0,10*ROW('Water Data'!E82))="","",OFFSET('Water Data'!$E$28,0,10*ROW('Water Data'!E82)))</f>
        <v/>
      </c>
      <c r="BZ88" s="36" t="str">
        <f ca="true">+IF(OFFSET('Water Data'!$E$29,0,10*ROW('Water Data'!E82))="","",OFFSET('Water Data'!$E$29,0,10*ROW('Water Data'!E82)))</f>
        <v/>
      </c>
      <c r="CA88" s="36" t="str">
        <f ca="true">+IF(OFFSET('Water Data'!$E$30,0,10*ROW('Water Data'!E82))="","",OFFSET('Water Data'!$E$30,0,10*ROW('Water Data'!E82)))</f>
        <v/>
      </c>
      <c r="CB88" s="36" t="str">
        <f ca="true">+IF(OFFSET('Water Data'!$F$28,0,10*ROW('Water Data'!F82))="","",OFFSET('Water Data'!$F$28,0,10*ROW('Water Data'!F82)))</f>
        <v/>
      </c>
      <c r="CC88" s="36" t="str">
        <f ca="true">+IF(OFFSET('Water Data'!$F$29,0,10*ROW('Water Data'!F82))="","",OFFSET('Water Data'!$F$29,0,10*ROW('Water Data'!F82)))</f>
        <v/>
      </c>
      <c r="CD88" s="36" t="str">
        <f ca="true">+IF(OFFSET('Water Data'!$F$30,0,10*ROW('Water Data'!F82))="","",OFFSET('Water Data'!$F$30,0,10*ROW('Water Data'!F82)))</f>
        <v/>
      </c>
      <c r="CE88" s="36" t="str">
        <f ca="true">+IF(OFFSET('Water Data'!$G$28,0,10*ROW('Water Data'!G82))="","",OFFSET('Water Data'!$G$28,0,10*ROW('Water Data'!G82)))</f>
        <v/>
      </c>
      <c r="CF88" s="36" t="str">
        <f ca="true">+IF(OFFSET('Water Data'!$G$29,0,10*ROW('Water Data'!G82))="","",OFFSET('Water Data'!$G$29,0,10*ROW('Water Data'!G82)))</f>
        <v/>
      </c>
      <c r="CG88" s="36" t="str">
        <f ca="true">+IF(OFFSET('Water Data'!$G$30,0,10*ROW('Water Data'!G82))="","",OFFSET('Water Data'!$G$30,0,10*ROW('Water Data'!G82)))</f>
        <v/>
      </c>
      <c r="CH88" s="36" t="str">
        <f ca="true">+IF(OFFSET('Water Data'!$H$28,0,10*ROW('Water Data'!H82))="","",OFFSET('Water Data'!$H$28,0,10*ROW('Water Data'!H82)))</f>
        <v/>
      </c>
      <c r="CI88" s="36" t="str">
        <f ca="true">+IF(OFFSET('Water Data'!$H$29,0,10*ROW('Water Data'!H82))="","",OFFSET('Water Data'!$H$29,0,10*ROW('Water Data'!H82)))</f>
        <v/>
      </c>
      <c r="CJ88" s="36" t="str">
        <f ca="true">+IF(OFFSET('Water Data'!$H$30,0,10*ROW('Water Data'!H82))="","",OFFSET('Water Data'!$H$30,0,10*ROW('Water Data'!H82)))</f>
        <v/>
      </c>
      <c r="CK88" s="36" t="str">
        <f ca="true">+IF(OFFSET('Sanitation Data'!$C$29,0,10*ROW('Sanitation Data'!C82))="","",OFFSET('Sanitation Data'!$C$29,0,10*ROW('Sanitation Data'!C82)))</f>
        <v/>
      </c>
      <c r="CL88" s="36" t="str">
        <f ca="true">+IF(OFFSET('Sanitation Data'!$C$30,0,10*ROW('Sanitation Data'!C82))="","",OFFSET('Sanitation Data'!$C$30,0,10*ROW('Sanitation Data'!C82)))</f>
        <v/>
      </c>
      <c r="CM88" s="36" t="str">
        <f ca="true">+IF(OFFSET('Sanitation Data'!$C$31,0,10*ROW('Sanitation Data'!C82))="","",OFFSET('Sanitation Data'!$C$31,0,10*ROW('Sanitation Data'!C82)))</f>
        <v/>
      </c>
      <c r="CN88" s="36" t="str">
        <f ca="true">+IF(OFFSET('Sanitation Data'!$C$32,0,10*ROW('Sanitation Data'!C82))="","",OFFSET('Sanitation Data'!$C$32,0,10*ROW('Sanitation Data'!C82)))</f>
        <v/>
      </c>
      <c r="CO88" s="36" t="str">
        <f ca="true">+IF(OFFSET('Sanitation Data'!$C$33,0,10*ROW('Sanitation Data'!C82))="","",OFFSET('Sanitation Data'!$C$33,0,10*ROW('Sanitation Data'!C82)))</f>
        <v/>
      </c>
      <c r="CP88" s="36" t="str">
        <f ca="true">+IF(OFFSET('Sanitation Data'!$D$29,0,10*ROW('Sanitation Data'!D82))="","",OFFSET('Sanitation Data'!$D$29,0,10*ROW('Sanitation Data'!D82)))</f>
        <v/>
      </c>
      <c r="CQ88" s="36" t="str">
        <f ca="true">+IF(OFFSET('Sanitation Data'!$D$30,0,10*ROW('Sanitation Data'!D82))="","",OFFSET('Sanitation Data'!$D$30,0,10*ROW('Sanitation Data'!D82)))</f>
        <v/>
      </c>
      <c r="CR88" s="36" t="str">
        <f ca="true">+IF(OFFSET('Sanitation Data'!$D$31,0,10*ROW('Sanitation Data'!D82))="","",OFFSET('Sanitation Data'!$D$31,0,10*ROW('Sanitation Data'!D82)))</f>
        <v/>
      </c>
      <c r="CS88" s="36" t="str">
        <f ca="true">+IF(OFFSET('Sanitation Data'!$D$32,0,10*ROW('Sanitation Data'!D82))="","",OFFSET('Sanitation Data'!$D$32,0,10*ROW('Sanitation Data'!D82)))</f>
        <v/>
      </c>
      <c r="CT88" s="36" t="str">
        <f ca="true">+IF(OFFSET('Sanitation Data'!$D$33,0,10*ROW('Sanitation Data'!D82))="","",OFFSET('Sanitation Data'!$D$33,0,10*ROW('Sanitation Data'!D82)))</f>
        <v/>
      </c>
      <c r="CU88" s="36" t="str">
        <f ca="true">+IF(OFFSET('Sanitation Data'!$E$29,0,10*ROW('Sanitation Data'!E82))="","",OFFSET('Sanitation Data'!$E$29,0,10*ROW('Sanitation Data'!E82)))</f>
        <v/>
      </c>
      <c r="CV88" s="36" t="str">
        <f ca="true">+IF(OFFSET('Sanitation Data'!$E$30,0,10*ROW('Sanitation Data'!E82))="","",OFFSET('Sanitation Data'!$E$30,0,10*ROW('Sanitation Data'!E82)))</f>
        <v/>
      </c>
      <c r="CW88" s="36" t="str">
        <f ca="true">+IF(OFFSET('Sanitation Data'!$E$31,0,10*ROW('Sanitation Data'!E82))="","",OFFSET('Sanitation Data'!$E$31,0,10*ROW('Sanitation Data'!E82)))</f>
        <v/>
      </c>
      <c r="CX88" s="36" t="str">
        <f ca="true">+IF(OFFSET('Sanitation Data'!$E$32,0,10*ROW('Sanitation Data'!E82))="","",OFFSET('Sanitation Data'!$E$32,0,10*ROW('Sanitation Data'!E82)))</f>
        <v/>
      </c>
      <c r="CY88" s="36" t="str">
        <f ca="true">+IF(OFFSET('Sanitation Data'!$E$33,0,10*ROW('Sanitation Data'!E82))="","",OFFSET('Sanitation Data'!$E$33,0,10*ROW('Sanitation Data'!E82)))</f>
        <v/>
      </c>
      <c r="CZ88" s="36" t="str">
        <f ca="true">+IF(OFFSET('Sanitation Data'!$F$29,0,10*ROW('Sanitation Data'!F82))="","",OFFSET('Sanitation Data'!$F$29,0,10*ROW('Sanitation Data'!F82)))</f>
        <v/>
      </c>
      <c r="DA88" s="36" t="str">
        <f ca="true">+IF(OFFSET('Sanitation Data'!$F$30,0,10*ROW('Sanitation Data'!F82))="","",OFFSET('Sanitation Data'!$F$30,0,10*ROW('Sanitation Data'!F82)))</f>
        <v/>
      </c>
      <c r="DB88" s="36" t="str">
        <f ca="true">+IF(OFFSET('Sanitation Data'!$F$31,0,10*ROW('Sanitation Data'!F82))="","",OFFSET('Sanitation Data'!$F$31,0,10*ROW('Sanitation Data'!F82)))</f>
        <v/>
      </c>
      <c r="DC88" s="36" t="str">
        <f ca="true">+IF(OFFSET('Sanitation Data'!$F$32,0,10*ROW('Sanitation Data'!F82))="","",OFFSET('Sanitation Data'!$F$32,0,10*ROW('Sanitation Data'!F82)))</f>
        <v/>
      </c>
      <c r="DD88" s="36" t="str">
        <f ca="true">+IF(OFFSET('Sanitation Data'!$F$33,0,10*ROW('Sanitation Data'!F82))="","",OFFSET('Sanitation Data'!$F$33,0,10*ROW('Sanitation Data'!F82)))</f>
        <v/>
      </c>
      <c r="DE88" s="36" t="str">
        <f ca="true">+IF(OFFSET('Sanitation Data'!$G$29,0,10*ROW('Sanitation Data'!G82))="","",OFFSET('Sanitation Data'!$G$29,0,10*ROW('Sanitation Data'!G82)))</f>
        <v/>
      </c>
      <c r="DF88" s="36" t="str">
        <f ca="true">+IF(OFFSET('Sanitation Data'!$G$30,0,10*ROW('Sanitation Data'!G82))="","",OFFSET('Sanitation Data'!$G$30,0,10*ROW('Sanitation Data'!G82)))</f>
        <v/>
      </c>
      <c r="DG88" s="36" t="str">
        <f ca="true">+IF(OFFSET('Sanitation Data'!$G$31,0,10*ROW('Sanitation Data'!G82))="","",OFFSET('Sanitation Data'!$G$31,0,10*ROW('Sanitation Data'!G82)))</f>
        <v/>
      </c>
      <c r="DH88" s="36" t="str">
        <f ca="true">+IF(OFFSET('Sanitation Data'!$G$32,0,10*ROW('Sanitation Data'!G82))="","",OFFSET('Sanitation Data'!$G$32,0,10*ROW('Sanitation Data'!G82)))</f>
        <v/>
      </c>
      <c r="DI88" s="36" t="str">
        <f ca="true">+IF(OFFSET('Sanitation Data'!$G$33,0,10*ROW('Sanitation Data'!G82))="","",OFFSET('Sanitation Data'!$G$33,0,10*ROW('Sanitation Data'!G82)))</f>
        <v/>
      </c>
      <c r="DJ88" s="36" t="str">
        <f ca="true">+IF(OFFSET('Sanitation Data'!$H$29,0,10*ROW('Sanitation Data'!H82))="","",OFFSET('Sanitation Data'!$H$29,0,10*ROW('Sanitation Data'!H82)))</f>
        <v/>
      </c>
      <c r="DK88" s="36" t="str">
        <f ca="true">+IF(OFFSET('Sanitation Data'!$H$30,0,10*ROW('Sanitation Data'!H82))="","",OFFSET('Sanitation Data'!$H$30,0,10*ROW('Sanitation Data'!H82)))</f>
        <v/>
      </c>
      <c r="DL88" s="36" t="str">
        <f ca="true">+IF(OFFSET('Sanitation Data'!$H$31,0,10*ROW('Sanitation Data'!H82))="","",OFFSET('Sanitation Data'!$H$31,0,10*ROW('Sanitation Data'!H82)))</f>
        <v/>
      </c>
      <c r="DM88" s="36" t="str">
        <f ca="true">+IF(OFFSET('Sanitation Data'!$H$32,0,10*ROW('Sanitation Data'!H82))="","",OFFSET('Sanitation Data'!$H$32,0,10*ROW('Sanitation Data'!H82)))</f>
        <v/>
      </c>
      <c r="DN88" s="36" t="str">
        <f ca="true">+IF(OFFSET('Sanitation Data'!$H$33,0,10*ROW('Sanitation Data'!H82))="","",OFFSET('Sanitation Data'!$H$33,0,10*ROW('Sanitation Data'!H82)))</f>
        <v/>
      </c>
      <c r="DO88" s="36" t="str">
        <f ca="true">+IF(OFFSET('Hygiene Data'!$C$12,0,10*ROW('Hygiene Data'!C82))="","",OFFSET('Hygiene Data'!$C$12,0,10*ROW('Hygiene Data'!C82)))</f>
        <v/>
      </c>
      <c r="DP88" s="36" t="str">
        <f ca="true">+IF(OFFSET('Hygiene Data'!$C$13,0,10*ROW('Hygiene Data'!C82))="","",OFFSET('Hygiene Data'!$C$13,0,10*ROW('Hygiene Data'!C82)))</f>
        <v/>
      </c>
      <c r="DQ88" s="36" t="str">
        <f ca="true">+IF(OFFSET('Hygiene Data'!$C$14,0,10*ROW('Hygiene Data'!C82))="","",OFFSET('Hygiene Data'!$C$14,0,10*ROW('Hygiene Data'!C82)))</f>
        <v/>
      </c>
      <c r="DR88" s="36" t="str">
        <f ca="true">+IF(OFFSET('Hygiene Data'!$D$12,0,10*ROW('Hygiene Data'!D82))="","",OFFSET('Hygiene Data'!$D$12,0,10*ROW('Hygiene Data'!D82)))</f>
        <v/>
      </c>
      <c r="DS88" s="36" t="str">
        <f ca="true">+IF(OFFSET('Hygiene Data'!$D$13,0,10*ROW('Hygiene Data'!D82))="","",OFFSET('Hygiene Data'!$D$13,0,10*ROW('Hygiene Data'!D82)))</f>
        <v/>
      </c>
      <c r="DT88" s="36" t="str">
        <f ca="true">+IF(OFFSET('Hygiene Data'!$D$14,0,10*ROW('Hygiene Data'!D82))="","",OFFSET('Hygiene Data'!$D$14,0,10*ROW('Hygiene Data'!D82)))</f>
        <v/>
      </c>
      <c r="DU88" s="36" t="str">
        <f ca="true">+IF(OFFSET('Hygiene Data'!$E$12,0,10*ROW('Hygiene Data'!E82))="","",OFFSET('Hygiene Data'!$E$12,0,10*ROW('Hygiene Data'!E82)))</f>
        <v/>
      </c>
      <c r="DV88" s="36" t="str">
        <f ca="true">+IF(OFFSET('Hygiene Data'!$E$13,0,10*ROW('Hygiene Data'!E82))="","",OFFSET('Hygiene Data'!$E$13,0,10*ROW('Hygiene Data'!E82)))</f>
        <v/>
      </c>
      <c r="DW88" s="36" t="str">
        <f ca="true">+IF(OFFSET('Hygiene Data'!$E$14,0,10*ROW('Hygiene Data'!E82))="","",OFFSET('Hygiene Data'!$E$14,0,10*ROW('Hygiene Data'!E82)))</f>
        <v/>
      </c>
      <c r="DX88" s="36" t="str">
        <f ca="true">+IF(OFFSET('Hygiene Data'!$F$12,0,10*ROW('Hygiene Data'!F82))="","",OFFSET('Hygiene Data'!$F$12,0,10*ROW('Hygiene Data'!F82)))</f>
        <v/>
      </c>
      <c r="DY88" s="36" t="str">
        <f ca="true">+IF(OFFSET('Hygiene Data'!$F$13,0,10*ROW('Hygiene Data'!F82))="","",OFFSET('Hygiene Data'!$F$13,0,10*ROW('Hygiene Data'!F82)))</f>
        <v/>
      </c>
      <c r="DZ88" s="36" t="str">
        <f ca="true">+IF(OFFSET('Hygiene Data'!$F$14,0,10*ROW('Hygiene Data'!F82))="","",OFFSET('Hygiene Data'!$F$14,0,10*ROW('Hygiene Data'!F82)))</f>
        <v/>
      </c>
      <c r="EA88" s="36" t="str">
        <f ca="true">+IF(OFFSET('Hygiene Data'!$G$12,0,10*ROW('Hygiene Data'!G82))="","",OFFSET('Hygiene Data'!$G$12,0,10*ROW('Hygiene Data'!G82)))</f>
        <v/>
      </c>
      <c r="EB88" s="36" t="str">
        <f ca="true">+IF(OFFSET('Hygiene Data'!$G$13,0,10*ROW('Hygiene Data'!G82))="","",OFFSET('Hygiene Data'!$G$13,0,10*ROW('Hygiene Data'!G82)))</f>
        <v/>
      </c>
      <c r="EC88" s="36" t="str">
        <f ca="true">+IF(OFFSET('Hygiene Data'!$G$14,0,10*ROW('Hygiene Data'!G82))="","",OFFSET('Hygiene Data'!$G$14,0,10*ROW('Hygiene Data'!G82)))</f>
        <v/>
      </c>
      <c r="ED88" s="36" t="str">
        <f ca="true">+IF(OFFSET('Hygiene Data'!$H$12,0,10*ROW('Hygiene Data'!H82))="","",OFFSET('Hygiene Data'!$H$12,0,10*ROW('Hygiene Data'!H82)))</f>
        <v/>
      </c>
      <c r="EE88" s="36" t="str">
        <f ca="true">+IF(OFFSET('Hygiene Data'!$H$13,0,10*ROW('Hygiene Data'!H82))="","",OFFSET('Hygiene Data'!$H$13,0,10*ROW('Hygiene Data'!H82)))</f>
        <v/>
      </c>
      <c r="EF88" s="36" t="str">
        <f ca="true">+IF(OFFSET('Hygiene Data'!$H$14,0,10*ROW('Hygiene Data'!H82))="","",OFFSET('Hygiene Data'!$H$14,0,10*ROW('Hygiene Data'!H82)))</f>
        <v/>
      </c>
    </row>
    <row r="89" x14ac:dyDescent="0.2">
      <c r="A89" s="59" t="str">
        <f ca="true">+IF(OFFSET('Water Data'!$B$1,0,10*ROW('Water Data'!B86))="","",OFFSET('Water Data'!$B$1,0,10*ROW('Water Data'!B86)))</f>
        <v/>
      </c>
      <c r="B89" s="59" t="str">
        <f ca="true">+IF(OFFSET('Water Data'!$A$3,0,10*ROW('Water Data'!A86))="","",OFFSET('Water Data'!$A$3,0,10*ROW('Water Data'!A86)))</f>
        <v/>
      </c>
      <c r="C89" s="59" t="str">
        <f ca="true">+IF(OFFSET('Water Data'!$C$3,0,10*ROW('Water Data'!C86))="","",OFFSET('Water Data'!$C$3,0,10*ROW('Water Data'!C86)))</f>
        <v/>
      </c>
      <c r="D89" s="252" t="e">
        <f ca="true">+IF(AND(ISNUMBER(OFFSET('Water Data'!$C$5,0,10*ROW('Water Data'!C83))),BS89="Yes"),100-OFFSET('Water Data'!$C$5,0,10*ROW('Water Data'!C83)),IF(AND(ISNUMBER(OFFSET('Water Data'!$C$5,0,10*ROW('Water Data'!C83))),BS89="No",ISNUMBER(OFFSET('Water Data'!$C$5,0,10*ROW('Water Data'!C83)))),CONCATENATE("[",ROUND(100-OFFSET('Water Data'!$C$5,0,10*ROW('Water Data'!C83)),0),"]"),IF(AND(ISNUMBER(OFFSET('Water Data'!$C$5,0,10*ROW('Water Data'!C83))),BS89="",ISNUMBER(OFFSET('Water Data'!$C$5,0,10*ROW('Water Data'!C83)))),100-OFFSET('Water Data'!$C$5,0,10*ROW('Water Data'!C83)),NA())))</f>
        <v>#N/A</v>
      </c>
      <c r="E89" s="252" t="e">
        <f ca="true">+IF(AND(ISNUMBER(OFFSET('Water Data'!$C$7,0,10*ROW('Water Data'!D83))),BT89="Yes"),OFFSET('Water Data'!$C$7,0,10*ROW('Water Data'!C83)),IF(AND(ISNUMBER(OFFSET('Water Data'!$C$7,0,10*ROW('Water Data'!C83))),BT89="No",ISNUMBER(OFFSET('Water Data'!$C$7,0,10*ROW('Water Data'!C83)))),CONCATENATE("[",ROUND(OFFSET('Water Data'!$C$7,0,10*ROW('Water Data'!C83)),0),"]"),IF(AND(ISNUMBER(OFFSET('Water Data'!$C$7,0,10*ROW('Water Data'!C83))),BT89="",ISNUMBER(OFFSET('Water Data'!$C$7,0,10*ROW('Water Data'!C83)))),OFFSET('Water Data'!$C$7,0,10*ROW('Water Data'!C83)),NA())))</f>
        <v>#N/A</v>
      </c>
      <c r="F89" s="252" t="e">
        <f ca="true">+IF(AND(ISNUMBER(OFFSET('Water Data'!$C$10,0,10*ROW('Water Data'!C83))),BU89="Yes"),OFFSET('Water Data'!$C$10,0,10*ROW('Water Data'!C83)),IF(AND(ISNUMBER(OFFSET('Water Data'!$C$10,0,10*ROW('Water Data'!C83))),BU89="No",ISNUMBER(OFFSET('Water Data'!$C$10,0,10*ROW('Water Data'!C83)))),CONCATENATE("[",ROUND(OFFSET('Water Data'!$C$10,0,10*ROW('Water Data'!C83)),0),"]"),IF(AND(ISNUMBER(OFFSET('Water Data'!$C$10,0,10*ROW('Water Data'!C83))),BU89="",ISNUMBER(OFFSET('Water Data'!$C$10,0,10*ROW('Water Data'!C83)))),OFFSET('Water Data'!$C$10,0,10*ROW('Water Data'!C83)),NA())))</f>
        <v>#N/A</v>
      </c>
      <c r="G89" s="252" t="e">
        <f ca="true">+IF(AND(ISNUMBER(OFFSET('Water Data'!$D$5,0,10*ROW('Water Data'!D83))),BV89="Yes"),100-OFFSET('Water Data'!$D$5,0,10*ROW('Water Data'!D83)),IF(AND(ISNUMBER(OFFSET('Water Data'!$D$5,0,10*ROW('Water Data'!D83))),BV89="No",ISNUMBER(OFFSET('Water Data'!$D$5,0,10*ROW('Water Data'!D83)))),CONCATENATE("[",ROUND(100-OFFSET('Water Data'!$D$5,0,10*ROW('Water Data'!D83)),0),"]"),IF(AND(ISNUMBER(OFFSET('Water Data'!$D$5,0,10*ROW('Water Data'!D83))),BV89="",ISNUMBER(OFFSET('Water Data'!$D$5,0,10*ROW('Water Data'!D83)))),100-OFFSET('Water Data'!$D$5,0,10*ROW('Water Data'!D83)),NA())))</f>
        <v>#N/A</v>
      </c>
      <c r="H89" s="252" t="e">
        <f ca="true">+IF(AND(ISNUMBER(OFFSET('Water Data'!$D$7,0,10*ROW('Water Data'!D83))),BW89="Yes"),OFFSET('Water Data'!$D$7,0,10*ROW('Water Data'!D83)),IF(AND(ISNUMBER(OFFSET('Water Data'!$D$7,0,10*ROW('Water Data'!D83))),BW89="No",ISNUMBER(OFFSET('Water Data'!$D$7,0,10*ROW('Water Data'!D83)))),CONCATENATE("[",ROUND(OFFSET('Water Data'!$C$7,0,10*ROW('Water Data'!D83)),0),"]"),IF(AND(ISNUMBER(OFFSET('Water Data'!$D$7,0,10*ROW('Water Data'!D83))),BW89="",ISNUMBER(OFFSET('Water Data'!$D$7,0,10*ROW('Water Data'!D83)))),OFFSET('Water Data'!$D$7,0,10*ROW('Water Data'!D83)),NA())))</f>
        <v>#N/A</v>
      </c>
      <c r="I89" s="252" t="e">
        <f ca="true">+IF(AND(ISNUMBER(OFFSET('Water Data'!$D$10,0,10*ROW('Water Data'!D83))),BX89="Yes"),OFFSET('Water Data'!$D$10,0,10*ROW('Water Data'!D83)),IF(AND(ISNUMBER(OFFSET('Water Data'!$D$10,0,10*ROW('Water Data'!D83))),BX89="No",ISNUMBER(OFFSET('Water Data'!$D$10,0,10*ROW('Water Data'!D83)))),CONCATENATE("[",ROUND(OFFSET('Water Data'!$D$10,0,10*ROW('Water Data'!D83)),0),"]"),IF(AND(ISNUMBER(OFFSET('Water Data'!$D$10,0,10*ROW('Water Data'!D83))),BX89="",ISNUMBER(OFFSET('Water Data'!$D$10,0,10*ROW('Water Data'!D83)))),OFFSET('Water Data'!$D$10,0,10*ROW('Water Data'!D83)),NA())))</f>
        <v>#N/A</v>
      </c>
      <c r="J89" s="252" t="e">
        <f ca="true">+IF(AND(ISNUMBER(OFFSET('Water Data'!$E$5,0,10*ROW('Water Data'!E83))),BY89="Yes"),100-OFFSET('Water Data'!$E$5,0,10*ROW('Water Data'!E83)),IF(AND(ISNUMBER(OFFSET('Water Data'!$E$5,0,10*ROW('Water Data'!E83))),BY89="No",ISNUMBER(OFFSET('Water Data'!$E$5,0,10*ROW('Water Data'!E83)))),CONCATENATE("[",ROUND(100-OFFSET('Water Data'!$E$5,0,10*ROW('Water Data'!E83)),0),"]"),IF(AND(ISNUMBER(OFFSET('Water Data'!$E$5,0,10*ROW('Water Data'!E83))),BY89="",ISNUMBER(OFFSET('Water Data'!$E$5,0,10*ROW('Water Data'!E83)))),100-OFFSET('Water Data'!$E$5,0,10*ROW('Water Data'!E83)),NA())))</f>
        <v>#N/A</v>
      </c>
      <c r="K89" s="252" t="e">
        <f ca="true">+IF(AND(ISNUMBER(OFFSET('Water Data'!$E$7,0,10*ROW('Water Data'!E83))),BZ89="Yes"),OFFSET('Water Data'!$E$7,0,10*ROW('Water Data'!E83)),IF(AND(ISNUMBER(OFFSET('Water Data'!$E$7,0,10*ROW('Water Data'!E83))),BZ89="No",ISNUMBER(OFFSET('Water Data'!$E$7,0,10*ROW('Water Data'!E83)))),CONCATENATE("[",ROUND(OFFSET('Water Data'!$E$7,0,10*ROW('Water Data'!E83)),0),"]"),IF(AND(ISNUMBER(OFFSET('Water Data'!$E$7,0,10*ROW('Water Data'!E83))),BZ89="",ISNUMBER(OFFSET('Water Data'!$E$7,0,10*ROW('Water Data'!E83)))),OFFSET('Water Data'!$E$7,0,10*ROW('Water Data'!E83)),NA())))</f>
        <v>#N/A</v>
      </c>
      <c r="L89" s="252" t="e">
        <f ca="true">+IF(AND(ISNUMBER(OFFSET('Water Data'!$E$10,0,10*ROW('Water Data'!E83))),CA89="Yes"),OFFSET('Water Data'!$E$10,0,10*ROW('Water Data'!E83)),IF(AND(ISNUMBER(OFFSET('Water Data'!$E$10,0,10*ROW('Water Data'!E83))),CA89="No",ISNUMBER(OFFSET('Water Data'!$E$10,0,10*ROW('Water Data'!E83)))),CONCATENATE("[",ROUND(OFFSET('Water Data'!$E$10,0,10*ROW('Water Data'!E83)),0),"]"),IF(AND(ISNUMBER(OFFSET('Water Data'!$E$10,0,10*ROW('Water Data'!E83))),CA89="",ISNUMBER(OFFSET('Water Data'!$E$10,0,10*ROW('Water Data'!E83)))),OFFSET('Water Data'!$E$10,0,10*ROW('Water Data'!E83)),NA())))</f>
        <v>#N/A</v>
      </c>
      <c r="M89" s="252" t="e">
        <f ca="true">+IF(AND(ISNUMBER(OFFSET('Water Data'!$F$5,0,10*ROW('Water Data'!F83))),CB89="Yes"),100-OFFSET('Water Data'!$F$5,0,10*ROW('Water Data'!F83)),IF(AND(ISNUMBER(OFFSET('Water Data'!$F$5,0,10*ROW('Water Data'!F83))),CB89="No",ISNUMBER(OFFSET('Water Data'!$F$5,0,10*ROW('Water Data'!F83)))),CONCATENATE("[",ROUND(100-OFFSET('Water Data'!$F$5,0,10*ROW('Water Data'!F83)),0),"]"),IF(AND(ISNUMBER(OFFSET('Water Data'!$F$5,0,10*ROW('Water Data'!F83))),CB89="",ISNUMBER(OFFSET('Water Data'!$F$5,0,10*ROW('Water Data'!F83)))),100-OFFSET('Water Data'!$F$5,0,10*ROW('Water Data'!F83)),NA())))</f>
        <v>#N/A</v>
      </c>
      <c r="N89" s="252" t="e">
        <f ca="true">+IF(AND(ISNUMBER(OFFSET('Water Data'!$F$7,0,10*ROW('Water Data'!F83))),CC89="Yes"),OFFSET('Water Data'!$F$7,0,10*ROW('Water Data'!F83)),IF(AND(ISNUMBER(OFFSET('Water Data'!$F$7,0,10*ROW('Water Data'!F83))),CC89="No",ISNUMBER(OFFSET('Water Data'!$F$7,0,10*ROW('Water Data'!F83)))),CONCATENATE("[",ROUND(OFFSET('Water Data'!$F$7,0,10*ROW('Water Data'!F83)),0),"]"),IF(AND(ISNUMBER(OFFSET('Water Data'!$F$7,0,10*ROW('Water Data'!F83))),CC89="",ISNUMBER(OFFSET('Water Data'!$F$7,0,10*ROW('Water Data'!F83)))),OFFSET('Water Data'!$F$7,0,10*ROW('Water Data'!F83)),NA())))</f>
        <v>#N/A</v>
      </c>
      <c r="O89" s="252" t="e">
        <f ca="true">+IF(AND(ISNUMBER(OFFSET('Water Data'!$F$10,0,10*ROW('Water Data'!F83))),CD89="Yes"),OFFSET('Water Data'!$F$10,0,10*ROW('Water Data'!F83)),IF(AND(ISNUMBER(OFFSET('Water Data'!$F$10,0,10*ROW('Water Data'!F83))),CD89="No",ISNUMBER(OFFSET('Water Data'!$F$10,0,10*ROW('Water Data'!F83)))),CONCATENATE("[",ROUND(OFFSET('Water Data'!$F$10,0,10*ROW('Water Data'!F83)),0),"]"),IF(AND(ISNUMBER(OFFSET('Water Data'!$F$10,0,10*ROW('Water Data'!F83))),CD89="",ISNUMBER(OFFSET('Water Data'!$F$10,0,10*ROW('Water Data'!F83)))),OFFSET('Water Data'!$F$10,0,10*ROW('Water Data'!F83)),NA())))</f>
        <v>#N/A</v>
      </c>
      <c r="P89" s="252" t="e">
        <f ca="true">+IF(AND(ISNUMBER(OFFSET('Water Data'!$G$5,0,10*ROW('Water Data'!G83))),CE89="Yes"),100-OFFSET('Water Data'!$G$5,0,10*ROW('Water Data'!G83)),IF(AND(ISNUMBER(OFFSET('Water Data'!$G$5,0,10*ROW('Water Data'!G83))),CE89="No",ISNUMBER(OFFSET('Water Data'!$G$5,0,10*ROW('Water Data'!G83)))),CONCATENATE("[",ROUND(100-OFFSET('Water Data'!$G$5,0,10*ROW('Water Data'!G83)),0),"]"),IF(AND(ISNUMBER(OFFSET('Water Data'!$G$5,0,10*ROW('Water Data'!G83))),CE89="",ISNUMBER(OFFSET('Water Data'!$G$5,0,10*ROW('Water Data'!G83)))),100-OFFSET('Water Data'!$G$5,0,10*ROW('Water Data'!G83)),NA())))</f>
        <v>#N/A</v>
      </c>
      <c r="Q89" s="252" t="e">
        <f ca="true">+IF(AND(ISNUMBER(OFFSET('Water Data'!$G$7,0,10*ROW('Water Data'!G83))),CF89="Yes"),OFFSET('Water Data'!$G$7,0,10*ROW('Water Data'!G83)),IF(AND(ISNUMBER(OFFSET('Water Data'!$G$7,0,10*ROW('Water Data'!G83))),CF89="No",ISNUMBER(OFFSET('Water Data'!$G$7,0,10*ROW('Water Data'!G83)))),CONCATENATE("[",ROUND(OFFSET('Water Data'!$G$7,0,10*ROW('Water Data'!G83)),0),"]"),IF(AND(ISNUMBER(OFFSET('Water Data'!$G$7,0,10*ROW('Water Data'!G83))),CF89="",ISNUMBER(OFFSET('Water Data'!$G$7,0,10*ROW('Water Data'!G83)))),OFFSET('Water Data'!$G$7,0,10*ROW('Water Data'!G83)),NA())))</f>
        <v>#N/A</v>
      </c>
      <c r="R89" s="252" t="e">
        <f ca="true">+IF(AND(ISNUMBER(OFFSET('Water Data'!$G$10,0,10*ROW('Water Data'!G83))),CG89="Yes"),OFFSET('Water Data'!$G$10,0,10*ROW('Water Data'!G83)),IF(AND(ISNUMBER(OFFSET('Water Data'!$G$10,0,10*ROW('Water Data'!G83))),CG89="No",ISNUMBER(OFFSET('Water Data'!$G$10,0,10*ROW('Water Data'!G83)))),CONCATENATE("[",ROUND(OFFSET('Water Data'!$G$10,0,10*ROW('Water Data'!G83)),0),"]"),IF(AND(ISNUMBER(OFFSET('Water Data'!$G$10,0,10*ROW('Water Data'!G83))),CG89="",ISNUMBER(OFFSET('Water Data'!$G$10,0,10*ROW('Water Data'!G83)))),OFFSET('Water Data'!$G$10,0,10*ROW('Water Data'!G83)),NA())))</f>
        <v>#N/A</v>
      </c>
      <c r="S89" s="252" t="e">
        <f ca="true">+IF(AND(ISNUMBER(OFFSET('Water Data'!$H$5,0,10*ROW('Water Data'!H83))),CH89="Yes"),100-OFFSET('Water Data'!$H$5,0,10*ROW('Water Data'!H83)),IF(AND(ISNUMBER(OFFSET('Water Data'!$H$5,0,10*ROW('Water Data'!H83))),CH89="No",ISNUMBER(OFFSET('Water Data'!$H$5,0,10*ROW('Water Data'!H83)))),CONCATENATE("[",ROUND(100-OFFSET('Water Data'!$H$5,0,10*ROW('Water Data'!H83)),0),"]"),IF(AND(ISNUMBER(OFFSET('Water Data'!$H$5,0,10*ROW('Water Data'!H83))),CH89="",ISNUMBER(OFFSET('Water Data'!$H$5,0,10*ROW('Water Data'!H83)))),100-OFFSET('Water Data'!$H$5,0,10*ROW('Water Data'!H83)),NA())))</f>
        <v>#N/A</v>
      </c>
      <c r="T89" s="252" t="e">
        <f ca="true">+IF(AND(ISNUMBER(OFFSET('Water Data'!$H$7,0,10*ROW('Water Data'!H83))),CI89="Yes"),OFFSET('Water Data'!$H$7,0,10*ROW('Water Data'!H83)),IF(AND(ISNUMBER(OFFSET('Water Data'!$H$7,0,10*ROW('Water Data'!H83))),CI89="No",ISNUMBER(OFFSET('Water Data'!$H$7,0,10*ROW('Water Data'!H83)))),CONCATENATE("[",ROUND(OFFSET('Water Data'!$H$7,0,10*ROW('Water Data'!H83)),0),"]"),IF(AND(ISNUMBER(OFFSET('Water Data'!$H$7,0,10*ROW('Water Data'!H83))),CI89="",ISNUMBER(OFFSET('Water Data'!$H$7,0,10*ROW('Water Data'!H83)))),OFFSET('Water Data'!$H$7,0,10*ROW('Water Data'!H83)),NA())))</f>
        <v>#N/A</v>
      </c>
      <c r="U89" s="252" t="e">
        <f ca="true">+IF(AND(ISNUMBER(OFFSET('Water Data'!$H$10,0,10*ROW('Water Data'!H83))),CJ89="Yes"),OFFSET('Water Data'!$H$10,0,10*ROW('Water Data'!H83)),IF(AND(ISNUMBER(OFFSET('Water Data'!$H$10,0,10*ROW('Water Data'!H83))),CJ89="No",ISNUMBER(OFFSET('Water Data'!$H$10,0,10*ROW('Water Data'!H83)))),CONCATENATE("[",ROUND(OFFSET('Water Data'!$H$10,0,10*ROW('Water Data'!H83)),0),"]"),IF(AND(ISNUMBER(OFFSET('Water Data'!$H$10,0,10*ROW('Water Data'!H83))),CJ89="",ISNUMBER(OFFSET('Water Data'!$H$10,0,10*ROW('Water Data'!H83)))),OFFSET('Water Data'!$H$10,0,10*ROW('Water Data'!H83)),NA())))</f>
        <v>#N/A</v>
      </c>
      <c r="V89" s="253" t="e">
        <f ca="true">+IF(AND(ISNUMBER(OFFSET('Sanitation Data'!$C$5,0,10*ROW('Sanitation Data'!C83))),CK89="Yes"),100-OFFSET('Sanitation Data'!$C$5,0,10*ROW('Sanitation Data'!C83)),IF(AND(ISNUMBER(OFFSET('Sanitation Data'!$C$5,0,10*ROW('Sanitation Data'!C83))),CK89="No",ISNUMBER(OFFSET('Sanitation Data'!$C$5,0,10*ROW('Sanitation Data'!C83)))),CONCATENATE("[",ROUND(100-OFFSET('Sanitation Data'!$C$5,0,10*ROW('Sanitation Data'!C83)),0),"]"),IF(AND(ISNUMBER(OFFSET('Sanitation Data'!$C$5,0,10*ROW('Sanitation Data'!C83))),CK89="",ISNUMBER(OFFSET('Sanitation Data'!$C$5,0,10*ROW('Sanitation Data'!C83)))),100-OFFSET('Sanitation Data'!$C$5,0,10*ROW('Sanitation Data'!C83)),NA())))</f>
        <v>#N/A</v>
      </c>
      <c r="W89" s="253" t="e">
        <f ca="true">+IF(AND(ISNUMBER(OFFSET('Sanitation Data'!$C$7,0,10*ROW('Sanitation Data'!C83))),CL89="Yes"),OFFSET('Sanitation Data'!$C$7,0,10*ROW('Sanitation Data'!C83)),IF(AND(ISNUMBER(OFFSET('Sanitation Data'!$C$7,0,10*ROW('Sanitation Data'!C83))),CL89="No",ISNUMBER(OFFSET('Sanitation Data'!$C$7,0,10*ROW('Sanitation Data'!C83)))),CONCATENATE("[",ROUND(OFFSET('Sanitation Data'!$C$7,0,10*ROW('Sanitation Data'!C83)),0),"]"),IF(AND(ISNUMBER(OFFSET('Sanitation Data'!$C$7,0,10*ROW('Sanitation Data'!C83))),CL89="",ISNUMBER(OFFSET('Sanitation Data'!$C$7,0,10*ROW('Sanitation Data'!C83)))),OFFSET('Sanitation Data'!$C$7,0,10*ROW('Sanitation Data'!C83)),NA())))</f>
        <v>#N/A</v>
      </c>
      <c r="X89" s="253" t="e">
        <f ca="true">+IF(AND(ISNUMBER(OFFSET('Sanitation Data'!$C$11,0,10*ROW('Sanitation Data'!C83))),CM89="Yes"),OFFSET('Sanitation Data'!$C$11,0,10*ROW('Sanitation Data'!C83)),IF(AND(ISNUMBER(OFFSET('Sanitation Data'!$C$11,0,10*ROW('Sanitation Data'!C83))),CM89="No",ISNUMBER(OFFSET('Sanitation Data'!$C$11,0,10*ROW('Sanitation Data'!C83)))),CONCATENATE("[",ROUND(OFFSET('Sanitation Data'!$C$11,0,10*ROW('Sanitation Data'!C83)),0),"]"),IF(AND(ISNUMBER(OFFSET('Sanitation Data'!$C$11,0,10*ROW('Sanitation Data'!C83))),CM89="",ISNUMBER(OFFSET('Sanitation Data'!$C$11,0,10*ROW('Sanitation Data'!C83)))),OFFSET('Sanitation Data'!$C$11,0,10*ROW('Sanitation Data'!C83)),NA())))</f>
        <v>#N/A</v>
      </c>
      <c r="Y89" s="253" t="e">
        <f ca="true">+IF(AND(ISNUMBER(OFFSET('Sanitation Data'!$C$12,0,10*ROW('Sanitation Data'!C83))),CN89="Yes"),OFFSET('Sanitation Data'!$C$12,0,10*ROW('Sanitation Data'!C83)),IF(AND(ISNUMBER(OFFSET('Sanitation Data'!$C$12,0,10*ROW('Sanitation Data'!C83))),CN89="No",ISNUMBER(OFFSET('Sanitation Data'!$C$12,0,10*ROW('Sanitation Data'!C83)))),CONCATENATE("[",ROUND(OFFSET('Sanitation Data'!$C$12,0,10*ROW('Sanitation Data'!C83)),0),"]"),IF(AND(ISNUMBER(OFFSET('Sanitation Data'!$C$12,0,10*ROW('Sanitation Data'!C83))),CN89="",ISNUMBER(OFFSET('Sanitation Data'!$C$12,0,10*ROW('Sanitation Data'!C83)))),OFFSET('Sanitation Data'!$C$12,0,10*ROW('Sanitation Data'!C83)),NA())))</f>
        <v>#N/A</v>
      </c>
      <c r="Z89" s="253" t="e">
        <f ca="true">+IF(AND(ISNUMBER(OFFSET('Sanitation Data'!$C$13,0,10*ROW('Sanitation Data'!C83))),CO89="Yes"),OFFSET('Sanitation Data'!$C$13,0,10*ROW('Sanitation Data'!C83)),IF(AND(ISNUMBER(OFFSET('Sanitation Data'!$C$13,0,10*ROW('Sanitation Data'!C83))),CO89="No",ISNUMBER(OFFSET('Sanitation Data'!$C$13,0,10*ROW('Sanitation Data'!C83)))),CONCATENATE("[",ROUND(OFFSET('Sanitation Data'!$C$13,0,10*ROW('Sanitation Data'!C83)),0),"]"),IF(AND(ISNUMBER(OFFSET('Sanitation Data'!$C$13,0,10*ROW('Sanitation Data'!C83))),CO89="",ISNUMBER(OFFSET('Sanitation Data'!$C$13,0,10*ROW('Sanitation Data'!C83)))),OFFSET('Sanitation Data'!$C$13,0,10*ROW('Sanitation Data'!C83)),NA())))</f>
        <v>#N/A</v>
      </c>
      <c r="AA89" s="253" t="e">
        <f ca="true">+IF(AND(ISNUMBER(OFFSET('Sanitation Data'!$D$5,0,10*ROW('Sanitation Data'!D83))),CP89="Yes"),100-OFFSET('Sanitation Data'!$D$5,0,10*ROW('Sanitation Data'!D83)),IF(AND(ISNUMBER(OFFSET('Sanitation Data'!$D$5,0,10*ROW('Sanitation Data'!D83))),CP89="No",ISNUMBER(OFFSET('Sanitation Data'!$D$5,0,10*ROW('Sanitation Data'!D83)))),CONCATENATE("[",ROUND(100-OFFSET('Sanitation Data'!$D$5,0,10*ROW('Sanitation Data'!D83)),0),"]"),IF(AND(ISNUMBER(OFFSET('Sanitation Data'!$D$5,0,10*ROW('Sanitation Data'!D83))),CP89="",ISNUMBER(OFFSET('Sanitation Data'!$D$5,0,10*ROW('Sanitation Data'!D83)))),100-OFFSET('Sanitation Data'!$D$5,0,10*ROW('Sanitation Data'!D83)),NA())))</f>
        <v>#N/A</v>
      </c>
      <c r="AB89" s="253" t="e">
        <f ca="true">+IF(AND(ISNUMBER(OFFSET('Sanitation Data'!$D$7,0,10*ROW('Sanitation Data'!D83))),CQ89="Yes"),OFFSET('Sanitation Data'!$D$7,0,10*ROW('Sanitation Data'!G83)),IF(AND(ISNUMBER(OFFSET('Sanitation Data'!$D$7,0,10*ROW('Sanitation Data'!D83))),CQ89="No",ISNUMBER(OFFSET('Sanitation Data'!$D$7,0,10*ROW('Sanitation Data'!D83)))),CONCATENATE("[",ROUND(OFFSET('Sanitation Data'!$D$7,0,10*ROW('Sanitation Data'!D83)),0),"]"),IF(AND(ISNUMBER(OFFSET('Sanitation Data'!$D$7,0,10*ROW('Sanitation Data'!D83))),CQ89="",ISNUMBER(OFFSET('Sanitation Data'!$D$7,0,10*ROW('Sanitation Data'!D83)))),OFFSET('Sanitation Data'!$D$7,0,10*ROW('Sanitation Data'!D83)),NA())))</f>
        <v>#N/A</v>
      </c>
      <c r="AC89" s="253" t="e">
        <f ca="true">+IF(AND(ISNUMBER(OFFSET('Sanitation Data'!$D$11,0,10*ROW('Sanitation Data'!D83))),CR89="Yes"),OFFSET('Sanitation Data'!$D$11,0,10*ROW('Sanitation Data'!D83)),IF(AND(ISNUMBER(OFFSET('Sanitation Data'!$D$11,0,10*ROW('Sanitation Data'!D83))),CR89="No",ISNUMBER(OFFSET('Sanitation Data'!$D$11,0,10*ROW('Sanitation Data'!D83)))),CONCATENATE("[",ROUND(OFFSET('Sanitation Data'!$D$11,0,10*ROW('Sanitation Data'!D83)),0),"]"),IF(AND(ISNUMBER(OFFSET('Sanitation Data'!$D$11,0,10*ROW('Sanitation Data'!D83))),CR89="",ISNUMBER(OFFSET('Sanitation Data'!$D$11,0,10*ROW('Sanitation Data'!D83)))),OFFSET('Sanitation Data'!$D$11,0,10*ROW('Sanitation Data'!D83)),NA())))</f>
        <v>#N/A</v>
      </c>
      <c r="AD89" s="253" t="e">
        <f ca="true">+IF(AND(ISNUMBER(OFFSET('Sanitation Data'!$D$12,0,10*ROW('Sanitation Data'!D83))),CS89="Yes"),OFFSET('Sanitation Data'!$D$12,0,10*ROW('Sanitation Data'!D83)),IF(AND(ISNUMBER(OFFSET('Sanitation Data'!$D$12,0,10*ROW('Sanitation Data'!D83))),CS89="No",ISNUMBER(OFFSET('Sanitation Data'!$D$12,0,10*ROW('Sanitation Data'!D83)))),CONCATENATE("[",ROUND(OFFSET('Sanitation Data'!$D$12,0,10*ROW('Sanitation Data'!D83)),0),"]"),IF(AND(ISNUMBER(OFFSET('Sanitation Data'!$D$12,0,10*ROW('Sanitation Data'!D83))),CS89="",ISNUMBER(OFFSET('Sanitation Data'!$D$12,0,10*ROW('Sanitation Data'!D83)))),OFFSET('Sanitation Data'!$D$12,0,10*ROW('Sanitation Data'!D83)),NA())))</f>
        <v>#N/A</v>
      </c>
      <c r="AE89" s="253" t="e">
        <f ca="true">+IF(AND(ISNUMBER(OFFSET('Sanitation Data'!$D$13,0,10*ROW('Sanitation Data'!D83))),CT89="Yes"),OFFSET('Sanitation Data'!$D$13,0,10*ROW('Sanitation Data'!D83)),IF(AND(ISNUMBER(OFFSET('Sanitation Data'!$D$13,0,10*ROW('Sanitation Data'!D83))),CT89="No",ISNUMBER(OFFSET('Sanitation Data'!$D$13,0,10*ROW('Sanitation Data'!D83)))),CONCATENATE("[",ROUND(OFFSET('Sanitation Data'!$D$13,0,10*ROW('Sanitation Data'!D83)),0),"]"),IF(AND(ISNUMBER(OFFSET('Sanitation Data'!$D$13,0,10*ROW('Sanitation Data'!D83))),CT89="",ISNUMBER(OFFSET('Sanitation Data'!$D$13,0,10*ROW('Sanitation Data'!D83)))),OFFSET('Sanitation Data'!$D$13,0,10*ROW('Sanitation Data'!D83)),NA())))</f>
        <v>#N/A</v>
      </c>
      <c r="AF89" s="253" t="e">
        <f ca="true">+IF(AND(ISNUMBER(OFFSET('Sanitation Data'!$E$5,0,10*ROW('Sanitation Data'!E83))),CU89="Yes"),100-OFFSET('Sanitation Data'!$E$5,0,10*ROW('Sanitation Data'!E83)),IF(AND(ISNUMBER(OFFSET('Sanitation Data'!$E$5,0,10*ROW('Sanitation Data'!E83))),CU89="No",ISNUMBER(OFFSET('Sanitation Data'!$E$5,0,10*ROW('Sanitation Data'!E83)))),CONCATENATE("[",ROUND(100-OFFSET('Sanitation Data'!$E$5,0,10*ROW('Sanitation Data'!E83)),0),"]"),IF(AND(ISNUMBER(OFFSET('Sanitation Data'!$E$5,0,10*ROW('Sanitation Data'!E83))),CU89="",ISNUMBER(OFFSET('Sanitation Data'!$E$5,0,10*ROW('Sanitation Data'!E83)))),100-OFFSET('Sanitation Data'!$E$5,0,10*ROW('Sanitation Data'!E83)),NA())))</f>
        <v>#N/A</v>
      </c>
      <c r="AG89" s="253" t="e">
        <f ca="true">+IF(AND(ISNUMBER(OFFSET('Sanitation Data'!$E$7,0,10*ROW('Sanitation Data'!E83))),CV89="Yes"),OFFSET('Sanitation Data'!$E$7,0,10*ROW('Sanitation Data'!E83)),IF(AND(ISNUMBER(OFFSET('Sanitation Data'!$E$7,0,10*ROW('Sanitation Data'!E83))),CV89="No",ISNUMBER(OFFSET('Sanitation Data'!$E$7,0,10*ROW('Sanitation Data'!E83)))),CONCATENATE("[",ROUND(OFFSET('Sanitation Data'!$E$7,0,10*ROW('Sanitation Data'!E83)),0),"]"),IF(AND(ISNUMBER(OFFSET('Sanitation Data'!$E$7,0,10*ROW('Sanitation Data'!E83))),CV89="",ISNUMBER(OFFSET('Sanitation Data'!$E$7,0,10*ROW('Sanitation Data'!E83)))),OFFSET('Sanitation Data'!$E$7,0,10*ROW('Sanitation Data'!E83)),NA())))</f>
        <v>#N/A</v>
      </c>
      <c r="AH89" s="253" t="e">
        <f ca="true">+IF(AND(ISNUMBER(OFFSET('Sanitation Data'!$E$11,0,10*ROW('Sanitation Data'!E83))),CW89="Yes"),OFFSET('Sanitation Data'!$E$11,0,10*ROW('Sanitation Data'!E83)),IF(AND(ISNUMBER(OFFSET('Sanitation Data'!$E$11,0,10*ROW('Sanitation Data'!E83))),CW89="No",ISNUMBER(OFFSET('Sanitation Data'!$E$11,0,10*ROW('Sanitation Data'!E83)))),CONCATENATE("[",ROUND(OFFSET('Sanitation Data'!$E$11,0,10*ROW('Sanitation Data'!E83)),0),"]"),IF(AND(ISNUMBER(OFFSET('Sanitation Data'!$E$11,0,10*ROW('Sanitation Data'!E83))),CW89="",ISNUMBER(OFFSET('Sanitation Data'!$E$11,0,10*ROW('Sanitation Data'!E83)))),OFFSET('Sanitation Data'!$E$11,0,10*ROW('Sanitation Data'!E83)),NA())))</f>
        <v>#N/A</v>
      </c>
      <c r="AI89" s="253" t="e">
        <f ca="true">+IF(AND(ISNUMBER(OFFSET('Sanitation Data'!$E$12,0,10*ROW('Sanitation Data'!E83))),CX89="Yes"),OFFSET('Sanitation Data'!$E$12,0,10*ROW('Sanitation Data'!E83)),IF(AND(ISNUMBER(OFFSET('Sanitation Data'!$E$12,0,10*ROW('Sanitation Data'!E83))),CX89="No",ISNUMBER(OFFSET('Sanitation Data'!$E$12,0,10*ROW('Sanitation Data'!E83)))),CONCATENATE("[",ROUND(OFFSET('Sanitation Data'!$E$12,0,10*ROW('Sanitation Data'!E83)),0),"]"),IF(AND(ISNUMBER(OFFSET('Sanitation Data'!$E$12,0,10*ROW('Sanitation Data'!E83))),CX89="",ISNUMBER(OFFSET('Sanitation Data'!$E$12,0,10*ROW('Sanitation Data'!E83)))),OFFSET('Sanitation Data'!$E$12,0,10*ROW('Sanitation Data'!E83)),NA())))</f>
        <v>#N/A</v>
      </c>
      <c r="AJ89" s="253" t="e">
        <f ca="true">+IF(AND(ISNUMBER(OFFSET('Sanitation Data'!$E$13,0,10*ROW('Sanitation Data'!E83))),CY89="Yes"),OFFSET('Sanitation Data'!$E$13,0,10*ROW('Sanitation Data'!E83)),IF(AND(ISNUMBER(OFFSET('Sanitation Data'!$E$13,0,10*ROW('Sanitation Data'!E83))),CY89="No",ISNUMBER(OFFSET('Sanitation Data'!$E$13,0,10*ROW('Sanitation Data'!E83)))),CONCATENATE("[",ROUND(OFFSET('Sanitation Data'!$E$13,0,10*ROW('Sanitation Data'!E83)),0),"]"),IF(AND(ISNUMBER(OFFSET('Sanitation Data'!$E$13,0,10*ROW('Sanitation Data'!E83))),CY89="",ISNUMBER(OFFSET('Sanitation Data'!$E$13,0,10*ROW('Sanitation Data'!E83)))),OFFSET('Sanitation Data'!$E$13,0,10*ROW('Sanitation Data'!E83)),NA())))</f>
        <v>#N/A</v>
      </c>
      <c r="AK89" s="253" t="e">
        <f ca="true">+IF(AND(ISNUMBER(OFFSET('Sanitation Data'!$F$5,0,10*ROW('Sanitation Data'!F83))),CZ89="Yes"),100-OFFSET('Sanitation Data'!$F$5,0,10*ROW('Sanitation Data'!F83)),IF(AND(ISNUMBER(OFFSET('Sanitation Data'!$F$5,0,10*ROW('Sanitation Data'!F83))),CZ89="No",ISNUMBER(OFFSET('Sanitation Data'!$F$5,0,10*ROW('Sanitation Data'!F83)))),CONCATENATE("[",ROUND(100-OFFSET('Sanitation Data'!$F$5,0,10*ROW('Sanitation Data'!F83)),0),"]"),IF(AND(ISNUMBER(OFFSET('Sanitation Data'!$F$5,0,10*ROW('Sanitation Data'!F83))),CZ89="",ISNUMBER(OFFSET('Sanitation Data'!$F$5,0,10*ROW('Sanitation Data'!F83)))),100-OFFSET('Sanitation Data'!$F$5,0,10*ROW('Sanitation Data'!F83)),NA())))</f>
        <v>#N/A</v>
      </c>
      <c r="AL89" s="253" t="e">
        <f ca="true">+IF(AND(ISNUMBER(OFFSET('Sanitation Data'!$F$7,0,10*ROW('Sanitation Data'!F83))),DA89="Yes"),OFFSET('Sanitation Data'!$F$7,0,10*ROW('Sanitation Data'!F83)),IF(AND(ISNUMBER(OFFSET('Sanitation Data'!$F$7,0,10*ROW('Sanitation Data'!F83))),DA89="No",ISNUMBER(OFFSET('Sanitation Data'!$F$7,0,10*ROW('Sanitation Data'!F83)))),CONCATENATE("[",ROUND(OFFSET('Sanitation Data'!$F$7,0,10*ROW('Sanitation Data'!F83)),0),"]"),IF(AND(ISNUMBER(OFFSET('Sanitation Data'!$F$7,0,10*ROW('Sanitation Data'!F83))),DA89="",ISNUMBER(OFFSET('Sanitation Data'!$F$7,0,10*ROW('Sanitation Data'!F83)))),OFFSET('Sanitation Data'!$F$7,0,10*ROW('Sanitation Data'!F83)),NA())))</f>
        <v>#N/A</v>
      </c>
      <c r="AM89" s="253" t="e">
        <f ca="true">+IF(AND(ISNUMBER(OFFSET('Sanitation Data'!$F$11,0,10*ROW('Sanitation Data'!F83))),DB89="Yes"),OFFSET('Sanitation Data'!$F$11,0,10*ROW('Sanitation Data'!F83)),IF(AND(ISNUMBER(OFFSET('Sanitation Data'!$F$11,0,10*ROW('Sanitation Data'!F83))),DB89="No",ISNUMBER(OFFSET('Sanitation Data'!$F$11,0,10*ROW('Sanitation Data'!F83)))),CONCATENATE("[",ROUND(OFFSET('Sanitation Data'!$F$11,0,10*ROW('Sanitation Data'!F83)),0),"]"),IF(AND(ISNUMBER(OFFSET('Sanitation Data'!$F$11,0,10*ROW('Sanitation Data'!F83))),DB89="",ISNUMBER(OFFSET('Sanitation Data'!$F$11,0,10*ROW('Sanitation Data'!F83)))),OFFSET('Sanitation Data'!$F$11,0,10*ROW('Sanitation Data'!F83)),NA())))</f>
        <v>#N/A</v>
      </c>
      <c r="AN89" s="253" t="e">
        <f ca="true">+IF(AND(ISNUMBER(OFFSET('Sanitation Data'!$F$12,0,10*ROW('Sanitation Data'!F83))),DC89="Yes"),OFFSET('Sanitation Data'!$F$12,0,10*ROW('Sanitation Data'!F83)),IF(AND(ISNUMBER(OFFSET('Sanitation Data'!$F$12,0,10*ROW('Sanitation Data'!F83))),DC89="No",ISNUMBER(OFFSET('Sanitation Data'!$F$12,0,10*ROW('Sanitation Data'!F83)))),CONCATENATE("[",ROUND(OFFSET('Sanitation Data'!$F$12,0,10*ROW('Sanitation Data'!F83)),0),"]"),IF(AND(ISNUMBER(OFFSET('Sanitation Data'!$F$12,0,10*ROW('Sanitation Data'!F83))),DC89="",ISNUMBER(OFFSET('Sanitation Data'!$F$12,0,10*ROW('Sanitation Data'!F83)))),OFFSET('Sanitation Data'!$F$12,0,10*ROW('Sanitation Data'!F83)),NA())))</f>
        <v>#N/A</v>
      </c>
      <c r="AO89" s="253" t="e">
        <f ca="true">+IF(AND(ISNUMBER(OFFSET('Sanitation Data'!$F$13,0,10*ROW('Sanitation Data'!F83))),DD89="Yes"),OFFSET('Sanitation Data'!$F$13,0,10*ROW('Sanitation Data'!F83)),IF(AND(ISNUMBER(OFFSET('Sanitation Data'!$F$13,0,10*ROW('Sanitation Data'!F83))),DD89="No",ISNUMBER(OFFSET('Sanitation Data'!$F$13,0,10*ROW('Sanitation Data'!F83)))),CONCATENATE("[",ROUND(OFFSET('Sanitation Data'!$F$13,0,10*ROW('Sanitation Data'!F83)),0),"]"),IF(AND(ISNUMBER(OFFSET('Sanitation Data'!$F$13,0,10*ROW('Sanitation Data'!F83))),DD89="",ISNUMBER(OFFSET('Sanitation Data'!$F$13,0,10*ROW('Sanitation Data'!F83)))),OFFSET('Sanitation Data'!$F$13,0,10*ROW('Sanitation Data'!F83)),NA())))</f>
        <v>#N/A</v>
      </c>
      <c r="AP89" s="253" t="e">
        <f ca="true">+IF(AND(ISNUMBER(OFFSET('Sanitation Data'!$G$5,0,10*ROW('Sanitation Data'!G83))),DE89="Yes"),100-OFFSET('Sanitation Data'!$G$5,0,10*ROW('Sanitation Data'!G83)),IF(AND(ISNUMBER(OFFSET('Sanitation Data'!$G$5,0,10*ROW('Sanitation Data'!G83))),DE89="No",ISNUMBER(OFFSET('Sanitation Data'!$G$5,0,10*ROW('Sanitation Data'!G83)))),CONCATENATE("[",ROUND(100-OFFSET('Sanitation Data'!$G$5,0,10*ROW('Sanitation Data'!G83)),0),"]"),IF(AND(ISNUMBER(OFFSET('Sanitation Data'!$G$5,0,10*ROW('Sanitation Data'!G83))),DE89="",ISNUMBER(OFFSET('Sanitation Data'!$G$5,0,10*ROW('Sanitation Data'!G83)))),100-OFFSET('Sanitation Data'!$G$5,0,10*ROW('Sanitation Data'!G83)),NA())))</f>
        <v>#N/A</v>
      </c>
      <c r="AQ89" s="253" t="e">
        <f ca="true">+IF(AND(ISNUMBER(OFFSET('Sanitation Data'!$G$7,0,10*ROW('Sanitation Data'!G83))),DF89="Yes"),OFFSET('Sanitation Data'!$G$7,0,10*ROW('Sanitation Data'!G83)),IF(AND(ISNUMBER(OFFSET('Sanitation Data'!$G$7,0,10*ROW('Sanitation Data'!G83))),DF89="No",ISNUMBER(OFFSET('Sanitation Data'!$G$7,0,10*ROW('Sanitation Data'!G83)))),CONCATENATE("[",ROUND(OFFSET('Sanitation Data'!$G$7,0,10*ROW('Sanitation Data'!G83)),0),"]"),IF(AND(ISNUMBER(OFFSET('Sanitation Data'!$G$7,0,10*ROW('Sanitation Data'!G83))),DF89="",ISNUMBER(OFFSET('Sanitation Data'!$G$7,0,10*ROW('Sanitation Data'!G83)))),OFFSET('Sanitation Data'!$G$7,0,10*ROW('Sanitation Data'!G83)),NA())))</f>
        <v>#N/A</v>
      </c>
      <c r="AR89" s="253" t="e">
        <f ca="true">+IF(AND(ISNUMBER(OFFSET('Sanitation Data'!$G$11,0,10*ROW('Sanitation Data'!G83))),DG89="Yes"),OFFSET('Sanitation Data'!$G$11,0,10*ROW('Sanitation Data'!G83)),IF(AND(ISNUMBER(OFFSET('Sanitation Data'!$G$11,0,10*ROW('Sanitation Data'!G83))),DG89="No",ISNUMBER(OFFSET('Sanitation Data'!$G$11,0,10*ROW('Sanitation Data'!G83)))),CONCATENATE("[",ROUND(OFFSET('Sanitation Data'!$G$11,0,10*ROW('Sanitation Data'!G83)),0),"]"),IF(AND(ISNUMBER(OFFSET('Sanitation Data'!$G$11,0,10*ROW('Sanitation Data'!G83))),DG89="",ISNUMBER(OFFSET('Sanitation Data'!$G$11,0,10*ROW('Sanitation Data'!G83)))),OFFSET('Sanitation Data'!$G$11,0,10*ROW('Sanitation Data'!G83)),NA())))</f>
        <v>#N/A</v>
      </c>
      <c r="AS89" s="253" t="e">
        <f ca="true">+IF(AND(ISNUMBER(OFFSET('Sanitation Data'!$G$12,0,10*ROW('Sanitation Data'!G83))),DH89="Yes"),OFFSET('Sanitation Data'!$G$12,0,10*ROW('Sanitation Data'!G83)),IF(AND(ISNUMBER(OFFSET('Sanitation Data'!$G$12,0,10*ROW('Sanitation Data'!G83))),DH89="No",ISNUMBER(OFFSET('Sanitation Data'!$G$12,0,10*ROW('Sanitation Data'!G83)))),CONCATENATE("[",ROUND(OFFSET('Sanitation Data'!$G$12,0,10*ROW('Sanitation Data'!G83)),0),"]"),IF(AND(ISNUMBER(OFFSET('Sanitation Data'!$G$12,0,10*ROW('Sanitation Data'!G83))),DH89="",ISNUMBER(OFFSET('Sanitation Data'!$G$12,0,10*ROW('Sanitation Data'!G83)))),OFFSET('Sanitation Data'!$G$12,0,10*ROW('Sanitation Data'!G83)),NA())))</f>
        <v>#N/A</v>
      </c>
      <c r="AT89" s="253" t="e">
        <f ca="true">+IF(AND(ISNUMBER(OFFSET('Sanitation Data'!$G$13,0,10*ROW('Sanitation Data'!G83))),DI89="Yes"),OFFSET('Sanitation Data'!$G$13,0,10*ROW('Sanitation Data'!G83)),IF(AND(ISNUMBER(OFFSET('Sanitation Data'!$G$13,0,10*ROW('Sanitation Data'!G83))),DI89="No",ISNUMBER(OFFSET('Sanitation Data'!$G$13,0,10*ROW('Sanitation Data'!G83)))),CONCATENATE("[",ROUND(OFFSET('Sanitation Data'!$G$13,0,10*ROW('Sanitation Data'!G83)),0),"]"),IF(AND(ISNUMBER(OFFSET('Sanitation Data'!$G$13,0,10*ROW('Sanitation Data'!G83))),DI89="",ISNUMBER(OFFSET('Sanitation Data'!$G$13,0,10*ROW('Sanitation Data'!G83)))),OFFSET('Sanitation Data'!$G$13,0,10*ROW('Sanitation Data'!G83)),NA())))</f>
        <v>#N/A</v>
      </c>
      <c r="AU89" s="253" t="e">
        <f ca="true">+IF(AND(ISNUMBER(OFFSET('Sanitation Data'!$H$5,0,10*ROW('Sanitation Data'!H83))),DJ89="Yes"),100-OFFSET('Sanitation Data'!$H$5,0,10*ROW('Sanitation Data'!H83)),IF(AND(ISNUMBER(OFFSET('Sanitation Data'!$H$5,0,10*ROW('Sanitation Data'!H83))),DJ89="No",ISNUMBER(OFFSET('Sanitation Data'!$H$5,0,10*ROW('Sanitation Data'!H83)))),CONCATENATE("[",ROUND(100-OFFSET('Sanitation Data'!$H$5,0,10*ROW('Sanitation Data'!H83)),0),"]"),IF(AND(ISNUMBER(OFFSET('Sanitation Data'!$H$5,0,10*ROW('Sanitation Data'!H83))),DJ89="",ISNUMBER(OFFSET('Sanitation Data'!$H$5,0,10*ROW('Sanitation Data'!H83)))),100-OFFSET('Sanitation Data'!$H$5,0,10*ROW('Sanitation Data'!H83)),NA())))</f>
        <v>#N/A</v>
      </c>
      <c r="AV89" s="253" t="e">
        <f ca="true">+IF(AND(ISNUMBER(OFFSET('Sanitation Data'!$H$7,0,10*ROW('Sanitation Data'!H83))),DK89="Yes"),OFFSET('Sanitation Data'!$H$7,0,10*ROW('Sanitation Data'!H83)),IF(AND(ISNUMBER(OFFSET('Sanitation Data'!$H$7,0,10*ROW('Sanitation Data'!H83))),DK89="No",ISNUMBER(OFFSET('Sanitation Data'!$H$7,0,10*ROW('Sanitation Data'!H83)))),CONCATENATE("[",ROUND(OFFSET('Sanitation Data'!$H$7,0,10*ROW('Sanitation Data'!H83)),0),"]"),IF(AND(ISNUMBER(OFFSET('Sanitation Data'!$H$7,0,10*ROW('Sanitation Data'!H83))),DK89="",ISNUMBER(OFFSET('Sanitation Data'!$H$7,0,10*ROW('Sanitation Data'!H83)))),OFFSET('Sanitation Data'!$H$7,0,10*ROW('Sanitation Data'!H83)),NA())))</f>
        <v>#N/A</v>
      </c>
      <c r="AW89" s="253" t="e">
        <f ca="true">+IF(AND(ISNUMBER(OFFSET('Sanitation Data'!$H$11,0,10*ROW('Sanitation Data'!H83))),DL89="Yes"),OFFSET('Sanitation Data'!$H$11,0,10*ROW('Sanitation Data'!H83)),IF(AND(ISNUMBER(OFFSET('Sanitation Data'!$H$11,0,10*ROW('Sanitation Data'!H83))),DL89="No",ISNUMBER(OFFSET('Sanitation Data'!$H$11,0,10*ROW('Sanitation Data'!H83)))),CONCATENATE("[",ROUND(OFFSET('Sanitation Data'!$H$11,0,10*ROW('Sanitation Data'!H83)),0),"]"),IF(AND(ISNUMBER(OFFSET('Sanitation Data'!$H$11,0,10*ROW('Sanitation Data'!H83))),DL89="",ISNUMBER(OFFSET('Sanitation Data'!$H$11,0,10*ROW('Sanitation Data'!H83)))),OFFSET('Sanitation Data'!$H$11,0,10*ROW('Sanitation Data'!H83)),NA())))</f>
        <v>#N/A</v>
      </c>
      <c r="AX89" s="253" t="e">
        <f ca="true">+IF(AND(ISNUMBER(OFFSET('Sanitation Data'!$H$12,0,10*ROW('Sanitation Data'!H83))),DM89="Yes"),OFFSET('Sanitation Data'!$H$12,0,10*ROW('Sanitation Data'!H83)),IF(AND(ISNUMBER(OFFSET('Sanitation Data'!$H$12,0,10*ROW('Sanitation Data'!H83))),DM89="No",ISNUMBER(OFFSET('Sanitation Data'!$H$12,0,10*ROW('Sanitation Data'!H83)))),CONCATENATE("[",ROUND(OFFSET('Sanitation Data'!$H$12,0,10*ROW('Sanitation Data'!H83)),0),"]"),IF(AND(ISNUMBER(OFFSET('Sanitation Data'!$H$12,0,10*ROW('Sanitation Data'!H83))),DM89="",ISNUMBER(OFFSET('Sanitation Data'!$H$12,0,10*ROW('Sanitation Data'!H83)))),OFFSET('Sanitation Data'!$H$12,0,10*ROW('Sanitation Data'!H83)),NA())))</f>
        <v>#N/A</v>
      </c>
      <c r="AY89" s="253" t="e">
        <f ca="true">+IF(AND(ISNUMBER(OFFSET('Sanitation Data'!$H$13,0,10*ROW('Sanitation Data'!H83))),DN89="Yes"),OFFSET('Sanitation Data'!$H$13,0,10*ROW('Sanitation Data'!H83)),IF(AND(ISNUMBER(OFFSET('Sanitation Data'!$H$13,0,10*ROW('Sanitation Data'!H83))),DN89="No",ISNUMBER(OFFSET('Sanitation Data'!$H$13,0,10*ROW('Sanitation Data'!H83)))),CONCATENATE("[",ROUND(OFFSET('Sanitation Data'!$H$13,0,10*ROW('Sanitation Data'!H83)),0),"]"),IF(AND(ISNUMBER(OFFSET('Sanitation Data'!$H$13,0,10*ROW('Sanitation Data'!H83))),DN89="",ISNUMBER(OFFSET('Sanitation Data'!$H$13,0,10*ROW('Sanitation Data'!H83)))),OFFSET('Sanitation Data'!$H$13,0,10*ROW('Sanitation Data'!H83)),NA())))</f>
        <v>#N/A</v>
      </c>
      <c r="AZ89" s="254" t="e">
        <f ca="true">+IF(AND(ISNUMBER(OFFSET('Hygiene Data'!$C$6,0,10*ROW('Hygiene Data'!C83))),DO89="Yes"),OFFSET('Hygiene Data'!$C$6,0,10*ROW('Hygiene Data'!C83)),IF(AND(ISNUMBER(OFFSET('Hygiene Data'!$C$6,0,10*ROW('Hygiene Data'!C83))),DO89="No",ISNUMBER(OFFSET('Hygiene Data'!$C$6,0,10*ROW('Hygiene Data'!C83)))),CONCATENATE("[",ROUND(OFFSET('Hygiene Data'!$C$6,0,10*ROW('Hygiene Data'!C83)),0),"]"),IF(AND(ISNUMBER(OFFSET('Hygiene Data'!$C$6,0,10*ROW('Hygiene Data'!C83))),DO89="",ISNUMBER(OFFSET('Hygiene Data'!$C$6,0,10*ROW('Hygiene Data'!C83)))),OFFSET('Hygiene Data'!$C$6,0,10*ROW('Hygiene Data'!C83)),NA())))</f>
        <v>#N/A</v>
      </c>
      <c r="BA89" s="254" t="e">
        <f ca="true">+IF(AND(ISNUMBER(OFFSET('Hygiene Data'!$C$8,0,10*ROW('Hygiene Data'!C83))),DP89="Yes"),OFFSET('Hygiene Data'!$C$8,0,10*ROW('Hygiene Data'!C83)),IF(AND(ISNUMBER(OFFSET('Hygiene Data'!$C$8,0,10*ROW('Hygiene Data'!C83))),DP89="No",ISNUMBER(OFFSET('Hygiene Data'!$C$8,0,10*ROW('Hygiene Data'!C83)))),CONCATENATE("[",ROUND(OFFSET('Hygiene Data'!$C$8,0,10*ROW('Hygiene Data'!C83)),0),"]"),IF(AND(ISNUMBER(OFFSET('Hygiene Data'!$C$8,0,10*ROW('Hygiene Data'!C83))),DP89="",ISNUMBER(OFFSET('Hygiene Data'!$C$8,0,10*ROW('Hygiene Data'!C83)))),OFFSET('Hygiene Data'!$C$8,0,10*ROW('Hygiene Data'!C83)),NA())))</f>
        <v>#N/A</v>
      </c>
      <c r="BB89" s="254" t="e">
        <f ca="true">+IF(AND(ISNUMBER(OFFSET('Hygiene Data'!$C$10,0,10*ROW('Hygiene Data'!C83))),DQ89="Yes"),OFFSET('Hygiene Data'!$C$10,0,10*ROW('Hygiene Data'!C83)),IF(AND(ISNUMBER(OFFSET('Hygiene Data'!$C$10,0,10*ROW('Hygiene Data'!C83))),DQ89="No",ISNUMBER(OFFSET('Hygiene Data'!$C$10,0,10*ROW('Hygiene Data'!C83)))),CONCATENATE("[",ROUND(OFFSET('Hygiene Data'!$C$10,0,10*ROW('Hygiene Data'!C83)),0),"]"),IF(AND(ISNUMBER(OFFSET('Hygiene Data'!$C$10,0,10*ROW('Hygiene Data'!C83))),DQ89="",ISNUMBER(OFFSET('Hygiene Data'!$C$10,0,10*ROW('Hygiene Data'!C83)))),OFFSET('Hygiene Data'!$C$10,0,10*ROW('Hygiene Data'!C83)),NA())))</f>
        <v>#N/A</v>
      </c>
      <c r="BC89" s="254" t="e">
        <f ca="true">+IF(AND(ISNUMBER(OFFSET('Hygiene Data'!$D$6,0,10*ROW('Hygiene Data'!D83))),DR89="Yes"),OFFSET('Hygiene Data'!$D$6,0,10*ROW('Hygiene Data'!D83)),IF(AND(ISNUMBER(OFFSET('Hygiene Data'!$D$6,0,10*ROW('Hygiene Data'!D83))),DR89="No",ISNUMBER(OFFSET('Hygiene Data'!$D$6,0,10*ROW('Hygiene Data'!D83)))),CONCATENATE("[",ROUND(OFFSET('Hygiene Data'!$D$6,0,10*ROW('Hygiene Data'!D83)),0),"]"),IF(AND(ISNUMBER(OFFSET('Hygiene Data'!$D$6,0,10*ROW('Hygiene Data'!D83))),DR89="",ISNUMBER(OFFSET('Hygiene Data'!$D$6,0,10*ROW('Hygiene Data'!D83)))),OFFSET('Hygiene Data'!$D$6,0,10*ROW('Hygiene Data'!D83)),NA())))</f>
        <v>#N/A</v>
      </c>
      <c r="BD89" s="254" t="e">
        <f ca="true">+IF(AND(ISNUMBER(OFFSET('Hygiene Data'!$D$8,0,10*ROW('Hygiene Data'!D83))),DS89="Yes"),OFFSET('Hygiene Data'!$D$8,0,10*ROW('Hygiene Data'!D83)),IF(AND(ISNUMBER(OFFSET('Hygiene Data'!$D$8,0,10*ROW('Hygiene Data'!D83))),DS89="No",ISNUMBER(OFFSET('Hygiene Data'!$D$8,0,10*ROW('Hygiene Data'!D83)))),CONCATENATE("[",ROUND(OFFSET('Hygiene Data'!$D$8,0,10*ROW('Hygiene Data'!D83)),0),"]"),IF(AND(ISNUMBER(OFFSET('Hygiene Data'!$D$8,0,10*ROW('Hygiene Data'!D83))),DS89="",ISNUMBER(OFFSET('Hygiene Data'!$D$8,0,10*ROW('Hygiene Data'!D83)))),OFFSET('Hygiene Data'!$D$8,0,10*ROW('Hygiene Data'!D83)),NA())))</f>
        <v>#N/A</v>
      </c>
      <c r="BE89" s="254" t="e">
        <f ca="true">+IF(AND(ISNUMBER(OFFSET('Hygiene Data'!$D$10,0,10*ROW('Hygiene Data'!D83))),DT89="Yes"),OFFSET('Hygiene Data'!$D$10,0,10*ROW('Hygiene Data'!D83)),IF(AND(ISNUMBER(OFFSET('Hygiene Data'!$D$10,0,10*ROW('Hygiene Data'!D83))),DT89="No",ISNUMBER(OFFSET('Hygiene Data'!$D$10,0,10*ROW('Hygiene Data'!D83)))),CONCATENATE("[",ROUND(OFFSET('Hygiene Data'!$D$10,0,10*ROW('Hygiene Data'!D83)),0),"]"),IF(AND(ISNUMBER(OFFSET('Hygiene Data'!$D$10,0,10*ROW('Hygiene Data'!D83))),DT89="",ISNUMBER(OFFSET('Hygiene Data'!$D$10,0,10*ROW('Hygiene Data'!D83)))),OFFSET('Hygiene Data'!$D$10,0,10*ROW('Hygiene Data'!D83)),NA())))</f>
        <v>#N/A</v>
      </c>
      <c r="BF89" s="254" t="e">
        <f ca="true">+IF(AND(ISNUMBER(OFFSET('Hygiene Data'!$E$6,0,10*ROW('Hygiene Data'!E83))),DU89="Yes"),OFFSET('Hygiene Data'!$E$6,0,10*ROW('Hygiene Data'!E83)),IF(AND(ISNUMBER(OFFSET('Hygiene Data'!$E$6,0,10*ROW('Hygiene Data'!E83))),DU89="No",ISNUMBER(OFFSET('Hygiene Data'!$E$6,0,10*ROW('Hygiene Data'!E83)))),CONCATENATE("[",ROUND(OFFSET('Hygiene Data'!$E$6,0,10*ROW('Hygiene Data'!E83)),0),"]"),IF(AND(ISNUMBER(OFFSET('Hygiene Data'!$E$6,0,10*ROW('Hygiene Data'!E83))),DU89="",ISNUMBER(OFFSET('Hygiene Data'!$E$6,0,10*ROW('Hygiene Data'!E83)))),OFFSET('Hygiene Data'!$E$6,0,10*ROW('Hygiene Data'!E83)),NA())))</f>
        <v>#N/A</v>
      </c>
      <c r="BG89" s="254" t="e">
        <f ca="true">+IF(AND(ISNUMBER(OFFSET('Hygiene Data'!$E$8,0,10*ROW('Hygiene Data'!E83))),DV89="Yes"),OFFSET('Hygiene Data'!$E$8,0,10*ROW('Hygiene Data'!E83)),IF(AND(ISNUMBER(OFFSET('Hygiene Data'!$E$8,0,10*ROW('Hygiene Data'!E83))),DV89="No",ISNUMBER(OFFSET('Hygiene Data'!$E$8,0,10*ROW('Hygiene Data'!E83)))),CONCATENATE("[",ROUND(OFFSET('Hygiene Data'!$E$8,0,10*ROW('Hygiene Data'!E83)),0),"]"),IF(AND(ISNUMBER(OFFSET('Hygiene Data'!$E$8,0,10*ROW('Hygiene Data'!E83))),DV89="",ISNUMBER(OFFSET('Hygiene Data'!$E$8,0,10*ROW('Hygiene Data'!E83)))),OFFSET('Hygiene Data'!$E$8,0,10*ROW('Hygiene Data'!E83)),NA())))</f>
        <v>#N/A</v>
      </c>
      <c r="BH89" s="254" t="e">
        <f ca="true">+IF(AND(ISNUMBER(OFFSET('Hygiene Data'!$E$10,0,10*ROW('Hygiene Data'!E83))),DW89="Yes"),OFFSET('Hygiene Data'!$E$10,0,10*ROW('Hygiene Data'!E83)),IF(AND(ISNUMBER(OFFSET('Hygiene Data'!$E$10,0,10*ROW('Hygiene Data'!E83))),DW89="No",ISNUMBER(OFFSET('Hygiene Data'!$E$10,0,10*ROW('Hygiene Data'!E83)))),CONCATENATE("[",ROUND(OFFSET('Hygiene Data'!$E$10,0,10*ROW('Hygiene Data'!E83)),0),"]"),IF(AND(ISNUMBER(OFFSET('Hygiene Data'!$E$10,0,10*ROW('Hygiene Data'!E83))),DW89="",ISNUMBER(OFFSET('Hygiene Data'!$E$10,0,10*ROW('Hygiene Data'!E83)))),OFFSET('Hygiene Data'!$E$10,0,10*ROW('Hygiene Data'!E83)),NA())))</f>
        <v>#N/A</v>
      </c>
      <c r="BI89" s="254" t="e">
        <f ca="true">+IF(AND(ISNUMBER(OFFSET('Hygiene Data'!$F$6,0,10*ROW('Hygiene Data'!F83))),DX89="Yes"),OFFSET('Hygiene Data'!$F$6,0,10*ROW('Hygiene Data'!F83)),IF(AND(ISNUMBER(OFFSET('Hygiene Data'!$F$6,0,10*ROW('Hygiene Data'!F83))),DX89="No",ISNUMBER(OFFSET('Hygiene Data'!$F$6,0,10*ROW('Hygiene Data'!F83)))),CONCATENATE("[",ROUND(OFFSET('Hygiene Data'!$F$6,0,10*ROW('Hygiene Data'!F83)),0),"]"),IF(AND(ISNUMBER(OFFSET('Hygiene Data'!$F$6,0,10*ROW('Hygiene Data'!F83))),DX89="",ISNUMBER(OFFSET('Hygiene Data'!$F$6,0,10*ROW('Hygiene Data'!F83)))),OFFSET('Hygiene Data'!$F$6,0,10*ROW('Hygiene Data'!F83)),NA())))</f>
        <v>#N/A</v>
      </c>
      <c r="BJ89" s="254" t="e">
        <f ca="true">+IF(AND(ISNUMBER(OFFSET('Hygiene Data'!$F$8,0,10*ROW('Hygiene Data'!F83))),DY89="Yes"),OFFSET('Hygiene Data'!$F$8,0,10*ROW('Hygiene Data'!F83)),IF(AND(ISNUMBER(OFFSET('Hygiene Data'!$F$8,0,10*ROW('Hygiene Data'!F83))),DY89="No",ISNUMBER(OFFSET('Hygiene Data'!$F$8,0,10*ROW('Hygiene Data'!F83)))),CONCATENATE("[",ROUND(OFFSET('Hygiene Data'!$F$8,0,10*ROW('Hygiene Data'!F83)),0),"]"),IF(AND(ISNUMBER(OFFSET('Hygiene Data'!$F$8,0,10*ROW('Hygiene Data'!F83))),DY89="",ISNUMBER(OFFSET('Hygiene Data'!$F$8,0,10*ROW('Hygiene Data'!F83)))),OFFSET('Hygiene Data'!$F$8,0,10*ROW('Hygiene Data'!F83)),NA())))</f>
        <v>#N/A</v>
      </c>
      <c r="BK89" s="254" t="e">
        <f ca="true">+IF(AND(ISNUMBER(OFFSET('Hygiene Data'!$F$10,0,10*ROW('Hygiene Data'!F83))),DZ89="Yes"),OFFSET('Hygiene Data'!$F$10,0,10*ROW('Hygiene Data'!F83)),IF(AND(ISNUMBER(OFFSET('Hygiene Data'!$F$10,0,10*ROW('Hygiene Data'!F83))),DZ89="No",ISNUMBER(OFFSET('Hygiene Data'!$F$10,0,10*ROW('Hygiene Data'!F83)))),CONCATENATE("[",ROUND(OFFSET('Hygiene Data'!$F$10,0,10*ROW('Hygiene Data'!F83)),0),"]"),IF(AND(ISNUMBER(OFFSET('Hygiene Data'!$F$10,0,10*ROW('Hygiene Data'!F83))),DZ89="",ISNUMBER(OFFSET('Hygiene Data'!$F$10,0,10*ROW('Hygiene Data'!F83)))),OFFSET('Hygiene Data'!$F$10,0,10*ROW('Hygiene Data'!F83)),NA())))</f>
        <v>#N/A</v>
      </c>
      <c r="BL89" s="254" t="e">
        <f ca="true">+IF(AND(ISNUMBER(OFFSET('Hygiene Data'!$G$6,0,10*ROW('Hygiene Data'!G83))),EA89="Yes"),OFFSET('Hygiene Data'!$G$6,0,10*ROW('Hygiene Data'!G83)),IF(AND(ISNUMBER(OFFSET('Hygiene Data'!$G$6,0,10*ROW('Hygiene Data'!G83))),EA89="No",ISNUMBER(OFFSET('Hygiene Data'!$G$6,0,10*ROW('Hygiene Data'!G83)))),CONCATENATE("[",ROUND(OFFSET('Hygiene Data'!$G$6,0,10*ROW('Hygiene Data'!G83)),0),"]"),IF(AND(ISNUMBER(OFFSET('Hygiene Data'!$G$6,0,10*ROW('Hygiene Data'!G83))),EA89="",ISNUMBER(OFFSET('Hygiene Data'!$G$6,0,10*ROW('Hygiene Data'!G83)))),OFFSET('Hygiene Data'!$G$6,0,10*ROW('Hygiene Data'!G83)),NA())))</f>
        <v>#N/A</v>
      </c>
      <c r="BM89" s="254" t="e">
        <f ca="true">+IF(AND(ISNUMBER(OFFSET('Hygiene Data'!$G$8,0,10*ROW('Hygiene Data'!G83))),EB89="Yes"),OFFSET('Hygiene Data'!$G$8,0,10*ROW('Hygiene Data'!G83)),IF(AND(ISNUMBER(OFFSET('Hygiene Data'!$G$8,0,10*ROW('Hygiene Data'!G83))),EB89="No",ISNUMBER(OFFSET('Hygiene Data'!$G$8,0,10*ROW('Hygiene Data'!G83)))),CONCATENATE("[",ROUND(OFFSET('Hygiene Data'!$G$8,0,10*ROW('Hygiene Data'!G83)),0),"]"),IF(AND(ISNUMBER(OFFSET('Hygiene Data'!$G$8,0,10*ROW('Hygiene Data'!G83))),EB89="",ISNUMBER(OFFSET('Hygiene Data'!$G$8,0,10*ROW('Hygiene Data'!G83)))),OFFSET('Hygiene Data'!$G$8,0,10*ROW('Hygiene Data'!G83)),NA())))</f>
        <v>#N/A</v>
      </c>
      <c r="BN89" s="254" t="e">
        <f ca="true">+IF(AND(ISNUMBER(OFFSET('Hygiene Data'!$G$10,0,10*ROW('Hygiene Data'!G83))),EC89="Yes"),OFFSET('Hygiene Data'!$G$10,0,10*ROW('Hygiene Data'!G83)),IF(AND(ISNUMBER(OFFSET('Hygiene Data'!$G$10,0,10*ROW('Hygiene Data'!G83))),EC89="No",ISNUMBER(OFFSET('Hygiene Data'!$G$10,0,10*ROW('Hygiene Data'!G83)))),CONCATENATE("[",ROUND(OFFSET('Hygiene Data'!$G$10,0,10*ROW('Hygiene Data'!G83)),0),"]"),IF(AND(ISNUMBER(OFFSET('Hygiene Data'!$G$10,0,10*ROW('Hygiene Data'!G83))),EC89="",ISNUMBER(OFFSET('Hygiene Data'!$G$10,0,10*ROW('Hygiene Data'!G83)))),OFFSET('Hygiene Data'!$G$10,0,10*ROW('Hygiene Data'!G83)),NA())))</f>
        <v>#N/A</v>
      </c>
      <c r="BO89" s="254" t="e">
        <f ca="true">+IF(AND(ISNUMBER(OFFSET('Hygiene Data'!$H$6,0,10*ROW('Hygiene Data'!H83))),ED89="Yes"),OFFSET('Hygiene Data'!$H$6,0,10*ROW('Hygiene Data'!H83)),IF(AND(ISNUMBER(OFFSET('Hygiene Data'!$H$6,0,10*ROW('Hygiene Data'!H83))),ED89="No",ISNUMBER(OFFSET('Hygiene Data'!$H$6,0,10*ROW('Hygiene Data'!H83)))),CONCATENATE("[",ROUND(OFFSET('Hygiene Data'!$H$6,0,10*ROW('Hygiene Data'!H83)),0),"]"),IF(AND(ISNUMBER(OFFSET('Hygiene Data'!$H$6,0,10*ROW('Hygiene Data'!H83))),ED89="",ISNUMBER(OFFSET('Hygiene Data'!$H$6,0,10*ROW('Hygiene Data'!H83)))),OFFSET('Hygiene Data'!$H$6,0,10*ROW('Hygiene Data'!H83)),NA())))</f>
        <v>#N/A</v>
      </c>
      <c r="BP89" s="254" t="e">
        <f ca="true">+IF(AND(ISNUMBER(OFFSET('Hygiene Data'!$H$8,0,10*ROW('Hygiene Data'!H83))),EE89="Yes"),OFFSET('Hygiene Data'!$H$8,0,10*ROW('Hygiene Data'!H83)),IF(AND(ISNUMBER(OFFSET('Hygiene Data'!$H$8,0,10*ROW('Hygiene Data'!H83))),EE89="No",ISNUMBER(OFFSET('Hygiene Data'!$H$8,0,10*ROW('Hygiene Data'!H83)))),CONCATENATE("[",ROUND(OFFSET('Hygiene Data'!$H$8,0,10*ROW('Hygiene Data'!H83)),0),"]"),IF(AND(ISNUMBER(OFFSET('Hygiene Data'!$H$8,0,10*ROW('Hygiene Data'!H83))),EE89="",ISNUMBER(OFFSET('Hygiene Data'!$H$8,0,10*ROW('Hygiene Data'!H83)))),OFFSET('Hygiene Data'!$H$8,0,10*ROW('Hygiene Data'!H83)),NA())))</f>
        <v>#N/A</v>
      </c>
      <c r="BQ89" s="254" t="e">
        <f ca="true">+IF(AND(ISNUMBER(OFFSET('Hygiene Data'!$H$10,0,10*ROW('Hygiene Data'!H83))),EF89="Yes"),OFFSET('Hygiene Data'!$H$10,0,10*ROW('Hygiene Data'!H83)),IF(AND(ISNUMBER(OFFSET('Hygiene Data'!$H$10,0,10*ROW('Hygiene Data'!H83))),EF89="No",ISNUMBER(OFFSET('Hygiene Data'!$H$10,0,10*ROW('Hygiene Data'!H83)))),CONCATENATE("[",ROUND(OFFSET('Hygiene Data'!$H$10,0,10*ROW('Hygiene Data'!H83)),0),"]"),IF(AND(ISNUMBER(OFFSET('Hygiene Data'!$H$10,0,10*ROW('Hygiene Data'!H83))),EF89="",ISNUMBER(OFFSET('Hygiene Data'!$H$10,0,10*ROW('Hygiene Data'!H83)))),OFFSET('Hygiene Data'!$H$10,0,10*ROW('Hygiene Data'!H83)),NA())))</f>
        <v>#N/A</v>
      </c>
      <c r="BS89" s="36" t="str">
        <f ca="true">+IF(OFFSET('Water Data'!$C$28,0,10*ROW('Water Data'!C83))="","",OFFSET('Water Data'!$C$28,0,10*ROW('Water Data'!C83)))</f>
        <v/>
      </c>
      <c r="BT89" s="36" t="str">
        <f ca="true">+IF(OFFSET('Water Data'!$C$29,0,10*ROW('Water Data'!C83))="","",OFFSET('Water Data'!$C$29,0,10*ROW('Water Data'!C83)))</f>
        <v/>
      </c>
      <c r="BU89" s="36" t="str">
        <f ca="true">+IF(OFFSET('Water Data'!$C$30,0,10*ROW('Water Data'!C83))="","",OFFSET('Water Data'!$C$30,0,10*ROW('Water Data'!C83)))</f>
        <v/>
      </c>
      <c r="BV89" s="36" t="str">
        <f ca="true">+IF(OFFSET('Water Data'!$D$28,0,10*ROW('Water Data'!D83))="","",OFFSET('Water Data'!$D$28,0,10*ROW('Water Data'!D83)))</f>
        <v/>
      </c>
      <c r="BW89" s="36" t="str">
        <f ca="true">+IF(OFFSET('Water Data'!$D$29,0,10*ROW('Water Data'!D83))="","",OFFSET('Water Data'!$D$29,0,10*ROW('Water Data'!D83)))</f>
        <v/>
      </c>
      <c r="BX89" s="36" t="str">
        <f ca="true">+IF(OFFSET('Water Data'!$D$30,0,10*ROW('Water Data'!D83))="","",OFFSET('Water Data'!$D$30,0,10*ROW('Water Data'!D83)))</f>
        <v/>
      </c>
      <c r="BY89" s="36" t="str">
        <f ca="true">+IF(OFFSET('Water Data'!$E$28,0,10*ROW('Water Data'!E83))="","",OFFSET('Water Data'!$E$28,0,10*ROW('Water Data'!E83)))</f>
        <v/>
      </c>
      <c r="BZ89" s="36" t="str">
        <f ca="true">+IF(OFFSET('Water Data'!$E$29,0,10*ROW('Water Data'!E83))="","",OFFSET('Water Data'!$E$29,0,10*ROW('Water Data'!E83)))</f>
        <v/>
      </c>
      <c r="CA89" s="36" t="str">
        <f ca="true">+IF(OFFSET('Water Data'!$E$30,0,10*ROW('Water Data'!E83))="","",OFFSET('Water Data'!$E$30,0,10*ROW('Water Data'!E83)))</f>
        <v/>
      </c>
      <c r="CB89" s="36" t="str">
        <f ca="true">+IF(OFFSET('Water Data'!$F$28,0,10*ROW('Water Data'!F83))="","",OFFSET('Water Data'!$F$28,0,10*ROW('Water Data'!F83)))</f>
        <v/>
      </c>
      <c r="CC89" s="36" t="str">
        <f ca="true">+IF(OFFSET('Water Data'!$F$29,0,10*ROW('Water Data'!F83))="","",OFFSET('Water Data'!$F$29,0,10*ROW('Water Data'!F83)))</f>
        <v/>
      </c>
      <c r="CD89" s="36" t="str">
        <f ca="true">+IF(OFFSET('Water Data'!$F$30,0,10*ROW('Water Data'!F83))="","",OFFSET('Water Data'!$F$30,0,10*ROW('Water Data'!F83)))</f>
        <v/>
      </c>
      <c r="CE89" s="36" t="str">
        <f ca="true">+IF(OFFSET('Water Data'!$G$28,0,10*ROW('Water Data'!G83))="","",OFFSET('Water Data'!$G$28,0,10*ROW('Water Data'!G83)))</f>
        <v/>
      </c>
      <c r="CF89" s="36" t="str">
        <f ca="true">+IF(OFFSET('Water Data'!$G$29,0,10*ROW('Water Data'!G83))="","",OFFSET('Water Data'!$G$29,0,10*ROW('Water Data'!G83)))</f>
        <v/>
      </c>
      <c r="CG89" s="36" t="str">
        <f ca="true">+IF(OFFSET('Water Data'!$G$30,0,10*ROW('Water Data'!G83))="","",OFFSET('Water Data'!$G$30,0,10*ROW('Water Data'!G83)))</f>
        <v/>
      </c>
      <c r="CH89" s="36" t="str">
        <f ca="true">+IF(OFFSET('Water Data'!$H$28,0,10*ROW('Water Data'!H83))="","",OFFSET('Water Data'!$H$28,0,10*ROW('Water Data'!H83)))</f>
        <v/>
      </c>
      <c r="CI89" s="36" t="str">
        <f ca="true">+IF(OFFSET('Water Data'!$H$29,0,10*ROW('Water Data'!H83))="","",OFFSET('Water Data'!$H$29,0,10*ROW('Water Data'!H83)))</f>
        <v/>
      </c>
      <c r="CJ89" s="36" t="str">
        <f ca="true">+IF(OFFSET('Water Data'!$H$30,0,10*ROW('Water Data'!H83))="","",OFFSET('Water Data'!$H$30,0,10*ROW('Water Data'!H83)))</f>
        <v/>
      </c>
      <c r="CK89" s="36" t="str">
        <f ca="true">+IF(OFFSET('Sanitation Data'!$C$29,0,10*ROW('Sanitation Data'!C83))="","",OFFSET('Sanitation Data'!$C$29,0,10*ROW('Sanitation Data'!C83)))</f>
        <v/>
      </c>
      <c r="CL89" s="36" t="str">
        <f ca="true">+IF(OFFSET('Sanitation Data'!$C$30,0,10*ROW('Sanitation Data'!C83))="","",OFFSET('Sanitation Data'!$C$30,0,10*ROW('Sanitation Data'!C83)))</f>
        <v/>
      </c>
      <c r="CM89" s="36" t="str">
        <f ca="true">+IF(OFFSET('Sanitation Data'!$C$31,0,10*ROW('Sanitation Data'!C83))="","",OFFSET('Sanitation Data'!$C$31,0,10*ROW('Sanitation Data'!C83)))</f>
        <v/>
      </c>
      <c r="CN89" s="36" t="str">
        <f ca="true">+IF(OFFSET('Sanitation Data'!$C$32,0,10*ROW('Sanitation Data'!C83))="","",OFFSET('Sanitation Data'!$C$32,0,10*ROW('Sanitation Data'!C83)))</f>
        <v/>
      </c>
      <c r="CO89" s="36" t="str">
        <f ca="true">+IF(OFFSET('Sanitation Data'!$C$33,0,10*ROW('Sanitation Data'!C83))="","",OFFSET('Sanitation Data'!$C$33,0,10*ROW('Sanitation Data'!C83)))</f>
        <v/>
      </c>
      <c r="CP89" s="36" t="str">
        <f ca="true">+IF(OFFSET('Sanitation Data'!$D$29,0,10*ROW('Sanitation Data'!D83))="","",OFFSET('Sanitation Data'!$D$29,0,10*ROW('Sanitation Data'!D83)))</f>
        <v/>
      </c>
      <c r="CQ89" s="36" t="str">
        <f ca="true">+IF(OFFSET('Sanitation Data'!$D$30,0,10*ROW('Sanitation Data'!D83))="","",OFFSET('Sanitation Data'!$D$30,0,10*ROW('Sanitation Data'!D83)))</f>
        <v/>
      </c>
      <c r="CR89" s="36" t="str">
        <f ca="true">+IF(OFFSET('Sanitation Data'!$D$31,0,10*ROW('Sanitation Data'!D83))="","",OFFSET('Sanitation Data'!$D$31,0,10*ROW('Sanitation Data'!D83)))</f>
        <v/>
      </c>
      <c r="CS89" s="36" t="str">
        <f ca="true">+IF(OFFSET('Sanitation Data'!$D$32,0,10*ROW('Sanitation Data'!D83))="","",OFFSET('Sanitation Data'!$D$32,0,10*ROW('Sanitation Data'!D83)))</f>
        <v/>
      </c>
      <c r="CT89" s="36" t="str">
        <f ca="true">+IF(OFFSET('Sanitation Data'!$D$33,0,10*ROW('Sanitation Data'!D83))="","",OFFSET('Sanitation Data'!$D$33,0,10*ROW('Sanitation Data'!D83)))</f>
        <v/>
      </c>
      <c r="CU89" s="36" t="str">
        <f ca="true">+IF(OFFSET('Sanitation Data'!$E$29,0,10*ROW('Sanitation Data'!E83))="","",OFFSET('Sanitation Data'!$E$29,0,10*ROW('Sanitation Data'!E83)))</f>
        <v/>
      </c>
      <c r="CV89" s="36" t="str">
        <f ca="true">+IF(OFFSET('Sanitation Data'!$E$30,0,10*ROW('Sanitation Data'!E83))="","",OFFSET('Sanitation Data'!$E$30,0,10*ROW('Sanitation Data'!E83)))</f>
        <v/>
      </c>
      <c r="CW89" s="36" t="str">
        <f ca="true">+IF(OFFSET('Sanitation Data'!$E$31,0,10*ROW('Sanitation Data'!E83))="","",OFFSET('Sanitation Data'!$E$31,0,10*ROW('Sanitation Data'!E83)))</f>
        <v/>
      </c>
      <c r="CX89" s="36" t="str">
        <f ca="true">+IF(OFFSET('Sanitation Data'!$E$32,0,10*ROW('Sanitation Data'!E83))="","",OFFSET('Sanitation Data'!$E$32,0,10*ROW('Sanitation Data'!E83)))</f>
        <v/>
      </c>
      <c r="CY89" s="36" t="str">
        <f ca="true">+IF(OFFSET('Sanitation Data'!$E$33,0,10*ROW('Sanitation Data'!E83))="","",OFFSET('Sanitation Data'!$E$33,0,10*ROW('Sanitation Data'!E83)))</f>
        <v/>
      </c>
      <c r="CZ89" s="36" t="str">
        <f ca="true">+IF(OFFSET('Sanitation Data'!$F$29,0,10*ROW('Sanitation Data'!F83))="","",OFFSET('Sanitation Data'!$F$29,0,10*ROW('Sanitation Data'!F83)))</f>
        <v/>
      </c>
      <c r="DA89" s="36" t="str">
        <f ca="true">+IF(OFFSET('Sanitation Data'!$F$30,0,10*ROW('Sanitation Data'!F83))="","",OFFSET('Sanitation Data'!$F$30,0,10*ROW('Sanitation Data'!F83)))</f>
        <v/>
      </c>
      <c r="DB89" s="36" t="str">
        <f ca="true">+IF(OFFSET('Sanitation Data'!$F$31,0,10*ROW('Sanitation Data'!F83))="","",OFFSET('Sanitation Data'!$F$31,0,10*ROW('Sanitation Data'!F83)))</f>
        <v/>
      </c>
      <c r="DC89" s="36" t="str">
        <f ca="true">+IF(OFFSET('Sanitation Data'!$F$32,0,10*ROW('Sanitation Data'!F83))="","",OFFSET('Sanitation Data'!$F$32,0,10*ROW('Sanitation Data'!F83)))</f>
        <v/>
      </c>
      <c r="DD89" s="36" t="str">
        <f ca="true">+IF(OFFSET('Sanitation Data'!$F$33,0,10*ROW('Sanitation Data'!F83))="","",OFFSET('Sanitation Data'!$F$33,0,10*ROW('Sanitation Data'!F83)))</f>
        <v/>
      </c>
      <c r="DE89" s="36" t="str">
        <f ca="true">+IF(OFFSET('Sanitation Data'!$G$29,0,10*ROW('Sanitation Data'!G83))="","",OFFSET('Sanitation Data'!$G$29,0,10*ROW('Sanitation Data'!G83)))</f>
        <v/>
      </c>
      <c r="DF89" s="36" t="str">
        <f ca="true">+IF(OFFSET('Sanitation Data'!$G$30,0,10*ROW('Sanitation Data'!G83))="","",OFFSET('Sanitation Data'!$G$30,0,10*ROW('Sanitation Data'!G83)))</f>
        <v/>
      </c>
      <c r="DG89" s="36" t="str">
        <f ca="true">+IF(OFFSET('Sanitation Data'!$G$31,0,10*ROW('Sanitation Data'!G83))="","",OFFSET('Sanitation Data'!$G$31,0,10*ROW('Sanitation Data'!G83)))</f>
        <v/>
      </c>
      <c r="DH89" s="36" t="str">
        <f ca="true">+IF(OFFSET('Sanitation Data'!$G$32,0,10*ROW('Sanitation Data'!G83))="","",OFFSET('Sanitation Data'!$G$32,0,10*ROW('Sanitation Data'!G83)))</f>
        <v/>
      </c>
      <c r="DI89" s="36" t="str">
        <f ca="true">+IF(OFFSET('Sanitation Data'!$G$33,0,10*ROW('Sanitation Data'!G83))="","",OFFSET('Sanitation Data'!$G$33,0,10*ROW('Sanitation Data'!G83)))</f>
        <v/>
      </c>
      <c r="DJ89" s="36" t="str">
        <f ca="true">+IF(OFFSET('Sanitation Data'!$H$29,0,10*ROW('Sanitation Data'!H83))="","",OFFSET('Sanitation Data'!$H$29,0,10*ROW('Sanitation Data'!H83)))</f>
        <v/>
      </c>
      <c r="DK89" s="36" t="str">
        <f ca="true">+IF(OFFSET('Sanitation Data'!$H$30,0,10*ROW('Sanitation Data'!H83))="","",OFFSET('Sanitation Data'!$H$30,0,10*ROW('Sanitation Data'!H83)))</f>
        <v/>
      </c>
      <c r="DL89" s="36" t="str">
        <f ca="true">+IF(OFFSET('Sanitation Data'!$H$31,0,10*ROW('Sanitation Data'!H83))="","",OFFSET('Sanitation Data'!$H$31,0,10*ROW('Sanitation Data'!H83)))</f>
        <v/>
      </c>
      <c r="DM89" s="36" t="str">
        <f ca="true">+IF(OFFSET('Sanitation Data'!$H$32,0,10*ROW('Sanitation Data'!H83))="","",OFFSET('Sanitation Data'!$H$32,0,10*ROW('Sanitation Data'!H83)))</f>
        <v/>
      </c>
      <c r="DN89" s="36" t="str">
        <f ca="true">+IF(OFFSET('Sanitation Data'!$H$33,0,10*ROW('Sanitation Data'!H83))="","",OFFSET('Sanitation Data'!$H$33,0,10*ROW('Sanitation Data'!H83)))</f>
        <v/>
      </c>
      <c r="DO89" s="36" t="str">
        <f ca="true">+IF(OFFSET('Hygiene Data'!$C$12,0,10*ROW('Hygiene Data'!C83))="","",OFFSET('Hygiene Data'!$C$12,0,10*ROW('Hygiene Data'!C83)))</f>
        <v/>
      </c>
      <c r="DP89" s="36" t="str">
        <f ca="true">+IF(OFFSET('Hygiene Data'!$C$13,0,10*ROW('Hygiene Data'!C83))="","",OFFSET('Hygiene Data'!$C$13,0,10*ROW('Hygiene Data'!C83)))</f>
        <v/>
      </c>
      <c r="DQ89" s="36" t="str">
        <f ca="true">+IF(OFFSET('Hygiene Data'!$C$14,0,10*ROW('Hygiene Data'!C83))="","",OFFSET('Hygiene Data'!$C$14,0,10*ROW('Hygiene Data'!C83)))</f>
        <v/>
      </c>
      <c r="DR89" s="36" t="str">
        <f ca="true">+IF(OFFSET('Hygiene Data'!$D$12,0,10*ROW('Hygiene Data'!D83))="","",OFFSET('Hygiene Data'!$D$12,0,10*ROW('Hygiene Data'!D83)))</f>
        <v/>
      </c>
      <c r="DS89" s="36" t="str">
        <f ca="true">+IF(OFFSET('Hygiene Data'!$D$13,0,10*ROW('Hygiene Data'!D83))="","",OFFSET('Hygiene Data'!$D$13,0,10*ROW('Hygiene Data'!D83)))</f>
        <v/>
      </c>
      <c r="DT89" s="36" t="str">
        <f ca="true">+IF(OFFSET('Hygiene Data'!$D$14,0,10*ROW('Hygiene Data'!D83))="","",OFFSET('Hygiene Data'!$D$14,0,10*ROW('Hygiene Data'!D83)))</f>
        <v/>
      </c>
      <c r="DU89" s="36" t="str">
        <f ca="true">+IF(OFFSET('Hygiene Data'!$E$12,0,10*ROW('Hygiene Data'!E83))="","",OFFSET('Hygiene Data'!$E$12,0,10*ROW('Hygiene Data'!E83)))</f>
        <v/>
      </c>
      <c r="DV89" s="36" t="str">
        <f ca="true">+IF(OFFSET('Hygiene Data'!$E$13,0,10*ROW('Hygiene Data'!E83))="","",OFFSET('Hygiene Data'!$E$13,0,10*ROW('Hygiene Data'!E83)))</f>
        <v/>
      </c>
      <c r="DW89" s="36" t="str">
        <f ca="true">+IF(OFFSET('Hygiene Data'!$E$14,0,10*ROW('Hygiene Data'!E83))="","",OFFSET('Hygiene Data'!$E$14,0,10*ROW('Hygiene Data'!E83)))</f>
        <v/>
      </c>
      <c r="DX89" s="36" t="str">
        <f ca="true">+IF(OFFSET('Hygiene Data'!$F$12,0,10*ROW('Hygiene Data'!F83))="","",OFFSET('Hygiene Data'!$F$12,0,10*ROW('Hygiene Data'!F83)))</f>
        <v/>
      </c>
      <c r="DY89" s="36" t="str">
        <f ca="true">+IF(OFFSET('Hygiene Data'!$F$13,0,10*ROW('Hygiene Data'!F83))="","",OFFSET('Hygiene Data'!$F$13,0,10*ROW('Hygiene Data'!F83)))</f>
        <v/>
      </c>
      <c r="DZ89" s="36" t="str">
        <f ca="true">+IF(OFFSET('Hygiene Data'!$F$14,0,10*ROW('Hygiene Data'!F83))="","",OFFSET('Hygiene Data'!$F$14,0,10*ROW('Hygiene Data'!F83)))</f>
        <v/>
      </c>
      <c r="EA89" s="36" t="str">
        <f ca="true">+IF(OFFSET('Hygiene Data'!$G$12,0,10*ROW('Hygiene Data'!G83))="","",OFFSET('Hygiene Data'!$G$12,0,10*ROW('Hygiene Data'!G83)))</f>
        <v/>
      </c>
      <c r="EB89" s="36" t="str">
        <f ca="true">+IF(OFFSET('Hygiene Data'!$G$13,0,10*ROW('Hygiene Data'!G83))="","",OFFSET('Hygiene Data'!$G$13,0,10*ROW('Hygiene Data'!G83)))</f>
        <v/>
      </c>
      <c r="EC89" s="36" t="str">
        <f ca="true">+IF(OFFSET('Hygiene Data'!$G$14,0,10*ROW('Hygiene Data'!G83))="","",OFFSET('Hygiene Data'!$G$14,0,10*ROW('Hygiene Data'!G83)))</f>
        <v/>
      </c>
      <c r="ED89" s="36" t="str">
        <f ca="true">+IF(OFFSET('Hygiene Data'!$H$12,0,10*ROW('Hygiene Data'!H83))="","",OFFSET('Hygiene Data'!$H$12,0,10*ROW('Hygiene Data'!H83)))</f>
        <v/>
      </c>
      <c r="EE89" s="36" t="str">
        <f ca="true">+IF(OFFSET('Hygiene Data'!$H$13,0,10*ROW('Hygiene Data'!H83))="","",OFFSET('Hygiene Data'!$H$13,0,10*ROW('Hygiene Data'!H83)))</f>
        <v/>
      </c>
      <c r="EF89" s="36" t="str">
        <f ca="true">+IF(OFFSET('Hygiene Data'!$H$14,0,10*ROW('Hygiene Data'!H83))="","",OFFSET('Hygiene Data'!$H$14,0,10*ROW('Hygiene Data'!H83)))</f>
        <v/>
      </c>
    </row>
    <row r="90" x14ac:dyDescent="0.2">
      <c r="A90" s="59" t="str">
        <f ca="true">+IF(OFFSET('Water Data'!$B$1,0,10*ROW('Water Data'!B87))="","",OFFSET('Water Data'!$B$1,0,10*ROW('Water Data'!B87)))</f>
        <v/>
      </c>
      <c r="B90" s="59" t="str">
        <f ca="true">+IF(OFFSET('Water Data'!$A$3,0,10*ROW('Water Data'!A87))="","",OFFSET('Water Data'!$A$3,0,10*ROW('Water Data'!A87)))</f>
        <v/>
      </c>
      <c r="C90" s="59" t="str">
        <f ca="true">+IF(OFFSET('Water Data'!$C$3,0,10*ROW('Water Data'!C87))="","",OFFSET('Water Data'!$C$3,0,10*ROW('Water Data'!C87)))</f>
        <v/>
      </c>
      <c r="D90" s="252" t="e">
        <f ca="true">+IF(AND(ISNUMBER(OFFSET('Water Data'!$C$5,0,10*ROW('Water Data'!C84))),BS90="Yes"),100-OFFSET('Water Data'!$C$5,0,10*ROW('Water Data'!C84)),IF(AND(ISNUMBER(OFFSET('Water Data'!$C$5,0,10*ROW('Water Data'!C84))),BS90="No",ISNUMBER(OFFSET('Water Data'!$C$5,0,10*ROW('Water Data'!C84)))),CONCATENATE("[",ROUND(100-OFFSET('Water Data'!$C$5,0,10*ROW('Water Data'!C84)),0),"]"),IF(AND(ISNUMBER(OFFSET('Water Data'!$C$5,0,10*ROW('Water Data'!C84))),BS90="",ISNUMBER(OFFSET('Water Data'!$C$5,0,10*ROW('Water Data'!C84)))),100-OFFSET('Water Data'!$C$5,0,10*ROW('Water Data'!C84)),NA())))</f>
        <v>#N/A</v>
      </c>
      <c r="E90" s="252" t="e">
        <f ca="true">+IF(AND(ISNUMBER(OFFSET('Water Data'!$C$7,0,10*ROW('Water Data'!D84))),BT90="Yes"),OFFSET('Water Data'!$C$7,0,10*ROW('Water Data'!C84)),IF(AND(ISNUMBER(OFFSET('Water Data'!$C$7,0,10*ROW('Water Data'!C84))),BT90="No",ISNUMBER(OFFSET('Water Data'!$C$7,0,10*ROW('Water Data'!C84)))),CONCATENATE("[",ROUND(OFFSET('Water Data'!$C$7,0,10*ROW('Water Data'!C84)),0),"]"),IF(AND(ISNUMBER(OFFSET('Water Data'!$C$7,0,10*ROW('Water Data'!C84))),BT90="",ISNUMBER(OFFSET('Water Data'!$C$7,0,10*ROW('Water Data'!C84)))),OFFSET('Water Data'!$C$7,0,10*ROW('Water Data'!C84)),NA())))</f>
        <v>#N/A</v>
      </c>
      <c r="F90" s="252" t="e">
        <f ca="true">+IF(AND(ISNUMBER(OFFSET('Water Data'!$C$10,0,10*ROW('Water Data'!C84))),BU90="Yes"),OFFSET('Water Data'!$C$10,0,10*ROW('Water Data'!C84)),IF(AND(ISNUMBER(OFFSET('Water Data'!$C$10,0,10*ROW('Water Data'!C84))),BU90="No",ISNUMBER(OFFSET('Water Data'!$C$10,0,10*ROW('Water Data'!C84)))),CONCATENATE("[",ROUND(OFFSET('Water Data'!$C$10,0,10*ROW('Water Data'!C84)),0),"]"),IF(AND(ISNUMBER(OFFSET('Water Data'!$C$10,0,10*ROW('Water Data'!C84))),BU90="",ISNUMBER(OFFSET('Water Data'!$C$10,0,10*ROW('Water Data'!C84)))),OFFSET('Water Data'!$C$10,0,10*ROW('Water Data'!C84)),NA())))</f>
        <v>#N/A</v>
      </c>
      <c r="G90" s="252" t="e">
        <f ca="true">+IF(AND(ISNUMBER(OFFSET('Water Data'!$D$5,0,10*ROW('Water Data'!D84))),BV90="Yes"),100-OFFSET('Water Data'!$D$5,0,10*ROW('Water Data'!D84)),IF(AND(ISNUMBER(OFFSET('Water Data'!$D$5,0,10*ROW('Water Data'!D84))),BV90="No",ISNUMBER(OFFSET('Water Data'!$D$5,0,10*ROW('Water Data'!D84)))),CONCATENATE("[",ROUND(100-OFFSET('Water Data'!$D$5,0,10*ROW('Water Data'!D84)),0),"]"),IF(AND(ISNUMBER(OFFSET('Water Data'!$D$5,0,10*ROW('Water Data'!D84))),BV90="",ISNUMBER(OFFSET('Water Data'!$D$5,0,10*ROW('Water Data'!D84)))),100-OFFSET('Water Data'!$D$5,0,10*ROW('Water Data'!D84)),NA())))</f>
        <v>#N/A</v>
      </c>
      <c r="H90" s="252" t="e">
        <f ca="true">+IF(AND(ISNUMBER(OFFSET('Water Data'!$D$7,0,10*ROW('Water Data'!D84))),BW90="Yes"),OFFSET('Water Data'!$D$7,0,10*ROW('Water Data'!D84)),IF(AND(ISNUMBER(OFFSET('Water Data'!$D$7,0,10*ROW('Water Data'!D84))),BW90="No",ISNUMBER(OFFSET('Water Data'!$D$7,0,10*ROW('Water Data'!D84)))),CONCATENATE("[",ROUND(OFFSET('Water Data'!$C$7,0,10*ROW('Water Data'!D84)),0),"]"),IF(AND(ISNUMBER(OFFSET('Water Data'!$D$7,0,10*ROW('Water Data'!D84))),BW90="",ISNUMBER(OFFSET('Water Data'!$D$7,0,10*ROW('Water Data'!D84)))),OFFSET('Water Data'!$D$7,0,10*ROW('Water Data'!D84)),NA())))</f>
        <v>#N/A</v>
      </c>
      <c r="I90" s="252" t="e">
        <f ca="true">+IF(AND(ISNUMBER(OFFSET('Water Data'!$D$10,0,10*ROW('Water Data'!D84))),BX90="Yes"),OFFSET('Water Data'!$D$10,0,10*ROW('Water Data'!D84)),IF(AND(ISNUMBER(OFFSET('Water Data'!$D$10,0,10*ROW('Water Data'!D84))),BX90="No",ISNUMBER(OFFSET('Water Data'!$D$10,0,10*ROW('Water Data'!D84)))),CONCATENATE("[",ROUND(OFFSET('Water Data'!$D$10,0,10*ROW('Water Data'!D84)),0),"]"),IF(AND(ISNUMBER(OFFSET('Water Data'!$D$10,0,10*ROW('Water Data'!D84))),BX90="",ISNUMBER(OFFSET('Water Data'!$D$10,0,10*ROW('Water Data'!D84)))),OFFSET('Water Data'!$D$10,0,10*ROW('Water Data'!D84)),NA())))</f>
        <v>#N/A</v>
      </c>
      <c r="J90" s="252" t="e">
        <f ca="true">+IF(AND(ISNUMBER(OFFSET('Water Data'!$E$5,0,10*ROW('Water Data'!E84))),BY90="Yes"),100-OFFSET('Water Data'!$E$5,0,10*ROW('Water Data'!E84)),IF(AND(ISNUMBER(OFFSET('Water Data'!$E$5,0,10*ROW('Water Data'!E84))),BY90="No",ISNUMBER(OFFSET('Water Data'!$E$5,0,10*ROW('Water Data'!E84)))),CONCATENATE("[",ROUND(100-OFFSET('Water Data'!$E$5,0,10*ROW('Water Data'!E84)),0),"]"),IF(AND(ISNUMBER(OFFSET('Water Data'!$E$5,0,10*ROW('Water Data'!E84))),BY90="",ISNUMBER(OFFSET('Water Data'!$E$5,0,10*ROW('Water Data'!E84)))),100-OFFSET('Water Data'!$E$5,0,10*ROW('Water Data'!E84)),NA())))</f>
        <v>#N/A</v>
      </c>
      <c r="K90" s="252" t="e">
        <f ca="true">+IF(AND(ISNUMBER(OFFSET('Water Data'!$E$7,0,10*ROW('Water Data'!E84))),BZ90="Yes"),OFFSET('Water Data'!$E$7,0,10*ROW('Water Data'!E84)),IF(AND(ISNUMBER(OFFSET('Water Data'!$E$7,0,10*ROW('Water Data'!E84))),BZ90="No",ISNUMBER(OFFSET('Water Data'!$E$7,0,10*ROW('Water Data'!E84)))),CONCATENATE("[",ROUND(OFFSET('Water Data'!$E$7,0,10*ROW('Water Data'!E84)),0),"]"),IF(AND(ISNUMBER(OFFSET('Water Data'!$E$7,0,10*ROW('Water Data'!E84))),BZ90="",ISNUMBER(OFFSET('Water Data'!$E$7,0,10*ROW('Water Data'!E84)))),OFFSET('Water Data'!$E$7,0,10*ROW('Water Data'!E84)),NA())))</f>
        <v>#N/A</v>
      </c>
      <c r="L90" s="252" t="e">
        <f ca="true">+IF(AND(ISNUMBER(OFFSET('Water Data'!$E$10,0,10*ROW('Water Data'!E84))),CA90="Yes"),OFFSET('Water Data'!$E$10,0,10*ROW('Water Data'!E84)),IF(AND(ISNUMBER(OFFSET('Water Data'!$E$10,0,10*ROW('Water Data'!E84))),CA90="No",ISNUMBER(OFFSET('Water Data'!$E$10,0,10*ROW('Water Data'!E84)))),CONCATENATE("[",ROUND(OFFSET('Water Data'!$E$10,0,10*ROW('Water Data'!E84)),0),"]"),IF(AND(ISNUMBER(OFFSET('Water Data'!$E$10,0,10*ROW('Water Data'!E84))),CA90="",ISNUMBER(OFFSET('Water Data'!$E$10,0,10*ROW('Water Data'!E84)))),OFFSET('Water Data'!$E$10,0,10*ROW('Water Data'!E84)),NA())))</f>
        <v>#N/A</v>
      </c>
      <c r="M90" s="252" t="e">
        <f ca="true">+IF(AND(ISNUMBER(OFFSET('Water Data'!$F$5,0,10*ROW('Water Data'!F84))),CB90="Yes"),100-OFFSET('Water Data'!$F$5,0,10*ROW('Water Data'!F84)),IF(AND(ISNUMBER(OFFSET('Water Data'!$F$5,0,10*ROW('Water Data'!F84))),CB90="No",ISNUMBER(OFFSET('Water Data'!$F$5,0,10*ROW('Water Data'!F84)))),CONCATENATE("[",ROUND(100-OFFSET('Water Data'!$F$5,0,10*ROW('Water Data'!F84)),0),"]"),IF(AND(ISNUMBER(OFFSET('Water Data'!$F$5,0,10*ROW('Water Data'!F84))),CB90="",ISNUMBER(OFFSET('Water Data'!$F$5,0,10*ROW('Water Data'!F84)))),100-OFFSET('Water Data'!$F$5,0,10*ROW('Water Data'!F84)),NA())))</f>
        <v>#N/A</v>
      </c>
      <c r="N90" s="252" t="e">
        <f ca="true">+IF(AND(ISNUMBER(OFFSET('Water Data'!$F$7,0,10*ROW('Water Data'!F84))),CC90="Yes"),OFFSET('Water Data'!$F$7,0,10*ROW('Water Data'!F84)),IF(AND(ISNUMBER(OFFSET('Water Data'!$F$7,0,10*ROW('Water Data'!F84))),CC90="No",ISNUMBER(OFFSET('Water Data'!$F$7,0,10*ROW('Water Data'!F84)))),CONCATENATE("[",ROUND(OFFSET('Water Data'!$F$7,0,10*ROW('Water Data'!F84)),0),"]"),IF(AND(ISNUMBER(OFFSET('Water Data'!$F$7,0,10*ROW('Water Data'!F84))),CC90="",ISNUMBER(OFFSET('Water Data'!$F$7,0,10*ROW('Water Data'!F84)))),OFFSET('Water Data'!$F$7,0,10*ROW('Water Data'!F84)),NA())))</f>
        <v>#N/A</v>
      </c>
      <c r="O90" s="252" t="e">
        <f ca="true">+IF(AND(ISNUMBER(OFFSET('Water Data'!$F$10,0,10*ROW('Water Data'!F84))),CD90="Yes"),OFFSET('Water Data'!$F$10,0,10*ROW('Water Data'!F84)),IF(AND(ISNUMBER(OFFSET('Water Data'!$F$10,0,10*ROW('Water Data'!F84))),CD90="No",ISNUMBER(OFFSET('Water Data'!$F$10,0,10*ROW('Water Data'!F84)))),CONCATENATE("[",ROUND(OFFSET('Water Data'!$F$10,0,10*ROW('Water Data'!F84)),0),"]"),IF(AND(ISNUMBER(OFFSET('Water Data'!$F$10,0,10*ROW('Water Data'!F84))),CD90="",ISNUMBER(OFFSET('Water Data'!$F$10,0,10*ROW('Water Data'!F84)))),OFFSET('Water Data'!$F$10,0,10*ROW('Water Data'!F84)),NA())))</f>
        <v>#N/A</v>
      </c>
      <c r="P90" s="252" t="e">
        <f ca="true">+IF(AND(ISNUMBER(OFFSET('Water Data'!$G$5,0,10*ROW('Water Data'!G84))),CE90="Yes"),100-OFFSET('Water Data'!$G$5,0,10*ROW('Water Data'!G84)),IF(AND(ISNUMBER(OFFSET('Water Data'!$G$5,0,10*ROW('Water Data'!G84))),CE90="No",ISNUMBER(OFFSET('Water Data'!$G$5,0,10*ROW('Water Data'!G84)))),CONCATENATE("[",ROUND(100-OFFSET('Water Data'!$G$5,0,10*ROW('Water Data'!G84)),0),"]"),IF(AND(ISNUMBER(OFFSET('Water Data'!$G$5,0,10*ROW('Water Data'!G84))),CE90="",ISNUMBER(OFFSET('Water Data'!$G$5,0,10*ROW('Water Data'!G84)))),100-OFFSET('Water Data'!$G$5,0,10*ROW('Water Data'!G84)),NA())))</f>
        <v>#N/A</v>
      </c>
      <c r="Q90" s="252" t="e">
        <f ca="true">+IF(AND(ISNUMBER(OFFSET('Water Data'!$G$7,0,10*ROW('Water Data'!G84))),CF90="Yes"),OFFSET('Water Data'!$G$7,0,10*ROW('Water Data'!G84)),IF(AND(ISNUMBER(OFFSET('Water Data'!$G$7,0,10*ROW('Water Data'!G84))),CF90="No",ISNUMBER(OFFSET('Water Data'!$G$7,0,10*ROW('Water Data'!G84)))),CONCATENATE("[",ROUND(OFFSET('Water Data'!$G$7,0,10*ROW('Water Data'!G84)),0),"]"),IF(AND(ISNUMBER(OFFSET('Water Data'!$G$7,0,10*ROW('Water Data'!G84))),CF90="",ISNUMBER(OFFSET('Water Data'!$G$7,0,10*ROW('Water Data'!G84)))),OFFSET('Water Data'!$G$7,0,10*ROW('Water Data'!G84)),NA())))</f>
        <v>#N/A</v>
      </c>
      <c r="R90" s="252" t="e">
        <f ca="true">+IF(AND(ISNUMBER(OFFSET('Water Data'!$G$10,0,10*ROW('Water Data'!G84))),CG90="Yes"),OFFSET('Water Data'!$G$10,0,10*ROW('Water Data'!G84)),IF(AND(ISNUMBER(OFFSET('Water Data'!$G$10,0,10*ROW('Water Data'!G84))),CG90="No",ISNUMBER(OFFSET('Water Data'!$G$10,0,10*ROW('Water Data'!G84)))),CONCATENATE("[",ROUND(OFFSET('Water Data'!$G$10,0,10*ROW('Water Data'!G84)),0),"]"),IF(AND(ISNUMBER(OFFSET('Water Data'!$G$10,0,10*ROW('Water Data'!G84))),CG90="",ISNUMBER(OFFSET('Water Data'!$G$10,0,10*ROW('Water Data'!G84)))),OFFSET('Water Data'!$G$10,0,10*ROW('Water Data'!G84)),NA())))</f>
        <v>#N/A</v>
      </c>
      <c r="S90" s="252" t="e">
        <f ca="true">+IF(AND(ISNUMBER(OFFSET('Water Data'!$H$5,0,10*ROW('Water Data'!H84))),CH90="Yes"),100-OFFSET('Water Data'!$H$5,0,10*ROW('Water Data'!H84)),IF(AND(ISNUMBER(OFFSET('Water Data'!$H$5,0,10*ROW('Water Data'!H84))),CH90="No",ISNUMBER(OFFSET('Water Data'!$H$5,0,10*ROW('Water Data'!H84)))),CONCATENATE("[",ROUND(100-OFFSET('Water Data'!$H$5,0,10*ROW('Water Data'!H84)),0),"]"),IF(AND(ISNUMBER(OFFSET('Water Data'!$H$5,0,10*ROW('Water Data'!H84))),CH90="",ISNUMBER(OFFSET('Water Data'!$H$5,0,10*ROW('Water Data'!H84)))),100-OFFSET('Water Data'!$H$5,0,10*ROW('Water Data'!H84)),NA())))</f>
        <v>#N/A</v>
      </c>
      <c r="T90" s="252" t="e">
        <f ca="true">+IF(AND(ISNUMBER(OFFSET('Water Data'!$H$7,0,10*ROW('Water Data'!H84))),CI90="Yes"),OFFSET('Water Data'!$H$7,0,10*ROW('Water Data'!H84)),IF(AND(ISNUMBER(OFFSET('Water Data'!$H$7,0,10*ROW('Water Data'!H84))),CI90="No",ISNUMBER(OFFSET('Water Data'!$H$7,0,10*ROW('Water Data'!H84)))),CONCATENATE("[",ROUND(OFFSET('Water Data'!$H$7,0,10*ROW('Water Data'!H84)),0),"]"),IF(AND(ISNUMBER(OFFSET('Water Data'!$H$7,0,10*ROW('Water Data'!H84))),CI90="",ISNUMBER(OFFSET('Water Data'!$H$7,0,10*ROW('Water Data'!H84)))),OFFSET('Water Data'!$H$7,0,10*ROW('Water Data'!H84)),NA())))</f>
        <v>#N/A</v>
      </c>
      <c r="U90" s="252" t="e">
        <f ca="true">+IF(AND(ISNUMBER(OFFSET('Water Data'!$H$10,0,10*ROW('Water Data'!H84))),CJ90="Yes"),OFFSET('Water Data'!$H$10,0,10*ROW('Water Data'!H84)),IF(AND(ISNUMBER(OFFSET('Water Data'!$H$10,0,10*ROW('Water Data'!H84))),CJ90="No",ISNUMBER(OFFSET('Water Data'!$H$10,0,10*ROW('Water Data'!H84)))),CONCATENATE("[",ROUND(OFFSET('Water Data'!$H$10,0,10*ROW('Water Data'!H84)),0),"]"),IF(AND(ISNUMBER(OFFSET('Water Data'!$H$10,0,10*ROW('Water Data'!H84))),CJ90="",ISNUMBER(OFFSET('Water Data'!$H$10,0,10*ROW('Water Data'!H84)))),OFFSET('Water Data'!$H$10,0,10*ROW('Water Data'!H84)),NA())))</f>
        <v>#N/A</v>
      </c>
      <c r="V90" s="253" t="e">
        <f ca="true">+IF(AND(ISNUMBER(OFFSET('Sanitation Data'!$C$5,0,10*ROW('Sanitation Data'!C84))),CK90="Yes"),100-OFFSET('Sanitation Data'!$C$5,0,10*ROW('Sanitation Data'!C84)),IF(AND(ISNUMBER(OFFSET('Sanitation Data'!$C$5,0,10*ROW('Sanitation Data'!C84))),CK90="No",ISNUMBER(OFFSET('Sanitation Data'!$C$5,0,10*ROW('Sanitation Data'!C84)))),CONCATENATE("[",ROUND(100-OFFSET('Sanitation Data'!$C$5,0,10*ROW('Sanitation Data'!C84)),0),"]"),IF(AND(ISNUMBER(OFFSET('Sanitation Data'!$C$5,0,10*ROW('Sanitation Data'!C84))),CK90="",ISNUMBER(OFFSET('Sanitation Data'!$C$5,0,10*ROW('Sanitation Data'!C84)))),100-OFFSET('Sanitation Data'!$C$5,0,10*ROW('Sanitation Data'!C84)),NA())))</f>
        <v>#N/A</v>
      </c>
      <c r="W90" s="253" t="e">
        <f ca="true">+IF(AND(ISNUMBER(OFFSET('Sanitation Data'!$C$7,0,10*ROW('Sanitation Data'!C84))),CL90="Yes"),OFFSET('Sanitation Data'!$C$7,0,10*ROW('Sanitation Data'!C84)),IF(AND(ISNUMBER(OFFSET('Sanitation Data'!$C$7,0,10*ROW('Sanitation Data'!C84))),CL90="No",ISNUMBER(OFFSET('Sanitation Data'!$C$7,0,10*ROW('Sanitation Data'!C84)))),CONCATENATE("[",ROUND(OFFSET('Sanitation Data'!$C$7,0,10*ROW('Sanitation Data'!C84)),0),"]"),IF(AND(ISNUMBER(OFFSET('Sanitation Data'!$C$7,0,10*ROW('Sanitation Data'!C84))),CL90="",ISNUMBER(OFFSET('Sanitation Data'!$C$7,0,10*ROW('Sanitation Data'!C84)))),OFFSET('Sanitation Data'!$C$7,0,10*ROW('Sanitation Data'!C84)),NA())))</f>
        <v>#N/A</v>
      </c>
      <c r="X90" s="253" t="e">
        <f ca="true">+IF(AND(ISNUMBER(OFFSET('Sanitation Data'!$C$11,0,10*ROW('Sanitation Data'!C84))),CM90="Yes"),OFFSET('Sanitation Data'!$C$11,0,10*ROW('Sanitation Data'!C84)),IF(AND(ISNUMBER(OFFSET('Sanitation Data'!$C$11,0,10*ROW('Sanitation Data'!C84))),CM90="No",ISNUMBER(OFFSET('Sanitation Data'!$C$11,0,10*ROW('Sanitation Data'!C84)))),CONCATENATE("[",ROUND(OFFSET('Sanitation Data'!$C$11,0,10*ROW('Sanitation Data'!C84)),0),"]"),IF(AND(ISNUMBER(OFFSET('Sanitation Data'!$C$11,0,10*ROW('Sanitation Data'!C84))),CM90="",ISNUMBER(OFFSET('Sanitation Data'!$C$11,0,10*ROW('Sanitation Data'!C84)))),OFFSET('Sanitation Data'!$C$11,0,10*ROW('Sanitation Data'!C84)),NA())))</f>
        <v>#N/A</v>
      </c>
      <c r="Y90" s="253" t="e">
        <f ca="true">+IF(AND(ISNUMBER(OFFSET('Sanitation Data'!$C$12,0,10*ROW('Sanitation Data'!C84))),CN90="Yes"),OFFSET('Sanitation Data'!$C$12,0,10*ROW('Sanitation Data'!C84)),IF(AND(ISNUMBER(OFFSET('Sanitation Data'!$C$12,0,10*ROW('Sanitation Data'!C84))),CN90="No",ISNUMBER(OFFSET('Sanitation Data'!$C$12,0,10*ROW('Sanitation Data'!C84)))),CONCATENATE("[",ROUND(OFFSET('Sanitation Data'!$C$12,0,10*ROW('Sanitation Data'!C84)),0),"]"),IF(AND(ISNUMBER(OFFSET('Sanitation Data'!$C$12,0,10*ROW('Sanitation Data'!C84))),CN90="",ISNUMBER(OFFSET('Sanitation Data'!$C$12,0,10*ROW('Sanitation Data'!C84)))),OFFSET('Sanitation Data'!$C$12,0,10*ROW('Sanitation Data'!C84)),NA())))</f>
        <v>#N/A</v>
      </c>
      <c r="Z90" s="253" t="e">
        <f ca="true">+IF(AND(ISNUMBER(OFFSET('Sanitation Data'!$C$13,0,10*ROW('Sanitation Data'!C84))),CO90="Yes"),OFFSET('Sanitation Data'!$C$13,0,10*ROW('Sanitation Data'!C84)),IF(AND(ISNUMBER(OFFSET('Sanitation Data'!$C$13,0,10*ROW('Sanitation Data'!C84))),CO90="No",ISNUMBER(OFFSET('Sanitation Data'!$C$13,0,10*ROW('Sanitation Data'!C84)))),CONCATENATE("[",ROUND(OFFSET('Sanitation Data'!$C$13,0,10*ROW('Sanitation Data'!C84)),0),"]"),IF(AND(ISNUMBER(OFFSET('Sanitation Data'!$C$13,0,10*ROW('Sanitation Data'!C84))),CO90="",ISNUMBER(OFFSET('Sanitation Data'!$C$13,0,10*ROW('Sanitation Data'!C84)))),OFFSET('Sanitation Data'!$C$13,0,10*ROW('Sanitation Data'!C84)),NA())))</f>
        <v>#N/A</v>
      </c>
      <c r="AA90" s="253" t="e">
        <f ca="true">+IF(AND(ISNUMBER(OFFSET('Sanitation Data'!$D$5,0,10*ROW('Sanitation Data'!D84))),CP90="Yes"),100-OFFSET('Sanitation Data'!$D$5,0,10*ROW('Sanitation Data'!D84)),IF(AND(ISNUMBER(OFFSET('Sanitation Data'!$D$5,0,10*ROW('Sanitation Data'!D84))),CP90="No",ISNUMBER(OFFSET('Sanitation Data'!$D$5,0,10*ROW('Sanitation Data'!D84)))),CONCATENATE("[",ROUND(100-OFFSET('Sanitation Data'!$D$5,0,10*ROW('Sanitation Data'!D84)),0),"]"),IF(AND(ISNUMBER(OFFSET('Sanitation Data'!$D$5,0,10*ROW('Sanitation Data'!D84))),CP90="",ISNUMBER(OFFSET('Sanitation Data'!$D$5,0,10*ROW('Sanitation Data'!D84)))),100-OFFSET('Sanitation Data'!$D$5,0,10*ROW('Sanitation Data'!D84)),NA())))</f>
        <v>#N/A</v>
      </c>
      <c r="AB90" s="253" t="e">
        <f ca="true">+IF(AND(ISNUMBER(OFFSET('Sanitation Data'!$D$7,0,10*ROW('Sanitation Data'!D84))),CQ90="Yes"),OFFSET('Sanitation Data'!$D$7,0,10*ROW('Sanitation Data'!G84)),IF(AND(ISNUMBER(OFFSET('Sanitation Data'!$D$7,0,10*ROW('Sanitation Data'!D84))),CQ90="No",ISNUMBER(OFFSET('Sanitation Data'!$D$7,0,10*ROW('Sanitation Data'!D84)))),CONCATENATE("[",ROUND(OFFSET('Sanitation Data'!$D$7,0,10*ROW('Sanitation Data'!D84)),0),"]"),IF(AND(ISNUMBER(OFFSET('Sanitation Data'!$D$7,0,10*ROW('Sanitation Data'!D84))),CQ90="",ISNUMBER(OFFSET('Sanitation Data'!$D$7,0,10*ROW('Sanitation Data'!D84)))),OFFSET('Sanitation Data'!$D$7,0,10*ROW('Sanitation Data'!D84)),NA())))</f>
        <v>#N/A</v>
      </c>
      <c r="AC90" s="253" t="e">
        <f ca="true">+IF(AND(ISNUMBER(OFFSET('Sanitation Data'!$D$11,0,10*ROW('Sanitation Data'!D84))),CR90="Yes"),OFFSET('Sanitation Data'!$D$11,0,10*ROW('Sanitation Data'!D84)),IF(AND(ISNUMBER(OFFSET('Sanitation Data'!$D$11,0,10*ROW('Sanitation Data'!D84))),CR90="No",ISNUMBER(OFFSET('Sanitation Data'!$D$11,0,10*ROW('Sanitation Data'!D84)))),CONCATENATE("[",ROUND(OFFSET('Sanitation Data'!$D$11,0,10*ROW('Sanitation Data'!D84)),0),"]"),IF(AND(ISNUMBER(OFFSET('Sanitation Data'!$D$11,0,10*ROW('Sanitation Data'!D84))),CR90="",ISNUMBER(OFFSET('Sanitation Data'!$D$11,0,10*ROW('Sanitation Data'!D84)))),OFFSET('Sanitation Data'!$D$11,0,10*ROW('Sanitation Data'!D84)),NA())))</f>
        <v>#N/A</v>
      </c>
      <c r="AD90" s="253" t="e">
        <f ca="true">+IF(AND(ISNUMBER(OFFSET('Sanitation Data'!$D$12,0,10*ROW('Sanitation Data'!D84))),CS90="Yes"),OFFSET('Sanitation Data'!$D$12,0,10*ROW('Sanitation Data'!D84)),IF(AND(ISNUMBER(OFFSET('Sanitation Data'!$D$12,0,10*ROW('Sanitation Data'!D84))),CS90="No",ISNUMBER(OFFSET('Sanitation Data'!$D$12,0,10*ROW('Sanitation Data'!D84)))),CONCATENATE("[",ROUND(OFFSET('Sanitation Data'!$D$12,0,10*ROW('Sanitation Data'!D84)),0),"]"),IF(AND(ISNUMBER(OFFSET('Sanitation Data'!$D$12,0,10*ROW('Sanitation Data'!D84))),CS90="",ISNUMBER(OFFSET('Sanitation Data'!$D$12,0,10*ROW('Sanitation Data'!D84)))),OFFSET('Sanitation Data'!$D$12,0,10*ROW('Sanitation Data'!D84)),NA())))</f>
        <v>#N/A</v>
      </c>
      <c r="AE90" s="253" t="e">
        <f ca="true">+IF(AND(ISNUMBER(OFFSET('Sanitation Data'!$D$13,0,10*ROW('Sanitation Data'!D84))),CT90="Yes"),OFFSET('Sanitation Data'!$D$13,0,10*ROW('Sanitation Data'!D84)),IF(AND(ISNUMBER(OFFSET('Sanitation Data'!$D$13,0,10*ROW('Sanitation Data'!D84))),CT90="No",ISNUMBER(OFFSET('Sanitation Data'!$D$13,0,10*ROW('Sanitation Data'!D84)))),CONCATENATE("[",ROUND(OFFSET('Sanitation Data'!$D$13,0,10*ROW('Sanitation Data'!D84)),0),"]"),IF(AND(ISNUMBER(OFFSET('Sanitation Data'!$D$13,0,10*ROW('Sanitation Data'!D84))),CT90="",ISNUMBER(OFFSET('Sanitation Data'!$D$13,0,10*ROW('Sanitation Data'!D84)))),OFFSET('Sanitation Data'!$D$13,0,10*ROW('Sanitation Data'!D84)),NA())))</f>
        <v>#N/A</v>
      </c>
      <c r="AF90" s="253" t="e">
        <f ca="true">+IF(AND(ISNUMBER(OFFSET('Sanitation Data'!$E$5,0,10*ROW('Sanitation Data'!E84))),CU90="Yes"),100-OFFSET('Sanitation Data'!$E$5,0,10*ROW('Sanitation Data'!E84)),IF(AND(ISNUMBER(OFFSET('Sanitation Data'!$E$5,0,10*ROW('Sanitation Data'!E84))),CU90="No",ISNUMBER(OFFSET('Sanitation Data'!$E$5,0,10*ROW('Sanitation Data'!E84)))),CONCATENATE("[",ROUND(100-OFFSET('Sanitation Data'!$E$5,0,10*ROW('Sanitation Data'!E84)),0),"]"),IF(AND(ISNUMBER(OFFSET('Sanitation Data'!$E$5,0,10*ROW('Sanitation Data'!E84))),CU90="",ISNUMBER(OFFSET('Sanitation Data'!$E$5,0,10*ROW('Sanitation Data'!E84)))),100-OFFSET('Sanitation Data'!$E$5,0,10*ROW('Sanitation Data'!E84)),NA())))</f>
        <v>#N/A</v>
      </c>
      <c r="AG90" s="253" t="e">
        <f ca="true">+IF(AND(ISNUMBER(OFFSET('Sanitation Data'!$E$7,0,10*ROW('Sanitation Data'!E84))),CV90="Yes"),OFFSET('Sanitation Data'!$E$7,0,10*ROW('Sanitation Data'!E84)),IF(AND(ISNUMBER(OFFSET('Sanitation Data'!$E$7,0,10*ROW('Sanitation Data'!E84))),CV90="No",ISNUMBER(OFFSET('Sanitation Data'!$E$7,0,10*ROW('Sanitation Data'!E84)))),CONCATENATE("[",ROUND(OFFSET('Sanitation Data'!$E$7,0,10*ROW('Sanitation Data'!E84)),0),"]"),IF(AND(ISNUMBER(OFFSET('Sanitation Data'!$E$7,0,10*ROW('Sanitation Data'!E84))),CV90="",ISNUMBER(OFFSET('Sanitation Data'!$E$7,0,10*ROW('Sanitation Data'!E84)))),OFFSET('Sanitation Data'!$E$7,0,10*ROW('Sanitation Data'!E84)),NA())))</f>
        <v>#N/A</v>
      </c>
      <c r="AH90" s="253" t="e">
        <f ca="true">+IF(AND(ISNUMBER(OFFSET('Sanitation Data'!$E$11,0,10*ROW('Sanitation Data'!E84))),CW90="Yes"),OFFSET('Sanitation Data'!$E$11,0,10*ROW('Sanitation Data'!E84)),IF(AND(ISNUMBER(OFFSET('Sanitation Data'!$E$11,0,10*ROW('Sanitation Data'!E84))),CW90="No",ISNUMBER(OFFSET('Sanitation Data'!$E$11,0,10*ROW('Sanitation Data'!E84)))),CONCATENATE("[",ROUND(OFFSET('Sanitation Data'!$E$11,0,10*ROW('Sanitation Data'!E84)),0),"]"),IF(AND(ISNUMBER(OFFSET('Sanitation Data'!$E$11,0,10*ROW('Sanitation Data'!E84))),CW90="",ISNUMBER(OFFSET('Sanitation Data'!$E$11,0,10*ROW('Sanitation Data'!E84)))),OFFSET('Sanitation Data'!$E$11,0,10*ROW('Sanitation Data'!E84)),NA())))</f>
        <v>#N/A</v>
      </c>
      <c r="AI90" s="253" t="e">
        <f ca="true">+IF(AND(ISNUMBER(OFFSET('Sanitation Data'!$E$12,0,10*ROW('Sanitation Data'!E84))),CX90="Yes"),OFFSET('Sanitation Data'!$E$12,0,10*ROW('Sanitation Data'!E84)),IF(AND(ISNUMBER(OFFSET('Sanitation Data'!$E$12,0,10*ROW('Sanitation Data'!E84))),CX90="No",ISNUMBER(OFFSET('Sanitation Data'!$E$12,0,10*ROW('Sanitation Data'!E84)))),CONCATENATE("[",ROUND(OFFSET('Sanitation Data'!$E$12,0,10*ROW('Sanitation Data'!E84)),0),"]"),IF(AND(ISNUMBER(OFFSET('Sanitation Data'!$E$12,0,10*ROW('Sanitation Data'!E84))),CX90="",ISNUMBER(OFFSET('Sanitation Data'!$E$12,0,10*ROW('Sanitation Data'!E84)))),OFFSET('Sanitation Data'!$E$12,0,10*ROW('Sanitation Data'!E84)),NA())))</f>
        <v>#N/A</v>
      </c>
      <c r="AJ90" s="253" t="e">
        <f ca="true">+IF(AND(ISNUMBER(OFFSET('Sanitation Data'!$E$13,0,10*ROW('Sanitation Data'!E84))),CY90="Yes"),OFFSET('Sanitation Data'!$E$13,0,10*ROW('Sanitation Data'!E84)),IF(AND(ISNUMBER(OFFSET('Sanitation Data'!$E$13,0,10*ROW('Sanitation Data'!E84))),CY90="No",ISNUMBER(OFFSET('Sanitation Data'!$E$13,0,10*ROW('Sanitation Data'!E84)))),CONCATENATE("[",ROUND(OFFSET('Sanitation Data'!$E$13,0,10*ROW('Sanitation Data'!E84)),0),"]"),IF(AND(ISNUMBER(OFFSET('Sanitation Data'!$E$13,0,10*ROW('Sanitation Data'!E84))),CY90="",ISNUMBER(OFFSET('Sanitation Data'!$E$13,0,10*ROW('Sanitation Data'!E84)))),OFFSET('Sanitation Data'!$E$13,0,10*ROW('Sanitation Data'!E84)),NA())))</f>
        <v>#N/A</v>
      </c>
      <c r="AK90" s="253" t="e">
        <f ca="true">+IF(AND(ISNUMBER(OFFSET('Sanitation Data'!$F$5,0,10*ROW('Sanitation Data'!F84))),CZ90="Yes"),100-OFFSET('Sanitation Data'!$F$5,0,10*ROW('Sanitation Data'!F84)),IF(AND(ISNUMBER(OFFSET('Sanitation Data'!$F$5,0,10*ROW('Sanitation Data'!F84))),CZ90="No",ISNUMBER(OFFSET('Sanitation Data'!$F$5,0,10*ROW('Sanitation Data'!F84)))),CONCATENATE("[",ROUND(100-OFFSET('Sanitation Data'!$F$5,0,10*ROW('Sanitation Data'!F84)),0),"]"),IF(AND(ISNUMBER(OFFSET('Sanitation Data'!$F$5,0,10*ROW('Sanitation Data'!F84))),CZ90="",ISNUMBER(OFFSET('Sanitation Data'!$F$5,0,10*ROW('Sanitation Data'!F84)))),100-OFFSET('Sanitation Data'!$F$5,0,10*ROW('Sanitation Data'!F84)),NA())))</f>
        <v>#N/A</v>
      </c>
      <c r="AL90" s="253" t="e">
        <f ca="true">+IF(AND(ISNUMBER(OFFSET('Sanitation Data'!$F$7,0,10*ROW('Sanitation Data'!F84))),DA90="Yes"),OFFSET('Sanitation Data'!$F$7,0,10*ROW('Sanitation Data'!F84)),IF(AND(ISNUMBER(OFFSET('Sanitation Data'!$F$7,0,10*ROW('Sanitation Data'!F84))),DA90="No",ISNUMBER(OFFSET('Sanitation Data'!$F$7,0,10*ROW('Sanitation Data'!F84)))),CONCATENATE("[",ROUND(OFFSET('Sanitation Data'!$F$7,0,10*ROW('Sanitation Data'!F84)),0),"]"),IF(AND(ISNUMBER(OFFSET('Sanitation Data'!$F$7,0,10*ROW('Sanitation Data'!F84))),DA90="",ISNUMBER(OFFSET('Sanitation Data'!$F$7,0,10*ROW('Sanitation Data'!F84)))),OFFSET('Sanitation Data'!$F$7,0,10*ROW('Sanitation Data'!F84)),NA())))</f>
        <v>#N/A</v>
      </c>
      <c r="AM90" s="253" t="e">
        <f ca="true">+IF(AND(ISNUMBER(OFFSET('Sanitation Data'!$F$11,0,10*ROW('Sanitation Data'!F84))),DB90="Yes"),OFFSET('Sanitation Data'!$F$11,0,10*ROW('Sanitation Data'!F84)),IF(AND(ISNUMBER(OFFSET('Sanitation Data'!$F$11,0,10*ROW('Sanitation Data'!F84))),DB90="No",ISNUMBER(OFFSET('Sanitation Data'!$F$11,0,10*ROW('Sanitation Data'!F84)))),CONCATENATE("[",ROUND(OFFSET('Sanitation Data'!$F$11,0,10*ROW('Sanitation Data'!F84)),0),"]"),IF(AND(ISNUMBER(OFFSET('Sanitation Data'!$F$11,0,10*ROW('Sanitation Data'!F84))),DB90="",ISNUMBER(OFFSET('Sanitation Data'!$F$11,0,10*ROW('Sanitation Data'!F84)))),OFFSET('Sanitation Data'!$F$11,0,10*ROW('Sanitation Data'!F84)),NA())))</f>
        <v>#N/A</v>
      </c>
      <c r="AN90" s="253" t="e">
        <f ca="true">+IF(AND(ISNUMBER(OFFSET('Sanitation Data'!$F$12,0,10*ROW('Sanitation Data'!F84))),DC90="Yes"),OFFSET('Sanitation Data'!$F$12,0,10*ROW('Sanitation Data'!F84)),IF(AND(ISNUMBER(OFFSET('Sanitation Data'!$F$12,0,10*ROW('Sanitation Data'!F84))),DC90="No",ISNUMBER(OFFSET('Sanitation Data'!$F$12,0,10*ROW('Sanitation Data'!F84)))),CONCATENATE("[",ROUND(OFFSET('Sanitation Data'!$F$12,0,10*ROW('Sanitation Data'!F84)),0),"]"),IF(AND(ISNUMBER(OFFSET('Sanitation Data'!$F$12,0,10*ROW('Sanitation Data'!F84))),DC90="",ISNUMBER(OFFSET('Sanitation Data'!$F$12,0,10*ROW('Sanitation Data'!F84)))),OFFSET('Sanitation Data'!$F$12,0,10*ROW('Sanitation Data'!F84)),NA())))</f>
        <v>#N/A</v>
      </c>
      <c r="AO90" s="253" t="e">
        <f ca="true">+IF(AND(ISNUMBER(OFFSET('Sanitation Data'!$F$13,0,10*ROW('Sanitation Data'!F84))),DD90="Yes"),OFFSET('Sanitation Data'!$F$13,0,10*ROW('Sanitation Data'!F84)),IF(AND(ISNUMBER(OFFSET('Sanitation Data'!$F$13,0,10*ROW('Sanitation Data'!F84))),DD90="No",ISNUMBER(OFFSET('Sanitation Data'!$F$13,0,10*ROW('Sanitation Data'!F84)))),CONCATENATE("[",ROUND(OFFSET('Sanitation Data'!$F$13,0,10*ROW('Sanitation Data'!F84)),0),"]"),IF(AND(ISNUMBER(OFFSET('Sanitation Data'!$F$13,0,10*ROW('Sanitation Data'!F84))),DD90="",ISNUMBER(OFFSET('Sanitation Data'!$F$13,0,10*ROW('Sanitation Data'!F84)))),OFFSET('Sanitation Data'!$F$13,0,10*ROW('Sanitation Data'!F84)),NA())))</f>
        <v>#N/A</v>
      </c>
      <c r="AP90" s="253" t="e">
        <f ca="true">+IF(AND(ISNUMBER(OFFSET('Sanitation Data'!$G$5,0,10*ROW('Sanitation Data'!G84))),DE90="Yes"),100-OFFSET('Sanitation Data'!$G$5,0,10*ROW('Sanitation Data'!G84)),IF(AND(ISNUMBER(OFFSET('Sanitation Data'!$G$5,0,10*ROW('Sanitation Data'!G84))),DE90="No",ISNUMBER(OFFSET('Sanitation Data'!$G$5,0,10*ROW('Sanitation Data'!G84)))),CONCATENATE("[",ROUND(100-OFFSET('Sanitation Data'!$G$5,0,10*ROW('Sanitation Data'!G84)),0),"]"),IF(AND(ISNUMBER(OFFSET('Sanitation Data'!$G$5,0,10*ROW('Sanitation Data'!G84))),DE90="",ISNUMBER(OFFSET('Sanitation Data'!$G$5,0,10*ROW('Sanitation Data'!G84)))),100-OFFSET('Sanitation Data'!$G$5,0,10*ROW('Sanitation Data'!G84)),NA())))</f>
        <v>#N/A</v>
      </c>
      <c r="AQ90" s="253" t="e">
        <f ca="true">+IF(AND(ISNUMBER(OFFSET('Sanitation Data'!$G$7,0,10*ROW('Sanitation Data'!G84))),DF90="Yes"),OFFSET('Sanitation Data'!$G$7,0,10*ROW('Sanitation Data'!G84)),IF(AND(ISNUMBER(OFFSET('Sanitation Data'!$G$7,0,10*ROW('Sanitation Data'!G84))),DF90="No",ISNUMBER(OFFSET('Sanitation Data'!$G$7,0,10*ROW('Sanitation Data'!G84)))),CONCATENATE("[",ROUND(OFFSET('Sanitation Data'!$G$7,0,10*ROW('Sanitation Data'!G84)),0),"]"),IF(AND(ISNUMBER(OFFSET('Sanitation Data'!$G$7,0,10*ROW('Sanitation Data'!G84))),DF90="",ISNUMBER(OFFSET('Sanitation Data'!$G$7,0,10*ROW('Sanitation Data'!G84)))),OFFSET('Sanitation Data'!$G$7,0,10*ROW('Sanitation Data'!G84)),NA())))</f>
        <v>#N/A</v>
      </c>
      <c r="AR90" s="253" t="e">
        <f ca="true">+IF(AND(ISNUMBER(OFFSET('Sanitation Data'!$G$11,0,10*ROW('Sanitation Data'!G84))),DG90="Yes"),OFFSET('Sanitation Data'!$G$11,0,10*ROW('Sanitation Data'!G84)),IF(AND(ISNUMBER(OFFSET('Sanitation Data'!$G$11,0,10*ROW('Sanitation Data'!G84))),DG90="No",ISNUMBER(OFFSET('Sanitation Data'!$G$11,0,10*ROW('Sanitation Data'!G84)))),CONCATENATE("[",ROUND(OFFSET('Sanitation Data'!$G$11,0,10*ROW('Sanitation Data'!G84)),0),"]"),IF(AND(ISNUMBER(OFFSET('Sanitation Data'!$G$11,0,10*ROW('Sanitation Data'!G84))),DG90="",ISNUMBER(OFFSET('Sanitation Data'!$G$11,0,10*ROW('Sanitation Data'!G84)))),OFFSET('Sanitation Data'!$G$11,0,10*ROW('Sanitation Data'!G84)),NA())))</f>
        <v>#N/A</v>
      </c>
      <c r="AS90" s="253" t="e">
        <f ca="true">+IF(AND(ISNUMBER(OFFSET('Sanitation Data'!$G$12,0,10*ROW('Sanitation Data'!G84))),DH90="Yes"),OFFSET('Sanitation Data'!$G$12,0,10*ROW('Sanitation Data'!G84)),IF(AND(ISNUMBER(OFFSET('Sanitation Data'!$G$12,0,10*ROW('Sanitation Data'!G84))),DH90="No",ISNUMBER(OFFSET('Sanitation Data'!$G$12,0,10*ROW('Sanitation Data'!G84)))),CONCATENATE("[",ROUND(OFFSET('Sanitation Data'!$G$12,0,10*ROW('Sanitation Data'!G84)),0),"]"),IF(AND(ISNUMBER(OFFSET('Sanitation Data'!$G$12,0,10*ROW('Sanitation Data'!G84))),DH90="",ISNUMBER(OFFSET('Sanitation Data'!$G$12,0,10*ROW('Sanitation Data'!G84)))),OFFSET('Sanitation Data'!$G$12,0,10*ROW('Sanitation Data'!G84)),NA())))</f>
        <v>#N/A</v>
      </c>
      <c r="AT90" s="253" t="e">
        <f ca="true">+IF(AND(ISNUMBER(OFFSET('Sanitation Data'!$G$13,0,10*ROW('Sanitation Data'!G84))),DI90="Yes"),OFFSET('Sanitation Data'!$G$13,0,10*ROW('Sanitation Data'!G84)),IF(AND(ISNUMBER(OFFSET('Sanitation Data'!$G$13,0,10*ROW('Sanitation Data'!G84))),DI90="No",ISNUMBER(OFFSET('Sanitation Data'!$G$13,0,10*ROW('Sanitation Data'!G84)))),CONCATENATE("[",ROUND(OFFSET('Sanitation Data'!$G$13,0,10*ROW('Sanitation Data'!G84)),0),"]"),IF(AND(ISNUMBER(OFFSET('Sanitation Data'!$G$13,0,10*ROW('Sanitation Data'!G84))),DI90="",ISNUMBER(OFFSET('Sanitation Data'!$G$13,0,10*ROW('Sanitation Data'!G84)))),OFFSET('Sanitation Data'!$G$13,0,10*ROW('Sanitation Data'!G84)),NA())))</f>
        <v>#N/A</v>
      </c>
      <c r="AU90" s="253" t="e">
        <f ca="true">+IF(AND(ISNUMBER(OFFSET('Sanitation Data'!$H$5,0,10*ROW('Sanitation Data'!H84))),DJ90="Yes"),100-OFFSET('Sanitation Data'!$H$5,0,10*ROW('Sanitation Data'!H84)),IF(AND(ISNUMBER(OFFSET('Sanitation Data'!$H$5,0,10*ROW('Sanitation Data'!H84))),DJ90="No",ISNUMBER(OFFSET('Sanitation Data'!$H$5,0,10*ROW('Sanitation Data'!H84)))),CONCATENATE("[",ROUND(100-OFFSET('Sanitation Data'!$H$5,0,10*ROW('Sanitation Data'!H84)),0),"]"),IF(AND(ISNUMBER(OFFSET('Sanitation Data'!$H$5,0,10*ROW('Sanitation Data'!H84))),DJ90="",ISNUMBER(OFFSET('Sanitation Data'!$H$5,0,10*ROW('Sanitation Data'!H84)))),100-OFFSET('Sanitation Data'!$H$5,0,10*ROW('Sanitation Data'!H84)),NA())))</f>
        <v>#N/A</v>
      </c>
      <c r="AV90" s="253" t="e">
        <f ca="true">+IF(AND(ISNUMBER(OFFSET('Sanitation Data'!$H$7,0,10*ROW('Sanitation Data'!H84))),DK90="Yes"),OFFSET('Sanitation Data'!$H$7,0,10*ROW('Sanitation Data'!H84)),IF(AND(ISNUMBER(OFFSET('Sanitation Data'!$H$7,0,10*ROW('Sanitation Data'!H84))),DK90="No",ISNUMBER(OFFSET('Sanitation Data'!$H$7,0,10*ROW('Sanitation Data'!H84)))),CONCATENATE("[",ROUND(OFFSET('Sanitation Data'!$H$7,0,10*ROW('Sanitation Data'!H84)),0),"]"),IF(AND(ISNUMBER(OFFSET('Sanitation Data'!$H$7,0,10*ROW('Sanitation Data'!H84))),DK90="",ISNUMBER(OFFSET('Sanitation Data'!$H$7,0,10*ROW('Sanitation Data'!H84)))),OFFSET('Sanitation Data'!$H$7,0,10*ROW('Sanitation Data'!H84)),NA())))</f>
        <v>#N/A</v>
      </c>
      <c r="AW90" s="253" t="e">
        <f ca="true">+IF(AND(ISNUMBER(OFFSET('Sanitation Data'!$H$11,0,10*ROW('Sanitation Data'!H84))),DL90="Yes"),OFFSET('Sanitation Data'!$H$11,0,10*ROW('Sanitation Data'!H84)),IF(AND(ISNUMBER(OFFSET('Sanitation Data'!$H$11,0,10*ROW('Sanitation Data'!H84))),DL90="No",ISNUMBER(OFFSET('Sanitation Data'!$H$11,0,10*ROW('Sanitation Data'!H84)))),CONCATENATE("[",ROUND(OFFSET('Sanitation Data'!$H$11,0,10*ROW('Sanitation Data'!H84)),0),"]"),IF(AND(ISNUMBER(OFFSET('Sanitation Data'!$H$11,0,10*ROW('Sanitation Data'!H84))),DL90="",ISNUMBER(OFFSET('Sanitation Data'!$H$11,0,10*ROW('Sanitation Data'!H84)))),OFFSET('Sanitation Data'!$H$11,0,10*ROW('Sanitation Data'!H84)),NA())))</f>
        <v>#N/A</v>
      </c>
      <c r="AX90" s="253" t="e">
        <f ca="true">+IF(AND(ISNUMBER(OFFSET('Sanitation Data'!$H$12,0,10*ROW('Sanitation Data'!H84))),DM90="Yes"),OFFSET('Sanitation Data'!$H$12,0,10*ROW('Sanitation Data'!H84)),IF(AND(ISNUMBER(OFFSET('Sanitation Data'!$H$12,0,10*ROW('Sanitation Data'!H84))),DM90="No",ISNUMBER(OFFSET('Sanitation Data'!$H$12,0,10*ROW('Sanitation Data'!H84)))),CONCATENATE("[",ROUND(OFFSET('Sanitation Data'!$H$12,0,10*ROW('Sanitation Data'!H84)),0),"]"),IF(AND(ISNUMBER(OFFSET('Sanitation Data'!$H$12,0,10*ROW('Sanitation Data'!H84))),DM90="",ISNUMBER(OFFSET('Sanitation Data'!$H$12,0,10*ROW('Sanitation Data'!H84)))),OFFSET('Sanitation Data'!$H$12,0,10*ROW('Sanitation Data'!H84)),NA())))</f>
        <v>#N/A</v>
      </c>
      <c r="AY90" s="253" t="e">
        <f ca="true">+IF(AND(ISNUMBER(OFFSET('Sanitation Data'!$H$13,0,10*ROW('Sanitation Data'!H84))),DN90="Yes"),OFFSET('Sanitation Data'!$H$13,0,10*ROW('Sanitation Data'!H84)),IF(AND(ISNUMBER(OFFSET('Sanitation Data'!$H$13,0,10*ROW('Sanitation Data'!H84))),DN90="No",ISNUMBER(OFFSET('Sanitation Data'!$H$13,0,10*ROW('Sanitation Data'!H84)))),CONCATENATE("[",ROUND(OFFSET('Sanitation Data'!$H$13,0,10*ROW('Sanitation Data'!H84)),0),"]"),IF(AND(ISNUMBER(OFFSET('Sanitation Data'!$H$13,0,10*ROW('Sanitation Data'!H84))),DN90="",ISNUMBER(OFFSET('Sanitation Data'!$H$13,0,10*ROW('Sanitation Data'!H84)))),OFFSET('Sanitation Data'!$H$13,0,10*ROW('Sanitation Data'!H84)),NA())))</f>
        <v>#N/A</v>
      </c>
      <c r="AZ90" s="254" t="e">
        <f ca="true">+IF(AND(ISNUMBER(OFFSET('Hygiene Data'!$C$6,0,10*ROW('Hygiene Data'!C84))),DO90="Yes"),OFFSET('Hygiene Data'!$C$6,0,10*ROW('Hygiene Data'!C84)),IF(AND(ISNUMBER(OFFSET('Hygiene Data'!$C$6,0,10*ROW('Hygiene Data'!C84))),DO90="No",ISNUMBER(OFFSET('Hygiene Data'!$C$6,0,10*ROW('Hygiene Data'!C84)))),CONCATENATE("[",ROUND(OFFSET('Hygiene Data'!$C$6,0,10*ROW('Hygiene Data'!C84)),0),"]"),IF(AND(ISNUMBER(OFFSET('Hygiene Data'!$C$6,0,10*ROW('Hygiene Data'!C84))),DO90="",ISNUMBER(OFFSET('Hygiene Data'!$C$6,0,10*ROW('Hygiene Data'!C84)))),OFFSET('Hygiene Data'!$C$6,0,10*ROW('Hygiene Data'!C84)),NA())))</f>
        <v>#N/A</v>
      </c>
      <c r="BA90" s="254" t="e">
        <f ca="true">+IF(AND(ISNUMBER(OFFSET('Hygiene Data'!$C$8,0,10*ROW('Hygiene Data'!C84))),DP90="Yes"),OFFSET('Hygiene Data'!$C$8,0,10*ROW('Hygiene Data'!C84)),IF(AND(ISNUMBER(OFFSET('Hygiene Data'!$C$8,0,10*ROW('Hygiene Data'!C84))),DP90="No",ISNUMBER(OFFSET('Hygiene Data'!$C$8,0,10*ROW('Hygiene Data'!C84)))),CONCATENATE("[",ROUND(OFFSET('Hygiene Data'!$C$8,0,10*ROW('Hygiene Data'!C84)),0),"]"),IF(AND(ISNUMBER(OFFSET('Hygiene Data'!$C$8,0,10*ROW('Hygiene Data'!C84))),DP90="",ISNUMBER(OFFSET('Hygiene Data'!$C$8,0,10*ROW('Hygiene Data'!C84)))),OFFSET('Hygiene Data'!$C$8,0,10*ROW('Hygiene Data'!C84)),NA())))</f>
        <v>#N/A</v>
      </c>
      <c r="BB90" s="254" t="e">
        <f ca="true">+IF(AND(ISNUMBER(OFFSET('Hygiene Data'!$C$10,0,10*ROW('Hygiene Data'!C84))),DQ90="Yes"),OFFSET('Hygiene Data'!$C$10,0,10*ROW('Hygiene Data'!C84)),IF(AND(ISNUMBER(OFFSET('Hygiene Data'!$C$10,0,10*ROW('Hygiene Data'!C84))),DQ90="No",ISNUMBER(OFFSET('Hygiene Data'!$C$10,0,10*ROW('Hygiene Data'!C84)))),CONCATENATE("[",ROUND(OFFSET('Hygiene Data'!$C$10,0,10*ROW('Hygiene Data'!C84)),0),"]"),IF(AND(ISNUMBER(OFFSET('Hygiene Data'!$C$10,0,10*ROW('Hygiene Data'!C84))),DQ90="",ISNUMBER(OFFSET('Hygiene Data'!$C$10,0,10*ROW('Hygiene Data'!C84)))),OFFSET('Hygiene Data'!$C$10,0,10*ROW('Hygiene Data'!C84)),NA())))</f>
        <v>#N/A</v>
      </c>
      <c r="BC90" s="254" t="e">
        <f ca="true">+IF(AND(ISNUMBER(OFFSET('Hygiene Data'!$D$6,0,10*ROW('Hygiene Data'!D84))),DR90="Yes"),OFFSET('Hygiene Data'!$D$6,0,10*ROW('Hygiene Data'!D84)),IF(AND(ISNUMBER(OFFSET('Hygiene Data'!$D$6,0,10*ROW('Hygiene Data'!D84))),DR90="No",ISNUMBER(OFFSET('Hygiene Data'!$D$6,0,10*ROW('Hygiene Data'!D84)))),CONCATENATE("[",ROUND(OFFSET('Hygiene Data'!$D$6,0,10*ROW('Hygiene Data'!D84)),0),"]"),IF(AND(ISNUMBER(OFFSET('Hygiene Data'!$D$6,0,10*ROW('Hygiene Data'!D84))),DR90="",ISNUMBER(OFFSET('Hygiene Data'!$D$6,0,10*ROW('Hygiene Data'!D84)))),OFFSET('Hygiene Data'!$D$6,0,10*ROW('Hygiene Data'!D84)),NA())))</f>
        <v>#N/A</v>
      </c>
      <c r="BD90" s="254" t="e">
        <f ca="true">+IF(AND(ISNUMBER(OFFSET('Hygiene Data'!$D$8,0,10*ROW('Hygiene Data'!D84))),DS90="Yes"),OFFSET('Hygiene Data'!$D$8,0,10*ROW('Hygiene Data'!D84)),IF(AND(ISNUMBER(OFFSET('Hygiene Data'!$D$8,0,10*ROW('Hygiene Data'!D84))),DS90="No",ISNUMBER(OFFSET('Hygiene Data'!$D$8,0,10*ROW('Hygiene Data'!D84)))),CONCATENATE("[",ROUND(OFFSET('Hygiene Data'!$D$8,0,10*ROW('Hygiene Data'!D84)),0),"]"),IF(AND(ISNUMBER(OFFSET('Hygiene Data'!$D$8,0,10*ROW('Hygiene Data'!D84))),DS90="",ISNUMBER(OFFSET('Hygiene Data'!$D$8,0,10*ROW('Hygiene Data'!D84)))),OFFSET('Hygiene Data'!$D$8,0,10*ROW('Hygiene Data'!D84)),NA())))</f>
        <v>#N/A</v>
      </c>
      <c r="BE90" s="254" t="e">
        <f ca="true">+IF(AND(ISNUMBER(OFFSET('Hygiene Data'!$D$10,0,10*ROW('Hygiene Data'!D84))),DT90="Yes"),OFFSET('Hygiene Data'!$D$10,0,10*ROW('Hygiene Data'!D84)),IF(AND(ISNUMBER(OFFSET('Hygiene Data'!$D$10,0,10*ROW('Hygiene Data'!D84))),DT90="No",ISNUMBER(OFFSET('Hygiene Data'!$D$10,0,10*ROW('Hygiene Data'!D84)))),CONCATENATE("[",ROUND(OFFSET('Hygiene Data'!$D$10,0,10*ROW('Hygiene Data'!D84)),0),"]"),IF(AND(ISNUMBER(OFFSET('Hygiene Data'!$D$10,0,10*ROW('Hygiene Data'!D84))),DT90="",ISNUMBER(OFFSET('Hygiene Data'!$D$10,0,10*ROW('Hygiene Data'!D84)))),OFFSET('Hygiene Data'!$D$10,0,10*ROW('Hygiene Data'!D84)),NA())))</f>
        <v>#N/A</v>
      </c>
      <c r="BF90" s="254" t="e">
        <f ca="true">+IF(AND(ISNUMBER(OFFSET('Hygiene Data'!$E$6,0,10*ROW('Hygiene Data'!E84))),DU90="Yes"),OFFSET('Hygiene Data'!$E$6,0,10*ROW('Hygiene Data'!E84)),IF(AND(ISNUMBER(OFFSET('Hygiene Data'!$E$6,0,10*ROW('Hygiene Data'!E84))),DU90="No",ISNUMBER(OFFSET('Hygiene Data'!$E$6,0,10*ROW('Hygiene Data'!E84)))),CONCATENATE("[",ROUND(OFFSET('Hygiene Data'!$E$6,0,10*ROW('Hygiene Data'!E84)),0),"]"),IF(AND(ISNUMBER(OFFSET('Hygiene Data'!$E$6,0,10*ROW('Hygiene Data'!E84))),DU90="",ISNUMBER(OFFSET('Hygiene Data'!$E$6,0,10*ROW('Hygiene Data'!E84)))),OFFSET('Hygiene Data'!$E$6,0,10*ROW('Hygiene Data'!E84)),NA())))</f>
        <v>#N/A</v>
      </c>
      <c r="BG90" s="254" t="e">
        <f ca="true">+IF(AND(ISNUMBER(OFFSET('Hygiene Data'!$E$8,0,10*ROW('Hygiene Data'!E84))),DV90="Yes"),OFFSET('Hygiene Data'!$E$8,0,10*ROW('Hygiene Data'!E84)),IF(AND(ISNUMBER(OFFSET('Hygiene Data'!$E$8,0,10*ROW('Hygiene Data'!E84))),DV90="No",ISNUMBER(OFFSET('Hygiene Data'!$E$8,0,10*ROW('Hygiene Data'!E84)))),CONCATENATE("[",ROUND(OFFSET('Hygiene Data'!$E$8,0,10*ROW('Hygiene Data'!E84)),0),"]"),IF(AND(ISNUMBER(OFFSET('Hygiene Data'!$E$8,0,10*ROW('Hygiene Data'!E84))),DV90="",ISNUMBER(OFFSET('Hygiene Data'!$E$8,0,10*ROW('Hygiene Data'!E84)))),OFFSET('Hygiene Data'!$E$8,0,10*ROW('Hygiene Data'!E84)),NA())))</f>
        <v>#N/A</v>
      </c>
      <c r="BH90" s="254" t="e">
        <f ca="true">+IF(AND(ISNUMBER(OFFSET('Hygiene Data'!$E$10,0,10*ROW('Hygiene Data'!E84))),DW90="Yes"),OFFSET('Hygiene Data'!$E$10,0,10*ROW('Hygiene Data'!E84)),IF(AND(ISNUMBER(OFFSET('Hygiene Data'!$E$10,0,10*ROW('Hygiene Data'!E84))),DW90="No",ISNUMBER(OFFSET('Hygiene Data'!$E$10,0,10*ROW('Hygiene Data'!E84)))),CONCATENATE("[",ROUND(OFFSET('Hygiene Data'!$E$10,0,10*ROW('Hygiene Data'!E84)),0),"]"),IF(AND(ISNUMBER(OFFSET('Hygiene Data'!$E$10,0,10*ROW('Hygiene Data'!E84))),DW90="",ISNUMBER(OFFSET('Hygiene Data'!$E$10,0,10*ROW('Hygiene Data'!E84)))),OFFSET('Hygiene Data'!$E$10,0,10*ROW('Hygiene Data'!E84)),NA())))</f>
        <v>#N/A</v>
      </c>
      <c r="BI90" s="254" t="e">
        <f ca="true">+IF(AND(ISNUMBER(OFFSET('Hygiene Data'!$F$6,0,10*ROW('Hygiene Data'!F84))),DX90="Yes"),OFFSET('Hygiene Data'!$F$6,0,10*ROW('Hygiene Data'!F84)),IF(AND(ISNUMBER(OFFSET('Hygiene Data'!$F$6,0,10*ROW('Hygiene Data'!F84))),DX90="No",ISNUMBER(OFFSET('Hygiene Data'!$F$6,0,10*ROW('Hygiene Data'!F84)))),CONCATENATE("[",ROUND(OFFSET('Hygiene Data'!$F$6,0,10*ROW('Hygiene Data'!F84)),0),"]"),IF(AND(ISNUMBER(OFFSET('Hygiene Data'!$F$6,0,10*ROW('Hygiene Data'!F84))),DX90="",ISNUMBER(OFFSET('Hygiene Data'!$F$6,0,10*ROW('Hygiene Data'!F84)))),OFFSET('Hygiene Data'!$F$6,0,10*ROW('Hygiene Data'!F84)),NA())))</f>
        <v>#N/A</v>
      </c>
      <c r="BJ90" s="254" t="e">
        <f ca="true">+IF(AND(ISNUMBER(OFFSET('Hygiene Data'!$F$8,0,10*ROW('Hygiene Data'!F84))),DY90="Yes"),OFFSET('Hygiene Data'!$F$8,0,10*ROW('Hygiene Data'!F84)),IF(AND(ISNUMBER(OFFSET('Hygiene Data'!$F$8,0,10*ROW('Hygiene Data'!F84))),DY90="No",ISNUMBER(OFFSET('Hygiene Data'!$F$8,0,10*ROW('Hygiene Data'!F84)))),CONCATENATE("[",ROUND(OFFSET('Hygiene Data'!$F$8,0,10*ROW('Hygiene Data'!F84)),0),"]"),IF(AND(ISNUMBER(OFFSET('Hygiene Data'!$F$8,0,10*ROW('Hygiene Data'!F84))),DY90="",ISNUMBER(OFFSET('Hygiene Data'!$F$8,0,10*ROW('Hygiene Data'!F84)))),OFFSET('Hygiene Data'!$F$8,0,10*ROW('Hygiene Data'!F84)),NA())))</f>
        <v>#N/A</v>
      </c>
      <c r="BK90" s="254" t="e">
        <f ca="true">+IF(AND(ISNUMBER(OFFSET('Hygiene Data'!$F$10,0,10*ROW('Hygiene Data'!F84))),DZ90="Yes"),OFFSET('Hygiene Data'!$F$10,0,10*ROW('Hygiene Data'!F84)),IF(AND(ISNUMBER(OFFSET('Hygiene Data'!$F$10,0,10*ROW('Hygiene Data'!F84))),DZ90="No",ISNUMBER(OFFSET('Hygiene Data'!$F$10,0,10*ROW('Hygiene Data'!F84)))),CONCATENATE("[",ROUND(OFFSET('Hygiene Data'!$F$10,0,10*ROW('Hygiene Data'!F84)),0),"]"),IF(AND(ISNUMBER(OFFSET('Hygiene Data'!$F$10,0,10*ROW('Hygiene Data'!F84))),DZ90="",ISNUMBER(OFFSET('Hygiene Data'!$F$10,0,10*ROW('Hygiene Data'!F84)))),OFFSET('Hygiene Data'!$F$10,0,10*ROW('Hygiene Data'!F84)),NA())))</f>
        <v>#N/A</v>
      </c>
      <c r="BL90" s="254" t="e">
        <f ca="true">+IF(AND(ISNUMBER(OFFSET('Hygiene Data'!$G$6,0,10*ROW('Hygiene Data'!G84))),EA90="Yes"),OFFSET('Hygiene Data'!$G$6,0,10*ROW('Hygiene Data'!G84)),IF(AND(ISNUMBER(OFFSET('Hygiene Data'!$G$6,0,10*ROW('Hygiene Data'!G84))),EA90="No",ISNUMBER(OFFSET('Hygiene Data'!$G$6,0,10*ROW('Hygiene Data'!G84)))),CONCATENATE("[",ROUND(OFFSET('Hygiene Data'!$G$6,0,10*ROW('Hygiene Data'!G84)),0),"]"),IF(AND(ISNUMBER(OFFSET('Hygiene Data'!$G$6,0,10*ROW('Hygiene Data'!G84))),EA90="",ISNUMBER(OFFSET('Hygiene Data'!$G$6,0,10*ROW('Hygiene Data'!G84)))),OFFSET('Hygiene Data'!$G$6,0,10*ROW('Hygiene Data'!G84)),NA())))</f>
        <v>#N/A</v>
      </c>
      <c r="BM90" s="254" t="e">
        <f ca="true">+IF(AND(ISNUMBER(OFFSET('Hygiene Data'!$G$8,0,10*ROW('Hygiene Data'!G84))),EB90="Yes"),OFFSET('Hygiene Data'!$G$8,0,10*ROW('Hygiene Data'!G84)),IF(AND(ISNUMBER(OFFSET('Hygiene Data'!$G$8,0,10*ROW('Hygiene Data'!G84))),EB90="No",ISNUMBER(OFFSET('Hygiene Data'!$G$8,0,10*ROW('Hygiene Data'!G84)))),CONCATENATE("[",ROUND(OFFSET('Hygiene Data'!$G$8,0,10*ROW('Hygiene Data'!G84)),0),"]"),IF(AND(ISNUMBER(OFFSET('Hygiene Data'!$G$8,0,10*ROW('Hygiene Data'!G84))),EB90="",ISNUMBER(OFFSET('Hygiene Data'!$G$8,0,10*ROW('Hygiene Data'!G84)))),OFFSET('Hygiene Data'!$G$8,0,10*ROW('Hygiene Data'!G84)),NA())))</f>
        <v>#N/A</v>
      </c>
      <c r="BN90" s="254" t="e">
        <f ca="true">+IF(AND(ISNUMBER(OFFSET('Hygiene Data'!$G$10,0,10*ROW('Hygiene Data'!G84))),EC90="Yes"),OFFSET('Hygiene Data'!$G$10,0,10*ROW('Hygiene Data'!G84)),IF(AND(ISNUMBER(OFFSET('Hygiene Data'!$G$10,0,10*ROW('Hygiene Data'!G84))),EC90="No",ISNUMBER(OFFSET('Hygiene Data'!$G$10,0,10*ROW('Hygiene Data'!G84)))),CONCATENATE("[",ROUND(OFFSET('Hygiene Data'!$G$10,0,10*ROW('Hygiene Data'!G84)),0),"]"),IF(AND(ISNUMBER(OFFSET('Hygiene Data'!$G$10,0,10*ROW('Hygiene Data'!G84))),EC90="",ISNUMBER(OFFSET('Hygiene Data'!$G$10,0,10*ROW('Hygiene Data'!G84)))),OFFSET('Hygiene Data'!$G$10,0,10*ROW('Hygiene Data'!G84)),NA())))</f>
        <v>#N/A</v>
      </c>
      <c r="BO90" s="254" t="e">
        <f ca="true">+IF(AND(ISNUMBER(OFFSET('Hygiene Data'!$H$6,0,10*ROW('Hygiene Data'!H84))),ED90="Yes"),OFFSET('Hygiene Data'!$H$6,0,10*ROW('Hygiene Data'!H84)),IF(AND(ISNUMBER(OFFSET('Hygiene Data'!$H$6,0,10*ROW('Hygiene Data'!H84))),ED90="No",ISNUMBER(OFFSET('Hygiene Data'!$H$6,0,10*ROW('Hygiene Data'!H84)))),CONCATENATE("[",ROUND(OFFSET('Hygiene Data'!$H$6,0,10*ROW('Hygiene Data'!H84)),0),"]"),IF(AND(ISNUMBER(OFFSET('Hygiene Data'!$H$6,0,10*ROW('Hygiene Data'!H84))),ED90="",ISNUMBER(OFFSET('Hygiene Data'!$H$6,0,10*ROW('Hygiene Data'!H84)))),OFFSET('Hygiene Data'!$H$6,0,10*ROW('Hygiene Data'!H84)),NA())))</f>
        <v>#N/A</v>
      </c>
      <c r="BP90" s="254" t="e">
        <f ca="true">+IF(AND(ISNUMBER(OFFSET('Hygiene Data'!$H$8,0,10*ROW('Hygiene Data'!H84))),EE90="Yes"),OFFSET('Hygiene Data'!$H$8,0,10*ROW('Hygiene Data'!H84)),IF(AND(ISNUMBER(OFFSET('Hygiene Data'!$H$8,0,10*ROW('Hygiene Data'!H84))),EE90="No",ISNUMBER(OFFSET('Hygiene Data'!$H$8,0,10*ROW('Hygiene Data'!H84)))),CONCATENATE("[",ROUND(OFFSET('Hygiene Data'!$H$8,0,10*ROW('Hygiene Data'!H84)),0),"]"),IF(AND(ISNUMBER(OFFSET('Hygiene Data'!$H$8,0,10*ROW('Hygiene Data'!H84))),EE90="",ISNUMBER(OFFSET('Hygiene Data'!$H$8,0,10*ROW('Hygiene Data'!H84)))),OFFSET('Hygiene Data'!$H$8,0,10*ROW('Hygiene Data'!H84)),NA())))</f>
        <v>#N/A</v>
      </c>
      <c r="BQ90" s="254" t="e">
        <f ca="true">+IF(AND(ISNUMBER(OFFSET('Hygiene Data'!$H$10,0,10*ROW('Hygiene Data'!H84))),EF90="Yes"),OFFSET('Hygiene Data'!$H$10,0,10*ROW('Hygiene Data'!H84)),IF(AND(ISNUMBER(OFFSET('Hygiene Data'!$H$10,0,10*ROW('Hygiene Data'!H84))),EF90="No",ISNUMBER(OFFSET('Hygiene Data'!$H$10,0,10*ROW('Hygiene Data'!H84)))),CONCATENATE("[",ROUND(OFFSET('Hygiene Data'!$H$10,0,10*ROW('Hygiene Data'!H84)),0),"]"),IF(AND(ISNUMBER(OFFSET('Hygiene Data'!$H$10,0,10*ROW('Hygiene Data'!H84))),EF90="",ISNUMBER(OFFSET('Hygiene Data'!$H$10,0,10*ROW('Hygiene Data'!H84)))),OFFSET('Hygiene Data'!$H$10,0,10*ROW('Hygiene Data'!H84)),NA())))</f>
        <v>#N/A</v>
      </c>
      <c r="BS90" s="36" t="str">
        <f ca="true">+IF(OFFSET('Water Data'!$C$28,0,10*ROW('Water Data'!C84))="","",OFFSET('Water Data'!$C$28,0,10*ROW('Water Data'!C84)))</f>
        <v/>
      </c>
      <c r="BT90" s="36" t="str">
        <f ca="true">+IF(OFFSET('Water Data'!$C$29,0,10*ROW('Water Data'!C84))="","",OFFSET('Water Data'!$C$29,0,10*ROW('Water Data'!C84)))</f>
        <v/>
      </c>
      <c r="BU90" s="36" t="str">
        <f ca="true">+IF(OFFSET('Water Data'!$C$30,0,10*ROW('Water Data'!C84))="","",OFFSET('Water Data'!$C$30,0,10*ROW('Water Data'!C84)))</f>
        <v/>
      </c>
      <c r="BV90" s="36" t="str">
        <f ca="true">+IF(OFFSET('Water Data'!$D$28,0,10*ROW('Water Data'!D84))="","",OFFSET('Water Data'!$D$28,0,10*ROW('Water Data'!D84)))</f>
        <v/>
      </c>
      <c r="BW90" s="36" t="str">
        <f ca="true">+IF(OFFSET('Water Data'!$D$29,0,10*ROW('Water Data'!D84))="","",OFFSET('Water Data'!$D$29,0,10*ROW('Water Data'!D84)))</f>
        <v/>
      </c>
      <c r="BX90" s="36" t="str">
        <f ca="true">+IF(OFFSET('Water Data'!$D$30,0,10*ROW('Water Data'!D84))="","",OFFSET('Water Data'!$D$30,0,10*ROW('Water Data'!D84)))</f>
        <v/>
      </c>
      <c r="BY90" s="36" t="str">
        <f ca="true">+IF(OFFSET('Water Data'!$E$28,0,10*ROW('Water Data'!E84))="","",OFFSET('Water Data'!$E$28,0,10*ROW('Water Data'!E84)))</f>
        <v/>
      </c>
      <c r="BZ90" s="36" t="str">
        <f ca="true">+IF(OFFSET('Water Data'!$E$29,0,10*ROW('Water Data'!E84))="","",OFFSET('Water Data'!$E$29,0,10*ROW('Water Data'!E84)))</f>
        <v/>
      </c>
      <c r="CA90" s="36" t="str">
        <f ca="true">+IF(OFFSET('Water Data'!$E$30,0,10*ROW('Water Data'!E84))="","",OFFSET('Water Data'!$E$30,0,10*ROW('Water Data'!E84)))</f>
        <v/>
      </c>
      <c r="CB90" s="36" t="str">
        <f ca="true">+IF(OFFSET('Water Data'!$F$28,0,10*ROW('Water Data'!F84))="","",OFFSET('Water Data'!$F$28,0,10*ROW('Water Data'!F84)))</f>
        <v/>
      </c>
      <c r="CC90" s="36" t="str">
        <f ca="true">+IF(OFFSET('Water Data'!$F$29,0,10*ROW('Water Data'!F84))="","",OFFSET('Water Data'!$F$29,0,10*ROW('Water Data'!F84)))</f>
        <v/>
      </c>
      <c r="CD90" s="36" t="str">
        <f ca="true">+IF(OFFSET('Water Data'!$F$30,0,10*ROW('Water Data'!F84))="","",OFFSET('Water Data'!$F$30,0,10*ROW('Water Data'!F84)))</f>
        <v/>
      </c>
      <c r="CE90" s="36" t="str">
        <f ca="true">+IF(OFFSET('Water Data'!$G$28,0,10*ROW('Water Data'!G84))="","",OFFSET('Water Data'!$G$28,0,10*ROW('Water Data'!G84)))</f>
        <v/>
      </c>
      <c r="CF90" s="36" t="str">
        <f ca="true">+IF(OFFSET('Water Data'!$G$29,0,10*ROW('Water Data'!G84))="","",OFFSET('Water Data'!$G$29,0,10*ROW('Water Data'!G84)))</f>
        <v/>
      </c>
      <c r="CG90" s="36" t="str">
        <f ca="true">+IF(OFFSET('Water Data'!$G$30,0,10*ROW('Water Data'!G84))="","",OFFSET('Water Data'!$G$30,0,10*ROW('Water Data'!G84)))</f>
        <v/>
      </c>
      <c r="CH90" s="36" t="str">
        <f ca="true">+IF(OFFSET('Water Data'!$H$28,0,10*ROW('Water Data'!H84))="","",OFFSET('Water Data'!$H$28,0,10*ROW('Water Data'!H84)))</f>
        <v/>
      </c>
      <c r="CI90" s="36" t="str">
        <f ca="true">+IF(OFFSET('Water Data'!$H$29,0,10*ROW('Water Data'!H84))="","",OFFSET('Water Data'!$H$29,0,10*ROW('Water Data'!H84)))</f>
        <v/>
      </c>
      <c r="CJ90" s="36" t="str">
        <f ca="true">+IF(OFFSET('Water Data'!$H$30,0,10*ROW('Water Data'!H84))="","",OFFSET('Water Data'!$H$30,0,10*ROW('Water Data'!H84)))</f>
        <v/>
      </c>
      <c r="CK90" s="36" t="str">
        <f ca="true">+IF(OFFSET('Sanitation Data'!$C$29,0,10*ROW('Sanitation Data'!C84))="","",OFFSET('Sanitation Data'!$C$29,0,10*ROW('Sanitation Data'!C84)))</f>
        <v/>
      </c>
      <c r="CL90" s="36" t="str">
        <f ca="true">+IF(OFFSET('Sanitation Data'!$C$30,0,10*ROW('Sanitation Data'!C84))="","",OFFSET('Sanitation Data'!$C$30,0,10*ROW('Sanitation Data'!C84)))</f>
        <v/>
      </c>
      <c r="CM90" s="36" t="str">
        <f ca="true">+IF(OFFSET('Sanitation Data'!$C$31,0,10*ROW('Sanitation Data'!C84))="","",OFFSET('Sanitation Data'!$C$31,0,10*ROW('Sanitation Data'!C84)))</f>
        <v/>
      </c>
      <c r="CN90" s="36" t="str">
        <f ca="true">+IF(OFFSET('Sanitation Data'!$C$32,0,10*ROW('Sanitation Data'!C84))="","",OFFSET('Sanitation Data'!$C$32,0,10*ROW('Sanitation Data'!C84)))</f>
        <v/>
      </c>
      <c r="CO90" s="36" t="str">
        <f ca="true">+IF(OFFSET('Sanitation Data'!$C$33,0,10*ROW('Sanitation Data'!C84))="","",OFFSET('Sanitation Data'!$C$33,0,10*ROW('Sanitation Data'!C84)))</f>
        <v/>
      </c>
      <c r="CP90" s="36" t="str">
        <f ca="true">+IF(OFFSET('Sanitation Data'!$D$29,0,10*ROW('Sanitation Data'!D84))="","",OFFSET('Sanitation Data'!$D$29,0,10*ROW('Sanitation Data'!D84)))</f>
        <v/>
      </c>
      <c r="CQ90" s="36" t="str">
        <f ca="true">+IF(OFFSET('Sanitation Data'!$D$30,0,10*ROW('Sanitation Data'!D84))="","",OFFSET('Sanitation Data'!$D$30,0,10*ROW('Sanitation Data'!D84)))</f>
        <v/>
      </c>
      <c r="CR90" s="36" t="str">
        <f ca="true">+IF(OFFSET('Sanitation Data'!$D$31,0,10*ROW('Sanitation Data'!D84))="","",OFFSET('Sanitation Data'!$D$31,0,10*ROW('Sanitation Data'!D84)))</f>
        <v/>
      </c>
      <c r="CS90" s="36" t="str">
        <f ca="true">+IF(OFFSET('Sanitation Data'!$D$32,0,10*ROW('Sanitation Data'!D84))="","",OFFSET('Sanitation Data'!$D$32,0,10*ROW('Sanitation Data'!D84)))</f>
        <v/>
      </c>
      <c r="CT90" s="36" t="str">
        <f ca="true">+IF(OFFSET('Sanitation Data'!$D$33,0,10*ROW('Sanitation Data'!D84))="","",OFFSET('Sanitation Data'!$D$33,0,10*ROW('Sanitation Data'!D84)))</f>
        <v/>
      </c>
      <c r="CU90" s="36" t="str">
        <f ca="true">+IF(OFFSET('Sanitation Data'!$E$29,0,10*ROW('Sanitation Data'!E84))="","",OFFSET('Sanitation Data'!$E$29,0,10*ROW('Sanitation Data'!E84)))</f>
        <v/>
      </c>
      <c r="CV90" s="36" t="str">
        <f ca="true">+IF(OFFSET('Sanitation Data'!$E$30,0,10*ROW('Sanitation Data'!E84))="","",OFFSET('Sanitation Data'!$E$30,0,10*ROW('Sanitation Data'!E84)))</f>
        <v/>
      </c>
      <c r="CW90" s="36" t="str">
        <f ca="true">+IF(OFFSET('Sanitation Data'!$E$31,0,10*ROW('Sanitation Data'!E84))="","",OFFSET('Sanitation Data'!$E$31,0,10*ROW('Sanitation Data'!E84)))</f>
        <v/>
      </c>
      <c r="CX90" s="36" t="str">
        <f ca="true">+IF(OFFSET('Sanitation Data'!$E$32,0,10*ROW('Sanitation Data'!E84))="","",OFFSET('Sanitation Data'!$E$32,0,10*ROW('Sanitation Data'!E84)))</f>
        <v/>
      </c>
      <c r="CY90" s="36" t="str">
        <f ca="true">+IF(OFFSET('Sanitation Data'!$E$33,0,10*ROW('Sanitation Data'!E84))="","",OFFSET('Sanitation Data'!$E$33,0,10*ROW('Sanitation Data'!E84)))</f>
        <v/>
      </c>
      <c r="CZ90" s="36" t="str">
        <f ca="true">+IF(OFFSET('Sanitation Data'!$F$29,0,10*ROW('Sanitation Data'!F84))="","",OFFSET('Sanitation Data'!$F$29,0,10*ROW('Sanitation Data'!F84)))</f>
        <v/>
      </c>
      <c r="DA90" s="36" t="str">
        <f ca="true">+IF(OFFSET('Sanitation Data'!$F$30,0,10*ROW('Sanitation Data'!F84))="","",OFFSET('Sanitation Data'!$F$30,0,10*ROW('Sanitation Data'!F84)))</f>
        <v/>
      </c>
      <c r="DB90" s="36" t="str">
        <f ca="true">+IF(OFFSET('Sanitation Data'!$F$31,0,10*ROW('Sanitation Data'!F84))="","",OFFSET('Sanitation Data'!$F$31,0,10*ROW('Sanitation Data'!F84)))</f>
        <v/>
      </c>
      <c r="DC90" s="36" t="str">
        <f ca="true">+IF(OFFSET('Sanitation Data'!$F$32,0,10*ROW('Sanitation Data'!F84))="","",OFFSET('Sanitation Data'!$F$32,0,10*ROW('Sanitation Data'!F84)))</f>
        <v/>
      </c>
      <c r="DD90" s="36" t="str">
        <f ca="true">+IF(OFFSET('Sanitation Data'!$F$33,0,10*ROW('Sanitation Data'!F84))="","",OFFSET('Sanitation Data'!$F$33,0,10*ROW('Sanitation Data'!F84)))</f>
        <v/>
      </c>
      <c r="DE90" s="36" t="str">
        <f ca="true">+IF(OFFSET('Sanitation Data'!$G$29,0,10*ROW('Sanitation Data'!G84))="","",OFFSET('Sanitation Data'!$G$29,0,10*ROW('Sanitation Data'!G84)))</f>
        <v/>
      </c>
      <c r="DF90" s="36" t="str">
        <f ca="true">+IF(OFFSET('Sanitation Data'!$G$30,0,10*ROW('Sanitation Data'!G84))="","",OFFSET('Sanitation Data'!$G$30,0,10*ROW('Sanitation Data'!G84)))</f>
        <v/>
      </c>
      <c r="DG90" s="36" t="str">
        <f ca="true">+IF(OFFSET('Sanitation Data'!$G$31,0,10*ROW('Sanitation Data'!G84))="","",OFFSET('Sanitation Data'!$G$31,0,10*ROW('Sanitation Data'!G84)))</f>
        <v/>
      </c>
      <c r="DH90" s="36" t="str">
        <f ca="true">+IF(OFFSET('Sanitation Data'!$G$32,0,10*ROW('Sanitation Data'!G84))="","",OFFSET('Sanitation Data'!$G$32,0,10*ROW('Sanitation Data'!G84)))</f>
        <v/>
      </c>
      <c r="DI90" s="36" t="str">
        <f ca="true">+IF(OFFSET('Sanitation Data'!$G$33,0,10*ROW('Sanitation Data'!G84))="","",OFFSET('Sanitation Data'!$G$33,0,10*ROW('Sanitation Data'!G84)))</f>
        <v/>
      </c>
      <c r="DJ90" s="36" t="str">
        <f ca="true">+IF(OFFSET('Sanitation Data'!$H$29,0,10*ROW('Sanitation Data'!H84))="","",OFFSET('Sanitation Data'!$H$29,0,10*ROW('Sanitation Data'!H84)))</f>
        <v/>
      </c>
      <c r="DK90" s="36" t="str">
        <f ca="true">+IF(OFFSET('Sanitation Data'!$H$30,0,10*ROW('Sanitation Data'!H84))="","",OFFSET('Sanitation Data'!$H$30,0,10*ROW('Sanitation Data'!H84)))</f>
        <v/>
      </c>
      <c r="DL90" s="36" t="str">
        <f ca="true">+IF(OFFSET('Sanitation Data'!$H$31,0,10*ROW('Sanitation Data'!H84))="","",OFFSET('Sanitation Data'!$H$31,0,10*ROW('Sanitation Data'!H84)))</f>
        <v/>
      </c>
      <c r="DM90" s="36" t="str">
        <f ca="true">+IF(OFFSET('Sanitation Data'!$H$32,0,10*ROW('Sanitation Data'!H84))="","",OFFSET('Sanitation Data'!$H$32,0,10*ROW('Sanitation Data'!H84)))</f>
        <v/>
      </c>
      <c r="DN90" s="36" t="str">
        <f ca="true">+IF(OFFSET('Sanitation Data'!$H$33,0,10*ROW('Sanitation Data'!H84))="","",OFFSET('Sanitation Data'!$H$33,0,10*ROW('Sanitation Data'!H84)))</f>
        <v/>
      </c>
      <c r="DO90" s="36" t="str">
        <f ca="true">+IF(OFFSET('Hygiene Data'!$C$12,0,10*ROW('Hygiene Data'!C84))="","",OFFSET('Hygiene Data'!$C$12,0,10*ROW('Hygiene Data'!C84)))</f>
        <v/>
      </c>
      <c r="DP90" s="36" t="str">
        <f ca="true">+IF(OFFSET('Hygiene Data'!$C$13,0,10*ROW('Hygiene Data'!C84))="","",OFFSET('Hygiene Data'!$C$13,0,10*ROW('Hygiene Data'!C84)))</f>
        <v/>
      </c>
      <c r="DQ90" s="36" t="str">
        <f ca="true">+IF(OFFSET('Hygiene Data'!$C$14,0,10*ROW('Hygiene Data'!C84))="","",OFFSET('Hygiene Data'!$C$14,0,10*ROW('Hygiene Data'!C84)))</f>
        <v/>
      </c>
      <c r="DR90" s="36" t="str">
        <f ca="true">+IF(OFFSET('Hygiene Data'!$D$12,0,10*ROW('Hygiene Data'!D84))="","",OFFSET('Hygiene Data'!$D$12,0,10*ROW('Hygiene Data'!D84)))</f>
        <v/>
      </c>
      <c r="DS90" s="36" t="str">
        <f ca="true">+IF(OFFSET('Hygiene Data'!$D$13,0,10*ROW('Hygiene Data'!D84))="","",OFFSET('Hygiene Data'!$D$13,0,10*ROW('Hygiene Data'!D84)))</f>
        <v/>
      </c>
      <c r="DT90" s="36" t="str">
        <f ca="true">+IF(OFFSET('Hygiene Data'!$D$14,0,10*ROW('Hygiene Data'!D84))="","",OFFSET('Hygiene Data'!$D$14,0,10*ROW('Hygiene Data'!D84)))</f>
        <v/>
      </c>
      <c r="DU90" s="36" t="str">
        <f ca="true">+IF(OFFSET('Hygiene Data'!$E$12,0,10*ROW('Hygiene Data'!E84))="","",OFFSET('Hygiene Data'!$E$12,0,10*ROW('Hygiene Data'!E84)))</f>
        <v/>
      </c>
      <c r="DV90" s="36" t="str">
        <f ca="true">+IF(OFFSET('Hygiene Data'!$E$13,0,10*ROW('Hygiene Data'!E84))="","",OFFSET('Hygiene Data'!$E$13,0,10*ROW('Hygiene Data'!E84)))</f>
        <v/>
      </c>
      <c r="DW90" s="36" t="str">
        <f ca="true">+IF(OFFSET('Hygiene Data'!$E$14,0,10*ROW('Hygiene Data'!E84))="","",OFFSET('Hygiene Data'!$E$14,0,10*ROW('Hygiene Data'!E84)))</f>
        <v/>
      </c>
      <c r="DX90" s="36" t="str">
        <f ca="true">+IF(OFFSET('Hygiene Data'!$F$12,0,10*ROW('Hygiene Data'!F84))="","",OFFSET('Hygiene Data'!$F$12,0,10*ROW('Hygiene Data'!F84)))</f>
        <v/>
      </c>
      <c r="DY90" s="36" t="str">
        <f ca="true">+IF(OFFSET('Hygiene Data'!$F$13,0,10*ROW('Hygiene Data'!F84))="","",OFFSET('Hygiene Data'!$F$13,0,10*ROW('Hygiene Data'!F84)))</f>
        <v/>
      </c>
      <c r="DZ90" s="36" t="str">
        <f ca="true">+IF(OFFSET('Hygiene Data'!$F$14,0,10*ROW('Hygiene Data'!F84))="","",OFFSET('Hygiene Data'!$F$14,0,10*ROW('Hygiene Data'!F84)))</f>
        <v/>
      </c>
      <c r="EA90" s="36" t="str">
        <f ca="true">+IF(OFFSET('Hygiene Data'!$G$12,0,10*ROW('Hygiene Data'!G84))="","",OFFSET('Hygiene Data'!$G$12,0,10*ROW('Hygiene Data'!G84)))</f>
        <v/>
      </c>
      <c r="EB90" s="36" t="str">
        <f ca="true">+IF(OFFSET('Hygiene Data'!$G$13,0,10*ROW('Hygiene Data'!G84))="","",OFFSET('Hygiene Data'!$G$13,0,10*ROW('Hygiene Data'!G84)))</f>
        <v/>
      </c>
      <c r="EC90" s="36" t="str">
        <f ca="true">+IF(OFFSET('Hygiene Data'!$G$14,0,10*ROW('Hygiene Data'!G84))="","",OFFSET('Hygiene Data'!$G$14,0,10*ROW('Hygiene Data'!G84)))</f>
        <v/>
      </c>
      <c r="ED90" s="36" t="str">
        <f ca="true">+IF(OFFSET('Hygiene Data'!$H$12,0,10*ROW('Hygiene Data'!H84))="","",OFFSET('Hygiene Data'!$H$12,0,10*ROW('Hygiene Data'!H84)))</f>
        <v/>
      </c>
      <c r="EE90" s="36" t="str">
        <f ca="true">+IF(OFFSET('Hygiene Data'!$H$13,0,10*ROW('Hygiene Data'!H84))="","",OFFSET('Hygiene Data'!$H$13,0,10*ROW('Hygiene Data'!H84)))</f>
        <v/>
      </c>
      <c r="EF90" s="36" t="str">
        <f ca="true">+IF(OFFSET('Hygiene Data'!$H$14,0,10*ROW('Hygiene Data'!H84))="","",OFFSET('Hygiene Data'!$H$14,0,10*ROW('Hygiene Data'!H84)))</f>
        <v/>
      </c>
    </row>
    <row r="91" x14ac:dyDescent="0.2">
      <c r="A91" s="59" t="str">
        <f ca="true">+IF(OFFSET('Water Data'!$B$1,0,10*ROW('Water Data'!B88))="","",OFFSET('Water Data'!$B$1,0,10*ROW('Water Data'!B88)))</f>
        <v/>
      </c>
      <c r="B91" s="59" t="str">
        <f ca="true">+IF(OFFSET('Water Data'!$A$3,0,10*ROW('Water Data'!A88))="","",OFFSET('Water Data'!$A$3,0,10*ROW('Water Data'!A88)))</f>
        <v/>
      </c>
      <c r="C91" s="59" t="str">
        <f ca="true">+IF(OFFSET('Water Data'!$C$3,0,10*ROW('Water Data'!C88))="","",OFFSET('Water Data'!$C$3,0,10*ROW('Water Data'!C88)))</f>
        <v/>
      </c>
      <c r="D91" s="252" t="e">
        <f ca="true">+IF(AND(ISNUMBER(OFFSET('Water Data'!$C$5,0,10*ROW('Water Data'!C85))),BS91="Yes"),100-OFFSET('Water Data'!$C$5,0,10*ROW('Water Data'!C85)),IF(AND(ISNUMBER(OFFSET('Water Data'!$C$5,0,10*ROW('Water Data'!C85))),BS91="No",ISNUMBER(OFFSET('Water Data'!$C$5,0,10*ROW('Water Data'!C85)))),CONCATENATE("[",ROUND(100-OFFSET('Water Data'!$C$5,0,10*ROW('Water Data'!C85)),0),"]"),IF(AND(ISNUMBER(OFFSET('Water Data'!$C$5,0,10*ROW('Water Data'!C85))),BS91="",ISNUMBER(OFFSET('Water Data'!$C$5,0,10*ROW('Water Data'!C85)))),100-OFFSET('Water Data'!$C$5,0,10*ROW('Water Data'!C85)),NA())))</f>
        <v>#N/A</v>
      </c>
      <c r="E91" s="252" t="e">
        <f ca="true">+IF(AND(ISNUMBER(OFFSET('Water Data'!$C$7,0,10*ROW('Water Data'!D85))),BT91="Yes"),OFFSET('Water Data'!$C$7,0,10*ROW('Water Data'!C85)),IF(AND(ISNUMBER(OFFSET('Water Data'!$C$7,0,10*ROW('Water Data'!C85))),BT91="No",ISNUMBER(OFFSET('Water Data'!$C$7,0,10*ROW('Water Data'!C85)))),CONCATENATE("[",ROUND(OFFSET('Water Data'!$C$7,0,10*ROW('Water Data'!C85)),0),"]"),IF(AND(ISNUMBER(OFFSET('Water Data'!$C$7,0,10*ROW('Water Data'!C85))),BT91="",ISNUMBER(OFFSET('Water Data'!$C$7,0,10*ROW('Water Data'!C85)))),OFFSET('Water Data'!$C$7,0,10*ROW('Water Data'!C85)),NA())))</f>
        <v>#N/A</v>
      </c>
      <c r="F91" s="252" t="e">
        <f ca="true">+IF(AND(ISNUMBER(OFFSET('Water Data'!$C$10,0,10*ROW('Water Data'!C85))),BU91="Yes"),OFFSET('Water Data'!$C$10,0,10*ROW('Water Data'!C85)),IF(AND(ISNUMBER(OFFSET('Water Data'!$C$10,0,10*ROW('Water Data'!C85))),BU91="No",ISNUMBER(OFFSET('Water Data'!$C$10,0,10*ROW('Water Data'!C85)))),CONCATENATE("[",ROUND(OFFSET('Water Data'!$C$10,0,10*ROW('Water Data'!C85)),0),"]"),IF(AND(ISNUMBER(OFFSET('Water Data'!$C$10,0,10*ROW('Water Data'!C85))),BU91="",ISNUMBER(OFFSET('Water Data'!$C$10,0,10*ROW('Water Data'!C85)))),OFFSET('Water Data'!$C$10,0,10*ROW('Water Data'!C85)),NA())))</f>
        <v>#N/A</v>
      </c>
      <c r="G91" s="252" t="e">
        <f ca="true">+IF(AND(ISNUMBER(OFFSET('Water Data'!$D$5,0,10*ROW('Water Data'!D85))),BV91="Yes"),100-OFFSET('Water Data'!$D$5,0,10*ROW('Water Data'!D85)),IF(AND(ISNUMBER(OFFSET('Water Data'!$D$5,0,10*ROW('Water Data'!D85))),BV91="No",ISNUMBER(OFFSET('Water Data'!$D$5,0,10*ROW('Water Data'!D85)))),CONCATENATE("[",ROUND(100-OFFSET('Water Data'!$D$5,0,10*ROW('Water Data'!D85)),0),"]"),IF(AND(ISNUMBER(OFFSET('Water Data'!$D$5,0,10*ROW('Water Data'!D85))),BV91="",ISNUMBER(OFFSET('Water Data'!$D$5,0,10*ROW('Water Data'!D85)))),100-OFFSET('Water Data'!$D$5,0,10*ROW('Water Data'!D85)),NA())))</f>
        <v>#N/A</v>
      </c>
      <c r="H91" s="252" t="e">
        <f ca="true">+IF(AND(ISNUMBER(OFFSET('Water Data'!$D$7,0,10*ROW('Water Data'!D85))),BW91="Yes"),OFFSET('Water Data'!$D$7,0,10*ROW('Water Data'!D85)),IF(AND(ISNUMBER(OFFSET('Water Data'!$D$7,0,10*ROW('Water Data'!D85))),BW91="No",ISNUMBER(OFFSET('Water Data'!$D$7,0,10*ROW('Water Data'!D85)))),CONCATENATE("[",ROUND(OFFSET('Water Data'!$C$7,0,10*ROW('Water Data'!D85)),0),"]"),IF(AND(ISNUMBER(OFFSET('Water Data'!$D$7,0,10*ROW('Water Data'!D85))),BW91="",ISNUMBER(OFFSET('Water Data'!$D$7,0,10*ROW('Water Data'!D85)))),OFFSET('Water Data'!$D$7,0,10*ROW('Water Data'!D85)),NA())))</f>
        <v>#N/A</v>
      </c>
      <c r="I91" s="252" t="e">
        <f ca="true">+IF(AND(ISNUMBER(OFFSET('Water Data'!$D$10,0,10*ROW('Water Data'!D85))),BX91="Yes"),OFFSET('Water Data'!$D$10,0,10*ROW('Water Data'!D85)),IF(AND(ISNUMBER(OFFSET('Water Data'!$D$10,0,10*ROW('Water Data'!D85))),BX91="No",ISNUMBER(OFFSET('Water Data'!$D$10,0,10*ROW('Water Data'!D85)))),CONCATENATE("[",ROUND(OFFSET('Water Data'!$D$10,0,10*ROW('Water Data'!D85)),0),"]"),IF(AND(ISNUMBER(OFFSET('Water Data'!$D$10,0,10*ROW('Water Data'!D85))),BX91="",ISNUMBER(OFFSET('Water Data'!$D$10,0,10*ROW('Water Data'!D85)))),OFFSET('Water Data'!$D$10,0,10*ROW('Water Data'!D85)),NA())))</f>
        <v>#N/A</v>
      </c>
      <c r="J91" s="252" t="e">
        <f ca="true">+IF(AND(ISNUMBER(OFFSET('Water Data'!$E$5,0,10*ROW('Water Data'!E85))),BY91="Yes"),100-OFFSET('Water Data'!$E$5,0,10*ROW('Water Data'!E85)),IF(AND(ISNUMBER(OFFSET('Water Data'!$E$5,0,10*ROW('Water Data'!E85))),BY91="No",ISNUMBER(OFFSET('Water Data'!$E$5,0,10*ROW('Water Data'!E85)))),CONCATENATE("[",ROUND(100-OFFSET('Water Data'!$E$5,0,10*ROW('Water Data'!E85)),0),"]"),IF(AND(ISNUMBER(OFFSET('Water Data'!$E$5,0,10*ROW('Water Data'!E85))),BY91="",ISNUMBER(OFFSET('Water Data'!$E$5,0,10*ROW('Water Data'!E85)))),100-OFFSET('Water Data'!$E$5,0,10*ROW('Water Data'!E85)),NA())))</f>
        <v>#N/A</v>
      </c>
      <c r="K91" s="252" t="e">
        <f ca="true">+IF(AND(ISNUMBER(OFFSET('Water Data'!$E$7,0,10*ROW('Water Data'!E85))),BZ91="Yes"),OFFSET('Water Data'!$E$7,0,10*ROW('Water Data'!E85)),IF(AND(ISNUMBER(OFFSET('Water Data'!$E$7,0,10*ROW('Water Data'!E85))),BZ91="No",ISNUMBER(OFFSET('Water Data'!$E$7,0,10*ROW('Water Data'!E85)))),CONCATENATE("[",ROUND(OFFSET('Water Data'!$E$7,0,10*ROW('Water Data'!E85)),0),"]"),IF(AND(ISNUMBER(OFFSET('Water Data'!$E$7,0,10*ROW('Water Data'!E85))),BZ91="",ISNUMBER(OFFSET('Water Data'!$E$7,0,10*ROW('Water Data'!E85)))),OFFSET('Water Data'!$E$7,0,10*ROW('Water Data'!E85)),NA())))</f>
        <v>#N/A</v>
      </c>
      <c r="L91" s="252" t="e">
        <f ca="true">+IF(AND(ISNUMBER(OFFSET('Water Data'!$E$10,0,10*ROW('Water Data'!E85))),CA91="Yes"),OFFSET('Water Data'!$E$10,0,10*ROW('Water Data'!E85)),IF(AND(ISNUMBER(OFFSET('Water Data'!$E$10,0,10*ROW('Water Data'!E85))),CA91="No",ISNUMBER(OFFSET('Water Data'!$E$10,0,10*ROW('Water Data'!E85)))),CONCATENATE("[",ROUND(OFFSET('Water Data'!$E$10,0,10*ROW('Water Data'!E85)),0),"]"),IF(AND(ISNUMBER(OFFSET('Water Data'!$E$10,0,10*ROW('Water Data'!E85))),CA91="",ISNUMBER(OFFSET('Water Data'!$E$10,0,10*ROW('Water Data'!E85)))),OFFSET('Water Data'!$E$10,0,10*ROW('Water Data'!E85)),NA())))</f>
        <v>#N/A</v>
      </c>
      <c r="M91" s="252" t="e">
        <f ca="true">+IF(AND(ISNUMBER(OFFSET('Water Data'!$F$5,0,10*ROW('Water Data'!F85))),CB91="Yes"),100-OFFSET('Water Data'!$F$5,0,10*ROW('Water Data'!F85)),IF(AND(ISNUMBER(OFFSET('Water Data'!$F$5,0,10*ROW('Water Data'!F85))),CB91="No",ISNUMBER(OFFSET('Water Data'!$F$5,0,10*ROW('Water Data'!F85)))),CONCATENATE("[",ROUND(100-OFFSET('Water Data'!$F$5,0,10*ROW('Water Data'!F85)),0),"]"),IF(AND(ISNUMBER(OFFSET('Water Data'!$F$5,0,10*ROW('Water Data'!F85))),CB91="",ISNUMBER(OFFSET('Water Data'!$F$5,0,10*ROW('Water Data'!F85)))),100-OFFSET('Water Data'!$F$5,0,10*ROW('Water Data'!F85)),NA())))</f>
        <v>#N/A</v>
      </c>
      <c r="N91" s="252" t="e">
        <f ca="true">+IF(AND(ISNUMBER(OFFSET('Water Data'!$F$7,0,10*ROW('Water Data'!F85))),CC91="Yes"),OFFSET('Water Data'!$F$7,0,10*ROW('Water Data'!F85)),IF(AND(ISNUMBER(OFFSET('Water Data'!$F$7,0,10*ROW('Water Data'!F85))),CC91="No",ISNUMBER(OFFSET('Water Data'!$F$7,0,10*ROW('Water Data'!F85)))),CONCATENATE("[",ROUND(OFFSET('Water Data'!$F$7,0,10*ROW('Water Data'!F85)),0),"]"),IF(AND(ISNUMBER(OFFSET('Water Data'!$F$7,0,10*ROW('Water Data'!F85))),CC91="",ISNUMBER(OFFSET('Water Data'!$F$7,0,10*ROW('Water Data'!F85)))),OFFSET('Water Data'!$F$7,0,10*ROW('Water Data'!F85)),NA())))</f>
        <v>#N/A</v>
      </c>
      <c r="O91" s="252" t="e">
        <f ca="true">+IF(AND(ISNUMBER(OFFSET('Water Data'!$F$10,0,10*ROW('Water Data'!F85))),CD91="Yes"),OFFSET('Water Data'!$F$10,0,10*ROW('Water Data'!F85)),IF(AND(ISNUMBER(OFFSET('Water Data'!$F$10,0,10*ROW('Water Data'!F85))),CD91="No",ISNUMBER(OFFSET('Water Data'!$F$10,0,10*ROW('Water Data'!F85)))),CONCATENATE("[",ROUND(OFFSET('Water Data'!$F$10,0,10*ROW('Water Data'!F85)),0),"]"),IF(AND(ISNUMBER(OFFSET('Water Data'!$F$10,0,10*ROW('Water Data'!F85))),CD91="",ISNUMBER(OFFSET('Water Data'!$F$10,0,10*ROW('Water Data'!F85)))),OFFSET('Water Data'!$F$10,0,10*ROW('Water Data'!F85)),NA())))</f>
        <v>#N/A</v>
      </c>
      <c r="P91" s="252" t="e">
        <f ca="true">+IF(AND(ISNUMBER(OFFSET('Water Data'!$G$5,0,10*ROW('Water Data'!G85))),CE91="Yes"),100-OFFSET('Water Data'!$G$5,0,10*ROW('Water Data'!G85)),IF(AND(ISNUMBER(OFFSET('Water Data'!$G$5,0,10*ROW('Water Data'!G85))),CE91="No",ISNUMBER(OFFSET('Water Data'!$G$5,0,10*ROW('Water Data'!G85)))),CONCATENATE("[",ROUND(100-OFFSET('Water Data'!$G$5,0,10*ROW('Water Data'!G85)),0),"]"),IF(AND(ISNUMBER(OFFSET('Water Data'!$G$5,0,10*ROW('Water Data'!G85))),CE91="",ISNUMBER(OFFSET('Water Data'!$G$5,0,10*ROW('Water Data'!G85)))),100-OFFSET('Water Data'!$G$5,0,10*ROW('Water Data'!G85)),NA())))</f>
        <v>#N/A</v>
      </c>
      <c r="Q91" s="252" t="e">
        <f ca="true">+IF(AND(ISNUMBER(OFFSET('Water Data'!$G$7,0,10*ROW('Water Data'!G85))),CF91="Yes"),OFFSET('Water Data'!$G$7,0,10*ROW('Water Data'!G85)),IF(AND(ISNUMBER(OFFSET('Water Data'!$G$7,0,10*ROW('Water Data'!G85))),CF91="No",ISNUMBER(OFFSET('Water Data'!$G$7,0,10*ROW('Water Data'!G85)))),CONCATENATE("[",ROUND(OFFSET('Water Data'!$G$7,0,10*ROW('Water Data'!G85)),0),"]"),IF(AND(ISNUMBER(OFFSET('Water Data'!$G$7,0,10*ROW('Water Data'!G85))),CF91="",ISNUMBER(OFFSET('Water Data'!$G$7,0,10*ROW('Water Data'!G85)))),OFFSET('Water Data'!$G$7,0,10*ROW('Water Data'!G85)),NA())))</f>
        <v>#N/A</v>
      </c>
      <c r="R91" s="252" t="e">
        <f ca="true">+IF(AND(ISNUMBER(OFFSET('Water Data'!$G$10,0,10*ROW('Water Data'!G85))),CG91="Yes"),OFFSET('Water Data'!$G$10,0,10*ROW('Water Data'!G85)),IF(AND(ISNUMBER(OFFSET('Water Data'!$G$10,0,10*ROW('Water Data'!G85))),CG91="No",ISNUMBER(OFFSET('Water Data'!$G$10,0,10*ROW('Water Data'!G85)))),CONCATENATE("[",ROUND(OFFSET('Water Data'!$G$10,0,10*ROW('Water Data'!G85)),0),"]"),IF(AND(ISNUMBER(OFFSET('Water Data'!$G$10,0,10*ROW('Water Data'!G85))),CG91="",ISNUMBER(OFFSET('Water Data'!$G$10,0,10*ROW('Water Data'!G85)))),OFFSET('Water Data'!$G$10,0,10*ROW('Water Data'!G85)),NA())))</f>
        <v>#N/A</v>
      </c>
      <c r="S91" s="252" t="e">
        <f ca="true">+IF(AND(ISNUMBER(OFFSET('Water Data'!$H$5,0,10*ROW('Water Data'!H85))),CH91="Yes"),100-OFFSET('Water Data'!$H$5,0,10*ROW('Water Data'!H85)),IF(AND(ISNUMBER(OFFSET('Water Data'!$H$5,0,10*ROW('Water Data'!H85))),CH91="No",ISNUMBER(OFFSET('Water Data'!$H$5,0,10*ROW('Water Data'!H85)))),CONCATENATE("[",ROUND(100-OFFSET('Water Data'!$H$5,0,10*ROW('Water Data'!H85)),0),"]"),IF(AND(ISNUMBER(OFFSET('Water Data'!$H$5,0,10*ROW('Water Data'!H85))),CH91="",ISNUMBER(OFFSET('Water Data'!$H$5,0,10*ROW('Water Data'!H85)))),100-OFFSET('Water Data'!$H$5,0,10*ROW('Water Data'!H85)),NA())))</f>
        <v>#N/A</v>
      </c>
      <c r="T91" s="252" t="e">
        <f ca="true">+IF(AND(ISNUMBER(OFFSET('Water Data'!$H$7,0,10*ROW('Water Data'!H85))),CI91="Yes"),OFFSET('Water Data'!$H$7,0,10*ROW('Water Data'!H85)),IF(AND(ISNUMBER(OFFSET('Water Data'!$H$7,0,10*ROW('Water Data'!H85))),CI91="No",ISNUMBER(OFFSET('Water Data'!$H$7,0,10*ROW('Water Data'!H85)))),CONCATENATE("[",ROUND(OFFSET('Water Data'!$H$7,0,10*ROW('Water Data'!H85)),0),"]"),IF(AND(ISNUMBER(OFFSET('Water Data'!$H$7,0,10*ROW('Water Data'!H85))),CI91="",ISNUMBER(OFFSET('Water Data'!$H$7,0,10*ROW('Water Data'!H85)))),OFFSET('Water Data'!$H$7,0,10*ROW('Water Data'!H85)),NA())))</f>
        <v>#N/A</v>
      </c>
      <c r="U91" s="252" t="e">
        <f ca="true">+IF(AND(ISNUMBER(OFFSET('Water Data'!$H$10,0,10*ROW('Water Data'!H85))),CJ91="Yes"),OFFSET('Water Data'!$H$10,0,10*ROW('Water Data'!H85)),IF(AND(ISNUMBER(OFFSET('Water Data'!$H$10,0,10*ROW('Water Data'!H85))),CJ91="No",ISNUMBER(OFFSET('Water Data'!$H$10,0,10*ROW('Water Data'!H85)))),CONCATENATE("[",ROUND(OFFSET('Water Data'!$H$10,0,10*ROW('Water Data'!H85)),0),"]"),IF(AND(ISNUMBER(OFFSET('Water Data'!$H$10,0,10*ROW('Water Data'!H85))),CJ91="",ISNUMBER(OFFSET('Water Data'!$H$10,0,10*ROW('Water Data'!H85)))),OFFSET('Water Data'!$H$10,0,10*ROW('Water Data'!H85)),NA())))</f>
        <v>#N/A</v>
      </c>
      <c r="V91" s="253" t="e">
        <f ca="true">+IF(AND(ISNUMBER(OFFSET('Sanitation Data'!$C$5,0,10*ROW('Sanitation Data'!C85))),CK91="Yes"),100-OFFSET('Sanitation Data'!$C$5,0,10*ROW('Sanitation Data'!C85)),IF(AND(ISNUMBER(OFFSET('Sanitation Data'!$C$5,0,10*ROW('Sanitation Data'!C85))),CK91="No",ISNUMBER(OFFSET('Sanitation Data'!$C$5,0,10*ROW('Sanitation Data'!C85)))),CONCATENATE("[",ROUND(100-OFFSET('Sanitation Data'!$C$5,0,10*ROW('Sanitation Data'!C85)),0),"]"),IF(AND(ISNUMBER(OFFSET('Sanitation Data'!$C$5,0,10*ROW('Sanitation Data'!C85))),CK91="",ISNUMBER(OFFSET('Sanitation Data'!$C$5,0,10*ROW('Sanitation Data'!C85)))),100-OFFSET('Sanitation Data'!$C$5,0,10*ROW('Sanitation Data'!C85)),NA())))</f>
        <v>#N/A</v>
      </c>
      <c r="W91" s="253" t="e">
        <f ca="true">+IF(AND(ISNUMBER(OFFSET('Sanitation Data'!$C$7,0,10*ROW('Sanitation Data'!C85))),CL91="Yes"),OFFSET('Sanitation Data'!$C$7,0,10*ROW('Sanitation Data'!C85)),IF(AND(ISNUMBER(OFFSET('Sanitation Data'!$C$7,0,10*ROW('Sanitation Data'!C85))),CL91="No",ISNUMBER(OFFSET('Sanitation Data'!$C$7,0,10*ROW('Sanitation Data'!C85)))),CONCATENATE("[",ROUND(OFFSET('Sanitation Data'!$C$7,0,10*ROW('Sanitation Data'!C85)),0),"]"),IF(AND(ISNUMBER(OFFSET('Sanitation Data'!$C$7,0,10*ROW('Sanitation Data'!C85))),CL91="",ISNUMBER(OFFSET('Sanitation Data'!$C$7,0,10*ROW('Sanitation Data'!C85)))),OFFSET('Sanitation Data'!$C$7,0,10*ROW('Sanitation Data'!C85)),NA())))</f>
        <v>#N/A</v>
      </c>
      <c r="X91" s="253" t="e">
        <f ca="true">+IF(AND(ISNUMBER(OFFSET('Sanitation Data'!$C$11,0,10*ROW('Sanitation Data'!C85))),CM91="Yes"),OFFSET('Sanitation Data'!$C$11,0,10*ROW('Sanitation Data'!C85)),IF(AND(ISNUMBER(OFFSET('Sanitation Data'!$C$11,0,10*ROW('Sanitation Data'!C85))),CM91="No",ISNUMBER(OFFSET('Sanitation Data'!$C$11,0,10*ROW('Sanitation Data'!C85)))),CONCATENATE("[",ROUND(OFFSET('Sanitation Data'!$C$11,0,10*ROW('Sanitation Data'!C85)),0),"]"),IF(AND(ISNUMBER(OFFSET('Sanitation Data'!$C$11,0,10*ROW('Sanitation Data'!C85))),CM91="",ISNUMBER(OFFSET('Sanitation Data'!$C$11,0,10*ROW('Sanitation Data'!C85)))),OFFSET('Sanitation Data'!$C$11,0,10*ROW('Sanitation Data'!C85)),NA())))</f>
        <v>#N/A</v>
      </c>
      <c r="Y91" s="253" t="e">
        <f ca="true">+IF(AND(ISNUMBER(OFFSET('Sanitation Data'!$C$12,0,10*ROW('Sanitation Data'!C85))),CN91="Yes"),OFFSET('Sanitation Data'!$C$12,0,10*ROW('Sanitation Data'!C85)),IF(AND(ISNUMBER(OFFSET('Sanitation Data'!$C$12,0,10*ROW('Sanitation Data'!C85))),CN91="No",ISNUMBER(OFFSET('Sanitation Data'!$C$12,0,10*ROW('Sanitation Data'!C85)))),CONCATENATE("[",ROUND(OFFSET('Sanitation Data'!$C$12,0,10*ROW('Sanitation Data'!C85)),0),"]"),IF(AND(ISNUMBER(OFFSET('Sanitation Data'!$C$12,0,10*ROW('Sanitation Data'!C85))),CN91="",ISNUMBER(OFFSET('Sanitation Data'!$C$12,0,10*ROW('Sanitation Data'!C85)))),OFFSET('Sanitation Data'!$C$12,0,10*ROW('Sanitation Data'!C85)),NA())))</f>
        <v>#N/A</v>
      </c>
      <c r="Z91" s="253" t="e">
        <f ca="true">+IF(AND(ISNUMBER(OFFSET('Sanitation Data'!$C$13,0,10*ROW('Sanitation Data'!C85))),CO91="Yes"),OFFSET('Sanitation Data'!$C$13,0,10*ROW('Sanitation Data'!C85)),IF(AND(ISNUMBER(OFFSET('Sanitation Data'!$C$13,0,10*ROW('Sanitation Data'!C85))),CO91="No",ISNUMBER(OFFSET('Sanitation Data'!$C$13,0,10*ROW('Sanitation Data'!C85)))),CONCATENATE("[",ROUND(OFFSET('Sanitation Data'!$C$13,0,10*ROW('Sanitation Data'!C85)),0),"]"),IF(AND(ISNUMBER(OFFSET('Sanitation Data'!$C$13,0,10*ROW('Sanitation Data'!C85))),CO91="",ISNUMBER(OFFSET('Sanitation Data'!$C$13,0,10*ROW('Sanitation Data'!C85)))),OFFSET('Sanitation Data'!$C$13,0,10*ROW('Sanitation Data'!C85)),NA())))</f>
        <v>#N/A</v>
      </c>
      <c r="AA91" s="253" t="e">
        <f ca="true">+IF(AND(ISNUMBER(OFFSET('Sanitation Data'!$D$5,0,10*ROW('Sanitation Data'!D85))),CP91="Yes"),100-OFFSET('Sanitation Data'!$D$5,0,10*ROW('Sanitation Data'!D85)),IF(AND(ISNUMBER(OFFSET('Sanitation Data'!$D$5,0,10*ROW('Sanitation Data'!D85))),CP91="No",ISNUMBER(OFFSET('Sanitation Data'!$D$5,0,10*ROW('Sanitation Data'!D85)))),CONCATENATE("[",ROUND(100-OFFSET('Sanitation Data'!$D$5,0,10*ROW('Sanitation Data'!D85)),0),"]"),IF(AND(ISNUMBER(OFFSET('Sanitation Data'!$D$5,0,10*ROW('Sanitation Data'!D85))),CP91="",ISNUMBER(OFFSET('Sanitation Data'!$D$5,0,10*ROW('Sanitation Data'!D85)))),100-OFFSET('Sanitation Data'!$D$5,0,10*ROW('Sanitation Data'!D85)),NA())))</f>
        <v>#N/A</v>
      </c>
      <c r="AB91" s="253" t="e">
        <f ca="true">+IF(AND(ISNUMBER(OFFSET('Sanitation Data'!$D$7,0,10*ROW('Sanitation Data'!D85))),CQ91="Yes"),OFFSET('Sanitation Data'!$D$7,0,10*ROW('Sanitation Data'!G85)),IF(AND(ISNUMBER(OFFSET('Sanitation Data'!$D$7,0,10*ROW('Sanitation Data'!D85))),CQ91="No",ISNUMBER(OFFSET('Sanitation Data'!$D$7,0,10*ROW('Sanitation Data'!D85)))),CONCATENATE("[",ROUND(OFFSET('Sanitation Data'!$D$7,0,10*ROW('Sanitation Data'!D85)),0),"]"),IF(AND(ISNUMBER(OFFSET('Sanitation Data'!$D$7,0,10*ROW('Sanitation Data'!D85))),CQ91="",ISNUMBER(OFFSET('Sanitation Data'!$D$7,0,10*ROW('Sanitation Data'!D85)))),OFFSET('Sanitation Data'!$D$7,0,10*ROW('Sanitation Data'!D85)),NA())))</f>
        <v>#N/A</v>
      </c>
      <c r="AC91" s="253" t="e">
        <f ca="true">+IF(AND(ISNUMBER(OFFSET('Sanitation Data'!$D$11,0,10*ROW('Sanitation Data'!D85))),CR91="Yes"),OFFSET('Sanitation Data'!$D$11,0,10*ROW('Sanitation Data'!D85)),IF(AND(ISNUMBER(OFFSET('Sanitation Data'!$D$11,0,10*ROW('Sanitation Data'!D85))),CR91="No",ISNUMBER(OFFSET('Sanitation Data'!$D$11,0,10*ROW('Sanitation Data'!D85)))),CONCATENATE("[",ROUND(OFFSET('Sanitation Data'!$D$11,0,10*ROW('Sanitation Data'!D85)),0),"]"),IF(AND(ISNUMBER(OFFSET('Sanitation Data'!$D$11,0,10*ROW('Sanitation Data'!D85))),CR91="",ISNUMBER(OFFSET('Sanitation Data'!$D$11,0,10*ROW('Sanitation Data'!D85)))),OFFSET('Sanitation Data'!$D$11,0,10*ROW('Sanitation Data'!D85)),NA())))</f>
        <v>#N/A</v>
      </c>
      <c r="AD91" s="253" t="e">
        <f ca="true">+IF(AND(ISNUMBER(OFFSET('Sanitation Data'!$D$12,0,10*ROW('Sanitation Data'!D85))),CS91="Yes"),OFFSET('Sanitation Data'!$D$12,0,10*ROW('Sanitation Data'!D85)),IF(AND(ISNUMBER(OFFSET('Sanitation Data'!$D$12,0,10*ROW('Sanitation Data'!D85))),CS91="No",ISNUMBER(OFFSET('Sanitation Data'!$D$12,0,10*ROW('Sanitation Data'!D85)))),CONCATENATE("[",ROUND(OFFSET('Sanitation Data'!$D$12,0,10*ROW('Sanitation Data'!D85)),0),"]"),IF(AND(ISNUMBER(OFFSET('Sanitation Data'!$D$12,0,10*ROW('Sanitation Data'!D85))),CS91="",ISNUMBER(OFFSET('Sanitation Data'!$D$12,0,10*ROW('Sanitation Data'!D85)))),OFFSET('Sanitation Data'!$D$12,0,10*ROW('Sanitation Data'!D85)),NA())))</f>
        <v>#N/A</v>
      </c>
      <c r="AE91" s="253" t="e">
        <f ca="true">+IF(AND(ISNUMBER(OFFSET('Sanitation Data'!$D$13,0,10*ROW('Sanitation Data'!D85))),CT91="Yes"),OFFSET('Sanitation Data'!$D$13,0,10*ROW('Sanitation Data'!D85)),IF(AND(ISNUMBER(OFFSET('Sanitation Data'!$D$13,0,10*ROW('Sanitation Data'!D85))),CT91="No",ISNUMBER(OFFSET('Sanitation Data'!$D$13,0,10*ROW('Sanitation Data'!D85)))),CONCATENATE("[",ROUND(OFFSET('Sanitation Data'!$D$13,0,10*ROW('Sanitation Data'!D85)),0),"]"),IF(AND(ISNUMBER(OFFSET('Sanitation Data'!$D$13,0,10*ROW('Sanitation Data'!D85))),CT91="",ISNUMBER(OFFSET('Sanitation Data'!$D$13,0,10*ROW('Sanitation Data'!D85)))),OFFSET('Sanitation Data'!$D$13,0,10*ROW('Sanitation Data'!D85)),NA())))</f>
        <v>#N/A</v>
      </c>
      <c r="AF91" s="253" t="e">
        <f ca="true">+IF(AND(ISNUMBER(OFFSET('Sanitation Data'!$E$5,0,10*ROW('Sanitation Data'!E85))),CU91="Yes"),100-OFFSET('Sanitation Data'!$E$5,0,10*ROW('Sanitation Data'!E85)),IF(AND(ISNUMBER(OFFSET('Sanitation Data'!$E$5,0,10*ROW('Sanitation Data'!E85))),CU91="No",ISNUMBER(OFFSET('Sanitation Data'!$E$5,0,10*ROW('Sanitation Data'!E85)))),CONCATENATE("[",ROUND(100-OFFSET('Sanitation Data'!$E$5,0,10*ROW('Sanitation Data'!E85)),0),"]"),IF(AND(ISNUMBER(OFFSET('Sanitation Data'!$E$5,0,10*ROW('Sanitation Data'!E85))),CU91="",ISNUMBER(OFFSET('Sanitation Data'!$E$5,0,10*ROW('Sanitation Data'!E85)))),100-OFFSET('Sanitation Data'!$E$5,0,10*ROW('Sanitation Data'!E85)),NA())))</f>
        <v>#N/A</v>
      </c>
      <c r="AG91" s="253" t="e">
        <f ca="true">+IF(AND(ISNUMBER(OFFSET('Sanitation Data'!$E$7,0,10*ROW('Sanitation Data'!E85))),CV91="Yes"),OFFSET('Sanitation Data'!$E$7,0,10*ROW('Sanitation Data'!E85)),IF(AND(ISNUMBER(OFFSET('Sanitation Data'!$E$7,0,10*ROW('Sanitation Data'!E85))),CV91="No",ISNUMBER(OFFSET('Sanitation Data'!$E$7,0,10*ROW('Sanitation Data'!E85)))),CONCATENATE("[",ROUND(OFFSET('Sanitation Data'!$E$7,0,10*ROW('Sanitation Data'!E85)),0),"]"),IF(AND(ISNUMBER(OFFSET('Sanitation Data'!$E$7,0,10*ROW('Sanitation Data'!E85))),CV91="",ISNUMBER(OFFSET('Sanitation Data'!$E$7,0,10*ROW('Sanitation Data'!E85)))),OFFSET('Sanitation Data'!$E$7,0,10*ROW('Sanitation Data'!E85)),NA())))</f>
        <v>#N/A</v>
      </c>
      <c r="AH91" s="253" t="e">
        <f ca="true">+IF(AND(ISNUMBER(OFFSET('Sanitation Data'!$E$11,0,10*ROW('Sanitation Data'!E85))),CW91="Yes"),OFFSET('Sanitation Data'!$E$11,0,10*ROW('Sanitation Data'!E85)),IF(AND(ISNUMBER(OFFSET('Sanitation Data'!$E$11,0,10*ROW('Sanitation Data'!E85))),CW91="No",ISNUMBER(OFFSET('Sanitation Data'!$E$11,0,10*ROW('Sanitation Data'!E85)))),CONCATENATE("[",ROUND(OFFSET('Sanitation Data'!$E$11,0,10*ROW('Sanitation Data'!E85)),0),"]"),IF(AND(ISNUMBER(OFFSET('Sanitation Data'!$E$11,0,10*ROW('Sanitation Data'!E85))),CW91="",ISNUMBER(OFFSET('Sanitation Data'!$E$11,0,10*ROW('Sanitation Data'!E85)))),OFFSET('Sanitation Data'!$E$11,0,10*ROW('Sanitation Data'!E85)),NA())))</f>
        <v>#N/A</v>
      </c>
      <c r="AI91" s="253" t="e">
        <f ca="true">+IF(AND(ISNUMBER(OFFSET('Sanitation Data'!$E$12,0,10*ROW('Sanitation Data'!E85))),CX91="Yes"),OFFSET('Sanitation Data'!$E$12,0,10*ROW('Sanitation Data'!E85)),IF(AND(ISNUMBER(OFFSET('Sanitation Data'!$E$12,0,10*ROW('Sanitation Data'!E85))),CX91="No",ISNUMBER(OFFSET('Sanitation Data'!$E$12,0,10*ROW('Sanitation Data'!E85)))),CONCATENATE("[",ROUND(OFFSET('Sanitation Data'!$E$12,0,10*ROW('Sanitation Data'!E85)),0),"]"),IF(AND(ISNUMBER(OFFSET('Sanitation Data'!$E$12,0,10*ROW('Sanitation Data'!E85))),CX91="",ISNUMBER(OFFSET('Sanitation Data'!$E$12,0,10*ROW('Sanitation Data'!E85)))),OFFSET('Sanitation Data'!$E$12,0,10*ROW('Sanitation Data'!E85)),NA())))</f>
        <v>#N/A</v>
      </c>
      <c r="AJ91" s="253" t="e">
        <f ca="true">+IF(AND(ISNUMBER(OFFSET('Sanitation Data'!$E$13,0,10*ROW('Sanitation Data'!E85))),CY91="Yes"),OFFSET('Sanitation Data'!$E$13,0,10*ROW('Sanitation Data'!E85)),IF(AND(ISNUMBER(OFFSET('Sanitation Data'!$E$13,0,10*ROW('Sanitation Data'!E85))),CY91="No",ISNUMBER(OFFSET('Sanitation Data'!$E$13,0,10*ROW('Sanitation Data'!E85)))),CONCATENATE("[",ROUND(OFFSET('Sanitation Data'!$E$13,0,10*ROW('Sanitation Data'!E85)),0),"]"),IF(AND(ISNUMBER(OFFSET('Sanitation Data'!$E$13,0,10*ROW('Sanitation Data'!E85))),CY91="",ISNUMBER(OFFSET('Sanitation Data'!$E$13,0,10*ROW('Sanitation Data'!E85)))),OFFSET('Sanitation Data'!$E$13,0,10*ROW('Sanitation Data'!E85)),NA())))</f>
        <v>#N/A</v>
      </c>
      <c r="AK91" s="253" t="e">
        <f ca="true">+IF(AND(ISNUMBER(OFFSET('Sanitation Data'!$F$5,0,10*ROW('Sanitation Data'!F85))),CZ91="Yes"),100-OFFSET('Sanitation Data'!$F$5,0,10*ROW('Sanitation Data'!F85)),IF(AND(ISNUMBER(OFFSET('Sanitation Data'!$F$5,0,10*ROW('Sanitation Data'!F85))),CZ91="No",ISNUMBER(OFFSET('Sanitation Data'!$F$5,0,10*ROW('Sanitation Data'!F85)))),CONCATENATE("[",ROUND(100-OFFSET('Sanitation Data'!$F$5,0,10*ROW('Sanitation Data'!F85)),0),"]"),IF(AND(ISNUMBER(OFFSET('Sanitation Data'!$F$5,0,10*ROW('Sanitation Data'!F85))),CZ91="",ISNUMBER(OFFSET('Sanitation Data'!$F$5,0,10*ROW('Sanitation Data'!F85)))),100-OFFSET('Sanitation Data'!$F$5,0,10*ROW('Sanitation Data'!F85)),NA())))</f>
        <v>#N/A</v>
      </c>
      <c r="AL91" s="253" t="e">
        <f ca="true">+IF(AND(ISNUMBER(OFFSET('Sanitation Data'!$F$7,0,10*ROW('Sanitation Data'!F85))),DA91="Yes"),OFFSET('Sanitation Data'!$F$7,0,10*ROW('Sanitation Data'!F85)),IF(AND(ISNUMBER(OFFSET('Sanitation Data'!$F$7,0,10*ROW('Sanitation Data'!F85))),DA91="No",ISNUMBER(OFFSET('Sanitation Data'!$F$7,0,10*ROW('Sanitation Data'!F85)))),CONCATENATE("[",ROUND(OFFSET('Sanitation Data'!$F$7,0,10*ROW('Sanitation Data'!F85)),0),"]"),IF(AND(ISNUMBER(OFFSET('Sanitation Data'!$F$7,0,10*ROW('Sanitation Data'!F85))),DA91="",ISNUMBER(OFFSET('Sanitation Data'!$F$7,0,10*ROW('Sanitation Data'!F85)))),OFFSET('Sanitation Data'!$F$7,0,10*ROW('Sanitation Data'!F85)),NA())))</f>
        <v>#N/A</v>
      </c>
      <c r="AM91" s="253" t="e">
        <f ca="true">+IF(AND(ISNUMBER(OFFSET('Sanitation Data'!$F$11,0,10*ROW('Sanitation Data'!F85))),DB91="Yes"),OFFSET('Sanitation Data'!$F$11,0,10*ROW('Sanitation Data'!F85)),IF(AND(ISNUMBER(OFFSET('Sanitation Data'!$F$11,0,10*ROW('Sanitation Data'!F85))),DB91="No",ISNUMBER(OFFSET('Sanitation Data'!$F$11,0,10*ROW('Sanitation Data'!F85)))),CONCATENATE("[",ROUND(OFFSET('Sanitation Data'!$F$11,0,10*ROW('Sanitation Data'!F85)),0),"]"),IF(AND(ISNUMBER(OFFSET('Sanitation Data'!$F$11,0,10*ROW('Sanitation Data'!F85))),DB91="",ISNUMBER(OFFSET('Sanitation Data'!$F$11,0,10*ROW('Sanitation Data'!F85)))),OFFSET('Sanitation Data'!$F$11,0,10*ROW('Sanitation Data'!F85)),NA())))</f>
        <v>#N/A</v>
      </c>
      <c r="AN91" s="253" t="e">
        <f ca="true">+IF(AND(ISNUMBER(OFFSET('Sanitation Data'!$F$12,0,10*ROW('Sanitation Data'!F85))),DC91="Yes"),OFFSET('Sanitation Data'!$F$12,0,10*ROW('Sanitation Data'!F85)),IF(AND(ISNUMBER(OFFSET('Sanitation Data'!$F$12,0,10*ROW('Sanitation Data'!F85))),DC91="No",ISNUMBER(OFFSET('Sanitation Data'!$F$12,0,10*ROW('Sanitation Data'!F85)))),CONCATENATE("[",ROUND(OFFSET('Sanitation Data'!$F$12,0,10*ROW('Sanitation Data'!F85)),0),"]"),IF(AND(ISNUMBER(OFFSET('Sanitation Data'!$F$12,0,10*ROW('Sanitation Data'!F85))),DC91="",ISNUMBER(OFFSET('Sanitation Data'!$F$12,0,10*ROW('Sanitation Data'!F85)))),OFFSET('Sanitation Data'!$F$12,0,10*ROW('Sanitation Data'!F85)),NA())))</f>
        <v>#N/A</v>
      </c>
      <c r="AO91" s="253" t="e">
        <f ca="true">+IF(AND(ISNUMBER(OFFSET('Sanitation Data'!$F$13,0,10*ROW('Sanitation Data'!F85))),DD91="Yes"),OFFSET('Sanitation Data'!$F$13,0,10*ROW('Sanitation Data'!F85)),IF(AND(ISNUMBER(OFFSET('Sanitation Data'!$F$13,0,10*ROW('Sanitation Data'!F85))),DD91="No",ISNUMBER(OFFSET('Sanitation Data'!$F$13,0,10*ROW('Sanitation Data'!F85)))),CONCATENATE("[",ROUND(OFFSET('Sanitation Data'!$F$13,0,10*ROW('Sanitation Data'!F85)),0),"]"),IF(AND(ISNUMBER(OFFSET('Sanitation Data'!$F$13,0,10*ROW('Sanitation Data'!F85))),DD91="",ISNUMBER(OFFSET('Sanitation Data'!$F$13,0,10*ROW('Sanitation Data'!F85)))),OFFSET('Sanitation Data'!$F$13,0,10*ROW('Sanitation Data'!F85)),NA())))</f>
        <v>#N/A</v>
      </c>
      <c r="AP91" s="253" t="e">
        <f ca="true">+IF(AND(ISNUMBER(OFFSET('Sanitation Data'!$G$5,0,10*ROW('Sanitation Data'!G85))),DE91="Yes"),100-OFFSET('Sanitation Data'!$G$5,0,10*ROW('Sanitation Data'!G85)),IF(AND(ISNUMBER(OFFSET('Sanitation Data'!$G$5,0,10*ROW('Sanitation Data'!G85))),DE91="No",ISNUMBER(OFFSET('Sanitation Data'!$G$5,0,10*ROW('Sanitation Data'!G85)))),CONCATENATE("[",ROUND(100-OFFSET('Sanitation Data'!$G$5,0,10*ROW('Sanitation Data'!G85)),0),"]"),IF(AND(ISNUMBER(OFFSET('Sanitation Data'!$G$5,0,10*ROW('Sanitation Data'!G85))),DE91="",ISNUMBER(OFFSET('Sanitation Data'!$G$5,0,10*ROW('Sanitation Data'!G85)))),100-OFFSET('Sanitation Data'!$G$5,0,10*ROW('Sanitation Data'!G85)),NA())))</f>
        <v>#N/A</v>
      </c>
      <c r="AQ91" s="253" t="e">
        <f ca="true">+IF(AND(ISNUMBER(OFFSET('Sanitation Data'!$G$7,0,10*ROW('Sanitation Data'!G85))),DF91="Yes"),OFFSET('Sanitation Data'!$G$7,0,10*ROW('Sanitation Data'!G85)),IF(AND(ISNUMBER(OFFSET('Sanitation Data'!$G$7,0,10*ROW('Sanitation Data'!G85))),DF91="No",ISNUMBER(OFFSET('Sanitation Data'!$G$7,0,10*ROW('Sanitation Data'!G85)))),CONCATENATE("[",ROUND(OFFSET('Sanitation Data'!$G$7,0,10*ROW('Sanitation Data'!G85)),0),"]"),IF(AND(ISNUMBER(OFFSET('Sanitation Data'!$G$7,0,10*ROW('Sanitation Data'!G85))),DF91="",ISNUMBER(OFFSET('Sanitation Data'!$G$7,0,10*ROW('Sanitation Data'!G85)))),OFFSET('Sanitation Data'!$G$7,0,10*ROW('Sanitation Data'!G85)),NA())))</f>
        <v>#N/A</v>
      </c>
      <c r="AR91" s="253" t="e">
        <f ca="true">+IF(AND(ISNUMBER(OFFSET('Sanitation Data'!$G$11,0,10*ROW('Sanitation Data'!G85))),DG91="Yes"),OFFSET('Sanitation Data'!$G$11,0,10*ROW('Sanitation Data'!G85)),IF(AND(ISNUMBER(OFFSET('Sanitation Data'!$G$11,0,10*ROW('Sanitation Data'!G85))),DG91="No",ISNUMBER(OFFSET('Sanitation Data'!$G$11,0,10*ROW('Sanitation Data'!G85)))),CONCATENATE("[",ROUND(OFFSET('Sanitation Data'!$G$11,0,10*ROW('Sanitation Data'!G85)),0),"]"),IF(AND(ISNUMBER(OFFSET('Sanitation Data'!$G$11,0,10*ROW('Sanitation Data'!G85))),DG91="",ISNUMBER(OFFSET('Sanitation Data'!$G$11,0,10*ROW('Sanitation Data'!G85)))),OFFSET('Sanitation Data'!$G$11,0,10*ROW('Sanitation Data'!G85)),NA())))</f>
        <v>#N/A</v>
      </c>
      <c r="AS91" s="253" t="e">
        <f ca="true">+IF(AND(ISNUMBER(OFFSET('Sanitation Data'!$G$12,0,10*ROW('Sanitation Data'!G85))),DH91="Yes"),OFFSET('Sanitation Data'!$G$12,0,10*ROW('Sanitation Data'!G85)),IF(AND(ISNUMBER(OFFSET('Sanitation Data'!$G$12,0,10*ROW('Sanitation Data'!G85))),DH91="No",ISNUMBER(OFFSET('Sanitation Data'!$G$12,0,10*ROW('Sanitation Data'!G85)))),CONCATENATE("[",ROUND(OFFSET('Sanitation Data'!$G$12,0,10*ROW('Sanitation Data'!G85)),0),"]"),IF(AND(ISNUMBER(OFFSET('Sanitation Data'!$G$12,0,10*ROW('Sanitation Data'!G85))),DH91="",ISNUMBER(OFFSET('Sanitation Data'!$G$12,0,10*ROW('Sanitation Data'!G85)))),OFFSET('Sanitation Data'!$G$12,0,10*ROW('Sanitation Data'!G85)),NA())))</f>
        <v>#N/A</v>
      </c>
      <c r="AT91" s="253" t="e">
        <f ca="true">+IF(AND(ISNUMBER(OFFSET('Sanitation Data'!$G$13,0,10*ROW('Sanitation Data'!G85))),DI91="Yes"),OFFSET('Sanitation Data'!$G$13,0,10*ROW('Sanitation Data'!G85)),IF(AND(ISNUMBER(OFFSET('Sanitation Data'!$G$13,0,10*ROW('Sanitation Data'!G85))),DI91="No",ISNUMBER(OFFSET('Sanitation Data'!$G$13,0,10*ROW('Sanitation Data'!G85)))),CONCATENATE("[",ROUND(OFFSET('Sanitation Data'!$G$13,0,10*ROW('Sanitation Data'!G85)),0),"]"),IF(AND(ISNUMBER(OFFSET('Sanitation Data'!$G$13,0,10*ROW('Sanitation Data'!G85))),DI91="",ISNUMBER(OFFSET('Sanitation Data'!$G$13,0,10*ROW('Sanitation Data'!G85)))),OFFSET('Sanitation Data'!$G$13,0,10*ROW('Sanitation Data'!G85)),NA())))</f>
        <v>#N/A</v>
      </c>
      <c r="AU91" s="253" t="e">
        <f ca="true">+IF(AND(ISNUMBER(OFFSET('Sanitation Data'!$H$5,0,10*ROW('Sanitation Data'!H85))),DJ91="Yes"),100-OFFSET('Sanitation Data'!$H$5,0,10*ROW('Sanitation Data'!H85)),IF(AND(ISNUMBER(OFFSET('Sanitation Data'!$H$5,0,10*ROW('Sanitation Data'!H85))),DJ91="No",ISNUMBER(OFFSET('Sanitation Data'!$H$5,0,10*ROW('Sanitation Data'!H85)))),CONCATENATE("[",ROUND(100-OFFSET('Sanitation Data'!$H$5,0,10*ROW('Sanitation Data'!H85)),0),"]"),IF(AND(ISNUMBER(OFFSET('Sanitation Data'!$H$5,0,10*ROW('Sanitation Data'!H85))),DJ91="",ISNUMBER(OFFSET('Sanitation Data'!$H$5,0,10*ROW('Sanitation Data'!H85)))),100-OFFSET('Sanitation Data'!$H$5,0,10*ROW('Sanitation Data'!H85)),NA())))</f>
        <v>#N/A</v>
      </c>
      <c r="AV91" s="253" t="e">
        <f ca="true">+IF(AND(ISNUMBER(OFFSET('Sanitation Data'!$H$7,0,10*ROW('Sanitation Data'!H85))),DK91="Yes"),OFFSET('Sanitation Data'!$H$7,0,10*ROW('Sanitation Data'!H85)),IF(AND(ISNUMBER(OFFSET('Sanitation Data'!$H$7,0,10*ROW('Sanitation Data'!H85))),DK91="No",ISNUMBER(OFFSET('Sanitation Data'!$H$7,0,10*ROW('Sanitation Data'!H85)))),CONCATENATE("[",ROUND(OFFSET('Sanitation Data'!$H$7,0,10*ROW('Sanitation Data'!H85)),0),"]"),IF(AND(ISNUMBER(OFFSET('Sanitation Data'!$H$7,0,10*ROW('Sanitation Data'!H85))),DK91="",ISNUMBER(OFFSET('Sanitation Data'!$H$7,0,10*ROW('Sanitation Data'!H85)))),OFFSET('Sanitation Data'!$H$7,0,10*ROW('Sanitation Data'!H85)),NA())))</f>
        <v>#N/A</v>
      </c>
      <c r="AW91" s="253" t="e">
        <f ca="true">+IF(AND(ISNUMBER(OFFSET('Sanitation Data'!$H$11,0,10*ROW('Sanitation Data'!H85))),DL91="Yes"),OFFSET('Sanitation Data'!$H$11,0,10*ROW('Sanitation Data'!H85)),IF(AND(ISNUMBER(OFFSET('Sanitation Data'!$H$11,0,10*ROW('Sanitation Data'!H85))),DL91="No",ISNUMBER(OFFSET('Sanitation Data'!$H$11,0,10*ROW('Sanitation Data'!H85)))),CONCATENATE("[",ROUND(OFFSET('Sanitation Data'!$H$11,0,10*ROW('Sanitation Data'!H85)),0),"]"),IF(AND(ISNUMBER(OFFSET('Sanitation Data'!$H$11,0,10*ROW('Sanitation Data'!H85))),DL91="",ISNUMBER(OFFSET('Sanitation Data'!$H$11,0,10*ROW('Sanitation Data'!H85)))),OFFSET('Sanitation Data'!$H$11,0,10*ROW('Sanitation Data'!H85)),NA())))</f>
        <v>#N/A</v>
      </c>
      <c r="AX91" s="253" t="e">
        <f ca="true">+IF(AND(ISNUMBER(OFFSET('Sanitation Data'!$H$12,0,10*ROW('Sanitation Data'!H85))),DM91="Yes"),OFFSET('Sanitation Data'!$H$12,0,10*ROW('Sanitation Data'!H85)),IF(AND(ISNUMBER(OFFSET('Sanitation Data'!$H$12,0,10*ROW('Sanitation Data'!H85))),DM91="No",ISNUMBER(OFFSET('Sanitation Data'!$H$12,0,10*ROW('Sanitation Data'!H85)))),CONCATENATE("[",ROUND(OFFSET('Sanitation Data'!$H$12,0,10*ROW('Sanitation Data'!H85)),0),"]"),IF(AND(ISNUMBER(OFFSET('Sanitation Data'!$H$12,0,10*ROW('Sanitation Data'!H85))),DM91="",ISNUMBER(OFFSET('Sanitation Data'!$H$12,0,10*ROW('Sanitation Data'!H85)))),OFFSET('Sanitation Data'!$H$12,0,10*ROW('Sanitation Data'!H85)),NA())))</f>
        <v>#N/A</v>
      </c>
      <c r="AY91" s="253" t="e">
        <f ca="true">+IF(AND(ISNUMBER(OFFSET('Sanitation Data'!$H$13,0,10*ROW('Sanitation Data'!H85))),DN91="Yes"),OFFSET('Sanitation Data'!$H$13,0,10*ROW('Sanitation Data'!H85)),IF(AND(ISNUMBER(OFFSET('Sanitation Data'!$H$13,0,10*ROW('Sanitation Data'!H85))),DN91="No",ISNUMBER(OFFSET('Sanitation Data'!$H$13,0,10*ROW('Sanitation Data'!H85)))),CONCATENATE("[",ROUND(OFFSET('Sanitation Data'!$H$13,0,10*ROW('Sanitation Data'!H85)),0),"]"),IF(AND(ISNUMBER(OFFSET('Sanitation Data'!$H$13,0,10*ROW('Sanitation Data'!H85))),DN91="",ISNUMBER(OFFSET('Sanitation Data'!$H$13,0,10*ROW('Sanitation Data'!H85)))),OFFSET('Sanitation Data'!$H$13,0,10*ROW('Sanitation Data'!H85)),NA())))</f>
        <v>#N/A</v>
      </c>
      <c r="AZ91" s="254" t="e">
        <f ca="true">+IF(AND(ISNUMBER(OFFSET('Hygiene Data'!$C$6,0,10*ROW('Hygiene Data'!C85))),DO91="Yes"),OFFSET('Hygiene Data'!$C$6,0,10*ROW('Hygiene Data'!C85)),IF(AND(ISNUMBER(OFFSET('Hygiene Data'!$C$6,0,10*ROW('Hygiene Data'!C85))),DO91="No",ISNUMBER(OFFSET('Hygiene Data'!$C$6,0,10*ROW('Hygiene Data'!C85)))),CONCATENATE("[",ROUND(OFFSET('Hygiene Data'!$C$6,0,10*ROW('Hygiene Data'!C85)),0),"]"),IF(AND(ISNUMBER(OFFSET('Hygiene Data'!$C$6,0,10*ROW('Hygiene Data'!C85))),DO91="",ISNUMBER(OFFSET('Hygiene Data'!$C$6,0,10*ROW('Hygiene Data'!C85)))),OFFSET('Hygiene Data'!$C$6,0,10*ROW('Hygiene Data'!C85)),NA())))</f>
        <v>#N/A</v>
      </c>
      <c r="BA91" s="254" t="e">
        <f ca="true">+IF(AND(ISNUMBER(OFFSET('Hygiene Data'!$C$8,0,10*ROW('Hygiene Data'!C85))),DP91="Yes"),OFFSET('Hygiene Data'!$C$8,0,10*ROW('Hygiene Data'!C85)),IF(AND(ISNUMBER(OFFSET('Hygiene Data'!$C$8,0,10*ROW('Hygiene Data'!C85))),DP91="No",ISNUMBER(OFFSET('Hygiene Data'!$C$8,0,10*ROW('Hygiene Data'!C85)))),CONCATENATE("[",ROUND(OFFSET('Hygiene Data'!$C$8,0,10*ROW('Hygiene Data'!C85)),0),"]"),IF(AND(ISNUMBER(OFFSET('Hygiene Data'!$C$8,0,10*ROW('Hygiene Data'!C85))),DP91="",ISNUMBER(OFFSET('Hygiene Data'!$C$8,0,10*ROW('Hygiene Data'!C85)))),OFFSET('Hygiene Data'!$C$8,0,10*ROW('Hygiene Data'!C85)),NA())))</f>
        <v>#N/A</v>
      </c>
      <c r="BB91" s="254" t="e">
        <f ca="true">+IF(AND(ISNUMBER(OFFSET('Hygiene Data'!$C$10,0,10*ROW('Hygiene Data'!C85))),DQ91="Yes"),OFFSET('Hygiene Data'!$C$10,0,10*ROW('Hygiene Data'!C85)),IF(AND(ISNUMBER(OFFSET('Hygiene Data'!$C$10,0,10*ROW('Hygiene Data'!C85))),DQ91="No",ISNUMBER(OFFSET('Hygiene Data'!$C$10,0,10*ROW('Hygiene Data'!C85)))),CONCATENATE("[",ROUND(OFFSET('Hygiene Data'!$C$10,0,10*ROW('Hygiene Data'!C85)),0),"]"),IF(AND(ISNUMBER(OFFSET('Hygiene Data'!$C$10,0,10*ROW('Hygiene Data'!C85))),DQ91="",ISNUMBER(OFFSET('Hygiene Data'!$C$10,0,10*ROW('Hygiene Data'!C85)))),OFFSET('Hygiene Data'!$C$10,0,10*ROW('Hygiene Data'!C85)),NA())))</f>
        <v>#N/A</v>
      </c>
      <c r="BC91" s="254" t="e">
        <f ca="true">+IF(AND(ISNUMBER(OFFSET('Hygiene Data'!$D$6,0,10*ROW('Hygiene Data'!D85))),DR91="Yes"),OFFSET('Hygiene Data'!$D$6,0,10*ROW('Hygiene Data'!D85)),IF(AND(ISNUMBER(OFFSET('Hygiene Data'!$D$6,0,10*ROW('Hygiene Data'!D85))),DR91="No",ISNUMBER(OFFSET('Hygiene Data'!$D$6,0,10*ROW('Hygiene Data'!D85)))),CONCATENATE("[",ROUND(OFFSET('Hygiene Data'!$D$6,0,10*ROW('Hygiene Data'!D85)),0),"]"),IF(AND(ISNUMBER(OFFSET('Hygiene Data'!$D$6,0,10*ROW('Hygiene Data'!D85))),DR91="",ISNUMBER(OFFSET('Hygiene Data'!$D$6,0,10*ROW('Hygiene Data'!D85)))),OFFSET('Hygiene Data'!$D$6,0,10*ROW('Hygiene Data'!D85)),NA())))</f>
        <v>#N/A</v>
      </c>
      <c r="BD91" s="254" t="e">
        <f ca="true">+IF(AND(ISNUMBER(OFFSET('Hygiene Data'!$D$8,0,10*ROW('Hygiene Data'!D85))),DS91="Yes"),OFFSET('Hygiene Data'!$D$8,0,10*ROW('Hygiene Data'!D85)),IF(AND(ISNUMBER(OFFSET('Hygiene Data'!$D$8,0,10*ROW('Hygiene Data'!D85))),DS91="No",ISNUMBER(OFFSET('Hygiene Data'!$D$8,0,10*ROW('Hygiene Data'!D85)))),CONCATENATE("[",ROUND(OFFSET('Hygiene Data'!$D$8,0,10*ROW('Hygiene Data'!D85)),0),"]"),IF(AND(ISNUMBER(OFFSET('Hygiene Data'!$D$8,0,10*ROW('Hygiene Data'!D85))),DS91="",ISNUMBER(OFFSET('Hygiene Data'!$D$8,0,10*ROW('Hygiene Data'!D85)))),OFFSET('Hygiene Data'!$D$8,0,10*ROW('Hygiene Data'!D85)),NA())))</f>
        <v>#N/A</v>
      </c>
      <c r="BE91" s="254" t="e">
        <f ca="true">+IF(AND(ISNUMBER(OFFSET('Hygiene Data'!$D$10,0,10*ROW('Hygiene Data'!D85))),DT91="Yes"),OFFSET('Hygiene Data'!$D$10,0,10*ROW('Hygiene Data'!D85)),IF(AND(ISNUMBER(OFFSET('Hygiene Data'!$D$10,0,10*ROW('Hygiene Data'!D85))),DT91="No",ISNUMBER(OFFSET('Hygiene Data'!$D$10,0,10*ROW('Hygiene Data'!D85)))),CONCATENATE("[",ROUND(OFFSET('Hygiene Data'!$D$10,0,10*ROW('Hygiene Data'!D85)),0),"]"),IF(AND(ISNUMBER(OFFSET('Hygiene Data'!$D$10,0,10*ROW('Hygiene Data'!D85))),DT91="",ISNUMBER(OFFSET('Hygiene Data'!$D$10,0,10*ROW('Hygiene Data'!D85)))),OFFSET('Hygiene Data'!$D$10,0,10*ROW('Hygiene Data'!D85)),NA())))</f>
        <v>#N/A</v>
      </c>
      <c r="BF91" s="254" t="e">
        <f ca="true">+IF(AND(ISNUMBER(OFFSET('Hygiene Data'!$E$6,0,10*ROW('Hygiene Data'!E85))),DU91="Yes"),OFFSET('Hygiene Data'!$E$6,0,10*ROW('Hygiene Data'!E85)),IF(AND(ISNUMBER(OFFSET('Hygiene Data'!$E$6,0,10*ROW('Hygiene Data'!E85))),DU91="No",ISNUMBER(OFFSET('Hygiene Data'!$E$6,0,10*ROW('Hygiene Data'!E85)))),CONCATENATE("[",ROUND(OFFSET('Hygiene Data'!$E$6,0,10*ROW('Hygiene Data'!E85)),0),"]"),IF(AND(ISNUMBER(OFFSET('Hygiene Data'!$E$6,0,10*ROW('Hygiene Data'!E85))),DU91="",ISNUMBER(OFFSET('Hygiene Data'!$E$6,0,10*ROW('Hygiene Data'!E85)))),OFFSET('Hygiene Data'!$E$6,0,10*ROW('Hygiene Data'!E85)),NA())))</f>
        <v>#N/A</v>
      </c>
      <c r="BG91" s="254" t="e">
        <f ca="true">+IF(AND(ISNUMBER(OFFSET('Hygiene Data'!$E$8,0,10*ROW('Hygiene Data'!E85))),DV91="Yes"),OFFSET('Hygiene Data'!$E$8,0,10*ROW('Hygiene Data'!E85)),IF(AND(ISNUMBER(OFFSET('Hygiene Data'!$E$8,0,10*ROW('Hygiene Data'!E85))),DV91="No",ISNUMBER(OFFSET('Hygiene Data'!$E$8,0,10*ROW('Hygiene Data'!E85)))),CONCATENATE("[",ROUND(OFFSET('Hygiene Data'!$E$8,0,10*ROW('Hygiene Data'!E85)),0),"]"),IF(AND(ISNUMBER(OFFSET('Hygiene Data'!$E$8,0,10*ROW('Hygiene Data'!E85))),DV91="",ISNUMBER(OFFSET('Hygiene Data'!$E$8,0,10*ROW('Hygiene Data'!E85)))),OFFSET('Hygiene Data'!$E$8,0,10*ROW('Hygiene Data'!E85)),NA())))</f>
        <v>#N/A</v>
      </c>
      <c r="BH91" s="254" t="e">
        <f ca="true">+IF(AND(ISNUMBER(OFFSET('Hygiene Data'!$E$10,0,10*ROW('Hygiene Data'!E85))),DW91="Yes"),OFFSET('Hygiene Data'!$E$10,0,10*ROW('Hygiene Data'!E85)),IF(AND(ISNUMBER(OFFSET('Hygiene Data'!$E$10,0,10*ROW('Hygiene Data'!E85))),DW91="No",ISNUMBER(OFFSET('Hygiene Data'!$E$10,0,10*ROW('Hygiene Data'!E85)))),CONCATENATE("[",ROUND(OFFSET('Hygiene Data'!$E$10,0,10*ROW('Hygiene Data'!E85)),0),"]"),IF(AND(ISNUMBER(OFFSET('Hygiene Data'!$E$10,0,10*ROW('Hygiene Data'!E85))),DW91="",ISNUMBER(OFFSET('Hygiene Data'!$E$10,0,10*ROW('Hygiene Data'!E85)))),OFFSET('Hygiene Data'!$E$10,0,10*ROW('Hygiene Data'!E85)),NA())))</f>
        <v>#N/A</v>
      </c>
      <c r="BI91" s="254" t="e">
        <f ca="true">+IF(AND(ISNUMBER(OFFSET('Hygiene Data'!$F$6,0,10*ROW('Hygiene Data'!F85))),DX91="Yes"),OFFSET('Hygiene Data'!$F$6,0,10*ROW('Hygiene Data'!F85)),IF(AND(ISNUMBER(OFFSET('Hygiene Data'!$F$6,0,10*ROW('Hygiene Data'!F85))),DX91="No",ISNUMBER(OFFSET('Hygiene Data'!$F$6,0,10*ROW('Hygiene Data'!F85)))),CONCATENATE("[",ROUND(OFFSET('Hygiene Data'!$F$6,0,10*ROW('Hygiene Data'!F85)),0),"]"),IF(AND(ISNUMBER(OFFSET('Hygiene Data'!$F$6,0,10*ROW('Hygiene Data'!F85))),DX91="",ISNUMBER(OFFSET('Hygiene Data'!$F$6,0,10*ROW('Hygiene Data'!F85)))),OFFSET('Hygiene Data'!$F$6,0,10*ROW('Hygiene Data'!F85)),NA())))</f>
        <v>#N/A</v>
      </c>
      <c r="BJ91" s="254" t="e">
        <f ca="true">+IF(AND(ISNUMBER(OFFSET('Hygiene Data'!$F$8,0,10*ROW('Hygiene Data'!F85))),DY91="Yes"),OFFSET('Hygiene Data'!$F$8,0,10*ROW('Hygiene Data'!F85)),IF(AND(ISNUMBER(OFFSET('Hygiene Data'!$F$8,0,10*ROW('Hygiene Data'!F85))),DY91="No",ISNUMBER(OFFSET('Hygiene Data'!$F$8,0,10*ROW('Hygiene Data'!F85)))),CONCATENATE("[",ROUND(OFFSET('Hygiene Data'!$F$8,0,10*ROW('Hygiene Data'!F85)),0),"]"),IF(AND(ISNUMBER(OFFSET('Hygiene Data'!$F$8,0,10*ROW('Hygiene Data'!F85))),DY91="",ISNUMBER(OFFSET('Hygiene Data'!$F$8,0,10*ROW('Hygiene Data'!F85)))),OFFSET('Hygiene Data'!$F$8,0,10*ROW('Hygiene Data'!F85)),NA())))</f>
        <v>#N/A</v>
      </c>
      <c r="BK91" s="254" t="e">
        <f ca="true">+IF(AND(ISNUMBER(OFFSET('Hygiene Data'!$F$10,0,10*ROW('Hygiene Data'!F85))),DZ91="Yes"),OFFSET('Hygiene Data'!$F$10,0,10*ROW('Hygiene Data'!F85)),IF(AND(ISNUMBER(OFFSET('Hygiene Data'!$F$10,0,10*ROW('Hygiene Data'!F85))),DZ91="No",ISNUMBER(OFFSET('Hygiene Data'!$F$10,0,10*ROW('Hygiene Data'!F85)))),CONCATENATE("[",ROUND(OFFSET('Hygiene Data'!$F$10,0,10*ROW('Hygiene Data'!F85)),0),"]"),IF(AND(ISNUMBER(OFFSET('Hygiene Data'!$F$10,0,10*ROW('Hygiene Data'!F85))),DZ91="",ISNUMBER(OFFSET('Hygiene Data'!$F$10,0,10*ROW('Hygiene Data'!F85)))),OFFSET('Hygiene Data'!$F$10,0,10*ROW('Hygiene Data'!F85)),NA())))</f>
        <v>#N/A</v>
      </c>
      <c r="BL91" s="254" t="e">
        <f ca="true">+IF(AND(ISNUMBER(OFFSET('Hygiene Data'!$G$6,0,10*ROW('Hygiene Data'!G85))),EA91="Yes"),OFFSET('Hygiene Data'!$G$6,0,10*ROW('Hygiene Data'!G85)),IF(AND(ISNUMBER(OFFSET('Hygiene Data'!$G$6,0,10*ROW('Hygiene Data'!G85))),EA91="No",ISNUMBER(OFFSET('Hygiene Data'!$G$6,0,10*ROW('Hygiene Data'!G85)))),CONCATENATE("[",ROUND(OFFSET('Hygiene Data'!$G$6,0,10*ROW('Hygiene Data'!G85)),0),"]"),IF(AND(ISNUMBER(OFFSET('Hygiene Data'!$G$6,0,10*ROW('Hygiene Data'!G85))),EA91="",ISNUMBER(OFFSET('Hygiene Data'!$G$6,0,10*ROW('Hygiene Data'!G85)))),OFFSET('Hygiene Data'!$G$6,0,10*ROW('Hygiene Data'!G85)),NA())))</f>
        <v>#N/A</v>
      </c>
      <c r="BM91" s="254" t="e">
        <f ca="true">+IF(AND(ISNUMBER(OFFSET('Hygiene Data'!$G$8,0,10*ROW('Hygiene Data'!G85))),EB91="Yes"),OFFSET('Hygiene Data'!$G$8,0,10*ROW('Hygiene Data'!G85)),IF(AND(ISNUMBER(OFFSET('Hygiene Data'!$G$8,0,10*ROW('Hygiene Data'!G85))),EB91="No",ISNUMBER(OFFSET('Hygiene Data'!$G$8,0,10*ROW('Hygiene Data'!G85)))),CONCATENATE("[",ROUND(OFFSET('Hygiene Data'!$G$8,0,10*ROW('Hygiene Data'!G85)),0),"]"),IF(AND(ISNUMBER(OFFSET('Hygiene Data'!$G$8,0,10*ROW('Hygiene Data'!G85))),EB91="",ISNUMBER(OFFSET('Hygiene Data'!$G$8,0,10*ROW('Hygiene Data'!G85)))),OFFSET('Hygiene Data'!$G$8,0,10*ROW('Hygiene Data'!G85)),NA())))</f>
        <v>#N/A</v>
      </c>
      <c r="BN91" s="254" t="e">
        <f ca="true">+IF(AND(ISNUMBER(OFFSET('Hygiene Data'!$G$10,0,10*ROW('Hygiene Data'!G85))),EC91="Yes"),OFFSET('Hygiene Data'!$G$10,0,10*ROW('Hygiene Data'!G85)),IF(AND(ISNUMBER(OFFSET('Hygiene Data'!$G$10,0,10*ROW('Hygiene Data'!G85))),EC91="No",ISNUMBER(OFFSET('Hygiene Data'!$G$10,0,10*ROW('Hygiene Data'!G85)))),CONCATENATE("[",ROUND(OFFSET('Hygiene Data'!$G$10,0,10*ROW('Hygiene Data'!G85)),0),"]"),IF(AND(ISNUMBER(OFFSET('Hygiene Data'!$G$10,0,10*ROW('Hygiene Data'!G85))),EC91="",ISNUMBER(OFFSET('Hygiene Data'!$G$10,0,10*ROW('Hygiene Data'!G85)))),OFFSET('Hygiene Data'!$G$10,0,10*ROW('Hygiene Data'!G85)),NA())))</f>
        <v>#N/A</v>
      </c>
      <c r="BO91" s="254" t="e">
        <f ca="true">+IF(AND(ISNUMBER(OFFSET('Hygiene Data'!$H$6,0,10*ROW('Hygiene Data'!H85))),ED91="Yes"),OFFSET('Hygiene Data'!$H$6,0,10*ROW('Hygiene Data'!H85)),IF(AND(ISNUMBER(OFFSET('Hygiene Data'!$H$6,0,10*ROW('Hygiene Data'!H85))),ED91="No",ISNUMBER(OFFSET('Hygiene Data'!$H$6,0,10*ROW('Hygiene Data'!H85)))),CONCATENATE("[",ROUND(OFFSET('Hygiene Data'!$H$6,0,10*ROW('Hygiene Data'!H85)),0),"]"),IF(AND(ISNUMBER(OFFSET('Hygiene Data'!$H$6,0,10*ROW('Hygiene Data'!H85))),ED91="",ISNUMBER(OFFSET('Hygiene Data'!$H$6,0,10*ROW('Hygiene Data'!H85)))),OFFSET('Hygiene Data'!$H$6,0,10*ROW('Hygiene Data'!H85)),NA())))</f>
        <v>#N/A</v>
      </c>
      <c r="BP91" s="254" t="e">
        <f ca="true">+IF(AND(ISNUMBER(OFFSET('Hygiene Data'!$H$8,0,10*ROW('Hygiene Data'!H85))),EE91="Yes"),OFFSET('Hygiene Data'!$H$8,0,10*ROW('Hygiene Data'!H85)),IF(AND(ISNUMBER(OFFSET('Hygiene Data'!$H$8,0,10*ROW('Hygiene Data'!H85))),EE91="No",ISNUMBER(OFFSET('Hygiene Data'!$H$8,0,10*ROW('Hygiene Data'!H85)))),CONCATENATE("[",ROUND(OFFSET('Hygiene Data'!$H$8,0,10*ROW('Hygiene Data'!H85)),0),"]"),IF(AND(ISNUMBER(OFFSET('Hygiene Data'!$H$8,0,10*ROW('Hygiene Data'!H85))),EE91="",ISNUMBER(OFFSET('Hygiene Data'!$H$8,0,10*ROW('Hygiene Data'!H85)))),OFFSET('Hygiene Data'!$H$8,0,10*ROW('Hygiene Data'!H85)),NA())))</f>
        <v>#N/A</v>
      </c>
      <c r="BQ91" s="254" t="e">
        <f ca="true">+IF(AND(ISNUMBER(OFFSET('Hygiene Data'!$H$10,0,10*ROW('Hygiene Data'!H85))),EF91="Yes"),OFFSET('Hygiene Data'!$H$10,0,10*ROW('Hygiene Data'!H85)),IF(AND(ISNUMBER(OFFSET('Hygiene Data'!$H$10,0,10*ROW('Hygiene Data'!H85))),EF91="No",ISNUMBER(OFFSET('Hygiene Data'!$H$10,0,10*ROW('Hygiene Data'!H85)))),CONCATENATE("[",ROUND(OFFSET('Hygiene Data'!$H$10,0,10*ROW('Hygiene Data'!H85)),0),"]"),IF(AND(ISNUMBER(OFFSET('Hygiene Data'!$H$10,0,10*ROW('Hygiene Data'!H85))),EF91="",ISNUMBER(OFFSET('Hygiene Data'!$H$10,0,10*ROW('Hygiene Data'!H85)))),OFFSET('Hygiene Data'!$H$10,0,10*ROW('Hygiene Data'!H85)),NA())))</f>
        <v>#N/A</v>
      </c>
      <c r="BS91" s="36" t="str">
        <f ca="true">+IF(OFFSET('Water Data'!$C$28,0,10*ROW('Water Data'!C85))="","",OFFSET('Water Data'!$C$28,0,10*ROW('Water Data'!C85)))</f>
        <v/>
      </c>
      <c r="BT91" s="36" t="str">
        <f ca="true">+IF(OFFSET('Water Data'!$C$29,0,10*ROW('Water Data'!C85))="","",OFFSET('Water Data'!$C$29,0,10*ROW('Water Data'!C85)))</f>
        <v/>
      </c>
      <c r="BU91" s="36" t="str">
        <f ca="true">+IF(OFFSET('Water Data'!$C$30,0,10*ROW('Water Data'!C85))="","",OFFSET('Water Data'!$C$30,0,10*ROW('Water Data'!C85)))</f>
        <v/>
      </c>
      <c r="BV91" s="36" t="str">
        <f ca="true">+IF(OFFSET('Water Data'!$D$28,0,10*ROW('Water Data'!D85))="","",OFFSET('Water Data'!$D$28,0,10*ROW('Water Data'!D85)))</f>
        <v/>
      </c>
      <c r="BW91" s="36" t="str">
        <f ca="true">+IF(OFFSET('Water Data'!$D$29,0,10*ROW('Water Data'!D85))="","",OFFSET('Water Data'!$D$29,0,10*ROW('Water Data'!D85)))</f>
        <v/>
      </c>
      <c r="BX91" s="36" t="str">
        <f ca="true">+IF(OFFSET('Water Data'!$D$30,0,10*ROW('Water Data'!D85))="","",OFFSET('Water Data'!$D$30,0,10*ROW('Water Data'!D85)))</f>
        <v/>
      </c>
      <c r="BY91" s="36" t="str">
        <f ca="true">+IF(OFFSET('Water Data'!$E$28,0,10*ROW('Water Data'!E85))="","",OFFSET('Water Data'!$E$28,0,10*ROW('Water Data'!E85)))</f>
        <v/>
      </c>
      <c r="BZ91" s="36" t="str">
        <f ca="true">+IF(OFFSET('Water Data'!$E$29,0,10*ROW('Water Data'!E85))="","",OFFSET('Water Data'!$E$29,0,10*ROW('Water Data'!E85)))</f>
        <v/>
      </c>
      <c r="CA91" s="36" t="str">
        <f ca="true">+IF(OFFSET('Water Data'!$E$30,0,10*ROW('Water Data'!E85))="","",OFFSET('Water Data'!$E$30,0,10*ROW('Water Data'!E85)))</f>
        <v/>
      </c>
      <c r="CB91" s="36" t="str">
        <f ca="true">+IF(OFFSET('Water Data'!$F$28,0,10*ROW('Water Data'!F85))="","",OFFSET('Water Data'!$F$28,0,10*ROW('Water Data'!F85)))</f>
        <v/>
      </c>
      <c r="CC91" s="36" t="str">
        <f ca="true">+IF(OFFSET('Water Data'!$F$29,0,10*ROW('Water Data'!F85))="","",OFFSET('Water Data'!$F$29,0,10*ROW('Water Data'!F85)))</f>
        <v/>
      </c>
      <c r="CD91" s="36" t="str">
        <f ca="true">+IF(OFFSET('Water Data'!$F$30,0,10*ROW('Water Data'!F85))="","",OFFSET('Water Data'!$F$30,0,10*ROW('Water Data'!F85)))</f>
        <v/>
      </c>
      <c r="CE91" s="36" t="str">
        <f ca="true">+IF(OFFSET('Water Data'!$G$28,0,10*ROW('Water Data'!G85))="","",OFFSET('Water Data'!$G$28,0,10*ROW('Water Data'!G85)))</f>
        <v/>
      </c>
      <c r="CF91" s="36" t="str">
        <f ca="true">+IF(OFFSET('Water Data'!$G$29,0,10*ROW('Water Data'!G85))="","",OFFSET('Water Data'!$G$29,0,10*ROW('Water Data'!G85)))</f>
        <v/>
      </c>
      <c r="CG91" s="36" t="str">
        <f ca="true">+IF(OFFSET('Water Data'!$G$30,0,10*ROW('Water Data'!G85))="","",OFFSET('Water Data'!$G$30,0,10*ROW('Water Data'!G85)))</f>
        <v/>
      </c>
      <c r="CH91" s="36" t="str">
        <f ca="true">+IF(OFFSET('Water Data'!$H$28,0,10*ROW('Water Data'!H85))="","",OFFSET('Water Data'!$H$28,0,10*ROW('Water Data'!H85)))</f>
        <v/>
      </c>
      <c r="CI91" s="36" t="str">
        <f ca="true">+IF(OFFSET('Water Data'!$H$29,0,10*ROW('Water Data'!H85))="","",OFFSET('Water Data'!$H$29,0,10*ROW('Water Data'!H85)))</f>
        <v/>
      </c>
      <c r="CJ91" s="36" t="str">
        <f ca="true">+IF(OFFSET('Water Data'!$H$30,0,10*ROW('Water Data'!H85))="","",OFFSET('Water Data'!$H$30,0,10*ROW('Water Data'!H85)))</f>
        <v/>
      </c>
      <c r="CK91" s="36" t="str">
        <f ca="true">+IF(OFFSET('Sanitation Data'!$C$29,0,10*ROW('Sanitation Data'!C85))="","",OFFSET('Sanitation Data'!$C$29,0,10*ROW('Sanitation Data'!C85)))</f>
        <v/>
      </c>
      <c r="CL91" s="36" t="str">
        <f ca="true">+IF(OFFSET('Sanitation Data'!$C$30,0,10*ROW('Sanitation Data'!C85))="","",OFFSET('Sanitation Data'!$C$30,0,10*ROW('Sanitation Data'!C85)))</f>
        <v/>
      </c>
      <c r="CM91" s="36" t="str">
        <f ca="true">+IF(OFFSET('Sanitation Data'!$C$31,0,10*ROW('Sanitation Data'!C85))="","",OFFSET('Sanitation Data'!$C$31,0,10*ROW('Sanitation Data'!C85)))</f>
        <v/>
      </c>
      <c r="CN91" s="36" t="str">
        <f ca="true">+IF(OFFSET('Sanitation Data'!$C$32,0,10*ROW('Sanitation Data'!C85))="","",OFFSET('Sanitation Data'!$C$32,0,10*ROW('Sanitation Data'!C85)))</f>
        <v/>
      </c>
      <c r="CO91" s="36" t="str">
        <f ca="true">+IF(OFFSET('Sanitation Data'!$C$33,0,10*ROW('Sanitation Data'!C85))="","",OFFSET('Sanitation Data'!$C$33,0,10*ROW('Sanitation Data'!C85)))</f>
        <v/>
      </c>
      <c r="CP91" s="36" t="str">
        <f ca="true">+IF(OFFSET('Sanitation Data'!$D$29,0,10*ROW('Sanitation Data'!D85))="","",OFFSET('Sanitation Data'!$D$29,0,10*ROW('Sanitation Data'!D85)))</f>
        <v/>
      </c>
      <c r="CQ91" s="36" t="str">
        <f ca="true">+IF(OFFSET('Sanitation Data'!$D$30,0,10*ROW('Sanitation Data'!D85))="","",OFFSET('Sanitation Data'!$D$30,0,10*ROW('Sanitation Data'!D85)))</f>
        <v/>
      </c>
      <c r="CR91" s="36" t="str">
        <f ca="true">+IF(OFFSET('Sanitation Data'!$D$31,0,10*ROW('Sanitation Data'!D85))="","",OFFSET('Sanitation Data'!$D$31,0,10*ROW('Sanitation Data'!D85)))</f>
        <v/>
      </c>
      <c r="CS91" s="36" t="str">
        <f ca="true">+IF(OFFSET('Sanitation Data'!$D$32,0,10*ROW('Sanitation Data'!D85))="","",OFFSET('Sanitation Data'!$D$32,0,10*ROW('Sanitation Data'!D85)))</f>
        <v/>
      </c>
      <c r="CT91" s="36" t="str">
        <f ca="true">+IF(OFFSET('Sanitation Data'!$D$33,0,10*ROW('Sanitation Data'!D85))="","",OFFSET('Sanitation Data'!$D$33,0,10*ROW('Sanitation Data'!D85)))</f>
        <v/>
      </c>
      <c r="CU91" s="36" t="str">
        <f ca="true">+IF(OFFSET('Sanitation Data'!$E$29,0,10*ROW('Sanitation Data'!E85))="","",OFFSET('Sanitation Data'!$E$29,0,10*ROW('Sanitation Data'!E85)))</f>
        <v/>
      </c>
      <c r="CV91" s="36" t="str">
        <f ca="true">+IF(OFFSET('Sanitation Data'!$E$30,0,10*ROW('Sanitation Data'!E85))="","",OFFSET('Sanitation Data'!$E$30,0,10*ROW('Sanitation Data'!E85)))</f>
        <v/>
      </c>
      <c r="CW91" s="36" t="str">
        <f ca="true">+IF(OFFSET('Sanitation Data'!$E$31,0,10*ROW('Sanitation Data'!E85))="","",OFFSET('Sanitation Data'!$E$31,0,10*ROW('Sanitation Data'!E85)))</f>
        <v/>
      </c>
      <c r="CX91" s="36" t="str">
        <f ca="true">+IF(OFFSET('Sanitation Data'!$E$32,0,10*ROW('Sanitation Data'!E85))="","",OFFSET('Sanitation Data'!$E$32,0,10*ROW('Sanitation Data'!E85)))</f>
        <v/>
      </c>
      <c r="CY91" s="36" t="str">
        <f ca="true">+IF(OFFSET('Sanitation Data'!$E$33,0,10*ROW('Sanitation Data'!E85))="","",OFFSET('Sanitation Data'!$E$33,0,10*ROW('Sanitation Data'!E85)))</f>
        <v/>
      </c>
      <c r="CZ91" s="36" t="str">
        <f ca="true">+IF(OFFSET('Sanitation Data'!$F$29,0,10*ROW('Sanitation Data'!F85))="","",OFFSET('Sanitation Data'!$F$29,0,10*ROW('Sanitation Data'!F85)))</f>
        <v/>
      </c>
      <c r="DA91" s="36" t="str">
        <f ca="true">+IF(OFFSET('Sanitation Data'!$F$30,0,10*ROW('Sanitation Data'!F85))="","",OFFSET('Sanitation Data'!$F$30,0,10*ROW('Sanitation Data'!F85)))</f>
        <v/>
      </c>
      <c r="DB91" s="36" t="str">
        <f ca="true">+IF(OFFSET('Sanitation Data'!$F$31,0,10*ROW('Sanitation Data'!F85))="","",OFFSET('Sanitation Data'!$F$31,0,10*ROW('Sanitation Data'!F85)))</f>
        <v/>
      </c>
      <c r="DC91" s="36" t="str">
        <f ca="true">+IF(OFFSET('Sanitation Data'!$F$32,0,10*ROW('Sanitation Data'!F85))="","",OFFSET('Sanitation Data'!$F$32,0,10*ROW('Sanitation Data'!F85)))</f>
        <v/>
      </c>
      <c r="DD91" s="36" t="str">
        <f ca="true">+IF(OFFSET('Sanitation Data'!$F$33,0,10*ROW('Sanitation Data'!F85))="","",OFFSET('Sanitation Data'!$F$33,0,10*ROW('Sanitation Data'!F85)))</f>
        <v/>
      </c>
      <c r="DE91" s="36" t="str">
        <f ca="true">+IF(OFFSET('Sanitation Data'!$G$29,0,10*ROW('Sanitation Data'!G85))="","",OFFSET('Sanitation Data'!$G$29,0,10*ROW('Sanitation Data'!G85)))</f>
        <v/>
      </c>
      <c r="DF91" s="36" t="str">
        <f ca="true">+IF(OFFSET('Sanitation Data'!$G$30,0,10*ROW('Sanitation Data'!G85))="","",OFFSET('Sanitation Data'!$G$30,0,10*ROW('Sanitation Data'!G85)))</f>
        <v/>
      </c>
      <c r="DG91" s="36" t="str">
        <f ca="true">+IF(OFFSET('Sanitation Data'!$G$31,0,10*ROW('Sanitation Data'!G85))="","",OFFSET('Sanitation Data'!$G$31,0,10*ROW('Sanitation Data'!G85)))</f>
        <v/>
      </c>
      <c r="DH91" s="36" t="str">
        <f ca="true">+IF(OFFSET('Sanitation Data'!$G$32,0,10*ROW('Sanitation Data'!G85))="","",OFFSET('Sanitation Data'!$G$32,0,10*ROW('Sanitation Data'!G85)))</f>
        <v/>
      </c>
      <c r="DI91" s="36" t="str">
        <f ca="true">+IF(OFFSET('Sanitation Data'!$G$33,0,10*ROW('Sanitation Data'!G85))="","",OFFSET('Sanitation Data'!$G$33,0,10*ROW('Sanitation Data'!G85)))</f>
        <v/>
      </c>
      <c r="DJ91" s="36" t="str">
        <f ca="true">+IF(OFFSET('Sanitation Data'!$H$29,0,10*ROW('Sanitation Data'!H85))="","",OFFSET('Sanitation Data'!$H$29,0,10*ROW('Sanitation Data'!H85)))</f>
        <v/>
      </c>
      <c r="DK91" s="36" t="str">
        <f ca="true">+IF(OFFSET('Sanitation Data'!$H$30,0,10*ROW('Sanitation Data'!H85))="","",OFFSET('Sanitation Data'!$H$30,0,10*ROW('Sanitation Data'!H85)))</f>
        <v/>
      </c>
      <c r="DL91" s="36" t="str">
        <f ca="true">+IF(OFFSET('Sanitation Data'!$H$31,0,10*ROW('Sanitation Data'!H85))="","",OFFSET('Sanitation Data'!$H$31,0,10*ROW('Sanitation Data'!H85)))</f>
        <v/>
      </c>
      <c r="DM91" s="36" t="str">
        <f ca="true">+IF(OFFSET('Sanitation Data'!$H$32,0,10*ROW('Sanitation Data'!H85))="","",OFFSET('Sanitation Data'!$H$32,0,10*ROW('Sanitation Data'!H85)))</f>
        <v/>
      </c>
      <c r="DN91" s="36" t="str">
        <f ca="true">+IF(OFFSET('Sanitation Data'!$H$33,0,10*ROW('Sanitation Data'!H85))="","",OFFSET('Sanitation Data'!$H$33,0,10*ROW('Sanitation Data'!H85)))</f>
        <v/>
      </c>
      <c r="DO91" s="36" t="str">
        <f ca="true">+IF(OFFSET('Hygiene Data'!$C$12,0,10*ROW('Hygiene Data'!C85))="","",OFFSET('Hygiene Data'!$C$12,0,10*ROW('Hygiene Data'!C85)))</f>
        <v/>
      </c>
      <c r="DP91" s="36" t="str">
        <f ca="true">+IF(OFFSET('Hygiene Data'!$C$13,0,10*ROW('Hygiene Data'!C85))="","",OFFSET('Hygiene Data'!$C$13,0,10*ROW('Hygiene Data'!C85)))</f>
        <v/>
      </c>
      <c r="DQ91" s="36" t="str">
        <f ca="true">+IF(OFFSET('Hygiene Data'!$C$14,0,10*ROW('Hygiene Data'!C85))="","",OFFSET('Hygiene Data'!$C$14,0,10*ROW('Hygiene Data'!C85)))</f>
        <v/>
      </c>
      <c r="DR91" s="36" t="str">
        <f ca="true">+IF(OFFSET('Hygiene Data'!$D$12,0,10*ROW('Hygiene Data'!D85))="","",OFFSET('Hygiene Data'!$D$12,0,10*ROW('Hygiene Data'!D85)))</f>
        <v/>
      </c>
      <c r="DS91" s="36" t="str">
        <f ca="true">+IF(OFFSET('Hygiene Data'!$D$13,0,10*ROW('Hygiene Data'!D85))="","",OFFSET('Hygiene Data'!$D$13,0,10*ROW('Hygiene Data'!D85)))</f>
        <v/>
      </c>
      <c r="DT91" s="36" t="str">
        <f ca="true">+IF(OFFSET('Hygiene Data'!$D$14,0,10*ROW('Hygiene Data'!D85))="","",OFFSET('Hygiene Data'!$D$14,0,10*ROW('Hygiene Data'!D85)))</f>
        <v/>
      </c>
      <c r="DU91" s="36" t="str">
        <f ca="true">+IF(OFFSET('Hygiene Data'!$E$12,0,10*ROW('Hygiene Data'!E85))="","",OFFSET('Hygiene Data'!$E$12,0,10*ROW('Hygiene Data'!E85)))</f>
        <v/>
      </c>
      <c r="DV91" s="36" t="str">
        <f ca="true">+IF(OFFSET('Hygiene Data'!$E$13,0,10*ROW('Hygiene Data'!E85))="","",OFFSET('Hygiene Data'!$E$13,0,10*ROW('Hygiene Data'!E85)))</f>
        <v/>
      </c>
      <c r="DW91" s="36" t="str">
        <f ca="true">+IF(OFFSET('Hygiene Data'!$E$14,0,10*ROW('Hygiene Data'!E85))="","",OFFSET('Hygiene Data'!$E$14,0,10*ROW('Hygiene Data'!E85)))</f>
        <v/>
      </c>
      <c r="DX91" s="36" t="str">
        <f ca="true">+IF(OFFSET('Hygiene Data'!$F$12,0,10*ROW('Hygiene Data'!F85))="","",OFFSET('Hygiene Data'!$F$12,0,10*ROW('Hygiene Data'!F85)))</f>
        <v/>
      </c>
      <c r="DY91" s="36" t="str">
        <f ca="true">+IF(OFFSET('Hygiene Data'!$F$13,0,10*ROW('Hygiene Data'!F85))="","",OFFSET('Hygiene Data'!$F$13,0,10*ROW('Hygiene Data'!F85)))</f>
        <v/>
      </c>
      <c r="DZ91" s="36" t="str">
        <f ca="true">+IF(OFFSET('Hygiene Data'!$F$14,0,10*ROW('Hygiene Data'!F85))="","",OFFSET('Hygiene Data'!$F$14,0,10*ROW('Hygiene Data'!F85)))</f>
        <v/>
      </c>
      <c r="EA91" s="36" t="str">
        <f ca="true">+IF(OFFSET('Hygiene Data'!$G$12,0,10*ROW('Hygiene Data'!G85))="","",OFFSET('Hygiene Data'!$G$12,0,10*ROW('Hygiene Data'!G85)))</f>
        <v/>
      </c>
      <c r="EB91" s="36" t="str">
        <f ca="true">+IF(OFFSET('Hygiene Data'!$G$13,0,10*ROW('Hygiene Data'!G85))="","",OFFSET('Hygiene Data'!$G$13,0,10*ROW('Hygiene Data'!G85)))</f>
        <v/>
      </c>
      <c r="EC91" s="36" t="str">
        <f ca="true">+IF(OFFSET('Hygiene Data'!$G$14,0,10*ROW('Hygiene Data'!G85))="","",OFFSET('Hygiene Data'!$G$14,0,10*ROW('Hygiene Data'!G85)))</f>
        <v/>
      </c>
      <c r="ED91" s="36" t="str">
        <f ca="true">+IF(OFFSET('Hygiene Data'!$H$12,0,10*ROW('Hygiene Data'!H85))="","",OFFSET('Hygiene Data'!$H$12,0,10*ROW('Hygiene Data'!H85)))</f>
        <v/>
      </c>
      <c r="EE91" s="36" t="str">
        <f ca="true">+IF(OFFSET('Hygiene Data'!$H$13,0,10*ROW('Hygiene Data'!H85))="","",OFFSET('Hygiene Data'!$H$13,0,10*ROW('Hygiene Data'!H85)))</f>
        <v/>
      </c>
      <c r="EF91" s="36" t="str">
        <f ca="true">+IF(OFFSET('Hygiene Data'!$H$14,0,10*ROW('Hygiene Data'!H85))="","",OFFSET('Hygiene Data'!$H$14,0,10*ROW('Hygiene Data'!H85)))</f>
        <v/>
      </c>
    </row>
    <row r="92" x14ac:dyDescent="0.2">
      <c r="A92" s="59" t="str">
        <f ca="true">+IF(OFFSET('Water Data'!$B$1,0,10*ROW('Water Data'!B89))="","",OFFSET('Water Data'!$B$1,0,10*ROW('Water Data'!B89)))</f>
        <v/>
      </c>
      <c r="B92" s="59" t="str">
        <f ca="true">+IF(OFFSET('Water Data'!$A$3,0,10*ROW('Water Data'!A89))="","",OFFSET('Water Data'!$A$3,0,10*ROW('Water Data'!A89)))</f>
        <v/>
      </c>
      <c r="C92" s="59" t="str">
        <f ca="true">+IF(OFFSET('Water Data'!$C$3,0,10*ROW('Water Data'!C89))="","",OFFSET('Water Data'!$C$3,0,10*ROW('Water Data'!C89)))</f>
        <v/>
      </c>
      <c r="D92" s="252" t="e">
        <f ca="true">+IF(AND(ISNUMBER(OFFSET('Water Data'!$C$5,0,10*ROW('Water Data'!C86))),BS92="Yes"),100-OFFSET('Water Data'!$C$5,0,10*ROW('Water Data'!C86)),IF(AND(ISNUMBER(OFFSET('Water Data'!$C$5,0,10*ROW('Water Data'!C86))),BS92="No",ISNUMBER(OFFSET('Water Data'!$C$5,0,10*ROW('Water Data'!C86)))),CONCATENATE("[",ROUND(100-OFFSET('Water Data'!$C$5,0,10*ROW('Water Data'!C86)),0),"]"),IF(AND(ISNUMBER(OFFSET('Water Data'!$C$5,0,10*ROW('Water Data'!C86))),BS92="",ISNUMBER(OFFSET('Water Data'!$C$5,0,10*ROW('Water Data'!C86)))),100-OFFSET('Water Data'!$C$5,0,10*ROW('Water Data'!C86)),NA())))</f>
        <v>#N/A</v>
      </c>
      <c r="E92" s="252" t="e">
        <f ca="true">+IF(AND(ISNUMBER(OFFSET('Water Data'!$C$7,0,10*ROW('Water Data'!D86))),BT92="Yes"),OFFSET('Water Data'!$C$7,0,10*ROW('Water Data'!C86)),IF(AND(ISNUMBER(OFFSET('Water Data'!$C$7,0,10*ROW('Water Data'!C86))),BT92="No",ISNUMBER(OFFSET('Water Data'!$C$7,0,10*ROW('Water Data'!C86)))),CONCATENATE("[",ROUND(OFFSET('Water Data'!$C$7,0,10*ROW('Water Data'!C86)),0),"]"),IF(AND(ISNUMBER(OFFSET('Water Data'!$C$7,0,10*ROW('Water Data'!C86))),BT92="",ISNUMBER(OFFSET('Water Data'!$C$7,0,10*ROW('Water Data'!C86)))),OFFSET('Water Data'!$C$7,0,10*ROW('Water Data'!C86)),NA())))</f>
        <v>#N/A</v>
      </c>
      <c r="F92" s="252" t="e">
        <f ca="true">+IF(AND(ISNUMBER(OFFSET('Water Data'!$C$10,0,10*ROW('Water Data'!C86))),BU92="Yes"),OFFSET('Water Data'!$C$10,0,10*ROW('Water Data'!C86)),IF(AND(ISNUMBER(OFFSET('Water Data'!$C$10,0,10*ROW('Water Data'!C86))),BU92="No",ISNUMBER(OFFSET('Water Data'!$C$10,0,10*ROW('Water Data'!C86)))),CONCATENATE("[",ROUND(OFFSET('Water Data'!$C$10,0,10*ROW('Water Data'!C86)),0),"]"),IF(AND(ISNUMBER(OFFSET('Water Data'!$C$10,0,10*ROW('Water Data'!C86))),BU92="",ISNUMBER(OFFSET('Water Data'!$C$10,0,10*ROW('Water Data'!C86)))),OFFSET('Water Data'!$C$10,0,10*ROW('Water Data'!C86)),NA())))</f>
        <v>#N/A</v>
      </c>
      <c r="G92" s="252" t="e">
        <f ca="true">+IF(AND(ISNUMBER(OFFSET('Water Data'!$D$5,0,10*ROW('Water Data'!D86))),BV92="Yes"),100-OFFSET('Water Data'!$D$5,0,10*ROW('Water Data'!D86)),IF(AND(ISNUMBER(OFFSET('Water Data'!$D$5,0,10*ROW('Water Data'!D86))),BV92="No",ISNUMBER(OFFSET('Water Data'!$D$5,0,10*ROW('Water Data'!D86)))),CONCATENATE("[",ROUND(100-OFFSET('Water Data'!$D$5,0,10*ROW('Water Data'!D86)),0),"]"),IF(AND(ISNUMBER(OFFSET('Water Data'!$D$5,0,10*ROW('Water Data'!D86))),BV92="",ISNUMBER(OFFSET('Water Data'!$D$5,0,10*ROW('Water Data'!D86)))),100-OFFSET('Water Data'!$D$5,0,10*ROW('Water Data'!D86)),NA())))</f>
        <v>#N/A</v>
      </c>
      <c r="H92" s="252" t="e">
        <f ca="true">+IF(AND(ISNUMBER(OFFSET('Water Data'!$D$7,0,10*ROW('Water Data'!D86))),BW92="Yes"),OFFSET('Water Data'!$D$7,0,10*ROW('Water Data'!D86)),IF(AND(ISNUMBER(OFFSET('Water Data'!$D$7,0,10*ROW('Water Data'!D86))),BW92="No",ISNUMBER(OFFSET('Water Data'!$D$7,0,10*ROW('Water Data'!D86)))),CONCATENATE("[",ROUND(OFFSET('Water Data'!$C$7,0,10*ROW('Water Data'!D86)),0),"]"),IF(AND(ISNUMBER(OFFSET('Water Data'!$D$7,0,10*ROW('Water Data'!D86))),BW92="",ISNUMBER(OFFSET('Water Data'!$D$7,0,10*ROW('Water Data'!D86)))),OFFSET('Water Data'!$D$7,0,10*ROW('Water Data'!D86)),NA())))</f>
        <v>#N/A</v>
      </c>
      <c r="I92" s="252" t="e">
        <f ca="true">+IF(AND(ISNUMBER(OFFSET('Water Data'!$D$10,0,10*ROW('Water Data'!D86))),BX92="Yes"),OFFSET('Water Data'!$D$10,0,10*ROW('Water Data'!D86)),IF(AND(ISNUMBER(OFFSET('Water Data'!$D$10,0,10*ROW('Water Data'!D86))),BX92="No",ISNUMBER(OFFSET('Water Data'!$D$10,0,10*ROW('Water Data'!D86)))),CONCATENATE("[",ROUND(OFFSET('Water Data'!$D$10,0,10*ROW('Water Data'!D86)),0),"]"),IF(AND(ISNUMBER(OFFSET('Water Data'!$D$10,0,10*ROW('Water Data'!D86))),BX92="",ISNUMBER(OFFSET('Water Data'!$D$10,0,10*ROW('Water Data'!D86)))),OFFSET('Water Data'!$D$10,0,10*ROW('Water Data'!D86)),NA())))</f>
        <v>#N/A</v>
      </c>
      <c r="J92" s="252" t="e">
        <f ca="true">+IF(AND(ISNUMBER(OFFSET('Water Data'!$E$5,0,10*ROW('Water Data'!E86))),BY92="Yes"),100-OFFSET('Water Data'!$E$5,0,10*ROW('Water Data'!E86)),IF(AND(ISNUMBER(OFFSET('Water Data'!$E$5,0,10*ROW('Water Data'!E86))),BY92="No",ISNUMBER(OFFSET('Water Data'!$E$5,0,10*ROW('Water Data'!E86)))),CONCATENATE("[",ROUND(100-OFFSET('Water Data'!$E$5,0,10*ROW('Water Data'!E86)),0),"]"),IF(AND(ISNUMBER(OFFSET('Water Data'!$E$5,0,10*ROW('Water Data'!E86))),BY92="",ISNUMBER(OFFSET('Water Data'!$E$5,0,10*ROW('Water Data'!E86)))),100-OFFSET('Water Data'!$E$5,0,10*ROW('Water Data'!E86)),NA())))</f>
        <v>#N/A</v>
      </c>
      <c r="K92" s="252" t="e">
        <f ca="true">+IF(AND(ISNUMBER(OFFSET('Water Data'!$E$7,0,10*ROW('Water Data'!E86))),BZ92="Yes"),OFFSET('Water Data'!$E$7,0,10*ROW('Water Data'!E86)),IF(AND(ISNUMBER(OFFSET('Water Data'!$E$7,0,10*ROW('Water Data'!E86))),BZ92="No",ISNUMBER(OFFSET('Water Data'!$E$7,0,10*ROW('Water Data'!E86)))),CONCATENATE("[",ROUND(OFFSET('Water Data'!$E$7,0,10*ROW('Water Data'!E86)),0),"]"),IF(AND(ISNUMBER(OFFSET('Water Data'!$E$7,0,10*ROW('Water Data'!E86))),BZ92="",ISNUMBER(OFFSET('Water Data'!$E$7,0,10*ROW('Water Data'!E86)))),OFFSET('Water Data'!$E$7,0,10*ROW('Water Data'!E86)),NA())))</f>
        <v>#N/A</v>
      </c>
      <c r="L92" s="252" t="e">
        <f ca="true">+IF(AND(ISNUMBER(OFFSET('Water Data'!$E$10,0,10*ROW('Water Data'!E86))),CA92="Yes"),OFFSET('Water Data'!$E$10,0,10*ROW('Water Data'!E86)),IF(AND(ISNUMBER(OFFSET('Water Data'!$E$10,0,10*ROW('Water Data'!E86))),CA92="No",ISNUMBER(OFFSET('Water Data'!$E$10,0,10*ROW('Water Data'!E86)))),CONCATENATE("[",ROUND(OFFSET('Water Data'!$E$10,0,10*ROW('Water Data'!E86)),0),"]"),IF(AND(ISNUMBER(OFFSET('Water Data'!$E$10,0,10*ROW('Water Data'!E86))),CA92="",ISNUMBER(OFFSET('Water Data'!$E$10,0,10*ROW('Water Data'!E86)))),OFFSET('Water Data'!$E$10,0,10*ROW('Water Data'!E86)),NA())))</f>
        <v>#N/A</v>
      </c>
      <c r="M92" s="252" t="e">
        <f ca="true">+IF(AND(ISNUMBER(OFFSET('Water Data'!$F$5,0,10*ROW('Water Data'!F86))),CB92="Yes"),100-OFFSET('Water Data'!$F$5,0,10*ROW('Water Data'!F86)),IF(AND(ISNUMBER(OFFSET('Water Data'!$F$5,0,10*ROW('Water Data'!F86))),CB92="No",ISNUMBER(OFFSET('Water Data'!$F$5,0,10*ROW('Water Data'!F86)))),CONCATENATE("[",ROUND(100-OFFSET('Water Data'!$F$5,0,10*ROW('Water Data'!F86)),0),"]"),IF(AND(ISNUMBER(OFFSET('Water Data'!$F$5,0,10*ROW('Water Data'!F86))),CB92="",ISNUMBER(OFFSET('Water Data'!$F$5,0,10*ROW('Water Data'!F86)))),100-OFFSET('Water Data'!$F$5,0,10*ROW('Water Data'!F86)),NA())))</f>
        <v>#N/A</v>
      </c>
      <c r="N92" s="252" t="e">
        <f ca="true">+IF(AND(ISNUMBER(OFFSET('Water Data'!$F$7,0,10*ROW('Water Data'!F86))),CC92="Yes"),OFFSET('Water Data'!$F$7,0,10*ROW('Water Data'!F86)),IF(AND(ISNUMBER(OFFSET('Water Data'!$F$7,0,10*ROW('Water Data'!F86))),CC92="No",ISNUMBER(OFFSET('Water Data'!$F$7,0,10*ROW('Water Data'!F86)))),CONCATENATE("[",ROUND(OFFSET('Water Data'!$F$7,0,10*ROW('Water Data'!F86)),0),"]"),IF(AND(ISNUMBER(OFFSET('Water Data'!$F$7,0,10*ROW('Water Data'!F86))),CC92="",ISNUMBER(OFFSET('Water Data'!$F$7,0,10*ROW('Water Data'!F86)))),OFFSET('Water Data'!$F$7,0,10*ROW('Water Data'!F86)),NA())))</f>
        <v>#N/A</v>
      </c>
      <c r="O92" s="252" t="e">
        <f ca="true">+IF(AND(ISNUMBER(OFFSET('Water Data'!$F$10,0,10*ROW('Water Data'!F86))),CD92="Yes"),OFFSET('Water Data'!$F$10,0,10*ROW('Water Data'!F86)),IF(AND(ISNUMBER(OFFSET('Water Data'!$F$10,0,10*ROW('Water Data'!F86))),CD92="No",ISNUMBER(OFFSET('Water Data'!$F$10,0,10*ROW('Water Data'!F86)))),CONCATENATE("[",ROUND(OFFSET('Water Data'!$F$10,0,10*ROW('Water Data'!F86)),0),"]"),IF(AND(ISNUMBER(OFFSET('Water Data'!$F$10,0,10*ROW('Water Data'!F86))),CD92="",ISNUMBER(OFFSET('Water Data'!$F$10,0,10*ROW('Water Data'!F86)))),OFFSET('Water Data'!$F$10,0,10*ROW('Water Data'!F86)),NA())))</f>
        <v>#N/A</v>
      </c>
      <c r="P92" s="252" t="e">
        <f ca="true">+IF(AND(ISNUMBER(OFFSET('Water Data'!$G$5,0,10*ROW('Water Data'!G86))),CE92="Yes"),100-OFFSET('Water Data'!$G$5,0,10*ROW('Water Data'!G86)),IF(AND(ISNUMBER(OFFSET('Water Data'!$G$5,0,10*ROW('Water Data'!G86))),CE92="No",ISNUMBER(OFFSET('Water Data'!$G$5,0,10*ROW('Water Data'!G86)))),CONCATENATE("[",ROUND(100-OFFSET('Water Data'!$G$5,0,10*ROW('Water Data'!G86)),0),"]"),IF(AND(ISNUMBER(OFFSET('Water Data'!$G$5,0,10*ROW('Water Data'!G86))),CE92="",ISNUMBER(OFFSET('Water Data'!$G$5,0,10*ROW('Water Data'!G86)))),100-OFFSET('Water Data'!$G$5,0,10*ROW('Water Data'!G86)),NA())))</f>
        <v>#N/A</v>
      </c>
      <c r="Q92" s="252" t="e">
        <f ca="true">+IF(AND(ISNUMBER(OFFSET('Water Data'!$G$7,0,10*ROW('Water Data'!G86))),CF92="Yes"),OFFSET('Water Data'!$G$7,0,10*ROW('Water Data'!G86)),IF(AND(ISNUMBER(OFFSET('Water Data'!$G$7,0,10*ROW('Water Data'!G86))),CF92="No",ISNUMBER(OFFSET('Water Data'!$G$7,0,10*ROW('Water Data'!G86)))),CONCATENATE("[",ROUND(OFFSET('Water Data'!$G$7,0,10*ROW('Water Data'!G86)),0),"]"),IF(AND(ISNUMBER(OFFSET('Water Data'!$G$7,0,10*ROW('Water Data'!G86))),CF92="",ISNUMBER(OFFSET('Water Data'!$G$7,0,10*ROW('Water Data'!G86)))),OFFSET('Water Data'!$G$7,0,10*ROW('Water Data'!G86)),NA())))</f>
        <v>#N/A</v>
      </c>
      <c r="R92" s="252" t="e">
        <f ca="true">+IF(AND(ISNUMBER(OFFSET('Water Data'!$G$10,0,10*ROW('Water Data'!G86))),CG92="Yes"),OFFSET('Water Data'!$G$10,0,10*ROW('Water Data'!G86)),IF(AND(ISNUMBER(OFFSET('Water Data'!$G$10,0,10*ROW('Water Data'!G86))),CG92="No",ISNUMBER(OFFSET('Water Data'!$G$10,0,10*ROW('Water Data'!G86)))),CONCATENATE("[",ROUND(OFFSET('Water Data'!$G$10,0,10*ROW('Water Data'!G86)),0),"]"),IF(AND(ISNUMBER(OFFSET('Water Data'!$G$10,0,10*ROW('Water Data'!G86))),CG92="",ISNUMBER(OFFSET('Water Data'!$G$10,0,10*ROW('Water Data'!G86)))),OFFSET('Water Data'!$G$10,0,10*ROW('Water Data'!G86)),NA())))</f>
        <v>#N/A</v>
      </c>
      <c r="S92" s="252" t="e">
        <f ca="true">+IF(AND(ISNUMBER(OFFSET('Water Data'!$H$5,0,10*ROW('Water Data'!H86))),CH92="Yes"),100-OFFSET('Water Data'!$H$5,0,10*ROW('Water Data'!H86)),IF(AND(ISNUMBER(OFFSET('Water Data'!$H$5,0,10*ROW('Water Data'!H86))),CH92="No",ISNUMBER(OFFSET('Water Data'!$H$5,0,10*ROW('Water Data'!H86)))),CONCATENATE("[",ROUND(100-OFFSET('Water Data'!$H$5,0,10*ROW('Water Data'!H86)),0),"]"),IF(AND(ISNUMBER(OFFSET('Water Data'!$H$5,0,10*ROW('Water Data'!H86))),CH92="",ISNUMBER(OFFSET('Water Data'!$H$5,0,10*ROW('Water Data'!H86)))),100-OFFSET('Water Data'!$H$5,0,10*ROW('Water Data'!H86)),NA())))</f>
        <v>#N/A</v>
      </c>
      <c r="T92" s="252" t="e">
        <f ca="true">+IF(AND(ISNUMBER(OFFSET('Water Data'!$H$7,0,10*ROW('Water Data'!H86))),CI92="Yes"),OFFSET('Water Data'!$H$7,0,10*ROW('Water Data'!H86)),IF(AND(ISNUMBER(OFFSET('Water Data'!$H$7,0,10*ROW('Water Data'!H86))),CI92="No",ISNUMBER(OFFSET('Water Data'!$H$7,0,10*ROW('Water Data'!H86)))),CONCATENATE("[",ROUND(OFFSET('Water Data'!$H$7,0,10*ROW('Water Data'!H86)),0),"]"),IF(AND(ISNUMBER(OFFSET('Water Data'!$H$7,0,10*ROW('Water Data'!H86))),CI92="",ISNUMBER(OFFSET('Water Data'!$H$7,0,10*ROW('Water Data'!H86)))),OFFSET('Water Data'!$H$7,0,10*ROW('Water Data'!H86)),NA())))</f>
        <v>#N/A</v>
      </c>
      <c r="U92" s="252" t="e">
        <f ca="true">+IF(AND(ISNUMBER(OFFSET('Water Data'!$H$10,0,10*ROW('Water Data'!H86))),CJ92="Yes"),OFFSET('Water Data'!$H$10,0,10*ROW('Water Data'!H86)),IF(AND(ISNUMBER(OFFSET('Water Data'!$H$10,0,10*ROW('Water Data'!H86))),CJ92="No",ISNUMBER(OFFSET('Water Data'!$H$10,0,10*ROW('Water Data'!H86)))),CONCATENATE("[",ROUND(OFFSET('Water Data'!$H$10,0,10*ROW('Water Data'!H86)),0),"]"),IF(AND(ISNUMBER(OFFSET('Water Data'!$H$10,0,10*ROW('Water Data'!H86))),CJ92="",ISNUMBER(OFFSET('Water Data'!$H$10,0,10*ROW('Water Data'!H86)))),OFFSET('Water Data'!$H$10,0,10*ROW('Water Data'!H86)),NA())))</f>
        <v>#N/A</v>
      </c>
      <c r="V92" s="253" t="e">
        <f ca="true">+IF(AND(ISNUMBER(OFFSET('Sanitation Data'!$C$5,0,10*ROW('Sanitation Data'!C86))),CK92="Yes"),100-OFFSET('Sanitation Data'!$C$5,0,10*ROW('Sanitation Data'!C86)),IF(AND(ISNUMBER(OFFSET('Sanitation Data'!$C$5,0,10*ROW('Sanitation Data'!C86))),CK92="No",ISNUMBER(OFFSET('Sanitation Data'!$C$5,0,10*ROW('Sanitation Data'!C86)))),CONCATENATE("[",ROUND(100-OFFSET('Sanitation Data'!$C$5,0,10*ROW('Sanitation Data'!C86)),0),"]"),IF(AND(ISNUMBER(OFFSET('Sanitation Data'!$C$5,0,10*ROW('Sanitation Data'!C86))),CK92="",ISNUMBER(OFFSET('Sanitation Data'!$C$5,0,10*ROW('Sanitation Data'!C86)))),100-OFFSET('Sanitation Data'!$C$5,0,10*ROW('Sanitation Data'!C86)),NA())))</f>
        <v>#N/A</v>
      </c>
      <c r="W92" s="253" t="e">
        <f ca="true">+IF(AND(ISNUMBER(OFFSET('Sanitation Data'!$C$7,0,10*ROW('Sanitation Data'!C86))),CL92="Yes"),OFFSET('Sanitation Data'!$C$7,0,10*ROW('Sanitation Data'!C86)),IF(AND(ISNUMBER(OFFSET('Sanitation Data'!$C$7,0,10*ROW('Sanitation Data'!C86))),CL92="No",ISNUMBER(OFFSET('Sanitation Data'!$C$7,0,10*ROW('Sanitation Data'!C86)))),CONCATENATE("[",ROUND(OFFSET('Sanitation Data'!$C$7,0,10*ROW('Sanitation Data'!C86)),0),"]"),IF(AND(ISNUMBER(OFFSET('Sanitation Data'!$C$7,0,10*ROW('Sanitation Data'!C86))),CL92="",ISNUMBER(OFFSET('Sanitation Data'!$C$7,0,10*ROW('Sanitation Data'!C86)))),OFFSET('Sanitation Data'!$C$7,0,10*ROW('Sanitation Data'!C86)),NA())))</f>
        <v>#N/A</v>
      </c>
      <c r="X92" s="253" t="e">
        <f ca="true">+IF(AND(ISNUMBER(OFFSET('Sanitation Data'!$C$11,0,10*ROW('Sanitation Data'!C86))),CM92="Yes"),OFFSET('Sanitation Data'!$C$11,0,10*ROW('Sanitation Data'!C86)),IF(AND(ISNUMBER(OFFSET('Sanitation Data'!$C$11,0,10*ROW('Sanitation Data'!C86))),CM92="No",ISNUMBER(OFFSET('Sanitation Data'!$C$11,0,10*ROW('Sanitation Data'!C86)))),CONCATENATE("[",ROUND(OFFSET('Sanitation Data'!$C$11,0,10*ROW('Sanitation Data'!C86)),0),"]"),IF(AND(ISNUMBER(OFFSET('Sanitation Data'!$C$11,0,10*ROW('Sanitation Data'!C86))),CM92="",ISNUMBER(OFFSET('Sanitation Data'!$C$11,0,10*ROW('Sanitation Data'!C86)))),OFFSET('Sanitation Data'!$C$11,0,10*ROW('Sanitation Data'!C86)),NA())))</f>
        <v>#N/A</v>
      </c>
      <c r="Y92" s="253" t="e">
        <f ca="true">+IF(AND(ISNUMBER(OFFSET('Sanitation Data'!$C$12,0,10*ROW('Sanitation Data'!C86))),CN92="Yes"),OFFSET('Sanitation Data'!$C$12,0,10*ROW('Sanitation Data'!C86)),IF(AND(ISNUMBER(OFFSET('Sanitation Data'!$C$12,0,10*ROW('Sanitation Data'!C86))),CN92="No",ISNUMBER(OFFSET('Sanitation Data'!$C$12,0,10*ROW('Sanitation Data'!C86)))),CONCATENATE("[",ROUND(OFFSET('Sanitation Data'!$C$12,0,10*ROW('Sanitation Data'!C86)),0),"]"),IF(AND(ISNUMBER(OFFSET('Sanitation Data'!$C$12,0,10*ROW('Sanitation Data'!C86))),CN92="",ISNUMBER(OFFSET('Sanitation Data'!$C$12,0,10*ROW('Sanitation Data'!C86)))),OFFSET('Sanitation Data'!$C$12,0,10*ROW('Sanitation Data'!C86)),NA())))</f>
        <v>#N/A</v>
      </c>
      <c r="Z92" s="253" t="e">
        <f ca="true">+IF(AND(ISNUMBER(OFFSET('Sanitation Data'!$C$13,0,10*ROW('Sanitation Data'!C86))),CO92="Yes"),OFFSET('Sanitation Data'!$C$13,0,10*ROW('Sanitation Data'!C86)),IF(AND(ISNUMBER(OFFSET('Sanitation Data'!$C$13,0,10*ROW('Sanitation Data'!C86))),CO92="No",ISNUMBER(OFFSET('Sanitation Data'!$C$13,0,10*ROW('Sanitation Data'!C86)))),CONCATENATE("[",ROUND(OFFSET('Sanitation Data'!$C$13,0,10*ROW('Sanitation Data'!C86)),0),"]"),IF(AND(ISNUMBER(OFFSET('Sanitation Data'!$C$13,0,10*ROW('Sanitation Data'!C86))),CO92="",ISNUMBER(OFFSET('Sanitation Data'!$C$13,0,10*ROW('Sanitation Data'!C86)))),OFFSET('Sanitation Data'!$C$13,0,10*ROW('Sanitation Data'!C86)),NA())))</f>
        <v>#N/A</v>
      </c>
      <c r="AA92" s="253" t="e">
        <f ca="true">+IF(AND(ISNUMBER(OFFSET('Sanitation Data'!$D$5,0,10*ROW('Sanitation Data'!D86))),CP92="Yes"),100-OFFSET('Sanitation Data'!$D$5,0,10*ROW('Sanitation Data'!D86)),IF(AND(ISNUMBER(OFFSET('Sanitation Data'!$D$5,0,10*ROW('Sanitation Data'!D86))),CP92="No",ISNUMBER(OFFSET('Sanitation Data'!$D$5,0,10*ROW('Sanitation Data'!D86)))),CONCATENATE("[",ROUND(100-OFFSET('Sanitation Data'!$D$5,0,10*ROW('Sanitation Data'!D86)),0),"]"),IF(AND(ISNUMBER(OFFSET('Sanitation Data'!$D$5,0,10*ROW('Sanitation Data'!D86))),CP92="",ISNUMBER(OFFSET('Sanitation Data'!$D$5,0,10*ROW('Sanitation Data'!D86)))),100-OFFSET('Sanitation Data'!$D$5,0,10*ROW('Sanitation Data'!D86)),NA())))</f>
        <v>#N/A</v>
      </c>
      <c r="AB92" s="253" t="e">
        <f ca="true">+IF(AND(ISNUMBER(OFFSET('Sanitation Data'!$D$7,0,10*ROW('Sanitation Data'!D86))),CQ92="Yes"),OFFSET('Sanitation Data'!$D$7,0,10*ROW('Sanitation Data'!G86)),IF(AND(ISNUMBER(OFFSET('Sanitation Data'!$D$7,0,10*ROW('Sanitation Data'!D86))),CQ92="No",ISNUMBER(OFFSET('Sanitation Data'!$D$7,0,10*ROW('Sanitation Data'!D86)))),CONCATENATE("[",ROUND(OFFSET('Sanitation Data'!$D$7,0,10*ROW('Sanitation Data'!D86)),0),"]"),IF(AND(ISNUMBER(OFFSET('Sanitation Data'!$D$7,0,10*ROW('Sanitation Data'!D86))),CQ92="",ISNUMBER(OFFSET('Sanitation Data'!$D$7,0,10*ROW('Sanitation Data'!D86)))),OFFSET('Sanitation Data'!$D$7,0,10*ROW('Sanitation Data'!D86)),NA())))</f>
        <v>#N/A</v>
      </c>
      <c r="AC92" s="253" t="e">
        <f ca="true">+IF(AND(ISNUMBER(OFFSET('Sanitation Data'!$D$11,0,10*ROW('Sanitation Data'!D86))),CR92="Yes"),OFFSET('Sanitation Data'!$D$11,0,10*ROW('Sanitation Data'!D86)),IF(AND(ISNUMBER(OFFSET('Sanitation Data'!$D$11,0,10*ROW('Sanitation Data'!D86))),CR92="No",ISNUMBER(OFFSET('Sanitation Data'!$D$11,0,10*ROW('Sanitation Data'!D86)))),CONCATENATE("[",ROUND(OFFSET('Sanitation Data'!$D$11,0,10*ROW('Sanitation Data'!D86)),0),"]"),IF(AND(ISNUMBER(OFFSET('Sanitation Data'!$D$11,0,10*ROW('Sanitation Data'!D86))),CR92="",ISNUMBER(OFFSET('Sanitation Data'!$D$11,0,10*ROW('Sanitation Data'!D86)))),OFFSET('Sanitation Data'!$D$11,0,10*ROW('Sanitation Data'!D86)),NA())))</f>
        <v>#N/A</v>
      </c>
      <c r="AD92" s="253" t="e">
        <f ca="true">+IF(AND(ISNUMBER(OFFSET('Sanitation Data'!$D$12,0,10*ROW('Sanitation Data'!D86))),CS92="Yes"),OFFSET('Sanitation Data'!$D$12,0,10*ROW('Sanitation Data'!D86)),IF(AND(ISNUMBER(OFFSET('Sanitation Data'!$D$12,0,10*ROW('Sanitation Data'!D86))),CS92="No",ISNUMBER(OFFSET('Sanitation Data'!$D$12,0,10*ROW('Sanitation Data'!D86)))),CONCATENATE("[",ROUND(OFFSET('Sanitation Data'!$D$12,0,10*ROW('Sanitation Data'!D86)),0),"]"),IF(AND(ISNUMBER(OFFSET('Sanitation Data'!$D$12,0,10*ROW('Sanitation Data'!D86))),CS92="",ISNUMBER(OFFSET('Sanitation Data'!$D$12,0,10*ROW('Sanitation Data'!D86)))),OFFSET('Sanitation Data'!$D$12,0,10*ROW('Sanitation Data'!D86)),NA())))</f>
        <v>#N/A</v>
      </c>
      <c r="AE92" s="253" t="e">
        <f ca="true">+IF(AND(ISNUMBER(OFFSET('Sanitation Data'!$D$13,0,10*ROW('Sanitation Data'!D86))),CT92="Yes"),OFFSET('Sanitation Data'!$D$13,0,10*ROW('Sanitation Data'!D86)),IF(AND(ISNUMBER(OFFSET('Sanitation Data'!$D$13,0,10*ROW('Sanitation Data'!D86))),CT92="No",ISNUMBER(OFFSET('Sanitation Data'!$D$13,0,10*ROW('Sanitation Data'!D86)))),CONCATENATE("[",ROUND(OFFSET('Sanitation Data'!$D$13,0,10*ROW('Sanitation Data'!D86)),0),"]"),IF(AND(ISNUMBER(OFFSET('Sanitation Data'!$D$13,0,10*ROW('Sanitation Data'!D86))),CT92="",ISNUMBER(OFFSET('Sanitation Data'!$D$13,0,10*ROW('Sanitation Data'!D86)))),OFFSET('Sanitation Data'!$D$13,0,10*ROW('Sanitation Data'!D86)),NA())))</f>
        <v>#N/A</v>
      </c>
      <c r="AF92" s="253" t="e">
        <f ca="true">+IF(AND(ISNUMBER(OFFSET('Sanitation Data'!$E$5,0,10*ROW('Sanitation Data'!E86))),CU92="Yes"),100-OFFSET('Sanitation Data'!$E$5,0,10*ROW('Sanitation Data'!E86)),IF(AND(ISNUMBER(OFFSET('Sanitation Data'!$E$5,0,10*ROW('Sanitation Data'!E86))),CU92="No",ISNUMBER(OFFSET('Sanitation Data'!$E$5,0,10*ROW('Sanitation Data'!E86)))),CONCATENATE("[",ROUND(100-OFFSET('Sanitation Data'!$E$5,0,10*ROW('Sanitation Data'!E86)),0),"]"),IF(AND(ISNUMBER(OFFSET('Sanitation Data'!$E$5,0,10*ROW('Sanitation Data'!E86))),CU92="",ISNUMBER(OFFSET('Sanitation Data'!$E$5,0,10*ROW('Sanitation Data'!E86)))),100-OFFSET('Sanitation Data'!$E$5,0,10*ROW('Sanitation Data'!E86)),NA())))</f>
        <v>#N/A</v>
      </c>
      <c r="AG92" s="253" t="e">
        <f ca="true">+IF(AND(ISNUMBER(OFFSET('Sanitation Data'!$E$7,0,10*ROW('Sanitation Data'!E86))),CV92="Yes"),OFFSET('Sanitation Data'!$E$7,0,10*ROW('Sanitation Data'!E86)),IF(AND(ISNUMBER(OFFSET('Sanitation Data'!$E$7,0,10*ROW('Sanitation Data'!E86))),CV92="No",ISNUMBER(OFFSET('Sanitation Data'!$E$7,0,10*ROW('Sanitation Data'!E86)))),CONCATENATE("[",ROUND(OFFSET('Sanitation Data'!$E$7,0,10*ROW('Sanitation Data'!E86)),0),"]"),IF(AND(ISNUMBER(OFFSET('Sanitation Data'!$E$7,0,10*ROW('Sanitation Data'!E86))),CV92="",ISNUMBER(OFFSET('Sanitation Data'!$E$7,0,10*ROW('Sanitation Data'!E86)))),OFFSET('Sanitation Data'!$E$7,0,10*ROW('Sanitation Data'!E86)),NA())))</f>
        <v>#N/A</v>
      </c>
      <c r="AH92" s="253" t="e">
        <f ca="true">+IF(AND(ISNUMBER(OFFSET('Sanitation Data'!$E$11,0,10*ROW('Sanitation Data'!E86))),CW92="Yes"),OFFSET('Sanitation Data'!$E$11,0,10*ROW('Sanitation Data'!E86)),IF(AND(ISNUMBER(OFFSET('Sanitation Data'!$E$11,0,10*ROW('Sanitation Data'!E86))),CW92="No",ISNUMBER(OFFSET('Sanitation Data'!$E$11,0,10*ROW('Sanitation Data'!E86)))),CONCATENATE("[",ROUND(OFFSET('Sanitation Data'!$E$11,0,10*ROW('Sanitation Data'!E86)),0),"]"),IF(AND(ISNUMBER(OFFSET('Sanitation Data'!$E$11,0,10*ROW('Sanitation Data'!E86))),CW92="",ISNUMBER(OFFSET('Sanitation Data'!$E$11,0,10*ROW('Sanitation Data'!E86)))),OFFSET('Sanitation Data'!$E$11,0,10*ROW('Sanitation Data'!E86)),NA())))</f>
        <v>#N/A</v>
      </c>
      <c r="AI92" s="253" t="e">
        <f ca="true">+IF(AND(ISNUMBER(OFFSET('Sanitation Data'!$E$12,0,10*ROW('Sanitation Data'!E86))),CX92="Yes"),OFFSET('Sanitation Data'!$E$12,0,10*ROW('Sanitation Data'!E86)),IF(AND(ISNUMBER(OFFSET('Sanitation Data'!$E$12,0,10*ROW('Sanitation Data'!E86))),CX92="No",ISNUMBER(OFFSET('Sanitation Data'!$E$12,0,10*ROW('Sanitation Data'!E86)))),CONCATENATE("[",ROUND(OFFSET('Sanitation Data'!$E$12,0,10*ROW('Sanitation Data'!E86)),0),"]"),IF(AND(ISNUMBER(OFFSET('Sanitation Data'!$E$12,0,10*ROW('Sanitation Data'!E86))),CX92="",ISNUMBER(OFFSET('Sanitation Data'!$E$12,0,10*ROW('Sanitation Data'!E86)))),OFFSET('Sanitation Data'!$E$12,0,10*ROW('Sanitation Data'!E86)),NA())))</f>
        <v>#N/A</v>
      </c>
      <c r="AJ92" s="253" t="e">
        <f ca="true">+IF(AND(ISNUMBER(OFFSET('Sanitation Data'!$E$13,0,10*ROW('Sanitation Data'!E86))),CY92="Yes"),OFFSET('Sanitation Data'!$E$13,0,10*ROW('Sanitation Data'!E86)),IF(AND(ISNUMBER(OFFSET('Sanitation Data'!$E$13,0,10*ROW('Sanitation Data'!E86))),CY92="No",ISNUMBER(OFFSET('Sanitation Data'!$E$13,0,10*ROW('Sanitation Data'!E86)))),CONCATENATE("[",ROUND(OFFSET('Sanitation Data'!$E$13,0,10*ROW('Sanitation Data'!E86)),0),"]"),IF(AND(ISNUMBER(OFFSET('Sanitation Data'!$E$13,0,10*ROW('Sanitation Data'!E86))),CY92="",ISNUMBER(OFFSET('Sanitation Data'!$E$13,0,10*ROW('Sanitation Data'!E86)))),OFFSET('Sanitation Data'!$E$13,0,10*ROW('Sanitation Data'!E86)),NA())))</f>
        <v>#N/A</v>
      </c>
      <c r="AK92" s="253" t="e">
        <f ca="true">+IF(AND(ISNUMBER(OFFSET('Sanitation Data'!$F$5,0,10*ROW('Sanitation Data'!F86))),CZ92="Yes"),100-OFFSET('Sanitation Data'!$F$5,0,10*ROW('Sanitation Data'!F86)),IF(AND(ISNUMBER(OFFSET('Sanitation Data'!$F$5,0,10*ROW('Sanitation Data'!F86))),CZ92="No",ISNUMBER(OFFSET('Sanitation Data'!$F$5,0,10*ROW('Sanitation Data'!F86)))),CONCATENATE("[",ROUND(100-OFFSET('Sanitation Data'!$F$5,0,10*ROW('Sanitation Data'!F86)),0),"]"),IF(AND(ISNUMBER(OFFSET('Sanitation Data'!$F$5,0,10*ROW('Sanitation Data'!F86))),CZ92="",ISNUMBER(OFFSET('Sanitation Data'!$F$5,0,10*ROW('Sanitation Data'!F86)))),100-OFFSET('Sanitation Data'!$F$5,0,10*ROW('Sanitation Data'!F86)),NA())))</f>
        <v>#N/A</v>
      </c>
      <c r="AL92" s="253" t="e">
        <f ca="true">+IF(AND(ISNUMBER(OFFSET('Sanitation Data'!$F$7,0,10*ROW('Sanitation Data'!F86))),DA92="Yes"),OFFSET('Sanitation Data'!$F$7,0,10*ROW('Sanitation Data'!F86)),IF(AND(ISNUMBER(OFFSET('Sanitation Data'!$F$7,0,10*ROW('Sanitation Data'!F86))),DA92="No",ISNUMBER(OFFSET('Sanitation Data'!$F$7,0,10*ROW('Sanitation Data'!F86)))),CONCATENATE("[",ROUND(OFFSET('Sanitation Data'!$F$7,0,10*ROW('Sanitation Data'!F86)),0),"]"),IF(AND(ISNUMBER(OFFSET('Sanitation Data'!$F$7,0,10*ROW('Sanitation Data'!F86))),DA92="",ISNUMBER(OFFSET('Sanitation Data'!$F$7,0,10*ROW('Sanitation Data'!F86)))),OFFSET('Sanitation Data'!$F$7,0,10*ROW('Sanitation Data'!F86)),NA())))</f>
        <v>#N/A</v>
      </c>
      <c r="AM92" s="253" t="e">
        <f ca="true">+IF(AND(ISNUMBER(OFFSET('Sanitation Data'!$F$11,0,10*ROW('Sanitation Data'!F86))),DB92="Yes"),OFFSET('Sanitation Data'!$F$11,0,10*ROW('Sanitation Data'!F86)),IF(AND(ISNUMBER(OFFSET('Sanitation Data'!$F$11,0,10*ROW('Sanitation Data'!F86))),DB92="No",ISNUMBER(OFFSET('Sanitation Data'!$F$11,0,10*ROW('Sanitation Data'!F86)))),CONCATENATE("[",ROUND(OFFSET('Sanitation Data'!$F$11,0,10*ROW('Sanitation Data'!F86)),0),"]"),IF(AND(ISNUMBER(OFFSET('Sanitation Data'!$F$11,0,10*ROW('Sanitation Data'!F86))),DB92="",ISNUMBER(OFFSET('Sanitation Data'!$F$11,0,10*ROW('Sanitation Data'!F86)))),OFFSET('Sanitation Data'!$F$11,0,10*ROW('Sanitation Data'!F86)),NA())))</f>
        <v>#N/A</v>
      </c>
      <c r="AN92" s="253" t="e">
        <f ca="true">+IF(AND(ISNUMBER(OFFSET('Sanitation Data'!$F$12,0,10*ROW('Sanitation Data'!F86))),DC92="Yes"),OFFSET('Sanitation Data'!$F$12,0,10*ROW('Sanitation Data'!F86)),IF(AND(ISNUMBER(OFFSET('Sanitation Data'!$F$12,0,10*ROW('Sanitation Data'!F86))),DC92="No",ISNUMBER(OFFSET('Sanitation Data'!$F$12,0,10*ROW('Sanitation Data'!F86)))),CONCATENATE("[",ROUND(OFFSET('Sanitation Data'!$F$12,0,10*ROW('Sanitation Data'!F86)),0),"]"),IF(AND(ISNUMBER(OFFSET('Sanitation Data'!$F$12,0,10*ROW('Sanitation Data'!F86))),DC92="",ISNUMBER(OFFSET('Sanitation Data'!$F$12,0,10*ROW('Sanitation Data'!F86)))),OFFSET('Sanitation Data'!$F$12,0,10*ROW('Sanitation Data'!F86)),NA())))</f>
        <v>#N/A</v>
      </c>
      <c r="AO92" s="253" t="e">
        <f ca="true">+IF(AND(ISNUMBER(OFFSET('Sanitation Data'!$F$13,0,10*ROW('Sanitation Data'!F86))),DD92="Yes"),OFFSET('Sanitation Data'!$F$13,0,10*ROW('Sanitation Data'!F86)),IF(AND(ISNUMBER(OFFSET('Sanitation Data'!$F$13,0,10*ROW('Sanitation Data'!F86))),DD92="No",ISNUMBER(OFFSET('Sanitation Data'!$F$13,0,10*ROW('Sanitation Data'!F86)))),CONCATENATE("[",ROUND(OFFSET('Sanitation Data'!$F$13,0,10*ROW('Sanitation Data'!F86)),0),"]"),IF(AND(ISNUMBER(OFFSET('Sanitation Data'!$F$13,0,10*ROW('Sanitation Data'!F86))),DD92="",ISNUMBER(OFFSET('Sanitation Data'!$F$13,0,10*ROW('Sanitation Data'!F86)))),OFFSET('Sanitation Data'!$F$13,0,10*ROW('Sanitation Data'!F86)),NA())))</f>
        <v>#N/A</v>
      </c>
      <c r="AP92" s="253" t="e">
        <f ca="true">+IF(AND(ISNUMBER(OFFSET('Sanitation Data'!$G$5,0,10*ROW('Sanitation Data'!G86))),DE92="Yes"),100-OFFSET('Sanitation Data'!$G$5,0,10*ROW('Sanitation Data'!G86)),IF(AND(ISNUMBER(OFFSET('Sanitation Data'!$G$5,0,10*ROW('Sanitation Data'!G86))),DE92="No",ISNUMBER(OFFSET('Sanitation Data'!$G$5,0,10*ROW('Sanitation Data'!G86)))),CONCATENATE("[",ROUND(100-OFFSET('Sanitation Data'!$G$5,0,10*ROW('Sanitation Data'!G86)),0),"]"),IF(AND(ISNUMBER(OFFSET('Sanitation Data'!$G$5,0,10*ROW('Sanitation Data'!G86))),DE92="",ISNUMBER(OFFSET('Sanitation Data'!$G$5,0,10*ROW('Sanitation Data'!G86)))),100-OFFSET('Sanitation Data'!$G$5,0,10*ROW('Sanitation Data'!G86)),NA())))</f>
        <v>#N/A</v>
      </c>
      <c r="AQ92" s="253" t="e">
        <f ca="true">+IF(AND(ISNUMBER(OFFSET('Sanitation Data'!$G$7,0,10*ROW('Sanitation Data'!G86))),DF92="Yes"),OFFSET('Sanitation Data'!$G$7,0,10*ROW('Sanitation Data'!G86)),IF(AND(ISNUMBER(OFFSET('Sanitation Data'!$G$7,0,10*ROW('Sanitation Data'!G86))),DF92="No",ISNUMBER(OFFSET('Sanitation Data'!$G$7,0,10*ROW('Sanitation Data'!G86)))),CONCATENATE("[",ROUND(OFFSET('Sanitation Data'!$G$7,0,10*ROW('Sanitation Data'!G86)),0),"]"),IF(AND(ISNUMBER(OFFSET('Sanitation Data'!$G$7,0,10*ROW('Sanitation Data'!G86))),DF92="",ISNUMBER(OFFSET('Sanitation Data'!$G$7,0,10*ROW('Sanitation Data'!G86)))),OFFSET('Sanitation Data'!$G$7,0,10*ROW('Sanitation Data'!G86)),NA())))</f>
        <v>#N/A</v>
      </c>
      <c r="AR92" s="253" t="e">
        <f ca="true">+IF(AND(ISNUMBER(OFFSET('Sanitation Data'!$G$11,0,10*ROW('Sanitation Data'!G86))),DG92="Yes"),OFFSET('Sanitation Data'!$G$11,0,10*ROW('Sanitation Data'!G86)),IF(AND(ISNUMBER(OFFSET('Sanitation Data'!$G$11,0,10*ROW('Sanitation Data'!G86))),DG92="No",ISNUMBER(OFFSET('Sanitation Data'!$G$11,0,10*ROW('Sanitation Data'!G86)))),CONCATENATE("[",ROUND(OFFSET('Sanitation Data'!$G$11,0,10*ROW('Sanitation Data'!G86)),0),"]"),IF(AND(ISNUMBER(OFFSET('Sanitation Data'!$G$11,0,10*ROW('Sanitation Data'!G86))),DG92="",ISNUMBER(OFFSET('Sanitation Data'!$G$11,0,10*ROW('Sanitation Data'!G86)))),OFFSET('Sanitation Data'!$G$11,0,10*ROW('Sanitation Data'!G86)),NA())))</f>
        <v>#N/A</v>
      </c>
      <c r="AS92" s="253" t="e">
        <f ca="true">+IF(AND(ISNUMBER(OFFSET('Sanitation Data'!$G$12,0,10*ROW('Sanitation Data'!G86))),DH92="Yes"),OFFSET('Sanitation Data'!$G$12,0,10*ROW('Sanitation Data'!G86)),IF(AND(ISNUMBER(OFFSET('Sanitation Data'!$G$12,0,10*ROW('Sanitation Data'!G86))),DH92="No",ISNUMBER(OFFSET('Sanitation Data'!$G$12,0,10*ROW('Sanitation Data'!G86)))),CONCATENATE("[",ROUND(OFFSET('Sanitation Data'!$G$12,0,10*ROW('Sanitation Data'!G86)),0),"]"),IF(AND(ISNUMBER(OFFSET('Sanitation Data'!$G$12,0,10*ROW('Sanitation Data'!G86))),DH92="",ISNUMBER(OFFSET('Sanitation Data'!$G$12,0,10*ROW('Sanitation Data'!G86)))),OFFSET('Sanitation Data'!$G$12,0,10*ROW('Sanitation Data'!G86)),NA())))</f>
        <v>#N/A</v>
      </c>
      <c r="AT92" s="253" t="e">
        <f ca="true">+IF(AND(ISNUMBER(OFFSET('Sanitation Data'!$G$13,0,10*ROW('Sanitation Data'!G86))),DI92="Yes"),OFFSET('Sanitation Data'!$G$13,0,10*ROW('Sanitation Data'!G86)),IF(AND(ISNUMBER(OFFSET('Sanitation Data'!$G$13,0,10*ROW('Sanitation Data'!G86))),DI92="No",ISNUMBER(OFFSET('Sanitation Data'!$G$13,0,10*ROW('Sanitation Data'!G86)))),CONCATENATE("[",ROUND(OFFSET('Sanitation Data'!$G$13,0,10*ROW('Sanitation Data'!G86)),0),"]"),IF(AND(ISNUMBER(OFFSET('Sanitation Data'!$G$13,0,10*ROW('Sanitation Data'!G86))),DI92="",ISNUMBER(OFFSET('Sanitation Data'!$G$13,0,10*ROW('Sanitation Data'!G86)))),OFFSET('Sanitation Data'!$G$13,0,10*ROW('Sanitation Data'!G86)),NA())))</f>
        <v>#N/A</v>
      </c>
      <c r="AU92" s="253" t="e">
        <f ca="true">+IF(AND(ISNUMBER(OFFSET('Sanitation Data'!$H$5,0,10*ROW('Sanitation Data'!H86))),DJ92="Yes"),100-OFFSET('Sanitation Data'!$H$5,0,10*ROW('Sanitation Data'!H86)),IF(AND(ISNUMBER(OFFSET('Sanitation Data'!$H$5,0,10*ROW('Sanitation Data'!H86))),DJ92="No",ISNUMBER(OFFSET('Sanitation Data'!$H$5,0,10*ROW('Sanitation Data'!H86)))),CONCATENATE("[",ROUND(100-OFFSET('Sanitation Data'!$H$5,0,10*ROW('Sanitation Data'!H86)),0),"]"),IF(AND(ISNUMBER(OFFSET('Sanitation Data'!$H$5,0,10*ROW('Sanitation Data'!H86))),DJ92="",ISNUMBER(OFFSET('Sanitation Data'!$H$5,0,10*ROW('Sanitation Data'!H86)))),100-OFFSET('Sanitation Data'!$H$5,0,10*ROW('Sanitation Data'!H86)),NA())))</f>
        <v>#N/A</v>
      </c>
      <c r="AV92" s="253" t="e">
        <f ca="true">+IF(AND(ISNUMBER(OFFSET('Sanitation Data'!$H$7,0,10*ROW('Sanitation Data'!H86))),DK92="Yes"),OFFSET('Sanitation Data'!$H$7,0,10*ROW('Sanitation Data'!H86)),IF(AND(ISNUMBER(OFFSET('Sanitation Data'!$H$7,0,10*ROW('Sanitation Data'!H86))),DK92="No",ISNUMBER(OFFSET('Sanitation Data'!$H$7,0,10*ROW('Sanitation Data'!H86)))),CONCATENATE("[",ROUND(OFFSET('Sanitation Data'!$H$7,0,10*ROW('Sanitation Data'!H86)),0),"]"),IF(AND(ISNUMBER(OFFSET('Sanitation Data'!$H$7,0,10*ROW('Sanitation Data'!H86))),DK92="",ISNUMBER(OFFSET('Sanitation Data'!$H$7,0,10*ROW('Sanitation Data'!H86)))),OFFSET('Sanitation Data'!$H$7,0,10*ROW('Sanitation Data'!H86)),NA())))</f>
        <v>#N/A</v>
      </c>
      <c r="AW92" s="253" t="e">
        <f ca="true">+IF(AND(ISNUMBER(OFFSET('Sanitation Data'!$H$11,0,10*ROW('Sanitation Data'!H86))),DL92="Yes"),OFFSET('Sanitation Data'!$H$11,0,10*ROW('Sanitation Data'!H86)),IF(AND(ISNUMBER(OFFSET('Sanitation Data'!$H$11,0,10*ROW('Sanitation Data'!H86))),DL92="No",ISNUMBER(OFFSET('Sanitation Data'!$H$11,0,10*ROW('Sanitation Data'!H86)))),CONCATENATE("[",ROUND(OFFSET('Sanitation Data'!$H$11,0,10*ROW('Sanitation Data'!H86)),0),"]"),IF(AND(ISNUMBER(OFFSET('Sanitation Data'!$H$11,0,10*ROW('Sanitation Data'!H86))),DL92="",ISNUMBER(OFFSET('Sanitation Data'!$H$11,0,10*ROW('Sanitation Data'!H86)))),OFFSET('Sanitation Data'!$H$11,0,10*ROW('Sanitation Data'!H86)),NA())))</f>
        <v>#N/A</v>
      </c>
      <c r="AX92" s="253" t="e">
        <f ca="true">+IF(AND(ISNUMBER(OFFSET('Sanitation Data'!$H$12,0,10*ROW('Sanitation Data'!H86))),DM92="Yes"),OFFSET('Sanitation Data'!$H$12,0,10*ROW('Sanitation Data'!H86)),IF(AND(ISNUMBER(OFFSET('Sanitation Data'!$H$12,0,10*ROW('Sanitation Data'!H86))),DM92="No",ISNUMBER(OFFSET('Sanitation Data'!$H$12,0,10*ROW('Sanitation Data'!H86)))),CONCATENATE("[",ROUND(OFFSET('Sanitation Data'!$H$12,0,10*ROW('Sanitation Data'!H86)),0),"]"),IF(AND(ISNUMBER(OFFSET('Sanitation Data'!$H$12,0,10*ROW('Sanitation Data'!H86))),DM92="",ISNUMBER(OFFSET('Sanitation Data'!$H$12,0,10*ROW('Sanitation Data'!H86)))),OFFSET('Sanitation Data'!$H$12,0,10*ROW('Sanitation Data'!H86)),NA())))</f>
        <v>#N/A</v>
      </c>
      <c r="AY92" s="253" t="e">
        <f ca="true">+IF(AND(ISNUMBER(OFFSET('Sanitation Data'!$H$13,0,10*ROW('Sanitation Data'!H86))),DN92="Yes"),OFFSET('Sanitation Data'!$H$13,0,10*ROW('Sanitation Data'!H86)),IF(AND(ISNUMBER(OFFSET('Sanitation Data'!$H$13,0,10*ROW('Sanitation Data'!H86))),DN92="No",ISNUMBER(OFFSET('Sanitation Data'!$H$13,0,10*ROW('Sanitation Data'!H86)))),CONCATENATE("[",ROUND(OFFSET('Sanitation Data'!$H$13,0,10*ROW('Sanitation Data'!H86)),0),"]"),IF(AND(ISNUMBER(OFFSET('Sanitation Data'!$H$13,0,10*ROW('Sanitation Data'!H86))),DN92="",ISNUMBER(OFFSET('Sanitation Data'!$H$13,0,10*ROW('Sanitation Data'!H86)))),OFFSET('Sanitation Data'!$H$13,0,10*ROW('Sanitation Data'!H86)),NA())))</f>
        <v>#N/A</v>
      </c>
      <c r="AZ92" s="254" t="e">
        <f ca="true">+IF(AND(ISNUMBER(OFFSET('Hygiene Data'!$C$6,0,10*ROW('Hygiene Data'!C86))),DO92="Yes"),OFFSET('Hygiene Data'!$C$6,0,10*ROW('Hygiene Data'!C86)),IF(AND(ISNUMBER(OFFSET('Hygiene Data'!$C$6,0,10*ROW('Hygiene Data'!C86))),DO92="No",ISNUMBER(OFFSET('Hygiene Data'!$C$6,0,10*ROW('Hygiene Data'!C86)))),CONCATENATE("[",ROUND(OFFSET('Hygiene Data'!$C$6,0,10*ROW('Hygiene Data'!C86)),0),"]"),IF(AND(ISNUMBER(OFFSET('Hygiene Data'!$C$6,0,10*ROW('Hygiene Data'!C86))),DO92="",ISNUMBER(OFFSET('Hygiene Data'!$C$6,0,10*ROW('Hygiene Data'!C86)))),OFFSET('Hygiene Data'!$C$6,0,10*ROW('Hygiene Data'!C86)),NA())))</f>
        <v>#N/A</v>
      </c>
      <c r="BA92" s="254" t="e">
        <f ca="true">+IF(AND(ISNUMBER(OFFSET('Hygiene Data'!$C$8,0,10*ROW('Hygiene Data'!C86))),DP92="Yes"),OFFSET('Hygiene Data'!$C$8,0,10*ROW('Hygiene Data'!C86)),IF(AND(ISNUMBER(OFFSET('Hygiene Data'!$C$8,0,10*ROW('Hygiene Data'!C86))),DP92="No",ISNUMBER(OFFSET('Hygiene Data'!$C$8,0,10*ROW('Hygiene Data'!C86)))),CONCATENATE("[",ROUND(OFFSET('Hygiene Data'!$C$8,0,10*ROW('Hygiene Data'!C86)),0),"]"),IF(AND(ISNUMBER(OFFSET('Hygiene Data'!$C$8,0,10*ROW('Hygiene Data'!C86))),DP92="",ISNUMBER(OFFSET('Hygiene Data'!$C$8,0,10*ROW('Hygiene Data'!C86)))),OFFSET('Hygiene Data'!$C$8,0,10*ROW('Hygiene Data'!C86)),NA())))</f>
        <v>#N/A</v>
      </c>
      <c r="BB92" s="254" t="e">
        <f ca="true">+IF(AND(ISNUMBER(OFFSET('Hygiene Data'!$C$10,0,10*ROW('Hygiene Data'!C86))),DQ92="Yes"),OFFSET('Hygiene Data'!$C$10,0,10*ROW('Hygiene Data'!C86)),IF(AND(ISNUMBER(OFFSET('Hygiene Data'!$C$10,0,10*ROW('Hygiene Data'!C86))),DQ92="No",ISNUMBER(OFFSET('Hygiene Data'!$C$10,0,10*ROW('Hygiene Data'!C86)))),CONCATENATE("[",ROUND(OFFSET('Hygiene Data'!$C$10,0,10*ROW('Hygiene Data'!C86)),0),"]"),IF(AND(ISNUMBER(OFFSET('Hygiene Data'!$C$10,0,10*ROW('Hygiene Data'!C86))),DQ92="",ISNUMBER(OFFSET('Hygiene Data'!$C$10,0,10*ROW('Hygiene Data'!C86)))),OFFSET('Hygiene Data'!$C$10,0,10*ROW('Hygiene Data'!C86)),NA())))</f>
        <v>#N/A</v>
      </c>
      <c r="BC92" s="254" t="e">
        <f ca="true">+IF(AND(ISNUMBER(OFFSET('Hygiene Data'!$D$6,0,10*ROW('Hygiene Data'!D86))),DR92="Yes"),OFFSET('Hygiene Data'!$D$6,0,10*ROW('Hygiene Data'!D86)),IF(AND(ISNUMBER(OFFSET('Hygiene Data'!$D$6,0,10*ROW('Hygiene Data'!D86))),DR92="No",ISNUMBER(OFFSET('Hygiene Data'!$D$6,0,10*ROW('Hygiene Data'!D86)))),CONCATENATE("[",ROUND(OFFSET('Hygiene Data'!$D$6,0,10*ROW('Hygiene Data'!D86)),0),"]"),IF(AND(ISNUMBER(OFFSET('Hygiene Data'!$D$6,0,10*ROW('Hygiene Data'!D86))),DR92="",ISNUMBER(OFFSET('Hygiene Data'!$D$6,0,10*ROW('Hygiene Data'!D86)))),OFFSET('Hygiene Data'!$D$6,0,10*ROW('Hygiene Data'!D86)),NA())))</f>
        <v>#N/A</v>
      </c>
      <c r="BD92" s="254" t="e">
        <f ca="true">+IF(AND(ISNUMBER(OFFSET('Hygiene Data'!$D$8,0,10*ROW('Hygiene Data'!D86))),DS92="Yes"),OFFSET('Hygiene Data'!$D$8,0,10*ROW('Hygiene Data'!D86)),IF(AND(ISNUMBER(OFFSET('Hygiene Data'!$D$8,0,10*ROW('Hygiene Data'!D86))),DS92="No",ISNUMBER(OFFSET('Hygiene Data'!$D$8,0,10*ROW('Hygiene Data'!D86)))),CONCATENATE("[",ROUND(OFFSET('Hygiene Data'!$D$8,0,10*ROW('Hygiene Data'!D86)),0),"]"),IF(AND(ISNUMBER(OFFSET('Hygiene Data'!$D$8,0,10*ROW('Hygiene Data'!D86))),DS92="",ISNUMBER(OFFSET('Hygiene Data'!$D$8,0,10*ROW('Hygiene Data'!D86)))),OFFSET('Hygiene Data'!$D$8,0,10*ROW('Hygiene Data'!D86)),NA())))</f>
        <v>#N/A</v>
      </c>
      <c r="BE92" s="254" t="e">
        <f ca="true">+IF(AND(ISNUMBER(OFFSET('Hygiene Data'!$D$10,0,10*ROW('Hygiene Data'!D86))),DT92="Yes"),OFFSET('Hygiene Data'!$D$10,0,10*ROW('Hygiene Data'!D86)),IF(AND(ISNUMBER(OFFSET('Hygiene Data'!$D$10,0,10*ROW('Hygiene Data'!D86))),DT92="No",ISNUMBER(OFFSET('Hygiene Data'!$D$10,0,10*ROW('Hygiene Data'!D86)))),CONCATENATE("[",ROUND(OFFSET('Hygiene Data'!$D$10,0,10*ROW('Hygiene Data'!D86)),0),"]"),IF(AND(ISNUMBER(OFFSET('Hygiene Data'!$D$10,0,10*ROW('Hygiene Data'!D86))),DT92="",ISNUMBER(OFFSET('Hygiene Data'!$D$10,0,10*ROW('Hygiene Data'!D86)))),OFFSET('Hygiene Data'!$D$10,0,10*ROW('Hygiene Data'!D86)),NA())))</f>
        <v>#N/A</v>
      </c>
      <c r="BF92" s="254" t="e">
        <f ca="true">+IF(AND(ISNUMBER(OFFSET('Hygiene Data'!$E$6,0,10*ROW('Hygiene Data'!E86))),DU92="Yes"),OFFSET('Hygiene Data'!$E$6,0,10*ROW('Hygiene Data'!E86)),IF(AND(ISNUMBER(OFFSET('Hygiene Data'!$E$6,0,10*ROW('Hygiene Data'!E86))),DU92="No",ISNUMBER(OFFSET('Hygiene Data'!$E$6,0,10*ROW('Hygiene Data'!E86)))),CONCATENATE("[",ROUND(OFFSET('Hygiene Data'!$E$6,0,10*ROW('Hygiene Data'!E86)),0),"]"),IF(AND(ISNUMBER(OFFSET('Hygiene Data'!$E$6,0,10*ROW('Hygiene Data'!E86))),DU92="",ISNUMBER(OFFSET('Hygiene Data'!$E$6,0,10*ROW('Hygiene Data'!E86)))),OFFSET('Hygiene Data'!$E$6,0,10*ROW('Hygiene Data'!E86)),NA())))</f>
        <v>#N/A</v>
      </c>
      <c r="BG92" s="254" t="e">
        <f ca="true">+IF(AND(ISNUMBER(OFFSET('Hygiene Data'!$E$8,0,10*ROW('Hygiene Data'!E86))),DV92="Yes"),OFFSET('Hygiene Data'!$E$8,0,10*ROW('Hygiene Data'!E86)),IF(AND(ISNUMBER(OFFSET('Hygiene Data'!$E$8,0,10*ROW('Hygiene Data'!E86))),DV92="No",ISNUMBER(OFFSET('Hygiene Data'!$E$8,0,10*ROW('Hygiene Data'!E86)))),CONCATENATE("[",ROUND(OFFSET('Hygiene Data'!$E$8,0,10*ROW('Hygiene Data'!E86)),0),"]"),IF(AND(ISNUMBER(OFFSET('Hygiene Data'!$E$8,0,10*ROW('Hygiene Data'!E86))),DV92="",ISNUMBER(OFFSET('Hygiene Data'!$E$8,0,10*ROW('Hygiene Data'!E86)))),OFFSET('Hygiene Data'!$E$8,0,10*ROW('Hygiene Data'!E86)),NA())))</f>
        <v>#N/A</v>
      </c>
      <c r="BH92" s="254" t="e">
        <f ca="true">+IF(AND(ISNUMBER(OFFSET('Hygiene Data'!$E$10,0,10*ROW('Hygiene Data'!E86))),DW92="Yes"),OFFSET('Hygiene Data'!$E$10,0,10*ROW('Hygiene Data'!E86)),IF(AND(ISNUMBER(OFFSET('Hygiene Data'!$E$10,0,10*ROW('Hygiene Data'!E86))),DW92="No",ISNUMBER(OFFSET('Hygiene Data'!$E$10,0,10*ROW('Hygiene Data'!E86)))),CONCATENATE("[",ROUND(OFFSET('Hygiene Data'!$E$10,0,10*ROW('Hygiene Data'!E86)),0),"]"),IF(AND(ISNUMBER(OFFSET('Hygiene Data'!$E$10,0,10*ROW('Hygiene Data'!E86))),DW92="",ISNUMBER(OFFSET('Hygiene Data'!$E$10,0,10*ROW('Hygiene Data'!E86)))),OFFSET('Hygiene Data'!$E$10,0,10*ROW('Hygiene Data'!E86)),NA())))</f>
        <v>#N/A</v>
      </c>
      <c r="BI92" s="254" t="e">
        <f ca="true">+IF(AND(ISNUMBER(OFFSET('Hygiene Data'!$F$6,0,10*ROW('Hygiene Data'!F86))),DX92="Yes"),OFFSET('Hygiene Data'!$F$6,0,10*ROW('Hygiene Data'!F86)),IF(AND(ISNUMBER(OFFSET('Hygiene Data'!$F$6,0,10*ROW('Hygiene Data'!F86))),DX92="No",ISNUMBER(OFFSET('Hygiene Data'!$F$6,0,10*ROW('Hygiene Data'!F86)))),CONCATENATE("[",ROUND(OFFSET('Hygiene Data'!$F$6,0,10*ROW('Hygiene Data'!F86)),0),"]"),IF(AND(ISNUMBER(OFFSET('Hygiene Data'!$F$6,0,10*ROW('Hygiene Data'!F86))),DX92="",ISNUMBER(OFFSET('Hygiene Data'!$F$6,0,10*ROW('Hygiene Data'!F86)))),OFFSET('Hygiene Data'!$F$6,0,10*ROW('Hygiene Data'!F86)),NA())))</f>
        <v>#N/A</v>
      </c>
      <c r="BJ92" s="254" t="e">
        <f ca="true">+IF(AND(ISNUMBER(OFFSET('Hygiene Data'!$F$8,0,10*ROW('Hygiene Data'!F86))),DY92="Yes"),OFFSET('Hygiene Data'!$F$8,0,10*ROW('Hygiene Data'!F86)),IF(AND(ISNUMBER(OFFSET('Hygiene Data'!$F$8,0,10*ROW('Hygiene Data'!F86))),DY92="No",ISNUMBER(OFFSET('Hygiene Data'!$F$8,0,10*ROW('Hygiene Data'!F86)))),CONCATENATE("[",ROUND(OFFSET('Hygiene Data'!$F$8,0,10*ROW('Hygiene Data'!F86)),0),"]"),IF(AND(ISNUMBER(OFFSET('Hygiene Data'!$F$8,0,10*ROW('Hygiene Data'!F86))),DY92="",ISNUMBER(OFFSET('Hygiene Data'!$F$8,0,10*ROW('Hygiene Data'!F86)))),OFFSET('Hygiene Data'!$F$8,0,10*ROW('Hygiene Data'!F86)),NA())))</f>
        <v>#N/A</v>
      </c>
      <c r="BK92" s="254" t="e">
        <f ca="true">+IF(AND(ISNUMBER(OFFSET('Hygiene Data'!$F$10,0,10*ROW('Hygiene Data'!F86))),DZ92="Yes"),OFFSET('Hygiene Data'!$F$10,0,10*ROW('Hygiene Data'!F86)),IF(AND(ISNUMBER(OFFSET('Hygiene Data'!$F$10,0,10*ROW('Hygiene Data'!F86))),DZ92="No",ISNUMBER(OFFSET('Hygiene Data'!$F$10,0,10*ROW('Hygiene Data'!F86)))),CONCATENATE("[",ROUND(OFFSET('Hygiene Data'!$F$10,0,10*ROW('Hygiene Data'!F86)),0),"]"),IF(AND(ISNUMBER(OFFSET('Hygiene Data'!$F$10,0,10*ROW('Hygiene Data'!F86))),DZ92="",ISNUMBER(OFFSET('Hygiene Data'!$F$10,0,10*ROW('Hygiene Data'!F86)))),OFFSET('Hygiene Data'!$F$10,0,10*ROW('Hygiene Data'!F86)),NA())))</f>
        <v>#N/A</v>
      </c>
      <c r="BL92" s="254" t="e">
        <f ca="true">+IF(AND(ISNUMBER(OFFSET('Hygiene Data'!$G$6,0,10*ROW('Hygiene Data'!G86))),EA92="Yes"),OFFSET('Hygiene Data'!$G$6,0,10*ROW('Hygiene Data'!G86)),IF(AND(ISNUMBER(OFFSET('Hygiene Data'!$G$6,0,10*ROW('Hygiene Data'!G86))),EA92="No",ISNUMBER(OFFSET('Hygiene Data'!$G$6,0,10*ROW('Hygiene Data'!G86)))),CONCATENATE("[",ROUND(OFFSET('Hygiene Data'!$G$6,0,10*ROW('Hygiene Data'!G86)),0),"]"),IF(AND(ISNUMBER(OFFSET('Hygiene Data'!$G$6,0,10*ROW('Hygiene Data'!G86))),EA92="",ISNUMBER(OFFSET('Hygiene Data'!$G$6,0,10*ROW('Hygiene Data'!G86)))),OFFSET('Hygiene Data'!$G$6,0,10*ROW('Hygiene Data'!G86)),NA())))</f>
        <v>#N/A</v>
      </c>
      <c r="BM92" s="254" t="e">
        <f ca="true">+IF(AND(ISNUMBER(OFFSET('Hygiene Data'!$G$8,0,10*ROW('Hygiene Data'!G86))),EB92="Yes"),OFFSET('Hygiene Data'!$G$8,0,10*ROW('Hygiene Data'!G86)),IF(AND(ISNUMBER(OFFSET('Hygiene Data'!$G$8,0,10*ROW('Hygiene Data'!G86))),EB92="No",ISNUMBER(OFFSET('Hygiene Data'!$G$8,0,10*ROW('Hygiene Data'!G86)))),CONCATENATE("[",ROUND(OFFSET('Hygiene Data'!$G$8,0,10*ROW('Hygiene Data'!G86)),0),"]"),IF(AND(ISNUMBER(OFFSET('Hygiene Data'!$G$8,0,10*ROW('Hygiene Data'!G86))),EB92="",ISNUMBER(OFFSET('Hygiene Data'!$G$8,0,10*ROW('Hygiene Data'!G86)))),OFFSET('Hygiene Data'!$G$8,0,10*ROW('Hygiene Data'!G86)),NA())))</f>
        <v>#N/A</v>
      </c>
      <c r="BN92" s="254" t="e">
        <f ca="true">+IF(AND(ISNUMBER(OFFSET('Hygiene Data'!$G$10,0,10*ROW('Hygiene Data'!G86))),EC92="Yes"),OFFSET('Hygiene Data'!$G$10,0,10*ROW('Hygiene Data'!G86)),IF(AND(ISNUMBER(OFFSET('Hygiene Data'!$G$10,0,10*ROW('Hygiene Data'!G86))),EC92="No",ISNUMBER(OFFSET('Hygiene Data'!$G$10,0,10*ROW('Hygiene Data'!G86)))),CONCATENATE("[",ROUND(OFFSET('Hygiene Data'!$G$10,0,10*ROW('Hygiene Data'!G86)),0),"]"),IF(AND(ISNUMBER(OFFSET('Hygiene Data'!$G$10,0,10*ROW('Hygiene Data'!G86))),EC92="",ISNUMBER(OFFSET('Hygiene Data'!$G$10,0,10*ROW('Hygiene Data'!G86)))),OFFSET('Hygiene Data'!$G$10,0,10*ROW('Hygiene Data'!G86)),NA())))</f>
        <v>#N/A</v>
      </c>
      <c r="BO92" s="254" t="e">
        <f ca="true">+IF(AND(ISNUMBER(OFFSET('Hygiene Data'!$H$6,0,10*ROW('Hygiene Data'!H86))),ED92="Yes"),OFFSET('Hygiene Data'!$H$6,0,10*ROW('Hygiene Data'!H86)),IF(AND(ISNUMBER(OFFSET('Hygiene Data'!$H$6,0,10*ROW('Hygiene Data'!H86))),ED92="No",ISNUMBER(OFFSET('Hygiene Data'!$H$6,0,10*ROW('Hygiene Data'!H86)))),CONCATENATE("[",ROUND(OFFSET('Hygiene Data'!$H$6,0,10*ROW('Hygiene Data'!H86)),0),"]"),IF(AND(ISNUMBER(OFFSET('Hygiene Data'!$H$6,0,10*ROW('Hygiene Data'!H86))),ED92="",ISNUMBER(OFFSET('Hygiene Data'!$H$6,0,10*ROW('Hygiene Data'!H86)))),OFFSET('Hygiene Data'!$H$6,0,10*ROW('Hygiene Data'!H86)),NA())))</f>
        <v>#N/A</v>
      </c>
      <c r="BP92" s="254" t="e">
        <f ca="true">+IF(AND(ISNUMBER(OFFSET('Hygiene Data'!$H$8,0,10*ROW('Hygiene Data'!H86))),EE92="Yes"),OFFSET('Hygiene Data'!$H$8,0,10*ROW('Hygiene Data'!H86)),IF(AND(ISNUMBER(OFFSET('Hygiene Data'!$H$8,0,10*ROW('Hygiene Data'!H86))),EE92="No",ISNUMBER(OFFSET('Hygiene Data'!$H$8,0,10*ROW('Hygiene Data'!H86)))),CONCATENATE("[",ROUND(OFFSET('Hygiene Data'!$H$8,0,10*ROW('Hygiene Data'!H86)),0),"]"),IF(AND(ISNUMBER(OFFSET('Hygiene Data'!$H$8,0,10*ROW('Hygiene Data'!H86))),EE92="",ISNUMBER(OFFSET('Hygiene Data'!$H$8,0,10*ROW('Hygiene Data'!H86)))),OFFSET('Hygiene Data'!$H$8,0,10*ROW('Hygiene Data'!H86)),NA())))</f>
        <v>#N/A</v>
      </c>
      <c r="BQ92" s="254" t="e">
        <f ca="true">+IF(AND(ISNUMBER(OFFSET('Hygiene Data'!$H$10,0,10*ROW('Hygiene Data'!H86))),EF92="Yes"),OFFSET('Hygiene Data'!$H$10,0,10*ROW('Hygiene Data'!H86)),IF(AND(ISNUMBER(OFFSET('Hygiene Data'!$H$10,0,10*ROW('Hygiene Data'!H86))),EF92="No",ISNUMBER(OFFSET('Hygiene Data'!$H$10,0,10*ROW('Hygiene Data'!H86)))),CONCATENATE("[",ROUND(OFFSET('Hygiene Data'!$H$10,0,10*ROW('Hygiene Data'!H86)),0),"]"),IF(AND(ISNUMBER(OFFSET('Hygiene Data'!$H$10,0,10*ROW('Hygiene Data'!H86))),EF92="",ISNUMBER(OFFSET('Hygiene Data'!$H$10,0,10*ROW('Hygiene Data'!H86)))),OFFSET('Hygiene Data'!$H$10,0,10*ROW('Hygiene Data'!H86)),NA())))</f>
        <v>#N/A</v>
      </c>
      <c r="BS92" s="36" t="str">
        <f ca="true">+IF(OFFSET('Water Data'!$C$28,0,10*ROW('Water Data'!C86))="","",OFFSET('Water Data'!$C$28,0,10*ROW('Water Data'!C86)))</f>
        <v/>
      </c>
      <c r="BT92" s="36" t="str">
        <f ca="true">+IF(OFFSET('Water Data'!$C$29,0,10*ROW('Water Data'!C86))="","",OFFSET('Water Data'!$C$29,0,10*ROW('Water Data'!C86)))</f>
        <v/>
      </c>
      <c r="BU92" s="36" t="str">
        <f ca="true">+IF(OFFSET('Water Data'!$C$30,0,10*ROW('Water Data'!C86))="","",OFFSET('Water Data'!$C$30,0,10*ROW('Water Data'!C86)))</f>
        <v/>
      </c>
      <c r="BV92" s="36" t="str">
        <f ca="true">+IF(OFFSET('Water Data'!$D$28,0,10*ROW('Water Data'!D86))="","",OFFSET('Water Data'!$D$28,0,10*ROW('Water Data'!D86)))</f>
        <v/>
      </c>
      <c r="BW92" s="36" t="str">
        <f ca="true">+IF(OFFSET('Water Data'!$D$29,0,10*ROW('Water Data'!D86))="","",OFFSET('Water Data'!$D$29,0,10*ROW('Water Data'!D86)))</f>
        <v/>
      </c>
      <c r="BX92" s="36" t="str">
        <f ca="true">+IF(OFFSET('Water Data'!$D$30,0,10*ROW('Water Data'!D86))="","",OFFSET('Water Data'!$D$30,0,10*ROW('Water Data'!D86)))</f>
        <v/>
      </c>
      <c r="BY92" s="36" t="str">
        <f ca="true">+IF(OFFSET('Water Data'!$E$28,0,10*ROW('Water Data'!E86))="","",OFFSET('Water Data'!$E$28,0,10*ROW('Water Data'!E86)))</f>
        <v/>
      </c>
      <c r="BZ92" s="36" t="str">
        <f ca="true">+IF(OFFSET('Water Data'!$E$29,0,10*ROW('Water Data'!E86))="","",OFFSET('Water Data'!$E$29,0,10*ROW('Water Data'!E86)))</f>
        <v/>
      </c>
      <c r="CA92" s="36" t="str">
        <f ca="true">+IF(OFFSET('Water Data'!$E$30,0,10*ROW('Water Data'!E86))="","",OFFSET('Water Data'!$E$30,0,10*ROW('Water Data'!E86)))</f>
        <v/>
      </c>
      <c r="CB92" s="36" t="str">
        <f ca="true">+IF(OFFSET('Water Data'!$F$28,0,10*ROW('Water Data'!F86))="","",OFFSET('Water Data'!$F$28,0,10*ROW('Water Data'!F86)))</f>
        <v/>
      </c>
      <c r="CC92" s="36" t="str">
        <f ca="true">+IF(OFFSET('Water Data'!$F$29,0,10*ROW('Water Data'!F86))="","",OFFSET('Water Data'!$F$29,0,10*ROW('Water Data'!F86)))</f>
        <v/>
      </c>
      <c r="CD92" s="36" t="str">
        <f ca="true">+IF(OFFSET('Water Data'!$F$30,0,10*ROW('Water Data'!F86))="","",OFFSET('Water Data'!$F$30,0,10*ROW('Water Data'!F86)))</f>
        <v/>
      </c>
      <c r="CE92" s="36" t="str">
        <f ca="true">+IF(OFFSET('Water Data'!$G$28,0,10*ROW('Water Data'!G86))="","",OFFSET('Water Data'!$G$28,0,10*ROW('Water Data'!G86)))</f>
        <v/>
      </c>
      <c r="CF92" s="36" t="str">
        <f ca="true">+IF(OFFSET('Water Data'!$G$29,0,10*ROW('Water Data'!G86))="","",OFFSET('Water Data'!$G$29,0,10*ROW('Water Data'!G86)))</f>
        <v/>
      </c>
      <c r="CG92" s="36" t="str">
        <f ca="true">+IF(OFFSET('Water Data'!$G$30,0,10*ROW('Water Data'!G86))="","",OFFSET('Water Data'!$G$30,0,10*ROW('Water Data'!G86)))</f>
        <v/>
      </c>
      <c r="CH92" s="36" t="str">
        <f ca="true">+IF(OFFSET('Water Data'!$H$28,0,10*ROW('Water Data'!H86))="","",OFFSET('Water Data'!$H$28,0,10*ROW('Water Data'!H86)))</f>
        <v/>
      </c>
      <c r="CI92" s="36" t="str">
        <f ca="true">+IF(OFFSET('Water Data'!$H$29,0,10*ROW('Water Data'!H86))="","",OFFSET('Water Data'!$H$29,0,10*ROW('Water Data'!H86)))</f>
        <v/>
      </c>
      <c r="CJ92" s="36" t="str">
        <f ca="true">+IF(OFFSET('Water Data'!$H$30,0,10*ROW('Water Data'!H86))="","",OFFSET('Water Data'!$H$30,0,10*ROW('Water Data'!H86)))</f>
        <v/>
      </c>
      <c r="CK92" s="36" t="str">
        <f ca="true">+IF(OFFSET('Sanitation Data'!$C$29,0,10*ROW('Sanitation Data'!C86))="","",OFFSET('Sanitation Data'!$C$29,0,10*ROW('Sanitation Data'!C86)))</f>
        <v/>
      </c>
      <c r="CL92" s="36" t="str">
        <f ca="true">+IF(OFFSET('Sanitation Data'!$C$30,0,10*ROW('Sanitation Data'!C86))="","",OFFSET('Sanitation Data'!$C$30,0,10*ROW('Sanitation Data'!C86)))</f>
        <v/>
      </c>
      <c r="CM92" s="36" t="str">
        <f ca="true">+IF(OFFSET('Sanitation Data'!$C$31,0,10*ROW('Sanitation Data'!C86))="","",OFFSET('Sanitation Data'!$C$31,0,10*ROW('Sanitation Data'!C86)))</f>
        <v/>
      </c>
      <c r="CN92" s="36" t="str">
        <f ca="true">+IF(OFFSET('Sanitation Data'!$C$32,0,10*ROW('Sanitation Data'!C86))="","",OFFSET('Sanitation Data'!$C$32,0,10*ROW('Sanitation Data'!C86)))</f>
        <v/>
      </c>
      <c r="CO92" s="36" t="str">
        <f ca="true">+IF(OFFSET('Sanitation Data'!$C$33,0,10*ROW('Sanitation Data'!C86))="","",OFFSET('Sanitation Data'!$C$33,0,10*ROW('Sanitation Data'!C86)))</f>
        <v/>
      </c>
      <c r="CP92" s="36" t="str">
        <f ca="true">+IF(OFFSET('Sanitation Data'!$D$29,0,10*ROW('Sanitation Data'!D86))="","",OFFSET('Sanitation Data'!$D$29,0,10*ROW('Sanitation Data'!D86)))</f>
        <v/>
      </c>
      <c r="CQ92" s="36" t="str">
        <f ca="true">+IF(OFFSET('Sanitation Data'!$D$30,0,10*ROW('Sanitation Data'!D86))="","",OFFSET('Sanitation Data'!$D$30,0,10*ROW('Sanitation Data'!D86)))</f>
        <v/>
      </c>
      <c r="CR92" s="36" t="str">
        <f ca="true">+IF(OFFSET('Sanitation Data'!$D$31,0,10*ROW('Sanitation Data'!D86))="","",OFFSET('Sanitation Data'!$D$31,0,10*ROW('Sanitation Data'!D86)))</f>
        <v/>
      </c>
      <c r="CS92" s="36" t="str">
        <f ca="true">+IF(OFFSET('Sanitation Data'!$D$32,0,10*ROW('Sanitation Data'!D86))="","",OFFSET('Sanitation Data'!$D$32,0,10*ROW('Sanitation Data'!D86)))</f>
        <v/>
      </c>
      <c r="CT92" s="36" t="str">
        <f ca="true">+IF(OFFSET('Sanitation Data'!$D$33,0,10*ROW('Sanitation Data'!D86))="","",OFFSET('Sanitation Data'!$D$33,0,10*ROW('Sanitation Data'!D86)))</f>
        <v/>
      </c>
      <c r="CU92" s="36" t="str">
        <f ca="true">+IF(OFFSET('Sanitation Data'!$E$29,0,10*ROW('Sanitation Data'!E86))="","",OFFSET('Sanitation Data'!$E$29,0,10*ROW('Sanitation Data'!E86)))</f>
        <v/>
      </c>
      <c r="CV92" s="36" t="str">
        <f ca="true">+IF(OFFSET('Sanitation Data'!$E$30,0,10*ROW('Sanitation Data'!E86))="","",OFFSET('Sanitation Data'!$E$30,0,10*ROW('Sanitation Data'!E86)))</f>
        <v/>
      </c>
      <c r="CW92" s="36" t="str">
        <f ca="true">+IF(OFFSET('Sanitation Data'!$E$31,0,10*ROW('Sanitation Data'!E86))="","",OFFSET('Sanitation Data'!$E$31,0,10*ROW('Sanitation Data'!E86)))</f>
        <v/>
      </c>
      <c r="CX92" s="36" t="str">
        <f ca="true">+IF(OFFSET('Sanitation Data'!$E$32,0,10*ROW('Sanitation Data'!E86))="","",OFFSET('Sanitation Data'!$E$32,0,10*ROW('Sanitation Data'!E86)))</f>
        <v/>
      </c>
      <c r="CY92" s="36" t="str">
        <f ca="true">+IF(OFFSET('Sanitation Data'!$E$33,0,10*ROW('Sanitation Data'!E86))="","",OFFSET('Sanitation Data'!$E$33,0,10*ROW('Sanitation Data'!E86)))</f>
        <v/>
      </c>
      <c r="CZ92" s="36" t="str">
        <f ca="true">+IF(OFFSET('Sanitation Data'!$F$29,0,10*ROW('Sanitation Data'!F86))="","",OFFSET('Sanitation Data'!$F$29,0,10*ROW('Sanitation Data'!F86)))</f>
        <v/>
      </c>
      <c r="DA92" s="36" t="str">
        <f ca="true">+IF(OFFSET('Sanitation Data'!$F$30,0,10*ROW('Sanitation Data'!F86))="","",OFFSET('Sanitation Data'!$F$30,0,10*ROW('Sanitation Data'!F86)))</f>
        <v/>
      </c>
      <c r="DB92" s="36" t="str">
        <f ca="true">+IF(OFFSET('Sanitation Data'!$F$31,0,10*ROW('Sanitation Data'!F86))="","",OFFSET('Sanitation Data'!$F$31,0,10*ROW('Sanitation Data'!F86)))</f>
        <v/>
      </c>
      <c r="DC92" s="36" t="str">
        <f ca="true">+IF(OFFSET('Sanitation Data'!$F$32,0,10*ROW('Sanitation Data'!F86))="","",OFFSET('Sanitation Data'!$F$32,0,10*ROW('Sanitation Data'!F86)))</f>
        <v/>
      </c>
      <c r="DD92" s="36" t="str">
        <f ca="true">+IF(OFFSET('Sanitation Data'!$F$33,0,10*ROW('Sanitation Data'!F86))="","",OFFSET('Sanitation Data'!$F$33,0,10*ROW('Sanitation Data'!F86)))</f>
        <v/>
      </c>
      <c r="DE92" s="36" t="str">
        <f ca="true">+IF(OFFSET('Sanitation Data'!$G$29,0,10*ROW('Sanitation Data'!G86))="","",OFFSET('Sanitation Data'!$G$29,0,10*ROW('Sanitation Data'!G86)))</f>
        <v/>
      </c>
      <c r="DF92" s="36" t="str">
        <f ca="true">+IF(OFFSET('Sanitation Data'!$G$30,0,10*ROW('Sanitation Data'!G86))="","",OFFSET('Sanitation Data'!$G$30,0,10*ROW('Sanitation Data'!G86)))</f>
        <v/>
      </c>
      <c r="DG92" s="36" t="str">
        <f ca="true">+IF(OFFSET('Sanitation Data'!$G$31,0,10*ROW('Sanitation Data'!G86))="","",OFFSET('Sanitation Data'!$G$31,0,10*ROW('Sanitation Data'!G86)))</f>
        <v/>
      </c>
      <c r="DH92" s="36" t="str">
        <f ca="true">+IF(OFFSET('Sanitation Data'!$G$32,0,10*ROW('Sanitation Data'!G86))="","",OFFSET('Sanitation Data'!$G$32,0,10*ROW('Sanitation Data'!G86)))</f>
        <v/>
      </c>
      <c r="DI92" s="36" t="str">
        <f ca="true">+IF(OFFSET('Sanitation Data'!$G$33,0,10*ROW('Sanitation Data'!G86))="","",OFFSET('Sanitation Data'!$G$33,0,10*ROW('Sanitation Data'!G86)))</f>
        <v/>
      </c>
      <c r="DJ92" s="36" t="str">
        <f ca="true">+IF(OFFSET('Sanitation Data'!$H$29,0,10*ROW('Sanitation Data'!H86))="","",OFFSET('Sanitation Data'!$H$29,0,10*ROW('Sanitation Data'!H86)))</f>
        <v/>
      </c>
      <c r="DK92" s="36" t="str">
        <f ca="true">+IF(OFFSET('Sanitation Data'!$H$30,0,10*ROW('Sanitation Data'!H86))="","",OFFSET('Sanitation Data'!$H$30,0,10*ROW('Sanitation Data'!H86)))</f>
        <v/>
      </c>
      <c r="DL92" s="36" t="str">
        <f ca="true">+IF(OFFSET('Sanitation Data'!$H$31,0,10*ROW('Sanitation Data'!H86))="","",OFFSET('Sanitation Data'!$H$31,0,10*ROW('Sanitation Data'!H86)))</f>
        <v/>
      </c>
      <c r="DM92" s="36" t="str">
        <f ca="true">+IF(OFFSET('Sanitation Data'!$H$32,0,10*ROW('Sanitation Data'!H86))="","",OFFSET('Sanitation Data'!$H$32,0,10*ROW('Sanitation Data'!H86)))</f>
        <v/>
      </c>
      <c r="DN92" s="36" t="str">
        <f ca="true">+IF(OFFSET('Sanitation Data'!$H$33,0,10*ROW('Sanitation Data'!H86))="","",OFFSET('Sanitation Data'!$H$33,0,10*ROW('Sanitation Data'!H86)))</f>
        <v/>
      </c>
      <c r="DO92" s="36" t="str">
        <f ca="true">+IF(OFFSET('Hygiene Data'!$C$12,0,10*ROW('Hygiene Data'!C86))="","",OFFSET('Hygiene Data'!$C$12,0,10*ROW('Hygiene Data'!C86)))</f>
        <v/>
      </c>
      <c r="DP92" s="36" t="str">
        <f ca="true">+IF(OFFSET('Hygiene Data'!$C$13,0,10*ROW('Hygiene Data'!C86))="","",OFFSET('Hygiene Data'!$C$13,0,10*ROW('Hygiene Data'!C86)))</f>
        <v/>
      </c>
      <c r="DQ92" s="36" t="str">
        <f ca="true">+IF(OFFSET('Hygiene Data'!$C$14,0,10*ROW('Hygiene Data'!C86))="","",OFFSET('Hygiene Data'!$C$14,0,10*ROW('Hygiene Data'!C86)))</f>
        <v/>
      </c>
      <c r="DR92" s="36" t="str">
        <f ca="true">+IF(OFFSET('Hygiene Data'!$D$12,0,10*ROW('Hygiene Data'!D86))="","",OFFSET('Hygiene Data'!$D$12,0,10*ROW('Hygiene Data'!D86)))</f>
        <v/>
      </c>
      <c r="DS92" s="36" t="str">
        <f ca="true">+IF(OFFSET('Hygiene Data'!$D$13,0,10*ROW('Hygiene Data'!D86))="","",OFFSET('Hygiene Data'!$D$13,0,10*ROW('Hygiene Data'!D86)))</f>
        <v/>
      </c>
      <c r="DT92" s="36" t="str">
        <f ca="true">+IF(OFFSET('Hygiene Data'!$D$14,0,10*ROW('Hygiene Data'!D86))="","",OFFSET('Hygiene Data'!$D$14,0,10*ROW('Hygiene Data'!D86)))</f>
        <v/>
      </c>
      <c r="DU92" s="36" t="str">
        <f ca="true">+IF(OFFSET('Hygiene Data'!$E$12,0,10*ROW('Hygiene Data'!E86))="","",OFFSET('Hygiene Data'!$E$12,0,10*ROW('Hygiene Data'!E86)))</f>
        <v/>
      </c>
      <c r="DV92" s="36" t="str">
        <f ca="true">+IF(OFFSET('Hygiene Data'!$E$13,0,10*ROW('Hygiene Data'!E86))="","",OFFSET('Hygiene Data'!$E$13,0,10*ROW('Hygiene Data'!E86)))</f>
        <v/>
      </c>
      <c r="DW92" s="36" t="str">
        <f ca="true">+IF(OFFSET('Hygiene Data'!$E$14,0,10*ROW('Hygiene Data'!E86))="","",OFFSET('Hygiene Data'!$E$14,0,10*ROW('Hygiene Data'!E86)))</f>
        <v/>
      </c>
      <c r="DX92" s="36" t="str">
        <f ca="true">+IF(OFFSET('Hygiene Data'!$F$12,0,10*ROW('Hygiene Data'!F86))="","",OFFSET('Hygiene Data'!$F$12,0,10*ROW('Hygiene Data'!F86)))</f>
        <v/>
      </c>
      <c r="DY92" s="36" t="str">
        <f ca="true">+IF(OFFSET('Hygiene Data'!$F$13,0,10*ROW('Hygiene Data'!F86))="","",OFFSET('Hygiene Data'!$F$13,0,10*ROW('Hygiene Data'!F86)))</f>
        <v/>
      </c>
      <c r="DZ92" s="36" t="str">
        <f ca="true">+IF(OFFSET('Hygiene Data'!$F$14,0,10*ROW('Hygiene Data'!F86))="","",OFFSET('Hygiene Data'!$F$14,0,10*ROW('Hygiene Data'!F86)))</f>
        <v/>
      </c>
      <c r="EA92" s="36" t="str">
        <f ca="true">+IF(OFFSET('Hygiene Data'!$G$12,0,10*ROW('Hygiene Data'!G86))="","",OFFSET('Hygiene Data'!$G$12,0,10*ROW('Hygiene Data'!G86)))</f>
        <v/>
      </c>
      <c r="EB92" s="36" t="str">
        <f ca="true">+IF(OFFSET('Hygiene Data'!$G$13,0,10*ROW('Hygiene Data'!G86))="","",OFFSET('Hygiene Data'!$G$13,0,10*ROW('Hygiene Data'!G86)))</f>
        <v/>
      </c>
      <c r="EC92" s="36" t="str">
        <f ca="true">+IF(OFFSET('Hygiene Data'!$G$14,0,10*ROW('Hygiene Data'!G86))="","",OFFSET('Hygiene Data'!$G$14,0,10*ROW('Hygiene Data'!G86)))</f>
        <v/>
      </c>
      <c r="ED92" s="36" t="str">
        <f ca="true">+IF(OFFSET('Hygiene Data'!$H$12,0,10*ROW('Hygiene Data'!H86))="","",OFFSET('Hygiene Data'!$H$12,0,10*ROW('Hygiene Data'!H86)))</f>
        <v/>
      </c>
      <c r="EE92" s="36" t="str">
        <f ca="true">+IF(OFFSET('Hygiene Data'!$H$13,0,10*ROW('Hygiene Data'!H86))="","",OFFSET('Hygiene Data'!$H$13,0,10*ROW('Hygiene Data'!H86)))</f>
        <v/>
      </c>
      <c r="EF92" s="36" t="str">
        <f ca="true">+IF(OFFSET('Hygiene Data'!$H$14,0,10*ROW('Hygiene Data'!H86))="","",OFFSET('Hygiene Data'!$H$14,0,10*ROW('Hygiene Data'!H86)))</f>
        <v/>
      </c>
    </row>
    <row r="93" x14ac:dyDescent="0.2">
      <c r="A93" s="59" t="str">
        <f ca="true">+IF(OFFSET('Water Data'!$B$1,0,10*ROW('Water Data'!B90))="","",OFFSET('Water Data'!$B$1,0,10*ROW('Water Data'!B90)))</f>
        <v/>
      </c>
      <c r="B93" s="59" t="str">
        <f ca="true">+IF(OFFSET('Water Data'!$A$3,0,10*ROW('Water Data'!A90))="","",OFFSET('Water Data'!$A$3,0,10*ROW('Water Data'!A90)))</f>
        <v/>
      </c>
      <c r="C93" s="59" t="str">
        <f ca="true">+IF(OFFSET('Water Data'!$C$3,0,10*ROW('Water Data'!C90))="","",OFFSET('Water Data'!$C$3,0,10*ROW('Water Data'!C90)))</f>
        <v/>
      </c>
      <c r="D93" s="252" t="e">
        <f ca="true">+IF(AND(ISNUMBER(OFFSET('Water Data'!$C$5,0,10*ROW('Water Data'!C87))),BS93="Yes"),100-OFFSET('Water Data'!$C$5,0,10*ROW('Water Data'!C87)),IF(AND(ISNUMBER(OFFSET('Water Data'!$C$5,0,10*ROW('Water Data'!C87))),BS93="No",ISNUMBER(OFFSET('Water Data'!$C$5,0,10*ROW('Water Data'!C87)))),CONCATENATE("[",ROUND(100-OFFSET('Water Data'!$C$5,0,10*ROW('Water Data'!C87)),0),"]"),IF(AND(ISNUMBER(OFFSET('Water Data'!$C$5,0,10*ROW('Water Data'!C87))),BS93="",ISNUMBER(OFFSET('Water Data'!$C$5,0,10*ROW('Water Data'!C87)))),100-OFFSET('Water Data'!$C$5,0,10*ROW('Water Data'!C87)),NA())))</f>
        <v>#N/A</v>
      </c>
      <c r="E93" s="252" t="e">
        <f ca="true">+IF(AND(ISNUMBER(OFFSET('Water Data'!$C$7,0,10*ROW('Water Data'!D87))),BT93="Yes"),OFFSET('Water Data'!$C$7,0,10*ROW('Water Data'!C87)),IF(AND(ISNUMBER(OFFSET('Water Data'!$C$7,0,10*ROW('Water Data'!C87))),BT93="No",ISNUMBER(OFFSET('Water Data'!$C$7,0,10*ROW('Water Data'!C87)))),CONCATENATE("[",ROUND(OFFSET('Water Data'!$C$7,0,10*ROW('Water Data'!C87)),0),"]"),IF(AND(ISNUMBER(OFFSET('Water Data'!$C$7,0,10*ROW('Water Data'!C87))),BT93="",ISNUMBER(OFFSET('Water Data'!$C$7,0,10*ROW('Water Data'!C87)))),OFFSET('Water Data'!$C$7,0,10*ROW('Water Data'!C87)),NA())))</f>
        <v>#N/A</v>
      </c>
      <c r="F93" s="252" t="e">
        <f ca="true">+IF(AND(ISNUMBER(OFFSET('Water Data'!$C$10,0,10*ROW('Water Data'!C87))),BU93="Yes"),OFFSET('Water Data'!$C$10,0,10*ROW('Water Data'!C87)),IF(AND(ISNUMBER(OFFSET('Water Data'!$C$10,0,10*ROW('Water Data'!C87))),BU93="No",ISNUMBER(OFFSET('Water Data'!$C$10,0,10*ROW('Water Data'!C87)))),CONCATENATE("[",ROUND(OFFSET('Water Data'!$C$10,0,10*ROW('Water Data'!C87)),0),"]"),IF(AND(ISNUMBER(OFFSET('Water Data'!$C$10,0,10*ROW('Water Data'!C87))),BU93="",ISNUMBER(OFFSET('Water Data'!$C$10,0,10*ROW('Water Data'!C87)))),OFFSET('Water Data'!$C$10,0,10*ROW('Water Data'!C87)),NA())))</f>
        <v>#N/A</v>
      </c>
      <c r="G93" s="252" t="e">
        <f ca="true">+IF(AND(ISNUMBER(OFFSET('Water Data'!$D$5,0,10*ROW('Water Data'!D87))),BV93="Yes"),100-OFFSET('Water Data'!$D$5,0,10*ROW('Water Data'!D87)),IF(AND(ISNUMBER(OFFSET('Water Data'!$D$5,0,10*ROW('Water Data'!D87))),BV93="No",ISNUMBER(OFFSET('Water Data'!$D$5,0,10*ROW('Water Data'!D87)))),CONCATENATE("[",ROUND(100-OFFSET('Water Data'!$D$5,0,10*ROW('Water Data'!D87)),0),"]"),IF(AND(ISNUMBER(OFFSET('Water Data'!$D$5,0,10*ROW('Water Data'!D87))),BV93="",ISNUMBER(OFFSET('Water Data'!$D$5,0,10*ROW('Water Data'!D87)))),100-OFFSET('Water Data'!$D$5,0,10*ROW('Water Data'!D87)),NA())))</f>
        <v>#N/A</v>
      </c>
      <c r="H93" s="252" t="e">
        <f ca="true">+IF(AND(ISNUMBER(OFFSET('Water Data'!$D$7,0,10*ROW('Water Data'!D87))),BW93="Yes"),OFFSET('Water Data'!$D$7,0,10*ROW('Water Data'!D87)),IF(AND(ISNUMBER(OFFSET('Water Data'!$D$7,0,10*ROW('Water Data'!D87))),BW93="No",ISNUMBER(OFFSET('Water Data'!$D$7,0,10*ROW('Water Data'!D87)))),CONCATENATE("[",ROUND(OFFSET('Water Data'!$C$7,0,10*ROW('Water Data'!D87)),0),"]"),IF(AND(ISNUMBER(OFFSET('Water Data'!$D$7,0,10*ROW('Water Data'!D87))),BW93="",ISNUMBER(OFFSET('Water Data'!$D$7,0,10*ROW('Water Data'!D87)))),OFFSET('Water Data'!$D$7,0,10*ROW('Water Data'!D87)),NA())))</f>
        <v>#N/A</v>
      </c>
      <c r="I93" s="252" t="e">
        <f ca="true">+IF(AND(ISNUMBER(OFFSET('Water Data'!$D$10,0,10*ROW('Water Data'!D87))),BX93="Yes"),OFFSET('Water Data'!$D$10,0,10*ROW('Water Data'!D87)),IF(AND(ISNUMBER(OFFSET('Water Data'!$D$10,0,10*ROW('Water Data'!D87))),BX93="No",ISNUMBER(OFFSET('Water Data'!$D$10,0,10*ROW('Water Data'!D87)))),CONCATENATE("[",ROUND(OFFSET('Water Data'!$D$10,0,10*ROW('Water Data'!D87)),0),"]"),IF(AND(ISNUMBER(OFFSET('Water Data'!$D$10,0,10*ROW('Water Data'!D87))),BX93="",ISNUMBER(OFFSET('Water Data'!$D$10,0,10*ROW('Water Data'!D87)))),OFFSET('Water Data'!$D$10,0,10*ROW('Water Data'!D87)),NA())))</f>
        <v>#N/A</v>
      </c>
      <c r="J93" s="252" t="e">
        <f ca="true">+IF(AND(ISNUMBER(OFFSET('Water Data'!$E$5,0,10*ROW('Water Data'!E87))),BY93="Yes"),100-OFFSET('Water Data'!$E$5,0,10*ROW('Water Data'!E87)),IF(AND(ISNUMBER(OFFSET('Water Data'!$E$5,0,10*ROW('Water Data'!E87))),BY93="No",ISNUMBER(OFFSET('Water Data'!$E$5,0,10*ROW('Water Data'!E87)))),CONCATENATE("[",ROUND(100-OFFSET('Water Data'!$E$5,0,10*ROW('Water Data'!E87)),0),"]"),IF(AND(ISNUMBER(OFFSET('Water Data'!$E$5,0,10*ROW('Water Data'!E87))),BY93="",ISNUMBER(OFFSET('Water Data'!$E$5,0,10*ROW('Water Data'!E87)))),100-OFFSET('Water Data'!$E$5,0,10*ROW('Water Data'!E87)),NA())))</f>
        <v>#N/A</v>
      </c>
      <c r="K93" s="252" t="e">
        <f ca="true">+IF(AND(ISNUMBER(OFFSET('Water Data'!$E$7,0,10*ROW('Water Data'!E87))),BZ93="Yes"),OFFSET('Water Data'!$E$7,0,10*ROW('Water Data'!E87)),IF(AND(ISNUMBER(OFFSET('Water Data'!$E$7,0,10*ROW('Water Data'!E87))),BZ93="No",ISNUMBER(OFFSET('Water Data'!$E$7,0,10*ROW('Water Data'!E87)))),CONCATENATE("[",ROUND(OFFSET('Water Data'!$E$7,0,10*ROW('Water Data'!E87)),0),"]"),IF(AND(ISNUMBER(OFFSET('Water Data'!$E$7,0,10*ROW('Water Data'!E87))),BZ93="",ISNUMBER(OFFSET('Water Data'!$E$7,0,10*ROW('Water Data'!E87)))),OFFSET('Water Data'!$E$7,0,10*ROW('Water Data'!E87)),NA())))</f>
        <v>#N/A</v>
      </c>
      <c r="L93" s="252" t="e">
        <f ca="true">+IF(AND(ISNUMBER(OFFSET('Water Data'!$E$10,0,10*ROW('Water Data'!E87))),CA93="Yes"),OFFSET('Water Data'!$E$10,0,10*ROW('Water Data'!E87)),IF(AND(ISNUMBER(OFFSET('Water Data'!$E$10,0,10*ROW('Water Data'!E87))),CA93="No",ISNUMBER(OFFSET('Water Data'!$E$10,0,10*ROW('Water Data'!E87)))),CONCATENATE("[",ROUND(OFFSET('Water Data'!$E$10,0,10*ROW('Water Data'!E87)),0),"]"),IF(AND(ISNUMBER(OFFSET('Water Data'!$E$10,0,10*ROW('Water Data'!E87))),CA93="",ISNUMBER(OFFSET('Water Data'!$E$10,0,10*ROW('Water Data'!E87)))),OFFSET('Water Data'!$E$10,0,10*ROW('Water Data'!E87)),NA())))</f>
        <v>#N/A</v>
      </c>
      <c r="M93" s="252" t="e">
        <f ca="true">+IF(AND(ISNUMBER(OFFSET('Water Data'!$F$5,0,10*ROW('Water Data'!F87))),CB93="Yes"),100-OFFSET('Water Data'!$F$5,0,10*ROW('Water Data'!F87)),IF(AND(ISNUMBER(OFFSET('Water Data'!$F$5,0,10*ROW('Water Data'!F87))),CB93="No",ISNUMBER(OFFSET('Water Data'!$F$5,0,10*ROW('Water Data'!F87)))),CONCATENATE("[",ROUND(100-OFFSET('Water Data'!$F$5,0,10*ROW('Water Data'!F87)),0),"]"),IF(AND(ISNUMBER(OFFSET('Water Data'!$F$5,0,10*ROW('Water Data'!F87))),CB93="",ISNUMBER(OFFSET('Water Data'!$F$5,0,10*ROW('Water Data'!F87)))),100-OFFSET('Water Data'!$F$5,0,10*ROW('Water Data'!F87)),NA())))</f>
        <v>#N/A</v>
      </c>
      <c r="N93" s="252" t="e">
        <f ca="true">+IF(AND(ISNUMBER(OFFSET('Water Data'!$F$7,0,10*ROW('Water Data'!F87))),CC93="Yes"),OFFSET('Water Data'!$F$7,0,10*ROW('Water Data'!F87)),IF(AND(ISNUMBER(OFFSET('Water Data'!$F$7,0,10*ROW('Water Data'!F87))),CC93="No",ISNUMBER(OFFSET('Water Data'!$F$7,0,10*ROW('Water Data'!F87)))),CONCATENATE("[",ROUND(OFFSET('Water Data'!$F$7,0,10*ROW('Water Data'!F87)),0),"]"),IF(AND(ISNUMBER(OFFSET('Water Data'!$F$7,0,10*ROW('Water Data'!F87))),CC93="",ISNUMBER(OFFSET('Water Data'!$F$7,0,10*ROW('Water Data'!F87)))),OFFSET('Water Data'!$F$7,0,10*ROW('Water Data'!F87)),NA())))</f>
        <v>#N/A</v>
      </c>
      <c r="O93" s="252" t="e">
        <f ca="true">+IF(AND(ISNUMBER(OFFSET('Water Data'!$F$10,0,10*ROW('Water Data'!F87))),CD93="Yes"),OFFSET('Water Data'!$F$10,0,10*ROW('Water Data'!F87)),IF(AND(ISNUMBER(OFFSET('Water Data'!$F$10,0,10*ROW('Water Data'!F87))),CD93="No",ISNUMBER(OFFSET('Water Data'!$F$10,0,10*ROW('Water Data'!F87)))),CONCATENATE("[",ROUND(OFFSET('Water Data'!$F$10,0,10*ROW('Water Data'!F87)),0),"]"),IF(AND(ISNUMBER(OFFSET('Water Data'!$F$10,0,10*ROW('Water Data'!F87))),CD93="",ISNUMBER(OFFSET('Water Data'!$F$10,0,10*ROW('Water Data'!F87)))),OFFSET('Water Data'!$F$10,0,10*ROW('Water Data'!F87)),NA())))</f>
        <v>#N/A</v>
      </c>
      <c r="P93" s="252" t="e">
        <f ca="true">+IF(AND(ISNUMBER(OFFSET('Water Data'!$G$5,0,10*ROW('Water Data'!G87))),CE93="Yes"),100-OFFSET('Water Data'!$G$5,0,10*ROW('Water Data'!G87)),IF(AND(ISNUMBER(OFFSET('Water Data'!$G$5,0,10*ROW('Water Data'!G87))),CE93="No",ISNUMBER(OFFSET('Water Data'!$G$5,0,10*ROW('Water Data'!G87)))),CONCATENATE("[",ROUND(100-OFFSET('Water Data'!$G$5,0,10*ROW('Water Data'!G87)),0),"]"),IF(AND(ISNUMBER(OFFSET('Water Data'!$G$5,0,10*ROW('Water Data'!G87))),CE93="",ISNUMBER(OFFSET('Water Data'!$G$5,0,10*ROW('Water Data'!G87)))),100-OFFSET('Water Data'!$G$5,0,10*ROW('Water Data'!G87)),NA())))</f>
        <v>#N/A</v>
      </c>
      <c r="Q93" s="252" t="e">
        <f ca="true">+IF(AND(ISNUMBER(OFFSET('Water Data'!$G$7,0,10*ROW('Water Data'!G87))),CF93="Yes"),OFFSET('Water Data'!$G$7,0,10*ROW('Water Data'!G87)),IF(AND(ISNUMBER(OFFSET('Water Data'!$G$7,0,10*ROW('Water Data'!G87))),CF93="No",ISNUMBER(OFFSET('Water Data'!$G$7,0,10*ROW('Water Data'!G87)))),CONCATENATE("[",ROUND(OFFSET('Water Data'!$G$7,0,10*ROW('Water Data'!G87)),0),"]"),IF(AND(ISNUMBER(OFFSET('Water Data'!$G$7,0,10*ROW('Water Data'!G87))),CF93="",ISNUMBER(OFFSET('Water Data'!$G$7,0,10*ROW('Water Data'!G87)))),OFFSET('Water Data'!$G$7,0,10*ROW('Water Data'!G87)),NA())))</f>
        <v>#N/A</v>
      </c>
      <c r="R93" s="252" t="e">
        <f ca="true">+IF(AND(ISNUMBER(OFFSET('Water Data'!$G$10,0,10*ROW('Water Data'!G87))),CG93="Yes"),OFFSET('Water Data'!$G$10,0,10*ROW('Water Data'!G87)),IF(AND(ISNUMBER(OFFSET('Water Data'!$G$10,0,10*ROW('Water Data'!G87))),CG93="No",ISNUMBER(OFFSET('Water Data'!$G$10,0,10*ROW('Water Data'!G87)))),CONCATENATE("[",ROUND(OFFSET('Water Data'!$G$10,0,10*ROW('Water Data'!G87)),0),"]"),IF(AND(ISNUMBER(OFFSET('Water Data'!$G$10,0,10*ROW('Water Data'!G87))),CG93="",ISNUMBER(OFFSET('Water Data'!$G$10,0,10*ROW('Water Data'!G87)))),OFFSET('Water Data'!$G$10,0,10*ROW('Water Data'!G87)),NA())))</f>
        <v>#N/A</v>
      </c>
      <c r="S93" s="252" t="e">
        <f ca="true">+IF(AND(ISNUMBER(OFFSET('Water Data'!$H$5,0,10*ROW('Water Data'!H87))),CH93="Yes"),100-OFFSET('Water Data'!$H$5,0,10*ROW('Water Data'!H87)),IF(AND(ISNUMBER(OFFSET('Water Data'!$H$5,0,10*ROW('Water Data'!H87))),CH93="No",ISNUMBER(OFFSET('Water Data'!$H$5,0,10*ROW('Water Data'!H87)))),CONCATENATE("[",ROUND(100-OFFSET('Water Data'!$H$5,0,10*ROW('Water Data'!H87)),0),"]"),IF(AND(ISNUMBER(OFFSET('Water Data'!$H$5,0,10*ROW('Water Data'!H87))),CH93="",ISNUMBER(OFFSET('Water Data'!$H$5,0,10*ROW('Water Data'!H87)))),100-OFFSET('Water Data'!$H$5,0,10*ROW('Water Data'!H87)),NA())))</f>
        <v>#N/A</v>
      </c>
      <c r="T93" s="252" t="e">
        <f ca="true">+IF(AND(ISNUMBER(OFFSET('Water Data'!$H$7,0,10*ROW('Water Data'!H87))),CI93="Yes"),OFFSET('Water Data'!$H$7,0,10*ROW('Water Data'!H87)),IF(AND(ISNUMBER(OFFSET('Water Data'!$H$7,0,10*ROW('Water Data'!H87))),CI93="No",ISNUMBER(OFFSET('Water Data'!$H$7,0,10*ROW('Water Data'!H87)))),CONCATENATE("[",ROUND(OFFSET('Water Data'!$H$7,0,10*ROW('Water Data'!H87)),0),"]"),IF(AND(ISNUMBER(OFFSET('Water Data'!$H$7,0,10*ROW('Water Data'!H87))),CI93="",ISNUMBER(OFFSET('Water Data'!$H$7,0,10*ROW('Water Data'!H87)))),OFFSET('Water Data'!$H$7,0,10*ROW('Water Data'!H87)),NA())))</f>
        <v>#N/A</v>
      </c>
      <c r="U93" s="252" t="e">
        <f ca="true">+IF(AND(ISNUMBER(OFFSET('Water Data'!$H$10,0,10*ROW('Water Data'!H87))),CJ93="Yes"),OFFSET('Water Data'!$H$10,0,10*ROW('Water Data'!H87)),IF(AND(ISNUMBER(OFFSET('Water Data'!$H$10,0,10*ROW('Water Data'!H87))),CJ93="No",ISNUMBER(OFFSET('Water Data'!$H$10,0,10*ROW('Water Data'!H87)))),CONCATENATE("[",ROUND(OFFSET('Water Data'!$H$10,0,10*ROW('Water Data'!H87)),0),"]"),IF(AND(ISNUMBER(OFFSET('Water Data'!$H$10,0,10*ROW('Water Data'!H87))),CJ93="",ISNUMBER(OFFSET('Water Data'!$H$10,0,10*ROW('Water Data'!H87)))),OFFSET('Water Data'!$H$10,0,10*ROW('Water Data'!H87)),NA())))</f>
        <v>#N/A</v>
      </c>
      <c r="V93" s="253" t="e">
        <f ca="true">+IF(AND(ISNUMBER(OFFSET('Sanitation Data'!$C$5,0,10*ROW('Sanitation Data'!C87))),CK93="Yes"),100-OFFSET('Sanitation Data'!$C$5,0,10*ROW('Sanitation Data'!C87)),IF(AND(ISNUMBER(OFFSET('Sanitation Data'!$C$5,0,10*ROW('Sanitation Data'!C87))),CK93="No",ISNUMBER(OFFSET('Sanitation Data'!$C$5,0,10*ROW('Sanitation Data'!C87)))),CONCATENATE("[",ROUND(100-OFFSET('Sanitation Data'!$C$5,0,10*ROW('Sanitation Data'!C87)),0),"]"),IF(AND(ISNUMBER(OFFSET('Sanitation Data'!$C$5,0,10*ROW('Sanitation Data'!C87))),CK93="",ISNUMBER(OFFSET('Sanitation Data'!$C$5,0,10*ROW('Sanitation Data'!C87)))),100-OFFSET('Sanitation Data'!$C$5,0,10*ROW('Sanitation Data'!C87)),NA())))</f>
        <v>#N/A</v>
      </c>
      <c r="W93" s="253" t="e">
        <f ca="true">+IF(AND(ISNUMBER(OFFSET('Sanitation Data'!$C$7,0,10*ROW('Sanitation Data'!C87))),CL93="Yes"),OFFSET('Sanitation Data'!$C$7,0,10*ROW('Sanitation Data'!C87)),IF(AND(ISNUMBER(OFFSET('Sanitation Data'!$C$7,0,10*ROW('Sanitation Data'!C87))),CL93="No",ISNUMBER(OFFSET('Sanitation Data'!$C$7,0,10*ROW('Sanitation Data'!C87)))),CONCATENATE("[",ROUND(OFFSET('Sanitation Data'!$C$7,0,10*ROW('Sanitation Data'!C87)),0),"]"),IF(AND(ISNUMBER(OFFSET('Sanitation Data'!$C$7,0,10*ROW('Sanitation Data'!C87))),CL93="",ISNUMBER(OFFSET('Sanitation Data'!$C$7,0,10*ROW('Sanitation Data'!C87)))),OFFSET('Sanitation Data'!$C$7,0,10*ROW('Sanitation Data'!C87)),NA())))</f>
        <v>#N/A</v>
      </c>
      <c r="X93" s="253" t="e">
        <f ca="true">+IF(AND(ISNUMBER(OFFSET('Sanitation Data'!$C$11,0,10*ROW('Sanitation Data'!C87))),CM93="Yes"),OFFSET('Sanitation Data'!$C$11,0,10*ROW('Sanitation Data'!C87)),IF(AND(ISNUMBER(OFFSET('Sanitation Data'!$C$11,0,10*ROW('Sanitation Data'!C87))),CM93="No",ISNUMBER(OFFSET('Sanitation Data'!$C$11,0,10*ROW('Sanitation Data'!C87)))),CONCATENATE("[",ROUND(OFFSET('Sanitation Data'!$C$11,0,10*ROW('Sanitation Data'!C87)),0),"]"),IF(AND(ISNUMBER(OFFSET('Sanitation Data'!$C$11,0,10*ROW('Sanitation Data'!C87))),CM93="",ISNUMBER(OFFSET('Sanitation Data'!$C$11,0,10*ROW('Sanitation Data'!C87)))),OFFSET('Sanitation Data'!$C$11,0,10*ROW('Sanitation Data'!C87)),NA())))</f>
        <v>#N/A</v>
      </c>
      <c r="Y93" s="253" t="e">
        <f ca="true">+IF(AND(ISNUMBER(OFFSET('Sanitation Data'!$C$12,0,10*ROW('Sanitation Data'!C87))),CN93="Yes"),OFFSET('Sanitation Data'!$C$12,0,10*ROW('Sanitation Data'!C87)),IF(AND(ISNUMBER(OFFSET('Sanitation Data'!$C$12,0,10*ROW('Sanitation Data'!C87))),CN93="No",ISNUMBER(OFFSET('Sanitation Data'!$C$12,0,10*ROW('Sanitation Data'!C87)))),CONCATENATE("[",ROUND(OFFSET('Sanitation Data'!$C$12,0,10*ROW('Sanitation Data'!C87)),0),"]"),IF(AND(ISNUMBER(OFFSET('Sanitation Data'!$C$12,0,10*ROW('Sanitation Data'!C87))),CN93="",ISNUMBER(OFFSET('Sanitation Data'!$C$12,0,10*ROW('Sanitation Data'!C87)))),OFFSET('Sanitation Data'!$C$12,0,10*ROW('Sanitation Data'!C87)),NA())))</f>
        <v>#N/A</v>
      </c>
      <c r="Z93" s="253" t="e">
        <f ca="true">+IF(AND(ISNUMBER(OFFSET('Sanitation Data'!$C$13,0,10*ROW('Sanitation Data'!C87))),CO93="Yes"),OFFSET('Sanitation Data'!$C$13,0,10*ROW('Sanitation Data'!C87)),IF(AND(ISNUMBER(OFFSET('Sanitation Data'!$C$13,0,10*ROW('Sanitation Data'!C87))),CO93="No",ISNUMBER(OFFSET('Sanitation Data'!$C$13,0,10*ROW('Sanitation Data'!C87)))),CONCATENATE("[",ROUND(OFFSET('Sanitation Data'!$C$13,0,10*ROW('Sanitation Data'!C87)),0),"]"),IF(AND(ISNUMBER(OFFSET('Sanitation Data'!$C$13,0,10*ROW('Sanitation Data'!C87))),CO93="",ISNUMBER(OFFSET('Sanitation Data'!$C$13,0,10*ROW('Sanitation Data'!C87)))),OFFSET('Sanitation Data'!$C$13,0,10*ROW('Sanitation Data'!C87)),NA())))</f>
        <v>#N/A</v>
      </c>
      <c r="AA93" s="253" t="e">
        <f ca="true">+IF(AND(ISNUMBER(OFFSET('Sanitation Data'!$D$5,0,10*ROW('Sanitation Data'!D87))),CP93="Yes"),100-OFFSET('Sanitation Data'!$D$5,0,10*ROW('Sanitation Data'!D87)),IF(AND(ISNUMBER(OFFSET('Sanitation Data'!$D$5,0,10*ROW('Sanitation Data'!D87))),CP93="No",ISNUMBER(OFFSET('Sanitation Data'!$D$5,0,10*ROW('Sanitation Data'!D87)))),CONCATENATE("[",ROUND(100-OFFSET('Sanitation Data'!$D$5,0,10*ROW('Sanitation Data'!D87)),0),"]"),IF(AND(ISNUMBER(OFFSET('Sanitation Data'!$D$5,0,10*ROW('Sanitation Data'!D87))),CP93="",ISNUMBER(OFFSET('Sanitation Data'!$D$5,0,10*ROW('Sanitation Data'!D87)))),100-OFFSET('Sanitation Data'!$D$5,0,10*ROW('Sanitation Data'!D87)),NA())))</f>
        <v>#N/A</v>
      </c>
      <c r="AB93" s="253" t="e">
        <f ca="true">+IF(AND(ISNUMBER(OFFSET('Sanitation Data'!$D$7,0,10*ROW('Sanitation Data'!D87))),CQ93="Yes"),OFFSET('Sanitation Data'!$D$7,0,10*ROW('Sanitation Data'!G87)),IF(AND(ISNUMBER(OFFSET('Sanitation Data'!$D$7,0,10*ROW('Sanitation Data'!D87))),CQ93="No",ISNUMBER(OFFSET('Sanitation Data'!$D$7,0,10*ROW('Sanitation Data'!D87)))),CONCATENATE("[",ROUND(OFFSET('Sanitation Data'!$D$7,0,10*ROW('Sanitation Data'!D87)),0),"]"),IF(AND(ISNUMBER(OFFSET('Sanitation Data'!$D$7,0,10*ROW('Sanitation Data'!D87))),CQ93="",ISNUMBER(OFFSET('Sanitation Data'!$D$7,0,10*ROW('Sanitation Data'!D87)))),OFFSET('Sanitation Data'!$D$7,0,10*ROW('Sanitation Data'!D87)),NA())))</f>
        <v>#N/A</v>
      </c>
      <c r="AC93" s="253" t="e">
        <f ca="true">+IF(AND(ISNUMBER(OFFSET('Sanitation Data'!$D$11,0,10*ROW('Sanitation Data'!D87))),CR93="Yes"),OFFSET('Sanitation Data'!$D$11,0,10*ROW('Sanitation Data'!D87)),IF(AND(ISNUMBER(OFFSET('Sanitation Data'!$D$11,0,10*ROW('Sanitation Data'!D87))),CR93="No",ISNUMBER(OFFSET('Sanitation Data'!$D$11,0,10*ROW('Sanitation Data'!D87)))),CONCATENATE("[",ROUND(OFFSET('Sanitation Data'!$D$11,0,10*ROW('Sanitation Data'!D87)),0),"]"),IF(AND(ISNUMBER(OFFSET('Sanitation Data'!$D$11,0,10*ROW('Sanitation Data'!D87))),CR93="",ISNUMBER(OFFSET('Sanitation Data'!$D$11,0,10*ROW('Sanitation Data'!D87)))),OFFSET('Sanitation Data'!$D$11,0,10*ROW('Sanitation Data'!D87)),NA())))</f>
        <v>#N/A</v>
      </c>
      <c r="AD93" s="253" t="e">
        <f ca="true">+IF(AND(ISNUMBER(OFFSET('Sanitation Data'!$D$12,0,10*ROW('Sanitation Data'!D87))),CS93="Yes"),OFFSET('Sanitation Data'!$D$12,0,10*ROW('Sanitation Data'!D87)),IF(AND(ISNUMBER(OFFSET('Sanitation Data'!$D$12,0,10*ROW('Sanitation Data'!D87))),CS93="No",ISNUMBER(OFFSET('Sanitation Data'!$D$12,0,10*ROW('Sanitation Data'!D87)))),CONCATENATE("[",ROUND(OFFSET('Sanitation Data'!$D$12,0,10*ROW('Sanitation Data'!D87)),0),"]"),IF(AND(ISNUMBER(OFFSET('Sanitation Data'!$D$12,0,10*ROW('Sanitation Data'!D87))),CS93="",ISNUMBER(OFFSET('Sanitation Data'!$D$12,0,10*ROW('Sanitation Data'!D87)))),OFFSET('Sanitation Data'!$D$12,0,10*ROW('Sanitation Data'!D87)),NA())))</f>
        <v>#N/A</v>
      </c>
      <c r="AE93" s="253" t="e">
        <f ca="true">+IF(AND(ISNUMBER(OFFSET('Sanitation Data'!$D$13,0,10*ROW('Sanitation Data'!D87))),CT93="Yes"),OFFSET('Sanitation Data'!$D$13,0,10*ROW('Sanitation Data'!D87)),IF(AND(ISNUMBER(OFFSET('Sanitation Data'!$D$13,0,10*ROW('Sanitation Data'!D87))),CT93="No",ISNUMBER(OFFSET('Sanitation Data'!$D$13,0,10*ROW('Sanitation Data'!D87)))),CONCATENATE("[",ROUND(OFFSET('Sanitation Data'!$D$13,0,10*ROW('Sanitation Data'!D87)),0),"]"),IF(AND(ISNUMBER(OFFSET('Sanitation Data'!$D$13,0,10*ROW('Sanitation Data'!D87))),CT93="",ISNUMBER(OFFSET('Sanitation Data'!$D$13,0,10*ROW('Sanitation Data'!D87)))),OFFSET('Sanitation Data'!$D$13,0,10*ROW('Sanitation Data'!D87)),NA())))</f>
        <v>#N/A</v>
      </c>
      <c r="AF93" s="253" t="e">
        <f ca="true">+IF(AND(ISNUMBER(OFFSET('Sanitation Data'!$E$5,0,10*ROW('Sanitation Data'!E87))),CU93="Yes"),100-OFFSET('Sanitation Data'!$E$5,0,10*ROW('Sanitation Data'!E87)),IF(AND(ISNUMBER(OFFSET('Sanitation Data'!$E$5,0,10*ROW('Sanitation Data'!E87))),CU93="No",ISNUMBER(OFFSET('Sanitation Data'!$E$5,0,10*ROW('Sanitation Data'!E87)))),CONCATENATE("[",ROUND(100-OFFSET('Sanitation Data'!$E$5,0,10*ROW('Sanitation Data'!E87)),0),"]"),IF(AND(ISNUMBER(OFFSET('Sanitation Data'!$E$5,0,10*ROW('Sanitation Data'!E87))),CU93="",ISNUMBER(OFFSET('Sanitation Data'!$E$5,0,10*ROW('Sanitation Data'!E87)))),100-OFFSET('Sanitation Data'!$E$5,0,10*ROW('Sanitation Data'!E87)),NA())))</f>
        <v>#N/A</v>
      </c>
      <c r="AG93" s="253" t="e">
        <f ca="true">+IF(AND(ISNUMBER(OFFSET('Sanitation Data'!$E$7,0,10*ROW('Sanitation Data'!E87))),CV93="Yes"),OFFSET('Sanitation Data'!$E$7,0,10*ROW('Sanitation Data'!E87)),IF(AND(ISNUMBER(OFFSET('Sanitation Data'!$E$7,0,10*ROW('Sanitation Data'!E87))),CV93="No",ISNUMBER(OFFSET('Sanitation Data'!$E$7,0,10*ROW('Sanitation Data'!E87)))),CONCATENATE("[",ROUND(OFFSET('Sanitation Data'!$E$7,0,10*ROW('Sanitation Data'!E87)),0),"]"),IF(AND(ISNUMBER(OFFSET('Sanitation Data'!$E$7,0,10*ROW('Sanitation Data'!E87))),CV93="",ISNUMBER(OFFSET('Sanitation Data'!$E$7,0,10*ROW('Sanitation Data'!E87)))),OFFSET('Sanitation Data'!$E$7,0,10*ROW('Sanitation Data'!E87)),NA())))</f>
        <v>#N/A</v>
      </c>
      <c r="AH93" s="253" t="e">
        <f ca="true">+IF(AND(ISNUMBER(OFFSET('Sanitation Data'!$E$11,0,10*ROW('Sanitation Data'!E87))),CW93="Yes"),OFFSET('Sanitation Data'!$E$11,0,10*ROW('Sanitation Data'!E87)),IF(AND(ISNUMBER(OFFSET('Sanitation Data'!$E$11,0,10*ROW('Sanitation Data'!E87))),CW93="No",ISNUMBER(OFFSET('Sanitation Data'!$E$11,0,10*ROW('Sanitation Data'!E87)))),CONCATENATE("[",ROUND(OFFSET('Sanitation Data'!$E$11,0,10*ROW('Sanitation Data'!E87)),0),"]"),IF(AND(ISNUMBER(OFFSET('Sanitation Data'!$E$11,0,10*ROW('Sanitation Data'!E87))),CW93="",ISNUMBER(OFFSET('Sanitation Data'!$E$11,0,10*ROW('Sanitation Data'!E87)))),OFFSET('Sanitation Data'!$E$11,0,10*ROW('Sanitation Data'!E87)),NA())))</f>
        <v>#N/A</v>
      </c>
      <c r="AI93" s="253" t="e">
        <f ca="true">+IF(AND(ISNUMBER(OFFSET('Sanitation Data'!$E$12,0,10*ROW('Sanitation Data'!E87))),CX93="Yes"),OFFSET('Sanitation Data'!$E$12,0,10*ROW('Sanitation Data'!E87)),IF(AND(ISNUMBER(OFFSET('Sanitation Data'!$E$12,0,10*ROW('Sanitation Data'!E87))),CX93="No",ISNUMBER(OFFSET('Sanitation Data'!$E$12,0,10*ROW('Sanitation Data'!E87)))),CONCATENATE("[",ROUND(OFFSET('Sanitation Data'!$E$12,0,10*ROW('Sanitation Data'!E87)),0),"]"),IF(AND(ISNUMBER(OFFSET('Sanitation Data'!$E$12,0,10*ROW('Sanitation Data'!E87))),CX93="",ISNUMBER(OFFSET('Sanitation Data'!$E$12,0,10*ROW('Sanitation Data'!E87)))),OFFSET('Sanitation Data'!$E$12,0,10*ROW('Sanitation Data'!E87)),NA())))</f>
        <v>#N/A</v>
      </c>
      <c r="AJ93" s="253" t="e">
        <f ca="true">+IF(AND(ISNUMBER(OFFSET('Sanitation Data'!$E$13,0,10*ROW('Sanitation Data'!E87))),CY93="Yes"),OFFSET('Sanitation Data'!$E$13,0,10*ROW('Sanitation Data'!E87)),IF(AND(ISNUMBER(OFFSET('Sanitation Data'!$E$13,0,10*ROW('Sanitation Data'!E87))),CY93="No",ISNUMBER(OFFSET('Sanitation Data'!$E$13,0,10*ROW('Sanitation Data'!E87)))),CONCATENATE("[",ROUND(OFFSET('Sanitation Data'!$E$13,0,10*ROW('Sanitation Data'!E87)),0),"]"),IF(AND(ISNUMBER(OFFSET('Sanitation Data'!$E$13,0,10*ROW('Sanitation Data'!E87))),CY93="",ISNUMBER(OFFSET('Sanitation Data'!$E$13,0,10*ROW('Sanitation Data'!E87)))),OFFSET('Sanitation Data'!$E$13,0,10*ROW('Sanitation Data'!E87)),NA())))</f>
        <v>#N/A</v>
      </c>
      <c r="AK93" s="253" t="e">
        <f ca="true">+IF(AND(ISNUMBER(OFFSET('Sanitation Data'!$F$5,0,10*ROW('Sanitation Data'!F87))),CZ93="Yes"),100-OFFSET('Sanitation Data'!$F$5,0,10*ROW('Sanitation Data'!F87)),IF(AND(ISNUMBER(OFFSET('Sanitation Data'!$F$5,0,10*ROW('Sanitation Data'!F87))),CZ93="No",ISNUMBER(OFFSET('Sanitation Data'!$F$5,0,10*ROW('Sanitation Data'!F87)))),CONCATENATE("[",ROUND(100-OFFSET('Sanitation Data'!$F$5,0,10*ROW('Sanitation Data'!F87)),0),"]"),IF(AND(ISNUMBER(OFFSET('Sanitation Data'!$F$5,0,10*ROW('Sanitation Data'!F87))),CZ93="",ISNUMBER(OFFSET('Sanitation Data'!$F$5,0,10*ROW('Sanitation Data'!F87)))),100-OFFSET('Sanitation Data'!$F$5,0,10*ROW('Sanitation Data'!F87)),NA())))</f>
        <v>#N/A</v>
      </c>
      <c r="AL93" s="253" t="e">
        <f ca="true">+IF(AND(ISNUMBER(OFFSET('Sanitation Data'!$F$7,0,10*ROW('Sanitation Data'!F87))),DA93="Yes"),OFFSET('Sanitation Data'!$F$7,0,10*ROW('Sanitation Data'!F87)),IF(AND(ISNUMBER(OFFSET('Sanitation Data'!$F$7,0,10*ROW('Sanitation Data'!F87))),DA93="No",ISNUMBER(OFFSET('Sanitation Data'!$F$7,0,10*ROW('Sanitation Data'!F87)))),CONCATENATE("[",ROUND(OFFSET('Sanitation Data'!$F$7,0,10*ROW('Sanitation Data'!F87)),0),"]"),IF(AND(ISNUMBER(OFFSET('Sanitation Data'!$F$7,0,10*ROW('Sanitation Data'!F87))),DA93="",ISNUMBER(OFFSET('Sanitation Data'!$F$7,0,10*ROW('Sanitation Data'!F87)))),OFFSET('Sanitation Data'!$F$7,0,10*ROW('Sanitation Data'!F87)),NA())))</f>
        <v>#N/A</v>
      </c>
      <c r="AM93" s="253" t="e">
        <f ca="true">+IF(AND(ISNUMBER(OFFSET('Sanitation Data'!$F$11,0,10*ROW('Sanitation Data'!F87))),DB93="Yes"),OFFSET('Sanitation Data'!$F$11,0,10*ROW('Sanitation Data'!F87)),IF(AND(ISNUMBER(OFFSET('Sanitation Data'!$F$11,0,10*ROW('Sanitation Data'!F87))),DB93="No",ISNUMBER(OFFSET('Sanitation Data'!$F$11,0,10*ROW('Sanitation Data'!F87)))),CONCATENATE("[",ROUND(OFFSET('Sanitation Data'!$F$11,0,10*ROW('Sanitation Data'!F87)),0),"]"),IF(AND(ISNUMBER(OFFSET('Sanitation Data'!$F$11,0,10*ROW('Sanitation Data'!F87))),DB93="",ISNUMBER(OFFSET('Sanitation Data'!$F$11,0,10*ROW('Sanitation Data'!F87)))),OFFSET('Sanitation Data'!$F$11,0,10*ROW('Sanitation Data'!F87)),NA())))</f>
        <v>#N/A</v>
      </c>
      <c r="AN93" s="253" t="e">
        <f ca="true">+IF(AND(ISNUMBER(OFFSET('Sanitation Data'!$F$12,0,10*ROW('Sanitation Data'!F87))),DC93="Yes"),OFFSET('Sanitation Data'!$F$12,0,10*ROW('Sanitation Data'!F87)),IF(AND(ISNUMBER(OFFSET('Sanitation Data'!$F$12,0,10*ROW('Sanitation Data'!F87))),DC93="No",ISNUMBER(OFFSET('Sanitation Data'!$F$12,0,10*ROW('Sanitation Data'!F87)))),CONCATENATE("[",ROUND(OFFSET('Sanitation Data'!$F$12,0,10*ROW('Sanitation Data'!F87)),0),"]"),IF(AND(ISNUMBER(OFFSET('Sanitation Data'!$F$12,0,10*ROW('Sanitation Data'!F87))),DC93="",ISNUMBER(OFFSET('Sanitation Data'!$F$12,0,10*ROW('Sanitation Data'!F87)))),OFFSET('Sanitation Data'!$F$12,0,10*ROW('Sanitation Data'!F87)),NA())))</f>
        <v>#N/A</v>
      </c>
      <c r="AO93" s="253" t="e">
        <f ca="true">+IF(AND(ISNUMBER(OFFSET('Sanitation Data'!$F$13,0,10*ROW('Sanitation Data'!F87))),DD93="Yes"),OFFSET('Sanitation Data'!$F$13,0,10*ROW('Sanitation Data'!F87)),IF(AND(ISNUMBER(OFFSET('Sanitation Data'!$F$13,0,10*ROW('Sanitation Data'!F87))),DD93="No",ISNUMBER(OFFSET('Sanitation Data'!$F$13,0,10*ROW('Sanitation Data'!F87)))),CONCATENATE("[",ROUND(OFFSET('Sanitation Data'!$F$13,0,10*ROW('Sanitation Data'!F87)),0),"]"),IF(AND(ISNUMBER(OFFSET('Sanitation Data'!$F$13,0,10*ROW('Sanitation Data'!F87))),DD93="",ISNUMBER(OFFSET('Sanitation Data'!$F$13,0,10*ROW('Sanitation Data'!F87)))),OFFSET('Sanitation Data'!$F$13,0,10*ROW('Sanitation Data'!F87)),NA())))</f>
        <v>#N/A</v>
      </c>
      <c r="AP93" s="253" t="e">
        <f ca="true">+IF(AND(ISNUMBER(OFFSET('Sanitation Data'!$G$5,0,10*ROW('Sanitation Data'!G87))),DE93="Yes"),100-OFFSET('Sanitation Data'!$G$5,0,10*ROW('Sanitation Data'!G87)),IF(AND(ISNUMBER(OFFSET('Sanitation Data'!$G$5,0,10*ROW('Sanitation Data'!G87))),DE93="No",ISNUMBER(OFFSET('Sanitation Data'!$G$5,0,10*ROW('Sanitation Data'!G87)))),CONCATENATE("[",ROUND(100-OFFSET('Sanitation Data'!$G$5,0,10*ROW('Sanitation Data'!G87)),0),"]"),IF(AND(ISNUMBER(OFFSET('Sanitation Data'!$G$5,0,10*ROW('Sanitation Data'!G87))),DE93="",ISNUMBER(OFFSET('Sanitation Data'!$G$5,0,10*ROW('Sanitation Data'!G87)))),100-OFFSET('Sanitation Data'!$G$5,0,10*ROW('Sanitation Data'!G87)),NA())))</f>
        <v>#N/A</v>
      </c>
      <c r="AQ93" s="253" t="e">
        <f ca="true">+IF(AND(ISNUMBER(OFFSET('Sanitation Data'!$G$7,0,10*ROW('Sanitation Data'!G87))),DF93="Yes"),OFFSET('Sanitation Data'!$G$7,0,10*ROW('Sanitation Data'!G87)),IF(AND(ISNUMBER(OFFSET('Sanitation Data'!$G$7,0,10*ROW('Sanitation Data'!G87))),DF93="No",ISNUMBER(OFFSET('Sanitation Data'!$G$7,0,10*ROW('Sanitation Data'!G87)))),CONCATENATE("[",ROUND(OFFSET('Sanitation Data'!$G$7,0,10*ROW('Sanitation Data'!G87)),0),"]"),IF(AND(ISNUMBER(OFFSET('Sanitation Data'!$G$7,0,10*ROW('Sanitation Data'!G87))),DF93="",ISNUMBER(OFFSET('Sanitation Data'!$G$7,0,10*ROW('Sanitation Data'!G87)))),OFFSET('Sanitation Data'!$G$7,0,10*ROW('Sanitation Data'!G87)),NA())))</f>
        <v>#N/A</v>
      </c>
      <c r="AR93" s="253" t="e">
        <f ca="true">+IF(AND(ISNUMBER(OFFSET('Sanitation Data'!$G$11,0,10*ROW('Sanitation Data'!G87))),DG93="Yes"),OFFSET('Sanitation Data'!$G$11,0,10*ROW('Sanitation Data'!G87)),IF(AND(ISNUMBER(OFFSET('Sanitation Data'!$G$11,0,10*ROW('Sanitation Data'!G87))),DG93="No",ISNUMBER(OFFSET('Sanitation Data'!$G$11,0,10*ROW('Sanitation Data'!G87)))),CONCATENATE("[",ROUND(OFFSET('Sanitation Data'!$G$11,0,10*ROW('Sanitation Data'!G87)),0),"]"),IF(AND(ISNUMBER(OFFSET('Sanitation Data'!$G$11,0,10*ROW('Sanitation Data'!G87))),DG93="",ISNUMBER(OFFSET('Sanitation Data'!$G$11,0,10*ROW('Sanitation Data'!G87)))),OFFSET('Sanitation Data'!$G$11,0,10*ROW('Sanitation Data'!G87)),NA())))</f>
        <v>#N/A</v>
      </c>
      <c r="AS93" s="253" t="e">
        <f ca="true">+IF(AND(ISNUMBER(OFFSET('Sanitation Data'!$G$12,0,10*ROW('Sanitation Data'!G87))),DH93="Yes"),OFFSET('Sanitation Data'!$G$12,0,10*ROW('Sanitation Data'!G87)),IF(AND(ISNUMBER(OFFSET('Sanitation Data'!$G$12,0,10*ROW('Sanitation Data'!G87))),DH93="No",ISNUMBER(OFFSET('Sanitation Data'!$G$12,0,10*ROW('Sanitation Data'!G87)))),CONCATENATE("[",ROUND(OFFSET('Sanitation Data'!$G$12,0,10*ROW('Sanitation Data'!G87)),0),"]"),IF(AND(ISNUMBER(OFFSET('Sanitation Data'!$G$12,0,10*ROW('Sanitation Data'!G87))),DH93="",ISNUMBER(OFFSET('Sanitation Data'!$G$12,0,10*ROW('Sanitation Data'!G87)))),OFFSET('Sanitation Data'!$G$12,0,10*ROW('Sanitation Data'!G87)),NA())))</f>
        <v>#N/A</v>
      </c>
      <c r="AT93" s="253" t="e">
        <f ca="true">+IF(AND(ISNUMBER(OFFSET('Sanitation Data'!$G$13,0,10*ROW('Sanitation Data'!G87))),DI93="Yes"),OFFSET('Sanitation Data'!$G$13,0,10*ROW('Sanitation Data'!G87)),IF(AND(ISNUMBER(OFFSET('Sanitation Data'!$G$13,0,10*ROW('Sanitation Data'!G87))),DI93="No",ISNUMBER(OFFSET('Sanitation Data'!$G$13,0,10*ROW('Sanitation Data'!G87)))),CONCATENATE("[",ROUND(OFFSET('Sanitation Data'!$G$13,0,10*ROW('Sanitation Data'!G87)),0),"]"),IF(AND(ISNUMBER(OFFSET('Sanitation Data'!$G$13,0,10*ROW('Sanitation Data'!G87))),DI93="",ISNUMBER(OFFSET('Sanitation Data'!$G$13,0,10*ROW('Sanitation Data'!G87)))),OFFSET('Sanitation Data'!$G$13,0,10*ROW('Sanitation Data'!G87)),NA())))</f>
        <v>#N/A</v>
      </c>
      <c r="AU93" s="253" t="e">
        <f ca="true">+IF(AND(ISNUMBER(OFFSET('Sanitation Data'!$H$5,0,10*ROW('Sanitation Data'!H87))),DJ93="Yes"),100-OFFSET('Sanitation Data'!$H$5,0,10*ROW('Sanitation Data'!H87)),IF(AND(ISNUMBER(OFFSET('Sanitation Data'!$H$5,0,10*ROW('Sanitation Data'!H87))),DJ93="No",ISNUMBER(OFFSET('Sanitation Data'!$H$5,0,10*ROW('Sanitation Data'!H87)))),CONCATENATE("[",ROUND(100-OFFSET('Sanitation Data'!$H$5,0,10*ROW('Sanitation Data'!H87)),0),"]"),IF(AND(ISNUMBER(OFFSET('Sanitation Data'!$H$5,0,10*ROW('Sanitation Data'!H87))),DJ93="",ISNUMBER(OFFSET('Sanitation Data'!$H$5,0,10*ROW('Sanitation Data'!H87)))),100-OFFSET('Sanitation Data'!$H$5,0,10*ROW('Sanitation Data'!H87)),NA())))</f>
        <v>#N/A</v>
      </c>
      <c r="AV93" s="253" t="e">
        <f ca="true">+IF(AND(ISNUMBER(OFFSET('Sanitation Data'!$H$7,0,10*ROW('Sanitation Data'!H87))),DK93="Yes"),OFFSET('Sanitation Data'!$H$7,0,10*ROW('Sanitation Data'!H87)),IF(AND(ISNUMBER(OFFSET('Sanitation Data'!$H$7,0,10*ROW('Sanitation Data'!H87))),DK93="No",ISNUMBER(OFFSET('Sanitation Data'!$H$7,0,10*ROW('Sanitation Data'!H87)))),CONCATENATE("[",ROUND(OFFSET('Sanitation Data'!$H$7,0,10*ROW('Sanitation Data'!H87)),0),"]"),IF(AND(ISNUMBER(OFFSET('Sanitation Data'!$H$7,0,10*ROW('Sanitation Data'!H87))),DK93="",ISNUMBER(OFFSET('Sanitation Data'!$H$7,0,10*ROW('Sanitation Data'!H87)))),OFFSET('Sanitation Data'!$H$7,0,10*ROW('Sanitation Data'!H87)),NA())))</f>
        <v>#N/A</v>
      </c>
      <c r="AW93" s="253" t="e">
        <f ca="true">+IF(AND(ISNUMBER(OFFSET('Sanitation Data'!$H$11,0,10*ROW('Sanitation Data'!H87))),DL93="Yes"),OFFSET('Sanitation Data'!$H$11,0,10*ROW('Sanitation Data'!H87)),IF(AND(ISNUMBER(OFFSET('Sanitation Data'!$H$11,0,10*ROW('Sanitation Data'!H87))),DL93="No",ISNUMBER(OFFSET('Sanitation Data'!$H$11,0,10*ROW('Sanitation Data'!H87)))),CONCATENATE("[",ROUND(OFFSET('Sanitation Data'!$H$11,0,10*ROW('Sanitation Data'!H87)),0),"]"),IF(AND(ISNUMBER(OFFSET('Sanitation Data'!$H$11,0,10*ROW('Sanitation Data'!H87))),DL93="",ISNUMBER(OFFSET('Sanitation Data'!$H$11,0,10*ROW('Sanitation Data'!H87)))),OFFSET('Sanitation Data'!$H$11,0,10*ROW('Sanitation Data'!H87)),NA())))</f>
        <v>#N/A</v>
      </c>
      <c r="AX93" s="253" t="e">
        <f ca="true">+IF(AND(ISNUMBER(OFFSET('Sanitation Data'!$H$12,0,10*ROW('Sanitation Data'!H87))),DM93="Yes"),OFFSET('Sanitation Data'!$H$12,0,10*ROW('Sanitation Data'!H87)),IF(AND(ISNUMBER(OFFSET('Sanitation Data'!$H$12,0,10*ROW('Sanitation Data'!H87))),DM93="No",ISNUMBER(OFFSET('Sanitation Data'!$H$12,0,10*ROW('Sanitation Data'!H87)))),CONCATENATE("[",ROUND(OFFSET('Sanitation Data'!$H$12,0,10*ROW('Sanitation Data'!H87)),0),"]"),IF(AND(ISNUMBER(OFFSET('Sanitation Data'!$H$12,0,10*ROW('Sanitation Data'!H87))),DM93="",ISNUMBER(OFFSET('Sanitation Data'!$H$12,0,10*ROW('Sanitation Data'!H87)))),OFFSET('Sanitation Data'!$H$12,0,10*ROW('Sanitation Data'!H87)),NA())))</f>
        <v>#N/A</v>
      </c>
      <c r="AY93" s="253" t="e">
        <f ca="true">+IF(AND(ISNUMBER(OFFSET('Sanitation Data'!$H$13,0,10*ROW('Sanitation Data'!H87))),DN93="Yes"),OFFSET('Sanitation Data'!$H$13,0,10*ROW('Sanitation Data'!H87)),IF(AND(ISNUMBER(OFFSET('Sanitation Data'!$H$13,0,10*ROW('Sanitation Data'!H87))),DN93="No",ISNUMBER(OFFSET('Sanitation Data'!$H$13,0,10*ROW('Sanitation Data'!H87)))),CONCATENATE("[",ROUND(OFFSET('Sanitation Data'!$H$13,0,10*ROW('Sanitation Data'!H87)),0),"]"),IF(AND(ISNUMBER(OFFSET('Sanitation Data'!$H$13,0,10*ROW('Sanitation Data'!H87))),DN93="",ISNUMBER(OFFSET('Sanitation Data'!$H$13,0,10*ROW('Sanitation Data'!H87)))),OFFSET('Sanitation Data'!$H$13,0,10*ROW('Sanitation Data'!H87)),NA())))</f>
        <v>#N/A</v>
      </c>
      <c r="AZ93" s="254" t="e">
        <f ca="true">+IF(AND(ISNUMBER(OFFSET('Hygiene Data'!$C$6,0,10*ROW('Hygiene Data'!C87))),DO93="Yes"),OFFSET('Hygiene Data'!$C$6,0,10*ROW('Hygiene Data'!C87)),IF(AND(ISNUMBER(OFFSET('Hygiene Data'!$C$6,0,10*ROW('Hygiene Data'!C87))),DO93="No",ISNUMBER(OFFSET('Hygiene Data'!$C$6,0,10*ROW('Hygiene Data'!C87)))),CONCATENATE("[",ROUND(OFFSET('Hygiene Data'!$C$6,0,10*ROW('Hygiene Data'!C87)),0),"]"),IF(AND(ISNUMBER(OFFSET('Hygiene Data'!$C$6,0,10*ROW('Hygiene Data'!C87))),DO93="",ISNUMBER(OFFSET('Hygiene Data'!$C$6,0,10*ROW('Hygiene Data'!C87)))),OFFSET('Hygiene Data'!$C$6,0,10*ROW('Hygiene Data'!C87)),NA())))</f>
        <v>#N/A</v>
      </c>
      <c r="BA93" s="254" t="e">
        <f ca="true">+IF(AND(ISNUMBER(OFFSET('Hygiene Data'!$C$8,0,10*ROW('Hygiene Data'!C87))),DP93="Yes"),OFFSET('Hygiene Data'!$C$8,0,10*ROW('Hygiene Data'!C87)),IF(AND(ISNUMBER(OFFSET('Hygiene Data'!$C$8,0,10*ROW('Hygiene Data'!C87))),DP93="No",ISNUMBER(OFFSET('Hygiene Data'!$C$8,0,10*ROW('Hygiene Data'!C87)))),CONCATENATE("[",ROUND(OFFSET('Hygiene Data'!$C$8,0,10*ROW('Hygiene Data'!C87)),0),"]"),IF(AND(ISNUMBER(OFFSET('Hygiene Data'!$C$8,0,10*ROW('Hygiene Data'!C87))),DP93="",ISNUMBER(OFFSET('Hygiene Data'!$C$8,0,10*ROW('Hygiene Data'!C87)))),OFFSET('Hygiene Data'!$C$8,0,10*ROW('Hygiene Data'!C87)),NA())))</f>
        <v>#N/A</v>
      </c>
      <c r="BB93" s="254" t="e">
        <f ca="true">+IF(AND(ISNUMBER(OFFSET('Hygiene Data'!$C$10,0,10*ROW('Hygiene Data'!C87))),DQ93="Yes"),OFFSET('Hygiene Data'!$C$10,0,10*ROW('Hygiene Data'!C87)),IF(AND(ISNUMBER(OFFSET('Hygiene Data'!$C$10,0,10*ROW('Hygiene Data'!C87))),DQ93="No",ISNUMBER(OFFSET('Hygiene Data'!$C$10,0,10*ROW('Hygiene Data'!C87)))),CONCATENATE("[",ROUND(OFFSET('Hygiene Data'!$C$10,0,10*ROW('Hygiene Data'!C87)),0),"]"),IF(AND(ISNUMBER(OFFSET('Hygiene Data'!$C$10,0,10*ROW('Hygiene Data'!C87))),DQ93="",ISNUMBER(OFFSET('Hygiene Data'!$C$10,0,10*ROW('Hygiene Data'!C87)))),OFFSET('Hygiene Data'!$C$10,0,10*ROW('Hygiene Data'!C87)),NA())))</f>
        <v>#N/A</v>
      </c>
      <c r="BC93" s="254" t="e">
        <f ca="true">+IF(AND(ISNUMBER(OFFSET('Hygiene Data'!$D$6,0,10*ROW('Hygiene Data'!D87))),DR93="Yes"),OFFSET('Hygiene Data'!$D$6,0,10*ROW('Hygiene Data'!D87)),IF(AND(ISNUMBER(OFFSET('Hygiene Data'!$D$6,0,10*ROW('Hygiene Data'!D87))),DR93="No",ISNUMBER(OFFSET('Hygiene Data'!$D$6,0,10*ROW('Hygiene Data'!D87)))),CONCATENATE("[",ROUND(OFFSET('Hygiene Data'!$D$6,0,10*ROW('Hygiene Data'!D87)),0),"]"),IF(AND(ISNUMBER(OFFSET('Hygiene Data'!$D$6,0,10*ROW('Hygiene Data'!D87))),DR93="",ISNUMBER(OFFSET('Hygiene Data'!$D$6,0,10*ROW('Hygiene Data'!D87)))),OFFSET('Hygiene Data'!$D$6,0,10*ROW('Hygiene Data'!D87)),NA())))</f>
        <v>#N/A</v>
      </c>
      <c r="BD93" s="254" t="e">
        <f ca="true">+IF(AND(ISNUMBER(OFFSET('Hygiene Data'!$D$8,0,10*ROW('Hygiene Data'!D87))),DS93="Yes"),OFFSET('Hygiene Data'!$D$8,0,10*ROW('Hygiene Data'!D87)),IF(AND(ISNUMBER(OFFSET('Hygiene Data'!$D$8,0,10*ROW('Hygiene Data'!D87))),DS93="No",ISNUMBER(OFFSET('Hygiene Data'!$D$8,0,10*ROW('Hygiene Data'!D87)))),CONCATENATE("[",ROUND(OFFSET('Hygiene Data'!$D$8,0,10*ROW('Hygiene Data'!D87)),0),"]"),IF(AND(ISNUMBER(OFFSET('Hygiene Data'!$D$8,0,10*ROW('Hygiene Data'!D87))),DS93="",ISNUMBER(OFFSET('Hygiene Data'!$D$8,0,10*ROW('Hygiene Data'!D87)))),OFFSET('Hygiene Data'!$D$8,0,10*ROW('Hygiene Data'!D87)),NA())))</f>
        <v>#N/A</v>
      </c>
      <c r="BE93" s="254" t="e">
        <f ca="true">+IF(AND(ISNUMBER(OFFSET('Hygiene Data'!$D$10,0,10*ROW('Hygiene Data'!D87))),DT93="Yes"),OFFSET('Hygiene Data'!$D$10,0,10*ROW('Hygiene Data'!D87)),IF(AND(ISNUMBER(OFFSET('Hygiene Data'!$D$10,0,10*ROW('Hygiene Data'!D87))),DT93="No",ISNUMBER(OFFSET('Hygiene Data'!$D$10,0,10*ROW('Hygiene Data'!D87)))),CONCATENATE("[",ROUND(OFFSET('Hygiene Data'!$D$10,0,10*ROW('Hygiene Data'!D87)),0),"]"),IF(AND(ISNUMBER(OFFSET('Hygiene Data'!$D$10,0,10*ROW('Hygiene Data'!D87))),DT93="",ISNUMBER(OFFSET('Hygiene Data'!$D$10,0,10*ROW('Hygiene Data'!D87)))),OFFSET('Hygiene Data'!$D$10,0,10*ROW('Hygiene Data'!D87)),NA())))</f>
        <v>#N/A</v>
      </c>
      <c r="BF93" s="254" t="e">
        <f ca="true">+IF(AND(ISNUMBER(OFFSET('Hygiene Data'!$E$6,0,10*ROW('Hygiene Data'!E87))),DU93="Yes"),OFFSET('Hygiene Data'!$E$6,0,10*ROW('Hygiene Data'!E87)),IF(AND(ISNUMBER(OFFSET('Hygiene Data'!$E$6,0,10*ROW('Hygiene Data'!E87))),DU93="No",ISNUMBER(OFFSET('Hygiene Data'!$E$6,0,10*ROW('Hygiene Data'!E87)))),CONCATENATE("[",ROUND(OFFSET('Hygiene Data'!$E$6,0,10*ROW('Hygiene Data'!E87)),0),"]"),IF(AND(ISNUMBER(OFFSET('Hygiene Data'!$E$6,0,10*ROW('Hygiene Data'!E87))),DU93="",ISNUMBER(OFFSET('Hygiene Data'!$E$6,0,10*ROW('Hygiene Data'!E87)))),OFFSET('Hygiene Data'!$E$6,0,10*ROW('Hygiene Data'!E87)),NA())))</f>
        <v>#N/A</v>
      </c>
      <c r="BG93" s="254" t="e">
        <f ca="true">+IF(AND(ISNUMBER(OFFSET('Hygiene Data'!$E$8,0,10*ROW('Hygiene Data'!E87))),DV93="Yes"),OFFSET('Hygiene Data'!$E$8,0,10*ROW('Hygiene Data'!E87)),IF(AND(ISNUMBER(OFFSET('Hygiene Data'!$E$8,0,10*ROW('Hygiene Data'!E87))),DV93="No",ISNUMBER(OFFSET('Hygiene Data'!$E$8,0,10*ROW('Hygiene Data'!E87)))),CONCATENATE("[",ROUND(OFFSET('Hygiene Data'!$E$8,0,10*ROW('Hygiene Data'!E87)),0),"]"),IF(AND(ISNUMBER(OFFSET('Hygiene Data'!$E$8,0,10*ROW('Hygiene Data'!E87))),DV93="",ISNUMBER(OFFSET('Hygiene Data'!$E$8,0,10*ROW('Hygiene Data'!E87)))),OFFSET('Hygiene Data'!$E$8,0,10*ROW('Hygiene Data'!E87)),NA())))</f>
        <v>#N/A</v>
      </c>
      <c r="BH93" s="254" t="e">
        <f ca="true">+IF(AND(ISNUMBER(OFFSET('Hygiene Data'!$E$10,0,10*ROW('Hygiene Data'!E87))),DW93="Yes"),OFFSET('Hygiene Data'!$E$10,0,10*ROW('Hygiene Data'!E87)),IF(AND(ISNUMBER(OFFSET('Hygiene Data'!$E$10,0,10*ROW('Hygiene Data'!E87))),DW93="No",ISNUMBER(OFFSET('Hygiene Data'!$E$10,0,10*ROW('Hygiene Data'!E87)))),CONCATENATE("[",ROUND(OFFSET('Hygiene Data'!$E$10,0,10*ROW('Hygiene Data'!E87)),0),"]"),IF(AND(ISNUMBER(OFFSET('Hygiene Data'!$E$10,0,10*ROW('Hygiene Data'!E87))),DW93="",ISNUMBER(OFFSET('Hygiene Data'!$E$10,0,10*ROW('Hygiene Data'!E87)))),OFFSET('Hygiene Data'!$E$10,0,10*ROW('Hygiene Data'!E87)),NA())))</f>
        <v>#N/A</v>
      </c>
      <c r="BI93" s="254" t="e">
        <f ca="true">+IF(AND(ISNUMBER(OFFSET('Hygiene Data'!$F$6,0,10*ROW('Hygiene Data'!F87))),DX93="Yes"),OFFSET('Hygiene Data'!$F$6,0,10*ROW('Hygiene Data'!F87)),IF(AND(ISNUMBER(OFFSET('Hygiene Data'!$F$6,0,10*ROW('Hygiene Data'!F87))),DX93="No",ISNUMBER(OFFSET('Hygiene Data'!$F$6,0,10*ROW('Hygiene Data'!F87)))),CONCATENATE("[",ROUND(OFFSET('Hygiene Data'!$F$6,0,10*ROW('Hygiene Data'!F87)),0),"]"),IF(AND(ISNUMBER(OFFSET('Hygiene Data'!$F$6,0,10*ROW('Hygiene Data'!F87))),DX93="",ISNUMBER(OFFSET('Hygiene Data'!$F$6,0,10*ROW('Hygiene Data'!F87)))),OFFSET('Hygiene Data'!$F$6,0,10*ROW('Hygiene Data'!F87)),NA())))</f>
        <v>#N/A</v>
      </c>
      <c r="BJ93" s="254" t="e">
        <f ca="true">+IF(AND(ISNUMBER(OFFSET('Hygiene Data'!$F$8,0,10*ROW('Hygiene Data'!F87))),DY93="Yes"),OFFSET('Hygiene Data'!$F$8,0,10*ROW('Hygiene Data'!F87)),IF(AND(ISNUMBER(OFFSET('Hygiene Data'!$F$8,0,10*ROW('Hygiene Data'!F87))),DY93="No",ISNUMBER(OFFSET('Hygiene Data'!$F$8,0,10*ROW('Hygiene Data'!F87)))),CONCATENATE("[",ROUND(OFFSET('Hygiene Data'!$F$8,0,10*ROW('Hygiene Data'!F87)),0),"]"),IF(AND(ISNUMBER(OFFSET('Hygiene Data'!$F$8,0,10*ROW('Hygiene Data'!F87))),DY93="",ISNUMBER(OFFSET('Hygiene Data'!$F$8,0,10*ROW('Hygiene Data'!F87)))),OFFSET('Hygiene Data'!$F$8,0,10*ROW('Hygiene Data'!F87)),NA())))</f>
        <v>#N/A</v>
      </c>
      <c r="BK93" s="254" t="e">
        <f ca="true">+IF(AND(ISNUMBER(OFFSET('Hygiene Data'!$F$10,0,10*ROW('Hygiene Data'!F87))),DZ93="Yes"),OFFSET('Hygiene Data'!$F$10,0,10*ROW('Hygiene Data'!F87)),IF(AND(ISNUMBER(OFFSET('Hygiene Data'!$F$10,0,10*ROW('Hygiene Data'!F87))),DZ93="No",ISNUMBER(OFFSET('Hygiene Data'!$F$10,0,10*ROW('Hygiene Data'!F87)))),CONCATENATE("[",ROUND(OFFSET('Hygiene Data'!$F$10,0,10*ROW('Hygiene Data'!F87)),0),"]"),IF(AND(ISNUMBER(OFFSET('Hygiene Data'!$F$10,0,10*ROW('Hygiene Data'!F87))),DZ93="",ISNUMBER(OFFSET('Hygiene Data'!$F$10,0,10*ROW('Hygiene Data'!F87)))),OFFSET('Hygiene Data'!$F$10,0,10*ROW('Hygiene Data'!F87)),NA())))</f>
        <v>#N/A</v>
      </c>
      <c r="BL93" s="254" t="e">
        <f ca="true">+IF(AND(ISNUMBER(OFFSET('Hygiene Data'!$G$6,0,10*ROW('Hygiene Data'!G87))),EA93="Yes"),OFFSET('Hygiene Data'!$G$6,0,10*ROW('Hygiene Data'!G87)),IF(AND(ISNUMBER(OFFSET('Hygiene Data'!$G$6,0,10*ROW('Hygiene Data'!G87))),EA93="No",ISNUMBER(OFFSET('Hygiene Data'!$G$6,0,10*ROW('Hygiene Data'!G87)))),CONCATENATE("[",ROUND(OFFSET('Hygiene Data'!$G$6,0,10*ROW('Hygiene Data'!G87)),0),"]"),IF(AND(ISNUMBER(OFFSET('Hygiene Data'!$G$6,0,10*ROW('Hygiene Data'!G87))),EA93="",ISNUMBER(OFFSET('Hygiene Data'!$G$6,0,10*ROW('Hygiene Data'!G87)))),OFFSET('Hygiene Data'!$G$6,0,10*ROW('Hygiene Data'!G87)),NA())))</f>
        <v>#N/A</v>
      </c>
      <c r="BM93" s="254" t="e">
        <f ca="true">+IF(AND(ISNUMBER(OFFSET('Hygiene Data'!$G$8,0,10*ROW('Hygiene Data'!G87))),EB93="Yes"),OFFSET('Hygiene Data'!$G$8,0,10*ROW('Hygiene Data'!G87)),IF(AND(ISNUMBER(OFFSET('Hygiene Data'!$G$8,0,10*ROW('Hygiene Data'!G87))),EB93="No",ISNUMBER(OFFSET('Hygiene Data'!$G$8,0,10*ROW('Hygiene Data'!G87)))),CONCATENATE("[",ROUND(OFFSET('Hygiene Data'!$G$8,0,10*ROW('Hygiene Data'!G87)),0),"]"),IF(AND(ISNUMBER(OFFSET('Hygiene Data'!$G$8,0,10*ROW('Hygiene Data'!G87))),EB93="",ISNUMBER(OFFSET('Hygiene Data'!$G$8,0,10*ROW('Hygiene Data'!G87)))),OFFSET('Hygiene Data'!$G$8,0,10*ROW('Hygiene Data'!G87)),NA())))</f>
        <v>#N/A</v>
      </c>
      <c r="BN93" s="254" t="e">
        <f ca="true">+IF(AND(ISNUMBER(OFFSET('Hygiene Data'!$G$10,0,10*ROW('Hygiene Data'!G87))),EC93="Yes"),OFFSET('Hygiene Data'!$G$10,0,10*ROW('Hygiene Data'!G87)),IF(AND(ISNUMBER(OFFSET('Hygiene Data'!$G$10,0,10*ROW('Hygiene Data'!G87))),EC93="No",ISNUMBER(OFFSET('Hygiene Data'!$G$10,0,10*ROW('Hygiene Data'!G87)))),CONCATENATE("[",ROUND(OFFSET('Hygiene Data'!$G$10,0,10*ROW('Hygiene Data'!G87)),0),"]"),IF(AND(ISNUMBER(OFFSET('Hygiene Data'!$G$10,0,10*ROW('Hygiene Data'!G87))),EC93="",ISNUMBER(OFFSET('Hygiene Data'!$G$10,0,10*ROW('Hygiene Data'!G87)))),OFFSET('Hygiene Data'!$G$10,0,10*ROW('Hygiene Data'!G87)),NA())))</f>
        <v>#N/A</v>
      </c>
      <c r="BO93" s="254" t="e">
        <f ca="true">+IF(AND(ISNUMBER(OFFSET('Hygiene Data'!$H$6,0,10*ROW('Hygiene Data'!H87))),ED93="Yes"),OFFSET('Hygiene Data'!$H$6,0,10*ROW('Hygiene Data'!H87)),IF(AND(ISNUMBER(OFFSET('Hygiene Data'!$H$6,0,10*ROW('Hygiene Data'!H87))),ED93="No",ISNUMBER(OFFSET('Hygiene Data'!$H$6,0,10*ROW('Hygiene Data'!H87)))),CONCATENATE("[",ROUND(OFFSET('Hygiene Data'!$H$6,0,10*ROW('Hygiene Data'!H87)),0),"]"),IF(AND(ISNUMBER(OFFSET('Hygiene Data'!$H$6,0,10*ROW('Hygiene Data'!H87))),ED93="",ISNUMBER(OFFSET('Hygiene Data'!$H$6,0,10*ROW('Hygiene Data'!H87)))),OFFSET('Hygiene Data'!$H$6,0,10*ROW('Hygiene Data'!H87)),NA())))</f>
        <v>#N/A</v>
      </c>
      <c r="BP93" s="254" t="e">
        <f ca="true">+IF(AND(ISNUMBER(OFFSET('Hygiene Data'!$H$8,0,10*ROW('Hygiene Data'!H87))),EE93="Yes"),OFFSET('Hygiene Data'!$H$8,0,10*ROW('Hygiene Data'!H87)),IF(AND(ISNUMBER(OFFSET('Hygiene Data'!$H$8,0,10*ROW('Hygiene Data'!H87))),EE93="No",ISNUMBER(OFFSET('Hygiene Data'!$H$8,0,10*ROW('Hygiene Data'!H87)))),CONCATENATE("[",ROUND(OFFSET('Hygiene Data'!$H$8,0,10*ROW('Hygiene Data'!H87)),0),"]"),IF(AND(ISNUMBER(OFFSET('Hygiene Data'!$H$8,0,10*ROW('Hygiene Data'!H87))),EE93="",ISNUMBER(OFFSET('Hygiene Data'!$H$8,0,10*ROW('Hygiene Data'!H87)))),OFFSET('Hygiene Data'!$H$8,0,10*ROW('Hygiene Data'!H87)),NA())))</f>
        <v>#N/A</v>
      </c>
      <c r="BQ93" s="254" t="e">
        <f ca="true">+IF(AND(ISNUMBER(OFFSET('Hygiene Data'!$H$10,0,10*ROW('Hygiene Data'!H87))),EF93="Yes"),OFFSET('Hygiene Data'!$H$10,0,10*ROW('Hygiene Data'!H87)),IF(AND(ISNUMBER(OFFSET('Hygiene Data'!$H$10,0,10*ROW('Hygiene Data'!H87))),EF93="No",ISNUMBER(OFFSET('Hygiene Data'!$H$10,0,10*ROW('Hygiene Data'!H87)))),CONCATENATE("[",ROUND(OFFSET('Hygiene Data'!$H$10,0,10*ROW('Hygiene Data'!H87)),0),"]"),IF(AND(ISNUMBER(OFFSET('Hygiene Data'!$H$10,0,10*ROW('Hygiene Data'!H87))),EF93="",ISNUMBER(OFFSET('Hygiene Data'!$H$10,0,10*ROW('Hygiene Data'!H87)))),OFFSET('Hygiene Data'!$H$10,0,10*ROW('Hygiene Data'!H87)),NA())))</f>
        <v>#N/A</v>
      </c>
      <c r="BS93" s="36" t="str">
        <f ca="true">+IF(OFFSET('Water Data'!$C$28,0,10*ROW('Water Data'!C87))="","",OFFSET('Water Data'!$C$28,0,10*ROW('Water Data'!C87)))</f>
        <v/>
      </c>
      <c r="BT93" s="36" t="str">
        <f ca="true">+IF(OFFSET('Water Data'!$C$29,0,10*ROW('Water Data'!C87))="","",OFFSET('Water Data'!$C$29,0,10*ROW('Water Data'!C87)))</f>
        <v/>
      </c>
      <c r="BU93" s="36" t="str">
        <f ca="true">+IF(OFFSET('Water Data'!$C$30,0,10*ROW('Water Data'!C87))="","",OFFSET('Water Data'!$C$30,0,10*ROW('Water Data'!C87)))</f>
        <v/>
      </c>
      <c r="BV93" s="36" t="str">
        <f ca="true">+IF(OFFSET('Water Data'!$D$28,0,10*ROW('Water Data'!D87))="","",OFFSET('Water Data'!$D$28,0,10*ROW('Water Data'!D87)))</f>
        <v/>
      </c>
      <c r="BW93" s="36" t="str">
        <f ca="true">+IF(OFFSET('Water Data'!$D$29,0,10*ROW('Water Data'!D87))="","",OFFSET('Water Data'!$D$29,0,10*ROW('Water Data'!D87)))</f>
        <v/>
      </c>
      <c r="BX93" s="36" t="str">
        <f ca="true">+IF(OFFSET('Water Data'!$D$30,0,10*ROW('Water Data'!D87))="","",OFFSET('Water Data'!$D$30,0,10*ROW('Water Data'!D87)))</f>
        <v/>
      </c>
      <c r="BY93" s="36" t="str">
        <f ca="true">+IF(OFFSET('Water Data'!$E$28,0,10*ROW('Water Data'!E87))="","",OFFSET('Water Data'!$E$28,0,10*ROW('Water Data'!E87)))</f>
        <v/>
      </c>
      <c r="BZ93" s="36" t="str">
        <f ca="true">+IF(OFFSET('Water Data'!$E$29,0,10*ROW('Water Data'!E87))="","",OFFSET('Water Data'!$E$29,0,10*ROW('Water Data'!E87)))</f>
        <v/>
      </c>
      <c r="CA93" s="36" t="str">
        <f ca="true">+IF(OFFSET('Water Data'!$E$30,0,10*ROW('Water Data'!E87))="","",OFFSET('Water Data'!$E$30,0,10*ROW('Water Data'!E87)))</f>
        <v/>
      </c>
      <c r="CB93" s="36" t="str">
        <f ca="true">+IF(OFFSET('Water Data'!$F$28,0,10*ROW('Water Data'!F87))="","",OFFSET('Water Data'!$F$28,0,10*ROW('Water Data'!F87)))</f>
        <v/>
      </c>
      <c r="CC93" s="36" t="str">
        <f ca="true">+IF(OFFSET('Water Data'!$F$29,0,10*ROW('Water Data'!F87))="","",OFFSET('Water Data'!$F$29,0,10*ROW('Water Data'!F87)))</f>
        <v/>
      </c>
      <c r="CD93" s="36" t="str">
        <f ca="true">+IF(OFFSET('Water Data'!$F$30,0,10*ROW('Water Data'!F87))="","",OFFSET('Water Data'!$F$30,0,10*ROW('Water Data'!F87)))</f>
        <v/>
      </c>
      <c r="CE93" s="36" t="str">
        <f ca="true">+IF(OFFSET('Water Data'!$G$28,0,10*ROW('Water Data'!G87))="","",OFFSET('Water Data'!$G$28,0,10*ROW('Water Data'!G87)))</f>
        <v/>
      </c>
      <c r="CF93" s="36" t="str">
        <f ca="true">+IF(OFFSET('Water Data'!$G$29,0,10*ROW('Water Data'!G87))="","",OFFSET('Water Data'!$G$29,0,10*ROW('Water Data'!G87)))</f>
        <v/>
      </c>
      <c r="CG93" s="36" t="str">
        <f ca="true">+IF(OFFSET('Water Data'!$G$30,0,10*ROW('Water Data'!G87))="","",OFFSET('Water Data'!$G$30,0,10*ROW('Water Data'!G87)))</f>
        <v/>
      </c>
      <c r="CH93" s="36" t="str">
        <f ca="true">+IF(OFFSET('Water Data'!$H$28,0,10*ROW('Water Data'!H87))="","",OFFSET('Water Data'!$H$28,0,10*ROW('Water Data'!H87)))</f>
        <v/>
      </c>
      <c r="CI93" s="36" t="str">
        <f ca="true">+IF(OFFSET('Water Data'!$H$29,0,10*ROW('Water Data'!H87))="","",OFFSET('Water Data'!$H$29,0,10*ROW('Water Data'!H87)))</f>
        <v/>
      </c>
      <c r="CJ93" s="36" t="str">
        <f ca="true">+IF(OFFSET('Water Data'!$H$30,0,10*ROW('Water Data'!H87))="","",OFFSET('Water Data'!$H$30,0,10*ROW('Water Data'!H87)))</f>
        <v/>
      </c>
      <c r="CK93" s="36" t="str">
        <f ca="true">+IF(OFFSET('Sanitation Data'!$C$29,0,10*ROW('Sanitation Data'!C87))="","",OFFSET('Sanitation Data'!$C$29,0,10*ROW('Sanitation Data'!C87)))</f>
        <v/>
      </c>
      <c r="CL93" s="36" t="str">
        <f ca="true">+IF(OFFSET('Sanitation Data'!$C$30,0,10*ROW('Sanitation Data'!C87))="","",OFFSET('Sanitation Data'!$C$30,0,10*ROW('Sanitation Data'!C87)))</f>
        <v/>
      </c>
      <c r="CM93" s="36" t="str">
        <f ca="true">+IF(OFFSET('Sanitation Data'!$C$31,0,10*ROW('Sanitation Data'!C87))="","",OFFSET('Sanitation Data'!$C$31,0,10*ROW('Sanitation Data'!C87)))</f>
        <v/>
      </c>
      <c r="CN93" s="36" t="str">
        <f ca="true">+IF(OFFSET('Sanitation Data'!$C$32,0,10*ROW('Sanitation Data'!C87))="","",OFFSET('Sanitation Data'!$C$32,0,10*ROW('Sanitation Data'!C87)))</f>
        <v/>
      </c>
      <c r="CO93" s="36" t="str">
        <f ca="true">+IF(OFFSET('Sanitation Data'!$C$33,0,10*ROW('Sanitation Data'!C87))="","",OFFSET('Sanitation Data'!$C$33,0,10*ROW('Sanitation Data'!C87)))</f>
        <v/>
      </c>
      <c r="CP93" s="36" t="str">
        <f ca="true">+IF(OFFSET('Sanitation Data'!$D$29,0,10*ROW('Sanitation Data'!D87))="","",OFFSET('Sanitation Data'!$D$29,0,10*ROW('Sanitation Data'!D87)))</f>
        <v/>
      </c>
      <c r="CQ93" s="36" t="str">
        <f ca="true">+IF(OFFSET('Sanitation Data'!$D$30,0,10*ROW('Sanitation Data'!D87))="","",OFFSET('Sanitation Data'!$D$30,0,10*ROW('Sanitation Data'!D87)))</f>
        <v/>
      </c>
      <c r="CR93" s="36" t="str">
        <f ca="true">+IF(OFFSET('Sanitation Data'!$D$31,0,10*ROW('Sanitation Data'!D87))="","",OFFSET('Sanitation Data'!$D$31,0,10*ROW('Sanitation Data'!D87)))</f>
        <v/>
      </c>
      <c r="CS93" s="36" t="str">
        <f ca="true">+IF(OFFSET('Sanitation Data'!$D$32,0,10*ROW('Sanitation Data'!D87))="","",OFFSET('Sanitation Data'!$D$32,0,10*ROW('Sanitation Data'!D87)))</f>
        <v/>
      </c>
      <c r="CT93" s="36" t="str">
        <f ca="true">+IF(OFFSET('Sanitation Data'!$D$33,0,10*ROW('Sanitation Data'!D87))="","",OFFSET('Sanitation Data'!$D$33,0,10*ROW('Sanitation Data'!D87)))</f>
        <v/>
      </c>
      <c r="CU93" s="36" t="str">
        <f ca="true">+IF(OFFSET('Sanitation Data'!$E$29,0,10*ROW('Sanitation Data'!E87))="","",OFFSET('Sanitation Data'!$E$29,0,10*ROW('Sanitation Data'!E87)))</f>
        <v/>
      </c>
      <c r="CV93" s="36" t="str">
        <f ca="true">+IF(OFFSET('Sanitation Data'!$E$30,0,10*ROW('Sanitation Data'!E87))="","",OFFSET('Sanitation Data'!$E$30,0,10*ROW('Sanitation Data'!E87)))</f>
        <v/>
      </c>
      <c r="CW93" s="36" t="str">
        <f ca="true">+IF(OFFSET('Sanitation Data'!$E$31,0,10*ROW('Sanitation Data'!E87))="","",OFFSET('Sanitation Data'!$E$31,0,10*ROW('Sanitation Data'!E87)))</f>
        <v/>
      </c>
      <c r="CX93" s="36" t="str">
        <f ca="true">+IF(OFFSET('Sanitation Data'!$E$32,0,10*ROW('Sanitation Data'!E87))="","",OFFSET('Sanitation Data'!$E$32,0,10*ROW('Sanitation Data'!E87)))</f>
        <v/>
      </c>
      <c r="CY93" s="36" t="str">
        <f ca="true">+IF(OFFSET('Sanitation Data'!$E$33,0,10*ROW('Sanitation Data'!E87))="","",OFFSET('Sanitation Data'!$E$33,0,10*ROW('Sanitation Data'!E87)))</f>
        <v/>
      </c>
      <c r="CZ93" s="36" t="str">
        <f ca="true">+IF(OFFSET('Sanitation Data'!$F$29,0,10*ROW('Sanitation Data'!F87))="","",OFFSET('Sanitation Data'!$F$29,0,10*ROW('Sanitation Data'!F87)))</f>
        <v/>
      </c>
      <c r="DA93" s="36" t="str">
        <f ca="true">+IF(OFFSET('Sanitation Data'!$F$30,0,10*ROW('Sanitation Data'!F87))="","",OFFSET('Sanitation Data'!$F$30,0,10*ROW('Sanitation Data'!F87)))</f>
        <v/>
      </c>
      <c r="DB93" s="36" t="str">
        <f ca="true">+IF(OFFSET('Sanitation Data'!$F$31,0,10*ROW('Sanitation Data'!F87))="","",OFFSET('Sanitation Data'!$F$31,0,10*ROW('Sanitation Data'!F87)))</f>
        <v/>
      </c>
      <c r="DC93" s="36" t="str">
        <f ca="true">+IF(OFFSET('Sanitation Data'!$F$32,0,10*ROW('Sanitation Data'!F87))="","",OFFSET('Sanitation Data'!$F$32,0,10*ROW('Sanitation Data'!F87)))</f>
        <v/>
      </c>
      <c r="DD93" s="36" t="str">
        <f ca="true">+IF(OFFSET('Sanitation Data'!$F$33,0,10*ROW('Sanitation Data'!F87))="","",OFFSET('Sanitation Data'!$F$33,0,10*ROW('Sanitation Data'!F87)))</f>
        <v/>
      </c>
      <c r="DE93" s="36" t="str">
        <f ca="true">+IF(OFFSET('Sanitation Data'!$G$29,0,10*ROW('Sanitation Data'!G87))="","",OFFSET('Sanitation Data'!$G$29,0,10*ROW('Sanitation Data'!G87)))</f>
        <v/>
      </c>
      <c r="DF93" s="36" t="str">
        <f ca="true">+IF(OFFSET('Sanitation Data'!$G$30,0,10*ROW('Sanitation Data'!G87))="","",OFFSET('Sanitation Data'!$G$30,0,10*ROW('Sanitation Data'!G87)))</f>
        <v/>
      </c>
      <c r="DG93" s="36" t="str">
        <f ca="true">+IF(OFFSET('Sanitation Data'!$G$31,0,10*ROW('Sanitation Data'!G87))="","",OFFSET('Sanitation Data'!$G$31,0,10*ROW('Sanitation Data'!G87)))</f>
        <v/>
      </c>
      <c r="DH93" s="36" t="str">
        <f ca="true">+IF(OFFSET('Sanitation Data'!$G$32,0,10*ROW('Sanitation Data'!G87))="","",OFFSET('Sanitation Data'!$G$32,0,10*ROW('Sanitation Data'!G87)))</f>
        <v/>
      </c>
      <c r="DI93" s="36" t="str">
        <f ca="true">+IF(OFFSET('Sanitation Data'!$G$33,0,10*ROW('Sanitation Data'!G87))="","",OFFSET('Sanitation Data'!$G$33,0,10*ROW('Sanitation Data'!G87)))</f>
        <v/>
      </c>
      <c r="DJ93" s="36" t="str">
        <f ca="true">+IF(OFFSET('Sanitation Data'!$H$29,0,10*ROW('Sanitation Data'!H87))="","",OFFSET('Sanitation Data'!$H$29,0,10*ROW('Sanitation Data'!H87)))</f>
        <v/>
      </c>
      <c r="DK93" s="36" t="str">
        <f ca="true">+IF(OFFSET('Sanitation Data'!$H$30,0,10*ROW('Sanitation Data'!H87))="","",OFFSET('Sanitation Data'!$H$30,0,10*ROW('Sanitation Data'!H87)))</f>
        <v/>
      </c>
      <c r="DL93" s="36" t="str">
        <f ca="true">+IF(OFFSET('Sanitation Data'!$H$31,0,10*ROW('Sanitation Data'!H87))="","",OFFSET('Sanitation Data'!$H$31,0,10*ROW('Sanitation Data'!H87)))</f>
        <v/>
      </c>
      <c r="DM93" s="36" t="str">
        <f ca="true">+IF(OFFSET('Sanitation Data'!$H$32,0,10*ROW('Sanitation Data'!H87))="","",OFFSET('Sanitation Data'!$H$32,0,10*ROW('Sanitation Data'!H87)))</f>
        <v/>
      </c>
      <c r="DN93" s="36" t="str">
        <f ca="true">+IF(OFFSET('Sanitation Data'!$H$33,0,10*ROW('Sanitation Data'!H87))="","",OFFSET('Sanitation Data'!$H$33,0,10*ROW('Sanitation Data'!H87)))</f>
        <v/>
      </c>
      <c r="DO93" s="36" t="str">
        <f ca="true">+IF(OFFSET('Hygiene Data'!$C$12,0,10*ROW('Hygiene Data'!C87))="","",OFFSET('Hygiene Data'!$C$12,0,10*ROW('Hygiene Data'!C87)))</f>
        <v/>
      </c>
      <c r="DP93" s="36" t="str">
        <f ca="true">+IF(OFFSET('Hygiene Data'!$C$13,0,10*ROW('Hygiene Data'!C87))="","",OFFSET('Hygiene Data'!$C$13,0,10*ROW('Hygiene Data'!C87)))</f>
        <v/>
      </c>
      <c r="DQ93" s="36" t="str">
        <f ca="true">+IF(OFFSET('Hygiene Data'!$C$14,0,10*ROW('Hygiene Data'!C87))="","",OFFSET('Hygiene Data'!$C$14,0,10*ROW('Hygiene Data'!C87)))</f>
        <v/>
      </c>
      <c r="DR93" s="36" t="str">
        <f ca="true">+IF(OFFSET('Hygiene Data'!$D$12,0,10*ROW('Hygiene Data'!D87))="","",OFFSET('Hygiene Data'!$D$12,0,10*ROW('Hygiene Data'!D87)))</f>
        <v/>
      </c>
      <c r="DS93" s="36" t="str">
        <f ca="true">+IF(OFFSET('Hygiene Data'!$D$13,0,10*ROW('Hygiene Data'!D87))="","",OFFSET('Hygiene Data'!$D$13,0,10*ROW('Hygiene Data'!D87)))</f>
        <v/>
      </c>
      <c r="DT93" s="36" t="str">
        <f ca="true">+IF(OFFSET('Hygiene Data'!$D$14,0,10*ROW('Hygiene Data'!D87))="","",OFFSET('Hygiene Data'!$D$14,0,10*ROW('Hygiene Data'!D87)))</f>
        <v/>
      </c>
      <c r="DU93" s="36" t="str">
        <f ca="true">+IF(OFFSET('Hygiene Data'!$E$12,0,10*ROW('Hygiene Data'!E87))="","",OFFSET('Hygiene Data'!$E$12,0,10*ROW('Hygiene Data'!E87)))</f>
        <v/>
      </c>
      <c r="DV93" s="36" t="str">
        <f ca="true">+IF(OFFSET('Hygiene Data'!$E$13,0,10*ROW('Hygiene Data'!E87))="","",OFFSET('Hygiene Data'!$E$13,0,10*ROW('Hygiene Data'!E87)))</f>
        <v/>
      </c>
      <c r="DW93" s="36" t="str">
        <f ca="true">+IF(OFFSET('Hygiene Data'!$E$14,0,10*ROW('Hygiene Data'!E87))="","",OFFSET('Hygiene Data'!$E$14,0,10*ROW('Hygiene Data'!E87)))</f>
        <v/>
      </c>
      <c r="DX93" s="36" t="str">
        <f ca="true">+IF(OFFSET('Hygiene Data'!$F$12,0,10*ROW('Hygiene Data'!F87))="","",OFFSET('Hygiene Data'!$F$12,0,10*ROW('Hygiene Data'!F87)))</f>
        <v/>
      </c>
      <c r="DY93" s="36" t="str">
        <f ca="true">+IF(OFFSET('Hygiene Data'!$F$13,0,10*ROW('Hygiene Data'!F87))="","",OFFSET('Hygiene Data'!$F$13,0,10*ROW('Hygiene Data'!F87)))</f>
        <v/>
      </c>
      <c r="DZ93" s="36" t="str">
        <f ca="true">+IF(OFFSET('Hygiene Data'!$F$14,0,10*ROW('Hygiene Data'!F87))="","",OFFSET('Hygiene Data'!$F$14,0,10*ROW('Hygiene Data'!F87)))</f>
        <v/>
      </c>
      <c r="EA93" s="36" t="str">
        <f ca="true">+IF(OFFSET('Hygiene Data'!$G$12,0,10*ROW('Hygiene Data'!G87))="","",OFFSET('Hygiene Data'!$G$12,0,10*ROW('Hygiene Data'!G87)))</f>
        <v/>
      </c>
      <c r="EB93" s="36" t="str">
        <f ca="true">+IF(OFFSET('Hygiene Data'!$G$13,0,10*ROW('Hygiene Data'!G87))="","",OFFSET('Hygiene Data'!$G$13,0,10*ROW('Hygiene Data'!G87)))</f>
        <v/>
      </c>
      <c r="EC93" s="36" t="str">
        <f ca="true">+IF(OFFSET('Hygiene Data'!$G$14,0,10*ROW('Hygiene Data'!G87))="","",OFFSET('Hygiene Data'!$G$14,0,10*ROW('Hygiene Data'!G87)))</f>
        <v/>
      </c>
      <c r="ED93" s="36" t="str">
        <f ca="true">+IF(OFFSET('Hygiene Data'!$H$12,0,10*ROW('Hygiene Data'!H87))="","",OFFSET('Hygiene Data'!$H$12,0,10*ROW('Hygiene Data'!H87)))</f>
        <v/>
      </c>
      <c r="EE93" s="36" t="str">
        <f ca="true">+IF(OFFSET('Hygiene Data'!$H$13,0,10*ROW('Hygiene Data'!H87))="","",OFFSET('Hygiene Data'!$H$13,0,10*ROW('Hygiene Data'!H87)))</f>
        <v/>
      </c>
      <c r="EF93" s="36" t="str">
        <f ca="true">+IF(OFFSET('Hygiene Data'!$H$14,0,10*ROW('Hygiene Data'!H87))="","",OFFSET('Hygiene Data'!$H$14,0,10*ROW('Hygiene Data'!H87)))</f>
        <v/>
      </c>
    </row>
    <row r="94" x14ac:dyDescent="0.2">
      <c r="A94" s="59" t="str">
        <f ca="true">+IF(OFFSET('Water Data'!$B$1,0,10*ROW('Water Data'!B91))="","",OFFSET('Water Data'!$B$1,0,10*ROW('Water Data'!B91)))</f>
        <v/>
      </c>
      <c r="B94" s="59" t="str">
        <f ca="true">+IF(OFFSET('Water Data'!$A$3,0,10*ROW('Water Data'!A91))="","",OFFSET('Water Data'!$A$3,0,10*ROW('Water Data'!A91)))</f>
        <v/>
      </c>
      <c r="C94" s="59" t="str">
        <f ca="true">+IF(OFFSET('Water Data'!$C$3,0,10*ROW('Water Data'!C91))="","",OFFSET('Water Data'!$C$3,0,10*ROW('Water Data'!C91)))</f>
        <v/>
      </c>
      <c r="D94" s="252" t="e">
        <f ca="true">+IF(AND(ISNUMBER(OFFSET('Water Data'!$C$5,0,10*ROW('Water Data'!C88))),BS94="Yes"),100-OFFSET('Water Data'!$C$5,0,10*ROW('Water Data'!C88)),IF(AND(ISNUMBER(OFFSET('Water Data'!$C$5,0,10*ROW('Water Data'!C88))),BS94="No",ISNUMBER(OFFSET('Water Data'!$C$5,0,10*ROW('Water Data'!C88)))),CONCATENATE("[",ROUND(100-OFFSET('Water Data'!$C$5,0,10*ROW('Water Data'!C88)),0),"]"),IF(AND(ISNUMBER(OFFSET('Water Data'!$C$5,0,10*ROW('Water Data'!C88))),BS94="",ISNUMBER(OFFSET('Water Data'!$C$5,0,10*ROW('Water Data'!C88)))),100-OFFSET('Water Data'!$C$5,0,10*ROW('Water Data'!C88)),NA())))</f>
        <v>#N/A</v>
      </c>
      <c r="E94" s="252" t="e">
        <f ca="true">+IF(AND(ISNUMBER(OFFSET('Water Data'!$C$7,0,10*ROW('Water Data'!D88))),BT94="Yes"),OFFSET('Water Data'!$C$7,0,10*ROW('Water Data'!C88)),IF(AND(ISNUMBER(OFFSET('Water Data'!$C$7,0,10*ROW('Water Data'!C88))),BT94="No",ISNUMBER(OFFSET('Water Data'!$C$7,0,10*ROW('Water Data'!C88)))),CONCATENATE("[",ROUND(OFFSET('Water Data'!$C$7,0,10*ROW('Water Data'!C88)),0),"]"),IF(AND(ISNUMBER(OFFSET('Water Data'!$C$7,0,10*ROW('Water Data'!C88))),BT94="",ISNUMBER(OFFSET('Water Data'!$C$7,0,10*ROW('Water Data'!C88)))),OFFSET('Water Data'!$C$7,0,10*ROW('Water Data'!C88)),NA())))</f>
        <v>#N/A</v>
      </c>
      <c r="F94" s="252" t="e">
        <f ca="true">+IF(AND(ISNUMBER(OFFSET('Water Data'!$C$10,0,10*ROW('Water Data'!C88))),BU94="Yes"),OFFSET('Water Data'!$C$10,0,10*ROW('Water Data'!C88)),IF(AND(ISNUMBER(OFFSET('Water Data'!$C$10,0,10*ROW('Water Data'!C88))),BU94="No",ISNUMBER(OFFSET('Water Data'!$C$10,0,10*ROW('Water Data'!C88)))),CONCATENATE("[",ROUND(OFFSET('Water Data'!$C$10,0,10*ROW('Water Data'!C88)),0),"]"),IF(AND(ISNUMBER(OFFSET('Water Data'!$C$10,0,10*ROW('Water Data'!C88))),BU94="",ISNUMBER(OFFSET('Water Data'!$C$10,0,10*ROW('Water Data'!C88)))),OFFSET('Water Data'!$C$10,0,10*ROW('Water Data'!C88)),NA())))</f>
        <v>#N/A</v>
      </c>
      <c r="G94" s="252" t="e">
        <f ca="true">+IF(AND(ISNUMBER(OFFSET('Water Data'!$D$5,0,10*ROW('Water Data'!D88))),BV94="Yes"),100-OFFSET('Water Data'!$D$5,0,10*ROW('Water Data'!D88)),IF(AND(ISNUMBER(OFFSET('Water Data'!$D$5,0,10*ROW('Water Data'!D88))),BV94="No",ISNUMBER(OFFSET('Water Data'!$D$5,0,10*ROW('Water Data'!D88)))),CONCATENATE("[",ROUND(100-OFFSET('Water Data'!$D$5,0,10*ROW('Water Data'!D88)),0),"]"),IF(AND(ISNUMBER(OFFSET('Water Data'!$D$5,0,10*ROW('Water Data'!D88))),BV94="",ISNUMBER(OFFSET('Water Data'!$D$5,0,10*ROW('Water Data'!D88)))),100-OFFSET('Water Data'!$D$5,0,10*ROW('Water Data'!D88)),NA())))</f>
        <v>#N/A</v>
      </c>
      <c r="H94" s="252" t="e">
        <f ca="true">+IF(AND(ISNUMBER(OFFSET('Water Data'!$D$7,0,10*ROW('Water Data'!D88))),BW94="Yes"),OFFSET('Water Data'!$D$7,0,10*ROW('Water Data'!D88)),IF(AND(ISNUMBER(OFFSET('Water Data'!$D$7,0,10*ROW('Water Data'!D88))),BW94="No",ISNUMBER(OFFSET('Water Data'!$D$7,0,10*ROW('Water Data'!D88)))),CONCATENATE("[",ROUND(OFFSET('Water Data'!$C$7,0,10*ROW('Water Data'!D88)),0),"]"),IF(AND(ISNUMBER(OFFSET('Water Data'!$D$7,0,10*ROW('Water Data'!D88))),BW94="",ISNUMBER(OFFSET('Water Data'!$D$7,0,10*ROW('Water Data'!D88)))),OFFSET('Water Data'!$D$7,0,10*ROW('Water Data'!D88)),NA())))</f>
        <v>#N/A</v>
      </c>
      <c r="I94" s="252" t="e">
        <f ca="true">+IF(AND(ISNUMBER(OFFSET('Water Data'!$D$10,0,10*ROW('Water Data'!D88))),BX94="Yes"),OFFSET('Water Data'!$D$10,0,10*ROW('Water Data'!D88)),IF(AND(ISNUMBER(OFFSET('Water Data'!$D$10,0,10*ROW('Water Data'!D88))),BX94="No",ISNUMBER(OFFSET('Water Data'!$D$10,0,10*ROW('Water Data'!D88)))),CONCATENATE("[",ROUND(OFFSET('Water Data'!$D$10,0,10*ROW('Water Data'!D88)),0),"]"),IF(AND(ISNUMBER(OFFSET('Water Data'!$D$10,0,10*ROW('Water Data'!D88))),BX94="",ISNUMBER(OFFSET('Water Data'!$D$10,0,10*ROW('Water Data'!D88)))),OFFSET('Water Data'!$D$10,0,10*ROW('Water Data'!D88)),NA())))</f>
        <v>#N/A</v>
      </c>
      <c r="J94" s="252" t="e">
        <f ca="true">+IF(AND(ISNUMBER(OFFSET('Water Data'!$E$5,0,10*ROW('Water Data'!E88))),BY94="Yes"),100-OFFSET('Water Data'!$E$5,0,10*ROW('Water Data'!E88)),IF(AND(ISNUMBER(OFFSET('Water Data'!$E$5,0,10*ROW('Water Data'!E88))),BY94="No",ISNUMBER(OFFSET('Water Data'!$E$5,0,10*ROW('Water Data'!E88)))),CONCATENATE("[",ROUND(100-OFFSET('Water Data'!$E$5,0,10*ROW('Water Data'!E88)),0),"]"),IF(AND(ISNUMBER(OFFSET('Water Data'!$E$5,0,10*ROW('Water Data'!E88))),BY94="",ISNUMBER(OFFSET('Water Data'!$E$5,0,10*ROW('Water Data'!E88)))),100-OFFSET('Water Data'!$E$5,0,10*ROW('Water Data'!E88)),NA())))</f>
        <v>#N/A</v>
      </c>
      <c r="K94" s="252" t="e">
        <f ca="true">+IF(AND(ISNUMBER(OFFSET('Water Data'!$E$7,0,10*ROW('Water Data'!E88))),BZ94="Yes"),OFFSET('Water Data'!$E$7,0,10*ROW('Water Data'!E88)),IF(AND(ISNUMBER(OFFSET('Water Data'!$E$7,0,10*ROW('Water Data'!E88))),BZ94="No",ISNUMBER(OFFSET('Water Data'!$E$7,0,10*ROW('Water Data'!E88)))),CONCATENATE("[",ROUND(OFFSET('Water Data'!$E$7,0,10*ROW('Water Data'!E88)),0),"]"),IF(AND(ISNUMBER(OFFSET('Water Data'!$E$7,0,10*ROW('Water Data'!E88))),BZ94="",ISNUMBER(OFFSET('Water Data'!$E$7,0,10*ROW('Water Data'!E88)))),OFFSET('Water Data'!$E$7,0,10*ROW('Water Data'!E88)),NA())))</f>
        <v>#N/A</v>
      </c>
      <c r="L94" s="252" t="e">
        <f ca="true">+IF(AND(ISNUMBER(OFFSET('Water Data'!$E$10,0,10*ROW('Water Data'!E88))),CA94="Yes"),OFFSET('Water Data'!$E$10,0,10*ROW('Water Data'!E88)),IF(AND(ISNUMBER(OFFSET('Water Data'!$E$10,0,10*ROW('Water Data'!E88))),CA94="No",ISNUMBER(OFFSET('Water Data'!$E$10,0,10*ROW('Water Data'!E88)))),CONCATENATE("[",ROUND(OFFSET('Water Data'!$E$10,0,10*ROW('Water Data'!E88)),0),"]"),IF(AND(ISNUMBER(OFFSET('Water Data'!$E$10,0,10*ROW('Water Data'!E88))),CA94="",ISNUMBER(OFFSET('Water Data'!$E$10,0,10*ROW('Water Data'!E88)))),OFFSET('Water Data'!$E$10,0,10*ROW('Water Data'!E88)),NA())))</f>
        <v>#N/A</v>
      </c>
      <c r="M94" s="252" t="e">
        <f ca="true">+IF(AND(ISNUMBER(OFFSET('Water Data'!$F$5,0,10*ROW('Water Data'!F88))),CB94="Yes"),100-OFFSET('Water Data'!$F$5,0,10*ROW('Water Data'!F88)),IF(AND(ISNUMBER(OFFSET('Water Data'!$F$5,0,10*ROW('Water Data'!F88))),CB94="No",ISNUMBER(OFFSET('Water Data'!$F$5,0,10*ROW('Water Data'!F88)))),CONCATENATE("[",ROUND(100-OFFSET('Water Data'!$F$5,0,10*ROW('Water Data'!F88)),0),"]"),IF(AND(ISNUMBER(OFFSET('Water Data'!$F$5,0,10*ROW('Water Data'!F88))),CB94="",ISNUMBER(OFFSET('Water Data'!$F$5,0,10*ROW('Water Data'!F88)))),100-OFFSET('Water Data'!$F$5,0,10*ROW('Water Data'!F88)),NA())))</f>
        <v>#N/A</v>
      </c>
      <c r="N94" s="252" t="e">
        <f ca="true">+IF(AND(ISNUMBER(OFFSET('Water Data'!$F$7,0,10*ROW('Water Data'!F88))),CC94="Yes"),OFFSET('Water Data'!$F$7,0,10*ROW('Water Data'!F88)),IF(AND(ISNUMBER(OFFSET('Water Data'!$F$7,0,10*ROW('Water Data'!F88))),CC94="No",ISNUMBER(OFFSET('Water Data'!$F$7,0,10*ROW('Water Data'!F88)))),CONCATENATE("[",ROUND(OFFSET('Water Data'!$F$7,0,10*ROW('Water Data'!F88)),0),"]"),IF(AND(ISNUMBER(OFFSET('Water Data'!$F$7,0,10*ROW('Water Data'!F88))),CC94="",ISNUMBER(OFFSET('Water Data'!$F$7,0,10*ROW('Water Data'!F88)))),OFFSET('Water Data'!$F$7,0,10*ROW('Water Data'!F88)),NA())))</f>
        <v>#N/A</v>
      </c>
      <c r="O94" s="252" t="e">
        <f ca="true">+IF(AND(ISNUMBER(OFFSET('Water Data'!$F$10,0,10*ROW('Water Data'!F88))),CD94="Yes"),OFFSET('Water Data'!$F$10,0,10*ROW('Water Data'!F88)),IF(AND(ISNUMBER(OFFSET('Water Data'!$F$10,0,10*ROW('Water Data'!F88))),CD94="No",ISNUMBER(OFFSET('Water Data'!$F$10,0,10*ROW('Water Data'!F88)))),CONCATENATE("[",ROUND(OFFSET('Water Data'!$F$10,0,10*ROW('Water Data'!F88)),0),"]"),IF(AND(ISNUMBER(OFFSET('Water Data'!$F$10,0,10*ROW('Water Data'!F88))),CD94="",ISNUMBER(OFFSET('Water Data'!$F$10,0,10*ROW('Water Data'!F88)))),OFFSET('Water Data'!$F$10,0,10*ROW('Water Data'!F88)),NA())))</f>
        <v>#N/A</v>
      </c>
      <c r="P94" s="252" t="e">
        <f ca="true">+IF(AND(ISNUMBER(OFFSET('Water Data'!$G$5,0,10*ROW('Water Data'!G88))),CE94="Yes"),100-OFFSET('Water Data'!$G$5,0,10*ROW('Water Data'!G88)),IF(AND(ISNUMBER(OFFSET('Water Data'!$G$5,0,10*ROW('Water Data'!G88))),CE94="No",ISNUMBER(OFFSET('Water Data'!$G$5,0,10*ROW('Water Data'!G88)))),CONCATENATE("[",ROUND(100-OFFSET('Water Data'!$G$5,0,10*ROW('Water Data'!G88)),0),"]"),IF(AND(ISNUMBER(OFFSET('Water Data'!$G$5,0,10*ROW('Water Data'!G88))),CE94="",ISNUMBER(OFFSET('Water Data'!$G$5,0,10*ROW('Water Data'!G88)))),100-OFFSET('Water Data'!$G$5,0,10*ROW('Water Data'!G88)),NA())))</f>
        <v>#N/A</v>
      </c>
      <c r="Q94" s="252" t="e">
        <f ca="true">+IF(AND(ISNUMBER(OFFSET('Water Data'!$G$7,0,10*ROW('Water Data'!G88))),CF94="Yes"),OFFSET('Water Data'!$G$7,0,10*ROW('Water Data'!G88)),IF(AND(ISNUMBER(OFFSET('Water Data'!$G$7,0,10*ROW('Water Data'!G88))),CF94="No",ISNUMBER(OFFSET('Water Data'!$G$7,0,10*ROW('Water Data'!G88)))),CONCATENATE("[",ROUND(OFFSET('Water Data'!$G$7,0,10*ROW('Water Data'!G88)),0),"]"),IF(AND(ISNUMBER(OFFSET('Water Data'!$G$7,0,10*ROW('Water Data'!G88))),CF94="",ISNUMBER(OFFSET('Water Data'!$G$7,0,10*ROW('Water Data'!G88)))),OFFSET('Water Data'!$G$7,0,10*ROW('Water Data'!G88)),NA())))</f>
        <v>#N/A</v>
      </c>
      <c r="R94" s="252" t="e">
        <f ca="true">+IF(AND(ISNUMBER(OFFSET('Water Data'!$G$10,0,10*ROW('Water Data'!G88))),CG94="Yes"),OFFSET('Water Data'!$G$10,0,10*ROW('Water Data'!G88)),IF(AND(ISNUMBER(OFFSET('Water Data'!$G$10,0,10*ROW('Water Data'!G88))),CG94="No",ISNUMBER(OFFSET('Water Data'!$G$10,0,10*ROW('Water Data'!G88)))),CONCATENATE("[",ROUND(OFFSET('Water Data'!$G$10,0,10*ROW('Water Data'!G88)),0),"]"),IF(AND(ISNUMBER(OFFSET('Water Data'!$G$10,0,10*ROW('Water Data'!G88))),CG94="",ISNUMBER(OFFSET('Water Data'!$G$10,0,10*ROW('Water Data'!G88)))),OFFSET('Water Data'!$G$10,0,10*ROW('Water Data'!G88)),NA())))</f>
        <v>#N/A</v>
      </c>
      <c r="S94" s="252" t="e">
        <f ca="true">+IF(AND(ISNUMBER(OFFSET('Water Data'!$H$5,0,10*ROW('Water Data'!H88))),CH94="Yes"),100-OFFSET('Water Data'!$H$5,0,10*ROW('Water Data'!H88)),IF(AND(ISNUMBER(OFFSET('Water Data'!$H$5,0,10*ROW('Water Data'!H88))),CH94="No",ISNUMBER(OFFSET('Water Data'!$H$5,0,10*ROW('Water Data'!H88)))),CONCATENATE("[",ROUND(100-OFFSET('Water Data'!$H$5,0,10*ROW('Water Data'!H88)),0),"]"),IF(AND(ISNUMBER(OFFSET('Water Data'!$H$5,0,10*ROW('Water Data'!H88))),CH94="",ISNUMBER(OFFSET('Water Data'!$H$5,0,10*ROW('Water Data'!H88)))),100-OFFSET('Water Data'!$H$5,0,10*ROW('Water Data'!H88)),NA())))</f>
        <v>#N/A</v>
      </c>
      <c r="T94" s="252" t="e">
        <f ca="true">+IF(AND(ISNUMBER(OFFSET('Water Data'!$H$7,0,10*ROW('Water Data'!H88))),CI94="Yes"),OFFSET('Water Data'!$H$7,0,10*ROW('Water Data'!H88)),IF(AND(ISNUMBER(OFFSET('Water Data'!$H$7,0,10*ROW('Water Data'!H88))),CI94="No",ISNUMBER(OFFSET('Water Data'!$H$7,0,10*ROW('Water Data'!H88)))),CONCATENATE("[",ROUND(OFFSET('Water Data'!$H$7,0,10*ROW('Water Data'!H88)),0),"]"),IF(AND(ISNUMBER(OFFSET('Water Data'!$H$7,0,10*ROW('Water Data'!H88))),CI94="",ISNUMBER(OFFSET('Water Data'!$H$7,0,10*ROW('Water Data'!H88)))),OFFSET('Water Data'!$H$7,0,10*ROW('Water Data'!H88)),NA())))</f>
        <v>#N/A</v>
      </c>
      <c r="U94" s="252" t="e">
        <f ca="true">+IF(AND(ISNUMBER(OFFSET('Water Data'!$H$10,0,10*ROW('Water Data'!H88))),CJ94="Yes"),OFFSET('Water Data'!$H$10,0,10*ROW('Water Data'!H88)),IF(AND(ISNUMBER(OFFSET('Water Data'!$H$10,0,10*ROW('Water Data'!H88))),CJ94="No",ISNUMBER(OFFSET('Water Data'!$H$10,0,10*ROW('Water Data'!H88)))),CONCATENATE("[",ROUND(OFFSET('Water Data'!$H$10,0,10*ROW('Water Data'!H88)),0),"]"),IF(AND(ISNUMBER(OFFSET('Water Data'!$H$10,0,10*ROW('Water Data'!H88))),CJ94="",ISNUMBER(OFFSET('Water Data'!$H$10,0,10*ROW('Water Data'!H88)))),OFFSET('Water Data'!$H$10,0,10*ROW('Water Data'!H88)),NA())))</f>
        <v>#N/A</v>
      </c>
      <c r="V94" s="253" t="e">
        <f ca="true">+IF(AND(ISNUMBER(OFFSET('Sanitation Data'!$C$5,0,10*ROW('Sanitation Data'!C88))),CK94="Yes"),100-OFFSET('Sanitation Data'!$C$5,0,10*ROW('Sanitation Data'!C88)),IF(AND(ISNUMBER(OFFSET('Sanitation Data'!$C$5,0,10*ROW('Sanitation Data'!C88))),CK94="No",ISNUMBER(OFFSET('Sanitation Data'!$C$5,0,10*ROW('Sanitation Data'!C88)))),CONCATENATE("[",ROUND(100-OFFSET('Sanitation Data'!$C$5,0,10*ROW('Sanitation Data'!C88)),0),"]"),IF(AND(ISNUMBER(OFFSET('Sanitation Data'!$C$5,0,10*ROW('Sanitation Data'!C88))),CK94="",ISNUMBER(OFFSET('Sanitation Data'!$C$5,0,10*ROW('Sanitation Data'!C88)))),100-OFFSET('Sanitation Data'!$C$5,0,10*ROW('Sanitation Data'!C88)),NA())))</f>
        <v>#N/A</v>
      </c>
      <c r="W94" s="253" t="e">
        <f ca="true">+IF(AND(ISNUMBER(OFFSET('Sanitation Data'!$C$7,0,10*ROW('Sanitation Data'!C88))),CL94="Yes"),OFFSET('Sanitation Data'!$C$7,0,10*ROW('Sanitation Data'!C88)),IF(AND(ISNUMBER(OFFSET('Sanitation Data'!$C$7,0,10*ROW('Sanitation Data'!C88))),CL94="No",ISNUMBER(OFFSET('Sanitation Data'!$C$7,0,10*ROW('Sanitation Data'!C88)))),CONCATENATE("[",ROUND(OFFSET('Sanitation Data'!$C$7,0,10*ROW('Sanitation Data'!C88)),0),"]"),IF(AND(ISNUMBER(OFFSET('Sanitation Data'!$C$7,0,10*ROW('Sanitation Data'!C88))),CL94="",ISNUMBER(OFFSET('Sanitation Data'!$C$7,0,10*ROW('Sanitation Data'!C88)))),OFFSET('Sanitation Data'!$C$7,0,10*ROW('Sanitation Data'!C88)),NA())))</f>
        <v>#N/A</v>
      </c>
      <c r="X94" s="253" t="e">
        <f ca="true">+IF(AND(ISNUMBER(OFFSET('Sanitation Data'!$C$11,0,10*ROW('Sanitation Data'!C88))),CM94="Yes"),OFFSET('Sanitation Data'!$C$11,0,10*ROW('Sanitation Data'!C88)),IF(AND(ISNUMBER(OFFSET('Sanitation Data'!$C$11,0,10*ROW('Sanitation Data'!C88))),CM94="No",ISNUMBER(OFFSET('Sanitation Data'!$C$11,0,10*ROW('Sanitation Data'!C88)))),CONCATENATE("[",ROUND(OFFSET('Sanitation Data'!$C$11,0,10*ROW('Sanitation Data'!C88)),0),"]"),IF(AND(ISNUMBER(OFFSET('Sanitation Data'!$C$11,0,10*ROW('Sanitation Data'!C88))),CM94="",ISNUMBER(OFFSET('Sanitation Data'!$C$11,0,10*ROW('Sanitation Data'!C88)))),OFFSET('Sanitation Data'!$C$11,0,10*ROW('Sanitation Data'!C88)),NA())))</f>
        <v>#N/A</v>
      </c>
      <c r="Y94" s="253" t="e">
        <f ca="true">+IF(AND(ISNUMBER(OFFSET('Sanitation Data'!$C$12,0,10*ROW('Sanitation Data'!C88))),CN94="Yes"),OFFSET('Sanitation Data'!$C$12,0,10*ROW('Sanitation Data'!C88)),IF(AND(ISNUMBER(OFFSET('Sanitation Data'!$C$12,0,10*ROW('Sanitation Data'!C88))),CN94="No",ISNUMBER(OFFSET('Sanitation Data'!$C$12,0,10*ROW('Sanitation Data'!C88)))),CONCATENATE("[",ROUND(OFFSET('Sanitation Data'!$C$12,0,10*ROW('Sanitation Data'!C88)),0),"]"),IF(AND(ISNUMBER(OFFSET('Sanitation Data'!$C$12,0,10*ROW('Sanitation Data'!C88))),CN94="",ISNUMBER(OFFSET('Sanitation Data'!$C$12,0,10*ROW('Sanitation Data'!C88)))),OFFSET('Sanitation Data'!$C$12,0,10*ROW('Sanitation Data'!C88)),NA())))</f>
        <v>#N/A</v>
      </c>
      <c r="Z94" s="253" t="e">
        <f ca="true">+IF(AND(ISNUMBER(OFFSET('Sanitation Data'!$C$13,0,10*ROW('Sanitation Data'!C88))),CO94="Yes"),OFFSET('Sanitation Data'!$C$13,0,10*ROW('Sanitation Data'!C88)),IF(AND(ISNUMBER(OFFSET('Sanitation Data'!$C$13,0,10*ROW('Sanitation Data'!C88))),CO94="No",ISNUMBER(OFFSET('Sanitation Data'!$C$13,0,10*ROW('Sanitation Data'!C88)))),CONCATENATE("[",ROUND(OFFSET('Sanitation Data'!$C$13,0,10*ROW('Sanitation Data'!C88)),0),"]"),IF(AND(ISNUMBER(OFFSET('Sanitation Data'!$C$13,0,10*ROW('Sanitation Data'!C88))),CO94="",ISNUMBER(OFFSET('Sanitation Data'!$C$13,0,10*ROW('Sanitation Data'!C88)))),OFFSET('Sanitation Data'!$C$13,0,10*ROW('Sanitation Data'!C88)),NA())))</f>
        <v>#N/A</v>
      </c>
      <c r="AA94" s="253" t="e">
        <f ca="true">+IF(AND(ISNUMBER(OFFSET('Sanitation Data'!$D$5,0,10*ROW('Sanitation Data'!D88))),CP94="Yes"),100-OFFSET('Sanitation Data'!$D$5,0,10*ROW('Sanitation Data'!D88)),IF(AND(ISNUMBER(OFFSET('Sanitation Data'!$D$5,0,10*ROW('Sanitation Data'!D88))),CP94="No",ISNUMBER(OFFSET('Sanitation Data'!$D$5,0,10*ROW('Sanitation Data'!D88)))),CONCATENATE("[",ROUND(100-OFFSET('Sanitation Data'!$D$5,0,10*ROW('Sanitation Data'!D88)),0),"]"),IF(AND(ISNUMBER(OFFSET('Sanitation Data'!$D$5,0,10*ROW('Sanitation Data'!D88))),CP94="",ISNUMBER(OFFSET('Sanitation Data'!$D$5,0,10*ROW('Sanitation Data'!D88)))),100-OFFSET('Sanitation Data'!$D$5,0,10*ROW('Sanitation Data'!D88)),NA())))</f>
        <v>#N/A</v>
      </c>
      <c r="AB94" s="253" t="e">
        <f ca="true">+IF(AND(ISNUMBER(OFFSET('Sanitation Data'!$D$7,0,10*ROW('Sanitation Data'!D88))),CQ94="Yes"),OFFSET('Sanitation Data'!$D$7,0,10*ROW('Sanitation Data'!G88)),IF(AND(ISNUMBER(OFFSET('Sanitation Data'!$D$7,0,10*ROW('Sanitation Data'!D88))),CQ94="No",ISNUMBER(OFFSET('Sanitation Data'!$D$7,0,10*ROW('Sanitation Data'!D88)))),CONCATENATE("[",ROUND(OFFSET('Sanitation Data'!$D$7,0,10*ROW('Sanitation Data'!D88)),0),"]"),IF(AND(ISNUMBER(OFFSET('Sanitation Data'!$D$7,0,10*ROW('Sanitation Data'!D88))),CQ94="",ISNUMBER(OFFSET('Sanitation Data'!$D$7,0,10*ROW('Sanitation Data'!D88)))),OFFSET('Sanitation Data'!$D$7,0,10*ROW('Sanitation Data'!D88)),NA())))</f>
        <v>#N/A</v>
      </c>
      <c r="AC94" s="253" t="e">
        <f ca="true">+IF(AND(ISNUMBER(OFFSET('Sanitation Data'!$D$11,0,10*ROW('Sanitation Data'!D88))),CR94="Yes"),OFFSET('Sanitation Data'!$D$11,0,10*ROW('Sanitation Data'!D88)),IF(AND(ISNUMBER(OFFSET('Sanitation Data'!$D$11,0,10*ROW('Sanitation Data'!D88))),CR94="No",ISNUMBER(OFFSET('Sanitation Data'!$D$11,0,10*ROW('Sanitation Data'!D88)))),CONCATENATE("[",ROUND(OFFSET('Sanitation Data'!$D$11,0,10*ROW('Sanitation Data'!D88)),0),"]"),IF(AND(ISNUMBER(OFFSET('Sanitation Data'!$D$11,0,10*ROW('Sanitation Data'!D88))),CR94="",ISNUMBER(OFFSET('Sanitation Data'!$D$11,0,10*ROW('Sanitation Data'!D88)))),OFFSET('Sanitation Data'!$D$11,0,10*ROW('Sanitation Data'!D88)),NA())))</f>
        <v>#N/A</v>
      </c>
      <c r="AD94" s="253" t="e">
        <f ca="true">+IF(AND(ISNUMBER(OFFSET('Sanitation Data'!$D$12,0,10*ROW('Sanitation Data'!D88))),CS94="Yes"),OFFSET('Sanitation Data'!$D$12,0,10*ROW('Sanitation Data'!D88)),IF(AND(ISNUMBER(OFFSET('Sanitation Data'!$D$12,0,10*ROW('Sanitation Data'!D88))),CS94="No",ISNUMBER(OFFSET('Sanitation Data'!$D$12,0,10*ROW('Sanitation Data'!D88)))),CONCATENATE("[",ROUND(OFFSET('Sanitation Data'!$D$12,0,10*ROW('Sanitation Data'!D88)),0),"]"),IF(AND(ISNUMBER(OFFSET('Sanitation Data'!$D$12,0,10*ROW('Sanitation Data'!D88))),CS94="",ISNUMBER(OFFSET('Sanitation Data'!$D$12,0,10*ROW('Sanitation Data'!D88)))),OFFSET('Sanitation Data'!$D$12,0,10*ROW('Sanitation Data'!D88)),NA())))</f>
        <v>#N/A</v>
      </c>
      <c r="AE94" s="253" t="e">
        <f ca="true">+IF(AND(ISNUMBER(OFFSET('Sanitation Data'!$D$13,0,10*ROW('Sanitation Data'!D88))),CT94="Yes"),OFFSET('Sanitation Data'!$D$13,0,10*ROW('Sanitation Data'!D88)),IF(AND(ISNUMBER(OFFSET('Sanitation Data'!$D$13,0,10*ROW('Sanitation Data'!D88))),CT94="No",ISNUMBER(OFFSET('Sanitation Data'!$D$13,0,10*ROW('Sanitation Data'!D88)))),CONCATENATE("[",ROUND(OFFSET('Sanitation Data'!$D$13,0,10*ROW('Sanitation Data'!D88)),0),"]"),IF(AND(ISNUMBER(OFFSET('Sanitation Data'!$D$13,0,10*ROW('Sanitation Data'!D88))),CT94="",ISNUMBER(OFFSET('Sanitation Data'!$D$13,0,10*ROW('Sanitation Data'!D88)))),OFFSET('Sanitation Data'!$D$13,0,10*ROW('Sanitation Data'!D88)),NA())))</f>
        <v>#N/A</v>
      </c>
      <c r="AF94" s="253" t="e">
        <f ca="true">+IF(AND(ISNUMBER(OFFSET('Sanitation Data'!$E$5,0,10*ROW('Sanitation Data'!E88))),CU94="Yes"),100-OFFSET('Sanitation Data'!$E$5,0,10*ROW('Sanitation Data'!E88)),IF(AND(ISNUMBER(OFFSET('Sanitation Data'!$E$5,0,10*ROW('Sanitation Data'!E88))),CU94="No",ISNUMBER(OFFSET('Sanitation Data'!$E$5,0,10*ROW('Sanitation Data'!E88)))),CONCATENATE("[",ROUND(100-OFFSET('Sanitation Data'!$E$5,0,10*ROW('Sanitation Data'!E88)),0),"]"),IF(AND(ISNUMBER(OFFSET('Sanitation Data'!$E$5,0,10*ROW('Sanitation Data'!E88))),CU94="",ISNUMBER(OFFSET('Sanitation Data'!$E$5,0,10*ROW('Sanitation Data'!E88)))),100-OFFSET('Sanitation Data'!$E$5,0,10*ROW('Sanitation Data'!E88)),NA())))</f>
        <v>#N/A</v>
      </c>
      <c r="AG94" s="253" t="e">
        <f ca="true">+IF(AND(ISNUMBER(OFFSET('Sanitation Data'!$E$7,0,10*ROW('Sanitation Data'!E88))),CV94="Yes"),OFFSET('Sanitation Data'!$E$7,0,10*ROW('Sanitation Data'!E88)),IF(AND(ISNUMBER(OFFSET('Sanitation Data'!$E$7,0,10*ROW('Sanitation Data'!E88))),CV94="No",ISNUMBER(OFFSET('Sanitation Data'!$E$7,0,10*ROW('Sanitation Data'!E88)))),CONCATENATE("[",ROUND(OFFSET('Sanitation Data'!$E$7,0,10*ROW('Sanitation Data'!E88)),0),"]"),IF(AND(ISNUMBER(OFFSET('Sanitation Data'!$E$7,0,10*ROW('Sanitation Data'!E88))),CV94="",ISNUMBER(OFFSET('Sanitation Data'!$E$7,0,10*ROW('Sanitation Data'!E88)))),OFFSET('Sanitation Data'!$E$7,0,10*ROW('Sanitation Data'!E88)),NA())))</f>
        <v>#N/A</v>
      </c>
      <c r="AH94" s="253" t="e">
        <f ca="true">+IF(AND(ISNUMBER(OFFSET('Sanitation Data'!$E$11,0,10*ROW('Sanitation Data'!E88))),CW94="Yes"),OFFSET('Sanitation Data'!$E$11,0,10*ROW('Sanitation Data'!E88)),IF(AND(ISNUMBER(OFFSET('Sanitation Data'!$E$11,0,10*ROW('Sanitation Data'!E88))),CW94="No",ISNUMBER(OFFSET('Sanitation Data'!$E$11,0,10*ROW('Sanitation Data'!E88)))),CONCATENATE("[",ROUND(OFFSET('Sanitation Data'!$E$11,0,10*ROW('Sanitation Data'!E88)),0),"]"),IF(AND(ISNUMBER(OFFSET('Sanitation Data'!$E$11,0,10*ROW('Sanitation Data'!E88))),CW94="",ISNUMBER(OFFSET('Sanitation Data'!$E$11,0,10*ROW('Sanitation Data'!E88)))),OFFSET('Sanitation Data'!$E$11,0,10*ROW('Sanitation Data'!E88)),NA())))</f>
        <v>#N/A</v>
      </c>
      <c r="AI94" s="253" t="e">
        <f ca="true">+IF(AND(ISNUMBER(OFFSET('Sanitation Data'!$E$12,0,10*ROW('Sanitation Data'!E88))),CX94="Yes"),OFFSET('Sanitation Data'!$E$12,0,10*ROW('Sanitation Data'!E88)),IF(AND(ISNUMBER(OFFSET('Sanitation Data'!$E$12,0,10*ROW('Sanitation Data'!E88))),CX94="No",ISNUMBER(OFFSET('Sanitation Data'!$E$12,0,10*ROW('Sanitation Data'!E88)))),CONCATENATE("[",ROUND(OFFSET('Sanitation Data'!$E$12,0,10*ROW('Sanitation Data'!E88)),0),"]"),IF(AND(ISNUMBER(OFFSET('Sanitation Data'!$E$12,0,10*ROW('Sanitation Data'!E88))),CX94="",ISNUMBER(OFFSET('Sanitation Data'!$E$12,0,10*ROW('Sanitation Data'!E88)))),OFFSET('Sanitation Data'!$E$12,0,10*ROW('Sanitation Data'!E88)),NA())))</f>
        <v>#N/A</v>
      </c>
      <c r="AJ94" s="253" t="e">
        <f ca="true">+IF(AND(ISNUMBER(OFFSET('Sanitation Data'!$E$13,0,10*ROW('Sanitation Data'!E88))),CY94="Yes"),OFFSET('Sanitation Data'!$E$13,0,10*ROW('Sanitation Data'!E88)),IF(AND(ISNUMBER(OFFSET('Sanitation Data'!$E$13,0,10*ROW('Sanitation Data'!E88))),CY94="No",ISNUMBER(OFFSET('Sanitation Data'!$E$13,0,10*ROW('Sanitation Data'!E88)))),CONCATENATE("[",ROUND(OFFSET('Sanitation Data'!$E$13,0,10*ROW('Sanitation Data'!E88)),0),"]"),IF(AND(ISNUMBER(OFFSET('Sanitation Data'!$E$13,0,10*ROW('Sanitation Data'!E88))),CY94="",ISNUMBER(OFFSET('Sanitation Data'!$E$13,0,10*ROW('Sanitation Data'!E88)))),OFFSET('Sanitation Data'!$E$13,0,10*ROW('Sanitation Data'!E88)),NA())))</f>
        <v>#N/A</v>
      </c>
      <c r="AK94" s="253" t="e">
        <f ca="true">+IF(AND(ISNUMBER(OFFSET('Sanitation Data'!$F$5,0,10*ROW('Sanitation Data'!F88))),CZ94="Yes"),100-OFFSET('Sanitation Data'!$F$5,0,10*ROW('Sanitation Data'!F88)),IF(AND(ISNUMBER(OFFSET('Sanitation Data'!$F$5,0,10*ROW('Sanitation Data'!F88))),CZ94="No",ISNUMBER(OFFSET('Sanitation Data'!$F$5,0,10*ROW('Sanitation Data'!F88)))),CONCATENATE("[",ROUND(100-OFFSET('Sanitation Data'!$F$5,0,10*ROW('Sanitation Data'!F88)),0),"]"),IF(AND(ISNUMBER(OFFSET('Sanitation Data'!$F$5,0,10*ROW('Sanitation Data'!F88))),CZ94="",ISNUMBER(OFFSET('Sanitation Data'!$F$5,0,10*ROW('Sanitation Data'!F88)))),100-OFFSET('Sanitation Data'!$F$5,0,10*ROW('Sanitation Data'!F88)),NA())))</f>
        <v>#N/A</v>
      </c>
      <c r="AL94" s="253" t="e">
        <f ca="true">+IF(AND(ISNUMBER(OFFSET('Sanitation Data'!$F$7,0,10*ROW('Sanitation Data'!F88))),DA94="Yes"),OFFSET('Sanitation Data'!$F$7,0,10*ROW('Sanitation Data'!F88)),IF(AND(ISNUMBER(OFFSET('Sanitation Data'!$F$7,0,10*ROW('Sanitation Data'!F88))),DA94="No",ISNUMBER(OFFSET('Sanitation Data'!$F$7,0,10*ROW('Sanitation Data'!F88)))),CONCATENATE("[",ROUND(OFFSET('Sanitation Data'!$F$7,0,10*ROW('Sanitation Data'!F88)),0),"]"),IF(AND(ISNUMBER(OFFSET('Sanitation Data'!$F$7,0,10*ROW('Sanitation Data'!F88))),DA94="",ISNUMBER(OFFSET('Sanitation Data'!$F$7,0,10*ROW('Sanitation Data'!F88)))),OFFSET('Sanitation Data'!$F$7,0,10*ROW('Sanitation Data'!F88)),NA())))</f>
        <v>#N/A</v>
      </c>
      <c r="AM94" s="253" t="e">
        <f ca="true">+IF(AND(ISNUMBER(OFFSET('Sanitation Data'!$F$11,0,10*ROW('Sanitation Data'!F88))),DB94="Yes"),OFFSET('Sanitation Data'!$F$11,0,10*ROW('Sanitation Data'!F88)),IF(AND(ISNUMBER(OFFSET('Sanitation Data'!$F$11,0,10*ROW('Sanitation Data'!F88))),DB94="No",ISNUMBER(OFFSET('Sanitation Data'!$F$11,0,10*ROW('Sanitation Data'!F88)))),CONCATENATE("[",ROUND(OFFSET('Sanitation Data'!$F$11,0,10*ROW('Sanitation Data'!F88)),0),"]"),IF(AND(ISNUMBER(OFFSET('Sanitation Data'!$F$11,0,10*ROW('Sanitation Data'!F88))),DB94="",ISNUMBER(OFFSET('Sanitation Data'!$F$11,0,10*ROW('Sanitation Data'!F88)))),OFFSET('Sanitation Data'!$F$11,0,10*ROW('Sanitation Data'!F88)),NA())))</f>
        <v>#N/A</v>
      </c>
      <c r="AN94" s="253" t="e">
        <f ca="true">+IF(AND(ISNUMBER(OFFSET('Sanitation Data'!$F$12,0,10*ROW('Sanitation Data'!F88))),DC94="Yes"),OFFSET('Sanitation Data'!$F$12,0,10*ROW('Sanitation Data'!F88)),IF(AND(ISNUMBER(OFFSET('Sanitation Data'!$F$12,0,10*ROW('Sanitation Data'!F88))),DC94="No",ISNUMBER(OFFSET('Sanitation Data'!$F$12,0,10*ROW('Sanitation Data'!F88)))),CONCATENATE("[",ROUND(OFFSET('Sanitation Data'!$F$12,0,10*ROW('Sanitation Data'!F88)),0),"]"),IF(AND(ISNUMBER(OFFSET('Sanitation Data'!$F$12,0,10*ROW('Sanitation Data'!F88))),DC94="",ISNUMBER(OFFSET('Sanitation Data'!$F$12,0,10*ROW('Sanitation Data'!F88)))),OFFSET('Sanitation Data'!$F$12,0,10*ROW('Sanitation Data'!F88)),NA())))</f>
        <v>#N/A</v>
      </c>
      <c r="AO94" s="253" t="e">
        <f ca="true">+IF(AND(ISNUMBER(OFFSET('Sanitation Data'!$F$13,0,10*ROW('Sanitation Data'!F88))),DD94="Yes"),OFFSET('Sanitation Data'!$F$13,0,10*ROW('Sanitation Data'!F88)),IF(AND(ISNUMBER(OFFSET('Sanitation Data'!$F$13,0,10*ROW('Sanitation Data'!F88))),DD94="No",ISNUMBER(OFFSET('Sanitation Data'!$F$13,0,10*ROW('Sanitation Data'!F88)))),CONCATENATE("[",ROUND(OFFSET('Sanitation Data'!$F$13,0,10*ROW('Sanitation Data'!F88)),0),"]"),IF(AND(ISNUMBER(OFFSET('Sanitation Data'!$F$13,0,10*ROW('Sanitation Data'!F88))),DD94="",ISNUMBER(OFFSET('Sanitation Data'!$F$13,0,10*ROW('Sanitation Data'!F88)))),OFFSET('Sanitation Data'!$F$13,0,10*ROW('Sanitation Data'!F88)),NA())))</f>
        <v>#N/A</v>
      </c>
      <c r="AP94" s="253" t="e">
        <f ca="true">+IF(AND(ISNUMBER(OFFSET('Sanitation Data'!$G$5,0,10*ROW('Sanitation Data'!G88))),DE94="Yes"),100-OFFSET('Sanitation Data'!$G$5,0,10*ROW('Sanitation Data'!G88)),IF(AND(ISNUMBER(OFFSET('Sanitation Data'!$G$5,0,10*ROW('Sanitation Data'!G88))),DE94="No",ISNUMBER(OFFSET('Sanitation Data'!$G$5,0,10*ROW('Sanitation Data'!G88)))),CONCATENATE("[",ROUND(100-OFFSET('Sanitation Data'!$G$5,0,10*ROW('Sanitation Data'!G88)),0),"]"),IF(AND(ISNUMBER(OFFSET('Sanitation Data'!$G$5,0,10*ROW('Sanitation Data'!G88))),DE94="",ISNUMBER(OFFSET('Sanitation Data'!$G$5,0,10*ROW('Sanitation Data'!G88)))),100-OFFSET('Sanitation Data'!$G$5,0,10*ROW('Sanitation Data'!G88)),NA())))</f>
        <v>#N/A</v>
      </c>
      <c r="AQ94" s="253" t="e">
        <f ca="true">+IF(AND(ISNUMBER(OFFSET('Sanitation Data'!$G$7,0,10*ROW('Sanitation Data'!G88))),DF94="Yes"),OFFSET('Sanitation Data'!$G$7,0,10*ROW('Sanitation Data'!G88)),IF(AND(ISNUMBER(OFFSET('Sanitation Data'!$G$7,0,10*ROW('Sanitation Data'!G88))),DF94="No",ISNUMBER(OFFSET('Sanitation Data'!$G$7,0,10*ROW('Sanitation Data'!G88)))),CONCATENATE("[",ROUND(OFFSET('Sanitation Data'!$G$7,0,10*ROW('Sanitation Data'!G88)),0),"]"),IF(AND(ISNUMBER(OFFSET('Sanitation Data'!$G$7,0,10*ROW('Sanitation Data'!G88))),DF94="",ISNUMBER(OFFSET('Sanitation Data'!$G$7,0,10*ROW('Sanitation Data'!G88)))),OFFSET('Sanitation Data'!$G$7,0,10*ROW('Sanitation Data'!G88)),NA())))</f>
        <v>#N/A</v>
      </c>
      <c r="AR94" s="253" t="e">
        <f ca="true">+IF(AND(ISNUMBER(OFFSET('Sanitation Data'!$G$11,0,10*ROW('Sanitation Data'!G88))),DG94="Yes"),OFFSET('Sanitation Data'!$G$11,0,10*ROW('Sanitation Data'!G88)),IF(AND(ISNUMBER(OFFSET('Sanitation Data'!$G$11,0,10*ROW('Sanitation Data'!G88))),DG94="No",ISNUMBER(OFFSET('Sanitation Data'!$G$11,0,10*ROW('Sanitation Data'!G88)))),CONCATENATE("[",ROUND(OFFSET('Sanitation Data'!$G$11,0,10*ROW('Sanitation Data'!G88)),0),"]"),IF(AND(ISNUMBER(OFFSET('Sanitation Data'!$G$11,0,10*ROW('Sanitation Data'!G88))),DG94="",ISNUMBER(OFFSET('Sanitation Data'!$G$11,0,10*ROW('Sanitation Data'!G88)))),OFFSET('Sanitation Data'!$G$11,0,10*ROW('Sanitation Data'!G88)),NA())))</f>
        <v>#N/A</v>
      </c>
      <c r="AS94" s="253" t="e">
        <f ca="true">+IF(AND(ISNUMBER(OFFSET('Sanitation Data'!$G$12,0,10*ROW('Sanitation Data'!G88))),DH94="Yes"),OFFSET('Sanitation Data'!$G$12,0,10*ROW('Sanitation Data'!G88)),IF(AND(ISNUMBER(OFFSET('Sanitation Data'!$G$12,0,10*ROW('Sanitation Data'!G88))),DH94="No",ISNUMBER(OFFSET('Sanitation Data'!$G$12,0,10*ROW('Sanitation Data'!G88)))),CONCATENATE("[",ROUND(OFFSET('Sanitation Data'!$G$12,0,10*ROW('Sanitation Data'!G88)),0),"]"),IF(AND(ISNUMBER(OFFSET('Sanitation Data'!$G$12,0,10*ROW('Sanitation Data'!G88))),DH94="",ISNUMBER(OFFSET('Sanitation Data'!$G$12,0,10*ROW('Sanitation Data'!G88)))),OFFSET('Sanitation Data'!$G$12,0,10*ROW('Sanitation Data'!G88)),NA())))</f>
        <v>#N/A</v>
      </c>
      <c r="AT94" s="253" t="e">
        <f ca="true">+IF(AND(ISNUMBER(OFFSET('Sanitation Data'!$G$13,0,10*ROW('Sanitation Data'!G88))),DI94="Yes"),OFFSET('Sanitation Data'!$G$13,0,10*ROW('Sanitation Data'!G88)),IF(AND(ISNUMBER(OFFSET('Sanitation Data'!$G$13,0,10*ROW('Sanitation Data'!G88))),DI94="No",ISNUMBER(OFFSET('Sanitation Data'!$G$13,0,10*ROW('Sanitation Data'!G88)))),CONCATENATE("[",ROUND(OFFSET('Sanitation Data'!$G$13,0,10*ROW('Sanitation Data'!G88)),0),"]"),IF(AND(ISNUMBER(OFFSET('Sanitation Data'!$G$13,0,10*ROW('Sanitation Data'!G88))),DI94="",ISNUMBER(OFFSET('Sanitation Data'!$G$13,0,10*ROW('Sanitation Data'!G88)))),OFFSET('Sanitation Data'!$G$13,0,10*ROW('Sanitation Data'!G88)),NA())))</f>
        <v>#N/A</v>
      </c>
      <c r="AU94" s="253" t="e">
        <f ca="true">+IF(AND(ISNUMBER(OFFSET('Sanitation Data'!$H$5,0,10*ROW('Sanitation Data'!H88))),DJ94="Yes"),100-OFFSET('Sanitation Data'!$H$5,0,10*ROW('Sanitation Data'!H88)),IF(AND(ISNUMBER(OFFSET('Sanitation Data'!$H$5,0,10*ROW('Sanitation Data'!H88))),DJ94="No",ISNUMBER(OFFSET('Sanitation Data'!$H$5,0,10*ROW('Sanitation Data'!H88)))),CONCATENATE("[",ROUND(100-OFFSET('Sanitation Data'!$H$5,0,10*ROW('Sanitation Data'!H88)),0),"]"),IF(AND(ISNUMBER(OFFSET('Sanitation Data'!$H$5,0,10*ROW('Sanitation Data'!H88))),DJ94="",ISNUMBER(OFFSET('Sanitation Data'!$H$5,0,10*ROW('Sanitation Data'!H88)))),100-OFFSET('Sanitation Data'!$H$5,0,10*ROW('Sanitation Data'!H88)),NA())))</f>
        <v>#N/A</v>
      </c>
      <c r="AV94" s="253" t="e">
        <f ca="true">+IF(AND(ISNUMBER(OFFSET('Sanitation Data'!$H$7,0,10*ROW('Sanitation Data'!H88))),DK94="Yes"),OFFSET('Sanitation Data'!$H$7,0,10*ROW('Sanitation Data'!H88)),IF(AND(ISNUMBER(OFFSET('Sanitation Data'!$H$7,0,10*ROW('Sanitation Data'!H88))),DK94="No",ISNUMBER(OFFSET('Sanitation Data'!$H$7,0,10*ROW('Sanitation Data'!H88)))),CONCATENATE("[",ROUND(OFFSET('Sanitation Data'!$H$7,0,10*ROW('Sanitation Data'!H88)),0),"]"),IF(AND(ISNUMBER(OFFSET('Sanitation Data'!$H$7,0,10*ROW('Sanitation Data'!H88))),DK94="",ISNUMBER(OFFSET('Sanitation Data'!$H$7,0,10*ROW('Sanitation Data'!H88)))),OFFSET('Sanitation Data'!$H$7,0,10*ROW('Sanitation Data'!H88)),NA())))</f>
        <v>#N/A</v>
      </c>
      <c r="AW94" s="253" t="e">
        <f ca="true">+IF(AND(ISNUMBER(OFFSET('Sanitation Data'!$H$11,0,10*ROW('Sanitation Data'!H88))),DL94="Yes"),OFFSET('Sanitation Data'!$H$11,0,10*ROW('Sanitation Data'!H88)),IF(AND(ISNUMBER(OFFSET('Sanitation Data'!$H$11,0,10*ROW('Sanitation Data'!H88))),DL94="No",ISNUMBER(OFFSET('Sanitation Data'!$H$11,0,10*ROW('Sanitation Data'!H88)))),CONCATENATE("[",ROUND(OFFSET('Sanitation Data'!$H$11,0,10*ROW('Sanitation Data'!H88)),0),"]"),IF(AND(ISNUMBER(OFFSET('Sanitation Data'!$H$11,0,10*ROW('Sanitation Data'!H88))),DL94="",ISNUMBER(OFFSET('Sanitation Data'!$H$11,0,10*ROW('Sanitation Data'!H88)))),OFFSET('Sanitation Data'!$H$11,0,10*ROW('Sanitation Data'!H88)),NA())))</f>
        <v>#N/A</v>
      </c>
      <c r="AX94" s="253" t="e">
        <f ca="true">+IF(AND(ISNUMBER(OFFSET('Sanitation Data'!$H$12,0,10*ROW('Sanitation Data'!H88))),DM94="Yes"),OFFSET('Sanitation Data'!$H$12,0,10*ROW('Sanitation Data'!H88)),IF(AND(ISNUMBER(OFFSET('Sanitation Data'!$H$12,0,10*ROW('Sanitation Data'!H88))),DM94="No",ISNUMBER(OFFSET('Sanitation Data'!$H$12,0,10*ROW('Sanitation Data'!H88)))),CONCATENATE("[",ROUND(OFFSET('Sanitation Data'!$H$12,0,10*ROW('Sanitation Data'!H88)),0),"]"),IF(AND(ISNUMBER(OFFSET('Sanitation Data'!$H$12,0,10*ROW('Sanitation Data'!H88))),DM94="",ISNUMBER(OFFSET('Sanitation Data'!$H$12,0,10*ROW('Sanitation Data'!H88)))),OFFSET('Sanitation Data'!$H$12,0,10*ROW('Sanitation Data'!H88)),NA())))</f>
        <v>#N/A</v>
      </c>
      <c r="AY94" s="253" t="e">
        <f ca="true">+IF(AND(ISNUMBER(OFFSET('Sanitation Data'!$H$13,0,10*ROW('Sanitation Data'!H88))),DN94="Yes"),OFFSET('Sanitation Data'!$H$13,0,10*ROW('Sanitation Data'!H88)),IF(AND(ISNUMBER(OFFSET('Sanitation Data'!$H$13,0,10*ROW('Sanitation Data'!H88))),DN94="No",ISNUMBER(OFFSET('Sanitation Data'!$H$13,0,10*ROW('Sanitation Data'!H88)))),CONCATENATE("[",ROUND(OFFSET('Sanitation Data'!$H$13,0,10*ROW('Sanitation Data'!H88)),0),"]"),IF(AND(ISNUMBER(OFFSET('Sanitation Data'!$H$13,0,10*ROW('Sanitation Data'!H88))),DN94="",ISNUMBER(OFFSET('Sanitation Data'!$H$13,0,10*ROW('Sanitation Data'!H88)))),OFFSET('Sanitation Data'!$H$13,0,10*ROW('Sanitation Data'!H88)),NA())))</f>
        <v>#N/A</v>
      </c>
      <c r="AZ94" s="254" t="e">
        <f ca="true">+IF(AND(ISNUMBER(OFFSET('Hygiene Data'!$C$6,0,10*ROW('Hygiene Data'!C88))),DO94="Yes"),OFFSET('Hygiene Data'!$C$6,0,10*ROW('Hygiene Data'!C88)),IF(AND(ISNUMBER(OFFSET('Hygiene Data'!$C$6,0,10*ROW('Hygiene Data'!C88))),DO94="No",ISNUMBER(OFFSET('Hygiene Data'!$C$6,0,10*ROW('Hygiene Data'!C88)))),CONCATENATE("[",ROUND(OFFSET('Hygiene Data'!$C$6,0,10*ROW('Hygiene Data'!C88)),0),"]"),IF(AND(ISNUMBER(OFFSET('Hygiene Data'!$C$6,0,10*ROW('Hygiene Data'!C88))),DO94="",ISNUMBER(OFFSET('Hygiene Data'!$C$6,0,10*ROW('Hygiene Data'!C88)))),OFFSET('Hygiene Data'!$C$6,0,10*ROW('Hygiene Data'!C88)),NA())))</f>
        <v>#N/A</v>
      </c>
      <c r="BA94" s="254" t="e">
        <f ca="true">+IF(AND(ISNUMBER(OFFSET('Hygiene Data'!$C$8,0,10*ROW('Hygiene Data'!C88))),DP94="Yes"),OFFSET('Hygiene Data'!$C$8,0,10*ROW('Hygiene Data'!C88)),IF(AND(ISNUMBER(OFFSET('Hygiene Data'!$C$8,0,10*ROW('Hygiene Data'!C88))),DP94="No",ISNUMBER(OFFSET('Hygiene Data'!$C$8,0,10*ROW('Hygiene Data'!C88)))),CONCATENATE("[",ROUND(OFFSET('Hygiene Data'!$C$8,0,10*ROW('Hygiene Data'!C88)),0),"]"),IF(AND(ISNUMBER(OFFSET('Hygiene Data'!$C$8,0,10*ROW('Hygiene Data'!C88))),DP94="",ISNUMBER(OFFSET('Hygiene Data'!$C$8,0,10*ROW('Hygiene Data'!C88)))),OFFSET('Hygiene Data'!$C$8,0,10*ROW('Hygiene Data'!C88)),NA())))</f>
        <v>#N/A</v>
      </c>
      <c r="BB94" s="254" t="e">
        <f ca="true">+IF(AND(ISNUMBER(OFFSET('Hygiene Data'!$C$10,0,10*ROW('Hygiene Data'!C88))),DQ94="Yes"),OFFSET('Hygiene Data'!$C$10,0,10*ROW('Hygiene Data'!C88)),IF(AND(ISNUMBER(OFFSET('Hygiene Data'!$C$10,0,10*ROW('Hygiene Data'!C88))),DQ94="No",ISNUMBER(OFFSET('Hygiene Data'!$C$10,0,10*ROW('Hygiene Data'!C88)))),CONCATENATE("[",ROUND(OFFSET('Hygiene Data'!$C$10,0,10*ROW('Hygiene Data'!C88)),0),"]"),IF(AND(ISNUMBER(OFFSET('Hygiene Data'!$C$10,0,10*ROW('Hygiene Data'!C88))),DQ94="",ISNUMBER(OFFSET('Hygiene Data'!$C$10,0,10*ROW('Hygiene Data'!C88)))),OFFSET('Hygiene Data'!$C$10,0,10*ROW('Hygiene Data'!C88)),NA())))</f>
        <v>#N/A</v>
      </c>
      <c r="BC94" s="254" t="e">
        <f ca="true">+IF(AND(ISNUMBER(OFFSET('Hygiene Data'!$D$6,0,10*ROW('Hygiene Data'!D88))),DR94="Yes"),OFFSET('Hygiene Data'!$D$6,0,10*ROW('Hygiene Data'!D88)),IF(AND(ISNUMBER(OFFSET('Hygiene Data'!$D$6,0,10*ROW('Hygiene Data'!D88))),DR94="No",ISNUMBER(OFFSET('Hygiene Data'!$D$6,0,10*ROW('Hygiene Data'!D88)))),CONCATENATE("[",ROUND(OFFSET('Hygiene Data'!$D$6,0,10*ROW('Hygiene Data'!D88)),0),"]"),IF(AND(ISNUMBER(OFFSET('Hygiene Data'!$D$6,0,10*ROW('Hygiene Data'!D88))),DR94="",ISNUMBER(OFFSET('Hygiene Data'!$D$6,0,10*ROW('Hygiene Data'!D88)))),OFFSET('Hygiene Data'!$D$6,0,10*ROW('Hygiene Data'!D88)),NA())))</f>
        <v>#N/A</v>
      </c>
      <c r="BD94" s="254" t="e">
        <f ca="true">+IF(AND(ISNUMBER(OFFSET('Hygiene Data'!$D$8,0,10*ROW('Hygiene Data'!D88))),DS94="Yes"),OFFSET('Hygiene Data'!$D$8,0,10*ROW('Hygiene Data'!D88)),IF(AND(ISNUMBER(OFFSET('Hygiene Data'!$D$8,0,10*ROW('Hygiene Data'!D88))),DS94="No",ISNUMBER(OFFSET('Hygiene Data'!$D$8,0,10*ROW('Hygiene Data'!D88)))),CONCATENATE("[",ROUND(OFFSET('Hygiene Data'!$D$8,0,10*ROW('Hygiene Data'!D88)),0),"]"),IF(AND(ISNUMBER(OFFSET('Hygiene Data'!$D$8,0,10*ROW('Hygiene Data'!D88))),DS94="",ISNUMBER(OFFSET('Hygiene Data'!$D$8,0,10*ROW('Hygiene Data'!D88)))),OFFSET('Hygiene Data'!$D$8,0,10*ROW('Hygiene Data'!D88)),NA())))</f>
        <v>#N/A</v>
      </c>
      <c r="BE94" s="254" t="e">
        <f ca="true">+IF(AND(ISNUMBER(OFFSET('Hygiene Data'!$D$10,0,10*ROW('Hygiene Data'!D88))),DT94="Yes"),OFFSET('Hygiene Data'!$D$10,0,10*ROW('Hygiene Data'!D88)),IF(AND(ISNUMBER(OFFSET('Hygiene Data'!$D$10,0,10*ROW('Hygiene Data'!D88))),DT94="No",ISNUMBER(OFFSET('Hygiene Data'!$D$10,0,10*ROW('Hygiene Data'!D88)))),CONCATENATE("[",ROUND(OFFSET('Hygiene Data'!$D$10,0,10*ROW('Hygiene Data'!D88)),0),"]"),IF(AND(ISNUMBER(OFFSET('Hygiene Data'!$D$10,0,10*ROW('Hygiene Data'!D88))),DT94="",ISNUMBER(OFFSET('Hygiene Data'!$D$10,0,10*ROW('Hygiene Data'!D88)))),OFFSET('Hygiene Data'!$D$10,0,10*ROW('Hygiene Data'!D88)),NA())))</f>
        <v>#N/A</v>
      </c>
      <c r="BF94" s="254" t="e">
        <f ca="true">+IF(AND(ISNUMBER(OFFSET('Hygiene Data'!$E$6,0,10*ROW('Hygiene Data'!E88))),DU94="Yes"),OFFSET('Hygiene Data'!$E$6,0,10*ROW('Hygiene Data'!E88)),IF(AND(ISNUMBER(OFFSET('Hygiene Data'!$E$6,0,10*ROW('Hygiene Data'!E88))),DU94="No",ISNUMBER(OFFSET('Hygiene Data'!$E$6,0,10*ROW('Hygiene Data'!E88)))),CONCATENATE("[",ROUND(OFFSET('Hygiene Data'!$E$6,0,10*ROW('Hygiene Data'!E88)),0),"]"),IF(AND(ISNUMBER(OFFSET('Hygiene Data'!$E$6,0,10*ROW('Hygiene Data'!E88))),DU94="",ISNUMBER(OFFSET('Hygiene Data'!$E$6,0,10*ROW('Hygiene Data'!E88)))),OFFSET('Hygiene Data'!$E$6,0,10*ROW('Hygiene Data'!E88)),NA())))</f>
        <v>#N/A</v>
      </c>
      <c r="BG94" s="254" t="e">
        <f ca="true">+IF(AND(ISNUMBER(OFFSET('Hygiene Data'!$E$8,0,10*ROW('Hygiene Data'!E88))),DV94="Yes"),OFFSET('Hygiene Data'!$E$8,0,10*ROW('Hygiene Data'!E88)),IF(AND(ISNUMBER(OFFSET('Hygiene Data'!$E$8,0,10*ROW('Hygiene Data'!E88))),DV94="No",ISNUMBER(OFFSET('Hygiene Data'!$E$8,0,10*ROW('Hygiene Data'!E88)))),CONCATENATE("[",ROUND(OFFSET('Hygiene Data'!$E$8,0,10*ROW('Hygiene Data'!E88)),0),"]"),IF(AND(ISNUMBER(OFFSET('Hygiene Data'!$E$8,0,10*ROW('Hygiene Data'!E88))),DV94="",ISNUMBER(OFFSET('Hygiene Data'!$E$8,0,10*ROW('Hygiene Data'!E88)))),OFFSET('Hygiene Data'!$E$8,0,10*ROW('Hygiene Data'!E88)),NA())))</f>
        <v>#N/A</v>
      </c>
      <c r="BH94" s="254" t="e">
        <f ca="true">+IF(AND(ISNUMBER(OFFSET('Hygiene Data'!$E$10,0,10*ROW('Hygiene Data'!E88))),DW94="Yes"),OFFSET('Hygiene Data'!$E$10,0,10*ROW('Hygiene Data'!E88)),IF(AND(ISNUMBER(OFFSET('Hygiene Data'!$E$10,0,10*ROW('Hygiene Data'!E88))),DW94="No",ISNUMBER(OFFSET('Hygiene Data'!$E$10,0,10*ROW('Hygiene Data'!E88)))),CONCATENATE("[",ROUND(OFFSET('Hygiene Data'!$E$10,0,10*ROW('Hygiene Data'!E88)),0),"]"),IF(AND(ISNUMBER(OFFSET('Hygiene Data'!$E$10,0,10*ROW('Hygiene Data'!E88))),DW94="",ISNUMBER(OFFSET('Hygiene Data'!$E$10,0,10*ROW('Hygiene Data'!E88)))),OFFSET('Hygiene Data'!$E$10,0,10*ROW('Hygiene Data'!E88)),NA())))</f>
        <v>#N/A</v>
      </c>
      <c r="BI94" s="254" t="e">
        <f ca="true">+IF(AND(ISNUMBER(OFFSET('Hygiene Data'!$F$6,0,10*ROW('Hygiene Data'!F88))),DX94="Yes"),OFFSET('Hygiene Data'!$F$6,0,10*ROW('Hygiene Data'!F88)),IF(AND(ISNUMBER(OFFSET('Hygiene Data'!$F$6,0,10*ROW('Hygiene Data'!F88))),DX94="No",ISNUMBER(OFFSET('Hygiene Data'!$F$6,0,10*ROW('Hygiene Data'!F88)))),CONCATENATE("[",ROUND(OFFSET('Hygiene Data'!$F$6,0,10*ROW('Hygiene Data'!F88)),0),"]"),IF(AND(ISNUMBER(OFFSET('Hygiene Data'!$F$6,0,10*ROW('Hygiene Data'!F88))),DX94="",ISNUMBER(OFFSET('Hygiene Data'!$F$6,0,10*ROW('Hygiene Data'!F88)))),OFFSET('Hygiene Data'!$F$6,0,10*ROW('Hygiene Data'!F88)),NA())))</f>
        <v>#N/A</v>
      </c>
      <c r="BJ94" s="254" t="e">
        <f ca="true">+IF(AND(ISNUMBER(OFFSET('Hygiene Data'!$F$8,0,10*ROW('Hygiene Data'!F88))),DY94="Yes"),OFFSET('Hygiene Data'!$F$8,0,10*ROW('Hygiene Data'!F88)),IF(AND(ISNUMBER(OFFSET('Hygiene Data'!$F$8,0,10*ROW('Hygiene Data'!F88))),DY94="No",ISNUMBER(OFFSET('Hygiene Data'!$F$8,0,10*ROW('Hygiene Data'!F88)))),CONCATENATE("[",ROUND(OFFSET('Hygiene Data'!$F$8,0,10*ROW('Hygiene Data'!F88)),0),"]"),IF(AND(ISNUMBER(OFFSET('Hygiene Data'!$F$8,0,10*ROW('Hygiene Data'!F88))),DY94="",ISNUMBER(OFFSET('Hygiene Data'!$F$8,0,10*ROW('Hygiene Data'!F88)))),OFFSET('Hygiene Data'!$F$8,0,10*ROW('Hygiene Data'!F88)),NA())))</f>
        <v>#N/A</v>
      </c>
      <c r="BK94" s="254" t="e">
        <f ca="true">+IF(AND(ISNUMBER(OFFSET('Hygiene Data'!$F$10,0,10*ROW('Hygiene Data'!F88))),DZ94="Yes"),OFFSET('Hygiene Data'!$F$10,0,10*ROW('Hygiene Data'!F88)),IF(AND(ISNUMBER(OFFSET('Hygiene Data'!$F$10,0,10*ROW('Hygiene Data'!F88))),DZ94="No",ISNUMBER(OFFSET('Hygiene Data'!$F$10,0,10*ROW('Hygiene Data'!F88)))),CONCATENATE("[",ROUND(OFFSET('Hygiene Data'!$F$10,0,10*ROW('Hygiene Data'!F88)),0),"]"),IF(AND(ISNUMBER(OFFSET('Hygiene Data'!$F$10,0,10*ROW('Hygiene Data'!F88))),DZ94="",ISNUMBER(OFFSET('Hygiene Data'!$F$10,0,10*ROW('Hygiene Data'!F88)))),OFFSET('Hygiene Data'!$F$10,0,10*ROW('Hygiene Data'!F88)),NA())))</f>
        <v>#N/A</v>
      </c>
      <c r="BL94" s="254" t="e">
        <f ca="true">+IF(AND(ISNUMBER(OFFSET('Hygiene Data'!$G$6,0,10*ROW('Hygiene Data'!G88))),EA94="Yes"),OFFSET('Hygiene Data'!$G$6,0,10*ROW('Hygiene Data'!G88)),IF(AND(ISNUMBER(OFFSET('Hygiene Data'!$G$6,0,10*ROW('Hygiene Data'!G88))),EA94="No",ISNUMBER(OFFSET('Hygiene Data'!$G$6,0,10*ROW('Hygiene Data'!G88)))),CONCATENATE("[",ROUND(OFFSET('Hygiene Data'!$G$6,0,10*ROW('Hygiene Data'!G88)),0),"]"),IF(AND(ISNUMBER(OFFSET('Hygiene Data'!$G$6,0,10*ROW('Hygiene Data'!G88))),EA94="",ISNUMBER(OFFSET('Hygiene Data'!$G$6,0,10*ROW('Hygiene Data'!G88)))),OFFSET('Hygiene Data'!$G$6,0,10*ROW('Hygiene Data'!G88)),NA())))</f>
        <v>#N/A</v>
      </c>
      <c r="BM94" s="254" t="e">
        <f ca="true">+IF(AND(ISNUMBER(OFFSET('Hygiene Data'!$G$8,0,10*ROW('Hygiene Data'!G88))),EB94="Yes"),OFFSET('Hygiene Data'!$G$8,0,10*ROW('Hygiene Data'!G88)),IF(AND(ISNUMBER(OFFSET('Hygiene Data'!$G$8,0,10*ROW('Hygiene Data'!G88))),EB94="No",ISNUMBER(OFFSET('Hygiene Data'!$G$8,0,10*ROW('Hygiene Data'!G88)))),CONCATENATE("[",ROUND(OFFSET('Hygiene Data'!$G$8,0,10*ROW('Hygiene Data'!G88)),0),"]"),IF(AND(ISNUMBER(OFFSET('Hygiene Data'!$G$8,0,10*ROW('Hygiene Data'!G88))),EB94="",ISNUMBER(OFFSET('Hygiene Data'!$G$8,0,10*ROW('Hygiene Data'!G88)))),OFFSET('Hygiene Data'!$G$8,0,10*ROW('Hygiene Data'!G88)),NA())))</f>
        <v>#N/A</v>
      </c>
      <c r="BN94" s="254" t="e">
        <f ca="true">+IF(AND(ISNUMBER(OFFSET('Hygiene Data'!$G$10,0,10*ROW('Hygiene Data'!G88))),EC94="Yes"),OFFSET('Hygiene Data'!$G$10,0,10*ROW('Hygiene Data'!G88)),IF(AND(ISNUMBER(OFFSET('Hygiene Data'!$G$10,0,10*ROW('Hygiene Data'!G88))),EC94="No",ISNUMBER(OFFSET('Hygiene Data'!$G$10,0,10*ROW('Hygiene Data'!G88)))),CONCATENATE("[",ROUND(OFFSET('Hygiene Data'!$G$10,0,10*ROW('Hygiene Data'!G88)),0),"]"),IF(AND(ISNUMBER(OFFSET('Hygiene Data'!$G$10,0,10*ROW('Hygiene Data'!G88))),EC94="",ISNUMBER(OFFSET('Hygiene Data'!$G$10,0,10*ROW('Hygiene Data'!G88)))),OFFSET('Hygiene Data'!$G$10,0,10*ROW('Hygiene Data'!G88)),NA())))</f>
        <v>#N/A</v>
      </c>
      <c r="BO94" s="254" t="e">
        <f ca="true">+IF(AND(ISNUMBER(OFFSET('Hygiene Data'!$H$6,0,10*ROW('Hygiene Data'!H88))),ED94="Yes"),OFFSET('Hygiene Data'!$H$6,0,10*ROW('Hygiene Data'!H88)),IF(AND(ISNUMBER(OFFSET('Hygiene Data'!$H$6,0,10*ROW('Hygiene Data'!H88))),ED94="No",ISNUMBER(OFFSET('Hygiene Data'!$H$6,0,10*ROW('Hygiene Data'!H88)))),CONCATENATE("[",ROUND(OFFSET('Hygiene Data'!$H$6,0,10*ROW('Hygiene Data'!H88)),0),"]"),IF(AND(ISNUMBER(OFFSET('Hygiene Data'!$H$6,0,10*ROW('Hygiene Data'!H88))),ED94="",ISNUMBER(OFFSET('Hygiene Data'!$H$6,0,10*ROW('Hygiene Data'!H88)))),OFFSET('Hygiene Data'!$H$6,0,10*ROW('Hygiene Data'!H88)),NA())))</f>
        <v>#N/A</v>
      </c>
      <c r="BP94" s="254" t="e">
        <f ca="true">+IF(AND(ISNUMBER(OFFSET('Hygiene Data'!$H$8,0,10*ROW('Hygiene Data'!H88))),EE94="Yes"),OFFSET('Hygiene Data'!$H$8,0,10*ROW('Hygiene Data'!H88)),IF(AND(ISNUMBER(OFFSET('Hygiene Data'!$H$8,0,10*ROW('Hygiene Data'!H88))),EE94="No",ISNUMBER(OFFSET('Hygiene Data'!$H$8,0,10*ROW('Hygiene Data'!H88)))),CONCATENATE("[",ROUND(OFFSET('Hygiene Data'!$H$8,0,10*ROW('Hygiene Data'!H88)),0),"]"),IF(AND(ISNUMBER(OFFSET('Hygiene Data'!$H$8,0,10*ROW('Hygiene Data'!H88))),EE94="",ISNUMBER(OFFSET('Hygiene Data'!$H$8,0,10*ROW('Hygiene Data'!H88)))),OFFSET('Hygiene Data'!$H$8,0,10*ROW('Hygiene Data'!H88)),NA())))</f>
        <v>#N/A</v>
      </c>
      <c r="BQ94" s="254" t="e">
        <f ca="true">+IF(AND(ISNUMBER(OFFSET('Hygiene Data'!$H$10,0,10*ROW('Hygiene Data'!H88))),EF94="Yes"),OFFSET('Hygiene Data'!$H$10,0,10*ROW('Hygiene Data'!H88)),IF(AND(ISNUMBER(OFFSET('Hygiene Data'!$H$10,0,10*ROW('Hygiene Data'!H88))),EF94="No",ISNUMBER(OFFSET('Hygiene Data'!$H$10,0,10*ROW('Hygiene Data'!H88)))),CONCATENATE("[",ROUND(OFFSET('Hygiene Data'!$H$10,0,10*ROW('Hygiene Data'!H88)),0),"]"),IF(AND(ISNUMBER(OFFSET('Hygiene Data'!$H$10,0,10*ROW('Hygiene Data'!H88))),EF94="",ISNUMBER(OFFSET('Hygiene Data'!$H$10,0,10*ROW('Hygiene Data'!H88)))),OFFSET('Hygiene Data'!$H$10,0,10*ROW('Hygiene Data'!H88)),NA())))</f>
        <v>#N/A</v>
      </c>
      <c r="BS94" s="36" t="str">
        <f ca="true">+IF(OFFSET('Water Data'!$C$28,0,10*ROW('Water Data'!C88))="","",OFFSET('Water Data'!$C$28,0,10*ROW('Water Data'!C88)))</f>
        <v/>
      </c>
      <c r="BT94" s="36" t="str">
        <f ca="true">+IF(OFFSET('Water Data'!$C$29,0,10*ROW('Water Data'!C88))="","",OFFSET('Water Data'!$C$29,0,10*ROW('Water Data'!C88)))</f>
        <v/>
      </c>
      <c r="BU94" s="36" t="str">
        <f ca="true">+IF(OFFSET('Water Data'!$C$30,0,10*ROW('Water Data'!C88))="","",OFFSET('Water Data'!$C$30,0,10*ROW('Water Data'!C88)))</f>
        <v/>
      </c>
      <c r="BV94" s="36" t="str">
        <f ca="true">+IF(OFFSET('Water Data'!$D$28,0,10*ROW('Water Data'!D88))="","",OFFSET('Water Data'!$D$28,0,10*ROW('Water Data'!D88)))</f>
        <v/>
      </c>
      <c r="BW94" s="36" t="str">
        <f ca="true">+IF(OFFSET('Water Data'!$D$29,0,10*ROW('Water Data'!D88))="","",OFFSET('Water Data'!$D$29,0,10*ROW('Water Data'!D88)))</f>
        <v/>
      </c>
      <c r="BX94" s="36" t="str">
        <f ca="true">+IF(OFFSET('Water Data'!$D$30,0,10*ROW('Water Data'!D88))="","",OFFSET('Water Data'!$D$30,0,10*ROW('Water Data'!D88)))</f>
        <v/>
      </c>
      <c r="BY94" s="36" t="str">
        <f ca="true">+IF(OFFSET('Water Data'!$E$28,0,10*ROW('Water Data'!E88))="","",OFFSET('Water Data'!$E$28,0,10*ROW('Water Data'!E88)))</f>
        <v/>
      </c>
      <c r="BZ94" s="36" t="str">
        <f ca="true">+IF(OFFSET('Water Data'!$E$29,0,10*ROW('Water Data'!E88))="","",OFFSET('Water Data'!$E$29,0,10*ROW('Water Data'!E88)))</f>
        <v/>
      </c>
      <c r="CA94" s="36" t="str">
        <f ca="true">+IF(OFFSET('Water Data'!$E$30,0,10*ROW('Water Data'!E88))="","",OFFSET('Water Data'!$E$30,0,10*ROW('Water Data'!E88)))</f>
        <v/>
      </c>
      <c r="CB94" s="36" t="str">
        <f ca="true">+IF(OFFSET('Water Data'!$F$28,0,10*ROW('Water Data'!F88))="","",OFFSET('Water Data'!$F$28,0,10*ROW('Water Data'!F88)))</f>
        <v/>
      </c>
      <c r="CC94" s="36" t="str">
        <f ca="true">+IF(OFFSET('Water Data'!$F$29,0,10*ROW('Water Data'!F88))="","",OFFSET('Water Data'!$F$29,0,10*ROW('Water Data'!F88)))</f>
        <v/>
      </c>
      <c r="CD94" s="36" t="str">
        <f ca="true">+IF(OFFSET('Water Data'!$F$30,0,10*ROW('Water Data'!F88))="","",OFFSET('Water Data'!$F$30,0,10*ROW('Water Data'!F88)))</f>
        <v/>
      </c>
      <c r="CE94" s="36" t="str">
        <f ca="true">+IF(OFFSET('Water Data'!$G$28,0,10*ROW('Water Data'!G88))="","",OFFSET('Water Data'!$G$28,0,10*ROW('Water Data'!G88)))</f>
        <v/>
      </c>
      <c r="CF94" s="36" t="str">
        <f ca="true">+IF(OFFSET('Water Data'!$G$29,0,10*ROW('Water Data'!G88))="","",OFFSET('Water Data'!$G$29,0,10*ROW('Water Data'!G88)))</f>
        <v/>
      </c>
      <c r="CG94" s="36" t="str">
        <f ca="true">+IF(OFFSET('Water Data'!$G$30,0,10*ROW('Water Data'!G88))="","",OFFSET('Water Data'!$G$30,0,10*ROW('Water Data'!G88)))</f>
        <v/>
      </c>
      <c r="CH94" s="36" t="str">
        <f ca="true">+IF(OFFSET('Water Data'!$H$28,0,10*ROW('Water Data'!H88))="","",OFFSET('Water Data'!$H$28,0,10*ROW('Water Data'!H88)))</f>
        <v/>
      </c>
      <c r="CI94" s="36" t="str">
        <f ca="true">+IF(OFFSET('Water Data'!$H$29,0,10*ROW('Water Data'!H88))="","",OFFSET('Water Data'!$H$29,0,10*ROW('Water Data'!H88)))</f>
        <v/>
      </c>
      <c r="CJ94" s="36" t="str">
        <f ca="true">+IF(OFFSET('Water Data'!$H$30,0,10*ROW('Water Data'!H88))="","",OFFSET('Water Data'!$H$30,0,10*ROW('Water Data'!H88)))</f>
        <v/>
      </c>
      <c r="CK94" s="36" t="str">
        <f ca="true">+IF(OFFSET('Sanitation Data'!$C$29,0,10*ROW('Sanitation Data'!C88))="","",OFFSET('Sanitation Data'!$C$29,0,10*ROW('Sanitation Data'!C88)))</f>
        <v/>
      </c>
      <c r="CL94" s="36" t="str">
        <f ca="true">+IF(OFFSET('Sanitation Data'!$C$30,0,10*ROW('Sanitation Data'!C88))="","",OFFSET('Sanitation Data'!$C$30,0,10*ROW('Sanitation Data'!C88)))</f>
        <v/>
      </c>
      <c r="CM94" s="36" t="str">
        <f ca="true">+IF(OFFSET('Sanitation Data'!$C$31,0,10*ROW('Sanitation Data'!C88))="","",OFFSET('Sanitation Data'!$C$31,0,10*ROW('Sanitation Data'!C88)))</f>
        <v/>
      </c>
      <c r="CN94" s="36" t="str">
        <f ca="true">+IF(OFFSET('Sanitation Data'!$C$32,0,10*ROW('Sanitation Data'!C88))="","",OFFSET('Sanitation Data'!$C$32,0,10*ROW('Sanitation Data'!C88)))</f>
        <v/>
      </c>
      <c r="CO94" s="36" t="str">
        <f ca="true">+IF(OFFSET('Sanitation Data'!$C$33,0,10*ROW('Sanitation Data'!C88))="","",OFFSET('Sanitation Data'!$C$33,0,10*ROW('Sanitation Data'!C88)))</f>
        <v/>
      </c>
      <c r="CP94" s="36" t="str">
        <f ca="true">+IF(OFFSET('Sanitation Data'!$D$29,0,10*ROW('Sanitation Data'!D88))="","",OFFSET('Sanitation Data'!$D$29,0,10*ROW('Sanitation Data'!D88)))</f>
        <v/>
      </c>
      <c r="CQ94" s="36" t="str">
        <f ca="true">+IF(OFFSET('Sanitation Data'!$D$30,0,10*ROW('Sanitation Data'!D88))="","",OFFSET('Sanitation Data'!$D$30,0,10*ROW('Sanitation Data'!D88)))</f>
        <v/>
      </c>
      <c r="CR94" s="36" t="str">
        <f ca="true">+IF(OFFSET('Sanitation Data'!$D$31,0,10*ROW('Sanitation Data'!D88))="","",OFFSET('Sanitation Data'!$D$31,0,10*ROW('Sanitation Data'!D88)))</f>
        <v/>
      </c>
      <c r="CS94" s="36" t="str">
        <f ca="true">+IF(OFFSET('Sanitation Data'!$D$32,0,10*ROW('Sanitation Data'!D88))="","",OFFSET('Sanitation Data'!$D$32,0,10*ROW('Sanitation Data'!D88)))</f>
        <v/>
      </c>
      <c r="CT94" s="36" t="str">
        <f ca="true">+IF(OFFSET('Sanitation Data'!$D$33,0,10*ROW('Sanitation Data'!D88))="","",OFFSET('Sanitation Data'!$D$33,0,10*ROW('Sanitation Data'!D88)))</f>
        <v/>
      </c>
      <c r="CU94" s="36" t="str">
        <f ca="true">+IF(OFFSET('Sanitation Data'!$E$29,0,10*ROW('Sanitation Data'!E88))="","",OFFSET('Sanitation Data'!$E$29,0,10*ROW('Sanitation Data'!E88)))</f>
        <v/>
      </c>
      <c r="CV94" s="36" t="str">
        <f ca="true">+IF(OFFSET('Sanitation Data'!$E$30,0,10*ROW('Sanitation Data'!E88))="","",OFFSET('Sanitation Data'!$E$30,0,10*ROW('Sanitation Data'!E88)))</f>
        <v/>
      </c>
      <c r="CW94" s="36" t="str">
        <f ca="true">+IF(OFFSET('Sanitation Data'!$E$31,0,10*ROW('Sanitation Data'!E88))="","",OFFSET('Sanitation Data'!$E$31,0,10*ROW('Sanitation Data'!E88)))</f>
        <v/>
      </c>
      <c r="CX94" s="36" t="str">
        <f ca="true">+IF(OFFSET('Sanitation Data'!$E$32,0,10*ROW('Sanitation Data'!E88))="","",OFFSET('Sanitation Data'!$E$32,0,10*ROW('Sanitation Data'!E88)))</f>
        <v/>
      </c>
      <c r="CY94" s="36" t="str">
        <f ca="true">+IF(OFFSET('Sanitation Data'!$E$33,0,10*ROW('Sanitation Data'!E88))="","",OFFSET('Sanitation Data'!$E$33,0,10*ROW('Sanitation Data'!E88)))</f>
        <v/>
      </c>
      <c r="CZ94" s="36" t="str">
        <f ca="true">+IF(OFFSET('Sanitation Data'!$F$29,0,10*ROW('Sanitation Data'!F88))="","",OFFSET('Sanitation Data'!$F$29,0,10*ROW('Sanitation Data'!F88)))</f>
        <v/>
      </c>
      <c r="DA94" s="36" t="str">
        <f ca="true">+IF(OFFSET('Sanitation Data'!$F$30,0,10*ROW('Sanitation Data'!F88))="","",OFFSET('Sanitation Data'!$F$30,0,10*ROW('Sanitation Data'!F88)))</f>
        <v/>
      </c>
      <c r="DB94" s="36" t="str">
        <f ca="true">+IF(OFFSET('Sanitation Data'!$F$31,0,10*ROW('Sanitation Data'!F88))="","",OFFSET('Sanitation Data'!$F$31,0,10*ROW('Sanitation Data'!F88)))</f>
        <v/>
      </c>
      <c r="DC94" s="36" t="str">
        <f ca="true">+IF(OFFSET('Sanitation Data'!$F$32,0,10*ROW('Sanitation Data'!F88))="","",OFFSET('Sanitation Data'!$F$32,0,10*ROW('Sanitation Data'!F88)))</f>
        <v/>
      </c>
      <c r="DD94" s="36" t="str">
        <f ca="true">+IF(OFFSET('Sanitation Data'!$F$33,0,10*ROW('Sanitation Data'!F88))="","",OFFSET('Sanitation Data'!$F$33,0,10*ROW('Sanitation Data'!F88)))</f>
        <v/>
      </c>
      <c r="DE94" s="36" t="str">
        <f ca="true">+IF(OFFSET('Sanitation Data'!$G$29,0,10*ROW('Sanitation Data'!G88))="","",OFFSET('Sanitation Data'!$G$29,0,10*ROW('Sanitation Data'!G88)))</f>
        <v/>
      </c>
      <c r="DF94" s="36" t="str">
        <f ca="true">+IF(OFFSET('Sanitation Data'!$G$30,0,10*ROW('Sanitation Data'!G88))="","",OFFSET('Sanitation Data'!$G$30,0,10*ROW('Sanitation Data'!G88)))</f>
        <v/>
      </c>
      <c r="DG94" s="36" t="str">
        <f ca="true">+IF(OFFSET('Sanitation Data'!$G$31,0,10*ROW('Sanitation Data'!G88))="","",OFFSET('Sanitation Data'!$G$31,0,10*ROW('Sanitation Data'!G88)))</f>
        <v/>
      </c>
      <c r="DH94" s="36" t="str">
        <f ca="true">+IF(OFFSET('Sanitation Data'!$G$32,0,10*ROW('Sanitation Data'!G88))="","",OFFSET('Sanitation Data'!$G$32,0,10*ROW('Sanitation Data'!G88)))</f>
        <v/>
      </c>
      <c r="DI94" s="36" t="str">
        <f ca="true">+IF(OFFSET('Sanitation Data'!$G$33,0,10*ROW('Sanitation Data'!G88))="","",OFFSET('Sanitation Data'!$G$33,0,10*ROW('Sanitation Data'!G88)))</f>
        <v/>
      </c>
      <c r="DJ94" s="36" t="str">
        <f ca="true">+IF(OFFSET('Sanitation Data'!$H$29,0,10*ROW('Sanitation Data'!H88))="","",OFFSET('Sanitation Data'!$H$29,0,10*ROW('Sanitation Data'!H88)))</f>
        <v/>
      </c>
      <c r="DK94" s="36" t="str">
        <f ca="true">+IF(OFFSET('Sanitation Data'!$H$30,0,10*ROW('Sanitation Data'!H88))="","",OFFSET('Sanitation Data'!$H$30,0,10*ROW('Sanitation Data'!H88)))</f>
        <v/>
      </c>
      <c r="DL94" s="36" t="str">
        <f ca="true">+IF(OFFSET('Sanitation Data'!$H$31,0,10*ROW('Sanitation Data'!H88))="","",OFFSET('Sanitation Data'!$H$31,0,10*ROW('Sanitation Data'!H88)))</f>
        <v/>
      </c>
      <c r="DM94" s="36" t="str">
        <f ca="true">+IF(OFFSET('Sanitation Data'!$H$32,0,10*ROW('Sanitation Data'!H88))="","",OFFSET('Sanitation Data'!$H$32,0,10*ROW('Sanitation Data'!H88)))</f>
        <v/>
      </c>
      <c r="DN94" s="36" t="str">
        <f ca="true">+IF(OFFSET('Sanitation Data'!$H$33,0,10*ROW('Sanitation Data'!H88))="","",OFFSET('Sanitation Data'!$H$33,0,10*ROW('Sanitation Data'!H88)))</f>
        <v/>
      </c>
      <c r="DO94" s="36" t="str">
        <f ca="true">+IF(OFFSET('Hygiene Data'!$C$12,0,10*ROW('Hygiene Data'!C88))="","",OFFSET('Hygiene Data'!$C$12,0,10*ROW('Hygiene Data'!C88)))</f>
        <v/>
      </c>
      <c r="DP94" s="36" t="str">
        <f ca="true">+IF(OFFSET('Hygiene Data'!$C$13,0,10*ROW('Hygiene Data'!C88))="","",OFFSET('Hygiene Data'!$C$13,0,10*ROW('Hygiene Data'!C88)))</f>
        <v/>
      </c>
      <c r="DQ94" s="36" t="str">
        <f ca="true">+IF(OFFSET('Hygiene Data'!$C$14,0,10*ROW('Hygiene Data'!C88))="","",OFFSET('Hygiene Data'!$C$14,0,10*ROW('Hygiene Data'!C88)))</f>
        <v/>
      </c>
      <c r="DR94" s="36" t="str">
        <f ca="true">+IF(OFFSET('Hygiene Data'!$D$12,0,10*ROW('Hygiene Data'!D88))="","",OFFSET('Hygiene Data'!$D$12,0,10*ROW('Hygiene Data'!D88)))</f>
        <v/>
      </c>
      <c r="DS94" s="36" t="str">
        <f ca="true">+IF(OFFSET('Hygiene Data'!$D$13,0,10*ROW('Hygiene Data'!D88))="","",OFFSET('Hygiene Data'!$D$13,0,10*ROW('Hygiene Data'!D88)))</f>
        <v/>
      </c>
      <c r="DT94" s="36" t="str">
        <f ca="true">+IF(OFFSET('Hygiene Data'!$D$14,0,10*ROW('Hygiene Data'!D88))="","",OFFSET('Hygiene Data'!$D$14,0,10*ROW('Hygiene Data'!D88)))</f>
        <v/>
      </c>
      <c r="DU94" s="36" t="str">
        <f ca="true">+IF(OFFSET('Hygiene Data'!$E$12,0,10*ROW('Hygiene Data'!E88))="","",OFFSET('Hygiene Data'!$E$12,0,10*ROW('Hygiene Data'!E88)))</f>
        <v/>
      </c>
      <c r="DV94" s="36" t="str">
        <f ca="true">+IF(OFFSET('Hygiene Data'!$E$13,0,10*ROW('Hygiene Data'!E88))="","",OFFSET('Hygiene Data'!$E$13,0,10*ROW('Hygiene Data'!E88)))</f>
        <v/>
      </c>
      <c r="DW94" s="36" t="str">
        <f ca="true">+IF(OFFSET('Hygiene Data'!$E$14,0,10*ROW('Hygiene Data'!E88))="","",OFFSET('Hygiene Data'!$E$14,0,10*ROW('Hygiene Data'!E88)))</f>
        <v/>
      </c>
      <c r="DX94" s="36" t="str">
        <f ca="true">+IF(OFFSET('Hygiene Data'!$F$12,0,10*ROW('Hygiene Data'!F88))="","",OFFSET('Hygiene Data'!$F$12,0,10*ROW('Hygiene Data'!F88)))</f>
        <v/>
      </c>
      <c r="DY94" s="36" t="str">
        <f ca="true">+IF(OFFSET('Hygiene Data'!$F$13,0,10*ROW('Hygiene Data'!F88))="","",OFFSET('Hygiene Data'!$F$13,0,10*ROW('Hygiene Data'!F88)))</f>
        <v/>
      </c>
      <c r="DZ94" s="36" t="str">
        <f ca="true">+IF(OFFSET('Hygiene Data'!$F$14,0,10*ROW('Hygiene Data'!F88))="","",OFFSET('Hygiene Data'!$F$14,0,10*ROW('Hygiene Data'!F88)))</f>
        <v/>
      </c>
      <c r="EA94" s="36" t="str">
        <f ca="true">+IF(OFFSET('Hygiene Data'!$G$12,0,10*ROW('Hygiene Data'!G88))="","",OFFSET('Hygiene Data'!$G$12,0,10*ROW('Hygiene Data'!G88)))</f>
        <v/>
      </c>
      <c r="EB94" s="36" t="str">
        <f ca="true">+IF(OFFSET('Hygiene Data'!$G$13,0,10*ROW('Hygiene Data'!G88))="","",OFFSET('Hygiene Data'!$G$13,0,10*ROW('Hygiene Data'!G88)))</f>
        <v/>
      </c>
      <c r="EC94" s="36" t="str">
        <f ca="true">+IF(OFFSET('Hygiene Data'!$G$14,0,10*ROW('Hygiene Data'!G88))="","",OFFSET('Hygiene Data'!$G$14,0,10*ROW('Hygiene Data'!G88)))</f>
        <v/>
      </c>
      <c r="ED94" s="36" t="str">
        <f ca="true">+IF(OFFSET('Hygiene Data'!$H$12,0,10*ROW('Hygiene Data'!H88))="","",OFFSET('Hygiene Data'!$H$12,0,10*ROW('Hygiene Data'!H88)))</f>
        <v/>
      </c>
      <c r="EE94" s="36" t="str">
        <f ca="true">+IF(OFFSET('Hygiene Data'!$H$13,0,10*ROW('Hygiene Data'!H88))="","",OFFSET('Hygiene Data'!$H$13,0,10*ROW('Hygiene Data'!H88)))</f>
        <v/>
      </c>
      <c r="EF94" s="36" t="str">
        <f ca="true">+IF(OFFSET('Hygiene Data'!$H$14,0,10*ROW('Hygiene Data'!H88))="","",OFFSET('Hygiene Data'!$H$14,0,10*ROW('Hygiene Data'!H88)))</f>
        <v/>
      </c>
    </row>
    <row r="95" x14ac:dyDescent="0.2">
      <c r="A95" s="59" t="str">
        <f ca="true">+IF(OFFSET('Water Data'!$B$1,0,10*ROW('Water Data'!B92))="","",OFFSET('Water Data'!$B$1,0,10*ROW('Water Data'!B92)))</f>
        <v/>
      </c>
      <c r="B95" s="59" t="str">
        <f ca="true">+IF(OFFSET('Water Data'!$A$3,0,10*ROW('Water Data'!A92))="","",OFFSET('Water Data'!$A$3,0,10*ROW('Water Data'!A92)))</f>
        <v/>
      </c>
      <c r="C95" s="59" t="str">
        <f ca="true">+IF(OFFSET('Water Data'!$C$3,0,10*ROW('Water Data'!C92))="","",OFFSET('Water Data'!$C$3,0,10*ROW('Water Data'!C92)))</f>
        <v/>
      </c>
      <c r="D95" s="252" t="e">
        <f ca="true">+IF(AND(ISNUMBER(OFFSET('Water Data'!$C$5,0,10*ROW('Water Data'!C89))),BS95="Yes"),100-OFFSET('Water Data'!$C$5,0,10*ROW('Water Data'!C89)),IF(AND(ISNUMBER(OFFSET('Water Data'!$C$5,0,10*ROW('Water Data'!C89))),BS95="No",ISNUMBER(OFFSET('Water Data'!$C$5,0,10*ROW('Water Data'!C89)))),CONCATENATE("[",ROUND(100-OFFSET('Water Data'!$C$5,0,10*ROW('Water Data'!C89)),0),"]"),IF(AND(ISNUMBER(OFFSET('Water Data'!$C$5,0,10*ROW('Water Data'!C89))),BS95="",ISNUMBER(OFFSET('Water Data'!$C$5,0,10*ROW('Water Data'!C89)))),100-OFFSET('Water Data'!$C$5,0,10*ROW('Water Data'!C89)),NA())))</f>
        <v>#N/A</v>
      </c>
      <c r="E95" s="252" t="e">
        <f ca="true">+IF(AND(ISNUMBER(OFFSET('Water Data'!$C$7,0,10*ROW('Water Data'!D89))),BT95="Yes"),OFFSET('Water Data'!$C$7,0,10*ROW('Water Data'!C89)),IF(AND(ISNUMBER(OFFSET('Water Data'!$C$7,0,10*ROW('Water Data'!C89))),BT95="No",ISNUMBER(OFFSET('Water Data'!$C$7,0,10*ROW('Water Data'!C89)))),CONCATENATE("[",ROUND(OFFSET('Water Data'!$C$7,0,10*ROW('Water Data'!C89)),0),"]"),IF(AND(ISNUMBER(OFFSET('Water Data'!$C$7,0,10*ROW('Water Data'!C89))),BT95="",ISNUMBER(OFFSET('Water Data'!$C$7,0,10*ROW('Water Data'!C89)))),OFFSET('Water Data'!$C$7,0,10*ROW('Water Data'!C89)),NA())))</f>
        <v>#N/A</v>
      </c>
      <c r="F95" s="252" t="e">
        <f ca="true">+IF(AND(ISNUMBER(OFFSET('Water Data'!$C$10,0,10*ROW('Water Data'!C89))),BU95="Yes"),OFFSET('Water Data'!$C$10,0,10*ROW('Water Data'!C89)),IF(AND(ISNUMBER(OFFSET('Water Data'!$C$10,0,10*ROW('Water Data'!C89))),BU95="No",ISNUMBER(OFFSET('Water Data'!$C$10,0,10*ROW('Water Data'!C89)))),CONCATENATE("[",ROUND(OFFSET('Water Data'!$C$10,0,10*ROW('Water Data'!C89)),0),"]"),IF(AND(ISNUMBER(OFFSET('Water Data'!$C$10,0,10*ROW('Water Data'!C89))),BU95="",ISNUMBER(OFFSET('Water Data'!$C$10,0,10*ROW('Water Data'!C89)))),OFFSET('Water Data'!$C$10,0,10*ROW('Water Data'!C89)),NA())))</f>
        <v>#N/A</v>
      </c>
      <c r="G95" s="252" t="e">
        <f ca="true">+IF(AND(ISNUMBER(OFFSET('Water Data'!$D$5,0,10*ROW('Water Data'!D89))),BV95="Yes"),100-OFFSET('Water Data'!$D$5,0,10*ROW('Water Data'!D89)),IF(AND(ISNUMBER(OFFSET('Water Data'!$D$5,0,10*ROW('Water Data'!D89))),BV95="No",ISNUMBER(OFFSET('Water Data'!$D$5,0,10*ROW('Water Data'!D89)))),CONCATENATE("[",ROUND(100-OFFSET('Water Data'!$D$5,0,10*ROW('Water Data'!D89)),0),"]"),IF(AND(ISNUMBER(OFFSET('Water Data'!$D$5,0,10*ROW('Water Data'!D89))),BV95="",ISNUMBER(OFFSET('Water Data'!$D$5,0,10*ROW('Water Data'!D89)))),100-OFFSET('Water Data'!$D$5,0,10*ROW('Water Data'!D89)),NA())))</f>
        <v>#N/A</v>
      </c>
      <c r="H95" s="252" t="e">
        <f ca="true">+IF(AND(ISNUMBER(OFFSET('Water Data'!$D$7,0,10*ROW('Water Data'!D89))),BW95="Yes"),OFFSET('Water Data'!$D$7,0,10*ROW('Water Data'!D89)),IF(AND(ISNUMBER(OFFSET('Water Data'!$D$7,0,10*ROW('Water Data'!D89))),BW95="No",ISNUMBER(OFFSET('Water Data'!$D$7,0,10*ROW('Water Data'!D89)))),CONCATENATE("[",ROUND(OFFSET('Water Data'!$C$7,0,10*ROW('Water Data'!D89)),0),"]"),IF(AND(ISNUMBER(OFFSET('Water Data'!$D$7,0,10*ROW('Water Data'!D89))),BW95="",ISNUMBER(OFFSET('Water Data'!$D$7,0,10*ROW('Water Data'!D89)))),OFFSET('Water Data'!$D$7,0,10*ROW('Water Data'!D89)),NA())))</f>
        <v>#N/A</v>
      </c>
      <c r="I95" s="252" t="e">
        <f ca="true">+IF(AND(ISNUMBER(OFFSET('Water Data'!$D$10,0,10*ROW('Water Data'!D89))),BX95="Yes"),OFFSET('Water Data'!$D$10,0,10*ROW('Water Data'!D89)),IF(AND(ISNUMBER(OFFSET('Water Data'!$D$10,0,10*ROW('Water Data'!D89))),BX95="No",ISNUMBER(OFFSET('Water Data'!$D$10,0,10*ROW('Water Data'!D89)))),CONCATENATE("[",ROUND(OFFSET('Water Data'!$D$10,0,10*ROW('Water Data'!D89)),0),"]"),IF(AND(ISNUMBER(OFFSET('Water Data'!$D$10,0,10*ROW('Water Data'!D89))),BX95="",ISNUMBER(OFFSET('Water Data'!$D$10,0,10*ROW('Water Data'!D89)))),OFFSET('Water Data'!$D$10,0,10*ROW('Water Data'!D89)),NA())))</f>
        <v>#N/A</v>
      </c>
      <c r="J95" s="252" t="e">
        <f ca="true">+IF(AND(ISNUMBER(OFFSET('Water Data'!$E$5,0,10*ROW('Water Data'!E89))),BY95="Yes"),100-OFFSET('Water Data'!$E$5,0,10*ROW('Water Data'!E89)),IF(AND(ISNUMBER(OFFSET('Water Data'!$E$5,0,10*ROW('Water Data'!E89))),BY95="No",ISNUMBER(OFFSET('Water Data'!$E$5,0,10*ROW('Water Data'!E89)))),CONCATENATE("[",ROUND(100-OFFSET('Water Data'!$E$5,0,10*ROW('Water Data'!E89)),0),"]"),IF(AND(ISNUMBER(OFFSET('Water Data'!$E$5,0,10*ROW('Water Data'!E89))),BY95="",ISNUMBER(OFFSET('Water Data'!$E$5,0,10*ROW('Water Data'!E89)))),100-OFFSET('Water Data'!$E$5,0,10*ROW('Water Data'!E89)),NA())))</f>
        <v>#N/A</v>
      </c>
      <c r="K95" s="252" t="e">
        <f ca="true">+IF(AND(ISNUMBER(OFFSET('Water Data'!$E$7,0,10*ROW('Water Data'!E89))),BZ95="Yes"),OFFSET('Water Data'!$E$7,0,10*ROW('Water Data'!E89)),IF(AND(ISNUMBER(OFFSET('Water Data'!$E$7,0,10*ROW('Water Data'!E89))),BZ95="No",ISNUMBER(OFFSET('Water Data'!$E$7,0,10*ROW('Water Data'!E89)))),CONCATENATE("[",ROUND(OFFSET('Water Data'!$E$7,0,10*ROW('Water Data'!E89)),0),"]"),IF(AND(ISNUMBER(OFFSET('Water Data'!$E$7,0,10*ROW('Water Data'!E89))),BZ95="",ISNUMBER(OFFSET('Water Data'!$E$7,0,10*ROW('Water Data'!E89)))),OFFSET('Water Data'!$E$7,0,10*ROW('Water Data'!E89)),NA())))</f>
        <v>#N/A</v>
      </c>
      <c r="L95" s="252" t="e">
        <f ca="true">+IF(AND(ISNUMBER(OFFSET('Water Data'!$E$10,0,10*ROW('Water Data'!E89))),CA95="Yes"),OFFSET('Water Data'!$E$10,0,10*ROW('Water Data'!E89)),IF(AND(ISNUMBER(OFFSET('Water Data'!$E$10,0,10*ROW('Water Data'!E89))),CA95="No",ISNUMBER(OFFSET('Water Data'!$E$10,0,10*ROW('Water Data'!E89)))),CONCATENATE("[",ROUND(OFFSET('Water Data'!$E$10,0,10*ROW('Water Data'!E89)),0),"]"),IF(AND(ISNUMBER(OFFSET('Water Data'!$E$10,0,10*ROW('Water Data'!E89))),CA95="",ISNUMBER(OFFSET('Water Data'!$E$10,0,10*ROW('Water Data'!E89)))),OFFSET('Water Data'!$E$10,0,10*ROW('Water Data'!E89)),NA())))</f>
        <v>#N/A</v>
      </c>
      <c r="M95" s="252" t="e">
        <f ca="true">+IF(AND(ISNUMBER(OFFSET('Water Data'!$F$5,0,10*ROW('Water Data'!F89))),CB95="Yes"),100-OFFSET('Water Data'!$F$5,0,10*ROW('Water Data'!F89)),IF(AND(ISNUMBER(OFFSET('Water Data'!$F$5,0,10*ROW('Water Data'!F89))),CB95="No",ISNUMBER(OFFSET('Water Data'!$F$5,0,10*ROW('Water Data'!F89)))),CONCATENATE("[",ROUND(100-OFFSET('Water Data'!$F$5,0,10*ROW('Water Data'!F89)),0),"]"),IF(AND(ISNUMBER(OFFSET('Water Data'!$F$5,0,10*ROW('Water Data'!F89))),CB95="",ISNUMBER(OFFSET('Water Data'!$F$5,0,10*ROW('Water Data'!F89)))),100-OFFSET('Water Data'!$F$5,0,10*ROW('Water Data'!F89)),NA())))</f>
        <v>#N/A</v>
      </c>
      <c r="N95" s="252" t="e">
        <f ca="true">+IF(AND(ISNUMBER(OFFSET('Water Data'!$F$7,0,10*ROW('Water Data'!F89))),CC95="Yes"),OFFSET('Water Data'!$F$7,0,10*ROW('Water Data'!F89)),IF(AND(ISNUMBER(OFFSET('Water Data'!$F$7,0,10*ROW('Water Data'!F89))),CC95="No",ISNUMBER(OFFSET('Water Data'!$F$7,0,10*ROW('Water Data'!F89)))),CONCATENATE("[",ROUND(OFFSET('Water Data'!$F$7,0,10*ROW('Water Data'!F89)),0),"]"),IF(AND(ISNUMBER(OFFSET('Water Data'!$F$7,0,10*ROW('Water Data'!F89))),CC95="",ISNUMBER(OFFSET('Water Data'!$F$7,0,10*ROW('Water Data'!F89)))),OFFSET('Water Data'!$F$7,0,10*ROW('Water Data'!F89)),NA())))</f>
        <v>#N/A</v>
      </c>
      <c r="O95" s="252" t="e">
        <f ca="true">+IF(AND(ISNUMBER(OFFSET('Water Data'!$F$10,0,10*ROW('Water Data'!F89))),CD95="Yes"),OFFSET('Water Data'!$F$10,0,10*ROW('Water Data'!F89)),IF(AND(ISNUMBER(OFFSET('Water Data'!$F$10,0,10*ROW('Water Data'!F89))),CD95="No",ISNUMBER(OFFSET('Water Data'!$F$10,0,10*ROW('Water Data'!F89)))),CONCATENATE("[",ROUND(OFFSET('Water Data'!$F$10,0,10*ROW('Water Data'!F89)),0),"]"),IF(AND(ISNUMBER(OFFSET('Water Data'!$F$10,0,10*ROW('Water Data'!F89))),CD95="",ISNUMBER(OFFSET('Water Data'!$F$10,0,10*ROW('Water Data'!F89)))),OFFSET('Water Data'!$F$10,0,10*ROW('Water Data'!F89)),NA())))</f>
        <v>#N/A</v>
      </c>
      <c r="P95" s="252" t="e">
        <f ca="true">+IF(AND(ISNUMBER(OFFSET('Water Data'!$G$5,0,10*ROW('Water Data'!G89))),CE95="Yes"),100-OFFSET('Water Data'!$G$5,0,10*ROW('Water Data'!G89)),IF(AND(ISNUMBER(OFFSET('Water Data'!$G$5,0,10*ROW('Water Data'!G89))),CE95="No",ISNUMBER(OFFSET('Water Data'!$G$5,0,10*ROW('Water Data'!G89)))),CONCATENATE("[",ROUND(100-OFFSET('Water Data'!$G$5,0,10*ROW('Water Data'!G89)),0),"]"),IF(AND(ISNUMBER(OFFSET('Water Data'!$G$5,0,10*ROW('Water Data'!G89))),CE95="",ISNUMBER(OFFSET('Water Data'!$G$5,0,10*ROW('Water Data'!G89)))),100-OFFSET('Water Data'!$G$5,0,10*ROW('Water Data'!G89)),NA())))</f>
        <v>#N/A</v>
      </c>
      <c r="Q95" s="252" t="e">
        <f ca="true">+IF(AND(ISNUMBER(OFFSET('Water Data'!$G$7,0,10*ROW('Water Data'!G89))),CF95="Yes"),OFFSET('Water Data'!$G$7,0,10*ROW('Water Data'!G89)),IF(AND(ISNUMBER(OFFSET('Water Data'!$G$7,0,10*ROW('Water Data'!G89))),CF95="No",ISNUMBER(OFFSET('Water Data'!$G$7,0,10*ROW('Water Data'!G89)))),CONCATENATE("[",ROUND(OFFSET('Water Data'!$G$7,0,10*ROW('Water Data'!G89)),0),"]"),IF(AND(ISNUMBER(OFFSET('Water Data'!$G$7,0,10*ROW('Water Data'!G89))),CF95="",ISNUMBER(OFFSET('Water Data'!$G$7,0,10*ROW('Water Data'!G89)))),OFFSET('Water Data'!$G$7,0,10*ROW('Water Data'!G89)),NA())))</f>
        <v>#N/A</v>
      </c>
      <c r="R95" s="252" t="e">
        <f ca="true">+IF(AND(ISNUMBER(OFFSET('Water Data'!$G$10,0,10*ROW('Water Data'!G89))),CG95="Yes"),OFFSET('Water Data'!$G$10,0,10*ROW('Water Data'!G89)),IF(AND(ISNUMBER(OFFSET('Water Data'!$G$10,0,10*ROW('Water Data'!G89))),CG95="No",ISNUMBER(OFFSET('Water Data'!$G$10,0,10*ROW('Water Data'!G89)))),CONCATENATE("[",ROUND(OFFSET('Water Data'!$G$10,0,10*ROW('Water Data'!G89)),0),"]"),IF(AND(ISNUMBER(OFFSET('Water Data'!$G$10,0,10*ROW('Water Data'!G89))),CG95="",ISNUMBER(OFFSET('Water Data'!$G$10,0,10*ROW('Water Data'!G89)))),OFFSET('Water Data'!$G$10,0,10*ROW('Water Data'!G89)),NA())))</f>
        <v>#N/A</v>
      </c>
      <c r="S95" s="252" t="e">
        <f ca="true">+IF(AND(ISNUMBER(OFFSET('Water Data'!$H$5,0,10*ROW('Water Data'!H89))),CH95="Yes"),100-OFFSET('Water Data'!$H$5,0,10*ROW('Water Data'!H89)),IF(AND(ISNUMBER(OFFSET('Water Data'!$H$5,0,10*ROW('Water Data'!H89))),CH95="No",ISNUMBER(OFFSET('Water Data'!$H$5,0,10*ROW('Water Data'!H89)))),CONCATENATE("[",ROUND(100-OFFSET('Water Data'!$H$5,0,10*ROW('Water Data'!H89)),0),"]"),IF(AND(ISNUMBER(OFFSET('Water Data'!$H$5,0,10*ROW('Water Data'!H89))),CH95="",ISNUMBER(OFFSET('Water Data'!$H$5,0,10*ROW('Water Data'!H89)))),100-OFFSET('Water Data'!$H$5,0,10*ROW('Water Data'!H89)),NA())))</f>
        <v>#N/A</v>
      </c>
      <c r="T95" s="252" t="e">
        <f ca="true">+IF(AND(ISNUMBER(OFFSET('Water Data'!$H$7,0,10*ROW('Water Data'!H89))),CI95="Yes"),OFFSET('Water Data'!$H$7,0,10*ROW('Water Data'!H89)),IF(AND(ISNUMBER(OFFSET('Water Data'!$H$7,0,10*ROW('Water Data'!H89))),CI95="No",ISNUMBER(OFFSET('Water Data'!$H$7,0,10*ROW('Water Data'!H89)))),CONCATENATE("[",ROUND(OFFSET('Water Data'!$H$7,0,10*ROW('Water Data'!H89)),0),"]"),IF(AND(ISNUMBER(OFFSET('Water Data'!$H$7,0,10*ROW('Water Data'!H89))),CI95="",ISNUMBER(OFFSET('Water Data'!$H$7,0,10*ROW('Water Data'!H89)))),OFFSET('Water Data'!$H$7,0,10*ROW('Water Data'!H89)),NA())))</f>
        <v>#N/A</v>
      </c>
      <c r="U95" s="252" t="e">
        <f ca="true">+IF(AND(ISNUMBER(OFFSET('Water Data'!$H$10,0,10*ROW('Water Data'!H89))),CJ95="Yes"),OFFSET('Water Data'!$H$10,0,10*ROW('Water Data'!H89)),IF(AND(ISNUMBER(OFFSET('Water Data'!$H$10,0,10*ROW('Water Data'!H89))),CJ95="No",ISNUMBER(OFFSET('Water Data'!$H$10,0,10*ROW('Water Data'!H89)))),CONCATENATE("[",ROUND(OFFSET('Water Data'!$H$10,0,10*ROW('Water Data'!H89)),0),"]"),IF(AND(ISNUMBER(OFFSET('Water Data'!$H$10,0,10*ROW('Water Data'!H89))),CJ95="",ISNUMBER(OFFSET('Water Data'!$H$10,0,10*ROW('Water Data'!H89)))),OFFSET('Water Data'!$H$10,0,10*ROW('Water Data'!H89)),NA())))</f>
        <v>#N/A</v>
      </c>
      <c r="V95" s="253" t="e">
        <f ca="true">+IF(AND(ISNUMBER(OFFSET('Sanitation Data'!$C$5,0,10*ROW('Sanitation Data'!C89))),CK95="Yes"),100-OFFSET('Sanitation Data'!$C$5,0,10*ROW('Sanitation Data'!C89)),IF(AND(ISNUMBER(OFFSET('Sanitation Data'!$C$5,0,10*ROW('Sanitation Data'!C89))),CK95="No",ISNUMBER(OFFSET('Sanitation Data'!$C$5,0,10*ROW('Sanitation Data'!C89)))),CONCATENATE("[",ROUND(100-OFFSET('Sanitation Data'!$C$5,0,10*ROW('Sanitation Data'!C89)),0),"]"),IF(AND(ISNUMBER(OFFSET('Sanitation Data'!$C$5,0,10*ROW('Sanitation Data'!C89))),CK95="",ISNUMBER(OFFSET('Sanitation Data'!$C$5,0,10*ROW('Sanitation Data'!C89)))),100-OFFSET('Sanitation Data'!$C$5,0,10*ROW('Sanitation Data'!C89)),NA())))</f>
        <v>#N/A</v>
      </c>
      <c r="W95" s="253" t="e">
        <f ca="true">+IF(AND(ISNUMBER(OFFSET('Sanitation Data'!$C$7,0,10*ROW('Sanitation Data'!C89))),CL95="Yes"),OFFSET('Sanitation Data'!$C$7,0,10*ROW('Sanitation Data'!C89)),IF(AND(ISNUMBER(OFFSET('Sanitation Data'!$C$7,0,10*ROW('Sanitation Data'!C89))),CL95="No",ISNUMBER(OFFSET('Sanitation Data'!$C$7,0,10*ROW('Sanitation Data'!C89)))),CONCATENATE("[",ROUND(OFFSET('Sanitation Data'!$C$7,0,10*ROW('Sanitation Data'!C89)),0),"]"),IF(AND(ISNUMBER(OFFSET('Sanitation Data'!$C$7,0,10*ROW('Sanitation Data'!C89))),CL95="",ISNUMBER(OFFSET('Sanitation Data'!$C$7,0,10*ROW('Sanitation Data'!C89)))),OFFSET('Sanitation Data'!$C$7,0,10*ROW('Sanitation Data'!C89)),NA())))</f>
        <v>#N/A</v>
      </c>
      <c r="X95" s="253" t="e">
        <f ca="true">+IF(AND(ISNUMBER(OFFSET('Sanitation Data'!$C$11,0,10*ROW('Sanitation Data'!C89))),CM95="Yes"),OFFSET('Sanitation Data'!$C$11,0,10*ROW('Sanitation Data'!C89)),IF(AND(ISNUMBER(OFFSET('Sanitation Data'!$C$11,0,10*ROW('Sanitation Data'!C89))),CM95="No",ISNUMBER(OFFSET('Sanitation Data'!$C$11,0,10*ROW('Sanitation Data'!C89)))),CONCATENATE("[",ROUND(OFFSET('Sanitation Data'!$C$11,0,10*ROW('Sanitation Data'!C89)),0),"]"),IF(AND(ISNUMBER(OFFSET('Sanitation Data'!$C$11,0,10*ROW('Sanitation Data'!C89))),CM95="",ISNUMBER(OFFSET('Sanitation Data'!$C$11,0,10*ROW('Sanitation Data'!C89)))),OFFSET('Sanitation Data'!$C$11,0,10*ROW('Sanitation Data'!C89)),NA())))</f>
        <v>#N/A</v>
      </c>
      <c r="Y95" s="253" t="e">
        <f ca="true">+IF(AND(ISNUMBER(OFFSET('Sanitation Data'!$C$12,0,10*ROW('Sanitation Data'!C89))),CN95="Yes"),OFFSET('Sanitation Data'!$C$12,0,10*ROW('Sanitation Data'!C89)),IF(AND(ISNUMBER(OFFSET('Sanitation Data'!$C$12,0,10*ROW('Sanitation Data'!C89))),CN95="No",ISNUMBER(OFFSET('Sanitation Data'!$C$12,0,10*ROW('Sanitation Data'!C89)))),CONCATENATE("[",ROUND(OFFSET('Sanitation Data'!$C$12,0,10*ROW('Sanitation Data'!C89)),0),"]"),IF(AND(ISNUMBER(OFFSET('Sanitation Data'!$C$12,0,10*ROW('Sanitation Data'!C89))),CN95="",ISNUMBER(OFFSET('Sanitation Data'!$C$12,0,10*ROW('Sanitation Data'!C89)))),OFFSET('Sanitation Data'!$C$12,0,10*ROW('Sanitation Data'!C89)),NA())))</f>
        <v>#N/A</v>
      </c>
      <c r="Z95" s="253" t="e">
        <f ca="true">+IF(AND(ISNUMBER(OFFSET('Sanitation Data'!$C$13,0,10*ROW('Sanitation Data'!C89))),CO95="Yes"),OFFSET('Sanitation Data'!$C$13,0,10*ROW('Sanitation Data'!C89)),IF(AND(ISNUMBER(OFFSET('Sanitation Data'!$C$13,0,10*ROW('Sanitation Data'!C89))),CO95="No",ISNUMBER(OFFSET('Sanitation Data'!$C$13,0,10*ROW('Sanitation Data'!C89)))),CONCATENATE("[",ROUND(OFFSET('Sanitation Data'!$C$13,0,10*ROW('Sanitation Data'!C89)),0),"]"),IF(AND(ISNUMBER(OFFSET('Sanitation Data'!$C$13,0,10*ROW('Sanitation Data'!C89))),CO95="",ISNUMBER(OFFSET('Sanitation Data'!$C$13,0,10*ROW('Sanitation Data'!C89)))),OFFSET('Sanitation Data'!$C$13,0,10*ROW('Sanitation Data'!C89)),NA())))</f>
        <v>#N/A</v>
      </c>
      <c r="AA95" s="253" t="e">
        <f ca="true">+IF(AND(ISNUMBER(OFFSET('Sanitation Data'!$D$5,0,10*ROW('Sanitation Data'!D89))),CP95="Yes"),100-OFFSET('Sanitation Data'!$D$5,0,10*ROW('Sanitation Data'!D89)),IF(AND(ISNUMBER(OFFSET('Sanitation Data'!$D$5,0,10*ROW('Sanitation Data'!D89))),CP95="No",ISNUMBER(OFFSET('Sanitation Data'!$D$5,0,10*ROW('Sanitation Data'!D89)))),CONCATENATE("[",ROUND(100-OFFSET('Sanitation Data'!$D$5,0,10*ROW('Sanitation Data'!D89)),0),"]"),IF(AND(ISNUMBER(OFFSET('Sanitation Data'!$D$5,0,10*ROW('Sanitation Data'!D89))),CP95="",ISNUMBER(OFFSET('Sanitation Data'!$D$5,0,10*ROW('Sanitation Data'!D89)))),100-OFFSET('Sanitation Data'!$D$5,0,10*ROW('Sanitation Data'!D89)),NA())))</f>
        <v>#N/A</v>
      </c>
      <c r="AB95" s="253" t="e">
        <f ca="true">+IF(AND(ISNUMBER(OFFSET('Sanitation Data'!$D$7,0,10*ROW('Sanitation Data'!D89))),CQ95="Yes"),OFFSET('Sanitation Data'!$D$7,0,10*ROW('Sanitation Data'!G89)),IF(AND(ISNUMBER(OFFSET('Sanitation Data'!$D$7,0,10*ROW('Sanitation Data'!D89))),CQ95="No",ISNUMBER(OFFSET('Sanitation Data'!$D$7,0,10*ROW('Sanitation Data'!D89)))),CONCATENATE("[",ROUND(OFFSET('Sanitation Data'!$D$7,0,10*ROW('Sanitation Data'!D89)),0),"]"),IF(AND(ISNUMBER(OFFSET('Sanitation Data'!$D$7,0,10*ROW('Sanitation Data'!D89))),CQ95="",ISNUMBER(OFFSET('Sanitation Data'!$D$7,0,10*ROW('Sanitation Data'!D89)))),OFFSET('Sanitation Data'!$D$7,0,10*ROW('Sanitation Data'!D89)),NA())))</f>
        <v>#N/A</v>
      </c>
      <c r="AC95" s="253" t="e">
        <f ca="true">+IF(AND(ISNUMBER(OFFSET('Sanitation Data'!$D$11,0,10*ROW('Sanitation Data'!D89))),CR95="Yes"),OFFSET('Sanitation Data'!$D$11,0,10*ROW('Sanitation Data'!D89)),IF(AND(ISNUMBER(OFFSET('Sanitation Data'!$D$11,0,10*ROW('Sanitation Data'!D89))),CR95="No",ISNUMBER(OFFSET('Sanitation Data'!$D$11,0,10*ROW('Sanitation Data'!D89)))),CONCATENATE("[",ROUND(OFFSET('Sanitation Data'!$D$11,0,10*ROW('Sanitation Data'!D89)),0),"]"),IF(AND(ISNUMBER(OFFSET('Sanitation Data'!$D$11,0,10*ROW('Sanitation Data'!D89))),CR95="",ISNUMBER(OFFSET('Sanitation Data'!$D$11,0,10*ROW('Sanitation Data'!D89)))),OFFSET('Sanitation Data'!$D$11,0,10*ROW('Sanitation Data'!D89)),NA())))</f>
        <v>#N/A</v>
      </c>
      <c r="AD95" s="253" t="e">
        <f ca="true">+IF(AND(ISNUMBER(OFFSET('Sanitation Data'!$D$12,0,10*ROW('Sanitation Data'!D89))),CS95="Yes"),OFFSET('Sanitation Data'!$D$12,0,10*ROW('Sanitation Data'!D89)),IF(AND(ISNUMBER(OFFSET('Sanitation Data'!$D$12,0,10*ROW('Sanitation Data'!D89))),CS95="No",ISNUMBER(OFFSET('Sanitation Data'!$D$12,0,10*ROW('Sanitation Data'!D89)))),CONCATENATE("[",ROUND(OFFSET('Sanitation Data'!$D$12,0,10*ROW('Sanitation Data'!D89)),0),"]"),IF(AND(ISNUMBER(OFFSET('Sanitation Data'!$D$12,0,10*ROW('Sanitation Data'!D89))),CS95="",ISNUMBER(OFFSET('Sanitation Data'!$D$12,0,10*ROW('Sanitation Data'!D89)))),OFFSET('Sanitation Data'!$D$12,0,10*ROW('Sanitation Data'!D89)),NA())))</f>
        <v>#N/A</v>
      </c>
      <c r="AE95" s="253" t="e">
        <f ca="true">+IF(AND(ISNUMBER(OFFSET('Sanitation Data'!$D$13,0,10*ROW('Sanitation Data'!D89))),CT95="Yes"),OFFSET('Sanitation Data'!$D$13,0,10*ROW('Sanitation Data'!D89)),IF(AND(ISNUMBER(OFFSET('Sanitation Data'!$D$13,0,10*ROW('Sanitation Data'!D89))),CT95="No",ISNUMBER(OFFSET('Sanitation Data'!$D$13,0,10*ROW('Sanitation Data'!D89)))),CONCATENATE("[",ROUND(OFFSET('Sanitation Data'!$D$13,0,10*ROW('Sanitation Data'!D89)),0),"]"),IF(AND(ISNUMBER(OFFSET('Sanitation Data'!$D$13,0,10*ROW('Sanitation Data'!D89))),CT95="",ISNUMBER(OFFSET('Sanitation Data'!$D$13,0,10*ROW('Sanitation Data'!D89)))),OFFSET('Sanitation Data'!$D$13,0,10*ROW('Sanitation Data'!D89)),NA())))</f>
        <v>#N/A</v>
      </c>
      <c r="AF95" s="253" t="e">
        <f ca="true">+IF(AND(ISNUMBER(OFFSET('Sanitation Data'!$E$5,0,10*ROW('Sanitation Data'!E89))),CU95="Yes"),100-OFFSET('Sanitation Data'!$E$5,0,10*ROW('Sanitation Data'!E89)),IF(AND(ISNUMBER(OFFSET('Sanitation Data'!$E$5,0,10*ROW('Sanitation Data'!E89))),CU95="No",ISNUMBER(OFFSET('Sanitation Data'!$E$5,0,10*ROW('Sanitation Data'!E89)))),CONCATENATE("[",ROUND(100-OFFSET('Sanitation Data'!$E$5,0,10*ROW('Sanitation Data'!E89)),0),"]"),IF(AND(ISNUMBER(OFFSET('Sanitation Data'!$E$5,0,10*ROW('Sanitation Data'!E89))),CU95="",ISNUMBER(OFFSET('Sanitation Data'!$E$5,0,10*ROW('Sanitation Data'!E89)))),100-OFFSET('Sanitation Data'!$E$5,0,10*ROW('Sanitation Data'!E89)),NA())))</f>
        <v>#N/A</v>
      </c>
      <c r="AG95" s="253" t="e">
        <f ca="true">+IF(AND(ISNUMBER(OFFSET('Sanitation Data'!$E$7,0,10*ROW('Sanitation Data'!E89))),CV95="Yes"),OFFSET('Sanitation Data'!$E$7,0,10*ROW('Sanitation Data'!E89)),IF(AND(ISNUMBER(OFFSET('Sanitation Data'!$E$7,0,10*ROW('Sanitation Data'!E89))),CV95="No",ISNUMBER(OFFSET('Sanitation Data'!$E$7,0,10*ROW('Sanitation Data'!E89)))),CONCATENATE("[",ROUND(OFFSET('Sanitation Data'!$E$7,0,10*ROW('Sanitation Data'!E89)),0),"]"),IF(AND(ISNUMBER(OFFSET('Sanitation Data'!$E$7,0,10*ROW('Sanitation Data'!E89))),CV95="",ISNUMBER(OFFSET('Sanitation Data'!$E$7,0,10*ROW('Sanitation Data'!E89)))),OFFSET('Sanitation Data'!$E$7,0,10*ROW('Sanitation Data'!E89)),NA())))</f>
        <v>#N/A</v>
      </c>
      <c r="AH95" s="253" t="e">
        <f ca="true">+IF(AND(ISNUMBER(OFFSET('Sanitation Data'!$E$11,0,10*ROW('Sanitation Data'!E89))),CW95="Yes"),OFFSET('Sanitation Data'!$E$11,0,10*ROW('Sanitation Data'!E89)),IF(AND(ISNUMBER(OFFSET('Sanitation Data'!$E$11,0,10*ROW('Sanitation Data'!E89))),CW95="No",ISNUMBER(OFFSET('Sanitation Data'!$E$11,0,10*ROW('Sanitation Data'!E89)))),CONCATENATE("[",ROUND(OFFSET('Sanitation Data'!$E$11,0,10*ROW('Sanitation Data'!E89)),0),"]"),IF(AND(ISNUMBER(OFFSET('Sanitation Data'!$E$11,0,10*ROW('Sanitation Data'!E89))),CW95="",ISNUMBER(OFFSET('Sanitation Data'!$E$11,0,10*ROW('Sanitation Data'!E89)))),OFFSET('Sanitation Data'!$E$11,0,10*ROW('Sanitation Data'!E89)),NA())))</f>
        <v>#N/A</v>
      </c>
      <c r="AI95" s="253" t="e">
        <f ca="true">+IF(AND(ISNUMBER(OFFSET('Sanitation Data'!$E$12,0,10*ROW('Sanitation Data'!E89))),CX95="Yes"),OFFSET('Sanitation Data'!$E$12,0,10*ROW('Sanitation Data'!E89)),IF(AND(ISNUMBER(OFFSET('Sanitation Data'!$E$12,0,10*ROW('Sanitation Data'!E89))),CX95="No",ISNUMBER(OFFSET('Sanitation Data'!$E$12,0,10*ROW('Sanitation Data'!E89)))),CONCATENATE("[",ROUND(OFFSET('Sanitation Data'!$E$12,0,10*ROW('Sanitation Data'!E89)),0),"]"),IF(AND(ISNUMBER(OFFSET('Sanitation Data'!$E$12,0,10*ROW('Sanitation Data'!E89))),CX95="",ISNUMBER(OFFSET('Sanitation Data'!$E$12,0,10*ROW('Sanitation Data'!E89)))),OFFSET('Sanitation Data'!$E$12,0,10*ROW('Sanitation Data'!E89)),NA())))</f>
        <v>#N/A</v>
      </c>
      <c r="AJ95" s="253" t="e">
        <f ca="true">+IF(AND(ISNUMBER(OFFSET('Sanitation Data'!$E$13,0,10*ROW('Sanitation Data'!E89))),CY95="Yes"),OFFSET('Sanitation Data'!$E$13,0,10*ROW('Sanitation Data'!E89)),IF(AND(ISNUMBER(OFFSET('Sanitation Data'!$E$13,0,10*ROW('Sanitation Data'!E89))),CY95="No",ISNUMBER(OFFSET('Sanitation Data'!$E$13,0,10*ROW('Sanitation Data'!E89)))),CONCATENATE("[",ROUND(OFFSET('Sanitation Data'!$E$13,0,10*ROW('Sanitation Data'!E89)),0),"]"),IF(AND(ISNUMBER(OFFSET('Sanitation Data'!$E$13,0,10*ROW('Sanitation Data'!E89))),CY95="",ISNUMBER(OFFSET('Sanitation Data'!$E$13,0,10*ROW('Sanitation Data'!E89)))),OFFSET('Sanitation Data'!$E$13,0,10*ROW('Sanitation Data'!E89)),NA())))</f>
        <v>#N/A</v>
      </c>
      <c r="AK95" s="253" t="e">
        <f ca="true">+IF(AND(ISNUMBER(OFFSET('Sanitation Data'!$F$5,0,10*ROW('Sanitation Data'!F89))),CZ95="Yes"),100-OFFSET('Sanitation Data'!$F$5,0,10*ROW('Sanitation Data'!F89)),IF(AND(ISNUMBER(OFFSET('Sanitation Data'!$F$5,0,10*ROW('Sanitation Data'!F89))),CZ95="No",ISNUMBER(OFFSET('Sanitation Data'!$F$5,0,10*ROW('Sanitation Data'!F89)))),CONCATENATE("[",ROUND(100-OFFSET('Sanitation Data'!$F$5,0,10*ROW('Sanitation Data'!F89)),0),"]"),IF(AND(ISNUMBER(OFFSET('Sanitation Data'!$F$5,0,10*ROW('Sanitation Data'!F89))),CZ95="",ISNUMBER(OFFSET('Sanitation Data'!$F$5,0,10*ROW('Sanitation Data'!F89)))),100-OFFSET('Sanitation Data'!$F$5,0,10*ROW('Sanitation Data'!F89)),NA())))</f>
        <v>#N/A</v>
      </c>
      <c r="AL95" s="253" t="e">
        <f ca="true">+IF(AND(ISNUMBER(OFFSET('Sanitation Data'!$F$7,0,10*ROW('Sanitation Data'!F89))),DA95="Yes"),OFFSET('Sanitation Data'!$F$7,0,10*ROW('Sanitation Data'!F89)),IF(AND(ISNUMBER(OFFSET('Sanitation Data'!$F$7,0,10*ROW('Sanitation Data'!F89))),DA95="No",ISNUMBER(OFFSET('Sanitation Data'!$F$7,0,10*ROW('Sanitation Data'!F89)))),CONCATENATE("[",ROUND(OFFSET('Sanitation Data'!$F$7,0,10*ROW('Sanitation Data'!F89)),0),"]"),IF(AND(ISNUMBER(OFFSET('Sanitation Data'!$F$7,0,10*ROW('Sanitation Data'!F89))),DA95="",ISNUMBER(OFFSET('Sanitation Data'!$F$7,0,10*ROW('Sanitation Data'!F89)))),OFFSET('Sanitation Data'!$F$7,0,10*ROW('Sanitation Data'!F89)),NA())))</f>
        <v>#N/A</v>
      </c>
      <c r="AM95" s="253" t="e">
        <f ca="true">+IF(AND(ISNUMBER(OFFSET('Sanitation Data'!$F$11,0,10*ROW('Sanitation Data'!F89))),DB95="Yes"),OFFSET('Sanitation Data'!$F$11,0,10*ROW('Sanitation Data'!F89)),IF(AND(ISNUMBER(OFFSET('Sanitation Data'!$F$11,0,10*ROW('Sanitation Data'!F89))),DB95="No",ISNUMBER(OFFSET('Sanitation Data'!$F$11,0,10*ROW('Sanitation Data'!F89)))),CONCATENATE("[",ROUND(OFFSET('Sanitation Data'!$F$11,0,10*ROW('Sanitation Data'!F89)),0),"]"),IF(AND(ISNUMBER(OFFSET('Sanitation Data'!$F$11,0,10*ROW('Sanitation Data'!F89))),DB95="",ISNUMBER(OFFSET('Sanitation Data'!$F$11,0,10*ROW('Sanitation Data'!F89)))),OFFSET('Sanitation Data'!$F$11,0,10*ROW('Sanitation Data'!F89)),NA())))</f>
        <v>#N/A</v>
      </c>
      <c r="AN95" s="253" t="e">
        <f ca="true">+IF(AND(ISNUMBER(OFFSET('Sanitation Data'!$F$12,0,10*ROW('Sanitation Data'!F89))),DC95="Yes"),OFFSET('Sanitation Data'!$F$12,0,10*ROW('Sanitation Data'!F89)),IF(AND(ISNUMBER(OFFSET('Sanitation Data'!$F$12,0,10*ROW('Sanitation Data'!F89))),DC95="No",ISNUMBER(OFFSET('Sanitation Data'!$F$12,0,10*ROW('Sanitation Data'!F89)))),CONCATENATE("[",ROUND(OFFSET('Sanitation Data'!$F$12,0,10*ROW('Sanitation Data'!F89)),0),"]"),IF(AND(ISNUMBER(OFFSET('Sanitation Data'!$F$12,0,10*ROW('Sanitation Data'!F89))),DC95="",ISNUMBER(OFFSET('Sanitation Data'!$F$12,0,10*ROW('Sanitation Data'!F89)))),OFFSET('Sanitation Data'!$F$12,0,10*ROW('Sanitation Data'!F89)),NA())))</f>
        <v>#N/A</v>
      </c>
      <c r="AO95" s="253" t="e">
        <f ca="true">+IF(AND(ISNUMBER(OFFSET('Sanitation Data'!$F$13,0,10*ROW('Sanitation Data'!F89))),DD95="Yes"),OFFSET('Sanitation Data'!$F$13,0,10*ROW('Sanitation Data'!F89)),IF(AND(ISNUMBER(OFFSET('Sanitation Data'!$F$13,0,10*ROW('Sanitation Data'!F89))),DD95="No",ISNUMBER(OFFSET('Sanitation Data'!$F$13,0,10*ROW('Sanitation Data'!F89)))),CONCATENATE("[",ROUND(OFFSET('Sanitation Data'!$F$13,0,10*ROW('Sanitation Data'!F89)),0),"]"),IF(AND(ISNUMBER(OFFSET('Sanitation Data'!$F$13,0,10*ROW('Sanitation Data'!F89))),DD95="",ISNUMBER(OFFSET('Sanitation Data'!$F$13,0,10*ROW('Sanitation Data'!F89)))),OFFSET('Sanitation Data'!$F$13,0,10*ROW('Sanitation Data'!F89)),NA())))</f>
        <v>#N/A</v>
      </c>
      <c r="AP95" s="253" t="e">
        <f ca="true">+IF(AND(ISNUMBER(OFFSET('Sanitation Data'!$G$5,0,10*ROW('Sanitation Data'!G89))),DE95="Yes"),100-OFFSET('Sanitation Data'!$G$5,0,10*ROW('Sanitation Data'!G89)),IF(AND(ISNUMBER(OFFSET('Sanitation Data'!$G$5,0,10*ROW('Sanitation Data'!G89))),DE95="No",ISNUMBER(OFFSET('Sanitation Data'!$G$5,0,10*ROW('Sanitation Data'!G89)))),CONCATENATE("[",ROUND(100-OFFSET('Sanitation Data'!$G$5,0,10*ROW('Sanitation Data'!G89)),0),"]"),IF(AND(ISNUMBER(OFFSET('Sanitation Data'!$G$5,0,10*ROW('Sanitation Data'!G89))),DE95="",ISNUMBER(OFFSET('Sanitation Data'!$G$5,0,10*ROW('Sanitation Data'!G89)))),100-OFFSET('Sanitation Data'!$G$5,0,10*ROW('Sanitation Data'!G89)),NA())))</f>
        <v>#N/A</v>
      </c>
      <c r="AQ95" s="253" t="e">
        <f ca="true">+IF(AND(ISNUMBER(OFFSET('Sanitation Data'!$G$7,0,10*ROW('Sanitation Data'!G89))),DF95="Yes"),OFFSET('Sanitation Data'!$G$7,0,10*ROW('Sanitation Data'!G89)),IF(AND(ISNUMBER(OFFSET('Sanitation Data'!$G$7,0,10*ROW('Sanitation Data'!G89))),DF95="No",ISNUMBER(OFFSET('Sanitation Data'!$G$7,0,10*ROW('Sanitation Data'!G89)))),CONCATENATE("[",ROUND(OFFSET('Sanitation Data'!$G$7,0,10*ROW('Sanitation Data'!G89)),0),"]"),IF(AND(ISNUMBER(OFFSET('Sanitation Data'!$G$7,0,10*ROW('Sanitation Data'!G89))),DF95="",ISNUMBER(OFFSET('Sanitation Data'!$G$7,0,10*ROW('Sanitation Data'!G89)))),OFFSET('Sanitation Data'!$G$7,0,10*ROW('Sanitation Data'!G89)),NA())))</f>
        <v>#N/A</v>
      </c>
      <c r="AR95" s="253" t="e">
        <f ca="true">+IF(AND(ISNUMBER(OFFSET('Sanitation Data'!$G$11,0,10*ROW('Sanitation Data'!G89))),DG95="Yes"),OFFSET('Sanitation Data'!$G$11,0,10*ROW('Sanitation Data'!G89)),IF(AND(ISNUMBER(OFFSET('Sanitation Data'!$G$11,0,10*ROW('Sanitation Data'!G89))),DG95="No",ISNUMBER(OFFSET('Sanitation Data'!$G$11,0,10*ROW('Sanitation Data'!G89)))),CONCATENATE("[",ROUND(OFFSET('Sanitation Data'!$G$11,0,10*ROW('Sanitation Data'!G89)),0),"]"),IF(AND(ISNUMBER(OFFSET('Sanitation Data'!$G$11,0,10*ROW('Sanitation Data'!G89))),DG95="",ISNUMBER(OFFSET('Sanitation Data'!$G$11,0,10*ROW('Sanitation Data'!G89)))),OFFSET('Sanitation Data'!$G$11,0,10*ROW('Sanitation Data'!G89)),NA())))</f>
        <v>#N/A</v>
      </c>
      <c r="AS95" s="253" t="e">
        <f ca="true">+IF(AND(ISNUMBER(OFFSET('Sanitation Data'!$G$12,0,10*ROW('Sanitation Data'!G89))),DH95="Yes"),OFFSET('Sanitation Data'!$G$12,0,10*ROW('Sanitation Data'!G89)),IF(AND(ISNUMBER(OFFSET('Sanitation Data'!$G$12,0,10*ROW('Sanitation Data'!G89))),DH95="No",ISNUMBER(OFFSET('Sanitation Data'!$G$12,0,10*ROW('Sanitation Data'!G89)))),CONCATENATE("[",ROUND(OFFSET('Sanitation Data'!$G$12,0,10*ROW('Sanitation Data'!G89)),0),"]"),IF(AND(ISNUMBER(OFFSET('Sanitation Data'!$G$12,0,10*ROW('Sanitation Data'!G89))),DH95="",ISNUMBER(OFFSET('Sanitation Data'!$G$12,0,10*ROW('Sanitation Data'!G89)))),OFFSET('Sanitation Data'!$G$12,0,10*ROW('Sanitation Data'!G89)),NA())))</f>
        <v>#N/A</v>
      </c>
      <c r="AT95" s="253" t="e">
        <f ca="true">+IF(AND(ISNUMBER(OFFSET('Sanitation Data'!$G$13,0,10*ROW('Sanitation Data'!G89))),DI95="Yes"),OFFSET('Sanitation Data'!$G$13,0,10*ROW('Sanitation Data'!G89)),IF(AND(ISNUMBER(OFFSET('Sanitation Data'!$G$13,0,10*ROW('Sanitation Data'!G89))),DI95="No",ISNUMBER(OFFSET('Sanitation Data'!$G$13,0,10*ROW('Sanitation Data'!G89)))),CONCATENATE("[",ROUND(OFFSET('Sanitation Data'!$G$13,0,10*ROW('Sanitation Data'!G89)),0),"]"),IF(AND(ISNUMBER(OFFSET('Sanitation Data'!$G$13,0,10*ROW('Sanitation Data'!G89))),DI95="",ISNUMBER(OFFSET('Sanitation Data'!$G$13,0,10*ROW('Sanitation Data'!G89)))),OFFSET('Sanitation Data'!$G$13,0,10*ROW('Sanitation Data'!G89)),NA())))</f>
        <v>#N/A</v>
      </c>
      <c r="AU95" s="253" t="e">
        <f ca="true">+IF(AND(ISNUMBER(OFFSET('Sanitation Data'!$H$5,0,10*ROW('Sanitation Data'!H89))),DJ95="Yes"),100-OFFSET('Sanitation Data'!$H$5,0,10*ROW('Sanitation Data'!H89)),IF(AND(ISNUMBER(OFFSET('Sanitation Data'!$H$5,0,10*ROW('Sanitation Data'!H89))),DJ95="No",ISNUMBER(OFFSET('Sanitation Data'!$H$5,0,10*ROW('Sanitation Data'!H89)))),CONCATENATE("[",ROUND(100-OFFSET('Sanitation Data'!$H$5,0,10*ROW('Sanitation Data'!H89)),0),"]"),IF(AND(ISNUMBER(OFFSET('Sanitation Data'!$H$5,0,10*ROW('Sanitation Data'!H89))),DJ95="",ISNUMBER(OFFSET('Sanitation Data'!$H$5,0,10*ROW('Sanitation Data'!H89)))),100-OFFSET('Sanitation Data'!$H$5,0,10*ROW('Sanitation Data'!H89)),NA())))</f>
        <v>#N/A</v>
      </c>
      <c r="AV95" s="253" t="e">
        <f ca="true">+IF(AND(ISNUMBER(OFFSET('Sanitation Data'!$H$7,0,10*ROW('Sanitation Data'!H89))),DK95="Yes"),OFFSET('Sanitation Data'!$H$7,0,10*ROW('Sanitation Data'!H89)),IF(AND(ISNUMBER(OFFSET('Sanitation Data'!$H$7,0,10*ROW('Sanitation Data'!H89))),DK95="No",ISNUMBER(OFFSET('Sanitation Data'!$H$7,0,10*ROW('Sanitation Data'!H89)))),CONCATENATE("[",ROUND(OFFSET('Sanitation Data'!$H$7,0,10*ROW('Sanitation Data'!H89)),0),"]"),IF(AND(ISNUMBER(OFFSET('Sanitation Data'!$H$7,0,10*ROW('Sanitation Data'!H89))),DK95="",ISNUMBER(OFFSET('Sanitation Data'!$H$7,0,10*ROW('Sanitation Data'!H89)))),OFFSET('Sanitation Data'!$H$7,0,10*ROW('Sanitation Data'!H89)),NA())))</f>
        <v>#N/A</v>
      </c>
      <c r="AW95" s="253" t="e">
        <f ca="true">+IF(AND(ISNUMBER(OFFSET('Sanitation Data'!$H$11,0,10*ROW('Sanitation Data'!H89))),DL95="Yes"),OFFSET('Sanitation Data'!$H$11,0,10*ROW('Sanitation Data'!H89)),IF(AND(ISNUMBER(OFFSET('Sanitation Data'!$H$11,0,10*ROW('Sanitation Data'!H89))),DL95="No",ISNUMBER(OFFSET('Sanitation Data'!$H$11,0,10*ROW('Sanitation Data'!H89)))),CONCATENATE("[",ROUND(OFFSET('Sanitation Data'!$H$11,0,10*ROW('Sanitation Data'!H89)),0),"]"),IF(AND(ISNUMBER(OFFSET('Sanitation Data'!$H$11,0,10*ROW('Sanitation Data'!H89))),DL95="",ISNUMBER(OFFSET('Sanitation Data'!$H$11,0,10*ROW('Sanitation Data'!H89)))),OFFSET('Sanitation Data'!$H$11,0,10*ROW('Sanitation Data'!H89)),NA())))</f>
        <v>#N/A</v>
      </c>
      <c r="AX95" s="253" t="e">
        <f ca="true">+IF(AND(ISNUMBER(OFFSET('Sanitation Data'!$H$12,0,10*ROW('Sanitation Data'!H89))),DM95="Yes"),OFFSET('Sanitation Data'!$H$12,0,10*ROW('Sanitation Data'!H89)),IF(AND(ISNUMBER(OFFSET('Sanitation Data'!$H$12,0,10*ROW('Sanitation Data'!H89))),DM95="No",ISNUMBER(OFFSET('Sanitation Data'!$H$12,0,10*ROW('Sanitation Data'!H89)))),CONCATENATE("[",ROUND(OFFSET('Sanitation Data'!$H$12,0,10*ROW('Sanitation Data'!H89)),0),"]"),IF(AND(ISNUMBER(OFFSET('Sanitation Data'!$H$12,0,10*ROW('Sanitation Data'!H89))),DM95="",ISNUMBER(OFFSET('Sanitation Data'!$H$12,0,10*ROW('Sanitation Data'!H89)))),OFFSET('Sanitation Data'!$H$12,0,10*ROW('Sanitation Data'!H89)),NA())))</f>
        <v>#N/A</v>
      </c>
      <c r="AY95" s="253" t="e">
        <f ca="true">+IF(AND(ISNUMBER(OFFSET('Sanitation Data'!$H$13,0,10*ROW('Sanitation Data'!H89))),DN95="Yes"),OFFSET('Sanitation Data'!$H$13,0,10*ROW('Sanitation Data'!H89)),IF(AND(ISNUMBER(OFFSET('Sanitation Data'!$H$13,0,10*ROW('Sanitation Data'!H89))),DN95="No",ISNUMBER(OFFSET('Sanitation Data'!$H$13,0,10*ROW('Sanitation Data'!H89)))),CONCATENATE("[",ROUND(OFFSET('Sanitation Data'!$H$13,0,10*ROW('Sanitation Data'!H89)),0),"]"),IF(AND(ISNUMBER(OFFSET('Sanitation Data'!$H$13,0,10*ROW('Sanitation Data'!H89))),DN95="",ISNUMBER(OFFSET('Sanitation Data'!$H$13,0,10*ROW('Sanitation Data'!H89)))),OFFSET('Sanitation Data'!$H$13,0,10*ROW('Sanitation Data'!H89)),NA())))</f>
        <v>#N/A</v>
      </c>
      <c r="AZ95" s="254" t="e">
        <f ca="true">+IF(AND(ISNUMBER(OFFSET('Hygiene Data'!$C$6,0,10*ROW('Hygiene Data'!C89))),DO95="Yes"),OFFSET('Hygiene Data'!$C$6,0,10*ROW('Hygiene Data'!C89)),IF(AND(ISNUMBER(OFFSET('Hygiene Data'!$C$6,0,10*ROW('Hygiene Data'!C89))),DO95="No",ISNUMBER(OFFSET('Hygiene Data'!$C$6,0,10*ROW('Hygiene Data'!C89)))),CONCATENATE("[",ROUND(OFFSET('Hygiene Data'!$C$6,0,10*ROW('Hygiene Data'!C89)),0),"]"),IF(AND(ISNUMBER(OFFSET('Hygiene Data'!$C$6,0,10*ROW('Hygiene Data'!C89))),DO95="",ISNUMBER(OFFSET('Hygiene Data'!$C$6,0,10*ROW('Hygiene Data'!C89)))),OFFSET('Hygiene Data'!$C$6,0,10*ROW('Hygiene Data'!C89)),NA())))</f>
        <v>#N/A</v>
      </c>
      <c r="BA95" s="254" t="e">
        <f ca="true">+IF(AND(ISNUMBER(OFFSET('Hygiene Data'!$C$8,0,10*ROW('Hygiene Data'!C89))),DP95="Yes"),OFFSET('Hygiene Data'!$C$8,0,10*ROW('Hygiene Data'!C89)),IF(AND(ISNUMBER(OFFSET('Hygiene Data'!$C$8,0,10*ROW('Hygiene Data'!C89))),DP95="No",ISNUMBER(OFFSET('Hygiene Data'!$C$8,0,10*ROW('Hygiene Data'!C89)))),CONCATENATE("[",ROUND(OFFSET('Hygiene Data'!$C$8,0,10*ROW('Hygiene Data'!C89)),0),"]"),IF(AND(ISNUMBER(OFFSET('Hygiene Data'!$C$8,0,10*ROW('Hygiene Data'!C89))),DP95="",ISNUMBER(OFFSET('Hygiene Data'!$C$8,0,10*ROW('Hygiene Data'!C89)))),OFFSET('Hygiene Data'!$C$8,0,10*ROW('Hygiene Data'!C89)),NA())))</f>
        <v>#N/A</v>
      </c>
      <c r="BB95" s="254" t="e">
        <f ca="true">+IF(AND(ISNUMBER(OFFSET('Hygiene Data'!$C$10,0,10*ROW('Hygiene Data'!C89))),DQ95="Yes"),OFFSET('Hygiene Data'!$C$10,0,10*ROW('Hygiene Data'!C89)),IF(AND(ISNUMBER(OFFSET('Hygiene Data'!$C$10,0,10*ROW('Hygiene Data'!C89))),DQ95="No",ISNUMBER(OFFSET('Hygiene Data'!$C$10,0,10*ROW('Hygiene Data'!C89)))),CONCATENATE("[",ROUND(OFFSET('Hygiene Data'!$C$10,0,10*ROW('Hygiene Data'!C89)),0),"]"),IF(AND(ISNUMBER(OFFSET('Hygiene Data'!$C$10,0,10*ROW('Hygiene Data'!C89))),DQ95="",ISNUMBER(OFFSET('Hygiene Data'!$C$10,0,10*ROW('Hygiene Data'!C89)))),OFFSET('Hygiene Data'!$C$10,0,10*ROW('Hygiene Data'!C89)),NA())))</f>
        <v>#N/A</v>
      </c>
      <c r="BC95" s="254" t="e">
        <f ca="true">+IF(AND(ISNUMBER(OFFSET('Hygiene Data'!$D$6,0,10*ROW('Hygiene Data'!D89))),DR95="Yes"),OFFSET('Hygiene Data'!$D$6,0,10*ROW('Hygiene Data'!D89)),IF(AND(ISNUMBER(OFFSET('Hygiene Data'!$D$6,0,10*ROW('Hygiene Data'!D89))),DR95="No",ISNUMBER(OFFSET('Hygiene Data'!$D$6,0,10*ROW('Hygiene Data'!D89)))),CONCATENATE("[",ROUND(OFFSET('Hygiene Data'!$D$6,0,10*ROW('Hygiene Data'!D89)),0),"]"),IF(AND(ISNUMBER(OFFSET('Hygiene Data'!$D$6,0,10*ROW('Hygiene Data'!D89))),DR95="",ISNUMBER(OFFSET('Hygiene Data'!$D$6,0,10*ROW('Hygiene Data'!D89)))),OFFSET('Hygiene Data'!$D$6,0,10*ROW('Hygiene Data'!D89)),NA())))</f>
        <v>#N/A</v>
      </c>
      <c r="BD95" s="254" t="e">
        <f ca="true">+IF(AND(ISNUMBER(OFFSET('Hygiene Data'!$D$8,0,10*ROW('Hygiene Data'!D89))),DS95="Yes"),OFFSET('Hygiene Data'!$D$8,0,10*ROW('Hygiene Data'!D89)),IF(AND(ISNUMBER(OFFSET('Hygiene Data'!$D$8,0,10*ROW('Hygiene Data'!D89))),DS95="No",ISNUMBER(OFFSET('Hygiene Data'!$D$8,0,10*ROW('Hygiene Data'!D89)))),CONCATENATE("[",ROUND(OFFSET('Hygiene Data'!$D$8,0,10*ROW('Hygiene Data'!D89)),0),"]"),IF(AND(ISNUMBER(OFFSET('Hygiene Data'!$D$8,0,10*ROW('Hygiene Data'!D89))),DS95="",ISNUMBER(OFFSET('Hygiene Data'!$D$8,0,10*ROW('Hygiene Data'!D89)))),OFFSET('Hygiene Data'!$D$8,0,10*ROW('Hygiene Data'!D89)),NA())))</f>
        <v>#N/A</v>
      </c>
      <c r="BE95" s="254" t="e">
        <f ca="true">+IF(AND(ISNUMBER(OFFSET('Hygiene Data'!$D$10,0,10*ROW('Hygiene Data'!D89))),DT95="Yes"),OFFSET('Hygiene Data'!$D$10,0,10*ROW('Hygiene Data'!D89)),IF(AND(ISNUMBER(OFFSET('Hygiene Data'!$D$10,0,10*ROW('Hygiene Data'!D89))),DT95="No",ISNUMBER(OFFSET('Hygiene Data'!$D$10,0,10*ROW('Hygiene Data'!D89)))),CONCATENATE("[",ROUND(OFFSET('Hygiene Data'!$D$10,0,10*ROW('Hygiene Data'!D89)),0),"]"),IF(AND(ISNUMBER(OFFSET('Hygiene Data'!$D$10,0,10*ROW('Hygiene Data'!D89))),DT95="",ISNUMBER(OFFSET('Hygiene Data'!$D$10,0,10*ROW('Hygiene Data'!D89)))),OFFSET('Hygiene Data'!$D$10,0,10*ROW('Hygiene Data'!D89)),NA())))</f>
        <v>#N/A</v>
      </c>
      <c r="BF95" s="254" t="e">
        <f ca="true">+IF(AND(ISNUMBER(OFFSET('Hygiene Data'!$E$6,0,10*ROW('Hygiene Data'!E89))),DU95="Yes"),OFFSET('Hygiene Data'!$E$6,0,10*ROW('Hygiene Data'!E89)),IF(AND(ISNUMBER(OFFSET('Hygiene Data'!$E$6,0,10*ROW('Hygiene Data'!E89))),DU95="No",ISNUMBER(OFFSET('Hygiene Data'!$E$6,0,10*ROW('Hygiene Data'!E89)))),CONCATENATE("[",ROUND(OFFSET('Hygiene Data'!$E$6,0,10*ROW('Hygiene Data'!E89)),0),"]"),IF(AND(ISNUMBER(OFFSET('Hygiene Data'!$E$6,0,10*ROW('Hygiene Data'!E89))),DU95="",ISNUMBER(OFFSET('Hygiene Data'!$E$6,0,10*ROW('Hygiene Data'!E89)))),OFFSET('Hygiene Data'!$E$6,0,10*ROW('Hygiene Data'!E89)),NA())))</f>
        <v>#N/A</v>
      </c>
      <c r="BG95" s="254" t="e">
        <f ca="true">+IF(AND(ISNUMBER(OFFSET('Hygiene Data'!$E$8,0,10*ROW('Hygiene Data'!E89))),DV95="Yes"),OFFSET('Hygiene Data'!$E$8,0,10*ROW('Hygiene Data'!E89)),IF(AND(ISNUMBER(OFFSET('Hygiene Data'!$E$8,0,10*ROW('Hygiene Data'!E89))),DV95="No",ISNUMBER(OFFSET('Hygiene Data'!$E$8,0,10*ROW('Hygiene Data'!E89)))),CONCATENATE("[",ROUND(OFFSET('Hygiene Data'!$E$8,0,10*ROW('Hygiene Data'!E89)),0),"]"),IF(AND(ISNUMBER(OFFSET('Hygiene Data'!$E$8,0,10*ROW('Hygiene Data'!E89))),DV95="",ISNUMBER(OFFSET('Hygiene Data'!$E$8,0,10*ROW('Hygiene Data'!E89)))),OFFSET('Hygiene Data'!$E$8,0,10*ROW('Hygiene Data'!E89)),NA())))</f>
        <v>#N/A</v>
      </c>
      <c r="BH95" s="254" t="e">
        <f ca="true">+IF(AND(ISNUMBER(OFFSET('Hygiene Data'!$E$10,0,10*ROW('Hygiene Data'!E89))),DW95="Yes"),OFFSET('Hygiene Data'!$E$10,0,10*ROW('Hygiene Data'!E89)),IF(AND(ISNUMBER(OFFSET('Hygiene Data'!$E$10,0,10*ROW('Hygiene Data'!E89))),DW95="No",ISNUMBER(OFFSET('Hygiene Data'!$E$10,0,10*ROW('Hygiene Data'!E89)))),CONCATENATE("[",ROUND(OFFSET('Hygiene Data'!$E$10,0,10*ROW('Hygiene Data'!E89)),0),"]"),IF(AND(ISNUMBER(OFFSET('Hygiene Data'!$E$10,0,10*ROW('Hygiene Data'!E89))),DW95="",ISNUMBER(OFFSET('Hygiene Data'!$E$10,0,10*ROW('Hygiene Data'!E89)))),OFFSET('Hygiene Data'!$E$10,0,10*ROW('Hygiene Data'!E89)),NA())))</f>
        <v>#N/A</v>
      </c>
      <c r="BI95" s="254" t="e">
        <f ca="true">+IF(AND(ISNUMBER(OFFSET('Hygiene Data'!$F$6,0,10*ROW('Hygiene Data'!F89))),DX95="Yes"),OFFSET('Hygiene Data'!$F$6,0,10*ROW('Hygiene Data'!F89)),IF(AND(ISNUMBER(OFFSET('Hygiene Data'!$F$6,0,10*ROW('Hygiene Data'!F89))),DX95="No",ISNUMBER(OFFSET('Hygiene Data'!$F$6,0,10*ROW('Hygiene Data'!F89)))),CONCATENATE("[",ROUND(OFFSET('Hygiene Data'!$F$6,0,10*ROW('Hygiene Data'!F89)),0),"]"),IF(AND(ISNUMBER(OFFSET('Hygiene Data'!$F$6,0,10*ROW('Hygiene Data'!F89))),DX95="",ISNUMBER(OFFSET('Hygiene Data'!$F$6,0,10*ROW('Hygiene Data'!F89)))),OFFSET('Hygiene Data'!$F$6,0,10*ROW('Hygiene Data'!F89)),NA())))</f>
        <v>#N/A</v>
      </c>
      <c r="BJ95" s="254" t="e">
        <f ca="true">+IF(AND(ISNUMBER(OFFSET('Hygiene Data'!$F$8,0,10*ROW('Hygiene Data'!F89))),DY95="Yes"),OFFSET('Hygiene Data'!$F$8,0,10*ROW('Hygiene Data'!F89)),IF(AND(ISNUMBER(OFFSET('Hygiene Data'!$F$8,0,10*ROW('Hygiene Data'!F89))),DY95="No",ISNUMBER(OFFSET('Hygiene Data'!$F$8,0,10*ROW('Hygiene Data'!F89)))),CONCATENATE("[",ROUND(OFFSET('Hygiene Data'!$F$8,0,10*ROW('Hygiene Data'!F89)),0),"]"),IF(AND(ISNUMBER(OFFSET('Hygiene Data'!$F$8,0,10*ROW('Hygiene Data'!F89))),DY95="",ISNUMBER(OFFSET('Hygiene Data'!$F$8,0,10*ROW('Hygiene Data'!F89)))),OFFSET('Hygiene Data'!$F$8,0,10*ROW('Hygiene Data'!F89)),NA())))</f>
        <v>#N/A</v>
      </c>
      <c r="BK95" s="254" t="e">
        <f ca="true">+IF(AND(ISNUMBER(OFFSET('Hygiene Data'!$F$10,0,10*ROW('Hygiene Data'!F89))),DZ95="Yes"),OFFSET('Hygiene Data'!$F$10,0,10*ROW('Hygiene Data'!F89)),IF(AND(ISNUMBER(OFFSET('Hygiene Data'!$F$10,0,10*ROW('Hygiene Data'!F89))),DZ95="No",ISNUMBER(OFFSET('Hygiene Data'!$F$10,0,10*ROW('Hygiene Data'!F89)))),CONCATENATE("[",ROUND(OFFSET('Hygiene Data'!$F$10,0,10*ROW('Hygiene Data'!F89)),0),"]"),IF(AND(ISNUMBER(OFFSET('Hygiene Data'!$F$10,0,10*ROW('Hygiene Data'!F89))),DZ95="",ISNUMBER(OFFSET('Hygiene Data'!$F$10,0,10*ROW('Hygiene Data'!F89)))),OFFSET('Hygiene Data'!$F$10,0,10*ROW('Hygiene Data'!F89)),NA())))</f>
        <v>#N/A</v>
      </c>
      <c r="BL95" s="254" t="e">
        <f ca="true">+IF(AND(ISNUMBER(OFFSET('Hygiene Data'!$G$6,0,10*ROW('Hygiene Data'!G89))),EA95="Yes"),OFFSET('Hygiene Data'!$G$6,0,10*ROW('Hygiene Data'!G89)),IF(AND(ISNUMBER(OFFSET('Hygiene Data'!$G$6,0,10*ROW('Hygiene Data'!G89))),EA95="No",ISNUMBER(OFFSET('Hygiene Data'!$G$6,0,10*ROW('Hygiene Data'!G89)))),CONCATENATE("[",ROUND(OFFSET('Hygiene Data'!$G$6,0,10*ROW('Hygiene Data'!G89)),0),"]"),IF(AND(ISNUMBER(OFFSET('Hygiene Data'!$G$6,0,10*ROW('Hygiene Data'!G89))),EA95="",ISNUMBER(OFFSET('Hygiene Data'!$G$6,0,10*ROW('Hygiene Data'!G89)))),OFFSET('Hygiene Data'!$G$6,0,10*ROW('Hygiene Data'!G89)),NA())))</f>
        <v>#N/A</v>
      </c>
      <c r="BM95" s="254" t="e">
        <f ca="true">+IF(AND(ISNUMBER(OFFSET('Hygiene Data'!$G$8,0,10*ROW('Hygiene Data'!G89))),EB95="Yes"),OFFSET('Hygiene Data'!$G$8,0,10*ROW('Hygiene Data'!G89)),IF(AND(ISNUMBER(OFFSET('Hygiene Data'!$G$8,0,10*ROW('Hygiene Data'!G89))),EB95="No",ISNUMBER(OFFSET('Hygiene Data'!$G$8,0,10*ROW('Hygiene Data'!G89)))),CONCATENATE("[",ROUND(OFFSET('Hygiene Data'!$G$8,0,10*ROW('Hygiene Data'!G89)),0),"]"),IF(AND(ISNUMBER(OFFSET('Hygiene Data'!$G$8,0,10*ROW('Hygiene Data'!G89))),EB95="",ISNUMBER(OFFSET('Hygiene Data'!$G$8,0,10*ROW('Hygiene Data'!G89)))),OFFSET('Hygiene Data'!$G$8,0,10*ROW('Hygiene Data'!G89)),NA())))</f>
        <v>#N/A</v>
      </c>
      <c r="BN95" s="254" t="e">
        <f ca="true">+IF(AND(ISNUMBER(OFFSET('Hygiene Data'!$G$10,0,10*ROW('Hygiene Data'!G89))),EC95="Yes"),OFFSET('Hygiene Data'!$G$10,0,10*ROW('Hygiene Data'!G89)),IF(AND(ISNUMBER(OFFSET('Hygiene Data'!$G$10,0,10*ROW('Hygiene Data'!G89))),EC95="No",ISNUMBER(OFFSET('Hygiene Data'!$G$10,0,10*ROW('Hygiene Data'!G89)))),CONCATENATE("[",ROUND(OFFSET('Hygiene Data'!$G$10,0,10*ROW('Hygiene Data'!G89)),0),"]"),IF(AND(ISNUMBER(OFFSET('Hygiene Data'!$G$10,0,10*ROW('Hygiene Data'!G89))),EC95="",ISNUMBER(OFFSET('Hygiene Data'!$G$10,0,10*ROW('Hygiene Data'!G89)))),OFFSET('Hygiene Data'!$G$10,0,10*ROW('Hygiene Data'!G89)),NA())))</f>
        <v>#N/A</v>
      </c>
      <c r="BO95" s="254" t="e">
        <f ca="true">+IF(AND(ISNUMBER(OFFSET('Hygiene Data'!$H$6,0,10*ROW('Hygiene Data'!H89))),ED95="Yes"),OFFSET('Hygiene Data'!$H$6,0,10*ROW('Hygiene Data'!H89)),IF(AND(ISNUMBER(OFFSET('Hygiene Data'!$H$6,0,10*ROW('Hygiene Data'!H89))),ED95="No",ISNUMBER(OFFSET('Hygiene Data'!$H$6,0,10*ROW('Hygiene Data'!H89)))),CONCATENATE("[",ROUND(OFFSET('Hygiene Data'!$H$6,0,10*ROW('Hygiene Data'!H89)),0),"]"),IF(AND(ISNUMBER(OFFSET('Hygiene Data'!$H$6,0,10*ROW('Hygiene Data'!H89))),ED95="",ISNUMBER(OFFSET('Hygiene Data'!$H$6,0,10*ROW('Hygiene Data'!H89)))),OFFSET('Hygiene Data'!$H$6,0,10*ROW('Hygiene Data'!H89)),NA())))</f>
        <v>#N/A</v>
      </c>
      <c r="BP95" s="254" t="e">
        <f ca="true">+IF(AND(ISNUMBER(OFFSET('Hygiene Data'!$H$8,0,10*ROW('Hygiene Data'!H89))),EE95="Yes"),OFFSET('Hygiene Data'!$H$8,0,10*ROW('Hygiene Data'!H89)),IF(AND(ISNUMBER(OFFSET('Hygiene Data'!$H$8,0,10*ROW('Hygiene Data'!H89))),EE95="No",ISNUMBER(OFFSET('Hygiene Data'!$H$8,0,10*ROW('Hygiene Data'!H89)))),CONCATENATE("[",ROUND(OFFSET('Hygiene Data'!$H$8,0,10*ROW('Hygiene Data'!H89)),0),"]"),IF(AND(ISNUMBER(OFFSET('Hygiene Data'!$H$8,0,10*ROW('Hygiene Data'!H89))),EE95="",ISNUMBER(OFFSET('Hygiene Data'!$H$8,0,10*ROW('Hygiene Data'!H89)))),OFFSET('Hygiene Data'!$H$8,0,10*ROW('Hygiene Data'!H89)),NA())))</f>
        <v>#N/A</v>
      </c>
      <c r="BQ95" s="254" t="e">
        <f ca="true">+IF(AND(ISNUMBER(OFFSET('Hygiene Data'!$H$10,0,10*ROW('Hygiene Data'!H89))),EF95="Yes"),OFFSET('Hygiene Data'!$H$10,0,10*ROW('Hygiene Data'!H89)),IF(AND(ISNUMBER(OFFSET('Hygiene Data'!$H$10,0,10*ROW('Hygiene Data'!H89))),EF95="No",ISNUMBER(OFFSET('Hygiene Data'!$H$10,0,10*ROW('Hygiene Data'!H89)))),CONCATENATE("[",ROUND(OFFSET('Hygiene Data'!$H$10,0,10*ROW('Hygiene Data'!H89)),0),"]"),IF(AND(ISNUMBER(OFFSET('Hygiene Data'!$H$10,0,10*ROW('Hygiene Data'!H89))),EF95="",ISNUMBER(OFFSET('Hygiene Data'!$H$10,0,10*ROW('Hygiene Data'!H89)))),OFFSET('Hygiene Data'!$H$10,0,10*ROW('Hygiene Data'!H89)),NA())))</f>
        <v>#N/A</v>
      </c>
      <c r="BS95" s="36" t="str">
        <f ca="true">+IF(OFFSET('Water Data'!$C$28,0,10*ROW('Water Data'!C89))="","",OFFSET('Water Data'!$C$28,0,10*ROW('Water Data'!C89)))</f>
        <v/>
      </c>
      <c r="BT95" s="36" t="str">
        <f ca="true">+IF(OFFSET('Water Data'!$C$29,0,10*ROW('Water Data'!C89))="","",OFFSET('Water Data'!$C$29,0,10*ROW('Water Data'!C89)))</f>
        <v/>
      </c>
      <c r="BU95" s="36" t="str">
        <f ca="true">+IF(OFFSET('Water Data'!$C$30,0,10*ROW('Water Data'!C89))="","",OFFSET('Water Data'!$C$30,0,10*ROW('Water Data'!C89)))</f>
        <v/>
      </c>
      <c r="BV95" s="36" t="str">
        <f ca="true">+IF(OFFSET('Water Data'!$D$28,0,10*ROW('Water Data'!D89))="","",OFFSET('Water Data'!$D$28,0,10*ROW('Water Data'!D89)))</f>
        <v/>
      </c>
      <c r="BW95" s="36" t="str">
        <f ca="true">+IF(OFFSET('Water Data'!$D$29,0,10*ROW('Water Data'!D89))="","",OFFSET('Water Data'!$D$29,0,10*ROW('Water Data'!D89)))</f>
        <v/>
      </c>
      <c r="BX95" s="36" t="str">
        <f ca="true">+IF(OFFSET('Water Data'!$D$30,0,10*ROW('Water Data'!D89))="","",OFFSET('Water Data'!$D$30,0,10*ROW('Water Data'!D89)))</f>
        <v/>
      </c>
      <c r="BY95" s="36" t="str">
        <f ca="true">+IF(OFFSET('Water Data'!$E$28,0,10*ROW('Water Data'!E89))="","",OFFSET('Water Data'!$E$28,0,10*ROW('Water Data'!E89)))</f>
        <v/>
      </c>
      <c r="BZ95" s="36" t="str">
        <f ca="true">+IF(OFFSET('Water Data'!$E$29,0,10*ROW('Water Data'!E89))="","",OFFSET('Water Data'!$E$29,0,10*ROW('Water Data'!E89)))</f>
        <v/>
      </c>
      <c r="CA95" s="36" t="str">
        <f ca="true">+IF(OFFSET('Water Data'!$E$30,0,10*ROW('Water Data'!E89))="","",OFFSET('Water Data'!$E$30,0,10*ROW('Water Data'!E89)))</f>
        <v/>
      </c>
      <c r="CB95" s="36" t="str">
        <f ca="true">+IF(OFFSET('Water Data'!$F$28,0,10*ROW('Water Data'!F89))="","",OFFSET('Water Data'!$F$28,0,10*ROW('Water Data'!F89)))</f>
        <v/>
      </c>
      <c r="CC95" s="36" t="str">
        <f ca="true">+IF(OFFSET('Water Data'!$F$29,0,10*ROW('Water Data'!F89))="","",OFFSET('Water Data'!$F$29,0,10*ROW('Water Data'!F89)))</f>
        <v/>
      </c>
      <c r="CD95" s="36" t="str">
        <f ca="true">+IF(OFFSET('Water Data'!$F$30,0,10*ROW('Water Data'!F89))="","",OFFSET('Water Data'!$F$30,0,10*ROW('Water Data'!F89)))</f>
        <v/>
      </c>
      <c r="CE95" s="36" t="str">
        <f ca="true">+IF(OFFSET('Water Data'!$G$28,0,10*ROW('Water Data'!G89))="","",OFFSET('Water Data'!$G$28,0,10*ROW('Water Data'!G89)))</f>
        <v/>
      </c>
      <c r="CF95" s="36" t="str">
        <f ca="true">+IF(OFFSET('Water Data'!$G$29,0,10*ROW('Water Data'!G89))="","",OFFSET('Water Data'!$G$29,0,10*ROW('Water Data'!G89)))</f>
        <v/>
      </c>
      <c r="CG95" s="36" t="str">
        <f ca="true">+IF(OFFSET('Water Data'!$G$30,0,10*ROW('Water Data'!G89))="","",OFFSET('Water Data'!$G$30,0,10*ROW('Water Data'!G89)))</f>
        <v/>
      </c>
      <c r="CH95" s="36" t="str">
        <f ca="true">+IF(OFFSET('Water Data'!$H$28,0,10*ROW('Water Data'!H89))="","",OFFSET('Water Data'!$H$28,0,10*ROW('Water Data'!H89)))</f>
        <v/>
      </c>
      <c r="CI95" s="36" t="str">
        <f ca="true">+IF(OFFSET('Water Data'!$H$29,0,10*ROW('Water Data'!H89))="","",OFFSET('Water Data'!$H$29,0,10*ROW('Water Data'!H89)))</f>
        <v/>
      </c>
      <c r="CJ95" s="36" t="str">
        <f ca="true">+IF(OFFSET('Water Data'!$H$30,0,10*ROW('Water Data'!H89))="","",OFFSET('Water Data'!$H$30,0,10*ROW('Water Data'!H89)))</f>
        <v/>
      </c>
      <c r="CK95" s="36" t="str">
        <f ca="true">+IF(OFFSET('Sanitation Data'!$C$29,0,10*ROW('Sanitation Data'!C89))="","",OFFSET('Sanitation Data'!$C$29,0,10*ROW('Sanitation Data'!C89)))</f>
        <v/>
      </c>
      <c r="CL95" s="36" t="str">
        <f ca="true">+IF(OFFSET('Sanitation Data'!$C$30,0,10*ROW('Sanitation Data'!C89))="","",OFFSET('Sanitation Data'!$C$30,0,10*ROW('Sanitation Data'!C89)))</f>
        <v/>
      </c>
      <c r="CM95" s="36" t="str">
        <f ca="true">+IF(OFFSET('Sanitation Data'!$C$31,0,10*ROW('Sanitation Data'!C89))="","",OFFSET('Sanitation Data'!$C$31,0,10*ROW('Sanitation Data'!C89)))</f>
        <v/>
      </c>
      <c r="CN95" s="36" t="str">
        <f ca="true">+IF(OFFSET('Sanitation Data'!$C$32,0,10*ROW('Sanitation Data'!C89))="","",OFFSET('Sanitation Data'!$C$32,0,10*ROW('Sanitation Data'!C89)))</f>
        <v/>
      </c>
      <c r="CO95" s="36" t="str">
        <f ca="true">+IF(OFFSET('Sanitation Data'!$C$33,0,10*ROW('Sanitation Data'!C89))="","",OFFSET('Sanitation Data'!$C$33,0,10*ROW('Sanitation Data'!C89)))</f>
        <v/>
      </c>
      <c r="CP95" s="36" t="str">
        <f ca="true">+IF(OFFSET('Sanitation Data'!$D$29,0,10*ROW('Sanitation Data'!D89))="","",OFFSET('Sanitation Data'!$D$29,0,10*ROW('Sanitation Data'!D89)))</f>
        <v/>
      </c>
      <c r="CQ95" s="36" t="str">
        <f ca="true">+IF(OFFSET('Sanitation Data'!$D$30,0,10*ROW('Sanitation Data'!D89))="","",OFFSET('Sanitation Data'!$D$30,0,10*ROW('Sanitation Data'!D89)))</f>
        <v/>
      </c>
      <c r="CR95" s="36" t="str">
        <f ca="true">+IF(OFFSET('Sanitation Data'!$D$31,0,10*ROW('Sanitation Data'!D89))="","",OFFSET('Sanitation Data'!$D$31,0,10*ROW('Sanitation Data'!D89)))</f>
        <v/>
      </c>
      <c r="CS95" s="36" t="str">
        <f ca="true">+IF(OFFSET('Sanitation Data'!$D$32,0,10*ROW('Sanitation Data'!D89))="","",OFFSET('Sanitation Data'!$D$32,0,10*ROW('Sanitation Data'!D89)))</f>
        <v/>
      </c>
      <c r="CT95" s="36" t="str">
        <f ca="true">+IF(OFFSET('Sanitation Data'!$D$33,0,10*ROW('Sanitation Data'!D89))="","",OFFSET('Sanitation Data'!$D$33,0,10*ROW('Sanitation Data'!D89)))</f>
        <v/>
      </c>
      <c r="CU95" s="36" t="str">
        <f ca="true">+IF(OFFSET('Sanitation Data'!$E$29,0,10*ROW('Sanitation Data'!E89))="","",OFFSET('Sanitation Data'!$E$29,0,10*ROW('Sanitation Data'!E89)))</f>
        <v/>
      </c>
      <c r="CV95" s="36" t="str">
        <f ca="true">+IF(OFFSET('Sanitation Data'!$E$30,0,10*ROW('Sanitation Data'!E89))="","",OFFSET('Sanitation Data'!$E$30,0,10*ROW('Sanitation Data'!E89)))</f>
        <v/>
      </c>
      <c r="CW95" s="36" t="str">
        <f ca="true">+IF(OFFSET('Sanitation Data'!$E$31,0,10*ROW('Sanitation Data'!E89))="","",OFFSET('Sanitation Data'!$E$31,0,10*ROW('Sanitation Data'!E89)))</f>
        <v/>
      </c>
      <c r="CX95" s="36" t="str">
        <f ca="true">+IF(OFFSET('Sanitation Data'!$E$32,0,10*ROW('Sanitation Data'!E89))="","",OFFSET('Sanitation Data'!$E$32,0,10*ROW('Sanitation Data'!E89)))</f>
        <v/>
      </c>
      <c r="CY95" s="36" t="str">
        <f ca="true">+IF(OFFSET('Sanitation Data'!$E$33,0,10*ROW('Sanitation Data'!E89))="","",OFFSET('Sanitation Data'!$E$33,0,10*ROW('Sanitation Data'!E89)))</f>
        <v/>
      </c>
      <c r="CZ95" s="36" t="str">
        <f ca="true">+IF(OFFSET('Sanitation Data'!$F$29,0,10*ROW('Sanitation Data'!F89))="","",OFFSET('Sanitation Data'!$F$29,0,10*ROW('Sanitation Data'!F89)))</f>
        <v/>
      </c>
      <c r="DA95" s="36" t="str">
        <f ca="true">+IF(OFFSET('Sanitation Data'!$F$30,0,10*ROW('Sanitation Data'!F89))="","",OFFSET('Sanitation Data'!$F$30,0,10*ROW('Sanitation Data'!F89)))</f>
        <v/>
      </c>
      <c r="DB95" s="36" t="str">
        <f ca="true">+IF(OFFSET('Sanitation Data'!$F$31,0,10*ROW('Sanitation Data'!F89))="","",OFFSET('Sanitation Data'!$F$31,0,10*ROW('Sanitation Data'!F89)))</f>
        <v/>
      </c>
      <c r="DC95" s="36" t="str">
        <f ca="true">+IF(OFFSET('Sanitation Data'!$F$32,0,10*ROW('Sanitation Data'!F89))="","",OFFSET('Sanitation Data'!$F$32,0,10*ROW('Sanitation Data'!F89)))</f>
        <v/>
      </c>
      <c r="DD95" s="36" t="str">
        <f ca="true">+IF(OFFSET('Sanitation Data'!$F$33,0,10*ROW('Sanitation Data'!F89))="","",OFFSET('Sanitation Data'!$F$33,0,10*ROW('Sanitation Data'!F89)))</f>
        <v/>
      </c>
      <c r="DE95" s="36" t="str">
        <f ca="true">+IF(OFFSET('Sanitation Data'!$G$29,0,10*ROW('Sanitation Data'!G89))="","",OFFSET('Sanitation Data'!$G$29,0,10*ROW('Sanitation Data'!G89)))</f>
        <v/>
      </c>
      <c r="DF95" s="36" t="str">
        <f ca="true">+IF(OFFSET('Sanitation Data'!$G$30,0,10*ROW('Sanitation Data'!G89))="","",OFFSET('Sanitation Data'!$G$30,0,10*ROW('Sanitation Data'!G89)))</f>
        <v/>
      </c>
      <c r="DG95" s="36" t="str">
        <f ca="true">+IF(OFFSET('Sanitation Data'!$G$31,0,10*ROW('Sanitation Data'!G89))="","",OFFSET('Sanitation Data'!$G$31,0,10*ROW('Sanitation Data'!G89)))</f>
        <v/>
      </c>
      <c r="DH95" s="36" t="str">
        <f ca="true">+IF(OFFSET('Sanitation Data'!$G$32,0,10*ROW('Sanitation Data'!G89))="","",OFFSET('Sanitation Data'!$G$32,0,10*ROW('Sanitation Data'!G89)))</f>
        <v/>
      </c>
      <c r="DI95" s="36" t="str">
        <f ca="true">+IF(OFFSET('Sanitation Data'!$G$33,0,10*ROW('Sanitation Data'!G89))="","",OFFSET('Sanitation Data'!$G$33,0,10*ROW('Sanitation Data'!G89)))</f>
        <v/>
      </c>
      <c r="DJ95" s="36" t="str">
        <f ca="true">+IF(OFFSET('Sanitation Data'!$H$29,0,10*ROW('Sanitation Data'!H89))="","",OFFSET('Sanitation Data'!$H$29,0,10*ROW('Sanitation Data'!H89)))</f>
        <v/>
      </c>
      <c r="DK95" s="36" t="str">
        <f ca="true">+IF(OFFSET('Sanitation Data'!$H$30,0,10*ROW('Sanitation Data'!H89))="","",OFFSET('Sanitation Data'!$H$30,0,10*ROW('Sanitation Data'!H89)))</f>
        <v/>
      </c>
      <c r="DL95" s="36" t="str">
        <f ca="true">+IF(OFFSET('Sanitation Data'!$H$31,0,10*ROW('Sanitation Data'!H89))="","",OFFSET('Sanitation Data'!$H$31,0,10*ROW('Sanitation Data'!H89)))</f>
        <v/>
      </c>
      <c r="DM95" s="36" t="str">
        <f ca="true">+IF(OFFSET('Sanitation Data'!$H$32,0,10*ROW('Sanitation Data'!H89))="","",OFFSET('Sanitation Data'!$H$32,0,10*ROW('Sanitation Data'!H89)))</f>
        <v/>
      </c>
      <c r="DN95" s="36" t="str">
        <f ca="true">+IF(OFFSET('Sanitation Data'!$H$33,0,10*ROW('Sanitation Data'!H89))="","",OFFSET('Sanitation Data'!$H$33,0,10*ROW('Sanitation Data'!H89)))</f>
        <v/>
      </c>
      <c r="DO95" s="36" t="str">
        <f ca="true">+IF(OFFSET('Hygiene Data'!$C$12,0,10*ROW('Hygiene Data'!C89))="","",OFFSET('Hygiene Data'!$C$12,0,10*ROW('Hygiene Data'!C89)))</f>
        <v/>
      </c>
      <c r="DP95" s="36" t="str">
        <f ca="true">+IF(OFFSET('Hygiene Data'!$C$13,0,10*ROW('Hygiene Data'!C89))="","",OFFSET('Hygiene Data'!$C$13,0,10*ROW('Hygiene Data'!C89)))</f>
        <v/>
      </c>
      <c r="DQ95" s="36" t="str">
        <f ca="true">+IF(OFFSET('Hygiene Data'!$C$14,0,10*ROW('Hygiene Data'!C89))="","",OFFSET('Hygiene Data'!$C$14,0,10*ROW('Hygiene Data'!C89)))</f>
        <v/>
      </c>
      <c r="DR95" s="36" t="str">
        <f ca="true">+IF(OFFSET('Hygiene Data'!$D$12,0,10*ROW('Hygiene Data'!D89))="","",OFFSET('Hygiene Data'!$D$12,0,10*ROW('Hygiene Data'!D89)))</f>
        <v/>
      </c>
      <c r="DS95" s="36" t="str">
        <f ca="true">+IF(OFFSET('Hygiene Data'!$D$13,0,10*ROW('Hygiene Data'!D89))="","",OFFSET('Hygiene Data'!$D$13,0,10*ROW('Hygiene Data'!D89)))</f>
        <v/>
      </c>
      <c r="DT95" s="36" t="str">
        <f ca="true">+IF(OFFSET('Hygiene Data'!$D$14,0,10*ROW('Hygiene Data'!D89))="","",OFFSET('Hygiene Data'!$D$14,0,10*ROW('Hygiene Data'!D89)))</f>
        <v/>
      </c>
      <c r="DU95" s="36" t="str">
        <f ca="true">+IF(OFFSET('Hygiene Data'!$E$12,0,10*ROW('Hygiene Data'!E89))="","",OFFSET('Hygiene Data'!$E$12,0,10*ROW('Hygiene Data'!E89)))</f>
        <v/>
      </c>
      <c r="DV95" s="36" t="str">
        <f ca="true">+IF(OFFSET('Hygiene Data'!$E$13,0,10*ROW('Hygiene Data'!E89))="","",OFFSET('Hygiene Data'!$E$13,0,10*ROW('Hygiene Data'!E89)))</f>
        <v/>
      </c>
      <c r="DW95" s="36" t="str">
        <f ca="true">+IF(OFFSET('Hygiene Data'!$E$14,0,10*ROW('Hygiene Data'!E89))="","",OFFSET('Hygiene Data'!$E$14,0,10*ROW('Hygiene Data'!E89)))</f>
        <v/>
      </c>
      <c r="DX95" s="36" t="str">
        <f ca="true">+IF(OFFSET('Hygiene Data'!$F$12,0,10*ROW('Hygiene Data'!F89))="","",OFFSET('Hygiene Data'!$F$12,0,10*ROW('Hygiene Data'!F89)))</f>
        <v/>
      </c>
      <c r="DY95" s="36" t="str">
        <f ca="true">+IF(OFFSET('Hygiene Data'!$F$13,0,10*ROW('Hygiene Data'!F89))="","",OFFSET('Hygiene Data'!$F$13,0,10*ROW('Hygiene Data'!F89)))</f>
        <v/>
      </c>
      <c r="DZ95" s="36" t="str">
        <f ca="true">+IF(OFFSET('Hygiene Data'!$F$14,0,10*ROW('Hygiene Data'!F89))="","",OFFSET('Hygiene Data'!$F$14,0,10*ROW('Hygiene Data'!F89)))</f>
        <v/>
      </c>
      <c r="EA95" s="36" t="str">
        <f ca="true">+IF(OFFSET('Hygiene Data'!$G$12,0,10*ROW('Hygiene Data'!G89))="","",OFFSET('Hygiene Data'!$G$12,0,10*ROW('Hygiene Data'!G89)))</f>
        <v/>
      </c>
      <c r="EB95" s="36" t="str">
        <f ca="true">+IF(OFFSET('Hygiene Data'!$G$13,0,10*ROW('Hygiene Data'!G89))="","",OFFSET('Hygiene Data'!$G$13,0,10*ROW('Hygiene Data'!G89)))</f>
        <v/>
      </c>
      <c r="EC95" s="36" t="str">
        <f ca="true">+IF(OFFSET('Hygiene Data'!$G$14,0,10*ROW('Hygiene Data'!G89))="","",OFFSET('Hygiene Data'!$G$14,0,10*ROW('Hygiene Data'!G89)))</f>
        <v/>
      </c>
      <c r="ED95" s="36" t="str">
        <f ca="true">+IF(OFFSET('Hygiene Data'!$H$12,0,10*ROW('Hygiene Data'!H89))="","",OFFSET('Hygiene Data'!$H$12,0,10*ROW('Hygiene Data'!H89)))</f>
        <v/>
      </c>
      <c r="EE95" s="36" t="str">
        <f ca="true">+IF(OFFSET('Hygiene Data'!$H$13,0,10*ROW('Hygiene Data'!H89))="","",OFFSET('Hygiene Data'!$H$13,0,10*ROW('Hygiene Data'!H89)))</f>
        <v/>
      </c>
      <c r="EF95" s="36" t="str">
        <f ca="true">+IF(OFFSET('Hygiene Data'!$H$14,0,10*ROW('Hygiene Data'!H89))="","",OFFSET('Hygiene Data'!$H$14,0,10*ROW('Hygiene Data'!H89)))</f>
        <v/>
      </c>
    </row>
    <row r="96" x14ac:dyDescent="0.2">
      <c r="A96" s="59" t="str">
        <f ca="true">+IF(OFFSET('Water Data'!$B$1,0,10*ROW('Water Data'!B93))="","",OFFSET('Water Data'!$B$1,0,10*ROW('Water Data'!B93)))</f>
        <v/>
      </c>
      <c r="B96" s="59" t="str">
        <f ca="true">+IF(OFFSET('Water Data'!$A$3,0,10*ROW('Water Data'!A93))="","",OFFSET('Water Data'!$A$3,0,10*ROW('Water Data'!A93)))</f>
        <v/>
      </c>
      <c r="C96" s="59" t="str">
        <f ca="true">+IF(OFFSET('Water Data'!$C$3,0,10*ROW('Water Data'!C93))="","",OFFSET('Water Data'!$C$3,0,10*ROW('Water Data'!C93)))</f>
        <v/>
      </c>
      <c r="D96" s="252" t="e">
        <f ca="true">+IF(AND(ISNUMBER(OFFSET('Water Data'!$C$5,0,10*ROW('Water Data'!C90))),BS96="Yes"),100-OFFSET('Water Data'!$C$5,0,10*ROW('Water Data'!C90)),IF(AND(ISNUMBER(OFFSET('Water Data'!$C$5,0,10*ROW('Water Data'!C90))),BS96="No",ISNUMBER(OFFSET('Water Data'!$C$5,0,10*ROW('Water Data'!C90)))),CONCATENATE("[",ROUND(100-OFFSET('Water Data'!$C$5,0,10*ROW('Water Data'!C90)),0),"]"),IF(AND(ISNUMBER(OFFSET('Water Data'!$C$5,0,10*ROW('Water Data'!C90))),BS96="",ISNUMBER(OFFSET('Water Data'!$C$5,0,10*ROW('Water Data'!C90)))),100-OFFSET('Water Data'!$C$5,0,10*ROW('Water Data'!C90)),NA())))</f>
        <v>#N/A</v>
      </c>
      <c r="E96" s="252" t="e">
        <f ca="true">+IF(AND(ISNUMBER(OFFSET('Water Data'!$C$7,0,10*ROW('Water Data'!D90))),BT96="Yes"),OFFSET('Water Data'!$C$7,0,10*ROW('Water Data'!C90)),IF(AND(ISNUMBER(OFFSET('Water Data'!$C$7,0,10*ROW('Water Data'!C90))),BT96="No",ISNUMBER(OFFSET('Water Data'!$C$7,0,10*ROW('Water Data'!C90)))),CONCATENATE("[",ROUND(OFFSET('Water Data'!$C$7,0,10*ROW('Water Data'!C90)),0),"]"),IF(AND(ISNUMBER(OFFSET('Water Data'!$C$7,0,10*ROW('Water Data'!C90))),BT96="",ISNUMBER(OFFSET('Water Data'!$C$7,0,10*ROW('Water Data'!C90)))),OFFSET('Water Data'!$C$7,0,10*ROW('Water Data'!C90)),NA())))</f>
        <v>#N/A</v>
      </c>
      <c r="F96" s="252" t="e">
        <f ca="true">+IF(AND(ISNUMBER(OFFSET('Water Data'!$C$10,0,10*ROW('Water Data'!C90))),BU96="Yes"),OFFSET('Water Data'!$C$10,0,10*ROW('Water Data'!C90)),IF(AND(ISNUMBER(OFFSET('Water Data'!$C$10,0,10*ROW('Water Data'!C90))),BU96="No",ISNUMBER(OFFSET('Water Data'!$C$10,0,10*ROW('Water Data'!C90)))),CONCATENATE("[",ROUND(OFFSET('Water Data'!$C$10,0,10*ROW('Water Data'!C90)),0),"]"),IF(AND(ISNUMBER(OFFSET('Water Data'!$C$10,0,10*ROW('Water Data'!C90))),BU96="",ISNUMBER(OFFSET('Water Data'!$C$10,0,10*ROW('Water Data'!C90)))),OFFSET('Water Data'!$C$10,0,10*ROW('Water Data'!C90)),NA())))</f>
        <v>#N/A</v>
      </c>
      <c r="G96" s="252" t="e">
        <f ca="true">+IF(AND(ISNUMBER(OFFSET('Water Data'!$D$5,0,10*ROW('Water Data'!D90))),BV96="Yes"),100-OFFSET('Water Data'!$D$5,0,10*ROW('Water Data'!D90)),IF(AND(ISNUMBER(OFFSET('Water Data'!$D$5,0,10*ROW('Water Data'!D90))),BV96="No",ISNUMBER(OFFSET('Water Data'!$D$5,0,10*ROW('Water Data'!D90)))),CONCATENATE("[",ROUND(100-OFFSET('Water Data'!$D$5,0,10*ROW('Water Data'!D90)),0),"]"),IF(AND(ISNUMBER(OFFSET('Water Data'!$D$5,0,10*ROW('Water Data'!D90))),BV96="",ISNUMBER(OFFSET('Water Data'!$D$5,0,10*ROW('Water Data'!D90)))),100-OFFSET('Water Data'!$D$5,0,10*ROW('Water Data'!D90)),NA())))</f>
        <v>#N/A</v>
      </c>
      <c r="H96" s="252" t="e">
        <f ca="true">+IF(AND(ISNUMBER(OFFSET('Water Data'!$D$7,0,10*ROW('Water Data'!D90))),BW96="Yes"),OFFSET('Water Data'!$D$7,0,10*ROW('Water Data'!D90)),IF(AND(ISNUMBER(OFFSET('Water Data'!$D$7,0,10*ROW('Water Data'!D90))),BW96="No",ISNUMBER(OFFSET('Water Data'!$D$7,0,10*ROW('Water Data'!D90)))),CONCATENATE("[",ROUND(OFFSET('Water Data'!$C$7,0,10*ROW('Water Data'!D90)),0),"]"),IF(AND(ISNUMBER(OFFSET('Water Data'!$D$7,0,10*ROW('Water Data'!D90))),BW96="",ISNUMBER(OFFSET('Water Data'!$D$7,0,10*ROW('Water Data'!D90)))),OFFSET('Water Data'!$D$7,0,10*ROW('Water Data'!D90)),NA())))</f>
        <v>#N/A</v>
      </c>
      <c r="I96" s="252" t="e">
        <f ca="true">+IF(AND(ISNUMBER(OFFSET('Water Data'!$D$10,0,10*ROW('Water Data'!D90))),BX96="Yes"),OFFSET('Water Data'!$D$10,0,10*ROW('Water Data'!D90)),IF(AND(ISNUMBER(OFFSET('Water Data'!$D$10,0,10*ROW('Water Data'!D90))),BX96="No",ISNUMBER(OFFSET('Water Data'!$D$10,0,10*ROW('Water Data'!D90)))),CONCATENATE("[",ROUND(OFFSET('Water Data'!$D$10,0,10*ROW('Water Data'!D90)),0),"]"),IF(AND(ISNUMBER(OFFSET('Water Data'!$D$10,0,10*ROW('Water Data'!D90))),BX96="",ISNUMBER(OFFSET('Water Data'!$D$10,0,10*ROW('Water Data'!D90)))),OFFSET('Water Data'!$D$10,0,10*ROW('Water Data'!D90)),NA())))</f>
        <v>#N/A</v>
      </c>
      <c r="J96" s="252" t="e">
        <f ca="true">+IF(AND(ISNUMBER(OFFSET('Water Data'!$E$5,0,10*ROW('Water Data'!E90))),BY96="Yes"),100-OFFSET('Water Data'!$E$5,0,10*ROW('Water Data'!E90)),IF(AND(ISNUMBER(OFFSET('Water Data'!$E$5,0,10*ROW('Water Data'!E90))),BY96="No",ISNUMBER(OFFSET('Water Data'!$E$5,0,10*ROW('Water Data'!E90)))),CONCATENATE("[",ROUND(100-OFFSET('Water Data'!$E$5,0,10*ROW('Water Data'!E90)),0),"]"),IF(AND(ISNUMBER(OFFSET('Water Data'!$E$5,0,10*ROW('Water Data'!E90))),BY96="",ISNUMBER(OFFSET('Water Data'!$E$5,0,10*ROW('Water Data'!E90)))),100-OFFSET('Water Data'!$E$5,0,10*ROW('Water Data'!E90)),NA())))</f>
        <v>#N/A</v>
      </c>
      <c r="K96" s="252" t="e">
        <f ca="true">+IF(AND(ISNUMBER(OFFSET('Water Data'!$E$7,0,10*ROW('Water Data'!E90))),BZ96="Yes"),OFFSET('Water Data'!$E$7,0,10*ROW('Water Data'!E90)),IF(AND(ISNUMBER(OFFSET('Water Data'!$E$7,0,10*ROW('Water Data'!E90))),BZ96="No",ISNUMBER(OFFSET('Water Data'!$E$7,0,10*ROW('Water Data'!E90)))),CONCATENATE("[",ROUND(OFFSET('Water Data'!$E$7,0,10*ROW('Water Data'!E90)),0),"]"),IF(AND(ISNUMBER(OFFSET('Water Data'!$E$7,0,10*ROW('Water Data'!E90))),BZ96="",ISNUMBER(OFFSET('Water Data'!$E$7,0,10*ROW('Water Data'!E90)))),OFFSET('Water Data'!$E$7,0,10*ROW('Water Data'!E90)),NA())))</f>
        <v>#N/A</v>
      </c>
      <c r="L96" s="252" t="e">
        <f ca="true">+IF(AND(ISNUMBER(OFFSET('Water Data'!$E$10,0,10*ROW('Water Data'!E90))),CA96="Yes"),OFFSET('Water Data'!$E$10,0,10*ROW('Water Data'!E90)),IF(AND(ISNUMBER(OFFSET('Water Data'!$E$10,0,10*ROW('Water Data'!E90))),CA96="No",ISNUMBER(OFFSET('Water Data'!$E$10,0,10*ROW('Water Data'!E90)))),CONCATENATE("[",ROUND(OFFSET('Water Data'!$E$10,0,10*ROW('Water Data'!E90)),0),"]"),IF(AND(ISNUMBER(OFFSET('Water Data'!$E$10,0,10*ROW('Water Data'!E90))),CA96="",ISNUMBER(OFFSET('Water Data'!$E$10,0,10*ROW('Water Data'!E90)))),OFFSET('Water Data'!$E$10,0,10*ROW('Water Data'!E90)),NA())))</f>
        <v>#N/A</v>
      </c>
      <c r="M96" s="252" t="e">
        <f ca="true">+IF(AND(ISNUMBER(OFFSET('Water Data'!$F$5,0,10*ROW('Water Data'!F90))),CB96="Yes"),100-OFFSET('Water Data'!$F$5,0,10*ROW('Water Data'!F90)),IF(AND(ISNUMBER(OFFSET('Water Data'!$F$5,0,10*ROW('Water Data'!F90))),CB96="No",ISNUMBER(OFFSET('Water Data'!$F$5,0,10*ROW('Water Data'!F90)))),CONCATENATE("[",ROUND(100-OFFSET('Water Data'!$F$5,0,10*ROW('Water Data'!F90)),0),"]"),IF(AND(ISNUMBER(OFFSET('Water Data'!$F$5,0,10*ROW('Water Data'!F90))),CB96="",ISNUMBER(OFFSET('Water Data'!$F$5,0,10*ROW('Water Data'!F90)))),100-OFFSET('Water Data'!$F$5,0,10*ROW('Water Data'!F90)),NA())))</f>
        <v>#N/A</v>
      </c>
      <c r="N96" s="252" t="e">
        <f ca="true">+IF(AND(ISNUMBER(OFFSET('Water Data'!$F$7,0,10*ROW('Water Data'!F90))),CC96="Yes"),OFFSET('Water Data'!$F$7,0,10*ROW('Water Data'!F90)),IF(AND(ISNUMBER(OFFSET('Water Data'!$F$7,0,10*ROW('Water Data'!F90))),CC96="No",ISNUMBER(OFFSET('Water Data'!$F$7,0,10*ROW('Water Data'!F90)))),CONCATENATE("[",ROUND(OFFSET('Water Data'!$F$7,0,10*ROW('Water Data'!F90)),0),"]"),IF(AND(ISNUMBER(OFFSET('Water Data'!$F$7,0,10*ROW('Water Data'!F90))),CC96="",ISNUMBER(OFFSET('Water Data'!$F$7,0,10*ROW('Water Data'!F90)))),OFFSET('Water Data'!$F$7,0,10*ROW('Water Data'!F90)),NA())))</f>
        <v>#N/A</v>
      </c>
      <c r="O96" s="252" t="e">
        <f ca="true">+IF(AND(ISNUMBER(OFFSET('Water Data'!$F$10,0,10*ROW('Water Data'!F90))),CD96="Yes"),OFFSET('Water Data'!$F$10,0,10*ROW('Water Data'!F90)),IF(AND(ISNUMBER(OFFSET('Water Data'!$F$10,0,10*ROW('Water Data'!F90))),CD96="No",ISNUMBER(OFFSET('Water Data'!$F$10,0,10*ROW('Water Data'!F90)))),CONCATENATE("[",ROUND(OFFSET('Water Data'!$F$10,0,10*ROW('Water Data'!F90)),0),"]"),IF(AND(ISNUMBER(OFFSET('Water Data'!$F$10,0,10*ROW('Water Data'!F90))),CD96="",ISNUMBER(OFFSET('Water Data'!$F$10,0,10*ROW('Water Data'!F90)))),OFFSET('Water Data'!$F$10,0,10*ROW('Water Data'!F90)),NA())))</f>
        <v>#N/A</v>
      </c>
      <c r="P96" s="252" t="e">
        <f ca="true">+IF(AND(ISNUMBER(OFFSET('Water Data'!$G$5,0,10*ROW('Water Data'!G90))),CE96="Yes"),100-OFFSET('Water Data'!$G$5,0,10*ROW('Water Data'!G90)),IF(AND(ISNUMBER(OFFSET('Water Data'!$G$5,0,10*ROW('Water Data'!G90))),CE96="No",ISNUMBER(OFFSET('Water Data'!$G$5,0,10*ROW('Water Data'!G90)))),CONCATENATE("[",ROUND(100-OFFSET('Water Data'!$G$5,0,10*ROW('Water Data'!G90)),0),"]"),IF(AND(ISNUMBER(OFFSET('Water Data'!$G$5,0,10*ROW('Water Data'!G90))),CE96="",ISNUMBER(OFFSET('Water Data'!$G$5,0,10*ROW('Water Data'!G90)))),100-OFFSET('Water Data'!$G$5,0,10*ROW('Water Data'!G90)),NA())))</f>
        <v>#N/A</v>
      </c>
      <c r="Q96" s="252" t="e">
        <f ca="true">+IF(AND(ISNUMBER(OFFSET('Water Data'!$G$7,0,10*ROW('Water Data'!G90))),CF96="Yes"),OFFSET('Water Data'!$G$7,0,10*ROW('Water Data'!G90)),IF(AND(ISNUMBER(OFFSET('Water Data'!$G$7,0,10*ROW('Water Data'!G90))),CF96="No",ISNUMBER(OFFSET('Water Data'!$G$7,0,10*ROW('Water Data'!G90)))),CONCATENATE("[",ROUND(OFFSET('Water Data'!$G$7,0,10*ROW('Water Data'!G90)),0),"]"),IF(AND(ISNUMBER(OFFSET('Water Data'!$G$7,0,10*ROW('Water Data'!G90))),CF96="",ISNUMBER(OFFSET('Water Data'!$G$7,0,10*ROW('Water Data'!G90)))),OFFSET('Water Data'!$G$7,0,10*ROW('Water Data'!G90)),NA())))</f>
        <v>#N/A</v>
      </c>
      <c r="R96" s="252" t="e">
        <f ca="true">+IF(AND(ISNUMBER(OFFSET('Water Data'!$G$10,0,10*ROW('Water Data'!G90))),CG96="Yes"),OFFSET('Water Data'!$G$10,0,10*ROW('Water Data'!G90)),IF(AND(ISNUMBER(OFFSET('Water Data'!$G$10,0,10*ROW('Water Data'!G90))),CG96="No",ISNUMBER(OFFSET('Water Data'!$G$10,0,10*ROW('Water Data'!G90)))),CONCATENATE("[",ROUND(OFFSET('Water Data'!$G$10,0,10*ROW('Water Data'!G90)),0),"]"),IF(AND(ISNUMBER(OFFSET('Water Data'!$G$10,0,10*ROW('Water Data'!G90))),CG96="",ISNUMBER(OFFSET('Water Data'!$G$10,0,10*ROW('Water Data'!G90)))),OFFSET('Water Data'!$G$10,0,10*ROW('Water Data'!G90)),NA())))</f>
        <v>#N/A</v>
      </c>
      <c r="S96" s="252" t="e">
        <f ca="true">+IF(AND(ISNUMBER(OFFSET('Water Data'!$H$5,0,10*ROW('Water Data'!H90))),CH96="Yes"),100-OFFSET('Water Data'!$H$5,0,10*ROW('Water Data'!H90)),IF(AND(ISNUMBER(OFFSET('Water Data'!$H$5,0,10*ROW('Water Data'!H90))),CH96="No",ISNUMBER(OFFSET('Water Data'!$H$5,0,10*ROW('Water Data'!H90)))),CONCATENATE("[",ROUND(100-OFFSET('Water Data'!$H$5,0,10*ROW('Water Data'!H90)),0),"]"),IF(AND(ISNUMBER(OFFSET('Water Data'!$H$5,0,10*ROW('Water Data'!H90))),CH96="",ISNUMBER(OFFSET('Water Data'!$H$5,0,10*ROW('Water Data'!H90)))),100-OFFSET('Water Data'!$H$5,0,10*ROW('Water Data'!H90)),NA())))</f>
        <v>#N/A</v>
      </c>
      <c r="T96" s="252" t="e">
        <f ca="true">+IF(AND(ISNUMBER(OFFSET('Water Data'!$H$7,0,10*ROW('Water Data'!H90))),CI96="Yes"),OFFSET('Water Data'!$H$7,0,10*ROW('Water Data'!H90)),IF(AND(ISNUMBER(OFFSET('Water Data'!$H$7,0,10*ROW('Water Data'!H90))),CI96="No",ISNUMBER(OFFSET('Water Data'!$H$7,0,10*ROW('Water Data'!H90)))),CONCATENATE("[",ROUND(OFFSET('Water Data'!$H$7,0,10*ROW('Water Data'!H90)),0),"]"),IF(AND(ISNUMBER(OFFSET('Water Data'!$H$7,0,10*ROW('Water Data'!H90))),CI96="",ISNUMBER(OFFSET('Water Data'!$H$7,0,10*ROW('Water Data'!H90)))),OFFSET('Water Data'!$H$7,0,10*ROW('Water Data'!H90)),NA())))</f>
        <v>#N/A</v>
      </c>
      <c r="U96" s="252" t="e">
        <f ca="true">+IF(AND(ISNUMBER(OFFSET('Water Data'!$H$10,0,10*ROW('Water Data'!H90))),CJ96="Yes"),OFFSET('Water Data'!$H$10,0,10*ROW('Water Data'!H90)),IF(AND(ISNUMBER(OFFSET('Water Data'!$H$10,0,10*ROW('Water Data'!H90))),CJ96="No",ISNUMBER(OFFSET('Water Data'!$H$10,0,10*ROW('Water Data'!H90)))),CONCATENATE("[",ROUND(OFFSET('Water Data'!$H$10,0,10*ROW('Water Data'!H90)),0),"]"),IF(AND(ISNUMBER(OFFSET('Water Data'!$H$10,0,10*ROW('Water Data'!H90))),CJ96="",ISNUMBER(OFFSET('Water Data'!$H$10,0,10*ROW('Water Data'!H90)))),OFFSET('Water Data'!$H$10,0,10*ROW('Water Data'!H90)),NA())))</f>
        <v>#N/A</v>
      </c>
      <c r="V96" s="253" t="e">
        <f ca="true">+IF(AND(ISNUMBER(OFFSET('Sanitation Data'!$C$5,0,10*ROW('Sanitation Data'!C90))),CK96="Yes"),100-OFFSET('Sanitation Data'!$C$5,0,10*ROW('Sanitation Data'!C90)),IF(AND(ISNUMBER(OFFSET('Sanitation Data'!$C$5,0,10*ROW('Sanitation Data'!C90))),CK96="No",ISNUMBER(OFFSET('Sanitation Data'!$C$5,0,10*ROW('Sanitation Data'!C90)))),CONCATENATE("[",ROUND(100-OFFSET('Sanitation Data'!$C$5,0,10*ROW('Sanitation Data'!C90)),0),"]"),IF(AND(ISNUMBER(OFFSET('Sanitation Data'!$C$5,0,10*ROW('Sanitation Data'!C90))),CK96="",ISNUMBER(OFFSET('Sanitation Data'!$C$5,0,10*ROW('Sanitation Data'!C90)))),100-OFFSET('Sanitation Data'!$C$5,0,10*ROW('Sanitation Data'!C90)),NA())))</f>
        <v>#N/A</v>
      </c>
      <c r="W96" s="253" t="e">
        <f ca="true">+IF(AND(ISNUMBER(OFFSET('Sanitation Data'!$C$7,0,10*ROW('Sanitation Data'!C90))),CL96="Yes"),OFFSET('Sanitation Data'!$C$7,0,10*ROW('Sanitation Data'!C90)),IF(AND(ISNUMBER(OFFSET('Sanitation Data'!$C$7,0,10*ROW('Sanitation Data'!C90))),CL96="No",ISNUMBER(OFFSET('Sanitation Data'!$C$7,0,10*ROW('Sanitation Data'!C90)))),CONCATENATE("[",ROUND(OFFSET('Sanitation Data'!$C$7,0,10*ROW('Sanitation Data'!C90)),0),"]"),IF(AND(ISNUMBER(OFFSET('Sanitation Data'!$C$7,0,10*ROW('Sanitation Data'!C90))),CL96="",ISNUMBER(OFFSET('Sanitation Data'!$C$7,0,10*ROW('Sanitation Data'!C90)))),OFFSET('Sanitation Data'!$C$7,0,10*ROW('Sanitation Data'!C90)),NA())))</f>
        <v>#N/A</v>
      </c>
      <c r="X96" s="253" t="e">
        <f ca="true">+IF(AND(ISNUMBER(OFFSET('Sanitation Data'!$C$11,0,10*ROW('Sanitation Data'!C90))),CM96="Yes"),OFFSET('Sanitation Data'!$C$11,0,10*ROW('Sanitation Data'!C90)),IF(AND(ISNUMBER(OFFSET('Sanitation Data'!$C$11,0,10*ROW('Sanitation Data'!C90))),CM96="No",ISNUMBER(OFFSET('Sanitation Data'!$C$11,0,10*ROW('Sanitation Data'!C90)))),CONCATENATE("[",ROUND(OFFSET('Sanitation Data'!$C$11,0,10*ROW('Sanitation Data'!C90)),0),"]"),IF(AND(ISNUMBER(OFFSET('Sanitation Data'!$C$11,0,10*ROW('Sanitation Data'!C90))),CM96="",ISNUMBER(OFFSET('Sanitation Data'!$C$11,0,10*ROW('Sanitation Data'!C90)))),OFFSET('Sanitation Data'!$C$11,0,10*ROW('Sanitation Data'!C90)),NA())))</f>
        <v>#N/A</v>
      </c>
      <c r="Y96" s="253" t="e">
        <f ca="true">+IF(AND(ISNUMBER(OFFSET('Sanitation Data'!$C$12,0,10*ROW('Sanitation Data'!C90))),CN96="Yes"),OFFSET('Sanitation Data'!$C$12,0,10*ROW('Sanitation Data'!C90)),IF(AND(ISNUMBER(OFFSET('Sanitation Data'!$C$12,0,10*ROW('Sanitation Data'!C90))),CN96="No",ISNUMBER(OFFSET('Sanitation Data'!$C$12,0,10*ROW('Sanitation Data'!C90)))),CONCATENATE("[",ROUND(OFFSET('Sanitation Data'!$C$12,0,10*ROW('Sanitation Data'!C90)),0),"]"),IF(AND(ISNUMBER(OFFSET('Sanitation Data'!$C$12,0,10*ROW('Sanitation Data'!C90))),CN96="",ISNUMBER(OFFSET('Sanitation Data'!$C$12,0,10*ROW('Sanitation Data'!C90)))),OFFSET('Sanitation Data'!$C$12,0,10*ROW('Sanitation Data'!C90)),NA())))</f>
        <v>#N/A</v>
      </c>
      <c r="Z96" s="253" t="e">
        <f ca="true">+IF(AND(ISNUMBER(OFFSET('Sanitation Data'!$C$13,0,10*ROW('Sanitation Data'!C90))),CO96="Yes"),OFFSET('Sanitation Data'!$C$13,0,10*ROW('Sanitation Data'!C90)),IF(AND(ISNUMBER(OFFSET('Sanitation Data'!$C$13,0,10*ROW('Sanitation Data'!C90))),CO96="No",ISNUMBER(OFFSET('Sanitation Data'!$C$13,0,10*ROW('Sanitation Data'!C90)))),CONCATENATE("[",ROUND(OFFSET('Sanitation Data'!$C$13,0,10*ROW('Sanitation Data'!C90)),0),"]"),IF(AND(ISNUMBER(OFFSET('Sanitation Data'!$C$13,0,10*ROW('Sanitation Data'!C90))),CO96="",ISNUMBER(OFFSET('Sanitation Data'!$C$13,0,10*ROW('Sanitation Data'!C90)))),OFFSET('Sanitation Data'!$C$13,0,10*ROW('Sanitation Data'!C90)),NA())))</f>
        <v>#N/A</v>
      </c>
      <c r="AA96" s="253" t="e">
        <f ca="true">+IF(AND(ISNUMBER(OFFSET('Sanitation Data'!$D$5,0,10*ROW('Sanitation Data'!D90))),CP96="Yes"),100-OFFSET('Sanitation Data'!$D$5,0,10*ROW('Sanitation Data'!D90)),IF(AND(ISNUMBER(OFFSET('Sanitation Data'!$D$5,0,10*ROW('Sanitation Data'!D90))),CP96="No",ISNUMBER(OFFSET('Sanitation Data'!$D$5,0,10*ROW('Sanitation Data'!D90)))),CONCATENATE("[",ROUND(100-OFFSET('Sanitation Data'!$D$5,0,10*ROW('Sanitation Data'!D90)),0),"]"),IF(AND(ISNUMBER(OFFSET('Sanitation Data'!$D$5,0,10*ROW('Sanitation Data'!D90))),CP96="",ISNUMBER(OFFSET('Sanitation Data'!$D$5,0,10*ROW('Sanitation Data'!D90)))),100-OFFSET('Sanitation Data'!$D$5,0,10*ROW('Sanitation Data'!D90)),NA())))</f>
        <v>#N/A</v>
      </c>
      <c r="AB96" s="253" t="e">
        <f ca="true">+IF(AND(ISNUMBER(OFFSET('Sanitation Data'!$D$7,0,10*ROW('Sanitation Data'!D90))),CQ96="Yes"),OFFSET('Sanitation Data'!$D$7,0,10*ROW('Sanitation Data'!G90)),IF(AND(ISNUMBER(OFFSET('Sanitation Data'!$D$7,0,10*ROW('Sanitation Data'!D90))),CQ96="No",ISNUMBER(OFFSET('Sanitation Data'!$D$7,0,10*ROW('Sanitation Data'!D90)))),CONCATENATE("[",ROUND(OFFSET('Sanitation Data'!$D$7,0,10*ROW('Sanitation Data'!D90)),0),"]"),IF(AND(ISNUMBER(OFFSET('Sanitation Data'!$D$7,0,10*ROW('Sanitation Data'!D90))),CQ96="",ISNUMBER(OFFSET('Sanitation Data'!$D$7,0,10*ROW('Sanitation Data'!D90)))),OFFSET('Sanitation Data'!$D$7,0,10*ROW('Sanitation Data'!D90)),NA())))</f>
        <v>#N/A</v>
      </c>
      <c r="AC96" s="253" t="e">
        <f ca="true">+IF(AND(ISNUMBER(OFFSET('Sanitation Data'!$D$11,0,10*ROW('Sanitation Data'!D90))),CR96="Yes"),OFFSET('Sanitation Data'!$D$11,0,10*ROW('Sanitation Data'!D90)),IF(AND(ISNUMBER(OFFSET('Sanitation Data'!$D$11,0,10*ROW('Sanitation Data'!D90))),CR96="No",ISNUMBER(OFFSET('Sanitation Data'!$D$11,0,10*ROW('Sanitation Data'!D90)))),CONCATENATE("[",ROUND(OFFSET('Sanitation Data'!$D$11,0,10*ROW('Sanitation Data'!D90)),0),"]"),IF(AND(ISNUMBER(OFFSET('Sanitation Data'!$D$11,0,10*ROW('Sanitation Data'!D90))),CR96="",ISNUMBER(OFFSET('Sanitation Data'!$D$11,0,10*ROW('Sanitation Data'!D90)))),OFFSET('Sanitation Data'!$D$11,0,10*ROW('Sanitation Data'!D90)),NA())))</f>
        <v>#N/A</v>
      </c>
      <c r="AD96" s="253" t="e">
        <f ca="true">+IF(AND(ISNUMBER(OFFSET('Sanitation Data'!$D$12,0,10*ROW('Sanitation Data'!D90))),CS96="Yes"),OFFSET('Sanitation Data'!$D$12,0,10*ROW('Sanitation Data'!D90)),IF(AND(ISNUMBER(OFFSET('Sanitation Data'!$D$12,0,10*ROW('Sanitation Data'!D90))),CS96="No",ISNUMBER(OFFSET('Sanitation Data'!$D$12,0,10*ROW('Sanitation Data'!D90)))),CONCATENATE("[",ROUND(OFFSET('Sanitation Data'!$D$12,0,10*ROW('Sanitation Data'!D90)),0),"]"),IF(AND(ISNUMBER(OFFSET('Sanitation Data'!$D$12,0,10*ROW('Sanitation Data'!D90))),CS96="",ISNUMBER(OFFSET('Sanitation Data'!$D$12,0,10*ROW('Sanitation Data'!D90)))),OFFSET('Sanitation Data'!$D$12,0,10*ROW('Sanitation Data'!D90)),NA())))</f>
        <v>#N/A</v>
      </c>
      <c r="AE96" s="253" t="e">
        <f ca="true">+IF(AND(ISNUMBER(OFFSET('Sanitation Data'!$D$13,0,10*ROW('Sanitation Data'!D90))),CT96="Yes"),OFFSET('Sanitation Data'!$D$13,0,10*ROW('Sanitation Data'!D90)),IF(AND(ISNUMBER(OFFSET('Sanitation Data'!$D$13,0,10*ROW('Sanitation Data'!D90))),CT96="No",ISNUMBER(OFFSET('Sanitation Data'!$D$13,0,10*ROW('Sanitation Data'!D90)))),CONCATENATE("[",ROUND(OFFSET('Sanitation Data'!$D$13,0,10*ROW('Sanitation Data'!D90)),0),"]"),IF(AND(ISNUMBER(OFFSET('Sanitation Data'!$D$13,0,10*ROW('Sanitation Data'!D90))),CT96="",ISNUMBER(OFFSET('Sanitation Data'!$D$13,0,10*ROW('Sanitation Data'!D90)))),OFFSET('Sanitation Data'!$D$13,0,10*ROW('Sanitation Data'!D90)),NA())))</f>
        <v>#N/A</v>
      </c>
      <c r="AF96" s="253" t="e">
        <f ca="true">+IF(AND(ISNUMBER(OFFSET('Sanitation Data'!$E$5,0,10*ROW('Sanitation Data'!E90))),CU96="Yes"),100-OFFSET('Sanitation Data'!$E$5,0,10*ROW('Sanitation Data'!E90)),IF(AND(ISNUMBER(OFFSET('Sanitation Data'!$E$5,0,10*ROW('Sanitation Data'!E90))),CU96="No",ISNUMBER(OFFSET('Sanitation Data'!$E$5,0,10*ROW('Sanitation Data'!E90)))),CONCATENATE("[",ROUND(100-OFFSET('Sanitation Data'!$E$5,0,10*ROW('Sanitation Data'!E90)),0),"]"),IF(AND(ISNUMBER(OFFSET('Sanitation Data'!$E$5,0,10*ROW('Sanitation Data'!E90))),CU96="",ISNUMBER(OFFSET('Sanitation Data'!$E$5,0,10*ROW('Sanitation Data'!E90)))),100-OFFSET('Sanitation Data'!$E$5,0,10*ROW('Sanitation Data'!E90)),NA())))</f>
        <v>#N/A</v>
      </c>
      <c r="AG96" s="253" t="e">
        <f ca="true">+IF(AND(ISNUMBER(OFFSET('Sanitation Data'!$E$7,0,10*ROW('Sanitation Data'!E90))),CV96="Yes"),OFFSET('Sanitation Data'!$E$7,0,10*ROW('Sanitation Data'!E90)),IF(AND(ISNUMBER(OFFSET('Sanitation Data'!$E$7,0,10*ROW('Sanitation Data'!E90))),CV96="No",ISNUMBER(OFFSET('Sanitation Data'!$E$7,0,10*ROW('Sanitation Data'!E90)))),CONCATENATE("[",ROUND(OFFSET('Sanitation Data'!$E$7,0,10*ROW('Sanitation Data'!E90)),0),"]"),IF(AND(ISNUMBER(OFFSET('Sanitation Data'!$E$7,0,10*ROW('Sanitation Data'!E90))),CV96="",ISNUMBER(OFFSET('Sanitation Data'!$E$7,0,10*ROW('Sanitation Data'!E90)))),OFFSET('Sanitation Data'!$E$7,0,10*ROW('Sanitation Data'!E90)),NA())))</f>
        <v>#N/A</v>
      </c>
      <c r="AH96" s="253" t="e">
        <f ca="true">+IF(AND(ISNUMBER(OFFSET('Sanitation Data'!$E$11,0,10*ROW('Sanitation Data'!E90))),CW96="Yes"),OFFSET('Sanitation Data'!$E$11,0,10*ROW('Sanitation Data'!E90)),IF(AND(ISNUMBER(OFFSET('Sanitation Data'!$E$11,0,10*ROW('Sanitation Data'!E90))),CW96="No",ISNUMBER(OFFSET('Sanitation Data'!$E$11,0,10*ROW('Sanitation Data'!E90)))),CONCATENATE("[",ROUND(OFFSET('Sanitation Data'!$E$11,0,10*ROW('Sanitation Data'!E90)),0),"]"),IF(AND(ISNUMBER(OFFSET('Sanitation Data'!$E$11,0,10*ROW('Sanitation Data'!E90))),CW96="",ISNUMBER(OFFSET('Sanitation Data'!$E$11,0,10*ROW('Sanitation Data'!E90)))),OFFSET('Sanitation Data'!$E$11,0,10*ROW('Sanitation Data'!E90)),NA())))</f>
        <v>#N/A</v>
      </c>
      <c r="AI96" s="253" t="e">
        <f ca="true">+IF(AND(ISNUMBER(OFFSET('Sanitation Data'!$E$12,0,10*ROW('Sanitation Data'!E90))),CX96="Yes"),OFFSET('Sanitation Data'!$E$12,0,10*ROW('Sanitation Data'!E90)),IF(AND(ISNUMBER(OFFSET('Sanitation Data'!$E$12,0,10*ROW('Sanitation Data'!E90))),CX96="No",ISNUMBER(OFFSET('Sanitation Data'!$E$12,0,10*ROW('Sanitation Data'!E90)))),CONCATENATE("[",ROUND(OFFSET('Sanitation Data'!$E$12,0,10*ROW('Sanitation Data'!E90)),0),"]"),IF(AND(ISNUMBER(OFFSET('Sanitation Data'!$E$12,0,10*ROW('Sanitation Data'!E90))),CX96="",ISNUMBER(OFFSET('Sanitation Data'!$E$12,0,10*ROW('Sanitation Data'!E90)))),OFFSET('Sanitation Data'!$E$12,0,10*ROW('Sanitation Data'!E90)),NA())))</f>
        <v>#N/A</v>
      </c>
      <c r="AJ96" s="253" t="e">
        <f ca="true">+IF(AND(ISNUMBER(OFFSET('Sanitation Data'!$E$13,0,10*ROW('Sanitation Data'!E90))),CY96="Yes"),OFFSET('Sanitation Data'!$E$13,0,10*ROW('Sanitation Data'!E90)),IF(AND(ISNUMBER(OFFSET('Sanitation Data'!$E$13,0,10*ROW('Sanitation Data'!E90))),CY96="No",ISNUMBER(OFFSET('Sanitation Data'!$E$13,0,10*ROW('Sanitation Data'!E90)))),CONCATENATE("[",ROUND(OFFSET('Sanitation Data'!$E$13,0,10*ROW('Sanitation Data'!E90)),0),"]"),IF(AND(ISNUMBER(OFFSET('Sanitation Data'!$E$13,0,10*ROW('Sanitation Data'!E90))),CY96="",ISNUMBER(OFFSET('Sanitation Data'!$E$13,0,10*ROW('Sanitation Data'!E90)))),OFFSET('Sanitation Data'!$E$13,0,10*ROW('Sanitation Data'!E90)),NA())))</f>
        <v>#N/A</v>
      </c>
      <c r="AK96" s="253" t="e">
        <f ca="true">+IF(AND(ISNUMBER(OFFSET('Sanitation Data'!$F$5,0,10*ROW('Sanitation Data'!F90))),CZ96="Yes"),100-OFFSET('Sanitation Data'!$F$5,0,10*ROW('Sanitation Data'!F90)),IF(AND(ISNUMBER(OFFSET('Sanitation Data'!$F$5,0,10*ROW('Sanitation Data'!F90))),CZ96="No",ISNUMBER(OFFSET('Sanitation Data'!$F$5,0,10*ROW('Sanitation Data'!F90)))),CONCATENATE("[",ROUND(100-OFFSET('Sanitation Data'!$F$5,0,10*ROW('Sanitation Data'!F90)),0),"]"),IF(AND(ISNUMBER(OFFSET('Sanitation Data'!$F$5,0,10*ROW('Sanitation Data'!F90))),CZ96="",ISNUMBER(OFFSET('Sanitation Data'!$F$5,0,10*ROW('Sanitation Data'!F90)))),100-OFFSET('Sanitation Data'!$F$5,0,10*ROW('Sanitation Data'!F90)),NA())))</f>
        <v>#N/A</v>
      </c>
      <c r="AL96" s="253" t="e">
        <f ca="true">+IF(AND(ISNUMBER(OFFSET('Sanitation Data'!$F$7,0,10*ROW('Sanitation Data'!F90))),DA96="Yes"),OFFSET('Sanitation Data'!$F$7,0,10*ROW('Sanitation Data'!F90)),IF(AND(ISNUMBER(OFFSET('Sanitation Data'!$F$7,0,10*ROW('Sanitation Data'!F90))),DA96="No",ISNUMBER(OFFSET('Sanitation Data'!$F$7,0,10*ROW('Sanitation Data'!F90)))),CONCATENATE("[",ROUND(OFFSET('Sanitation Data'!$F$7,0,10*ROW('Sanitation Data'!F90)),0),"]"),IF(AND(ISNUMBER(OFFSET('Sanitation Data'!$F$7,0,10*ROW('Sanitation Data'!F90))),DA96="",ISNUMBER(OFFSET('Sanitation Data'!$F$7,0,10*ROW('Sanitation Data'!F90)))),OFFSET('Sanitation Data'!$F$7,0,10*ROW('Sanitation Data'!F90)),NA())))</f>
        <v>#N/A</v>
      </c>
      <c r="AM96" s="253" t="e">
        <f ca="true">+IF(AND(ISNUMBER(OFFSET('Sanitation Data'!$F$11,0,10*ROW('Sanitation Data'!F90))),DB96="Yes"),OFFSET('Sanitation Data'!$F$11,0,10*ROW('Sanitation Data'!F90)),IF(AND(ISNUMBER(OFFSET('Sanitation Data'!$F$11,0,10*ROW('Sanitation Data'!F90))),DB96="No",ISNUMBER(OFFSET('Sanitation Data'!$F$11,0,10*ROW('Sanitation Data'!F90)))),CONCATENATE("[",ROUND(OFFSET('Sanitation Data'!$F$11,0,10*ROW('Sanitation Data'!F90)),0),"]"),IF(AND(ISNUMBER(OFFSET('Sanitation Data'!$F$11,0,10*ROW('Sanitation Data'!F90))),DB96="",ISNUMBER(OFFSET('Sanitation Data'!$F$11,0,10*ROW('Sanitation Data'!F90)))),OFFSET('Sanitation Data'!$F$11,0,10*ROW('Sanitation Data'!F90)),NA())))</f>
        <v>#N/A</v>
      </c>
      <c r="AN96" s="253" t="e">
        <f ca="true">+IF(AND(ISNUMBER(OFFSET('Sanitation Data'!$F$12,0,10*ROW('Sanitation Data'!F90))),DC96="Yes"),OFFSET('Sanitation Data'!$F$12,0,10*ROW('Sanitation Data'!F90)),IF(AND(ISNUMBER(OFFSET('Sanitation Data'!$F$12,0,10*ROW('Sanitation Data'!F90))),DC96="No",ISNUMBER(OFFSET('Sanitation Data'!$F$12,0,10*ROW('Sanitation Data'!F90)))),CONCATENATE("[",ROUND(OFFSET('Sanitation Data'!$F$12,0,10*ROW('Sanitation Data'!F90)),0),"]"),IF(AND(ISNUMBER(OFFSET('Sanitation Data'!$F$12,0,10*ROW('Sanitation Data'!F90))),DC96="",ISNUMBER(OFFSET('Sanitation Data'!$F$12,0,10*ROW('Sanitation Data'!F90)))),OFFSET('Sanitation Data'!$F$12,0,10*ROW('Sanitation Data'!F90)),NA())))</f>
        <v>#N/A</v>
      </c>
      <c r="AO96" s="253" t="e">
        <f ca="true">+IF(AND(ISNUMBER(OFFSET('Sanitation Data'!$F$13,0,10*ROW('Sanitation Data'!F90))),DD96="Yes"),OFFSET('Sanitation Data'!$F$13,0,10*ROW('Sanitation Data'!F90)),IF(AND(ISNUMBER(OFFSET('Sanitation Data'!$F$13,0,10*ROW('Sanitation Data'!F90))),DD96="No",ISNUMBER(OFFSET('Sanitation Data'!$F$13,0,10*ROW('Sanitation Data'!F90)))),CONCATENATE("[",ROUND(OFFSET('Sanitation Data'!$F$13,0,10*ROW('Sanitation Data'!F90)),0),"]"),IF(AND(ISNUMBER(OFFSET('Sanitation Data'!$F$13,0,10*ROW('Sanitation Data'!F90))),DD96="",ISNUMBER(OFFSET('Sanitation Data'!$F$13,0,10*ROW('Sanitation Data'!F90)))),OFFSET('Sanitation Data'!$F$13,0,10*ROW('Sanitation Data'!F90)),NA())))</f>
        <v>#N/A</v>
      </c>
      <c r="AP96" s="253" t="e">
        <f ca="true">+IF(AND(ISNUMBER(OFFSET('Sanitation Data'!$G$5,0,10*ROW('Sanitation Data'!G90))),DE96="Yes"),100-OFFSET('Sanitation Data'!$G$5,0,10*ROW('Sanitation Data'!G90)),IF(AND(ISNUMBER(OFFSET('Sanitation Data'!$G$5,0,10*ROW('Sanitation Data'!G90))),DE96="No",ISNUMBER(OFFSET('Sanitation Data'!$G$5,0,10*ROW('Sanitation Data'!G90)))),CONCATENATE("[",ROUND(100-OFFSET('Sanitation Data'!$G$5,0,10*ROW('Sanitation Data'!G90)),0),"]"),IF(AND(ISNUMBER(OFFSET('Sanitation Data'!$G$5,0,10*ROW('Sanitation Data'!G90))),DE96="",ISNUMBER(OFFSET('Sanitation Data'!$G$5,0,10*ROW('Sanitation Data'!G90)))),100-OFFSET('Sanitation Data'!$G$5,0,10*ROW('Sanitation Data'!G90)),NA())))</f>
        <v>#N/A</v>
      </c>
      <c r="AQ96" s="253" t="e">
        <f ca="true">+IF(AND(ISNUMBER(OFFSET('Sanitation Data'!$G$7,0,10*ROW('Sanitation Data'!G90))),DF96="Yes"),OFFSET('Sanitation Data'!$G$7,0,10*ROW('Sanitation Data'!G90)),IF(AND(ISNUMBER(OFFSET('Sanitation Data'!$G$7,0,10*ROW('Sanitation Data'!G90))),DF96="No",ISNUMBER(OFFSET('Sanitation Data'!$G$7,0,10*ROW('Sanitation Data'!G90)))),CONCATENATE("[",ROUND(OFFSET('Sanitation Data'!$G$7,0,10*ROW('Sanitation Data'!G90)),0),"]"),IF(AND(ISNUMBER(OFFSET('Sanitation Data'!$G$7,0,10*ROW('Sanitation Data'!G90))),DF96="",ISNUMBER(OFFSET('Sanitation Data'!$G$7,0,10*ROW('Sanitation Data'!G90)))),OFFSET('Sanitation Data'!$G$7,0,10*ROW('Sanitation Data'!G90)),NA())))</f>
        <v>#N/A</v>
      </c>
      <c r="AR96" s="253" t="e">
        <f ca="true">+IF(AND(ISNUMBER(OFFSET('Sanitation Data'!$G$11,0,10*ROW('Sanitation Data'!G90))),DG96="Yes"),OFFSET('Sanitation Data'!$G$11,0,10*ROW('Sanitation Data'!G90)),IF(AND(ISNUMBER(OFFSET('Sanitation Data'!$G$11,0,10*ROW('Sanitation Data'!G90))),DG96="No",ISNUMBER(OFFSET('Sanitation Data'!$G$11,0,10*ROW('Sanitation Data'!G90)))),CONCATENATE("[",ROUND(OFFSET('Sanitation Data'!$G$11,0,10*ROW('Sanitation Data'!G90)),0),"]"),IF(AND(ISNUMBER(OFFSET('Sanitation Data'!$G$11,0,10*ROW('Sanitation Data'!G90))),DG96="",ISNUMBER(OFFSET('Sanitation Data'!$G$11,0,10*ROW('Sanitation Data'!G90)))),OFFSET('Sanitation Data'!$G$11,0,10*ROW('Sanitation Data'!G90)),NA())))</f>
        <v>#N/A</v>
      </c>
      <c r="AS96" s="253" t="e">
        <f ca="true">+IF(AND(ISNUMBER(OFFSET('Sanitation Data'!$G$12,0,10*ROW('Sanitation Data'!G90))),DH96="Yes"),OFFSET('Sanitation Data'!$G$12,0,10*ROW('Sanitation Data'!G90)),IF(AND(ISNUMBER(OFFSET('Sanitation Data'!$G$12,0,10*ROW('Sanitation Data'!G90))),DH96="No",ISNUMBER(OFFSET('Sanitation Data'!$G$12,0,10*ROW('Sanitation Data'!G90)))),CONCATENATE("[",ROUND(OFFSET('Sanitation Data'!$G$12,0,10*ROW('Sanitation Data'!G90)),0),"]"),IF(AND(ISNUMBER(OFFSET('Sanitation Data'!$G$12,0,10*ROW('Sanitation Data'!G90))),DH96="",ISNUMBER(OFFSET('Sanitation Data'!$G$12,0,10*ROW('Sanitation Data'!G90)))),OFFSET('Sanitation Data'!$G$12,0,10*ROW('Sanitation Data'!G90)),NA())))</f>
        <v>#N/A</v>
      </c>
      <c r="AT96" s="253" t="e">
        <f ca="true">+IF(AND(ISNUMBER(OFFSET('Sanitation Data'!$G$13,0,10*ROW('Sanitation Data'!G90))),DI96="Yes"),OFFSET('Sanitation Data'!$G$13,0,10*ROW('Sanitation Data'!G90)),IF(AND(ISNUMBER(OFFSET('Sanitation Data'!$G$13,0,10*ROW('Sanitation Data'!G90))),DI96="No",ISNUMBER(OFFSET('Sanitation Data'!$G$13,0,10*ROW('Sanitation Data'!G90)))),CONCATENATE("[",ROUND(OFFSET('Sanitation Data'!$G$13,0,10*ROW('Sanitation Data'!G90)),0),"]"),IF(AND(ISNUMBER(OFFSET('Sanitation Data'!$G$13,0,10*ROW('Sanitation Data'!G90))),DI96="",ISNUMBER(OFFSET('Sanitation Data'!$G$13,0,10*ROW('Sanitation Data'!G90)))),OFFSET('Sanitation Data'!$G$13,0,10*ROW('Sanitation Data'!G90)),NA())))</f>
        <v>#N/A</v>
      </c>
      <c r="AU96" s="253" t="e">
        <f ca="true">+IF(AND(ISNUMBER(OFFSET('Sanitation Data'!$H$5,0,10*ROW('Sanitation Data'!H90))),DJ96="Yes"),100-OFFSET('Sanitation Data'!$H$5,0,10*ROW('Sanitation Data'!H90)),IF(AND(ISNUMBER(OFFSET('Sanitation Data'!$H$5,0,10*ROW('Sanitation Data'!H90))),DJ96="No",ISNUMBER(OFFSET('Sanitation Data'!$H$5,0,10*ROW('Sanitation Data'!H90)))),CONCATENATE("[",ROUND(100-OFFSET('Sanitation Data'!$H$5,0,10*ROW('Sanitation Data'!H90)),0),"]"),IF(AND(ISNUMBER(OFFSET('Sanitation Data'!$H$5,0,10*ROW('Sanitation Data'!H90))),DJ96="",ISNUMBER(OFFSET('Sanitation Data'!$H$5,0,10*ROW('Sanitation Data'!H90)))),100-OFFSET('Sanitation Data'!$H$5,0,10*ROW('Sanitation Data'!H90)),NA())))</f>
        <v>#N/A</v>
      </c>
      <c r="AV96" s="253" t="e">
        <f ca="true">+IF(AND(ISNUMBER(OFFSET('Sanitation Data'!$H$7,0,10*ROW('Sanitation Data'!H90))),DK96="Yes"),OFFSET('Sanitation Data'!$H$7,0,10*ROW('Sanitation Data'!H90)),IF(AND(ISNUMBER(OFFSET('Sanitation Data'!$H$7,0,10*ROW('Sanitation Data'!H90))),DK96="No",ISNUMBER(OFFSET('Sanitation Data'!$H$7,0,10*ROW('Sanitation Data'!H90)))),CONCATENATE("[",ROUND(OFFSET('Sanitation Data'!$H$7,0,10*ROW('Sanitation Data'!H90)),0),"]"),IF(AND(ISNUMBER(OFFSET('Sanitation Data'!$H$7,0,10*ROW('Sanitation Data'!H90))),DK96="",ISNUMBER(OFFSET('Sanitation Data'!$H$7,0,10*ROW('Sanitation Data'!H90)))),OFFSET('Sanitation Data'!$H$7,0,10*ROW('Sanitation Data'!H90)),NA())))</f>
        <v>#N/A</v>
      </c>
      <c r="AW96" s="253" t="e">
        <f ca="true">+IF(AND(ISNUMBER(OFFSET('Sanitation Data'!$H$11,0,10*ROW('Sanitation Data'!H90))),DL96="Yes"),OFFSET('Sanitation Data'!$H$11,0,10*ROW('Sanitation Data'!H90)),IF(AND(ISNUMBER(OFFSET('Sanitation Data'!$H$11,0,10*ROW('Sanitation Data'!H90))),DL96="No",ISNUMBER(OFFSET('Sanitation Data'!$H$11,0,10*ROW('Sanitation Data'!H90)))),CONCATENATE("[",ROUND(OFFSET('Sanitation Data'!$H$11,0,10*ROW('Sanitation Data'!H90)),0),"]"),IF(AND(ISNUMBER(OFFSET('Sanitation Data'!$H$11,0,10*ROW('Sanitation Data'!H90))),DL96="",ISNUMBER(OFFSET('Sanitation Data'!$H$11,0,10*ROW('Sanitation Data'!H90)))),OFFSET('Sanitation Data'!$H$11,0,10*ROW('Sanitation Data'!H90)),NA())))</f>
        <v>#N/A</v>
      </c>
      <c r="AX96" s="253" t="e">
        <f ca="true">+IF(AND(ISNUMBER(OFFSET('Sanitation Data'!$H$12,0,10*ROW('Sanitation Data'!H90))),DM96="Yes"),OFFSET('Sanitation Data'!$H$12,0,10*ROW('Sanitation Data'!H90)),IF(AND(ISNUMBER(OFFSET('Sanitation Data'!$H$12,0,10*ROW('Sanitation Data'!H90))),DM96="No",ISNUMBER(OFFSET('Sanitation Data'!$H$12,0,10*ROW('Sanitation Data'!H90)))),CONCATENATE("[",ROUND(OFFSET('Sanitation Data'!$H$12,0,10*ROW('Sanitation Data'!H90)),0),"]"),IF(AND(ISNUMBER(OFFSET('Sanitation Data'!$H$12,0,10*ROW('Sanitation Data'!H90))),DM96="",ISNUMBER(OFFSET('Sanitation Data'!$H$12,0,10*ROW('Sanitation Data'!H90)))),OFFSET('Sanitation Data'!$H$12,0,10*ROW('Sanitation Data'!H90)),NA())))</f>
        <v>#N/A</v>
      </c>
      <c r="AY96" s="253" t="e">
        <f ca="true">+IF(AND(ISNUMBER(OFFSET('Sanitation Data'!$H$13,0,10*ROW('Sanitation Data'!H90))),DN96="Yes"),OFFSET('Sanitation Data'!$H$13,0,10*ROW('Sanitation Data'!H90)),IF(AND(ISNUMBER(OFFSET('Sanitation Data'!$H$13,0,10*ROW('Sanitation Data'!H90))),DN96="No",ISNUMBER(OFFSET('Sanitation Data'!$H$13,0,10*ROW('Sanitation Data'!H90)))),CONCATENATE("[",ROUND(OFFSET('Sanitation Data'!$H$13,0,10*ROW('Sanitation Data'!H90)),0),"]"),IF(AND(ISNUMBER(OFFSET('Sanitation Data'!$H$13,0,10*ROW('Sanitation Data'!H90))),DN96="",ISNUMBER(OFFSET('Sanitation Data'!$H$13,0,10*ROW('Sanitation Data'!H90)))),OFFSET('Sanitation Data'!$H$13,0,10*ROW('Sanitation Data'!H90)),NA())))</f>
        <v>#N/A</v>
      </c>
      <c r="AZ96" s="254" t="e">
        <f ca="true">+IF(AND(ISNUMBER(OFFSET('Hygiene Data'!$C$6,0,10*ROW('Hygiene Data'!C90))),DO96="Yes"),OFFSET('Hygiene Data'!$C$6,0,10*ROW('Hygiene Data'!C90)),IF(AND(ISNUMBER(OFFSET('Hygiene Data'!$C$6,0,10*ROW('Hygiene Data'!C90))),DO96="No",ISNUMBER(OFFSET('Hygiene Data'!$C$6,0,10*ROW('Hygiene Data'!C90)))),CONCATENATE("[",ROUND(OFFSET('Hygiene Data'!$C$6,0,10*ROW('Hygiene Data'!C90)),0),"]"),IF(AND(ISNUMBER(OFFSET('Hygiene Data'!$C$6,0,10*ROW('Hygiene Data'!C90))),DO96="",ISNUMBER(OFFSET('Hygiene Data'!$C$6,0,10*ROW('Hygiene Data'!C90)))),OFFSET('Hygiene Data'!$C$6,0,10*ROW('Hygiene Data'!C90)),NA())))</f>
        <v>#N/A</v>
      </c>
      <c r="BA96" s="254" t="e">
        <f ca="true">+IF(AND(ISNUMBER(OFFSET('Hygiene Data'!$C$8,0,10*ROW('Hygiene Data'!C90))),DP96="Yes"),OFFSET('Hygiene Data'!$C$8,0,10*ROW('Hygiene Data'!C90)),IF(AND(ISNUMBER(OFFSET('Hygiene Data'!$C$8,0,10*ROW('Hygiene Data'!C90))),DP96="No",ISNUMBER(OFFSET('Hygiene Data'!$C$8,0,10*ROW('Hygiene Data'!C90)))),CONCATENATE("[",ROUND(OFFSET('Hygiene Data'!$C$8,0,10*ROW('Hygiene Data'!C90)),0),"]"),IF(AND(ISNUMBER(OFFSET('Hygiene Data'!$C$8,0,10*ROW('Hygiene Data'!C90))),DP96="",ISNUMBER(OFFSET('Hygiene Data'!$C$8,0,10*ROW('Hygiene Data'!C90)))),OFFSET('Hygiene Data'!$C$8,0,10*ROW('Hygiene Data'!C90)),NA())))</f>
        <v>#N/A</v>
      </c>
      <c r="BB96" s="254" t="e">
        <f ca="true">+IF(AND(ISNUMBER(OFFSET('Hygiene Data'!$C$10,0,10*ROW('Hygiene Data'!C90))),DQ96="Yes"),OFFSET('Hygiene Data'!$C$10,0,10*ROW('Hygiene Data'!C90)),IF(AND(ISNUMBER(OFFSET('Hygiene Data'!$C$10,0,10*ROW('Hygiene Data'!C90))),DQ96="No",ISNUMBER(OFFSET('Hygiene Data'!$C$10,0,10*ROW('Hygiene Data'!C90)))),CONCATENATE("[",ROUND(OFFSET('Hygiene Data'!$C$10,0,10*ROW('Hygiene Data'!C90)),0),"]"),IF(AND(ISNUMBER(OFFSET('Hygiene Data'!$C$10,0,10*ROW('Hygiene Data'!C90))),DQ96="",ISNUMBER(OFFSET('Hygiene Data'!$C$10,0,10*ROW('Hygiene Data'!C90)))),OFFSET('Hygiene Data'!$C$10,0,10*ROW('Hygiene Data'!C90)),NA())))</f>
        <v>#N/A</v>
      </c>
      <c r="BC96" s="254" t="e">
        <f ca="true">+IF(AND(ISNUMBER(OFFSET('Hygiene Data'!$D$6,0,10*ROW('Hygiene Data'!D90))),DR96="Yes"),OFFSET('Hygiene Data'!$D$6,0,10*ROW('Hygiene Data'!D90)),IF(AND(ISNUMBER(OFFSET('Hygiene Data'!$D$6,0,10*ROW('Hygiene Data'!D90))),DR96="No",ISNUMBER(OFFSET('Hygiene Data'!$D$6,0,10*ROW('Hygiene Data'!D90)))),CONCATENATE("[",ROUND(OFFSET('Hygiene Data'!$D$6,0,10*ROW('Hygiene Data'!D90)),0),"]"),IF(AND(ISNUMBER(OFFSET('Hygiene Data'!$D$6,0,10*ROW('Hygiene Data'!D90))),DR96="",ISNUMBER(OFFSET('Hygiene Data'!$D$6,0,10*ROW('Hygiene Data'!D90)))),OFFSET('Hygiene Data'!$D$6,0,10*ROW('Hygiene Data'!D90)),NA())))</f>
        <v>#N/A</v>
      </c>
      <c r="BD96" s="254" t="e">
        <f ca="true">+IF(AND(ISNUMBER(OFFSET('Hygiene Data'!$D$8,0,10*ROW('Hygiene Data'!D90))),DS96="Yes"),OFFSET('Hygiene Data'!$D$8,0,10*ROW('Hygiene Data'!D90)),IF(AND(ISNUMBER(OFFSET('Hygiene Data'!$D$8,0,10*ROW('Hygiene Data'!D90))),DS96="No",ISNUMBER(OFFSET('Hygiene Data'!$D$8,0,10*ROW('Hygiene Data'!D90)))),CONCATENATE("[",ROUND(OFFSET('Hygiene Data'!$D$8,0,10*ROW('Hygiene Data'!D90)),0),"]"),IF(AND(ISNUMBER(OFFSET('Hygiene Data'!$D$8,0,10*ROW('Hygiene Data'!D90))),DS96="",ISNUMBER(OFFSET('Hygiene Data'!$D$8,0,10*ROW('Hygiene Data'!D90)))),OFFSET('Hygiene Data'!$D$8,0,10*ROW('Hygiene Data'!D90)),NA())))</f>
        <v>#N/A</v>
      </c>
      <c r="BE96" s="254" t="e">
        <f ca="true">+IF(AND(ISNUMBER(OFFSET('Hygiene Data'!$D$10,0,10*ROW('Hygiene Data'!D90))),DT96="Yes"),OFFSET('Hygiene Data'!$D$10,0,10*ROW('Hygiene Data'!D90)),IF(AND(ISNUMBER(OFFSET('Hygiene Data'!$D$10,0,10*ROW('Hygiene Data'!D90))),DT96="No",ISNUMBER(OFFSET('Hygiene Data'!$D$10,0,10*ROW('Hygiene Data'!D90)))),CONCATENATE("[",ROUND(OFFSET('Hygiene Data'!$D$10,0,10*ROW('Hygiene Data'!D90)),0),"]"),IF(AND(ISNUMBER(OFFSET('Hygiene Data'!$D$10,0,10*ROW('Hygiene Data'!D90))),DT96="",ISNUMBER(OFFSET('Hygiene Data'!$D$10,0,10*ROW('Hygiene Data'!D90)))),OFFSET('Hygiene Data'!$D$10,0,10*ROW('Hygiene Data'!D90)),NA())))</f>
        <v>#N/A</v>
      </c>
      <c r="BF96" s="254" t="e">
        <f ca="true">+IF(AND(ISNUMBER(OFFSET('Hygiene Data'!$E$6,0,10*ROW('Hygiene Data'!E90))),DU96="Yes"),OFFSET('Hygiene Data'!$E$6,0,10*ROW('Hygiene Data'!E90)),IF(AND(ISNUMBER(OFFSET('Hygiene Data'!$E$6,0,10*ROW('Hygiene Data'!E90))),DU96="No",ISNUMBER(OFFSET('Hygiene Data'!$E$6,0,10*ROW('Hygiene Data'!E90)))),CONCATENATE("[",ROUND(OFFSET('Hygiene Data'!$E$6,0,10*ROW('Hygiene Data'!E90)),0),"]"),IF(AND(ISNUMBER(OFFSET('Hygiene Data'!$E$6,0,10*ROW('Hygiene Data'!E90))),DU96="",ISNUMBER(OFFSET('Hygiene Data'!$E$6,0,10*ROW('Hygiene Data'!E90)))),OFFSET('Hygiene Data'!$E$6,0,10*ROW('Hygiene Data'!E90)),NA())))</f>
        <v>#N/A</v>
      </c>
      <c r="BG96" s="254" t="e">
        <f ca="true">+IF(AND(ISNUMBER(OFFSET('Hygiene Data'!$E$8,0,10*ROW('Hygiene Data'!E90))),DV96="Yes"),OFFSET('Hygiene Data'!$E$8,0,10*ROW('Hygiene Data'!E90)),IF(AND(ISNUMBER(OFFSET('Hygiene Data'!$E$8,0,10*ROW('Hygiene Data'!E90))),DV96="No",ISNUMBER(OFFSET('Hygiene Data'!$E$8,0,10*ROW('Hygiene Data'!E90)))),CONCATENATE("[",ROUND(OFFSET('Hygiene Data'!$E$8,0,10*ROW('Hygiene Data'!E90)),0),"]"),IF(AND(ISNUMBER(OFFSET('Hygiene Data'!$E$8,0,10*ROW('Hygiene Data'!E90))),DV96="",ISNUMBER(OFFSET('Hygiene Data'!$E$8,0,10*ROW('Hygiene Data'!E90)))),OFFSET('Hygiene Data'!$E$8,0,10*ROW('Hygiene Data'!E90)),NA())))</f>
        <v>#N/A</v>
      </c>
      <c r="BH96" s="254" t="e">
        <f ca="true">+IF(AND(ISNUMBER(OFFSET('Hygiene Data'!$E$10,0,10*ROW('Hygiene Data'!E90))),DW96="Yes"),OFFSET('Hygiene Data'!$E$10,0,10*ROW('Hygiene Data'!E90)),IF(AND(ISNUMBER(OFFSET('Hygiene Data'!$E$10,0,10*ROW('Hygiene Data'!E90))),DW96="No",ISNUMBER(OFFSET('Hygiene Data'!$E$10,0,10*ROW('Hygiene Data'!E90)))),CONCATENATE("[",ROUND(OFFSET('Hygiene Data'!$E$10,0,10*ROW('Hygiene Data'!E90)),0),"]"),IF(AND(ISNUMBER(OFFSET('Hygiene Data'!$E$10,0,10*ROW('Hygiene Data'!E90))),DW96="",ISNUMBER(OFFSET('Hygiene Data'!$E$10,0,10*ROW('Hygiene Data'!E90)))),OFFSET('Hygiene Data'!$E$10,0,10*ROW('Hygiene Data'!E90)),NA())))</f>
        <v>#N/A</v>
      </c>
      <c r="BI96" s="254" t="e">
        <f ca="true">+IF(AND(ISNUMBER(OFFSET('Hygiene Data'!$F$6,0,10*ROW('Hygiene Data'!F90))),DX96="Yes"),OFFSET('Hygiene Data'!$F$6,0,10*ROW('Hygiene Data'!F90)),IF(AND(ISNUMBER(OFFSET('Hygiene Data'!$F$6,0,10*ROW('Hygiene Data'!F90))),DX96="No",ISNUMBER(OFFSET('Hygiene Data'!$F$6,0,10*ROW('Hygiene Data'!F90)))),CONCATENATE("[",ROUND(OFFSET('Hygiene Data'!$F$6,0,10*ROW('Hygiene Data'!F90)),0),"]"),IF(AND(ISNUMBER(OFFSET('Hygiene Data'!$F$6,0,10*ROW('Hygiene Data'!F90))),DX96="",ISNUMBER(OFFSET('Hygiene Data'!$F$6,0,10*ROW('Hygiene Data'!F90)))),OFFSET('Hygiene Data'!$F$6,0,10*ROW('Hygiene Data'!F90)),NA())))</f>
        <v>#N/A</v>
      </c>
      <c r="BJ96" s="254" t="e">
        <f ca="true">+IF(AND(ISNUMBER(OFFSET('Hygiene Data'!$F$8,0,10*ROW('Hygiene Data'!F90))),DY96="Yes"),OFFSET('Hygiene Data'!$F$8,0,10*ROW('Hygiene Data'!F90)),IF(AND(ISNUMBER(OFFSET('Hygiene Data'!$F$8,0,10*ROW('Hygiene Data'!F90))),DY96="No",ISNUMBER(OFFSET('Hygiene Data'!$F$8,0,10*ROW('Hygiene Data'!F90)))),CONCATENATE("[",ROUND(OFFSET('Hygiene Data'!$F$8,0,10*ROW('Hygiene Data'!F90)),0),"]"),IF(AND(ISNUMBER(OFFSET('Hygiene Data'!$F$8,0,10*ROW('Hygiene Data'!F90))),DY96="",ISNUMBER(OFFSET('Hygiene Data'!$F$8,0,10*ROW('Hygiene Data'!F90)))),OFFSET('Hygiene Data'!$F$8,0,10*ROW('Hygiene Data'!F90)),NA())))</f>
        <v>#N/A</v>
      </c>
      <c r="BK96" s="254" t="e">
        <f ca="true">+IF(AND(ISNUMBER(OFFSET('Hygiene Data'!$F$10,0,10*ROW('Hygiene Data'!F90))),DZ96="Yes"),OFFSET('Hygiene Data'!$F$10,0,10*ROW('Hygiene Data'!F90)),IF(AND(ISNUMBER(OFFSET('Hygiene Data'!$F$10,0,10*ROW('Hygiene Data'!F90))),DZ96="No",ISNUMBER(OFFSET('Hygiene Data'!$F$10,0,10*ROW('Hygiene Data'!F90)))),CONCATENATE("[",ROUND(OFFSET('Hygiene Data'!$F$10,0,10*ROW('Hygiene Data'!F90)),0),"]"),IF(AND(ISNUMBER(OFFSET('Hygiene Data'!$F$10,0,10*ROW('Hygiene Data'!F90))),DZ96="",ISNUMBER(OFFSET('Hygiene Data'!$F$10,0,10*ROW('Hygiene Data'!F90)))),OFFSET('Hygiene Data'!$F$10,0,10*ROW('Hygiene Data'!F90)),NA())))</f>
        <v>#N/A</v>
      </c>
      <c r="BL96" s="254" t="e">
        <f ca="true">+IF(AND(ISNUMBER(OFFSET('Hygiene Data'!$G$6,0,10*ROW('Hygiene Data'!G90))),EA96="Yes"),OFFSET('Hygiene Data'!$G$6,0,10*ROW('Hygiene Data'!G90)),IF(AND(ISNUMBER(OFFSET('Hygiene Data'!$G$6,0,10*ROW('Hygiene Data'!G90))),EA96="No",ISNUMBER(OFFSET('Hygiene Data'!$G$6,0,10*ROW('Hygiene Data'!G90)))),CONCATENATE("[",ROUND(OFFSET('Hygiene Data'!$G$6,0,10*ROW('Hygiene Data'!G90)),0),"]"),IF(AND(ISNUMBER(OFFSET('Hygiene Data'!$G$6,0,10*ROW('Hygiene Data'!G90))),EA96="",ISNUMBER(OFFSET('Hygiene Data'!$G$6,0,10*ROW('Hygiene Data'!G90)))),OFFSET('Hygiene Data'!$G$6,0,10*ROW('Hygiene Data'!G90)),NA())))</f>
        <v>#N/A</v>
      </c>
      <c r="BM96" s="254" t="e">
        <f ca="true">+IF(AND(ISNUMBER(OFFSET('Hygiene Data'!$G$8,0,10*ROW('Hygiene Data'!G90))),EB96="Yes"),OFFSET('Hygiene Data'!$G$8,0,10*ROW('Hygiene Data'!G90)),IF(AND(ISNUMBER(OFFSET('Hygiene Data'!$G$8,0,10*ROW('Hygiene Data'!G90))),EB96="No",ISNUMBER(OFFSET('Hygiene Data'!$G$8,0,10*ROW('Hygiene Data'!G90)))),CONCATENATE("[",ROUND(OFFSET('Hygiene Data'!$G$8,0,10*ROW('Hygiene Data'!G90)),0),"]"),IF(AND(ISNUMBER(OFFSET('Hygiene Data'!$G$8,0,10*ROW('Hygiene Data'!G90))),EB96="",ISNUMBER(OFFSET('Hygiene Data'!$G$8,0,10*ROW('Hygiene Data'!G90)))),OFFSET('Hygiene Data'!$G$8,0,10*ROW('Hygiene Data'!G90)),NA())))</f>
        <v>#N/A</v>
      </c>
      <c r="BN96" s="254" t="e">
        <f ca="true">+IF(AND(ISNUMBER(OFFSET('Hygiene Data'!$G$10,0,10*ROW('Hygiene Data'!G90))),EC96="Yes"),OFFSET('Hygiene Data'!$G$10,0,10*ROW('Hygiene Data'!G90)),IF(AND(ISNUMBER(OFFSET('Hygiene Data'!$G$10,0,10*ROW('Hygiene Data'!G90))),EC96="No",ISNUMBER(OFFSET('Hygiene Data'!$G$10,0,10*ROW('Hygiene Data'!G90)))),CONCATENATE("[",ROUND(OFFSET('Hygiene Data'!$G$10,0,10*ROW('Hygiene Data'!G90)),0),"]"),IF(AND(ISNUMBER(OFFSET('Hygiene Data'!$G$10,0,10*ROW('Hygiene Data'!G90))),EC96="",ISNUMBER(OFFSET('Hygiene Data'!$G$10,0,10*ROW('Hygiene Data'!G90)))),OFFSET('Hygiene Data'!$G$10,0,10*ROW('Hygiene Data'!G90)),NA())))</f>
        <v>#N/A</v>
      </c>
      <c r="BO96" s="254" t="e">
        <f ca="true">+IF(AND(ISNUMBER(OFFSET('Hygiene Data'!$H$6,0,10*ROW('Hygiene Data'!H90))),ED96="Yes"),OFFSET('Hygiene Data'!$H$6,0,10*ROW('Hygiene Data'!H90)),IF(AND(ISNUMBER(OFFSET('Hygiene Data'!$H$6,0,10*ROW('Hygiene Data'!H90))),ED96="No",ISNUMBER(OFFSET('Hygiene Data'!$H$6,0,10*ROW('Hygiene Data'!H90)))),CONCATENATE("[",ROUND(OFFSET('Hygiene Data'!$H$6,0,10*ROW('Hygiene Data'!H90)),0),"]"),IF(AND(ISNUMBER(OFFSET('Hygiene Data'!$H$6,0,10*ROW('Hygiene Data'!H90))),ED96="",ISNUMBER(OFFSET('Hygiene Data'!$H$6,0,10*ROW('Hygiene Data'!H90)))),OFFSET('Hygiene Data'!$H$6,0,10*ROW('Hygiene Data'!H90)),NA())))</f>
        <v>#N/A</v>
      </c>
      <c r="BP96" s="254" t="e">
        <f ca="true">+IF(AND(ISNUMBER(OFFSET('Hygiene Data'!$H$8,0,10*ROW('Hygiene Data'!H90))),EE96="Yes"),OFFSET('Hygiene Data'!$H$8,0,10*ROW('Hygiene Data'!H90)),IF(AND(ISNUMBER(OFFSET('Hygiene Data'!$H$8,0,10*ROW('Hygiene Data'!H90))),EE96="No",ISNUMBER(OFFSET('Hygiene Data'!$H$8,0,10*ROW('Hygiene Data'!H90)))),CONCATENATE("[",ROUND(OFFSET('Hygiene Data'!$H$8,0,10*ROW('Hygiene Data'!H90)),0),"]"),IF(AND(ISNUMBER(OFFSET('Hygiene Data'!$H$8,0,10*ROW('Hygiene Data'!H90))),EE96="",ISNUMBER(OFFSET('Hygiene Data'!$H$8,0,10*ROW('Hygiene Data'!H90)))),OFFSET('Hygiene Data'!$H$8,0,10*ROW('Hygiene Data'!H90)),NA())))</f>
        <v>#N/A</v>
      </c>
      <c r="BQ96" s="254" t="e">
        <f ca="true">+IF(AND(ISNUMBER(OFFSET('Hygiene Data'!$H$10,0,10*ROW('Hygiene Data'!H90))),EF96="Yes"),OFFSET('Hygiene Data'!$H$10,0,10*ROW('Hygiene Data'!H90)),IF(AND(ISNUMBER(OFFSET('Hygiene Data'!$H$10,0,10*ROW('Hygiene Data'!H90))),EF96="No",ISNUMBER(OFFSET('Hygiene Data'!$H$10,0,10*ROW('Hygiene Data'!H90)))),CONCATENATE("[",ROUND(OFFSET('Hygiene Data'!$H$10,0,10*ROW('Hygiene Data'!H90)),0),"]"),IF(AND(ISNUMBER(OFFSET('Hygiene Data'!$H$10,0,10*ROW('Hygiene Data'!H90))),EF96="",ISNUMBER(OFFSET('Hygiene Data'!$H$10,0,10*ROW('Hygiene Data'!H90)))),OFFSET('Hygiene Data'!$H$10,0,10*ROW('Hygiene Data'!H90)),NA())))</f>
        <v>#N/A</v>
      </c>
      <c r="BS96" s="36" t="str">
        <f ca="true">+IF(OFFSET('Water Data'!$C$28,0,10*ROW('Water Data'!C90))="","",OFFSET('Water Data'!$C$28,0,10*ROW('Water Data'!C90)))</f>
        <v/>
      </c>
      <c r="BT96" s="36" t="str">
        <f ca="true">+IF(OFFSET('Water Data'!$C$29,0,10*ROW('Water Data'!C90))="","",OFFSET('Water Data'!$C$29,0,10*ROW('Water Data'!C90)))</f>
        <v/>
      </c>
      <c r="BU96" s="36" t="str">
        <f ca="true">+IF(OFFSET('Water Data'!$C$30,0,10*ROW('Water Data'!C90))="","",OFFSET('Water Data'!$C$30,0,10*ROW('Water Data'!C90)))</f>
        <v/>
      </c>
      <c r="BV96" s="36" t="str">
        <f ca="true">+IF(OFFSET('Water Data'!$D$28,0,10*ROW('Water Data'!D90))="","",OFFSET('Water Data'!$D$28,0,10*ROW('Water Data'!D90)))</f>
        <v/>
      </c>
      <c r="BW96" s="36" t="str">
        <f ca="true">+IF(OFFSET('Water Data'!$D$29,0,10*ROW('Water Data'!D90))="","",OFFSET('Water Data'!$D$29,0,10*ROW('Water Data'!D90)))</f>
        <v/>
      </c>
      <c r="BX96" s="36" t="str">
        <f ca="true">+IF(OFFSET('Water Data'!$D$30,0,10*ROW('Water Data'!D90))="","",OFFSET('Water Data'!$D$30,0,10*ROW('Water Data'!D90)))</f>
        <v/>
      </c>
      <c r="BY96" s="36" t="str">
        <f ca="true">+IF(OFFSET('Water Data'!$E$28,0,10*ROW('Water Data'!E90))="","",OFFSET('Water Data'!$E$28,0,10*ROW('Water Data'!E90)))</f>
        <v/>
      </c>
      <c r="BZ96" s="36" t="str">
        <f ca="true">+IF(OFFSET('Water Data'!$E$29,0,10*ROW('Water Data'!E90))="","",OFFSET('Water Data'!$E$29,0,10*ROW('Water Data'!E90)))</f>
        <v/>
      </c>
      <c r="CA96" s="36" t="str">
        <f ca="true">+IF(OFFSET('Water Data'!$E$30,0,10*ROW('Water Data'!E90))="","",OFFSET('Water Data'!$E$30,0,10*ROW('Water Data'!E90)))</f>
        <v/>
      </c>
      <c r="CB96" s="36" t="str">
        <f ca="true">+IF(OFFSET('Water Data'!$F$28,0,10*ROW('Water Data'!F90))="","",OFFSET('Water Data'!$F$28,0,10*ROW('Water Data'!F90)))</f>
        <v/>
      </c>
      <c r="CC96" s="36" t="str">
        <f ca="true">+IF(OFFSET('Water Data'!$F$29,0,10*ROW('Water Data'!F90))="","",OFFSET('Water Data'!$F$29,0,10*ROW('Water Data'!F90)))</f>
        <v/>
      </c>
      <c r="CD96" s="36" t="str">
        <f ca="true">+IF(OFFSET('Water Data'!$F$30,0,10*ROW('Water Data'!F90))="","",OFFSET('Water Data'!$F$30,0,10*ROW('Water Data'!F90)))</f>
        <v/>
      </c>
      <c r="CE96" s="36" t="str">
        <f ca="true">+IF(OFFSET('Water Data'!$G$28,0,10*ROW('Water Data'!G90))="","",OFFSET('Water Data'!$G$28,0,10*ROW('Water Data'!G90)))</f>
        <v/>
      </c>
      <c r="CF96" s="36" t="str">
        <f ca="true">+IF(OFFSET('Water Data'!$G$29,0,10*ROW('Water Data'!G90))="","",OFFSET('Water Data'!$G$29,0,10*ROW('Water Data'!G90)))</f>
        <v/>
      </c>
      <c r="CG96" s="36" t="str">
        <f ca="true">+IF(OFFSET('Water Data'!$G$30,0,10*ROW('Water Data'!G90))="","",OFFSET('Water Data'!$G$30,0,10*ROW('Water Data'!G90)))</f>
        <v/>
      </c>
      <c r="CH96" s="36" t="str">
        <f ca="true">+IF(OFFSET('Water Data'!$H$28,0,10*ROW('Water Data'!H90))="","",OFFSET('Water Data'!$H$28,0,10*ROW('Water Data'!H90)))</f>
        <v/>
      </c>
      <c r="CI96" s="36" t="str">
        <f ca="true">+IF(OFFSET('Water Data'!$H$29,0,10*ROW('Water Data'!H90))="","",OFFSET('Water Data'!$H$29,0,10*ROW('Water Data'!H90)))</f>
        <v/>
      </c>
      <c r="CJ96" s="36" t="str">
        <f ca="true">+IF(OFFSET('Water Data'!$H$30,0,10*ROW('Water Data'!H90))="","",OFFSET('Water Data'!$H$30,0,10*ROW('Water Data'!H90)))</f>
        <v/>
      </c>
      <c r="CK96" s="36" t="str">
        <f ca="true">+IF(OFFSET('Sanitation Data'!$C$29,0,10*ROW('Sanitation Data'!C90))="","",OFFSET('Sanitation Data'!$C$29,0,10*ROW('Sanitation Data'!C90)))</f>
        <v/>
      </c>
      <c r="CL96" s="36" t="str">
        <f ca="true">+IF(OFFSET('Sanitation Data'!$C$30,0,10*ROW('Sanitation Data'!C90))="","",OFFSET('Sanitation Data'!$C$30,0,10*ROW('Sanitation Data'!C90)))</f>
        <v/>
      </c>
      <c r="CM96" s="36" t="str">
        <f ca="true">+IF(OFFSET('Sanitation Data'!$C$31,0,10*ROW('Sanitation Data'!C90))="","",OFFSET('Sanitation Data'!$C$31,0,10*ROW('Sanitation Data'!C90)))</f>
        <v/>
      </c>
      <c r="CN96" s="36" t="str">
        <f ca="true">+IF(OFFSET('Sanitation Data'!$C$32,0,10*ROW('Sanitation Data'!C90))="","",OFFSET('Sanitation Data'!$C$32,0,10*ROW('Sanitation Data'!C90)))</f>
        <v/>
      </c>
      <c r="CO96" s="36" t="str">
        <f ca="true">+IF(OFFSET('Sanitation Data'!$C$33,0,10*ROW('Sanitation Data'!C90))="","",OFFSET('Sanitation Data'!$C$33,0,10*ROW('Sanitation Data'!C90)))</f>
        <v/>
      </c>
      <c r="CP96" s="36" t="str">
        <f ca="true">+IF(OFFSET('Sanitation Data'!$D$29,0,10*ROW('Sanitation Data'!D90))="","",OFFSET('Sanitation Data'!$D$29,0,10*ROW('Sanitation Data'!D90)))</f>
        <v/>
      </c>
      <c r="CQ96" s="36" t="str">
        <f ca="true">+IF(OFFSET('Sanitation Data'!$D$30,0,10*ROW('Sanitation Data'!D90))="","",OFFSET('Sanitation Data'!$D$30,0,10*ROW('Sanitation Data'!D90)))</f>
        <v/>
      </c>
      <c r="CR96" s="36" t="str">
        <f ca="true">+IF(OFFSET('Sanitation Data'!$D$31,0,10*ROW('Sanitation Data'!D90))="","",OFFSET('Sanitation Data'!$D$31,0,10*ROW('Sanitation Data'!D90)))</f>
        <v/>
      </c>
      <c r="CS96" s="36" t="str">
        <f ca="true">+IF(OFFSET('Sanitation Data'!$D$32,0,10*ROW('Sanitation Data'!D90))="","",OFFSET('Sanitation Data'!$D$32,0,10*ROW('Sanitation Data'!D90)))</f>
        <v/>
      </c>
      <c r="CT96" s="36" t="str">
        <f ca="true">+IF(OFFSET('Sanitation Data'!$D$33,0,10*ROW('Sanitation Data'!D90))="","",OFFSET('Sanitation Data'!$D$33,0,10*ROW('Sanitation Data'!D90)))</f>
        <v/>
      </c>
      <c r="CU96" s="36" t="str">
        <f ca="true">+IF(OFFSET('Sanitation Data'!$E$29,0,10*ROW('Sanitation Data'!E90))="","",OFFSET('Sanitation Data'!$E$29,0,10*ROW('Sanitation Data'!E90)))</f>
        <v/>
      </c>
      <c r="CV96" s="36" t="str">
        <f ca="true">+IF(OFFSET('Sanitation Data'!$E$30,0,10*ROW('Sanitation Data'!E90))="","",OFFSET('Sanitation Data'!$E$30,0,10*ROW('Sanitation Data'!E90)))</f>
        <v/>
      </c>
      <c r="CW96" s="36" t="str">
        <f ca="true">+IF(OFFSET('Sanitation Data'!$E$31,0,10*ROW('Sanitation Data'!E90))="","",OFFSET('Sanitation Data'!$E$31,0,10*ROW('Sanitation Data'!E90)))</f>
        <v/>
      </c>
      <c r="CX96" s="36" t="str">
        <f ca="true">+IF(OFFSET('Sanitation Data'!$E$32,0,10*ROW('Sanitation Data'!E90))="","",OFFSET('Sanitation Data'!$E$32,0,10*ROW('Sanitation Data'!E90)))</f>
        <v/>
      </c>
      <c r="CY96" s="36" t="str">
        <f ca="true">+IF(OFFSET('Sanitation Data'!$E$33,0,10*ROW('Sanitation Data'!E90))="","",OFFSET('Sanitation Data'!$E$33,0,10*ROW('Sanitation Data'!E90)))</f>
        <v/>
      </c>
      <c r="CZ96" s="36" t="str">
        <f ca="true">+IF(OFFSET('Sanitation Data'!$F$29,0,10*ROW('Sanitation Data'!F90))="","",OFFSET('Sanitation Data'!$F$29,0,10*ROW('Sanitation Data'!F90)))</f>
        <v/>
      </c>
      <c r="DA96" s="36" t="str">
        <f ca="true">+IF(OFFSET('Sanitation Data'!$F$30,0,10*ROW('Sanitation Data'!F90))="","",OFFSET('Sanitation Data'!$F$30,0,10*ROW('Sanitation Data'!F90)))</f>
        <v/>
      </c>
      <c r="DB96" s="36" t="str">
        <f ca="true">+IF(OFFSET('Sanitation Data'!$F$31,0,10*ROW('Sanitation Data'!F90))="","",OFFSET('Sanitation Data'!$F$31,0,10*ROW('Sanitation Data'!F90)))</f>
        <v/>
      </c>
      <c r="DC96" s="36" t="str">
        <f ca="true">+IF(OFFSET('Sanitation Data'!$F$32,0,10*ROW('Sanitation Data'!F90))="","",OFFSET('Sanitation Data'!$F$32,0,10*ROW('Sanitation Data'!F90)))</f>
        <v/>
      </c>
      <c r="DD96" s="36" t="str">
        <f ca="true">+IF(OFFSET('Sanitation Data'!$F$33,0,10*ROW('Sanitation Data'!F90))="","",OFFSET('Sanitation Data'!$F$33,0,10*ROW('Sanitation Data'!F90)))</f>
        <v/>
      </c>
      <c r="DE96" s="36" t="str">
        <f ca="true">+IF(OFFSET('Sanitation Data'!$G$29,0,10*ROW('Sanitation Data'!G90))="","",OFFSET('Sanitation Data'!$G$29,0,10*ROW('Sanitation Data'!G90)))</f>
        <v/>
      </c>
      <c r="DF96" s="36" t="str">
        <f ca="true">+IF(OFFSET('Sanitation Data'!$G$30,0,10*ROW('Sanitation Data'!G90))="","",OFFSET('Sanitation Data'!$G$30,0,10*ROW('Sanitation Data'!G90)))</f>
        <v/>
      </c>
      <c r="DG96" s="36" t="str">
        <f ca="true">+IF(OFFSET('Sanitation Data'!$G$31,0,10*ROW('Sanitation Data'!G90))="","",OFFSET('Sanitation Data'!$G$31,0,10*ROW('Sanitation Data'!G90)))</f>
        <v/>
      </c>
      <c r="DH96" s="36" t="str">
        <f ca="true">+IF(OFFSET('Sanitation Data'!$G$32,0,10*ROW('Sanitation Data'!G90))="","",OFFSET('Sanitation Data'!$G$32,0,10*ROW('Sanitation Data'!G90)))</f>
        <v/>
      </c>
      <c r="DI96" s="36" t="str">
        <f ca="true">+IF(OFFSET('Sanitation Data'!$G$33,0,10*ROW('Sanitation Data'!G90))="","",OFFSET('Sanitation Data'!$G$33,0,10*ROW('Sanitation Data'!G90)))</f>
        <v/>
      </c>
      <c r="DJ96" s="36" t="str">
        <f ca="true">+IF(OFFSET('Sanitation Data'!$H$29,0,10*ROW('Sanitation Data'!H90))="","",OFFSET('Sanitation Data'!$H$29,0,10*ROW('Sanitation Data'!H90)))</f>
        <v/>
      </c>
      <c r="DK96" s="36" t="str">
        <f ca="true">+IF(OFFSET('Sanitation Data'!$H$30,0,10*ROW('Sanitation Data'!H90))="","",OFFSET('Sanitation Data'!$H$30,0,10*ROW('Sanitation Data'!H90)))</f>
        <v/>
      </c>
      <c r="DL96" s="36" t="str">
        <f ca="true">+IF(OFFSET('Sanitation Data'!$H$31,0,10*ROW('Sanitation Data'!H90))="","",OFFSET('Sanitation Data'!$H$31,0,10*ROW('Sanitation Data'!H90)))</f>
        <v/>
      </c>
      <c r="DM96" s="36" t="str">
        <f ca="true">+IF(OFFSET('Sanitation Data'!$H$32,0,10*ROW('Sanitation Data'!H90))="","",OFFSET('Sanitation Data'!$H$32,0,10*ROW('Sanitation Data'!H90)))</f>
        <v/>
      </c>
      <c r="DN96" s="36" t="str">
        <f ca="true">+IF(OFFSET('Sanitation Data'!$H$33,0,10*ROW('Sanitation Data'!H90))="","",OFFSET('Sanitation Data'!$H$33,0,10*ROW('Sanitation Data'!H90)))</f>
        <v/>
      </c>
      <c r="DO96" s="36" t="str">
        <f ca="true">+IF(OFFSET('Hygiene Data'!$C$12,0,10*ROW('Hygiene Data'!C90))="","",OFFSET('Hygiene Data'!$C$12,0,10*ROW('Hygiene Data'!C90)))</f>
        <v/>
      </c>
      <c r="DP96" s="36" t="str">
        <f ca="true">+IF(OFFSET('Hygiene Data'!$C$13,0,10*ROW('Hygiene Data'!C90))="","",OFFSET('Hygiene Data'!$C$13,0,10*ROW('Hygiene Data'!C90)))</f>
        <v/>
      </c>
      <c r="DQ96" s="36" t="str">
        <f ca="true">+IF(OFFSET('Hygiene Data'!$C$14,0,10*ROW('Hygiene Data'!C90))="","",OFFSET('Hygiene Data'!$C$14,0,10*ROW('Hygiene Data'!C90)))</f>
        <v/>
      </c>
      <c r="DR96" s="36" t="str">
        <f ca="true">+IF(OFFSET('Hygiene Data'!$D$12,0,10*ROW('Hygiene Data'!D90))="","",OFFSET('Hygiene Data'!$D$12,0,10*ROW('Hygiene Data'!D90)))</f>
        <v/>
      </c>
      <c r="DS96" s="36" t="str">
        <f ca="true">+IF(OFFSET('Hygiene Data'!$D$13,0,10*ROW('Hygiene Data'!D90))="","",OFFSET('Hygiene Data'!$D$13,0,10*ROW('Hygiene Data'!D90)))</f>
        <v/>
      </c>
      <c r="DT96" s="36" t="str">
        <f ca="true">+IF(OFFSET('Hygiene Data'!$D$14,0,10*ROW('Hygiene Data'!D90))="","",OFFSET('Hygiene Data'!$D$14,0,10*ROW('Hygiene Data'!D90)))</f>
        <v/>
      </c>
      <c r="DU96" s="36" t="str">
        <f ca="true">+IF(OFFSET('Hygiene Data'!$E$12,0,10*ROW('Hygiene Data'!E90))="","",OFFSET('Hygiene Data'!$E$12,0,10*ROW('Hygiene Data'!E90)))</f>
        <v/>
      </c>
      <c r="DV96" s="36" t="str">
        <f ca="true">+IF(OFFSET('Hygiene Data'!$E$13,0,10*ROW('Hygiene Data'!E90))="","",OFFSET('Hygiene Data'!$E$13,0,10*ROW('Hygiene Data'!E90)))</f>
        <v/>
      </c>
      <c r="DW96" s="36" t="str">
        <f ca="true">+IF(OFFSET('Hygiene Data'!$E$14,0,10*ROW('Hygiene Data'!E90))="","",OFFSET('Hygiene Data'!$E$14,0,10*ROW('Hygiene Data'!E90)))</f>
        <v/>
      </c>
      <c r="DX96" s="36" t="str">
        <f ca="true">+IF(OFFSET('Hygiene Data'!$F$12,0,10*ROW('Hygiene Data'!F90))="","",OFFSET('Hygiene Data'!$F$12,0,10*ROW('Hygiene Data'!F90)))</f>
        <v/>
      </c>
      <c r="DY96" s="36" t="str">
        <f ca="true">+IF(OFFSET('Hygiene Data'!$F$13,0,10*ROW('Hygiene Data'!F90))="","",OFFSET('Hygiene Data'!$F$13,0,10*ROW('Hygiene Data'!F90)))</f>
        <v/>
      </c>
      <c r="DZ96" s="36" t="str">
        <f ca="true">+IF(OFFSET('Hygiene Data'!$F$14,0,10*ROW('Hygiene Data'!F90))="","",OFFSET('Hygiene Data'!$F$14,0,10*ROW('Hygiene Data'!F90)))</f>
        <v/>
      </c>
      <c r="EA96" s="36" t="str">
        <f ca="true">+IF(OFFSET('Hygiene Data'!$G$12,0,10*ROW('Hygiene Data'!G90))="","",OFFSET('Hygiene Data'!$G$12,0,10*ROW('Hygiene Data'!G90)))</f>
        <v/>
      </c>
      <c r="EB96" s="36" t="str">
        <f ca="true">+IF(OFFSET('Hygiene Data'!$G$13,0,10*ROW('Hygiene Data'!G90))="","",OFFSET('Hygiene Data'!$G$13,0,10*ROW('Hygiene Data'!G90)))</f>
        <v/>
      </c>
      <c r="EC96" s="36" t="str">
        <f ca="true">+IF(OFFSET('Hygiene Data'!$G$14,0,10*ROW('Hygiene Data'!G90))="","",OFFSET('Hygiene Data'!$G$14,0,10*ROW('Hygiene Data'!G90)))</f>
        <v/>
      </c>
      <c r="ED96" s="36" t="str">
        <f ca="true">+IF(OFFSET('Hygiene Data'!$H$12,0,10*ROW('Hygiene Data'!H90))="","",OFFSET('Hygiene Data'!$H$12,0,10*ROW('Hygiene Data'!H90)))</f>
        <v/>
      </c>
      <c r="EE96" s="36" t="str">
        <f ca="true">+IF(OFFSET('Hygiene Data'!$H$13,0,10*ROW('Hygiene Data'!H90))="","",OFFSET('Hygiene Data'!$H$13,0,10*ROW('Hygiene Data'!H90)))</f>
        <v/>
      </c>
      <c r="EF96" s="36" t="str">
        <f ca="true">+IF(OFFSET('Hygiene Data'!$H$14,0,10*ROW('Hygiene Data'!H90))="","",OFFSET('Hygiene Data'!$H$14,0,10*ROW('Hygiene Data'!H90)))</f>
        <v/>
      </c>
    </row>
    <row r="97" x14ac:dyDescent="0.2">
      <c r="A97" s="59" t="str">
        <f ca="true">+IF(OFFSET('Water Data'!$B$1,0,10*ROW('Water Data'!B94))="","",OFFSET('Water Data'!$B$1,0,10*ROW('Water Data'!B94)))</f>
        <v/>
      </c>
      <c r="B97" s="59" t="str">
        <f ca="true">+IF(OFFSET('Water Data'!$A$3,0,10*ROW('Water Data'!A94))="","",OFFSET('Water Data'!$A$3,0,10*ROW('Water Data'!A94)))</f>
        <v/>
      </c>
      <c r="C97" s="59" t="str">
        <f ca="true">+IF(OFFSET('Water Data'!$C$3,0,10*ROW('Water Data'!C94))="","",OFFSET('Water Data'!$C$3,0,10*ROW('Water Data'!C94)))</f>
        <v/>
      </c>
      <c r="D97" s="252" t="e">
        <f ca="true">+IF(AND(ISNUMBER(OFFSET('Water Data'!$C$5,0,10*ROW('Water Data'!C91))),BS97="Yes"),100-OFFSET('Water Data'!$C$5,0,10*ROW('Water Data'!C91)),IF(AND(ISNUMBER(OFFSET('Water Data'!$C$5,0,10*ROW('Water Data'!C91))),BS97="No",ISNUMBER(OFFSET('Water Data'!$C$5,0,10*ROW('Water Data'!C91)))),CONCATENATE("[",ROUND(100-OFFSET('Water Data'!$C$5,0,10*ROW('Water Data'!C91)),0),"]"),IF(AND(ISNUMBER(OFFSET('Water Data'!$C$5,0,10*ROW('Water Data'!C91))),BS97="",ISNUMBER(OFFSET('Water Data'!$C$5,0,10*ROW('Water Data'!C91)))),100-OFFSET('Water Data'!$C$5,0,10*ROW('Water Data'!C91)),NA())))</f>
        <v>#N/A</v>
      </c>
      <c r="E97" s="252" t="e">
        <f ca="true">+IF(AND(ISNUMBER(OFFSET('Water Data'!$C$7,0,10*ROW('Water Data'!D91))),BT97="Yes"),OFFSET('Water Data'!$C$7,0,10*ROW('Water Data'!C91)),IF(AND(ISNUMBER(OFFSET('Water Data'!$C$7,0,10*ROW('Water Data'!C91))),BT97="No",ISNUMBER(OFFSET('Water Data'!$C$7,0,10*ROW('Water Data'!C91)))),CONCATENATE("[",ROUND(OFFSET('Water Data'!$C$7,0,10*ROW('Water Data'!C91)),0),"]"),IF(AND(ISNUMBER(OFFSET('Water Data'!$C$7,0,10*ROW('Water Data'!C91))),BT97="",ISNUMBER(OFFSET('Water Data'!$C$7,0,10*ROW('Water Data'!C91)))),OFFSET('Water Data'!$C$7,0,10*ROW('Water Data'!C91)),NA())))</f>
        <v>#N/A</v>
      </c>
      <c r="F97" s="252" t="e">
        <f ca="true">+IF(AND(ISNUMBER(OFFSET('Water Data'!$C$10,0,10*ROW('Water Data'!C91))),BU97="Yes"),OFFSET('Water Data'!$C$10,0,10*ROW('Water Data'!C91)),IF(AND(ISNUMBER(OFFSET('Water Data'!$C$10,0,10*ROW('Water Data'!C91))),BU97="No",ISNUMBER(OFFSET('Water Data'!$C$10,0,10*ROW('Water Data'!C91)))),CONCATENATE("[",ROUND(OFFSET('Water Data'!$C$10,0,10*ROW('Water Data'!C91)),0),"]"),IF(AND(ISNUMBER(OFFSET('Water Data'!$C$10,0,10*ROW('Water Data'!C91))),BU97="",ISNUMBER(OFFSET('Water Data'!$C$10,0,10*ROW('Water Data'!C91)))),OFFSET('Water Data'!$C$10,0,10*ROW('Water Data'!C91)),NA())))</f>
        <v>#N/A</v>
      </c>
      <c r="G97" s="252" t="e">
        <f ca="true">+IF(AND(ISNUMBER(OFFSET('Water Data'!$D$5,0,10*ROW('Water Data'!D91))),BV97="Yes"),100-OFFSET('Water Data'!$D$5,0,10*ROW('Water Data'!D91)),IF(AND(ISNUMBER(OFFSET('Water Data'!$D$5,0,10*ROW('Water Data'!D91))),BV97="No",ISNUMBER(OFFSET('Water Data'!$D$5,0,10*ROW('Water Data'!D91)))),CONCATENATE("[",ROUND(100-OFFSET('Water Data'!$D$5,0,10*ROW('Water Data'!D91)),0),"]"),IF(AND(ISNUMBER(OFFSET('Water Data'!$D$5,0,10*ROW('Water Data'!D91))),BV97="",ISNUMBER(OFFSET('Water Data'!$D$5,0,10*ROW('Water Data'!D91)))),100-OFFSET('Water Data'!$D$5,0,10*ROW('Water Data'!D91)),NA())))</f>
        <v>#N/A</v>
      </c>
      <c r="H97" s="252" t="e">
        <f ca="true">+IF(AND(ISNUMBER(OFFSET('Water Data'!$D$7,0,10*ROW('Water Data'!D91))),BW97="Yes"),OFFSET('Water Data'!$D$7,0,10*ROW('Water Data'!D91)),IF(AND(ISNUMBER(OFFSET('Water Data'!$D$7,0,10*ROW('Water Data'!D91))),BW97="No",ISNUMBER(OFFSET('Water Data'!$D$7,0,10*ROW('Water Data'!D91)))),CONCATENATE("[",ROUND(OFFSET('Water Data'!$C$7,0,10*ROW('Water Data'!D91)),0),"]"),IF(AND(ISNUMBER(OFFSET('Water Data'!$D$7,0,10*ROW('Water Data'!D91))),BW97="",ISNUMBER(OFFSET('Water Data'!$D$7,0,10*ROW('Water Data'!D91)))),OFFSET('Water Data'!$D$7,0,10*ROW('Water Data'!D91)),NA())))</f>
        <v>#N/A</v>
      </c>
      <c r="I97" s="252" t="e">
        <f ca="true">+IF(AND(ISNUMBER(OFFSET('Water Data'!$D$10,0,10*ROW('Water Data'!D91))),BX97="Yes"),OFFSET('Water Data'!$D$10,0,10*ROW('Water Data'!D91)),IF(AND(ISNUMBER(OFFSET('Water Data'!$D$10,0,10*ROW('Water Data'!D91))),BX97="No",ISNUMBER(OFFSET('Water Data'!$D$10,0,10*ROW('Water Data'!D91)))),CONCATENATE("[",ROUND(OFFSET('Water Data'!$D$10,0,10*ROW('Water Data'!D91)),0),"]"),IF(AND(ISNUMBER(OFFSET('Water Data'!$D$10,0,10*ROW('Water Data'!D91))),BX97="",ISNUMBER(OFFSET('Water Data'!$D$10,0,10*ROW('Water Data'!D91)))),OFFSET('Water Data'!$D$10,0,10*ROW('Water Data'!D91)),NA())))</f>
        <v>#N/A</v>
      </c>
      <c r="J97" s="252" t="e">
        <f ca="true">+IF(AND(ISNUMBER(OFFSET('Water Data'!$E$5,0,10*ROW('Water Data'!E91))),BY97="Yes"),100-OFFSET('Water Data'!$E$5,0,10*ROW('Water Data'!E91)),IF(AND(ISNUMBER(OFFSET('Water Data'!$E$5,0,10*ROW('Water Data'!E91))),BY97="No",ISNUMBER(OFFSET('Water Data'!$E$5,0,10*ROW('Water Data'!E91)))),CONCATENATE("[",ROUND(100-OFFSET('Water Data'!$E$5,0,10*ROW('Water Data'!E91)),0),"]"),IF(AND(ISNUMBER(OFFSET('Water Data'!$E$5,0,10*ROW('Water Data'!E91))),BY97="",ISNUMBER(OFFSET('Water Data'!$E$5,0,10*ROW('Water Data'!E91)))),100-OFFSET('Water Data'!$E$5,0,10*ROW('Water Data'!E91)),NA())))</f>
        <v>#N/A</v>
      </c>
      <c r="K97" s="252" t="e">
        <f ca="true">+IF(AND(ISNUMBER(OFFSET('Water Data'!$E$7,0,10*ROW('Water Data'!E91))),BZ97="Yes"),OFFSET('Water Data'!$E$7,0,10*ROW('Water Data'!E91)),IF(AND(ISNUMBER(OFFSET('Water Data'!$E$7,0,10*ROW('Water Data'!E91))),BZ97="No",ISNUMBER(OFFSET('Water Data'!$E$7,0,10*ROW('Water Data'!E91)))),CONCATENATE("[",ROUND(OFFSET('Water Data'!$E$7,0,10*ROW('Water Data'!E91)),0),"]"),IF(AND(ISNUMBER(OFFSET('Water Data'!$E$7,0,10*ROW('Water Data'!E91))),BZ97="",ISNUMBER(OFFSET('Water Data'!$E$7,0,10*ROW('Water Data'!E91)))),OFFSET('Water Data'!$E$7,0,10*ROW('Water Data'!E91)),NA())))</f>
        <v>#N/A</v>
      </c>
      <c r="L97" s="252" t="e">
        <f ca="true">+IF(AND(ISNUMBER(OFFSET('Water Data'!$E$10,0,10*ROW('Water Data'!E91))),CA97="Yes"),OFFSET('Water Data'!$E$10,0,10*ROW('Water Data'!E91)),IF(AND(ISNUMBER(OFFSET('Water Data'!$E$10,0,10*ROW('Water Data'!E91))),CA97="No",ISNUMBER(OFFSET('Water Data'!$E$10,0,10*ROW('Water Data'!E91)))),CONCATENATE("[",ROUND(OFFSET('Water Data'!$E$10,0,10*ROW('Water Data'!E91)),0),"]"),IF(AND(ISNUMBER(OFFSET('Water Data'!$E$10,0,10*ROW('Water Data'!E91))),CA97="",ISNUMBER(OFFSET('Water Data'!$E$10,0,10*ROW('Water Data'!E91)))),OFFSET('Water Data'!$E$10,0,10*ROW('Water Data'!E91)),NA())))</f>
        <v>#N/A</v>
      </c>
      <c r="M97" s="252" t="e">
        <f ca="true">+IF(AND(ISNUMBER(OFFSET('Water Data'!$F$5,0,10*ROW('Water Data'!F91))),CB97="Yes"),100-OFFSET('Water Data'!$F$5,0,10*ROW('Water Data'!F91)),IF(AND(ISNUMBER(OFFSET('Water Data'!$F$5,0,10*ROW('Water Data'!F91))),CB97="No",ISNUMBER(OFFSET('Water Data'!$F$5,0,10*ROW('Water Data'!F91)))),CONCATENATE("[",ROUND(100-OFFSET('Water Data'!$F$5,0,10*ROW('Water Data'!F91)),0),"]"),IF(AND(ISNUMBER(OFFSET('Water Data'!$F$5,0,10*ROW('Water Data'!F91))),CB97="",ISNUMBER(OFFSET('Water Data'!$F$5,0,10*ROW('Water Data'!F91)))),100-OFFSET('Water Data'!$F$5,0,10*ROW('Water Data'!F91)),NA())))</f>
        <v>#N/A</v>
      </c>
      <c r="N97" s="252" t="e">
        <f ca="true">+IF(AND(ISNUMBER(OFFSET('Water Data'!$F$7,0,10*ROW('Water Data'!F91))),CC97="Yes"),OFFSET('Water Data'!$F$7,0,10*ROW('Water Data'!F91)),IF(AND(ISNUMBER(OFFSET('Water Data'!$F$7,0,10*ROW('Water Data'!F91))),CC97="No",ISNUMBER(OFFSET('Water Data'!$F$7,0,10*ROW('Water Data'!F91)))),CONCATENATE("[",ROUND(OFFSET('Water Data'!$F$7,0,10*ROW('Water Data'!F91)),0),"]"),IF(AND(ISNUMBER(OFFSET('Water Data'!$F$7,0,10*ROW('Water Data'!F91))),CC97="",ISNUMBER(OFFSET('Water Data'!$F$7,0,10*ROW('Water Data'!F91)))),OFFSET('Water Data'!$F$7,0,10*ROW('Water Data'!F91)),NA())))</f>
        <v>#N/A</v>
      </c>
      <c r="O97" s="252" t="e">
        <f ca="true">+IF(AND(ISNUMBER(OFFSET('Water Data'!$F$10,0,10*ROW('Water Data'!F91))),CD97="Yes"),OFFSET('Water Data'!$F$10,0,10*ROW('Water Data'!F91)),IF(AND(ISNUMBER(OFFSET('Water Data'!$F$10,0,10*ROW('Water Data'!F91))),CD97="No",ISNUMBER(OFFSET('Water Data'!$F$10,0,10*ROW('Water Data'!F91)))),CONCATENATE("[",ROUND(OFFSET('Water Data'!$F$10,0,10*ROW('Water Data'!F91)),0),"]"),IF(AND(ISNUMBER(OFFSET('Water Data'!$F$10,0,10*ROW('Water Data'!F91))),CD97="",ISNUMBER(OFFSET('Water Data'!$F$10,0,10*ROW('Water Data'!F91)))),OFFSET('Water Data'!$F$10,0,10*ROW('Water Data'!F91)),NA())))</f>
        <v>#N/A</v>
      </c>
      <c r="P97" s="252" t="e">
        <f ca="true">+IF(AND(ISNUMBER(OFFSET('Water Data'!$G$5,0,10*ROW('Water Data'!G91))),CE97="Yes"),100-OFFSET('Water Data'!$G$5,0,10*ROW('Water Data'!G91)),IF(AND(ISNUMBER(OFFSET('Water Data'!$G$5,0,10*ROW('Water Data'!G91))),CE97="No",ISNUMBER(OFFSET('Water Data'!$G$5,0,10*ROW('Water Data'!G91)))),CONCATENATE("[",ROUND(100-OFFSET('Water Data'!$G$5,0,10*ROW('Water Data'!G91)),0),"]"),IF(AND(ISNUMBER(OFFSET('Water Data'!$G$5,0,10*ROW('Water Data'!G91))),CE97="",ISNUMBER(OFFSET('Water Data'!$G$5,0,10*ROW('Water Data'!G91)))),100-OFFSET('Water Data'!$G$5,0,10*ROW('Water Data'!G91)),NA())))</f>
        <v>#N/A</v>
      </c>
      <c r="Q97" s="252" t="e">
        <f ca="true">+IF(AND(ISNUMBER(OFFSET('Water Data'!$G$7,0,10*ROW('Water Data'!G91))),CF97="Yes"),OFFSET('Water Data'!$G$7,0,10*ROW('Water Data'!G91)),IF(AND(ISNUMBER(OFFSET('Water Data'!$G$7,0,10*ROW('Water Data'!G91))),CF97="No",ISNUMBER(OFFSET('Water Data'!$G$7,0,10*ROW('Water Data'!G91)))),CONCATENATE("[",ROUND(OFFSET('Water Data'!$G$7,0,10*ROW('Water Data'!G91)),0),"]"),IF(AND(ISNUMBER(OFFSET('Water Data'!$G$7,0,10*ROW('Water Data'!G91))),CF97="",ISNUMBER(OFFSET('Water Data'!$G$7,0,10*ROW('Water Data'!G91)))),OFFSET('Water Data'!$G$7,0,10*ROW('Water Data'!G91)),NA())))</f>
        <v>#N/A</v>
      </c>
      <c r="R97" s="252" t="e">
        <f ca="true">+IF(AND(ISNUMBER(OFFSET('Water Data'!$G$10,0,10*ROW('Water Data'!G91))),CG97="Yes"),OFFSET('Water Data'!$G$10,0,10*ROW('Water Data'!G91)),IF(AND(ISNUMBER(OFFSET('Water Data'!$G$10,0,10*ROW('Water Data'!G91))),CG97="No",ISNUMBER(OFFSET('Water Data'!$G$10,0,10*ROW('Water Data'!G91)))),CONCATENATE("[",ROUND(OFFSET('Water Data'!$G$10,0,10*ROW('Water Data'!G91)),0),"]"),IF(AND(ISNUMBER(OFFSET('Water Data'!$G$10,0,10*ROW('Water Data'!G91))),CG97="",ISNUMBER(OFFSET('Water Data'!$G$10,0,10*ROW('Water Data'!G91)))),OFFSET('Water Data'!$G$10,0,10*ROW('Water Data'!G91)),NA())))</f>
        <v>#N/A</v>
      </c>
      <c r="S97" s="252" t="e">
        <f ca="true">+IF(AND(ISNUMBER(OFFSET('Water Data'!$H$5,0,10*ROW('Water Data'!H91))),CH97="Yes"),100-OFFSET('Water Data'!$H$5,0,10*ROW('Water Data'!H91)),IF(AND(ISNUMBER(OFFSET('Water Data'!$H$5,0,10*ROW('Water Data'!H91))),CH97="No",ISNUMBER(OFFSET('Water Data'!$H$5,0,10*ROW('Water Data'!H91)))),CONCATENATE("[",ROUND(100-OFFSET('Water Data'!$H$5,0,10*ROW('Water Data'!H91)),0),"]"),IF(AND(ISNUMBER(OFFSET('Water Data'!$H$5,0,10*ROW('Water Data'!H91))),CH97="",ISNUMBER(OFFSET('Water Data'!$H$5,0,10*ROW('Water Data'!H91)))),100-OFFSET('Water Data'!$H$5,0,10*ROW('Water Data'!H91)),NA())))</f>
        <v>#N/A</v>
      </c>
      <c r="T97" s="252" t="e">
        <f ca="true">+IF(AND(ISNUMBER(OFFSET('Water Data'!$H$7,0,10*ROW('Water Data'!H91))),CI97="Yes"),OFFSET('Water Data'!$H$7,0,10*ROW('Water Data'!H91)),IF(AND(ISNUMBER(OFFSET('Water Data'!$H$7,0,10*ROW('Water Data'!H91))),CI97="No",ISNUMBER(OFFSET('Water Data'!$H$7,0,10*ROW('Water Data'!H91)))),CONCATENATE("[",ROUND(OFFSET('Water Data'!$H$7,0,10*ROW('Water Data'!H91)),0),"]"),IF(AND(ISNUMBER(OFFSET('Water Data'!$H$7,0,10*ROW('Water Data'!H91))),CI97="",ISNUMBER(OFFSET('Water Data'!$H$7,0,10*ROW('Water Data'!H91)))),OFFSET('Water Data'!$H$7,0,10*ROW('Water Data'!H91)),NA())))</f>
        <v>#N/A</v>
      </c>
      <c r="U97" s="252" t="e">
        <f ca="true">+IF(AND(ISNUMBER(OFFSET('Water Data'!$H$10,0,10*ROW('Water Data'!H91))),CJ97="Yes"),OFFSET('Water Data'!$H$10,0,10*ROW('Water Data'!H91)),IF(AND(ISNUMBER(OFFSET('Water Data'!$H$10,0,10*ROW('Water Data'!H91))),CJ97="No",ISNUMBER(OFFSET('Water Data'!$H$10,0,10*ROW('Water Data'!H91)))),CONCATENATE("[",ROUND(OFFSET('Water Data'!$H$10,0,10*ROW('Water Data'!H91)),0),"]"),IF(AND(ISNUMBER(OFFSET('Water Data'!$H$10,0,10*ROW('Water Data'!H91))),CJ97="",ISNUMBER(OFFSET('Water Data'!$H$10,0,10*ROW('Water Data'!H91)))),OFFSET('Water Data'!$H$10,0,10*ROW('Water Data'!H91)),NA())))</f>
        <v>#N/A</v>
      </c>
      <c r="V97" s="253" t="e">
        <f ca="true">+IF(AND(ISNUMBER(OFFSET('Sanitation Data'!$C$5,0,10*ROW('Sanitation Data'!C91))),CK97="Yes"),100-OFFSET('Sanitation Data'!$C$5,0,10*ROW('Sanitation Data'!C91)),IF(AND(ISNUMBER(OFFSET('Sanitation Data'!$C$5,0,10*ROW('Sanitation Data'!C91))),CK97="No",ISNUMBER(OFFSET('Sanitation Data'!$C$5,0,10*ROW('Sanitation Data'!C91)))),CONCATENATE("[",ROUND(100-OFFSET('Sanitation Data'!$C$5,0,10*ROW('Sanitation Data'!C91)),0),"]"),IF(AND(ISNUMBER(OFFSET('Sanitation Data'!$C$5,0,10*ROW('Sanitation Data'!C91))),CK97="",ISNUMBER(OFFSET('Sanitation Data'!$C$5,0,10*ROW('Sanitation Data'!C91)))),100-OFFSET('Sanitation Data'!$C$5,0,10*ROW('Sanitation Data'!C91)),NA())))</f>
        <v>#N/A</v>
      </c>
      <c r="W97" s="253" t="e">
        <f ca="true">+IF(AND(ISNUMBER(OFFSET('Sanitation Data'!$C$7,0,10*ROW('Sanitation Data'!C91))),CL97="Yes"),OFFSET('Sanitation Data'!$C$7,0,10*ROW('Sanitation Data'!C91)),IF(AND(ISNUMBER(OFFSET('Sanitation Data'!$C$7,0,10*ROW('Sanitation Data'!C91))),CL97="No",ISNUMBER(OFFSET('Sanitation Data'!$C$7,0,10*ROW('Sanitation Data'!C91)))),CONCATENATE("[",ROUND(OFFSET('Sanitation Data'!$C$7,0,10*ROW('Sanitation Data'!C91)),0),"]"),IF(AND(ISNUMBER(OFFSET('Sanitation Data'!$C$7,0,10*ROW('Sanitation Data'!C91))),CL97="",ISNUMBER(OFFSET('Sanitation Data'!$C$7,0,10*ROW('Sanitation Data'!C91)))),OFFSET('Sanitation Data'!$C$7,0,10*ROW('Sanitation Data'!C91)),NA())))</f>
        <v>#N/A</v>
      </c>
      <c r="X97" s="253" t="e">
        <f ca="true">+IF(AND(ISNUMBER(OFFSET('Sanitation Data'!$C$11,0,10*ROW('Sanitation Data'!C91))),CM97="Yes"),OFFSET('Sanitation Data'!$C$11,0,10*ROW('Sanitation Data'!C91)),IF(AND(ISNUMBER(OFFSET('Sanitation Data'!$C$11,0,10*ROW('Sanitation Data'!C91))),CM97="No",ISNUMBER(OFFSET('Sanitation Data'!$C$11,0,10*ROW('Sanitation Data'!C91)))),CONCATENATE("[",ROUND(OFFSET('Sanitation Data'!$C$11,0,10*ROW('Sanitation Data'!C91)),0),"]"),IF(AND(ISNUMBER(OFFSET('Sanitation Data'!$C$11,0,10*ROW('Sanitation Data'!C91))),CM97="",ISNUMBER(OFFSET('Sanitation Data'!$C$11,0,10*ROW('Sanitation Data'!C91)))),OFFSET('Sanitation Data'!$C$11,0,10*ROW('Sanitation Data'!C91)),NA())))</f>
        <v>#N/A</v>
      </c>
      <c r="Y97" s="253" t="e">
        <f ca="true">+IF(AND(ISNUMBER(OFFSET('Sanitation Data'!$C$12,0,10*ROW('Sanitation Data'!C91))),CN97="Yes"),OFFSET('Sanitation Data'!$C$12,0,10*ROW('Sanitation Data'!C91)),IF(AND(ISNUMBER(OFFSET('Sanitation Data'!$C$12,0,10*ROW('Sanitation Data'!C91))),CN97="No",ISNUMBER(OFFSET('Sanitation Data'!$C$12,0,10*ROW('Sanitation Data'!C91)))),CONCATENATE("[",ROUND(OFFSET('Sanitation Data'!$C$12,0,10*ROW('Sanitation Data'!C91)),0),"]"),IF(AND(ISNUMBER(OFFSET('Sanitation Data'!$C$12,0,10*ROW('Sanitation Data'!C91))),CN97="",ISNUMBER(OFFSET('Sanitation Data'!$C$12,0,10*ROW('Sanitation Data'!C91)))),OFFSET('Sanitation Data'!$C$12,0,10*ROW('Sanitation Data'!C91)),NA())))</f>
        <v>#N/A</v>
      </c>
      <c r="Z97" s="253" t="e">
        <f ca="true">+IF(AND(ISNUMBER(OFFSET('Sanitation Data'!$C$13,0,10*ROW('Sanitation Data'!C91))),CO97="Yes"),OFFSET('Sanitation Data'!$C$13,0,10*ROW('Sanitation Data'!C91)),IF(AND(ISNUMBER(OFFSET('Sanitation Data'!$C$13,0,10*ROW('Sanitation Data'!C91))),CO97="No",ISNUMBER(OFFSET('Sanitation Data'!$C$13,0,10*ROW('Sanitation Data'!C91)))),CONCATENATE("[",ROUND(OFFSET('Sanitation Data'!$C$13,0,10*ROW('Sanitation Data'!C91)),0),"]"),IF(AND(ISNUMBER(OFFSET('Sanitation Data'!$C$13,0,10*ROW('Sanitation Data'!C91))),CO97="",ISNUMBER(OFFSET('Sanitation Data'!$C$13,0,10*ROW('Sanitation Data'!C91)))),OFFSET('Sanitation Data'!$C$13,0,10*ROW('Sanitation Data'!C91)),NA())))</f>
        <v>#N/A</v>
      </c>
      <c r="AA97" s="253" t="e">
        <f ca="true">+IF(AND(ISNUMBER(OFFSET('Sanitation Data'!$D$5,0,10*ROW('Sanitation Data'!D91))),CP97="Yes"),100-OFFSET('Sanitation Data'!$D$5,0,10*ROW('Sanitation Data'!D91)),IF(AND(ISNUMBER(OFFSET('Sanitation Data'!$D$5,0,10*ROW('Sanitation Data'!D91))),CP97="No",ISNUMBER(OFFSET('Sanitation Data'!$D$5,0,10*ROW('Sanitation Data'!D91)))),CONCATENATE("[",ROUND(100-OFFSET('Sanitation Data'!$D$5,0,10*ROW('Sanitation Data'!D91)),0),"]"),IF(AND(ISNUMBER(OFFSET('Sanitation Data'!$D$5,0,10*ROW('Sanitation Data'!D91))),CP97="",ISNUMBER(OFFSET('Sanitation Data'!$D$5,0,10*ROW('Sanitation Data'!D91)))),100-OFFSET('Sanitation Data'!$D$5,0,10*ROW('Sanitation Data'!D91)),NA())))</f>
        <v>#N/A</v>
      </c>
      <c r="AB97" s="253" t="e">
        <f ca="true">+IF(AND(ISNUMBER(OFFSET('Sanitation Data'!$D$7,0,10*ROW('Sanitation Data'!D91))),CQ97="Yes"),OFFSET('Sanitation Data'!$D$7,0,10*ROW('Sanitation Data'!G91)),IF(AND(ISNUMBER(OFFSET('Sanitation Data'!$D$7,0,10*ROW('Sanitation Data'!D91))),CQ97="No",ISNUMBER(OFFSET('Sanitation Data'!$D$7,0,10*ROW('Sanitation Data'!D91)))),CONCATENATE("[",ROUND(OFFSET('Sanitation Data'!$D$7,0,10*ROW('Sanitation Data'!D91)),0),"]"),IF(AND(ISNUMBER(OFFSET('Sanitation Data'!$D$7,0,10*ROW('Sanitation Data'!D91))),CQ97="",ISNUMBER(OFFSET('Sanitation Data'!$D$7,0,10*ROW('Sanitation Data'!D91)))),OFFSET('Sanitation Data'!$D$7,0,10*ROW('Sanitation Data'!D91)),NA())))</f>
        <v>#N/A</v>
      </c>
      <c r="AC97" s="253" t="e">
        <f ca="true">+IF(AND(ISNUMBER(OFFSET('Sanitation Data'!$D$11,0,10*ROW('Sanitation Data'!D91))),CR97="Yes"),OFFSET('Sanitation Data'!$D$11,0,10*ROW('Sanitation Data'!D91)),IF(AND(ISNUMBER(OFFSET('Sanitation Data'!$D$11,0,10*ROW('Sanitation Data'!D91))),CR97="No",ISNUMBER(OFFSET('Sanitation Data'!$D$11,0,10*ROW('Sanitation Data'!D91)))),CONCATENATE("[",ROUND(OFFSET('Sanitation Data'!$D$11,0,10*ROW('Sanitation Data'!D91)),0),"]"),IF(AND(ISNUMBER(OFFSET('Sanitation Data'!$D$11,0,10*ROW('Sanitation Data'!D91))),CR97="",ISNUMBER(OFFSET('Sanitation Data'!$D$11,0,10*ROW('Sanitation Data'!D91)))),OFFSET('Sanitation Data'!$D$11,0,10*ROW('Sanitation Data'!D91)),NA())))</f>
        <v>#N/A</v>
      </c>
      <c r="AD97" s="253" t="e">
        <f ca="true">+IF(AND(ISNUMBER(OFFSET('Sanitation Data'!$D$12,0,10*ROW('Sanitation Data'!D91))),CS97="Yes"),OFFSET('Sanitation Data'!$D$12,0,10*ROW('Sanitation Data'!D91)),IF(AND(ISNUMBER(OFFSET('Sanitation Data'!$D$12,0,10*ROW('Sanitation Data'!D91))),CS97="No",ISNUMBER(OFFSET('Sanitation Data'!$D$12,0,10*ROW('Sanitation Data'!D91)))),CONCATENATE("[",ROUND(OFFSET('Sanitation Data'!$D$12,0,10*ROW('Sanitation Data'!D91)),0),"]"),IF(AND(ISNUMBER(OFFSET('Sanitation Data'!$D$12,0,10*ROW('Sanitation Data'!D91))),CS97="",ISNUMBER(OFFSET('Sanitation Data'!$D$12,0,10*ROW('Sanitation Data'!D91)))),OFFSET('Sanitation Data'!$D$12,0,10*ROW('Sanitation Data'!D91)),NA())))</f>
        <v>#N/A</v>
      </c>
      <c r="AE97" s="253" t="e">
        <f ca="true">+IF(AND(ISNUMBER(OFFSET('Sanitation Data'!$D$13,0,10*ROW('Sanitation Data'!D91))),CT97="Yes"),OFFSET('Sanitation Data'!$D$13,0,10*ROW('Sanitation Data'!D91)),IF(AND(ISNUMBER(OFFSET('Sanitation Data'!$D$13,0,10*ROW('Sanitation Data'!D91))),CT97="No",ISNUMBER(OFFSET('Sanitation Data'!$D$13,0,10*ROW('Sanitation Data'!D91)))),CONCATENATE("[",ROUND(OFFSET('Sanitation Data'!$D$13,0,10*ROW('Sanitation Data'!D91)),0),"]"),IF(AND(ISNUMBER(OFFSET('Sanitation Data'!$D$13,0,10*ROW('Sanitation Data'!D91))),CT97="",ISNUMBER(OFFSET('Sanitation Data'!$D$13,0,10*ROW('Sanitation Data'!D91)))),OFFSET('Sanitation Data'!$D$13,0,10*ROW('Sanitation Data'!D91)),NA())))</f>
        <v>#N/A</v>
      </c>
      <c r="AF97" s="253" t="e">
        <f ca="true">+IF(AND(ISNUMBER(OFFSET('Sanitation Data'!$E$5,0,10*ROW('Sanitation Data'!E91))),CU97="Yes"),100-OFFSET('Sanitation Data'!$E$5,0,10*ROW('Sanitation Data'!E91)),IF(AND(ISNUMBER(OFFSET('Sanitation Data'!$E$5,0,10*ROW('Sanitation Data'!E91))),CU97="No",ISNUMBER(OFFSET('Sanitation Data'!$E$5,0,10*ROW('Sanitation Data'!E91)))),CONCATENATE("[",ROUND(100-OFFSET('Sanitation Data'!$E$5,0,10*ROW('Sanitation Data'!E91)),0),"]"),IF(AND(ISNUMBER(OFFSET('Sanitation Data'!$E$5,0,10*ROW('Sanitation Data'!E91))),CU97="",ISNUMBER(OFFSET('Sanitation Data'!$E$5,0,10*ROW('Sanitation Data'!E91)))),100-OFFSET('Sanitation Data'!$E$5,0,10*ROW('Sanitation Data'!E91)),NA())))</f>
        <v>#N/A</v>
      </c>
      <c r="AG97" s="253" t="e">
        <f ca="true">+IF(AND(ISNUMBER(OFFSET('Sanitation Data'!$E$7,0,10*ROW('Sanitation Data'!E91))),CV97="Yes"),OFFSET('Sanitation Data'!$E$7,0,10*ROW('Sanitation Data'!E91)),IF(AND(ISNUMBER(OFFSET('Sanitation Data'!$E$7,0,10*ROW('Sanitation Data'!E91))),CV97="No",ISNUMBER(OFFSET('Sanitation Data'!$E$7,0,10*ROW('Sanitation Data'!E91)))),CONCATENATE("[",ROUND(OFFSET('Sanitation Data'!$E$7,0,10*ROW('Sanitation Data'!E91)),0),"]"),IF(AND(ISNUMBER(OFFSET('Sanitation Data'!$E$7,0,10*ROW('Sanitation Data'!E91))),CV97="",ISNUMBER(OFFSET('Sanitation Data'!$E$7,0,10*ROW('Sanitation Data'!E91)))),OFFSET('Sanitation Data'!$E$7,0,10*ROW('Sanitation Data'!E91)),NA())))</f>
        <v>#N/A</v>
      </c>
      <c r="AH97" s="253" t="e">
        <f ca="true">+IF(AND(ISNUMBER(OFFSET('Sanitation Data'!$E$11,0,10*ROW('Sanitation Data'!E91))),CW97="Yes"),OFFSET('Sanitation Data'!$E$11,0,10*ROW('Sanitation Data'!E91)),IF(AND(ISNUMBER(OFFSET('Sanitation Data'!$E$11,0,10*ROW('Sanitation Data'!E91))),CW97="No",ISNUMBER(OFFSET('Sanitation Data'!$E$11,0,10*ROW('Sanitation Data'!E91)))),CONCATENATE("[",ROUND(OFFSET('Sanitation Data'!$E$11,0,10*ROW('Sanitation Data'!E91)),0),"]"),IF(AND(ISNUMBER(OFFSET('Sanitation Data'!$E$11,0,10*ROW('Sanitation Data'!E91))),CW97="",ISNUMBER(OFFSET('Sanitation Data'!$E$11,0,10*ROW('Sanitation Data'!E91)))),OFFSET('Sanitation Data'!$E$11,0,10*ROW('Sanitation Data'!E91)),NA())))</f>
        <v>#N/A</v>
      </c>
      <c r="AI97" s="253" t="e">
        <f ca="true">+IF(AND(ISNUMBER(OFFSET('Sanitation Data'!$E$12,0,10*ROW('Sanitation Data'!E91))),CX97="Yes"),OFFSET('Sanitation Data'!$E$12,0,10*ROW('Sanitation Data'!E91)),IF(AND(ISNUMBER(OFFSET('Sanitation Data'!$E$12,0,10*ROW('Sanitation Data'!E91))),CX97="No",ISNUMBER(OFFSET('Sanitation Data'!$E$12,0,10*ROW('Sanitation Data'!E91)))),CONCATENATE("[",ROUND(OFFSET('Sanitation Data'!$E$12,0,10*ROW('Sanitation Data'!E91)),0),"]"),IF(AND(ISNUMBER(OFFSET('Sanitation Data'!$E$12,0,10*ROW('Sanitation Data'!E91))),CX97="",ISNUMBER(OFFSET('Sanitation Data'!$E$12,0,10*ROW('Sanitation Data'!E91)))),OFFSET('Sanitation Data'!$E$12,0,10*ROW('Sanitation Data'!E91)),NA())))</f>
        <v>#N/A</v>
      </c>
      <c r="AJ97" s="253" t="e">
        <f ca="true">+IF(AND(ISNUMBER(OFFSET('Sanitation Data'!$E$13,0,10*ROW('Sanitation Data'!E91))),CY97="Yes"),OFFSET('Sanitation Data'!$E$13,0,10*ROW('Sanitation Data'!E91)),IF(AND(ISNUMBER(OFFSET('Sanitation Data'!$E$13,0,10*ROW('Sanitation Data'!E91))),CY97="No",ISNUMBER(OFFSET('Sanitation Data'!$E$13,0,10*ROW('Sanitation Data'!E91)))),CONCATENATE("[",ROUND(OFFSET('Sanitation Data'!$E$13,0,10*ROW('Sanitation Data'!E91)),0),"]"),IF(AND(ISNUMBER(OFFSET('Sanitation Data'!$E$13,0,10*ROW('Sanitation Data'!E91))),CY97="",ISNUMBER(OFFSET('Sanitation Data'!$E$13,0,10*ROW('Sanitation Data'!E91)))),OFFSET('Sanitation Data'!$E$13,0,10*ROW('Sanitation Data'!E91)),NA())))</f>
        <v>#N/A</v>
      </c>
      <c r="AK97" s="253" t="e">
        <f ca="true">+IF(AND(ISNUMBER(OFFSET('Sanitation Data'!$F$5,0,10*ROW('Sanitation Data'!F91))),CZ97="Yes"),100-OFFSET('Sanitation Data'!$F$5,0,10*ROW('Sanitation Data'!F91)),IF(AND(ISNUMBER(OFFSET('Sanitation Data'!$F$5,0,10*ROW('Sanitation Data'!F91))),CZ97="No",ISNUMBER(OFFSET('Sanitation Data'!$F$5,0,10*ROW('Sanitation Data'!F91)))),CONCATENATE("[",ROUND(100-OFFSET('Sanitation Data'!$F$5,0,10*ROW('Sanitation Data'!F91)),0),"]"),IF(AND(ISNUMBER(OFFSET('Sanitation Data'!$F$5,0,10*ROW('Sanitation Data'!F91))),CZ97="",ISNUMBER(OFFSET('Sanitation Data'!$F$5,0,10*ROW('Sanitation Data'!F91)))),100-OFFSET('Sanitation Data'!$F$5,0,10*ROW('Sanitation Data'!F91)),NA())))</f>
        <v>#N/A</v>
      </c>
      <c r="AL97" s="253" t="e">
        <f ca="true">+IF(AND(ISNUMBER(OFFSET('Sanitation Data'!$F$7,0,10*ROW('Sanitation Data'!F91))),DA97="Yes"),OFFSET('Sanitation Data'!$F$7,0,10*ROW('Sanitation Data'!F91)),IF(AND(ISNUMBER(OFFSET('Sanitation Data'!$F$7,0,10*ROW('Sanitation Data'!F91))),DA97="No",ISNUMBER(OFFSET('Sanitation Data'!$F$7,0,10*ROW('Sanitation Data'!F91)))),CONCATENATE("[",ROUND(OFFSET('Sanitation Data'!$F$7,0,10*ROW('Sanitation Data'!F91)),0),"]"),IF(AND(ISNUMBER(OFFSET('Sanitation Data'!$F$7,0,10*ROW('Sanitation Data'!F91))),DA97="",ISNUMBER(OFFSET('Sanitation Data'!$F$7,0,10*ROW('Sanitation Data'!F91)))),OFFSET('Sanitation Data'!$F$7,0,10*ROW('Sanitation Data'!F91)),NA())))</f>
        <v>#N/A</v>
      </c>
      <c r="AM97" s="253" t="e">
        <f ca="true">+IF(AND(ISNUMBER(OFFSET('Sanitation Data'!$F$11,0,10*ROW('Sanitation Data'!F91))),DB97="Yes"),OFFSET('Sanitation Data'!$F$11,0,10*ROW('Sanitation Data'!F91)),IF(AND(ISNUMBER(OFFSET('Sanitation Data'!$F$11,0,10*ROW('Sanitation Data'!F91))),DB97="No",ISNUMBER(OFFSET('Sanitation Data'!$F$11,0,10*ROW('Sanitation Data'!F91)))),CONCATENATE("[",ROUND(OFFSET('Sanitation Data'!$F$11,0,10*ROW('Sanitation Data'!F91)),0),"]"),IF(AND(ISNUMBER(OFFSET('Sanitation Data'!$F$11,0,10*ROW('Sanitation Data'!F91))),DB97="",ISNUMBER(OFFSET('Sanitation Data'!$F$11,0,10*ROW('Sanitation Data'!F91)))),OFFSET('Sanitation Data'!$F$11,0,10*ROW('Sanitation Data'!F91)),NA())))</f>
        <v>#N/A</v>
      </c>
      <c r="AN97" s="253" t="e">
        <f ca="true">+IF(AND(ISNUMBER(OFFSET('Sanitation Data'!$F$12,0,10*ROW('Sanitation Data'!F91))),DC97="Yes"),OFFSET('Sanitation Data'!$F$12,0,10*ROW('Sanitation Data'!F91)),IF(AND(ISNUMBER(OFFSET('Sanitation Data'!$F$12,0,10*ROW('Sanitation Data'!F91))),DC97="No",ISNUMBER(OFFSET('Sanitation Data'!$F$12,0,10*ROW('Sanitation Data'!F91)))),CONCATENATE("[",ROUND(OFFSET('Sanitation Data'!$F$12,0,10*ROW('Sanitation Data'!F91)),0),"]"),IF(AND(ISNUMBER(OFFSET('Sanitation Data'!$F$12,0,10*ROW('Sanitation Data'!F91))),DC97="",ISNUMBER(OFFSET('Sanitation Data'!$F$12,0,10*ROW('Sanitation Data'!F91)))),OFFSET('Sanitation Data'!$F$12,0,10*ROW('Sanitation Data'!F91)),NA())))</f>
        <v>#N/A</v>
      </c>
      <c r="AO97" s="253" t="e">
        <f ca="true">+IF(AND(ISNUMBER(OFFSET('Sanitation Data'!$F$13,0,10*ROW('Sanitation Data'!F91))),DD97="Yes"),OFFSET('Sanitation Data'!$F$13,0,10*ROW('Sanitation Data'!F91)),IF(AND(ISNUMBER(OFFSET('Sanitation Data'!$F$13,0,10*ROW('Sanitation Data'!F91))),DD97="No",ISNUMBER(OFFSET('Sanitation Data'!$F$13,0,10*ROW('Sanitation Data'!F91)))),CONCATENATE("[",ROUND(OFFSET('Sanitation Data'!$F$13,0,10*ROW('Sanitation Data'!F91)),0),"]"),IF(AND(ISNUMBER(OFFSET('Sanitation Data'!$F$13,0,10*ROW('Sanitation Data'!F91))),DD97="",ISNUMBER(OFFSET('Sanitation Data'!$F$13,0,10*ROW('Sanitation Data'!F91)))),OFFSET('Sanitation Data'!$F$13,0,10*ROW('Sanitation Data'!F91)),NA())))</f>
        <v>#N/A</v>
      </c>
      <c r="AP97" s="253" t="e">
        <f ca="true">+IF(AND(ISNUMBER(OFFSET('Sanitation Data'!$G$5,0,10*ROW('Sanitation Data'!G91))),DE97="Yes"),100-OFFSET('Sanitation Data'!$G$5,0,10*ROW('Sanitation Data'!G91)),IF(AND(ISNUMBER(OFFSET('Sanitation Data'!$G$5,0,10*ROW('Sanitation Data'!G91))),DE97="No",ISNUMBER(OFFSET('Sanitation Data'!$G$5,0,10*ROW('Sanitation Data'!G91)))),CONCATENATE("[",ROUND(100-OFFSET('Sanitation Data'!$G$5,0,10*ROW('Sanitation Data'!G91)),0),"]"),IF(AND(ISNUMBER(OFFSET('Sanitation Data'!$G$5,0,10*ROW('Sanitation Data'!G91))),DE97="",ISNUMBER(OFFSET('Sanitation Data'!$G$5,0,10*ROW('Sanitation Data'!G91)))),100-OFFSET('Sanitation Data'!$G$5,0,10*ROW('Sanitation Data'!G91)),NA())))</f>
        <v>#N/A</v>
      </c>
      <c r="AQ97" s="253" t="e">
        <f ca="true">+IF(AND(ISNUMBER(OFFSET('Sanitation Data'!$G$7,0,10*ROW('Sanitation Data'!G91))),DF97="Yes"),OFFSET('Sanitation Data'!$G$7,0,10*ROW('Sanitation Data'!G91)),IF(AND(ISNUMBER(OFFSET('Sanitation Data'!$G$7,0,10*ROW('Sanitation Data'!G91))),DF97="No",ISNUMBER(OFFSET('Sanitation Data'!$G$7,0,10*ROW('Sanitation Data'!G91)))),CONCATENATE("[",ROUND(OFFSET('Sanitation Data'!$G$7,0,10*ROW('Sanitation Data'!G91)),0),"]"),IF(AND(ISNUMBER(OFFSET('Sanitation Data'!$G$7,0,10*ROW('Sanitation Data'!G91))),DF97="",ISNUMBER(OFFSET('Sanitation Data'!$G$7,0,10*ROW('Sanitation Data'!G91)))),OFFSET('Sanitation Data'!$G$7,0,10*ROW('Sanitation Data'!G91)),NA())))</f>
        <v>#N/A</v>
      </c>
      <c r="AR97" s="253" t="e">
        <f ca="true">+IF(AND(ISNUMBER(OFFSET('Sanitation Data'!$G$11,0,10*ROW('Sanitation Data'!G91))),DG97="Yes"),OFFSET('Sanitation Data'!$G$11,0,10*ROW('Sanitation Data'!G91)),IF(AND(ISNUMBER(OFFSET('Sanitation Data'!$G$11,0,10*ROW('Sanitation Data'!G91))),DG97="No",ISNUMBER(OFFSET('Sanitation Data'!$G$11,0,10*ROW('Sanitation Data'!G91)))),CONCATENATE("[",ROUND(OFFSET('Sanitation Data'!$G$11,0,10*ROW('Sanitation Data'!G91)),0),"]"),IF(AND(ISNUMBER(OFFSET('Sanitation Data'!$G$11,0,10*ROW('Sanitation Data'!G91))),DG97="",ISNUMBER(OFFSET('Sanitation Data'!$G$11,0,10*ROW('Sanitation Data'!G91)))),OFFSET('Sanitation Data'!$G$11,0,10*ROW('Sanitation Data'!G91)),NA())))</f>
        <v>#N/A</v>
      </c>
      <c r="AS97" s="253" t="e">
        <f ca="true">+IF(AND(ISNUMBER(OFFSET('Sanitation Data'!$G$12,0,10*ROW('Sanitation Data'!G91))),DH97="Yes"),OFFSET('Sanitation Data'!$G$12,0,10*ROW('Sanitation Data'!G91)),IF(AND(ISNUMBER(OFFSET('Sanitation Data'!$G$12,0,10*ROW('Sanitation Data'!G91))),DH97="No",ISNUMBER(OFFSET('Sanitation Data'!$G$12,0,10*ROW('Sanitation Data'!G91)))),CONCATENATE("[",ROUND(OFFSET('Sanitation Data'!$G$12,0,10*ROW('Sanitation Data'!G91)),0),"]"),IF(AND(ISNUMBER(OFFSET('Sanitation Data'!$G$12,0,10*ROW('Sanitation Data'!G91))),DH97="",ISNUMBER(OFFSET('Sanitation Data'!$G$12,0,10*ROW('Sanitation Data'!G91)))),OFFSET('Sanitation Data'!$G$12,0,10*ROW('Sanitation Data'!G91)),NA())))</f>
        <v>#N/A</v>
      </c>
      <c r="AT97" s="253" t="e">
        <f ca="true">+IF(AND(ISNUMBER(OFFSET('Sanitation Data'!$G$13,0,10*ROW('Sanitation Data'!G91))),DI97="Yes"),OFFSET('Sanitation Data'!$G$13,0,10*ROW('Sanitation Data'!G91)),IF(AND(ISNUMBER(OFFSET('Sanitation Data'!$G$13,0,10*ROW('Sanitation Data'!G91))),DI97="No",ISNUMBER(OFFSET('Sanitation Data'!$G$13,0,10*ROW('Sanitation Data'!G91)))),CONCATENATE("[",ROUND(OFFSET('Sanitation Data'!$G$13,0,10*ROW('Sanitation Data'!G91)),0),"]"),IF(AND(ISNUMBER(OFFSET('Sanitation Data'!$G$13,0,10*ROW('Sanitation Data'!G91))),DI97="",ISNUMBER(OFFSET('Sanitation Data'!$G$13,0,10*ROW('Sanitation Data'!G91)))),OFFSET('Sanitation Data'!$G$13,0,10*ROW('Sanitation Data'!G91)),NA())))</f>
        <v>#N/A</v>
      </c>
      <c r="AU97" s="253" t="e">
        <f ca="true">+IF(AND(ISNUMBER(OFFSET('Sanitation Data'!$H$5,0,10*ROW('Sanitation Data'!H91))),DJ97="Yes"),100-OFFSET('Sanitation Data'!$H$5,0,10*ROW('Sanitation Data'!H91)),IF(AND(ISNUMBER(OFFSET('Sanitation Data'!$H$5,0,10*ROW('Sanitation Data'!H91))),DJ97="No",ISNUMBER(OFFSET('Sanitation Data'!$H$5,0,10*ROW('Sanitation Data'!H91)))),CONCATENATE("[",ROUND(100-OFFSET('Sanitation Data'!$H$5,0,10*ROW('Sanitation Data'!H91)),0),"]"),IF(AND(ISNUMBER(OFFSET('Sanitation Data'!$H$5,0,10*ROW('Sanitation Data'!H91))),DJ97="",ISNUMBER(OFFSET('Sanitation Data'!$H$5,0,10*ROW('Sanitation Data'!H91)))),100-OFFSET('Sanitation Data'!$H$5,0,10*ROW('Sanitation Data'!H91)),NA())))</f>
        <v>#N/A</v>
      </c>
      <c r="AV97" s="253" t="e">
        <f ca="true">+IF(AND(ISNUMBER(OFFSET('Sanitation Data'!$H$7,0,10*ROW('Sanitation Data'!H91))),DK97="Yes"),OFFSET('Sanitation Data'!$H$7,0,10*ROW('Sanitation Data'!H91)),IF(AND(ISNUMBER(OFFSET('Sanitation Data'!$H$7,0,10*ROW('Sanitation Data'!H91))),DK97="No",ISNUMBER(OFFSET('Sanitation Data'!$H$7,0,10*ROW('Sanitation Data'!H91)))),CONCATENATE("[",ROUND(OFFSET('Sanitation Data'!$H$7,0,10*ROW('Sanitation Data'!H91)),0),"]"),IF(AND(ISNUMBER(OFFSET('Sanitation Data'!$H$7,0,10*ROW('Sanitation Data'!H91))),DK97="",ISNUMBER(OFFSET('Sanitation Data'!$H$7,0,10*ROW('Sanitation Data'!H91)))),OFFSET('Sanitation Data'!$H$7,0,10*ROW('Sanitation Data'!H91)),NA())))</f>
        <v>#N/A</v>
      </c>
      <c r="AW97" s="253" t="e">
        <f ca="true">+IF(AND(ISNUMBER(OFFSET('Sanitation Data'!$H$11,0,10*ROW('Sanitation Data'!H91))),DL97="Yes"),OFFSET('Sanitation Data'!$H$11,0,10*ROW('Sanitation Data'!H91)),IF(AND(ISNUMBER(OFFSET('Sanitation Data'!$H$11,0,10*ROW('Sanitation Data'!H91))),DL97="No",ISNUMBER(OFFSET('Sanitation Data'!$H$11,0,10*ROW('Sanitation Data'!H91)))),CONCATENATE("[",ROUND(OFFSET('Sanitation Data'!$H$11,0,10*ROW('Sanitation Data'!H91)),0),"]"),IF(AND(ISNUMBER(OFFSET('Sanitation Data'!$H$11,0,10*ROW('Sanitation Data'!H91))),DL97="",ISNUMBER(OFFSET('Sanitation Data'!$H$11,0,10*ROW('Sanitation Data'!H91)))),OFFSET('Sanitation Data'!$H$11,0,10*ROW('Sanitation Data'!H91)),NA())))</f>
        <v>#N/A</v>
      </c>
      <c r="AX97" s="253" t="e">
        <f ca="true">+IF(AND(ISNUMBER(OFFSET('Sanitation Data'!$H$12,0,10*ROW('Sanitation Data'!H91))),DM97="Yes"),OFFSET('Sanitation Data'!$H$12,0,10*ROW('Sanitation Data'!H91)),IF(AND(ISNUMBER(OFFSET('Sanitation Data'!$H$12,0,10*ROW('Sanitation Data'!H91))),DM97="No",ISNUMBER(OFFSET('Sanitation Data'!$H$12,0,10*ROW('Sanitation Data'!H91)))),CONCATENATE("[",ROUND(OFFSET('Sanitation Data'!$H$12,0,10*ROW('Sanitation Data'!H91)),0),"]"),IF(AND(ISNUMBER(OFFSET('Sanitation Data'!$H$12,0,10*ROW('Sanitation Data'!H91))),DM97="",ISNUMBER(OFFSET('Sanitation Data'!$H$12,0,10*ROW('Sanitation Data'!H91)))),OFFSET('Sanitation Data'!$H$12,0,10*ROW('Sanitation Data'!H91)),NA())))</f>
        <v>#N/A</v>
      </c>
      <c r="AY97" s="253" t="e">
        <f ca="true">+IF(AND(ISNUMBER(OFFSET('Sanitation Data'!$H$13,0,10*ROW('Sanitation Data'!H91))),DN97="Yes"),OFFSET('Sanitation Data'!$H$13,0,10*ROW('Sanitation Data'!H91)),IF(AND(ISNUMBER(OFFSET('Sanitation Data'!$H$13,0,10*ROW('Sanitation Data'!H91))),DN97="No",ISNUMBER(OFFSET('Sanitation Data'!$H$13,0,10*ROW('Sanitation Data'!H91)))),CONCATENATE("[",ROUND(OFFSET('Sanitation Data'!$H$13,0,10*ROW('Sanitation Data'!H91)),0),"]"),IF(AND(ISNUMBER(OFFSET('Sanitation Data'!$H$13,0,10*ROW('Sanitation Data'!H91))),DN97="",ISNUMBER(OFFSET('Sanitation Data'!$H$13,0,10*ROW('Sanitation Data'!H91)))),OFFSET('Sanitation Data'!$H$13,0,10*ROW('Sanitation Data'!H91)),NA())))</f>
        <v>#N/A</v>
      </c>
      <c r="AZ97" s="254" t="e">
        <f ca="true">+IF(AND(ISNUMBER(OFFSET('Hygiene Data'!$C$6,0,10*ROW('Hygiene Data'!C91))),DO97="Yes"),OFFSET('Hygiene Data'!$C$6,0,10*ROW('Hygiene Data'!C91)),IF(AND(ISNUMBER(OFFSET('Hygiene Data'!$C$6,0,10*ROW('Hygiene Data'!C91))),DO97="No",ISNUMBER(OFFSET('Hygiene Data'!$C$6,0,10*ROW('Hygiene Data'!C91)))),CONCATENATE("[",ROUND(OFFSET('Hygiene Data'!$C$6,0,10*ROW('Hygiene Data'!C91)),0),"]"),IF(AND(ISNUMBER(OFFSET('Hygiene Data'!$C$6,0,10*ROW('Hygiene Data'!C91))),DO97="",ISNUMBER(OFFSET('Hygiene Data'!$C$6,0,10*ROW('Hygiene Data'!C91)))),OFFSET('Hygiene Data'!$C$6,0,10*ROW('Hygiene Data'!C91)),NA())))</f>
        <v>#N/A</v>
      </c>
      <c r="BA97" s="254" t="e">
        <f ca="true">+IF(AND(ISNUMBER(OFFSET('Hygiene Data'!$C$8,0,10*ROW('Hygiene Data'!C91))),DP97="Yes"),OFFSET('Hygiene Data'!$C$8,0,10*ROW('Hygiene Data'!C91)),IF(AND(ISNUMBER(OFFSET('Hygiene Data'!$C$8,0,10*ROW('Hygiene Data'!C91))),DP97="No",ISNUMBER(OFFSET('Hygiene Data'!$C$8,0,10*ROW('Hygiene Data'!C91)))),CONCATENATE("[",ROUND(OFFSET('Hygiene Data'!$C$8,0,10*ROW('Hygiene Data'!C91)),0),"]"),IF(AND(ISNUMBER(OFFSET('Hygiene Data'!$C$8,0,10*ROW('Hygiene Data'!C91))),DP97="",ISNUMBER(OFFSET('Hygiene Data'!$C$8,0,10*ROW('Hygiene Data'!C91)))),OFFSET('Hygiene Data'!$C$8,0,10*ROW('Hygiene Data'!C91)),NA())))</f>
        <v>#N/A</v>
      </c>
      <c r="BB97" s="254" t="e">
        <f ca="true">+IF(AND(ISNUMBER(OFFSET('Hygiene Data'!$C$10,0,10*ROW('Hygiene Data'!C91))),DQ97="Yes"),OFFSET('Hygiene Data'!$C$10,0,10*ROW('Hygiene Data'!C91)),IF(AND(ISNUMBER(OFFSET('Hygiene Data'!$C$10,0,10*ROW('Hygiene Data'!C91))),DQ97="No",ISNUMBER(OFFSET('Hygiene Data'!$C$10,0,10*ROW('Hygiene Data'!C91)))),CONCATENATE("[",ROUND(OFFSET('Hygiene Data'!$C$10,0,10*ROW('Hygiene Data'!C91)),0),"]"),IF(AND(ISNUMBER(OFFSET('Hygiene Data'!$C$10,0,10*ROW('Hygiene Data'!C91))),DQ97="",ISNUMBER(OFFSET('Hygiene Data'!$C$10,0,10*ROW('Hygiene Data'!C91)))),OFFSET('Hygiene Data'!$C$10,0,10*ROW('Hygiene Data'!C91)),NA())))</f>
        <v>#N/A</v>
      </c>
      <c r="BC97" s="254" t="e">
        <f ca="true">+IF(AND(ISNUMBER(OFFSET('Hygiene Data'!$D$6,0,10*ROW('Hygiene Data'!D91))),DR97="Yes"),OFFSET('Hygiene Data'!$D$6,0,10*ROW('Hygiene Data'!D91)),IF(AND(ISNUMBER(OFFSET('Hygiene Data'!$D$6,0,10*ROW('Hygiene Data'!D91))),DR97="No",ISNUMBER(OFFSET('Hygiene Data'!$D$6,0,10*ROW('Hygiene Data'!D91)))),CONCATENATE("[",ROUND(OFFSET('Hygiene Data'!$D$6,0,10*ROW('Hygiene Data'!D91)),0),"]"),IF(AND(ISNUMBER(OFFSET('Hygiene Data'!$D$6,0,10*ROW('Hygiene Data'!D91))),DR97="",ISNUMBER(OFFSET('Hygiene Data'!$D$6,0,10*ROW('Hygiene Data'!D91)))),OFFSET('Hygiene Data'!$D$6,0,10*ROW('Hygiene Data'!D91)),NA())))</f>
        <v>#N/A</v>
      </c>
      <c r="BD97" s="254" t="e">
        <f ca="true">+IF(AND(ISNUMBER(OFFSET('Hygiene Data'!$D$8,0,10*ROW('Hygiene Data'!D91))),DS97="Yes"),OFFSET('Hygiene Data'!$D$8,0,10*ROW('Hygiene Data'!D91)),IF(AND(ISNUMBER(OFFSET('Hygiene Data'!$D$8,0,10*ROW('Hygiene Data'!D91))),DS97="No",ISNUMBER(OFFSET('Hygiene Data'!$D$8,0,10*ROW('Hygiene Data'!D91)))),CONCATENATE("[",ROUND(OFFSET('Hygiene Data'!$D$8,0,10*ROW('Hygiene Data'!D91)),0),"]"),IF(AND(ISNUMBER(OFFSET('Hygiene Data'!$D$8,0,10*ROW('Hygiene Data'!D91))),DS97="",ISNUMBER(OFFSET('Hygiene Data'!$D$8,0,10*ROW('Hygiene Data'!D91)))),OFFSET('Hygiene Data'!$D$8,0,10*ROW('Hygiene Data'!D91)),NA())))</f>
        <v>#N/A</v>
      </c>
      <c r="BE97" s="254" t="e">
        <f ca="true">+IF(AND(ISNUMBER(OFFSET('Hygiene Data'!$D$10,0,10*ROW('Hygiene Data'!D91))),DT97="Yes"),OFFSET('Hygiene Data'!$D$10,0,10*ROW('Hygiene Data'!D91)),IF(AND(ISNUMBER(OFFSET('Hygiene Data'!$D$10,0,10*ROW('Hygiene Data'!D91))),DT97="No",ISNUMBER(OFFSET('Hygiene Data'!$D$10,0,10*ROW('Hygiene Data'!D91)))),CONCATENATE("[",ROUND(OFFSET('Hygiene Data'!$D$10,0,10*ROW('Hygiene Data'!D91)),0),"]"),IF(AND(ISNUMBER(OFFSET('Hygiene Data'!$D$10,0,10*ROW('Hygiene Data'!D91))),DT97="",ISNUMBER(OFFSET('Hygiene Data'!$D$10,0,10*ROW('Hygiene Data'!D91)))),OFFSET('Hygiene Data'!$D$10,0,10*ROW('Hygiene Data'!D91)),NA())))</f>
        <v>#N/A</v>
      </c>
      <c r="BF97" s="254" t="e">
        <f ca="true">+IF(AND(ISNUMBER(OFFSET('Hygiene Data'!$E$6,0,10*ROW('Hygiene Data'!E91))),DU97="Yes"),OFFSET('Hygiene Data'!$E$6,0,10*ROW('Hygiene Data'!E91)),IF(AND(ISNUMBER(OFFSET('Hygiene Data'!$E$6,0,10*ROW('Hygiene Data'!E91))),DU97="No",ISNUMBER(OFFSET('Hygiene Data'!$E$6,0,10*ROW('Hygiene Data'!E91)))),CONCATENATE("[",ROUND(OFFSET('Hygiene Data'!$E$6,0,10*ROW('Hygiene Data'!E91)),0),"]"),IF(AND(ISNUMBER(OFFSET('Hygiene Data'!$E$6,0,10*ROW('Hygiene Data'!E91))),DU97="",ISNUMBER(OFFSET('Hygiene Data'!$E$6,0,10*ROW('Hygiene Data'!E91)))),OFFSET('Hygiene Data'!$E$6,0,10*ROW('Hygiene Data'!E91)),NA())))</f>
        <v>#N/A</v>
      </c>
      <c r="BG97" s="254" t="e">
        <f ca="true">+IF(AND(ISNUMBER(OFFSET('Hygiene Data'!$E$8,0,10*ROW('Hygiene Data'!E91))),DV97="Yes"),OFFSET('Hygiene Data'!$E$8,0,10*ROW('Hygiene Data'!E91)),IF(AND(ISNUMBER(OFFSET('Hygiene Data'!$E$8,0,10*ROW('Hygiene Data'!E91))),DV97="No",ISNUMBER(OFFSET('Hygiene Data'!$E$8,0,10*ROW('Hygiene Data'!E91)))),CONCATENATE("[",ROUND(OFFSET('Hygiene Data'!$E$8,0,10*ROW('Hygiene Data'!E91)),0),"]"),IF(AND(ISNUMBER(OFFSET('Hygiene Data'!$E$8,0,10*ROW('Hygiene Data'!E91))),DV97="",ISNUMBER(OFFSET('Hygiene Data'!$E$8,0,10*ROW('Hygiene Data'!E91)))),OFFSET('Hygiene Data'!$E$8,0,10*ROW('Hygiene Data'!E91)),NA())))</f>
        <v>#N/A</v>
      </c>
      <c r="BH97" s="254" t="e">
        <f ca="true">+IF(AND(ISNUMBER(OFFSET('Hygiene Data'!$E$10,0,10*ROW('Hygiene Data'!E91))),DW97="Yes"),OFFSET('Hygiene Data'!$E$10,0,10*ROW('Hygiene Data'!E91)),IF(AND(ISNUMBER(OFFSET('Hygiene Data'!$E$10,0,10*ROW('Hygiene Data'!E91))),DW97="No",ISNUMBER(OFFSET('Hygiene Data'!$E$10,0,10*ROW('Hygiene Data'!E91)))),CONCATENATE("[",ROUND(OFFSET('Hygiene Data'!$E$10,0,10*ROW('Hygiene Data'!E91)),0),"]"),IF(AND(ISNUMBER(OFFSET('Hygiene Data'!$E$10,0,10*ROW('Hygiene Data'!E91))),DW97="",ISNUMBER(OFFSET('Hygiene Data'!$E$10,0,10*ROW('Hygiene Data'!E91)))),OFFSET('Hygiene Data'!$E$10,0,10*ROW('Hygiene Data'!E91)),NA())))</f>
        <v>#N/A</v>
      </c>
      <c r="BI97" s="254" t="e">
        <f ca="true">+IF(AND(ISNUMBER(OFFSET('Hygiene Data'!$F$6,0,10*ROW('Hygiene Data'!F91))),DX97="Yes"),OFFSET('Hygiene Data'!$F$6,0,10*ROW('Hygiene Data'!F91)),IF(AND(ISNUMBER(OFFSET('Hygiene Data'!$F$6,0,10*ROW('Hygiene Data'!F91))),DX97="No",ISNUMBER(OFFSET('Hygiene Data'!$F$6,0,10*ROW('Hygiene Data'!F91)))),CONCATENATE("[",ROUND(OFFSET('Hygiene Data'!$F$6,0,10*ROW('Hygiene Data'!F91)),0),"]"),IF(AND(ISNUMBER(OFFSET('Hygiene Data'!$F$6,0,10*ROW('Hygiene Data'!F91))),DX97="",ISNUMBER(OFFSET('Hygiene Data'!$F$6,0,10*ROW('Hygiene Data'!F91)))),OFFSET('Hygiene Data'!$F$6,0,10*ROW('Hygiene Data'!F91)),NA())))</f>
        <v>#N/A</v>
      </c>
      <c r="BJ97" s="254" t="e">
        <f ca="true">+IF(AND(ISNUMBER(OFFSET('Hygiene Data'!$F$8,0,10*ROW('Hygiene Data'!F91))),DY97="Yes"),OFFSET('Hygiene Data'!$F$8,0,10*ROW('Hygiene Data'!F91)),IF(AND(ISNUMBER(OFFSET('Hygiene Data'!$F$8,0,10*ROW('Hygiene Data'!F91))),DY97="No",ISNUMBER(OFFSET('Hygiene Data'!$F$8,0,10*ROW('Hygiene Data'!F91)))),CONCATENATE("[",ROUND(OFFSET('Hygiene Data'!$F$8,0,10*ROW('Hygiene Data'!F91)),0),"]"),IF(AND(ISNUMBER(OFFSET('Hygiene Data'!$F$8,0,10*ROW('Hygiene Data'!F91))),DY97="",ISNUMBER(OFFSET('Hygiene Data'!$F$8,0,10*ROW('Hygiene Data'!F91)))),OFFSET('Hygiene Data'!$F$8,0,10*ROW('Hygiene Data'!F91)),NA())))</f>
        <v>#N/A</v>
      </c>
      <c r="BK97" s="254" t="e">
        <f ca="true">+IF(AND(ISNUMBER(OFFSET('Hygiene Data'!$F$10,0,10*ROW('Hygiene Data'!F91))),DZ97="Yes"),OFFSET('Hygiene Data'!$F$10,0,10*ROW('Hygiene Data'!F91)),IF(AND(ISNUMBER(OFFSET('Hygiene Data'!$F$10,0,10*ROW('Hygiene Data'!F91))),DZ97="No",ISNUMBER(OFFSET('Hygiene Data'!$F$10,0,10*ROW('Hygiene Data'!F91)))),CONCATENATE("[",ROUND(OFFSET('Hygiene Data'!$F$10,0,10*ROW('Hygiene Data'!F91)),0),"]"),IF(AND(ISNUMBER(OFFSET('Hygiene Data'!$F$10,0,10*ROW('Hygiene Data'!F91))),DZ97="",ISNUMBER(OFFSET('Hygiene Data'!$F$10,0,10*ROW('Hygiene Data'!F91)))),OFFSET('Hygiene Data'!$F$10,0,10*ROW('Hygiene Data'!F91)),NA())))</f>
        <v>#N/A</v>
      </c>
      <c r="BL97" s="254" t="e">
        <f ca="true">+IF(AND(ISNUMBER(OFFSET('Hygiene Data'!$G$6,0,10*ROW('Hygiene Data'!G91))),EA97="Yes"),OFFSET('Hygiene Data'!$G$6,0,10*ROW('Hygiene Data'!G91)),IF(AND(ISNUMBER(OFFSET('Hygiene Data'!$G$6,0,10*ROW('Hygiene Data'!G91))),EA97="No",ISNUMBER(OFFSET('Hygiene Data'!$G$6,0,10*ROW('Hygiene Data'!G91)))),CONCATENATE("[",ROUND(OFFSET('Hygiene Data'!$G$6,0,10*ROW('Hygiene Data'!G91)),0),"]"),IF(AND(ISNUMBER(OFFSET('Hygiene Data'!$G$6,0,10*ROW('Hygiene Data'!G91))),EA97="",ISNUMBER(OFFSET('Hygiene Data'!$G$6,0,10*ROW('Hygiene Data'!G91)))),OFFSET('Hygiene Data'!$G$6,0,10*ROW('Hygiene Data'!G91)),NA())))</f>
        <v>#N/A</v>
      </c>
      <c r="BM97" s="254" t="e">
        <f ca="true">+IF(AND(ISNUMBER(OFFSET('Hygiene Data'!$G$8,0,10*ROW('Hygiene Data'!G91))),EB97="Yes"),OFFSET('Hygiene Data'!$G$8,0,10*ROW('Hygiene Data'!G91)),IF(AND(ISNUMBER(OFFSET('Hygiene Data'!$G$8,0,10*ROW('Hygiene Data'!G91))),EB97="No",ISNUMBER(OFFSET('Hygiene Data'!$G$8,0,10*ROW('Hygiene Data'!G91)))),CONCATENATE("[",ROUND(OFFSET('Hygiene Data'!$G$8,0,10*ROW('Hygiene Data'!G91)),0),"]"),IF(AND(ISNUMBER(OFFSET('Hygiene Data'!$G$8,0,10*ROW('Hygiene Data'!G91))),EB97="",ISNUMBER(OFFSET('Hygiene Data'!$G$8,0,10*ROW('Hygiene Data'!G91)))),OFFSET('Hygiene Data'!$G$8,0,10*ROW('Hygiene Data'!G91)),NA())))</f>
        <v>#N/A</v>
      </c>
      <c r="BN97" s="254" t="e">
        <f ca="true">+IF(AND(ISNUMBER(OFFSET('Hygiene Data'!$G$10,0,10*ROW('Hygiene Data'!G91))),EC97="Yes"),OFFSET('Hygiene Data'!$G$10,0,10*ROW('Hygiene Data'!G91)),IF(AND(ISNUMBER(OFFSET('Hygiene Data'!$G$10,0,10*ROW('Hygiene Data'!G91))),EC97="No",ISNUMBER(OFFSET('Hygiene Data'!$G$10,0,10*ROW('Hygiene Data'!G91)))),CONCATENATE("[",ROUND(OFFSET('Hygiene Data'!$G$10,0,10*ROW('Hygiene Data'!G91)),0),"]"),IF(AND(ISNUMBER(OFFSET('Hygiene Data'!$G$10,0,10*ROW('Hygiene Data'!G91))),EC97="",ISNUMBER(OFFSET('Hygiene Data'!$G$10,0,10*ROW('Hygiene Data'!G91)))),OFFSET('Hygiene Data'!$G$10,0,10*ROW('Hygiene Data'!G91)),NA())))</f>
        <v>#N/A</v>
      </c>
      <c r="BO97" s="254" t="e">
        <f ca="true">+IF(AND(ISNUMBER(OFFSET('Hygiene Data'!$H$6,0,10*ROW('Hygiene Data'!H91))),ED97="Yes"),OFFSET('Hygiene Data'!$H$6,0,10*ROW('Hygiene Data'!H91)),IF(AND(ISNUMBER(OFFSET('Hygiene Data'!$H$6,0,10*ROW('Hygiene Data'!H91))),ED97="No",ISNUMBER(OFFSET('Hygiene Data'!$H$6,0,10*ROW('Hygiene Data'!H91)))),CONCATENATE("[",ROUND(OFFSET('Hygiene Data'!$H$6,0,10*ROW('Hygiene Data'!H91)),0),"]"),IF(AND(ISNUMBER(OFFSET('Hygiene Data'!$H$6,0,10*ROW('Hygiene Data'!H91))),ED97="",ISNUMBER(OFFSET('Hygiene Data'!$H$6,0,10*ROW('Hygiene Data'!H91)))),OFFSET('Hygiene Data'!$H$6,0,10*ROW('Hygiene Data'!H91)),NA())))</f>
        <v>#N/A</v>
      </c>
      <c r="BP97" s="254" t="e">
        <f ca="true">+IF(AND(ISNUMBER(OFFSET('Hygiene Data'!$H$8,0,10*ROW('Hygiene Data'!H91))),EE97="Yes"),OFFSET('Hygiene Data'!$H$8,0,10*ROW('Hygiene Data'!H91)),IF(AND(ISNUMBER(OFFSET('Hygiene Data'!$H$8,0,10*ROW('Hygiene Data'!H91))),EE97="No",ISNUMBER(OFFSET('Hygiene Data'!$H$8,0,10*ROW('Hygiene Data'!H91)))),CONCATENATE("[",ROUND(OFFSET('Hygiene Data'!$H$8,0,10*ROW('Hygiene Data'!H91)),0),"]"),IF(AND(ISNUMBER(OFFSET('Hygiene Data'!$H$8,0,10*ROW('Hygiene Data'!H91))),EE97="",ISNUMBER(OFFSET('Hygiene Data'!$H$8,0,10*ROW('Hygiene Data'!H91)))),OFFSET('Hygiene Data'!$H$8,0,10*ROW('Hygiene Data'!H91)),NA())))</f>
        <v>#N/A</v>
      </c>
      <c r="BQ97" s="254" t="e">
        <f ca="true">+IF(AND(ISNUMBER(OFFSET('Hygiene Data'!$H$10,0,10*ROW('Hygiene Data'!H91))),EF97="Yes"),OFFSET('Hygiene Data'!$H$10,0,10*ROW('Hygiene Data'!H91)),IF(AND(ISNUMBER(OFFSET('Hygiene Data'!$H$10,0,10*ROW('Hygiene Data'!H91))),EF97="No",ISNUMBER(OFFSET('Hygiene Data'!$H$10,0,10*ROW('Hygiene Data'!H91)))),CONCATENATE("[",ROUND(OFFSET('Hygiene Data'!$H$10,0,10*ROW('Hygiene Data'!H91)),0),"]"),IF(AND(ISNUMBER(OFFSET('Hygiene Data'!$H$10,0,10*ROW('Hygiene Data'!H91))),EF97="",ISNUMBER(OFFSET('Hygiene Data'!$H$10,0,10*ROW('Hygiene Data'!H91)))),OFFSET('Hygiene Data'!$H$10,0,10*ROW('Hygiene Data'!H91)),NA())))</f>
        <v>#N/A</v>
      </c>
      <c r="BS97" s="36" t="str">
        <f ca="true">+IF(OFFSET('Water Data'!$C$28,0,10*ROW('Water Data'!C91))="","",OFFSET('Water Data'!$C$28,0,10*ROW('Water Data'!C91)))</f>
        <v/>
      </c>
      <c r="BT97" s="36" t="str">
        <f ca="true">+IF(OFFSET('Water Data'!$C$29,0,10*ROW('Water Data'!C91))="","",OFFSET('Water Data'!$C$29,0,10*ROW('Water Data'!C91)))</f>
        <v/>
      </c>
      <c r="BU97" s="36" t="str">
        <f ca="true">+IF(OFFSET('Water Data'!$C$30,0,10*ROW('Water Data'!C91))="","",OFFSET('Water Data'!$C$30,0,10*ROW('Water Data'!C91)))</f>
        <v/>
      </c>
      <c r="BV97" s="36" t="str">
        <f ca="true">+IF(OFFSET('Water Data'!$D$28,0,10*ROW('Water Data'!D91))="","",OFFSET('Water Data'!$D$28,0,10*ROW('Water Data'!D91)))</f>
        <v/>
      </c>
      <c r="BW97" s="36" t="str">
        <f ca="true">+IF(OFFSET('Water Data'!$D$29,0,10*ROW('Water Data'!D91))="","",OFFSET('Water Data'!$D$29,0,10*ROW('Water Data'!D91)))</f>
        <v/>
      </c>
      <c r="BX97" s="36" t="str">
        <f ca="true">+IF(OFFSET('Water Data'!$D$30,0,10*ROW('Water Data'!D91))="","",OFFSET('Water Data'!$D$30,0,10*ROW('Water Data'!D91)))</f>
        <v/>
      </c>
      <c r="BY97" s="36" t="str">
        <f ca="true">+IF(OFFSET('Water Data'!$E$28,0,10*ROW('Water Data'!E91))="","",OFFSET('Water Data'!$E$28,0,10*ROW('Water Data'!E91)))</f>
        <v/>
      </c>
      <c r="BZ97" s="36" t="str">
        <f ca="true">+IF(OFFSET('Water Data'!$E$29,0,10*ROW('Water Data'!E91))="","",OFFSET('Water Data'!$E$29,0,10*ROW('Water Data'!E91)))</f>
        <v/>
      </c>
      <c r="CA97" s="36" t="str">
        <f ca="true">+IF(OFFSET('Water Data'!$E$30,0,10*ROW('Water Data'!E91))="","",OFFSET('Water Data'!$E$30,0,10*ROW('Water Data'!E91)))</f>
        <v/>
      </c>
      <c r="CB97" s="36" t="str">
        <f ca="true">+IF(OFFSET('Water Data'!$F$28,0,10*ROW('Water Data'!F91))="","",OFFSET('Water Data'!$F$28,0,10*ROW('Water Data'!F91)))</f>
        <v/>
      </c>
      <c r="CC97" s="36" t="str">
        <f ca="true">+IF(OFFSET('Water Data'!$F$29,0,10*ROW('Water Data'!F91))="","",OFFSET('Water Data'!$F$29,0,10*ROW('Water Data'!F91)))</f>
        <v/>
      </c>
      <c r="CD97" s="36" t="str">
        <f ca="true">+IF(OFFSET('Water Data'!$F$30,0,10*ROW('Water Data'!F91))="","",OFFSET('Water Data'!$F$30,0,10*ROW('Water Data'!F91)))</f>
        <v/>
      </c>
      <c r="CE97" s="36" t="str">
        <f ca="true">+IF(OFFSET('Water Data'!$G$28,0,10*ROW('Water Data'!G91))="","",OFFSET('Water Data'!$G$28,0,10*ROW('Water Data'!G91)))</f>
        <v/>
      </c>
      <c r="CF97" s="36" t="str">
        <f ca="true">+IF(OFFSET('Water Data'!$G$29,0,10*ROW('Water Data'!G91))="","",OFFSET('Water Data'!$G$29,0,10*ROW('Water Data'!G91)))</f>
        <v/>
      </c>
      <c r="CG97" s="36" t="str">
        <f ca="true">+IF(OFFSET('Water Data'!$G$30,0,10*ROW('Water Data'!G91))="","",OFFSET('Water Data'!$G$30,0,10*ROW('Water Data'!G91)))</f>
        <v/>
      </c>
      <c r="CH97" s="36" t="str">
        <f ca="true">+IF(OFFSET('Water Data'!$H$28,0,10*ROW('Water Data'!H91))="","",OFFSET('Water Data'!$H$28,0,10*ROW('Water Data'!H91)))</f>
        <v/>
      </c>
      <c r="CI97" s="36" t="str">
        <f ca="true">+IF(OFFSET('Water Data'!$H$29,0,10*ROW('Water Data'!H91))="","",OFFSET('Water Data'!$H$29,0,10*ROW('Water Data'!H91)))</f>
        <v/>
      </c>
      <c r="CJ97" s="36" t="str">
        <f ca="true">+IF(OFFSET('Water Data'!$H$30,0,10*ROW('Water Data'!H91))="","",OFFSET('Water Data'!$H$30,0,10*ROW('Water Data'!H91)))</f>
        <v/>
      </c>
      <c r="CK97" s="36" t="str">
        <f ca="true">+IF(OFFSET('Sanitation Data'!$C$29,0,10*ROW('Sanitation Data'!C91))="","",OFFSET('Sanitation Data'!$C$29,0,10*ROW('Sanitation Data'!C91)))</f>
        <v/>
      </c>
      <c r="CL97" s="36" t="str">
        <f ca="true">+IF(OFFSET('Sanitation Data'!$C$30,0,10*ROW('Sanitation Data'!C91))="","",OFFSET('Sanitation Data'!$C$30,0,10*ROW('Sanitation Data'!C91)))</f>
        <v/>
      </c>
      <c r="CM97" s="36" t="str">
        <f ca="true">+IF(OFFSET('Sanitation Data'!$C$31,0,10*ROW('Sanitation Data'!C91))="","",OFFSET('Sanitation Data'!$C$31,0,10*ROW('Sanitation Data'!C91)))</f>
        <v/>
      </c>
      <c r="CN97" s="36" t="str">
        <f ca="true">+IF(OFFSET('Sanitation Data'!$C$32,0,10*ROW('Sanitation Data'!C91))="","",OFFSET('Sanitation Data'!$C$32,0,10*ROW('Sanitation Data'!C91)))</f>
        <v/>
      </c>
      <c r="CO97" s="36" t="str">
        <f ca="true">+IF(OFFSET('Sanitation Data'!$C$33,0,10*ROW('Sanitation Data'!C91))="","",OFFSET('Sanitation Data'!$C$33,0,10*ROW('Sanitation Data'!C91)))</f>
        <v/>
      </c>
      <c r="CP97" s="36" t="str">
        <f ca="true">+IF(OFFSET('Sanitation Data'!$D$29,0,10*ROW('Sanitation Data'!D91))="","",OFFSET('Sanitation Data'!$D$29,0,10*ROW('Sanitation Data'!D91)))</f>
        <v/>
      </c>
      <c r="CQ97" s="36" t="str">
        <f ca="true">+IF(OFFSET('Sanitation Data'!$D$30,0,10*ROW('Sanitation Data'!D91))="","",OFFSET('Sanitation Data'!$D$30,0,10*ROW('Sanitation Data'!D91)))</f>
        <v/>
      </c>
      <c r="CR97" s="36" t="str">
        <f ca="true">+IF(OFFSET('Sanitation Data'!$D$31,0,10*ROW('Sanitation Data'!D91))="","",OFFSET('Sanitation Data'!$D$31,0,10*ROW('Sanitation Data'!D91)))</f>
        <v/>
      </c>
      <c r="CS97" s="36" t="str">
        <f ca="true">+IF(OFFSET('Sanitation Data'!$D$32,0,10*ROW('Sanitation Data'!D91))="","",OFFSET('Sanitation Data'!$D$32,0,10*ROW('Sanitation Data'!D91)))</f>
        <v/>
      </c>
      <c r="CT97" s="36" t="str">
        <f ca="true">+IF(OFFSET('Sanitation Data'!$D$33,0,10*ROW('Sanitation Data'!D91))="","",OFFSET('Sanitation Data'!$D$33,0,10*ROW('Sanitation Data'!D91)))</f>
        <v/>
      </c>
      <c r="CU97" s="36" t="str">
        <f ca="true">+IF(OFFSET('Sanitation Data'!$E$29,0,10*ROW('Sanitation Data'!E91))="","",OFFSET('Sanitation Data'!$E$29,0,10*ROW('Sanitation Data'!E91)))</f>
        <v/>
      </c>
      <c r="CV97" s="36" t="str">
        <f ca="true">+IF(OFFSET('Sanitation Data'!$E$30,0,10*ROW('Sanitation Data'!E91))="","",OFFSET('Sanitation Data'!$E$30,0,10*ROW('Sanitation Data'!E91)))</f>
        <v/>
      </c>
      <c r="CW97" s="36" t="str">
        <f ca="true">+IF(OFFSET('Sanitation Data'!$E$31,0,10*ROW('Sanitation Data'!E91))="","",OFFSET('Sanitation Data'!$E$31,0,10*ROW('Sanitation Data'!E91)))</f>
        <v/>
      </c>
      <c r="CX97" s="36" t="str">
        <f ca="true">+IF(OFFSET('Sanitation Data'!$E$32,0,10*ROW('Sanitation Data'!E91))="","",OFFSET('Sanitation Data'!$E$32,0,10*ROW('Sanitation Data'!E91)))</f>
        <v/>
      </c>
      <c r="CY97" s="36" t="str">
        <f ca="true">+IF(OFFSET('Sanitation Data'!$E$33,0,10*ROW('Sanitation Data'!E91))="","",OFFSET('Sanitation Data'!$E$33,0,10*ROW('Sanitation Data'!E91)))</f>
        <v/>
      </c>
      <c r="CZ97" s="36" t="str">
        <f ca="true">+IF(OFFSET('Sanitation Data'!$F$29,0,10*ROW('Sanitation Data'!F91))="","",OFFSET('Sanitation Data'!$F$29,0,10*ROW('Sanitation Data'!F91)))</f>
        <v/>
      </c>
      <c r="DA97" s="36" t="str">
        <f ca="true">+IF(OFFSET('Sanitation Data'!$F$30,0,10*ROW('Sanitation Data'!F91))="","",OFFSET('Sanitation Data'!$F$30,0,10*ROW('Sanitation Data'!F91)))</f>
        <v/>
      </c>
      <c r="DB97" s="36" t="str">
        <f ca="true">+IF(OFFSET('Sanitation Data'!$F$31,0,10*ROW('Sanitation Data'!F91))="","",OFFSET('Sanitation Data'!$F$31,0,10*ROW('Sanitation Data'!F91)))</f>
        <v/>
      </c>
      <c r="DC97" s="36" t="str">
        <f ca="true">+IF(OFFSET('Sanitation Data'!$F$32,0,10*ROW('Sanitation Data'!F91))="","",OFFSET('Sanitation Data'!$F$32,0,10*ROW('Sanitation Data'!F91)))</f>
        <v/>
      </c>
      <c r="DD97" s="36" t="str">
        <f ca="true">+IF(OFFSET('Sanitation Data'!$F$33,0,10*ROW('Sanitation Data'!F91))="","",OFFSET('Sanitation Data'!$F$33,0,10*ROW('Sanitation Data'!F91)))</f>
        <v/>
      </c>
      <c r="DE97" s="36" t="str">
        <f ca="true">+IF(OFFSET('Sanitation Data'!$G$29,0,10*ROW('Sanitation Data'!G91))="","",OFFSET('Sanitation Data'!$G$29,0,10*ROW('Sanitation Data'!G91)))</f>
        <v/>
      </c>
      <c r="DF97" s="36" t="str">
        <f ca="true">+IF(OFFSET('Sanitation Data'!$G$30,0,10*ROW('Sanitation Data'!G91))="","",OFFSET('Sanitation Data'!$G$30,0,10*ROW('Sanitation Data'!G91)))</f>
        <v/>
      </c>
      <c r="DG97" s="36" t="str">
        <f ca="true">+IF(OFFSET('Sanitation Data'!$G$31,0,10*ROW('Sanitation Data'!G91))="","",OFFSET('Sanitation Data'!$G$31,0,10*ROW('Sanitation Data'!G91)))</f>
        <v/>
      </c>
      <c r="DH97" s="36" t="str">
        <f ca="true">+IF(OFFSET('Sanitation Data'!$G$32,0,10*ROW('Sanitation Data'!G91))="","",OFFSET('Sanitation Data'!$G$32,0,10*ROW('Sanitation Data'!G91)))</f>
        <v/>
      </c>
      <c r="DI97" s="36" t="str">
        <f ca="true">+IF(OFFSET('Sanitation Data'!$G$33,0,10*ROW('Sanitation Data'!G91))="","",OFFSET('Sanitation Data'!$G$33,0,10*ROW('Sanitation Data'!G91)))</f>
        <v/>
      </c>
      <c r="DJ97" s="36" t="str">
        <f ca="true">+IF(OFFSET('Sanitation Data'!$H$29,0,10*ROW('Sanitation Data'!H91))="","",OFFSET('Sanitation Data'!$H$29,0,10*ROW('Sanitation Data'!H91)))</f>
        <v/>
      </c>
      <c r="DK97" s="36" t="str">
        <f ca="true">+IF(OFFSET('Sanitation Data'!$H$30,0,10*ROW('Sanitation Data'!H91))="","",OFFSET('Sanitation Data'!$H$30,0,10*ROW('Sanitation Data'!H91)))</f>
        <v/>
      </c>
      <c r="DL97" s="36" t="str">
        <f ca="true">+IF(OFFSET('Sanitation Data'!$H$31,0,10*ROW('Sanitation Data'!H91))="","",OFFSET('Sanitation Data'!$H$31,0,10*ROW('Sanitation Data'!H91)))</f>
        <v/>
      </c>
      <c r="DM97" s="36" t="str">
        <f ca="true">+IF(OFFSET('Sanitation Data'!$H$32,0,10*ROW('Sanitation Data'!H91))="","",OFFSET('Sanitation Data'!$H$32,0,10*ROW('Sanitation Data'!H91)))</f>
        <v/>
      </c>
      <c r="DN97" s="36" t="str">
        <f ca="true">+IF(OFFSET('Sanitation Data'!$H$33,0,10*ROW('Sanitation Data'!H91))="","",OFFSET('Sanitation Data'!$H$33,0,10*ROW('Sanitation Data'!H91)))</f>
        <v/>
      </c>
      <c r="DO97" s="36" t="str">
        <f ca="true">+IF(OFFSET('Hygiene Data'!$C$12,0,10*ROW('Hygiene Data'!C91))="","",OFFSET('Hygiene Data'!$C$12,0,10*ROW('Hygiene Data'!C91)))</f>
        <v/>
      </c>
      <c r="DP97" s="36" t="str">
        <f ca="true">+IF(OFFSET('Hygiene Data'!$C$13,0,10*ROW('Hygiene Data'!C91))="","",OFFSET('Hygiene Data'!$C$13,0,10*ROW('Hygiene Data'!C91)))</f>
        <v/>
      </c>
      <c r="DQ97" s="36" t="str">
        <f ca="true">+IF(OFFSET('Hygiene Data'!$C$14,0,10*ROW('Hygiene Data'!C91))="","",OFFSET('Hygiene Data'!$C$14,0,10*ROW('Hygiene Data'!C91)))</f>
        <v/>
      </c>
      <c r="DR97" s="36" t="str">
        <f ca="true">+IF(OFFSET('Hygiene Data'!$D$12,0,10*ROW('Hygiene Data'!D91))="","",OFFSET('Hygiene Data'!$D$12,0,10*ROW('Hygiene Data'!D91)))</f>
        <v/>
      </c>
      <c r="DS97" s="36" t="str">
        <f ca="true">+IF(OFFSET('Hygiene Data'!$D$13,0,10*ROW('Hygiene Data'!D91))="","",OFFSET('Hygiene Data'!$D$13,0,10*ROW('Hygiene Data'!D91)))</f>
        <v/>
      </c>
      <c r="DT97" s="36" t="str">
        <f ca="true">+IF(OFFSET('Hygiene Data'!$D$14,0,10*ROW('Hygiene Data'!D91))="","",OFFSET('Hygiene Data'!$D$14,0,10*ROW('Hygiene Data'!D91)))</f>
        <v/>
      </c>
      <c r="DU97" s="36" t="str">
        <f ca="true">+IF(OFFSET('Hygiene Data'!$E$12,0,10*ROW('Hygiene Data'!E91))="","",OFFSET('Hygiene Data'!$E$12,0,10*ROW('Hygiene Data'!E91)))</f>
        <v/>
      </c>
      <c r="DV97" s="36" t="str">
        <f ca="true">+IF(OFFSET('Hygiene Data'!$E$13,0,10*ROW('Hygiene Data'!E91))="","",OFFSET('Hygiene Data'!$E$13,0,10*ROW('Hygiene Data'!E91)))</f>
        <v/>
      </c>
      <c r="DW97" s="36" t="str">
        <f ca="true">+IF(OFFSET('Hygiene Data'!$E$14,0,10*ROW('Hygiene Data'!E91))="","",OFFSET('Hygiene Data'!$E$14,0,10*ROW('Hygiene Data'!E91)))</f>
        <v/>
      </c>
      <c r="DX97" s="36" t="str">
        <f ca="true">+IF(OFFSET('Hygiene Data'!$F$12,0,10*ROW('Hygiene Data'!F91))="","",OFFSET('Hygiene Data'!$F$12,0,10*ROW('Hygiene Data'!F91)))</f>
        <v/>
      </c>
      <c r="DY97" s="36" t="str">
        <f ca="true">+IF(OFFSET('Hygiene Data'!$F$13,0,10*ROW('Hygiene Data'!F91))="","",OFFSET('Hygiene Data'!$F$13,0,10*ROW('Hygiene Data'!F91)))</f>
        <v/>
      </c>
      <c r="DZ97" s="36" t="str">
        <f ca="true">+IF(OFFSET('Hygiene Data'!$F$14,0,10*ROW('Hygiene Data'!F91))="","",OFFSET('Hygiene Data'!$F$14,0,10*ROW('Hygiene Data'!F91)))</f>
        <v/>
      </c>
      <c r="EA97" s="36" t="str">
        <f ca="true">+IF(OFFSET('Hygiene Data'!$G$12,0,10*ROW('Hygiene Data'!G91))="","",OFFSET('Hygiene Data'!$G$12,0,10*ROW('Hygiene Data'!G91)))</f>
        <v/>
      </c>
      <c r="EB97" s="36" t="str">
        <f ca="true">+IF(OFFSET('Hygiene Data'!$G$13,0,10*ROW('Hygiene Data'!G91))="","",OFFSET('Hygiene Data'!$G$13,0,10*ROW('Hygiene Data'!G91)))</f>
        <v/>
      </c>
      <c r="EC97" s="36" t="str">
        <f ca="true">+IF(OFFSET('Hygiene Data'!$G$14,0,10*ROW('Hygiene Data'!G91))="","",OFFSET('Hygiene Data'!$G$14,0,10*ROW('Hygiene Data'!G91)))</f>
        <v/>
      </c>
      <c r="ED97" s="36" t="str">
        <f ca="true">+IF(OFFSET('Hygiene Data'!$H$12,0,10*ROW('Hygiene Data'!H91))="","",OFFSET('Hygiene Data'!$H$12,0,10*ROW('Hygiene Data'!H91)))</f>
        <v/>
      </c>
      <c r="EE97" s="36" t="str">
        <f ca="true">+IF(OFFSET('Hygiene Data'!$H$13,0,10*ROW('Hygiene Data'!H91))="","",OFFSET('Hygiene Data'!$H$13,0,10*ROW('Hygiene Data'!H91)))</f>
        <v/>
      </c>
      <c r="EF97" s="36" t="str">
        <f ca="true">+IF(OFFSET('Hygiene Data'!$H$14,0,10*ROW('Hygiene Data'!H91))="","",OFFSET('Hygiene Data'!$H$14,0,10*ROW('Hygiene Data'!H91)))</f>
        <v/>
      </c>
    </row>
    <row r="98" x14ac:dyDescent="0.2">
      <c r="A98" s="59" t="str">
        <f ca="true">+IF(OFFSET('Water Data'!$B$1,0,10*ROW('Water Data'!B95))="","",OFFSET('Water Data'!$B$1,0,10*ROW('Water Data'!B95)))</f>
        <v/>
      </c>
      <c r="B98" s="59" t="str">
        <f ca="true">+IF(OFFSET('Water Data'!$A$3,0,10*ROW('Water Data'!A95))="","",OFFSET('Water Data'!$A$3,0,10*ROW('Water Data'!A95)))</f>
        <v/>
      </c>
      <c r="C98" s="59" t="str">
        <f ca="true">+IF(OFFSET('Water Data'!$C$3,0,10*ROW('Water Data'!C95))="","",OFFSET('Water Data'!$C$3,0,10*ROW('Water Data'!C95)))</f>
        <v/>
      </c>
      <c r="D98" s="252" t="e">
        <f ca="true">+IF(AND(ISNUMBER(OFFSET('Water Data'!$C$5,0,10*ROW('Water Data'!C92))),BS98="Yes"),100-OFFSET('Water Data'!$C$5,0,10*ROW('Water Data'!C92)),IF(AND(ISNUMBER(OFFSET('Water Data'!$C$5,0,10*ROW('Water Data'!C92))),BS98="No",ISNUMBER(OFFSET('Water Data'!$C$5,0,10*ROW('Water Data'!C92)))),CONCATENATE("[",ROUND(100-OFFSET('Water Data'!$C$5,0,10*ROW('Water Data'!C92)),0),"]"),IF(AND(ISNUMBER(OFFSET('Water Data'!$C$5,0,10*ROW('Water Data'!C92))),BS98="",ISNUMBER(OFFSET('Water Data'!$C$5,0,10*ROW('Water Data'!C92)))),100-OFFSET('Water Data'!$C$5,0,10*ROW('Water Data'!C92)),NA())))</f>
        <v>#N/A</v>
      </c>
      <c r="E98" s="252" t="e">
        <f ca="true">+IF(AND(ISNUMBER(OFFSET('Water Data'!$C$7,0,10*ROW('Water Data'!D92))),BT98="Yes"),OFFSET('Water Data'!$C$7,0,10*ROW('Water Data'!C92)),IF(AND(ISNUMBER(OFFSET('Water Data'!$C$7,0,10*ROW('Water Data'!C92))),BT98="No",ISNUMBER(OFFSET('Water Data'!$C$7,0,10*ROW('Water Data'!C92)))),CONCATENATE("[",ROUND(OFFSET('Water Data'!$C$7,0,10*ROW('Water Data'!C92)),0),"]"),IF(AND(ISNUMBER(OFFSET('Water Data'!$C$7,0,10*ROW('Water Data'!C92))),BT98="",ISNUMBER(OFFSET('Water Data'!$C$7,0,10*ROW('Water Data'!C92)))),OFFSET('Water Data'!$C$7,0,10*ROW('Water Data'!C92)),NA())))</f>
        <v>#N/A</v>
      </c>
      <c r="F98" s="252" t="e">
        <f ca="true">+IF(AND(ISNUMBER(OFFSET('Water Data'!$C$10,0,10*ROW('Water Data'!C92))),BU98="Yes"),OFFSET('Water Data'!$C$10,0,10*ROW('Water Data'!C92)),IF(AND(ISNUMBER(OFFSET('Water Data'!$C$10,0,10*ROW('Water Data'!C92))),BU98="No",ISNUMBER(OFFSET('Water Data'!$C$10,0,10*ROW('Water Data'!C92)))),CONCATENATE("[",ROUND(OFFSET('Water Data'!$C$10,0,10*ROW('Water Data'!C92)),0),"]"),IF(AND(ISNUMBER(OFFSET('Water Data'!$C$10,0,10*ROW('Water Data'!C92))),BU98="",ISNUMBER(OFFSET('Water Data'!$C$10,0,10*ROW('Water Data'!C92)))),OFFSET('Water Data'!$C$10,0,10*ROW('Water Data'!C92)),NA())))</f>
        <v>#N/A</v>
      </c>
      <c r="G98" s="252" t="e">
        <f ca="true">+IF(AND(ISNUMBER(OFFSET('Water Data'!$D$5,0,10*ROW('Water Data'!D92))),BV98="Yes"),100-OFFSET('Water Data'!$D$5,0,10*ROW('Water Data'!D92)),IF(AND(ISNUMBER(OFFSET('Water Data'!$D$5,0,10*ROW('Water Data'!D92))),BV98="No",ISNUMBER(OFFSET('Water Data'!$D$5,0,10*ROW('Water Data'!D92)))),CONCATENATE("[",ROUND(100-OFFSET('Water Data'!$D$5,0,10*ROW('Water Data'!D92)),0),"]"),IF(AND(ISNUMBER(OFFSET('Water Data'!$D$5,0,10*ROW('Water Data'!D92))),BV98="",ISNUMBER(OFFSET('Water Data'!$D$5,0,10*ROW('Water Data'!D92)))),100-OFFSET('Water Data'!$D$5,0,10*ROW('Water Data'!D92)),NA())))</f>
        <v>#N/A</v>
      </c>
      <c r="H98" s="252" t="e">
        <f ca="true">+IF(AND(ISNUMBER(OFFSET('Water Data'!$D$7,0,10*ROW('Water Data'!D92))),BW98="Yes"),OFFSET('Water Data'!$D$7,0,10*ROW('Water Data'!D92)),IF(AND(ISNUMBER(OFFSET('Water Data'!$D$7,0,10*ROW('Water Data'!D92))),BW98="No",ISNUMBER(OFFSET('Water Data'!$D$7,0,10*ROW('Water Data'!D92)))),CONCATENATE("[",ROUND(OFFSET('Water Data'!$C$7,0,10*ROW('Water Data'!D92)),0),"]"),IF(AND(ISNUMBER(OFFSET('Water Data'!$D$7,0,10*ROW('Water Data'!D92))),BW98="",ISNUMBER(OFFSET('Water Data'!$D$7,0,10*ROW('Water Data'!D92)))),OFFSET('Water Data'!$D$7,0,10*ROW('Water Data'!D92)),NA())))</f>
        <v>#N/A</v>
      </c>
      <c r="I98" s="252" t="e">
        <f ca="true">+IF(AND(ISNUMBER(OFFSET('Water Data'!$D$10,0,10*ROW('Water Data'!D92))),BX98="Yes"),OFFSET('Water Data'!$D$10,0,10*ROW('Water Data'!D92)),IF(AND(ISNUMBER(OFFSET('Water Data'!$D$10,0,10*ROW('Water Data'!D92))),BX98="No",ISNUMBER(OFFSET('Water Data'!$D$10,0,10*ROW('Water Data'!D92)))),CONCATENATE("[",ROUND(OFFSET('Water Data'!$D$10,0,10*ROW('Water Data'!D92)),0),"]"),IF(AND(ISNUMBER(OFFSET('Water Data'!$D$10,0,10*ROW('Water Data'!D92))),BX98="",ISNUMBER(OFFSET('Water Data'!$D$10,0,10*ROW('Water Data'!D92)))),OFFSET('Water Data'!$D$10,0,10*ROW('Water Data'!D92)),NA())))</f>
        <v>#N/A</v>
      </c>
      <c r="J98" s="252" t="e">
        <f ca="true">+IF(AND(ISNUMBER(OFFSET('Water Data'!$E$5,0,10*ROW('Water Data'!E92))),BY98="Yes"),100-OFFSET('Water Data'!$E$5,0,10*ROW('Water Data'!E92)),IF(AND(ISNUMBER(OFFSET('Water Data'!$E$5,0,10*ROW('Water Data'!E92))),BY98="No",ISNUMBER(OFFSET('Water Data'!$E$5,0,10*ROW('Water Data'!E92)))),CONCATENATE("[",ROUND(100-OFFSET('Water Data'!$E$5,0,10*ROW('Water Data'!E92)),0),"]"),IF(AND(ISNUMBER(OFFSET('Water Data'!$E$5,0,10*ROW('Water Data'!E92))),BY98="",ISNUMBER(OFFSET('Water Data'!$E$5,0,10*ROW('Water Data'!E92)))),100-OFFSET('Water Data'!$E$5,0,10*ROW('Water Data'!E92)),NA())))</f>
        <v>#N/A</v>
      </c>
      <c r="K98" s="252" t="e">
        <f ca="true">+IF(AND(ISNUMBER(OFFSET('Water Data'!$E$7,0,10*ROW('Water Data'!E92))),BZ98="Yes"),OFFSET('Water Data'!$E$7,0,10*ROW('Water Data'!E92)),IF(AND(ISNUMBER(OFFSET('Water Data'!$E$7,0,10*ROW('Water Data'!E92))),BZ98="No",ISNUMBER(OFFSET('Water Data'!$E$7,0,10*ROW('Water Data'!E92)))),CONCATENATE("[",ROUND(OFFSET('Water Data'!$E$7,0,10*ROW('Water Data'!E92)),0),"]"),IF(AND(ISNUMBER(OFFSET('Water Data'!$E$7,0,10*ROW('Water Data'!E92))),BZ98="",ISNUMBER(OFFSET('Water Data'!$E$7,0,10*ROW('Water Data'!E92)))),OFFSET('Water Data'!$E$7,0,10*ROW('Water Data'!E92)),NA())))</f>
        <v>#N/A</v>
      </c>
      <c r="L98" s="252" t="e">
        <f ca="true">+IF(AND(ISNUMBER(OFFSET('Water Data'!$E$10,0,10*ROW('Water Data'!E92))),CA98="Yes"),OFFSET('Water Data'!$E$10,0,10*ROW('Water Data'!E92)),IF(AND(ISNUMBER(OFFSET('Water Data'!$E$10,0,10*ROW('Water Data'!E92))),CA98="No",ISNUMBER(OFFSET('Water Data'!$E$10,0,10*ROW('Water Data'!E92)))),CONCATENATE("[",ROUND(OFFSET('Water Data'!$E$10,0,10*ROW('Water Data'!E92)),0),"]"),IF(AND(ISNUMBER(OFFSET('Water Data'!$E$10,0,10*ROW('Water Data'!E92))),CA98="",ISNUMBER(OFFSET('Water Data'!$E$10,0,10*ROW('Water Data'!E92)))),OFFSET('Water Data'!$E$10,0,10*ROW('Water Data'!E92)),NA())))</f>
        <v>#N/A</v>
      </c>
      <c r="M98" s="252" t="e">
        <f ca="true">+IF(AND(ISNUMBER(OFFSET('Water Data'!$F$5,0,10*ROW('Water Data'!F92))),CB98="Yes"),100-OFFSET('Water Data'!$F$5,0,10*ROW('Water Data'!F92)),IF(AND(ISNUMBER(OFFSET('Water Data'!$F$5,0,10*ROW('Water Data'!F92))),CB98="No",ISNUMBER(OFFSET('Water Data'!$F$5,0,10*ROW('Water Data'!F92)))),CONCATENATE("[",ROUND(100-OFFSET('Water Data'!$F$5,0,10*ROW('Water Data'!F92)),0),"]"),IF(AND(ISNUMBER(OFFSET('Water Data'!$F$5,0,10*ROW('Water Data'!F92))),CB98="",ISNUMBER(OFFSET('Water Data'!$F$5,0,10*ROW('Water Data'!F92)))),100-OFFSET('Water Data'!$F$5,0,10*ROW('Water Data'!F92)),NA())))</f>
        <v>#N/A</v>
      </c>
      <c r="N98" s="252" t="e">
        <f ca="true">+IF(AND(ISNUMBER(OFFSET('Water Data'!$F$7,0,10*ROW('Water Data'!F92))),CC98="Yes"),OFFSET('Water Data'!$F$7,0,10*ROW('Water Data'!F92)),IF(AND(ISNUMBER(OFFSET('Water Data'!$F$7,0,10*ROW('Water Data'!F92))),CC98="No",ISNUMBER(OFFSET('Water Data'!$F$7,0,10*ROW('Water Data'!F92)))),CONCATENATE("[",ROUND(OFFSET('Water Data'!$F$7,0,10*ROW('Water Data'!F92)),0),"]"),IF(AND(ISNUMBER(OFFSET('Water Data'!$F$7,0,10*ROW('Water Data'!F92))),CC98="",ISNUMBER(OFFSET('Water Data'!$F$7,0,10*ROW('Water Data'!F92)))),OFFSET('Water Data'!$F$7,0,10*ROW('Water Data'!F92)),NA())))</f>
        <v>#N/A</v>
      </c>
      <c r="O98" s="252" t="e">
        <f ca="true">+IF(AND(ISNUMBER(OFFSET('Water Data'!$F$10,0,10*ROW('Water Data'!F92))),CD98="Yes"),OFFSET('Water Data'!$F$10,0,10*ROW('Water Data'!F92)),IF(AND(ISNUMBER(OFFSET('Water Data'!$F$10,0,10*ROW('Water Data'!F92))),CD98="No",ISNUMBER(OFFSET('Water Data'!$F$10,0,10*ROW('Water Data'!F92)))),CONCATENATE("[",ROUND(OFFSET('Water Data'!$F$10,0,10*ROW('Water Data'!F92)),0),"]"),IF(AND(ISNUMBER(OFFSET('Water Data'!$F$10,0,10*ROW('Water Data'!F92))),CD98="",ISNUMBER(OFFSET('Water Data'!$F$10,0,10*ROW('Water Data'!F92)))),OFFSET('Water Data'!$F$10,0,10*ROW('Water Data'!F92)),NA())))</f>
        <v>#N/A</v>
      </c>
      <c r="P98" s="252" t="e">
        <f ca="true">+IF(AND(ISNUMBER(OFFSET('Water Data'!$G$5,0,10*ROW('Water Data'!G92))),CE98="Yes"),100-OFFSET('Water Data'!$G$5,0,10*ROW('Water Data'!G92)),IF(AND(ISNUMBER(OFFSET('Water Data'!$G$5,0,10*ROW('Water Data'!G92))),CE98="No",ISNUMBER(OFFSET('Water Data'!$G$5,0,10*ROW('Water Data'!G92)))),CONCATENATE("[",ROUND(100-OFFSET('Water Data'!$G$5,0,10*ROW('Water Data'!G92)),0),"]"),IF(AND(ISNUMBER(OFFSET('Water Data'!$G$5,0,10*ROW('Water Data'!G92))),CE98="",ISNUMBER(OFFSET('Water Data'!$G$5,0,10*ROW('Water Data'!G92)))),100-OFFSET('Water Data'!$G$5,0,10*ROW('Water Data'!G92)),NA())))</f>
        <v>#N/A</v>
      </c>
      <c r="Q98" s="252" t="e">
        <f ca="true">+IF(AND(ISNUMBER(OFFSET('Water Data'!$G$7,0,10*ROW('Water Data'!G92))),CF98="Yes"),OFFSET('Water Data'!$G$7,0,10*ROW('Water Data'!G92)),IF(AND(ISNUMBER(OFFSET('Water Data'!$G$7,0,10*ROW('Water Data'!G92))),CF98="No",ISNUMBER(OFFSET('Water Data'!$G$7,0,10*ROW('Water Data'!G92)))),CONCATENATE("[",ROUND(OFFSET('Water Data'!$G$7,0,10*ROW('Water Data'!G92)),0),"]"),IF(AND(ISNUMBER(OFFSET('Water Data'!$G$7,0,10*ROW('Water Data'!G92))),CF98="",ISNUMBER(OFFSET('Water Data'!$G$7,0,10*ROW('Water Data'!G92)))),OFFSET('Water Data'!$G$7,0,10*ROW('Water Data'!G92)),NA())))</f>
        <v>#N/A</v>
      </c>
      <c r="R98" s="252" t="e">
        <f ca="true">+IF(AND(ISNUMBER(OFFSET('Water Data'!$G$10,0,10*ROW('Water Data'!G92))),CG98="Yes"),OFFSET('Water Data'!$G$10,0,10*ROW('Water Data'!G92)),IF(AND(ISNUMBER(OFFSET('Water Data'!$G$10,0,10*ROW('Water Data'!G92))),CG98="No",ISNUMBER(OFFSET('Water Data'!$G$10,0,10*ROW('Water Data'!G92)))),CONCATENATE("[",ROUND(OFFSET('Water Data'!$G$10,0,10*ROW('Water Data'!G92)),0),"]"),IF(AND(ISNUMBER(OFFSET('Water Data'!$G$10,0,10*ROW('Water Data'!G92))),CG98="",ISNUMBER(OFFSET('Water Data'!$G$10,0,10*ROW('Water Data'!G92)))),OFFSET('Water Data'!$G$10,0,10*ROW('Water Data'!G92)),NA())))</f>
        <v>#N/A</v>
      </c>
      <c r="S98" s="252" t="e">
        <f ca="true">+IF(AND(ISNUMBER(OFFSET('Water Data'!$H$5,0,10*ROW('Water Data'!H92))),CH98="Yes"),100-OFFSET('Water Data'!$H$5,0,10*ROW('Water Data'!H92)),IF(AND(ISNUMBER(OFFSET('Water Data'!$H$5,0,10*ROW('Water Data'!H92))),CH98="No",ISNUMBER(OFFSET('Water Data'!$H$5,0,10*ROW('Water Data'!H92)))),CONCATENATE("[",ROUND(100-OFFSET('Water Data'!$H$5,0,10*ROW('Water Data'!H92)),0),"]"),IF(AND(ISNUMBER(OFFSET('Water Data'!$H$5,0,10*ROW('Water Data'!H92))),CH98="",ISNUMBER(OFFSET('Water Data'!$H$5,0,10*ROW('Water Data'!H92)))),100-OFFSET('Water Data'!$H$5,0,10*ROW('Water Data'!H92)),NA())))</f>
        <v>#N/A</v>
      </c>
      <c r="T98" s="252" t="e">
        <f ca="true">+IF(AND(ISNUMBER(OFFSET('Water Data'!$H$7,0,10*ROW('Water Data'!H92))),CI98="Yes"),OFFSET('Water Data'!$H$7,0,10*ROW('Water Data'!H92)),IF(AND(ISNUMBER(OFFSET('Water Data'!$H$7,0,10*ROW('Water Data'!H92))),CI98="No",ISNUMBER(OFFSET('Water Data'!$H$7,0,10*ROW('Water Data'!H92)))),CONCATENATE("[",ROUND(OFFSET('Water Data'!$H$7,0,10*ROW('Water Data'!H92)),0),"]"),IF(AND(ISNUMBER(OFFSET('Water Data'!$H$7,0,10*ROW('Water Data'!H92))),CI98="",ISNUMBER(OFFSET('Water Data'!$H$7,0,10*ROW('Water Data'!H92)))),OFFSET('Water Data'!$H$7,0,10*ROW('Water Data'!H92)),NA())))</f>
        <v>#N/A</v>
      </c>
      <c r="U98" s="252" t="e">
        <f ca="true">+IF(AND(ISNUMBER(OFFSET('Water Data'!$H$10,0,10*ROW('Water Data'!H92))),CJ98="Yes"),OFFSET('Water Data'!$H$10,0,10*ROW('Water Data'!H92)),IF(AND(ISNUMBER(OFFSET('Water Data'!$H$10,0,10*ROW('Water Data'!H92))),CJ98="No",ISNUMBER(OFFSET('Water Data'!$H$10,0,10*ROW('Water Data'!H92)))),CONCATENATE("[",ROUND(OFFSET('Water Data'!$H$10,0,10*ROW('Water Data'!H92)),0),"]"),IF(AND(ISNUMBER(OFFSET('Water Data'!$H$10,0,10*ROW('Water Data'!H92))),CJ98="",ISNUMBER(OFFSET('Water Data'!$H$10,0,10*ROW('Water Data'!H92)))),OFFSET('Water Data'!$H$10,0,10*ROW('Water Data'!H92)),NA())))</f>
        <v>#N/A</v>
      </c>
      <c r="V98" s="253" t="e">
        <f ca="true">+IF(AND(ISNUMBER(OFFSET('Sanitation Data'!$C$5,0,10*ROW('Sanitation Data'!C92))),CK98="Yes"),100-OFFSET('Sanitation Data'!$C$5,0,10*ROW('Sanitation Data'!C92)),IF(AND(ISNUMBER(OFFSET('Sanitation Data'!$C$5,0,10*ROW('Sanitation Data'!C92))),CK98="No",ISNUMBER(OFFSET('Sanitation Data'!$C$5,0,10*ROW('Sanitation Data'!C92)))),CONCATENATE("[",ROUND(100-OFFSET('Sanitation Data'!$C$5,0,10*ROW('Sanitation Data'!C92)),0),"]"),IF(AND(ISNUMBER(OFFSET('Sanitation Data'!$C$5,0,10*ROW('Sanitation Data'!C92))),CK98="",ISNUMBER(OFFSET('Sanitation Data'!$C$5,0,10*ROW('Sanitation Data'!C92)))),100-OFFSET('Sanitation Data'!$C$5,0,10*ROW('Sanitation Data'!C92)),NA())))</f>
        <v>#N/A</v>
      </c>
      <c r="W98" s="253" t="e">
        <f ca="true">+IF(AND(ISNUMBER(OFFSET('Sanitation Data'!$C$7,0,10*ROW('Sanitation Data'!C92))),CL98="Yes"),OFFSET('Sanitation Data'!$C$7,0,10*ROW('Sanitation Data'!C92)),IF(AND(ISNUMBER(OFFSET('Sanitation Data'!$C$7,0,10*ROW('Sanitation Data'!C92))),CL98="No",ISNUMBER(OFFSET('Sanitation Data'!$C$7,0,10*ROW('Sanitation Data'!C92)))),CONCATENATE("[",ROUND(OFFSET('Sanitation Data'!$C$7,0,10*ROW('Sanitation Data'!C92)),0),"]"),IF(AND(ISNUMBER(OFFSET('Sanitation Data'!$C$7,0,10*ROW('Sanitation Data'!C92))),CL98="",ISNUMBER(OFFSET('Sanitation Data'!$C$7,0,10*ROW('Sanitation Data'!C92)))),OFFSET('Sanitation Data'!$C$7,0,10*ROW('Sanitation Data'!C92)),NA())))</f>
        <v>#N/A</v>
      </c>
      <c r="X98" s="253" t="e">
        <f ca="true">+IF(AND(ISNUMBER(OFFSET('Sanitation Data'!$C$11,0,10*ROW('Sanitation Data'!C92))),CM98="Yes"),OFFSET('Sanitation Data'!$C$11,0,10*ROW('Sanitation Data'!C92)),IF(AND(ISNUMBER(OFFSET('Sanitation Data'!$C$11,0,10*ROW('Sanitation Data'!C92))),CM98="No",ISNUMBER(OFFSET('Sanitation Data'!$C$11,0,10*ROW('Sanitation Data'!C92)))),CONCATENATE("[",ROUND(OFFSET('Sanitation Data'!$C$11,0,10*ROW('Sanitation Data'!C92)),0),"]"),IF(AND(ISNUMBER(OFFSET('Sanitation Data'!$C$11,0,10*ROW('Sanitation Data'!C92))),CM98="",ISNUMBER(OFFSET('Sanitation Data'!$C$11,0,10*ROW('Sanitation Data'!C92)))),OFFSET('Sanitation Data'!$C$11,0,10*ROW('Sanitation Data'!C92)),NA())))</f>
        <v>#N/A</v>
      </c>
      <c r="Y98" s="253" t="e">
        <f ca="true">+IF(AND(ISNUMBER(OFFSET('Sanitation Data'!$C$12,0,10*ROW('Sanitation Data'!C92))),CN98="Yes"),OFFSET('Sanitation Data'!$C$12,0,10*ROW('Sanitation Data'!C92)),IF(AND(ISNUMBER(OFFSET('Sanitation Data'!$C$12,0,10*ROW('Sanitation Data'!C92))),CN98="No",ISNUMBER(OFFSET('Sanitation Data'!$C$12,0,10*ROW('Sanitation Data'!C92)))),CONCATENATE("[",ROUND(OFFSET('Sanitation Data'!$C$12,0,10*ROW('Sanitation Data'!C92)),0),"]"),IF(AND(ISNUMBER(OFFSET('Sanitation Data'!$C$12,0,10*ROW('Sanitation Data'!C92))),CN98="",ISNUMBER(OFFSET('Sanitation Data'!$C$12,0,10*ROW('Sanitation Data'!C92)))),OFFSET('Sanitation Data'!$C$12,0,10*ROW('Sanitation Data'!C92)),NA())))</f>
        <v>#N/A</v>
      </c>
      <c r="Z98" s="253" t="e">
        <f ca="true">+IF(AND(ISNUMBER(OFFSET('Sanitation Data'!$C$13,0,10*ROW('Sanitation Data'!C92))),CO98="Yes"),OFFSET('Sanitation Data'!$C$13,0,10*ROW('Sanitation Data'!C92)),IF(AND(ISNUMBER(OFFSET('Sanitation Data'!$C$13,0,10*ROW('Sanitation Data'!C92))),CO98="No",ISNUMBER(OFFSET('Sanitation Data'!$C$13,0,10*ROW('Sanitation Data'!C92)))),CONCATENATE("[",ROUND(OFFSET('Sanitation Data'!$C$13,0,10*ROW('Sanitation Data'!C92)),0),"]"),IF(AND(ISNUMBER(OFFSET('Sanitation Data'!$C$13,0,10*ROW('Sanitation Data'!C92))),CO98="",ISNUMBER(OFFSET('Sanitation Data'!$C$13,0,10*ROW('Sanitation Data'!C92)))),OFFSET('Sanitation Data'!$C$13,0,10*ROW('Sanitation Data'!C92)),NA())))</f>
        <v>#N/A</v>
      </c>
      <c r="AA98" s="253" t="e">
        <f ca="true">+IF(AND(ISNUMBER(OFFSET('Sanitation Data'!$D$5,0,10*ROW('Sanitation Data'!D92))),CP98="Yes"),100-OFFSET('Sanitation Data'!$D$5,0,10*ROW('Sanitation Data'!D92)),IF(AND(ISNUMBER(OFFSET('Sanitation Data'!$D$5,0,10*ROW('Sanitation Data'!D92))),CP98="No",ISNUMBER(OFFSET('Sanitation Data'!$D$5,0,10*ROW('Sanitation Data'!D92)))),CONCATENATE("[",ROUND(100-OFFSET('Sanitation Data'!$D$5,0,10*ROW('Sanitation Data'!D92)),0),"]"),IF(AND(ISNUMBER(OFFSET('Sanitation Data'!$D$5,0,10*ROW('Sanitation Data'!D92))),CP98="",ISNUMBER(OFFSET('Sanitation Data'!$D$5,0,10*ROW('Sanitation Data'!D92)))),100-OFFSET('Sanitation Data'!$D$5,0,10*ROW('Sanitation Data'!D92)),NA())))</f>
        <v>#N/A</v>
      </c>
      <c r="AB98" s="253" t="e">
        <f ca="true">+IF(AND(ISNUMBER(OFFSET('Sanitation Data'!$D$7,0,10*ROW('Sanitation Data'!D92))),CQ98="Yes"),OFFSET('Sanitation Data'!$D$7,0,10*ROW('Sanitation Data'!G92)),IF(AND(ISNUMBER(OFFSET('Sanitation Data'!$D$7,0,10*ROW('Sanitation Data'!D92))),CQ98="No",ISNUMBER(OFFSET('Sanitation Data'!$D$7,0,10*ROW('Sanitation Data'!D92)))),CONCATENATE("[",ROUND(OFFSET('Sanitation Data'!$D$7,0,10*ROW('Sanitation Data'!D92)),0),"]"),IF(AND(ISNUMBER(OFFSET('Sanitation Data'!$D$7,0,10*ROW('Sanitation Data'!D92))),CQ98="",ISNUMBER(OFFSET('Sanitation Data'!$D$7,0,10*ROW('Sanitation Data'!D92)))),OFFSET('Sanitation Data'!$D$7,0,10*ROW('Sanitation Data'!D92)),NA())))</f>
        <v>#N/A</v>
      </c>
      <c r="AC98" s="253" t="e">
        <f ca="true">+IF(AND(ISNUMBER(OFFSET('Sanitation Data'!$D$11,0,10*ROW('Sanitation Data'!D92))),CR98="Yes"),OFFSET('Sanitation Data'!$D$11,0,10*ROW('Sanitation Data'!D92)),IF(AND(ISNUMBER(OFFSET('Sanitation Data'!$D$11,0,10*ROW('Sanitation Data'!D92))),CR98="No",ISNUMBER(OFFSET('Sanitation Data'!$D$11,0,10*ROW('Sanitation Data'!D92)))),CONCATENATE("[",ROUND(OFFSET('Sanitation Data'!$D$11,0,10*ROW('Sanitation Data'!D92)),0),"]"),IF(AND(ISNUMBER(OFFSET('Sanitation Data'!$D$11,0,10*ROW('Sanitation Data'!D92))),CR98="",ISNUMBER(OFFSET('Sanitation Data'!$D$11,0,10*ROW('Sanitation Data'!D92)))),OFFSET('Sanitation Data'!$D$11,0,10*ROW('Sanitation Data'!D92)),NA())))</f>
        <v>#N/A</v>
      </c>
      <c r="AD98" s="253" t="e">
        <f ca="true">+IF(AND(ISNUMBER(OFFSET('Sanitation Data'!$D$12,0,10*ROW('Sanitation Data'!D92))),CS98="Yes"),OFFSET('Sanitation Data'!$D$12,0,10*ROW('Sanitation Data'!D92)),IF(AND(ISNUMBER(OFFSET('Sanitation Data'!$D$12,0,10*ROW('Sanitation Data'!D92))),CS98="No",ISNUMBER(OFFSET('Sanitation Data'!$D$12,0,10*ROW('Sanitation Data'!D92)))),CONCATENATE("[",ROUND(OFFSET('Sanitation Data'!$D$12,0,10*ROW('Sanitation Data'!D92)),0),"]"),IF(AND(ISNUMBER(OFFSET('Sanitation Data'!$D$12,0,10*ROW('Sanitation Data'!D92))),CS98="",ISNUMBER(OFFSET('Sanitation Data'!$D$12,0,10*ROW('Sanitation Data'!D92)))),OFFSET('Sanitation Data'!$D$12,0,10*ROW('Sanitation Data'!D92)),NA())))</f>
        <v>#N/A</v>
      </c>
      <c r="AE98" s="253" t="e">
        <f ca="true">+IF(AND(ISNUMBER(OFFSET('Sanitation Data'!$D$13,0,10*ROW('Sanitation Data'!D92))),CT98="Yes"),OFFSET('Sanitation Data'!$D$13,0,10*ROW('Sanitation Data'!D92)),IF(AND(ISNUMBER(OFFSET('Sanitation Data'!$D$13,0,10*ROW('Sanitation Data'!D92))),CT98="No",ISNUMBER(OFFSET('Sanitation Data'!$D$13,0,10*ROW('Sanitation Data'!D92)))),CONCATENATE("[",ROUND(OFFSET('Sanitation Data'!$D$13,0,10*ROW('Sanitation Data'!D92)),0),"]"),IF(AND(ISNUMBER(OFFSET('Sanitation Data'!$D$13,0,10*ROW('Sanitation Data'!D92))),CT98="",ISNUMBER(OFFSET('Sanitation Data'!$D$13,0,10*ROW('Sanitation Data'!D92)))),OFFSET('Sanitation Data'!$D$13,0,10*ROW('Sanitation Data'!D92)),NA())))</f>
        <v>#N/A</v>
      </c>
      <c r="AF98" s="253" t="e">
        <f ca="true">+IF(AND(ISNUMBER(OFFSET('Sanitation Data'!$E$5,0,10*ROW('Sanitation Data'!E92))),CU98="Yes"),100-OFFSET('Sanitation Data'!$E$5,0,10*ROW('Sanitation Data'!E92)),IF(AND(ISNUMBER(OFFSET('Sanitation Data'!$E$5,0,10*ROW('Sanitation Data'!E92))),CU98="No",ISNUMBER(OFFSET('Sanitation Data'!$E$5,0,10*ROW('Sanitation Data'!E92)))),CONCATENATE("[",ROUND(100-OFFSET('Sanitation Data'!$E$5,0,10*ROW('Sanitation Data'!E92)),0),"]"),IF(AND(ISNUMBER(OFFSET('Sanitation Data'!$E$5,0,10*ROW('Sanitation Data'!E92))),CU98="",ISNUMBER(OFFSET('Sanitation Data'!$E$5,0,10*ROW('Sanitation Data'!E92)))),100-OFFSET('Sanitation Data'!$E$5,0,10*ROW('Sanitation Data'!E92)),NA())))</f>
        <v>#N/A</v>
      </c>
      <c r="AG98" s="253" t="e">
        <f ca="true">+IF(AND(ISNUMBER(OFFSET('Sanitation Data'!$E$7,0,10*ROW('Sanitation Data'!E92))),CV98="Yes"),OFFSET('Sanitation Data'!$E$7,0,10*ROW('Sanitation Data'!E92)),IF(AND(ISNUMBER(OFFSET('Sanitation Data'!$E$7,0,10*ROW('Sanitation Data'!E92))),CV98="No",ISNUMBER(OFFSET('Sanitation Data'!$E$7,0,10*ROW('Sanitation Data'!E92)))),CONCATENATE("[",ROUND(OFFSET('Sanitation Data'!$E$7,0,10*ROW('Sanitation Data'!E92)),0),"]"),IF(AND(ISNUMBER(OFFSET('Sanitation Data'!$E$7,0,10*ROW('Sanitation Data'!E92))),CV98="",ISNUMBER(OFFSET('Sanitation Data'!$E$7,0,10*ROW('Sanitation Data'!E92)))),OFFSET('Sanitation Data'!$E$7,0,10*ROW('Sanitation Data'!E92)),NA())))</f>
        <v>#N/A</v>
      </c>
      <c r="AH98" s="253" t="e">
        <f ca="true">+IF(AND(ISNUMBER(OFFSET('Sanitation Data'!$E$11,0,10*ROW('Sanitation Data'!E92))),CW98="Yes"),OFFSET('Sanitation Data'!$E$11,0,10*ROW('Sanitation Data'!E92)),IF(AND(ISNUMBER(OFFSET('Sanitation Data'!$E$11,0,10*ROW('Sanitation Data'!E92))),CW98="No",ISNUMBER(OFFSET('Sanitation Data'!$E$11,0,10*ROW('Sanitation Data'!E92)))),CONCATENATE("[",ROUND(OFFSET('Sanitation Data'!$E$11,0,10*ROW('Sanitation Data'!E92)),0),"]"),IF(AND(ISNUMBER(OFFSET('Sanitation Data'!$E$11,0,10*ROW('Sanitation Data'!E92))),CW98="",ISNUMBER(OFFSET('Sanitation Data'!$E$11,0,10*ROW('Sanitation Data'!E92)))),OFFSET('Sanitation Data'!$E$11,0,10*ROW('Sanitation Data'!E92)),NA())))</f>
        <v>#N/A</v>
      </c>
      <c r="AI98" s="253" t="e">
        <f ca="true">+IF(AND(ISNUMBER(OFFSET('Sanitation Data'!$E$12,0,10*ROW('Sanitation Data'!E92))),CX98="Yes"),OFFSET('Sanitation Data'!$E$12,0,10*ROW('Sanitation Data'!E92)),IF(AND(ISNUMBER(OFFSET('Sanitation Data'!$E$12,0,10*ROW('Sanitation Data'!E92))),CX98="No",ISNUMBER(OFFSET('Sanitation Data'!$E$12,0,10*ROW('Sanitation Data'!E92)))),CONCATENATE("[",ROUND(OFFSET('Sanitation Data'!$E$12,0,10*ROW('Sanitation Data'!E92)),0),"]"),IF(AND(ISNUMBER(OFFSET('Sanitation Data'!$E$12,0,10*ROW('Sanitation Data'!E92))),CX98="",ISNUMBER(OFFSET('Sanitation Data'!$E$12,0,10*ROW('Sanitation Data'!E92)))),OFFSET('Sanitation Data'!$E$12,0,10*ROW('Sanitation Data'!E92)),NA())))</f>
        <v>#N/A</v>
      </c>
      <c r="AJ98" s="253" t="e">
        <f ca="true">+IF(AND(ISNUMBER(OFFSET('Sanitation Data'!$E$13,0,10*ROW('Sanitation Data'!E92))),CY98="Yes"),OFFSET('Sanitation Data'!$E$13,0,10*ROW('Sanitation Data'!E92)),IF(AND(ISNUMBER(OFFSET('Sanitation Data'!$E$13,0,10*ROW('Sanitation Data'!E92))),CY98="No",ISNUMBER(OFFSET('Sanitation Data'!$E$13,0,10*ROW('Sanitation Data'!E92)))),CONCATENATE("[",ROUND(OFFSET('Sanitation Data'!$E$13,0,10*ROW('Sanitation Data'!E92)),0),"]"),IF(AND(ISNUMBER(OFFSET('Sanitation Data'!$E$13,0,10*ROW('Sanitation Data'!E92))),CY98="",ISNUMBER(OFFSET('Sanitation Data'!$E$13,0,10*ROW('Sanitation Data'!E92)))),OFFSET('Sanitation Data'!$E$13,0,10*ROW('Sanitation Data'!E92)),NA())))</f>
        <v>#N/A</v>
      </c>
      <c r="AK98" s="253" t="e">
        <f ca="true">+IF(AND(ISNUMBER(OFFSET('Sanitation Data'!$F$5,0,10*ROW('Sanitation Data'!F92))),CZ98="Yes"),100-OFFSET('Sanitation Data'!$F$5,0,10*ROW('Sanitation Data'!F92)),IF(AND(ISNUMBER(OFFSET('Sanitation Data'!$F$5,0,10*ROW('Sanitation Data'!F92))),CZ98="No",ISNUMBER(OFFSET('Sanitation Data'!$F$5,0,10*ROW('Sanitation Data'!F92)))),CONCATENATE("[",ROUND(100-OFFSET('Sanitation Data'!$F$5,0,10*ROW('Sanitation Data'!F92)),0),"]"),IF(AND(ISNUMBER(OFFSET('Sanitation Data'!$F$5,0,10*ROW('Sanitation Data'!F92))),CZ98="",ISNUMBER(OFFSET('Sanitation Data'!$F$5,0,10*ROW('Sanitation Data'!F92)))),100-OFFSET('Sanitation Data'!$F$5,0,10*ROW('Sanitation Data'!F92)),NA())))</f>
        <v>#N/A</v>
      </c>
      <c r="AL98" s="253" t="e">
        <f ca="true">+IF(AND(ISNUMBER(OFFSET('Sanitation Data'!$F$7,0,10*ROW('Sanitation Data'!F92))),DA98="Yes"),OFFSET('Sanitation Data'!$F$7,0,10*ROW('Sanitation Data'!F92)),IF(AND(ISNUMBER(OFFSET('Sanitation Data'!$F$7,0,10*ROW('Sanitation Data'!F92))),DA98="No",ISNUMBER(OFFSET('Sanitation Data'!$F$7,0,10*ROW('Sanitation Data'!F92)))),CONCATENATE("[",ROUND(OFFSET('Sanitation Data'!$F$7,0,10*ROW('Sanitation Data'!F92)),0),"]"),IF(AND(ISNUMBER(OFFSET('Sanitation Data'!$F$7,0,10*ROW('Sanitation Data'!F92))),DA98="",ISNUMBER(OFFSET('Sanitation Data'!$F$7,0,10*ROW('Sanitation Data'!F92)))),OFFSET('Sanitation Data'!$F$7,0,10*ROW('Sanitation Data'!F92)),NA())))</f>
        <v>#N/A</v>
      </c>
      <c r="AM98" s="253" t="e">
        <f ca="true">+IF(AND(ISNUMBER(OFFSET('Sanitation Data'!$F$11,0,10*ROW('Sanitation Data'!F92))),DB98="Yes"),OFFSET('Sanitation Data'!$F$11,0,10*ROW('Sanitation Data'!F92)),IF(AND(ISNUMBER(OFFSET('Sanitation Data'!$F$11,0,10*ROW('Sanitation Data'!F92))),DB98="No",ISNUMBER(OFFSET('Sanitation Data'!$F$11,0,10*ROW('Sanitation Data'!F92)))),CONCATENATE("[",ROUND(OFFSET('Sanitation Data'!$F$11,0,10*ROW('Sanitation Data'!F92)),0),"]"),IF(AND(ISNUMBER(OFFSET('Sanitation Data'!$F$11,0,10*ROW('Sanitation Data'!F92))),DB98="",ISNUMBER(OFFSET('Sanitation Data'!$F$11,0,10*ROW('Sanitation Data'!F92)))),OFFSET('Sanitation Data'!$F$11,0,10*ROW('Sanitation Data'!F92)),NA())))</f>
        <v>#N/A</v>
      </c>
      <c r="AN98" s="253" t="e">
        <f ca="true">+IF(AND(ISNUMBER(OFFSET('Sanitation Data'!$F$12,0,10*ROW('Sanitation Data'!F92))),DC98="Yes"),OFFSET('Sanitation Data'!$F$12,0,10*ROW('Sanitation Data'!F92)),IF(AND(ISNUMBER(OFFSET('Sanitation Data'!$F$12,0,10*ROW('Sanitation Data'!F92))),DC98="No",ISNUMBER(OFFSET('Sanitation Data'!$F$12,0,10*ROW('Sanitation Data'!F92)))),CONCATENATE("[",ROUND(OFFSET('Sanitation Data'!$F$12,0,10*ROW('Sanitation Data'!F92)),0),"]"),IF(AND(ISNUMBER(OFFSET('Sanitation Data'!$F$12,0,10*ROW('Sanitation Data'!F92))),DC98="",ISNUMBER(OFFSET('Sanitation Data'!$F$12,0,10*ROW('Sanitation Data'!F92)))),OFFSET('Sanitation Data'!$F$12,0,10*ROW('Sanitation Data'!F92)),NA())))</f>
        <v>#N/A</v>
      </c>
      <c r="AO98" s="253" t="e">
        <f ca="true">+IF(AND(ISNUMBER(OFFSET('Sanitation Data'!$F$13,0,10*ROW('Sanitation Data'!F92))),DD98="Yes"),OFFSET('Sanitation Data'!$F$13,0,10*ROW('Sanitation Data'!F92)),IF(AND(ISNUMBER(OFFSET('Sanitation Data'!$F$13,0,10*ROW('Sanitation Data'!F92))),DD98="No",ISNUMBER(OFFSET('Sanitation Data'!$F$13,0,10*ROW('Sanitation Data'!F92)))),CONCATENATE("[",ROUND(OFFSET('Sanitation Data'!$F$13,0,10*ROW('Sanitation Data'!F92)),0),"]"),IF(AND(ISNUMBER(OFFSET('Sanitation Data'!$F$13,0,10*ROW('Sanitation Data'!F92))),DD98="",ISNUMBER(OFFSET('Sanitation Data'!$F$13,0,10*ROW('Sanitation Data'!F92)))),OFFSET('Sanitation Data'!$F$13,0,10*ROW('Sanitation Data'!F92)),NA())))</f>
        <v>#N/A</v>
      </c>
      <c r="AP98" s="253" t="e">
        <f ca="true">+IF(AND(ISNUMBER(OFFSET('Sanitation Data'!$G$5,0,10*ROW('Sanitation Data'!G92))),DE98="Yes"),100-OFFSET('Sanitation Data'!$G$5,0,10*ROW('Sanitation Data'!G92)),IF(AND(ISNUMBER(OFFSET('Sanitation Data'!$G$5,0,10*ROW('Sanitation Data'!G92))),DE98="No",ISNUMBER(OFFSET('Sanitation Data'!$G$5,0,10*ROW('Sanitation Data'!G92)))),CONCATENATE("[",ROUND(100-OFFSET('Sanitation Data'!$G$5,0,10*ROW('Sanitation Data'!G92)),0),"]"),IF(AND(ISNUMBER(OFFSET('Sanitation Data'!$G$5,0,10*ROW('Sanitation Data'!G92))),DE98="",ISNUMBER(OFFSET('Sanitation Data'!$G$5,0,10*ROW('Sanitation Data'!G92)))),100-OFFSET('Sanitation Data'!$G$5,0,10*ROW('Sanitation Data'!G92)),NA())))</f>
        <v>#N/A</v>
      </c>
      <c r="AQ98" s="253" t="e">
        <f ca="true">+IF(AND(ISNUMBER(OFFSET('Sanitation Data'!$G$7,0,10*ROW('Sanitation Data'!G92))),DF98="Yes"),OFFSET('Sanitation Data'!$G$7,0,10*ROW('Sanitation Data'!G92)),IF(AND(ISNUMBER(OFFSET('Sanitation Data'!$G$7,0,10*ROW('Sanitation Data'!G92))),DF98="No",ISNUMBER(OFFSET('Sanitation Data'!$G$7,0,10*ROW('Sanitation Data'!G92)))),CONCATENATE("[",ROUND(OFFSET('Sanitation Data'!$G$7,0,10*ROW('Sanitation Data'!G92)),0),"]"),IF(AND(ISNUMBER(OFFSET('Sanitation Data'!$G$7,0,10*ROW('Sanitation Data'!G92))),DF98="",ISNUMBER(OFFSET('Sanitation Data'!$G$7,0,10*ROW('Sanitation Data'!G92)))),OFFSET('Sanitation Data'!$G$7,0,10*ROW('Sanitation Data'!G92)),NA())))</f>
        <v>#N/A</v>
      </c>
      <c r="AR98" s="253" t="e">
        <f ca="true">+IF(AND(ISNUMBER(OFFSET('Sanitation Data'!$G$11,0,10*ROW('Sanitation Data'!G92))),DG98="Yes"),OFFSET('Sanitation Data'!$G$11,0,10*ROW('Sanitation Data'!G92)),IF(AND(ISNUMBER(OFFSET('Sanitation Data'!$G$11,0,10*ROW('Sanitation Data'!G92))),DG98="No",ISNUMBER(OFFSET('Sanitation Data'!$G$11,0,10*ROW('Sanitation Data'!G92)))),CONCATENATE("[",ROUND(OFFSET('Sanitation Data'!$G$11,0,10*ROW('Sanitation Data'!G92)),0),"]"),IF(AND(ISNUMBER(OFFSET('Sanitation Data'!$G$11,0,10*ROW('Sanitation Data'!G92))),DG98="",ISNUMBER(OFFSET('Sanitation Data'!$G$11,0,10*ROW('Sanitation Data'!G92)))),OFFSET('Sanitation Data'!$G$11,0,10*ROW('Sanitation Data'!G92)),NA())))</f>
        <v>#N/A</v>
      </c>
      <c r="AS98" s="253" t="e">
        <f ca="true">+IF(AND(ISNUMBER(OFFSET('Sanitation Data'!$G$12,0,10*ROW('Sanitation Data'!G92))),DH98="Yes"),OFFSET('Sanitation Data'!$G$12,0,10*ROW('Sanitation Data'!G92)),IF(AND(ISNUMBER(OFFSET('Sanitation Data'!$G$12,0,10*ROW('Sanitation Data'!G92))),DH98="No",ISNUMBER(OFFSET('Sanitation Data'!$G$12,0,10*ROW('Sanitation Data'!G92)))),CONCATENATE("[",ROUND(OFFSET('Sanitation Data'!$G$12,0,10*ROW('Sanitation Data'!G92)),0),"]"),IF(AND(ISNUMBER(OFFSET('Sanitation Data'!$G$12,0,10*ROW('Sanitation Data'!G92))),DH98="",ISNUMBER(OFFSET('Sanitation Data'!$G$12,0,10*ROW('Sanitation Data'!G92)))),OFFSET('Sanitation Data'!$G$12,0,10*ROW('Sanitation Data'!G92)),NA())))</f>
        <v>#N/A</v>
      </c>
      <c r="AT98" s="253" t="e">
        <f ca="true">+IF(AND(ISNUMBER(OFFSET('Sanitation Data'!$G$13,0,10*ROW('Sanitation Data'!G92))),DI98="Yes"),OFFSET('Sanitation Data'!$G$13,0,10*ROW('Sanitation Data'!G92)),IF(AND(ISNUMBER(OFFSET('Sanitation Data'!$G$13,0,10*ROW('Sanitation Data'!G92))),DI98="No",ISNUMBER(OFFSET('Sanitation Data'!$G$13,0,10*ROW('Sanitation Data'!G92)))),CONCATENATE("[",ROUND(OFFSET('Sanitation Data'!$G$13,0,10*ROW('Sanitation Data'!G92)),0),"]"),IF(AND(ISNUMBER(OFFSET('Sanitation Data'!$G$13,0,10*ROW('Sanitation Data'!G92))),DI98="",ISNUMBER(OFFSET('Sanitation Data'!$G$13,0,10*ROW('Sanitation Data'!G92)))),OFFSET('Sanitation Data'!$G$13,0,10*ROW('Sanitation Data'!G92)),NA())))</f>
        <v>#N/A</v>
      </c>
      <c r="AU98" s="253" t="e">
        <f ca="true">+IF(AND(ISNUMBER(OFFSET('Sanitation Data'!$H$5,0,10*ROW('Sanitation Data'!H92))),DJ98="Yes"),100-OFFSET('Sanitation Data'!$H$5,0,10*ROW('Sanitation Data'!H92)),IF(AND(ISNUMBER(OFFSET('Sanitation Data'!$H$5,0,10*ROW('Sanitation Data'!H92))),DJ98="No",ISNUMBER(OFFSET('Sanitation Data'!$H$5,0,10*ROW('Sanitation Data'!H92)))),CONCATENATE("[",ROUND(100-OFFSET('Sanitation Data'!$H$5,0,10*ROW('Sanitation Data'!H92)),0),"]"),IF(AND(ISNUMBER(OFFSET('Sanitation Data'!$H$5,0,10*ROW('Sanitation Data'!H92))),DJ98="",ISNUMBER(OFFSET('Sanitation Data'!$H$5,0,10*ROW('Sanitation Data'!H92)))),100-OFFSET('Sanitation Data'!$H$5,0,10*ROW('Sanitation Data'!H92)),NA())))</f>
        <v>#N/A</v>
      </c>
      <c r="AV98" s="253" t="e">
        <f ca="true">+IF(AND(ISNUMBER(OFFSET('Sanitation Data'!$H$7,0,10*ROW('Sanitation Data'!H92))),DK98="Yes"),OFFSET('Sanitation Data'!$H$7,0,10*ROW('Sanitation Data'!H92)),IF(AND(ISNUMBER(OFFSET('Sanitation Data'!$H$7,0,10*ROW('Sanitation Data'!H92))),DK98="No",ISNUMBER(OFFSET('Sanitation Data'!$H$7,0,10*ROW('Sanitation Data'!H92)))),CONCATENATE("[",ROUND(OFFSET('Sanitation Data'!$H$7,0,10*ROW('Sanitation Data'!H92)),0),"]"),IF(AND(ISNUMBER(OFFSET('Sanitation Data'!$H$7,0,10*ROW('Sanitation Data'!H92))),DK98="",ISNUMBER(OFFSET('Sanitation Data'!$H$7,0,10*ROW('Sanitation Data'!H92)))),OFFSET('Sanitation Data'!$H$7,0,10*ROW('Sanitation Data'!H92)),NA())))</f>
        <v>#N/A</v>
      </c>
      <c r="AW98" s="253" t="e">
        <f ca="true">+IF(AND(ISNUMBER(OFFSET('Sanitation Data'!$H$11,0,10*ROW('Sanitation Data'!H92))),DL98="Yes"),OFFSET('Sanitation Data'!$H$11,0,10*ROW('Sanitation Data'!H92)),IF(AND(ISNUMBER(OFFSET('Sanitation Data'!$H$11,0,10*ROW('Sanitation Data'!H92))),DL98="No",ISNUMBER(OFFSET('Sanitation Data'!$H$11,0,10*ROW('Sanitation Data'!H92)))),CONCATENATE("[",ROUND(OFFSET('Sanitation Data'!$H$11,0,10*ROW('Sanitation Data'!H92)),0),"]"),IF(AND(ISNUMBER(OFFSET('Sanitation Data'!$H$11,0,10*ROW('Sanitation Data'!H92))),DL98="",ISNUMBER(OFFSET('Sanitation Data'!$H$11,0,10*ROW('Sanitation Data'!H92)))),OFFSET('Sanitation Data'!$H$11,0,10*ROW('Sanitation Data'!H92)),NA())))</f>
        <v>#N/A</v>
      </c>
      <c r="AX98" s="253" t="e">
        <f ca="true">+IF(AND(ISNUMBER(OFFSET('Sanitation Data'!$H$12,0,10*ROW('Sanitation Data'!H92))),DM98="Yes"),OFFSET('Sanitation Data'!$H$12,0,10*ROW('Sanitation Data'!H92)),IF(AND(ISNUMBER(OFFSET('Sanitation Data'!$H$12,0,10*ROW('Sanitation Data'!H92))),DM98="No",ISNUMBER(OFFSET('Sanitation Data'!$H$12,0,10*ROW('Sanitation Data'!H92)))),CONCATENATE("[",ROUND(OFFSET('Sanitation Data'!$H$12,0,10*ROW('Sanitation Data'!H92)),0),"]"),IF(AND(ISNUMBER(OFFSET('Sanitation Data'!$H$12,0,10*ROW('Sanitation Data'!H92))),DM98="",ISNUMBER(OFFSET('Sanitation Data'!$H$12,0,10*ROW('Sanitation Data'!H92)))),OFFSET('Sanitation Data'!$H$12,0,10*ROW('Sanitation Data'!H92)),NA())))</f>
        <v>#N/A</v>
      </c>
      <c r="AY98" s="253" t="e">
        <f ca="true">+IF(AND(ISNUMBER(OFFSET('Sanitation Data'!$H$13,0,10*ROW('Sanitation Data'!H92))),DN98="Yes"),OFFSET('Sanitation Data'!$H$13,0,10*ROW('Sanitation Data'!H92)),IF(AND(ISNUMBER(OFFSET('Sanitation Data'!$H$13,0,10*ROW('Sanitation Data'!H92))),DN98="No",ISNUMBER(OFFSET('Sanitation Data'!$H$13,0,10*ROW('Sanitation Data'!H92)))),CONCATENATE("[",ROUND(OFFSET('Sanitation Data'!$H$13,0,10*ROW('Sanitation Data'!H92)),0),"]"),IF(AND(ISNUMBER(OFFSET('Sanitation Data'!$H$13,0,10*ROW('Sanitation Data'!H92))),DN98="",ISNUMBER(OFFSET('Sanitation Data'!$H$13,0,10*ROW('Sanitation Data'!H92)))),OFFSET('Sanitation Data'!$H$13,0,10*ROW('Sanitation Data'!H92)),NA())))</f>
        <v>#N/A</v>
      </c>
      <c r="AZ98" s="254" t="e">
        <f ca="true">+IF(AND(ISNUMBER(OFFSET('Hygiene Data'!$C$6,0,10*ROW('Hygiene Data'!C92))),DO98="Yes"),OFFSET('Hygiene Data'!$C$6,0,10*ROW('Hygiene Data'!C92)),IF(AND(ISNUMBER(OFFSET('Hygiene Data'!$C$6,0,10*ROW('Hygiene Data'!C92))),DO98="No",ISNUMBER(OFFSET('Hygiene Data'!$C$6,0,10*ROW('Hygiene Data'!C92)))),CONCATENATE("[",ROUND(OFFSET('Hygiene Data'!$C$6,0,10*ROW('Hygiene Data'!C92)),0),"]"),IF(AND(ISNUMBER(OFFSET('Hygiene Data'!$C$6,0,10*ROW('Hygiene Data'!C92))),DO98="",ISNUMBER(OFFSET('Hygiene Data'!$C$6,0,10*ROW('Hygiene Data'!C92)))),OFFSET('Hygiene Data'!$C$6,0,10*ROW('Hygiene Data'!C92)),NA())))</f>
        <v>#N/A</v>
      </c>
      <c r="BA98" s="254" t="e">
        <f ca="true">+IF(AND(ISNUMBER(OFFSET('Hygiene Data'!$C$8,0,10*ROW('Hygiene Data'!C92))),DP98="Yes"),OFFSET('Hygiene Data'!$C$8,0,10*ROW('Hygiene Data'!C92)),IF(AND(ISNUMBER(OFFSET('Hygiene Data'!$C$8,0,10*ROW('Hygiene Data'!C92))),DP98="No",ISNUMBER(OFFSET('Hygiene Data'!$C$8,0,10*ROW('Hygiene Data'!C92)))),CONCATENATE("[",ROUND(OFFSET('Hygiene Data'!$C$8,0,10*ROW('Hygiene Data'!C92)),0),"]"),IF(AND(ISNUMBER(OFFSET('Hygiene Data'!$C$8,0,10*ROW('Hygiene Data'!C92))),DP98="",ISNUMBER(OFFSET('Hygiene Data'!$C$8,0,10*ROW('Hygiene Data'!C92)))),OFFSET('Hygiene Data'!$C$8,0,10*ROW('Hygiene Data'!C92)),NA())))</f>
        <v>#N/A</v>
      </c>
      <c r="BB98" s="254" t="e">
        <f ca="true">+IF(AND(ISNUMBER(OFFSET('Hygiene Data'!$C$10,0,10*ROW('Hygiene Data'!C92))),DQ98="Yes"),OFFSET('Hygiene Data'!$C$10,0,10*ROW('Hygiene Data'!C92)),IF(AND(ISNUMBER(OFFSET('Hygiene Data'!$C$10,0,10*ROW('Hygiene Data'!C92))),DQ98="No",ISNUMBER(OFFSET('Hygiene Data'!$C$10,0,10*ROW('Hygiene Data'!C92)))),CONCATENATE("[",ROUND(OFFSET('Hygiene Data'!$C$10,0,10*ROW('Hygiene Data'!C92)),0),"]"),IF(AND(ISNUMBER(OFFSET('Hygiene Data'!$C$10,0,10*ROW('Hygiene Data'!C92))),DQ98="",ISNUMBER(OFFSET('Hygiene Data'!$C$10,0,10*ROW('Hygiene Data'!C92)))),OFFSET('Hygiene Data'!$C$10,0,10*ROW('Hygiene Data'!C92)),NA())))</f>
        <v>#N/A</v>
      </c>
      <c r="BC98" s="254" t="e">
        <f ca="true">+IF(AND(ISNUMBER(OFFSET('Hygiene Data'!$D$6,0,10*ROW('Hygiene Data'!D92))),DR98="Yes"),OFFSET('Hygiene Data'!$D$6,0,10*ROW('Hygiene Data'!D92)),IF(AND(ISNUMBER(OFFSET('Hygiene Data'!$D$6,0,10*ROW('Hygiene Data'!D92))),DR98="No",ISNUMBER(OFFSET('Hygiene Data'!$D$6,0,10*ROW('Hygiene Data'!D92)))),CONCATENATE("[",ROUND(OFFSET('Hygiene Data'!$D$6,0,10*ROW('Hygiene Data'!D92)),0),"]"),IF(AND(ISNUMBER(OFFSET('Hygiene Data'!$D$6,0,10*ROW('Hygiene Data'!D92))),DR98="",ISNUMBER(OFFSET('Hygiene Data'!$D$6,0,10*ROW('Hygiene Data'!D92)))),OFFSET('Hygiene Data'!$D$6,0,10*ROW('Hygiene Data'!D92)),NA())))</f>
        <v>#N/A</v>
      </c>
      <c r="BD98" s="254" t="e">
        <f ca="true">+IF(AND(ISNUMBER(OFFSET('Hygiene Data'!$D$8,0,10*ROW('Hygiene Data'!D92))),DS98="Yes"),OFFSET('Hygiene Data'!$D$8,0,10*ROW('Hygiene Data'!D92)),IF(AND(ISNUMBER(OFFSET('Hygiene Data'!$D$8,0,10*ROW('Hygiene Data'!D92))),DS98="No",ISNUMBER(OFFSET('Hygiene Data'!$D$8,0,10*ROW('Hygiene Data'!D92)))),CONCATENATE("[",ROUND(OFFSET('Hygiene Data'!$D$8,0,10*ROW('Hygiene Data'!D92)),0),"]"),IF(AND(ISNUMBER(OFFSET('Hygiene Data'!$D$8,0,10*ROW('Hygiene Data'!D92))),DS98="",ISNUMBER(OFFSET('Hygiene Data'!$D$8,0,10*ROW('Hygiene Data'!D92)))),OFFSET('Hygiene Data'!$D$8,0,10*ROW('Hygiene Data'!D92)),NA())))</f>
        <v>#N/A</v>
      </c>
      <c r="BE98" s="254" t="e">
        <f ca="true">+IF(AND(ISNUMBER(OFFSET('Hygiene Data'!$D$10,0,10*ROW('Hygiene Data'!D92))),DT98="Yes"),OFFSET('Hygiene Data'!$D$10,0,10*ROW('Hygiene Data'!D92)),IF(AND(ISNUMBER(OFFSET('Hygiene Data'!$D$10,0,10*ROW('Hygiene Data'!D92))),DT98="No",ISNUMBER(OFFSET('Hygiene Data'!$D$10,0,10*ROW('Hygiene Data'!D92)))),CONCATENATE("[",ROUND(OFFSET('Hygiene Data'!$D$10,0,10*ROW('Hygiene Data'!D92)),0),"]"),IF(AND(ISNUMBER(OFFSET('Hygiene Data'!$D$10,0,10*ROW('Hygiene Data'!D92))),DT98="",ISNUMBER(OFFSET('Hygiene Data'!$D$10,0,10*ROW('Hygiene Data'!D92)))),OFFSET('Hygiene Data'!$D$10,0,10*ROW('Hygiene Data'!D92)),NA())))</f>
        <v>#N/A</v>
      </c>
      <c r="BF98" s="254" t="e">
        <f ca="true">+IF(AND(ISNUMBER(OFFSET('Hygiene Data'!$E$6,0,10*ROW('Hygiene Data'!E92))),DU98="Yes"),OFFSET('Hygiene Data'!$E$6,0,10*ROW('Hygiene Data'!E92)),IF(AND(ISNUMBER(OFFSET('Hygiene Data'!$E$6,0,10*ROW('Hygiene Data'!E92))),DU98="No",ISNUMBER(OFFSET('Hygiene Data'!$E$6,0,10*ROW('Hygiene Data'!E92)))),CONCATENATE("[",ROUND(OFFSET('Hygiene Data'!$E$6,0,10*ROW('Hygiene Data'!E92)),0),"]"),IF(AND(ISNUMBER(OFFSET('Hygiene Data'!$E$6,0,10*ROW('Hygiene Data'!E92))),DU98="",ISNUMBER(OFFSET('Hygiene Data'!$E$6,0,10*ROW('Hygiene Data'!E92)))),OFFSET('Hygiene Data'!$E$6,0,10*ROW('Hygiene Data'!E92)),NA())))</f>
        <v>#N/A</v>
      </c>
      <c r="BG98" s="254" t="e">
        <f ca="true">+IF(AND(ISNUMBER(OFFSET('Hygiene Data'!$E$8,0,10*ROW('Hygiene Data'!E92))),DV98="Yes"),OFFSET('Hygiene Data'!$E$8,0,10*ROW('Hygiene Data'!E92)),IF(AND(ISNUMBER(OFFSET('Hygiene Data'!$E$8,0,10*ROW('Hygiene Data'!E92))),DV98="No",ISNUMBER(OFFSET('Hygiene Data'!$E$8,0,10*ROW('Hygiene Data'!E92)))),CONCATENATE("[",ROUND(OFFSET('Hygiene Data'!$E$8,0,10*ROW('Hygiene Data'!E92)),0),"]"),IF(AND(ISNUMBER(OFFSET('Hygiene Data'!$E$8,0,10*ROW('Hygiene Data'!E92))),DV98="",ISNUMBER(OFFSET('Hygiene Data'!$E$8,0,10*ROW('Hygiene Data'!E92)))),OFFSET('Hygiene Data'!$E$8,0,10*ROW('Hygiene Data'!E92)),NA())))</f>
        <v>#N/A</v>
      </c>
      <c r="BH98" s="254" t="e">
        <f ca="true">+IF(AND(ISNUMBER(OFFSET('Hygiene Data'!$E$10,0,10*ROW('Hygiene Data'!E92))),DW98="Yes"),OFFSET('Hygiene Data'!$E$10,0,10*ROW('Hygiene Data'!E92)),IF(AND(ISNUMBER(OFFSET('Hygiene Data'!$E$10,0,10*ROW('Hygiene Data'!E92))),DW98="No",ISNUMBER(OFFSET('Hygiene Data'!$E$10,0,10*ROW('Hygiene Data'!E92)))),CONCATENATE("[",ROUND(OFFSET('Hygiene Data'!$E$10,0,10*ROW('Hygiene Data'!E92)),0),"]"),IF(AND(ISNUMBER(OFFSET('Hygiene Data'!$E$10,0,10*ROW('Hygiene Data'!E92))),DW98="",ISNUMBER(OFFSET('Hygiene Data'!$E$10,0,10*ROW('Hygiene Data'!E92)))),OFFSET('Hygiene Data'!$E$10,0,10*ROW('Hygiene Data'!E92)),NA())))</f>
        <v>#N/A</v>
      </c>
      <c r="BI98" s="254" t="e">
        <f ca="true">+IF(AND(ISNUMBER(OFFSET('Hygiene Data'!$F$6,0,10*ROW('Hygiene Data'!F92))),DX98="Yes"),OFFSET('Hygiene Data'!$F$6,0,10*ROW('Hygiene Data'!F92)),IF(AND(ISNUMBER(OFFSET('Hygiene Data'!$F$6,0,10*ROW('Hygiene Data'!F92))),DX98="No",ISNUMBER(OFFSET('Hygiene Data'!$F$6,0,10*ROW('Hygiene Data'!F92)))),CONCATENATE("[",ROUND(OFFSET('Hygiene Data'!$F$6,0,10*ROW('Hygiene Data'!F92)),0),"]"),IF(AND(ISNUMBER(OFFSET('Hygiene Data'!$F$6,0,10*ROW('Hygiene Data'!F92))),DX98="",ISNUMBER(OFFSET('Hygiene Data'!$F$6,0,10*ROW('Hygiene Data'!F92)))),OFFSET('Hygiene Data'!$F$6,0,10*ROW('Hygiene Data'!F92)),NA())))</f>
        <v>#N/A</v>
      </c>
      <c r="BJ98" s="254" t="e">
        <f ca="true">+IF(AND(ISNUMBER(OFFSET('Hygiene Data'!$F$8,0,10*ROW('Hygiene Data'!F92))),DY98="Yes"),OFFSET('Hygiene Data'!$F$8,0,10*ROW('Hygiene Data'!F92)),IF(AND(ISNUMBER(OFFSET('Hygiene Data'!$F$8,0,10*ROW('Hygiene Data'!F92))),DY98="No",ISNUMBER(OFFSET('Hygiene Data'!$F$8,0,10*ROW('Hygiene Data'!F92)))),CONCATENATE("[",ROUND(OFFSET('Hygiene Data'!$F$8,0,10*ROW('Hygiene Data'!F92)),0),"]"),IF(AND(ISNUMBER(OFFSET('Hygiene Data'!$F$8,0,10*ROW('Hygiene Data'!F92))),DY98="",ISNUMBER(OFFSET('Hygiene Data'!$F$8,0,10*ROW('Hygiene Data'!F92)))),OFFSET('Hygiene Data'!$F$8,0,10*ROW('Hygiene Data'!F92)),NA())))</f>
        <v>#N/A</v>
      </c>
      <c r="BK98" s="254" t="e">
        <f ca="true">+IF(AND(ISNUMBER(OFFSET('Hygiene Data'!$F$10,0,10*ROW('Hygiene Data'!F92))),DZ98="Yes"),OFFSET('Hygiene Data'!$F$10,0,10*ROW('Hygiene Data'!F92)),IF(AND(ISNUMBER(OFFSET('Hygiene Data'!$F$10,0,10*ROW('Hygiene Data'!F92))),DZ98="No",ISNUMBER(OFFSET('Hygiene Data'!$F$10,0,10*ROW('Hygiene Data'!F92)))),CONCATENATE("[",ROUND(OFFSET('Hygiene Data'!$F$10,0,10*ROW('Hygiene Data'!F92)),0),"]"),IF(AND(ISNUMBER(OFFSET('Hygiene Data'!$F$10,0,10*ROW('Hygiene Data'!F92))),DZ98="",ISNUMBER(OFFSET('Hygiene Data'!$F$10,0,10*ROW('Hygiene Data'!F92)))),OFFSET('Hygiene Data'!$F$10,0,10*ROW('Hygiene Data'!F92)),NA())))</f>
        <v>#N/A</v>
      </c>
      <c r="BL98" s="254" t="e">
        <f ca="true">+IF(AND(ISNUMBER(OFFSET('Hygiene Data'!$G$6,0,10*ROW('Hygiene Data'!G92))),EA98="Yes"),OFFSET('Hygiene Data'!$G$6,0,10*ROW('Hygiene Data'!G92)),IF(AND(ISNUMBER(OFFSET('Hygiene Data'!$G$6,0,10*ROW('Hygiene Data'!G92))),EA98="No",ISNUMBER(OFFSET('Hygiene Data'!$G$6,0,10*ROW('Hygiene Data'!G92)))),CONCATENATE("[",ROUND(OFFSET('Hygiene Data'!$G$6,0,10*ROW('Hygiene Data'!G92)),0),"]"),IF(AND(ISNUMBER(OFFSET('Hygiene Data'!$G$6,0,10*ROW('Hygiene Data'!G92))),EA98="",ISNUMBER(OFFSET('Hygiene Data'!$G$6,0,10*ROW('Hygiene Data'!G92)))),OFFSET('Hygiene Data'!$G$6,0,10*ROW('Hygiene Data'!G92)),NA())))</f>
        <v>#N/A</v>
      </c>
      <c r="BM98" s="254" t="e">
        <f ca="true">+IF(AND(ISNUMBER(OFFSET('Hygiene Data'!$G$8,0,10*ROW('Hygiene Data'!G92))),EB98="Yes"),OFFSET('Hygiene Data'!$G$8,0,10*ROW('Hygiene Data'!G92)),IF(AND(ISNUMBER(OFFSET('Hygiene Data'!$G$8,0,10*ROW('Hygiene Data'!G92))),EB98="No",ISNUMBER(OFFSET('Hygiene Data'!$G$8,0,10*ROW('Hygiene Data'!G92)))),CONCATENATE("[",ROUND(OFFSET('Hygiene Data'!$G$8,0,10*ROW('Hygiene Data'!G92)),0),"]"),IF(AND(ISNUMBER(OFFSET('Hygiene Data'!$G$8,0,10*ROW('Hygiene Data'!G92))),EB98="",ISNUMBER(OFFSET('Hygiene Data'!$G$8,0,10*ROW('Hygiene Data'!G92)))),OFFSET('Hygiene Data'!$G$8,0,10*ROW('Hygiene Data'!G92)),NA())))</f>
        <v>#N/A</v>
      </c>
      <c r="BN98" s="254" t="e">
        <f ca="true">+IF(AND(ISNUMBER(OFFSET('Hygiene Data'!$G$10,0,10*ROW('Hygiene Data'!G92))),EC98="Yes"),OFFSET('Hygiene Data'!$G$10,0,10*ROW('Hygiene Data'!G92)),IF(AND(ISNUMBER(OFFSET('Hygiene Data'!$G$10,0,10*ROW('Hygiene Data'!G92))),EC98="No",ISNUMBER(OFFSET('Hygiene Data'!$G$10,0,10*ROW('Hygiene Data'!G92)))),CONCATENATE("[",ROUND(OFFSET('Hygiene Data'!$G$10,0,10*ROW('Hygiene Data'!G92)),0),"]"),IF(AND(ISNUMBER(OFFSET('Hygiene Data'!$G$10,0,10*ROW('Hygiene Data'!G92))),EC98="",ISNUMBER(OFFSET('Hygiene Data'!$G$10,0,10*ROW('Hygiene Data'!G92)))),OFFSET('Hygiene Data'!$G$10,0,10*ROW('Hygiene Data'!G92)),NA())))</f>
        <v>#N/A</v>
      </c>
      <c r="BO98" s="254" t="e">
        <f ca="true">+IF(AND(ISNUMBER(OFFSET('Hygiene Data'!$H$6,0,10*ROW('Hygiene Data'!H92))),ED98="Yes"),OFFSET('Hygiene Data'!$H$6,0,10*ROW('Hygiene Data'!H92)),IF(AND(ISNUMBER(OFFSET('Hygiene Data'!$H$6,0,10*ROW('Hygiene Data'!H92))),ED98="No",ISNUMBER(OFFSET('Hygiene Data'!$H$6,0,10*ROW('Hygiene Data'!H92)))),CONCATENATE("[",ROUND(OFFSET('Hygiene Data'!$H$6,0,10*ROW('Hygiene Data'!H92)),0),"]"),IF(AND(ISNUMBER(OFFSET('Hygiene Data'!$H$6,0,10*ROW('Hygiene Data'!H92))),ED98="",ISNUMBER(OFFSET('Hygiene Data'!$H$6,0,10*ROW('Hygiene Data'!H92)))),OFFSET('Hygiene Data'!$H$6,0,10*ROW('Hygiene Data'!H92)),NA())))</f>
        <v>#N/A</v>
      </c>
      <c r="BP98" s="254" t="e">
        <f ca="true">+IF(AND(ISNUMBER(OFFSET('Hygiene Data'!$H$8,0,10*ROW('Hygiene Data'!H92))),EE98="Yes"),OFFSET('Hygiene Data'!$H$8,0,10*ROW('Hygiene Data'!H92)),IF(AND(ISNUMBER(OFFSET('Hygiene Data'!$H$8,0,10*ROW('Hygiene Data'!H92))),EE98="No",ISNUMBER(OFFSET('Hygiene Data'!$H$8,0,10*ROW('Hygiene Data'!H92)))),CONCATENATE("[",ROUND(OFFSET('Hygiene Data'!$H$8,0,10*ROW('Hygiene Data'!H92)),0),"]"),IF(AND(ISNUMBER(OFFSET('Hygiene Data'!$H$8,0,10*ROW('Hygiene Data'!H92))),EE98="",ISNUMBER(OFFSET('Hygiene Data'!$H$8,0,10*ROW('Hygiene Data'!H92)))),OFFSET('Hygiene Data'!$H$8,0,10*ROW('Hygiene Data'!H92)),NA())))</f>
        <v>#N/A</v>
      </c>
      <c r="BQ98" s="254" t="e">
        <f ca="true">+IF(AND(ISNUMBER(OFFSET('Hygiene Data'!$H$10,0,10*ROW('Hygiene Data'!H92))),EF98="Yes"),OFFSET('Hygiene Data'!$H$10,0,10*ROW('Hygiene Data'!H92)),IF(AND(ISNUMBER(OFFSET('Hygiene Data'!$H$10,0,10*ROW('Hygiene Data'!H92))),EF98="No",ISNUMBER(OFFSET('Hygiene Data'!$H$10,0,10*ROW('Hygiene Data'!H92)))),CONCATENATE("[",ROUND(OFFSET('Hygiene Data'!$H$10,0,10*ROW('Hygiene Data'!H92)),0),"]"),IF(AND(ISNUMBER(OFFSET('Hygiene Data'!$H$10,0,10*ROW('Hygiene Data'!H92))),EF98="",ISNUMBER(OFFSET('Hygiene Data'!$H$10,0,10*ROW('Hygiene Data'!H92)))),OFFSET('Hygiene Data'!$H$10,0,10*ROW('Hygiene Data'!H92)),NA())))</f>
        <v>#N/A</v>
      </c>
      <c r="BS98" s="36" t="str">
        <f ca="true">+IF(OFFSET('Water Data'!$C$28,0,10*ROW('Water Data'!C92))="","",OFFSET('Water Data'!$C$28,0,10*ROW('Water Data'!C92)))</f>
        <v/>
      </c>
      <c r="BT98" s="36" t="str">
        <f ca="true">+IF(OFFSET('Water Data'!$C$29,0,10*ROW('Water Data'!C92))="","",OFFSET('Water Data'!$C$29,0,10*ROW('Water Data'!C92)))</f>
        <v/>
      </c>
      <c r="BU98" s="36" t="str">
        <f ca="true">+IF(OFFSET('Water Data'!$C$30,0,10*ROW('Water Data'!C92))="","",OFFSET('Water Data'!$C$30,0,10*ROW('Water Data'!C92)))</f>
        <v/>
      </c>
      <c r="BV98" s="36" t="str">
        <f ca="true">+IF(OFFSET('Water Data'!$D$28,0,10*ROW('Water Data'!D92))="","",OFFSET('Water Data'!$D$28,0,10*ROW('Water Data'!D92)))</f>
        <v/>
      </c>
      <c r="BW98" s="36" t="str">
        <f ca="true">+IF(OFFSET('Water Data'!$D$29,0,10*ROW('Water Data'!D92))="","",OFFSET('Water Data'!$D$29,0,10*ROW('Water Data'!D92)))</f>
        <v/>
      </c>
      <c r="BX98" s="36" t="str">
        <f ca="true">+IF(OFFSET('Water Data'!$D$30,0,10*ROW('Water Data'!D92))="","",OFFSET('Water Data'!$D$30,0,10*ROW('Water Data'!D92)))</f>
        <v/>
      </c>
      <c r="BY98" s="36" t="str">
        <f ca="true">+IF(OFFSET('Water Data'!$E$28,0,10*ROW('Water Data'!E92))="","",OFFSET('Water Data'!$E$28,0,10*ROW('Water Data'!E92)))</f>
        <v/>
      </c>
      <c r="BZ98" s="36" t="str">
        <f ca="true">+IF(OFFSET('Water Data'!$E$29,0,10*ROW('Water Data'!E92))="","",OFFSET('Water Data'!$E$29,0,10*ROW('Water Data'!E92)))</f>
        <v/>
      </c>
      <c r="CA98" s="36" t="str">
        <f ca="true">+IF(OFFSET('Water Data'!$E$30,0,10*ROW('Water Data'!E92))="","",OFFSET('Water Data'!$E$30,0,10*ROW('Water Data'!E92)))</f>
        <v/>
      </c>
      <c r="CB98" s="36" t="str">
        <f ca="true">+IF(OFFSET('Water Data'!$F$28,0,10*ROW('Water Data'!F92))="","",OFFSET('Water Data'!$F$28,0,10*ROW('Water Data'!F92)))</f>
        <v/>
      </c>
      <c r="CC98" s="36" t="str">
        <f ca="true">+IF(OFFSET('Water Data'!$F$29,0,10*ROW('Water Data'!F92))="","",OFFSET('Water Data'!$F$29,0,10*ROW('Water Data'!F92)))</f>
        <v/>
      </c>
      <c r="CD98" s="36" t="str">
        <f ca="true">+IF(OFFSET('Water Data'!$F$30,0,10*ROW('Water Data'!F92))="","",OFFSET('Water Data'!$F$30,0,10*ROW('Water Data'!F92)))</f>
        <v/>
      </c>
      <c r="CE98" s="36" t="str">
        <f ca="true">+IF(OFFSET('Water Data'!$G$28,0,10*ROW('Water Data'!G92))="","",OFFSET('Water Data'!$G$28,0,10*ROW('Water Data'!G92)))</f>
        <v/>
      </c>
      <c r="CF98" s="36" t="str">
        <f ca="true">+IF(OFFSET('Water Data'!$G$29,0,10*ROW('Water Data'!G92))="","",OFFSET('Water Data'!$G$29,0,10*ROW('Water Data'!G92)))</f>
        <v/>
      </c>
      <c r="CG98" s="36" t="str">
        <f ca="true">+IF(OFFSET('Water Data'!$G$30,0,10*ROW('Water Data'!G92))="","",OFFSET('Water Data'!$G$30,0,10*ROW('Water Data'!G92)))</f>
        <v/>
      </c>
      <c r="CH98" s="36" t="str">
        <f ca="true">+IF(OFFSET('Water Data'!$H$28,0,10*ROW('Water Data'!H92))="","",OFFSET('Water Data'!$H$28,0,10*ROW('Water Data'!H92)))</f>
        <v/>
      </c>
      <c r="CI98" s="36" t="str">
        <f ca="true">+IF(OFFSET('Water Data'!$H$29,0,10*ROW('Water Data'!H92))="","",OFFSET('Water Data'!$H$29,0,10*ROW('Water Data'!H92)))</f>
        <v/>
      </c>
      <c r="CJ98" s="36" t="str">
        <f ca="true">+IF(OFFSET('Water Data'!$H$30,0,10*ROW('Water Data'!H92))="","",OFFSET('Water Data'!$H$30,0,10*ROW('Water Data'!H92)))</f>
        <v/>
      </c>
      <c r="CK98" s="36" t="str">
        <f ca="true">+IF(OFFSET('Sanitation Data'!$C$29,0,10*ROW('Sanitation Data'!C92))="","",OFFSET('Sanitation Data'!$C$29,0,10*ROW('Sanitation Data'!C92)))</f>
        <v/>
      </c>
      <c r="CL98" s="36" t="str">
        <f ca="true">+IF(OFFSET('Sanitation Data'!$C$30,0,10*ROW('Sanitation Data'!C92))="","",OFFSET('Sanitation Data'!$C$30,0,10*ROW('Sanitation Data'!C92)))</f>
        <v/>
      </c>
      <c r="CM98" s="36" t="str">
        <f ca="true">+IF(OFFSET('Sanitation Data'!$C$31,0,10*ROW('Sanitation Data'!C92))="","",OFFSET('Sanitation Data'!$C$31,0,10*ROW('Sanitation Data'!C92)))</f>
        <v/>
      </c>
      <c r="CN98" s="36" t="str">
        <f ca="true">+IF(OFFSET('Sanitation Data'!$C$32,0,10*ROW('Sanitation Data'!C92))="","",OFFSET('Sanitation Data'!$C$32,0,10*ROW('Sanitation Data'!C92)))</f>
        <v/>
      </c>
      <c r="CO98" s="36" t="str">
        <f ca="true">+IF(OFFSET('Sanitation Data'!$C$33,0,10*ROW('Sanitation Data'!C92))="","",OFFSET('Sanitation Data'!$C$33,0,10*ROW('Sanitation Data'!C92)))</f>
        <v/>
      </c>
      <c r="CP98" s="36" t="str">
        <f ca="true">+IF(OFFSET('Sanitation Data'!$D$29,0,10*ROW('Sanitation Data'!D92))="","",OFFSET('Sanitation Data'!$D$29,0,10*ROW('Sanitation Data'!D92)))</f>
        <v/>
      </c>
      <c r="CQ98" s="36" t="str">
        <f ca="true">+IF(OFFSET('Sanitation Data'!$D$30,0,10*ROW('Sanitation Data'!D92))="","",OFFSET('Sanitation Data'!$D$30,0,10*ROW('Sanitation Data'!D92)))</f>
        <v/>
      </c>
      <c r="CR98" s="36" t="str">
        <f ca="true">+IF(OFFSET('Sanitation Data'!$D$31,0,10*ROW('Sanitation Data'!D92))="","",OFFSET('Sanitation Data'!$D$31,0,10*ROW('Sanitation Data'!D92)))</f>
        <v/>
      </c>
      <c r="CS98" s="36" t="str">
        <f ca="true">+IF(OFFSET('Sanitation Data'!$D$32,0,10*ROW('Sanitation Data'!D92))="","",OFFSET('Sanitation Data'!$D$32,0,10*ROW('Sanitation Data'!D92)))</f>
        <v/>
      </c>
      <c r="CT98" s="36" t="str">
        <f ca="true">+IF(OFFSET('Sanitation Data'!$D$33,0,10*ROW('Sanitation Data'!D92))="","",OFFSET('Sanitation Data'!$D$33,0,10*ROW('Sanitation Data'!D92)))</f>
        <v/>
      </c>
      <c r="CU98" s="36" t="str">
        <f ca="true">+IF(OFFSET('Sanitation Data'!$E$29,0,10*ROW('Sanitation Data'!E92))="","",OFFSET('Sanitation Data'!$E$29,0,10*ROW('Sanitation Data'!E92)))</f>
        <v/>
      </c>
      <c r="CV98" s="36" t="str">
        <f ca="true">+IF(OFFSET('Sanitation Data'!$E$30,0,10*ROW('Sanitation Data'!E92))="","",OFFSET('Sanitation Data'!$E$30,0,10*ROW('Sanitation Data'!E92)))</f>
        <v/>
      </c>
      <c r="CW98" s="36" t="str">
        <f ca="true">+IF(OFFSET('Sanitation Data'!$E$31,0,10*ROW('Sanitation Data'!E92))="","",OFFSET('Sanitation Data'!$E$31,0,10*ROW('Sanitation Data'!E92)))</f>
        <v/>
      </c>
      <c r="CX98" s="36" t="str">
        <f ca="true">+IF(OFFSET('Sanitation Data'!$E$32,0,10*ROW('Sanitation Data'!E92))="","",OFFSET('Sanitation Data'!$E$32,0,10*ROW('Sanitation Data'!E92)))</f>
        <v/>
      </c>
      <c r="CY98" s="36" t="str">
        <f ca="true">+IF(OFFSET('Sanitation Data'!$E$33,0,10*ROW('Sanitation Data'!E92))="","",OFFSET('Sanitation Data'!$E$33,0,10*ROW('Sanitation Data'!E92)))</f>
        <v/>
      </c>
      <c r="CZ98" s="36" t="str">
        <f ca="true">+IF(OFFSET('Sanitation Data'!$F$29,0,10*ROW('Sanitation Data'!F92))="","",OFFSET('Sanitation Data'!$F$29,0,10*ROW('Sanitation Data'!F92)))</f>
        <v/>
      </c>
      <c r="DA98" s="36" t="str">
        <f ca="true">+IF(OFFSET('Sanitation Data'!$F$30,0,10*ROW('Sanitation Data'!F92))="","",OFFSET('Sanitation Data'!$F$30,0,10*ROW('Sanitation Data'!F92)))</f>
        <v/>
      </c>
      <c r="DB98" s="36" t="str">
        <f ca="true">+IF(OFFSET('Sanitation Data'!$F$31,0,10*ROW('Sanitation Data'!F92))="","",OFFSET('Sanitation Data'!$F$31,0,10*ROW('Sanitation Data'!F92)))</f>
        <v/>
      </c>
      <c r="DC98" s="36" t="str">
        <f ca="true">+IF(OFFSET('Sanitation Data'!$F$32,0,10*ROW('Sanitation Data'!F92))="","",OFFSET('Sanitation Data'!$F$32,0,10*ROW('Sanitation Data'!F92)))</f>
        <v/>
      </c>
      <c r="DD98" s="36" t="str">
        <f ca="true">+IF(OFFSET('Sanitation Data'!$F$33,0,10*ROW('Sanitation Data'!F92))="","",OFFSET('Sanitation Data'!$F$33,0,10*ROW('Sanitation Data'!F92)))</f>
        <v/>
      </c>
      <c r="DE98" s="36" t="str">
        <f ca="true">+IF(OFFSET('Sanitation Data'!$G$29,0,10*ROW('Sanitation Data'!G92))="","",OFFSET('Sanitation Data'!$G$29,0,10*ROW('Sanitation Data'!G92)))</f>
        <v/>
      </c>
      <c r="DF98" s="36" t="str">
        <f ca="true">+IF(OFFSET('Sanitation Data'!$G$30,0,10*ROW('Sanitation Data'!G92))="","",OFFSET('Sanitation Data'!$G$30,0,10*ROW('Sanitation Data'!G92)))</f>
        <v/>
      </c>
      <c r="DG98" s="36" t="str">
        <f ca="true">+IF(OFFSET('Sanitation Data'!$G$31,0,10*ROW('Sanitation Data'!G92))="","",OFFSET('Sanitation Data'!$G$31,0,10*ROW('Sanitation Data'!G92)))</f>
        <v/>
      </c>
      <c r="DH98" s="36" t="str">
        <f ca="true">+IF(OFFSET('Sanitation Data'!$G$32,0,10*ROW('Sanitation Data'!G92))="","",OFFSET('Sanitation Data'!$G$32,0,10*ROW('Sanitation Data'!G92)))</f>
        <v/>
      </c>
      <c r="DI98" s="36" t="str">
        <f ca="true">+IF(OFFSET('Sanitation Data'!$G$33,0,10*ROW('Sanitation Data'!G92))="","",OFFSET('Sanitation Data'!$G$33,0,10*ROW('Sanitation Data'!G92)))</f>
        <v/>
      </c>
      <c r="DJ98" s="36" t="str">
        <f ca="true">+IF(OFFSET('Sanitation Data'!$H$29,0,10*ROW('Sanitation Data'!H92))="","",OFFSET('Sanitation Data'!$H$29,0,10*ROW('Sanitation Data'!H92)))</f>
        <v/>
      </c>
      <c r="DK98" s="36" t="str">
        <f ca="true">+IF(OFFSET('Sanitation Data'!$H$30,0,10*ROW('Sanitation Data'!H92))="","",OFFSET('Sanitation Data'!$H$30,0,10*ROW('Sanitation Data'!H92)))</f>
        <v/>
      </c>
      <c r="DL98" s="36" t="str">
        <f ca="true">+IF(OFFSET('Sanitation Data'!$H$31,0,10*ROW('Sanitation Data'!H92))="","",OFFSET('Sanitation Data'!$H$31,0,10*ROW('Sanitation Data'!H92)))</f>
        <v/>
      </c>
      <c r="DM98" s="36" t="str">
        <f ca="true">+IF(OFFSET('Sanitation Data'!$H$32,0,10*ROW('Sanitation Data'!H92))="","",OFFSET('Sanitation Data'!$H$32,0,10*ROW('Sanitation Data'!H92)))</f>
        <v/>
      </c>
      <c r="DN98" s="36" t="str">
        <f ca="true">+IF(OFFSET('Sanitation Data'!$H$33,0,10*ROW('Sanitation Data'!H92))="","",OFFSET('Sanitation Data'!$H$33,0,10*ROW('Sanitation Data'!H92)))</f>
        <v/>
      </c>
      <c r="DO98" s="36" t="str">
        <f ca="true">+IF(OFFSET('Hygiene Data'!$C$12,0,10*ROW('Hygiene Data'!C92))="","",OFFSET('Hygiene Data'!$C$12,0,10*ROW('Hygiene Data'!C92)))</f>
        <v/>
      </c>
      <c r="DP98" s="36" t="str">
        <f ca="true">+IF(OFFSET('Hygiene Data'!$C$13,0,10*ROW('Hygiene Data'!C92))="","",OFFSET('Hygiene Data'!$C$13,0,10*ROW('Hygiene Data'!C92)))</f>
        <v/>
      </c>
      <c r="DQ98" s="36" t="str">
        <f ca="true">+IF(OFFSET('Hygiene Data'!$C$14,0,10*ROW('Hygiene Data'!C92))="","",OFFSET('Hygiene Data'!$C$14,0,10*ROW('Hygiene Data'!C92)))</f>
        <v/>
      </c>
      <c r="DR98" s="36" t="str">
        <f ca="true">+IF(OFFSET('Hygiene Data'!$D$12,0,10*ROW('Hygiene Data'!D92))="","",OFFSET('Hygiene Data'!$D$12,0,10*ROW('Hygiene Data'!D92)))</f>
        <v/>
      </c>
      <c r="DS98" s="36" t="str">
        <f ca="true">+IF(OFFSET('Hygiene Data'!$D$13,0,10*ROW('Hygiene Data'!D92))="","",OFFSET('Hygiene Data'!$D$13,0,10*ROW('Hygiene Data'!D92)))</f>
        <v/>
      </c>
      <c r="DT98" s="36" t="str">
        <f ca="true">+IF(OFFSET('Hygiene Data'!$D$14,0,10*ROW('Hygiene Data'!D92))="","",OFFSET('Hygiene Data'!$D$14,0,10*ROW('Hygiene Data'!D92)))</f>
        <v/>
      </c>
      <c r="DU98" s="36" t="str">
        <f ca="true">+IF(OFFSET('Hygiene Data'!$E$12,0,10*ROW('Hygiene Data'!E92))="","",OFFSET('Hygiene Data'!$E$12,0,10*ROW('Hygiene Data'!E92)))</f>
        <v/>
      </c>
      <c r="DV98" s="36" t="str">
        <f ca="true">+IF(OFFSET('Hygiene Data'!$E$13,0,10*ROW('Hygiene Data'!E92))="","",OFFSET('Hygiene Data'!$E$13,0,10*ROW('Hygiene Data'!E92)))</f>
        <v/>
      </c>
      <c r="DW98" s="36" t="str">
        <f ca="true">+IF(OFFSET('Hygiene Data'!$E$14,0,10*ROW('Hygiene Data'!E92))="","",OFFSET('Hygiene Data'!$E$14,0,10*ROW('Hygiene Data'!E92)))</f>
        <v/>
      </c>
      <c r="DX98" s="36" t="str">
        <f ca="true">+IF(OFFSET('Hygiene Data'!$F$12,0,10*ROW('Hygiene Data'!F92))="","",OFFSET('Hygiene Data'!$F$12,0,10*ROW('Hygiene Data'!F92)))</f>
        <v/>
      </c>
      <c r="DY98" s="36" t="str">
        <f ca="true">+IF(OFFSET('Hygiene Data'!$F$13,0,10*ROW('Hygiene Data'!F92))="","",OFFSET('Hygiene Data'!$F$13,0,10*ROW('Hygiene Data'!F92)))</f>
        <v/>
      </c>
      <c r="DZ98" s="36" t="str">
        <f ca="true">+IF(OFFSET('Hygiene Data'!$F$14,0,10*ROW('Hygiene Data'!F92))="","",OFFSET('Hygiene Data'!$F$14,0,10*ROW('Hygiene Data'!F92)))</f>
        <v/>
      </c>
      <c r="EA98" s="36" t="str">
        <f ca="true">+IF(OFFSET('Hygiene Data'!$G$12,0,10*ROW('Hygiene Data'!G92))="","",OFFSET('Hygiene Data'!$G$12,0,10*ROW('Hygiene Data'!G92)))</f>
        <v/>
      </c>
      <c r="EB98" s="36" t="str">
        <f ca="true">+IF(OFFSET('Hygiene Data'!$G$13,0,10*ROW('Hygiene Data'!G92))="","",OFFSET('Hygiene Data'!$G$13,0,10*ROW('Hygiene Data'!G92)))</f>
        <v/>
      </c>
      <c r="EC98" s="36" t="str">
        <f ca="true">+IF(OFFSET('Hygiene Data'!$G$14,0,10*ROW('Hygiene Data'!G92))="","",OFFSET('Hygiene Data'!$G$14,0,10*ROW('Hygiene Data'!G92)))</f>
        <v/>
      </c>
      <c r="ED98" s="36" t="str">
        <f ca="true">+IF(OFFSET('Hygiene Data'!$H$12,0,10*ROW('Hygiene Data'!H92))="","",OFFSET('Hygiene Data'!$H$12,0,10*ROW('Hygiene Data'!H92)))</f>
        <v/>
      </c>
      <c r="EE98" s="36" t="str">
        <f ca="true">+IF(OFFSET('Hygiene Data'!$H$13,0,10*ROW('Hygiene Data'!H92))="","",OFFSET('Hygiene Data'!$H$13,0,10*ROW('Hygiene Data'!H92)))</f>
        <v/>
      </c>
      <c r="EF98" s="36" t="str">
        <f ca="true">+IF(OFFSET('Hygiene Data'!$H$14,0,10*ROW('Hygiene Data'!H92))="","",OFFSET('Hygiene Data'!$H$14,0,10*ROW('Hygiene Data'!H92)))</f>
        <v/>
      </c>
    </row>
    <row r="99" x14ac:dyDescent="0.2">
      <c r="A99" s="59" t="str">
        <f ca="true">+IF(OFFSET('Water Data'!$B$1,0,10*ROW('Water Data'!B96))="","",OFFSET('Water Data'!$B$1,0,10*ROW('Water Data'!B96)))</f>
        <v/>
      </c>
      <c r="B99" s="59" t="str">
        <f ca="true">+IF(OFFSET('Water Data'!$A$3,0,10*ROW('Water Data'!A96))="","",OFFSET('Water Data'!$A$3,0,10*ROW('Water Data'!A96)))</f>
        <v/>
      </c>
      <c r="C99" s="59" t="str">
        <f ca="true">+IF(OFFSET('Water Data'!$C$3,0,10*ROW('Water Data'!C96))="","",OFFSET('Water Data'!$C$3,0,10*ROW('Water Data'!C96)))</f>
        <v/>
      </c>
      <c r="D99" s="252" t="e">
        <f ca="true">+IF(AND(ISNUMBER(OFFSET('Water Data'!$C$5,0,10*ROW('Water Data'!C93))),BS99="Yes"),100-OFFSET('Water Data'!$C$5,0,10*ROW('Water Data'!C93)),IF(AND(ISNUMBER(OFFSET('Water Data'!$C$5,0,10*ROW('Water Data'!C93))),BS99="No",ISNUMBER(OFFSET('Water Data'!$C$5,0,10*ROW('Water Data'!C93)))),CONCATENATE("[",ROUND(100-OFFSET('Water Data'!$C$5,0,10*ROW('Water Data'!C93)),0),"]"),IF(AND(ISNUMBER(OFFSET('Water Data'!$C$5,0,10*ROW('Water Data'!C93))),BS99="",ISNUMBER(OFFSET('Water Data'!$C$5,0,10*ROW('Water Data'!C93)))),100-OFFSET('Water Data'!$C$5,0,10*ROW('Water Data'!C93)),NA())))</f>
        <v>#N/A</v>
      </c>
      <c r="E99" s="252" t="e">
        <f ca="true">+IF(AND(ISNUMBER(OFFSET('Water Data'!$C$7,0,10*ROW('Water Data'!D93))),BT99="Yes"),OFFSET('Water Data'!$C$7,0,10*ROW('Water Data'!C93)),IF(AND(ISNUMBER(OFFSET('Water Data'!$C$7,0,10*ROW('Water Data'!C93))),BT99="No",ISNUMBER(OFFSET('Water Data'!$C$7,0,10*ROW('Water Data'!C93)))),CONCATENATE("[",ROUND(OFFSET('Water Data'!$C$7,0,10*ROW('Water Data'!C93)),0),"]"),IF(AND(ISNUMBER(OFFSET('Water Data'!$C$7,0,10*ROW('Water Data'!C93))),BT99="",ISNUMBER(OFFSET('Water Data'!$C$7,0,10*ROW('Water Data'!C93)))),OFFSET('Water Data'!$C$7,0,10*ROW('Water Data'!C93)),NA())))</f>
        <v>#N/A</v>
      </c>
      <c r="F99" s="252" t="e">
        <f ca="true">+IF(AND(ISNUMBER(OFFSET('Water Data'!$C$10,0,10*ROW('Water Data'!C93))),BU99="Yes"),OFFSET('Water Data'!$C$10,0,10*ROW('Water Data'!C93)),IF(AND(ISNUMBER(OFFSET('Water Data'!$C$10,0,10*ROW('Water Data'!C93))),BU99="No",ISNUMBER(OFFSET('Water Data'!$C$10,0,10*ROW('Water Data'!C93)))),CONCATENATE("[",ROUND(OFFSET('Water Data'!$C$10,0,10*ROW('Water Data'!C93)),0),"]"),IF(AND(ISNUMBER(OFFSET('Water Data'!$C$10,0,10*ROW('Water Data'!C93))),BU99="",ISNUMBER(OFFSET('Water Data'!$C$10,0,10*ROW('Water Data'!C93)))),OFFSET('Water Data'!$C$10,0,10*ROW('Water Data'!C93)),NA())))</f>
        <v>#N/A</v>
      </c>
      <c r="G99" s="252" t="e">
        <f ca="true">+IF(AND(ISNUMBER(OFFSET('Water Data'!$D$5,0,10*ROW('Water Data'!D93))),BV99="Yes"),100-OFFSET('Water Data'!$D$5,0,10*ROW('Water Data'!D93)),IF(AND(ISNUMBER(OFFSET('Water Data'!$D$5,0,10*ROW('Water Data'!D93))),BV99="No",ISNUMBER(OFFSET('Water Data'!$D$5,0,10*ROW('Water Data'!D93)))),CONCATENATE("[",ROUND(100-OFFSET('Water Data'!$D$5,0,10*ROW('Water Data'!D93)),0),"]"),IF(AND(ISNUMBER(OFFSET('Water Data'!$D$5,0,10*ROW('Water Data'!D93))),BV99="",ISNUMBER(OFFSET('Water Data'!$D$5,0,10*ROW('Water Data'!D93)))),100-OFFSET('Water Data'!$D$5,0,10*ROW('Water Data'!D93)),NA())))</f>
        <v>#N/A</v>
      </c>
      <c r="H99" s="252" t="e">
        <f ca="true">+IF(AND(ISNUMBER(OFFSET('Water Data'!$D$7,0,10*ROW('Water Data'!D93))),BW99="Yes"),OFFSET('Water Data'!$D$7,0,10*ROW('Water Data'!D93)),IF(AND(ISNUMBER(OFFSET('Water Data'!$D$7,0,10*ROW('Water Data'!D93))),BW99="No",ISNUMBER(OFFSET('Water Data'!$D$7,0,10*ROW('Water Data'!D93)))),CONCATENATE("[",ROUND(OFFSET('Water Data'!$C$7,0,10*ROW('Water Data'!D93)),0),"]"),IF(AND(ISNUMBER(OFFSET('Water Data'!$D$7,0,10*ROW('Water Data'!D93))),BW99="",ISNUMBER(OFFSET('Water Data'!$D$7,0,10*ROW('Water Data'!D93)))),OFFSET('Water Data'!$D$7,0,10*ROW('Water Data'!D93)),NA())))</f>
        <v>#N/A</v>
      </c>
      <c r="I99" s="252" t="e">
        <f ca="true">+IF(AND(ISNUMBER(OFFSET('Water Data'!$D$10,0,10*ROW('Water Data'!D93))),BX99="Yes"),OFFSET('Water Data'!$D$10,0,10*ROW('Water Data'!D93)),IF(AND(ISNUMBER(OFFSET('Water Data'!$D$10,0,10*ROW('Water Data'!D93))),BX99="No",ISNUMBER(OFFSET('Water Data'!$D$10,0,10*ROW('Water Data'!D93)))),CONCATENATE("[",ROUND(OFFSET('Water Data'!$D$10,0,10*ROW('Water Data'!D93)),0),"]"),IF(AND(ISNUMBER(OFFSET('Water Data'!$D$10,0,10*ROW('Water Data'!D93))),BX99="",ISNUMBER(OFFSET('Water Data'!$D$10,0,10*ROW('Water Data'!D93)))),OFFSET('Water Data'!$D$10,0,10*ROW('Water Data'!D93)),NA())))</f>
        <v>#N/A</v>
      </c>
      <c r="J99" s="252" t="e">
        <f ca="true">+IF(AND(ISNUMBER(OFFSET('Water Data'!$E$5,0,10*ROW('Water Data'!E93))),BY99="Yes"),100-OFFSET('Water Data'!$E$5,0,10*ROW('Water Data'!E93)),IF(AND(ISNUMBER(OFFSET('Water Data'!$E$5,0,10*ROW('Water Data'!E93))),BY99="No",ISNUMBER(OFFSET('Water Data'!$E$5,0,10*ROW('Water Data'!E93)))),CONCATENATE("[",ROUND(100-OFFSET('Water Data'!$E$5,0,10*ROW('Water Data'!E93)),0),"]"),IF(AND(ISNUMBER(OFFSET('Water Data'!$E$5,0,10*ROW('Water Data'!E93))),BY99="",ISNUMBER(OFFSET('Water Data'!$E$5,0,10*ROW('Water Data'!E93)))),100-OFFSET('Water Data'!$E$5,0,10*ROW('Water Data'!E93)),NA())))</f>
        <v>#N/A</v>
      </c>
      <c r="K99" s="252" t="e">
        <f ca="true">+IF(AND(ISNUMBER(OFFSET('Water Data'!$E$7,0,10*ROW('Water Data'!E93))),BZ99="Yes"),OFFSET('Water Data'!$E$7,0,10*ROW('Water Data'!E93)),IF(AND(ISNUMBER(OFFSET('Water Data'!$E$7,0,10*ROW('Water Data'!E93))),BZ99="No",ISNUMBER(OFFSET('Water Data'!$E$7,0,10*ROW('Water Data'!E93)))),CONCATENATE("[",ROUND(OFFSET('Water Data'!$E$7,0,10*ROW('Water Data'!E93)),0),"]"),IF(AND(ISNUMBER(OFFSET('Water Data'!$E$7,0,10*ROW('Water Data'!E93))),BZ99="",ISNUMBER(OFFSET('Water Data'!$E$7,0,10*ROW('Water Data'!E93)))),OFFSET('Water Data'!$E$7,0,10*ROW('Water Data'!E93)),NA())))</f>
        <v>#N/A</v>
      </c>
      <c r="L99" s="252" t="e">
        <f ca="true">+IF(AND(ISNUMBER(OFFSET('Water Data'!$E$10,0,10*ROW('Water Data'!E93))),CA99="Yes"),OFFSET('Water Data'!$E$10,0,10*ROW('Water Data'!E93)),IF(AND(ISNUMBER(OFFSET('Water Data'!$E$10,0,10*ROW('Water Data'!E93))),CA99="No",ISNUMBER(OFFSET('Water Data'!$E$10,0,10*ROW('Water Data'!E93)))),CONCATENATE("[",ROUND(OFFSET('Water Data'!$E$10,0,10*ROW('Water Data'!E93)),0),"]"),IF(AND(ISNUMBER(OFFSET('Water Data'!$E$10,0,10*ROW('Water Data'!E93))),CA99="",ISNUMBER(OFFSET('Water Data'!$E$10,0,10*ROW('Water Data'!E93)))),OFFSET('Water Data'!$E$10,0,10*ROW('Water Data'!E93)),NA())))</f>
        <v>#N/A</v>
      </c>
      <c r="M99" s="252" t="e">
        <f ca="true">+IF(AND(ISNUMBER(OFFSET('Water Data'!$F$5,0,10*ROW('Water Data'!F93))),CB99="Yes"),100-OFFSET('Water Data'!$F$5,0,10*ROW('Water Data'!F93)),IF(AND(ISNUMBER(OFFSET('Water Data'!$F$5,0,10*ROW('Water Data'!F93))),CB99="No",ISNUMBER(OFFSET('Water Data'!$F$5,0,10*ROW('Water Data'!F93)))),CONCATENATE("[",ROUND(100-OFFSET('Water Data'!$F$5,0,10*ROW('Water Data'!F93)),0),"]"),IF(AND(ISNUMBER(OFFSET('Water Data'!$F$5,0,10*ROW('Water Data'!F93))),CB99="",ISNUMBER(OFFSET('Water Data'!$F$5,0,10*ROW('Water Data'!F93)))),100-OFFSET('Water Data'!$F$5,0,10*ROW('Water Data'!F93)),NA())))</f>
        <v>#N/A</v>
      </c>
      <c r="N99" s="252" t="e">
        <f ca="true">+IF(AND(ISNUMBER(OFFSET('Water Data'!$F$7,0,10*ROW('Water Data'!F93))),CC99="Yes"),OFFSET('Water Data'!$F$7,0,10*ROW('Water Data'!F93)),IF(AND(ISNUMBER(OFFSET('Water Data'!$F$7,0,10*ROW('Water Data'!F93))),CC99="No",ISNUMBER(OFFSET('Water Data'!$F$7,0,10*ROW('Water Data'!F93)))),CONCATENATE("[",ROUND(OFFSET('Water Data'!$F$7,0,10*ROW('Water Data'!F93)),0),"]"),IF(AND(ISNUMBER(OFFSET('Water Data'!$F$7,0,10*ROW('Water Data'!F93))),CC99="",ISNUMBER(OFFSET('Water Data'!$F$7,0,10*ROW('Water Data'!F93)))),OFFSET('Water Data'!$F$7,0,10*ROW('Water Data'!F93)),NA())))</f>
        <v>#N/A</v>
      </c>
      <c r="O99" s="252" t="e">
        <f ca="true">+IF(AND(ISNUMBER(OFFSET('Water Data'!$F$10,0,10*ROW('Water Data'!F93))),CD99="Yes"),OFFSET('Water Data'!$F$10,0,10*ROW('Water Data'!F93)),IF(AND(ISNUMBER(OFFSET('Water Data'!$F$10,0,10*ROW('Water Data'!F93))),CD99="No",ISNUMBER(OFFSET('Water Data'!$F$10,0,10*ROW('Water Data'!F93)))),CONCATENATE("[",ROUND(OFFSET('Water Data'!$F$10,0,10*ROW('Water Data'!F93)),0),"]"),IF(AND(ISNUMBER(OFFSET('Water Data'!$F$10,0,10*ROW('Water Data'!F93))),CD99="",ISNUMBER(OFFSET('Water Data'!$F$10,0,10*ROW('Water Data'!F93)))),OFFSET('Water Data'!$F$10,0,10*ROW('Water Data'!F93)),NA())))</f>
        <v>#N/A</v>
      </c>
      <c r="P99" s="252" t="e">
        <f ca="true">+IF(AND(ISNUMBER(OFFSET('Water Data'!$G$5,0,10*ROW('Water Data'!G93))),CE99="Yes"),100-OFFSET('Water Data'!$G$5,0,10*ROW('Water Data'!G93)),IF(AND(ISNUMBER(OFFSET('Water Data'!$G$5,0,10*ROW('Water Data'!G93))),CE99="No",ISNUMBER(OFFSET('Water Data'!$G$5,0,10*ROW('Water Data'!G93)))),CONCATENATE("[",ROUND(100-OFFSET('Water Data'!$G$5,0,10*ROW('Water Data'!G93)),0),"]"),IF(AND(ISNUMBER(OFFSET('Water Data'!$G$5,0,10*ROW('Water Data'!G93))),CE99="",ISNUMBER(OFFSET('Water Data'!$G$5,0,10*ROW('Water Data'!G93)))),100-OFFSET('Water Data'!$G$5,0,10*ROW('Water Data'!G93)),NA())))</f>
        <v>#N/A</v>
      </c>
      <c r="Q99" s="252" t="e">
        <f ca="true">+IF(AND(ISNUMBER(OFFSET('Water Data'!$G$7,0,10*ROW('Water Data'!G93))),CF99="Yes"),OFFSET('Water Data'!$G$7,0,10*ROW('Water Data'!G93)),IF(AND(ISNUMBER(OFFSET('Water Data'!$G$7,0,10*ROW('Water Data'!G93))),CF99="No",ISNUMBER(OFFSET('Water Data'!$G$7,0,10*ROW('Water Data'!G93)))),CONCATENATE("[",ROUND(OFFSET('Water Data'!$G$7,0,10*ROW('Water Data'!G93)),0),"]"),IF(AND(ISNUMBER(OFFSET('Water Data'!$G$7,0,10*ROW('Water Data'!G93))),CF99="",ISNUMBER(OFFSET('Water Data'!$G$7,0,10*ROW('Water Data'!G93)))),OFFSET('Water Data'!$G$7,0,10*ROW('Water Data'!G93)),NA())))</f>
        <v>#N/A</v>
      </c>
      <c r="R99" s="252" t="e">
        <f ca="true">+IF(AND(ISNUMBER(OFFSET('Water Data'!$G$10,0,10*ROW('Water Data'!G93))),CG99="Yes"),OFFSET('Water Data'!$G$10,0,10*ROW('Water Data'!G93)),IF(AND(ISNUMBER(OFFSET('Water Data'!$G$10,0,10*ROW('Water Data'!G93))),CG99="No",ISNUMBER(OFFSET('Water Data'!$G$10,0,10*ROW('Water Data'!G93)))),CONCATENATE("[",ROUND(OFFSET('Water Data'!$G$10,0,10*ROW('Water Data'!G93)),0),"]"),IF(AND(ISNUMBER(OFFSET('Water Data'!$G$10,0,10*ROW('Water Data'!G93))),CG99="",ISNUMBER(OFFSET('Water Data'!$G$10,0,10*ROW('Water Data'!G93)))),OFFSET('Water Data'!$G$10,0,10*ROW('Water Data'!G93)),NA())))</f>
        <v>#N/A</v>
      </c>
      <c r="S99" s="252" t="e">
        <f ca="true">+IF(AND(ISNUMBER(OFFSET('Water Data'!$H$5,0,10*ROW('Water Data'!H93))),CH99="Yes"),100-OFFSET('Water Data'!$H$5,0,10*ROW('Water Data'!H93)),IF(AND(ISNUMBER(OFFSET('Water Data'!$H$5,0,10*ROW('Water Data'!H93))),CH99="No",ISNUMBER(OFFSET('Water Data'!$H$5,0,10*ROW('Water Data'!H93)))),CONCATENATE("[",ROUND(100-OFFSET('Water Data'!$H$5,0,10*ROW('Water Data'!H93)),0),"]"),IF(AND(ISNUMBER(OFFSET('Water Data'!$H$5,0,10*ROW('Water Data'!H93))),CH99="",ISNUMBER(OFFSET('Water Data'!$H$5,0,10*ROW('Water Data'!H93)))),100-OFFSET('Water Data'!$H$5,0,10*ROW('Water Data'!H93)),NA())))</f>
        <v>#N/A</v>
      </c>
      <c r="T99" s="252" t="e">
        <f ca="true">+IF(AND(ISNUMBER(OFFSET('Water Data'!$H$7,0,10*ROW('Water Data'!H93))),CI99="Yes"),OFFSET('Water Data'!$H$7,0,10*ROW('Water Data'!H93)),IF(AND(ISNUMBER(OFFSET('Water Data'!$H$7,0,10*ROW('Water Data'!H93))),CI99="No",ISNUMBER(OFFSET('Water Data'!$H$7,0,10*ROW('Water Data'!H93)))),CONCATENATE("[",ROUND(OFFSET('Water Data'!$H$7,0,10*ROW('Water Data'!H93)),0),"]"),IF(AND(ISNUMBER(OFFSET('Water Data'!$H$7,0,10*ROW('Water Data'!H93))),CI99="",ISNUMBER(OFFSET('Water Data'!$H$7,0,10*ROW('Water Data'!H93)))),OFFSET('Water Data'!$H$7,0,10*ROW('Water Data'!H93)),NA())))</f>
        <v>#N/A</v>
      </c>
      <c r="U99" s="252" t="e">
        <f ca="true">+IF(AND(ISNUMBER(OFFSET('Water Data'!$H$10,0,10*ROW('Water Data'!H93))),CJ99="Yes"),OFFSET('Water Data'!$H$10,0,10*ROW('Water Data'!H93)),IF(AND(ISNUMBER(OFFSET('Water Data'!$H$10,0,10*ROW('Water Data'!H93))),CJ99="No",ISNUMBER(OFFSET('Water Data'!$H$10,0,10*ROW('Water Data'!H93)))),CONCATENATE("[",ROUND(OFFSET('Water Data'!$H$10,0,10*ROW('Water Data'!H93)),0),"]"),IF(AND(ISNUMBER(OFFSET('Water Data'!$H$10,0,10*ROW('Water Data'!H93))),CJ99="",ISNUMBER(OFFSET('Water Data'!$H$10,0,10*ROW('Water Data'!H93)))),OFFSET('Water Data'!$H$10,0,10*ROW('Water Data'!H93)),NA())))</f>
        <v>#N/A</v>
      </c>
      <c r="V99" s="253" t="e">
        <f ca="true">+IF(AND(ISNUMBER(OFFSET('Sanitation Data'!$C$5,0,10*ROW('Sanitation Data'!C93))),CK99="Yes"),100-OFFSET('Sanitation Data'!$C$5,0,10*ROW('Sanitation Data'!C93)),IF(AND(ISNUMBER(OFFSET('Sanitation Data'!$C$5,0,10*ROW('Sanitation Data'!C93))),CK99="No",ISNUMBER(OFFSET('Sanitation Data'!$C$5,0,10*ROW('Sanitation Data'!C93)))),CONCATENATE("[",ROUND(100-OFFSET('Sanitation Data'!$C$5,0,10*ROW('Sanitation Data'!C93)),0),"]"),IF(AND(ISNUMBER(OFFSET('Sanitation Data'!$C$5,0,10*ROW('Sanitation Data'!C93))),CK99="",ISNUMBER(OFFSET('Sanitation Data'!$C$5,0,10*ROW('Sanitation Data'!C93)))),100-OFFSET('Sanitation Data'!$C$5,0,10*ROW('Sanitation Data'!C93)),NA())))</f>
        <v>#N/A</v>
      </c>
      <c r="W99" s="253" t="e">
        <f ca="true">+IF(AND(ISNUMBER(OFFSET('Sanitation Data'!$C$7,0,10*ROW('Sanitation Data'!C93))),CL99="Yes"),OFFSET('Sanitation Data'!$C$7,0,10*ROW('Sanitation Data'!C93)),IF(AND(ISNUMBER(OFFSET('Sanitation Data'!$C$7,0,10*ROW('Sanitation Data'!C93))),CL99="No",ISNUMBER(OFFSET('Sanitation Data'!$C$7,0,10*ROW('Sanitation Data'!C93)))),CONCATENATE("[",ROUND(OFFSET('Sanitation Data'!$C$7,0,10*ROW('Sanitation Data'!C93)),0),"]"),IF(AND(ISNUMBER(OFFSET('Sanitation Data'!$C$7,0,10*ROW('Sanitation Data'!C93))),CL99="",ISNUMBER(OFFSET('Sanitation Data'!$C$7,0,10*ROW('Sanitation Data'!C93)))),OFFSET('Sanitation Data'!$C$7,0,10*ROW('Sanitation Data'!C93)),NA())))</f>
        <v>#N/A</v>
      </c>
      <c r="X99" s="253" t="e">
        <f ca="true">+IF(AND(ISNUMBER(OFFSET('Sanitation Data'!$C$11,0,10*ROW('Sanitation Data'!C93))),CM99="Yes"),OFFSET('Sanitation Data'!$C$11,0,10*ROW('Sanitation Data'!C93)),IF(AND(ISNUMBER(OFFSET('Sanitation Data'!$C$11,0,10*ROW('Sanitation Data'!C93))),CM99="No",ISNUMBER(OFFSET('Sanitation Data'!$C$11,0,10*ROW('Sanitation Data'!C93)))),CONCATENATE("[",ROUND(OFFSET('Sanitation Data'!$C$11,0,10*ROW('Sanitation Data'!C93)),0),"]"),IF(AND(ISNUMBER(OFFSET('Sanitation Data'!$C$11,0,10*ROW('Sanitation Data'!C93))),CM99="",ISNUMBER(OFFSET('Sanitation Data'!$C$11,0,10*ROW('Sanitation Data'!C93)))),OFFSET('Sanitation Data'!$C$11,0,10*ROW('Sanitation Data'!C93)),NA())))</f>
        <v>#N/A</v>
      </c>
      <c r="Y99" s="253" t="e">
        <f ca="true">+IF(AND(ISNUMBER(OFFSET('Sanitation Data'!$C$12,0,10*ROW('Sanitation Data'!C93))),CN99="Yes"),OFFSET('Sanitation Data'!$C$12,0,10*ROW('Sanitation Data'!C93)),IF(AND(ISNUMBER(OFFSET('Sanitation Data'!$C$12,0,10*ROW('Sanitation Data'!C93))),CN99="No",ISNUMBER(OFFSET('Sanitation Data'!$C$12,0,10*ROW('Sanitation Data'!C93)))),CONCATENATE("[",ROUND(OFFSET('Sanitation Data'!$C$12,0,10*ROW('Sanitation Data'!C93)),0),"]"),IF(AND(ISNUMBER(OFFSET('Sanitation Data'!$C$12,0,10*ROW('Sanitation Data'!C93))),CN99="",ISNUMBER(OFFSET('Sanitation Data'!$C$12,0,10*ROW('Sanitation Data'!C93)))),OFFSET('Sanitation Data'!$C$12,0,10*ROW('Sanitation Data'!C93)),NA())))</f>
        <v>#N/A</v>
      </c>
      <c r="Z99" s="253" t="e">
        <f ca="true">+IF(AND(ISNUMBER(OFFSET('Sanitation Data'!$C$13,0,10*ROW('Sanitation Data'!C93))),CO99="Yes"),OFFSET('Sanitation Data'!$C$13,0,10*ROW('Sanitation Data'!C93)),IF(AND(ISNUMBER(OFFSET('Sanitation Data'!$C$13,0,10*ROW('Sanitation Data'!C93))),CO99="No",ISNUMBER(OFFSET('Sanitation Data'!$C$13,0,10*ROW('Sanitation Data'!C93)))),CONCATENATE("[",ROUND(OFFSET('Sanitation Data'!$C$13,0,10*ROW('Sanitation Data'!C93)),0),"]"),IF(AND(ISNUMBER(OFFSET('Sanitation Data'!$C$13,0,10*ROW('Sanitation Data'!C93))),CO99="",ISNUMBER(OFFSET('Sanitation Data'!$C$13,0,10*ROW('Sanitation Data'!C93)))),OFFSET('Sanitation Data'!$C$13,0,10*ROW('Sanitation Data'!C93)),NA())))</f>
        <v>#N/A</v>
      </c>
      <c r="AA99" s="253" t="e">
        <f ca="true">+IF(AND(ISNUMBER(OFFSET('Sanitation Data'!$D$5,0,10*ROW('Sanitation Data'!D93))),CP99="Yes"),100-OFFSET('Sanitation Data'!$D$5,0,10*ROW('Sanitation Data'!D93)),IF(AND(ISNUMBER(OFFSET('Sanitation Data'!$D$5,0,10*ROW('Sanitation Data'!D93))),CP99="No",ISNUMBER(OFFSET('Sanitation Data'!$D$5,0,10*ROW('Sanitation Data'!D93)))),CONCATENATE("[",ROUND(100-OFFSET('Sanitation Data'!$D$5,0,10*ROW('Sanitation Data'!D93)),0),"]"),IF(AND(ISNUMBER(OFFSET('Sanitation Data'!$D$5,0,10*ROW('Sanitation Data'!D93))),CP99="",ISNUMBER(OFFSET('Sanitation Data'!$D$5,0,10*ROW('Sanitation Data'!D93)))),100-OFFSET('Sanitation Data'!$D$5,0,10*ROW('Sanitation Data'!D93)),NA())))</f>
        <v>#N/A</v>
      </c>
      <c r="AB99" s="253" t="e">
        <f ca="true">+IF(AND(ISNUMBER(OFFSET('Sanitation Data'!$D$7,0,10*ROW('Sanitation Data'!D93))),CQ99="Yes"),OFFSET('Sanitation Data'!$D$7,0,10*ROW('Sanitation Data'!G93)),IF(AND(ISNUMBER(OFFSET('Sanitation Data'!$D$7,0,10*ROW('Sanitation Data'!D93))),CQ99="No",ISNUMBER(OFFSET('Sanitation Data'!$D$7,0,10*ROW('Sanitation Data'!D93)))),CONCATENATE("[",ROUND(OFFSET('Sanitation Data'!$D$7,0,10*ROW('Sanitation Data'!D93)),0),"]"),IF(AND(ISNUMBER(OFFSET('Sanitation Data'!$D$7,0,10*ROW('Sanitation Data'!D93))),CQ99="",ISNUMBER(OFFSET('Sanitation Data'!$D$7,0,10*ROW('Sanitation Data'!D93)))),OFFSET('Sanitation Data'!$D$7,0,10*ROW('Sanitation Data'!D93)),NA())))</f>
        <v>#N/A</v>
      </c>
      <c r="AC99" s="253" t="e">
        <f ca="true">+IF(AND(ISNUMBER(OFFSET('Sanitation Data'!$D$11,0,10*ROW('Sanitation Data'!D93))),CR99="Yes"),OFFSET('Sanitation Data'!$D$11,0,10*ROW('Sanitation Data'!D93)),IF(AND(ISNUMBER(OFFSET('Sanitation Data'!$D$11,0,10*ROW('Sanitation Data'!D93))),CR99="No",ISNUMBER(OFFSET('Sanitation Data'!$D$11,0,10*ROW('Sanitation Data'!D93)))),CONCATENATE("[",ROUND(OFFSET('Sanitation Data'!$D$11,0,10*ROW('Sanitation Data'!D93)),0),"]"),IF(AND(ISNUMBER(OFFSET('Sanitation Data'!$D$11,0,10*ROW('Sanitation Data'!D93))),CR99="",ISNUMBER(OFFSET('Sanitation Data'!$D$11,0,10*ROW('Sanitation Data'!D93)))),OFFSET('Sanitation Data'!$D$11,0,10*ROW('Sanitation Data'!D93)),NA())))</f>
        <v>#N/A</v>
      </c>
      <c r="AD99" s="253" t="e">
        <f ca="true">+IF(AND(ISNUMBER(OFFSET('Sanitation Data'!$D$12,0,10*ROW('Sanitation Data'!D93))),CS99="Yes"),OFFSET('Sanitation Data'!$D$12,0,10*ROW('Sanitation Data'!D93)),IF(AND(ISNUMBER(OFFSET('Sanitation Data'!$D$12,0,10*ROW('Sanitation Data'!D93))),CS99="No",ISNUMBER(OFFSET('Sanitation Data'!$D$12,0,10*ROW('Sanitation Data'!D93)))),CONCATENATE("[",ROUND(OFFSET('Sanitation Data'!$D$12,0,10*ROW('Sanitation Data'!D93)),0),"]"),IF(AND(ISNUMBER(OFFSET('Sanitation Data'!$D$12,0,10*ROW('Sanitation Data'!D93))),CS99="",ISNUMBER(OFFSET('Sanitation Data'!$D$12,0,10*ROW('Sanitation Data'!D93)))),OFFSET('Sanitation Data'!$D$12,0,10*ROW('Sanitation Data'!D93)),NA())))</f>
        <v>#N/A</v>
      </c>
      <c r="AE99" s="253" t="e">
        <f ca="true">+IF(AND(ISNUMBER(OFFSET('Sanitation Data'!$D$13,0,10*ROW('Sanitation Data'!D93))),CT99="Yes"),OFFSET('Sanitation Data'!$D$13,0,10*ROW('Sanitation Data'!D93)),IF(AND(ISNUMBER(OFFSET('Sanitation Data'!$D$13,0,10*ROW('Sanitation Data'!D93))),CT99="No",ISNUMBER(OFFSET('Sanitation Data'!$D$13,0,10*ROW('Sanitation Data'!D93)))),CONCATENATE("[",ROUND(OFFSET('Sanitation Data'!$D$13,0,10*ROW('Sanitation Data'!D93)),0),"]"),IF(AND(ISNUMBER(OFFSET('Sanitation Data'!$D$13,0,10*ROW('Sanitation Data'!D93))),CT99="",ISNUMBER(OFFSET('Sanitation Data'!$D$13,0,10*ROW('Sanitation Data'!D93)))),OFFSET('Sanitation Data'!$D$13,0,10*ROW('Sanitation Data'!D93)),NA())))</f>
        <v>#N/A</v>
      </c>
      <c r="AF99" s="253" t="e">
        <f ca="true">+IF(AND(ISNUMBER(OFFSET('Sanitation Data'!$E$5,0,10*ROW('Sanitation Data'!E93))),CU99="Yes"),100-OFFSET('Sanitation Data'!$E$5,0,10*ROW('Sanitation Data'!E93)),IF(AND(ISNUMBER(OFFSET('Sanitation Data'!$E$5,0,10*ROW('Sanitation Data'!E93))),CU99="No",ISNUMBER(OFFSET('Sanitation Data'!$E$5,0,10*ROW('Sanitation Data'!E93)))),CONCATENATE("[",ROUND(100-OFFSET('Sanitation Data'!$E$5,0,10*ROW('Sanitation Data'!E93)),0),"]"),IF(AND(ISNUMBER(OFFSET('Sanitation Data'!$E$5,0,10*ROW('Sanitation Data'!E93))),CU99="",ISNUMBER(OFFSET('Sanitation Data'!$E$5,0,10*ROW('Sanitation Data'!E93)))),100-OFFSET('Sanitation Data'!$E$5,0,10*ROW('Sanitation Data'!E93)),NA())))</f>
        <v>#N/A</v>
      </c>
      <c r="AG99" s="253" t="e">
        <f ca="true">+IF(AND(ISNUMBER(OFFSET('Sanitation Data'!$E$7,0,10*ROW('Sanitation Data'!E93))),CV99="Yes"),OFFSET('Sanitation Data'!$E$7,0,10*ROW('Sanitation Data'!E93)),IF(AND(ISNUMBER(OFFSET('Sanitation Data'!$E$7,0,10*ROW('Sanitation Data'!E93))),CV99="No",ISNUMBER(OFFSET('Sanitation Data'!$E$7,0,10*ROW('Sanitation Data'!E93)))),CONCATENATE("[",ROUND(OFFSET('Sanitation Data'!$E$7,0,10*ROW('Sanitation Data'!E93)),0),"]"),IF(AND(ISNUMBER(OFFSET('Sanitation Data'!$E$7,0,10*ROW('Sanitation Data'!E93))),CV99="",ISNUMBER(OFFSET('Sanitation Data'!$E$7,0,10*ROW('Sanitation Data'!E93)))),OFFSET('Sanitation Data'!$E$7,0,10*ROW('Sanitation Data'!E93)),NA())))</f>
        <v>#N/A</v>
      </c>
      <c r="AH99" s="253" t="e">
        <f ca="true">+IF(AND(ISNUMBER(OFFSET('Sanitation Data'!$E$11,0,10*ROW('Sanitation Data'!E93))),CW99="Yes"),OFFSET('Sanitation Data'!$E$11,0,10*ROW('Sanitation Data'!E93)),IF(AND(ISNUMBER(OFFSET('Sanitation Data'!$E$11,0,10*ROW('Sanitation Data'!E93))),CW99="No",ISNUMBER(OFFSET('Sanitation Data'!$E$11,0,10*ROW('Sanitation Data'!E93)))),CONCATENATE("[",ROUND(OFFSET('Sanitation Data'!$E$11,0,10*ROW('Sanitation Data'!E93)),0),"]"),IF(AND(ISNUMBER(OFFSET('Sanitation Data'!$E$11,0,10*ROW('Sanitation Data'!E93))),CW99="",ISNUMBER(OFFSET('Sanitation Data'!$E$11,0,10*ROW('Sanitation Data'!E93)))),OFFSET('Sanitation Data'!$E$11,0,10*ROW('Sanitation Data'!E93)),NA())))</f>
        <v>#N/A</v>
      </c>
      <c r="AI99" s="253" t="e">
        <f ca="true">+IF(AND(ISNUMBER(OFFSET('Sanitation Data'!$E$12,0,10*ROW('Sanitation Data'!E93))),CX99="Yes"),OFFSET('Sanitation Data'!$E$12,0,10*ROW('Sanitation Data'!E93)),IF(AND(ISNUMBER(OFFSET('Sanitation Data'!$E$12,0,10*ROW('Sanitation Data'!E93))),CX99="No",ISNUMBER(OFFSET('Sanitation Data'!$E$12,0,10*ROW('Sanitation Data'!E93)))),CONCATENATE("[",ROUND(OFFSET('Sanitation Data'!$E$12,0,10*ROW('Sanitation Data'!E93)),0),"]"),IF(AND(ISNUMBER(OFFSET('Sanitation Data'!$E$12,0,10*ROW('Sanitation Data'!E93))),CX99="",ISNUMBER(OFFSET('Sanitation Data'!$E$12,0,10*ROW('Sanitation Data'!E93)))),OFFSET('Sanitation Data'!$E$12,0,10*ROW('Sanitation Data'!E93)),NA())))</f>
        <v>#N/A</v>
      </c>
      <c r="AJ99" s="253" t="e">
        <f ca="true">+IF(AND(ISNUMBER(OFFSET('Sanitation Data'!$E$13,0,10*ROW('Sanitation Data'!E93))),CY99="Yes"),OFFSET('Sanitation Data'!$E$13,0,10*ROW('Sanitation Data'!E93)),IF(AND(ISNUMBER(OFFSET('Sanitation Data'!$E$13,0,10*ROW('Sanitation Data'!E93))),CY99="No",ISNUMBER(OFFSET('Sanitation Data'!$E$13,0,10*ROW('Sanitation Data'!E93)))),CONCATENATE("[",ROUND(OFFSET('Sanitation Data'!$E$13,0,10*ROW('Sanitation Data'!E93)),0),"]"),IF(AND(ISNUMBER(OFFSET('Sanitation Data'!$E$13,0,10*ROW('Sanitation Data'!E93))),CY99="",ISNUMBER(OFFSET('Sanitation Data'!$E$13,0,10*ROW('Sanitation Data'!E93)))),OFFSET('Sanitation Data'!$E$13,0,10*ROW('Sanitation Data'!E93)),NA())))</f>
        <v>#N/A</v>
      </c>
      <c r="AK99" s="253" t="e">
        <f ca="true">+IF(AND(ISNUMBER(OFFSET('Sanitation Data'!$F$5,0,10*ROW('Sanitation Data'!F93))),CZ99="Yes"),100-OFFSET('Sanitation Data'!$F$5,0,10*ROW('Sanitation Data'!F93)),IF(AND(ISNUMBER(OFFSET('Sanitation Data'!$F$5,0,10*ROW('Sanitation Data'!F93))),CZ99="No",ISNUMBER(OFFSET('Sanitation Data'!$F$5,0,10*ROW('Sanitation Data'!F93)))),CONCATENATE("[",ROUND(100-OFFSET('Sanitation Data'!$F$5,0,10*ROW('Sanitation Data'!F93)),0),"]"),IF(AND(ISNUMBER(OFFSET('Sanitation Data'!$F$5,0,10*ROW('Sanitation Data'!F93))),CZ99="",ISNUMBER(OFFSET('Sanitation Data'!$F$5,0,10*ROW('Sanitation Data'!F93)))),100-OFFSET('Sanitation Data'!$F$5,0,10*ROW('Sanitation Data'!F93)),NA())))</f>
        <v>#N/A</v>
      </c>
      <c r="AL99" s="253" t="e">
        <f ca="true">+IF(AND(ISNUMBER(OFFSET('Sanitation Data'!$F$7,0,10*ROW('Sanitation Data'!F93))),DA99="Yes"),OFFSET('Sanitation Data'!$F$7,0,10*ROW('Sanitation Data'!F93)),IF(AND(ISNUMBER(OFFSET('Sanitation Data'!$F$7,0,10*ROW('Sanitation Data'!F93))),DA99="No",ISNUMBER(OFFSET('Sanitation Data'!$F$7,0,10*ROW('Sanitation Data'!F93)))),CONCATENATE("[",ROUND(OFFSET('Sanitation Data'!$F$7,0,10*ROW('Sanitation Data'!F93)),0),"]"),IF(AND(ISNUMBER(OFFSET('Sanitation Data'!$F$7,0,10*ROW('Sanitation Data'!F93))),DA99="",ISNUMBER(OFFSET('Sanitation Data'!$F$7,0,10*ROW('Sanitation Data'!F93)))),OFFSET('Sanitation Data'!$F$7,0,10*ROW('Sanitation Data'!F93)),NA())))</f>
        <v>#N/A</v>
      </c>
      <c r="AM99" s="253" t="e">
        <f ca="true">+IF(AND(ISNUMBER(OFFSET('Sanitation Data'!$F$11,0,10*ROW('Sanitation Data'!F93))),DB99="Yes"),OFFSET('Sanitation Data'!$F$11,0,10*ROW('Sanitation Data'!F93)),IF(AND(ISNUMBER(OFFSET('Sanitation Data'!$F$11,0,10*ROW('Sanitation Data'!F93))),DB99="No",ISNUMBER(OFFSET('Sanitation Data'!$F$11,0,10*ROW('Sanitation Data'!F93)))),CONCATENATE("[",ROUND(OFFSET('Sanitation Data'!$F$11,0,10*ROW('Sanitation Data'!F93)),0),"]"),IF(AND(ISNUMBER(OFFSET('Sanitation Data'!$F$11,0,10*ROW('Sanitation Data'!F93))),DB99="",ISNUMBER(OFFSET('Sanitation Data'!$F$11,0,10*ROW('Sanitation Data'!F93)))),OFFSET('Sanitation Data'!$F$11,0,10*ROW('Sanitation Data'!F93)),NA())))</f>
        <v>#N/A</v>
      </c>
      <c r="AN99" s="253" t="e">
        <f ca="true">+IF(AND(ISNUMBER(OFFSET('Sanitation Data'!$F$12,0,10*ROW('Sanitation Data'!F93))),DC99="Yes"),OFFSET('Sanitation Data'!$F$12,0,10*ROW('Sanitation Data'!F93)),IF(AND(ISNUMBER(OFFSET('Sanitation Data'!$F$12,0,10*ROW('Sanitation Data'!F93))),DC99="No",ISNUMBER(OFFSET('Sanitation Data'!$F$12,0,10*ROW('Sanitation Data'!F93)))),CONCATENATE("[",ROUND(OFFSET('Sanitation Data'!$F$12,0,10*ROW('Sanitation Data'!F93)),0),"]"),IF(AND(ISNUMBER(OFFSET('Sanitation Data'!$F$12,0,10*ROW('Sanitation Data'!F93))),DC99="",ISNUMBER(OFFSET('Sanitation Data'!$F$12,0,10*ROW('Sanitation Data'!F93)))),OFFSET('Sanitation Data'!$F$12,0,10*ROW('Sanitation Data'!F93)),NA())))</f>
        <v>#N/A</v>
      </c>
      <c r="AO99" s="253" t="e">
        <f ca="true">+IF(AND(ISNUMBER(OFFSET('Sanitation Data'!$F$13,0,10*ROW('Sanitation Data'!F93))),DD99="Yes"),OFFSET('Sanitation Data'!$F$13,0,10*ROW('Sanitation Data'!F93)),IF(AND(ISNUMBER(OFFSET('Sanitation Data'!$F$13,0,10*ROW('Sanitation Data'!F93))),DD99="No",ISNUMBER(OFFSET('Sanitation Data'!$F$13,0,10*ROW('Sanitation Data'!F93)))),CONCATENATE("[",ROUND(OFFSET('Sanitation Data'!$F$13,0,10*ROW('Sanitation Data'!F93)),0),"]"),IF(AND(ISNUMBER(OFFSET('Sanitation Data'!$F$13,0,10*ROW('Sanitation Data'!F93))),DD99="",ISNUMBER(OFFSET('Sanitation Data'!$F$13,0,10*ROW('Sanitation Data'!F93)))),OFFSET('Sanitation Data'!$F$13,0,10*ROW('Sanitation Data'!F93)),NA())))</f>
        <v>#N/A</v>
      </c>
      <c r="AP99" s="253" t="e">
        <f ca="true">+IF(AND(ISNUMBER(OFFSET('Sanitation Data'!$G$5,0,10*ROW('Sanitation Data'!G93))),DE99="Yes"),100-OFFSET('Sanitation Data'!$G$5,0,10*ROW('Sanitation Data'!G93)),IF(AND(ISNUMBER(OFFSET('Sanitation Data'!$G$5,0,10*ROW('Sanitation Data'!G93))),DE99="No",ISNUMBER(OFFSET('Sanitation Data'!$G$5,0,10*ROW('Sanitation Data'!G93)))),CONCATENATE("[",ROUND(100-OFFSET('Sanitation Data'!$G$5,0,10*ROW('Sanitation Data'!G93)),0),"]"),IF(AND(ISNUMBER(OFFSET('Sanitation Data'!$G$5,0,10*ROW('Sanitation Data'!G93))),DE99="",ISNUMBER(OFFSET('Sanitation Data'!$G$5,0,10*ROW('Sanitation Data'!G93)))),100-OFFSET('Sanitation Data'!$G$5,0,10*ROW('Sanitation Data'!G93)),NA())))</f>
        <v>#N/A</v>
      </c>
      <c r="AQ99" s="253" t="e">
        <f ca="true">+IF(AND(ISNUMBER(OFFSET('Sanitation Data'!$G$7,0,10*ROW('Sanitation Data'!G93))),DF99="Yes"),OFFSET('Sanitation Data'!$G$7,0,10*ROW('Sanitation Data'!G93)),IF(AND(ISNUMBER(OFFSET('Sanitation Data'!$G$7,0,10*ROW('Sanitation Data'!G93))),DF99="No",ISNUMBER(OFFSET('Sanitation Data'!$G$7,0,10*ROW('Sanitation Data'!G93)))),CONCATENATE("[",ROUND(OFFSET('Sanitation Data'!$G$7,0,10*ROW('Sanitation Data'!G93)),0),"]"),IF(AND(ISNUMBER(OFFSET('Sanitation Data'!$G$7,0,10*ROW('Sanitation Data'!G93))),DF99="",ISNUMBER(OFFSET('Sanitation Data'!$G$7,0,10*ROW('Sanitation Data'!G93)))),OFFSET('Sanitation Data'!$G$7,0,10*ROW('Sanitation Data'!G93)),NA())))</f>
        <v>#N/A</v>
      </c>
      <c r="AR99" s="253" t="e">
        <f ca="true">+IF(AND(ISNUMBER(OFFSET('Sanitation Data'!$G$11,0,10*ROW('Sanitation Data'!G93))),DG99="Yes"),OFFSET('Sanitation Data'!$G$11,0,10*ROW('Sanitation Data'!G93)),IF(AND(ISNUMBER(OFFSET('Sanitation Data'!$G$11,0,10*ROW('Sanitation Data'!G93))),DG99="No",ISNUMBER(OFFSET('Sanitation Data'!$G$11,0,10*ROW('Sanitation Data'!G93)))),CONCATENATE("[",ROUND(OFFSET('Sanitation Data'!$G$11,0,10*ROW('Sanitation Data'!G93)),0),"]"),IF(AND(ISNUMBER(OFFSET('Sanitation Data'!$G$11,0,10*ROW('Sanitation Data'!G93))),DG99="",ISNUMBER(OFFSET('Sanitation Data'!$G$11,0,10*ROW('Sanitation Data'!G93)))),OFFSET('Sanitation Data'!$G$11,0,10*ROW('Sanitation Data'!G93)),NA())))</f>
        <v>#N/A</v>
      </c>
      <c r="AS99" s="253" t="e">
        <f ca="true">+IF(AND(ISNUMBER(OFFSET('Sanitation Data'!$G$12,0,10*ROW('Sanitation Data'!G93))),DH99="Yes"),OFFSET('Sanitation Data'!$G$12,0,10*ROW('Sanitation Data'!G93)),IF(AND(ISNUMBER(OFFSET('Sanitation Data'!$G$12,0,10*ROW('Sanitation Data'!G93))),DH99="No",ISNUMBER(OFFSET('Sanitation Data'!$G$12,0,10*ROW('Sanitation Data'!G93)))),CONCATENATE("[",ROUND(OFFSET('Sanitation Data'!$G$12,0,10*ROW('Sanitation Data'!G93)),0),"]"),IF(AND(ISNUMBER(OFFSET('Sanitation Data'!$G$12,0,10*ROW('Sanitation Data'!G93))),DH99="",ISNUMBER(OFFSET('Sanitation Data'!$G$12,0,10*ROW('Sanitation Data'!G93)))),OFFSET('Sanitation Data'!$G$12,0,10*ROW('Sanitation Data'!G93)),NA())))</f>
        <v>#N/A</v>
      </c>
      <c r="AT99" s="253" t="e">
        <f ca="true">+IF(AND(ISNUMBER(OFFSET('Sanitation Data'!$G$13,0,10*ROW('Sanitation Data'!G93))),DI99="Yes"),OFFSET('Sanitation Data'!$G$13,0,10*ROW('Sanitation Data'!G93)),IF(AND(ISNUMBER(OFFSET('Sanitation Data'!$G$13,0,10*ROW('Sanitation Data'!G93))),DI99="No",ISNUMBER(OFFSET('Sanitation Data'!$G$13,0,10*ROW('Sanitation Data'!G93)))),CONCATENATE("[",ROUND(OFFSET('Sanitation Data'!$G$13,0,10*ROW('Sanitation Data'!G93)),0),"]"),IF(AND(ISNUMBER(OFFSET('Sanitation Data'!$G$13,0,10*ROW('Sanitation Data'!G93))),DI99="",ISNUMBER(OFFSET('Sanitation Data'!$G$13,0,10*ROW('Sanitation Data'!G93)))),OFFSET('Sanitation Data'!$G$13,0,10*ROW('Sanitation Data'!G93)),NA())))</f>
        <v>#N/A</v>
      </c>
      <c r="AU99" s="253" t="e">
        <f ca="true">+IF(AND(ISNUMBER(OFFSET('Sanitation Data'!$H$5,0,10*ROW('Sanitation Data'!H93))),DJ99="Yes"),100-OFFSET('Sanitation Data'!$H$5,0,10*ROW('Sanitation Data'!H93)),IF(AND(ISNUMBER(OFFSET('Sanitation Data'!$H$5,0,10*ROW('Sanitation Data'!H93))),DJ99="No",ISNUMBER(OFFSET('Sanitation Data'!$H$5,0,10*ROW('Sanitation Data'!H93)))),CONCATENATE("[",ROUND(100-OFFSET('Sanitation Data'!$H$5,0,10*ROW('Sanitation Data'!H93)),0),"]"),IF(AND(ISNUMBER(OFFSET('Sanitation Data'!$H$5,0,10*ROW('Sanitation Data'!H93))),DJ99="",ISNUMBER(OFFSET('Sanitation Data'!$H$5,0,10*ROW('Sanitation Data'!H93)))),100-OFFSET('Sanitation Data'!$H$5,0,10*ROW('Sanitation Data'!H93)),NA())))</f>
        <v>#N/A</v>
      </c>
      <c r="AV99" s="253" t="e">
        <f ca="true">+IF(AND(ISNUMBER(OFFSET('Sanitation Data'!$H$7,0,10*ROW('Sanitation Data'!H93))),DK99="Yes"),OFFSET('Sanitation Data'!$H$7,0,10*ROW('Sanitation Data'!H93)),IF(AND(ISNUMBER(OFFSET('Sanitation Data'!$H$7,0,10*ROW('Sanitation Data'!H93))),DK99="No",ISNUMBER(OFFSET('Sanitation Data'!$H$7,0,10*ROW('Sanitation Data'!H93)))),CONCATENATE("[",ROUND(OFFSET('Sanitation Data'!$H$7,0,10*ROW('Sanitation Data'!H93)),0),"]"),IF(AND(ISNUMBER(OFFSET('Sanitation Data'!$H$7,0,10*ROW('Sanitation Data'!H93))),DK99="",ISNUMBER(OFFSET('Sanitation Data'!$H$7,0,10*ROW('Sanitation Data'!H93)))),OFFSET('Sanitation Data'!$H$7,0,10*ROW('Sanitation Data'!H93)),NA())))</f>
        <v>#N/A</v>
      </c>
      <c r="AW99" s="253" t="e">
        <f ca="true">+IF(AND(ISNUMBER(OFFSET('Sanitation Data'!$H$11,0,10*ROW('Sanitation Data'!H93))),DL99="Yes"),OFFSET('Sanitation Data'!$H$11,0,10*ROW('Sanitation Data'!H93)),IF(AND(ISNUMBER(OFFSET('Sanitation Data'!$H$11,0,10*ROW('Sanitation Data'!H93))),DL99="No",ISNUMBER(OFFSET('Sanitation Data'!$H$11,0,10*ROW('Sanitation Data'!H93)))),CONCATENATE("[",ROUND(OFFSET('Sanitation Data'!$H$11,0,10*ROW('Sanitation Data'!H93)),0),"]"),IF(AND(ISNUMBER(OFFSET('Sanitation Data'!$H$11,0,10*ROW('Sanitation Data'!H93))),DL99="",ISNUMBER(OFFSET('Sanitation Data'!$H$11,0,10*ROW('Sanitation Data'!H93)))),OFFSET('Sanitation Data'!$H$11,0,10*ROW('Sanitation Data'!H93)),NA())))</f>
        <v>#N/A</v>
      </c>
      <c r="AX99" s="253" t="e">
        <f ca="true">+IF(AND(ISNUMBER(OFFSET('Sanitation Data'!$H$12,0,10*ROW('Sanitation Data'!H93))),DM99="Yes"),OFFSET('Sanitation Data'!$H$12,0,10*ROW('Sanitation Data'!H93)),IF(AND(ISNUMBER(OFFSET('Sanitation Data'!$H$12,0,10*ROW('Sanitation Data'!H93))),DM99="No",ISNUMBER(OFFSET('Sanitation Data'!$H$12,0,10*ROW('Sanitation Data'!H93)))),CONCATENATE("[",ROUND(OFFSET('Sanitation Data'!$H$12,0,10*ROW('Sanitation Data'!H93)),0),"]"),IF(AND(ISNUMBER(OFFSET('Sanitation Data'!$H$12,0,10*ROW('Sanitation Data'!H93))),DM99="",ISNUMBER(OFFSET('Sanitation Data'!$H$12,0,10*ROW('Sanitation Data'!H93)))),OFFSET('Sanitation Data'!$H$12,0,10*ROW('Sanitation Data'!H93)),NA())))</f>
        <v>#N/A</v>
      </c>
      <c r="AY99" s="253" t="e">
        <f ca="true">+IF(AND(ISNUMBER(OFFSET('Sanitation Data'!$H$13,0,10*ROW('Sanitation Data'!H93))),DN99="Yes"),OFFSET('Sanitation Data'!$H$13,0,10*ROW('Sanitation Data'!H93)),IF(AND(ISNUMBER(OFFSET('Sanitation Data'!$H$13,0,10*ROW('Sanitation Data'!H93))),DN99="No",ISNUMBER(OFFSET('Sanitation Data'!$H$13,0,10*ROW('Sanitation Data'!H93)))),CONCATENATE("[",ROUND(OFFSET('Sanitation Data'!$H$13,0,10*ROW('Sanitation Data'!H93)),0),"]"),IF(AND(ISNUMBER(OFFSET('Sanitation Data'!$H$13,0,10*ROW('Sanitation Data'!H93))),DN99="",ISNUMBER(OFFSET('Sanitation Data'!$H$13,0,10*ROW('Sanitation Data'!H93)))),OFFSET('Sanitation Data'!$H$13,0,10*ROW('Sanitation Data'!H93)),NA())))</f>
        <v>#N/A</v>
      </c>
      <c r="AZ99" s="254" t="e">
        <f ca="true">+IF(AND(ISNUMBER(OFFSET('Hygiene Data'!$C$6,0,10*ROW('Hygiene Data'!C93))),DO99="Yes"),OFFSET('Hygiene Data'!$C$6,0,10*ROW('Hygiene Data'!C93)),IF(AND(ISNUMBER(OFFSET('Hygiene Data'!$C$6,0,10*ROW('Hygiene Data'!C93))),DO99="No",ISNUMBER(OFFSET('Hygiene Data'!$C$6,0,10*ROW('Hygiene Data'!C93)))),CONCATENATE("[",ROUND(OFFSET('Hygiene Data'!$C$6,0,10*ROW('Hygiene Data'!C93)),0),"]"),IF(AND(ISNUMBER(OFFSET('Hygiene Data'!$C$6,0,10*ROW('Hygiene Data'!C93))),DO99="",ISNUMBER(OFFSET('Hygiene Data'!$C$6,0,10*ROW('Hygiene Data'!C93)))),OFFSET('Hygiene Data'!$C$6,0,10*ROW('Hygiene Data'!C93)),NA())))</f>
        <v>#N/A</v>
      </c>
      <c r="BA99" s="254" t="e">
        <f ca="true">+IF(AND(ISNUMBER(OFFSET('Hygiene Data'!$C$8,0,10*ROW('Hygiene Data'!C93))),DP99="Yes"),OFFSET('Hygiene Data'!$C$8,0,10*ROW('Hygiene Data'!C93)),IF(AND(ISNUMBER(OFFSET('Hygiene Data'!$C$8,0,10*ROW('Hygiene Data'!C93))),DP99="No",ISNUMBER(OFFSET('Hygiene Data'!$C$8,0,10*ROW('Hygiene Data'!C93)))),CONCATENATE("[",ROUND(OFFSET('Hygiene Data'!$C$8,0,10*ROW('Hygiene Data'!C93)),0),"]"),IF(AND(ISNUMBER(OFFSET('Hygiene Data'!$C$8,0,10*ROW('Hygiene Data'!C93))),DP99="",ISNUMBER(OFFSET('Hygiene Data'!$C$8,0,10*ROW('Hygiene Data'!C93)))),OFFSET('Hygiene Data'!$C$8,0,10*ROW('Hygiene Data'!C93)),NA())))</f>
        <v>#N/A</v>
      </c>
      <c r="BB99" s="254" t="e">
        <f ca="true">+IF(AND(ISNUMBER(OFFSET('Hygiene Data'!$C$10,0,10*ROW('Hygiene Data'!C93))),DQ99="Yes"),OFFSET('Hygiene Data'!$C$10,0,10*ROW('Hygiene Data'!C93)),IF(AND(ISNUMBER(OFFSET('Hygiene Data'!$C$10,0,10*ROW('Hygiene Data'!C93))),DQ99="No",ISNUMBER(OFFSET('Hygiene Data'!$C$10,0,10*ROW('Hygiene Data'!C93)))),CONCATENATE("[",ROUND(OFFSET('Hygiene Data'!$C$10,0,10*ROW('Hygiene Data'!C93)),0),"]"),IF(AND(ISNUMBER(OFFSET('Hygiene Data'!$C$10,0,10*ROW('Hygiene Data'!C93))),DQ99="",ISNUMBER(OFFSET('Hygiene Data'!$C$10,0,10*ROW('Hygiene Data'!C93)))),OFFSET('Hygiene Data'!$C$10,0,10*ROW('Hygiene Data'!C93)),NA())))</f>
        <v>#N/A</v>
      </c>
      <c r="BC99" s="254" t="e">
        <f ca="true">+IF(AND(ISNUMBER(OFFSET('Hygiene Data'!$D$6,0,10*ROW('Hygiene Data'!D93))),DR99="Yes"),OFFSET('Hygiene Data'!$D$6,0,10*ROW('Hygiene Data'!D93)),IF(AND(ISNUMBER(OFFSET('Hygiene Data'!$D$6,0,10*ROW('Hygiene Data'!D93))),DR99="No",ISNUMBER(OFFSET('Hygiene Data'!$D$6,0,10*ROW('Hygiene Data'!D93)))),CONCATENATE("[",ROUND(OFFSET('Hygiene Data'!$D$6,0,10*ROW('Hygiene Data'!D93)),0),"]"),IF(AND(ISNUMBER(OFFSET('Hygiene Data'!$D$6,0,10*ROW('Hygiene Data'!D93))),DR99="",ISNUMBER(OFFSET('Hygiene Data'!$D$6,0,10*ROW('Hygiene Data'!D93)))),OFFSET('Hygiene Data'!$D$6,0,10*ROW('Hygiene Data'!D93)),NA())))</f>
        <v>#N/A</v>
      </c>
      <c r="BD99" s="254" t="e">
        <f ca="true">+IF(AND(ISNUMBER(OFFSET('Hygiene Data'!$D$8,0,10*ROW('Hygiene Data'!D93))),DS99="Yes"),OFFSET('Hygiene Data'!$D$8,0,10*ROW('Hygiene Data'!D93)),IF(AND(ISNUMBER(OFFSET('Hygiene Data'!$D$8,0,10*ROW('Hygiene Data'!D93))),DS99="No",ISNUMBER(OFFSET('Hygiene Data'!$D$8,0,10*ROW('Hygiene Data'!D93)))),CONCATENATE("[",ROUND(OFFSET('Hygiene Data'!$D$8,0,10*ROW('Hygiene Data'!D93)),0),"]"),IF(AND(ISNUMBER(OFFSET('Hygiene Data'!$D$8,0,10*ROW('Hygiene Data'!D93))),DS99="",ISNUMBER(OFFSET('Hygiene Data'!$D$8,0,10*ROW('Hygiene Data'!D93)))),OFFSET('Hygiene Data'!$D$8,0,10*ROW('Hygiene Data'!D93)),NA())))</f>
        <v>#N/A</v>
      </c>
      <c r="BE99" s="254" t="e">
        <f ca="true">+IF(AND(ISNUMBER(OFFSET('Hygiene Data'!$D$10,0,10*ROW('Hygiene Data'!D93))),DT99="Yes"),OFFSET('Hygiene Data'!$D$10,0,10*ROW('Hygiene Data'!D93)),IF(AND(ISNUMBER(OFFSET('Hygiene Data'!$D$10,0,10*ROW('Hygiene Data'!D93))),DT99="No",ISNUMBER(OFFSET('Hygiene Data'!$D$10,0,10*ROW('Hygiene Data'!D93)))),CONCATENATE("[",ROUND(OFFSET('Hygiene Data'!$D$10,0,10*ROW('Hygiene Data'!D93)),0),"]"),IF(AND(ISNUMBER(OFFSET('Hygiene Data'!$D$10,0,10*ROW('Hygiene Data'!D93))),DT99="",ISNUMBER(OFFSET('Hygiene Data'!$D$10,0,10*ROW('Hygiene Data'!D93)))),OFFSET('Hygiene Data'!$D$10,0,10*ROW('Hygiene Data'!D93)),NA())))</f>
        <v>#N/A</v>
      </c>
      <c r="BF99" s="254" t="e">
        <f ca="true">+IF(AND(ISNUMBER(OFFSET('Hygiene Data'!$E$6,0,10*ROW('Hygiene Data'!E93))),DU99="Yes"),OFFSET('Hygiene Data'!$E$6,0,10*ROW('Hygiene Data'!E93)),IF(AND(ISNUMBER(OFFSET('Hygiene Data'!$E$6,0,10*ROW('Hygiene Data'!E93))),DU99="No",ISNUMBER(OFFSET('Hygiene Data'!$E$6,0,10*ROW('Hygiene Data'!E93)))),CONCATENATE("[",ROUND(OFFSET('Hygiene Data'!$E$6,0,10*ROW('Hygiene Data'!E93)),0),"]"),IF(AND(ISNUMBER(OFFSET('Hygiene Data'!$E$6,0,10*ROW('Hygiene Data'!E93))),DU99="",ISNUMBER(OFFSET('Hygiene Data'!$E$6,0,10*ROW('Hygiene Data'!E93)))),OFFSET('Hygiene Data'!$E$6,0,10*ROW('Hygiene Data'!E93)),NA())))</f>
        <v>#N/A</v>
      </c>
      <c r="BG99" s="254" t="e">
        <f ca="true">+IF(AND(ISNUMBER(OFFSET('Hygiene Data'!$E$8,0,10*ROW('Hygiene Data'!E93))),DV99="Yes"),OFFSET('Hygiene Data'!$E$8,0,10*ROW('Hygiene Data'!E93)),IF(AND(ISNUMBER(OFFSET('Hygiene Data'!$E$8,0,10*ROW('Hygiene Data'!E93))),DV99="No",ISNUMBER(OFFSET('Hygiene Data'!$E$8,0,10*ROW('Hygiene Data'!E93)))),CONCATENATE("[",ROUND(OFFSET('Hygiene Data'!$E$8,0,10*ROW('Hygiene Data'!E93)),0),"]"),IF(AND(ISNUMBER(OFFSET('Hygiene Data'!$E$8,0,10*ROW('Hygiene Data'!E93))),DV99="",ISNUMBER(OFFSET('Hygiene Data'!$E$8,0,10*ROW('Hygiene Data'!E93)))),OFFSET('Hygiene Data'!$E$8,0,10*ROW('Hygiene Data'!E93)),NA())))</f>
        <v>#N/A</v>
      </c>
      <c r="BH99" s="254" t="e">
        <f ca="true">+IF(AND(ISNUMBER(OFFSET('Hygiene Data'!$E$10,0,10*ROW('Hygiene Data'!E93))),DW99="Yes"),OFFSET('Hygiene Data'!$E$10,0,10*ROW('Hygiene Data'!E93)),IF(AND(ISNUMBER(OFFSET('Hygiene Data'!$E$10,0,10*ROW('Hygiene Data'!E93))),DW99="No",ISNUMBER(OFFSET('Hygiene Data'!$E$10,0,10*ROW('Hygiene Data'!E93)))),CONCATENATE("[",ROUND(OFFSET('Hygiene Data'!$E$10,0,10*ROW('Hygiene Data'!E93)),0),"]"),IF(AND(ISNUMBER(OFFSET('Hygiene Data'!$E$10,0,10*ROW('Hygiene Data'!E93))),DW99="",ISNUMBER(OFFSET('Hygiene Data'!$E$10,0,10*ROW('Hygiene Data'!E93)))),OFFSET('Hygiene Data'!$E$10,0,10*ROW('Hygiene Data'!E93)),NA())))</f>
        <v>#N/A</v>
      </c>
      <c r="BI99" s="254" t="e">
        <f ca="true">+IF(AND(ISNUMBER(OFFSET('Hygiene Data'!$F$6,0,10*ROW('Hygiene Data'!F93))),DX99="Yes"),OFFSET('Hygiene Data'!$F$6,0,10*ROW('Hygiene Data'!F93)),IF(AND(ISNUMBER(OFFSET('Hygiene Data'!$F$6,0,10*ROW('Hygiene Data'!F93))),DX99="No",ISNUMBER(OFFSET('Hygiene Data'!$F$6,0,10*ROW('Hygiene Data'!F93)))),CONCATENATE("[",ROUND(OFFSET('Hygiene Data'!$F$6,0,10*ROW('Hygiene Data'!F93)),0),"]"),IF(AND(ISNUMBER(OFFSET('Hygiene Data'!$F$6,0,10*ROW('Hygiene Data'!F93))),DX99="",ISNUMBER(OFFSET('Hygiene Data'!$F$6,0,10*ROW('Hygiene Data'!F93)))),OFFSET('Hygiene Data'!$F$6,0,10*ROW('Hygiene Data'!F93)),NA())))</f>
        <v>#N/A</v>
      </c>
      <c r="BJ99" s="254" t="e">
        <f ca="true">+IF(AND(ISNUMBER(OFFSET('Hygiene Data'!$F$8,0,10*ROW('Hygiene Data'!F93))),DY99="Yes"),OFFSET('Hygiene Data'!$F$8,0,10*ROW('Hygiene Data'!F93)),IF(AND(ISNUMBER(OFFSET('Hygiene Data'!$F$8,0,10*ROW('Hygiene Data'!F93))),DY99="No",ISNUMBER(OFFSET('Hygiene Data'!$F$8,0,10*ROW('Hygiene Data'!F93)))),CONCATENATE("[",ROUND(OFFSET('Hygiene Data'!$F$8,0,10*ROW('Hygiene Data'!F93)),0),"]"),IF(AND(ISNUMBER(OFFSET('Hygiene Data'!$F$8,0,10*ROW('Hygiene Data'!F93))),DY99="",ISNUMBER(OFFSET('Hygiene Data'!$F$8,0,10*ROW('Hygiene Data'!F93)))),OFFSET('Hygiene Data'!$F$8,0,10*ROW('Hygiene Data'!F93)),NA())))</f>
        <v>#N/A</v>
      </c>
      <c r="BK99" s="254" t="e">
        <f ca="true">+IF(AND(ISNUMBER(OFFSET('Hygiene Data'!$F$10,0,10*ROW('Hygiene Data'!F93))),DZ99="Yes"),OFFSET('Hygiene Data'!$F$10,0,10*ROW('Hygiene Data'!F93)),IF(AND(ISNUMBER(OFFSET('Hygiene Data'!$F$10,0,10*ROW('Hygiene Data'!F93))),DZ99="No",ISNUMBER(OFFSET('Hygiene Data'!$F$10,0,10*ROW('Hygiene Data'!F93)))),CONCATENATE("[",ROUND(OFFSET('Hygiene Data'!$F$10,0,10*ROW('Hygiene Data'!F93)),0),"]"),IF(AND(ISNUMBER(OFFSET('Hygiene Data'!$F$10,0,10*ROW('Hygiene Data'!F93))),DZ99="",ISNUMBER(OFFSET('Hygiene Data'!$F$10,0,10*ROW('Hygiene Data'!F93)))),OFFSET('Hygiene Data'!$F$10,0,10*ROW('Hygiene Data'!F93)),NA())))</f>
        <v>#N/A</v>
      </c>
      <c r="BL99" s="254" t="e">
        <f ca="true">+IF(AND(ISNUMBER(OFFSET('Hygiene Data'!$G$6,0,10*ROW('Hygiene Data'!G93))),EA99="Yes"),OFFSET('Hygiene Data'!$G$6,0,10*ROW('Hygiene Data'!G93)),IF(AND(ISNUMBER(OFFSET('Hygiene Data'!$G$6,0,10*ROW('Hygiene Data'!G93))),EA99="No",ISNUMBER(OFFSET('Hygiene Data'!$G$6,0,10*ROW('Hygiene Data'!G93)))),CONCATENATE("[",ROUND(OFFSET('Hygiene Data'!$G$6,0,10*ROW('Hygiene Data'!G93)),0),"]"),IF(AND(ISNUMBER(OFFSET('Hygiene Data'!$G$6,0,10*ROW('Hygiene Data'!G93))),EA99="",ISNUMBER(OFFSET('Hygiene Data'!$G$6,0,10*ROW('Hygiene Data'!G93)))),OFFSET('Hygiene Data'!$G$6,0,10*ROW('Hygiene Data'!G93)),NA())))</f>
        <v>#N/A</v>
      </c>
      <c r="BM99" s="254" t="e">
        <f ca="true">+IF(AND(ISNUMBER(OFFSET('Hygiene Data'!$G$8,0,10*ROW('Hygiene Data'!G93))),EB99="Yes"),OFFSET('Hygiene Data'!$G$8,0,10*ROW('Hygiene Data'!G93)),IF(AND(ISNUMBER(OFFSET('Hygiene Data'!$G$8,0,10*ROW('Hygiene Data'!G93))),EB99="No",ISNUMBER(OFFSET('Hygiene Data'!$G$8,0,10*ROW('Hygiene Data'!G93)))),CONCATENATE("[",ROUND(OFFSET('Hygiene Data'!$G$8,0,10*ROW('Hygiene Data'!G93)),0),"]"),IF(AND(ISNUMBER(OFFSET('Hygiene Data'!$G$8,0,10*ROW('Hygiene Data'!G93))),EB99="",ISNUMBER(OFFSET('Hygiene Data'!$G$8,0,10*ROW('Hygiene Data'!G93)))),OFFSET('Hygiene Data'!$G$8,0,10*ROW('Hygiene Data'!G93)),NA())))</f>
        <v>#N/A</v>
      </c>
      <c r="BN99" s="254" t="e">
        <f ca="true">+IF(AND(ISNUMBER(OFFSET('Hygiene Data'!$G$10,0,10*ROW('Hygiene Data'!G93))),EC99="Yes"),OFFSET('Hygiene Data'!$G$10,0,10*ROW('Hygiene Data'!G93)),IF(AND(ISNUMBER(OFFSET('Hygiene Data'!$G$10,0,10*ROW('Hygiene Data'!G93))),EC99="No",ISNUMBER(OFFSET('Hygiene Data'!$G$10,0,10*ROW('Hygiene Data'!G93)))),CONCATENATE("[",ROUND(OFFSET('Hygiene Data'!$G$10,0,10*ROW('Hygiene Data'!G93)),0),"]"),IF(AND(ISNUMBER(OFFSET('Hygiene Data'!$G$10,0,10*ROW('Hygiene Data'!G93))),EC99="",ISNUMBER(OFFSET('Hygiene Data'!$G$10,0,10*ROW('Hygiene Data'!G93)))),OFFSET('Hygiene Data'!$G$10,0,10*ROW('Hygiene Data'!G93)),NA())))</f>
        <v>#N/A</v>
      </c>
      <c r="BO99" s="254" t="e">
        <f ca="true">+IF(AND(ISNUMBER(OFFSET('Hygiene Data'!$H$6,0,10*ROW('Hygiene Data'!H93))),ED99="Yes"),OFFSET('Hygiene Data'!$H$6,0,10*ROW('Hygiene Data'!H93)),IF(AND(ISNUMBER(OFFSET('Hygiene Data'!$H$6,0,10*ROW('Hygiene Data'!H93))),ED99="No",ISNUMBER(OFFSET('Hygiene Data'!$H$6,0,10*ROW('Hygiene Data'!H93)))),CONCATENATE("[",ROUND(OFFSET('Hygiene Data'!$H$6,0,10*ROW('Hygiene Data'!H93)),0),"]"),IF(AND(ISNUMBER(OFFSET('Hygiene Data'!$H$6,0,10*ROW('Hygiene Data'!H93))),ED99="",ISNUMBER(OFFSET('Hygiene Data'!$H$6,0,10*ROW('Hygiene Data'!H93)))),OFFSET('Hygiene Data'!$H$6,0,10*ROW('Hygiene Data'!H93)),NA())))</f>
        <v>#N/A</v>
      </c>
      <c r="BP99" s="254" t="e">
        <f ca="true">+IF(AND(ISNUMBER(OFFSET('Hygiene Data'!$H$8,0,10*ROW('Hygiene Data'!H93))),EE99="Yes"),OFFSET('Hygiene Data'!$H$8,0,10*ROW('Hygiene Data'!H93)),IF(AND(ISNUMBER(OFFSET('Hygiene Data'!$H$8,0,10*ROW('Hygiene Data'!H93))),EE99="No",ISNUMBER(OFFSET('Hygiene Data'!$H$8,0,10*ROW('Hygiene Data'!H93)))),CONCATENATE("[",ROUND(OFFSET('Hygiene Data'!$H$8,0,10*ROW('Hygiene Data'!H93)),0),"]"),IF(AND(ISNUMBER(OFFSET('Hygiene Data'!$H$8,0,10*ROW('Hygiene Data'!H93))),EE99="",ISNUMBER(OFFSET('Hygiene Data'!$H$8,0,10*ROW('Hygiene Data'!H93)))),OFFSET('Hygiene Data'!$H$8,0,10*ROW('Hygiene Data'!H93)),NA())))</f>
        <v>#N/A</v>
      </c>
      <c r="BQ99" s="254" t="e">
        <f ca="true">+IF(AND(ISNUMBER(OFFSET('Hygiene Data'!$H$10,0,10*ROW('Hygiene Data'!H93))),EF99="Yes"),OFFSET('Hygiene Data'!$H$10,0,10*ROW('Hygiene Data'!H93)),IF(AND(ISNUMBER(OFFSET('Hygiene Data'!$H$10,0,10*ROW('Hygiene Data'!H93))),EF99="No",ISNUMBER(OFFSET('Hygiene Data'!$H$10,0,10*ROW('Hygiene Data'!H93)))),CONCATENATE("[",ROUND(OFFSET('Hygiene Data'!$H$10,0,10*ROW('Hygiene Data'!H93)),0),"]"),IF(AND(ISNUMBER(OFFSET('Hygiene Data'!$H$10,0,10*ROW('Hygiene Data'!H93))),EF99="",ISNUMBER(OFFSET('Hygiene Data'!$H$10,0,10*ROW('Hygiene Data'!H93)))),OFFSET('Hygiene Data'!$H$10,0,10*ROW('Hygiene Data'!H93)),NA())))</f>
        <v>#N/A</v>
      </c>
      <c r="BS99" s="36" t="str">
        <f ca="true">+IF(OFFSET('Water Data'!$C$28,0,10*ROW('Water Data'!C93))="","",OFFSET('Water Data'!$C$28,0,10*ROW('Water Data'!C93)))</f>
        <v/>
      </c>
      <c r="BT99" s="36" t="str">
        <f ca="true">+IF(OFFSET('Water Data'!$C$29,0,10*ROW('Water Data'!C93))="","",OFFSET('Water Data'!$C$29,0,10*ROW('Water Data'!C93)))</f>
        <v/>
      </c>
      <c r="BU99" s="36" t="str">
        <f ca="true">+IF(OFFSET('Water Data'!$C$30,0,10*ROW('Water Data'!C93))="","",OFFSET('Water Data'!$C$30,0,10*ROW('Water Data'!C93)))</f>
        <v/>
      </c>
      <c r="BV99" s="36" t="str">
        <f ca="true">+IF(OFFSET('Water Data'!$D$28,0,10*ROW('Water Data'!D93))="","",OFFSET('Water Data'!$D$28,0,10*ROW('Water Data'!D93)))</f>
        <v/>
      </c>
      <c r="BW99" s="36" t="str">
        <f ca="true">+IF(OFFSET('Water Data'!$D$29,0,10*ROW('Water Data'!D93))="","",OFFSET('Water Data'!$D$29,0,10*ROW('Water Data'!D93)))</f>
        <v/>
      </c>
      <c r="BX99" s="36" t="str">
        <f ca="true">+IF(OFFSET('Water Data'!$D$30,0,10*ROW('Water Data'!D93))="","",OFFSET('Water Data'!$D$30,0,10*ROW('Water Data'!D93)))</f>
        <v/>
      </c>
      <c r="BY99" s="36" t="str">
        <f ca="true">+IF(OFFSET('Water Data'!$E$28,0,10*ROW('Water Data'!E93))="","",OFFSET('Water Data'!$E$28,0,10*ROW('Water Data'!E93)))</f>
        <v/>
      </c>
      <c r="BZ99" s="36" t="str">
        <f ca="true">+IF(OFFSET('Water Data'!$E$29,0,10*ROW('Water Data'!E93))="","",OFFSET('Water Data'!$E$29,0,10*ROW('Water Data'!E93)))</f>
        <v/>
      </c>
      <c r="CA99" s="36" t="str">
        <f ca="true">+IF(OFFSET('Water Data'!$E$30,0,10*ROW('Water Data'!E93))="","",OFFSET('Water Data'!$E$30,0,10*ROW('Water Data'!E93)))</f>
        <v/>
      </c>
      <c r="CB99" s="36" t="str">
        <f ca="true">+IF(OFFSET('Water Data'!$F$28,0,10*ROW('Water Data'!F93))="","",OFFSET('Water Data'!$F$28,0,10*ROW('Water Data'!F93)))</f>
        <v/>
      </c>
      <c r="CC99" s="36" t="str">
        <f ca="true">+IF(OFFSET('Water Data'!$F$29,0,10*ROW('Water Data'!F93))="","",OFFSET('Water Data'!$F$29,0,10*ROW('Water Data'!F93)))</f>
        <v/>
      </c>
      <c r="CD99" s="36" t="str">
        <f ca="true">+IF(OFFSET('Water Data'!$F$30,0,10*ROW('Water Data'!F93))="","",OFFSET('Water Data'!$F$30,0,10*ROW('Water Data'!F93)))</f>
        <v/>
      </c>
      <c r="CE99" s="36" t="str">
        <f ca="true">+IF(OFFSET('Water Data'!$G$28,0,10*ROW('Water Data'!G93))="","",OFFSET('Water Data'!$G$28,0,10*ROW('Water Data'!G93)))</f>
        <v/>
      </c>
      <c r="CF99" s="36" t="str">
        <f ca="true">+IF(OFFSET('Water Data'!$G$29,0,10*ROW('Water Data'!G93))="","",OFFSET('Water Data'!$G$29,0,10*ROW('Water Data'!G93)))</f>
        <v/>
      </c>
      <c r="CG99" s="36" t="str">
        <f ca="true">+IF(OFFSET('Water Data'!$G$30,0,10*ROW('Water Data'!G93))="","",OFFSET('Water Data'!$G$30,0,10*ROW('Water Data'!G93)))</f>
        <v/>
      </c>
      <c r="CH99" s="36" t="str">
        <f ca="true">+IF(OFFSET('Water Data'!$H$28,0,10*ROW('Water Data'!H93))="","",OFFSET('Water Data'!$H$28,0,10*ROW('Water Data'!H93)))</f>
        <v/>
      </c>
      <c r="CI99" s="36" t="str">
        <f ca="true">+IF(OFFSET('Water Data'!$H$29,0,10*ROW('Water Data'!H93))="","",OFFSET('Water Data'!$H$29,0,10*ROW('Water Data'!H93)))</f>
        <v/>
      </c>
      <c r="CJ99" s="36" t="str">
        <f ca="true">+IF(OFFSET('Water Data'!$H$30,0,10*ROW('Water Data'!H93))="","",OFFSET('Water Data'!$H$30,0,10*ROW('Water Data'!H93)))</f>
        <v/>
      </c>
      <c r="CK99" s="36" t="str">
        <f ca="true">+IF(OFFSET('Sanitation Data'!$C$29,0,10*ROW('Sanitation Data'!C93))="","",OFFSET('Sanitation Data'!$C$29,0,10*ROW('Sanitation Data'!C93)))</f>
        <v/>
      </c>
      <c r="CL99" s="36" t="str">
        <f ca="true">+IF(OFFSET('Sanitation Data'!$C$30,0,10*ROW('Sanitation Data'!C93))="","",OFFSET('Sanitation Data'!$C$30,0,10*ROW('Sanitation Data'!C93)))</f>
        <v/>
      </c>
      <c r="CM99" s="36" t="str">
        <f ca="true">+IF(OFFSET('Sanitation Data'!$C$31,0,10*ROW('Sanitation Data'!C93))="","",OFFSET('Sanitation Data'!$C$31,0,10*ROW('Sanitation Data'!C93)))</f>
        <v/>
      </c>
      <c r="CN99" s="36" t="str">
        <f ca="true">+IF(OFFSET('Sanitation Data'!$C$32,0,10*ROW('Sanitation Data'!C93))="","",OFFSET('Sanitation Data'!$C$32,0,10*ROW('Sanitation Data'!C93)))</f>
        <v/>
      </c>
      <c r="CO99" s="36" t="str">
        <f ca="true">+IF(OFFSET('Sanitation Data'!$C$33,0,10*ROW('Sanitation Data'!C93))="","",OFFSET('Sanitation Data'!$C$33,0,10*ROW('Sanitation Data'!C93)))</f>
        <v/>
      </c>
      <c r="CP99" s="36" t="str">
        <f ca="true">+IF(OFFSET('Sanitation Data'!$D$29,0,10*ROW('Sanitation Data'!D93))="","",OFFSET('Sanitation Data'!$D$29,0,10*ROW('Sanitation Data'!D93)))</f>
        <v/>
      </c>
      <c r="CQ99" s="36" t="str">
        <f ca="true">+IF(OFFSET('Sanitation Data'!$D$30,0,10*ROW('Sanitation Data'!D93))="","",OFFSET('Sanitation Data'!$D$30,0,10*ROW('Sanitation Data'!D93)))</f>
        <v/>
      </c>
      <c r="CR99" s="36" t="str">
        <f ca="true">+IF(OFFSET('Sanitation Data'!$D$31,0,10*ROW('Sanitation Data'!D93))="","",OFFSET('Sanitation Data'!$D$31,0,10*ROW('Sanitation Data'!D93)))</f>
        <v/>
      </c>
      <c r="CS99" s="36" t="str">
        <f ca="true">+IF(OFFSET('Sanitation Data'!$D$32,0,10*ROW('Sanitation Data'!D93))="","",OFFSET('Sanitation Data'!$D$32,0,10*ROW('Sanitation Data'!D93)))</f>
        <v/>
      </c>
      <c r="CT99" s="36" t="str">
        <f ca="true">+IF(OFFSET('Sanitation Data'!$D$33,0,10*ROW('Sanitation Data'!D93))="","",OFFSET('Sanitation Data'!$D$33,0,10*ROW('Sanitation Data'!D93)))</f>
        <v/>
      </c>
      <c r="CU99" s="36" t="str">
        <f ca="true">+IF(OFFSET('Sanitation Data'!$E$29,0,10*ROW('Sanitation Data'!E93))="","",OFFSET('Sanitation Data'!$E$29,0,10*ROW('Sanitation Data'!E93)))</f>
        <v/>
      </c>
      <c r="CV99" s="36" t="str">
        <f ca="true">+IF(OFFSET('Sanitation Data'!$E$30,0,10*ROW('Sanitation Data'!E93))="","",OFFSET('Sanitation Data'!$E$30,0,10*ROW('Sanitation Data'!E93)))</f>
        <v/>
      </c>
      <c r="CW99" s="36" t="str">
        <f ca="true">+IF(OFFSET('Sanitation Data'!$E$31,0,10*ROW('Sanitation Data'!E93))="","",OFFSET('Sanitation Data'!$E$31,0,10*ROW('Sanitation Data'!E93)))</f>
        <v/>
      </c>
      <c r="CX99" s="36" t="str">
        <f ca="true">+IF(OFFSET('Sanitation Data'!$E$32,0,10*ROW('Sanitation Data'!E93))="","",OFFSET('Sanitation Data'!$E$32,0,10*ROW('Sanitation Data'!E93)))</f>
        <v/>
      </c>
      <c r="CY99" s="36" t="str">
        <f ca="true">+IF(OFFSET('Sanitation Data'!$E$33,0,10*ROW('Sanitation Data'!E93))="","",OFFSET('Sanitation Data'!$E$33,0,10*ROW('Sanitation Data'!E93)))</f>
        <v/>
      </c>
      <c r="CZ99" s="36" t="str">
        <f ca="true">+IF(OFFSET('Sanitation Data'!$F$29,0,10*ROW('Sanitation Data'!F93))="","",OFFSET('Sanitation Data'!$F$29,0,10*ROW('Sanitation Data'!F93)))</f>
        <v/>
      </c>
      <c r="DA99" s="36" t="str">
        <f ca="true">+IF(OFFSET('Sanitation Data'!$F$30,0,10*ROW('Sanitation Data'!F93))="","",OFFSET('Sanitation Data'!$F$30,0,10*ROW('Sanitation Data'!F93)))</f>
        <v/>
      </c>
      <c r="DB99" s="36" t="str">
        <f ca="true">+IF(OFFSET('Sanitation Data'!$F$31,0,10*ROW('Sanitation Data'!F93))="","",OFFSET('Sanitation Data'!$F$31,0,10*ROW('Sanitation Data'!F93)))</f>
        <v/>
      </c>
      <c r="DC99" s="36" t="str">
        <f ca="true">+IF(OFFSET('Sanitation Data'!$F$32,0,10*ROW('Sanitation Data'!F93))="","",OFFSET('Sanitation Data'!$F$32,0,10*ROW('Sanitation Data'!F93)))</f>
        <v/>
      </c>
      <c r="DD99" s="36" t="str">
        <f ca="true">+IF(OFFSET('Sanitation Data'!$F$33,0,10*ROW('Sanitation Data'!F93))="","",OFFSET('Sanitation Data'!$F$33,0,10*ROW('Sanitation Data'!F93)))</f>
        <v/>
      </c>
      <c r="DE99" s="36" t="str">
        <f ca="true">+IF(OFFSET('Sanitation Data'!$G$29,0,10*ROW('Sanitation Data'!G93))="","",OFFSET('Sanitation Data'!$G$29,0,10*ROW('Sanitation Data'!G93)))</f>
        <v/>
      </c>
      <c r="DF99" s="36" t="str">
        <f ca="true">+IF(OFFSET('Sanitation Data'!$G$30,0,10*ROW('Sanitation Data'!G93))="","",OFFSET('Sanitation Data'!$G$30,0,10*ROW('Sanitation Data'!G93)))</f>
        <v/>
      </c>
      <c r="DG99" s="36" t="str">
        <f ca="true">+IF(OFFSET('Sanitation Data'!$G$31,0,10*ROW('Sanitation Data'!G93))="","",OFFSET('Sanitation Data'!$G$31,0,10*ROW('Sanitation Data'!G93)))</f>
        <v/>
      </c>
      <c r="DH99" s="36" t="str">
        <f ca="true">+IF(OFFSET('Sanitation Data'!$G$32,0,10*ROW('Sanitation Data'!G93))="","",OFFSET('Sanitation Data'!$G$32,0,10*ROW('Sanitation Data'!G93)))</f>
        <v/>
      </c>
      <c r="DI99" s="36" t="str">
        <f ca="true">+IF(OFFSET('Sanitation Data'!$G$33,0,10*ROW('Sanitation Data'!G93))="","",OFFSET('Sanitation Data'!$G$33,0,10*ROW('Sanitation Data'!G93)))</f>
        <v/>
      </c>
      <c r="DJ99" s="36" t="str">
        <f ca="true">+IF(OFFSET('Sanitation Data'!$H$29,0,10*ROW('Sanitation Data'!H93))="","",OFFSET('Sanitation Data'!$H$29,0,10*ROW('Sanitation Data'!H93)))</f>
        <v/>
      </c>
      <c r="DK99" s="36" t="str">
        <f ca="true">+IF(OFFSET('Sanitation Data'!$H$30,0,10*ROW('Sanitation Data'!H93))="","",OFFSET('Sanitation Data'!$H$30,0,10*ROW('Sanitation Data'!H93)))</f>
        <v/>
      </c>
      <c r="DL99" s="36" t="str">
        <f ca="true">+IF(OFFSET('Sanitation Data'!$H$31,0,10*ROW('Sanitation Data'!H93))="","",OFFSET('Sanitation Data'!$H$31,0,10*ROW('Sanitation Data'!H93)))</f>
        <v/>
      </c>
      <c r="DM99" s="36" t="str">
        <f ca="true">+IF(OFFSET('Sanitation Data'!$H$32,0,10*ROW('Sanitation Data'!H93))="","",OFFSET('Sanitation Data'!$H$32,0,10*ROW('Sanitation Data'!H93)))</f>
        <v/>
      </c>
      <c r="DN99" s="36" t="str">
        <f ca="true">+IF(OFFSET('Sanitation Data'!$H$33,0,10*ROW('Sanitation Data'!H93))="","",OFFSET('Sanitation Data'!$H$33,0,10*ROW('Sanitation Data'!H93)))</f>
        <v/>
      </c>
      <c r="DO99" s="36" t="str">
        <f ca="true">+IF(OFFSET('Hygiene Data'!$C$12,0,10*ROW('Hygiene Data'!C93))="","",OFFSET('Hygiene Data'!$C$12,0,10*ROW('Hygiene Data'!C93)))</f>
        <v/>
      </c>
      <c r="DP99" s="36" t="str">
        <f ca="true">+IF(OFFSET('Hygiene Data'!$C$13,0,10*ROW('Hygiene Data'!C93))="","",OFFSET('Hygiene Data'!$C$13,0,10*ROW('Hygiene Data'!C93)))</f>
        <v/>
      </c>
      <c r="DQ99" s="36" t="str">
        <f ca="true">+IF(OFFSET('Hygiene Data'!$C$14,0,10*ROW('Hygiene Data'!C93))="","",OFFSET('Hygiene Data'!$C$14,0,10*ROW('Hygiene Data'!C93)))</f>
        <v/>
      </c>
      <c r="DR99" s="36" t="str">
        <f ca="true">+IF(OFFSET('Hygiene Data'!$D$12,0,10*ROW('Hygiene Data'!D93))="","",OFFSET('Hygiene Data'!$D$12,0,10*ROW('Hygiene Data'!D93)))</f>
        <v/>
      </c>
      <c r="DS99" s="36" t="str">
        <f ca="true">+IF(OFFSET('Hygiene Data'!$D$13,0,10*ROW('Hygiene Data'!D93))="","",OFFSET('Hygiene Data'!$D$13,0,10*ROW('Hygiene Data'!D93)))</f>
        <v/>
      </c>
      <c r="DT99" s="36" t="str">
        <f ca="true">+IF(OFFSET('Hygiene Data'!$D$14,0,10*ROW('Hygiene Data'!D93))="","",OFFSET('Hygiene Data'!$D$14,0,10*ROW('Hygiene Data'!D93)))</f>
        <v/>
      </c>
      <c r="DU99" s="36" t="str">
        <f ca="true">+IF(OFFSET('Hygiene Data'!$E$12,0,10*ROW('Hygiene Data'!E93))="","",OFFSET('Hygiene Data'!$E$12,0,10*ROW('Hygiene Data'!E93)))</f>
        <v/>
      </c>
      <c r="DV99" s="36" t="str">
        <f ca="true">+IF(OFFSET('Hygiene Data'!$E$13,0,10*ROW('Hygiene Data'!E93))="","",OFFSET('Hygiene Data'!$E$13,0,10*ROW('Hygiene Data'!E93)))</f>
        <v/>
      </c>
      <c r="DW99" s="36" t="str">
        <f ca="true">+IF(OFFSET('Hygiene Data'!$E$14,0,10*ROW('Hygiene Data'!E93))="","",OFFSET('Hygiene Data'!$E$14,0,10*ROW('Hygiene Data'!E93)))</f>
        <v/>
      </c>
      <c r="DX99" s="36" t="str">
        <f ca="true">+IF(OFFSET('Hygiene Data'!$F$12,0,10*ROW('Hygiene Data'!F93))="","",OFFSET('Hygiene Data'!$F$12,0,10*ROW('Hygiene Data'!F93)))</f>
        <v/>
      </c>
      <c r="DY99" s="36" t="str">
        <f ca="true">+IF(OFFSET('Hygiene Data'!$F$13,0,10*ROW('Hygiene Data'!F93))="","",OFFSET('Hygiene Data'!$F$13,0,10*ROW('Hygiene Data'!F93)))</f>
        <v/>
      </c>
      <c r="DZ99" s="36" t="str">
        <f ca="true">+IF(OFFSET('Hygiene Data'!$F$14,0,10*ROW('Hygiene Data'!F93))="","",OFFSET('Hygiene Data'!$F$14,0,10*ROW('Hygiene Data'!F93)))</f>
        <v/>
      </c>
      <c r="EA99" s="36" t="str">
        <f ca="true">+IF(OFFSET('Hygiene Data'!$G$12,0,10*ROW('Hygiene Data'!G93))="","",OFFSET('Hygiene Data'!$G$12,0,10*ROW('Hygiene Data'!G93)))</f>
        <v/>
      </c>
      <c r="EB99" s="36" t="str">
        <f ca="true">+IF(OFFSET('Hygiene Data'!$G$13,0,10*ROW('Hygiene Data'!G93))="","",OFFSET('Hygiene Data'!$G$13,0,10*ROW('Hygiene Data'!G93)))</f>
        <v/>
      </c>
      <c r="EC99" s="36" t="str">
        <f ca="true">+IF(OFFSET('Hygiene Data'!$G$14,0,10*ROW('Hygiene Data'!G93))="","",OFFSET('Hygiene Data'!$G$14,0,10*ROW('Hygiene Data'!G93)))</f>
        <v/>
      </c>
      <c r="ED99" s="36" t="str">
        <f ca="true">+IF(OFFSET('Hygiene Data'!$H$12,0,10*ROW('Hygiene Data'!H93))="","",OFFSET('Hygiene Data'!$H$12,0,10*ROW('Hygiene Data'!H93)))</f>
        <v/>
      </c>
      <c r="EE99" s="36" t="str">
        <f ca="true">+IF(OFFSET('Hygiene Data'!$H$13,0,10*ROW('Hygiene Data'!H93))="","",OFFSET('Hygiene Data'!$H$13,0,10*ROW('Hygiene Data'!H93)))</f>
        <v/>
      </c>
      <c r="EF99" s="36" t="str">
        <f ca="true">+IF(OFFSET('Hygiene Data'!$H$14,0,10*ROW('Hygiene Data'!H93))="","",OFFSET('Hygiene Data'!$H$14,0,10*ROW('Hygiene Data'!H93)))</f>
        <v/>
      </c>
    </row>
    <row r="100" x14ac:dyDescent="0.2">
      <c r="A100" s="59" t="str">
        <f ca="true">+IF(OFFSET('Water Data'!$B$1,0,10*ROW('Water Data'!B97))="","",OFFSET('Water Data'!$B$1,0,10*ROW('Water Data'!B97)))</f>
        <v/>
      </c>
      <c r="B100" s="59" t="str">
        <f ca="true">+IF(OFFSET('Water Data'!$A$3,0,10*ROW('Water Data'!A97))="","",OFFSET('Water Data'!$A$3,0,10*ROW('Water Data'!A97)))</f>
        <v/>
      </c>
      <c r="C100" s="59" t="str">
        <f ca="true">+IF(OFFSET('Water Data'!$C$3,0,10*ROW('Water Data'!C97))="","",OFFSET('Water Data'!$C$3,0,10*ROW('Water Data'!C97)))</f>
        <v/>
      </c>
      <c r="D100" s="252" t="e">
        <f ca="true">+IF(AND(ISNUMBER(OFFSET('Water Data'!$C$5,0,10*ROW('Water Data'!C94))),BS100="Yes"),100-OFFSET('Water Data'!$C$5,0,10*ROW('Water Data'!C94)),IF(AND(ISNUMBER(OFFSET('Water Data'!$C$5,0,10*ROW('Water Data'!C94))),BS100="No",ISNUMBER(OFFSET('Water Data'!$C$5,0,10*ROW('Water Data'!C94)))),CONCATENATE("[",ROUND(100-OFFSET('Water Data'!$C$5,0,10*ROW('Water Data'!C94)),0),"]"),IF(AND(ISNUMBER(OFFSET('Water Data'!$C$5,0,10*ROW('Water Data'!C94))),BS100="",ISNUMBER(OFFSET('Water Data'!$C$5,0,10*ROW('Water Data'!C94)))),100-OFFSET('Water Data'!$C$5,0,10*ROW('Water Data'!C94)),NA())))</f>
        <v>#N/A</v>
      </c>
      <c r="E100" s="252" t="e">
        <f ca="true">+IF(AND(ISNUMBER(OFFSET('Water Data'!$C$7,0,10*ROW('Water Data'!D94))),BT100="Yes"),OFFSET('Water Data'!$C$7,0,10*ROW('Water Data'!C94)),IF(AND(ISNUMBER(OFFSET('Water Data'!$C$7,0,10*ROW('Water Data'!C94))),BT100="No",ISNUMBER(OFFSET('Water Data'!$C$7,0,10*ROW('Water Data'!C94)))),CONCATENATE("[",ROUND(OFFSET('Water Data'!$C$7,0,10*ROW('Water Data'!C94)),0),"]"),IF(AND(ISNUMBER(OFFSET('Water Data'!$C$7,0,10*ROW('Water Data'!C94))),BT100="",ISNUMBER(OFFSET('Water Data'!$C$7,0,10*ROW('Water Data'!C94)))),OFFSET('Water Data'!$C$7,0,10*ROW('Water Data'!C94)),NA())))</f>
        <v>#N/A</v>
      </c>
      <c r="F100" s="252" t="e">
        <f ca="true">+IF(AND(ISNUMBER(OFFSET('Water Data'!$C$10,0,10*ROW('Water Data'!C94))),BU100="Yes"),OFFSET('Water Data'!$C$10,0,10*ROW('Water Data'!C94)),IF(AND(ISNUMBER(OFFSET('Water Data'!$C$10,0,10*ROW('Water Data'!C94))),BU100="No",ISNUMBER(OFFSET('Water Data'!$C$10,0,10*ROW('Water Data'!C94)))),CONCATENATE("[",ROUND(OFFSET('Water Data'!$C$10,0,10*ROW('Water Data'!C94)),0),"]"),IF(AND(ISNUMBER(OFFSET('Water Data'!$C$10,0,10*ROW('Water Data'!C94))),BU100="",ISNUMBER(OFFSET('Water Data'!$C$10,0,10*ROW('Water Data'!C94)))),OFFSET('Water Data'!$C$10,0,10*ROW('Water Data'!C94)),NA())))</f>
        <v>#N/A</v>
      </c>
      <c r="G100" s="252" t="e">
        <f ca="true">+IF(AND(ISNUMBER(OFFSET('Water Data'!$D$5,0,10*ROW('Water Data'!D94))),BV100="Yes"),100-OFFSET('Water Data'!$D$5,0,10*ROW('Water Data'!D94)),IF(AND(ISNUMBER(OFFSET('Water Data'!$D$5,0,10*ROW('Water Data'!D94))),BV100="No",ISNUMBER(OFFSET('Water Data'!$D$5,0,10*ROW('Water Data'!D94)))),CONCATENATE("[",ROUND(100-OFFSET('Water Data'!$D$5,0,10*ROW('Water Data'!D94)),0),"]"),IF(AND(ISNUMBER(OFFSET('Water Data'!$D$5,0,10*ROW('Water Data'!D94))),BV100="",ISNUMBER(OFFSET('Water Data'!$D$5,0,10*ROW('Water Data'!D94)))),100-OFFSET('Water Data'!$D$5,0,10*ROW('Water Data'!D94)),NA())))</f>
        <v>#N/A</v>
      </c>
      <c r="H100" s="252" t="e">
        <f ca="true">+IF(AND(ISNUMBER(OFFSET('Water Data'!$D$7,0,10*ROW('Water Data'!D94))),BW100="Yes"),OFFSET('Water Data'!$D$7,0,10*ROW('Water Data'!D94)),IF(AND(ISNUMBER(OFFSET('Water Data'!$D$7,0,10*ROW('Water Data'!D94))),BW100="No",ISNUMBER(OFFSET('Water Data'!$D$7,0,10*ROW('Water Data'!D94)))),CONCATENATE("[",ROUND(OFFSET('Water Data'!$C$7,0,10*ROW('Water Data'!D94)),0),"]"),IF(AND(ISNUMBER(OFFSET('Water Data'!$D$7,0,10*ROW('Water Data'!D94))),BW100="",ISNUMBER(OFFSET('Water Data'!$D$7,0,10*ROW('Water Data'!D94)))),OFFSET('Water Data'!$D$7,0,10*ROW('Water Data'!D94)),NA())))</f>
        <v>#N/A</v>
      </c>
      <c r="I100" s="252" t="e">
        <f ca="true">+IF(AND(ISNUMBER(OFFSET('Water Data'!$D$10,0,10*ROW('Water Data'!D94))),BX100="Yes"),OFFSET('Water Data'!$D$10,0,10*ROW('Water Data'!D94)),IF(AND(ISNUMBER(OFFSET('Water Data'!$D$10,0,10*ROW('Water Data'!D94))),BX100="No",ISNUMBER(OFFSET('Water Data'!$D$10,0,10*ROW('Water Data'!D94)))),CONCATENATE("[",ROUND(OFFSET('Water Data'!$D$10,0,10*ROW('Water Data'!D94)),0),"]"),IF(AND(ISNUMBER(OFFSET('Water Data'!$D$10,0,10*ROW('Water Data'!D94))),BX100="",ISNUMBER(OFFSET('Water Data'!$D$10,0,10*ROW('Water Data'!D94)))),OFFSET('Water Data'!$D$10,0,10*ROW('Water Data'!D94)),NA())))</f>
        <v>#N/A</v>
      </c>
      <c r="J100" s="252" t="e">
        <f ca="true">+IF(AND(ISNUMBER(OFFSET('Water Data'!$E$5,0,10*ROW('Water Data'!E94))),BY100="Yes"),100-OFFSET('Water Data'!$E$5,0,10*ROW('Water Data'!E94)),IF(AND(ISNUMBER(OFFSET('Water Data'!$E$5,0,10*ROW('Water Data'!E94))),BY100="No",ISNUMBER(OFFSET('Water Data'!$E$5,0,10*ROW('Water Data'!E94)))),CONCATENATE("[",ROUND(100-OFFSET('Water Data'!$E$5,0,10*ROW('Water Data'!E94)),0),"]"),IF(AND(ISNUMBER(OFFSET('Water Data'!$E$5,0,10*ROW('Water Data'!E94))),BY100="",ISNUMBER(OFFSET('Water Data'!$E$5,0,10*ROW('Water Data'!E94)))),100-OFFSET('Water Data'!$E$5,0,10*ROW('Water Data'!E94)),NA())))</f>
        <v>#N/A</v>
      </c>
      <c r="K100" s="252" t="e">
        <f ca="true">+IF(AND(ISNUMBER(OFFSET('Water Data'!$E$7,0,10*ROW('Water Data'!E94))),BZ100="Yes"),OFFSET('Water Data'!$E$7,0,10*ROW('Water Data'!E94)),IF(AND(ISNUMBER(OFFSET('Water Data'!$E$7,0,10*ROW('Water Data'!E94))),BZ100="No",ISNUMBER(OFFSET('Water Data'!$E$7,0,10*ROW('Water Data'!E94)))),CONCATENATE("[",ROUND(OFFSET('Water Data'!$E$7,0,10*ROW('Water Data'!E94)),0),"]"),IF(AND(ISNUMBER(OFFSET('Water Data'!$E$7,0,10*ROW('Water Data'!E94))),BZ100="",ISNUMBER(OFFSET('Water Data'!$E$7,0,10*ROW('Water Data'!E94)))),OFFSET('Water Data'!$E$7,0,10*ROW('Water Data'!E94)),NA())))</f>
        <v>#N/A</v>
      </c>
      <c r="L100" s="252" t="e">
        <f ca="true">+IF(AND(ISNUMBER(OFFSET('Water Data'!$E$10,0,10*ROW('Water Data'!E94))),CA100="Yes"),OFFSET('Water Data'!$E$10,0,10*ROW('Water Data'!E94)),IF(AND(ISNUMBER(OFFSET('Water Data'!$E$10,0,10*ROW('Water Data'!E94))),CA100="No",ISNUMBER(OFFSET('Water Data'!$E$10,0,10*ROW('Water Data'!E94)))),CONCATENATE("[",ROUND(OFFSET('Water Data'!$E$10,0,10*ROW('Water Data'!E94)),0),"]"),IF(AND(ISNUMBER(OFFSET('Water Data'!$E$10,0,10*ROW('Water Data'!E94))),CA100="",ISNUMBER(OFFSET('Water Data'!$E$10,0,10*ROW('Water Data'!E94)))),OFFSET('Water Data'!$E$10,0,10*ROW('Water Data'!E94)),NA())))</f>
        <v>#N/A</v>
      </c>
      <c r="M100" s="252" t="e">
        <f ca="true">+IF(AND(ISNUMBER(OFFSET('Water Data'!$F$5,0,10*ROW('Water Data'!F94))),CB100="Yes"),100-OFFSET('Water Data'!$F$5,0,10*ROW('Water Data'!F94)),IF(AND(ISNUMBER(OFFSET('Water Data'!$F$5,0,10*ROW('Water Data'!F94))),CB100="No",ISNUMBER(OFFSET('Water Data'!$F$5,0,10*ROW('Water Data'!F94)))),CONCATENATE("[",ROUND(100-OFFSET('Water Data'!$F$5,0,10*ROW('Water Data'!F94)),0),"]"),IF(AND(ISNUMBER(OFFSET('Water Data'!$F$5,0,10*ROW('Water Data'!F94))),CB100="",ISNUMBER(OFFSET('Water Data'!$F$5,0,10*ROW('Water Data'!F94)))),100-OFFSET('Water Data'!$F$5,0,10*ROW('Water Data'!F94)),NA())))</f>
        <v>#N/A</v>
      </c>
      <c r="N100" s="252" t="e">
        <f ca="true">+IF(AND(ISNUMBER(OFFSET('Water Data'!$F$7,0,10*ROW('Water Data'!F94))),CC100="Yes"),OFFSET('Water Data'!$F$7,0,10*ROW('Water Data'!F94)),IF(AND(ISNUMBER(OFFSET('Water Data'!$F$7,0,10*ROW('Water Data'!F94))),CC100="No",ISNUMBER(OFFSET('Water Data'!$F$7,0,10*ROW('Water Data'!F94)))),CONCATENATE("[",ROUND(OFFSET('Water Data'!$F$7,0,10*ROW('Water Data'!F94)),0),"]"),IF(AND(ISNUMBER(OFFSET('Water Data'!$F$7,0,10*ROW('Water Data'!F94))),CC100="",ISNUMBER(OFFSET('Water Data'!$F$7,0,10*ROW('Water Data'!F94)))),OFFSET('Water Data'!$F$7,0,10*ROW('Water Data'!F94)),NA())))</f>
        <v>#N/A</v>
      </c>
      <c r="O100" s="252" t="e">
        <f ca="true">+IF(AND(ISNUMBER(OFFSET('Water Data'!$F$10,0,10*ROW('Water Data'!F94))),CD100="Yes"),OFFSET('Water Data'!$F$10,0,10*ROW('Water Data'!F94)),IF(AND(ISNUMBER(OFFSET('Water Data'!$F$10,0,10*ROW('Water Data'!F94))),CD100="No",ISNUMBER(OFFSET('Water Data'!$F$10,0,10*ROW('Water Data'!F94)))),CONCATENATE("[",ROUND(OFFSET('Water Data'!$F$10,0,10*ROW('Water Data'!F94)),0),"]"),IF(AND(ISNUMBER(OFFSET('Water Data'!$F$10,0,10*ROW('Water Data'!F94))),CD100="",ISNUMBER(OFFSET('Water Data'!$F$10,0,10*ROW('Water Data'!F94)))),OFFSET('Water Data'!$F$10,0,10*ROW('Water Data'!F94)),NA())))</f>
        <v>#N/A</v>
      </c>
      <c r="P100" s="252" t="e">
        <f ca="true">+IF(AND(ISNUMBER(OFFSET('Water Data'!$G$5,0,10*ROW('Water Data'!G94))),CE100="Yes"),100-OFFSET('Water Data'!$G$5,0,10*ROW('Water Data'!G94)),IF(AND(ISNUMBER(OFFSET('Water Data'!$G$5,0,10*ROW('Water Data'!G94))),CE100="No",ISNUMBER(OFFSET('Water Data'!$G$5,0,10*ROW('Water Data'!G94)))),CONCATENATE("[",ROUND(100-OFFSET('Water Data'!$G$5,0,10*ROW('Water Data'!G94)),0),"]"),IF(AND(ISNUMBER(OFFSET('Water Data'!$G$5,0,10*ROW('Water Data'!G94))),CE100="",ISNUMBER(OFFSET('Water Data'!$G$5,0,10*ROW('Water Data'!G94)))),100-OFFSET('Water Data'!$G$5,0,10*ROW('Water Data'!G94)),NA())))</f>
        <v>#N/A</v>
      </c>
      <c r="Q100" s="252" t="e">
        <f ca="true">+IF(AND(ISNUMBER(OFFSET('Water Data'!$G$7,0,10*ROW('Water Data'!G94))),CF100="Yes"),OFFSET('Water Data'!$G$7,0,10*ROW('Water Data'!G94)),IF(AND(ISNUMBER(OFFSET('Water Data'!$G$7,0,10*ROW('Water Data'!G94))),CF100="No",ISNUMBER(OFFSET('Water Data'!$G$7,0,10*ROW('Water Data'!G94)))),CONCATENATE("[",ROUND(OFFSET('Water Data'!$G$7,0,10*ROW('Water Data'!G94)),0),"]"),IF(AND(ISNUMBER(OFFSET('Water Data'!$G$7,0,10*ROW('Water Data'!G94))),CF100="",ISNUMBER(OFFSET('Water Data'!$G$7,0,10*ROW('Water Data'!G94)))),OFFSET('Water Data'!$G$7,0,10*ROW('Water Data'!G94)),NA())))</f>
        <v>#N/A</v>
      </c>
      <c r="R100" s="252" t="e">
        <f ca="true">+IF(AND(ISNUMBER(OFFSET('Water Data'!$G$10,0,10*ROW('Water Data'!G94))),CG100="Yes"),OFFSET('Water Data'!$G$10,0,10*ROW('Water Data'!G94)),IF(AND(ISNUMBER(OFFSET('Water Data'!$G$10,0,10*ROW('Water Data'!G94))),CG100="No",ISNUMBER(OFFSET('Water Data'!$G$10,0,10*ROW('Water Data'!G94)))),CONCATENATE("[",ROUND(OFFSET('Water Data'!$G$10,0,10*ROW('Water Data'!G94)),0),"]"),IF(AND(ISNUMBER(OFFSET('Water Data'!$G$10,0,10*ROW('Water Data'!G94))),CG100="",ISNUMBER(OFFSET('Water Data'!$G$10,0,10*ROW('Water Data'!G94)))),OFFSET('Water Data'!$G$10,0,10*ROW('Water Data'!G94)),NA())))</f>
        <v>#N/A</v>
      </c>
      <c r="S100" s="252" t="e">
        <f ca="true">+IF(AND(ISNUMBER(OFFSET('Water Data'!$H$5,0,10*ROW('Water Data'!H94))),CH100="Yes"),100-OFFSET('Water Data'!$H$5,0,10*ROW('Water Data'!H94)),IF(AND(ISNUMBER(OFFSET('Water Data'!$H$5,0,10*ROW('Water Data'!H94))),CH100="No",ISNUMBER(OFFSET('Water Data'!$H$5,0,10*ROW('Water Data'!H94)))),CONCATENATE("[",ROUND(100-OFFSET('Water Data'!$H$5,0,10*ROW('Water Data'!H94)),0),"]"),IF(AND(ISNUMBER(OFFSET('Water Data'!$H$5,0,10*ROW('Water Data'!H94))),CH100="",ISNUMBER(OFFSET('Water Data'!$H$5,0,10*ROW('Water Data'!H94)))),100-OFFSET('Water Data'!$H$5,0,10*ROW('Water Data'!H94)),NA())))</f>
        <v>#N/A</v>
      </c>
      <c r="T100" s="252" t="e">
        <f ca="true">+IF(AND(ISNUMBER(OFFSET('Water Data'!$H$7,0,10*ROW('Water Data'!H94))),CI100="Yes"),OFFSET('Water Data'!$H$7,0,10*ROW('Water Data'!H94)),IF(AND(ISNUMBER(OFFSET('Water Data'!$H$7,0,10*ROW('Water Data'!H94))),CI100="No",ISNUMBER(OFFSET('Water Data'!$H$7,0,10*ROW('Water Data'!H94)))),CONCATENATE("[",ROUND(OFFSET('Water Data'!$H$7,0,10*ROW('Water Data'!H94)),0),"]"),IF(AND(ISNUMBER(OFFSET('Water Data'!$H$7,0,10*ROW('Water Data'!H94))),CI100="",ISNUMBER(OFFSET('Water Data'!$H$7,0,10*ROW('Water Data'!H94)))),OFFSET('Water Data'!$H$7,0,10*ROW('Water Data'!H94)),NA())))</f>
        <v>#N/A</v>
      </c>
      <c r="U100" s="252" t="e">
        <f ca="true">+IF(AND(ISNUMBER(OFFSET('Water Data'!$H$10,0,10*ROW('Water Data'!H94))),CJ100="Yes"),OFFSET('Water Data'!$H$10,0,10*ROW('Water Data'!H94)),IF(AND(ISNUMBER(OFFSET('Water Data'!$H$10,0,10*ROW('Water Data'!H94))),CJ100="No",ISNUMBER(OFFSET('Water Data'!$H$10,0,10*ROW('Water Data'!H94)))),CONCATENATE("[",ROUND(OFFSET('Water Data'!$H$10,0,10*ROW('Water Data'!H94)),0),"]"),IF(AND(ISNUMBER(OFFSET('Water Data'!$H$10,0,10*ROW('Water Data'!H94))),CJ100="",ISNUMBER(OFFSET('Water Data'!$H$10,0,10*ROW('Water Data'!H94)))),OFFSET('Water Data'!$H$10,0,10*ROW('Water Data'!H94)),NA())))</f>
        <v>#N/A</v>
      </c>
      <c r="V100" s="253" t="e">
        <f ca="true">+IF(AND(ISNUMBER(OFFSET('Sanitation Data'!$C$5,0,10*ROW('Sanitation Data'!C94))),CK100="Yes"),100-OFFSET('Sanitation Data'!$C$5,0,10*ROW('Sanitation Data'!C94)),IF(AND(ISNUMBER(OFFSET('Sanitation Data'!$C$5,0,10*ROW('Sanitation Data'!C94))),CK100="No",ISNUMBER(OFFSET('Sanitation Data'!$C$5,0,10*ROW('Sanitation Data'!C94)))),CONCATENATE("[",ROUND(100-OFFSET('Sanitation Data'!$C$5,0,10*ROW('Sanitation Data'!C94)),0),"]"),IF(AND(ISNUMBER(OFFSET('Sanitation Data'!$C$5,0,10*ROW('Sanitation Data'!C94))),CK100="",ISNUMBER(OFFSET('Sanitation Data'!$C$5,0,10*ROW('Sanitation Data'!C94)))),100-OFFSET('Sanitation Data'!$C$5,0,10*ROW('Sanitation Data'!C94)),NA())))</f>
        <v>#N/A</v>
      </c>
      <c r="W100" s="253" t="e">
        <f ca="true">+IF(AND(ISNUMBER(OFFSET('Sanitation Data'!$C$7,0,10*ROW('Sanitation Data'!C94))),CL100="Yes"),OFFSET('Sanitation Data'!$C$7,0,10*ROW('Sanitation Data'!C94)),IF(AND(ISNUMBER(OFFSET('Sanitation Data'!$C$7,0,10*ROW('Sanitation Data'!C94))),CL100="No",ISNUMBER(OFFSET('Sanitation Data'!$C$7,0,10*ROW('Sanitation Data'!C94)))),CONCATENATE("[",ROUND(OFFSET('Sanitation Data'!$C$7,0,10*ROW('Sanitation Data'!C94)),0),"]"),IF(AND(ISNUMBER(OFFSET('Sanitation Data'!$C$7,0,10*ROW('Sanitation Data'!C94))),CL100="",ISNUMBER(OFFSET('Sanitation Data'!$C$7,0,10*ROW('Sanitation Data'!C94)))),OFFSET('Sanitation Data'!$C$7,0,10*ROW('Sanitation Data'!C94)),NA())))</f>
        <v>#N/A</v>
      </c>
      <c r="X100" s="253" t="e">
        <f ca="true">+IF(AND(ISNUMBER(OFFSET('Sanitation Data'!$C$11,0,10*ROW('Sanitation Data'!C94))),CM100="Yes"),OFFSET('Sanitation Data'!$C$11,0,10*ROW('Sanitation Data'!C94)),IF(AND(ISNUMBER(OFFSET('Sanitation Data'!$C$11,0,10*ROW('Sanitation Data'!C94))),CM100="No",ISNUMBER(OFFSET('Sanitation Data'!$C$11,0,10*ROW('Sanitation Data'!C94)))),CONCATENATE("[",ROUND(OFFSET('Sanitation Data'!$C$11,0,10*ROW('Sanitation Data'!C94)),0),"]"),IF(AND(ISNUMBER(OFFSET('Sanitation Data'!$C$11,0,10*ROW('Sanitation Data'!C94))),CM100="",ISNUMBER(OFFSET('Sanitation Data'!$C$11,0,10*ROW('Sanitation Data'!C94)))),OFFSET('Sanitation Data'!$C$11,0,10*ROW('Sanitation Data'!C94)),NA())))</f>
        <v>#N/A</v>
      </c>
      <c r="Y100" s="253" t="e">
        <f ca="true">+IF(AND(ISNUMBER(OFFSET('Sanitation Data'!$C$12,0,10*ROW('Sanitation Data'!C94))),CN100="Yes"),OFFSET('Sanitation Data'!$C$12,0,10*ROW('Sanitation Data'!C94)),IF(AND(ISNUMBER(OFFSET('Sanitation Data'!$C$12,0,10*ROW('Sanitation Data'!C94))),CN100="No",ISNUMBER(OFFSET('Sanitation Data'!$C$12,0,10*ROW('Sanitation Data'!C94)))),CONCATENATE("[",ROUND(OFFSET('Sanitation Data'!$C$12,0,10*ROW('Sanitation Data'!C94)),0),"]"),IF(AND(ISNUMBER(OFFSET('Sanitation Data'!$C$12,0,10*ROW('Sanitation Data'!C94))),CN100="",ISNUMBER(OFFSET('Sanitation Data'!$C$12,0,10*ROW('Sanitation Data'!C94)))),OFFSET('Sanitation Data'!$C$12,0,10*ROW('Sanitation Data'!C94)),NA())))</f>
        <v>#N/A</v>
      </c>
      <c r="Z100" s="253" t="e">
        <f ca="true">+IF(AND(ISNUMBER(OFFSET('Sanitation Data'!$C$13,0,10*ROW('Sanitation Data'!C94))),CO100="Yes"),OFFSET('Sanitation Data'!$C$13,0,10*ROW('Sanitation Data'!C94)),IF(AND(ISNUMBER(OFFSET('Sanitation Data'!$C$13,0,10*ROW('Sanitation Data'!C94))),CO100="No",ISNUMBER(OFFSET('Sanitation Data'!$C$13,0,10*ROW('Sanitation Data'!C94)))),CONCATENATE("[",ROUND(OFFSET('Sanitation Data'!$C$13,0,10*ROW('Sanitation Data'!C94)),0),"]"),IF(AND(ISNUMBER(OFFSET('Sanitation Data'!$C$13,0,10*ROW('Sanitation Data'!C94))),CO100="",ISNUMBER(OFFSET('Sanitation Data'!$C$13,0,10*ROW('Sanitation Data'!C94)))),OFFSET('Sanitation Data'!$C$13,0,10*ROW('Sanitation Data'!C94)),NA())))</f>
        <v>#N/A</v>
      </c>
      <c r="AA100" s="253" t="e">
        <f ca="true">+IF(AND(ISNUMBER(OFFSET('Sanitation Data'!$D$5,0,10*ROW('Sanitation Data'!D94))),CP100="Yes"),100-OFFSET('Sanitation Data'!$D$5,0,10*ROW('Sanitation Data'!D94)),IF(AND(ISNUMBER(OFFSET('Sanitation Data'!$D$5,0,10*ROW('Sanitation Data'!D94))),CP100="No",ISNUMBER(OFFSET('Sanitation Data'!$D$5,0,10*ROW('Sanitation Data'!D94)))),CONCATENATE("[",ROUND(100-OFFSET('Sanitation Data'!$D$5,0,10*ROW('Sanitation Data'!D94)),0),"]"),IF(AND(ISNUMBER(OFFSET('Sanitation Data'!$D$5,0,10*ROW('Sanitation Data'!D94))),CP100="",ISNUMBER(OFFSET('Sanitation Data'!$D$5,0,10*ROW('Sanitation Data'!D94)))),100-OFFSET('Sanitation Data'!$D$5,0,10*ROW('Sanitation Data'!D94)),NA())))</f>
        <v>#N/A</v>
      </c>
      <c r="AB100" s="253" t="e">
        <f ca="true">+IF(AND(ISNUMBER(OFFSET('Sanitation Data'!$D$7,0,10*ROW('Sanitation Data'!D94))),CQ100="Yes"),OFFSET('Sanitation Data'!$D$7,0,10*ROW('Sanitation Data'!G94)),IF(AND(ISNUMBER(OFFSET('Sanitation Data'!$D$7,0,10*ROW('Sanitation Data'!D94))),CQ100="No",ISNUMBER(OFFSET('Sanitation Data'!$D$7,0,10*ROW('Sanitation Data'!D94)))),CONCATENATE("[",ROUND(OFFSET('Sanitation Data'!$D$7,0,10*ROW('Sanitation Data'!D94)),0),"]"),IF(AND(ISNUMBER(OFFSET('Sanitation Data'!$D$7,0,10*ROW('Sanitation Data'!D94))),CQ100="",ISNUMBER(OFFSET('Sanitation Data'!$D$7,0,10*ROW('Sanitation Data'!D94)))),OFFSET('Sanitation Data'!$D$7,0,10*ROW('Sanitation Data'!D94)),NA())))</f>
        <v>#N/A</v>
      </c>
      <c r="AC100" s="253" t="e">
        <f ca="true">+IF(AND(ISNUMBER(OFFSET('Sanitation Data'!$D$11,0,10*ROW('Sanitation Data'!D94))),CR100="Yes"),OFFSET('Sanitation Data'!$D$11,0,10*ROW('Sanitation Data'!D94)),IF(AND(ISNUMBER(OFFSET('Sanitation Data'!$D$11,0,10*ROW('Sanitation Data'!D94))),CR100="No",ISNUMBER(OFFSET('Sanitation Data'!$D$11,0,10*ROW('Sanitation Data'!D94)))),CONCATENATE("[",ROUND(OFFSET('Sanitation Data'!$D$11,0,10*ROW('Sanitation Data'!D94)),0),"]"),IF(AND(ISNUMBER(OFFSET('Sanitation Data'!$D$11,0,10*ROW('Sanitation Data'!D94))),CR100="",ISNUMBER(OFFSET('Sanitation Data'!$D$11,0,10*ROW('Sanitation Data'!D94)))),OFFSET('Sanitation Data'!$D$11,0,10*ROW('Sanitation Data'!D94)),NA())))</f>
        <v>#N/A</v>
      </c>
      <c r="AD100" s="253" t="e">
        <f ca="true">+IF(AND(ISNUMBER(OFFSET('Sanitation Data'!$D$12,0,10*ROW('Sanitation Data'!D94))),CS100="Yes"),OFFSET('Sanitation Data'!$D$12,0,10*ROW('Sanitation Data'!D94)),IF(AND(ISNUMBER(OFFSET('Sanitation Data'!$D$12,0,10*ROW('Sanitation Data'!D94))),CS100="No",ISNUMBER(OFFSET('Sanitation Data'!$D$12,0,10*ROW('Sanitation Data'!D94)))),CONCATENATE("[",ROUND(OFFSET('Sanitation Data'!$D$12,0,10*ROW('Sanitation Data'!D94)),0),"]"),IF(AND(ISNUMBER(OFFSET('Sanitation Data'!$D$12,0,10*ROW('Sanitation Data'!D94))),CS100="",ISNUMBER(OFFSET('Sanitation Data'!$D$12,0,10*ROW('Sanitation Data'!D94)))),OFFSET('Sanitation Data'!$D$12,0,10*ROW('Sanitation Data'!D94)),NA())))</f>
        <v>#N/A</v>
      </c>
      <c r="AE100" s="253" t="e">
        <f ca="true">+IF(AND(ISNUMBER(OFFSET('Sanitation Data'!$D$13,0,10*ROW('Sanitation Data'!D94))),CT100="Yes"),OFFSET('Sanitation Data'!$D$13,0,10*ROW('Sanitation Data'!D94)),IF(AND(ISNUMBER(OFFSET('Sanitation Data'!$D$13,0,10*ROW('Sanitation Data'!D94))),CT100="No",ISNUMBER(OFFSET('Sanitation Data'!$D$13,0,10*ROW('Sanitation Data'!D94)))),CONCATENATE("[",ROUND(OFFSET('Sanitation Data'!$D$13,0,10*ROW('Sanitation Data'!D94)),0),"]"),IF(AND(ISNUMBER(OFFSET('Sanitation Data'!$D$13,0,10*ROW('Sanitation Data'!D94))),CT100="",ISNUMBER(OFFSET('Sanitation Data'!$D$13,0,10*ROW('Sanitation Data'!D94)))),OFFSET('Sanitation Data'!$D$13,0,10*ROW('Sanitation Data'!D94)),NA())))</f>
        <v>#N/A</v>
      </c>
      <c r="AF100" s="253" t="e">
        <f ca="true">+IF(AND(ISNUMBER(OFFSET('Sanitation Data'!$E$5,0,10*ROW('Sanitation Data'!E94))),CU100="Yes"),100-OFFSET('Sanitation Data'!$E$5,0,10*ROW('Sanitation Data'!E94)),IF(AND(ISNUMBER(OFFSET('Sanitation Data'!$E$5,0,10*ROW('Sanitation Data'!E94))),CU100="No",ISNUMBER(OFFSET('Sanitation Data'!$E$5,0,10*ROW('Sanitation Data'!E94)))),CONCATENATE("[",ROUND(100-OFFSET('Sanitation Data'!$E$5,0,10*ROW('Sanitation Data'!E94)),0),"]"),IF(AND(ISNUMBER(OFFSET('Sanitation Data'!$E$5,0,10*ROW('Sanitation Data'!E94))),CU100="",ISNUMBER(OFFSET('Sanitation Data'!$E$5,0,10*ROW('Sanitation Data'!E94)))),100-OFFSET('Sanitation Data'!$E$5,0,10*ROW('Sanitation Data'!E94)),NA())))</f>
        <v>#N/A</v>
      </c>
      <c r="AG100" s="253" t="e">
        <f ca="true">+IF(AND(ISNUMBER(OFFSET('Sanitation Data'!$E$7,0,10*ROW('Sanitation Data'!E94))),CV100="Yes"),OFFSET('Sanitation Data'!$E$7,0,10*ROW('Sanitation Data'!E94)),IF(AND(ISNUMBER(OFFSET('Sanitation Data'!$E$7,0,10*ROW('Sanitation Data'!E94))),CV100="No",ISNUMBER(OFFSET('Sanitation Data'!$E$7,0,10*ROW('Sanitation Data'!E94)))),CONCATENATE("[",ROUND(OFFSET('Sanitation Data'!$E$7,0,10*ROW('Sanitation Data'!E94)),0),"]"),IF(AND(ISNUMBER(OFFSET('Sanitation Data'!$E$7,0,10*ROW('Sanitation Data'!E94))),CV100="",ISNUMBER(OFFSET('Sanitation Data'!$E$7,0,10*ROW('Sanitation Data'!E94)))),OFFSET('Sanitation Data'!$E$7,0,10*ROW('Sanitation Data'!E94)),NA())))</f>
        <v>#N/A</v>
      </c>
      <c r="AH100" s="253" t="e">
        <f ca="true">+IF(AND(ISNUMBER(OFFSET('Sanitation Data'!$E$11,0,10*ROW('Sanitation Data'!E94))),CW100="Yes"),OFFSET('Sanitation Data'!$E$11,0,10*ROW('Sanitation Data'!E94)),IF(AND(ISNUMBER(OFFSET('Sanitation Data'!$E$11,0,10*ROW('Sanitation Data'!E94))),CW100="No",ISNUMBER(OFFSET('Sanitation Data'!$E$11,0,10*ROW('Sanitation Data'!E94)))),CONCATENATE("[",ROUND(OFFSET('Sanitation Data'!$E$11,0,10*ROW('Sanitation Data'!E94)),0),"]"),IF(AND(ISNUMBER(OFFSET('Sanitation Data'!$E$11,0,10*ROW('Sanitation Data'!E94))),CW100="",ISNUMBER(OFFSET('Sanitation Data'!$E$11,0,10*ROW('Sanitation Data'!E94)))),OFFSET('Sanitation Data'!$E$11,0,10*ROW('Sanitation Data'!E94)),NA())))</f>
        <v>#N/A</v>
      </c>
      <c r="AI100" s="253" t="e">
        <f ca="true">+IF(AND(ISNUMBER(OFFSET('Sanitation Data'!$E$12,0,10*ROW('Sanitation Data'!E94))),CX100="Yes"),OFFSET('Sanitation Data'!$E$12,0,10*ROW('Sanitation Data'!E94)),IF(AND(ISNUMBER(OFFSET('Sanitation Data'!$E$12,0,10*ROW('Sanitation Data'!E94))),CX100="No",ISNUMBER(OFFSET('Sanitation Data'!$E$12,0,10*ROW('Sanitation Data'!E94)))),CONCATENATE("[",ROUND(OFFSET('Sanitation Data'!$E$12,0,10*ROW('Sanitation Data'!E94)),0),"]"),IF(AND(ISNUMBER(OFFSET('Sanitation Data'!$E$12,0,10*ROW('Sanitation Data'!E94))),CX100="",ISNUMBER(OFFSET('Sanitation Data'!$E$12,0,10*ROW('Sanitation Data'!E94)))),OFFSET('Sanitation Data'!$E$12,0,10*ROW('Sanitation Data'!E94)),NA())))</f>
        <v>#N/A</v>
      </c>
      <c r="AJ100" s="253" t="e">
        <f ca="true">+IF(AND(ISNUMBER(OFFSET('Sanitation Data'!$E$13,0,10*ROW('Sanitation Data'!E94))),CY100="Yes"),OFFSET('Sanitation Data'!$E$13,0,10*ROW('Sanitation Data'!E94)),IF(AND(ISNUMBER(OFFSET('Sanitation Data'!$E$13,0,10*ROW('Sanitation Data'!E94))),CY100="No",ISNUMBER(OFFSET('Sanitation Data'!$E$13,0,10*ROW('Sanitation Data'!E94)))),CONCATENATE("[",ROUND(OFFSET('Sanitation Data'!$E$13,0,10*ROW('Sanitation Data'!E94)),0),"]"),IF(AND(ISNUMBER(OFFSET('Sanitation Data'!$E$13,0,10*ROW('Sanitation Data'!E94))),CY100="",ISNUMBER(OFFSET('Sanitation Data'!$E$13,0,10*ROW('Sanitation Data'!E94)))),OFFSET('Sanitation Data'!$E$13,0,10*ROW('Sanitation Data'!E94)),NA())))</f>
        <v>#N/A</v>
      </c>
      <c r="AK100" s="253" t="e">
        <f ca="true">+IF(AND(ISNUMBER(OFFSET('Sanitation Data'!$F$5,0,10*ROW('Sanitation Data'!F94))),CZ100="Yes"),100-OFFSET('Sanitation Data'!$F$5,0,10*ROW('Sanitation Data'!F94)),IF(AND(ISNUMBER(OFFSET('Sanitation Data'!$F$5,0,10*ROW('Sanitation Data'!F94))),CZ100="No",ISNUMBER(OFFSET('Sanitation Data'!$F$5,0,10*ROW('Sanitation Data'!F94)))),CONCATENATE("[",ROUND(100-OFFSET('Sanitation Data'!$F$5,0,10*ROW('Sanitation Data'!F94)),0),"]"),IF(AND(ISNUMBER(OFFSET('Sanitation Data'!$F$5,0,10*ROW('Sanitation Data'!F94))),CZ100="",ISNUMBER(OFFSET('Sanitation Data'!$F$5,0,10*ROW('Sanitation Data'!F94)))),100-OFFSET('Sanitation Data'!$F$5,0,10*ROW('Sanitation Data'!F94)),NA())))</f>
        <v>#N/A</v>
      </c>
      <c r="AL100" s="253" t="e">
        <f ca="true">+IF(AND(ISNUMBER(OFFSET('Sanitation Data'!$F$7,0,10*ROW('Sanitation Data'!F94))),DA100="Yes"),OFFSET('Sanitation Data'!$F$7,0,10*ROW('Sanitation Data'!F94)),IF(AND(ISNUMBER(OFFSET('Sanitation Data'!$F$7,0,10*ROW('Sanitation Data'!F94))),DA100="No",ISNUMBER(OFFSET('Sanitation Data'!$F$7,0,10*ROW('Sanitation Data'!F94)))),CONCATENATE("[",ROUND(OFFSET('Sanitation Data'!$F$7,0,10*ROW('Sanitation Data'!F94)),0),"]"),IF(AND(ISNUMBER(OFFSET('Sanitation Data'!$F$7,0,10*ROW('Sanitation Data'!F94))),DA100="",ISNUMBER(OFFSET('Sanitation Data'!$F$7,0,10*ROW('Sanitation Data'!F94)))),OFFSET('Sanitation Data'!$F$7,0,10*ROW('Sanitation Data'!F94)),NA())))</f>
        <v>#N/A</v>
      </c>
      <c r="AM100" s="253" t="e">
        <f ca="true">+IF(AND(ISNUMBER(OFFSET('Sanitation Data'!$F$11,0,10*ROW('Sanitation Data'!F94))),DB100="Yes"),OFFSET('Sanitation Data'!$F$11,0,10*ROW('Sanitation Data'!F94)),IF(AND(ISNUMBER(OFFSET('Sanitation Data'!$F$11,0,10*ROW('Sanitation Data'!F94))),DB100="No",ISNUMBER(OFFSET('Sanitation Data'!$F$11,0,10*ROW('Sanitation Data'!F94)))),CONCATENATE("[",ROUND(OFFSET('Sanitation Data'!$F$11,0,10*ROW('Sanitation Data'!F94)),0),"]"),IF(AND(ISNUMBER(OFFSET('Sanitation Data'!$F$11,0,10*ROW('Sanitation Data'!F94))),DB100="",ISNUMBER(OFFSET('Sanitation Data'!$F$11,0,10*ROW('Sanitation Data'!F94)))),OFFSET('Sanitation Data'!$F$11,0,10*ROW('Sanitation Data'!F94)),NA())))</f>
        <v>#N/A</v>
      </c>
      <c r="AN100" s="253" t="e">
        <f ca="true">+IF(AND(ISNUMBER(OFFSET('Sanitation Data'!$F$12,0,10*ROW('Sanitation Data'!F94))),DC100="Yes"),OFFSET('Sanitation Data'!$F$12,0,10*ROW('Sanitation Data'!F94)),IF(AND(ISNUMBER(OFFSET('Sanitation Data'!$F$12,0,10*ROW('Sanitation Data'!F94))),DC100="No",ISNUMBER(OFFSET('Sanitation Data'!$F$12,0,10*ROW('Sanitation Data'!F94)))),CONCATENATE("[",ROUND(OFFSET('Sanitation Data'!$F$12,0,10*ROW('Sanitation Data'!F94)),0),"]"),IF(AND(ISNUMBER(OFFSET('Sanitation Data'!$F$12,0,10*ROW('Sanitation Data'!F94))),DC100="",ISNUMBER(OFFSET('Sanitation Data'!$F$12,0,10*ROW('Sanitation Data'!F94)))),OFFSET('Sanitation Data'!$F$12,0,10*ROW('Sanitation Data'!F94)),NA())))</f>
        <v>#N/A</v>
      </c>
      <c r="AO100" s="253" t="e">
        <f ca="true">+IF(AND(ISNUMBER(OFFSET('Sanitation Data'!$F$13,0,10*ROW('Sanitation Data'!F94))),DD100="Yes"),OFFSET('Sanitation Data'!$F$13,0,10*ROW('Sanitation Data'!F94)),IF(AND(ISNUMBER(OFFSET('Sanitation Data'!$F$13,0,10*ROW('Sanitation Data'!F94))),DD100="No",ISNUMBER(OFFSET('Sanitation Data'!$F$13,0,10*ROW('Sanitation Data'!F94)))),CONCATENATE("[",ROUND(OFFSET('Sanitation Data'!$F$13,0,10*ROW('Sanitation Data'!F94)),0),"]"),IF(AND(ISNUMBER(OFFSET('Sanitation Data'!$F$13,0,10*ROW('Sanitation Data'!F94))),DD100="",ISNUMBER(OFFSET('Sanitation Data'!$F$13,0,10*ROW('Sanitation Data'!F94)))),OFFSET('Sanitation Data'!$F$13,0,10*ROW('Sanitation Data'!F94)),NA())))</f>
        <v>#N/A</v>
      </c>
      <c r="AP100" s="253" t="e">
        <f ca="true">+IF(AND(ISNUMBER(OFFSET('Sanitation Data'!$G$5,0,10*ROW('Sanitation Data'!G94))),DE100="Yes"),100-OFFSET('Sanitation Data'!$G$5,0,10*ROW('Sanitation Data'!G94)),IF(AND(ISNUMBER(OFFSET('Sanitation Data'!$G$5,0,10*ROW('Sanitation Data'!G94))),DE100="No",ISNUMBER(OFFSET('Sanitation Data'!$G$5,0,10*ROW('Sanitation Data'!G94)))),CONCATENATE("[",ROUND(100-OFFSET('Sanitation Data'!$G$5,0,10*ROW('Sanitation Data'!G94)),0),"]"),IF(AND(ISNUMBER(OFFSET('Sanitation Data'!$G$5,0,10*ROW('Sanitation Data'!G94))),DE100="",ISNUMBER(OFFSET('Sanitation Data'!$G$5,0,10*ROW('Sanitation Data'!G94)))),100-OFFSET('Sanitation Data'!$G$5,0,10*ROW('Sanitation Data'!G94)),NA())))</f>
        <v>#N/A</v>
      </c>
      <c r="AQ100" s="253" t="e">
        <f ca="true">+IF(AND(ISNUMBER(OFFSET('Sanitation Data'!$G$7,0,10*ROW('Sanitation Data'!G94))),DF100="Yes"),OFFSET('Sanitation Data'!$G$7,0,10*ROW('Sanitation Data'!G94)),IF(AND(ISNUMBER(OFFSET('Sanitation Data'!$G$7,0,10*ROW('Sanitation Data'!G94))),DF100="No",ISNUMBER(OFFSET('Sanitation Data'!$G$7,0,10*ROW('Sanitation Data'!G94)))),CONCATENATE("[",ROUND(OFFSET('Sanitation Data'!$G$7,0,10*ROW('Sanitation Data'!G94)),0),"]"),IF(AND(ISNUMBER(OFFSET('Sanitation Data'!$G$7,0,10*ROW('Sanitation Data'!G94))),DF100="",ISNUMBER(OFFSET('Sanitation Data'!$G$7,0,10*ROW('Sanitation Data'!G94)))),OFFSET('Sanitation Data'!$G$7,0,10*ROW('Sanitation Data'!G94)),NA())))</f>
        <v>#N/A</v>
      </c>
      <c r="AR100" s="253" t="e">
        <f ca="true">+IF(AND(ISNUMBER(OFFSET('Sanitation Data'!$G$11,0,10*ROW('Sanitation Data'!G94))),DG100="Yes"),OFFSET('Sanitation Data'!$G$11,0,10*ROW('Sanitation Data'!G94)),IF(AND(ISNUMBER(OFFSET('Sanitation Data'!$G$11,0,10*ROW('Sanitation Data'!G94))),DG100="No",ISNUMBER(OFFSET('Sanitation Data'!$G$11,0,10*ROW('Sanitation Data'!G94)))),CONCATENATE("[",ROUND(OFFSET('Sanitation Data'!$G$11,0,10*ROW('Sanitation Data'!G94)),0),"]"),IF(AND(ISNUMBER(OFFSET('Sanitation Data'!$G$11,0,10*ROW('Sanitation Data'!G94))),DG100="",ISNUMBER(OFFSET('Sanitation Data'!$G$11,0,10*ROW('Sanitation Data'!G94)))),OFFSET('Sanitation Data'!$G$11,0,10*ROW('Sanitation Data'!G94)),NA())))</f>
        <v>#N/A</v>
      </c>
      <c r="AS100" s="253" t="e">
        <f ca="true">+IF(AND(ISNUMBER(OFFSET('Sanitation Data'!$G$12,0,10*ROW('Sanitation Data'!G94))),DH100="Yes"),OFFSET('Sanitation Data'!$G$12,0,10*ROW('Sanitation Data'!G94)),IF(AND(ISNUMBER(OFFSET('Sanitation Data'!$G$12,0,10*ROW('Sanitation Data'!G94))),DH100="No",ISNUMBER(OFFSET('Sanitation Data'!$G$12,0,10*ROW('Sanitation Data'!G94)))),CONCATENATE("[",ROUND(OFFSET('Sanitation Data'!$G$12,0,10*ROW('Sanitation Data'!G94)),0),"]"),IF(AND(ISNUMBER(OFFSET('Sanitation Data'!$G$12,0,10*ROW('Sanitation Data'!G94))),DH100="",ISNUMBER(OFFSET('Sanitation Data'!$G$12,0,10*ROW('Sanitation Data'!G94)))),OFFSET('Sanitation Data'!$G$12,0,10*ROW('Sanitation Data'!G94)),NA())))</f>
        <v>#N/A</v>
      </c>
      <c r="AT100" s="253" t="e">
        <f ca="true">+IF(AND(ISNUMBER(OFFSET('Sanitation Data'!$G$13,0,10*ROW('Sanitation Data'!G94))),DI100="Yes"),OFFSET('Sanitation Data'!$G$13,0,10*ROW('Sanitation Data'!G94)),IF(AND(ISNUMBER(OFFSET('Sanitation Data'!$G$13,0,10*ROW('Sanitation Data'!G94))),DI100="No",ISNUMBER(OFFSET('Sanitation Data'!$G$13,0,10*ROW('Sanitation Data'!G94)))),CONCATENATE("[",ROUND(OFFSET('Sanitation Data'!$G$13,0,10*ROW('Sanitation Data'!G94)),0),"]"),IF(AND(ISNUMBER(OFFSET('Sanitation Data'!$G$13,0,10*ROW('Sanitation Data'!G94))),DI100="",ISNUMBER(OFFSET('Sanitation Data'!$G$13,0,10*ROW('Sanitation Data'!G94)))),OFFSET('Sanitation Data'!$G$13,0,10*ROW('Sanitation Data'!G94)),NA())))</f>
        <v>#N/A</v>
      </c>
      <c r="AU100" s="253" t="e">
        <f ca="true">+IF(AND(ISNUMBER(OFFSET('Sanitation Data'!$H$5,0,10*ROW('Sanitation Data'!H94))),DJ100="Yes"),100-OFFSET('Sanitation Data'!$H$5,0,10*ROW('Sanitation Data'!H94)),IF(AND(ISNUMBER(OFFSET('Sanitation Data'!$H$5,0,10*ROW('Sanitation Data'!H94))),DJ100="No",ISNUMBER(OFFSET('Sanitation Data'!$H$5,0,10*ROW('Sanitation Data'!H94)))),CONCATENATE("[",ROUND(100-OFFSET('Sanitation Data'!$H$5,0,10*ROW('Sanitation Data'!H94)),0),"]"),IF(AND(ISNUMBER(OFFSET('Sanitation Data'!$H$5,0,10*ROW('Sanitation Data'!H94))),DJ100="",ISNUMBER(OFFSET('Sanitation Data'!$H$5,0,10*ROW('Sanitation Data'!H94)))),100-OFFSET('Sanitation Data'!$H$5,0,10*ROW('Sanitation Data'!H94)),NA())))</f>
        <v>#N/A</v>
      </c>
      <c r="AV100" s="253" t="e">
        <f ca="true">+IF(AND(ISNUMBER(OFFSET('Sanitation Data'!$H$7,0,10*ROW('Sanitation Data'!H94))),DK100="Yes"),OFFSET('Sanitation Data'!$H$7,0,10*ROW('Sanitation Data'!H94)),IF(AND(ISNUMBER(OFFSET('Sanitation Data'!$H$7,0,10*ROW('Sanitation Data'!H94))),DK100="No",ISNUMBER(OFFSET('Sanitation Data'!$H$7,0,10*ROW('Sanitation Data'!H94)))),CONCATENATE("[",ROUND(OFFSET('Sanitation Data'!$H$7,0,10*ROW('Sanitation Data'!H94)),0),"]"),IF(AND(ISNUMBER(OFFSET('Sanitation Data'!$H$7,0,10*ROW('Sanitation Data'!H94))),DK100="",ISNUMBER(OFFSET('Sanitation Data'!$H$7,0,10*ROW('Sanitation Data'!H94)))),OFFSET('Sanitation Data'!$H$7,0,10*ROW('Sanitation Data'!H94)),NA())))</f>
        <v>#N/A</v>
      </c>
      <c r="AW100" s="253" t="e">
        <f ca="true">+IF(AND(ISNUMBER(OFFSET('Sanitation Data'!$H$11,0,10*ROW('Sanitation Data'!H94))),DL100="Yes"),OFFSET('Sanitation Data'!$H$11,0,10*ROW('Sanitation Data'!H94)),IF(AND(ISNUMBER(OFFSET('Sanitation Data'!$H$11,0,10*ROW('Sanitation Data'!H94))),DL100="No",ISNUMBER(OFFSET('Sanitation Data'!$H$11,0,10*ROW('Sanitation Data'!H94)))),CONCATENATE("[",ROUND(OFFSET('Sanitation Data'!$H$11,0,10*ROW('Sanitation Data'!H94)),0),"]"),IF(AND(ISNUMBER(OFFSET('Sanitation Data'!$H$11,0,10*ROW('Sanitation Data'!H94))),DL100="",ISNUMBER(OFFSET('Sanitation Data'!$H$11,0,10*ROW('Sanitation Data'!H94)))),OFFSET('Sanitation Data'!$H$11,0,10*ROW('Sanitation Data'!H94)),NA())))</f>
        <v>#N/A</v>
      </c>
      <c r="AX100" s="253" t="e">
        <f ca="true">+IF(AND(ISNUMBER(OFFSET('Sanitation Data'!$H$12,0,10*ROW('Sanitation Data'!H94))),DM100="Yes"),OFFSET('Sanitation Data'!$H$12,0,10*ROW('Sanitation Data'!H94)),IF(AND(ISNUMBER(OFFSET('Sanitation Data'!$H$12,0,10*ROW('Sanitation Data'!H94))),DM100="No",ISNUMBER(OFFSET('Sanitation Data'!$H$12,0,10*ROW('Sanitation Data'!H94)))),CONCATENATE("[",ROUND(OFFSET('Sanitation Data'!$H$12,0,10*ROW('Sanitation Data'!H94)),0),"]"),IF(AND(ISNUMBER(OFFSET('Sanitation Data'!$H$12,0,10*ROW('Sanitation Data'!H94))),DM100="",ISNUMBER(OFFSET('Sanitation Data'!$H$12,0,10*ROW('Sanitation Data'!H94)))),OFFSET('Sanitation Data'!$H$12,0,10*ROW('Sanitation Data'!H94)),NA())))</f>
        <v>#N/A</v>
      </c>
      <c r="AY100" s="253" t="e">
        <f ca="true">+IF(AND(ISNUMBER(OFFSET('Sanitation Data'!$H$13,0,10*ROW('Sanitation Data'!H94))),DN100="Yes"),OFFSET('Sanitation Data'!$H$13,0,10*ROW('Sanitation Data'!H94)),IF(AND(ISNUMBER(OFFSET('Sanitation Data'!$H$13,0,10*ROW('Sanitation Data'!H94))),DN100="No",ISNUMBER(OFFSET('Sanitation Data'!$H$13,0,10*ROW('Sanitation Data'!H94)))),CONCATENATE("[",ROUND(OFFSET('Sanitation Data'!$H$13,0,10*ROW('Sanitation Data'!H94)),0),"]"),IF(AND(ISNUMBER(OFFSET('Sanitation Data'!$H$13,0,10*ROW('Sanitation Data'!H94))),DN100="",ISNUMBER(OFFSET('Sanitation Data'!$H$13,0,10*ROW('Sanitation Data'!H94)))),OFFSET('Sanitation Data'!$H$13,0,10*ROW('Sanitation Data'!H94)),NA())))</f>
        <v>#N/A</v>
      </c>
      <c r="AZ100" s="254" t="e">
        <f ca="true">+IF(AND(ISNUMBER(OFFSET('Hygiene Data'!$C$6,0,10*ROW('Hygiene Data'!C94))),DO100="Yes"),OFFSET('Hygiene Data'!$C$6,0,10*ROW('Hygiene Data'!C94)),IF(AND(ISNUMBER(OFFSET('Hygiene Data'!$C$6,0,10*ROW('Hygiene Data'!C94))),DO100="No",ISNUMBER(OFFSET('Hygiene Data'!$C$6,0,10*ROW('Hygiene Data'!C94)))),CONCATENATE("[",ROUND(OFFSET('Hygiene Data'!$C$6,0,10*ROW('Hygiene Data'!C94)),0),"]"),IF(AND(ISNUMBER(OFFSET('Hygiene Data'!$C$6,0,10*ROW('Hygiene Data'!C94))),DO100="",ISNUMBER(OFFSET('Hygiene Data'!$C$6,0,10*ROW('Hygiene Data'!C94)))),OFFSET('Hygiene Data'!$C$6,0,10*ROW('Hygiene Data'!C94)),NA())))</f>
        <v>#N/A</v>
      </c>
      <c r="BA100" s="254" t="e">
        <f ca="true">+IF(AND(ISNUMBER(OFFSET('Hygiene Data'!$C$8,0,10*ROW('Hygiene Data'!C94))),DP100="Yes"),OFFSET('Hygiene Data'!$C$8,0,10*ROW('Hygiene Data'!C94)),IF(AND(ISNUMBER(OFFSET('Hygiene Data'!$C$8,0,10*ROW('Hygiene Data'!C94))),DP100="No",ISNUMBER(OFFSET('Hygiene Data'!$C$8,0,10*ROW('Hygiene Data'!C94)))),CONCATENATE("[",ROUND(OFFSET('Hygiene Data'!$C$8,0,10*ROW('Hygiene Data'!C94)),0),"]"),IF(AND(ISNUMBER(OFFSET('Hygiene Data'!$C$8,0,10*ROW('Hygiene Data'!C94))),DP100="",ISNUMBER(OFFSET('Hygiene Data'!$C$8,0,10*ROW('Hygiene Data'!C94)))),OFFSET('Hygiene Data'!$C$8,0,10*ROW('Hygiene Data'!C94)),NA())))</f>
        <v>#N/A</v>
      </c>
      <c r="BB100" s="254" t="e">
        <f ca="true">+IF(AND(ISNUMBER(OFFSET('Hygiene Data'!$C$10,0,10*ROW('Hygiene Data'!C94))),DQ100="Yes"),OFFSET('Hygiene Data'!$C$10,0,10*ROW('Hygiene Data'!C94)),IF(AND(ISNUMBER(OFFSET('Hygiene Data'!$C$10,0,10*ROW('Hygiene Data'!C94))),DQ100="No",ISNUMBER(OFFSET('Hygiene Data'!$C$10,0,10*ROW('Hygiene Data'!C94)))),CONCATENATE("[",ROUND(OFFSET('Hygiene Data'!$C$10,0,10*ROW('Hygiene Data'!C94)),0),"]"),IF(AND(ISNUMBER(OFFSET('Hygiene Data'!$C$10,0,10*ROW('Hygiene Data'!C94))),DQ100="",ISNUMBER(OFFSET('Hygiene Data'!$C$10,0,10*ROW('Hygiene Data'!C94)))),OFFSET('Hygiene Data'!$C$10,0,10*ROW('Hygiene Data'!C94)),NA())))</f>
        <v>#N/A</v>
      </c>
      <c r="BC100" s="254" t="e">
        <f ca="true">+IF(AND(ISNUMBER(OFFSET('Hygiene Data'!$D$6,0,10*ROW('Hygiene Data'!D94))),DR100="Yes"),OFFSET('Hygiene Data'!$D$6,0,10*ROW('Hygiene Data'!D94)),IF(AND(ISNUMBER(OFFSET('Hygiene Data'!$D$6,0,10*ROW('Hygiene Data'!D94))),DR100="No",ISNUMBER(OFFSET('Hygiene Data'!$D$6,0,10*ROW('Hygiene Data'!D94)))),CONCATENATE("[",ROUND(OFFSET('Hygiene Data'!$D$6,0,10*ROW('Hygiene Data'!D94)),0),"]"),IF(AND(ISNUMBER(OFFSET('Hygiene Data'!$D$6,0,10*ROW('Hygiene Data'!D94))),DR100="",ISNUMBER(OFFSET('Hygiene Data'!$D$6,0,10*ROW('Hygiene Data'!D94)))),OFFSET('Hygiene Data'!$D$6,0,10*ROW('Hygiene Data'!D94)),NA())))</f>
        <v>#N/A</v>
      </c>
      <c r="BD100" s="254" t="e">
        <f ca="true">+IF(AND(ISNUMBER(OFFSET('Hygiene Data'!$D$8,0,10*ROW('Hygiene Data'!D94))),DS100="Yes"),OFFSET('Hygiene Data'!$D$8,0,10*ROW('Hygiene Data'!D94)),IF(AND(ISNUMBER(OFFSET('Hygiene Data'!$D$8,0,10*ROW('Hygiene Data'!D94))),DS100="No",ISNUMBER(OFFSET('Hygiene Data'!$D$8,0,10*ROW('Hygiene Data'!D94)))),CONCATENATE("[",ROUND(OFFSET('Hygiene Data'!$D$8,0,10*ROW('Hygiene Data'!D94)),0),"]"),IF(AND(ISNUMBER(OFFSET('Hygiene Data'!$D$8,0,10*ROW('Hygiene Data'!D94))),DS100="",ISNUMBER(OFFSET('Hygiene Data'!$D$8,0,10*ROW('Hygiene Data'!D94)))),OFFSET('Hygiene Data'!$D$8,0,10*ROW('Hygiene Data'!D94)),NA())))</f>
        <v>#N/A</v>
      </c>
      <c r="BE100" s="254" t="e">
        <f ca="true">+IF(AND(ISNUMBER(OFFSET('Hygiene Data'!$D$10,0,10*ROW('Hygiene Data'!D94))),DT100="Yes"),OFFSET('Hygiene Data'!$D$10,0,10*ROW('Hygiene Data'!D94)),IF(AND(ISNUMBER(OFFSET('Hygiene Data'!$D$10,0,10*ROW('Hygiene Data'!D94))),DT100="No",ISNUMBER(OFFSET('Hygiene Data'!$D$10,0,10*ROW('Hygiene Data'!D94)))),CONCATENATE("[",ROUND(OFFSET('Hygiene Data'!$D$10,0,10*ROW('Hygiene Data'!D94)),0),"]"),IF(AND(ISNUMBER(OFFSET('Hygiene Data'!$D$10,0,10*ROW('Hygiene Data'!D94))),DT100="",ISNUMBER(OFFSET('Hygiene Data'!$D$10,0,10*ROW('Hygiene Data'!D94)))),OFFSET('Hygiene Data'!$D$10,0,10*ROW('Hygiene Data'!D94)),NA())))</f>
        <v>#N/A</v>
      </c>
      <c r="BF100" s="254" t="e">
        <f ca="true">+IF(AND(ISNUMBER(OFFSET('Hygiene Data'!$E$6,0,10*ROW('Hygiene Data'!E94))),DU100="Yes"),OFFSET('Hygiene Data'!$E$6,0,10*ROW('Hygiene Data'!E94)),IF(AND(ISNUMBER(OFFSET('Hygiene Data'!$E$6,0,10*ROW('Hygiene Data'!E94))),DU100="No",ISNUMBER(OFFSET('Hygiene Data'!$E$6,0,10*ROW('Hygiene Data'!E94)))),CONCATENATE("[",ROUND(OFFSET('Hygiene Data'!$E$6,0,10*ROW('Hygiene Data'!E94)),0),"]"),IF(AND(ISNUMBER(OFFSET('Hygiene Data'!$E$6,0,10*ROW('Hygiene Data'!E94))),DU100="",ISNUMBER(OFFSET('Hygiene Data'!$E$6,0,10*ROW('Hygiene Data'!E94)))),OFFSET('Hygiene Data'!$E$6,0,10*ROW('Hygiene Data'!E94)),NA())))</f>
        <v>#N/A</v>
      </c>
      <c r="BG100" s="254" t="e">
        <f ca="true">+IF(AND(ISNUMBER(OFFSET('Hygiene Data'!$E$8,0,10*ROW('Hygiene Data'!E94))),DV100="Yes"),OFFSET('Hygiene Data'!$E$8,0,10*ROW('Hygiene Data'!E94)),IF(AND(ISNUMBER(OFFSET('Hygiene Data'!$E$8,0,10*ROW('Hygiene Data'!E94))),DV100="No",ISNUMBER(OFFSET('Hygiene Data'!$E$8,0,10*ROW('Hygiene Data'!E94)))),CONCATENATE("[",ROUND(OFFSET('Hygiene Data'!$E$8,0,10*ROW('Hygiene Data'!E94)),0),"]"),IF(AND(ISNUMBER(OFFSET('Hygiene Data'!$E$8,0,10*ROW('Hygiene Data'!E94))),DV100="",ISNUMBER(OFFSET('Hygiene Data'!$E$8,0,10*ROW('Hygiene Data'!E94)))),OFFSET('Hygiene Data'!$E$8,0,10*ROW('Hygiene Data'!E94)),NA())))</f>
        <v>#N/A</v>
      </c>
      <c r="BH100" s="254" t="e">
        <f ca="true">+IF(AND(ISNUMBER(OFFSET('Hygiene Data'!$E$10,0,10*ROW('Hygiene Data'!E94))),DW100="Yes"),OFFSET('Hygiene Data'!$E$10,0,10*ROW('Hygiene Data'!E94)),IF(AND(ISNUMBER(OFFSET('Hygiene Data'!$E$10,0,10*ROW('Hygiene Data'!E94))),DW100="No",ISNUMBER(OFFSET('Hygiene Data'!$E$10,0,10*ROW('Hygiene Data'!E94)))),CONCATENATE("[",ROUND(OFFSET('Hygiene Data'!$E$10,0,10*ROW('Hygiene Data'!E94)),0),"]"),IF(AND(ISNUMBER(OFFSET('Hygiene Data'!$E$10,0,10*ROW('Hygiene Data'!E94))),DW100="",ISNUMBER(OFFSET('Hygiene Data'!$E$10,0,10*ROW('Hygiene Data'!E94)))),OFFSET('Hygiene Data'!$E$10,0,10*ROW('Hygiene Data'!E94)),NA())))</f>
        <v>#N/A</v>
      </c>
      <c r="BI100" s="254" t="e">
        <f ca="true">+IF(AND(ISNUMBER(OFFSET('Hygiene Data'!$F$6,0,10*ROW('Hygiene Data'!F94))),DX100="Yes"),OFFSET('Hygiene Data'!$F$6,0,10*ROW('Hygiene Data'!F94)),IF(AND(ISNUMBER(OFFSET('Hygiene Data'!$F$6,0,10*ROW('Hygiene Data'!F94))),DX100="No",ISNUMBER(OFFSET('Hygiene Data'!$F$6,0,10*ROW('Hygiene Data'!F94)))),CONCATENATE("[",ROUND(OFFSET('Hygiene Data'!$F$6,0,10*ROW('Hygiene Data'!F94)),0),"]"),IF(AND(ISNUMBER(OFFSET('Hygiene Data'!$F$6,0,10*ROW('Hygiene Data'!F94))),DX100="",ISNUMBER(OFFSET('Hygiene Data'!$F$6,0,10*ROW('Hygiene Data'!F94)))),OFFSET('Hygiene Data'!$F$6,0,10*ROW('Hygiene Data'!F94)),NA())))</f>
        <v>#N/A</v>
      </c>
      <c r="BJ100" s="254" t="e">
        <f ca="true">+IF(AND(ISNUMBER(OFFSET('Hygiene Data'!$F$8,0,10*ROW('Hygiene Data'!F94))),DY100="Yes"),OFFSET('Hygiene Data'!$F$8,0,10*ROW('Hygiene Data'!F94)),IF(AND(ISNUMBER(OFFSET('Hygiene Data'!$F$8,0,10*ROW('Hygiene Data'!F94))),DY100="No",ISNUMBER(OFFSET('Hygiene Data'!$F$8,0,10*ROW('Hygiene Data'!F94)))),CONCATENATE("[",ROUND(OFFSET('Hygiene Data'!$F$8,0,10*ROW('Hygiene Data'!F94)),0),"]"),IF(AND(ISNUMBER(OFFSET('Hygiene Data'!$F$8,0,10*ROW('Hygiene Data'!F94))),DY100="",ISNUMBER(OFFSET('Hygiene Data'!$F$8,0,10*ROW('Hygiene Data'!F94)))),OFFSET('Hygiene Data'!$F$8,0,10*ROW('Hygiene Data'!F94)),NA())))</f>
        <v>#N/A</v>
      </c>
      <c r="BK100" s="254" t="e">
        <f ca="true">+IF(AND(ISNUMBER(OFFSET('Hygiene Data'!$F$10,0,10*ROW('Hygiene Data'!F94))),DZ100="Yes"),OFFSET('Hygiene Data'!$F$10,0,10*ROW('Hygiene Data'!F94)),IF(AND(ISNUMBER(OFFSET('Hygiene Data'!$F$10,0,10*ROW('Hygiene Data'!F94))),DZ100="No",ISNUMBER(OFFSET('Hygiene Data'!$F$10,0,10*ROW('Hygiene Data'!F94)))),CONCATENATE("[",ROUND(OFFSET('Hygiene Data'!$F$10,0,10*ROW('Hygiene Data'!F94)),0),"]"),IF(AND(ISNUMBER(OFFSET('Hygiene Data'!$F$10,0,10*ROW('Hygiene Data'!F94))),DZ100="",ISNUMBER(OFFSET('Hygiene Data'!$F$10,0,10*ROW('Hygiene Data'!F94)))),OFFSET('Hygiene Data'!$F$10,0,10*ROW('Hygiene Data'!F94)),NA())))</f>
        <v>#N/A</v>
      </c>
      <c r="BL100" s="254" t="e">
        <f ca="true">+IF(AND(ISNUMBER(OFFSET('Hygiene Data'!$G$6,0,10*ROW('Hygiene Data'!G94))),EA100="Yes"),OFFSET('Hygiene Data'!$G$6,0,10*ROW('Hygiene Data'!G94)),IF(AND(ISNUMBER(OFFSET('Hygiene Data'!$G$6,0,10*ROW('Hygiene Data'!G94))),EA100="No",ISNUMBER(OFFSET('Hygiene Data'!$G$6,0,10*ROW('Hygiene Data'!G94)))),CONCATENATE("[",ROUND(OFFSET('Hygiene Data'!$G$6,0,10*ROW('Hygiene Data'!G94)),0),"]"),IF(AND(ISNUMBER(OFFSET('Hygiene Data'!$G$6,0,10*ROW('Hygiene Data'!G94))),EA100="",ISNUMBER(OFFSET('Hygiene Data'!$G$6,0,10*ROW('Hygiene Data'!G94)))),OFFSET('Hygiene Data'!$G$6,0,10*ROW('Hygiene Data'!G94)),NA())))</f>
        <v>#N/A</v>
      </c>
      <c r="BM100" s="254" t="e">
        <f ca="true">+IF(AND(ISNUMBER(OFFSET('Hygiene Data'!$G$8,0,10*ROW('Hygiene Data'!G94))),EB100="Yes"),OFFSET('Hygiene Data'!$G$8,0,10*ROW('Hygiene Data'!G94)),IF(AND(ISNUMBER(OFFSET('Hygiene Data'!$G$8,0,10*ROW('Hygiene Data'!G94))),EB100="No",ISNUMBER(OFFSET('Hygiene Data'!$G$8,0,10*ROW('Hygiene Data'!G94)))),CONCATENATE("[",ROUND(OFFSET('Hygiene Data'!$G$8,0,10*ROW('Hygiene Data'!G94)),0),"]"),IF(AND(ISNUMBER(OFFSET('Hygiene Data'!$G$8,0,10*ROW('Hygiene Data'!G94))),EB100="",ISNUMBER(OFFSET('Hygiene Data'!$G$8,0,10*ROW('Hygiene Data'!G94)))),OFFSET('Hygiene Data'!$G$8,0,10*ROW('Hygiene Data'!G94)),NA())))</f>
        <v>#N/A</v>
      </c>
      <c r="BN100" s="254" t="e">
        <f ca="true">+IF(AND(ISNUMBER(OFFSET('Hygiene Data'!$G$10,0,10*ROW('Hygiene Data'!G94))),EC100="Yes"),OFFSET('Hygiene Data'!$G$10,0,10*ROW('Hygiene Data'!G94)),IF(AND(ISNUMBER(OFFSET('Hygiene Data'!$G$10,0,10*ROW('Hygiene Data'!G94))),EC100="No",ISNUMBER(OFFSET('Hygiene Data'!$G$10,0,10*ROW('Hygiene Data'!G94)))),CONCATENATE("[",ROUND(OFFSET('Hygiene Data'!$G$10,0,10*ROW('Hygiene Data'!G94)),0),"]"),IF(AND(ISNUMBER(OFFSET('Hygiene Data'!$G$10,0,10*ROW('Hygiene Data'!G94))),EC100="",ISNUMBER(OFFSET('Hygiene Data'!$G$10,0,10*ROW('Hygiene Data'!G94)))),OFFSET('Hygiene Data'!$G$10,0,10*ROW('Hygiene Data'!G94)),NA())))</f>
        <v>#N/A</v>
      </c>
      <c r="BO100" s="254" t="e">
        <f ca="true">+IF(AND(ISNUMBER(OFFSET('Hygiene Data'!$H$6,0,10*ROW('Hygiene Data'!H94))),ED100="Yes"),OFFSET('Hygiene Data'!$H$6,0,10*ROW('Hygiene Data'!H94)),IF(AND(ISNUMBER(OFFSET('Hygiene Data'!$H$6,0,10*ROW('Hygiene Data'!H94))),ED100="No",ISNUMBER(OFFSET('Hygiene Data'!$H$6,0,10*ROW('Hygiene Data'!H94)))),CONCATENATE("[",ROUND(OFFSET('Hygiene Data'!$H$6,0,10*ROW('Hygiene Data'!H94)),0),"]"),IF(AND(ISNUMBER(OFFSET('Hygiene Data'!$H$6,0,10*ROW('Hygiene Data'!H94))),ED100="",ISNUMBER(OFFSET('Hygiene Data'!$H$6,0,10*ROW('Hygiene Data'!H94)))),OFFSET('Hygiene Data'!$H$6,0,10*ROW('Hygiene Data'!H94)),NA())))</f>
        <v>#N/A</v>
      </c>
      <c r="BP100" s="254" t="e">
        <f ca="true">+IF(AND(ISNUMBER(OFFSET('Hygiene Data'!$H$8,0,10*ROW('Hygiene Data'!H94))),EE100="Yes"),OFFSET('Hygiene Data'!$H$8,0,10*ROW('Hygiene Data'!H94)),IF(AND(ISNUMBER(OFFSET('Hygiene Data'!$H$8,0,10*ROW('Hygiene Data'!H94))),EE100="No",ISNUMBER(OFFSET('Hygiene Data'!$H$8,0,10*ROW('Hygiene Data'!H94)))),CONCATENATE("[",ROUND(OFFSET('Hygiene Data'!$H$8,0,10*ROW('Hygiene Data'!H94)),0),"]"),IF(AND(ISNUMBER(OFFSET('Hygiene Data'!$H$8,0,10*ROW('Hygiene Data'!H94))),EE100="",ISNUMBER(OFFSET('Hygiene Data'!$H$8,0,10*ROW('Hygiene Data'!H94)))),OFFSET('Hygiene Data'!$H$8,0,10*ROW('Hygiene Data'!H94)),NA())))</f>
        <v>#N/A</v>
      </c>
      <c r="BQ100" s="254" t="e">
        <f ca="true">+IF(AND(ISNUMBER(OFFSET('Hygiene Data'!$H$10,0,10*ROW('Hygiene Data'!H94))),EF100="Yes"),OFFSET('Hygiene Data'!$H$10,0,10*ROW('Hygiene Data'!H94)),IF(AND(ISNUMBER(OFFSET('Hygiene Data'!$H$10,0,10*ROW('Hygiene Data'!H94))),EF100="No",ISNUMBER(OFFSET('Hygiene Data'!$H$10,0,10*ROW('Hygiene Data'!H94)))),CONCATENATE("[",ROUND(OFFSET('Hygiene Data'!$H$10,0,10*ROW('Hygiene Data'!H94)),0),"]"),IF(AND(ISNUMBER(OFFSET('Hygiene Data'!$H$10,0,10*ROW('Hygiene Data'!H94))),EF100="",ISNUMBER(OFFSET('Hygiene Data'!$H$10,0,10*ROW('Hygiene Data'!H94)))),OFFSET('Hygiene Data'!$H$10,0,10*ROW('Hygiene Data'!H94)),NA())))</f>
        <v>#N/A</v>
      </c>
      <c r="BS100" s="36" t="str">
        <f ca="true">+IF(OFFSET('Water Data'!$C$28,0,10*ROW('Water Data'!C94))="","",OFFSET('Water Data'!$C$28,0,10*ROW('Water Data'!C94)))</f>
        <v/>
      </c>
      <c r="BT100" s="36" t="str">
        <f ca="true">+IF(OFFSET('Water Data'!$C$29,0,10*ROW('Water Data'!C94))="","",OFFSET('Water Data'!$C$29,0,10*ROW('Water Data'!C94)))</f>
        <v/>
      </c>
      <c r="BU100" s="36" t="str">
        <f ca="true">+IF(OFFSET('Water Data'!$C$30,0,10*ROW('Water Data'!C94))="","",OFFSET('Water Data'!$C$30,0,10*ROW('Water Data'!C94)))</f>
        <v/>
      </c>
      <c r="BV100" s="36" t="str">
        <f ca="true">+IF(OFFSET('Water Data'!$D$28,0,10*ROW('Water Data'!D94))="","",OFFSET('Water Data'!$D$28,0,10*ROW('Water Data'!D94)))</f>
        <v/>
      </c>
      <c r="BW100" s="36" t="str">
        <f ca="true">+IF(OFFSET('Water Data'!$D$29,0,10*ROW('Water Data'!D94))="","",OFFSET('Water Data'!$D$29,0,10*ROW('Water Data'!D94)))</f>
        <v/>
      </c>
      <c r="BX100" s="36" t="str">
        <f ca="true">+IF(OFFSET('Water Data'!$D$30,0,10*ROW('Water Data'!D94))="","",OFFSET('Water Data'!$D$30,0,10*ROW('Water Data'!D94)))</f>
        <v/>
      </c>
      <c r="BY100" s="36" t="str">
        <f ca="true">+IF(OFFSET('Water Data'!$E$28,0,10*ROW('Water Data'!E94))="","",OFFSET('Water Data'!$E$28,0,10*ROW('Water Data'!E94)))</f>
        <v/>
      </c>
      <c r="BZ100" s="36" t="str">
        <f ca="true">+IF(OFFSET('Water Data'!$E$29,0,10*ROW('Water Data'!E94))="","",OFFSET('Water Data'!$E$29,0,10*ROW('Water Data'!E94)))</f>
        <v/>
      </c>
      <c r="CA100" s="36" t="str">
        <f ca="true">+IF(OFFSET('Water Data'!$E$30,0,10*ROW('Water Data'!E94))="","",OFFSET('Water Data'!$E$30,0,10*ROW('Water Data'!E94)))</f>
        <v/>
      </c>
      <c r="CB100" s="36" t="str">
        <f ca="true">+IF(OFFSET('Water Data'!$F$28,0,10*ROW('Water Data'!F94))="","",OFFSET('Water Data'!$F$28,0,10*ROW('Water Data'!F94)))</f>
        <v/>
      </c>
      <c r="CC100" s="36" t="str">
        <f ca="true">+IF(OFFSET('Water Data'!$F$29,0,10*ROW('Water Data'!F94))="","",OFFSET('Water Data'!$F$29,0,10*ROW('Water Data'!F94)))</f>
        <v/>
      </c>
      <c r="CD100" s="36" t="str">
        <f ca="true">+IF(OFFSET('Water Data'!$F$30,0,10*ROW('Water Data'!F94))="","",OFFSET('Water Data'!$F$30,0,10*ROW('Water Data'!F94)))</f>
        <v/>
      </c>
      <c r="CE100" s="36" t="str">
        <f ca="true">+IF(OFFSET('Water Data'!$G$28,0,10*ROW('Water Data'!G94))="","",OFFSET('Water Data'!$G$28,0,10*ROW('Water Data'!G94)))</f>
        <v/>
      </c>
      <c r="CF100" s="36" t="str">
        <f ca="true">+IF(OFFSET('Water Data'!$G$29,0,10*ROW('Water Data'!G94))="","",OFFSET('Water Data'!$G$29,0,10*ROW('Water Data'!G94)))</f>
        <v/>
      </c>
      <c r="CG100" s="36" t="str">
        <f ca="true">+IF(OFFSET('Water Data'!$G$30,0,10*ROW('Water Data'!G94))="","",OFFSET('Water Data'!$G$30,0,10*ROW('Water Data'!G94)))</f>
        <v/>
      </c>
      <c r="CH100" s="36" t="str">
        <f ca="true">+IF(OFFSET('Water Data'!$H$28,0,10*ROW('Water Data'!H94))="","",OFFSET('Water Data'!$H$28,0,10*ROW('Water Data'!H94)))</f>
        <v/>
      </c>
      <c r="CI100" s="36" t="str">
        <f ca="true">+IF(OFFSET('Water Data'!$H$29,0,10*ROW('Water Data'!H94))="","",OFFSET('Water Data'!$H$29,0,10*ROW('Water Data'!H94)))</f>
        <v/>
      </c>
      <c r="CJ100" s="36" t="str">
        <f ca="true">+IF(OFFSET('Water Data'!$H$30,0,10*ROW('Water Data'!H94))="","",OFFSET('Water Data'!$H$30,0,10*ROW('Water Data'!H94)))</f>
        <v/>
      </c>
      <c r="CK100" s="36" t="str">
        <f ca="true">+IF(OFFSET('Sanitation Data'!$C$29,0,10*ROW('Sanitation Data'!C94))="","",OFFSET('Sanitation Data'!$C$29,0,10*ROW('Sanitation Data'!C94)))</f>
        <v/>
      </c>
      <c r="CL100" s="36" t="str">
        <f ca="true">+IF(OFFSET('Sanitation Data'!$C$30,0,10*ROW('Sanitation Data'!C94))="","",OFFSET('Sanitation Data'!$C$30,0,10*ROW('Sanitation Data'!C94)))</f>
        <v/>
      </c>
      <c r="CM100" s="36" t="str">
        <f ca="true">+IF(OFFSET('Sanitation Data'!$C$31,0,10*ROW('Sanitation Data'!C94))="","",OFFSET('Sanitation Data'!$C$31,0,10*ROW('Sanitation Data'!C94)))</f>
        <v/>
      </c>
      <c r="CN100" s="36" t="str">
        <f ca="true">+IF(OFFSET('Sanitation Data'!$C$32,0,10*ROW('Sanitation Data'!C94))="","",OFFSET('Sanitation Data'!$C$32,0,10*ROW('Sanitation Data'!C94)))</f>
        <v/>
      </c>
      <c r="CO100" s="36" t="str">
        <f ca="true">+IF(OFFSET('Sanitation Data'!$C$33,0,10*ROW('Sanitation Data'!C94))="","",OFFSET('Sanitation Data'!$C$33,0,10*ROW('Sanitation Data'!C94)))</f>
        <v/>
      </c>
      <c r="CP100" s="36" t="str">
        <f ca="true">+IF(OFFSET('Sanitation Data'!$D$29,0,10*ROW('Sanitation Data'!D94))="","",OFFSET('Sanitation Data'!$D$29,0,10*ROW('Sanitation Data'!D94)))</f>
        <v/>
      </c>
      <c r="CQ100" s="36" t="str">
        <f ca="true">+IF(OFFSET('Sanitation Data'!$D$30,0,10*ROW('Sanitation Data'!D94))="","",OFFSET('Sanitation Data'!$D$30,0,10*ROW('Sanitation Data'!D94)))</f>
        <v/>
      </c>
      <c r="CR100" s="36" t="str">
        <f ca="true">+IF(OFFSET('Sanitation Data'!$D$31,0,10*ROW('Sanitation Data'!D94))="","",OFFSET('Sanitation Data'!$D$31,0,10*ROW('Sanitation Data'!D94)))</f>
        <v/>
      </c>
      <c r="CS100" s="36" t="str">
        <f ca="true">+IF(OFFSET('Sanitation Data'!$D$32,0,10*ROW('Sanitation Data'!D94))="","",OFFSET('Sanitation Data'!$D$32,0,10*ROW('Sanitation Data'!D94)))</f>
        <v/>
      </c>
      <c r="CT100" s="36" t="str">
        <f ca="true">+IF(OFFSET('Sanitation Data'!$D$33,0,10*ROW('Sanitation Data'!D94))="","",OFFSET('Sanitation Data'!$D$33,0,10*ROW('Sanitation Data'!D94)))</f>
        <v/>
      </c>
      <c r="CU100" s="36" t="str">
        <f ca="true">+IF(OFFSET('Sanitation Data'!$E$29,0,10*ROW('Sanitation Data'!E94))="","",OFFSET('Sanitation Data'!$E$29,0,10*ROW('Sanitation Data'!E94)))</f>
        <v/>
      </c>
      <c r="CV100" s="36" t="str">
        <f ca="true">+IF(OFFSET('Sanitation Data'!$E$30,0,10*ROW('Sanitation Data'!E94))="","",OFFSET('Sanitation Data'!$E$30,0,10*ROW('Sanitation Data'!E94)))</f>
        <v/>
      </c>
      <c r="CW100" s="36" t="str">
        <f ca="true">+IF(OFFSET('Sanitation Data'!$E$31,0,10*ROW('Sanitation Data'!E94))="","",OFFSET('Sanitation Data'!$E$31,0,10*ROW('Sanitation Data'!E94)))</f>
        <v/>
      </c>
      <c r="CX100" s="36" t="str">
        <f ca="true">+IF(OFFSET('Sanitation Data'!$E$32,0,10*ROW('Sanitation Data'!E94))="","",OFFSET('Sanitation Data'!$E$32,0,10*ROW('Sanitation Data'!E94)))</f>
        <v/>
      </c>
      <c r="CY100" s="36" t="str">
        <f ca="true">+IF(OFFSET('Sanitation Data'!$E$33,0,10*ROW('Sanitation Data'!E94))="","",OFFSET('Sanitation Data'!$E$33,0,10*ROW('Sanitation Data'!E94)))</f>
        <v/>
      </c>
      <c r="CZ100" s="36" t="str">
        <f ca="true">+IF(OFFSET('Sanitation Data'!$F$29,0,10*ROW('Sanitation Data'!F94))="","",OFFSET('Sanitation Data'!$F$29,0,10*ROW('Sanitation Data'!F94)))</f>
        <v/>
      </c>
      <c r="DA100" s="36" t="str">
        <f ca="true">+IF(OFFSET('Sanitation Data'!$F$30,0,10*ROW('Sanitation Data'!F94))="","",OFFSET('Sanitation Data'!$F$30,0,10*ROW('Sanitation Data'!F94)))</f>
        <v/>
      </c>
      <c r="DB100" s="36" t="str">
        <f ca="true">+IF(OFFSET('Sanitation Data'!$F$31,0,10*ROW('Sanitation Data'!F94))="","",OFFSET('Sanitation Data'!$F$31,0,10*ROW('Sanitation Data'!F94)))</f>
        <v/>
      </c>
      <c r="DC100" s="36" t="str">
        <f ca="true">+IF(OFFSET('Sanitation Data'!$F$32,0,10*ROW('Sanitation Data'!F94))="","",OFFSET('Sanitation Data'!$F$32,0,10*ROW('Sanitation Data'!F94)))</f>
        <v/>
      </c>
      <c r="DD100" s="36" t="str">
        <f ca="true">+IF(OFFSET('Sanitation Data'!$F$33,0,10*ROW('Sanitation Data'!F94))="","",OFFSET('Sanitation Data'!$F$33,0,10*ROW('Sanitation Data'!F94)))</f>
        <v/>
      </c>
      <c r="DE100" s="36" t="str">
        <f ca="true">+IF(OFFSET('Sanitation Data'!$G$29,0,10*ROW('Sanitation Data'!G94))="","",OFFSET('Sanitation Data'!$G$29,0,10*ROW('Sanitation Data'!G94)))</f>
        <v/>
      </c>
      <c r="DF100" s="36" t="str">
        <f ca="true">+IF(OFFSET('Sanitation Data'!$G$30,0,10*ROW('Sanitation Data'!G94))="","",OFFSET('Sanitation Data'!$G$30,0,10*ROW('Sanitation Data'!G94)))</f>
        <v/>
      </c>
      <c r="DG100" s="36" t="str">
        <f ca="true">+IF(OFFSET('Sanitation Data'!$G$31,0,10*ROW('Sanitation Data'!G94))="","",OFFSET('Sanitation Data'!$G$31,0,10*ROW('Sanitation Data'!G94)))</f>
        <v/>
      </c>
      <c r="DH100" s="36" t="str">
        <f ca="true">+IF(OFFSET('Sanitation Data'!$G$32,0,10*ROW('Sanitation Data'!G94))="","",OFFSET('Sanitation Data'!$G$32,0,10*ROW('Sanitation Data'!G94)))</f>
        <v/>
      </c>
      <c r="DI100" s="36" t="str">
        <f ca="true">+IF(OFFSET('Sanitation Data'!$G$33,0,10*ROW('Sanitation Data'!G94))="","",OFFSET('Sanitation Data'!$G$33,0,10*ROW('Sanitation Data'!G94)))</f>
        <v/>
      </c>
      <c r="DJ100" s="36" t="str">
        <f ca="true">+IF(OFFSET('Sanitation Data'!$H$29,0,10*ROW('Sanitation Data'!H94))="","",OFFSET('Sanitation Data'!$H$29,0,10*ROW('Sanitation Data'!H94)))</f>
        <v/>
      </c>
      <c r="DK100" s="36" t="str">
        <f ca="true">+IF(OFFSET('Sanitation Data'!$H$30,0,10*ROW('Sanitation Data'!H94))="","",OFFSET('Sanitation Data'!$H$30,0,10*ROW('Sanitation Data'!H94)))</f>
        <v/>
      </c>
      <c r="DL100" s="36" t="str">
        <f ca="true">+IF(OFFSET('Sanitation Data'!$H$31,0,10*ROW('Sanitation Data'!H94))="","",OFFSET('Sanitation Data'!$H$31,0,10*ROW('Sanitation Data'!H94)))</f>
        <v/>
      </c>
      <c r="DM100" s="36" t="str">
        <f ca="true">+IF(OFFSET('Sanitation Data'!$H$32,0,10*ROW('Sanitation Data'!H94))="","",OFFSET('Sanitation Data'!$H$32,0,10*ROW('Sanitation Data'!H94)))</f>
        <v/>
      </c>
      <c r="DN100" s="36" t="str">
        <f ca="true">+IF(OFFSET('Sanitation Data'!$H$33,0,10*ROW('Sanitation Data'!H94))="","",OFFSET('Sanitation Data'!$H$33,0,10*ROW('Sanitation Data'!H94)))</f>
        <v/>
      </c>
      <c r="DO100" s="36" t="str">
        <f ca="true">+IF(OFFSET('Hygiene Data'!$C$12,0,10*ROW('Hygiene Data'!C94))="","",OFFSET('Hygiene Data'!$C$12,0,10*ROW('Hygiene Data'!C94)))</f>
        <v/>
      </c>
      <c r="DP100" s="36" t="str">
        <f ca="true">+IF(OFFSET('Hygiene Data'!$C$13,0,10*ROW('Hygiene Data'!C94))="","",OFFSET('Hygiene Data'!$C$13,0,10*ROW('Hygiene Data'!C94)))</f>
        <v/>
      </c>
      <c r="DQ100" s="36" t="str">
        <f ca="true">+IF(OFFSET('Hygiene Data'!$C$14,0,10*ROW('Hygiene Data'!C94))="","",OFFSET('Hygiene Data'!$C$14,0,10*ROW('Hygiene Data'!C94)))</f>
        <v/>
      </c>
      <c r="DR100" s="36" t="str">
        <f ca="true">+IF(OFFSET('Hygiene Data'!$D$12,0,10*ROW('Hygiene Data'!D94))="","",OFFSET('Hygiene Data'!$D$12,0,10*ROW('Hygiene Data'!D94)))</f>
        <v/>
      </c>
      <c r="DS100" s="36" t="str">
        <f ca="true">+IF(OFFSET('Hygiene Data'!$D$13,0,10*ROW('Hygiene Data'!D94))="","",OFFSET('Hygiene Data'!$D$13,0,10*ROW('Hygiene Data'!D94)))</f>
        <v/>
      </c>
      <c r="DT100" s="36" t="str">
        <f ca="true">+IF(OFFSET('Hygiene Data'!$D$14,0,10*ROW('Hygiene Data'!D94))="","",OFFSET('Hygiene Data'!$D$14,0,10*ROW('Hygiene Data'!D94)))</f>
        <v/>
      </c>
      <c r="DU100" s="36" t="str">
        <f ca="true">+IF(OFFSET('Hygiene Data'!$E$12,0,10*ROW('Hygiene Data'!E94))="","",OFFSET('Hygiene Data'!$E$12,0,10*ROW('Hygiene Data'!E94)))</f>
        <v/>
      </c>
      <c r="DV100" s="36" t="str">
        <f ca="true">+IF(OFFSET('Hygiene Data'!$E$13,0,10*ROW('Hygiene Data'!E94))="","",OFFSET('Hygiene Data'!$E$13,0,10*ROW('Hygiene Data'!E94)))</f>
        <v/>
      </c>
      <c r="DW100" s="36" t="str">
        <f ca="true">+IF(OFFSET('Hygiene Data'!$E$14,0,10*ROW('Hygiene Data'!E94))="","",OFFSET('Hygiene Data'!$E$14,0,10*ROW('Hygiene Data'!E94)))</f>
        <v/>
      </c>
      <c r="DX100" s="36" t="str">
        <f ca="true">+IF(OFFSET('Hygiene Data'!$F$12,0,10*ROW('Hygiene Data'!F94))="","",OFFSET('Hygiene Data'!$F$12,0,10*ROW('Hygiene Data'!F94)))</f>
        <v/>
      </c>
      <c r="DY100" s="36" t="str">
        <f ca="true">+IF(OFFSET('Hygiene Data'!$F$13,0,10*ROW('Hygiene Data'!F94))="","",OFFSET('Hygiene Data'!$F$13,0,10*ROW('Hygiene Data'!F94)))</f>
        <v/>
      </c>
      <c r="DZ100" s="36" t="str">
        <f ca="true">+IF(OFFSET('Hygiene Data'!$F$14,0,10*ROW('Hygiene Data'!F94))="","",OFFSET('Hygiene Data'!$F$14,0,10*ROW('Hygiene Data'!F94)))</f>
        <v/>
      </c>
      <c r="EA100" s="36" t="str">
        <f ca="true">+IF(OFFSET('Hygiene Data'!$G$12,0,10*ROW('Hygiene Data'!G94))="","",OFFSET('Hygiene Data'!$G$12,0,10*ROW('Hygiene Data'!G94)))</f>
        <v/>
      </c>
      <c r="EB100" s="36" t="str">
        <f ca="true">+IF(OFFSET('Hygiene Data'!$G$13,0,10*ROW('Hygiene Data'!G94))="","",OFFSET('Hygiene Data'!$G$13,0,10*ROW('Hygiene Data'!G94)))</f>
        <v/>
      </c>
      <c r="EC100" s="36" t="str">
        <f ca="true">+IF(OFFSET('Hygiene Data'!$G$14,0,10*ROW('Hygiene Data'!G94))="","",OFFSET('Hygiene Data'!$G$14,0,10*ROW('Hygiene Data'!G94)))</f>
        <v/>
      </c>
      <c r="ED100" s="36" t="str">
        <f ca="true">+IF(OFFSET('Hygiene Data'!$H$12,0,10*ROW('Hygiene Data'!H94))="","",OFFSET('Hygiene Data'!$H$12,0,10*ROW('Hygiene Data'!H94)))</f>
        <v/>
      </c>
      <c r="EE100" s="36" t="str">
        <f ca="true">+IF(OFFSET('Hygiene Data'!$H$13,0,10*ROW('Hygiene Data'!H94))="","",OFFSET('Hygiene Data'!$H$13,0,10*ROW('Hygiene Data'!H94)))</f>
        <v/>
      </c>
      <c r="EF100" s="36" t="str">
        <f ca="true">+IF(OFFSET('Hygiene Data'!$H$14,0,10*ROW('Hygiene Data'!H94))="","",OFFSET('Hygiene Data'!$H$14,0,10*ROW('Hygiene Data'!H94)))</f>
        <v/>
      </c>
    </row>
    <row r="101" x14ac:dyDescent="0.2">
      <c r="A101" s="59" t="str">
        <f ca="true">+IF(OFFSET('Water Data'!$B$1,0,10*ROW('Water Data'!B98))="","",OFFSET('Water Data'!$B$1,0,10*ROW('Water Data'!B98)))</f>
        <v/>
      </c>
      <c r="B101" s="59" t="str">
        <f ca="true">+IF(OFFSET('Water Data'!$A$3,0,10*ROW('Water Data'!A98))="","",OFFSET('Water Data'!$A$3,0,10*ROW('Water Data'!A98)))</f>
        <v/>
      </c>
      <c r="C101" s="59" t="str">
        <f ca="true">+IF(OFFSET('Water Data'!$C$3,0,10*ROW('Water Data'!C98))="","",OFFSET('Water Data'!$C$3,0,10*ROW('Water Data'!C98)))</f>
        <v/>
      </c>
      <c r="D101" s="252" t="e">
        <f ca="true">+IF(AND(ISNUMBER(OFFSET('Water Data'!$C$5,0,10*ROW('Water Data'!C95))),BS101="Yes"),100-OFFSET('Water Data'!$C$5,0,10*ROW('Water Data'!C95)),IF(AND(ISNUMBER(OFFSET('Water Data'!$C$5,0,10*ROW('Water Data'!C95))),BS101="No",ISNUMBER(OFFSET('Water Data'!$C$5,0,10*ROW('Water Data'!C95)))),CONCATENATE("[",ROUND(100-OFFSET('Water Data'!$C$5,0,10*ROW('Water Data'!C95)),0),"]"),IF(AND(ISNUMBER(OFFSET('Water Data'!$C$5,0,10*ROW('Water Data'!C95))),BS101="",ISNUMBER(OFFSET('Water Data'!$C$5,0,10*ROW('Water Data'!C95)))),100-OFFSET('Water Data'!$C$5,0,10*ROW('Water Data'!C95)),NA())))</f>
        <v>#N/A</v>
      </c>
      <c r="E101" s="252" t="e">
        <f ca="true">+IF(AND(ISNUMBER(OFFSET('Water Data'!$C$7,0,10*ROW('Water Data'!D95))),BT101="Yes"),OFFSET('Water Data'!$C$7,0,10*ROW('Water Data'!C95)),IF(AND(ISNUMBER(OFFSET('Water Data'!$C$7,0,10*ROW('Water Data'!C95))),BT101="No",ISNUMBER(OFFSET('Water Data'!$C$7,0,10*ROW('Water Data'!C95)))),CONCATENATE("[",ROUND(OFFSET('Water Data'!$C$7,0,10*ROW('Water Data'!C95)),0),"]"),IF(AND(ISNUMBER(OFFSET('Water Data'!$C$7,0,10*ROW('Water Data'!C95))),BT101="",ISNUMBER(OFFSET('Water Data'!$C$7,0,10*ROW('Water Data'!C95)))),OFFSET('Water Data'!$C$7,0,10*ROW('Water Data'!C95)),NA())))</f>
        <v>#N/A</v>
      </c>
      <c r="F101" s="252" t="e">
        <f ca="true">+IF(AND(ISNUMBER(OFFSET('Water Data'!$C$10,0,10*ROW('Water Data'!C95))),BU101="Yes"),OFFSET('Water Data'!$C$10,0,10*ROW('Water Data'!C95)),IF(AND(ISNUMBER(OFFSET('Water Data'!$C$10,0,10*ROW('Water Data'!C95))),BU101="No",ISNUMBER(OFFSET('Water Data'!$C$10,0,10*ROW('Water Data'!C95)))),CONCATENATE("[",ROUND(OFFSET('Water Data'!$C$10,0,10*ROW('Water Data'!C95)),0),"]"),IF(AND(ISNUMBER(OFFSET('Water Data'!$C$10,0,10*ROW('Water Data'!C95))),BU101="",ISNUMBER(OFFSET('Water Data'!$C$10,0,10*ROW('Water Data'!C95)))),OFFSET('Water Data'!$C$10,0,10*ROW('Water Data'!C95)),NA())))</f>
        <v>#N/A</v>
      </c>
      <c r="G101" s="252" t="e">
        <f ca="true">+IF(AND(ISNUMBER(OFFSET('Water Data'!$D$5,0,10*ROW('Water Data'!D95))),BV101="Yes"),100-OFFSET('Water Data'!$D$5,0,10*ROW('Water Data'!D95)),IF(AND(ISNUMBER(OFFSET('Water Data'!$D$5,0,10*ROW('Water Data'!D95))),BV101="No",ISNUMBER(OFFSET('Water Data'!$D$5,0,10*ROW('Water Data'!D95)))),CONCATENATE("[",ROUND(100-OFFSET('Water Data'!$D$5,0,10*ROW('Water Data'!D95)),0),"]"),IF(AND(ISNUMBER(OFFSET('Water Data'!$D$5,0,10*ROW('Water Data'!D95))),BV101="",ISNUMBER(OFFSET('Water Data'!$D$5,0,10*ROW('Water Data'!D95)))),100-OFFSET('Water Data'!$D$5,0,10*ROW('Water Data'!D95)),NA())))</f>
        <v>#N/A</v>
      </c>
      <c r="H101" s="252" t="e">
        <f ca="true">+IF(AND(ISNUMBER(OFFSET('Water Data'!$D$7,0,10*ROW('Water Data'!D95))),BW101="Yes"),OFFSET('Water Data'!$D$7,0,10*ROW('Water Data'!D95)),IF(AND(ISNUMBER(OFFSET('Water Data'!$D$7,0,10*ROW('Water Data'!D95))),BW101="No",ISNUMBER(OFFSET('Water Data'!$D$7,0,10*ROW('Water Data'!D95)))),CONCATENATE("[",ROUND(OFFSET('Water Data'!$C$7,0,10*ROW('Water Data'!D95)),0),"]"),IF(AND(ISNUMBER(OFFSET('Water Data'!$D$7,0,10*ROW('Water Data'!D95))),BW101="",ISNUMBER(OFFSET('Water Data'!$D$7,0,10*ROW('Water Data'!D95)))),OFFSET('Water Data'!$D$7,0,10*ROW('Water Data'!D95)),NA())))</f>
        <v>#N/A</v>
      </c>
      <c r="I101" s="252" t="e">
        <f ca="true">+IF(AND(ISNUMBER(OFFSET('Water Data'!$D$10,0,10*ROW('Water Data'!D95))),BX101="Yes"),OFFSET('Water Data'!$D$10,0,10*ROW('Water Data'!D95)),IF(AND(ISNUMBER(OFFSET('Water Data'!$D$10,0,10*ROW('Water Data'!D95))),BX101="No",ISNUMBER(OFFSET('Water Data'!$D$10,0,10*ROW('Water Data'!D95)))),CONCATENATE("[",ROUND(OFFSET('Water Data'!$D$10,0,10*ROW('Water Data'!D95)),0),"]"),IF(AND(ISNUMBER(OFFSET('Water Data'!$D$10,0,10*ROW('Water Data'!D95))),BX101="",ISNUMBER(OFFSET('Water Data'!$D$10,0,10*ROW('Water Data'!D95)))),OFFSET('Water Data'!$D$10,0,10*ROW('Water Data'!D95)),NA())))</f>
        <v>#N/A</v>
      </c>
      <c r="J101" s="252" t="e">
        <f ca="true">+IF(AND(ISNUMBER(OFFSET('Water Data'!$E$5,0,10*ROW('Water Data'!E95))),BY101="Yes"),100-OFFSET('Water Data'!$E$5,0,10*ROW('Water Data'!E95)),IF(AND(ISNUMBER(OFFSET('Water Data'!$E$5,0,10*ROW('Water Data'!E95))),BY101="No",ISNUMBER(OFFSET('Water Data'!$E$5,0,10*ROW('Water Data'!E95)))),CONCATENATE("[",ROUND(100-OFFSET('Water Data'!$E$5,0,10*ROW('Water Data'!E95)),0),"]"),IF(AND(ISNUMBER(OFFSET('Water Data'!$E$5,0,10*ROW('Water Data'!E95))),BY101="",ISNUMBER(OFFSET('Water Data'!$E$5,0,10*ROW('Water Data'!E95)))),100-OFFSET('Water Data'!$E$5,0,10*ROW('Water Data'!E95)),NA())))</f>
        <v>#N/A</v>
      </c>
      <c r="K101" s="252" t="e">
        <f ca="true">+IF(AND(ISNUMBER(OFFSET('Water Data'!$E$7,0,10*ROW('Water Data'!E95))),BZ101="Yes"),OFFSET('Water Data'!$E$7,0,10*ROW('Water Data'!E95)),IF(AND(ISNUMBER(OFFSET('Water Data'!$E$7,0,10*ROW('Water Data'!E95))),BZ101="No",ISNUMBER(OFFSET('Water Data'!$E$7,0,10*ROW('Water Data'!E95)))),CONCATENATE("[",ROUND(OFFSET('Water Data'!$E$7,0,10*ROW('Water Data'!E95)),0),"]"),IF(AND(ISNUMBER(OFFSET('Water Data'!$E$7,0,10*ROW('Water Data'!E95))),BZ101="",ISNUMBER(OFFSET('Water Data'!$E$7,0,10*ROW('Water Data'!E95)))),OFFSET('Water Data'!$E$7,0,10*ROW('Water Data'!E95)),NA())))</f>
        <v>#N/A</v>
      </c>
      <c r="L101" s="252" t="e">
        <f ca="true">+IF(AND(ISNUMBER(OFFSET('Water Data'!$E$10,0,10*ROW('Water Data'!E95))),CA101="Yes"),OFFSET('Water Data'!$E$10,0,10*ROW('Water Data'!E95)),IF(AND(ISNUMBER(OFFSET('Water Data'!$E$10,0,10*ROW('Water Data'!E95))),CA101="No",ISNUMBER(OFFSET('Water Data'!$E$10,0,10*ROW('Water Data'!E95)))),CONCATENATE("[",ROUND(OFFSET('Water Data'!$E$10,0,10*ROW('Water Data'!E95)),0),"]"),IF(AND(ISNUMBER(OFFSET('Water Data'!$E$10,0,10*ROW('Water Data'!E95))),CA101="",ISNUMBER(OFFSET('Water Data'!$E$10,0,10*ROW('Water Data'!E95)))),OFFSET('Water Data'!$E$10,0,10*ROW('Water Data'!E95)),NA())))</f>
        <v>#N/A</v>
      </c>
      <c r="M101" s="252" t="e">
        <f ca="true">+IF(AND(ISNUMBER(OFFSET('Water Data'!$F$5,0,10*ROW('Water Data'!F95))),CB101="Yes"),100-OFFSET('Water Data'!$F$5,0,10*ROW('Water Data'!F95)),IF(AND(ISNUMBER(OFFSET('Water Data'!$F$5,0,10*ROW('Water Data'!F95))),CB101="No",ISNUMBER(OFFSET('Water Data'!$F$5,0,10*ROW('Water Data'!F95)))),CONCATENATE("[",ROUND(100-OFFSET('Water Data'!$F$5,0,10*ROW('Water Data'!F95)),0),"]"),IF(AND(ISNUMBER(OFFSET('Water Data'!$F$5,0,10*ROW('Water Data'!F95))),CB101="",ISNUMBER(OFFSET('Water Data'!$F$5,0,10*ROW('Water Data'!F95)))),100-OFFSET('Water Data'!$F$5,0,10*ROW('Water Data'!F95)),NA())))</f>
        <v>#N/A</v>
      </c>
      <c r="N101" s="252" t="e">
        <f ca="true">+IF(AND(ISNUMBER(OFFSET('Water Data'!$F$7,0,10*ROW('Water Data'!F95))),CC101="Yes"),OFFSET('Water Data'!$F$7,0,10*ROW('Water Data'!F95)),IF(AND(ISNUMBER(OFFSET('Water Data'!$F$7,0,10*ROW('Water Data'!F95))),CC101="No",ISNUMBER(OFFSET('Water Data'!$F$7,0,10*ROW('Water Data'!F95)))),CONCATENATE("[",ROUND(OFFSET('Water Data'!$F$7,0,10*ROW('Water Data'!F95)),0),"]"),IF(AND(ISNUMBER(OFFSET('Water Data'!$F$7,0,10*ROW('Water Data'!F95))),CC101="",ISNUMBER(OFFSET('Water Data'!$F$7,0,10*ROW('Water Data'!F95)))),OFFSET('Water Data'!$F$7,0,10*ROW('Water Data'!F95)),NA())))</f>
        <v>#N/A</v>
      </c>
      <c r="O101" s="252" t="e">
        <f ca="true">+IF(AND(ISNUMBER(OFFSET('Water Data'!$F$10,0,10*ROW('Water Data'!F95))),CD101="Yes"),OFFSET('Water Data'!$F$10,0,10*ROW('Water Data'!F95)),IF(AND(ISNUMBER(OFFSET('Water Data'!$F$10,0,10*ROW('Water Data'!F95))),CD101="No",ISNUMBER(OFFSET('Water Data'!$F$10,0,10*ROW('Water Data'!F95)))),CONCATENATE("[",ROUND(OFFSET('Water Data'!$F$10,0,10*ROW('Water Data'!F95)),0),"]"),IF(AND(ISNUMBER(OFFSET('Water Data'!$F$10,0,10*ROW('Water Data'!F95))),CD101="",ISNUMBER(OFFSET('Water Data'!$F$10,0,10*ROW('Water Data'!F95)))),OFFSET('Water Data'!$F$10,0,10*ROW('Water Data'!F95)),NA())))</f>
        <v>#N/A</v>
      </c>
      <c r="P101" s="252" t="e">
        <f ca="true">+IF(AND(ISNUMBER(OFFSET('Water Data'!$G$5,0,10*ROW('Water Data'!G95))),CE101="Yes"),100-OFFSET('Water Data'!$G$5,0,10*ROW('Water Data'!G95)),IF(AND(ISNUMBER(OFFSET('Water Data'!$G$5,0,10*ROW('Water Data'!G95))),CE101="No",ISNUMBER(OFFSET('Water Data'!$G$5,0,10*ROW('Water Data'!G95)))),CONCATENATE("[",ROUND(100-OFFSET('Water Data'!$G$5,0,10*ROW('Water Data'!G95)),0),"]"),IF(AND(ISNUMBER(OFFSET('Water Data'!$G$5,0,10*ROW('Water Data'!G95))),CE101="",ISNUMBER(OFFSET('Water Data'!$G$5,0,10*ROW('Water Data'!G95)))),100-OFFSET('Water Data'!$G$5,0,10*ROW('Water Data'!G95)),NA())))</f>
        <v>#N/A</v>
      </c>
      <c r="Q101" s="252" t="e">
        <f ca="true">+IF(AND(ISNUMBER(OFFSET('Water Data'!$G$7,0,10*ROW('Water Data'!G95))),CF101="Yes"),OFFSET('Water Data'!$G$7,0,10*ROW('Water Data'!G95)),IF(AND(ISNUMBER(OFFSET('Water Data'!$G$7,0,10*ROW('Water Data'!G95))),CF101="No",ISNUMBER(OFFSET('Water Data'!$G$7,0,10*ROW('Water Data'!G95)))),CONCATENATE("[",ROUND(OFFSET('Water Data'!$G$7,0,10*ROW('Water Data'!G95)),0),"]"),IF(AND(ISNUMBER(OFFSET('Water Data'!$G$7,0,10*ROW('Water Data'!G95))),CF101="",ISNUMBER(OFFSET('Water Data'!$G$7,0,10*ROW('Water Data'!G95)))),OFFSET('Water Data'!$G$7,0,10*ROW('Water Data'!G95)),NA())))</f>
        <v>#N/A</v>
      </c>
      <c r="R101" s="252" t="e">
        <f ca="true">+IF(AND(ISNUMBER(OFFSET('Water Data'!$G$10,0,10*ROW('Water Data'!G95))),CG101="Yes"),OFFSET('Water Data'!$G$10,0,10*ROW('Water Data'!G95)),IF(AND(ISNUMBER(OFFSET('Water Data'!$G$10,0,10*ROW('Water Data'!G95))),CG101="No",ISNUMBER(OFFSET('Water Data'!$G$10,0,10*ROW('Water Data'!G95)))),CONCATENATE("[",ROUND(OFFSET('Water Data'!$G$10,0,10*ROW('Water Data'!G95)),0),"]"),IF(AND(ISNUMBER(OFFSET('Water Data'!$G$10,0,10*ROW('Water Data'!G95))),CG101="",ISNUMBER(OFFSET('Water Data'!$G$10,0,10*ROW('Water Data'!G95)))),OFFSET('Water Data'!$G$10,0,10*ROW('Water Data'!G95)),NA())))</f>
        <v>#N/A</v>
      </c>
      <c r="S101" s="252" t="e">
        <f ca="true">+IF(AND(ISNUMBER(OFFSET('Water Data'!$H$5,0,10*ROW('Water Data'!H95))),CH101="Yes"),100-OFFSET('Water Data'!$H$5,0,10*ROW('Water Data'!H95)),IF(AND(ISNUMBER(OFFSET('Water Data'!$H$5,0,10*ROW('Water Data'!H95))),CH101="No",ISNUMBER(OFFSET('Water Data'!$H$5,0,10*ROW('Water Data'!H95)))),CONCATENATE("[",ROUND(100-OFFSET('Water Data'!$H$5,0,10*ROW('Water Data'!H95)),0),"]"),IF(AND(ISNUMBER(OFFSET('Water Data'!$H$5,0,10*ROW('Water Data'!H95))),CH101="",ISNUMBER(OFFSET('Water Data'!$H$5,0,10*ROW('Water Data'!H95)))),100-OFFSET('Water Data'!$H$5,0,10*ROW('Water Data'!H95)),NA())))</f>
        <v>#N/A</v>
      </c>
      <c r="T101" s="252" t="e">
        <f ca="true">+IF(AND(ISNUMBER(OFFSET('Water Data'!$H$7,0,10*ROW('Water Data'!H95))),CI101="Yes"),OFFSET('Water Data'!$H$7,0,10*ROW('Water Data'!H95)),IF(AND(ISNUMBER(OFFSET('Water Data'!$H$7,0,10*ROW('Water Data'!H95))),CI101="No",ISNUMBER(OFFSET('Water Data'!$H$7,0,10*ROW('Water Data'!H95)))),CONCATENATE("[",ROUND(OFFSET('Water Data'!$H$7,0,10*ROW('Water Data'!H95)),0),"]"),IF(AND(ISNUMBER(OFFSET('Water Data'!$H$7,0,10*ROW('Water Data'!H95))),CI101="",ISNUMBER(OFFSET('Water Data'!$H$7,0,10*ROW('Water Data'!H95)))),OFFSET('Water Data'!$H$7,0,10*ROW('Water Data'!H95)),NA())))</f>
        <v>#N/A</v>
      </c>
      <c r="U101" s="252" t="e">
        <f ca="true">+IF(AND(ISNUMBER(OFFSET('Water Data'!$H$10,0,10*ROW('Water Data'!H95))),CJ101="Yes"),OFFSET('Water Data'!$H$10,0,10*ROW('Water Data'!H95)),IF(AND(ISNUMBER(OFFSET('Water Data'!$H$10,0,10*ROW('Water Data'!H95))),CJ101="No",ISNUMBER(OFFSET('Water Data'!$H$10,0,10*ROW('Water Data'!H95)))),CONCATENATE("[",ROUND(OFFSET('Water Data'!$H$10,0,10*ROW('Water Data'!H95)),0),"]"),IF(AND(ISNUMBER(OFFSET('Water Data'!$H$10,0,10*ROW('Water Data'!H95))),CJ101="",ISNUMBER(OFFSET('Water Data'!$H$10,0,10*ROW('Water Data'!H95)))),OFFSET('Water Data'!$H$10,0,10*ROW('Water Data'!H95)),NA())))</f>
        <v>#N/A</v>
      </c>
      <c r="V101" s="253" t="e">
        <f ca="true">+IF(AND(ISNUMBER(OFFSET('Sanitation Data'!$C$5,0,10*ROW('Sanitation Data'!C95))),CK101="Yes"),100-OFFSET('Sanitation Data'!$C$5,0,10*ROW('Sanitation Data'!C95)),IF(AND(ISNUMBER(OFFSET('Sanitation Data'!$C$5,0,10*ROW('Sanitation Data'!C95))),CK101="No",ISNUMBER(OFFSET('Sanitation Data'!$C$5,0,10*ROW('Sanitation Data'!C95)))),CONCATENATE("[",ROUND(100-OFFSET('Sanitation Data'!$C$5,0,10*ROW('Sanitation Data'!C95)),0),"]"),IF(AND(ISNUMBER(OFFSET('Sanitation Data'!$C$5,0,10*ROW('Sanitation Data'!C95))),CK101="",ISNUMBER(OFFSET('Sanitation Data'!$C$5,0,10*ROW('Sanitation Data'!C95)))),100-OFFSET('Sanitation Data'!$C$5,0,10*ROW('Sanitation Data'!C95)),NA())))</f>
        <v>#N/A</v>
      </c>
      <c r="W101" s="253" t="e">
        <f ca="true">+IF(AND(ISNUMBER(OFFSET('Sanitation Data'!$C$7,0,10*ROW('Sanitation Data'!C95))),CL101="Yes"),OFFSET('Sanitation Data'!$C$7,0,10*ROW('Sanitation Data'!C95)),IF(AND(ISNUMBER(OFFSET('Sanitation Data'!$C$7,0,10*ROW('Sanitation Data'!C95))),CL101="No",ISNUMBER(OFFSET('Sanitation Data'!$C$7,0,10*ROW('Sanitation Data'!C95)))),CONCATENATE("[",ROUND(OFFSET('Sanitation Data'!$C$7,0,10*ROW('Sanitation Data'!C95)),0),"]"),IF(AND(ISNUMBER(OFFSET('Sanitation Data'!$C$7,0,10*ROW('Sanitation Data'!C95))),CL101="",ISNUMBER(OFFSET('Sanitation Data'!$C$7,0,10*ROW('Sanitation Data'!C95)))),OFFSET('Sanitation Data'!$C$7,0,10*ROW('Sanitation Data'!C95)),NA())))</f>
        <v>#N/A</v>
      </c>
      <c r="X101" s="253" t="e">
        <f ca="true">+IF(AND(ISNUMBER(OFFSET('Sanitation Data'!$C$11,0,10*ROW('Sanitation Data'!C95))),CM101="Yes"),OFFSET('Sanitation Data'!$C$11,0,10*ROW('Sanitation Data'!C95)),IF(AND(ISNUMBER(OFFSET('Sanitation Data'!$C$11,0,10*ROW('Sanitation Data'!C95))),CM101="No",ISNUMBER(OFFSET('Sanitation Data'!$C$11,0,10*ROW('Sanitation Data'!C95)))),CONCATENATE("[",ROUND(OFFSET('Sanitation Data'!$C$11,0,10*ROW('Sanitation Data'!C95)),0),"]"),IF(AND(ISNUMBER(OFFSET('Sanitation Data'!$C$11,0,10*ROW('Sanitation Data'!C95))),CM101="",ISNUMBER(OFFSET('Sanitation Data'!$C$11,0,10*ROW('Sanitation Data'!C95)))),OFFSET('Sanitation Data'!$C$11,0,10*ROW('Sanitation Data'!C95)),NA())))</f>
        <v>#N/A</v>
      </c>
      <c r="Y101" s="253" t="e">
        <f ca="true">+IF(AND(ISNUMBER(OFFSET('Sanitation Data'!$C$12,0,10*ROW('Sanitation Data'!C95))),CN101="Yes"),OFFSET('Sanitation Data'!$C$12,0,10*ROW('Sanitation Data'!C95)),IF(AND(ISNUMBER(OFFSET('Sanitation Data'!$C$12,0,10*ROW('Sanitation Data'!C95))),CN101="No",ISNUMBER(OFFSET('Sanitation Data'!$C$12,0,10*ROW('Sanitation Data'!C95)))),CONCATENATE("[",ROUND(OFFSET('Sanitation Data'!$C$12,0,10*ROW('Sanitation Data'!C95)),0),"]"),IF(AND(ISNUMBER(OFFSET('Sanitation Data'!$C$12,0,10*ROW('Sanitation Data'!C95))),CN101="",ISNUMBER(OFFSET('Sanitation Data'!$C$12,0,10*ROW('Sanitation Data'!C95)))),OFFSET('Sanitation Data'!$C$12,0,10*ROW('Sanitation Data'!C95)),NA())))</f>
        <v>#N/A</v>
      </c>
      <c r="Z101" s="253" t="e">
        <f ca="true">+IF(AND(ISNUMBER(OFFSET('Sanitation Data'!$C$13,0,10*ROW('Sanitation Data'!C95))),CO101="Yes"),OFFSET('Sanitation Data'!$C$13,0,10*ROW('Sanitation Data'!C95)),IF(AND(ISNUMBER(OFFSET('Sanitation Data'!$C$13,0,10*ROW('Sanitation Data'!C95))),CO101="No",ISNUMBER(OFFSET('Sanitation Data'!$C$13,0,10*ROW('Sanitation Data'!C95)))),CONCATENATE("[",ROUND(OFFSET('Sanitation Data'!$C$13,0,10*ROW('Sanitation Data'!C95)),0),"]"),IF(AND(ISNUMBER(OFFSET('Sanitation Data'!$C$13,0,10*ROW('Sanitation Data'!C95))),CO101="",ISNUMBER(OFFSET('Sanitation Data'!$C$13,0,10*ROW('Sanitation Data'!C95)))),OFFSET('Sanitation Data'!$C$13,0,10*ROW('Sanitation Data'!C95)),NA())))</f>
        <v>#N/A</v>
      </c>
      <c r="AA101" s="253" t="e">
        <f ca="true">+IF(AND(ISNUMBER(OFFSET('Sanitation Data'!$D$5,0,10*ROW('Sanitation Data'!D95))),CP101="Yes"),100-OFFSET('Sanitation Data'!$D$5,0,10*ROW('Sanitation Data'!D95)),IF(AND(ISNUMBER(OFFSET('Sanitation Data'!$D$5,0,10*ROW('Sanitation Data'!D95))),CP101="No",ISNUMBER(OFFSET('Sanitation Data'!$D$5,0,10*ROW('Sanitation Data'!D95)))),CONCATENATE("[",ROUND(100-OFFSET('Sanitation Data'!$D$5,0,10*ROW('Sanitation Data'!D95)),0),"]"),IF(AND(ISNUMBER(OFFSET('Sanitation Data'!$D$5,0,10*ROW('Sanitation Data'!D95))),CP101="",ISNUMBER(OFFSET('Sanitation Data'!$D$5,0,10*ROW('Sanitation Data'!D95)))),100-OFFSET('Sanitation Data'!$D$5,0,10*ROW('Sanitation Data'!D95)),NA())))</f>
        <v>#N/A</v>
      </c>
      <c r="AB101" s="253" t="e">
        <f ca="true">+IF(AND(ISNUMBER(OFFSET('Sanitation Data'!$D$7,0,10*ROW('Sanitation Data'!D95))),CQ101="Yes"),OFFSET('Sanitation Data'!$D$7,0,10*ROW('Sanitation Data'!G95)),IF(AND(ISNUMBER(OFFSET('Sanitation Data'!$D$7,0,10*ROW('Sanitation Data'!D95))),CQ101="No",ISNUMBER(OFFSET('Sanitation Data'!$D$7,0,10*ROW('Sanitation Data'!D95)))),CONCATENATE("[",ROUND(OFFSET('Sanitation Data'!$D$7,0,10*ROW('Sanitation Data'!D95)),0),"]"),IF(AND(ISNUMBER(OFFSET('Sanitation Data'!$D$7,0,10*ROW('Sanitation Data'!D95))),CQ101="",ISNUMBER(OFFSET('Sanitation Data'!$D$7,0,10*ROW('Sanitation Data'!D95)))),OFFSET('Sanitation Data'!$D$7,0,10*ROW('Sanitation Data'!D95)),NA())))</f>
        <v>#N/A</v>
      </c>
      <c r="AC101" s="253" t="e">
        <f ca="true">+IF(AND(ISNUMBER(OFFSET('Sanitation Data'!$D$11,0,10*ROW('Sanitation Data'!D95))),CR101="Yes"),OFFSET('Sanitation Data'!$D$11,0,10*ROW('Sanitation Data'!D95)),IF(AND(ISNUMBER(OFFSET('Sanitation Data'!$D$11,0,10*ROW('Sanitation Data'!D95))),CR101="No",ISNUMBER(OFFSET('Sanitation Data'!$D$11,0,10*ROW('Sanitation Data'!D95)))),CONCATENATE("[",ROUND(OFFSET('Sanitation Data'!$D$11,0,10*ROW('Sanitation Data'!D95)),0),"]"),IF(AND(ISNUMBER(OFFSET('Sanitation Data'!$D$11,0,10*ROW('Sanitation Data'!D95))),CR101="",ISNUMBER(OFFSET('Sanitation Data'!$D$11,0,10*ROW('Sanitation Data'!D95)))),OFFSET('Sanitation Data'!$D$11,0,10*ROW('Sanitation Data'!D95)),NA())))</f>
        <v>#N/A</v>
      </c>
      <c r="AD101" s="253" t="e">
        <f ca="true">+IF(AND(ISNUMBER(OFFSET('Sanitation Data'!$D$12,0,10*ROW('Sanitation Data'!D95))),CS101="Yes"),OFFSET('Sanitation Data'!$D$12,0,10*ROW('Sanitation Data'!D95)),IF(AND(ISNUMBER(OFFSET('Sanitation Data'!$D$12,0,10*ROW('Sanitation Data'!D95))),CS101="No",ISNUMBER(OFFSET('Sanitation Data'!$D$12,0,10*ROW('Sanitation Data'!D95)))),CONCATENATE("[",ROUND(OFFSET('Sanitation Data'!$D$12,0,10*ROW('Sanitation Data'!D95)),0),"]"),IF(AND(ISNUMBER(OFFSET('Sanitation Data'!$D$12,0,10*ROW('Sanitation Data'!D95))),CS101="",ISNUMBER(OFFSET('Sanitation Data'!$D$12,0,10*ROW('Sanitation Data'!D95)))),OFFSET('Sanitation Data'!$D$12,0,10*ROW('Sanitation Data'!D95)),NA())))</f>
        <v>#N/A</v>
      </c>
      <c r="AE101" s="253" t="e">
        <f ca="true">+IF(AND(ISNUMBER(OFFSET('Sanitation Data'!$D$13,0,10*ROW('Sanitation Data'!D95))),CT101="Yes"),OFFSET('Sanitation Data'!$D$13,0,10*ROW('Sanitation Data'!D95)),IF(AND(ISNUMBER(OFFSET('Sanitation Data'!$D$13,0,10*ROW('Sanitation Data'!D95))),CT101="No",ISNUMBER(OFFSET('Sanitation Data'!$D$13,0,10*ROW('Sanitation Data'!D95)))),CONCATENATE("[",ROUND(OFFSET('Sanitation Data'!$D$13,0,10*ROW('Sanitation Data'!D95)),0),"]"),IF(AND(ISNUMBER(OFFSET('Sanitation Data'!$D$13,0,10*ROW('Sanitation Data'!D95))),CT101="",ISNUMBER(OFFSET('Sanitation Data'!$D$13,0,10*ROW('Sanitation Data'!D95)))),OFFSET('Sanitation Data'!$D$13,0,10*ROW('Sanitation Data'!D95)),NA())))</f>
        <v>#N/A</v>
      </c>
      <c r="AF101" s="253" t="e">
        <f ca="true">+IF(AND(ISNUMBER(OFFSET('Sanitation Data'!$E$5,0,10*ROW('Sanitation Data'!E95))),CU101="Yes"),100-OFFSET('Sanitation Data'!$E$5,0,10*ROW('Sanitation Data'!E95)),IF(AND(ISNUMBER(OFFSET('Sanitation Data'!$E$5,0,10*ROW('Sanitation Data'!E95))),CU101="No",ISNUMBER(OFFSET('Sanitation Data'!$E$5,0,10*ROW('Sanitation Data'!E95)))),CONCATENATE("[",ROUND(100-OFFSET('Sanitation Data'!$E$5,0,10*ROW('Sanitation Data'!E95)),0),"]"),IF(AND(ISNUMBER(OFFSET('Sanitation Data'!$E$5,0,10*ROW('Sanitation Data'!E95))),CU101="",ISNUMBER(OFFSET('Sanitation Data'!$E$5,0,10*ROW('Sanitation Data'!E95)))),100-OFFSET('Sanitation Data'!$E$5,0,10*ROW('Sanitation Data'!E95)),NA())))</f>
        <v>#N/A</v>
      </c>
      <c r="AG101" s="253" t="e">
        <f ca="true">+IF(AND(ISNUMBER(OFFSET('Sanitation Data'!$E$7,0,10*ROW('Sanitation Data'!E95))),CV101="Yes"),OFFSET('Sanitation Data'!$E$7,0,10*ROW('Sanitation Data'!E95)),IF(AND(ISNUMBER(OFFSET('Sanitation Data'!$E$7,0,10*ROW('Sanitation Data'!E95))),CV101="No",ISNUMBER(OFFSET('Sanitation Data'!$E$7,0,10*ROW('Sanitation Data'!E95)))),CONCATENATE("[",ROUND(OFFSET('Sanitation Data'!$E$7,0,10*ROW('Sanitation Data'!E95)),0),"]"),IF(AND(ISNUMBER(OFFSET('Sanitation Data'!$E$7,0,10*ROW('Sanitation Data'!E95))),CV101="",ISNUMBER(OFFSET('Sanitation Data'!$E$7,0,10*ROW('Sanitation Data'!E95)))),OFFSET('Sanitation Data'!$E$7,0,10*ROW('Sanitation Data'!E95)),NA())))</f>
        <v>#N/A</v>
      </c>
      <c r="AH101" s="253" t="e">
        <f ca="true">+IF(AND(ISNUMBER(OFFSET('Sanitation Data'!$E$11,0,10*ROW('Sanitation Data'!E95))),CW101="Yes"),OFFSET('Sanitation Data'!$E$11,0,10*ROW('Sanitation Data'!E95)),IF(AND(ISNUMBER(OFFSET('Sanitation Data'!$E$11,0,10*ROW('Sanitation Data'!E95))),CW101="No",ISNUMBER(OFFSET('Sanitation Data'!$E$11,0,10*ROW('Sanitation Data'!E95)))),CONCATENATE("[",ROUND(OFFSET('Sanitation Data'!$E$11,0,10*ROW('Sanitation Data'!E95)),0),"]"),IF(AND(ISNUMBER(OFFSET('Sanitation Data'!$E$11,0,10*ROW('Sanitation Data'!E95))),CW101="",ISNUMBER(OFFSET('Sanitation Data'!$E$11,0,10*ROW('Sanitation Data'!E95)))),OFFSET('Sanitation Data'!$E$11,0,10*ROW('Sanitation Data'!E95)),NA())))</f>
        <v>#N/A</v>
      </c>
      <c r="AI101" s="253" t="e">
        <f ca="true">+IF(AND(ISNUMBER(OFFSET('Sanitation Data'!$E$12,0,10*ROW('Sanitation Data'!E95))),CX101="Yes"),OFFSET('Sanitation Data'!$E$12,0,10*ROW('Sanitation Data'!E95)),IF(AND(ISNUMBER(OFFSET('Sanitation Data'!$E$12,0,10*ROW('Sanitation Data'!E95))),CX101="No",ISNUMBER(OFFSET('Sanitation Data'!$E$12,0,10*ROW('Sanitation Data'!E95)))),CONCATENATE("[",ROUND(OFFSET('Sanitation Data'!$E$12,0,10*ROW('Sanitation Data'!E95)),0),"]"),IF(AND(ISNUMBER(OFFSET('Sanitation Data'!$E$12,0,10*ROW('Sanitation Data'!E95))),CX101="",ISNUMBER(OFFSET('Sanitation Data'!$E$12,0,10*ROW('Sanitation Data'!E95)))),OFFSET('Sanitation Data'!$E$12,0,10*ROW('Sanitation Data'!E95)),NA())))</f>
        <v>#N/A</v>
      </c>
      <c r="AJ101" s="253" t="e">
        <f ca="true">+IF(AND(ISNUMBER(OFFSET('Sanitation Data'!$E$13,0,10*ROW('Sanitation Data'!E95))),CY101="Yes"),OFFSET('Sanitation Data'!$E$13,0,10*ROW('Sanitation Data'!E95)),IF(AND(ISNUMBER(OFFSET('Sanitation Data'!$E$13,0,10*ROW('Sanitation Data'!E95))),CY101="No",ISNUMBER(OFFSET('Sanitation Data'!$E$13,0,10*ROW('Sanitation Data'!E95)))),CONCATENATE("[",ROUND(OFFSET('Sanitation Data'!$E$13,0,10*ROW('Sanitation Data'!E95)),0),"]"),IF(AND(ISNUMBER(OFFSET('Sanitation Data'!$E$13,0,10*ROW('Sanitation Data'!E95))),CY101="",ISNUMBER(OFFSET('Sanitation Data'!$E$13,0,10*ROW('Sanitation Data'!E95)))),OFFSET('Sanitation Data'!$E$13,0,10*ROW('Sanitation Data'!E95)),NA())))</f>
        <v>#N/A</v>
      </c>
      <c r="AK101" s="253" t="e">
        <f ca="true">+IF(AND(ISNUMBER(OFFSET('Sanitation Data'!$F$5,0,10*ROW('Sanitation Data'!F95))),CZ101="Yes"),100-OFFSET('Sanitation Data'!$F$5,0,10*ROW('Sanitation Data'!F95)),IF(AND(ISNUMBER(OFFSET('Sanitation Data'!$F$5,0,10*ROW('Sanitation Data'!F95))),CZ101="No",ISNUMBER(OFFSET('Sanitation Data'!$F$5,0,10*ROW('Sanitation Data'!F95)))),CONCATENATE("[",ROUND(100-OFFSET('Sanitation Data'!$F$5,0,10*ROW('Sanitation Data'!F95)),0),"]"),IF(AND(ISNUMBER(OFFSET('Sanitation Data'!$F$5,0,10*ROW('Sanitation Data'!F95))),CZ101="",ISNUMBER(OFFSET('Sanitation Data'!$F$5,0,10*ROW('Sanitation Data'!F95)))),100-OFFSET('Sanitation Data'!$F$5,0,10*ROW('Sanitation Data'!F95)),NA())))</f>
        <v>#N/A</v>
      </c>
      <c r="AL101" s="253" t="e">
        <f ca="true">+IF(AND(ISNUMBER(OFFSET('Sanitation Data'!$F$7,0,10*ROW('Sanitation Data'!F95))),DA101="Yes"),OFFSET('Sanitation Data'!$F$7,0,10*ROW('Sanitation Data'!F95)),IF(AND(ISNUMBER(OFFSET('Sanitation Data'!$F$7,0,10*ROW('Sanitation Data'!F95))),DA101="No",ISNUMBER(OFFSET('Sanitation Data'!$F$7,0,10*ROW('Sanitation Data'!F95)))),CONCATENATE("[",ROUND(OFFSET('Sanitation Data'!$F$7,0,10*ROW('Sanitation Data'!F95)),0),"]"),IF(AND(ISNUMBER(OFFSET('Sanitation Data'!$F$7,0,10*ROW('Sanitation Data'!F95))),DA101="",ISNUMBER(OFFSET('Sanitation Data'!$F$7,0,10*ROW('Sanitation Data'!F95)))),OFFSET('Sanitation Data'!$F$7,0,10*ROW('Sanitation Data'!F95)),NA())))</f>
        <v>#N/A</v>
      </c>
      <c r="AM101" s="253" t="e">
        <f ca="true">+IF(AND(ISNUMBER(OFFSET('Sanitation Data'!$F$11,0,10*ROW('Sanitation Data'!F95))),DB101="Yes"),OFFSET('Sanitation Data'!$F$11,0,10*ROW('Sanitation Data'!F95)),IF(AND(ISNUMBER(OFFSET('Sanitation Data'!$F$11,0,10*ROW('Sanitation Data'!F95))),DB101="No",ISNUMBER(OFFSET('Sanitation Data'!$F$11,0,10*ROW('Sanitation Data'!F95)))),CONCATENATE("[",ROUND(OFFSET('Sanitation Data'!$F$11,0,10*ROW('Sanitation Data'!F95)),0),"]"),IF(AND(ISNUMBER(OFFSET('Sanitation Data'!$F$11,0,10*ROW('Sanitation Data'!F95))),DB101="",ISNUMBER(OFFSET('Sanitation Data'!$F$11,0,10*ROW('Sanitation Data'!F95)))),OFFSET('Sanitation Data'!$F$11,0,10*ROW('Sanitation Data'!F95)),NA())))</f>
        <v>#N/A</v>
      </c>
      <c r="AN101" s="253" t="e">
        <f ca="true">+IF(AND(ISNUMBER(OFFSET('Sanitation Data'!$F$12,0,10*ROW('Sanitation Data'!F95))),DC101="Yes"),OFFSET('Sanitation Data'!$F$12,0,10*ROW('Sanitation Data'!F95)),IF(AND(ISNUMBER(OFFSET('Sanitation Data'!$F$12,0,10*ROW('Sanitation Data'!F95))),DC101="No",ISNUMBER(OFFSET('Sanitation Data'!$F$12,0,10*ROW('Sanitation Data'!F95)))),CONCATENATE("[",ROUND(OFFSET('Sanitation Data'!$F$12,0,10*ROW('Sanitation Data'!F95)),0),"]"),IF(AND(ISNUMBER(OFFSET('Sanitation Data'!$F$12,0,10*ROW('Sanitation Data'!F95))),DC101="",ISNUMBER(OFFSET('Sanitation Data'!$F$12,0,10*ROW('Sanitation Data'!F95)))),OFFSET('Sanitation Data'!$F$12,0,10*ROW('Sanitation Data'!F95)),NA())))</f>
        <v>#N/A</v>
      </c>
      <c r="AO101" s="253" t="e">
        <f ca="true">+IF(AND(ISNUMBER(OFFSET('Sanitation Data'!$F$13,0,10*ROW('Sanitation Data'!F95))),DD101="Yes"),OFFSET('Sanitation Data'!$F$13,0,10*ROW('Sanitation Data'!F95)),IF(AND(ISNUMBER(OFFSET('Sanitation Data'!$F$13,0,10*ROW('Sanitation Data'!F95))),DD101="No",ISNUMBER(OFFSET('Sanitation Data'!$F$13,0,10*ROW('Sanitation Data'!F95)))),CONCATENATE("[",ROUND(OFFSET('Sanitation Data'!$F$13,0,10*ROW('Sanitation Data'!F95)),0),"]"),IF(AND(ISNUMBER(OFFSET('Sanitation Data'!$F$13,0,10*ROW('Sanitation Data'!F95))),DD101="",ISNUMBER(OFFSET('Sanitation Data'!$F$13,0,10*ROW('Sanitation Data'!F95)))),OFFSET('Sanitation Data'!$F$13,0,10*ROW('Sanitation Data'!F95)),NA())))</f>
        <v>#N/A</v>
      </c>
      <c r="AP101" s="253" t="e">
        <f ca="true">+IF(AND(ISNUMBER(OFFSET('Sanitation Data'!$G$5,0,10*ROW('Sanitation Data'!G95))),DE101="Yes"),100-OFFSET('Sanitation Data'!$G$5,0,10*ROW('Sanitation Data'!G95)),IF(AND(ISNUMBER(OFFSET('Sanitation Data'!$G$5,0,10*ROW('Sanitation Data'!G95))),DE101="No",ISNUMBER(OFFSET('Sanitation Data'!$G$5,0,10*ROW('Sanitation Data'!G95)))),CONCATENATE("[",ROUND(100-OFFSET('Sanitation Data'!$G$5,0,10*ROW('Sanitation Data'!G95)),0),"]"),IF(AND(ISNUMBER(OFFSET('Sanitation Data'!$G$5,0,10*ROW('Sanitation Data'!G95))),DE101="",ISNUMBER(OFFSET('Sanitation Data'!$G$5,0,10*ROW('Sanitation Data'!G95)))),100-OFFSET('Sanitation Data'!$G$5,0,10*ROW('Sanitation Data'!G95)),NA())))</f>
        <v>#N/A</v>
      </c>
      <c r="AQ101" s="253" t="e">
        <f ca="true">+IF(AND(ISNUMBER(OFFSET('Sanitation Data'!$G$7,0,10*ROW('Sanitation Data'!G95))),DF101="Yes"),OFFSET('Sanitation Data'!$G$7,0,10*ROW('Sanitation Data'!G95)),IF(AND(ISNUMBER(OFFSET('Sanitation Data'!$G$7,0,10*ROW('Sanitation Data'!G95))),DF101="No",ISNUMBER(OFFSET('Sanitation Data'!$G$7,0,10*ROW('Sanitation Data'!G95)))),CONCATENATE("[",ROUND(OFFSET('Sanitation Data'!$G$7,0,10*ROW('Sanitation Data'!G95)),0),"]"),IF(AND(ISNUMBER(OFFSET('Sanitation Data'!$G$7,0,10*ROW('Sanitation Data'!G95))),DF101="",ISNUMBER(OFFSET('Sanitation Data'!$G$7,0,10*ROW('Sanitation Data'!G95)))),OFFSET('Sanitation Data'!$G$7,0,10*ROW('Sanitation Data'!G95)),NA())))</f>
        <v>#N/A</v>
      </c>
      <c r="AR101" s="253" t="e">
        <f ca="true">+IF(AND(ISNUMBER(OFFSET('Sanitation Data'!$G$11,0,10*ROW('Sanitation Data'!G95))),DG101="Yes"),OFFSET('Sanitation Data'!$G$11,0,10*ROW('Sanitation Data'!G95)),IF(AND(ISNUMBER(OFFSET('Sanitation Data'!$G$11,0,10*ROW('Sanitation Data'!G95))),DG101="No",ISNUMBER(OFFSET('Sanitation Data'!$G$11,0,10*ROW('Sanitation Data'!G95)))),CONCATENATE("[",ROUND(OFFSET('Sanitation Data'!$G$11,0,10*ROW('Sanitation Data'!G95)),0),"]"),IF(AND(ISNUMBER(OFFSET('Sanitation Data'!$G$11,0,10*ROW('Sanitation Data'!G95))),DG101="",ISNUMBER(OFFSET('Sanitation Data'!$G$11,0,10*ROW('Sanitation Data'!G95)))),OFFSET('Sanitation Data'!$G$11,0,10*ROW('Sanitation Data'!G95)),NA())))</f>
        <v>#N/A</v>
      </c>
      <c r="AS101" s="253" t="e">
        <f ca="true">+IF(AND(ISNUMBER(OFFSET('Sanitation Data'!$G$12,0,10*ROW('Sanitation Data'!G95))),DH101="Yes"),OFFSET('Sanitation Data'!$G$12,0,10*ROW('Sanitation Data'!G95)),IF(AND(ISNUMBER(OFFSET('Sanitation Data'!$G$12,0,10*ROW('Sanitation Data'!G95))),DH101="No",ISNUMBER(OFFSET('Sanitation Data'!$G$12,0,10*ROW('Sanitation Data'!G95)))),CONCATENATE("[",ROUND(OFFSET('Sanitation Data'!$G$12,0,10*ROW('Sanitation Data'!G95)),0),"]"),IF(AND(ISNUMBER(OFFSET('Sanitation Data'!$G$12,0,10*ROW('Sanitation Data'!G95))),DH101="",ISNUMBER(OFFSET('Sanitation Data'!$G$12,0,10*ROW('Sanitation Data'!G95)))),OFFSET('Sanitation Data'!$G$12,0,10*ROW('Sanitation Data'!G95)),NA())))</f>
        <v>#N/A</v>
      </c>
      <c r="AT101" s="253" t="e">
        <f ca="true">+IF(AND(ISNUMBER(OFFSET('Sanitation Data'!$G$13,0,10*ROW('Sanitation Data'!G95))),DI101="Yes"),OFFSET('Sanitation Data'!$G$13,0,10*ROW('Sanitation Data'!G95)),IF(AND(ISNUMBER(OFFSET('Sanitation Data'!$G$13,0,10*ROW('Sanitation Data'!G95))),DI101="No",ISNUMBER(OFFSET('Sanitation Data'!$G$13,0,10*ROW('Sanitation Data'!G95)))),CONCATENATE("[",ROUND(OFFSET('Sanitation Data'!$G$13,0,10*ROW('Sanitation Data'!G95)),0),"]"),IF(AND(ISNUMBER(OFFSET('Sanitation Data'!$G$13,0,10*ROW('Sanitation Data'!G95))),DI101="",ISNUMBER(OFFSET('Sanitation Data'!$G$13,0,10*ROW('Sanitation Data'!G95)))),OFFSET('Sanitation Data'!$G$13,0,10*ROW('Sanitation Data'!G95)),NA())))</f>
        <v>#N/A</v>
      </c>
      <c r="AU101" s="253" t="e">
        <f ca="true">+IF(AND(ISNUMBER(OFFSET('Sanitation Data'!$H$5,0,10*ROW('Sanitation Data'!H95))),DJ101="Yes"),100-OFFSET('Sanitation Data'!$H$5,0,10*ROW('Sanitation Data'!H95)),IF(AND(ISNUMBER(OFFSET('Sanitation Data'!$H$5,0,10*ROW('Sanitation Data'!H95))),DJ101="No",ISNUMBER(OFFSET('Sanitation Data'!$H$5,0,10*ROW('Sanitation Data'!H95)))),CONCATENATE("[",ROUND(100-OFFSET('Sanitation Data'!$H$5,0,10*ROW('Sanitation Data'!H95)),0),"]"),IF(AND(ISNUMBER(OFFSET('Sanitation Data'!$H$5,0,10*ROW('Sanitation Data'!H95))),DJ101="",ISNUMBER(OFFSET('Sanitation Data'!$H$5,0,10*ROW('Sanitation Data'!H95)))),100-OFFSET('Sanitation Data'!$H$5,0,10*ROW('Sanitation Data'!H95)),NA())))</f>
        <v>#N/A</v>
      </c>
      <c r="AV101" s="253" t="e">
        <f ca="true">+IF(AND(ISNUMBER(OFFSET('Sanitation Data'!$H$7,0,10*ROW('Sanitation Data'!H95))),DK101="Yes"),OFFSET('Sanitation Data'!$H$7,0,10*ROW('Sanitation Data'!H95)),IF(AND(ISNUMBER(OFFSET('Sanitation Data'!$H$7,0,10*ROW('Sanitation Data'!H95))),DK101="No",ISNUMBER(OFFSET('Sanitation Data'!$H$7,0,10*ROW('Sanitation Data'!H95)))),CONCATENATE("[",ROUND(OFFSET('Sanitation Data'!$H$7,0,10*ROW('Sanitation Data'!H95)),0),"]"),IF(AND(ISNUMBER(OFFSET('Sanitation Data'!$H$7,0,10*ROW('Sanitation Data'!H95))),DK101="",ISNUMBER(OFFSET('Sanitation Data'!$H$7,0,10*ROW('Sanitation Data'!H95)))),OFFSET('Sanitation Data'!$H$7,0,10*ROW('Sanitation Data'!H95)),NA())))</f>
        <v>#N/A</v>
      </c>
      <c r="AW101" s="253" t="e">
        <f ca="true">+IF(AND(ISNUMBER(OFFSET('Sanitation Data'!$H$11,0,10*ROW('Sanitation Data'!H95))),DL101="Yes"),OFFSET('Sanitation Data'!$H$11,0,10*ROW('Sanitation Data'!H95)),IF(AND(ISNUMBER(OFFSET('Sanitation Data'!$H$11,0,10*ROW('Sanitation Data'!H95))),DL101="No",ISNUMBER(OFFSET('Sanitation Data'!$H$11,0,10*ROW('Sanitation Data'!H95)))),CONCATENATE("[",ROUND(OFFSET('Sanitation Data'!$H$11,0,10*ROW('Sanitation Data'!H95)),0),"]"),IF(AND(ISNUMBER(OFFSET('Sanitation Data'!$H$11,0,10*ROW('Sanitation Data'!H95))),DL101="",ISNUMBER(OFFSET('Sanitation Data'!$H$11,0,10*ROW('Sanitation Data'!H95)))),OFFSET('Sanitation Data'!$H$11,0,10*ROW('Sanitation Data'!H95)),NA())))</f>
        <v>#N/A</v>
      </c>
      <c r="AX101" s="253" t="e">
        <f ca="true">+IF(AND(ISNUMBER(OFFSET('Sanitation Data'!$H$12,0,10*ROW('Sanitation Data'!H95))),DM101="Yes"),OFFSET('Sanitation Data'!$H$12,0,10*ROW('Sanitation Data'!H95)),IF(AND(ISNUMBER(OFFSET('Sanitation Data'!$H$12,0,10*ROW('Sanitation Data'!H95))),DM101="No",ISNUMBER(OFFSET('Sanitation Data'!$H$12,0,10*ROW('Sanitation Data'!H95)))),CONCATENATE("[",ROUND(OFFSET('Sanitation Data'!$H$12,0,10*ROW('Sanitation Data'!H95)),0),"]"),IF(AND(ISNUMBER(OFFSET('Sanitation Data'!$H$12,0,10*ROW('Sanitation Data'!H95))),DM101="",ISNUMBER(OFFSET('Sanitation Data'!$H$12,0,10*ROW('Sanitation Data'!H95)))),OFFSET('Sanitation Data'!$H$12,0,10*ROW('Sanitation Data'!H95)),NA())))</f>
        <v>#N/A</v>
      </c>
      <c r="AY101" s="253" t="e">
        <f ca="true">+IF(AND(ISNUMBER(OFFSET('Sanitation Data'!$H$13,0,10*ROW('Sanitation Data'!H95))),DN101="Yes"),OFFSET('Sanitation Data'!$H$13,0,10*ROW('Sanitation Data'!H95)),IF(AND(ISNUMBER(OFFSET('Sanitation Data'!$H$13,0,10*ROW('Sanitation Data'!H95))),DN101="No",ISNUMBER(OFFSET('Sanitation Data'!$H$13,0,10*ROW('Sanitation Data'!H95)))),CONCATENATE("[",ROUND(OFFSET('Sanitation Data'!$H$13,0,10*ROW('Sanitation Data'!H95)),0),"]"),IF(AND(ISNUMBER(OFFSET('Sanitation Data'!$H$13,0,10*ROW('Sanitation Data'!H95))),DN101="",ISNUMBER(OFFSET('Sanitation Data'!$H$13,0,10*ROW('Sanitation Data'!H95)))),OFFSET('Sanitation Data'!$H$13,0,10*ROW('Sanitation Data'!H95)),NA())))</f>
        <v>#N/A</v>
      </c>
      <c r="AZ101" s="254" t="e">
        <f ca="true">+IF(AND(ISNUMBER(OFFSET('Hygiene Data'!$C$6,0,10*ROW('Hygiene Data'!C95))),DO101="Yes"),OFFSET('Hygiene Data'!$C$6,0,10*ROW('Hygiene Data'!C95)),IF(AND(ISNUMBER(OFFSET('Hygiene Data'!$C$6,0,10*ROW('Hygiene Data'!C95))),DO101="No",ISNUMBER(OFFSET('Hygiene Data'!$C$6,0,10*ROW('Hygiene Data'!C95)))),CONCATENATE("[",ROUND(OFFSET('Hygiene Data'!$C$6,0,10*ROW('Hygiene Data'!C95)),0),"]"),IF(AND(ISNUMBER(OFFSET('Hygiene Data'!$C$6,0,10*ROW('Hygiene Data'!C95))),DO101="",ISNUMBER(OFFSET('Hygiene Data'!$C$6,0,10*ROW('Hygiene Data'!C95)))),OFFSET('Hygiene Data'!$C$6,0,10*ROW('Hygiene Data'!C95)),NA())))</f>
        <v>#N/A</v>
      </c>
      <c r="BA101" s="254" t="e">
        <f ca="true">+IF(AND(ISNUMBER(OFFSET('Hygiene Data'!$C$8,0,10*ROW('Hygiene Data'!C95))),DP101="Yes"),OFFSET('Hygiene Data'!$C$8,0,10*ROW('Hygiene Data'!C95)),IF(AND(ISNUMBER(OFFSET('Hygiene Data'!$C$8,0,10*ROW('Hygiene Data'!C95))),DP101="No",ISNUMBER(OFFSET('Hygiene Data'!$C$8,0,10*ROW('Hygiene Data'!C95)))),CONCATENATE("[",ROUND(OFFSET('Hygiene Data'!$C$8,0,10*ROW('Hygiene Data'!C95)),0),"]"),IF(AND(ISNUMBER(OFFSET('Hygiene Data'!$C$8,0,10*ROW('Hygiene Data'!C95))),DP101="",ISNUMBER(OFFSET('Hygiene Data'!$C$8,0,10*ROW('Hygiene Data'!C95)))),OFFSET('Hygiene Data'!$C$8,0,10*ROW('Hygiene Data'!C95)),NA())))</f>
        <v>#N/A</v>
      </c>
      <c r="BB101" s="254" t="e">
        <f ca="true">+IF(AND(ISNUMBER(OFFSET('Hygiene Data'!$C$10,0,10*ROW('Hygiene Data'!C95))),DQ101="Yes"),OFFSET('Hygiene Data'!$C$10,0,10*ROW('Hygiene Data'!C95)),IF(AND(ISNUMBER(OFFSET('Hygiene Data'!$C$10,0,10*ROW('Hygiene Data'!C95))),DQ101="No",ISNUMBER(OFFSET('Hygiene Data'!$C$10,0,10*ROW('Hygiene Data'!C95)))),CONCATENATE("[",ROUND(OFFSET('Hygiene Data'!$C$10,0,10*ROW('Hygiene Data'!C95)),0),"]"),IF(AND(ISNUMBER(OFFSET('Hygiene Data'!$C$10,0,10*ROW('Hygiene Data'!C95))),DQ101="",ISNUMBER(OFFSET('Hygiene Data'!$C$10,0,10*ROW('Hygiene Data'!C95)))),OFFSET('Hygiene Data'!$C$10,0,10*ROW('Hygiene Data'!C95)),NA())))</f>
        <v>#N/A</v>
      </c>
      <c r="BC101" s="254" t="e">
        <f ca="true">+IF(AND(ISNUMBER(OFFSET('Hygiene Data'!$D$6,0,10*ROW('Hygiene Data'!D95))),DR101="Yes"),OFFSET('Hygiene Data'!$D$6,0,10*ROW('Hygiene Data'!D95)),IF(AND(ISNUMBER(OFFSET('Hygiene Data'!$D$6,0,10*ROW('Hygiene Data'!D95))),DR101="No",ISNUMBER(OFFSET('Hygiene Data'!$D$6,0,10*ROW('Hygiene Data'!D95)))),CONCATENATE("[",ROUND(OFFSET('Hygiene Data'!$D$6,0,10*ROW('Hygiene Data'!D95)),0),"]"),IF(AND(ISNUMBER(OFFSET('Hygiene Data'!$D$6,0,10*ROW('Hygiene Data'!D95))),DR101="",ISNUMBER(OFFSET('Hygiene Data'!$D$6,0,10*ROW('Hygiene Data'!D95)))),OFFSET('Hygiene Data'!$D$6,0,10*ROW('Hygiene Data'!D95)),NA())))</f>
        <v>#N/A</v>
      </c>
      <c r="BD101" s="254" t="e">
        <f ca="true">+IF(AND(ISNUMBER(OFFSET('Hygiene Data'!$D$8,0,10*ROW('Hygiene Data'!D95))),DS101="Yes"),OFFSET('Hygiene Data'!$D$8,0,10*ROW('Hygiene Data'!D95)),IF(AND(ISNUMBER(OFFSET('Hygiene Data'!$D$8,0,10*ROW('Hygiene Data'!D95))),DS101="No",ISNUMBER(OFFSET('Hygiene Data'!$D$8,0,10*ROW('Hygiene Data'!D95)))),CONCATENATE("[",ROUND(OFFSET('Hygiene Data'!$D$8,0,10*ROW('Hygiene Data'!D95)),0),"]"),IF(AND(ISNUMBER(OFFSET('Hygiene Data'!$D$8,0,10*ROW('Hygiene Data'!D95))),DS101="",ISNUMBER(OFFSET('Hygiene Data'!$D$8,0,10*ROW('Hygiene Data'!D95)))),OFFSET('Hygiene Data'!$D$8,0,10*ROW('Hygiene Data'!D95)),NA())))</f>
        <v>#N/A</v>
      </c>
      <c r="BE101" s="254" t="e">
        <f ca="true">+IF(AND(ISNUMBER(OFFSET('Hygiene Data'!$D$10,0,10*ROW('Hygiene Data'!D95))),DT101="Yes"),OFFSET('Hygiene Data'!$D$10,0,10*ROW('Hygiene Data'!D95)),IF(AND(ISNUMBER(OFFSET('Hygiene Data'!$D$10,0,10*ROW('Hygiene Data'!D95))),DT101="No",ISNUMBER(OFFSET('Hygiene Data'!$D$10,0,10*ROW('Hygiene Data'!D95)))),CONCATENATE("[",ROUND(OFFSET('Hygiene Data'!$D$10,0,10*ROW('Hygiene Data'!D95)),0),"]"),IF(AND(ISNUMBER(OFFSET('Hygiene Data'!$D$10,0,10*ROW('Hygiene Data'!D95))),DT101="",ISNUMBER(OFFSET('Hygiene Data'!$D$10,0,10*ROW('Hygiene Data'!D95)))),OFFSET('Hygiene Data'!$D$10,0,10*ROW('Hygiene Data'!D95)),NA())))</f>
        <v>#N/A</v>
      </c>
      <c r="BF101" s="254" t="e">
        <f ca="true">+IF(AND(ISNUMBER(OFFSET('Hygiene Data'!$E$6,0,10*ROW('Hygiene Data'!E95))),DU101="Yes"),OFFSET('Hygiene Data'!$E$6,0,10*ROW('Hygiene Data'!E95)),IF(AND(ISNUMBER(OFFSET('Hygiene Data'!$E$6,0,10*ROW('Hygiene Data'!E95))),DU101="No",ISNUMBER(OFFSET('Hygiene Data'!$E$6,0,10*ROW('Hygiene Data'!E95)))),CONCATENATE("[",ROUND(OFFSET('Hygiene Data'!$E$6,0,10*ROW('Hygiene Data'!E95)),0),"]"),IF(AND(ISNUMBER(OFFSET('Hygiene Data'!$E$6,0,10*ROW('Hygiene Data'!E95))),DU101="",ISNUMBER(OFFSET('Hygiene Data'!$E$6,0,10*ROW('Hygiene Data'!E95)))),OFFSET('Hygiene Data'!$E$6,0,10*ROW('Hygiene Data'!E95)),NA())))</f>
        <v>#N/A</v>
      </c>
      <c r="BG101" s="254" t="e">
        <f ca="true">+IF(AND(ISNUMBER(OFFSET('Hygiene Data'!$E$8,0,10*ROW('Hygiene Data'!E95))),DV101="Yes"),OFFSET('Hygiene Data'!$E$8,0,10*ROW('Hygiene Data'!E95)),IF(AND(ISNUMBER(OFFSET('Hygiene Data'!$E$8,0,10*ROW('Hygiene Data'!E95))),DV101="No",ISNUMBER(OFFSET('Hygiene Data'!$E$8,0,10*ROW('Hygiene Data'!E95)))),CONCATENATE("[",ROUND(OFFSET('Hygiene Data'!$E$8,0,10*ROW('Hygiene Data'!E95)),0),"]"),IF(AND(ISNUMBER(OFFSET('Hygiene Data'!$E$8,0,10*ROW('Hygiene Data'!E95))),DV101="",ISNUMBER(OFFSET('Hygiene Data'!$E$8,0,10*ROW('Hygiene Data'!E95)))),OFFSET('Hygiene Data'!$E$8,0,10*ROW('Hygiene Data'!E95)),NA())))</f>
        <v>#N/A</v>
      </c>
      <c r="BH101" s="254" t="e">
        <f ca="true">+IF(AND(ISNUMBER(OFFSET('Hygiene Data'!$E$10,0,10*ROW('Hygiene Data'!E95))),DW101="Yes"),OFFSET('Hygiene Data'!$E$10,0,10*ROW('Hygiene Data'!E95)),IF(AND(ISNUMBER(OFFSET('Hygiene Data'!$E$10,0,10*ROW('Hygiene Data'!E95))),DW101="No",ISNUMBER(OFFSET('Hygiene Data'!$E$10,0,10*ROW('Hygiene Data'!E95)))),CONCATENATE("[",ROUND(OFFSET('Hygiene Data'!$E$10,0,10*ROW('Hygiene Data'!E95)),0),"]"),IF(AND(ISNUMBER(OFFSET('Hygiene Data'!$E$10,0,10*ROW('Hygiene Data'!E95))),DW101="",ISNUMBER(OFFSET('Hygiene Data'!$E$10,0,10*ROW('Hygiene Data'!E95)))),OFFSET('Hygiene Data'!$E$10,0,10*ROW('Hygiene Data'!E95)),NA())))</f>
        <v>#N/A</v>
      </c>
      <c r="BI101" s="254" t="e">
        <f ca="true">+IF(AND(ISNUMBER(OFFSET('Hygiene Data'!$F$6,0,10*ROW('Hygiene Data'!F95))),DX101="Yes"),OFFSET('Hygiene Data'!$F$6,0,10*ROW('Hygiene Data'!F95)),IF(AND(ISNUMBER(OFFSET('Hygiene Data'!$F$6,0,10*ROW('Hygiene Data'!F95))),DX101="No",ISNUMBER(OFFSET('Hygiene Data'!$F$6,0,10*ROW('Hygiene Data'!F95)))),CONCATENATE("[",ROUND(OFFSET('Hygiene Data'!$F$6,0,10*ROW('Hygiene Data'!F95)),0),"]"),IF(AND(ISNUMBER(OFFSET('Hygiene Data'!$F$6,0,10*ROW('Hygiene Data'!F95))),DX101="",ISNUMBER(OFFSET('Hygiene Data'!$F$6,0,10*ROW('Hygiene Data'!F95)))),OFFSET('Hygiene Data'!$F$6,0,10*ROW('Hygiene Data'!F95)),NA())))</f>
        <v>#N/A</v>
      </c>
      <c r="BJ101" s="254" t="e">
        <f ca="true">+IF(AND(ISNUMBER(OFFSET('Hygiene Data'!$F$8,0,10*ROW('Hygiene Data'!F95))),DY101="Yes"),OFFSET('Hygiene Data'!$F$8,0,10*ROW('Hygiene Data'!F95)),IF(AND(ISNUMBER(OFFSET('Hygiene Data'!$F$8,0,10*ROW('Hygiene Data'!F95))),DY101="No",ISNUMBER(OFFSET('Hygiene Data'!$F$8,0,10*ROW('Hygiene Data'!F95)))),CONCATENATE("[",ROUND(OFFSET('Hygiene Data'!$F$8,0,10*ROW('Hygiene Data'!F95)),0),"]"),IF(AND(ISNUMBER(OFFSET('Hygiene Data'!$F$8,0,10*ROW('Hygiene Data'!F95))),DY101="",ISNUMBER(OFFSET('Hygiene Data'!$F$8,0,10*ROW('Hygiene Data'!F95)))),OFFSET('Hygiene Data'!$F$8,0,10*ROW('Hygiene Data'!F95)),NA())))</f>
        <v>#N/A</v>
      </c>
      <c r="BK101" s="254" t="e">
        <f ca="true">+IF(AND(ISNUMBER(OFFSET('Hygiene Data'!$F$10,0,10*ROW('Hygiene Data'!F95))),DZ101="Yes"),OFFSET('Hygiene Data'!$F$10,0,10*ROW('Hygiene Data'!F95)),IF(AND(ISNUMBER(OFFSET('Hygiene Data'!$F$10,0,10*ROW('Hygiene Data'!F95))),DZ101="No",ISNUMBER(OFFSET('Hygiene Data'!$F$10,0,10*ROW('Hygiene Data'!F95)))),CONCATENATE("[",ROUND(OFFSET('Hygiene Data'!$F$10,0,10*ROW('Hygiene Data'!F95)),0),"]"),IF(AND(ISNUMBER(OFFSET('Hygiene Data'!$F$10,0,10*ROW('Hygiene Data'!F95))),DZ101="",ISNUMBER(OFFSET('Hygiene Data'!$F$10,0,10*ROW('Hygiene Data'!F95)))),OFFSET('Hygiene Data'!$F$10,0,10*ROW('Hygiene Data'!F95)),NA())))</f>
        <v>#N/A</v>
      </c>
      <c r="BL101" s="254" t="e">
        <f ca="true">+IF(AND(ISNUMBER(OFFSET('Hygiene Data'!$G$6,0,10*ROW('Hygiene Data'!G95))),EA101="Yes"),OFFSET('Hygiene Data'!$G$6,0,10*ROW('Hygiene Data'!G95)),IF(AND(ISNUMBER(OFFSET('Hygiene Data'!$G$6,0,10*ROW('Hygiene Data'!G95))),EA101="No",ISNUMBER(OFFSET('Hygiene Data'!$G$6,0,10*ROW('Hygiene Data'!G95)))),CONCATENATE("[",ROUND(OFFSET('Hygiene Data'!$G$6,0,10*ROW('Hygiene Data'!G95)),0),"]"),IF(AND(ISNUMBER(OFFSET('Hygiene Data'!$G$6,0,10*ROW('Hygiene Data'!G95))),EA101="",ISNUMBER(OFFSET('Hygiene Data'!$G$6,0,10*ROW('Hygiene Data'!G95)))),OFFSET('Hygiene Data'!$G$6,0,10*ROW('Hygiene Data'!G95)),NA())))</f>
        <v>#N/A</v>
      </c>
      <c r="BM101" s="254" t="e">
        <f ca="true">+IF(AND(ISNUMBER(OFFSET('Hygiene Data'!$G$8,0,10*ROW('Hygiene Data'!G95))),EB101="Yes"),OFFSET('Hygiene Data'!$G$8,0,10*ROW('Hygiene Data'!G95)),IF(AND(ISNUMBER(OFFSET('Hygiene Data'!$G$8,0,10*ROW('Hygiene Data'!G95))),EB101="No",ISNUMBER(OFFSET('Hygiene Data'!$G$8,0,10*ROW('Hygiene Data'!G95)))),CONCATENATE("[",ROUND(OFFSET('Hygiene Data'!$G$8,0,10*ROW('Hygiene Data'!G95)),0),"]"),IF(AND(ISNUMBER(OFFSET('Hygiene Data'!$G$8,0,10*ROW('Hygiene Data'!G95))),EB101="",ISNUMBER(OFFSET('Hygiene Data'!$G$8,0,10*ROW('Hygiene Data'!G95)))),OFFSET('Hygiene Data'!$G$8,0,10*ROW('Hygiene Data'!G95)),NA())))</f>
        <v>#N/A</v>
      </c>
      <c r="BN101" s="254" t="e">
        <f ca="true">+IF(AND(ISNUMBER(OFFSET('Hygiene Data'!$G$10,0,10*ROW('Hygiene Data'!G95))),EC101="Yes"),OFFSET('Hygiene Data'!$G$10,0,10*ROW('Hygiene Data'!G95)),IF(AND(ISNUMBER(OFFSET('Hygiene Data'!$G$10,0,10*ROW('Hygiene Data'!G95))),EC101="No",ISNUMBER(OFFSET('Hygiene Data'!$G$10,0,10*ROW('Hygiene Data'!G95)))),CONCATENATE("[",ROUND(OFFSET('Hygiene Data'!$G$10,0,10*ROW('Hygiene Data'!G95)),0),"]"),IF(AND(ISNUMBER(OFFSET('Hygiene Data'!$G$10,0,10*ROW('Hygiene Data'!G95))),EC101="",ISNUMBER(OFFSET('Hygiene Data'!$G$10,0,10*ROW('Hygiene Data'!G95)))),OFFSET('Hygiene Data'!$G$10,0,10*ROW('Hygiene Data'!G95)),NA())))</f>
        <v>#N/A</v>
      </c>
      <c r="BO101" s="254" t="e">
        <f ca="true">+IF(AND(ISNUMBER(OFFSET('Hygiene Data'!$H$6,0,10*ROW('Hygiene Data'!H95))),ED101="Yes"),OFFSET('Hygiene Data'!$H$6,0,10*ROW('Hygiene Data'!H95)),IF(AND(ISNUMBER(OFFSET('Hygiene Data'!$H$6,0,10*ROW('Hygiene Data'!H95))),ED101="No",ISNUMBER(OFFSET('Hygiene Data'!$H$6,0,10*ROW('Hygiene Data'!H95)))),CONCATENATE("[",ROUND(OFFSET('Hygiene Data'!$H$6,0,10*ROW('Hygiene Data'!H95)),0),"]"),IF(AND(ISNUMBER(OFFSET('Hygiene Data'!$H$6,0,10*ROW('Hygiene Data'!H95))),ED101="",ISNUMBER(OFFSET('Hygiene Data'!$H$6,0,10*ROW('Hygiene Data'!H95)))),OFFSET('Hygiene Data'!$H$6,0,10*ROW('Hygiene Data'!H95)),NA())))</f>
        <v>#N/A</v>
      </c>
      <c r="BP101" s="254" t="e">
        <f ca="true">+IF(AND(ISNUMBER(OFFSET('Hygiene Data'!$H$8,0,10*ROW('Hygiene Data'!H95))),EE101="Yes"),OFFSET('Hygiene Data'!$H$8,0,10*ROW('Hygiene Data'!H95)),IF(AND(ISNUMBER(OFFSET('Hygiene Data'!$H$8,0,10*ROW('Hygiene Data'!H95))),EE101="No",ISNUMBER(OFFSET('Hygiene Data'!$H$8,0,10*ROW('Hygiene Data'!H95)))),CONCATENATE("[",ROUND(OFFSET('Hygiene Data'!$H$8,0,10*ROW('Hygiene Data'!H95)),0),"]"),IF(AND(ISNUMBER(OFFSET('Hygiene Data'!$H$8,0,10*ROW('Hygiene Data'!H95))),EE101="",ISNUMBER(OFFSET('Hygiene Data'!$H$8,0,10*ROW('Hygiene Data'!H95)))),OFFSET('Hygiene Data'!$H$8,0,10*ROW('Hygiene Data'!H95)),NA())))</f>
        <v>#N/A</v>
      </c>
      <c r="BQ101" s="254" t="e">
        <f ca="true">+IF(AND(ISNUMBER(OFFSET('Hygiene Data'!$H$10,0,10*ROW('Hygiene Data'!H95))),EF101="Yes"),OFFSET('Hygiene Data'!$H$10,0,10*ROW('Hygiene Data'!H95)),IF(AND(ISNUMBER(OFFSET('Hygiene Data'!$H$10,0,10*ROW('Hygiene Data'!H95))),EF101="No",ISNUMBER(OFFSET('Hygiene Data'!$H$10,0,10*ROW('Hygiene Data'!H95)))),CONCATENATE("[",ROUND(OFFSET('Hygiene Data'!$H$10,0,10*ROW('Hygiene Data'!H95)),0),"]"),IF(AND(ISNUMBER(OFFSET('Hygiene Data'!$H$10,0,10*ROW('Hygiene Data'!H95))),EF101="",ISNUMBER(OFFSET('Hygiene Data'!$H$10,0,10*ROW('Hygiene Data'!H95)))),OFFSET('Hygiene Data'!$H$10,0,10*ROW('Hygiene Data'!H95)),NA())))</f>
        <v>#N/A</v>
      </c>
      <c r="BS101" s="36" t="str">
        <f ca="true">+IF(OFFSET('Water Data'!$C$28,0,10*ROW('Water Data'!C95))="","",OFFSET('Water Data'!$C$28,0,10*ROW('Water Data'!C95)))</f>
        <v/>
      </c>
      <c r="BT101" s="36" t="str">
        <f ca="true">+IF(OFFSET('Water Data'!$C$29,0,10*ROW('Water Data'!C95))="","",OFFSET('Water Data'!$C$29,0,10*ROW('Water Data'!C95)))</f>
        <v/>
      </c>
      <c r="BU101" s="36" t="str">
        <f ca="true">+IF(OFFSET('Water Data'!$C$30,0,10*ROW('Water Data'!C95))="","",OFFSET('Water Data'!$C$30,0,10*ROW('Water Data'!C95)))</f>
        <v/>
      </c>
      <c r="BV101" s="36" t="str">
        <f ca="true">+IF(OFFSET('Water Data'!$D$28,0,10*ROW('Water Data'!D95))="","",OFFSET('Water Data'!$D$28,0,10*ROW('Water Data'!D95)))</f>
        <v/>
      </c>
      <c r="BW101" s="36" t="str">
        <f ca="true">+IF(OFFSET('Water Data'!$D$29,0,10*ROW('Water Data'!D95))="","",OFFSET('Water Data'!$D$29,0,10*ROW('Water Data'!D95)))</f>
        <v/>
      </c>
      <c r="BX101" s="36" t="str">
        <f ca="true">+IF(OFFSET('Water Data'!$D$30,0,10*ROW('Water Data'!D95))="","",OFFSET('Water Data'!$D$30,0,10*ROW('Water Data'!D95)))</f>
        <v/>
      </c>
      <c r="BY101" s="36" t="str">
        <f ca="true">+IF(OFFSET('Water Data'!$E$28,0,10*ROW('Water Data'!E95))="","",OFFSET('Water Data'!$E$28,0,10*ROW('Water Data'!E95)))</f>
        <v/>
      </c>
      <c r="BZ101" s="36" t="str">
        <f ca="true">+IF(OFFSET('Water Data'!$E$29,0,10*ROW('Water Data'!E95))="","",OFFSET('Water Data'!$E$29,0,10*ROW('Water Data'!E95)))</f>
        <v/>
      </c>
      <c r="CA101" s="36" t="str">
        <f ca="true">+IF(OFFSET('Water Data'!$E$30,0,10*ROW('Water Data'!E95))="","",OFFSET('Water Data'!$E$30,0,10*ROW('Water Data'!E95)))</f>
        <v/>
      </c>
      <c r="CB101" s="36" t="str">
        <f ca="true">+IF(OFFSET('Water Data'!$F$28,0,10*ROW('Water Data'!F95))="","",OFFSET('Water Data'!$F$28,0,10*ROW('Water Data'!F95)))</f>
        <v/>
      </c>
      <c r="CC101" s="36" t="str">
        <f ca="true">+IF(OFFSET('Water Data'!$F$29,0,10*ROW('Water Data'!F95))="","",OFFSET('Water Data'!$F$29,0,10*ROW('Water Data'!F95)))</f>
        <v/>
      </c>
      <c r="CD101" s="36" t="str">
        <f ca="true">+IF(OFFSET('Water Data'!$F$30,0,10*ROW('Water Data'!F95))="","",OFFSET('Water Data'!$F$30,0,10*ROW('Water Data'!F95)))</f>
        <v/>
      </c>
      <c r="CE101" s="36" t="str">
        <f ca="true">+IF(OFFSET('Water Data'!$G$28,0,10*ROW('Water Data'!G95))="","",OFFSET('Water Data'!$G$28,0,10*ROW('Water Data'!G95)))</f>
        <v/>
      </c>
      <c r="CF101" s="36" t="str">
        <f ca="true">+IF(OFFSET('Water Data'!$G$29,0,10*ROW('Water Data'!G95))="","",OFFSET('Water Data'!$G$29,0,10*ROW('Water Data'!G95)))</f>
        <v/>
      </c>
      <c r="CG101" s="36" t="str">
        <f ca="true">+IF(OFFSET('Water Data'!$G$30,0,10*ROW('Water Data'!G95))="","",OFFSET('Water Data'!$G$30,0,10*ROW('Water Data'!G95)))</f>
        <v/>
      </c>
      <c r="CH101" s="36" t="str">
        <f ca="true">+IF(OFFSET('Water Data'!$H$28,0,10*ROW('Water Data'!H95))="","",OFFSET('Water Data'!$H$28,0,10*ROW('Water Data'!H95)))</f>
        <v/>
      </c>
      <c r="CI101" s="36" t="str">
        <f ca="true">+IF(OFFSET('Water Data'!$H$29,0,10*ROW('Water Data'!H95))="","",OFFSET('Water Data'!$H$29,0,10*ROW('Water Data'!H95)))</f>
        <v/>
      </c>
      <c r="CJ101" s="36" t="str">
        <f ca="true">+IF(OFFSET('Water Data'!$H$30,0,10*ROW('Water Data'!H95))="","",OFFSET('Water Data'!$H$30,0,10*ROW('Water Data'!H95)))</f>
        <v/>
      </c>
      <c r="CK101" s="36" t="str">
        <f ca="true">+IF(OFFSET('Sanitation Data'!$C$29,0,10*ROW('Sanitation Data'!C95))="","",OFFSET('Sanitation Data'!$C$29,0,10*ROW('Sanitation Data'!C95)))</f>
        <v/>
      </c>
      <c r="CL101" s="36" t="str">
        <f ca="true">+IF(OFFSET('Sanitation Data'!$C$30,0,10*ROW('Sanitation Data'!C95))="","",OFFSET('Sanitation Data'!$C$30,0,10*ROW('Sanitation Data'!C95)))</f>
        <v/>
      </c>
      <c r="CM101" s="36" t="str">
        <f ca="true">+IF(OFFSET('Sanitation Data'!$C$31,0,10*ROW('Sanitation Data'!C95))="","",OFFSET('Sanitation Data'!$C$31,0,10*ROW('Sanitation Data'!C95)))</f>
        <v/>
      </c>
      <c r="CN101" s="36" t="str">
        <f ca="true">+IF(OFFSET('Sanitation Data'!$C$32,0,10*ROW('Sanitation Data'!C95))="","",OFFSET('Sanitation Data'!$C$32,0,10*ROW('Sanitation Data'!C95)))</f>
        <v/>
      </c>
      <c r="CO101" s="36" t="str">
        <f ca="true">+IF(OFFSET('Sanitation Data'!$C$33,0,10*ROW('Sanitation Data'!C95))="","",OFFSET('Sanitation Data'!$C$33,0,10*ROW('Sanitation Data'!C95)))</f>
        <v/>
      </c>
      <c r="CP101" s="36" t="str">
        <f ca="true">+IF(OFFSET('Sanitation Data'!$D$29,0,10*ROW('Sanitation Data'!D95))="","",OFFSET('Sanitation Data'!$D$29,0,10*ROW('Sanitation Data'!D95)))</f>
        <v/>
      </c>
      <c r="CQ101" s="36" t="str">
        <f ca="true">+IF(OFFSET('Sanitation Data'!$D$30,0,10*ROW('Sanitation Data'!D95))="","",OFFSET('Sanitation Data'!$D$30,0,10*ROW('Sanitation Data'!D95)))</f>
        <v/>
      </c>
      <c r="CR101" s="36" t="str">
        <f ca="true">+IF(OFFSET('Sanitation Data'!$D$31,0,10*ROW('Sanitation Data'!D95))="","",OFFSET('Sanitation Data'!$D$31,0,10*ROW('Sanitation Data'!D95)))</f>
        <v/>
      </c>
      <c r="CS101" s="36" t="str">
        <f ca="true">+IF(OFFSET('Sanitation Data'!$D$32,0,10*ROW('Sanitation Data'!D95))="","",OFFSET('Sanitation Data'!$D$32,0,10*ROW('Sanitation Data'!D95)))</f>
        <v/>
      </c>
      <c r="CT101" s="36" t="str">
        <f ca="true">+IF(OFFSET('Sanitation Data'!$D$33,0,10*ROW('Sanitation Data'!D95))="","",OFFSET('Sanitation Data'!$D$33,0,10*ROW('Sanitation Data'!D95)))</f>
        <v/>
      </c>
      <c r="CU101" s="36" t="str">
        <f ca="true">+IF(OFFSET('Sanitation Data'!$E$29,0,10*ROW('Sanitation Data'!E95))="","",OFFSET('Sanitation Data'!$E$29,0,10*ROW('Sanitation Data'!E95)))</f>
        <v/>
      </c>
      <c r="CV101" s="36" t="str">
        <f ca="true">+IF(OFFSET('Sanitation Data'!$E$30,0,10*ROW('Sanitation Data'!E95))="","",OFFSET('Sanitation Data'!$E$30,0,10*ROW('Sanitation Data'!E95)))</f>
        <v/>
      </c>
      <c r="CW101" s="36" t="str">
        <f ca="true">+IF(OFFSET('Sanitation Data'!$E$31,0,10*ROW('Sanitation Data'!E95))="","",OFFSET('Sanitation Data'!$E$31,0,10*ROW('Sanitation Data'!E95)))</f>
        <v/>
      </c>
      <c r="CX101" s="36" t="str">
        <f ca="true">+IF(OFFSET('Sanitation Data'!$E$32,0,10*ROW('Sanitation Data'!E95))="","",OFFSET('Sanitation Data'!$E$32,0,10*ROW('Sanitation Data'!E95)))</f>
        <v/>
      </c>
      <c r="CY101" s="36" t="str">
        <f ca="true">+IF(OFFSET('Sanitation Data'!$E$33,0,10*ROW('Sanitation Data'!E95))="","",OFFSET('Sanitation Data'!$E$33,0,10*ROW('Sanitation Data'!E95)))</f>
        <v/>
      </c>
      <c r="CZ101" s="36" t="str">
        <f ca="true">+IF(OFFSET('Sanitation Data'!$F$29,0,10*ROW('Sanitation Data'!F95))="","",OFFSET('Sanitation Data'!$F$29,0,10*ROW('Sanitation Data'!F95)))</f>
        <v/>
      </c>
      <c r="DA101" s="36" t="str">
        <f ca="true">+IF(OFFSET('Sanitation Data'!$F$30,0,10*ROW('Sanitation Data'!F95))="","",OFFSET('Sanitation Data'!$F$30,0,10*ROW('Sanitation Data'!F95)))</f>
        <v/>
      </c>
      <c r="DB101" s="36" t="str">
        <f ca="true">+IF(OFFSET('Sanitation Data'!$F$31,0,10*ROW('Sanitation Data'!F95))="","",OFFSET('Sanitation Data'!$F$31,0,10*ROW('Sanitation Data'!F95)))</f>
        <v/>
      </c>
      <c r="DC101" s="36" t="str">
        <f ca="true">+IF(OFFSET('Sanitation Data'!$F$32,0,10*ROW('Sanitation Data'!F95))="","",OFFSET('Sanitation Data'!$F$32,0,10*ROW('Sanitation Data'!F95)))</f>
        <v/>
      </c>
      <c r="DD101" s="36" t="str">
        <f ca="true">+IF(OFFSET('Sanitation Data'!$F$33,0,10*ROW('Sanitation Data'!F95))="","",OFFSET('Sanitation Data'!$F$33,0,10*ROW('Sanitation Data'!F95)))</f>
        <v/>
      </c>
      <c r="DE101" s="36" t="str">
        <f ca="true">+IF(OFFSET('Sanitation Data'!$G$29,0,10*ROW('Sanitation Data'!G95))="","",OFFSET('Sanitation Data'!$G$29,0,10*ROW('Sanitation Data'!G95)))</f>
        <v/>
      </c>
      <c r="DF101" s="36" t="str">
        <f ca="true">+IF(OFFSET('Sanitation Data'!$G$30,0,10*ROW('Sanitation Data'!G95))="","",OFFSET('Sanitation Data'!$G$30,0,10*ROW('Sanitation Data'!G95)))</f>
        <v/>
      </c>
      <c r="DG101" s="36" t="str">
        <f ca="true">+IF(OFFSET('Sanitation Data'!$G$31,0,10*ROW('Sanitation Data'!G95))="","",OFFSET('Sanitation Data'!$G$31,0,10*ROW('Sanitation Data'!G95)))</f>
        <v/>
      </c>
      <c r="DH101" s="36" t="str">
        <f ca="true">+IF(OFFSET('Sanitation Data'!$G$32,0,10*ROW('Sanitation Data'!G95))="","",OFFSET('Sanitation Data'!$G$32,0,10*ROW('Sanitation Data'!G95)))</f>
        <v/>
      </c>
      <c r="DI101" s="36" t="str">
        <f ca="true">+IF(OFFSET('Sanitation Data'!$G$33,0,10*ROW('Sanitation Data'!G95))="","",OFFSET('Sanitation Data'!$G$33,0,10*ROW('Sanitation Data'!G95)))</f>
        <v/>
      </c>
      <c r="DJ101" s="36" t="str">
        <f ca="true">+IF(OFFSET('Sanitation Data'!$H$29,0,10*ROW('Sanitation Data'!H95))="","",OFFSET('Sanitation Data'!$H$29,0,10*ROW('Sanitation Data'!H95)))</f>
        <v/>
      </c>
      <c r="DK101" s="36" t="str">
        <f ca="true">+IF(OFFSET('Sanitation Data'!$H$30,0,10*ROW('Sanitation Data'!H95))="","",OFFSET('Sanitation Data'!$H$30,0,10*ROW('Sanitation Data'!H95)))</f>
        <v/>
      </c>
      <c r="DL101" s="36" t="str">
        <f ca="true">+IF(OFFSET('Sanitation Data'!$H$31,0,10*ROW('Sanitation Data'!H95))="","",OFFSET('Sanitation Data'!$H$31,0,10*ROW('Sanitation Data'!H95)))</f>
        <v/>
      </c>
      <c r="DM101" s="36" t="str">
        <f ca="true">+IF(OFFSET('Sanitation Data'!$H$32,0,10*ROW('Sanitation Data'!H95))="","",OFFSET('Sanitation Data'!$H$32,0,10*ROW('Sanitation Data'!H95)))</f>
        <v/>
      </c>
      <c r="DN101" s="36" t="str">
        <f ca="true">+IF(OFFSET('Sanitation Data'!$H$33,0,10*ROW('Sanitation Data'!H95))="","",OFFSET('Sanitation Data'!$H$33,0,10*ROW('Sanitation Data'!H95)))</f>
        <v/>
      </c>
      <c r="DO101" s="36" t="str">
        <f ca="true">+IF(OFFSET('Hygiene Data'!$C$12,0,10*ROW('Hygiene Data'!C95))="","",OFFSET('Hygiene Data'!$C$12,0,10*ROW('Hygiene Data'!C95)))</f>
        <v/>
      </c>
      <c r="DP101" s="36" t="str">
        <f ca="true">+IF(OFFSET('Hygiene Data'!$C$13,0,10*ROW('Hygiene Data'!C95))="","",OFFSET('Hygiene Data'!$C$13,0,10*ROW('Hygiene Data'!C95)))</f>
        <v/>
      </c>
      <c r="DQ101" s="36" t="str">
        <f ca="true">+IF(OFFSET('Hygiene Data'!$C$14,0,10*ROW('Hygiene Data'!C95))="","",OFFSET('Hygiene Data'!$C$14,0,10*ROW('Hygiene Data'!C95)))</f>
        <v/>
      </c>
      <c r="DR101" s="36" t="str">
        <f ca="true">+IF(OFFSET('Hygiene Data'!$D$12,0,10*ROW('Hygiene Data'!D95))="","",OFFSET('Hygiene Data'!$D$12,0,10*ROW('Hygiene Data'!D95)))</f>
        <v/>
      </c>
      <c r="DS101" s="36" t="str">
        <f ca="true">+IF(OFFSET('Hygiene Data'!$D$13,0,10*ROW('Hygiene Data'!D95))="","",OFFSET('Hygiene Data'!$D$13,0,10*ROW('Hygiene Data'!D95)))</f>
        <v/>
      </c>
      <c r="DT101" s="36" t="str">
        <f ca="true">+IF(OFFSET('Hygiene Data'!$D$14,0,10*ROW('Hygiene Data'!D95))="","",OFFSET('Hygiene Data'!$D$14,0,10*ROW('Hygiene Data'!D95)))</f>
        <v/>
      </c>
      <c r="DU101" s="36" t="str">
        <f ca="true">+IF(OFFSET('Hygiene Data'!$E$12,0,10*ROW('Hygiene Data'!E95))="","",OFFSET('Hygiene Data'!$E$12,0,10*ROW('Hygiene Data'!E95)))</f>
        <v/>
      </c>
      <c r="DV101" s="36" t="str">
        <f ca="true">+IF(OFFSET('Hygiene Data'!$E$13,0,10*ROW('Hygiene Data'!E95))="","",OFFSET('Hygiene Data'!$E$13,0,10*ROW('Hygiene Data'!E95)))</f>
        <v/>
      </c>
      <c r="DW101" s="36" t="str">
        <f ca="true">+IF(OFFSET('Hygiene Data'!$E$14,0,10*ROW('Hygiene Data'!E95))="","",OFFSET('Hygiene Data'!$E$14,0,10*ROW('Hygiene Data'!E95)))</f>
        <v/>
      </c>
      <c r="DX101" s="36" t="str">
        <f ca="true">+IF(OFFSET('Hygiene Data'!$F$12,0,10*ROW('Hygiene Data'!F95))="","",OFFSET('Hygiene Data'!$F$12,0,10*ROW('Hygiene Data'!F95)))</f>
        <v/>
      </c>
      <c r="DY101" s="36" t="str">
        <f ca="true">+IF(OFFSET('Hygiene Data'!$F$13,0,10*ROW('Hygiene Data'!F95))="","",OFFSET('Hygiene Data'!$F$13,0,10*ROW('Hygiene Data'!F95)))</f>
        <v/>
      </c>
      <c r="DZ101" s="36" t="str">
        <f ca="true">+IF(OFFSET('Hygiene Data'!$F$14,0,10*ROW('Hygiene Data'!F95))="","",OFFSET('Hygiene Data'!$F$14,0,10*ROW('Hygiene Data'!F95)))</f>
        <v/>
      </c>
      <c r="EA101" s="36" t="str">
        <f ca="true">+IF(OFFSET('Hygiene Data'!$G$12,0,10*ROW('Hygiene Data'!G95))="","",OFFSET('Hygiene Data'!$G$12,0,10*ROW('Hygiene Data'!G95)))</f>
        <v/>
      </c>
      <c r="EB101" s="36" t="str">
        <f ca="true">+IF(OFFSET('Hygiene Data'!$G$13,0,10*ROW('Hygiene Data'!G95))="","",OFFSET('Hygiene Data'!$G$13,0,10*ROW('Hygiene Data'!G95)))</f>
        <v/>
      </c>
      <c r="EC101" s="36" t="str">
        <f ca="true">+IF(OFFSET('Hygiene Data'!$G$14,0,10*ROW('Hygiene Data'!G95))="","",OFFSET('Hygiene Data'!$G$14,0,10*ROW('Hygiene Data'!G95)))</f>
        <v/>
      </c>
      <c r="ED101" s="36" t="str">
        <f ca="true">+IF(OFFSET('Hygiene Data'!$H$12,0,10*ROW('Hygiene Data'!H95))="","",OFFSET('Hygiene Data'!$H$12,0,10*ROW('Hygiene Data'!H95)))</f>
        <v/>
      </c>
      <c r="EE101" s="36" t="str">
        <f ca="true">+IF(OFFSET('Hygiene Data'!$H$13,0,10*ROW('Hygiene Data'!H95))="","",OFFSET('Hygiene Data'!$H$13,0,10*ROW('Hygiene Data'!H95)))</f>
        <v/>
      </c>
      <c r="EF101" s="36" t="str">
        <f ca="true">+IF(OFFSET('Hygiene Data'!$H$14,0,10*ROW('Hygiene Data'!H95))="","",OFFSET('Hygiene Data'!$H$14,0,10*ROW('Hygiene Data'!H95)))</f>
        <v/>
      </c>
    </row>
    <row r="102" x14ac:dyDescent="0.2">
      <c r="A102" s="59" t="str">
        <f ca="true">+IF(OFFSET('Water Data'!$B$1,0,10*ROW('Water Data'!B99))="","",OFFSET('Water Data'!$B$1,0,10*ROW('Water Data'!B99)))</f>
        <v/>
      </c>
      <c r="B102" s="59" t="str">
        <f ca="true">+IF(OFFSET('Water Data'!$A$3,0,10*ROW('Water Data'!A99))="","",OFFSET('Water Data'!$A$3,0,10*ROW('Water Data'!A99)))</f>
        <v/>
      </c>
      <c r="C102" s="59" t="str">
        <f ca="true">+IF(OFFSET('Water Data'!$C$3,0,10*ROW('Water Data'!C99))="","",OFFSET('Water Data'!$C$3,0,10*ROW('Water Data'!C99)))</f>
        <v/>
      </c>
      <c r="D102" s="252" t="e">
        <f ca="true">+IF(AND(ISNUMBER(OFFSET('Water Data'!$C$5,0,10*ROW('Water Data'!C96))),BS102="Yes"),100-OFFSET('Water Data'!$C$5,0,10*ROW('Water Data'!C96)),IF(AND(ISNUMBER(OFFSET('Water Data'!$C$5,0,10*ROW('Water Data'!C96))),BS102="No",ISNUMBER(OFFSET('Water Data'!$C$5,0,10*ROW('Water Data'!C96)))),CONCATENATE("[",ROUND(100-OFFSET('Water Data'!$C$5,0,10*ROW('Water Data'!C96)),0),"]"),IF(AND(ISNUMBER(OFFSET('Water Data'!$C$5,0,10*ROW('Water Data'!C96))),BS102="",ISNUMBER(OFFSET('Water Data'!$C$5,0,10*ROW('Water Data'!C96)))),100-OFFSET('Water Data'!$C$5,0,10*ROW('Water Data'!C96)),NA())))</f>
        <v>#N/A</v>
      </c>
      <c r="E102" s="252" t="e">
        <f ca="true">+IF(AND(ISNUMBER(OFFSET('Water Data'!$C$7,0,10*ROW('Water Data'!D96))),BT102="Yes"),OFFSET('Water Data'!$C$7,0,10*ROW('Water Data'!C96)),IF(AND(ISNUMBER(OFFSET('Water Data'!$C$7,0,10*ROW('Water Data'!C96))),BT102="No",ISNUMBER(OFFSET('Water Data'!$C$7,0,10*ROW('Water Data'!C96)))),CONCATENATE("[",ROUND(OFFSET('Water Data'!$C$7,0,10*ROW('Water Data'!C96)),0),"]"),IF(AND(ISNUMBER(OFFSET('Water Data'!$C$7,0,10*ROW('Water Data'!C96))),BT102="",ISNUMBER(OFFSET('Water Data'!$C$7,0,10*ROW('Water Data'!C96)))),OFFSET('Water Data'!$C$7,0,10*ROW('Water Data'!C96)),NA())))</f>
        <v>#N/A</v>
      </c>
      <c r="F102" s="252" t="e">
        <f ca="true">+IF(AND(ISNUMBER(OFFSET('Water Data'!$C$10,0,10*ROW('Water Data'!C96))),BU102="Yes"),OFFSET('Water Data'!$C$10,0,10*ROW('Water Data'!C96)),IF(AND(ISNUMBER(OFFSET('Water Data'!$C$10,0,10*ROW('Water Data'!C96))),BU102="No",ISNUMBER(OFFSET('Water Data'!$C$10,0,10*ROW('Water Data'!C96)))),CONCATENATE("[",ROUND(OFFSET('Water Data'!$C$10,0,10*ROW('Water Data'!C96)),0),"]"),IF(AND(ISNUMBER(OFFSET('Water Data'!$C$10,0,10*ROW('Water Data'!C96))),BU102="",ISNUMBER(OFFSET('Water Data'!$C$10,0,10*ROW('Water Data'!C96)))),OFFSET('Water Data'!$C$10,0,10*ROW('Water Data'!C96)),NA())))</f>
        <v>#N/A</v>
      </c>
      <c r="G102" s="252" t="e">
        <f ca="true">+IF(AND(ISNUMBER(OFFSET('Water Data'!$D$5,0,10*ROW('Water Data'!D96))),BV102="Yes"),100-OFFSET('Water Data'!$D$5,0,10*ROW('Water Data'!D96)),IF(AND(ISNUMBER(OFFSET('Water Data'!$D$5,0,10*ROW('Water Data'!D96))),BV102="No",ISNUMBER(OFFSET('Water Data'!$D$5,0,10*ROW('Water Data'!D96)))),CONCATENATE("[",ROUND(100-OFFSET('Water Data'!$D$5,0,10*ROW('Water Data'!D96)),0),"]"),IF(AND(ISNUMBER(OFFSET('Water Data'!$D$5,0,10*ROW('Water Data'!D96))),BV102="",ISNUMBER(OFFSET('Water Data'!$D$5,0,10*ROW('Water Data'!D96)))),100-OFFSET('Water Data'!$D$5,0,10*ROW('Water Data'!D96)),NA())))</f>
        <v>#N/A</v>
      </c>
      <c r="H102" s="252" t="e">
        <f ca="true">+IF(AND(ISNUMBER(OFFSET('Water Data'!$D$7,0,10*ROW('Water Data'!D96))),BW102="Yes"),OFFSET('Water Data'!$D$7,0,10*ROW('Water Data'!D96)),IF(AND(ISNUMBER(OFFSET('Water Data'!$D$7,0,10*ROW('Water Data'!D96))),BW102="No",ISNUMBER(OFFSET('Water Data'!$D$7,0,10*ROW('Water Data'!D96)))),CONCATENATE("[",ROUND(OFFSET('Water Data'!$C$7,0,10*ROW('Water Data'!D96)),0),"]"),IF(AND(ISNUMBER(OFFSET('Water Data'!$D$7,0,10*ROW('Water Data'!D96))),BW102="",ISNUMBER(OFFSET('Water Data'!$D$7,0,10*ROW('Water Data'!D96)))),OFFSET('Water Data'!$D$7,0,10*ROW('Water Data'!D96)),NA())))</f>
        <v>#N/A</v>
      </c>
      <c r="I102" s="252" t="e">
        <f ca="true">+IF(AND(ISNUMBER(OFFSET('Water Data'!$D$10,0,10*ROW('Water Data'!D96))),BX102="Yes"),OFFSET('Water Data'!$D$10,0,10*ROW('Water Data'!D96)),IF(AND(ISNUMBER(OFFSET('Water Data'!$D$10,0,10*ROW('Water Data'!D96))),BX102="No",ISNUMBER(OFFSET('Water Data'!$D$10,0,10*ROW('Water Data'!D96)))),CONCATENATE("[",ROUND(OFFSET('Water Data'!$D$10,0,10*ROW('Water Data'!D96)),0),"]"),IF(AND(ISNUMBER(OFFSET('Water Data'!$D$10,0,10*ROW('Water Data'!D96))),BX102="",ISNUMBER(OFFSET('Water Data'!$D$10,0,10*ROW('Water Data'!D96)))),OFFSET('Water Data'!$D$10,0,10*ROW('Water Data'!D96)),NA())))</f>
        <v>#N/A</v>
      </c>
      <c r="J102" s="252" t="e">
        <f ca="true">+IF(AND(ISNUMBER(OFFSET('Water Data'!$E$5,0,10*ROW('Water Data'!E96))),BY102="Yes"),100-OFFSET('Water Data'!$E$5,0,10*ROW('Water Data'!E96)),IF(AND(ISNUMBER(OFFSET('Water Data'!$E$5,0,10*ROW('Water Data'!E96))),BY102="No",ISNUMBER(OFFSET('Water Data'!$E$5,0,10*ROW('Water Data'!E96)))),CONCATENATE("[",ROUND(100-OFFSET('Water Data'!$E$5,0,10*ROW('Water Data'!E96)),0),"]"),IF(AND(ISNUMBER(OFFSET('Water Data'!$E$5,0,10*ROW('Water Data'!E96))),BY102="",ISNUMBER(OFFSET('Water Data'!$E$5,0,10*ROW('Water Data'!E96)))),100-OFFSET('Water Data'!$E$5,0,10*ROW('Water Data'!E96)),NA())))</f>
        <v>#N/A</v>
      </c>
      <c r="K102" s="252" t="e">
        <f ca="true">+IF(AND(ISNUMBER(OFFSET('Water Data'!$E$7,0,10*ROW('Water Data'!E96))),BZ102="Yes"),OFFSET('Water Data'!$E$7,0,10*ROW('Water Data'!E96)),IF(AND(ISNUMBER(OFFSET('Water Data'!$E$7,0,10*ROW('Water Data'!E96))),BZ102="No",ISNUMBER(OFFSET('Water Data'!$E$7,0,10*ROW('Water Data'!E96)))),CONCATENATE("[",ROUND(OFFSET('Water Data'!$E$7,0,10*ROW('Water Data'!E96)),0),"]"),IF(AND(ISNUMBER(OFFSET('Water Data'!$E$7,0,10*ROW('Water Data'!E96))),BZ102="",ISNUMBER(OFFSET('Water Data'!$E$7,0,10*ROW('Water Data'!E96)))),OFFSET('Water Data'!$E$7,0,10*ROW('Water Data'!E96)),NA())))</f>
        <v>#N/A</v>
      </c>
      <c r="L102" s="252" t="e">
        <f ca="true">+IF(AND(ISNUMBER(OFFSET('Water Data'!$E$10,0,10*ROW('Water Data'!E96))),CA102="Yes"),OFFSET('Water Data'!$E$10,0,10*ROW('Water Data'!E96)),IF(AND(ISNUMBER(OFFSET('Water Data'!$E$10,0,10*ROW('Water Data'!E96))),CA102="No",ISNUMBER(OFFSET('Water Data'!$E$10,0,10*ROW('Water Data'!E96)))),CONCATENATE("[",ROUND(OFFSET('Water Data'!$E$10,0,10*ROW('Water Data'!E96)),0),"]"),IF(AND(ISNUMBER(OFFSET('Water Data'!$E$10,0,10*ROW('Water Data'!E96))),CA102="",ISNUMBER(OFFSET('Water Data'!$E$10,0,10*ROW('Water Data'!E96)))),OFFSET('Water Data'!$E$10,0,10*ROW('Water Data'!E96)),NA())))</f>
        <v>#N/A</v>
      </c>
      <c r="M102" s="252" t="e">
        <f ca="true">+IF(AND(ISNUMBER(OFFSET('Water Data'!$F$5,0,10*ROW('Water Data'!F96))),CB102="Yes"),100-OFFSET('Water Data'!$F$5,0,10*ROW('Water Data'!F96)),IF(AND(ISNUMBER(OFFSET('Water Data'!$F$5,0,10*ROW('Water Data'!F96))),CB102="No",ISNUMBER(OFFSET('Water Data'!$F$5,0,10*ROW('Water Data'!F96)))),CONCATENATE("[",ROUND(100-OFFSET('Water Data'!$F$5,0,10*ROW('Water Data'!F96)),0),"]"),IF(AND(ISNUMBER(OFFSET('Water Data'!$F$5,0,10*ROW('Water Data'!F96))),CB102="",ISNUMBER(OFFSET('Water Data'!$F$5,0,10*ROW('Water Data'!F96)))),100-OFFSET('Water Data'!$F$5,0,10*ROW('Water Data'!F96)),NA())))</f>
        <v>#N/A</v>
      </c>
      <c r="N102" s="252" t="e">
        <f ca="true">+IF(AND(ISNUMBER(OFFSET('Water Data'!$F$7,0,10*ROW('Water Data'!F96))),CC102="Yes"),OFFSET('Water Data'!$F$7,0,10*ROW('Water Data'!F96)),IF(AND(ISNUMBER(OFFSET('Water Data'!$F$7,0,10*ROW('Water Data'!F96))),CC102="No",ISNUMBER(OFFSET('Water Data'!$F$7,0,10*ROW('Water Data'!F96)))),CONCATENATE("[",ROUND(OFFSET('Water Data'!$F$7,0,10*ROW('Water Data'!F96)),0),"]"),IF(AND(ISNUMBER(OFFSET('Water Data'!$F$7,0,10*ROW('Water Data'!F96))),CC102="",ISNUMBER(OFFSET('Water Data'!$F$7,0,10*ROW('Water Data'!F96)))),OFFSET('Water Data'!$F$7,0,10*ROW('Water Data'!F96)),NA())))</f>
        <v>#N/A</v>
      </c>
      <c r="O102" s="252" t="e">
        <f ca="true">+IF(AND(ISNUMBER(OFFSET('Water Data'!$F$10,0,10*ROW('Water Data'!F96))),CD102="Yes"),OFFSET('Water Data'!$F$10,0,10*ROW('Water Data'!F96)),IF(AND(ISNUMBER(OFFSET('Water Data'!$F$10,0,10*ROW('Water Data'!F96))),CD102="No",ISNUMBER(OFFSET('Water Data'!$F$10,0,10*ROW('Water Data'!F96)))),CONCATENATE("[",ROUND(OFFSET('Water Data'!$F$10,0,10*ROW('Water Data'!F96)),0),"]"),IF(AND(ISNUMBER(OFFSET('Water Data'!$F$10,0,10*ROW('Water Data'!F96))),CD102="",ISNUMBER(OFFSET('Water Data'!$F$10,0,10*ROW('Water Data'!F96)))),OFFSET('Water Data'!$F$10,0,10*ROW('Water Data'!F96)),NA())))</f>
        <v>#N/A</v>
      </c>
      <c r="P102" s="252" t="e">
        <f ca="true">+IF(AND(ISNUMBER(OFFSET('Water Data'!$G$5,0,10*ROW('Water Data'!G96))),CE102="Yes"),100-OFFSET('Water Data'!$G$5,0,10*ROW('Water Data'!G96)),IF(AND(ISNUMBER(OFFSET('Water Data'!$G$5,0,10*ROW('Water Data'!G96))),CE102="No",ISNUMBER(OFFSET('Water Data'!$G$5,0,10*ROW('Water Data'!G96)))),CONCATENATE("[",ROUND(100-OFFSET('Water Data'!$G$5,0,10*ROW('Water Data'!G96)),0),"]"),IF(AND(ISNUMBER(OFFSET('Water Data'!$G$5,0,10*ROW('Water Data'!G96))),CE102="",ISNUMBER(OFFSET('Water Data'!$G$5,0,10*ROW('Water Data'!G96)))),100-OFFSET('Water Data'!$G$5,0,10*ROW('Water Data'!G96)),NA())))</f>
        <v>#N/A</v>
      </c>
      <c r="Q102" s="252" t="e">
        <f ca="true">+IF(AND(ISNUMBER(OFFSET('Water Data'!$G$7,0,10*ROW('Water Data'!G96))),CF102="Yes"),OFFSET('Water Data'!$G$7,0,10*ROW('Water Data'!G96)),IF(AND(ISNUMBER(OFFSET('Water Data'!$G$7,0,10*ROW('Water Data'!G96))),CF102="No",ISNUMBER(OFFSET('Water Data'!$G$7,0,10*ROW('Water Data'!G96)))),CONCATENATE("[",ROUND(OFFSET('Water Data'!$G$7,0,10*ROW('Water Data'!G96)),0),"]"),IF(AND(ISNUMBER(OFFSET('Water Data'!$G$7,0,10*ROW('Water Data'!G96))),CF102="",ISNUMBER(OFFSET('Water Data'!$G$7,0,10*ROW('Water Data'!G96)))),OFFSET('Water Data'!$G$7,0,10*ROW('Water Data'!G96)),NA())))</f>
        <v>#N/A</v>
      </c>
      <c r="R102" s="252" t="e">
        <f ca="true">+IF(AND(ISNUMBER(OFFSET('Water Data'!$G$10,0,10*ROW('Water Data'!G96))),CG102="Yes"),OFFSET('Water Data'!$G$10,0,10*ROW('Water Data'!G96)),IF(AND(ISNUMBER(OFFSET('Water Data'!$G$10,0,10*ROW('Water Data'!G96))),CG102="No",ISNUMBER(OFFSET('Water Data'!$G$10,0,10*ROW('Water Data'!G96)))),CONCATENATE("[",ROUND(OFFSET('Water Data'!$G$10,0,10*ROW('Water Data'!G96)),0),"]"),IF(AND(ISNUMBER(OFFSET('Water Data'!$G$10,0,10*ROW('Water Data'!G96))),CG102="",ISNUMBER(OFFSET('Water Data'!$G$10,0,10*ROW('Water Data'!G96)))),OFFSET('Water Data'!$G$10,0,10*ROW('Water Data'!G96)),NA())))</f>
        <v>#N/A</v>
      </c>
      <c r="S102" s="252" t="e">
        <f ca="true">+IF(AND(ISNUMBER(OFFSET('Water Data'!$H$5,0,10*ROW('Water Data'!H96))),CH102="Yes"),100-OFFSET('Water Data'!$H$5,0,10*ROW('Water Data'!H96)),IF(AND(ISNUMBER(OFFSET('Water Data'!$H$5,0,10*ROW('Water Data'!H96))),CH102="No",ISNUMBER(OFFSET('Water Data'!$H$5,0,10*ROW('Water Data'!H96)))),CONCATENATE("[",ROUND(100-OFFSET('Water Data'!$H$5,0,10*ROW('Water Data'!H96)),0),"]"),IF(AND(ISNUMBER(OFFSET('Water Data'!$H$5,0,10*ROW('Water Data'!H96))),CH102="",ISNUMBER(OFFSET('Water Data'!$H$5,0,10*ROW('Water Data'!H96)))),100-OFFSET('Water Data'!$H$5,0,10*ROW('Water Data'!H96)),NA())))</f>
        <v>#N/A</v>
      </c>
      <c r="T102" s="252" t="e">
        <f ca="true">+IF(AND(ISNUMBER(OFFSET('Water Data'!$H$7,0,10*ROW('Water Data'!H96))),CI102="Yes"),OFFSET('Water Data'!$H$7,0,10*ROW('Water Data'!H96)),IF(AND(ISNUMBER(OFFSET('Water Data'!$H$7,0,10*ROW('Water Data'!H96))),CI102="No",ISNUMBER(OFFSET('Water Data'!$H$7,0,10*ROW('Water Data'!H96)))),CONCATENATE("[",ROUND(OFFSET('Water Data'!$H$7,0,10*ROW('Water Data'!H96)),0),"]"),IF(AND(ISNUMBER(OFFSET('Water Data'!$H$7,0,10*ROW('Water Data'!H96))),CI102="",ISNUMBER(OFFSET('Water Data'!$H$7,0,10*ROW('Water Data'!H96)))),OFFSET('Water Data'!$H$7,0,10*ROW('Water Data'!H96)),NA())))</f>
        <v>#N/A</v>
      </c>
      <c r="U102" s="252" t="e">
        <f ca="true">+IF(AND(ISNUMBER(OFFSET('Water Data'!$H$10,0,10*ROW('Water Data'!H96))),CJ102="Yes"),OFFSET('Water Data'!$H$10,0,10*ROW('Water Data'!H96)),IF(AND(ISNUMBER(OFFSET('Water Data'!$H$10,0,10*ROW('Water Data'!H96))),CJ102="No",ISNUMBER(OFFSET('Water Data'!$H$10,0,10*ROW('Water Data'!H96)))),CONCATENATE("[",ROUND(OFFSET('Water Data'!$H$10,0,10*ROW('Water Data'!H96)),0),"]"),IF(AND(ISNUMBER(OFFSET('Water Data'!$H$10,0,10*ROW('Water Data'!H96))),CJ102="",ISNUMBER(OFFSET('Water Data'!$H$10,0,10*ROW('Water Data'!H96)))),OFFSET('Water Data'!$H$10,0,10*ROW('Water Data'!H96)),NA())))</f>
        <v>#N/A</v>
      </c>
      <c r="V102" s="253" t="e">
        <f ca="true">+IF(AND(ISNUMBER(OFFSET('Sanitation Data'!$C$5,0,10*ROW('Sanitation Data'!C96))),CK102="Yes"),100-OFFSET('Sanitation Data'!$C$5,0,10*ROW('Sanitation Data'!C96)),IF(AND(ISNUMBER(OFFSET('Sanitation Data'!$C$5,0,10*ROW('Sanitation Data'!C96))),CK102="No",ISNUMBER(OFFSET('Sanitation Data'!$C$5,0,10*ROW('Sanitation Data'!C96)))),CONCATENATE("[",ROUND(100-OFFSET('Sanitation Data'!$C$5,0,10*ROW('Sanitation Data'!C96)),0),"]"),IF(AND(ISNUMBER(OFFSET('Sanitation Data'!$C$5,0,10*ROW('Sanitation Data'!C96))),CK102="",ISNUMBER(OFFSET('Sanitation Data'!$C$5,0,10*ROW('Sanitation Data'!C96)))),100-OFFSET('Sanitation Data'!$C$5,0,10*ROW('Sanitation Data'!C96)),NA())))</f>
        <v>#N/A</v>
      </c>
      <c r="W102" s="253" t="e">
        <f ca="true">+IF(AND(ISNUMBER(OFFSET('Sanitation Data'!$C$7,0,10*ROW('Sanitation Data'!C96))),CL102="Yes"),OFFSET('Sanitation Data'!$C$7,0,10*ROW('Sanitation Data'!C96)),IF(AND(ISNUMBER(OFFSET('Sanitation Data'!$C$7,0,10*ROW('Sanitation Data'!C96))),CL102="No",ISNUMBER(OFFSET('Sanitation Data'!$C$7,0,10*ROW('Sanitation Data'!C96)))),CONCATENATE("[",ROUND(OFFSET('Sanitation Data'!$C$7,0,10*ROW('Sanitation Data'!C96)),0),"]"),IF(AND(ISNUMBER(OFFSET('Sanitation Data'!$C$7,0,10*ROW('Sanitation Data'!C96))),CL102="",ISNUMBER(OFFSET('Sanitation Data'!$C$7,0,10*ROW('Sanitation Data'!C96)))),OFFSET('Sanitation Data'!$C$7,0,10*ROW('Sanitation Data'!C96)),NA())))</f>
        <v>#N/A</v>
      </c>
      <c r="X102" s="253" t="e">
        <f ca="true">+IF(AND(ISNUMBER(OFFSET('Sanitation Data'!$C$11,0,10*ROW('Sanitation Data'!C96))),CM102="Yes"),OFFSET('Sanitation Data'!$C$11,0,10*ROW('Sanitation Data'!C96)),IF(AND(ISNUMBER(OFFSET('Sanitation Data'!$C$11,0,10*ROW('Sanitation Data'!C96))),CM102="No",ISNUMBER(OFFSET('Sanitation Data'!$C$11,0,10*ROW('Sanitation Data'!C96)))),CONCATENATE("[",ROUND(OFFSET('Sanitation Data'!$C$11,0,10*ROW('Sanitation Data'!C96)),0),"]"),IF(AND(ISNUMBER(OFFSET('Sanitation Data'!$C$11,0,10*ROW('Sanitation Data'!C96))),CM102="",ISNUMBER(OFFSET('Sanitation Data'!$C$11,0,10*ROW('Sanitation Data'!C96)))),OFFSET('Sanitation Data'!$C$11,0,10*ROW('Sanitation Data'!C96)),NA())))</f>
        <v>#N/A</v>
      </c>
      <c r="Y102" s="253" t="e">
        <f ca="true">+IF(AND(ISNUMBER(OFFSET('Sanitation Data'!$C$12,0,10*ROW('Sanitation Data'!C96))),CN102="Yes"),OFFSET('Sanitation Data'!$C$12,0,10*ROW('Sanitation Data'!C96)),IF(AND(ISNUMBER(OFFSET('Sanitation Data'!$C$12,0,10*ROW('Sanitation Data'!C96))),CN102="No",ISNUMBER(OFFSET('Sanitation Data'!$C$12,0,10*ROW('Sanitation Data'!C96)))),CONCATENATE("[",ROUND(OFFSET('Sanitation Data'!$C$12,0,10*ROW('Sanitation Data'!C96)),0),"]"),IF(AND(ISNUMBER(OFFSET('Sanitation Data'!$C$12,0,10*ROW('Sanitation Data'!C96))),CN102="",ISNUMBER(OFFSET('Sanitation Data'!$C$12,0,10*ROW('Sanitation Data'!C96)))),OFFSET('Sanitation Data'!$C$12,0,10*ROW('Sanitation Data'!C96)),NA())))</f>
        <v>#N/A</v>
      </c>
      <c r="Z102" s="253" t="e">
        <f ca="true">+IF(AND(ISNUMBER(OFFSET('Sanitation Data'!$C$13,0,10*ROW('Sanitation Data'!C96))),CO102="Yes"),OFFSET('Sanitation Data'!$C$13,0,10*ROW('Sanitation Data'!C96)),IF(AND(ISNUMBER(OFFSET('Sanitation Data'!$C$13,0,10*ROW('Sanitation Data'!C96))),CO102="No",ISNUMBER(OFFSET('Sanitation Data'!$C$13,0,10*ROW('Sanitation Data'!C96)))),CONCATENATE("[",ROUND(OFFSET('Sanitation Data'!$C$13,0,10*ROW('Sanitation Data'!C96)),0),"]"),IF(AND(ISNUMBER(OFFSET('Sanitation Data'!$C$13,0,10*ROW('Sanitation Data'!C96))),CO102="",ISNUMBER(OFFSET('Sanitation Data'!$C$13,0,10*ROW('Sanitation Data'!C96)))),OFFSET('Sanitation Data'!$C$13,0,10*ROW('Sanitation Data'!C96)),NA())))</f>
        <v>#N/A</v>
      </c>
      <c r="AA102" s="253" t="e">
        <f ca="true">+IF(AND(ISNUMBER(OFFSET('Sanitation Data'!$D$5,0,10*ROW('Sanitation Data'!D96))),CP102="Yes"),100-OFFSET('Sanitation Data'!$D$5,0,10*ROW('Sanitation Data'!D96)),IF(AND(ISNUMBER(OFFSET('Sanitation Data'!$D$5,0,10*ROW('Sanitation Data'!D96))),CP102="No",ISNUMBER(OFFSET('Sanitation Data'!$D$5,0,10*ROW('Sanitation Data'!D96)))),CONCATENATE("[",ROUND(100-OFFSET('Sanitation Data'!$D$5,0,10*ROW('Sanitation Data'!D96)),0),"]"),IF(AND(ISNUMBER(OFFSET('Sanitation Data'!$D$5,0,10*ROW('Sanitation Data'!D96))),CP102="",ISNUMBER(OFFSET('Sanitation Data'!$D$5,0,10*ROW('Sanitation Data'!D96)))),100-OFFSET('Sanitation Data'!$D$5,0,10*ROW('Sanitation Data'!D96)),NA())))</f>
        <v>#N/A</v>
      </c>
      <c r="AB102" s="253" t="e">
        <f ca="true">+IF(AND(ISNUMBER(OFFSET('Sanitation Data'!$D$7,0,10*ROW('Sanitation Data'!D96))),CQ102="Yes"),OFFSET('Sanitation Data'!$D$7,0,10*ROW('Sanitation Data'!G96)),IF(AND(ISNUMBER(OFFSET('Sanitation Data'!$D$7,0,10*ROW('Sanitation Data'!D96))),CQ102="No",ISNUMBER(OFFSET('Sanitation Data'!$D$7,0,10*ROW('Sanitation Data'!D96)))),CONCATENATE("[",ROUND(OFFSET('Sanitation Data'!$D$7,0,10*ROW('Sanitation Data'!D96)),0),"]"),IF(AND(ISNUMBER(OFFSET('Sanitation Data'!$D$7,0,10*ROW('Sanitation Data'!D96))),CQ102="",ISNUMBER(OFFSET('Sanitation Data'!$D$7,0,10*ROW('Sanitation Data'!D96)))),OFFSET('Sanitation Data'!$D$7,0,10*ROW('Sanitation Data'!D96)),NA())))</f>
        <v>#N/A</v>
      </c>
      <c r="AC102" s="253" t="e">
        <f ca="true">+IF(AND(ISNUMBER(OFFSET('Sanitation Data'!$D$11,0,10*ROW('Sanitation Data'!D96))),CR102="Yes"),OFFSET('Sanitation Data'!$D$11,0,10*ROW('Sanitation Data'!D96)),IF(AND(ISNUMBER(OFFSET('Sanitation Data'!$D$11,0,10*ROW('Sanitation Data'!D96))),CR102="No",ISNUMBER(OFFSET('Sanitation Data'!$D$11,0,10*ROW('Sanitation Data'!D96)))),CONCATENATE("[",ROUND(OFFSET('Sanitation Data'!$D$11,0,10*ROW('Sanitation Data'!D96)),0),"]"),IF(AND(ISNUMBER(OFFSET('Sanitation Data'!$D$11,0,10*ROW('Sanitation Data'!D96))),CR102="",ISNUMBER(OFFSET('Sanitation Data'!$D$11,0,10*ROW('Sanitation Data'!D96)))),OFFSET('Sanitation Data'!$D$11,0,10*ROW('Sanitation Data'!D96)),NA())))</f>
        <v>#N/A</v>
      </c>
      <c r="AD102" s="253" t="e">
        <f ca="true">+IF(AND(ISNUMBER(OFFSET('Sanitation Data'!$D$12,0,10*ROW('Sanitation Data'!D96))),CS102="Yes"),OFFSET('Sanitation Data'!$D$12,0,10*ROW('Sanitation Data'!D96)),IF(AND(ISNUMBER(OFFSET('Sanitation Data'!$D$12,0,10*ROW('Sanitation Data'!D96))),CS102="No",ISNUMBER(OFFSET('Sanitation Data'!$D$12,0,10*ROW('Sanitation Data'!D96)))),CONCATENATE("[",ROUND(OFFSET('Sanitation Data'!$D$12,0,10*ROW('Sanitation Data'!D96)),0),"]"),IF(AND(ISNUMBER(OFFSET('Sanitation Data'!$D$12,0,10*ROW('Sanitation Data'!D96))),CS102="",ISNUMBER(OFFSET('Sanitation Data'!$D$12,0,10*ROW('Sanitation Data'!D96)))),OFFSET('Sanitation Data'!$D$12,0,10*ROW('Sanitation Data'!D96)),NA())))</f>
        <v>#N/A</v>
      </c>
      <c r="AE102" s="253" t="e">
        <f ca="true">+IF(AND(ISNUMBER(OFFSET('Sanitation Data'!$D$13,0,10*ROW('Sanitation Data'!D96))),CT102="Yes"),OFFSET('Sanitation Data'!$D$13,0,10*ROW('Sanitation Data'!D96)),IF(AND(ISNUMBER(OFFSET('Sanitation Data'!$D$13,0,10*ROW('Sanitation Data'!D96))),CT102="No",ISNUMBER(OFFSET('Sanitation Data'!$D$13,0,10*ROW('Sanitation Data'!D96)))),CONCATENATE("[",ROUND(OFFSET('Sanitation Data'!$D$13,0,10*ROW('Sanitation Data'!D96)),0),"]"),IF(AND(ISNUMBER(OFFSET('Sanitation Data'!$D$13,0,10*ROW('Sanitation Data'!D96))),CT102="",ISNUMBER(OFFSET('Sanitation Data'!$D$13,0,10*ROW('Sanitation Data'!D96)))),OFFSET('Sanitation Data'!$D$13,0,10*ROW('Sanitation Data'!D96)),NA())))</f>
        <v>#N/A</v>
      </c>
      <c r="AF102" s="253" t="e">
        <f ca="true">+IF(AND(ISNUMBER(OFFSET('Sanitation Data'!$E$5,0,10*ROW('Sanitation Data'!E96))),CU102="Yes"),100-OFFSET('Sanitation Data'!$E$5,0,10*ROW('Sanitation Data'!E96)),IF(AND(ISNUMBER(OFFSET('Sanitation Data'!$E$5,0,10*ROW('Sanitation Data'!E96))),CU102="No",ISNUMBER(OFFSET('Sanitation Data'!$E$5,0,10*ROW('Sanitation Data'!E96)))),CONCATENATE("[",ROUND(100-OFFSET('Sanitation Data'!$E$5,0,10*ROW('Sanitation Data'!E96)),0),"]"),IF(AND(ISNUMBER(OFFSET('Sanitation Data'!$E$5,0,10*ROW('Sanitation Data'!E96))),CU102="",ISNUMBER(OFFSET('Sanitation Data'!$E$5,0,10*ROW('Sanitation Data'!E96)))),100-OFFSET('Sanitation Data'!$E$5,0,10*ROW('Sanitation Data'!E96)),NA())))</f>
        <v>#N/A</v>
      </c>
      <c r="AG102" s="253" t="e">
        <f ca="true">+IF(AND(ISNUMBER(OFFSET('Sanitation Data'!$E$7,0,10*ROW('Sanitation Data'!E96))),CV102="Yes"),OFFSET('Sanitation Data'!$E$7,0,10*ROW('Sanitation Data'!E96)),IF(AND(ISNUMBER(OFFSET('Sanitation Data'!$E$7,0,10*ROW('Sanitation Data'!E96))),CV102="No",ISNUMBER(OFFSET('Sanitation Data'!$E$7,0,10*ROW('Sanitation Data'!E96)))),CONCATENATE("[",ROUND(OFFSET('Sanitation Data'!$E$7,0,10*ROW('Sanitation Data'!E96)),0),"]"),IF(AND(ISNUMBER(OFFSET('Sanitation Data'!$E$7,0,10*ROW('Sanitation Data'!E96))),CV102="",ISNUMBER(OFFSET('Sanitation Data'!$E$7,0,10*ROW('Sanitation Data'!E96)))),OFFSET('Sanitation Data'!$E$7,0,10*ROW('Sanitation Data'!E96)),NA())))</f>
        <v>#N/A</v>
      </c>
      <c r="AH102" s="253" t="e">
        <f ca="true">+IF(AND(ISNUMBER(OFFSET('Sanitation Data'!$E$11,0,10*ROW('Sanitation Data'!E96))),CW102="Yes"),OFFSET('Sanitation Data'!$E$11,0,10*ROW('Sanitation Data'!E96)),IF(AND(ISNUMBER(OFFSET('Sanitation Data'!$E$11,0,10*ROW('Sanitation Data'!E96))),CW102="No",ISNUMBER(OFFSET('Sanitation Data'!$E$11,0,10*ROW('Sanitation Data'!E96)))),CONCATENATE("[",ROUND(OFFSET('Sanitation Data'!$E$11,0,10*ROW('Sanitation Data'!E96)),0),"]"),IF(AND(ISNUMBER(OFFSET('Sanitation Data'!$E$11,0,10*ROW('Sanitation Data'!E96))),CW102="",ISNUMBER(OFFSET('Sanitation Data'!$E$11,0,10*ROW('Sanitation Data'!E96)))),OFFSET('Sanitation Data'!$E$11,0,10*ROW('Sanitation Data'!E96)),NA())))</f>
        <v>#N/A</v>
      </c>
      <c r="AI102" s="253" t="e">
        <f ca="true">+IF(AND(ISNUMBER(OFFSET('Sanitation Data'!$E$12,0,10*ROW('Sanitation Data'!E96))),CX102="Yes"),OFFSET('Sanitation Data'!$E$12,0,10*ROW('Sanitation Data'!E96)),IF(AND(ISNUMBER(OFFSET('Sanitation Data'!$E$12,0,10*ROW('Sanitation Data'!E96))),CX102="No",ISNUMBER(OFFSET('Sanitation Data'!$E$12,0,10*ROW('Sanitation Data'!E96)))),CONCATENATE("[",ROUND(OFFSET('Sanitation Data'!$E$12,0,10*ROW('Sanitation Data'!E96)),0),"]"),IF(AND(ISNUMBER(OFFSET('Sanitation Data'!$E$12,0,10*ROW('Sanitation Data'!E96))),CX102="",ISNUMBER(OFFSET('Sanitation Data'!$E$12,0,10*ROW('Sanitation Data'!E96)))),OFFSET('Sanitation Data'!$E$12,0,10*ROW('Sanitation Data'!E96)),NA())))</f>
        <v>#N/A</v>
      </c>
      <c r="AJ102" s="253" t="e">
        <f ca="true">+IF(AND(ISNUMBER(OFFSET('Sanitation Data'!$E$13,0,10*ROW('Sanitation Data'!E96))),CY102="Yes"),OFFSET('Sanitation Data'!$E$13,0,10*ROW('Sanitation Data'!E96)),IF(AND(ISNUMBER(OFFSET('Sanitation Data'!$E$13,0,10*ROW('Sanitation Data'!E96))),CY102="No",ISNUMBER(OFFSET('Sanitation Data'!$E$13,0,10*ROW('Sanitation Data'!E96)))),CONCATENATE("[",ROUND(OFFSET('Sanitation Data'!$E$13,0,10*ROW('Sanitation Data'!E96)),0),"]"),IF(AND(ISNUMBER(OFFSET('Sanitation Data'!$E$13,0,10*ROW('Sanitation Data'!E96))),CY102="",ISNUMBER(OFFSET('Sanitation Data'!$E$13,0,10*ROW('Sanitation Data'!E96)))),OFFSET('Sanitation Data'!$E$13,0,10*ROW('Sanitation Data'!E96)),NA())))</f>
        <v>#N/A</v>
      </c>
      <c r="AK102" s="253" t="e">
        <f ca="true">+IF(AND(ISNUMBER(OFFSET('Sanitation Data'!$F$5,0,10*ROW('Sanitation Data'!F96))),CZ102="Yes"),100-OFFSET('Sanitation Data'!$F$5,0,10*ROW('Sanitation Data'!F96)),IF(AND(ISNUMBER(OFFSET('Sanitation Data'!$F$5,0,10*ROW('Sanitation Data'!F96))),CZ102="No",ISNUMBER(OFFSET('Sanitation Data'!$F$5,0,10*ROW('Sanitation Data'!F96)))),CONCATENATE("[",ROUND(100-OFFSET('Sanitation Data'!$F$5,0,10*ROW('Sanitation Data'!F96)),0),"]"),IF(AND(ISNUMBER(OFFSET('Sanitation Data'!$F$5,0,10*ROW('Sanitation Data'!F96))),CZ102="",ISNUMBER(OFFSET('Sanitation Data'!$F$5,0,10*ROW('Sanitation Data'!F96)))),100-OFFSET('Sanitation Data'!$F$5,0,10*ROW('Sanitation Data'!F96)),NA())))</f>
        <v>#N/A</v>
      </c>
      <c r="AL102" s="253" t="e">
        <f ca="true">+IF(AND(ISNUMBER(OFFSET('Sanitation Data'!$F$7,0,10*ROW('Sanitation Data'!F96))),DA102="Yes"),OFFSET('Sanitation Data'!$F$7,0,10*ROW('Sanitation Data'!F96)),IF(AND(ISNUMBER(OFFSET('Sanitation Data'!$F$7,0,10*ROW('Sanitation Data'!F96))),DA102="No",ISNUMBER(OFFSET('Sanitation Data'!$F$7,0,10*ROW('Sanitation Data'!F96)))),CONCATENATE("[",ROUND(OFFSET('Sanitation Data'!$F$7,0,10*ROW('Sanitation Data'!F96)),0),"]"),IF(AND(ISNUMBER(OFFSET('Sanitation Data'!$F$7,0,10*ROW('Sanitation Data'!F96))),DA102="",ISNUMBER(OFFSET('Sanitation Data'!$F$7,0,10*ROW('Sanitation Data'!F96)))),OFFSET('Sanitation Data'!$F$7,0,10*ROW('Sanitation Data'!F96)),NA())))</f>
        <v>#N/A</v>
      </c>
      <c r="AM102" s="253" t="e">
        <f ca="true">+IF(AND(ISNUMBER(OFFSET('Sanitation Data'!$F$11,0,10*ROW('Sanitation Data'!F96))),DB102="Yes"),OFFSET('Sanitation Data'!$F$11,0,10*ROW('Sanitation Data'!F96)),IF(AND(ISNUMBER(OFFSET('Sanitation Data'!$F$11,0,10*ROW('Sanitation Data'!F96))),DB102="No",ISNUMBER(OFFSET('Sanitation Data'!$F$11,0,10*ROW('Sanitation Data'!F96)))),CONCATENATE("[",ROUND(OFFSET('Sanitation Data'!$F$11,0,10*ROW('Sanitation Data'!F96)),0),"]"),IF(AND(ISNUMBER(OFFSET('Sanitation Data'!$F$11,0,10*ROW('Sanitation Data'!F96))),DB102="",ISNUMBER(OFFSET('Sanitation Data'!$F$11,0,10*ROW('Sanitation Data'!F96)))),OFFSET('Sanitation Data'!$F$11,0,10*ROW('Sanitation Data'!F96)),NA())))</f>
        <v>#N/A</v>
      </c>
      <c r="AN102" s="253" t="e">
        <f ca="true">+IF(AND(ISNUMBER(OFFSET('Sanitation Data'!$F$12,0,10*ROW('Sanitation Data'!F96))),DC102="Yes"),OFFSET('Sanitation Data'!$F$12,0,10*ROW('Sanitation Data'!F96)),IF(AND(ISNUMBER(OFFSET('Sanitation Data'!$F$12,0,10*ROW('Sanitation Data'!F96))),DC102="No",ISNUMBER(OFFSET('Sanitation Data'!$F$12,0,10*ROW('Sanitation Data'!F96)))),CONCATENATE("[",ROUND(OFFSET('Sanitation Data'!$F$12,0,10*ROW('Sanitation Data'!F96)),0),"]"),IF(AND(ISNUMBER(OFFSET('Sanitation Data'!$F$12,0,10*ROW('Sanitation Data'!F96))),DC102="",ISNUMBER(OFFSET('Sanitation Data'!$F$12,0,10*ROW('Sanitation Data'!F96)))),OFFSET('Sanitation Data'!$F$12,0,10*ROW('Sanitation Data'!F96)),NA())))</f>
        <v>#N/A</v>
      </c>
      <c r="AO102" s="253" t="e">
        <f ca="true">+IF(AND(ISNUMBER(OFFSET('Sanitation Data'!$F$13,0,10*ROW('Sanitation Data'!F96))),DD102="Yes"),OFFSET('Sanitation Data'!$F$13,0,10*ROW('Sanitation Data'!F96)),IF(AND(ISNUMBER(OFFSET('Sanitation Data'!$F$13,0,10*ROW('Sanitation Data'!F96))),DD102="No",ISNUMBER(OFFSET('Sanitation Data'!$F$13,0,10*ROW('Sanitation Data'!F96)))),CONCATENATE("[",ROUND(OFFSET('Sanitation Data'!$F$13,0,10*ROW('Sanitation Data'!F96)),0),"]"),IF(AND(ISNUMBER(OFFSET('Sanitation Data'!$F$13,0,10*ROW('Sanitation Data'!F96))),DD102="",ISNUMBER(OFFSET('Sanitation Data'!$F$13,0,10*ROW('Sanitation Data'!F96)))),OFFSET('Sanitation Data'!$F$13,0,10*ROW('Sanitation Data'!F96)),NA())))</f>
        <v>#N/A</v>
      </c>
      <c r="AP102" s="253" t="e">
        <f ca="true">+IF(AND(ISNUMBER(OFFSET('Sanitation Data'!$G$5,0,10*ROW('Sanitation Data'!G96))),DE102="Yes"),100-OFFSET('Sanitation Data'!$G$5,0,10*ROW('Sanitation Data'!G96)),IF(AND(ISNUMBER(OFFSET('Sanitation Data'!$G$5,0,10*ROW('Sanitation Data'!G96))),DE102="No",ISNUMBER(OFFSET('Sanitation Data'!$G$5,0,10*ROW('Sanitation Data'!G96)))),CONCATENATE("[",ROUND(100-OFFSET('Sanitation Data'!$G$5,0,10*ROW('Sanitation Data'!G96)),0),"]"),IF(AND(ISNUMBER(OFFSET('Sanitation Data'!$G$5,0,10*ROW('Sanitation Data'!G96))),DE102="",ISNUMBER(OFFSET('Sanitation Data'!$G$5,0,10*ROW('Sanitation Data'!G96)))),100-OFFSET('Sanitation Data'!$G$5,0,10*ROW('Sanitation Data'!G96)),NA())))</f>
        <v>#N/A</v>
      </c>
      <c r="AQ102" s="253" t="e">
        <f ca="true">+IF(AND(ISNUMBER(OFFSET('Sanitation Data'!$G$7,0,10*ROW('Sanitation Data'!G96))),DF102="Yes"),OFFSET('Sanitation Data'!$G$7,0,10*ROW('Sanitation Data'!G96)),IF(AND(ISNUMBER(OFFSET('Sanitation Data'!$G$7,0,10*ROW('Sanitation Data'!G96))),DF102="No",ISNUMBER(OFFSET('Sanitation Data'!$G$7,0,10*ROW('Sanitation Data'!G96)))),CONCATENATE("[",ROUND(OFFSET('Sanitation Data'!$G$7,0,10*ROW('Sanitation Data'!G96)),0),"]"),IF(AND(ISNUMBER(OFFSET('Sanitation Data'!$G$7,0,10*ROW('Sanitation Data'!G96))),DF102="",ISNUMBER(OFFSET('Sanitation Data'!$G$7,0,10*ROW('Sanitation Data'!G96)))),OFFSET('Sanitation Data'!$G$7,0,10*ROW('Sanitation Data'!G96)),NA())))</f>
        <v>#N/A</v>
      </c>
      <c r="AR102" s="253" t="e">
        <f ca="true">+IF(AND(ISNUMBER(OFFSET('Sanitation Data'!$G$11,0,10*ROW('Sanitation Data'!G96))),DG102="Yes"),OFFSET('Sanitation Data'!$G$11,0,10*ROW('Sanitation Data'!G96)),IF(AND(ISNUMBER(OFFSET('Sanitation Data'!$G$11,0,10*ROW('Sanitation Data'!G96))),DG102="No",ISNUMBER(OFFSET('Sanitation Data'!$G$11,0,10*ROW('Sanitation Data'!G96)))),CONCATENATE("[",ROUND(OFFSET('Sanitation Data'!$G$11,0,10*ROW('Sanitation Data'!G96)),0),"]"),IF(AND(ISNUMBER(OFFSET('Sanitation Data'!$G$11,0,10*ROW('Sanitation Data'!G96))),DG102="",ISNUMBER(OFFSET('Sanitation Data'!$G$11,0,10*ROW('Sanitation Data'!G96)))),OFFSET('Sanitation Data'!$G$11,0,10*ROW('Sanitation Data'!G96)),NA())))</f>
        <v>#N/A</v>
      </c>
      <c r="AS102" s="253" t="e">
        <f ca="true">+IF(AND(ISNUMBER(OFFSET('Sanitation Data'!$G$12,0,10*ROW('Sanitation Data'!G96))),DH102="Yes"),OFFSET('Sanitation Data'!$G$12,0,10*ROW('Sanitation Data'!G96)),IF(AND(ISNUMBER(OFFSET('Sanitation Data'!$G$12,0,10*ROW('Sanitation Data'!G96))),DH102="No",ISNUMBER(OFFSET('Sanitation Data'!$G$12,0,10*ROW('Sanitation Data'!G96)))),CONCATENATE("[",ROUND(OFFSET('Sanitation Data'!$G$12,0,10*ROW('Sanitation Data'!G96)),0),"]"),IF(AND(ISNUMBER(OFFSET('Sanitation Data'!$G$12,0,10*ROW('Sanitation Data'!G96))),DH102="",ISNUMBER(OFFSET('Sanitation Data'!$G$12,0,10*ROW('Sanitation Data'!G96)))),OFFSET('Sanitation Data'!$G$12,0,10*ROW('Sanitation Data'!G96)),NA())))</f>
        <v>#N/A</v>
      </c>
      <c r="AT102" s="253" t="e">
        <f ca="true">+IF(AND(ISNUMBER(OFFSET('Sanitation Data'!$G$13,0,10*ROW('Sanitation Data'!G96))),DI102="Yes"),OFFSET('Sanitation Data'!$G$13,0,10*ROW('Sanitation Data'!G96)),IF(AND(ISNUMBER(OFFSET('Sanitation Data'!$G$13,0,10*ROW('Sanitation Data'!G96))),DI102="No",ISNUMBER(OFFSET('Sanitation Data'!$G$13,0,10*ROW('Sanitation Data'!G96)))),CONCATENATE("[",ROUND(OFFSET('Sanitation Data'!$G$13,0,10*ROW('Sanitation Data'!G96)),0),"]"),IF(AND(ISNUMBER(OFFSET('Sanitation Data'!$G$13,0,10*ROW('Sanitation Data'!G96))),DI102="",ISNUMBER(OFFSET('Sanitation Data'!$G$13,0,10*ROW('Sanitation Data'!G96)))),OFFSET('Sanitation Data'!$G$13,0,10*ROW('Sanitation Data'!G96)),NA())))</f>
        <v>#N/A</v>
      </c>
      <c r="AU102" s="253" t="e">
        <f ca="true">+IF(AND(ISNUMBER(OFFSET('Sanitation Data'!$H$5,0,10*ROW('Sanitation Data'!H96))),DJ102="Yes"),100-OFFSET('Sanitation Data'!$H$5,0,10*ROW('Sanitation Data'!H96)),IF(AND(ISNUMBER(OFFSET('Sanitation Data'!$H$5,0,10*ROW('Sanitation Data'!H96))),DJ102="No",ISNUMBER(OFFSET('Sanitation Data'!$H$5,0,10*ROW('Sanitation Data'!H96)))),CONCATENATE("[",ROUND(100-OFFSET('Sanitation Data'!$H$5,0,10*ROW('Sanitation Data'!H96)),0),"]"),IF(AND(ISNUMBER(OFFSET('Sanitation Data'!$H$5,0,10*ROW('Sanitation Data'!H96))),DJ102="",ISNUMBER(OFFSET('Sanitation Data'!$H$5,0,10*ROW('Sanitation Data'!H96)))),100-OFFSET('Sanitation Data'!$H$5,0,10*ROW('Sanitation Data'!H96)),NA())))</f>
        <v>#N/A</v>
      </c>
      <c r="AV102" s="253" t="e">
        <f ca="true">+IF(AND(ISNUMBER(OFFSET('Sanitation Data'!$H$7,0,10*ROW('Sanitation Data'!H96))),DK102="Yes"),OFFSET('Sanitation Data'!$H$7,0,10*ROW('Sanitation Data'!H96)),IF(AND(ISNUMBER(OFFSET('Sanitation Data'!$H$7,0,10*ROW('Sanitation Data'!H96))),DK102="No",ISNUMBER(OFFSET('Sanitation Data'!$H$7,0,10*ROW('Sanitation Data'!H96)))),CONCATENATE("[",ROUND(OFFSET('Sanitation Data'!$H$7,0,10*ROW('Sanitation Data'!H96)),0),"]"),IF(AND(ISNUMBER(OFFSET('Sanitation Data'!$H$7,0,10*ROW('Sanitation Data'!H96))),DK102="",ISNUMBER(OFFSET('Sanitation Data'!$H$7,0,10*ROW('Sanitation Data'!H96)))),OFFSET('Sanitation Data'!$H$7,0,10*ROW('Sanitation Data'!H96)),NA())))</f>
        <v>#N/A</v>
      </c>
      <c r="AW102" s="253" t="e">
        <f ca="true">+IF(AND(ISNUMBER(OFFSET('Sanitation Data'!$H$11,0,10*ROW('Sanitation Data'!H96))),DL102="Yes"),OFFSET('Sanitation Data'!$H$11,0,10*ROW('Sanitation Data'!H96)),IF(AND(ISNUMBER(OFFSET('Sanitation Data'!$H$11,0,10*ROW('Sanitation Data'!H96))),DL102="No",ISNUMBER(OFFSET('Sanitation Data'!$H$11,0,10*ROW('Sanitation Data'!H96)))),CONCATENATE("[",ROUND(OFFSET('Sanitation Data'!$H$11,0,10*ROW('Sanitation Data'!H96)),0),"]"),IF(AND(ISNUMBER(OFFSET('Sanitation Data'!$H$11,0,10*ROW('Sanitation Data'!H96))),DL102="",ISNUMBER(OFFSET('Sanitation Data'!$H$11,0,10*ROW('Sanitation Data'!H96)))),OFFSET('Sanitation Data'!$H$11,0,10*ROW('Sanitation Data'!H96)),NA())))</f>
        <v>#N/A</v>
      </c>
      <c r="AX102" s="253" t="e">
        <f ca="true">+IF(AND(ISNUMBER(OFFSET('Sanitation Data'!$H$12,0,10*ROW('Sanitation Data'!H96))),DM102="Yes"),OFFSET('Sanitation Data'!$H$12,0,10*ROW('Sanitation Data'!H96)),IF(AND(ISNUMBER(OFFSET('Sanitation Data'!$H$12,0,10*ROW('Sanitation Data'!H96))),DM102="No",ISNUMBER(OFFSET('Sanitation Data'!$H$12,0,10*ROW('Sanitation Data'!H96)))),CONCATENATE("[",ROUND(OFFSET('Sanitation Data'!$H$12,0,10*ROW('Sanitation Data'!H96)),0),"]"),IF(AND(ISNUMBER(OFFSET('Sanitation Data'!$H$12,0,10*ROW('Sanitation Data'!H96))),DM102="",ISNUMBER(OFFSET('Sanitation Data'!$H$12,0,10*ROW('Sanitation Data'!H96)))),OFFSET('Sanitation Data'!$H$12,0,10*ROW('Sanitation Data'!H96)),NA())))</f>
        <v>#N/A</v>
      </c>
      <c r="AY102" s="253" t="e">
        <f ca="true">+IF(AND(ISNUMBER(OFFSET('Sanitation Data'!$H$13,0,10*ROW('Sanitation Data'!H96))),DN102="Yes"),OFFSET('Sanitation Data'!$H$13,0,10*ROW('Sanitation Data'!H96)),IF(AND(ISNUMBER(OFFSET('Sanitation Data'!$H$13,0,10*ROW('Sanitation Data'!H96))),DN102="No",ISNUMBER(OFFSET('Sanitation Data'!$H$13,0,10*ROW('Sanitation Data'!H96)))),CONCATENATE("[",ROUND(OFFSET('Sanitation Data'!$H$13,0,10*ROW('Sanitation Data'!H96)),0),"]"),IF(AND(ISNUMBER(OFFSET('Sanitation Data'!$H$13,0,10*ROW('Sanitation Data'!H96))),DN102="",ISNUMBER(OFFSET('Sanitation Data'!$H$13,0,10*ROW('Sanitation Data'!H96)))),OFFSET('Sanitation Data'!$H$13,0,10*ROW('Sanitation Data'!H96)),NA())))</f>
        <v>#N/A</v>
      </c>
      <c r="AZ102" s="254" t="e">
        <f ca="true">+IF(AND(ISNUMBER(OFFSET('Hygiene Data'!$C$6,0,10*ROW('Hygiene Data'!C96))),DO102="Yes"),OFFSET('Hygiene Data'!$C$6,0,10*ROW('Hygiene Data'!C96)),IF(AND(ISNUMBER(OFFSET('Hygiene Data'!$C$6,0,10*ROW('Hygiene Data'!C96))),DO102="No",ISNUMBER(OFFSET('Hygiene Data'!$C$6,0,10*ROW('Hygiene Data'!C96)))),CONCATENATE("[",ROUND(OFFSET('Hygiene Data'!$C$6,0,10*ROW('Hygiene Data'!C96)),0),"]"),IF(AND(ISNUMBER(OFFSET('Hygiene Data'!$C$6,0,10*ROW('Hygiene Data'!C96))),DO102="",ISNUMBER(OFFSET('Hygiene Data'!$C$6,0,10*ROW('Hygiene Data'!C96)))),OFFSET('Hygiene Data'!$C$6,0,10*ROW('Hygiene Data'!C96)),NA())))</f>
        <v>#N/A</v>
      </c>
      <c r="BA102" s="254" t="e">
        <f ca="true">+IF(AND(ISNUMBER(OFFSET('Hygiene Data'!$C$8,0,10*ROW('Hygiene Data'!C96))),DP102="Yes"),OFFSET('Hygiene Data'!$C$8,0,10*ROW('Hygiene Data'!C96)),IF(AND(ISNUMBER(OFFSET('Hygiene Data'!$C$8,0,10*ROW('Hygiene Data'!C96))),DP102="No",ISNUMBER(OFFSET('Hygiene Data'!$C$8,0,10*ROW('Hygiene Data'!C96)))),CONCATENATE("[",ROUND(OFFSET('Hygiene Data'!$C$8,0,10*ROW('Hygiene Data'!C96)),0),"]"),IF(AND(ISNUMBER(OFFSET('Hygiene Data'!$C$8,0,10*ROW('Hygiene Data'!C96))),DP102="",ISNUMBER(OFFSET('Hygiene Data'!$C$8,0,10*ROW('Hygiene Data'!C96)))),OFFSET('Hygiene Data'!$C$8,0,10*ROW('Hygiene Data'!C96)),NA())))</f>
        <v>#N/A</v>
      </c>
      <c r="BB102" s="254" t="e">
        <f ca="true">+IF(AND(ISNUMBER(OFFSET('Hygiene Data'!$C$10,0,10*ROW('Hygiene Data'!C96))),DQ102="Yes"),OFFSET('Hygiene Data'!$C$10,0,10*ROW('Hygiene Data'!C96)),IF(AND(ISNUMBER(OFFSET('Hygiene Data'!$C$10,0,10*ROW('Hygiene Data'!C96))),DQ102="No",ISNUMBER(OFFSET('Hygiene Data'!$C$10,0,10*ROW('Hygiene Data'!C96)))),CONCATENATE("[",ROUND(OFFSET('Hygiene Data'!$C$10,0,10*ROW('Hygiene Data'!C96)),0),"]"),IF(AND(ISNUMBER(OFFSET('Hygiene Data'!$C$10,0,10*ROW('Hygiene Data'!C96))),DQ102="",ISNUMBER(OFFSET('Hygiene Data'!$C$10,0,10*ROW('Hygiene Data'!C96)))),OFFSET('Hygiene Data'!$C$10,0,10*ROW('Hygiene Data'!C96)),NA())))</f>
        <v>#N/A</v>
      </c>
      <c r="BC102" s="254" t="e">
        <f ca="true">+IF(AND(ISNUMBER(OFFSET('Hygiene Data'!$D$6,0,10*ROW('Hygiene Data'!D96))),DR102="Yes"),OFFSET('Hygiene Data'!$D$6,0,10*ROW('Hygiene Data'!D96)),IF(AND(ISNUMBER(OFFSET('Hygiene Data'!$D$6,0,10*ROW('Hygiene Data'!D96))),DR102="No",ISNUMBER(OFFSET('Hygiene Data'!$D$6,0,10*ROW('Hygiene Data'!D96)))),CONCATENATE("[",ROUND(OFFSET('Hygiene Data'!$D$6,0,10*ROW('Hygiene Data'!D96)),0),"]"),IF(AND(ISNUMBER(OFFSET('Hygiene Data'!$D$6,0,10*ROW('Hygiene Data'!D96))),DR102="",ISNUMBER(OFFSET('Hygiene Data'!$D$6,0,10*ROW('Hygiene Data'!D96)))),OFFSET('Hygiene Data'!$D$6,0,10*ROW('Hygiene Data'!D96)),NA())))</f>
        <v>#N/A</v>
      </c>
      <c r="BD102" s="254" t="e">
        <f ca="true">+IF(AND(ISNUMBER(OFFSET('Hygiene Data'!$D$8,0,10*ROW('Hygiene Data'!D96))),DS102="Yes"),OFFSET('Hygiene Data'!$D$8,0,10*ROW('Hygiene Data'!D96)),IF(AND(ISNUMBER(OFFSET('Hygiene Data'!$D$8,0,10*ROW('Hygiene Data'!D96))),DS102="No",ISNUMBER(OFFSET('Hygiene Data'!$D$8,0,10*ROW('Hygiene Data'!D96)))),CONCATENATE("[",ROUND(OFFSET('Hygiene Data'!$D$8,0,10*ROW('Hygiene Data'!D96)),0),"]"),IF(AND(ISNUMBER(OFFSET('Hygiene Data'!$D$8,0,10*ROW('Hygiene Data'!D96))),DS102="",ISNUMBER(OFFSET('Hygiene Data'!$D$8,0,10*ROW('Hygiene Data'!D96)))),OFFSET('Hygiene Data'!$D$8,0,10*ROW('Hygiene Data'!D96)),NA())))</f>
        <v>#N/A</v>
      </c>
      <c r="BE102" s="254" t="e">
        <f ca="true">+IF(AND(ISNUMBER(OFFSET('Hygiene Data'!$D$10,0,10*ROW('Hygiene Data'!D96))),DT102="Yes"),OFFSET('Hygiene Data'!$D$10,0,10*ROW('Hygiene Data'!D96)),IF(AND(ISNUMBER(OFFSET('Hygiene Data'!$D$10,0,10*ROW('Hygiene Data'!D96))),DT102="No",ISNUMBER(OFFSET('Hygiene Data'!$D$10,0,10*ROW('Hygiene Data'!D96)))),CONCATENATE("[",ROUND(OFFSET('Hygiene Data'!$D$10,0,10*ROW('Hygiene Data'!D96)),0),"]"),IF(AND(ISNUMBER(OFFSET('Hygiene Data'!$D$10,0,10*ROW('Hygiene Data'!D96))),DT102="",ISNUMBER(OFFSET('Hygiene Data'!$D$10,0,10*ROW('Hygiene Data'!D96)))),OFFSET('Hygiene Data'!$D$10,0,10*ROW('Hygiene Data'!D96)),NA())))</f>
        <v>#N/A</v>
      </c>
      <c r="BF102" s="254" t="e">
        <f ca="true">+IF(AND(ISNUMBER(OFFSET('Hygiene Data'!$E$6,0,10*ROW('Hygiene Data'!E96))),DU102="Yes"),OFFSET('Hygiene Data'!$E$6,0,10*ROW('Hygiene Data'!E96)),IF(AND(ISNUMBER(OFFSET('Hygiene Data'!$E$6,0,10*ROW('Hygiene Data'!E96))),DU102="No",ISNUMBER(OFFSET('Hygiene Data'!$E$6,0,10*ROW('Hygiene Data'!E96)))),CONCATENATE("[",ROUND(OFFSET('Hygiene Data'!$E$6,0,10*ROW('Hygiene Data'!E96)),0),"]"),IF(AND(ISNUMBER(OFFSET('Hygiene Data'!$E$6,0,10*ROW('Hygiene Data'!E96))),DU102="",ISNUMBER(OFFSET('Hygiene Data'!$E$6,0,10*ROW('Hygiene Data'!E96)))),OFFSET('Hygiene Data'!$E$6,0,10*ROW('Hygiene Data'!E96)),NA())))</f>
        <v>#N/A</v>
      </c>
      <c r="BG102" s="254" t="e">
        <f ca="true">+IF(AND(ISNUMBER(OFFSET('Hygiene Data'!$E$8,0,10*ROW('Hygiene Data'!E96))),DV102="Yes"),OFFSET('Hygiene Data'!$E$8,0,10*ROW('Hygiene Data'!E96)),IF(AND(ISNUMBER(OFFSET('Hygiene Data'!$E$8,0,10*ROW('Hygiene Data'!E96))),DV102="No",ISNUMBER(OFFSET('Hygiene Data'!$E$8,0,10*ROW('Hygiene Data'!E96)))),CONCATENATE("[",ROUND(OFFSET('Hygiene Data'!$E$8,0,10*ROW('Hygiene Data'!E96)),0),"]"),IF(AND(ISNUMBER(OFFSET('Hygiene Data'!$E$8,0,10*ROW('Hygiene Data'!E96))),DV102="",ISNUMBER(OFFSET('Hygiene Data'!$E$8,0,10*ROW('Hygiene Data'!E96)))),OFFSET('Hygiene Data'!$E$8,0,10*ROW('Hygiene Data'!E96)),NA())))</f>
        <v>#N/A</v>
      </c>
      <c r="BH102" s="254" t="e">
        <f ca="true">+IF(AND(ISNUMBER(OFFSET('Hygiene Data'!$E$10,0,10*ROW('Hygiene Data'!E96))),DW102="Yes"),OFFSET('Hygiene Data'!$E$10,0,10*ROW('Hygiene Data'!E96)),IF(AND(ISNUMBER(OFFSET('Hygiene Data'!$E$10,0,10*ROW('Hygiene Data'!E96))),DW102="No",ISNUMBER(OFFSET('Hygiene Data'!$E$10,0,10*ROW('Hygiene Data'!E96)))),CONCATENATE("[",ROUND(OFFSET('Hygiene Data'!$E$10,0,10*ROW('Hygiene Data'!E96)),0),"]"),IF(AND(ISNUMBER(OFFSET('Hygiene Data'!$E$10,0,10*ROW('Hygiene Data'!E96))),DW102="",ISNUMBER(OFFSET('Hygiene Data'!$E$10,0,10*ROW('Hygiene Data'!E96)))),OFFSET('Hygiene Data'!$E$10,0,10*ROW('Hygiene Data'!E96)),NA())))</f>
        <v>#N/A</v>
      </c>
      <c r="BI102" s="254" t="e">
        <f ca="true">+IF(AND(ISNUMBER(OFFSET('Hygiene Data'!$F$6,0,10*ROW('Hygiene Data'!F96))),DX102="Yes"),OFFSET('Hygiene Data'!$F$6,0,10*ROW('Hygiene Data'!F96)),IF(AND(ISNUMBER(OFFSET('Hygiene Data'!$F$6,0,10*ROW('Hygiene Data'!F96))),DX102="No",ISNUMBER(OFFSET('Hygiene Data'!$F$6,0,10*ROW('Hygiene Data'!F96)))),CONCATENATE("[",ROUND(OFFSET('Hygiene Data'!$F$6,0,10*ROW('Hygiene Data'!F96)),0),"]"),IF(AND(ISNUMBER(OFFSET('Hygiene Data'!$F$6,0,10*ROW('Hygiene Data'!F96))),DX102="",ISNUMBER(OFFSET('Hygiene Data'!$F$6,0,10*ROW('Hygiene Data'!F96)))),OFFSET('Hygiene Data'!$F$6,0,10*ROW('Hygiene Data'!F96)),NA())))</f>
        <v>#N/A</v>
      </c>
      <c r="BJ102" s="254" t="e">
        <f ca="true">+IF(AND(ISNUMBER(OFFSET('Hygiene Data'!$F$8,0,10*ROW('Hygiene Data'!F96))),DY102="Yes"),OFFSET('Hygiene Data'!$F$8,0,10*ROW('Hygiene Data'!F96)),IF(AND(ISNUMBER(OFFSET('Hygiene Data'!$F$8,0,10*ROW('Hygiene Data'!F96))),DY102="No",ISNUMBER(OFFSET('Hygiene Data'!$F$8,0,10*ROW('Hygiene Data'!F96)))),CONCATENATE("[",ROUND(OFFSET('Hygiene Data'!$F$8,0,10*ROW('Hygiene Data'!F96)),0),"]"),IF(AND(ISNUMBER(OFFSET('Hygiene Data'!$F$8,0,10*ROW('Hygiene Data'!F96))),DY102="",ISNUMBER(OFFSET('Hygiene Data'!$F$8,0,10*ROW('Hygiene Data'!F96)))),OFFSET('Hygiene Data'!$F$8,0,10*ROW('Hygiene Data'!F96)),NA())))</f>
        <v>#N/A</v>
      </c>
      <c r="BK102" s="254" t="e">
        <f ca="true">+IF(AND(ISNUMBER(OFFSET('Hygiene Data'!$F$10,0,10*ROW('Hygiene Data'!F96))),DZ102="Yes"),OFFSET('Hygiene Data'!$F$10,0,10*ROW('Hygiene Data'!F96)),IF(AND(ISNUMBER(OFFSET('Hygiene Data'!$F$10,0,10*ROW('Hygiene Data'!F96))),DZ102="No",ISNUMBER(OFFSET('Hygiene Data'!$F$10,0,10*ROW('Hygiene Data'!F96)))),CONCATENATE("[",ROUND(OFFSET('Hygiene Data'!$F$10,0,10*ROW('Hygiene Data'!F96)),0),"]"),IF(AND(ISNUMBER(OFFSET('Hygiene Data'!$F$10,0,10*ROW('Hygiene Data'!F96))),DZ102="",ISNUMBER(OFFSET('Hygiene Data'!$F$10,0,10*ROW('Hygiene Data'!F96)))),OFFSET('Hygiene Data'!$F$10,0,10*ROW('Hygiene Data'!F96)),NA())))</f>
        <v>#N/A</v>
      </c>
      <c r="BL102" s="254" t="e">
        <f ca="true">+IF(AND(ISNUMBER(OFFSET('Hygiene Data'!$G$6,0,10*ROW('Hygiene Data'!G96))),EA102="Yes"),OFFSET('Hygiene Data'!$G$6,0,10*ROW('Hygiene Data'!G96)),IF(AND(ISNUMBER(OFFSET('Hygiene Data'!$G$6,0,10*ROW('Hygiene Data'!G96))),EA102="No",ISNUMBER(OFFSET('Hygiene Data'!$G$6,0,10*ROW('Hygiene Data'!G96)))),CONCATENATE("[",ROUND(OFFSET('Hygiene Data'!$G$6,0,10*ROW('Hygiene Data'!G96)),0),"]"),IF(AND(ISNUMBER(OFFSET('Hygiene Data'!$G$6,0,10*ROW('Hygiene Data'!G96))),EA102="",ISNUMBER(OFFSET('Hygiene Data'!$G$6,0,10*ROW('Hygiene Data'!G96)))),OFFSET('Hygiene Data'!$G$6,0,10*ROW('Hygiene Data'!G96)),NA())))</f>
        <v>#N/A</v>
      </c>
      <c r="BM102" s="254" t="e">
        <f ca="true">+IF(AND(ISNUMBER(OFFSET('Hygiene Data'!$G$8,0,10*ROW('Hygiene Data'!G96))),EB102="Yes"),OFFSET('Hygiene Data'!$G$8,0,10*ROW('Hygiene Data'!G96)),IF(AND(ISNUMBER(OFFSET('Hygiene Data'!$G$8,0,10*ROW('Hygiene Data'!G96))),EB102="No",ISNUMBER(OFFSET('Hygiene Data'!$G$8,0,10*ROW('Hygiene Data'!G96)))),CONCATENATE("[",ROUND(OFFSET('Hygiene Data'!$G$8,0,10*ROW('Hygiene Data'!G96)),0),"]"),IF(AND(ISNUMBER(OFFSET('Hygiene Data'!$G$8,0,10*ROW('Hygiene Data'!G96))),EB102="",ISNUMBER(OFFSET('Hygiene Data'!$G$8,0,10*ROW('Hygiene Data'!G96)))),OFFSET('Hygiene Data'!$G$8,0,10*ROW('Hygiene Data'!G96)),NA())))</f>
        <v>#N/A</v>
      </c>
      <c r="BN102" s="254" t="e">
        <f ca="true">+IF(AND(ISNUMBER(OFFSET('Hygiene Data'!$G$10,0,10*ROW('Hygiene Data'!G96))),EC102="Yes"),OFFSET('Hygiene Data'!$G$10,0,10*ROW('Hygiene Data'!G96)),IF(AND(ISNUMBER(OFFSET('Hygiene Data'!$G$10,0,10*ROW('Hygiene Data'!G96))),EC102="No",ISNUMBER(OFFSET('Hygiene Data'!$G$10,0,10*ROW('Hygiene Data'!G96)))),CONCATENATE("[",ROUND(OFFSET('Hygiene Data'!$G$10,0,10*ROW('Hygiene Data'!G96)),0),"]"),IF(AND(ISNUMBER(OFFSET('Hygiene Data'!$G$10,0,10*ROW('Hygiene Data'!G96))),EC102="",ISNUMBER(OFFSET('Hygiene Data'!$G$10,0,10*ROW('Hygiene Data'!G96)))),OFFSET('Hygiene Data'!$G$10,0,10*ROW('Hygiene Data'!G96)),NA())))</f>
        <v>#N/A</v>
      </c>
      <c r="BO102" s="254" t="e">
        <f ca="true">+IF(AND(ISNUMBER(OFFSET('Hygiene Data'!$H$6,0,10*ROW('Hygiene Data'!H96))),ED102="Yes"),OFFSET('Hygiene Data'!$H$6,0,10*ROW('Hygiene Data'!H96)),IF(AND(ISNUMBER(OFFSET('Hygiene Data'!$H$6,0,10*ROW('Hygiene Data'!H96))),ED102="No",ISNUMBER(OFFSET('Hygiene Data'!$H$6,0,10*ROW('Hygiene Data'!H96)))),CONCATENATE("[",ROUND(OFFSET('Hygiene Data'!$H$6,0,10*ROW('Hygiene Data'!H96)),0),"]"),IF(AND(ISNUMBER(OFFSET('Hygiene Data'!$H$6,0,10*ROW('Hygiene Data'!H96))),ED102="",ISNUMBER(OFFSET('Hygiene Data'!$H$6,0,10*ROW('Hygiene Data'!H96)))),OFFSET('Hygiene Data'!$H$6,0,10*ROW('Hygiene Data'!H96)),NA())))</f>
        <v>#N/A</v>
      </c>
      <c r="BP102" s="254" t="e">
        <f ca="true">+IF(AND(ISNUMBER(OFFSET('Hygiene Data'!$H$8,0,10*ROW('Hygiene Data'!H96))),EE102="Yes"),OFFSET('Hygiene Data'!$H$8,0,10*ROW('Hygiene Data'!H96)),IF(AND(ISNUMBER(OFFSET('Hygiene Data'!$H$8,0,10*ROW('Hygiene Data'!H96))),EE102="No",ISNUMBER(OFFSET('Hygiene Data'!$H$8,0,10*ROW('Hygiene Data'!H96)))),CONCATENATE("[",ROUND(OFFSET('Hygiene Data'!$H$8,0,10*ROW('Hygiene Data'!H96)),0),"]"),IF(AND(ISNUMBER(OFFSET('Hygiene Data'!$H$8,0,10*ROW('Hygiene Data'!H96))),EE102="",ISNUMBER(OFFSET('Hygiene Data'!$H$8,0,10*ROW('Hygiene Data'!H96)))),OFFSET('Hygiene Data'!$H$8,0,10*ROW('Hygiene Data'!H96)),NA())))</f>
        <v>#N/A</v>
      </c>
      <c r="BQ102" s="254" t="e">
        <f ca="true">+IF(AND(ISNUMBER(OFFSET('Hygiene Data'!$H$10,0,10*ROW('Hygiene Data'!H96))),EF102="Yes"),OFFSET('Hygiene Data'!$H$10,0,10*ROW('Hygiene Data'!H96)),IF(AND(ISNUMBER(OFFSET('Hygiene Data'!$H$10,0,10*ROW('Hygiene Data'!H96))),EF102="No",ISNUMBER(OFFSET('Hygiene Data'!$H$10,0,10*ROW('Hygiene Data'!H96)))),CONCATENATE("[",ROUND(OFFSET('Hygiene Data'!$H$10,0,10*ROW('Hygiene Data'!H96)),0),"]"),IF(AND(ISNUMBER(OFFSET('Hygiene Data'!$H$10,0,10*ROW('Hygiene Data'!H96))),EF102="",ISNUMBER(OFFSET('Hygiene Data'!$H$10,0,10*ROW('Hygiene Data'!H96)))),OFFSET('Hygiene Data'!$H$10,0,10*ROW('Hygiene Data'!H96)),NA())))</f>
        <v>#N/A</v>
      </c>
      <c r="BS102" s="36" t="str">
        <f ca="true">+IF(OFFSET('Water Data'!$C$28,0,10*ROW('Water Data'!C96))="","",OFFSET('Water Data'!$C$28,0,10*ROW('Water Data'!C96)))</f>
        <v/>
      </c>
      <c r="BT102" s="36" t="str">
        <f ca="true">+IF(OFFSET('Water Data'!$C$29,0,10*ROW('Water Data'!C96))="","",OFFSET('Water Data'!$C$29,0,10*ROW('Water Data'!C96)))</f>
        <v/>
      </c>
      <c r="BU102" s="36" t="str">
        <f ca="true">+IF(OFFSET('Water Data'!$C$30,0,10*ROW('Water Data'!C96))="","",OFFSET('Water Data'!$C$30,0,10*ROW('Water Data'!C96)))</f>
        <v/>
      </c>
      <c r="BV102" s="36" t="str">
        <f ca="true">+IF(OFFSET('Water Data'!$D$28,0,10*ROW('Water Data'!D96))="","",OFFSET('Water Data'!$D$28,0,10*ROW('Water Data'!D96)))</f>
        <v/>
      </c>
      <c r="BW102" s="36" t="str">
        <f ca="true">+IF(OFFSET('Water Data'!$D$29,0,10*ROW('Water Data'!D96))="","",OFFSET('Water Data'!$D$29,0,10*ROW('Water Data'!D96)))</f>
        <v/>
      </c>
      <c r="BX102" s="36" t="str">
        <f ca="true">+IF(OFFSET('Water Data'!$D$30,0,10*ROW('Water Data'!D96))="","",OFFSET('Water Data'!$D$30,0,10*ROW('Water Data'!D96)))</f>
        <v/>
      </c>
      <c r="BY102" s="36" t="str">
        <f ca="true">+IF(OFFSET('Water Data'!$E$28,0,10*ROW('Water Data'!E96))="","",OFFSET('Water Data'!$E$28,0,10*ROW('Water Data'!E96)))</f>
        <v/>
      </c>
      <c r="BZ102" s="36" t="str">
        <f ca="true">+IF(OFFSET('Water Data'!$E$29,0,10*ROW('Water Data'!E96))="","",OFFSET('Water Data'!$E$29,0,10*ROW('Water Data'!E96)))</f>
        <v/>
      </c>
      <c r="CA102" s="36" t="str">
        <f ca="true">+IF(OFFSET('Water Data'!$E$30,0,10*ROW('Water Data'!E96))="","",OFFSET('Water Data'!$E$30,0,10*ROW('Water Data'!E96)))</f>
        <v/>
      </c>
      <c r="CB102" s="36" t="str">
        <f ca="true">+IF(OFFSET('Water Data'!$F$28,0,10*ROW('Water Data'!F96))="","",OFFSET('Water Data'!$F$28,0,10*ROW('Water Data'!F96)))</f>
        <v/>
      </c>
      <c r="CC102" s="36" t="str">
        <f ca="true">+IF(OFFSET('Water Data'!$F$29,0,10*ROW('Water Data'!F96))="","",OFFSET('Water Data'!$F$29,0,10*ROW('Water Data'!F96)))</f>
        <v/>
      </c>
      <c r="CD102" s="36" t="str">
        <f ca="true">+IF(OFFSET('Water Data'!$F$30,0,10*ROW('Water Data'!F96))="","",OFFSET('Water Data'!$F$30,0,10*ROW('Water Data'!F96)))</f>
        <v/>
      </c>
      <c r="CE102" s="36" t="str">
        <f ca="true">+IF(OFFSET('Water Data'!$G$28,0,10*ROW('Water Data'!G96))="","",OFFSET('Water Data'!$G$28,0,10*ROW('Water Data'!G96)))</f>
        <v/>
      </c>
      <c r="CF102" s="36" t="str">
        <f ca="true">+IF(OFFSET('Water Data'!$G$29,0,10*ROW('Water Data'!G96))="","",OFFSET('Water Data'!$G$29,0,10*ROW('Water Data'!G96)))</f>
        <v/>
      </c>
      <c r="CG102" s="36" t="str">
        <f ca="true">+IF(OFFSET('Water Data'!$G$30,0,10*ROW('Water Data'!G96))="","",OFFSET('Water Data'!$G$30,0,10*ROW('Water Data'!G96)))</f>
        <v/>
      </c>
      <c r="CH102" s="36" t="str">
        <f ca="true">+IF(OFFSET('Water Data'!$H$28,0,10*ROW('Water Data'!H96))="","",OFFSET('Water Data'!$H$28,0,10*ROW('Water Data'!H96)))</f>
        <v/>
      </c>
      <c r="CI102" s="36" t="str">
        <f ca="true">+IF(OFFSET('Water Data'!$H$29,0,10*ROW('Water Data'!H96))="","",OFFSET('Water Data'!$H$29,0,10*ROW('Water Data'!H96)))</f>
        <v/>
      </c>
      <c r="CJ102" s="36" t="str">
        <f ca="true">+IF(OFFSET('Water Data'!$H$30,0,10*ROW('Water Data'!H96))="","",OFFSET('Water Data'!$H$30,0,10*ROW('Water Data'!H96)))</f>
        <v/>
      </c>
      <c r="CK102" s="36" t="str">
        <f ca="true">+IF(OFFSET('Sanitation Data'!$C$29,0,10*ROW('Sanitation Data'!C96))="","",OFFSET('Sanitation Data'!$C$29,0,10*ROW('Sanitation Data'!C96)))</f>
        <v/>
      </c>
      <c r="CL102" s="36" t="str">
        <f ca="true">+IF(OFFSET('Sanitation Data'!$C$30,0,10*ROW('Sanitation Data'!C96))="","",OFFSET('Sanitation Data'!$C$30,0,10*ROW('Sanitation Data'!C96)))</f>
        <v/>
      </c>
      <c r="CM102" s="36" t="str">
        <f ca="true">+IF(OFFSET('Sanitation Data'!$C$31,0,10*ROW('Sanitation Data'!C96))="","",OFFSET('Sanitation Data'!$C$31,0,10*ROW('Sanitation Data'!C96)))</f>
        <v/>
      </c>
      <c r="CN102" s="36" t="str">
        <f ca="true">+IF(OFFSET('Sanitation Data'!$C$32,0,10*ROW('Sanitation Data'!C96))="","",OFFSET('Sanitation Data'!$C$32,0,10*ROW('Sanitation Data'!C96)))</f>
        <v/>
      </c>
      <c r="CO102" s="36" t="str">
        <f ca="true">+IF(OFFSET('Sanitation Data'!$C$33,0,10*ROW('Sanitation Data'!C96))="","",OFFSET('Sanitation Data'!$C$33,0,10*ROW('Sanitation Data'!C96)))</f>
        <v/>
      </c>
      <c r="CP102" s="36" t="str">
        <f ca="true">+IF(OFFSET('Sanitation Data'!$D$29,0,10*ROW('Sanitation Data'!D96))="","",OFFSET('Sanitation Data'!$D$29,0,10*ROW('Sanitation Data'!D96)))</f>
        <v/>
      </c>
      <c r="CQ102" s="36" t="str">
        <f ca="true">+IF(OFFSET('Sanitation Data'!$D$30,0,10*ROW('Sanitation Data'!D96))="","",OFFSET('Sanitation Data'!$D$30,0,10*ROW('Sanitation Data'!D96)))</f>
        <v/>
      </c>
      <c r="CR102" s="36" t="str">
        <f ca="true">+IF(OFFSET('Sanitation Data'!$D$31,0,10*ROW('Sanitation Data'!D96))="","",OFFSET('Sanitation Data'!$D$31,0,10*ROW('Sanitation Data'!D96)))</f>
        <v/>
      </c>
      <c r="CS102" s="36" t="str">
        <f ca="true">+IF(OFFSET('Sanitation Data'!$D$32,0,10*ROW('Sanitation Data'!D96))="","",OFFSET('Sanitation Data'!$D$32,0,10*ROW('Sanitation Data'!D96)))</f>
        <v/>
      </c>
      <c r="CT102" s="36" t="str">
        <f ca="true">+IF(OFFSET('Sanitation Data'!$D$33,0,10*ROW('Sanitation Data'!D96))="","",OFFSET('Sanitation Data'!$D$33,0,10*ROW('Sanitation Data'!D96)))</f>
        <v/>
      </c>
      <c r="CU102" s="36" t="str">
        <f ca="true">+IF(OFFSET('Sanitation Data'!$E$29,0,10*ROW('Sanitation Data'!E96))="","",OFFSET('Sanitation Data'!$E$29,0,10*ROW('Sanitation Data'!E96)))</f>
        <v/>
      </c>
      <c r="CV102" s="36" t="str">
        <f ca="true">+IF(OFFSET('Sanitation Data'!$E$30,0,10*ROW('Sanitation Data'!E96))="","",OFFSET('Sanitation Data'!$E$30,0,10*ROW('Sanitation Data'!E96)))</f>
        <v/>
      </c>
      <c r="CW102" s="36" t="str">
        <f ca="true">+IF(OFFSET('Sanitation Data'!$E$31,0,10*ROW('Sanitation Data'!E96))="","",OFFSET('Sanitation Data'!$E$31,0,10*ROW('Sanitation Data'!E96)))</f>
        <v/>
      </c>
      <c r="CX102" s="36" t="str">
        <f ca="true">+IF(OFFSET('Sanitation Data'!$E$32,0,10*ROW('Sanitation Data'!E96))="","",OFFSET('Sanitation Data'!$E$32,0,10*ROW('Sanitation Data'!E96)))</f>
        <v/>
      </c>
      <c r="CY102" s="36" t="str">
        <f ca="true">+IF(OFFSET('Sanitation Data'!$E$33,0,10*ROW('Sanitation Data'!E96))="","",OFFSET('Sanitation Data'!$E$33,0,10*ROW('Sanitation Data'!E96)))</f>
        <v/>
      </c>
      <c r="CZ102" s="36" t="str">
        <f ca="true">+IF(OFFSET('Sanitation Data'!$F$29,0,10*ROW('Sanitation Data'!F96))="","",OFFSET('Sanitation Data'!$F$29,0,10*ROW('Sanitation Data'!F96)))</f>
        <v/>
      </c>
      <c r="DA102" s="36" t="str">
        <f ca="true">+IF(OFFSET('Sanitation Data'!$F$30,0,10*ROW('Sanitation Data'!F96))="","",OFFSET('Sanitation Data'!$F$30,0,10*ROW('Sanitation Data'!F96)))</f>
        <v/>
      </c>
      <c r="DB102" s="36" t="str">
        <f ca="true">+IF(OFFSET('Sanitation Data'!$F$31,0,10*ROW('Sanitation Data'!F96))="","",OFFSET('Sanitation Data'!$F$31,0,10*ROW('Sanitation Data'!F96)))</f>
        <v/>
      </c>
      <c r="DC102" s="36" t="str">
        <f ca="true">+IF(OFFSET('Sanitation Data'!$F$32,0,10*ROW('Sanitation Data'!F96))="","",OFFSET('Sanitation Data'!$F$32,0,10*ROW('Sanitation Data'!F96)))</f>
        <v/>
      </c>
      <c r="DD102" s="36" t="str">
        <f ca="true">+IF(OFFSET('Sanitation Data'!$F$33,0,10*ROW('Sanitation Data'!F96))="","",OFFSET('Sanitation Data'!$F$33,0,10*ROW('Sanitation Data'!F96)))</f>
        <v/>
      </c>
      <c r="DE102" s="36" t="str">
        <f ca="true">+IF(OFFSET('Sanitation Data'!$G$29,0,10*ROW('Sanitation Data'!G96))="","",OFFSET('Sanitation Data'!$G$29,0,10*ROW('Sanitation Data'!G96)))</f>
        <v/>
      </c>
      <c r="DF102" s="36" t="str">
        <f ca="true">+IF(OFFSET('Sanitation Data'!$G$30,0,10*ROW('Sanitation Data'!G96))="","",OFFSET('Sanitation Data'!$G$30,0,10*ROW('Sanitation Data'!G96)))</f>
        <v/>
      </c>
      <c r="DG102" s="36" t="str">
        <f ca="true">+IF(OFFSET('Sanitation Data'!$G$31,0,10*ROW('Sanitation Data'!G96))="","",OFFSET('Sanitation Data'!$G$31,0,10*ROW('Sanitation Data'!G96)))</f>
        <v/>
      </c>
      <c r="DH102" s="36" t="str">
        <f ca="true">+IF(OFFSET('Sanitation Data'!$G$32,0,10*ROW('Sanitation Data'!G96))="","",OFFSET('Sanitation Data'!$G$32,0,10*ROW('Sanitation Data'!G96)))</f>
        <v/>
      </c>
      <c r="DI102" s="36" t="str">
        <f ca="true">+IF(OFFSET('Sanitation Data'!$G$33,0,10*ROW('Sanitation Data'!G96))="","",OFFSET('Sanitation Data'!$G$33,0,10*ROW('Sanitation Data'!G96)))</f>
        <v/>
      </c>
      <c r="DJ102" s="36" t="str">
        <f ca="true">+IF(OFFSET('Sanitation Data'!$H$29,0,10*ROW('Sanitation Data'!H96))="","",OFFSET('Sanitation Data'!$H$29,0,10*ROW('Sanitation Data'!H96)))</f>
        <v/>
      </c>
      <c r="DK102" s="36" t="str">
        <f ca="true">+IF(OFFSET('Sanitation Data'!$H$30,0,10*ROW('Sanitation Data'!H96))="","",OFFSET('Sanitation Data'!$H$30,0,10*ROW('Sanitation Data'!H96)))</f>
        <v/>
      </c>
      <c r="DL102" s="36" t="str">
        <f ca="true">+IF(OFFSET('Sanitation Data'!$H$31,0,10*ROW('Sanitation Data'!H96))="","",OFFSET('Sanitation Data'!$H$31,0,10*ROW('Sanitation Data'!H96)))</f>
        <v/>
      </c>
      <c r="DM102" s="36" t="str">
        <f ca="true">+IF(OFFSET('Sanitation Data'!$H$32,0,10*ROW('Sanitation Data'!H96))="","",OFFSET('Sanitation Data'!$H$32,0,10*ROW('Sanitation Data'!H96)))</f>
        <v/>
      </c>
      <c r="DN102" s="36" t="str">
        <f ca="true">+IF(OFFSET('Sanitation Data'!$H$33,0,10*ROW('Sanitation Data'!H96))="","",OFFSET('Sanitation Data'!$H$33,0,10*ROW('Sanitation Data'!H96)))</f>
        <v/>
      </c>
      <c r="DO102" s="36" t="str">
        <f ca="true">+IF(OFFSET('Hygiene Data'!$C$12,0,10*ROW('Hygiene Data'!C96))="","",OFFSET('Hygiene Data'!$C$12,0,10*ROW('Hygiene Data'!C96)))</f>
        <v/>
      </c>
      <c r="DP102" s="36" t="str">
        <f ca="true">+IF(OFFSET('Hygiene Data'!$C$13,0,10*ROW('Hygiene Data'!C96))="","",OFFSET('Hygiene Data'!$C$13,0,10*ROW('Hygiene Data'!C96)))</f>
        <v/>
      </c>
      <c r="DQ102" s="36" t="str">
        <f ca="true">+IF(OFFSET('Hygiene Data'!$C$14,0,10*ROW('Hygiene Data'!C96))="","",OFFSET('Hygiene Data'!$C$14,0,10*ROW('Hygiene Data'!C96)))</f>
        <v/>
      </c>
      <c r="DR102" s="36" t="str">
        <f ca="true">+IF(OFFSET('Hygiene Data'!$D$12,0,10*ROW('Hygiene Data'!D96))="","",OFFSET('Hygiene Data'!$D$12,0,10*ROW('Hygiene Data'!D96)))</f>
        <v/>
      </c>
      <c r="DS102" s="36" t="str">
        <f ca="true">+IF(OFFSET('Hygiene Data'!$D$13,0,10*ROW('Hygiene Data'!D96))="","",OFFSET('Hygiene Data'!$D$13,0,10*ROW('Hygiene Data'!D96)))</f>
        <v/>
      </c>
      <c r="DT102" s="36" t="str">
        <f ca="true">+IF(OFFSET('Hygiene Data'!$D$14,0,10*ROW('Hygiene Data'!D96))="","",OFFSET('Hygiene Data'!$D$14,0,10*ROW('Hygiene Data'!D96)))</f>
        <v/>
      </c>
      <c r="DU102" s="36" t="str">
        <f ca="true">+IF(OFFSET('Hygiene Data'!$E$12,0,10*ROW('Hygiene Data'!E96))="","",OFFSET('Hygiene Data'!$E$12,0,10*ROW('Hygiene Data'!E96)))</f>
        <v/>
      </c>
      <c r="DV102" s="36" t="str">
        <f ca="true">+IF(OFFSET('Hygiene Data'!$E$13,0,10*ROW('Hygiene Data'!E96))="","",OFFSET('Hygiene Data'!$E$13,0,10*ROW('Hygiene Data'!E96)))</f>
        <v/>
      </c>
      <c r="DW102" s="36" t="str">
        <f ca="true">+IF(OFFSET('Hygiene Data'!$E$14,0,10*ROW('Hygiene Data'!E96))="","",OFFSET('Hygiene Data'!$E$14,0,10*ROW('Hygiene Data'!E96)))</f>
        <v/>
      </c>
      <c r="DX102" s="36" t="str">
        <f ca="true">+IF(OFFSET('Hygiene Data'!$F$12,0,10*ROW('Hygiene Data'!F96))="","",OFFSET('Hygiene Data'!$F$12,0,10*ROW('Hygiene Data'!F96)))</f>
        <v/>
      </c>
      <c r="DY102" s="36" t="str">
        <f ca="true">+IF(OFFSET('Hygiene Data'!$F$13,0,10*ROW('Hygiene Data'!F96))="","",OFFSET('Hygiene Data'!$F$13,0,10*ROW('Hygiene Data'!F96)))</f>
        <v/>
      </c>
      <c r="DZ102" s="36" t="str">
        <f ca="true">+IF(OFFSET('Hygiene Data'!$F$14,0,10*ROW('Hygiene Data'!F96))="","",OFFSET('Hygiene Data'!$F$14,0,10*ROW('Hygiene Data'!F96)))</f>
        <v/>
      </c>
      <c r="EA102" s="36" t="str">
        <f ca="true">+IF(OFFSET('Hygiene Data'!$G$12,0,10*ROW('Hygiene Data'!G96))="","",OFFSET('Hygiene Data'!$G$12,0,10*ROW('Hygiene Data'!G96)))</f>
        <v/>
      </c>
      <c r="EB102" s="36" t="str">
        <f ca="true">+IF(OFFSET('Hygiene Data'!$G$13,0,10*ROW('Hygiene Data'!G96))="","",OFFSET('Hygiene Data'!$G$13,0,10*ROW('Hygiene Data'!G96)))</f>
        <v/>
      </c>
      <c r="EC102" s="36" t="str">
        <f ca="true">+IF(OFFSET('Hygiene Data'!$G$14,0,10*ROW('Hygiene Data'!G96))="","",OFFSET('Hygiene Data'!$G$14,0,10*ROW('Hygiene Data'!G96)))</f>
        <v/>
      </c>
      <c r="ED102" s="36" t="str">
        <f ca="true">+IF(OFFSET('Hygiene Data'!$H$12,0,10*ROW('Hygiene Data'!H96))="","",OFFSET('Hygiene Data'!$H$12,0,10*ROW('Hygiene Data'!H96)))</f>
        <v/>
      </c>
      <c r="EE102" s="36" t="str">
        <f ca="true">+IF(OFFSET('Hygiene Data'!$H$13,0,10*ROW('Hygiene Data'!H96))="","",OFFSET('Hygiene Data'!$H$13,0,10*ROW('Hygiene Data'!H96)))</f>
        <v/>
      </c>
      <c r="EF102" s="36" t="str">
        <f ca="true">+IF(OFFSET('Hygiene Data'!$H$14,0,10*ROW('Hygiene Data'!H96))="","",OFFSET('Hygiene Data'!$H$14,0,10*ROW('Hygiene Data'!H96)))</f>
        <v/>
      </c>
    </row>
    <row r="103" x14ac:dyDescent="0.2">
      <c r="A103" s="59" t="str">
        <f ca="true">+IF(OFFSET('Water Data'!$B$1,0,10*ROW('Water Data'!B100))="","",OFFSET('Water Data'!$B$1,0,10*ROW('Water Data'!B100)))</f>
        <v/>
      </c>
      <c r="B103" s="59" t="str">
        <f ca="true">+IF(OFFSET('Water Data'!$A$3,0,10*ROW('Water Data'!A100))="","",OFFSET('Water Data'!$A$3,0,10*ROW('Water Data'!A100)))</f>
        <v/>
      </c>
      <c r="C103" s="59" t="str">
        <f ca="true">+IF(OFFSET('Water Data'!$C$3,0,10*ROW('Water Data'!C100))="","",OFFSET('Water Data'!$C$3,0,10*ROW('Water Data'!C100)))</f>
        <v/>
      </c>
      <c r="D103" s="252" t="e">
        <f ca="true">+IF(AND(ISNUMBER(OFFSET('Water Data'!$C$5,0,10*ROW('Water Data'!C97))),BS103="Yes"),100-OFFSET('Water Data'!$C$5,0,10*ROW('Water Data'!C97)),IF(AND(ISNUMBER(OFFSET('Water Data'!$C$5,0,10*ROW('Water Data'!C97))),BS103="No",ISNUMBER(OFFSET('Water Data'!$C$5,0,10*ROW('Water Data'!C97)))),CONCATENATE("[",ROUND(100-OFFSET('Water Data'!$C$5,0,10*ROW('Water Data'!C97)),0),"]"),IF(AND(ISNUMBER(OFFSET('Water Data'!$C$5,0,10*ROW('Water Data'!C97))),BS103="",ISNUMBER(OFFSET('Water Data'!$C$5,0,10*ROW('Water Data'!C97)))),100-OFFSET('Water Data'!$C$5,0,10*ROW('Water Data'!C97)),NA())))</f>
        <v>#N/A</v>
      </c>
      <c r="E103" s="252" t="e">
        <f ca="true">+IF(AND(ISNUMBER(OFFSET('Water Data'!$C$7,0,10*ROW('Water Data'!D97))),BT103="Yes"),OFFSET('Water Data'!$C$7,0,10*ROW('Water Data'!C97)),IF(AND(ISNUMBER(OFFSET('Water Data'!$C$7,0,10*ROW('Water Data'!C97))),BT103="No",ISNUMBER(OFFSET('Water Data'!$C$7,0,10*ROW('Water Data'!C97)))),CONCATENATE("[",ROUND(OFFSET('Water Data'!$C$7,0,10*ROW('Water Data'!C97)),0),"]"),IF(AND(ISNUMBER(OFFSET('Water Data'!$C$7,0,10*ROW('Water Data'!C97))),BT103="",ISNUMBER(OFFSET('Water Data'!$C$7,0,10*ROW('Water Data'!C97)))),OFFSET('Water Data'!$C$7,0,10*ROW('Water Data'!C97)),NA())))</f>
        <v>#N/A</v>
      </c>
      <c r="F103" s="252" t="e">
        <f ca="true">+IF(AND(ISNUMBER(OFFSET('Water Data'!$C$10,0,10*ROW('Water Data'!C97))),BU103="Yes"),OFFSET('Water Data'!$C$10,0,10*ROW('Water Data'!C97)),IF(AND(ISNUMBER(OFFSET('Water Data'!$C$10,0,10*ROW('Water Data'!C97))),BU103="No",ISNUMBER(OFFSET('Water Data'!$C$10,0,10*ROW('Water Data'!C97)))),CONCATENATE("[",ROUND(OFFSET('Water Data'!$C$10,0,10*ROW('Water Data'!C97)),0),"]"),IF(AND(ISNUMBER(OFFSET('Water Data'!$C$10,0,10*ROW('Water Data'!C97))),BU103="",ISNUMBER(OFFSET('Water Data'!$C$10,0,10*ROW('Water Data'!C97)))),OFFSET('Water Data'!$C$10,0,10*ROW('Water Data'!C97)),NA())))</f>
        <v>#N/A</v>
      </c>
      <c r="G103" s="252" t="e">
        <f ca="true">+IF(AND(ISNUMBER(OFFSET('Water Data'!$D$5,0,10*ROW('Water Data'!D97))),BV103="Yes"),100-OFFSET('Water Data'!$D$5,0,10*ROW('Water Data'!D97)),IF(AND(ISNUMBER(OFFSET('Water Data'!$D$5,0,10*ROW('Water Data'!D97))),BV103="No",ISNUMBER(OFFSET('Water Data'!$D$5,0,10*ROW('Water Data'!D97)))),CONCATENATE("[",ROUND(100-OFFSET('Water Data'!$D$5,0,10*ROW('Water Data'!D97)),0),"]"),IF(AND(ISNUMBER(OFFSET('Water Data'!$D$5,0,10*ROW('Water Data'!D97))),BV103="",ISNUMBER(OFFSET('Water Data'!$D$5,0,10*ROW('Water Data'!D97)))),100-OFFSET('Water Data'!$D$5,0,10*ROW('Water Data'!D97)),NA())))</f>
        <v>#N/A</v>
      </c>
      <c r="H103" s="252" t="e">
        <f ca="true">+IF(AND(ISNUMBER(OFFSET('Water Data'!$D$7,0,10*ROW('Water Data'!D97))),BW103="Yes"),OFFSET('Water Data'!$D$7,0,10*ROW('Water Data'!D97)),IF(AND(ISNUMBER(OFFSET('Water Data'!$D$7,0,10*ROW('Water Data'!D97))),BW103="No",ISNUMBER(OFFSET('Water Data'!$D$7,0,10*ROW('Water Data'!D97)))),CONCATENATE("[",ROUND(OFFSET('Water Data'!$C$7,0,10*ROW('Water Data'!D97)),0),"]"),IF(AND(ISNUMBER(OFFSET('Water Data'!$D$7,0,10*ROW('Water Data'!D97))),BW103="",ISNUMBER(OFFSET('Water Data'!$D$7,0,10*ROW('Water Data'!D97)))),OFFSET('Water Data'!$D$7,0,10*ROW('Water Data'!D97)),NA())))</f>
        <v>#N/A</v>
      </c>
      <c r="I103" s="252" t="e">
        <f ca="true">+IF(AND(ISNUMBER(OFFSET('Water Data'!$D$10,0,10*ROW('Water Data'!D97))),BX103="Yes"),OFFSET('Water Data'!$D$10,0,10*ROW('Water Data'!D97)),IF(AND(ISNUMBER(OFFSET('Water Data'!$D$10,0,10*ROW('Water Data'!D97))),BX103="No",ISNUMBER(OFFSET('Water Data'!$D$10,0,10*ROW('Water Data'!D97)))),CONCATENATE("[",ROUND(OFFSET('Water Data'!$D$10,0,10*ROW('Water Data'!D97)),0),"]"),IF(AND(ISNUMBER(OFFSET('Water Data'!$D$10,0,10*ROW('Water Data'!D97))),BX103="",ISNUMBER(OFFSET('Water Data'!$D$10,0,10*ROW('Water Data'!D97)))),OFFSET('Water Data'!$D$10,0,10*ROW('Water Data'!D97)),NA())))</f>
        <v>#N/A</v>
      </c>
      <c r="J103" s="252" t="e">
        <f ca="true">+IF(AND(ISNUMBER(OFFSET('Water Data'!$E$5,0,10*ROW('Water Data'!E97))),BY103="Yes"),100-OFFSET('Water Data'!$E$5,0,10*ROW('Water Data'!E97)),IF(AND(ISNUMBER(OFFSET('Water Data'!$E$5,0,10*ROW('Water Data'!E97))),BY103="No",ISNUMBER(OFFSET('Water Data'!$E$5,0,10*ROW('Water Data'!E97)))),CONCATENATE("[",ROUND(100-OFFSET('Water Data'!$E$5,0,10*ROW('Water Data'!E97)),0),"]"),IF(AND(ISNUMBER(OFFSET('Water Data'!$E$5,0,10*ROW('Water Data'!E97))),BY103="",ISNUMBER(OFFSET('Water Data'!$E$5,0,10*ROW('Water Data'!E97)))),100-OFFSET('Water Data'!$E$5,0,10*ROW('Water Data'!E97)),NA())))</f>
        <v>#N/A</v>
      </c>
      <c r="K103" s="252" t="e">
        <f ca="true">+IF(AND(ISNUMBER(OFFSET('Water Data'!$E$7,0,10*ROW('Water Data'!E97))),BZ103="Yes"),OFFSET('Water Data'!$E$7,0,10*ROW('Water Data'!E97)),IF(AND(ISNUMBER(OFFSET('Water Data'!$E$7,0,10*ROW('Water Data'!E97))),BZ103="No",ISNUMBER(OFFSET('Water Data'!$E$7,0,10*ROW('Water Data'!E97)))),CONCATENATE("[",ROUND(OFFSET('Water Data'!$E$7,0,10*ROW('Water Data'!E97)),0),"]"),IF(AND(ISNUMBER(OFFSET('Water Data'!$E$7,0,10*ROW('Water Data'!E97))),BZ103="",ISNUMBER(OFFSET('Water Data'!$E$7,0,10*ROW('Water Data'!E97)))),OFFSET('Water Data'!$E$7,0,10*ROW('Water Data'!E97)),NA())))</f>
        <v>#N/A</v>
      </c>
      <c r="L103" s="252" t="e">
        <f ca="true">+IF(AND(ISNUMBER(OFFSET('Water Data'!$E$10,0,10*ROW('Water Data'!E97))),CA103="Yes"),OFFSET('Water Data'!$E$10,0,10*ROW('Water Data'!E97)),IF(AND(ISNUMBER(OFFSET('Water Data'!$E$10,0,10*ROW('Water Data'!E97))),CA103="No",ISNUMBER(OFFSET('Water Data'!$E$10,0,10*ROW('Water Data'!E97)))),CONCATENATE("[",ROUND(OFFSET('Water Data'!$E$10,0,10*ROW('Water Data'!E97)),0),"]"),IF(AND(ISNUMBER(OFFSET('Water Data'!$E$10,0,10*ROW('Water Data'!E97))),CA103="",ISNUMBER(OFFSET('Water Data'!$E$10,0,10*ROW('Water Data'!E97)))),OFFSET('Water Data'!$E$10,0,10*ROW('Water Data'!E97)),NA())))</f>
        <v>#N/A</v>
      </c>
      <c r="M103" s="252" t="e">
        <f ca="true">+IF(AND(ISNUMBER(OFFSET('Water Data'!$F$5,0,10*ROW('Water Data'!F97))),CB103="Yes"),100-OFFSET('Water Data'!$F$5,0,10*ROW('Water Data'!F97)),IF(AND(ISNUMBER(OFFSET('Water Data'!$F$5,0,10*ROW('Water Data'!F97))),CB103="No",ISNUMBER(OFFSET('Water Data'!$F$5,0,10*ROW('Water Data'!F97)))),CONCATENATE("[",ROUND(100-OFFSET('Water Data'!$F$5,0,10*ROW('Water Data'!F97)),0),"]"),IF(AND(ISNUMBER(OFFSET('Water Data'!$F$5,0,10*ROW('Water Data'!F97))),CB103="",ISNUMBER(OFFSET('Water Data'!$F$5,0,10*ROW('Water Data'!F97)))),100-OFFSET('Water Data'!$F$5,0,10*ROW('Water Data'!F97)),NA())))</f>
        <v>#N/A</v>
      </c>
      <c r="N103" s="252" t="e">
        <f ca="true">+IF(AND(ISNUMBER(OFFSET('Water Data'!$F$7,0,10*ROW('Water Data'!F97))),CC103="Yes"),OFFSET('Water Data'!$F$7,0,10*ROW('Water Data'!F97)),IF(AND(ISNUMBER(OFFSET('Water Data'!$F$7,0,10*ROW('Water Data'!F97))),CC103="No",ISNUMBER(OFFSET('Water Data'!$F$7,0,10*ROW('Water Data'!F97)))),CONCATENATE("[",ROUND(OFFSET('Water Data'!$F$7,0,10*ROW('Water Data'!F97)),0),"]"),IF(AND(ISNUMBER(OFFSET('Water Data'!$F$7,0,10*ROW('Water Data'!F97))),CC103="",ISNUMBER(OFFSET('Water Data'!$F$7,0,10*ROW('Water Data'!F97)))),OFFSET('Water Data'!$F$7,0,10*ROW('Water Data'!F97)),NA())))</f>
        <v>#N/A</v>
      </c>
      <c r="O103" s="252" t="e">
        <f ca="true">+IF(AND(ISNUMBER(OFFSET('Water Data'!$F$10,0,10*ROW('Water Data'!F97))),CD103="Yes"),OFFSET('Water Data'!$F$10,0,10*ROW('Water Data'!F97)),IF(AND(ISNUMBER(OFFSET('Water Data'!$F$10,0,10*ROW('Water Data'!F97))),CD103="No",ISNUMBER(OFFSET('Water Data'!$F$10,0,10*ROW('Water Data'!F97)))),CONCATENATE("[",ROUND(OFFSET('Water Data'!$F$10,0,10*ROW('Water Data'!F97)),0),"]"),IF(AND(ISNUMBER(OFFSET('Water Data'!$F$10,0,10*ROW('Water Data'!F97))),CD103="",ISNUMBER(OFFSET('Water Data'!$F$10,0,10*ROW('Water Data'!F97)))),OFFSET('Water Data'!$F$10,0,10*ROW('Water Data'!F97)),NA())))</f>
        <v>#N/A</v>
      </c>
      <c r="P103" s="252" t="e">
        <f ca="true">+IF(AND(ISNUMBER(OFFSET('Water Data'!$G$5,0,10*ROW('Water Data'!G97))),CE103="Yes"),100-OFFSET('Water Data'!$G$5,0,10*ROW('Water Data'!G97)),IF(AND(ISNUMBER(OFFSET('Water Data'!$G$5,0,10*ROW('Water Data'!G97))),CE103="No",ISNUMBER(OFFSET('Water Data'!$G$5,0,10*ROW('Water Data'!G97)))),CONCATENATE("[",ROUND(100-OFFSET('Water Data'!$G$5,0,10*ROW('Water Data'!G97)),0),"]"),IF(AND(ISNUMBER(OFFSET('Water Data'!$G$5,0,10*ROW('Water Data'!G97))),CE103="",ISNUMBER(OFFSET('Water Data'!$G$5,0,10*ROW('Water Data'!G97)))),100-OFFSET('Water Data'!$G$5,0,10*ROW('Water Data'!G97)),NA())))</f>
        <v>#N/A</v>
      </c>
      <c r="Q103" s="252" t="e">
        <f ca="true">+IF(AND(ISNUMBER(OFFSET('Water Data'!$G$7,0,10*ROW('Water Data'!G97))),CF103="Yes"),OFFSET('Water Data'!$G$7,0,10*ROW('Water Data'!G97)),IF(AND(ISNUMBER(OFFSET('Water Data'!$G$7,0,10*ROW('Water Data'!G97))),CF103="No",ISNUMBER(OFFSET('Water Data'!$G$7,0,10*ROW('Water Data'!G97)))),CONCATENATE("[",ROUND(OFFSET('Water Data'!$G$7,0,10*ROW('Water Data'!G97)),0),"]"),IF(AND(ISNUMBER(OFFSET('Water Data'!$G$7,0,10*ROW('Water Data'!G97))),CF103="",ISNUMBER(OFFSET('Water Data'!$G$7,0,10*ROW('Water Data'!G97)))),OFFSET('Water Data'!$G$7,0,10*ROW('Water Data'!G97)),NA())))</f>
        <v>#N/A</v>
      </c>
      <c r="R103" s="252" t="e">
        <f ca="true">+IF(AND(ISNUMBER(OFFSET('Water Data'!$G$10,0,10*ROW('Water Data'!G97))),CG103="Yes"),OFFSET('Water Data'!$G$10,0,10*ROW('Water Data'!G97)),IF(AND(ISNUMBER(OFFSET('Water Data'!$G$10,0,10*ROW('Water Data'!G97))),CG103="No",ISNUMBER(OFFSET('Water Data'!$G$10,0,10*ROW('Water Data'!G97)))),CONCATENATE("[",ROUND(OFFSET('Water Data'!$G$10,0,10*ROW('Water Data'!G97)),0),"]"),IF(AND(ISNUMBER(OFFSET('Water Data'!$G$10,0,10*ROW('Water Data'!G97))),CG103="",ISNUMBER(OFFSET('Water Data'!$G$10,0,10*ROW('Water Data'!G97)))),OFFSET('Water Data'!$G$10,0,10*ROW('Water Data'!G97)),NA())))</f>
        <v>#N/A</v>
      </c>
      <c r="S103" s="252" t="e">
        <f ca="true">+IF(AND(ISNUMBER(OFFSET('Water Data'!$H$5,0,10*ROW('Water Data'!H97))),CH103="Yes"),100-OFFSET('Water Data'!$H$5,0,10*ROW('Water Data'!H97)),IF(AND(ISNUMBER(OFFSET('Water Data'!$H$5,0,10*ROW('Water Data'!H97))),CH103="No",ISNUMBER(OFFSET('Water Data'!$H$5,0,10*ROW('Water Data'!H97)))),CONCATENATE("[",ROUND(100-OFFSET('Water Data'!$H$5,0,10*ROW('Water Data'!H97)),0),"]"),IF(AND(ISNUMBER(OFFSET('Water Data'!$H$5,0,10*ROW('Water Data'!H97))),CH103="",ISNUMBER(OFFSET('Water Data'!$H$5,0,10*ROW('Water Data'!H97)))),100-OFFSET('Water Data'!$H$5,0,10*ROW('Water Data'!H97)),NA())))</f>
        <v>#N/A</v>
      </c>
      <c r="T103" s="252" t="e">
        <f ca="true">+IF(AND(ISNUMBER(OFFSET('Water Data'!$H$7,0,10*ROW('Water Data'!H97))),CI103="Yes"),OFFSET('Water Data'!$H$7,0,10*ROW('Water Data'!H97)),IF(AND(ISNUMBER(OFFSET('Water Data'!$H$7,0,10*ROW('Water Data'!H97))),CI103="No",ISNUMBER(OFFSET('Water Data'!$H$7,0,10*ROW('Water Data'!H97)))),CONCATENATE("[",ROUND(OFFSET('Water Data'!$H$7,0,10*ROW('Water Data'!H97)),0),"]"),IF(AND(ISNUMBER(OFFSET('Water Data'!$H$7,0,10*ROW('Water Data'!H97))),CI103="",ISNUMBER(OFFSET('Water Data'!$H$7,0,10*ROW('Water Data'!H97)))),OFFSET('Water Data'!$H$7,0,10*ROW('Water Data'!H97)),NA())))</f>
        <v>#N/A</v>
      </c>
      <c r="U103" s="252" t="e">
        <f ca="true">+IF(AND(ISNUMBER(OFFSET('Water Data'!$H$10,0,10*ROW('Water Data'!H97))),CJ103="Yes"),OFFSET('Water Data'!$H$10,0,10*ROW('Water Data'!H97)),IF(AND(ISNUMBER(OFFSET('Water Data'!$H$10,0,10*ROW('Water Data'!H97))),CJ103="No",ISNUMBER(OFFSET('Water Data'!$H$10,0,10*ROW('Water Data'!H97)))),CONCATENATE("[",ROUND(OFFSET('Water Data'!$H$10,0,10*ROW('Water Data'!H97)),0),"]"),IF(AND(ISNUMBER(OFFSET('Water Data'!$H$10,0,10*ROW('Water Data'!H97))),CJ103="",ISNUMBER(OFFSET('Water Data'!$H$10,0,10*ROW('Water Data'!H97)))),OFFSET('Water Data'!$H$10,0,10*ROW('Water Data'!H97)),NA())))</f>
        <v>#N/A</v>
      </c>
      <c r="V103" s="253" t="e">
        <f ca="true">+IF(AND(ISNUMBER(OFFSET('Sanitation Data'!$C$5,0,10*ROW('Sanitation Data'!C97))),CK103="Yes"),100-OFFSET('Sanitation Data'!$C$5,0,10*ROW('Sanitation Data'!C97)),IF(AND(ISNUMBER(OFFSET('Sanitation Data'!$C$5,0,10*ROW('Sanitation Data'!C97))),CK103="No",ISNUMBER(OFFSET('Sanitation Data'!$C$5,0,10*ROW('Sanitation Data'!C97)))),CONCATENATE("[",ROUND(100-OFFSET('Sanitation Data'!$C$5,0,10*ROW('Sanitation Data'!C97)),0),"]"),IF(AND(ISNUMBER(OFFSET('Sanitation Data'!$C$5,0,10*ROW('Sanitation Data'!C97))),CK103="",ISNUMBER(OFFSET('Sanitation Data'!$C$5,0,10*ROW('Sanitation Data'!C97)))),100-OFFSET('Sanitation Data'!$C$5,0,10*ROW('Sanitation Data'!C97)),NA())))</f>
        <v>#N/A</v>
      </c>
      <c r="W103" s="253" t="e">
        <f ca="true">+IF(AND(ISNUMBER(OFFSET('Sanitation Data'!$C$7,0,10*ROW('Sanitation Data'!C97))),CL103="Yes"),OFFSET('Sanitation Data'!$C$7,0,10*ROW('Sanitation Data'!C97)),IF(AND(ISNUMBER(OFFSET('Sanitation Data'!$C$7,0,10*ROW('Sanitation Data'!C97))),CL103="No",ISNUMBER(OFFSET('Sanitation Data'!$C$7,0,10*ROW('Sanitation Data'!C97)))),CONCATENATE("[",ROUND(OFFSET('Sanitation Data'!$C$7,0,10*ROW('Sanitation Data'!C97)),0),"]"),IF(AND(ISNUMBER(OFFSET('Sanitation Data'!$C$7,0,10*ROW('Sanitation Data'!C97))),CL103="",ISNUMBER(OFFSET('Sanitation Data'!$C$7,0,10*ROW('Sanitation Data'!C97)))),OFFSET('Sanitation Data'!$C$7,0,10*ROW('Sanitation Data'!C97)),NA())))</f>
        <v>#N/A</v>
      </c>
      <c r="X103" s="253" t="e">
        <f ca="true">+IF(AND(ISNUMBER(OFFSET('Sanitation Data'!$C$11,0,10*ROW('Sanitation Data'!C97))),CM103="Yes"),OFFSET('Sanitation Data'!$C$11,0,10*ROW('Sanitation Data'!C97)),IF(AND(ISNUMBER(OFFSET('Sanitation Data'!$C$11,0,10*ROW('Sanitation Data'!C97))),CM103="No",ISNUMBER(OFFSET('Sanitation Data'!$C$11,0,10*ROW('Sanitation Data'!C97)))),CONCATENATE("[",ROUND(OFFSET('Sanitation Data'!$C$11,0,10*ROW('Sanitation Data'!C97)),0),"]"),IF(AND(ISNUMBER(OFFSET('Sanitation Data'!$C$11,0,10*ROW('Sanitation Data'!C97))),CM103="",ISNUMBER(OFFSET('Sanitation Data'!$C$11,0,10*ROW('Sanitation Data'!C97)))),OFFSET('Sanitation Data'!$C$11,0,10*ROW('Sanitation Data'!C97)),NA())))</f>
        <v>#N/A</v>
      </c>
      <c r="Y103" s="253" t="e">
        <f ca="true">+IF(AND(ISNUMBER(OFFSET('Sanitation Data'!$C$12,0,10*ROW('Sanitation Data'!C97))),CN103="Yes"),OFFSET('Sanitation Data'!$C$12,0,10*ROW('Sanitation Data'!C97)),IF(AND(ISNUMBER(OFFSET('Sanitation Data'!$C$12,0,10*ROW('Sanitation Data'!C97))),CN103="No",ISNUMBER(OFFSET('Sanitation Data'!$C$12,0,10*ROW('Sanitation Data'!C97)))),CONCATENATE("[",ROUND(OFFSET('Sanitation Data'!$C$12,0,10*ROW('Sanitation Data'!C97)),0),"]"),IF(AND(ISNUMBER(OFFSET('Sanitation Data'!$C$12,0,10*ROW('Sanitation Data'!C97))),CN103="",ISNUMBER(OFFSET('Sanitation Data'!$C$12,0,10*ROW('Sanitation Data'!C97)))),OFFSET('Sanitation Data'!$C$12,0,10*ROW('Sanitation Data'!C97)),NA())))</f>
        <v>#N/A</v>
      </c>
      <c r="Z103" s="253" t="e">
        <f ca="true">+IF(AND(ISNUMBER(OFFSET('Sanitation Data'!$C$13,0,10*ROW('Sanitation Data'!C97))),CO103="Yes"),OFFSET('Sanitation Data'!$C$13,0,10*ROW('Sanitation Data'!C97)),IF(AND(ISNUMBER(OFFSET('Sanitation Data'!$C$13,0,10*ROW('Sanitation Data'!C97))),CO103="No",ISNUMBER(OFFSET('Sanitation Data'!$C$13,0,10*ROW('Sanitation Data'!C97)))),CONCATENATE("[",ROUND(OFFSET('Sanitation Data'!$C$13,0,10*ROW('Sanitation Data'!C97)),0),"]"),IF(AND(ISNUMBER(OFFSET('Sanitation Data'!$C$13,0,10*ROW('Sanitation Data'!C97))),CO103="",ISNUMBER(OFFSET('Sanitation Data'!$C$13,0,10*ROW('Sanitation Data'!C97)))),OFFSET('Sanitation Data'!$C$13,0,10*ROW('Sanitation Data'!C97)),NA())))</f>
        <v>#N/A</v>
      </c>
      <c r="AA103" s="253" t="e">
        <f ca="true">+IF(AND(ISNUMBER(OFFSET('Sanitation Data'!$D$5,0,10*ROW('Sanitation Data'!D97))),CP103="Yes"),100-OFFSET('Sanitation Data'!$D$5,0,10*ROW('Sanitation Data'!D97)),IF(AND(ISNUMBER(OFFSET('Sanitation Data'!$D$5,0,10*ROW('Sanitation Data'!D97))),CP103="No",ISNUMBER(OFFSET('Sanitation Data'!$D$5,0,10*ROW('Sanitation Data'!D97)))),CONCATENATE("[",ROUND(100-OFFSET('Sanitation Data'!$D$5,0,10*ROW('Sanitation Data'!D97)),0),"]"),IF(AND(ISNUMBER(OFFSET('Sanitation Data'!$D$5,0,10*ROW('Sanitation Data'!D97))),CP103="",ISNUMBER(OFFSET('Sanitation Data'!$D$5,0,10*ROW('Sanitation Data'!D97)))),100-OFFSET('Sanitation Data'!$D$5,0,10*ROW('Sanitation Data'!D97)),NA())))</f>
        <v>#N/A</v>
      </c>
      <c r="AB103" s="253" t="e">
        <f ca="true">+IF(AND(ISNUMBER(OFFSET('Sanitation Data'!$D$7,0,10*ROW('Sanitation Data'!D97))),CQ103="Yes"),OFFSET('Sanitation Data'!$D$7,0,10*ROW('Sanitation Data'!G97)),IF(AND(ISNUMBER(OFFSET('Sanitation Data'!$D$7,0,10*ROW('Sanitation Data'!D97))),CQ103="No",ISNUMBER(OFFSET('Sanitation Data'!$D$7,0,10*ROW('Sanitation Data'!D97)))),CONCATENATE("[",ROUND(OFFSET('Sanitation Data'!$D$7,0,10*ROW('Sanitation Data'!D97)),0),"]"),IF(AND(ISNUMBER(OFFSET('Sanitation Data'!$D$7,0,10*ROW('Sanitation Data'!D97))),CQ103="",ISNUMBER(OFFSET('Sanitation Data'!$D$7,0,10*ROW('Sanitation Data'!D97)))),OFFSET('Sanitation Data'!$D$7,0,10*ROW('Sanitation Data'!D97)),NA())))</f>
        <v>#N/A</v>
      </c>
      <c r="AC103" s="253" t="e">
        <f ca="true">+IF(AND(ISNUMBER(OFFSET('Sanitation Data'!$D$11,0,10*ROW('Sanitation Data'!D97))),CR103="Yes"),OFFSET('Sanitation Data'!$D$11,0,10*ROW('Sanitation Data'!D97)),IF(AND(ISNUMBER(OFFSET('Sanitation Data'!$D$11,0,10*ROW('Sanitation Data'!D97))),CR103="No",ISNUMBER(OFFSET('Sanitation Data'!$D$11,0,10*ROW('Sanitation Data'!D97)))),CONCATENATE("[",ROUND(OFFSET('Sanitation Data'!$D$11,0,10*ROW('Sanitation Data'!D97)),0),"]"),IF(AND(ISNUMBER(OFFSET('Sanitation Data'!$D$11,0,10*ROW('Sanitation Data'!D97))),CR103="",ISNUMBER(OFFSET('Sanitation Data'!$D$11,0,10*ROW('Sanitation Data'!D97)))),OFFSET('Sanitation Data'!$D$11,0,10*ROW('Sanitation Data'!D97)),NA())))</f>
        <v>#N/A</v>
      </c>
      <c r="AD103" s="253" t="e">
        <f ca="true">+IF(AND(ISNUMBER(OFFSET('Sanitation Data'!$D$12,0,10*ROW('Sanitation Data'!D97))),CS103="Yes"),OFFSET('Sanitation Data'!$D$12,0,10*ROW('Sanitation Data'!D97)),IF(AND(ISNUMBER(OFFSET('Sanitation Data'!$D$12,0,10*ROW('Sanitation Data'!D97))),CS103="No",ISNUMBER(OFFSET('Sanitation Data'!$D$12,0,10*ROW('Sanitation Data'!D97)))),CONCATENATE("[",ROUND(OFFSET('Sanitation Data'!$D$12,0,10*ROW('Sanitation Data'!D97)),0),"]"),IF(AND(ISNUMBER(OFFSET('Sanitation Data'!$D$12,0,10*ROW('Sanitation Data'!D97))),CS103="",ISNUMBER(OFFSET('Sanitation Data'!$D$12,0,10*ROW('Sanitation Data'!D97)))),OFFSET('Sanitation Data'!$D$12,0,10*ROW('Sanitation Data'!D97)),NA())))</f>
        <v>#N/A</v>
      </c>
      <c r="AE103" s="253" t="e">
        <f ca="true">+IF(AND(ISNUMBER(OFFSET('Sanitation Data'!$D$13,0,10*ROW('Sanitation Data'!D97))),CT103="Yes"),OFFSET('Sanitation Data'!$D$13,0,10*ROW('Sanitation Data'!D97)),IF(AND(ISNUMBER(OFFSET('Sanitation Data'!$D$13,0,10*ROW('Sanitation Data'!D97))),CT103="No",ISNUMBER(OFFSET('Sanitation Data'!$D$13,0,10*ROW('Sanitation Data'!D97)))),CONCATENATE("[",ROUND(OFFSET('Sanitation Data'!$D$13,0,10*ROW('Sanitation Data'!D97)),0),"]"),IF(AND(ISNUMBER(OFFSET('Sanitation Data'!$D$13,0,10*ROW('Sanitation Data'!D97))),CT103="",ISNUMBER(OFFSET('Sanitation Data'!$D$13,0,10*ROW('Sanitation Data'!D97)))),OFFSET('Sanitation Data'!$D$13,0,10*ROW('Sanitation Data'!D97)),NA())))</f>
        <v>#N/A</v>
      </c>
      <c r="AF103" s="253" t="e">
        <f ca="true">+IF(AND(ISNUMBER(OFFSET('Sanitation Data'!$E$5,0,10*ROW('Sanitation Data'!E97))),CU103="Yes"),100-OFFSET('Sanitation Data'!$E$5,0,10*ROW('Sanitation Data'!E97)),IF(AND(ISNUMBER(OFFSET('Sanitation Data'!$E$5,0,10*ROW('Sanitation Data'!E97))),CU103="No",ISNUMBER(OFFSET('Sanitation Data'!$E$5,0,10*ROW('Sanitation Data'!E97)))),CONCATENATE("[",ROUND(100-OFFSET('Sanitation Data'!$E$5,0,10*ROW('Sanitation Data'!E97)),0),"]"),IF(AND(ISNUMBER(OFFSET('Sanitation Data'!$E$5,0,10*ROW('Sanitation Data'!E97))),CU103="",ISNUMBER(OFFSET('Sanitation Data'!$E$5,0,10*ROW('Sanitation Data'!E97)))),100-OFFSET('Sanitation Data'!$E$5,0,10*ROW('Sanitation Data'!E97)),NA())))</f>
        <v>#N/A</v>
      </c>
      <c r="AG103" s="253" t="e">
        <f ca="true">+IF(AND(ISNUMBER(OFFSET('Sanitation Data'!$E$7,0,10*ROW('Sanitation Data'!E97))),CV103="Yes"),OFFSET('Sanitation Data'!$E$7,0,10*ROW('Sanitation Data'!E97)),IF(AND(ISNUMBER(OFFSET('Sanitation Data'!$E$7,0,10*ROW('Sanitation Data'!E97))),CV103="No",ISNUMBER(OFFSET('Sanitation Data'!$E$7,0,10*ROW('Sanitation Data'!E97)))),CONCATENATE("[",ROUND(OFFSET('Sanitation Data'!$E$7,0,10*ROW('Sanitation Data'!E97)),0),"]"),IF(AND(ISNUMBER(OFFSET('Sanitation Data'!$E$7,0,10*ROW('Sanitation Data'!E97))),CV103="",ISNUMBER(OFFSET('Sanitation Data'!$E$7,0,10*ROW('Sanitation Data'!E97)))),OFFSET('Sanitation Data'!$E$7,0,10*ROW('Sanitation Data'!E97)),NA())))</f>
        <v>#N/A</v>
      </c>
      <c r="AH103" s="253" t="e">
        <f ca="true">+IF(AND(ISNUMBER(OFFSET('Sanitation Data'!$E$11,0,10*ROW('Sanitation Data'!E97))),CW103="Yes"),OFFSET('Sanitation Data'!$E$11,0,10*ROW('Sanitation Data'!E97)),IF(AND(ISNUMBER(OFFSET('Sanitation Data'!$E$11,0,10*ROW('Sanitation Data'!E97))),CW103="No",ISNUMBER(OFFSET('Sanitation Data'!$E$11,0,10*ROW('Sanitation Data'!E97)))),CONCATENATE("[",ROUND(OFFSET('Sanitation Data'!$E$11,0,10*ROW('Sanitation Data'!E97)),0),"]"),IF(AND(ISNUMBER(OFFSET('Sanitation Data'!$E$11,0,10*ROW('Sanitation Data'!E97))),CW103="",ISNUMBER(OFFSET('Sanitation Data'!$E$11,0,10*ROW('Sanitation Data'!E97)))),OFFSET('Sanitation Data'!$E$11,0,10*ROW('Sanitation Data'!E97)),NA())))</f>
        <v>#N/A</v>
      </c>
      <c r="AI103" s="253" t="e">
        <f ca="true">+IF(AND(ISNUMBER(OFFSET('Sanitation Data'!$E$12,0,10*ROW('Sanitation Data'!E97))),CX103="Yes"),OFFSET('Sanitation Data'!$E$12,0,10*ROW('Sanitation Data'!E97)),IF(AND(ISNUMBER(OFFSET('Sanitation Data'!$E$12,0,10*ROW('Sanitation Data'!E97))),CX103="No",ISNUMBER(OFFSET('Sanitation Data'!$E$12,0,10*ROW('Sanitation Data'!E97)))),CONCATENATE("[",ROUND(OFFSET('Sanitation Data'!$E$12,0,10*ROW('Sanitation Data'!E97)),0),"]"),IF(AND(ISNUMBER(OFFSET('Sanitation Data'!$E$12,0,10*ROW('Sanitation Data'!E97))),CX103="",ISNUMBER(OFFSET('Sanitation Data'!$E$12,0,10*ROW('Sanitation Data'!E97)))),OFFSET('Sanitation Data'!$E$12,0,10*ROW('Sanitation Data'!E97)),NA())))</f>
        <v>#N/A</v>
      </c>
      <c r="AJ103" s="253" t="e">
        <f ca="true">+IF(AND(ISNUMBER(OFFSET('Sanitation Data'!$E$13,0,10*ROW('Sanitation Data'!E97))),CY103="Yes"),OFFSET('Sanitation Data'!$E$13,0,10*ROW('Sanitation Data'!E97)),IF(AND(ISNUMBER(OFFSET('Sanitation Data'!$E$13,0,10*ROW('Sanitation Data'!E97))),CY103="No",ISNUMBER(OFFSET('Sanitation Data'!$E$13,0,10*ROW('Sanitation Data'!E97)))),CONCATENATE("[",ROUND(OFFSET('Sanitation Data'!$E$13,0,10*ROW('Sanitation Data'!E97)),0),"]"),IF(AND(ISNUMBER(OFFSET('Sanitation Data'!$E$13,0,10*ROW('Sanitation Data'!E97))),CY103="",ISNUMBER(OFFSET('Sanitation Data'!$E$13,0,10*ROW('Sanitation Data'!E97)))),OFFSET('Sanitation Data'!$E$13,0,10*ROW('Sanitation Data'!E97)),NA())))</f>
        <v>#N/A</v>
      </c>
      <c r="AK103" s="253" t="e">
        <f ca="true">+IF(AND(ISNUMBER(OFFSET('Sanitation Data'!$F$5,0,10*ROW('Sanitation Data'!F97))),CZ103="Yes"),100-OFFSET('Sanitation Data'!$F$5,0,10*ROW('Sanitation Data'!F97)),IF(AND(ISNUMBER(OFFSET('Sanitation Data'!$F$5,0,10*ROW('Sanitation Data'!F97))),CZ103="No",ISNUMBER(OFFSET('Sanitation Data'!$F$5,0,10*ROW('Sanitation Data'!F97)))),CONCATENATE("[",ROUND(100-OFFSET('Sanitation Data'!$F$5,0,10*ROW('Sanitation Data'!F97)),0),"]"),IF(AND(ISNUMBER(OFFSET('Sanitation Data'!$F$5,0,10*ROW('Sanitation Data'!F97))),CZ103="",ISNUMBER(OFFSET('Sanitation Data'!$F$5,0,10*ROW('Sanitation Data'!F97)))),100-OFFSET('Sanitation Data'!$F$5,0,10*ROW('Sanitation Data'!F97)),NA())))</f>
        <v>#N/A</v>
      </c>
      <c r="AL103" s="253" t="e">
        <f ca="true">+IF(AND(ISNUMBER(OFFSET('Sanitation Data'!$F$7,0,10*ROW('Sanitation Data'!F97))),DA103="Yes"),OFFSET('Sanitation Data'!$F$7,0,10*ROW('Sanitation Data'!F97)),IF(AND(ISNUMBER(OFFSET('Sanitation Data'!$F$7,0,10*ROW('Sanitation Data'!F97))),DA103="No",ISNUMBER(OFFSET('Sanitation Data'!$F$7,0,10*ROW('Sanitation Data'!F97)))),CONCATENATE("[",ROUND(OFFSET('Sanitation Data'!$F$7,0,10*ROW('Sanitation Data'!F97)),0),"]"),IF(AND(ISNUMBER(OFFSET('Sanitation Data'!$F$7,0,10*ROW('Sanitation Data'!F97))),DA103="",ISNUMBER(OFFSET('Sanitation Data'!$F$7,0,10*ROW('Sanitation Data'!F97)))),OFFSET('Sanitation Data'!$F$7,0,10*ROW('Sanitation Data'!F97)),NA())))</f>
        <v>#N/A</v>
      </c>
      <c r="AM103" s="253" t="e">
        <f ca="true">+IF(AND(ISNUMBER(OFFSET('Sanitation Data'!$F$11,0,10*ROW('Sanitation Data'!F97))),DB103="Yes"),OFFSET('Sanitation Data'!$F$11,0,10*ROW('Sanitation Data'!F97)),IF(AND(ISNUMBER(OFFSET('Sanitation Data'!$F$11,0,10*ROW('Sanitation Data'!F97))),DB103="No",ISNUMBER(OFFSET('Sanitation Data'!$F$11,0,10*ROW('Sanitation Data'!F97)))),CONCATENATE("[",ROUND(OFFSET('Sanitation Data'!$F$11,0,10*ROW('Sanitation Data'!F97)),0),"]"),IF(AND(ISNUMBER(OFFSET('Sanitation Data'!$F$11,0,10*ROW('Sanitation Data'!F97))),DB103="",ISNUMBER(OFFSET('Sanitation Data'!$F$11,0,10*ROW('Sanitation Data'!F97)))),OFFSET('Sanitation Data'!$F$11,0,10*ROW('Sanitation Data'!F97)),NA())))</f>
        <v>#N/A</v>
      </c>
      <c r="AN103" s="253" t="e">
        <f ca="true">+IF(AND(ISNUMBER(OFFSET('Sanitation Data'!$F$12,0,10*ROW('Sanitation Data'!F97))),DC103="Yes"),OFFSET('Sanitation Data'!$F$12,0,10*ROW('Sanitation Data'!F97)),IF(AND(ISNUMBER(OFFSET('Sanitation Data'!$F$12,0,10*ROW('Sanitation Data'!F97))),DC103="No",ISNUMBER(OFFSET('Sanitation Data'!$F$12,0,10*ROW('Sanitation Data'!F97)))),CONCATENATE("[",ROUND(OFFSET('Sanitation Data'!$F$12,0,10*ROW('Sanitation Data'!F97)),0),"]"),IF(AND(ISNUMBER(OFFSET('Sanitation Data'!$F$12,0,10*ROW('Sanitation Data'!F97))),DC103="",ISNUMBER(OFFSET('Sanitation Data'!$F$12,0,10*ROW('Sanitation Data'!F97)))),OFFSET('Sanitation Data'!$F$12,0,10*ROW('Sanitation Data'!F97)),NA())))</f>
        <v>#N/A</v>
      </c>
      <c r="AO103" s="253" t="e">
        <f ca="true">+IF(AND(ISNUMBER(OFFSET('Sanitation Data'!$F$13,0,10*ROW('Sanitation Data'!F97))),DD103="Yes"),OFFSET('Sanitation Data'!$F$13,0,10*ROW('Sanitation Data'!F97)),IF(AND(ISNUMBER(OFFSET('Sanitation Data'!$F$13,0,10*ROW('Sanitation Data'!F97))),DD103="No",ISNUMBER(OFFSET('Sanitation Data'!$F$13,0,10*ROW('Sanitation Data'!F97)))),CONCATENATE("[",ROUND(OFFSET('Sanitation Data'!$F$13,0,10*ROW('Sanitation Data'!F97)),0),"]"),IF(AND(ISNUMBER(OFFSET('Sanitation Data'!$F$13,0,10*ROW('Sanitation Data'!F97))),DD103="",ISNUMBER(OFFSET('Sanitation Data'!$F$13,0,10*ROW('Sanitation Data'!F97)))),OFFSET('Sanitation Data'!$F$13,0,10*ROW('Sanitation Data'!F97)),NA())))</f>
        <v>#N/A</v>
      </c>
      <c r="AP103" s="253" t="e">
        <f ca="true">+IF(AND(ISNUMBER(OFFSET('Sanitation Data'!$G$5,0,10*ROW('Sanitation Data'!G97))),DE103="Yes"),100-OFFSET('Sanitation Data'!$G$5,0,10*ROW('Sanitation Data'!G97)),IF(AND(ISNUMBER(OFFSET('Sanitation Data'!$G$5,0,10*ROW('Sanitation Data'!G97))),DE103="No",ISNUMBER(OFFSET('Sanitation Data'!$G$5,0,10*ROW('Sanitation Data'!G97)))),CONCATENATE("[",ROUND(100-OFFSET('Sanitation Data'!$G$5,0,10*ROW('Sanitation Data'!G97)),0),"]"),IF(AND(ISNUMBER(OFFSET('Sanitation Data'!$G$5,0,10*ROW('Sanitation Data'!G97))),DE103="",ISNUMBER(OFFSET('Sanitation Data'!$G$5,0,10*ROW('Sanitation Data'!G97)))),100-OFFSET('Sanitation Data'!$G$5,0,10*ROW('Sanitation Data'!G97)),NA())))</f>
        <v>#N/A</v>
      </c>
      <c r="AQ103" s="253" t="e">
        <f ca="true">+IF(AND(ISNUMBER(OFFSET('Sanitation Data'!$G$7,0,10*ROW('Sanitation Data'!G97))),DF103="Yes"),OFFSET('Sanitation Data'!$G$7,0,10*ROW('Sanitation Data'!G97)),IF(AND(ISNUMBER(OFFSET('Sanitation Data'!$G$7,0,10*ROW('Sanitation Data'!G97))),DF103="No",ISNUMBER(OFFSET('Sanitation Data'!$G$7,0,10*ROW('Sanitation Data'!G97)))),CONCATENATE("[",ROUND(OFFSET('Sanitation Data'!$G$7,0,10*ROW('Sanitation Data'!G97)),0),"]"),IF(AND(ISNUMBER(OFFSET('Sanitation Data'!$G$7,0,10*ROW('Sanitation Data'!G97))),DF103="",ISNUMBER(OFFSET('Sanitation Data'!$G$7,0,10*ROW('Sanitation Data'!G97)))),OFFSET('Sanitation Data'!$G$7,0,10*ROW('Sanitation Data'!G97)),NA())))</f>
        <v>#N/A</v>
      </c>
      <c r="AR103" s="253" t="e">
        <f ca="true">+IF(AND(ISNUMBER(OFFSET('Sanitation Data'!$G$11,0,10*ROW('Sanitation Data'!G97))),DG103="Yes"),OFFSET('Sanitation Data'!$G$11,0,10*ROW('Sanitation Data'!G97)),IF(AND(ISNUMBER(OFFSET('Sanitation Data'!$G$11,0,10*ROW('Sanitation Data'!G97))),DG103="No",ISNUMBER(OFFSET('Sanitation Data'!$G$11,0,10*ROW('Sanitation Data'!G97)))),CONCATENATE("[",ROUND(OFFSET('Sanitation Data'!$G$11,0,10*ROW('Sanitation Data'!G97)),0),"]"),IF(AND(ISNUMBER(OFFSET('Sanitation Data'!$G$11,0,10*ROW('Sanitation Data'!G97))),DG103="",ISNUMBER(OFFSET('Sanitation Data'!$G$11,0,10*ROW('Sanitation Data'!G97)))),OFFSET('Sanitation Data'!$G$11,0,10*ROW('Sanitation Data'!G97)),NA())))</f>
        <v>#N/A</v>
      </c>
      <c r="AS103" s="253" t="e">
        <f ca="true">+IF(AND(ISNUMBER(OFFSET('Sanitation Data'!$G$12,0,10*ROW('Sanitation Data'!G97))),DH103="Yes"),OFFSET('Sanitation Data'!$G$12,0,10*ROW('Sanitation Data'!G97)),IF(AND(ISNUMBER(OFFSET('Sanitation Data'!$G$12,0,10*ROW('Sanitation Data'!G97))),DH103="No",ISNUMBER(OFFSET('Sanitation Data'!$G$12,0,10*ROW('Sanitation Data'!G97)))),CONCATENATE("[",ROUND(OFFSET('Sanitation Data'!$G$12,0,10*ROW('Sanitation Data'!G97)),0),"]"),IF(AND(ISNUMBER(OFFSET('Sanitation Data'!$G$12,0,10*ROW('Sanitation Data'!G97))),DH103="",ISNUMBER(OFFSET('Sanitation Data'!$G$12,0,10*ROW('Sanitation Data'!G97)))),OFFSET('Sanitation Data'!$G$12,0,10*ROW('Sanitation Data'!G97)),NA())))</f>
        <v>#N/A</v>
      </c>
      <c r="AT103" s="253" t="e">
        <f ca="true">+IF(AND(ISNUMBER(OFFSET('Sanitation Data'!$G$13,0,10*ROW('Sanitation Data'!G97))),DI103="Yes"),OFFSET('Sanitation Data'!$G$13,0,10*ROW('Sanitation Data'!G97)),IF(AND(ISNUMBER(OFFSET('Sanitation Data'!$G$13,0,10*ROW('Sanitation Data'!G97))),DI103="No",ISNUMBER(OFFSET('Sanitation Data'!$G$13,0,10*ROW('Sanitation Data'!G97)))),CONCATENATE("[",ROUND(OFFSET('Sanitation Data'!$G$13,0,10*ROW('Sanitation Data'!G97)),0),"]"),IF(AND(ISNUMBER(OFFSET('Sanitation Data'!$G$13,0,10*ROW('Sanitation Data'!G97))),DI103="",ISNUMBER(OFFSET('Sanitation Data'!$G$13,0,10*ROW('Sanitation Data'!G97)))),OFFSET('Sanitation Data'!$G$13,0,10*ROW('Sanitation Data'!G97)),NA())))</f>
        <v>#N/A</v>
      </c>
      <c r="AU103" s="253" t="e">
        <f ca="true">+IF(AND(ISNUMBER(OFFSET('Sanitation Data'!$H$5,0,10*ROW('Sanitation Data'!H97))),DJ103="Yes"),100-OFFSET('Sanitation Data'!$H$5,0,10*ROW('Sanitation Data'!H97)),IF(AND(ISNUMBER(OFFSET('Sanitation Data'!$H$5,0,10*ROW('Sanitation Data'!H97))),DJ103="No",ISNUMBER(OFFSET('Sanitation Data'!$H$5,0,10*ROW('Sanitation Data'!H97)))),CONCATENATE("[",ROUND(100-OFFSET('Sanitation Data'!$H$5,0,10*ROW('Sanitation Data'!H97)),0),"]"),IF(AND(ISNUMBER(OFFSET('Sanitation Data'!$H$5,0,10*ROW('Sanitation Data'!H97))),DJ103="",ISNUMBER(OFFSET('Sanitation Data'!$H$5,0,10*ROW('Sanitation Data'!H97)))),100-OFFSET('Sanitation Data'!$H$5,0,10*ROW('Sanitation Data'!H97)),NA())))</f>
        <v>#N/A</v>
      </c>
      <c r="AV103" s="253" t="e">
        <f ca="true">+IF(AND(ISNUMBER(OFFSET('Sanitation Data'!$H$7,0,10*ROW('Sanitation Data'!H97))),DK103="Yes"),OFFSET('Sanitation Data'!$H$7,0,10*ROW('Sanitation Data'!H97)),IF(AND(ISNUMBER(OFFSET('Sanitation Data'!$H$7,0,10*ROW('Sanitation Data'!H97))),DK103="No",ISNUMBER(OFFSET('Sanitation Data'!$H$7,0,10*ROW('Sanitation Data'!H97)))),CONCATENATE("[",ROUND(OFFSET('Sanitation Data'!$H$7,0,10*ROW('Sanitation Data'!H97)),0),"]"),IF(AND(ISNUMBER(OFFSET('Sanitation Data'!$H$7,0,10*ROW('Sanitation Data'!H97))),DK103="",ISNUMBER(OFFSET('Sanitation Data'!$H$7,0,10*ROW('Sanitation Data'!H97)))),OFFSET('Sanitation Data'!$H$7,0,10*ROW('Sanitation Data'!H97)),NA())))</f>
        <v>#N/A</v>
      </c>
      <c r="AW103" s="253" t="e">
        <f ca="true">+IF(AND(ISNUMBER(OFFSET('Sanitation Data'!$H$11,0,10*ROW('Sanitation Data'!H97))),DL103="Yes"),OFFSET('Sanitation Data'!$H$11,0,10*ROW('Sanitation Data'!H97)),IF(AND(ISNUMBER(OFFSET('Sanitation Data'!$H$11,0,10*ROW('Sanitation Data'!H97))),DL103="No",ISNUMBER(OFFSET('Sanitation Data'!$H$11,0,10*ROW('Sanitation Data'!H97)))),CONCATENATE("[",ROUND(OFFSET('Sanitation Data'!$H$11,0,10*ROW('Sanitation Data'!H97)),0),"]"),IF(AND(ISNUMBER(OFFSET('Sanitation Data'!$H$11,0,10*ROW('Sanitation Data'!H97))),DL103="",ISNUMBER(OFFSET('Sanitation Data'!$H$11,0,10*ROW('Sanitation Data'!H97)))),OFFSET('Sanitation Data'!$H$11,0,10*ROW('Sanitation Data'!H97)),NA())))</f>
        <v>#N/A</v>
      </c>
      <c r="AX103" s="253" t="e">
        <f ca="true">+IF(AND(ISNUMBER(OFFSET('Sanitation Data'!$H$12,0,10*ROW('Sanitation Data'!H97))),DM103="Yes"),OFFSET('Sanitation Data'!$H$12,0,10*ROW('Sanitation Data'!H97)),IF(AND(ISNUMBER(OFFSET('Sanitation Data'!$H$12,0,10*ROW('Sanitation Data'!H97))),DM103="No",ISNUMBER(OFFSET('Sanitation Data'!$H$12,0,10*ROW('Sanitation Data'!H97)))),CONCATENATE("[",ROUND(OFFSET('Sanitation Data'!$H$12,0,10*ROW('Sanitation Data'!H97)),0),"]"),IF(AND(ISNUMBER(OFFSET('Sanitation Data'!$H$12,0,10*ROW('Sanitation Data'!H97))),DM103="",ISNUMBER(OFFSET('Sanitation Data'!$H$12,0,10*ROW('Sanitation Data'!H97)))),OFFSET('Sanitation Data'!$H$12,0,10*ROW('Sanitation Data'!H97)),NA())))</f>
        <v>#N/A</v>
      </c>
      <c r="AY103" s="253" t="e">
        <f ca="true">+IF(AND(ISNUMBER(OFFSET('Sanitation Data'!$H$13,0,10*ROW('Sanitation Data'!H97))),DN103="Yes"),OFFSET('Sanitation Data'!$H$13,0,10*ROW('Sanitation Data'!H97)),IF(AND(ISNUMBER(OFFSET('Sanitation Data'!$H$13,0,10*ROW('Sanitation Data'!H97))),DN103="No",ISNUMBER(OFFSET('Sanitation Data'!$H$13,0,10*ROW('Sanitation Data'!H97)))),CONCATENATE("[",ROUND(OFFSET('Sanitation Data'!$H$13,0,10*ROW('Sanitation Data'!H97)),0),"]"),IF(AND(ISNUMBER(OFFSET('Sanitation Data'!$H$13,0,10*ROW('Sanitation Data'!H97))),DN103="",ISNUMBER(OFFSET('Sanitation Data'!$H$13,0,10*ROW('Sanitation Data'!H97)))),OFFSET('Sanitation Data'!$H$13,0,10*ROW('Sanitation Data'!H97)),NA())))</f>
        <v>#N/A</v>
      </c>
      <c r="AZ103" s="254" t="e">
        <f ca="true">+IF(AND(ISNUMBER(OFFSET('Hygiene Data'!$C$6,0,10*ROW('Hygiene Data'!C97))),DO103="Yes"),OFFSET('Hygiene Data'!$C$6,0,10*ROW('Hygiene Data'!C97)),IF(AND(ISNUMBER(OFFSET('Hygiene Data'!$C$6,0,10*ROW('Hygiene Data'!C97))),DO103="No",ISNUMBER(OFFSET('Hygiene Data'!$C$6,0,10*ROW('Hygiene Data'!C97)))),CONCATENATE("[",ROUND(OFFSET('Hygiene Data'!$C$6,0,10*ROW('Hygiene Data'!C97)),0),"]"),IF(AND(ISNUMBER(OFFSET('Hygiene Data'!$C$6,0,10*ROW('Hygiene Data'!C97))),DO103="",ISNUMBER(OFFSET('Hygiene Data'!$C$6,0,10*ROW('Hygiene Data'!C97)))),OFFSET('Hygiene Data'!$C$6,0,10*ROW('Hygiene Data'!C97)),NA())))</f>
        <v>#N/A</v>
      </c>
      <c r="BA103" s="254" t="e">
        <f ca="true">+IF(AND(ISNUMBER(OFFSET('Hygiene Data'!$C$8,0,10*ROW('Hygiene Data'!C97))),DP103="Yes"),OFFSET('Hygiene Data'!$C$8,0,10*ROW('Hygiene Data'!C97)),IF(AND(ISNUMBER(OFFSET('Hygiene Data'!$C$8,0,10*ROW('Hygiene Data'!C97))),DP103="No",ISNUMBER(OFFSET('Hygiene Data'!$C$8,0,10*ROW('Hygiene Data'!C97)))),CONCATENATE("[",ROUND(OFFSET('Hygiene Data'!$C$8,0,10*ROW('Hygiene Data'!C97)),0),"]"),IF(AND(ISNUMBER(OFFSET('Hygiene Data'!$C$8,0,10*ROW('Hygiene Data'!C97))),DP103="",ISNUMBER(OFFSET('Hygiene Data'!$C$8,0,10*ROW('Hygiene Data'!C97)))),OFFSET('Hygiene Data'!$C$8,0,10*ROW('Hygiene Data'!C97)),NA())))</f>
        <v>#N/A</v>
      </c>
      <c r="BB103" s="254" t="e">
        <f ca="true">+IF(AND(ISNUMBER(OFFSET('Hygiene Data'!$C$10,0,10*ROW('Hygiene Data'!C97))),DQ103="Yes"),OFFSET('Hygiene Data'!$C$10,0,10*ROW('Hygiene Data'!C97)),IF(AND(ISNUMBER(OFFSET('Hygiene Data'!$C$10,0,10*ROW('Hygiene Data'!C97))),DQ103="No",ISNUMBER(OFFSET('Hygiene Data'!$C$10,0,10*ROW('Hygiene Data'!C97)))),CONCATENATE("[",ROUND(OFFSET('Hygiene Data'!$C$10,0,10*ROW('Hygiene Data'!C97)),0),"]"),IF(AND(ISNUMBER(OFFSET('Hygiene Data'!$C$10,0,10*ROW('Hygiene Data'!C97))),DQ103="",ISNUMBER(OFFSET('Hygiene Data'!$C$10,0,10*ROW('Hygiene Data'!C97)))),OFFSET('Hygiene Data'!$C$10,0,10*ROW('Hygiene Data'!C97)),NA())))</f>
        <v>#N/A</v>
      </c>
      <c r="BC103" s="254" t="e">
        <f ca="true">+IF(AND(ISNUMBER(OFFSET('Hygiene Data'!$D$6,0,10*ROW('Hygiene Data'!D97))),DR103="Yes"),OFFSET('Hygiene Data'!$D$6,0,10*ROW('Hygiene Data'!D97)),IF(AND(ISNUMBER(OFFSET('Hygiene Data'!$D$6,0,10*ROW('Hygiene Data'!D97))),DR103="No",ISNUMBER(OFFSET('Hygiene Data'!$D$6,0,10*ROW('Hygiene Data'!D97)))),CONCATENATE("[",ROUND(OFFSET('Hygiene Data'!$D$6,0,10*ROW('Hygiene Data'!D97)),0),"]"),IF(AND(ISNUMBER(OFFSET('Hygiene Data'!$D$6,0,10*ROW('Hygiene Data'!D97))),DR103="",ISNUMBER(OFFSET('Hygiene Data'!$D$6,0,10*ROW('Hygiene Data'!D97)))),OFFSET('Hygiene Data'!$D$6,0,10*ROW('Hygiene Data'!D97)),NA())))</f>
        <v>#N/A</v>
      </c>
      <c r="BD103" s="254" t="e">
        <f ca="true">+IF(AND(ISNUMBER(OFFSET('Hygiene Data'!$D$8,0,10*ROW('Hygiene Data'!D97))),DS103="Yes"),OFFSET('Hygiene Data'!$D$8,0,10*ROW('Hygiene Data'!D97)),IF(AND(ISNUMBER(OFFSET('Hygiene Data'!$D$8,0,10*ROW('Hygiene Data'!D97))),DS103="No",ISNUMBER(OFFSET('Hygiene Data'!$D$8,0,10*ROW('Hygiene Data'!D97)))),CONCATENATE("[",ROUND(OFFSET('Hygiene Data'!$D$8,0,10*ROW('Hygiene Data'!D97)),0),"]"),IF(AND(ISNUMBER(OFFSET('Hygiene Data'!$D$8,0,10*ROW('Hygiene Data'!D97))),DS103="",ISNUMBER(OFFSET('Hygiene Data'!$D$8,0,10*ROW('Hygiene Data'!D97)))),OFFSET('Hygiene Data'!$D$8,0,10*ROW('Hygiene Data'!D97)),NA())))</f>
        <v>#N/A</v>
      </c>
      <c r="BE103" s="254" t="e">
        <f ca="true">+IF(AND(ISNUMBER(OFFSET('Hygiene Data'!$D$10,0,10*ROW('Hygiene Data'!D97))),DT103="Yes"),OFFSET('Hygiene Data'!$D$10,0,10*ROW('Hygiene Data'!D97)),IF(AND(ISNUMBER(OFFSET('Hygiene Data'!$D$10,0,10*ROW('Hygiene Data'!D97))),DT103="No",ISNUMBER(OFFSET('Hygiene Data'!$D$10,0,10*ROW('Hygiene Data'!D97)))),CONCATENATE("[",ROUND(OFFSET('Hygiene Data'!$D$10,0,10*ROW('Hygiene Data'!D97)),0),"]"),IF(AND(ISNUMBER(OFFSET('Hygiene Data'!$D$10,0,10*ROW('Hygiene Data'!D97))),DT103="",ISNUMBER(OFFSET('Hygiene Data'!$D$10,0,10*ROW('Hygiene Data'!D97)))),OFFSET('Hygiene Data'!$D$10,0,10*ROW('Hygiene Data'!D97)),NA())))</f>
        <v>#N/A</v>
      </c>
      <c r="BF103" s="254" t="e">
        <f ca="true">+IF(AND(ISNUMBER(OFFSET('Hygiene Data'!$E$6,0,10*ROW('Hygiene Data'!E97))),DU103="Yes"),OFFSET('Hygiene Data'!$E$6,0,10*ROW('Hygiene Data'!E97)),IF(AND(ISNUMBER(OFFSET('Hygiene Data'!$E$6,0,10*ROW('Hygiene Data'!E97))),DU103="No",ISNUMBER(OFFSET('Hygiene Data'!$E$6,0,10*ROW('Hygiene Data'!E97)))),CONCATENATE("[",ROUND(OFFSET('Hygiene Data'!$E$6,0,10*ROW('Hygiene Data'!E97)),0),"]"),IF(AND(ISNUMBER(OFFSET('Hygiene Data'!$E$6,0,10*ROW('Hygiene Data'!E97))),DU103="",ISNUMBER(OFFSET('Hygiene Data'!$E$6,0,10*ROW('Hygiene Data'!E97)))),OFFSET('Hygiene Data'!$E$6,0,10*ROW('Hygiene Data'!E97)),NA())))</f>
        <v>#N/A</v>
      </c>
      <c r="BG103" s="254" t="e">
        <f ca="true">+IF(AND(ISNUMBER(OFFSET('Hygiene Data'!$E$8,0,10*ROW('Hygiene Data'!E97))),DV103="Yes"),OFFSET('Hygiene Data'!$E$8,0,10*ROW('Hygiene Data'!E97)),IF(AND(ISNUMBER(OFFSET('Hygiene Data'!$E$8,0,10*ROW('Hygiene Data'!E97))),DV103="No",ISNUMBER(OFFSET('Hygiene Data'!$E$8,0,10*ROW('Hygiene Data'!E97)))),CONCATENATE("[",ROUND(OFFSET('Hygiene Data'!$E$8,0,10*ROW('Hygiene Data'!E97)),0),"]"),IF(AND(ISNUMBER(OFFSET('Hygiene Data'!$E$8,0,10*ROW('Hygiene Data'!E97))),DV103="",ISNUMBER(OFFSET('Hygiene Data'!$E$8,0,10*ROW('Hygiene Data'!E97)))),OFFSET('Hygiene Data'!$E$8,0,10*ROW('Hygiene Data'!E97)),NA())))</f>
        <v>#N/A</v>
      </c>
      <c r="BH103" s="254" t="e">
        <f ca="true">+IF(AND(ISNUMBER(OFFSET('Hygiene Data'!$E$10,0,10*ROW('Hygiene Data'!E97))),DW103="Yes"),OFFSET('Hygiene Data'!$E$10,0,10*ROW('Hygiene Data'!E97)),IF(AND(ISNUMBER(OFFSET('Hygiene Data'!$E$10,0,10*ROW('Hygiene Data'!E97))),DW103="No",ISNUMBER(OFFSET('Hygiene Data'!$E$10,0,10*ROW('Hygiene Data'!E97)))),CONCATENATE("[",ROUND(OFFSET('Hygiene Data'!$E$10,0,10*ROW('Hygiene Data'!E97)),0),"]"),IF(AND(ISNUMBER(OFFSET('Hygiene Data'!$E$10,0,10*ROW('Hygiene Data'!E97))),DW103="",ISNUMBER(OFFSET('Hygiene Data'!$E$10,0,10*ROW('Hygiene Data'!E97)))),OFFSET('Hygiene Data'!$E$10,0,10*ROW('Hygiene Data'!E97)),NA())))</f>
        <v>#N/A</v>
      </c>
      <c r="BI103" s="254" t="e">
        <f ca="true">+IF(AND(ISNUMBER(OFFSET('Hygiene Data'!$F$6,0,10*ROW('Hygiene Data'!F97))),DX103="Yes"),OFFSET('Hygiene Data'!$F$6,0,10*ROW('Hygiene Data'!F97)),IF(AND(ISNUMBER(OFFSET('Hygiene Data'!$F$6,0,10*ROW('Hygiene Data'!F97))),DX103="No",ISNUMBER(OFFSET('Hygiene Data'!$F$6,0,10*ROW('Hygiene Data'!F97)))),CONCATENATE("[",ROUND(OFFSET('Hygiene Data'!$F$6,0,10*ROW('Hygiene Data'!F97)),0),"]"),IF(AND(ISNUMBER(OFFSET('Hygiene Data'!$F$6,0,10*ROW('Hygiene Data'!F97))),DX103="",ISNUMBER(OFFSET('Hygiene Data'!$F$6,0,10*ROW('Hygiene Data'!F97)))),OFFSET('Hygiene Data'!$F$6,0,10*ROW('Hygiene Data'!F97)),NA())))</f>
        <v>#N/A</v>
      </c>
      <c r="BJ103" s="254" t="e">
        <f ca="true">+IF(AND(ISNUMBER(OFFSET('Hygiene Data'!$F$8,0,10*ROW('Hygiene Data'!F97))),DY103="Yes"),OFFSET('Hygiene Data'!$F$8,0,10*ROW('Hygiene Data'!F97)),IF(AND(ISNUMBER(OFFSET('Hygiene Data'!$F$8,0,10*ROW('Hygiene Data'!F97))),DY103="No",ISNUMBER(OFFSET('Hygiene Data'!$F$8,0,10*ROW('Hygiene Data'!F97)))),CONCATENATE("[",ROUND(OFFSET('Hygiene Data'!$F$8,0,10*ROW('Hygiene Data'!F97)),0),"]"),IF(AND(ISNUMBER(OFFSET('Hygiene Data'!$F$8,0,10*ROW('Hygiene Data'!F97))),DY103="",ISNUMBER(OFFSET('Hygiene Data'!$F$8,0,10*ROW('Hygiene Data'!F97)))),OFFSET('Hygiene Data'!$F$8,0,10*ROW('Hygiene Data'!F97)),NA())))</f>
        <v>#N/A</v>
      </c>
      <c r="BK103" s="254" t="e">
        <f ca="true">+IF(AND(ISNUMBER(OFFSET('Hygiene Data'!$F$10,0,10*ROW('Hygiene Data'!F97))),DZ103="Yes"),OFFSET('Hygiene Data'!$F$10,0,10*ROW('Hygiene Data'!F97)),IF(AND(ISNUMBER(OFFSET('Hygiene Data'!$F$10,0,10*ROW('Hygiene Data'!F97))),DZ103="No",ISNUMBER(OFFSET('Hygiene Data'!$F$10,0,10*ROW('Hygiene Data'!F97)))),CONCATENATE("[",ROUND(OFFSET('Hygiene Data'!$F$10,0,10*ROW('Hygiene Data'!F97)),0),"]"),IF(AND(ISNUMBER(OFFSET('Hygiene Data'!$F$10,0,10*ROW('Hygiene Data'!F97))),DZ103="",ISNUMBER(OFFSET('Hygiene Data'!$F$10,0,10*ROW('Hygiene Data'!F97)))),OFFSET('Hygiene Data'!$F$10,0,10*ROW('Hygiene Data'!F97)),NA())))</f>
        <v>#N/A</v>
      </c>
      <c r="BL103" s="254" t="e">
        <f ca="true">+IF(AND(ISNUMBER(OFFSET('Hygiene Data'!$G$6,0,10*ROW('Hygiene Data'!G97))),EA103="Yes"),OFFSET('Hygiene Data'!$G$6,0,10*ROW('Hygiene Data'!G97)),IF(AND(ISNUMBER(OFFSET('Hygiene Data'!$G$6,0,10*ROW('Hygiene Data'!G97))),EA103="No",ISNUMBER(OFFSET('Hygiene Data'!$G$6,0,10*ROW('Hygiene Data'!G97)))),CONCATENATE("[",ROUND(OFFSET('Hygiene Data'!$G$6,0,10*ROW('Hygiene Data'!G97)),0),"]"),IF(AND(ISNUMBER(OFFSET('Hygiene Data'!$G$6,0,10*ROW('Hygiene Data'!G97))),EA103="",ISNUMBER(OFFSET('Hygiene Data'!$G$6,0,10*ROW('Hygiene Data'!G97)))),OFFSET('Hygiene Data'!$G$6,0,10*ROW('Hygiene Data'!G97)),NA())))</f>
        <v>#N/A</v>
      </c>
      <c r="BM103" s="254" t="e">
        <f ca="true">+IF(AND(ISNUMBER(OFFSET('Hygiene Data'!$G$8,0,10*ROW('Hygiene Data'!G97))),EB103="Yes"),OFFSET('Hygiene Data'!$G$8,0,10*ROW('Hygiene Data'!G97)),IF(AND(ISNUMBER(OFFSET('Hygiene Data'!$G$8,0,10*ROW('Hygiene Data'!G97))),EB103="No",ISNUMBER(OFFSET('Hygiene Data'!$G$8,0,10*ROW('Hygiene Data'!G97)))),CONCATENATE("[",ROUND(OFFSET('Hygiene Data'!$G$8,0,10*ROW('Hygiene Data'!G97)),0),"]"),IF(AND(ISNUMBER(OFFSET('Hygiene Data'!$G$8,0,10*ROW('Hygiene Data'!G97))),EB103="",ISNUMBER(OFFSET('Hygiene Data'!$G$8,0,10*ROW('Hygiene Data'!G97)))),OFFSET('Hygiene Data'!$G$8,0,10*ROW('Hygiene Data'!G97)),NA())))</f>
        <v>#N/A</v>
      </c>
      <c r="BN103" s="254" t="e">
        <f ca="true">+IF(AND(ISNUMBER(OFFSET('Hygiene Data'!$G$10,0,10*ROW('Hygiene Data'!G97))),EC103="Yes"),OFFSET('Hygiene Data'!$G$10,0,10*ROW('Hygiene Data'!G97)),IF(AND(ISNUMBER(OFFSET('Hygiene Data'!$G$10,0,10*ROW('Hygiene Data'!G97))),EC103="No",ISNUMBER(OFFSET('Hygiene Data'!$G$10,0,10*ROW('Hygiene Data'!G97)))),CONCATENATE("[",ROUND(OFFSET('Hygiene Data'!$G$10,0,10*ROW('Hygiene Data'!G97)),0),"]"),IF(AND(ISNUMBER(OFFSET('Hygiene Data'!$G$10,0,10*ROW('Hygiene Data'!G97))),EC103="",ISNUMBER(OFFSET('Hygiene Data'!$G$10,0,10*ROW('Hygiene Data'!G97)))),OFFSET('Hygiene Data'!$G$10,0,10*ROW('Hygiene Data'!G97)),NA())))</f>
        <v>#N/A</v>
      </c>
      <c r="BO103" s="254" t="e">
        <f ca="true">+IF(AND(ISNUMBER(OFFSET('Hygiene Data'!$H$6,0,10*ROW('Hygiene Data'!H97))),ED103="Yes"),OFFSET('Hygiene Data'!$H$6,0,10*ROW('Hygiene Data'!H97)),IF(AND(ISNUMBER(OFFSET('Hygiene Data'!$H$6,0,10*ROW('Hygiene Data'!H97))),ED103="No",ISNUMBER(OFFSET('Hygiene Data'!$H$6,0,10*ROW('Hygiene Data'!H97)))),CONCATENATE("[",ROUND(OFFSET('Hygiene Data'!$H$6,0,10*ROW('Hygiene Data'!H97)),0),"]"),IF(AND(ISNUMBER(OFFSET('Hygiene Data'!$H$6,0,10*ROW('Hygiene Data'!H97))),ED103="",ISNUMBER(OFFSET('Hygiene Data'!$H$6,0,10*ROW('Hygiene Data'!H97)))),OFFSET('Hygiene Data'!$H$6,0,10*ROW('Hygiene Data'!H97)),NA())))</f>
        <v>#N/A</v>
      </c>
      <c r="BP103" s="254" t="e">
        <f ca="true">+IF(AND(ISNUMBER(OFFSET('Hygiene Data'!$H$8,0,10*ROW('Hygiene Data'!H97))),EE103="Yes"),OFFSET('Hygiene Data'!$H$8,0,10*ROW('Hygiene Data'!H97)),IF(AND(ISNUMBER(OFFSET('Hygiene Data'!$H$8,0,10*ROW('Hygiene Data'!H97))),EE103="No",ISNUMBER(OFFSET('Hygiene Data'!$H$8,0,10*ROW('Hygiene Data'!H97)))),CONCATENATE("[",ROUND(OFFSET('Hygiene Data'!$H$8,0,10*ROW('Hygiene Data'!H97)),0),"]"),IF(AND(ISNUMBER(OFFSET('Hygiene Data'!$H$8,0,10*ROW('Hygiene Data'!H97))),EE103="",ISNUMBER(OFFSET('Hygiene Data'!$H$8,0,10*ROW('Hygiene Data'!H97)))),OFFSET('Hygiene Data'!$H$8,0,10*ROW('Hygiene Data'!H97)),NA())))</f>
        <v>#N/A</v>
      </c>
      <c r="BQ103" s="254" t="e">
        <f ca="true">+IF(AND(ISNUMBER(OFFSET('Hygiene Data'!$H$10,0,10*ROW('Hygiene Data'!H97))),EF103="Yes"),OFFSET('Hygiene Data'!$H$10,0,10*ROW('Hygiene Data'!H97)),IF(AND(ISNUMBER(OFFSET('Hygiene Data'!$H$10,0,10*ROW('Hygiene Data'!H97))),EF103="No",ISNUMBER(OFFSET('Hygiene Data'!$H$10,0,10*ROW('Hygiene Data'!H97)))),CONCATENATE("[",ROUND(OFFSET('Hygiene Data'!$H$10,0,10*ROW('Hygiene Data'!H97)),0),"]"),IF(AND(ISNUMBER(OFFSET('Hygiene Data'!$H$10,0,10*ROW('Hygiene Data'!H97))),EF103="",ISNUMBER(OFFSET('Hygiene Data'!$H$10,0,10*ROW('Hygiene Data'!H97)))),OFFSET('Hygiene Data'!$H$10,0,10*ROW('Hygiene Data'!H97)),NA())))</f>
        <v>#N/A</v>
      </c>
      <c r="BS103" s="36" t="str">
        <f ca="true">+IF(OFFSET('Water Data'!$C$28,0,10*ROW('Water Data'!C97))="","",OFFSET('Water Data'!$C$28,0,10*ROW('Water Data'!C97)))</f>
        <v/>
      </c>
      <c r="BT103" s="36" t="str">
        <f ca="true">+IF(OFFSET('Water Data'!$C$29,0,10*ROW('Water Data'!C97))="","",OFFSET('Water Data'!$C$29,0,10*ROW('Water Data'!C97)))</f>
        <v/>
      </c>
      <c r="BU103" s="36" t="str">
        <f ca="true">+IF(OFFSET('Water Data'!$C$30,0,10*ROW('Water Data'!C97))="","",OFFSET('Water Data'!$C$30,0,10*ROW('Water Data'!C97)))</f>
        <v/>
      </c>
      <c r="BV103" s="36" t="str">
        <f ca="true">+IF(OFFSET('Water Data'!$D$28,0,10*ROW('Water Data'!D97))="","",OFFSET('Water Data'!$D$28,0,10*ROW('Water Data'!D97)))</f>
        <v/>
      </c>
      <c r="BW103" s="36" t="str">
        <f ca="true">+IF(OFFSET('Water Data'!$D$29,0,10*ROW('Water Data'!D97))="","",OFFSET('Water Data'!$D$29,0,10*ROW('Water Data'!D97)))</f>
        <v/>
      </c>
      <c r="BX103" s="36" t="str">
        <f ca="true">+IF(OFFSET('Water Data'!$D$30,0,10*ROW('Water Data'!D97))="","",OFFSET('Water Data'!$D$30,0,10*ROW('Water Data'!D97)))</f>
        <v/>
      </c>
      <c r="BY103" s="36" t="str">
        <f ca="true">+IF(OFFSET('Water Data'!$E$28,0,10*ROW('Water Data'!E97))="","",OFFSET('Water Data'!$E$28,0,10*ROW('Water Data'!E97)))</f>
        <v/>
      </c>
      <c r="BZ103" s="36" t="str">
        <f ca="true">+IF(OFFSET('Water Data'!$E$29,0,10*ROW('Water Data'!E97))="","",OFFSET('Water Data'!$E$29,0,10*ROW('Water Data'!E97)))</f>
        <v/>
      </c>
      <c r="CA103" s="36" t="str">
        <f ca="true">+IF(OFFSET('Water Data'!$E$30,0,10*ROW('Water Data'!E97))="","",OFFSET('Water Data'!$E$30,0,10*ROW('Water Data'!E97)))</f>
        <v/>
      </c>
      <c r="CB103" s="36" t="str">
        <f ca="true">+IF(OFFSET('Water Data'!$F$28,0,10*ROW('Water Data'!F97))="","",OFFSET('Water Data'!$F$28,0,10*ROW('Water Data'!F97)))</f>
        <v/>
      </c>
      <c r="CC103" s="36" t="str">
        <f ca="true">+IF(OFFSET('Water Data'!$F$29,0,10*ROW('Water Data'!F97))="","",OFFSET('Water Data'!$F$29,0,10*ROW('Water Data'!F97)))</f>
        <v/>
      </c>
      <c r="CD103" s="36" t="str">
        <f ca="true">+IF(OFFSET('Water Data'!$F$30,0,10*ROW('Water Data'!F97))="","",OFFSET('Water Data'!$F$30,0,10*ROW('Water Data'!F97)))</f>
        <v/>
      </c>
      <c r="CE103" s="36" t="str">
        <f ca="true">+IF(OFFSET('Water Data'!$G$28,0,10*ROW('Water Data'!G97))="","",OFFSET('Water Data'!$G$28,0,10*ROW('Water Data'!G97)))</f>
        <v/>
      </c>
      <c r="CF103" s="36" t="str">
        <f ca="true">+IF(OFFSET('Water Data'!$G$29,0,10*ROW('Water Data'!G97))="","",OFFSET('Water Data'!$G$29,0,10*ROW('Water Data'!G97)))</f>
        <v/>
      </c>
      <c r="CG103" s="36" t="str">
        <f ca="true">+IF(OFFSET('Water Data'!$G$30,0,10*ROW('Water Data'!G97))="","",OFFSET('Water Data'!$G$30,0,10*ROW('Water Data'!G97)))</f>
        <v/>
      </c>
      <c r="CH103" s="36" t="str">
        <f ca="true">+IF(OFFSET('Water Data'!$H$28,0,10*ROW('Water Data'!H97))="","",OFFSET('Water Data'!$H$28,0,10*ROW('Water Data'!H97)))</f>
        <v/>
      </c>
      <c r="CI103" s="36" t="str">
        <f ca="true">+IF(OFFSET('Water Data'!$H$29,0,10*ROW('Water Data'!H97))="","",OFFSET('Water Data'!$H$29,0,10*ROW('Water Data'!H97)))</f>
        <v/>
      </c>
      <c r="CJ103" s="36" t="str">
        <f ca="true">+IF(OFFSET('Water Data'!$H$30,0,10*ROW('Water Data'!H97))="","",OFFSET('Water Data'!$H$30,0,10*ROW('Water Data'!H97)))</f>
        <v/>
      </c>
      <c r="CK103" s="36" t="str">
        <f ca="true">+IF(OFFSET('Sanitation Data'!$C$29,0,10*ROW('Sanitation Data'!C97))="","",OFFSET('Sanitation Data'!$C$29,0,10*ROW('Sanitation Data'!C97)))</f>
        <v/>
      </c>
      <c r="CL103" s="36" t="str">
        <f ca="true">+IF(OFFSET('Sanitation Data'!$C$30,0,10*ROW('Sanitation Data'!C97))="","",OFFSET('Sanitation Data'!$C$30,0,10*ROW('Sanitation Data'!C97)))</f>
        <v/>
      </c>
      <c r="CM103" s="36" t="str">
        <f ca="true">+IF(OFFSET('Sanitation Data'!$C$31,0,10*ROW('Sanitation Data'!C97))="","",OFFSET('Sanitation Data'!$C$31,0,10*ROW('Sanitation Data'!C97)))</f>
        <v/>
      </c>
      <c r="CN103" s="36" t="str">
        <f ca="true">+IF(OFFSET('Sanitation Data'!$C$32,0,10*ROW('Sanitation Data'!C97))="","",OFFSET('Sanitation Data'!$C$32,0,10*ROW('Sanitation Data'!C97)))</f>
        <v/>
      </c>
      <c r="CO103" s="36" t="str">
        <f ca="true">+IF(OFFSET('Sanitation Data'!$C$33,0,10*ROW('Sanitation Data'!C97))="","",OFFSET('Sanitation Data'!$C$33,0,10*ROW('Sanitation Data'!C97)))</f>
        <v/>
      </c>
      <c r="CP103" s="36" t="str">
        <f ca="true">+IF(OFFSET('Sanitation Data'!$D$29,0,10*ROW('Sanitation Data'!D97))="","",OFFSET('Sanitation Data'!$D$29,0,10*ROW('Sanitation Data'!D97)))</f>
        <v/>
      </c>
      <c r="CQ103" s="36" t="str">
        <f ca="true">+IF(OFFSET('Sanitation Data'!$D$30,0,10*ROW('Sanitation Data'!D97))="","",OFFSET('Sanitation Data'!$D$30,0,10*ROW('Sanitation Data'!D97)))</f>
        <v/>
      </c>
      <c r="CR103" s="36" t="str">
        <f ca="true">+IF(OFFSET('Sanitation Data'!$D$31,0,10*ROW('Sanitation Data'!D97))="","",OFFSET('Sanitation Data'!$D$31,0,10*ROW('Sanitation Data'!D97)))</f>
        <v/>
      </c>
      <c r="CS103" s="36" t="str">
        <f ca="true">+IF(OFFSET('Sanitation Data'!$D$32,0,10*ROW('Sanitation Data'!D97))="","",OFFSET('Sanitation Data'!$D$32,0,10*ROW('Sanitation Data'!D97)))</f>
        <v/>
      </c>
      <c r="CT103" s="36" t="str">
        <f ca="true">+IF(OFFSET('Sanitation Data'!$D$33,0,10*ROW('Sanitation Data'!D97))="","",OFFSET('Sanitation Data'!$D$33,0,10*ROW('Sanitation Data'!D97)))</f>
        <v/>
      </c>
      <c r="CU103" s="36" t="str">
        <f ca="true">+IF(OFFSET('Sanitation Data'!$E$29,0,10*ROW('Sanitation Data'!E97))="","",OFFSET('Sanitation Data'!$E$29,0,10*ROW('Sanitation Data'!E97)))</f>
        <v/>
      </c>
      <c r="CV103" s="36" t="str">
        <f ca="true">+IF(OFFSET('Sanitation Data'!$E$30,0,10*ROW('Sanitation Data'!E97))="","",OFFSET('Sanitation Data'!$E$30,0,10*ROW('Sanitation Data'!E97)))</f>
        <v/>
      </c>
      <c r="CW103" s="36" t="str">
        <f ca="true">+IF(OFFSET('Sanitation Data'!$E$31,0,10*ROW('Sanitation Data'!E97))="","",OFFSET('Sanitation Data'!$E$31,0,10*ROW('Sanitation Data'!E97)))</f>
        <v/>
      </c>
      <c r="CX103" s="36" t="str">
        <f ca="true">+IF(OFFSET('Sanitation Data'!$E$32,0,10*ROW('Sanitation Data'!E97))="","",OFFSET('Sanitation Data'!$E$32,0,10*ROW('Sanitation Data'!E97)))</f>
        <v/>
      </c>
      <c r="CY103" s="36" t="str">
        <f ca="true">+IF(OFFSET('Sanitation Data'!$E$33,0,10*ROW('Sanitation Data'!E97))="","",OFFSET('Sanitation Data'!$E$33,0,10*ROW('Sanitation Data'!E97)))</f>
        <v/>
      </c>
      <c r="CZ103" s="36" t="str">
        <f ca="true">+IF(OFFSET('Sanitation Data'!$F$29,0,10*ROW('Sanitation Data'!F97))="","",OFFSET('Sanitation Data'!$F$29,0,10*ROW('Sanitation Data'!F97)))</f>
        <v/>
      </c>
      <c r="DA103" s="36" t="str">
        <f ca="true">+IF(OFFSET('Sanitation Data'!$F$30,0,10*ROW('Sanitation Data'!F97))="","",OFFSET('Sanitation Data'!$F$30,0,10*ROW('Sanitation Data'!F97)))</f>
        <v/>
      </c>
      <c r="DB103" s="36" t="str">
        <f ca="true">+IF(OFFSET('Sanitation Data'!$F$31,0,10*ROW('Sanitation Data'!F97))="","",OFFSET('Sanitation Data'!$F$31,0,10*ROW('Sanitation Data'!F97)))</f>
        <v/>
      </c>
      <c r="DC103" s="36" t="str">
        <f ca="true">+IF(OFFSET('Sanitation Data'!$F$32,0,10*ROW('Sanitation Data'!F97))="","",OFFSET('Sanitation Data'!$F$32,0,10*ROW('Sanitation Data'!F97)))</f>
        <v/>
      </c>
      <c r="DD103" s="36" t="str">
        <f ca="true">+IF(OFFSET('Sanitation Data'!$F$33,0,10*ROW('Sanitation Data'!F97))="","",OFFSET('Sanitation Data'!$F$33,0,10*ROW('Sanitation Data'!F97)))</f>
        <v/>
      </c>
      <c r="DE103" s="36" t="str">
        <f ca="true">+IF(OFFSET('Sanitation Data'!$G$29,0,10*ROW('Sanitation Data'!G97))="","",OFFSET('Sanitation Data'!$G$29,0,10*ROW('Sanitation Data'!G97)))</f>
        <v/>
      </c>
      <c r="DF103" s="36" t="str">
        <f ca="true">+IF(OFFSET('Sanitation Data'!$G$30,0,10*ROW('Sanitation Data'!G97))="","",OFFSET('Sanitation Data'!$G$30,0,10*ROW('Sanitation Data'!G97)))</f>
        <v/>
      </c>
      <c r="DG103" s="36" t="str">
        <f ca="true">+IF(OFFSET('Sanitation Data'!$G$31,0,10*ROW('Sanitation Data'!G97))="","",OFFSET('Sanitation Data'!$G$31,0,10*ROW('Sanitation Data'!G97)))</f>
        <v/>
      </c>
      <c r="DH103" s="36" t="str">
        <f ca="true">+IF(OFFSET('Sanitation Data'!$G$32,0,10*ROW('Sanitation Data'!G97))="","",OFFSET('Sanitation Data'!$G$32,0,10*ROW('Sanitation Data'!G97)))</f>
        <v/>
      </c>
      <c r="DI103" s="36" t="str">
        <f ca="true">+IF(OFFSET('Sanitation Data'!$G$33,0,10*ROW('Sanitation Data'!G97))="","",OFFSET('Sanitation Data'!$G$33,0,10*ROW('Sanitation Data'!G97)))</f>
        <v/>
      </c>
      <c r="DJ103" s="36" t="str">
        <f ca="true">+IF(OFFSET('Sanitation Data'!$H$29,0,10*ROW('Sanitation Data'!H97))="","",OFFSET('Sanitation Data'!$H$29,0,10*ROW('Sanitation Data'!H97)))</f>
        <v/>
      </c>
      <c r="DK103" s="36" t="str">
        <f ca="true">+IF(OFFSET('Sanitation Data'!$H$30,0,10*ROW('Sanitation Data'!H97))="","",OFFSET('Sanitation Data'!$H$30,0,10*ROW('Sanitation Data'!H97)))</f>
        <v/>
      </c>
      <c r="DL103" s="36" t="str">
        <f ca="true">+IF(OFFSET('Sanitation Data'!$H$31,0,10*ROW('Sanitation Data'!H97))="","",OFFSET('Sanitation Data'!$H$31,0,10*ROW('Sanitation Data'!H97)))</f>
        <v/>
      </c>
      <c r="DM103" s="36" t="str">
        <f ca="true">+IF(OFFSET('Sanitation Data'!$H$32,0,10*ROW('Sanitation Data'!H97))="","",OFFSET('Sanitation Data'!$H$32,0,10*ROW('Sanitation Data'!H97)))</f>
        <v/>
      </c>
      <c r="DN103" s="36" t="str">
        <f ca="true">+IF(OFFSET('Sanitation Data'!$H$33,0,10*ROW('Sanitation Data'!H97))="","",OFFSET('Sanitation Data'!$H$33,0,10*ROW('Sanitation Data'!H97)))</f>
        <v/>
      </c>
      <c r="DO103" s="36" t="str">
        <f ca="true">+IF(OFFSET('Hygiene Data'!$C$12,0,10*ROW('Hygiene Data'!C97))="","",OFFSET('Hygiene Data'!$C$12,0,10*ROW('Hygiene Data'!C97)))</f>
        <v/>
      </c>
      <c r="DP103" s="36" t="str">
        <f ca="true">+IF(OFFSET('Hygiene Data'!$C$13,0,10*ROW('Hygiene Data'!C97))="","",OFFSET('Hygiene Data'!$C$13,0,10*ROW('Hygiene Data'!C97)))</f>
        <v/>
      </c>
      <c r="DQ103" s="36" t="str">
        <f ca="true">+IF(OFFSET('Hygiene Data'!$C$14,0,10*ROW('Hygiene Data'!C97))="","",OFFSET('Hygiene Data'!$C$14,0,10*ROW('Hygiene Data'!C97)))</f>
        <v/>
      </c>
      <c r="DR103" s="36" t="str">
        <f ca="true">+IF(OFFSET('Hygiene Data'!$D$12,0,10*ROW('Hygiene Data'!D97))="","",OFFSET('Hygiene Data'!$D$12,0,10*ROW('Hygiene Data'!D97)))</f>
        <v/>
      </c>
      <c r="DS103" s="36" t="str">
        <f ca="true">+IF(OFFSET('Hygiene Data'!$D$13,0,10*ROW('Hygiene Data'!D97))="","",OFFSET('Hygiene Data'!$D$13,0,10*ROW('Hygiene Data'!D97)))</f>
        <v/>
      </c>
      <c r="DT103" s="36" t="str">
        <f ca="true">+IF(OFFSET('Hygiene Data'!$D$14,0,10*ROW('Hygiene Data'!D97))="","",OFFSET('Hygiene Data'!$D$14,0,10*ROW('Hygiene Data'!D97)))</f>
        <v/>
      </c>
      <c r="DU103" s="36" t="str">
        <f ca="true">+IF(OFFSET('Hygiene Data'!$E$12,0,10*ROW('Hygiene Data'!E97))="","",OFFSET('Hygiene Data'!$E$12,0,10*ROW('Hygiene Data'!E97)))</f>
        <v/>
      </c>
      <c r="DV103" s="36" t="str">
        <f ca="true">+IF(OFFSET('Hygiene Data'!$E$13,0,10*ROW('Hygiene Data'!E97))="","",OFFSET('Hygiene Data'!$E$13,0,10*ROW('Hygiene Data'!E97)))</f>
        <v/>
      </c>
      <c r="DW103" s="36" t="str">
        <f ca="true">+IF(OFFSET('Hygiene Data'!$E$14,0,10*ROW('Hygiene Data'!E97))="","",OFFSET('Hygiene Data'!$E$14,0,10*ROW('Hygiene Data'!E97)))</f>
        <v/>
      </c>
      <c r="DX103" s="36" t="str">
        <f ca="true">+IF(OFFSET('Hygiene Data'!$F$12,0,10*ROW('Hygiene Data'!F97))="","",OFFSET('Hygiene Data'!$F$12,0,10*ROW('Hygiene Data'!F97)))</f>
        <v/>
      </c>
      <c r="DY103" s="36" t="str">
        <f ca="true">+IF(OFFSET('Hygiene Data'!$F$13,0,10*ROW('Hygiene Data'!F97))="","",OFFSET('Hygiene Data'!$F$13,0,10*ROW('Hygiene Data'!F97)))</f>
        <v/>
      </c>
      <c r="DZ103" s="36" t="str">
        <f ca="true">+IF(OFFSET('Hygiene Data'!$F$14,0,10*ROW('Hygiene Data'!F97))="","",OFFSET('Hygiene Data'!$F$14,0,10*ROW('Hygiene Data'!F97)))</f>
        <v/>
      </c>
      <c r="EA103" s="36" t="str">
        <f ca="true">+IF(OFFSET('Hygiene Data'!$G$12,0,10*ROW('Hygiene Data'!G97))="","",OFFSET('Hygiene Data'!$G$12,0,10*ROW('Hygiene Data'!G97)))</f>
        <v/>
      </c>
      <c r="EB103" s="36" t="str">
        <f ca="true">+IF(OFFSET('Hygiene Data'!$G$13,0,10*ROW('Hygiene Data'!G97))="","",OFFSET('Hygiene Data'!$G$13,0,10*ROW('Hygiene Data'!G97)))</f>
        <v/>
      </c>
      <c r="EC103" s="36" t="str">
        <f ca="true">+IF(OFFSET('Hygiene Data'!$G$14,0,10*ROW('Hygiene Data'!G97))="","",OFFSET('Hygiene Data'!$G$14,0,10*ROW('Hygiene Data'!G97)))</f>
        <v/>
      </c>
      <c r="ED103" s="36" t="str">
        <f ca="true">+IF(OFFSET('Hygiene Data'!$H$12,0,10*ROW('Hygiene Data'!H97))="","",OFFSET('Hygiene Data'!$H$12,0,10*ROW('Hygiene Data'!H97)))</f>
        <v/>
      </c>
      <c r="EE103" s="36" t="str">
        <f ca="true">+IF(OFFSET('Hygiene Data'!$H$13,0,10*ROW('Hygiene Data'!H97))="","",OFFSET('Hygiene Data'!$H$13,0,10*ROW('Hygiene Data'!H97)))</f>
        <v/>
      </c>
      <c r="EF103" s="36" t="str">
        <f ca="true">+IF(OFFSET('Hygiene Data'!$H$14,0,10*ROW('Hygiene Data'!H97))="","",OFFSET('Hygiene Data'!$H$14,0,10*ROW('Hygiene Data'!H97)))</f>
        <v/>
      </c>
    </row>
    <row r="104" x14ac:dyDescent="0.2">
      <c r="A104" s="59" t="str">
        <f ca="true">+IF(OFFSET('Water Data'!$B$1,0,10*ROW('Water Data'!B101))="","",OFFSET('Water Data'!$B$1,0,10*ROW('Water Data'!B101)))</f>
        <v/>
      </c>
      <c r="B104" s="59" t="str">
        <f ca="true">+IF(OFFSET('Water Data'!$A$3,0,10*ROW('Water Data'!A101))="","",OFFSET('Water Data'!$A$3,0,10*ROW('Water Data'!A101)))</f>
        <v/>
      </c>
      <c r="C104" s="59" t="str">
        <f ca="true">+IF(OFFSET('Water Data'!$C$3,0,10*ROW('Water Data'!C101))="","",OFFSET('Water Data'!$C$3,0,10*ROW('Water Data'!C101)))</f>
        <v/>
      </c>
      <c r="D104" s="252" t="e">
        <f ca="true">+IF(AND(ISNUMBER(OFFSET('Water Data'!$C$5,0,10*ROW('Water Data'!C98))),BS104="Yes"),100-OFFSET('Water Data'!$C$5,0,10*ROW('Water Data'!C98)),IF(AND(ISNUMBER(OFFSET('Water Data'!$C$5,0,10*ROW('Water Data'!C98))),BS104="No",ISNUMBER(OFFSET('Water Data'!$C$5,0,10*ROW('Water Data'!C98)))),CONCATENATE("[",ROUND(100-OFFSET('Water Data'!$C$5,0,10*ROW('Water Data'!C98)),0),"]"),IF(AND(ISNUMBER(OFFSET('Water Data'!$C$5,0,10*ROW('Water Data'!C98))),BS104="",ISNUMBER(OFFSET('Water Data'!$C$5,0,10*ROW('Water Data'!C98)))),100-OFFSET('Water Data'!$C$5,0,10*ROW('Water Data'!C98)),NA())))</f>
        <v>#N/A</v>
      </c>
      <c r="E104" s="252" t="e">
        <f ca="true">+IF(AND(ISNUMBER(OFFSET('Water Data'!$C$7,0,10*ROW('Water Data'!D98))),BT104="Yes"),OFFSET('Water Data'!$C$7,0,10*ROW('Water Data'!C98)),IF(AND(ISNUMBER(OFFSET('Water Data'!$C$7,0,10*ROW('Water Data'!C98))),BT104="No",ISNUMBER(OFFSET('Water Data'!$C$7,0,10*ROW('Water Data'!C98)))),CONCATENATE("[",ROUND(OFFSET('Water Data'!$C$7,0,10*ROW('Water Data'!C98)),0),"]"),IF(AND(ISNUMBER(OFFSET('Water Data'!$C$7,0,10*ROW('Water Data'!C98))),BT104="",ISNUMBER(OFFSET('Water Data'!$C$7,0,10*ROW('Water Data'!C98)))),OFFSET('Water Data'!$C$7,0,10*ROW('Water Data'!C98)),NA())))</f>
        <v>#N/A</v>
      </c>
      <c r="F104" s="252" t="e">
        <f ca="true">+IF(AND(ISNUMBER(OFFSET('Water Data'!$C$10,0,10*ROW('Water Data'!C98))),BU104="Yes"),OFFSET('Water Data'!$C$10,0,10*ROW('Water Data'!C98)),IF(AND(ISNUMBER(OFFSET('Water Data'!$C$10,0,10*ROW('Water Data'!C98))),BU104="No",ISNUMBER(OFFSET('Water Data'!$C$10,0,10*ROW('Water Data'!C98)))),CONCATENATE("[",ROUND(OFFSET('Water Data'!$C$10,0,10*ROW('Water Data'!C98)),0),"]"),IF(AND(ISNUMBER(OFFSET('Water Data'!$C$10,0,10*ROW('Water Data'!C98))),BU104="",ISNUMBER(OFFSET('Water Data'!$C$10,0,10*ROW('Water Data'!C98)))),OFFSET('Water Data'!$C$10,0,10*ROW('Water Data'!C98)),NA())))</f>
        <v>#N/A</v>
      </c>
      <c r="G104" s="252" t="e">
        <f ca="true">+IF(AND(ISNUMBER(OFFSET('Water Data'!$D$5,0,10*ROW('Water Data'!D98))),BV104="Yes"),100-OFFSET('Water Data'!$D$5,0,10*ROW('Water Data'!D98)),IF(AND(ISNUMBER(OFFSET('Water Data'!$D$5,0,10*ROW('Water Data'!D98))),BV104="No",ISNUMBER(OFFSET('Water Data'!$D$5,0,10*ROW('Water Data'!D98)))),CONCATENATE("[",ROUND(100-OFFSET('Water Data'!$D$5,0,10*ROW('Water Data'!D98)),0),"]"),IF(AND(ISNUMBER(OFFSET('Water Data'!$D$5,0,10*ROW('Water Data'!D98))),BV104="",ISNUMBER(OFFSET('Water Data'!$D$5,0,10*ROW('Water Data'!D98)))),100-OFFSET('Water Data'!$D$5,0,10*ROW('Water Data'!D98)),NA())))</f>
        <v>#N/A</v>
      </c>
      <c r="H104" s="252" t="e">
        <f ca="true">+IF(AND(ISNUMBER(OFFSET('Water Data'!$D$7,0,10*ROW('Water Data'!D98))),BW104="Yes"),OFFSET('Water Data'!$D$7,0,10*ROW('Water Data'!D98)),IF(AND(ISNUMBER(OFFSET('Water Data'!$D$7,0,10*ROW('Water Data'!D98))),BW104="No",ISNUMBER(OFFSET('Water Data'!$D$7,0,10*ROW('Water Data'!D98)))),CONCATENATE("[",ROUND(OFFSET('Water Data'!$C$7,0,10*ROW('Water Data'!D98)),0),"]"),IF(AND(ISNUMBER(OFFSET('Water Data'!$D$7,0,10*ROW('Water Data'!D98))),BW104="",ISNUMBER(OFFSET('Water Data'!$D$7,0,10*ROW('Water Data'!D98)))),OFFSET('Water Data'!$D$7,0,10*ROW('Water Data'!D98)),NA())))</f>
        <v>#N/A</v>
      </c>
      <c r="I104" s="252" t="e">
        <f ca="true">+IF(AND(ISNUMBER(OFFSET('Water Data'!$D$10,0,10*ROW('Water Data'!D98))),BX104="Yes"),OFFSET('Water Data'!$D$10,0,10*ROW('Water Data'!D98)),IF(AND(ISNUMBER(OFFSET('Water Data'!$D$10,0,10*ROW('Water Data'!D98))),BX104="No",ISNUMBER(OFFSET('Water Data'!$D$10,0,10*ROW('Water Data'!D98)))),CONCATENATE("[",ROUND(OFFSET('Water Data'!$D$10,0,10*ROW('Water Data'!D98)),0),"]"),IF(AND(ISNUMBER(OFFSET('Water Data'!$D$10,0,10*ROW('Water Data'!D98))),BX104="",ISNUMBER(OFFSET('Water Data'!$D$10,0,10*ROW('Water Data'!D98)))),OFFSET('Water Data'!$D$10,0,10*ROW('Water Data'!D98)),NA())))</f>
        <v>#N/A</v>
      </c>
      <c r="J104" s="252" t="e">
        <f ca="true">+IF(AND(ISNUMBER(OFFSET('Water Data'!$E$5,0,10*ROW('Water Data'!E98))),BY104="Yes"),100-OFFSET('Water Data'!$E$5,0,10*ROW('Water Data'!E98)),IF(AND(ISNUMBER(OFFSET('Water Data'!$E$5,0,10*ROW('Water Data'!E98))),BY104="No",ISNUMBER(OFFSET('Water Data'!$E$5,0,10*ROW('Water Data'!E98)))),CONCATENATE("[",ROUND(100-OFFSET('Water Data'!$E$5,0,10*ROW('Water Data'!E98)),0),"]"),IF(AND(ISNUMBER(OFFSET('Water Data'!$E$5,0,10*ROW('Water Data'!E98))),BY104="",ISNUMBER(OFFSET('Water Data'!$E$5,0,10*ROW('Water Data'!E98)))),100-OFFSET('Water Data'!$E$5,0,10*ROW('Water Data'!E98)),NA())))</f>
        <v>#N/A</v>
      </c>
      <c r="K104" s="252" t="e">
        <f ca="true">+IF(AND(ISNUMBER(OFFSET('Water Data'!$E$7,0,10*ROW('Water Data'!E98))),BZ104="Yes"),OFFSET('Water Data'!$E$7,0,10*ROW('Water Data'!E98)),IF(AND(ISNUMBER(OFFSET('Water Data'!$E$7,0,10*ROW('Water Data'!E98))),BZ104="No",ISNUMBER(OFFSET('Water Data'!$E$7,0,10*ROW('Water Data'!E98)))),CONCATENATE("[",ROUND(OFFSET('Water Data'!$E$7,0,10*ROW('Water Data'!E98)),0),"]"),IF(AND(ISNUMBER(OFFSET('Water Data'!$E$7,0,10*ROW('Water Data'!E98))),BZ104="",ISNUMBER(OFFSET('Water Data'!$E$7,0,10*ROW('Water Data'!E98)))),OFFSET('Water Data'!$E$7,0,10*ROW('Water Data'!E98)),NA())))</f>
        <v>#N/A</v>
      </c>
      <c r="L104" s="252" t="e">
        <f ca="true">+IF(AND(ISNUMBER(OFFSET('Water Data'!$E$10,0,10*ROW('Water Data'!E98))),CA104="Yes"),OFFSET('Water Data'!$E$10,0,10*ROW('Water Data'!E98)),IF(AND(ISNUMBER(OFFSET('Water Data'!$E$10,0,10*ROW('Water Data'!E98))),CA104="No",ISNUMBER(OFFSET('Water Data'!$E$10,0,10*ROW('Water Data'!E98)))),CONCATENATE("[",ROUND(OFFSET('Water Data'!$E$10,0,10*ROW('Water Data'!E98)),0),"]"),IF(AND(ISNUMBER(OFFSET('Water Data'!$E$10,0,10*ROW('Water Data'!E98))),CA104="",ISNUMBER(OFFSET('Water Data'!$E$10,0,10*ROW('Water Data'!E98)))),OFFSET('Water Data'!$E$10,0,10*ROW('Water Data'!E98)),NA())))</f>
        <v>#N/A</v>
      </c>
      <c r="M104" s="252" t="e">
        <f ca="true">+IF(AND(ISNUMBER(OFFSET('Water Data'!$F$5,0,10*ROW('Water Data'!F98))),CB104="Yes"),100-OFFSET('Water Data'!$F$5,0,10*ROW('Water Data'!F98)),IF(AND(ISNUMBER(OFFSET('Water Data'!$F$5,0,10*ROW('Water Data'!F98))),CB104="No",ISNUMBER(OFFSET('Water Data'!$F$5,0,10*ROW('Water Data'!F98)))),CONCATENATE("[",ROUND(100-OFFSET('Water Data'!$F$5,0,10*ROW('Water Data'!F98)),0),"]"),IF(AND(ISNUMBER(OFFSET('Water Data'!$F$5,0,10*ROW('Water Data'!F98))),CB104="",ISNUMBER(OFFSET('Water Data'!$F$5,0,10*ROW('Water Data'!F98)))),100-OFFSET('Water Data'!$F$5,0,10*ROW('Water Data'!F98)),NA())))</f>
        <v>#N/A</v>
      </c>
      <c r="N104" s="252" t="e">
        <f ca="true">+IF(AND(ISNUMBER(OFFSET('Water Data'!$F$7,0,10*ROW('Water Data'!F98))),CC104="Yes"),OFFSET('Water Data'!$F$7,0,10*ROW('Water Data'!F98)),IF(AND(ISNUMBER(OFFSET('Water Data'!$F$7,0,10*ROW('Water Data'!F98))),CC104="No",ISNUMBER(OFFSET('Water Data'!$F$7,0,10*ROW('Water Data'!F98)))),CONCATENATE("[",ROUND(OFFSET('Water Data'!$F$7,0,10*ROW('Water Data'!F98)),0),"]"),IF(AND(ISNUMBER(OFFSET('Water Data'!$F$7,0,10*ROW('Water Data'!F98))),CC104="",ISNUMBER(OFFSET('Water Data'!$F$7,0,10*ROW('Water Data'!F98)))),OFFSET('Water Data'!$F$7,0,10*ROW('Water Data'!F98)),NA())))</f>
        <v>#N/A</v>
      </c>
      <c r="O104" s="252" t="e">
        <f ca="true">+IF(AND(ISNUMBER(OFFSET('Water Data'!$F$10,0,10*ROW('Water Data'!F98))),CD104="Yes"),OFFSET('Water Data'!$F$10,0,10*ROW('Water Data'!F98)),IF(AND(ISNUMBER(OFFSET('Water Data'!$F$10,0,10*ROW('Water Data'!F98))),CD104="No",ISNUMBER(OFFSET('Water Data'!$F$10,0,10*ROW('Water Data'!F98)))),CONCATENATE("[",ROUND(OFFSET('Water Data'!$F$10,0,10*ROW('Water Data'!F98)),0),"]"),IF(AND(ISNUMBER(OFFSET('Water Data'!$F$10,0,10*ROW('Water Data'!F98))),CD104="",ISNUMBER(OFFSET('Water Data'!$F$10,0,10*ROW('Water Data'!F98)))),OFFSET('Water Data'!$F$10,0,10*ROW('Water Data'!F98)),NA())))</f>
        <v>#N/A</v>
      </c>
      <c r="P104" s="252" t="e">
        <f ca="true">+IF(AND(ISNUMBER(OFFSET('Water Data'!$G$5,0,10*ROW('Water Data'!G98))),CE104="Yes"),100-OFFSET('Water Data'!$G$5,0,10*ROW('Water Data'!G98)),IF(AND(ISNUMBER(OFFSET('Water Data'!$G$5,0,10*ROW('Water Data'!G98))),CE104="No",ISNUMBER(OFFSET('Water Data'!$G$5,0,10*ROW('Water Data'!G98)))),CONCATENATE("[",ROUND(100-OFFSET('Water Data'!$G$5,0,10*ROW('Water Data'!G98)),0),"]"),IF(AND(ISNUMBER(OFFSET('Water Data'!$G$5,0,10*ROW('Water Data'!G98))),CE104="",ISNUMBER(OFFSET('Water Data'!$G$5,0,10*ROW('Water Data'!G98)))),100-OFFSET('Water Data'!$G$5,0,10*ROW('Water Data'!G98)),NA())))</f>
        <v>#N/A</v>
      </c>
      <c r="Q104" s="252" t="e">
        <f ca="true">+IF(AND(ISNUMBER(OFFSET('Water Data'!$G$7,0,10*ROW('Water Data'!G98))),CF104="Yes"),OFFSET('Water Data'!$G$7,0,10*ROW('Water Data'!G98)),IF(AND(ISNUMBER(OFFSET('Water Data'!$G$7,0,10*ROW('Water Data'!G98))),CF104="No",ISNUMBER(OFFSET('Water Data'!$G$7,0,10*ROW('Water Data'!G98)))),CONCATENATE("[",ROUND(OFFSET('Water Data'!$G$7,0,10*ROW('Water Data'!G98)),0),"]"),IF(AND(ISNUMBER(OFFSET('Water Data'!$G$7,0,10*ROW('Water Data'!G98))),CF104="",ISNUMBER(OFFSET('Water Data'!$G$7,0,10*ROW('Water Data'!G98)))),OFFSET('Water Data'!$G$7,0,10*ROW('Water Data'!G98)),NA())))</f>
        <v>#N/A</v>
      </c>
      <c r="R104" s="252" t="e">
        <f ca="true">+IF(AND(ISNUMBER(OFFSET('Water Data'!$G$10,0,10*ROW('Water Data'!G98))),CG104="Yes"),OFFSET('Water Data'!$G$10,0,10*ROW('Water Data'!G98)),IF(AND(ISNUMBER(OFFSET('Water Data'!$G$10,0,10*ROW('Water Data'!G98))),CG104="No",ISNUMBER(OFFSET('Water Data'!$G$10,0,10*ROW('Water Data'!G98)))),CONCATENATE("[",ROUND(OFFSET('Water Data'!$G$10,0,10*ROW('Water Data'!G98)),0),"]"),IF(AND(ISNUMBER(OFFSET('Water Data'!$G$10,0,10*ROW('Water Data'!G98))),CG104="",ISNUMBER(OFFSET('Water Data'!$G$10,0,10*ROW('Water Data'!G98)))),OFFSET('Water Data'!$G$10,0,10*ROW('Water Data'!G98)),NA())))</f>
        <v>#N/A</v>
      </c>
      <c r="S104" s="252" t="e">
        <f ca="true">+IF(AND(ISNUMBER(OFFSET('Water Data'!$H$5,0,10*ROW('Water Data'!H98))),CH104="Yes"),100-OFFSET('Water Data'!$H$5,0,10*ROW('Water Data'!H98)),IF(AND(ISNUMBER(OFFSET('Water Data'!$H$5,0,10*ROW('Water Data'!H98))),CH104="No",ISNUMBER(OFFSET('Water Data'!$H$5,0,10*ROW('Water Data'!H98)))),CONCATENATE("[",ROUND(100-OFFSET('Water Data'!$H$5,0,10*ROW('Water Data'!H98)),0),"]"),IF(AND(ISNUMBER(OFFSET('Water Data'!$H$5,0,10*ROW('Water Data'!H98))),CH104="",ISNUMBER(OFFSET('Water Data'!$H$5,0,10*ROW('Water Data'!H98)))),100-OFFSET('Water Data'!$H$5,0,10*ROW('Water Data'!H98)),NA())))</f>
        <v>#N/A</v>
      </c>
      <c r="T104" s="252" t="e">
        <f ca="true">+IF(AND(ISNUMBER(OFFSET('Water Data'!$H$7,0,10*ROW('Water Data'!H98))),CI104="Yes"),OFFSET('Water Data'!$H$7,0,10*ROW('Water Data'!H98)),IF(AND(ISNUMBER(OFFSET('Water Data'!$H$7,0,10*ROW('Water Data'!H98))),CI104="No",ISNUMBER(OFFSET('Water Data'!$H$7,0,10*ROW('Water Data'!H98)))),CONCATENATE("[",ROUND(OFFSET('Water Data'!$H$7,0,10*ROW('Water Data'!H98)),0),"]"),IF(AND(ISNUMBER(OFFSET('Water Data'!$H$7,0,10*ROW('Water Data'!H98))),CI104="",ISNUMBER(OFFSET('Water Data'!$H$7,0,10*ROW('Water Data'!H98)))),OFFSET('Water Data'!$H$7,0,10*ROW('Water Data'!H98)),NA())))</f>
        <v>#N/A</v>
      </c>
      <c r="U104" s="252" t="e">
        <f ca="true">+IF(AND(ISNUMBER(OFFSET('Water Data'!$H$10,0,10*ROW('Water Data'!H98))),CJ104="Yes"),OFFSET('Water Data'!$H$10,0,10*ROW('Water Data'!H98)),IF(AND(ISNUMBER(OFFSET('Water Data'!$H$10,0,10*ROW('Water Data'!H98))),CJ104="No",ISNUMBER(OFFSET('Water Data'!$H$10,0,10*ROW('Water Data'!H98)))),CONCATENATE("[",ROUND(OFFSET('Water Data'!$H$10,0,10*ROW('Water Data'!H98)),0),"]"),IF(AND(ISNUMBER(OFFSET('Water Data'!$H$10,0,10*ROW('Water Data'!H98))),CJ104="",ISNUMBER(OFFSET('Water Data'!$H$10,0,10*ROW('Water Data'!H98)))),OFFSET('Water Data'!$H$10,0,10*ROW('Water Data'!H98)),NA())))</f>
        <v>#N/A</v>
      </c>
      <c r="V104" s="253" t="e">
        <f ca="true">+IF(AND(ISNUMBER(OFFSET('Sanitation Data'!$C$5,0,10*ROW('Sanitation Data'!C98))),CK104="Yes"),100-OFFSET('Sanitation Data'!$C$5,0,10*ROW('Sanitation Data'!C98)),IF(AND(ISNUMBER(OFFSET('Sanitation Data'!$C$5,0,10*ROW('Sanitation Data'!C98))),CK104="No",ISNUMBER(OFFSET('Sanitation Data'!$C$5,0,10*ROW('Sanitation Data'!C98)))),CONCATENATE("[",ROUND(100-OFFSET('Sanitation Data'!$C$5,0,10*ROW('Sanitation Data'!C98)),0),"]"),IF(AND(ISNUMBER(OFFSET('Sanitation Data'!$C$5,0,10*ROW('Sanitation Data'!C98))),CK104="",ISNUMBER(OFFSET('Sanitation Data'!$C$5,0,10*ROW('Sanitation Data'!C98)))),100-OFFSET('Sanitation Data'!$C$5,0,10*ROW('Sanitation Data'!C98)),NA())))</f>
        <v>#N/A</v>
      </c>
      <c r="W104" s="253" t="e">
        <f ca="true">+IF(AND(ISNUMBER(OFFSET('Sanitation Data'!$C$7,0,10*ROW('Sanitation Data'!C98))),CL104="Yes"),OFFSET('Sanitation Data'!$C$7,0,10*ROW('Sanitation Data'!C98)),IF(AND(ISNUMBER(OFFSET('Sanitation Data'!$C$7,0,10*ROW('Sanitation Data'!C98))),CL104="No",ISNUMBER(OFFSET('Sanitation Data'!$C$7,0,10*ROW('Sanitation Data'!C98)))),CONCATENATE("[",ROUND(OFFSET('Sanitation Data'!$C$7,0,10*ROW('Sanitation Data'!C98)),0),"]"),IF(AND(ISNUMBER(OFFSET('Sanitation Data'!$C$7,0,10*ROW('Sanitation Data'!C98))),CL104="",ISNUMBER(OFFSET('Sanitation Data'!$C$7,0,10*ROW('Sanitation Data'!C98)))),OFFSET('Sanitation Data'!$C$7,0,10*ROW('Sanitation Data'!C98)),NA())))</f>
        <v>#N/A</v>
      </c>
      <c r="X104" s="253" t="e">
        <f ca="true">+IF(AND(ISNUMBER(OFFSET('Sanitation Data'!$C$11,0,10*ROW('Sanitation Data'!C98))),CM104="Yes"),OFFSET('Sanitation Data'!$C$11,0,10*ROW('Sanitation Data'!C98)),IF(AND(ISNUMBER(OFFSET('Sanitation Data'!$C$11,0,10*ROW('Sanitation Data'!C98))),CM104="No",ISNUMBER(OFFSET('Sanitation Data'!$C$11,0,10*ROW('Sanitation Data'!C98)))),CONCATENATE("[",ROUND(OFFSET('Sanitation Data'!$C$11,0,10*ROW('Sanitation Data'!C98)),0),"]"),IF(AND(ISNUMBER(OFFSET('Sanitation Data'!$C$11,0,10*ROW('Sanitation Data'!C98))),CM104="",ISNUMBER(OFFSET('Sanitation Data'!$C$11,0,10*ROW('Sanitation Data'!C98)))),OFFSET('Sanitation Data'!$C$11,0,10*ROW('Sanitation Data'!C98)),NA())))</f>
        <v>#N/A</v>
      </c>
      <c r="Y104" s="253" t="e">
        <f ca="true">+IF(AND(ISNUMBER(OFFSET('Sanitation Data'!$C$12,0,10*ROW('Sanitation Data'!C98))),CN104="Yes"),OFFSET('Sanitation Data'!$C$12,0,10*ROW('Sanitation Data'!C98)),IF(AND(ISNUMBER(OFFSET('Sanitation Data'!$C$12,0,10*ROW('Sanitation Data'!C98))),CN104="No",ISNUMBER(OFFSET('Sanitation Data'!$C$12,0,10*ROW('Sanitation Data'!C98)))),CONCATENATE("[",ROUND(OFFSET('Sanitation Data'!$C$12,0,10*ROW('Sanitation Data'!C98)),0),"]"),IF(AND(ISNUMBER(OFFSET('Sanitation Data'!$C$12,0,10*ROW('Sanitation Data'!C98))),CN104="",ISNUMBER(OFFSET('Sanitation Data'!$C$12,0,10*ROW('Sanitation Data'!C98)))),OFFSET('Sanitation Data'!$C$12,0,10*ROW('Sanitation Data'!C98)),NA())))</f>
        <v>#N/A</v>
      </c>
      <c r="Z104" s="253" t="e">
        <f ca="true">+IF(AND(ISNUMBER(OFFSET('Sanitation Data'!$C$13,0,10*ROW('Sanitation Data'!C98))),CO104="Yes"),OFFSET('Sanitation Data'!$C$13,0,10*ROW('Sanitation Data'!C98)),IF(AND(ISNUMBER(OFFSET('Sanitation Data'!$C$13,0,10*ROW('Sanitation Data'!C98))),CO104="No",ISNUMBER(OFFSET('Sanitation Data'!$C$13,0,10*ROW('Sanitation Data'!C98)))),CONCATENATE("[",ROUND(OFFSET('Sanitation Data'!$C$13,0,10*ROW('Sanitation Data'!C98)),0),"]"),IF(AND(ISNUMBER(OFFSET('Sanitation Data'!$C$13,0,10*ROW('Sanitation Data'!C98))),CO104="",ISNUMBER(OFFSET('Sanitation Data'!$C$13,0,10*ROW('Sanitation Data'!C98)))),OFFSET('Sanitation Data'!$C$13,0,10*ROW('Sanitation Data'!C98)),NA())))</f>
        <v>#N/A</v>
      </c>
      <c r="AA104" s="253" t="e">
        <f ca="true">+IF(AND(ISNUMBER(OFFSET('Sanitation Data'!$D$5,0,10*ROW('Sanitation Data'!D98))),CP104="Yes"),100-OFFSET('Sanitation Data'!$D$5,0,10*ROW('Sanitation Data'!D98)),IF(AND(ISNUMBER(OFFSET('Sanitation Data'!$D$5,0,10*ROW('Sanitation Data'!D98))),CP104="No",ISNUMBER(OFFSET('Sanitation Data'!$D$5,0,10*ROW('Sanitation Data'!D98)))),CONCATENATE("[",ROUND(100-OFFSET('Sanitation Data'!$D$5,0,10*ROW('Sanitation Data'!D98)),0),"]"),IF(AND(ISNUMBER(OFFSET('Sanitation Data'!$D$5,0,10*ROW('Sanitation Data'!D98))),CP104="",ISNUMBER(OFFSET('Sanitation Data'!$D$5,0,10*ROW('Sanitation Data'!D98)))),100-OFFSET('Sanitation Data'!$D$5,0,10*ROW('Sanitation Data'!D98)),NA())))</f>
        <v>#N/A</v>
      </c>
      <c r="AB104" s="253" t="e">
        <f ca="true">+IF(AND(ISNUMBER(OFFSET('Sanitation Data'!$D$7,0,10*ROW('Sanitation Data'!D98))),CQ104="Yes"),OFFSET('Sanitation Data'!$D$7,0,10*ROW('Sanitation Data'!G98)),IF(AND(ISNUMBER(OFFSET('Sanitation Data'!$D$7,0,10*ROW('Sanitation Data'!D98))),CQ104="No",ISNUMBER(OFFSET('Sanitation Data'!$D$7,0,10*ROW('Sanitation Data'!D98)))),CONCATENATE("[",ROUND(OFFSET('Sanitation Data'!$D$7,0,10*ROW('Sanitation Data'!D98)),0),"]"),IF(AND(ISNUMBER(OFFSET('Sanitation Data'!$D$7,0,10*ROW('Sanitation Data'!D98))),CQ104="",ISNUMBER(OFFSET('Sanitation Data'!$D$7,0,10*ROW('Sanitation Data'!D98)))),OFFSET('Sanitation Data'!$D$7,0,10*ROW('Sanitation Data'!D98)),NA())))</f>
        <v>#N/A</v>
      </c>
      <c r="AC104" s="253" t="e">
        <f ca="true">+IF(AND(ISNUMBER(OFFSET('Sanitation Data'!$D$11,0,10*ROW('Sanitation Data'!D98))),CR104="Yes"),OFFSET('Sanitation Data'!$D$11,0,10*ROW('Sanitation Data'!D98)),IF(AND(ISNUMBER(OFFSET('Sanitation Data'!$D$11,0,10*ROW('Sanitation Data'!D98))),CR104="No",ISNUMBER(OFFSET('Sanitation Data'!$D$11,0,10*ROW('Sanitation Data'!D98)))),CONCATENATE("[",ROUND(OFFSET('Sanitation Data'!$D$11,0,10*ROW('Sanitation Data'!D98)),0),"]"),IF(AND(ISNUMBER(OFFSET('Sanitation Data'!$D$11,0,10*ROW('Sanitation Data'!D98))),CR104="",ISNUMBER(OFFSET('Sanitation Data'!$D$11,0,10*ROW('Sanitation Data'!D98)))),OFFSET('Sanitation Data'!$D$11,0,10*ROW('Sanitation Data'!D98)),NA())))</f>
        <v>#N/A</v>
      </c>
      <c r="AD104" s="253" t="e">
        <f ca="true">+IF(AND(ISNUMBER(OFFSET('Sanitation Data'!$D$12,0,10*ROW('Sanitation Data'!D98))),CS104="Yes"),OFFSET('Sanitation Data'!$D$12,0,10*ROW('Sanitation Data'!D98)),IF(AND(ISNUMBER(OFFSET('Sanitation Data'!$D$12,0,10*ROW('Sanitation Data'!D98))),CS104="No",ISNUMBER(OFFSET('Sanitation Data'!$D$12,0,10*ROW('Sanitation Data'!D98)))),CONCATENATE("[",ROUND(OFFSET('Sanitation Data'!$D$12,0,10*ROW('Sanitation Data'!D98)),0),"]"),IF(AND(ISNUMBER(OFFSET('Sanitation Data'!$D$12,0,10*ROW('Sanitation Data'!D98))),CS104="",ISNUMBER(OFFSET('Sanitation Data'!$D$12,0,10*ROW('Sanitation Data'!D98)))),OFFSET('Sanitation Data'!$D$12,0,10*ROW('Sanitation Data'!D98)),NA())))</f>
        <v>#N/A</v>
      </c>
      <c r="AE104" s="253" t="e">
        <f ca="true">+IF(AND(ISNUMBER(OFFSET('Sanitation Data'!$D$13,0,10*ROW('Sanitation Data'!D98))),CT104="Yes"),OFFSET('Sanitation Data'!$D$13,0,10*ROW('Sanitation Data'!D98)),IF(AND(ISNUMBER(OFFSET('Sanitation Data'!$D$13,0,10*ROW('Sanitation Data'!D98))),CT104="No",ISNUMBER(OFFSET('Sanitation Data'!$D$13,0,10*ROW('Sanitation Data'!D98)))),CONCATENATE("[",ROUND(OFFSET('Sanitation Data'!$D$13,0,10*ROW('Sanitation Data'!D98)),0),"]"),IF(AND(ISNUMBER(OFFSET('Sanitation Data'!$D$13,0,10*ROW('Sanitation Data'!D98))),CT104="",ISNUMBER(OFFSET('Sanitation Data'!$D$13,0,10*ROW('Sanitation Data'!D98)))),OFFSET('Sanitation Data'!$D$13,0,10*ROW('Sanitation Data'!D98)),NA())))</f>
        <v>#N/A</v>
      </c>
      <c r="AF104" s="253" t="e">
        <f ca="true">+IF(AND(ISNUMBER(OFFSET('Sanitation Data'!$E$5,0,10*ROW('Sanitation Data'!E98))),CU104="Yes"),100-OFFSET('Sanitation Data'!$E$5,0,10*ROW('Sanitation Data'!E98)),IF(AND(ISNUMBER(OFFSET('Sanitation Data'!$E$5,0,10*ROW('Sanitation Data'!E98))),CU104="No",ISNUMBER(OFFSET('Sanitation Data'!$E$5,0,10*ROW('Sanitation Data'!E98)))),CONCATENATE("[",ROUND(100-OFFSET('Sanitation Data'!$E$5,0,10*ROW('Sanitation Data'!E98)),0),"]"),IF(AND(ISNUMBER(OFFSET('Sanitation Data'!$E$5,0,10*ROW('Sanitation Data'!E98))),CU104="",ISNUMBER(OFFSET('Sanitation Data'!$E$5,0,10*ROW('Sanitation Data'!E98)))),100-OFFSET('Sanitation Data'!$E$5,0,10*ROW('Sanitation Data'!E98)),NA())))</f>
        <v>#N/A</v>
      </c>
      <c r="AG104" s="253" t="e">
        <f ca="true">+IF(AND(ISNUMBER(OFFSET('Sanitation Data'!$E$7,0,10*ROW('Sanitation Data'!E98))),CV104="Yes"),OFFSET('Sanitation Data'!$E$7,0,10*ROW('Sanitation Data'!E98)),IF(AND(ISNUMBER(OFFSET('Sanitation Data'!$E$7,0,10*ROW('Sanitation Data'!E98))),CV104="No",ISNUMBER(OFFSET('Sanitation Data'!$E$7,0,10*ROW('Sanitation Data'!E98)))),CONCATENATE("[",ROUND(OFFSET('Sanitation Data'!$E$7,0,10*ROW('Sanitation Data'!E98)),0),"]"),IF(AND(ISNUMBER(OFFSET('Sanitation Data'!$E$7,0,10*ROW('Sanitation Data'!E98))),CV104="",ISNUMBER(OFFSET('Sanitation Data'!$E$7,0,10*ROW('Sanitation Data'!E98)))),OFFSET('Sanitation Data'!$E$7,0,10*ROW('Sanitation Data'!E98)),NA())))</f>
        <v>#N/A</v>
      </c>
      <c r="AH104" s="253" t="e">
        <f ca="true">+IF(AND(ISNUMBER(OFFSET('Sanitation Data'!$E$11,0,10*ROW('Sanitation Data'!E98))),CW104="Yes"),OFFSET('Sanitation Data'!$E$11,0,10*ROW('Sanitation Data'!E98)),IF(AND(ISNUMBER(OFFSET('Sanitation Data'!$E$11,0,10*ROW('Sanitation Data'!E98))),CW104="No",ISNUMBER(OFFSET('Sanitation Data'!$E$11,0,10*ROW('Sanitation Data'!E98)))),CONCATENATE("[",ROUND(OFFSET('Sanitation Data'!$E$11,0,10*ROW('Sanitation Data'!E98)),0),"]"),IF(AND(ISNUMBER(OFFSET('Sanitation Data'!$E$11,0,10*ROW('Sanitation Data'!E98))),CW104="",ISNUMBER(OFFSET('Sanitation Data'!$E$11,0,10*ROW('Sanitation Data'!E98)))),OFFSET('Sanitation Data'!$E$11,0,10*ROW('Sanitation Data'!E98)),NA())))</f>
        <v>#N/A</v>
      </c>
      <c r="AI104" s="253" t="e">
        <f ca="true">+IF(AND(ISNUMBER(OFFSET('Sanitation Data'!$E$12,0,10*ROW('Sanitation Data'!E98))),CX104="Yes"),OFFSET('Sanitation Data'!$E$12,0,10*ROW('Sanitation Data'!E98)),IF(AND(ISNUMBER(OFFSET('Sanitation Data'!$E$12,0,10*ROW('Sanitation Data'!E98))),CX104="No",ISNUMBER(OFFSET('Sanitation Data'!$E$12,0,10*ROW('Sanitation Data'!E98)))),CONCATENATE("[",ROUND(OFFSET('Sanitation Data'!$E$12,0,10*ROW('Sanitation Data'!E98)),0),"]"),IF(AND(ISNUMBER(OFFSET('Sanitation Data'!$E$12,0,10*ROW('Sanitation Data'!E98))),CX104="",ISNUMBER(OFFSET('Sanitation Data'!$E$12,0,10*ROW('Sanitation Data'!E98)))),OFFSET('Sanitation Data'!$E$12,0,10*ROW('Sanitation Data'!E98)),NA())))</f>
        <v>#N/A</v>
      </c>
      <c r="AJ104" s="253" t="e">
        <f ca="true">+IF(AND(ISNUMBER(OFFSET('Sanitation Data'!$E$13,0,10*ROW('Sanitation Data'!E98))),CY104="Yes"),OFFSET('Sanitation Data'!$E$13,0,10*ROW('Sanitation Data'!E98)),IF(AND(ISNUMBER(OFFSET('Sanitation Data'!$E$13,0,10*ROW('Sanitation Data'!E98))),CY104="No",ISNUMBER(OFFSET('Sanitation Data'!$E$13,0,10*ROW('Sanitation Data'!E98)))),CONCATENATE("[",ROUND(OFFSET('Sanitation Data'!$E$13,0,10*ROW('Sanitation Data'!E98)),0),"]"),IF(AND(ISNUMBER(OFFSET('Sanitation Data'!$E$13,0,10*ROW('Sanitation Data'!E98))),CY104="",ISNUMBER(OFFSET('Sanitation Data'!$E$13,0,10*ROW('Sanitation Data'!E98)))),OFFSET('Sanitation Data'!$E$13,0,10*ROW('Sanitation Data'!E98)),NA())))</f>
        <v>#N/A</v>
      </c>
      <c r="AK104" s="253" t="e">
        <f ca="true">+IF(AND(ISNUMBER(OFFSET('Sanitation Data'!$F$5,0,10*ROW('Sanitation Data'!F98))),CZ104="Yes"),100-OFFSET('Sanitation Data'!$F$5,0,10*ROW('Sanitation Data'!F98)),IF(AND(ISNUMBER(OFFSET('Sanitation Data'!$F$5,0,10*ROW('Sanitation Data'!F98))),CZ104="No",ISNUMBER(OFFSET('Sanitation Data'!$F$5,0,10*ROW('Sanitation Data'!F98)))),CONCATENATE("[",ROUND(100-OFFSET('Sanitation Data'!$F$5,0,10*ROW('Sanitation Data'!F98)),0),"]"),IF(AND(ISNUMBER(OFFSET('Sanitation Data'!$F$5,0,10*ROW('Sanitation Data'!F98))),CZ104="",ISNUMBER(OFFSET('Sanitation Data'!$F$5,0,10*ROW('Sanitation Data'!F98)))),100-OFFSET('Sanitation Data'!$F$5,0,10*ROW('Sanitation Data'!F98)),NA())))</f>
        <v>#N/A</v>
      </c>
      <c r="AL104" s="253" t="e">
        <f ca="true">+IF(AND(ISNUMBER(OFFSET('Sanitation Data'!$F$7,0,10*ROW('Sanitation Data'!F98))),DA104="Yes"),OFFSET('Sanitation Data'!$F$7,0,10*ROW('Sanitation Data'!F98)),IF(AND(ISNUMBER(OFFSET('Sanitation Data'!$F$7,0,10*ROW('Sanitation Data'!F98))),DA104="No",ISNUMBER(OFFSET('Sanitation Data'!$F$7,0,10*ROW('Sanitation Data'!F98)))),CONCATENATE("[",ROUND(OFFSET('Sanitation Data'!$F$7,0,10*ROW('Sanitation Data'!F98)),0),"]"),IF(AND(ISNUMBER(OFFSET('Sanitation Data'!$F$7,0,10*ROW('Sanitation Data'!F98))),DA104="",ISNUMBER(OFFSET('Sanitation Data'!$F$7,0,10*ROW('Sanitation Data'!F98)))),OFFSET('Sanitation Data'!$F$7,0,10*ROW('Sanitation Data'!F98)),NA())))</f>
        <v>#N/A</v>
      </c>
      <c r="AM104" s="253" t="e">
        <f ca="true">+IF(AND(ISNUMBER(OFFSET('Sanitation Data'!$F$11,0,10*ROW('Sanitation Data'!F98))),DB104="Yes"),OFFSET('Sanitation Data'!$F$11,0,10*ROW('Sanitation Data'!F98)),IF(AND(ISNUMBER(OFFSET('Sanitation Data'!$F$11,0,10*ROW('Sanitation Data'!F98))),DB104="No",ISNUMBER(OFFSET('Sanitation Data'!$F$11,0,10*ROW('Sanitation Data'!F98)))),CONCATENATE("[",ROUND(OFFSET('Sanitation Data'!$F$11,0,10*ROW('Sanitation Data'!F98)),0),"]"),IF(AND(ISNUMBER(OFFSET('Sanitation Data'!$F$11,0,10*ROW('Sanitation Data'!F98))),DB104="",ISNUMBER(OFFSET('Sanitation Data'!$F$11,0,10*ROW('Sanitation Data'!F98)))),OFFSET('Sanitation Data'!$F$11,0,10*ROW('Sanitation Data'!F98)),NA())))</f>
        <v>#N/A</v>
      </c>
      <c r="AN104" s="253" t="e">
        <f ca="true">+IF(AND(ISNUMBER(OFFSET('Sanitation Data'!$F$12,0,10*ROW('Sanitation Data'!F98))),DC104="Yes"),OFFSET('Sanitation Data'!$F$12,0,10*ROW('Sanitation Data'!F98)),IF(AND(ISNUMBER(OFFSET('Sanitation Data'!$F$12,0,10*ROW('Sanitation Data'!F98))),DC104="No",ISNUMBER(OFFSET('Sanitation Data'!$F$12,0,10*ROW('Sanitation Data'!F98)))),CONCATENATE("[",ROUND(OFFSET('Sanitation Data'!$F$12,0,10*ROW('Sanitation Data'!F98)),0),"]"),IF(AND(ISNUMBER(OFFSET('Sanitation Data'!$F$12,0,10*ROW('Sanitation Data'!F98))),DC104="",ISNUMBER(OFFSET('Sanitation Data'!$F$12,0,10*ROW('Sanitation Data'!F98)))),OFFSET('Sanitation Data'!$F$12,0,10*ROW('Sanitation Data'!F98)),NA())))</f>
        <v>#N/A</v>
      </c>
      <c r="AO104" s="253" t="e">
        <f ca="true">+IF(AND(ISNUMBER(OFFSET('Sanitation Data'!$F$13,0,10*ROW('Sanitation Data'!F98))),DD104="Yes"),OFFSET('Sanitation Data'!$F$13,0,10*ROW('Sanitation Data'!F98)),IF(AND(ISNUMBER(OFFSET('Sanitation Data'!$F$13,0,10*ROW('Sanitation Data'!F98))),DD104="No",ISNUMBER(OFFSET('Sanitation Data'!$F$13,0,10*ROW('Sanitation Data'!F98)))),CONCATENATE("[",ROUND(OFFSET('Sanitation Data'!$F$13,0,10*ROW('Sanitation Data'!F98)),0),"]"),IF(AND(ISNUMBER(OFFSET('Sanitation Data'!$F$13,0,10*ROW('Sanitation Data'!F98))),DD104="",ISNUMBER(OFFSET('Sanitation Data'!$F$13,0,10*ROW('Sanitation Data'!F98)))),OFFSET('Sanitation Data'!$F$13,0,10*ROW('Sanitation Data'!F98)),NA())))</f>
        <v>#N/A</v>
      </c>
      <c r="AP104" s="253" t="e">
        <f ca="true">+IF(AND(ISNUMBER(OFFSET('Sanitation Data'!$G$5,0,10*ROW('Sanitation Data'!G98))),DE104="Yes"),100-OFFSET('Sanitation Data'!$G$5,0,10*ROW('Sanitation Data'!G98)),IF(AND(ISNUMBER(OFFSET('Sanitation Data'!$G$5,0,10*ROW('Sanitation Data'!G98))),DE104="No",ISNUMBER(OFFSET('Sanitation Data'!$G$5,0,10*ROW('Sanitation Data'!G98)))),CONCATENATE("[",ROUND(100-OFFSET('Sanitation Data'!$G$5,0,10*ROW('Sanitation Data'!G98)),0),"]"),IF(AND(ISNUMBER(OFFSET('Sanitation Data'!$G$5,0,10*ROW('Sanitation Data'!G98))),DE104="",ISNUMBER(OFFSET('Sanitation Data'!$G$5,0,10*ROW('Sanitation Data'!G98)))),100-OFFSET('Sanitation Data'!$G$5,0,10*ROW('Sanitation Data'!G98)),NA())))</f>
        <v>#N/A</v>
      </c>
      <c r="AQ104" s="253" t="e">
        <f ca="true">+IF(AND(ISNUMBER(OFFSET('Sanitation Data'!$G$7,0,10*ROW('Sanitation Data'!G98))),DF104="Yes"),OFFSET('Sanitation Data'!$G$7,0,10*ROW('Sanitation Data'!G98)),IF(AND(ISNUMBER(OFFSET('Sanitation Data'!$G$7,0,10*ROW('Sanitation Data'!G98))),DF104="No",ISNUMBER(OFFSET('Sanitation Data'!$G$7,0,10*ROW('Sanitation Data'!G98)))),CONCATENATE("[",ROUND(OFFSET('Sanitation Data'!$G$7,0,10*ROW('Sanitation Data'!G98)),0),"]"),IF(AND(ISNUMBER(OFFSET('Sanitation Data'!$G$7,0,10*ROW('Sanitation Data'!G98))),DF104="",ISNUMBER(OFFSET('Sanitation Data'!$G$7,0,10*ROW('Sanitation Data'!G98)))),OFFSET('Sanitation Data'!$G$7,0,10*ROW('Sanitation Data'!G98)),NA())))</f>
        <v>#N/A</v>
      </c>
      <c r="AR104" s="253" t="e">
        <f ca="true">+IF(AND(ISNUMBER(OFFSET('Sanitation Data'!$G$11,0,10*ROW('Sanitation Data'!G98))),DG104="Yes"),OFFSET('Sanitation Data'!$G$11,0,10*ROW('Sanitation Data'!G98)),IF(AND(ISNUMBER(OFFSET('Sanitation Data'!$G$11,0,10*ROW('Sanitation Data'!G98))),DG104="No",ISNUMBER(OFFSET('Sanitation Data'!$G$11,0,10*ROW('Sanitation Data'!G98)))),CONCATENATE("[",ROUND(OFFSET('Sanitation Data'!$G$11,0,10*ROW('Sanitation Data'!G98)),0),"]"),IF(AND(ISNUMBER(OFFSET('Sanitation Data'!$G$11,0,10*ROW('Sanitation Data'!G98))),DG104="",ISNUMBER(OFFSET('Sanitation Data'!$G$11,0,10*ROW('Sanitation Data'!G98)))),OFFSET('Sanitation Data'!$G$11,0,10*ROW('Sanitation Data'!G98)),NA())))</f>
        <v>#N/A</v>
      </c>
      <c r="AS104" s="253" t="e">
        <f ca="true">+IF(AND(ISNUMBER(OFFSET('Sanitation Data'!$G$12,0,10*ROW('Sanitation Data'!G98))),DH104="Yes"),OFFSET('Sanitation Data'!$G$12,0,10*ROW('Sanitation Data'!G98)),IF(AND(ISNUMBER(OFFSET('Sanitation Data'!$G$12,0,10*ROW('Sanitation Data'!G98))),DH104="No",ISNUMBER(OFFSET('Sanitation Data'!$G$12,0,10*ROW('Sanitation Data'!G98)))),CONCATENATE("[",ROUND(OFFSET('Sanitation Data'!$G$12,0,10*ROW('Sanitation Data'!G98)),0),"]"),IF(AND(ISNUMBER(OFFSET('Sanitation Data'!$G$12,0,10*ROW('Sanitation Data'!G98))),DH104="",ISNUMBER(OFFSET('Sanitation Data'!$G$12,0,10*ROW('Sanitation Data'!G98)))),OFFSET('Sanitation Data'!$G$12,0,10*ROW('Sanitation Data'!G98)),NA())))</f>
        <v>#N/A</v>
      </c>
      <c r="AT104" s="253" t="e">
        <f ca="true">+IF(AND(ISNUMBER(OFFSET('Sanitation Data'!$G$13,0,10*ROW('Sanitation Data'!G98))),DI104="Yes"),OFFSET('Sanitation Data'!$G$13,0,10*ROW('Sanitation Data'!G98)),IF(AND(ISNUMBER(OFFSET('Sanitation Data'!$G$13,0,10*ROW('Sanitation Data'!G98))),DI104="No",ISNUMBER(OFFSET('Sanitation Data'!$G$13,0,10*ROW('Sanitation Data'!G98)))),CONCATENATE("[",ROUND(OFFSET('Sanitation Data'!$G$13,0,10*ROW('Sanitation Data'!G98)),0),"]"),IF(AND(ISNUMBER(OFFSET('Sanitation Data'!$G$13,0,10*ROW('Sanitation Data'!G98))),DI104="",ISNUMBER(OFFSET('Sanitation Data'!$G$13,0,10*ROW('Sanitation Data'!G98)))),OFFSET('Sanitation Data'!$G$13,0,10*ROW('Sanitation Data'!G98)),NA())))</f>
        <v>#N/A</v>
      </c>
      <c r="AU104" s="253" t="e">
        <f ca="true">+IF(AND(ISNUMBER(OFFSET('Sanitation Data'!$H$5,0,10*ROW('Sanitation Data'!H98))),DJ104="Yes"),100-OFFSET('Sanitation Data'!$H$5,0,10*ROW('Sanitation Data'!H98)),IF(AND(ISNUMBER(OFFSET('Sanitation Data'!$H$5,0,10*ROW('Sanitation Data'!H98))),DJ104="No",ISNUMBER(OFFSET('Sanitation Data'!$H$5,0,10*ROW('Sanitation Data'!H98)))),CONCATENATE("[",ROUND(100-OFFSET('Sanitation Data'!$H$5,0,10*ROW('Sanitation Data'!H98)),0),"]"),IF(AND(ISNUMBER(OFFSET('Sanitation Data'!$H$5,0,10*ROW('Sanitation Data'!H98))),DJ104="",ISNUMBER(OFFSET('Sanitation Data'!$H$5,0,10*ROW('Sanitation Data'!H98)))),100-OFFSET('Sanitation Data'!$H$5,0,10*ROW('Sanitation Data'!H98)),NA())))</f>
        <v>#N/A</v>
      </c>
      <c r="AV104" s="253" t="e">
        <f ca="true">+IF(AND(ISNUMBER(OFFSET('Sanitation Data'!$H$7,0,10*ROW('Sanitation Data'!H98))),DK104="Yes"),OFFSET('Sanitation Data'!$H$7,0,10*ROW('Sanitation Data'!H98)),IF(AND(ISNUMBER(OFFSET('Sanitation Data'!$H$7,0,10*ROW('Sanitation Data'!H98))),DK104="No",ISNUMBER(OFFSET('Sanitation Data'!$H$7,0,10*ROW('Sanitation Data'!H98)))),CONCATENATE("[",ROUND(OFFSET('Sanitation Data'!$H$7,0,10*ROW('Sanitation Data'!H98)),0),"]"),IF(AND(ISNUMBER(OFFSET('Sanitation Data'!$H$7,0,10*ROW('Sanitation Data'!H98))),DK104="",ISNUMBER(OFFSET('Sanitation Data'!$H$7,0,10*ROW('Sanitation Data'!H98)))),OFFSET('Sanitation Data'!$H$7,0,10*ROW('Sanitation Data'!H98)),NA())))</f>
        <v>#N/A</v>
      </c>
      <c r="AW104" s="253" t="e">
        <f ca="true">+IF(AND(ISNUMBER(OFFSET('Sanitation Data'!$H$11,0,10*ROW('Sanitation Data'!H98))),DL104="Yes"),OFFSET('Sanitation Data'!$H$11,0,10*ROW('Sanitation Data'!H98)),IF(AND(ISNUMBER(OFFSET('Sanitation Data'!$H$11,0,10*ROW('Sanitation Data'!H98))),DL104="No",ISNUMBER(OFFSET('Sanitation Data'!$H$11,0,10*ROW('Sanitation Data'!H98)))),CONCATENATE("[",ROUND(OFFSET('Sanitation Data'!$H$11,0,10*ROW('Sanitation Data'!H98)),0),"]"),IF(AND(ISNUMBER(OFFSET('Sanitation Data'!$H$11,0,10*ROW('Sanitation Data'!H98))),DL104="",ISNUMBER(OFFSET('Sanitation Data'!$H$11,0,10*ROW('Sanitation Data'!H98)))),OFFSET('Sanitation Data'!$H$11,0,10*ROW('Sanitation Data'!H98)),NA())))</f>
        <v>#N/A</v>
      </c>
      <c r="AX104" s="253" t="e">
        <f ca="true">+IF(AND(ISNUMBER(OFFSET('Sanitation Data'!$H$12,0,10*ROW('Sanitation Data'!H98))),DM104="Yes"),OFFSET('Sanitation Data'!$H$12,0,10*ROW('Sanitation Data'!H98)),IF(AND(ISNUMBER(OFFSET('Sanitation Data'!$H$12,0,10*ROW('Sanitation Data'!H98))),DM104="No",ISNUMBER(OFFSET('Sanitation Data'!$H$12,0,10*ROW('Sanitation Data'!H98)))),CONCATENATE("[",ROUND(OFFSET('Sanitation Data'!$H$12,0,10*ROW('Sanitation Data'!H98)),0),"]"),IF(AND(ISNUMBER(OFFSET('Sanitation Data'!$H$12,0,10*ROW('Sanitation Data'!H98))),DM104="",ISNUMBER(OFFSET('Sanitation Data'!$H$12,0,10*ROW('Sanitation Data'!H98)))),OFFSET('Sanitation Data'!$H$12,0,10*ROW('Sanitation Data'!H98)),NA())))</f>
        <v>#N/A</v>
      </c>
      <c r="AY104" s="253" t="e">
        <f ca="true">+IF(AND(ISNUMBER(OFFSET('Sanitation Data'!$H$13,0,10*ROW('Sanitation Data'!H98))),DN104="Yes"),OFFSET('Sanitation Data'!$H$13,0,10*ROW('Sanitation Data'!H98)),IF(AND(ISNUMBER(OFFSET('Sanitation Data'!$H$13,0,10*ROW('Sanitation Data'!H98))),DN104="No",ISNUMBER(OFFSET('Sanitation Data'!$H$13,0,10*ROW('Sanitation Data'!H98)))),CONCATENATE("[",ROUND(OFFSET('Sanitation Data'!$H$13,0,10*ROW('Sanitation Data'!H98)),0),"]"),IF(AND(ISNUMBER(OFFSET('Sanitation Data'!$H$13,0,10*ROW('Sanitation Data'!H98))),DN104="",ISNUMBER(OFFSET('Sanitation Data'!$H$13,0,10*ROW('Sanitation Data'!H98)))),OFFSET('Sanitation Data'!$H$13,0,10*ROW('Sanitation Data'!H98)),NA())))</f>
        <v>#N/A</v>
      </c>
      <c r="AZ104" s="254" t="e">
        <f ca="true">+IF(AND(ISNUMBER(OFFSET('Hygiene Data'!$C$6,0,10*ROW('Hygiene Data'!C98))),DO104="Yes"),OFFSET('Hygiene Data'!$C$6,0,10*ROW('Hygiene Data'!C98)),IF(AND(ISNUMBER(OFFSET('Hygiene Data'!$C$6,0,10*ROW('Hygiene Data'!C98))),DO104="No",ISNUMBER(OFFSET('Hygiene Data'!$C$6,0,10*ROW('Hygiene Data'!C98)))),CONCATENATE("[",ROUND(OFFSET('Hygiene Data'!$C$6,0,10*ROW('Hygiene Data'!C98)),0),"]"),IF(AND(ISNUMBER(OFFSET('Hygiene Data'!$C$6,0,10*ROW('Hygiene Data'!C98))),DO104="",ISNUMBER(OFFSET('Hygiene Data'!$C$6,0,10*ROW('Hygiene Data'!C98)))),OFFSET('Hygiene Data'!$C$6,0,10*ROW('Hygiene Data'!C98)),NA())))</f>
        <v>#N/A</v>
      </c>
      <c r="BA104" s="254" t="e">
        <f ca="true">+IF(AND(ISNUMBER(OFFSET('Hygiene Data'!$C$8,0,10*ROW('Hygiene Data'!C98))),DP104="Yes"),OFFSET('Hygiene Data'!$C$8,0,10*ROW('Hygiene Data'!C98)),IF(AND(ISNUMBER(OFFSET('Hygiene Data'!$C$8,0,10*ROW('Hygiene Data'!C98))),DP104="No",ISNUMBER(OFFSET('Hygiene Data'!$C$8,0,10*ROW('Hygiene Data'!C98)))),CONCATENATE("[",ROUND(OFFSET('Hygiene Data'!$C$8,0,10*ROW('Hygiene Data'!C98)),0),"]"),IF(AND(ISNUMBER(OFFSET('Hygiene Data'!$C$8,0,10*ROW('Hygiene Data'!C98))),DP104="",ISNUMBER(OFFSET('Hygiene Data'!$C$8,0,10*ROW('Hygiene Data'!C98)))),OFFSET('Hygiene Data'!$C$8,0,10*ROW('Hygiene Data'!C98)),NA())))</f>
        <v>#N/A</v>
      </c>
      <c r="BB104" s="254" t="e">
        <f ca="true">+IF(AND(ISNUMBER(OFFSET('Hygiene Data'!$C$10,0,10*ROW('Hygiene Data'!C98))),DQ104="Yes"),OFFSET('Hygiene Data'!$C$10,0,10*ROW('Hygiene Data'!C98)),IF(AND(ISNUMBER(OFFSET('Hygiene Data'!$C$10,0,10*ROW('Hygiene Data'!C98))),DQ104="No",ISNUMBER(OFFSET('Hygiene Data'!$C$10,0,10*ROW('Hygiene Data'!C98)))),CONCATENATE("[",ROUND(OFFSET('Hygiene Data'!$C$10,0,10*ROW('Hygiene Data'!C98)),0),"]"),IF(AND(ISNUMBER(OFFSET('Hygiene Data'!$C$10,0,10*ROW('Hygiene Data'!C98))),DQ104="",ISNUMBER(OFFSET('Hygiene Data'!$C$10,0,10*ROW('Hygiene Data'!C98)))),OFFSET('Hygiene Data'!$C$10,0,10*ROW('Hygiene Data'!C98)),NA())))</f>
        <v>#N/A</v>
      </c>
      <c r="BC104" s="254" t="e">
        <f ca="true">+IF(AND(ISNUMBER(OFFSET('Hygiene Data'!$D$6,0,10*ROW('Hygiene Data'!D98))),DR104="Yes"),OFFSET('Hygiene Data'!$D$6,0,10*ROW('Hygiene Data'!D98)),IF(AND(ISNUMBER(OFFSET('Hygiene Data'!$D$6,0,10*ROW('Hygiene Data'!D98))),DR104="No",ISNUMBER(OFFSET('Hygiene Data'!$D$6,0,10*ROW('Hygiene Data'!D98)))),CONCATENATE("[",ROUND(OFFSET('Hygiene Data'!$D$6,0,10*ROW('Hygiene Data'!D98)),0),"]"),IF(AND(ISNUMBER(OFFSET('Hygiene Data'!$D$6,0,10*ROW('Hygiene Data'!D98))),DR104="",ISNUMBER(OFFSET('Hygiene Data'!$D$6,0,10*ROW('Hygiene Data'!D98)))),OFFSET('Hygiene Data'!$D$6,0,10*ROW('Hygiene Data'!D98)),NA())))</f>
        <v>#N/A</v>
      </c>
      <c r="BD104" s="254" t="e">
        <f ca="true">+IF(AND(ISNUMBER(OFFSET('Hygiene Data'!$D$8,0,10*ROW('Hygiene Data'!D98))),DS104="Yes"),OFFSET('Hygiene Data'!$D$8,0,10*ROW('Hygiene Data'!D98)),IF(AND(ISNUMBER(OFFSET('Hygiene Data'!$D$8,0,10*ROW('Hygiene Data'!D98))),DS104="No",ISNUMBER(OFFSET('Hygiene Data'!$D$8,0,10*ROW('Hygiene Data'!D98)))),CONCATENATE("[",ROUND(OFFSET('Hygiene Data'!$D$8,0,10*ROW('Hygiene Data'!D98)),0),"]"),IF(AND(ISNUMBER(OFFSET('Hygiene Data'!$D$8,0,10*ROW('Hygiene Data'!D98))),DS104="",ISNUMBER(OFFSET('Hygiene Data'!$D$8,0,10*ROW('Hygiene Data'!D98)))),OFFSET('Hygiene Data'!$D$8,0,10*ROW('Hygiene Data'!D98)),NA())))</f>
        <v>#N/A</v>
      </c>
      <c r="BE104" s="254" t="e">
        <f ca="true">+IF(AND(ISNUMBER(OFFSET('Hygiene Data'!$D$10,0,10*ROW('Hygiene Data'!D98))),DT104="Yes"),OFFSET('Hygiene Data'!$D$10,0,10*ROW('Hygiene Data'!D98)),IF(AND(ISNUMBER(OFFSET('Hygiene Data'!$D$10,0,10*ROW('Hygiene Data'!D98))),DT104="No",ISNUMBER(OFFSET('Hygiene Data'!$D$10,0,10*ROW('Hygiene Data'!D98)))),CONCATENATE("[",ROUND(OFFSET('Hygiene Data'!$D$10,0,10*ROW('Hygiene Data'!D98)),0),"]"),IF(AND(ISNUMBER(OFFSET('Hygiene Data'!$D$10,0,10*ROW('Hygiene Data'!D98))),DT104="",ISNUMBER(OFFSET('Hygiene Data'!$D$10,0,10*ROW('Hygiene Data'!D98)))),OFFSET('Hygiene Data'!$D$10,0,10*ROW('Hygiene Data'!D98)),NA())))</f>
        <v>#N/A</v>
      </c>
      <c r="BF104" s="254" t="e">
        <f ca="true">+IF(AND(ISNUMBER(OFFSET('Hygiene Data'!$E$6,0,10*ROW('Hygiene Data'!E98))),DU104="Yes"),OFFSET('Hygiene Data'!$E$6,0,10*ROW('Hygiene Data'!E98)),IF(AND(ISNUMBER(OFFSET('Hygiene Data'!$E$6,0,10*ROW('Hygiene Data'!E98))),DU104="No",ISNUMBER(OFFSET('Hygiene Data'!$E$6,0,10*ROW('Hygiene Data'!E98)))),CONCATENATE("[",ROUND(OFFSET('Hygiene Data'!$E$6,0,10*ROW('Hygiene Data'!E98)),0),"]"),IF(AND(ISNUMBER(OFFSET('Hygiene Data'!$E$6,0,10*ROW('Hygiene Data'!E98))),DU104="",ISNUMBER(OFFSET('Hygiene Data'!$E$6,0,10*ROW('Hygiene Data'!E98)))),OFFSET('Hygiene Data'!$E$6,0,10*ROW('Hygiene Data'!E98)),NA())))</f>
        <v>#N/A</v>
      </c>
      <c r="BG104" s="254" t="e">
        <f ca="true">+IF(AND(ISNUMBER(OFFSET('Hygiene Data'!$E$8,0,10*ROW('Hygiene Data'!E98))),DV104="Yes"),OFFSET('Hygiene Data'!$E$8,0,10*ROW('Hygiene Data'!E98)),IF(AND(ISNUMBER(OFFSET('Hygiene Data'!$E$8,0,10*ROW('Hygiene Data'!E98))),DV104="No",ISNUMBER(OFFSET('Hygiene Data'!$E$8,0,10*ROW('Hygiene Data'!E98)))),CONCATENATE("[",ROUND(OFFSET('Hygiene Data'!$E$8,0,10*ROW('Hygiene Data'!E98)),0),"]"),IF(AND(ISNUMBER(OFFSET('Hygiene Data'!$E$8,0,10*ROW('Hygiene Data'!E98))),DV104="",ISNUMBER(OFFSET('Hygiene Data'!$E$8,0,10*ROW('Hygiene Data'!E98)))),OFFSET('Hygiene Data'!$E$8,0,10*ROW('Hygiene Data'!E98)),NA())))</f>
        <v>#N/A</v>
      </c>
      <c r="BH104" s="254" t="e">
        <f ca="true">+IF(AND(ISNUMBER(OFFSET('Hygiene Data'!$E$10,0,10*ROW('Hygiene Data'!E98))),DW104="Yes"),OFFSET('Hygiene Data'!$E$10,0,10*ROW('Hygiene Data'!E98)),IF(AND(ISNUMBER(OFFSET('Hygiene Data'!$E$10,0,10*ROW('Hygiene Data'!E98))),DW104="No",ISNUMBER(OFFSET('Hygiene Data'!$E$10,0,10*ROW('Hygiene Data'!E98)))),CONCATENATE("[",ROUND(OFFSET('Hygiene Data'!$E$10,0,10*ROW('Hygiene Data'!E98)),0),"]"),IF(AND(ISNUMBER(OFFSET('Hygiene Data'!$E$10,0,10*ROW('Hygiene Data'!E98))),DW104="",ISNUMBER(OFFSET('Hygiene Data'!$E$10,0,10*ROW('Hygiene Data'!E98)))),OFFSET('Hygiene Data'!$E$10,0,10*ROW('Hygiene Data'!E98)),NA())))</f>
        <v>#N/A</v>
      </c>
      <c r="BI104" s="254" t="e">
        <f ca="true">+IF(AND(ISNUMBER(OFFSET('Hygiene Data'!$F$6,0,10*ROW('Hygiene Data'!F98))),DX104="Yes"),OFFSET('Hygiene Data'!$F$6,0,10*ROW('Hygiene Data'!F98)),IF(AND(ISNUMBER(OFFSET('Hygiene Data'!$F$6,0,10*ROW('Hygiene Data'!F98))),DX104="No",ISNUMBER(OFFSET('Hygiene Data'!$F$6,0,10*ROW('Hygiene Data'!F98)))),CONCATENATE("[",ROUND(OFFSET('Hygiene Data'!$F$6,0,10*ROW('Hygiene Data'!F98)),0),"]"),IF(AND(ISNUMBER(OFFSET('Hygiene Data'!$F$6,0,10*ROW('Hygiene Data'!F98))),DX104="",ISNUMBER(OFFSET('Hygiene Data'!$F$6,0,10*ROW('Hygiene Data'!F98)))),OFFSET('Hygiene Data'!$F$6,0,10*ROW('Hygiene Data'!F98)),NA())))</f>
        <v>#N/A</v>
      </c>
      <c r="BJ104" s="254" t="e">
        <f ca="true">+IF(AND(ISNUMBER(OFFSET('Hygiene Data'!$F$8,0,10*ROW('Hygiene Data'!F98))),DY104="Yes"),OFFSET('Hygiene Data'!$F$8,0,10*ROW('Hygiene Data'!F98)),IF(AND(ISNUMBER(OFFSET('Hygiene Data'!$F$8,0,10*ROW('Hygiene Data'!F98))),DY104="No",ISNUMBER(OFFSET('Hygiene Data'!$F$8,0,10*ROW('Hygiene Data'!F98)))),CONCATENATE("[",ROUND(OFFSET('Hygiene Data'!$F$8,0,10*ROW('Hygiene Data'!F98)),0),"]"),IF(AND(ISNUMBER(OFFSET('Hygiene Data'!$F$8,0,10*ROW('Hygiene Data'!F98))),DY104="",ISNUMBER(OFFSET('Hygiene Data'!$F$8,0,10*ROW('Hygiene Data'!F98)))),OFFSET('Hygiene Data'!$F$8,0,10*ROW('Hygiene Data'!F98)),NA())))</f>
        <v>#N/A</v>
      </c>
      <c r="BK104" s="254" t="e">
        <f ca="true">+IF(AND(ISNUMBER(OFFSET('Hygiene Data'!$F$10,0,10*ROW('Hygiene Data'!F98))),DZ104="Yes"),OFFSET('Hygiene Data'!$F$10,0,10*ROW('Hygiene Data'!F98)),IF(AND(ISNUMBER(OFFSET('Hygiene Data'!$F$10,0,10*ROW('Hygiene Data'!F98))),DZ104="No",ISNUMBER(OFFSET('Hygiene Data'!$F$10,0,10*ROW('Hygiene Data'!F98)))),CONCATENATE("[",ROUND(OFFSET('Hygiene Data'!$F$10,0,10*ROW('Hygiene Data'!F98)),0),"]"),IF(AND(ISNUMBER(OFFSET('Hygiene Data'!$F$10,0,10*ROW('Hygiene Data'!F98))),DZ104="",ISNUMBER(OFFSET('Hygiene Data'!$F$10,0,10*ROW('Hygiene Data'!F98)))),OFFSET('Hygiene Data'!$F$10,0,10*ROW('Hygiene Data'!F98)),NA())))</f>
        <v>#N/A</v>
      </c>
      <c r="BL104" s="254" t="e">
        <f ca="true">+IF(AND(ISNUMBER(OFFSET('Hygiene Data'!$G$6,0,10*ROW('Hygiene Data'!G98))),EA104="Yes"),OFFSET('Hygiene Data'!$G$6,0,10*ROW('Hygiene Data'!G98)),IF(AND(ISNUMBER(OFFSET('Hygiene Data'!$G$6,0,10*ROW('Hygiene Data'!G98))),EA104="No",ISNUMBER(OFFSET('Hygiene Data'!$G$6,0,10*ROW('Hygiene Data'!G98)))),CONCATENATE("[",ROUND(OFFSET('Hygiene Data'!$G$6,0,10*ROW('Hygiene Data'!G98)),0),"]"),IF(AND(ISNUMBER(OFFSET('Hygiene Data'!$G$6,0,10*ROW('Hygiene Data'!G98))),EA104="",ISNUMBER(OFFSET('Hygiene Data'!$G$6,0,10*ROW('Hygiene Data'!G98)))),OFFSET('Hygiene Data'!$G$6,0,10*ROW('Hygiene Data'!G98)),NA())))</f>
        <v>#N/A</v>
      </c>
      <c r="BM104" s="254" t="e">
        <f ca="true">+IF(AND(ISNUMBER(OFFSET('Hygiene Data'!$G$8,0,10*ROW('Hygiene Data'!G98))),EB104="Yes"),OFFSET('Hygiene Data'!$G$8,0,10*ROW('Hygiene Data'!G98)),IF(AND(ISNUMBER(OFFSET('Hygiene Data'!$G$8,0,10*ROW('Hygiene Data'!G98))),EB104="No",ISNUMBER(OFFSET('Hygiene Data'!$G$8,0,10*ROW('Hygiene Data'!G98)))),CONCATENATE("[",ROUND(OFFSET('Hygiene Data'!$G$8,0,10*ROW('Hygiene Data'!G98)),0),"]"),IF(AND(ISNUMBER(OFFSET('Hygiene Data'!$G$8,0,10*ROW('Hygiene Data'!G98))),EB104="",ISNUMBER(OFFSET('Hygiene Data'!$G$8,0,10*ROW('Hygiene Data'!G98)))),OFFSET('Hygiene Data'!$G$8,0,10*ROW('Hygiene Data'!G98)),NA())))</f>
        <v>#N/A</v>
      </c>
      <c r="BN104" s="254" t="e">
        <f ca="true">+IF(AND(ISNUMBER(OFFSET('Hygiene Data'!$G$10,0,10*ROW('Hygiene Data'!G98))),EC104="Yes"),OFFSET('Hygiene Data'!$G$10,0,10*ROW('Hygiene Data'!G98)),IF(AND(ISNUMBER(OFFSET('Hygiene Data'!$G$10,0,10*ROW('Hygiene Data'!G98))),EC104="No",ISNUMBER(OFFSET('Hygiene Data'!$G$10,0,10*ROW('Hygiene Data'!G98)))),CONCATENATE("[",ROUND(OFFSET('Hygiene Data'!$G$10,0,10*ROW('Hygiene Data'!G98)),0),"]"),IF(AND(ISNUMBER(OFFSET('Hygiene Data'!$G$10,0,10*ROW('Hygiene Data'!G98))),EC104="",ISNUMBER(OFFSET('Hygiene Data'!$G$10,0,10*ROW('Hygiene Data'!G98)))),OFFSET('Hygiene Data'!$G$10,0,10*ROW('Hygiene Data'!G98)),NA())))</f>
        <v>#N/A</v>
      </c>
      <c r="BO104" s="254" t="e">
        <f ca="true">+IF(AND(ISNUMBER(OFFSET('Hygiene Data'!$H$6,0,10*ROW('Hygiene Data'!H98))),ED104="Yes"),OFFSET('Hygiene Data'!$H$6,0,10*ROW('Hygiene Data'!H98)),IF(AND(ISNUMBER(OFFSET('Hygiene Data'!$H$6,0,10*ROW('Hygiene Data'!H98))),ED104="No",ISNUMBER(OFFSET('Hygiene Data'!$H$6,0,10*ROW('Hygiene Data'!H98)))),CONCATENATE("[",ROUND(OFFSET('Hygiene Data'!$H$6,0,10*ROW('Hygiene Data'!H98)),0),"]"),IF(AND(ISNUMBER(OFFSET('Hygiene Data'!$H$6,0,10*ROW('Hygiene Data'!H98))),ED104="",ISNUMBER(OFFSET('Hygiene Data'!$H$6,0,10*ROW('Hygiene Data'!H98)))),OFFSET('Hygiene Data'!$H$6,0,10*ROW('Hygiene Data'!H98)),NA())))</f>
        <v>#N/A</v>
      </c>
      <c r="BP104" s="254" t="e">
        <f ca="true">+IF(AND(ISNUMBER(OFFSET('Hygiene Data'!$H$8,0,10*ROW('Hygiene Data'!H98))),EE104="Yes"),OFFSET('Hygiene Data'!$H$8,0,10*ROW('Hygiene Data'!H98)),IF(AND(ISNUMBER(OFFSET('Hygiene Data'!$H$8,0,10*ROW('Hygiene Data'!H98))),EE104="No",ISNUMBER(OFFSET('Hygiene Data'!$H$8,0,10*ROW('Hygiene Data'!H98)))),CONCATENATE("[",ROUND(OFFSET('Hygiene Data'!$H$8,0,10*ROW('Hygiene Data'!H98)),0),"]"),IF(AND(ISNUMBER(OFFSET('Hygiene Data'!$H$8,0,10*ROW('Hygiene Data'!H98))),EE104="",ISNUMBER(OFFSET('Hygiene Data'!$H$8,0,10*ROW('Hygiene Data'!H98)))),OFFSET('Hygiene Data'!$H$8,0,10*ROW('Hygiene Data'!H98)),NA())))</f>
        <v>#N/A</v>
      </c>
      <c r="BQ104" s="254" t="e">
        <f ca="true">+IF(AND(ISNUMBER(OFFSET('Hygiene Data'!$H$10,0,10*ROW('Hygiene Data'!H98))),EF104="Yes"),OFFSET('Hygiene Data'!$H$10,0,10*ROW('Hygiene Data'!H98)),IF(AND(ISNUMBER(OFFSET('Hygiene Data'!$H$10,0,10*ROW('Hygiene Data'!H98))),EF104="No",ISNUMBER(OFFSET('Hygiene Data'!$H$10,0,10*ROW('Hygiene Data'!H98)))),CONCATENATE("[",ROUND(OFFSET('Hygiene Data'!$H$10,0,10*ROW('Hygiene Data'!H98)),0),"]"),IF(AND(ISNUMBER(OFFSET('Hygiene Data'!$H$10,0,10*ROW('Hygiene Data'!H98))),EF104="",ISNUMBER(OFFSET('Hygiene Data'!$H$10,0,10*ROW('Hygiene Data'!H98)))),OFFSET('Hygiene Data'!$H$10,0,10*ROW('Hygiene Data'!H98)),NA())))</f>
        <v>#N/A</v>
      </c>
      <c r="BS104" s="36" t="str">
        <f ca="true">+IF(OFFSET('Water Data'!$C$28,0,10*ROW('Water Data'!C98))="","",OFFSET('Water Data'!$C$28,0,10*ROW('Water Data'!C98)))</f>
        <v/>
      </c>
      <c r="BT104" s="36" t="str">
        <f ca="true">+IF(OFFSET('Water Data'!$C$29,0,10*ROW('Water Data'!C98))="","",OFFSET('Water Data'!$C$29,0,10*ROW('Water Data'!C98)))</f>
        <v/>
      </c>
      <c r="BU104" s="36" t="str">
        <f ca="true">+IF(OFFSET('Water Data'!$C$30,0,10*ROW('Water Data'!C98))="","",OFFSET('Water Data'!$C$30,0,10*ROW('Water Data'!C98)))</f>
        <v/>
      </c>
      <c r="BV104" s="36" t="str">
        <f ca="true">+IF(OFFSET('Water Data'!$D$28,0,10*ROW('Water Data'!D98))="","",OFFSET('Water Data'!$D$28,0,10*ROW('Water Data'!D98)))</f>
        <v/>
      </c>
      <c r="BW104" s="36" t="str">
        <f ca="true">+IF(OFFSET('Water Data'!$D$29,0,10*ROW('Water Data'!D98))="","",OFFSET('Water Data'!$D$29,0,10*ROW('Water Data'!D98)))</f>
        <v/>
      </c>
      <c r="BX104" s="36" t="str">
        <f ca="true">+IF(OFFSET('Water Data'!$D$30,0,10*ROW('Water Data'!D98))="","",OFFSET('Water Data'!$D$30,0,10*ROW('Water Data'!D98)))</f>
        <v/>
      </c>
      <c r="BY104" s="36" t="str">
        <f ca="true">+IF(OFFSET('Water Data'!$E$28,0,10*ROW('Water Data'!E98))="","",OFFSET('Water Data'!$E$28,0,10*ROW('Water Data'!E98)))</f>
        <v/>
      </c>
      <c r="BZ104" s="36" t="str">
        <f ca="true">+IF(OFFSET('Water Data'!$E$29,0,10*ROW('Water Data'!E98))="","",OFFSET('Water Data'!$E$29,0,10*ROW('Water Data'!E98)))</f>
        <v/>
      </c>
      <c r="CA104" s="36" t="str">
        <f ca="true">+IF(OFFSET('Water Data'!$E$30,0,10*ROW('Water Data'!E98))="","",OFFSET('Water Data'!$E$30,0,10*ROW('Water Data'!E98)))</f>
        <v/>
      </c>
      <c r="CB104" s="36" t="str">
        <f ca="true">+IF(OFFSET('Water Data'!$F$28,0,10*ROW('Water Data'!F98))="","",OFFSET('Water Data'!$F$28,0,10*ROW('Water Data'!F98)))</f>
        <v/>
      </c>
      <c r="CC104" s="36" t="str">
        <f ca="true">+IF(OFFSET('Water Data'!$F$29,0,10*ROW('Water Data'!F98))="","",OFFSET('Water Data'!$F$29,0,10*ROW('Water Data'!F98)))</f>
        <v/>
      </c>
      <c r="CD104" s="36" t="str">
        <f ca="true">+IF(OFFSET('Water Data'!$F$30,0,10*ROW('Water Data'!F98))="","",OFFSET('Water Data'!$F$30,0,10*ROW('Water Data'!F98)))</f>
        <v/>
      </c>
      <c r="CE104" s="36" t="str">
        <f ca="true">+IF(OFFSET('Water Data'!$G$28,0,10*ROW('Water Data'!G98))="","",OFFSET('Water Data'!$G$28,0,10*ROW('Water Data'!G98)))</f>
        <v/>
      </c>
      <c r="CF104" s="36" t="str">
        <f ca="true">+IF(OFFSET('Water Data'!$G$29,0,10*ROW('Water Data'!G98))="","",OFFSET('Water Data'!$G$29,0,10*ROW('Water Data'!G98)))</f>
        <v/>
      </c>
      <c r="CG104" s="36" t="str">
        <f ca="true">+IF(OFFSET('Water Data'!$G$30,0,10*ROW('Water Data'!G98))="","",OFFSET('Water Data'!$G$30,0,10*ROW('Water Data'!G98)))</f>
        <v/>
      </c>
      <c r="CH104" s="36" t="str">
        <f ca="true">+IF(OFFSET('Water Data'!$H$28,0,10*ROW('Water Data'!H98))="","",OFFSET('Water Data'!$H$28,0,10*ROW('Water Data'!H98)))</f>
        <v/>
      </c>
      <c r="CI104" s="36" t="str">
        <f ca="true">+IF(OFFSET('Water Data'!$H$29,0,10*ROW('Water Data'!H98))="","",OFFSET('Water Data'!$H$29,0,10*ROW('Water Data'!H98)))</f>
        <v/>
      </c>
      <c r="CJ104" s="36" t="str">
        <f ca="true">+IF(OFFSET('Water Data'!$H$30,0,10*ROW('Water Data'!H98))="","",OFFSET('Water Data'!$H$30,0,10*ROW('Water Data'!H98)))</f>
        <v/>
      </c>
      <c r="CK104" s="36" t="str">
        <f ca="true">+IF(OFFSET('Sanitation Data'!$C$29,0,10*ROW('Sanitation Data'!C98))="","",OFFSET('Sanitation Data'!$C$29,0,10*ROW('Sanitation Data'!C98)))</f>
        <v/>
      </c>
      <c r="CL104" s="36" t="str">
        <f ca="true">+IF(OFFSET('Sanitation Data'!$C$30,0,10*ROW('Sanitation Data'!C98))="","",OFFSET('Sanitation Data'!$C$30,0,10*ROW('Sanitation Data'!C98)))</f>
        <v/>
      </c>
      <c r="CM104" s="36" t="str">
        <f ca="true">+IF(OFFSET('Sanitation Data'!$C$31,0,10*ROW('Sanitation Data'!C98))="","",OFFSET('Sanitation Data'!$C$31,0,10*ROW('Sanitation Data'!C98)))</f>
        <v/>
      </c>
      <c r="CN104" s="36" t="str">
        <f ca="true">+IF(OFFSET('Sanitation Data'!$C$32,0,10*ROW('Sanitation Data'!C98))="","",OFFSET('Sanitation Data'!$C$32,0,10*ROW('Sanitation Data'!C98)))</f>
        <v/>
      </c>
      <c r="CO104" s="36" t="str">
        <f ca="true">+IF(OFFSET('Sanitation Data'!$C$33,0,10*ROW('Sanitation Data'!C98))="","",OFFSET('Sanitation Data'!$C$33,0,10*ROW('Sanitation Data'!C98)))</f>
        <v/>
      </c>
      <c r="CP104" s="36" t="str">
        <f ca="true">+IF(OFFSET('Sanitation Data'!$D$29,0,10*ROW('Sanitation Data'!D98))="","",OFFSET('Sanitation Data'!$D$29,0,10*ROW('Sanitation Data'!D98)))</f>
        <v/>
      </c>
      <c r="CQ104" s="36" t="str">
        <f ca="true">+IF(OFFSET('Sanitation Data'!$D$30,0,10*ROW('Sanitation Data'!D98))="","",OFFSET('Sanitation Data'!$D$30,0,10*ROW('Sanitation Data'!D98)))</f>
        <v/>
      </c>
      <c r="CR104" s="36" t="str">
        <f ca="true">+IF(OFFSET('Sanitation Data'!$D$31,0,10*ROW('Sanitation Data'!D98))="","",OFFSET('Sanitation Data'!$D$31,0,10*ROW('Sanitation Data'!D98)))</f>
        <v/>
      </c>
      <c r="CS104" s="36" t="str">
        <f ca="true">+IF(OFFSET('Sanitation Data'!$D$32,0,10*ROW('Sanitation Data'!D98))="","",OFFSET('Sanitation Data'!$D$32,0,10*ROW('Sanitation Data'!D98)))</f>
        <v/>
      </c>
      <c r="CT104" s="36" t="str">
        <f ca="true">+IF(OFFSET('Sanitation Data'!$D$33,0,10*ROW('Sanitation Data'!D98))="","",OFFSET('Sanitation Data'!$D$33,0,10*ROW('Sanitation Data'!D98)))</f>
        <v/>
      </c>
      <c r="CU104" s="36" t="str">
        <f ca="true">+IF(OFFSET('Sanitation Data'!$E$29,0,10*ROW('Sanitation Data'!E98))="","",OFFSET('Sanitation Data'!$E$29,0,10*ROW('Sanitation Data'!E98)))</f>
        <v/>
      </c>
      <c r="CV104" s="36" t="str">
        <f ca="true">+IF(OFFSET('Sanitation Data'!$E$30,0,10*ROW('Sanitation Data'!E98))="","",OFFSET('Sanitation Data'!$E$30,0,10*ROW('Sanitation Data'!E98)))</f>
        <v/>
      </c>
      <c r="CW104" s="36" t="str">
        <f ca="true">+IF(OFFSET('Sanitation Data'!$E$31,0,10*ROW('Sanitation Data'!E98))="","",OFFSET('Sanitation Data'!$E$31,0,10*ROW('Sanitation Data'!E98)))</f>
        <v/>
      </c>
      <c r="CX104" s="36" t="str">
        <f ca="true">+IF(OFFSET('Sanitation Data'!$E$32,0,10*ROW('Sanitation Data'!E98))="","",OFFSET('Sanitation Data'!$E$32,0,10*ROW('Sanitation Data'!E98)))</f>
        <v/>
      </c>
      <c r="CY104" s="36" t="str">
        <f ca="true">+IF(OFFSET('Sanitation Data'!$E$33,0,10*ROW('Sanitation Data'!E98))="","",OFFSET('Sanitation Data'!$E$33,0,10*ROW('Sanitation Data'!E98)))</f>
        <v/>
      </c>
      <c r="CZ104" s="36" t="str">
        <f ca="true">+IF(OFFSET('Sanitation Data'!$F$29,0,10*ROW('Sanitation Data'!F98))="","",OFFSET('Sanitation Data'!$F$29,0,10*ROW('Sanitation Data'!F98)))</f>
        <v/>
      </c>
      <c r="DA104" s="36" t="str">
        <f ca="true">+IF(OFFSET('Sanitation Data'!$F$30,0,10*ROW('Sanitation Data'!F98))="","",OFFSET('Sanitation Data'!$F$30,0,10*ROW('Sanitation Data'!F98)))</f>
        <v/>
      </c>
      <c r="DB104" s="36" t="str">
        <f ca="true">+IF(OFFSET('Sanitation Data'!$F$31,0,10*ROW('Sanitation Data'!F98))="","",OFFSET('Sanitation Data'!$F$31,0,10*ROW('Sanitation Data'!F98)))</f>
        <v/>
      </c>
      <c r="DC104" s="36" t="str">
        <f ca="true">+IF(OFFSET('Sanitation Data'!$F$32,0,10*ROW('Sanitation Data'!F98))="","",OFFSET('Sanitation Data'!$F$32,0,10*ROW('Sanitation Data'!F98)))</f>
        <v/>
      </c>
      <c r="DD104" s="36" t="str">
        <f ca="true">+IF(OFFSET('Sanitation Data'!$F$33,0,10*ROW('Sanitation Data'!F98))="","",OFFSET('Sanitation Data'!$F$33,0,10*ROW('Sanitation Data'!F98)))</f>
        <v/>
      </c>
      <c r="DE104" s="36" t="str">
        <f ca="true">+IF(OFFSET('Sanitation Data'!$G$29,0,10*ROW('Sanitation Data'!G98))="","",OFFSET('Sanitation Data'!$G$29,0,10*ROW('Sanitation Data'!G98)))</f>
        <v/>
      </c>
      <c r="DF104" s="36" t="str">
        <f ca="true">+IF(OFFSET('Sanitation Data'!$G$30,0,10*ROW('Sanitation Data'!G98))="","",OFFSET('Sanitation Data'!$G$30,0,10*ROW('Sanitation Data'!G98)))</f>
        <v/>
      </c>
      <c r="DG104" s="36" t="str">
        <f ca="true">+IF(OFFSET('Sanitation Data'!$G$31,0,10*ROW('Sanitation Data'!G98))="","",OFFSET('Sanitation Data'!$G$31,0,10*ROW('Sanitation Data'!G98)))</f>
        <v/>
      </c>
      <c r="DH104" s="36" t="str">
        <f ca="true">+IF(OFFSET('Sanitation Data'!$G$32,0,10*ROW('Sanitation Data'!G98))="","",OFFSET('Sanitation Data'!$G$32,0,10*ROW('Sanitation Data'!G98)))</f>
        <v/>
      </c>
      <c r="DI104" s="36" t="str">
        <f ca="true">+IF(OFFSET('Sanitation Data'!$G$33,0,10*ROW('Sanitation Data'!G98))="","",OFFSET('Sanitation Data'!$G$33,0,10*ROW('Sanitation Data'!G98)))</f>
        <v/>
      </c>
      <c r="DJ104" s="36" t="str">
        <f ca="true">+IF(OFFSET('Sanitation Data'!$H$29,0,10*ROW('Sanitation Data'!H98))="","",OFFSET('Sanitation Data'!$H$29,0,10*ROW('Sanitation Data'!H98)))</f>
        <v/>
      </c>
      <c r="DK104" s="36" t="str">
        <f ca="true">+IF(OFFSET('Sanitation Data'!$H$30,0,10*ROW('Sanitation Data'!H98))="","",OFFSET('Sanitation Data'!$H$30,0,10*ROW('Sanitation Data'!H98)))</f>
        <v/>
      </c>
      <c r="DL104" s="36" t="str">
        <f ca="true">+IF(OFFSET('Sanitation Data'!$H$31,0,10*ROW('Sanitation Data'!H98))="","",OFFSET('Sanitation Data'!$H$31,0,10*ROW('Sanitation Data'!H98)))</f>
        <v/>
      </c>
      <c r="DM104" s="36" t="str">
        <f ca="true">+IF(OFFSET('Sanitation Data'!$H$32,0,10*ROW('Sanitation Data'!H98))="","",OFFSET('Sanitation Data'!$H$32,0,10*ROW('Sanitation Data'!H98)))</f>
        <v/>
      </c>
      <c r="DN104" s="36" t="str">
        <f ca="true">+IF(OFFSET('Sanitation Data'!$H$33,0,10*ROW('Sanitation Data'!H98))="","",OFFSET('Sanitation Data'!$H$33,0,10*ROW('Sanitation Data'!H98)))</f>
        <v/>
      </c>
      <c r="DO104" s="36" t="str">
        <f ca="true">+IF(OFFSET('Hygiene Data'!$C$12,0,10*ROW('Hygiene Data'!C98))="","",OFFSET('Hygiene Data'!$C$12,0,10*ROW('Hygiene Data'!C98)))</f>
        <v/>
      </c>
      <c r="DP104" s="36" t="str">
        <f ca="true">+IF(OFFSET('Hygiene Data'!$C$13,0,10*ROW('Hygiene Data'!C98))="","",OFFSET('Hygiene Data'!$C$13,0,10*ROW('Hygiene Data'!C98)))</f>
        <v/>
      </c>
      <c r="DQ104" s="36" t="str">
        <f ca="true">+IF(OFFSET('Hygiene Data'!$C$14,0,10*ROW('Hygiene Data'!C98))="","",OFFSET('Hygiene Data'!$C$14,0,10*ROW('Hygiene Data'!C98)))</f>
        <v/>
      </c>
      <c r="DR104" s="36" t="str">
        <f ca="true">+IF(OFFSET('Hygiene Data'!$D$12,0,10*ROW('Hygiene Data'!D98))="","",OFFSET('Hygiene Data'!$D$12,0,10*ROW('Hygiene Data'!D98)))</f>
        <v/>
      </c>
      <c r="DS104" s="36" t="str">
        <f ca="true">+IF(OFFSET('Hygiene Data'!$D$13,0,10*ROW('Hygiene Data'!D98))="","",OFFSET('Hygiene Data'!$D$13,0,10*ROW('Hygiene Data'!D98)))</f>
        <v/>
      </c>
      <c r="DT104" s="36" t="str">
        <f ca="true">+IF(OFFSET('Hygiene Data'!$D$14,0,10*ROW('Hygiene Data'!D98))="","",OFFSET('Hygiene Data'!$D$14,0,10*ROW('Hygiene Data'!D98)))</f>
        <v/>
      </c>
      <c r="DU104" s="36" t="str">
        <f ca="true">+IF(OFFSET('Hygiene Data'!$E$12,0,10*ROW('Hygiene Data'!E98))="","",OFFSET('Hygiene Data'!$E$12,0,10*ROW('Hygiene Data'!E98)))</f>
        <v/>
      </c>
      <c r="DV104" s="36" t="str">
        <f ca="true">+IF(OFFSET('Hygiene Data'!$E$13,0,10*ROW('Hygiene Data'!E98))="","",OFFSET('Hygiene Data'!$E$13,0,10*ROW('Hygiene Data'!E98)))</f>
        <v/>
      </c>
      <c r="DW104" s="36" t="str">
        <f ca="true">+IF(OFFSET('Hygiene Data'!$E$14,0,10*ROW('Hygiene Data'!E98))="","",OFFSET('Hygiene Data'!$E$14,0,10*ROW('Hygiene Data'!E98)))</f>
        <v/>
      </c>
      <c r="DX104" s="36" t="str">
        <f ca="true">+IF(OFFSET('Hygiene Data'!$F$12,0,10*ROW('Hygiene Data'!F98))="","",OFFSET('Hygiene Data'!$F$12,0,10*ROW('Hygiene Data'!F98)))</f>
        <v/>
      </c>
      <c r="DY104" s="36" t="str">
        <f ca="true">+IF(OFFSET('Hygiene Data'!$F$13,0,10*ROW('Hygiene Data'!F98))="","",OFFSET('Hygiene Data'!$F$13,0,10*ROW('Hygiene Data'!F98)))</f>
        <v/>
      </c>
      <c r="DZ104" s="36" t="str">
        <f ca="true">+IF(OFFSET('Hygiene Data'!$F$14,0,10*ROW('Hygiene Data'!F98))="","",OFFSET('Hygiene Data'!$F$14,0,10*ROW('Hygiene Data'!F98)))</f>
        <v/>
      </c>
      <c r="EA104" s="36" t="str">
        <f ca="true">+IF(OFFSET('Hygiene Data'!$G$12,0,10*ROW('Hygiene Data'!G98))="","",OFFSET('Hygiene Data'!$G$12,0,10*ROW('Hygiene Data'!G98)))</f>
        <v/>
      </c>
      <c r="EB104" s="36" t="str">
        <f ca="true">+IF(OFFSET('Hygiene Data'!$G$13,0,10*ROW('Hygiene Data'!G98))="","",OFFSET('Hygiene Data'!$G$13,0,10*ROW('Hygiene Data'!G98)))</f>
        <v/>
      </c>
      <c r="EC104" s="36" t="str">
        <f ca="true">+IF(OFFSET('Hygiene Data'!$G$14,0,10*ROW('Hygiene Data'!G98))="","",OFFSET('Hygiene Data'!$G$14,0,10*ROW('Hygiene Data'!G98)))</f>
        <v/>
      </c>
      <c r="ED104" s="36" t="str">
        <f ca="true">+IF(OFFSET('Hygiene Data'!$H$12,0,10*ROW('Hygiene Data'!H98))="","",OFFSET('Hygiene Data'!$H$12,0,10*ROW('Hygiene Data'!H98)))</f>
        <v/>
      </c>
      <c r="EE104" s="36" t="str">
        <f ca="true">+IF(OFFSET('Hygiene Data'!$H$13,0,10*ROW('Hygiene Data'!H98))="","",OFFSET('Hygiene Data'!$H$13,0,10*ROW('Hygiene Data'!H98)))</f>
        <v/>
      </c>
      <c r="EF104" s="36" t="str">
        <f ca="true">+IF(OFFSET('Hygiene Data'!$H$14,0,10*ROW('Hygiene Data'!H98))="","",OFFSET('Hygiene Data'!$H$14,0,10*ROW('Hygiene Data'!H98)))</f>
        <v/>
      </c>
    </row>
    <row r="105" x14ac:dyDescent="0.2">
      <c r="A105" s="59" t="str">
        <f ca="true">+IF(OFFSET('Water Data'!$B$1,0,10*ROW('Water Data'!B102))="","",OFFSET('Water Data'!$B$1,0,10*ROW('Water Data'!B102)))</f>
        <v/>
      </c>
      <c r="B105" s="59" t="str">
        <f ca="true">+IF(OFFSET('Water Data'!$A$3,0,10*ROW('Water Data'!A102))="","",OFFSET('Water Data'!$A$3,0,10*ROW('Water Data'!A102)))</f>
        <v/>
      </c>
      <c r="C105" s="59" t="str">
        <f ca="true">+IF(OFFSET('Water Data'!$C$3,0,10*ROW('Water Data'!C102))="","",OFFSET('Water Data'!$C$3,0,10*ROW('Water Data'!C102)))</f>
        <v/>
      </c>
      <c r="D105" s="252" t="e">
        <f ca="true">+IF(AND(ISNUMBER(OFFSET('Water Data'!$C$5,0,10*ROW('Water Data'!C99))),BS105="Yes"),100-OFFSET('Water Data'!$C$5,0,10*ROW('Water Data'!C99)),IF(AND(ISNUMBER(OFFSET('Water Data'!$C$5,0,10*ROW('Water Data'!C99))),BS105="No",ISNUMBER(OFFSET('Water Data'!$C$5,0,10*ROW('Water Data'!C99)))),CONCATENATE("[",ROUND(100-OFFSET('Water Data'!$C$5,0,10*ROW('Water Data'!C99)),0),"]"),IF(AND(ISNUMBER(OFFSET('Water Data'!$C$5,0,10*ROW('Water Data'!C99))),BS105="",ISNUMBER(OFFSET('Water Data'!$C$5,0,10*ROW('Water Data'!C99)))),100-OFFSET('Water Data'!$C$5,0,10*ROW('Water Data'!C99)),NA())))</f>
        <v>#N/A</v>
      </c>
      <c r="E105" s="252" t="e">
        <f ca="true">+IF(AND(ISNUMBER(OFFSET('Water Data'!$C$7,0,10*ROW('Water Data'!D99))),BT105="Yes"),OFFSET('Water Data'!$C$7,0,10*ROW('Water Data'!C99)),IF(AND(ISNUMBER(OFFSET('Water Data'!$C$7,0,10*ROW('Water Data'!C99))),BT105="No",ISNUMBER(OFFSET('Water Data'!$C$7,0,10*ROW('Water Data'!C99)))),CONCATENATE("[",ROUND(OFFSET('Water Data'!$C$7,0,10*ROW('Water Data'!C99)),0),"]"),IF(AND(ISNUMBER(OFFSET('Water Data'!$C$7,0,10*ROW('Water Data'!C99))),BT105="",ISNUMBER(OFFSET('Water Data'!$C$7,0,10*ROW('Water Data'!C99)))),OFFSET('Water Data'!$C$7,0,10*ROW('Water Data'!C99)),NA())))</f>
        <v>#N/A</v>
      </c>
      <c r="F105" s="252" t="e">
        <f ca="true">+IF(AND(ISNUMBER(OFFSET('Water Data'!$C$10,0,10*ROW('Water Data'!C99))),BU105="Yes"),OFFSET('Water Data'!$C$10,0,10*ROW('Water Data'!C99)),IF(AND(ISNUMBER(OFFSET('Water Data'!$C$10,0,10*ROW('Water Data'!C99))),BU105="No",ISNUMBER(OFFSET('Water Data'!$C$10,0,10*ROW('Water Data'!C99)))),CONCATENATE("[",ROUND(OFFSET('Water Data'!$C$10,0,10*ROW('Water Data'!C99)),0),"]"),IF(AND(ISNUMBER(OFFSET('Water Data'!$C$10,0,10*ROW('Water Data'!C99))),BU105="",ISNUMBER(OFFSET('Water Data'!$C$10,0,10*ROW('Water Data'!C99)))),OFFSET('Water Data'!$C$10,0,10*ROW('Water Data'!C99)),NA())))</f>
        <v>#N/A</v>
      </c>
      <c r="G105" s="252" t="e">
        <f ca="true">+IF(AND(ISNUMBER(OFFSET('Water Data'!$D$5,0,10*ROW('Water Data'!D99))),BV105="Yes"),100-OFFSET('Water Data'!$D$5,0,10*ROW('Water Data'!D99)),IF(AND(ISNUMBER(OFFSET('Water Data'!$D$5,0,10*ROW('Water Data'!D99))),BV105="No",ISNUMBER(OFFSET('Water Data'!$D$5,0,10*ROW('Water Data'!D99)))),CONCATENATE("[",ROUND(100-OFFSET('Water Data'!$D$5,0,10*ROW('Water Data'!D99)),0),"]"),IF(AND(ISNUMBER(OFFSET('Water Data'!$D$5,0,10*ROW('Water Data'!D99))),BV105="",ISNUMBER(OFFSET('Water Data'!$D$5,0,10*ROW('Water Data'!D99)))),100-OFFSET('Water Data'!$D$5,0,10*ROW('Water Data'!D99)),NA())))</f>
        <v>#N/A</v>
      </c>
      <c r="H105" s="252" t="e">
        <f ca="true">+IF(AND(ISNUMBER(OFFSET('Water Data'!$D$7,0,10*ROW('Water Data'!D99))),BW105="Yes"),OFFSET('Water Data'!$D$7,0,10*ROW('Water Data'!D99)),IF(AND(ISNUMBER(OFFSET('Water Data'!$D$7,0,10*ROW('Water Data'!D99))),BW105="No",ISNUMBER(OFFSET('Water Data'!$D$7,0,10*ROW('Water Data'!D99)))),CONCATENATE("[",ROUND(OFFSET('Water Data'!$C$7,0,10*ROW('Water Data'!D99)),0),"]"),IF(AND(ISNUMBER(OFFSET('Water Data'!$D$7,0,10*ROW('Water Data'!D99))),BW105="",ISNUMBER(OFFSET('Water Data'!$D$7,0,10*ROW('Water Data'!D99)))),OFFSET('Water Data'!$D$7,0,10*ROW('Water Data'!D99)),NA())))</f>
        <v>#N/A</v>
      </c>
      <c r="I105" s="252" t="e">
        <f ca="true">+IF(AND(ISNUMBER(OFFSET('Water Data'!$D$10,0,10*ROW('Water Data'!D99))),BX105="Yes"),OFFSET('Water Data'!$D$10,0,10*ROW('Water Data'!D99)),IF(AND(ISNUMBER(OFFSET('Water Data'!$D$10,0,10*ROW('Water Data'!D99))),BX105="No",ISNUMBER(OFFSET('Water Data'!$D$10,0,10*ROW('Water Data'!D99)))),CONCATENATE("[",ROUND(OFFSET('Water Data'!$D$10,0,10*ROW('Water Data'!D99)),0),"]"),IF(AND(ISNUMBER(OFFSET('Water Data'!$D$10,0,10*ROW('Water Data'!D99))),BX105="",ISNUMBER(OFFSET('Water Data'!$D$10,0,10*ROW('Water Data'!D99)))),OFFSET('Water Data'!$D$10,0,10*ROW('Water Data'!D99)),NA())))</f>
        <v>#N/A</v>
      </c>
      <c r="J105" s="252" t="e">
        <f ca="true">+IF(AND(ISNUMBER(OFFSET('Water Data'!$E$5,0,10*ROW('Water Data'!E99))),BY105="Yes"),100-OFFSET('Water Data'!$E$5,0,10*ROW('Water Data'!E99)),IF(AND(ISNUMBER(OFFSET('Water Data'!$E$5,0,10*ROW('Water Data'!E99))),BY105="No",ISNUMBER(OFFSET('Water Data'!$E$5,0,10*ROW('Water Data'!E99)))),CONCATENATE("[",ROUND(100-OFFSET('Water Data'!$E$5,0,10*ROW('Water Data'!E99)),0),"]"),IF(AND(ISNUMBER(OFFSET('Water Data'!$E$5,0,10*ROW('Water Data'!E99))),BY105="",ISNUMBER(OFFSET('Water Data'!$E$5,0,10*ROW('Water Data'!E99)))),100-OFFSET('Water Data'!$E$5,0,10*ROW('Water Data'!E99)),NA())))</f>
        <v>#N/A</v>
      </c>
      <c r="K105" s="252" t="e">
        <f ca="true">+IF(AND(ISNUMBER(OFFSET('Water Data'!$E$7,0,10*ROW('Water Data'!E99))),BZ105="Yes"),OFFSET('Water Data'!$E$7,0,10*ROW('Water Data'!E99)),IF(AND(ISNUMBER(OFFSET('Water Data'!$E$7,0,10*ROW('Water Data'!E99))),BZ105="No",ISNUMBER(OFFSET('Water Data'!$E$7,0,10*ROW('Water Data'!E99)))),CONCATENATE("[",ROUND(OFFSET('Water Data'!$E$7,0,10*ROW('Water Data'!E99)),0),"]"),IF(AND(ISNUMBER(OFFSET('Water Data'!$E$7,0,10*ROW('Water Data'!E99))),BZ105="",ISNUMBER(OFFSET('Water Data'!$E$7,0,10*ROW('Water Data'!E99)))),OFFSET('Water Data'!$E$7,0,10*ROW('Water Data'!E99)),NA())))</f>
        <v>#N/A</v>
      </c>
      <c r="L105" s="252" t="e">
        <f ca="true">+IF(AND(ISNUMBER(OFFSET('Water Data'!$E$10,0,10*ROW('Water Data'!E99))),CA105="Yes"),OFFSET('Water Data'!$E$10,0,10*ROW('Water Data'!E99)),IF(AND(ISNUMBER(OFFSET('Water Data'!$E$10,0,10*ROW('Water Data'!E99))),CA105="No",ISNUMBER(OFFSET('Water Data'!$E$10,0,10*ROW('Water Data'!E99)))),CONCATENATE("[",ROUND(OFFSET('Water Data'!$E$10,0,10*ROW('Water Data'!E99)),0),"]"),IF(AND(ISNUMBER(OFFSET('Water Data'!$E$10,0,10*ROW('Water Data'!E99))),CA105="",ISNUMBER(OFFSET('Water Data'!$E$10,0,10*ROW('Water Data'!E99)))),OFFSET('Water Data'!$E$10,0,10*ROW('Water Data'!E99)),NA())))</f>
        <v>#N/A</v>
      </c>
      <c r="M105" s="252" t="e">
        <f ca="true">+IF(AND(ISNUMBER(OFFSET('Water Data'!$F$5,0,10*ROW('Water Data'!F99))),CB105="Yes"),100-OFFSET('Water Data'!$F$5,0,10*ROW('Water Data'!F99)),IF(AND(ISNUMBER(OFFSET('Water Data'!$F$5,0,10*ROW('Water Data'!F99))),CB105="No",ISNUMBER(OFFSET('Water Data'!$F$5,0,10*ROW('Water Data'!F99)))),CONCATENATE("[",ROUND(100-OFFSET('Water Data'!$F$5,0,10*ROW('Water Data'!F99)),0),"]"),IF(AND(ISNUMBER(OFFSET('Water Data'!$F$5,0,10*ROW('Water Data'!F99))),CB105="",ISNUMBER(OFFSET('Water Data'!$F$5,0,10*ROW('Water Data'!F99)))),100-OFFSET('Water Data'!$F$5,0,10*ROW('Water Data'!F99)),NA())))</f>
        <v>#N/A</v>
      </c>
      <c r="N105" s="252" t="e">
        <f ca="true">+IF(AND(ISNUMBER(OFFSET('Water Data'!$F$7,0,10*ROW('Water Data'!F99))),CC105="Yes"),OFFSET('Water Data'!$F$7,0,10*ROW('Water Data'!F99)),IF(AND(ISNUMBER(OFFSET('Water Data'!$F$7,0,10*ROW('Water Data'!F99))),CC105="No",ISNUMBER(OFFSET('Water Data'!$F$7,0,10*ROW('Water Data'!F99)))),CONCATENATE("[",ROUND(OFFSET('Water Data'!$F$7,0,10*ROW('Water Data'!F99)),0),"]"),IF(AND(ISNUMBER(OFFSET('Water Data'!$F$7,0,10*ROW('Water Data'!F99))),CC105="",ISNUMBER(OFFSET('Water Data'!$F$7,0,10*ROW('Water Data'!F99)))),OFFSET('Water Data'!$F$7,0,10*ROW('Water Data'!F99)),NA())))</f>
        <v>#N/A</v>
      </c>
      <c r="O105" s="252" t="e">
        <f ca="true">+IF(AND(ISNUMBER(OFFSET('Water Data'!$F$10,0,10*ROW('Water Data'!F99))),CD105="Yes"),OFFSET('Water Data'!$F$10,0,10*ROW('Water Data'!F99)),IF(AND(ISNUMBER(OFFSET('Water Data'!$F$10,0,10*ROW('Water Data'!F99))),CD105="No",ISNUMBER(OFFSET('Water Data'!$F$10,0,10*ROW('Water Data'!F99)))),CONCATENATE("[",ROUND(OFFSET('Water Data'!$F$10,0,10*ROW('Water Data'!F99)),0),"]"),IF(AND(ISNUMBER(OFFSET('Water Data'!$F$10,0,10*ROW('Water Data'!F99))),CD105="",ISNUMBER(OFFSET('Water Data'!$F$10,0,10*ROW('Water Data'!F99)))),OFFSET('Water Data'!$F$10,0,10*ROW('Water Data'!F99)),NA())))</f>
        <v>#N/A</v>
      </c>
      <c r="P105" s="252" t="e">
        <f ca="true">+IF(AND(ISNUMBER(OFFSET('Water Data'!$G$5,0,10*ROW('Water Data'!G99))),CE105="Yes"),100-OFFSET('Water Data'!$G$5,0,10*ROW('Water Data'!G99)),IF(AND(ISNUMBER(OFFSET('Water Data'!$G$5,0,10*ROW('Water Data'!G99))),CE105="No",ISNUMBER(OFFSET('Water Data'!$G$5,0,10*ROW('Water Data'!G99)))),CONCATENATE("[",ROUND(100-OFFSET('Water Data'!$G$5,0,10*ROW('Water Data'!G99)),0),"]"),IF(AND(ISNUMBER(OFFSET('Water Data'!$G$5,0,10*ROW('Water Data'!G99))),CE105="",ISNUMBER(OFFSET('Water Data'!$G$5,0,10*ROW('Water Data'!G99)))),100-OFFSET('Water Data'!$G$5,0,10*ROW('Water Data'!G99)),NA())))</f>
        <v>#N/A</v>
      </c>
      <c r="Q105" s="252" t="e">
        <f ca="true">+IF(AND(ISNUMBER(OFFSET('Water Data'!$G$7,0,10*ROW('Water Data'!G99))),CF105="Yes"),OFFSET('Water Data'!$G$7,0,10*ROW('Water Data'!G99)),IF(AND(ISNUMBER(OFFSET('Water Data'!$G$7,0,10*ROW('Water Data'!G99))),CF105="No",ISNUMBER(OFFSET('Water Data'!$G$7,0,10*ROW('Water Data'!G99)))),CONCATENATE("[",ROUND(OFFSET('Water Data'!$G$7,0,10*ROW('Water Data'!G99)),0),"]"),IF(AND(ISNUMBER(OFFSET('Water Data'!$G$7,0,10*ROW('Water Data'!G99))),CF105="",ISNUMBER(OFFSET('Water Data'!$G$7,0,10*ROW('Water Data'!G99)))),OFFSET('Water Data'!$G$7,0,10*ROW('Water Data'!G99)),NA())))</f>
        <v>#N/A</v>
      </c>
      <c r="R105" s="252" t="e">
        <f ca="true">+IF(AND(ISNUMBER(OFFSET('Water Data'!$G$10,0,10*ROW('Water Data'!G99))),CG105="Yes"),OFFSET('Water Data'!$G$10,0,10*ROW('Water Data'!G99)),IF(AND(ISNUMBER(OFFSET('Water Data'!$G$10,0,10*ROW('Water Data'!G99))),CG105="No",ISNUMBER(OFFSET('Water Data'!$G$10,0,10*ROW('Water Data'!G99)))),CONCATENATE("[",ROUND(OFFSET('Water Data'!$G$10,0,10*ROW('Water Data'!G99)),0),"]"),IF(AND(ISNUMBER(OFFSET('Water Data'!$G$10,0,10*ROW('Water Data'!G99))),CG105="",ISNUMBER(OFFSET('Water Data'!$G$10,0,10*ROW('Water Data'!G99)))),OFFSET('Water Data'!$G$10,0,10*ROW('Water Data'!G99)),NA())))</f>
        <v>#N/A</v>
      </c>
      <c r="S105" s="252" t="e">
        <f ca="true">+IF(AND(ISNUMBER(OFFSET('Water Data'!$H$5,0,10*ROW('Water Data'!H99))),CH105="Yes"),100-OFFSET('Water Data'!$H$5,0,10*ROW('Water Data'!H99)),IF(AND(ISNUMBER(OFFSET('Water Data'!$H$5,0,10*ROW('Water Data'!H99))),CH105="No",ISNUMBER(OFFSET('Water Data'!$H$5,0,10*ROW('Water Data'!H99)))),CONCATENATE("[",ROUND(100-OFFSET('Water Data'!$H$5,0,10*ROW('Water Data'!H99)),0),"]"),IF(AND(ISNUMBER(OFFSET('Water Data'!$H$5,0,10*ROW('Water Data'!H99))),CH105="",ISNUMBER(OFFSET('Water Data'!$H$5,0,10*ROW('Water Data'!H99)))),100-OFFSET('Water Data'!$H$5,0,10*ROW('Water Data'!H99)),NA())))</f>
        <v>#N/A</v>
      </c>
      <c r="T105" s="252" t="e">
        <f ca="true">+IF(AND(ISNUMBER(OFFSET('Water Data'!$H$7,0,10*ROW('Water Data'!H99))),CI105="Yes"),OFFSET('Water Data'!$H$7,0,10*ROW('Water Data'!H99)),IF(AND(ISNUMBER(OFFSET('Water Data'!$H$7,0,10*ROW('Water Data'!H99))),CI105="No",ISNUMBER(OFFSET('Water Data'!$H$7,0,10*ROW('Water Data'!H99)))),CONCATENATE("[",ROUND(OFFSET('Water Data'!$H$7,0,10*ROW('Water Data'!H99)),0),"]"),IF(AND(ISNUMBER(OFFSET('Water Data'!$H$7,0,10*ROW('Water Data'!H99))),CI105="",ISNUMBER(OFFSET('Water Data'!$H$7,0,10*ROW('Water Data'!H99)))),OFFSET('Water Data'!$H$7,0,10*ROW('Water Data'!H99)),NA())))</f>
        <v>#N/A</v>
      </c>
      <c r="U105" s="252" t="e">
        <f ca="true">+IF(AND(ISNUMBER(OFFSET('Water Data'!$H$10,0,10*ROW('Water Data'!H99))),CJ105="Yes"),OFFSET('Water Data'!$H$10,0,10*ROW('Water Data'!H99)),IF(AND(ISNUMBER(OFFSET('Water Data'!$H$10,0,10*ROW('Water Data'!H99))),CJ105="No",ISNUMBER(OFFSET('Water Data'!$H$10,0,10*ROW('Water Data'!H99)))),CONCATENATE("[",ROUND(OFFSET('Water Data'!$H$10,0,10*ROW('Water Data'!H99)),0),"]"),IF(AND(ISNUMBER(OFFSET('Water Data'!$H$10,0,10*ROW('Water Data'!H99))),CJ105="",ISNUMBER(OFFSET('Water Data'!$H$10,0,10*ROW('Water Data'!H99)))),OFFSET('Water Data'!$H$10,0,10*ROW('Water Data'!H99)),NA())))</f>
        <v>#N/A</v>
      </c>
      <c r="V105" s="253" t="e">
        <f ca="true">+IF(AND(ISNUMBER(OFFSET('Sanitation Data'!$C$5,0,10*ROW('Sanitation Data'!C99))),CK105="Yes"),100-OFFSET('Sanitation Data'!$C$5,0,10*ROW('Sanitation Data'!C99)),IF(AND(ISNUMBER(OFFSET('Sanitation Data'!$C$5,0,10*ROW('Sanitation Data'!C99))),CK105="No",ISNUMBER(OFFSET('Sanitation Data'!$C$5,0,10*ROW('Sanitation Data'!C99)))),CONCATENATE("[",ROUND(100-OFFSET('Sanitation Data'!$C$5,0,10*ROW('Sanitation Data'!C99)),0),"]"),IF(AND(ISNUMBER(OFFSET('Sanitation Data'!$C$5,0,10*ROW('Sanitation Data'!C99))),CK105="",ISNUMBER(OFFSET('Sanitation Data'!$C$5,0,10*ROW('Sanitation Data'!C99)))),100-OFFSET('Sanitation Data'!$C$5,0,10*ROW('Sanitation Data'!C99)),NA())))</f>
        <v>#N/A</v>
      </c>
      <c r="W105" s="253" t="e">
        <f ca="true">+IF(AND(ISNUMBER(OFFSET('Sanitation Data'!$C$7,0,10*ROW('Sanitation Data'!C99))),CL105="Yes"),OFFSET('Sanitation Data'!$C$7,0,10*ROW('Sanitation Data'!C99)),IF(AND(ISNUMBER(OFFSET('Sanitation Data'!$C$7,0,10*ROW('Sanitation Data'!C99))),CL105="No",ISNUMBER(OFFSET('Sanitation Data'!$C$7,0,10*ROW('Sanitation Data'!C99)))),CONCATENATE("[",ROUND(OFFSET('Sanitation Data'!$C$7,0,10*ROW('Sanitation Data'!C99)),0),"]"),IF(AND(ISNUMBER(OFFSET('Sanitation Data'!$C$7,0,10*ROW('Sanitation Data'!C99))),CL105="",ISNUMBER(OFFSET('Sanitation Data'!$C$7,0,10*ROW('Sanitation Data'!C99)))),OFFSET('Sanitation Data'!$C$7,0,10*ROW('Sanitation Data'!C99)),NA())))</f>
        <v>#N/A</v>
      </c>
      <c r="X105" s="253" t="e">
        <f ca="true">+IF(AND(ISNUMBER(OFFSET('Sanitation Data'!$C$11,0,10*ROW('Sanitation Data'!C99))),CM105="Yes"),OFFSET('Sanitation Data'!$C$11,0,10*ROW('Sanitation Data'!C99)),IF(AND(ISNUMBER(OFFSET('Sanitation Data'!$C$11,0,10*ROW('Sanitation Data'!C99))),CM105="No",ISNUMBER(OFFSET('Sanitation Data'!$C$11,0,10*ROW('Sanitation Data'!C99)))),CONCATENATE("[",ROUND(OFFSET('Sanitation Data'!$C$11,0,10*ROW('Sanitation Data'!C99)),0),"]"),IF(AND(ISNUMBER(OFFSET('Sanitation Data'!$C$11,0,10*ROW('Sanitation Data'!C99))),CM105="",ISNUMBER(OFFSET('Sanitation Data'!$C$11,0,10*ROW('Sanitation Data'!C99)))),OFFSET('Sanitation Data'!$C$11,0,10*ROW('Sanitation Data'!C99)),NA())))</f>
        <v>#N/A</v>
      </c>
      <c r="Y105" s="253" t="e">
        <f ca="true">+IF(AND(ISNUMBER(OFFSET('Sanitation Data'!$C$12,0,10*ROW('Sanitation Data'!C99))),CN105="Yes"),OFFSET('Sanitation Data'!$C$12,0,10*ROW('Sanitation Data'!C99)),IF(AND(ISNUMBER(OFFSET('Sanitation Data'!$C$12,0,10*ROW('Sanitation Data'!C99))),CN105="No",ISNUMBER(OFFSET('Sanitation Data'!$C$12,0,10*ROW('Sanitation Data'!C99)))),CONCATENATE("[",ROUND(OFFSET('Sanitation Data'!$C$12,0,10*ROW('Sanitation Data'!C99)),0),"]"),IF(AND(ISNUMBER(OFFSET('Sanitation Data'!$C$12,0,10*ROW('Sanitation Data'!C99))),CN105="",ISNUMBER(OFFSET('Sanitation Data'!$C$12,0,10*ROW('Sanitation Data'!C99)))),OFFSET('Sanitation Data'!$C$12,0,10*ROW('Sanitation Data'!C99)),NA())))</f>
        <v>#N/A</v>
      </c>
      <c r="Z105" s="253" t="e">
        <f ca="true">+IF(AND(ISNUMBER(OFFSET('Sanitation Data'!$C$13,0,10*ROW('Sanitation Data'!C99))),CO105="Yes"),OFFSET('Sanitation Data'!$C$13,0,10*ROW('Sanitation Data'!C99)),IF(AND(ISNUMBER(OFFSET('Sanitation Data'!$C$13,0,10*ROW('Sanitation Data'!C99))),CO105="No",ISNUMBER(OFFSET('Sanitation Data'!$C$13,0,10*ROW('Sanitation Data'!C99)))),CONCATENATE("[",ROUND(OFFSET('Sanitation Data'!$C$13,0,10*ROW('Sanitation Data'!C99)),0),"]"),IF(AND(ISNUMBER(OFFSET('Sanitation Data'!$C$13,0,10*ROW('Sanitation Data'!C99))),CO105="",ISNUMBER(OFFSET('Sanitation Data'!$C$13,0,10*ROW('Sanitation Data'!C99)))),OFFSET('Sanitation Data'!$C$13,0,10*ROW('Sanitation Data'!C99)),NA())))</f>
        <v>#N/A</v>
      </c>
      <c r="AA105" s="253" t="e">
        <f ca="true">+IF(AND(ISNUMBER(OFFSET('Sanitation Data'!$D$5,0,10*ROW('Sanitation Data'!D99))),CP105="Yes"),100-OFFSET('Sanitation Data'!$D$5,0,10*ROW('Sanitation Data'!D99)),IF(AND(ISNUMBER(OFFSET('Sanitation Data'!$D$5,0,10*ROW('Sanitation Data'!D99))),CP105="No",ISNUMBER(OFFSET('Sanitation Data'!$D$5,0,10*ROW('Sanitation Data'!D99)))),CONCATENATE("[",ROUND(100-OFFSET('Sanitation Data'!$D$5,0,10*ROW('Sanitation Data'!D99)),0),"]"),IF(AND(ISNUMBER(OFFSET('Sanitation Data'!$D$5,0,10*ROW('Sanitation Data'!D99))),CP105="",ISNUMBER(OFFSET('Sanitation Data'!$D$5,0,10*ROW('Sanitation Data'!D99)))),100-OFFSET('Sanitation Data'!$D$5,0,10*ROW('Sanitation Data'!D99)),NA())))</f>
        <v>#N/A</v>
      </c>
      <c r="AB105" s="253" t="e">
        <f ca="true">+IF(AND(ISNUMBER(OFFSET('Sanitation Data'!$D$7,0,10*ROW('Sanitation Data'!D99))),CQ105="Yes"),OFFSET('Sanitation Data'!$D$7,0,10*ROW('Sanitation Data'!G99)),IF(AND(ISNUMBER(OFFSET('Sanitation Data'!$D$7,0,10*ROW('Sanitation Data'!D99))),CQ105="No",ISNUMBER(OFFSET('Sanitation Data'!$D$7,0,10*ROW('Sanitation Data'!D99)))),CONCATENATE("[",ROUND(OFFSET('Sanitation Data'!$D$7,0,10*ROW('Sanitation Data'!D99)),0),"]"),IF(AND(ISNUMBER(OFFSET('Sanitation Data'!$D$7,0,10*ROW('Sanitation Data'!D99))),CQ105="",ISNUMBER(OFFSET('Sanitation Data'!$D$7,0,10*ROW('Sanitation Data'!D99)))),OFFSET('Sanitation Data'!$D$7,0,10*ROW('Sanitation Data'!D99)),NA())))</f>
        <v>#N/A</v>
      </c>
      <c r="AC105" s="253" t="e">
        <f ca="true">+IF(AND(ISNUMBER(OFFSET('Sanitation Data'!$D$11,0,10*ROW('Sanitation Data'!D99))),CR105="Yes"),OFFSET('Sanitation Data'!$D$11,0,10*ROW('Sanitation Data'!D99)),IF(AND(ISNUMBER(OFFSET('Sanitation Data'!$D$11,0,10*ROW('Sanitation Data'!D99))),CR105="No",ISNUMBER(OFFSET('Sanitation Data'!$D$11,0,10*ROW('Sanitation Data'!D99)))),CONCATENATE("[",ROUND(OFFSET('Sanitation Data'!$D$11,0,10*ROW('Sanitation Data'!D99)),0),"]"),IF(AND(ISNUMBER(OFFSET('Sanitation Data'!$D$11,0,10*ROW('Sanitation Data'!D99))),CR105="",ISNUMBER(OFFSET('Sanitation Data'!$D$11,0,10*ROW('Sanitation Data'!D99)))),OFFSET('Sanitation Data'!$D$11,0,10*ROW('Sanitation Data'!D99)),NA())))</f>
        <v>#N/A</v>
      </c>
      <c r="AD105" s="253" t="e">
        <f ca="true">+IF(AND(ISNUMBER(OFFSET('Sanitation Data'!$D$12,0,10*ROW('Sanitation Data'!D99))),CS105="Yes"),OFFSET('Sanitation Data'!$D$12,0,10*ROW('Sanitation Data'!D99)),IF(AND(ISNUMBER(OFFSET('Sanitation Data'!$D$12,0,10*ROW('Sanitation Data'!D99))),CS105="No",ISNUMBER(OFFSET('Sanitation Data'!$D$12,0,10*ROW('Sanitation Data'!D99)))),CONCATENATE("[",ROUND(OFFSET('Sanitation Data'!$D$12,0,10*ROW('Sanitation Data'!D99)),0),"]"),IF(AND(ISNUMBER(OFFSET('Sanitation Data'!$D$12,0,10*ROW('Sanitation Data'!D99))),CS105="",ISNUMBER(OFFSET('Sanitation Data'!$D$12,0,10*ROW('Sanitation Data'!D99)))),OFFSET('Sanitation Data'!$D$12,0,10*ROW('Sanitation Data'!D99)),NA())))</f>
        <v>#N/A</v>
      </c>
      <c r="AE105" s="253" t="e">
        <f ca="true">+IF(AND(ISNUMBER(OFFSET('Sanitation Data'!$D$13,0,10*ROW('Sanitation Data'!D99))),CT105="Yes"),OFFSET('Sanitation Data'!$D$13,0,10*ROW('Sanitation Data'!D99)),IF(AND(ISNUMBER(OFFSET('Sanitation Data'!$D$13,0,10*ROW('Sanitation Data'!D99))),CT105="No",ISNUMBER(OFFSET('Sanitation Data'!$D$13,0,10*ROW('Sanitation Data'!D99)))),CONCATENATE("[",ROUND(OFFSET('Sanitation Data'!$D$13,0,10*ROW('Sanitation Data'!D99)),0),"]"),IF(AND(ISNUMBER(OFFSET('Sanitation Data'!$D$13,0,10*ROW('Sanitation Data'!D99))),CT105="",ISNUMBER(OFFSET('Sanitation Data'!$D$13,0,10*ROW('Sanitation Data'!D99)))),OFFSET('Sanitation Data'!$D$13,0,10*ROW('Sanitation Data'!D99)),NA())))</f>
        <v>#N/A</v>
      </c>
      <c r="AF105" s="253" t="e">
        <f ca="true">+IF(AND(ISNUMBER(OFFSET('Sanitation Data'!$E$5,0,10*ROW('Sanitation Data'!E99))),CU105="Yes"),100-OFFSET('Sanitation Data'!$E$5,0,10*ROW('Sanitation Data'!E99)),IF(AND(ISNUMBER(OFFSET('Sanitation Data'!$E$5,0,10*ROW('Sanitation Data'!E99))),CU105="No",ISNUMBER(OFFSET('Sanitation Data'!$E$5,0,10*ROW('Sanitation Data'!E99)))),CONCATENATE("[",ROUND(100-OFFSET('Sanitation Data'!$E$5,0,10*ROW('Sanitation Data'!E99)),0),"]"),IF(AND(ISNUMBER(OFFSET('Sanitation Data'!$E$5,0,10*ROW('Sanitation Data'!E99))),CU105="",ISNUMBER(OFFSET('Sanitation Data'!$E$5,0,10*ROW('Sanitation Data'!E99)))),100-OFFSET('Sanitation Data'!$E$5,0,10*ROW('Sanitation Data'!E99)),NA())))</f>
        <v>#N/A</v>
      </c>
      <c r="AG105" s="253" t="e">
        <f ca="true">+IF(AND(ISNUMBER(OFFSET('Sanitation Data'!$E$7,0,10*ROW('Sanitation Data'!E99))),CV105="Yes"),OFFSET('Sanitation Data'!$E$7,0,10*ROW('Sanitation Data'!E99)),IF(AND(ISNUMBER(OFFSET('Sanitation Data'!$E$7,0,10*ROW('Sanitation Data'!E99))),CV105="No",ISNUMBER(OFFSET('Sanitation Data'!$E$7,0,10*ROW('Sanitation Data'!E99)))),CONCATENATE("[",ROUND(OFFSET('Sanitation Data'!$E$7,0,10*ROW('Sanitation Data'!E99)),0),"]"),IF(AND(ISNUMBER(OFFSET('Sanitation Data'!$E$7,0,10*ROW('Sanitation Data'!E99))),CV105="",ISNUMBER(OFFSET('Sanitation Data'!$E$7,0,10*ROW('Sanitation Data'!E99)))),OFFSET('Sanitation Data'!$E$7,0,10*ROW('Sanitation Data'!E99)),NA())))</f>
        <v>#N/A</v>
      </c>
      <c r="AH105" s="253" t="e">
        <f ca="true">+IF(AND(ISNUMBER(OFFSET('Sanitation Data'!$E$11,0,10*ROW('Sanitation Data'!E99))),CW105="Yes"),OFFSET('Sanitation Data'!$E$11,0,10*ROW('Sanitation Data'!E99)),IF(AND(ISNUMBER(OFFSET('Sanitation Data'!$E$11,0,10*ROW('Sanitation Data'!E99))),CW105="No",ISNUMBER(OFFSET('Sanitation Data'!$E$11,0,10*ROW('Sanitation Data'!E99)))),CONCATENATE("[",ROUND(OFFSET('Sanitation Data'!$E$11,0,10*ROW('Sanitation Data'!E99)),0),"]"),IF(AND(ISNUMBER(OFFSET('Sanitation Data'!$E$11,0,10*ROW('Sanitation Data'!E99))),CW105="",ISNUMBER(OFFSET('Sanitation Data'!$E$11,0,10*ROW('Sanitation Data'!E99)))),OFFSET('Sanitation Data'!$E$11,0,10*ROW('Sanitation Data'!E99)),NA())))</f>
        <v>#N/A</v>
      </c>
      <c r="AI105" s="253" t="e">
        <f ca="true">+IF(AND(ISNUMBER(OFFSET('Sanitation Data'!$E$12,0,10*ROW('Sanitation Data'!E99))),CX105="Yes"),OFFSET('Sanitation Data'!$E$12,0,10*ROW('Sanitation Data'!E99)),IF(AND(ISNUMBER(OFFSET('Sanitation Data'!$E$12,0,10*ROW('Sanitation Data'!E99))),CX105="No",ISNUMBER(OFFSET('Sanitation Data'!$E$12,0,10*ROW('Sanitation Data'!E99)))),CONCATENATE("[",ROUND(OFFSET('Sanitation Data'!$E$12,0,10*ROW('Sanitation Data'!E99)),0),"]"),IF(AND(ISNUMBER(OFFSET('Sanitation Data'!$E$12,0,10*ROW('Sanitation Data'!E99))),CX105="",ISNUMBER(OFFSET('Sanitation Data'!$E$12,0,10*ROW('Sanitation Data'!E99)))),OFFSET('Sanitation Data'!$E$12,0,10*ROW('Sanitation Data'!E99)),NA())))</f>
        <v>#N/A</v>
      </c>
      <c r="AJ105" s="253" t="e">
        <f ca="true">+IF(AND(ISNUMBER(OFFSET('Sanitation Data'!$E$13,0,10*ROW('Sanitation Data'!E99))),CY105="Yes"),OFFSET('Sanitation Data'!$E$13,0,10*ROW('Sanitation Data'!E99)),IF(AND(ISNUMBER(OFFSET('Sanitation Data'!$E$13,0,10*ROW('Sanitation Data'!E99))),CY105="No",ISNUMBER(OFFSET('Sanitation Data'!$E$13,0,10*ROW('Sanitation Data'!E99)))),CONCATENATE("[",ROUND(OFFSET('Sanitation Data'!$E$13,0,10*ROW('Sanitation Data'!E99)),0),"]"),IF(AND(ISNUMBER(OFFSET('Sanitation Data'!$E$13,0,10*ROW('Sanitation Data'!E99))),CY105="",ISNUMBER(OFFSET('Sanitation Data'!$E$13,0,10*ROW('Sanitation Data'!E99)))),OFFSET('Sanitation Data'!$E$13,0,10*ROW('Sanitation Data'!E99)),NA())))</f>
        <v>#N/A</v>
      </c>
      <c r="AK105" s="253" t="e">
        <f ca="true">+IF(AND(ISNUMBER(OFFSET('Sanitation Data'!$F$5,0,10*ROW('Sanitation Data'!F99))),CZ105="Yes"),100-OFFSET('Sanitation Data'!$F$5,0,10*ROW('Sanitation Data'!F99)),IF(AND(ISNUMBER(OFFSET('Sanitation Data'!$F$5,0,10*ROW('Sanitation Data'!F99))),CZ105="No",ISNUMBER(OFFSET('Sanitation Data'!$F$5,0,10*ROW('Sanitation Data'!F99)))),CONCATENATE("[",ROUND(100-OFFSET('Sanitation Data'!$F$5,0,10*ROW('Sanitation Data'!F99)),0),"]"),IF(AND(ISNUMBER(OFFSET('Sanitation Data'!$F$5,0,10*ROW('Sanitation Data'!F99))),CZ105="",ISNUMBER(OFFSET('Sanitation Data'!$F$5,0,10*ROW('Sanitation Data'!F99)))),100-OFFSET('Sanitation Data'!$F$5,0,10*ROW('Sanitation Data'!F99)),NA())))</f>
        <v>#N/A</v>
      </c>
      <c r="AL105" s="253" t="e">
        <f ca="true">+IF(AND(ISNUMBER(OFFSET('Sanitation Data'!$F$7,0,10*ROW('Sanitation Data'!F99))),DA105="Yes"),OFFSET('Sanitation Data'!$F$7,0,10*ROW('Sanitation Data'!F99)),IF(AND(ISNUMBER(OFFSET('Sanitation Data'!$F$7,0,10*ROW('Sanitation Data'!F99))),DA105="No",ISNUMBER(OFFSET('Sanitation Data'!$F$7,0,10*ROW('Sanitation Data'!F99)))),CONCATENATE("[",ROUND(OFFSET('Sanitation Data'!$F$7,0,10*ROW('Sanitation Data'!F99)),0),"]"),IF(AND(ISNUMBER(OFFSET('Sanitation Data'!$F$7,0,10*ROW('Sanitation Data'!F99))),DA105="",ISNUMBER(OFFSET('Sanitation Data'!$F$7,0,10*ROW('Sanitation Data'!F99)))),OFFSET('Sanitation Data'!$F$7,0,10*ROW('Sanitation Data'!F99)),NA())))</f>
        <v>#N/A</v>
      </c>
      <c r="AM105" s="253" t="e">
        <f ca="true">+IF(AND(ISNUMBER(OFFSET('Sanitation Data'!$F$11,0,10*ROW('Sanitation Data'!F99))),DB105="Yes"),OFFSET('Sanitation Data'!$F$11,0,10*ROW('Sanitation Data'!F99)),IF(AND(ISNUMBER(OFFSET('Sanitation Data'!$F$11,0,10*ROW('Sanitation Data'!F99))),DB105="No",ISNUMBER(OFFSET('Sanitation Data'!$F$11,0,10*ROW('Sanitation Data'!F99)))),CONCATENATE("[",ROUND(OFFSET('Sanitation Data'!$F$11,0,10*ROW('Sanitation Data'!F99)),0),"]"),IF(AND(ISNUMBER(OFFSET('Sanitation Data'!$F$11,0,10*ROW('Sanitation Data'!F99))),DB105="",ISNUMBER(OFFSET('Sanitation Data'!$F$11,0,10*ROW('Sanitation Data'!F99)))),OFFSET('Sanitation Data'!$F$11,0,10*ROW('Sanitation Data'!F99)),NA())))</f>
        <v>#N/A</v>
      </c>
      <c r="AN105" s="253" t="e">
        <f ca="true">+IF(AND(ISNUMBER(OFFSET('Sanitation Data'!$F$12,0,10*ROW('Sanitation Data'!F99))),DC105="Yes"),OFFSET('Sanitation Data'!$F$12,0,10*ROW('Sanitation Data'!F99)),IF(AND(ISNUMBER(OFFSET('Sanitation Data'!$F$12,0,10*ROW('Sanitation Data'!F99))),DC105="No",ISNUMBER(OFFSET('Sanitation Data'!$F$12,0,10*ROW('Sanitation Data'!F99)))),CONCATENATE("[",ROUND(OFFSET('Sanitation Data'!$F$12,0,10*ROW('Sanitation Data'!F99)),0),"]"),IF(AND(ISNUMBER(OFFSET('Sanitation Data'!$F$12,0,10*ROW('Sanitation Data'!F99))),DC105="",ISNUMBER(OFFSET('Sanitation Data'!$F$12,0,10*ROW('Sanitation Data'!F99)))),OFFSET('Sanitation Data'!$F$12,0,10*ROW('Sanitation Data'!F99)),NA())))</f>
        <v>#N/A</v>
      </c>
      <c r="AO105" s="253" t="e">
        <f ca="true">+IF(AND(ISNUMBER(OFFSET('Sanitation Data'!$F$13,0,10*ROW('Sanitation Data'!F99))),DD105="Yes"),OFFSET('Sanitation Data'!$F$13,0,10*ROW('Sanitation Data'!F99)),IF(AND(ISNUMBER(OFFSET('Sanitation Data'!$F$13,0,10*ROW('Sanitation Data'!F99))),DD105="No",ISNUMBER(OFFSET('Sanitation Data'!$F$13,0,10*ROW('Sanitation Data'!F99)))),CONCATENATE("[",ROUND(OFFSET('Sanitation Data'!$F$13,0,10*ROW('Sanitation Data'!F99)),0),"]"),IF(AND(ISNUMBER(OFFSET('Sanitation Data'!$F$13,0,10*ROW('Sanitation Data'!F99))),DD105="",ISNUMBER(OFFSET('Sanitation Data'!$F$13,0,10*ROW('Sanitation Data'!F99)))),OFFSET('Sanitation Data'!$F$13,0,10*ROW('Sanitation Data'!F99)),NA())))</f>
        <v>#N/A</v>
      </c>
      <c r="AP105" s="253" t="e">
        <f ca="true">+IF(AND(ISNUMBER(OFFSET('Sanitation Data'!$G$5,0,10*ROW('Sanitation Data'!G99))),DE105="Yes"),100-OFFSET('Sanitation Data'!$G$5,0,10*ROW('Sanitation Data'!G99)),IF(AND(ISNUMBER(OFFSET('Sanitation Data'!$G$5,0,10*ROW('Sanitation Data'!G99))),DE105="No",ISNUMBER(OFFSET('Sanitation Data'!$G$5,0,10*ROW('Sanitation Data'!G99)))),CONCATENATE("[",ROUND(100-OFFSET('Sanitation Data'!$G$5,0,10*ROW('Sanitation Data'!G99)),0),"]"),IF(AND(ISNUMBER(OFFSET('Sanitation Data'!$G$5,0,10*ROW('Sanitation Data'!G99))),DE105="",ISNUMBER(OFFSET('Sanitation Data'!$G$5,0,10*ROW('Sanitation Data'!G99)))),100-OFFSET('Sanitation Data'!$G$5,0,10*ROW('Sanitation Data'!G99)),NA())))</f>
        <v>#N/A</v>
      </c>
      <c r="AQ105" s="253" t="e">
        <f ca="true">+IF(AND(ISNUMBER(OFFSET('Sanitation Data'!$G$7,0,10*ROW('Sanitation Data'!G99))),DF105="Yes"),OFFSET('Sanitation Data'!$G$7,0,10*ROW('Sanitation Data'!G99)),IF(AND(ISNUMBER(OFFSET('Sanitation Data'!$G$7,0,10*ROW('Sanitation Data'!G99))),DF105="No",ISNUMBER(OFFSET('Sanitation Data'!$G$7,0,10*ROW('Sanitation Data'!G99)))),CONCATENATE("[",ROUND(OFFSET('Sanitation Data'!$G$7,0,10*ROW('Sanitation Data'!G99)),0),"]"),IF(AND(ISNUMBER(OFFSET('Sanitation Data'!$G$7,0,10*ROW('Sanitation Data'!G99))),DF105="",ISNUMBER(OFFSET('Sanitation Data'!$G$7,0,10*ROW('Sanitation Data'!G99)))),OFFSET('Sanitation Data'!$G$7,0,10*ROW('Sanitation Data'!G99)),NA())))</f>
        <v>#N/A</v>
      </c>
      <c r="AR105" s="253" t="e">
        <f ca="true">+IF(AND(ISNUMBER(OFFSET('Sanitation Data'!$G$11,0,10*ROW('Sanitation Data'!G99))),DG105="Yes"),OFFSET('Sanitation Data'!$G$11,0,10*ROW('Sanitation Data'!G99)),IF(AND(ISNUMBER(OFFSET('Sanitation Data'!$G$11,0,10*ROW('Sanitation Data'!G99))),DG105="No",ISNUMBER(OFFSET('Sanitation Data'!$G$11,0,10*ROW('Sanitation Data'!G99)))),CONCATENATE("[",ROUND(OFFSET('Sanitation Data'!$G$11,0,10*ROW('Sanitation Data'!G99)),0),"]"),IF(AND(ISNUMBER(OFFSET('Sanitation Data'!$G$11,0,10*ROW('Sanitation Data'!G99))),DG105="",ISNUMBER(OFFSET('Sanitation Data'!$G$11,0,10*ROW('Sanitation Data'!G99)))),OFFSET('Sanitation Data'!$G$11,0,10*ROW('Sanitation Data'!G99)),NA())))</f>
        <v>#N/A</v>
      </c>
      <c r="AS105" s="253" t="e">
        <f ca="true">+IF(AND(ISNUMBER(OFFSET('Sanitation Data'!$G$12,0,10*ROW('Sanitation Data'!G99))),DH105="Yes"),OFFSET('Sanitation Data'!$G$12,0,10*ROW('Sanitation Data'!G99)),IF(AND(ISNUMBER(OFFSET('Sanitation Data'!$G$12,0,10*ROW('Sanitation Data'!G99))),DH105="No",ISNUMBER(OFFSET('Sanitation Data'!$G$12,0,10*ROW('Sanitation Data'!G99)))),CONCATENATE("[",ROUND(OFFSET('Sanitation Data'!$G$12,0,10*ROW('Sanitation Data'!G99)),0),"]"),IF(AND(ISNUMBER(OFFSET('Sanitation Data'!$G$12,0,10*ROW('Sanitation Data'!G99))),DH105="",ISNUMBER(OFFSET('Sanitation Data'!$G$12,0,10*ROW('Sanitation Data'!G99)))),OFFSET('Sanitation Data'!$G$12,0,10*ROW('Sanitation Data'!G99)),NA())))</f>
        <v>#N/A</v>
      </c>
      <c r="AT105" s="253" t="e">
        <f ca="true">+IF(AND(ISNUMBER(OFFSET('Sanitation Data'!$G$13,0,10*ROW('Sanitation Data'!G99))),DI105="Yes"),OFFSET('Sanitation Data'!$G$13,0,10*ROW('Sanitation Data'!G99)),IF(AND(ISNUMBER(OFFSET('Sanitation Data'!$G$13,0,10*ROW('Sanitation Data'!G99))),DI105="No",ISNUMBER(OFFSET('Sanitation Data'!$G$13,0,10*ROW('Sanitation Data'!G99)))),CONCATENATE("[",ROUND(OFFSET('Sanitation Data'!$G$13,0,10*ROW('Sanitation Data'!G99)),0),"]"),IF(AND(ISNUMBER(OFFSET('Sanitation Data'!$G$13,0,10*ROW('Sanitation Data'!G99))),DI105="",ISNUMBER(OFFSET('Sanitation Data'!$G$13,0,10*ROW('Sanitation Data'!G99)))),OFFSET('Sanitation Data'!$G$13,0,10*ROW('Sanitation Data'!G99)),NA())))</f>
        <v>#N/A</v>
      </c>
      <c r="AU105" s="253" t="e">
        <f ca="true">+IF(AND(ISNUMBER(OFFSET('Sanitation Data'!$H$5,0,10*ROW('Sanitation Data'!H99))),DJ105="Yes"),100-OFFSET('Sanitation Data'!$H$5,0,10*ROW('Sanitation Data'!H99)),IF(AND(ISNUMBER(OFFSET('Sanitation Data'!$H$5,0,10*ROW('Sanitation Data'!H99))),DJ105="No",ISNUMBER(OFFSET('Sanitation Data'!$H$5,0,10*ROW('Sanitation Data'!H99)))),CONCATENATE("[",ROUND(100-OFFSET('Sanitation Data'!$H$5,0,10*ROW('Sanitation Data'!H99)),0),"]"),IF(AND(ISNUMBER(OFFSET('Sanitation Data'!$H$5,0,10*ROW('Sanitation Data'!H99))),DJ105="",ISNUMBER(OFFSET('Sanitation Data'!$H$5,0,10*ROW('Sanitation Data'!H99)))),100-OFFSET('Sanitation Data'!$H$5,0,10*ROW('Sanitation Data'!H99)),NA())))</f>
        <v>#N/A</v>
      </c>
      <c r="AV105" s="253" t="e">
        <f ca="true">+IF(AND(ISNUMBER(OFFSET('Sanitation Data'!$H$7,0,10*ROW('Sanitation Data'!H99))),DK105="Yes"),OFFSET('Sanitation Data'!$H$7,0,10*ROW('Sanitation Data'!H99)),IF(AND(ISNUMBER(OFFSET('Sanitation Data'!$H$7,0,10*ROW('Sanitation Data'!H99))),DK105="No",ISNUMBER(OFFSET('Sanitation Data'!$H$7,0,10*ROW('Sanitation Data'!H99)))),CONCATENATE("[",ROUND(OFFSET('Sanitation Data'!$H$7,0,10*ROW('Sanitation Data'!H99)),0),"]"),IF(AND(ISNUMBER(OFFSET('Sanitation Data'!$H$7,0,10*ROW('Sanitation Data'!H99))),DK105="",ISNUMBER(OFFSET('Sanitation Data'!$H$7,0,10*ROW('Sanitation Data'!H99)))),OFFSET('Sanitation Data'!$H$7,0,10*ROW('Sanitation Data'!H99)),NA())))</f>
        <v>#N/A</v>
      </c>
      <c r="AW105" s="253" t="e">
        <f ca="true">+IF(AND(ISNUMBER(OFFSET('Sanitation Data'!$H$11,0,10*ROW('Sanitation Data'!H99))),DL105="Yes"),OFFSET('Sanitation Data'!$H$11,0,10*ROW('Sanitation Data'!H99)),IF(AND(ISNUMBER(OFFSET('Sanitation Data'!$H$11,0,10*ROW('Sanitation Data'!H99))),DL105="No",ISNUMBER(OFFSET('Sanitation Data'!$H$11,0,10*ROW('Sanitation Data'!H99)))),CONCATENATE("[",ROUND(OFFSET('Sanitation Data'!$H$11,0,10*ROW('Sanitation Data'!H99)),0),"]"),IF(AND(ISNUMBER(OFFSET('Sanitation Data'!$H$11,0,10*ROW('Sanitation Data'!H99))),DL105="",ISNUMBER(OFFSET('Sanitation Data'!$H$11,0,10*ROW('Sanitation Data'!H99)))),OFFSET('Sanitation Data'!$H$11,0,10*ROW('Sanitation Data'!H99)),NA())))</f>
        <v>#N/A</v>
      </c>
      <c r="AX105" s="253" t="e">
        <f ca="true">+IF(AND(ISNUMBER(OFFSET('Sanitation Data'!$H$12,0,10*ROW('Sanitation Data'!H99))),DM105="Yes"),OFFSET('Sanitation Data'!$H$12,0,10*ROW('Sanitation Data'!H99)),IF(AND(ISNUMBER(OFFSET('Sanitation Data'!$H$12,0,10*ROW('Sanitation Data'!H99))),DM105="No",ISNUMBER(OFFSET('Sanitation Data'!$H$12,0,10*ROW('Sanitation Data'!H99)))),CONCATENATE("[",ROUND(OFFSET('Sanitation Data'!$H$12,0,10*ROW('Sanitation Data'!H99)),0),"]"),IF(AND(ISNUMBER(OFFSET('Sanitation Data'!$H$12,0,10*ROW('Sanitation Data'!H99))),DM105="",ISNUMBER(OFFSET('Sanitation Data'!$H$12,0,10*ROW('Sanitation Data'!H99)))),OFFSET('Sanitation Data'!$H$12,0,10*ROW('Sanitation Data'!H99)),NA())))</f>
        <v>#N/A</v>
      </c>
      <c r="AY105" s="253" t="e">
        <f ca="true">+IF(AND(ISNUMBER(OFFSET('Sanitation Data'!$H$13,0,10*ROW('Sanitation Data'!H99))),DN105="Yes"),OFFSET('Sanitation Data'!$H$13,0,10*ROW('Sanitation Data'!H99)),IF(AND(ISNUMBER(OFFSET('Sanitation Data'!$H$13,0,10*ROW('Sanitation Data'!H99))),DN105="No",ISNUMBER(OFFSET('Sanitation Data'!$H$13,0,10*ROW('Sanitation Data'!H99)))),CONCATENATE("[",ROUND(OFFSET('Sanitation Data'!$H$13,0,10*ROW('Sanitation Data'!H99)),0),"]"),IF(AND(ISNUMBER(OFFSET('Sanitation Data'!$H$13,0,10*ROW('Sanitation Data'!H99))),DN105="",ISNUMBER(OFFSET('Sanitation Data'!$H$13,0,10*ROW('Sanitation Data'!H99)))),OFFSET('Sanitation Data'!$H$13,0,10*ROW('Sanitation Data'!H99)),NA())))</f>
        <v>#N/A</v>
      </c>
      <c r="AZ105" s="254" t="e">
        <f ca="true">+IF(AND(ISNUMBER(OFFSET('Hygiene Data'!$C$6,0,10*ROW('Hygiene Data'!C99))),DO105="Yes"),OFFSET('Hygiene Data'!$C$6,0,10*ROW('Hygiene Data'!C99)),IF(AND(ISNUMBER(OFFSET('Hygiene Data'!$C$6,0,10*ROW('Hygiene Data'!C99))),DO105="No",ISNUMBER(OFFSET('Hygiene Data'!$C$6,0,10*ROW('Hygiene Data'!C99)))),CONCATENATE("[",ROUND(OFFSET('Hygiene Data'!$C$6,0,10*ROW('Hygiene Data'!C99)),0),"]"),IF(AND(ISNUMBER(OFFSET('Hygiene Data'!$C$6,0,10*ROW('Hygiene Data'!C99))),DO105="",ISNUMBER(OFFSET('Hygiene Data'!$C$6,0,10*ROW('Hygiene Data'!C99)))),OFFSET('Hygiene Data'!$C$6,0,10*ROW('Hygiene Data'!C99)),NA())))</f>
        <v>#N/A</v>
      </c>
      <c r="BA105" s="254" t="e">
        <f ca="true">+IF(AND(ISNUMBER(OFFSET('Hygiene Data'!$C$8,0,10*ROW('Hygiene Data'!C99))),DP105="Yes"),OFFSET('Hygiene Data'!$C$8,0,10*ROW('Hygiene Data'!C99)),IF(AND(ISNUMBER(OFFSET('Hygiene Data'!$C$8,0,10*ROW('Hygiene Data'!C99))),DP105="No",ISNUMBER(OFFSET('Hygiene Data'!$C$8,0,10*ROW('Hygiene Data'!C99)))),CONCATENATE("[",ROUND(OFFSET('Hygiene Data'!$C$8,0,10*ROW('Hygiene Data'!C99)),0),"]"),IF(AND(ISNUMBER(OFFSET('Hygiene Data'!$C$8,0,10*ROW('Hygiene Data'!C99))),DP105="",ISNUMBER(OFFSET('Hygiene Data'!$C$8,0,10*ROW('Hygiene Data'!C99)))),OFFSET('Hygiene Data'!$C$8,0,10*ROW('Hygiene Data'!C99)),NA())))</f>
        <v>#N/A</v>
      </c>
      <c r="BB105" s="254" t="e">
        <f ca="true">+IF(AND(ISNUMBER(OFFSET('Hygiene Data'!$C$10,0,10*ROW('Hygiene Data'!C99))),DQ105="Yes"),OFFSET('Hygiene Data'!$C$10,0,10*ROW('Hygiene Data'!C99)),IF(AND(ISNUMBER(OFFSET('Hygiene Data'!$C$10,0,10*ROW('Hygiene Data'!C99))),DQ105="No",ISNUMBER(OFFSET('Hygiene Data'!$C$10,0,10*ROW('Hygiene Data'!C99)))),CONCATENATE("[",ROUND(OFFSET('Hygiene Data'!$C$10,0,10*ROW('Hygiene Data'!C99)),0),"]"),IF(AND(ISNUMBER(OFFSET('Hygiene Data'!$C$10,0,10*ROW('Hygiene Data'!C99))),DQ105="",ISNUMBER(OFFSET('Hygiene Data'!$C$10,0,10*ROW('Hygiene Data'!C99)))),OFFSET('Hygiene Data'!$C$10,0,10*ROW('Hygiene Data'!C99)),NA())))</f>
        <v>#N/A</v>
      </c>
      <c r="BC105" s="254" t="e">
        <f ca="true">+IF(AND(ISNUMBER(OFFSET('Hygiene Data'!$D$6,0,10*ROW('Hygiene Data'!D99))),DR105="Yes"),OFFSET('Hygiene Data'!$D$6,0,10*ROW('Hygiene Data'!D99)),IF(AND(ISNUMBER(OFFSET('Hygiene Data'!$D$6,0,10*ROW('Hygiene Data'!D99))),DR105="No",ISNUMBER(OFFSET('Hygiene Data'!$D$6,0,10*ROW('Hygiene Data'!D99)))),CONCATENATE("[",ROUND(OFFSET('Hygiene Data'!$D$6,0,10*ROW('Hygiene Data'!D99)),0),"]"),IF(AND(ISNUMBER(OFFSET('Hygiene Data'!$D$6,0,10*ROW('Hygiene Data'!D99))),DR105="",ISNUMBER(OFFSET('Hygiene Data'!$D$6,0,10*ROW('Hygiene Data'!D99)))),OFFSET('Hygiene Data'!$D$6,0,10*ROW('Hygiene Data'!D99)),NA())))</f>
        <v>#N/A</v>
      </c>
      <c r="BD105" s="254" t="e">
        <f ca="true">+IF(AND(ISNUMBER(OFFSET('Hygiene Data'!$D$8,0,10*ROW('Hygiene Data'!D99))),DS105="Yes"),OFFSET('Hygiene Data'!$D$8,0,10*ROW('Hygiene Data'!D99)),IF(AND(ISNUMBER(OFFSET('Hygiene Data'!$D$8,0,10*ROW('Hygiene Data'!D99))),DS105="No",ISNUMBER(OFFSET('Hygiene Data'!$D$8,0,10*ROW('Hygiene Data'!D99)))),CONCATENATE("[",ROUND(OFFSET('Hygiene Data'!$D$8,0,10*ROW('Hygiene Data'!D99)),0),"]"),IF(AND(ISNUMBER(OFFSET('Hygiene Data'!$D$8,0,10*ROW('Hygiene Data'!D99))),DS105="",ISNUMBER(OFFSET('Hygiene Data'!$D$8,0,10*ROW('Hygiene Data'!D99)))),OFFSET('Hygiene Data'!$D$8,0,10*ROW('Hygiene Data'!D99)),NA())))</f>
        <v>#N/A</v>
      </c>
      <c r="BE105" s="254" t="e">
        <f ca="true">+IF(AND(ISNUMBER(OFFSET('Hygiene Data'!$D$10,0,10*ROW('Hygiene Data'!D99))),DT105="Yes"),OFFSET('Hygiene Data'!$D$10,0,10*ROW('Hygiene Data'!D99)),IF(AND(ISNUMBER(OFFSET('Hygiene Data'!$D$10,0,10*ROW('Hygiene Data'!D99))),DT105="No",ISNUMBER(OFFSET('Hygiene Data'!$D$10,0,10*ROW('Hygiene Data'!D99)))),CONCATENATE("[",ROUND(OFFSET('Hygiene Data'!$D$10,0,10*ROW('Hygiene Data'!D99)),0),"]"),IF(AND(ISNUMBER(OFFSET('Hygiene Data'!$D$10,0,10*ROW('Hygiene Data'!D99))),DT105="",ISNUMBER(OFFSET('Hygiene Data'!$D$10,0,10*ROW('Hygiene Data'!D99)))),OFFSET('Hygiene Data'!$D$10,0,10*ROW('Hygiene Data'!D99)),NA())))</f>
        <v>#N/A</v>
      </c>
      <c r="BF105" s="254" t="e">
        <f ca="true">+IF(AND(ISNUMBER(OFFSET('Hygiene Data'!$E$6,0,10*ROW('Hygiene Data'!E99))),DU105="Yes"),OFFSET('Hygiene Data'!$E$6,0,10*ROW('Hygiene Data'!E99)),IF(AND(ISNUMBER(OFFSET('Hygiene Data'!$E$6,0,10*ROW('Hygiene Data'!E99))),DU105="No",ISNUMBER(OFFSET('Hygiene Data'!$E$6,0,10*ROW('Hygiene Data'!E99)))),CONCATENATE("[",ROUND(OFFSET('Hygiene Data'!$E$6,0,10*ROW('Hygiene Data'!E99)),0),"]"),IF(AND(ISNUMBER(OFFSET('Hygiene Data'!$E$6,0,10*ROW('Hygiene Data'!E99))),DU105="",ISNUMBER(OFFSET('Hygiene Data'!$E$6,0,10*ROW('Hygiene Data'!E99)))),OFFSET('Hygiene Data'!$E$6,0,10*ROW('Hygiene Data'!E99)),NA())))</f>
        <v>#N/A</v>
      </c>
      <c r="BG105" s="254" t="e">
        <f ca="true">+IF(AND(ISNUMBER(OFFSET('Hygiene Data'!$E$8,0,10*ROW('Hygiene Data'!E99))),DV105="Yes"),OFFSET('Hygiene Data'!$E$8,0,10*ROW('Hygiene Data'!E99)),IF(AND(ISNUMBER(OFFSET('Hygiene Data'!$E$8,0,10*ROW('Hygiene Data'!E99))),DV105="No",ISNUMBER(OFFSET('Hygiene Data'!$E$8,0,10*ROW('Hygiene Data'!E99)))),CONCATENATE("[",ROUND(OFFSET('Hygiene Data'!$E$8,0,10*ROW('Hygiene Data'!E99)),0),"]"),IF(AND(ISNUMBER(OFFSET('Hygiene Data'!$E$8,0,10*ROW('Hygiene Data'!E99))),DV105="",ISNUMBER(OFFSET('Hygiene Data'!$E$8,0,10*ROW('Hygiene Data'!E99)))),OFFSET('Hygiene Data'!$E$8,0,10*ROW('Hygiene Data'!E99)),NA())))</f>
        <v>#N/A</v>
      </c>
      <c r="BH105" s="254" t="e">
        <f ca="true">+IF(AND(ISNUMBER(OFFSET('Hygiene Data'!$E$10,0,10*ROW('Hygiene Data'!E99))),DW105="Yes"),OFFSET('Hygiene Data'!$E$10,0,10*ROW('Hygiene Data'!E99)),IF(AND(ISNUMBER(OFFSET('Hygiene Data'!$E$10,0,10*ROW('Hygiene Data'!E99))),DW105="No",ISNUMBER(OFFSET('Hygiene Data'!$E$10,0,10*ROW('Hygiene Data'!E99)))),CONCATENATE("[",ROUND(OFFSET('Hygiene Data'!$E$10,0,10*ROW('Hygiene Data'!E99)),0),"]"),IF(AND(ISNUMBER(OFFSET('Hygiene Data'!$E$10,0,10*ROW('Hygiene Data'!E99))),DW105="",ISNUMBER(OFFSET('Hygiene Data'!$E$10,0,10*ROW('Hygiene Data'!E99)))),OFFSET('Hygiene Data'!$E$10,0,10*ROW('Hygiene Data'!E99)),NA())))</f>
        <v>#N/A</v>
      </c>
      <c r="BI105" s="254" t="e">
        <f ca="true">+IF(AND(ISNUMBER(OFFSET('Hygiene Data'!$F$6,0,10*ROW('Hygiene Data'!F99))),DX105="Yes"),OFFSET('Hygiene Data'!$F$6,0,10*ROW('Hygiene Data'!F99)),IF(AND(ISNUMBER(OFFSET('Hygiene Data'!$F$6,0,10*ROW('Hygiene Data'!F99))),DX105="No",ISNUMBER(OFFSET('Hygiene Data'!$F$6,0,10*ROW('Hygiene Data'!F99)))),CONCATENATE("[",ROUND(OFFSET('Hygiene Data'!$F$6,0,10*ROW('Hygiene Data'!F99)),0),"]"),IF(AND(ISNUMBER(OFFSET('Hygiene Data'!$F$6,0,10*ROW('Hygiene Data'!F99))),DX105="",ISNUMBER(OFFSET('Hygiene Data'!$F$6,0,10*ROW('Hygiene Data'!F99)))),OFFSET('Hygiene Data'!$F$6,0,10*ROW('Hygiene Data'!F99)),NA())))</f>
        <v>#N/A</v>
      </c>
      <c r="BJ105" s="254" t="e">
        <f ca="true">+IF(AND(ISNUMBER(OFFSET('Hygiene Data'!$F$8,0,10*ROW('Hygiene Data'!F99))),DY105="Yes"),OFFSET('Hygiene Data'!$F$8,0,10*ROW('Hygiene Data'!F99)),IF(AND(ISNUMBER(OFFSET('Hygiene Data'!$F$8,0,10*ROW('Hygiene Data'!F99))),DY105="No",ISNUMBER(OFFSET('Hygiene Data'!$F$8,0,10*ROW('Hygiene Data'!F99)))),CONCATENATE("[",ROUND(OFFSET('Hygiene Data'!$F$8,0,10*ROW('Hygiene Data'!F99)),0),"]"),IF(AND(ISNUMBER(OFFSET('Hygiene Data'!$F$8,0,10*ROW('Hygiene Data'!F99))),DY105="",ISNUMBER(OFFSET('Hygiene Data'!$F$8,0,10*ROW('Hygiene Data'!F99)))),OFFSET('Hygiene Data'!$F$8,0,10*ROW('Hygiene Data'!F99)),NA())))</f>
        <v>#N/A</v>
      </c>
      <c r="BK105" s="254" t="e">
        <f ca="true">+IF(AND(ISNUMBER(OFFSET('Hygiene Data'!$F$10,0,10*ROW('Hygiene Data'!F99))),DZ105="Yes"),OFFSET('Hygiene Data'!$F$10,0,10*ROW('Hygiene Data'!F99)),IF(AND(ISNUMBER(OFFSET('Hygiene Data'!$F$10,0,10*ROW('Hygiene Data'!F99))),DZ105="No",ISNUMBER(OFFSET('Hygiene Data'!$F$10,0,10*ROW('Hygiene Data'!F99)))),CONCATENATE("[",ROUND(OFFSET('Hygiene Data'!$F$10,0,10*ROW('Hygiene Data'!F99)),0),"]"),IF(AND(ISNUMBER(OFFSET('Hygiene Data'!$F$10,0,10*ROW('Hygiene Data'!F99))),DZ105="",ISNUMBER(OFFSET('Hygiene Data'!$F$10,0,10*ROW('Hygiene Data'!F99)))),OFFSET('Hygiene Data'!$F$10,0,10*ROW('Hygiene Data'!F99)),NA())))</f>
        <v>#N/A</v>
      </c>
      <c r="BL105" s="254" t="e">
        <f ca="true">+IF(AND(ISNUMBER(OFFSET('Hygiene Data'!$G$6,0,10*ROW('Hygiene Data'!G99))),EA105="Yes"),OFFSET('Hygiene Data'!$G$6,0,10*ROW('Hygiene Data'!G99)),IF(AND(ISNUMBER(OFFSET('Hygiene Data'!$G$6,0,10*ROW('Hygiene Data'!G99))),EA105="No",ISNUMBER(OFFSET('Hygiene Data'!$G$6,0,10*ROW('Hygiene Data'!G99)))),CONCATENATE("[",ROUND(OFFSET('Hygiene Data'!$G$6,0,10*ROW('Hygiene Data'!G99)),0),"]"),IF(AND(ISNUMBER(OFFSET('Hygiene Data'!$G$6,0,10*ROW('Hygiene Data'!G99))),EA105="",ISNUMBER(OFFSET('Hygiene Data'!$G$6,0,10*ROW('Hygiene Data'!G99)))),OFFSET('Hygiene Data'!$G$6,0,10*ROW('Hygiene Data'!G99)),NA())))</f>
        <v>#N/A</v>
      </c>
      <c r="BM105" s="254" t="e">
        <f ca="true">+IF(AND(ISNUMBER(OFFSET('Hygiene Data'!$G$8,0,10*ROW('Hygiene Data'!G99))),EB105="Yes"),OFFSET('Hygiene Data'!$G$8,0,10*ROW('Hygiene Data'!G99)),IF(AND(ISNUMBER(OFFSET('Hygiene Data'!$G$8,0,10*ROW('Hygiene Data'!G99))),EB105="No",ISNUMBER(OFFSET('Hygiene Data'!$G$8,0,10*ROW('Hygiene Data'!G99)))),CONCATENATE("[",ROUND(OFFSET('Hygiene Data'!$G$8,0,10*ROW('Hygiene Data'!G99)),0),"]"),IF(AND(ISNUMBER(OFFSET('Hygiene Data'!$G$8,0,10*ROW('Hygiene Data'!G99))),EB105="",ISNUMBER(OFFSET('Hygiene Data'!$G$8,0,10*ROW('Hygiene Data'!G99)))),OFFSET('Hygiene Data'!$G$8,0,10*ROW('Hygiene Data'!G99)),NA())))</f>
        <v>#N/A</v>
      </c>
      <c r="BN105" s="254" t="e">
        <f ca="true">+IF(AND(ISNUMBER(OFFSET('Hygiene Data'!$G$10,0,10*ROW('Hygiene Data'!G99))),EC105="Yes"),OFFSET('Hygiene Data'!$G$10,0,10*ROW('Hygiene Data'!G99)),IF(AND(ISNUMBER(OFFSET('Hygiene Data'!$G$10,0,10*ROW('Hygiene Data'!G99))),EC105="No",ISNUMBER(OFFSET('Hygiene Data'!$G$10,0,10*ROW('Hygiene Data'!G99)))),CONCATENATE("[",ROUND(OFFSET('Hygiene Data'!$G$10,0,10*ROW('Hygiene Data'!G99)),0),"]"),IF(AND(ISNUMBER(OFFSET('Hygiene Data'!$G$10,0,10*ROW('Hygiene Data'!G99))),EC105="",ISNUMBER(OFFSET('Hygiene Data'!$G$10,0,10*ROW('Hygiene Data'!G99)))),OFFSET('Hygiene Data'!$G$10,0,10*ROW('Hygiene Data'!G99)),NA())))</f>
        <v>#N/A</v>
      </c>
      <c r="BO105" s="254" t="e">
        <f ca="true">+IF(AND(ISNUMBER(OFFSET('Hygiene Data'!$H$6,0,10*ROW('Hygiene Data'!H99))),ED105="Yes"),OFFSET('Hygiene Data'!$H$6,0,10*ROW('Hygiene Data'!H99)),IF(AND(ISNUMBER(OFFSET('Hygiene Data'!$H$6,0,10*ROW('Hygiene Data'!H99))),ED105="No",ISNUMBER(OFFSET('Hygiene Data'!$H$6,0,10*ROW('Hygiene Data'!H99)))),CONCATENATE("[",ROUND(OFFSET('Hygiene Data'!$H$6,0,10*ROW('Hygiene Data'!H99)),0),"]"),IF(AND(ISNUMBER(OFFSET('Hygiene Data'!$H$6,0,10*ROW('Hygiene Data'!H99))),ED105="",ISNUMBER(OFFSET('Hygiene Data'!$H$6,0,10*ROW('Hygiene Data'!H99)))),OFFSET('Hygiene Data'!$H$6,0,10*ROW('Hygiene Data'!H99)),NA())))</f>
        <v>#N/A</v>
      </c>
      <c r="BP105" s="254" t="e">
        <f ca="true">+IF(AND(ISNUMBER(OFFSET('Hygiene Data'!$H$8,0,10*ROW('Hygiene Data'!H99))),EE105="Yes"),OFFSET('Hygiene Data'!$H$8,0,10*ROW('Hygiene Data'!H99)),IF(AND(ISNUMBER(OFFSET('Hygiene Data'!$H$8,0,10*ROW('Hygiene Data'!H99))),EE105="No",ISNUMBER(OFFSET('Hygiene Data'!$H$8,0,10*ROW('Hygiene Data'!H99)))),CONCATENATE("[",ROUND(OFFSET('Hygiene Data'!$H$8,0,10*ROW('Hygiene Data'!H99)),0),"]"),IF(AND(ISNUMBER(OFFSET('Hygiene Data'!$H$8,0,10*ROW('Hygiene Data'!H99))),EE105="",ISNUMBER(OFFSET('Hygiene Data'!$H$8,0,10*ROW('Hygiene Data'!H99)))),OFFSET('Hygiene Data'!$H$8,0,10*ROW('Hygiene Data'!H99)),NA())))</f>
        <v>#N/A</v>
      </c>
      <c r="BQ105" s="254" t="e">
        <f ca="true">+IF(AND(ISNUMBER(OFFSET('Hygiene Data'!$H$10,0,10*ROW('Hygiene Data'!H99))),EF105="Yes"),OFFSET('Hygiene Data'!$H$10,0,10*ROW('Hygiene Data'!H99)),IF(AND(ISNUMBER(OFFSET('Hygiene Data'!$H$10,0,10*ROW('Hygiene Data'!H99))),EF105="No",ISNUMBER(OFFSET('Hygiene Data'!$H$10,0,10*ROW('Hygiene Data'!H99)))),CONCATENATE("[",ROUND(OFFSET('Hygiene Data'!$H$10,0,10*ROW('Hygiene Data'!H99)),0),"]"),IF(AND(ISNUMBER(OFFSET('Hygiene Data'!$H$10,0,10*ROW('Hygiene Data'!H99))),EF105="",ISNUMBER(OFFSET('Hygiene Data'!$H$10,0,10*ROW('Hygiene Data'!H99)))),OFFSET('Hygiene Data'!$H$10,0,10*ROW('Hygiene Data'!H99)),NA())))</f>
        <v>#N/A</v>
      </c>
      <c r="BS105" s="36" t="str">
        <f ca="true">+IF(OFFSET('Water Data'!$C$28,0,10*ROW('Water Data'!C99))="","",OFFSET('Water Data'!$C$28,0,10*ROW('Water Data'!C99)))</f>
        <v/>
      </c>
      <c r="BT105" s="36" t="str">
        <f ca="true">+IF(OFFSET('Water Data'!$C$29,0,10*ROW('Water Data'!C99))="","",OFFSET('Water Data'!$C$29,0,10*ROW('Water Data'!C99)))</f>
        <v/>
      </c>
      <c r="BU105" s="36" t="str">
        <f ca="true">+IF(OFFSET('Water Data'!$C$30,0,10*ROW('Water Data'!C99))="","",OFFSET('Water Data'!$C$30,0,10*ROW('Water Data'!C99)))</f>
        <v/>
      </c>
      <c r="BV105" s="36" t="str">
        <f ca="true">+IF(OFFSET('Water Data'!$D$28,0,10*ROW('Water Data'!D99))="","",OFFSET('Water Data'!$D$28,0,10*ROW('Water Data'!D99)))</f>
        <v/>
      </c>
      <c r="BW105" s="36" t="str">
        <f ca="true">+IF(OFFSET('Water Data'!$D$29,0,10*ROW('Water Data'!D99))="","",OFFSET('Water Data'!$D$29,0,10*ROW('Water Data'!D99)))</f>
        <v/>
      </c>
      <c r="BX105" s="36" t="str">
        <f ca="true">+IF(OFFSET('Water Data'!$D$30,0,10*ROW('Water Data'!D99))="","",OFFSET('Water Data'!$D$30,0,10*ROW('Water Data'!D99)))</f>
        <v/>
      </c>
      <c r="BY105" s="36" t="str">
        <f ca="true">+IF(OFFSET('Water Data'!$E$28,0,10*ROW('Water Data'!E99))="","",OFFSET('Water Data'!$E$28,0,10*ROW('Water Data'!E99)))</f>
        <v/>
      </c>
      <c r="BZ105" s="36" t="str">
        <f ca="true">+IF(OFFSET('Water Data'!$E$29,0,10*ROW('Water Data'!E99))="","",OFFSET('Water Data'!$E$29,0,10*ROW('Water Data'!E99)))</f>
        <v/>
      </c>
      <c r="CA105" s="36" t="str">
        <f ca="true">+IF(OFFSET('Water Data'!$E$30,0,10*ROW('Water Data'!E99))="","",OFFSET('Water Data'!$E$30,0,10*ROW('Water Data'!E99)))</f>
        <v/>
      </c>
      <c r="CB105" s="36" t="str">
        <f ca="true">+IF(OFFSET('Water Data'!$F$28,0,10*ROW('Water Data'!F99))="","",OFFSET('Water Data'!$F$28,0,10*ROW('Water Data'!F99)))</f>
        <v/>
      </c>
      <c r="CC105" s="36" t="str">
        <f ca="true">+IF(OFFSET('Water Data'!$F$29,0,10*ROW('Water Data'!F99))="","",OFFSET('Water Data'!$F$29,0,10*ROW('Water Data'!F99)))</f>
        <v/>
      </c>
      <c r="CD105" s="36" t="str">
        <f ca="true">+IF(OFFSET('Water Data'!$F$30,0,10*ROW('Water Data'!F99))="","",OFFSET('Water Data'!$F$30,0,10*ROW('Water Data'!F99)))</f>
        <v/>
      </c>
      <c r="CE105" s="36" t="str">
        <f ca="true">+IF(OFFSET('Water Data'!$G$28,0,10*ROW('Water Data'!G99))="","",OFFSET('Water Data'!$G$28,0,10*ROW('Water Data'!G99)))</f>
        <v/>
      </c>
      <c r="CF105" s="36" t="str">
        <f ca="true">+IF(OFFSET('Water Data'!$G$29,0,10*ROW('Water Data'!G99))="","",OFFSET('Water Data'!$G$29,0,10*ROW('Water Data'!G99)))</f>
        <v/>
      </c>
      <c r="CG105" s="36" t="str">
        <f ca="true">+IF(OFFSET('Water Data'!$G$30,0,10*ROW('Water Data'!G99))="","",OFFSET('Water Data'!$G$30,0,10*ROW('Water Data'!G99)))</f>
        <v/>
      </c>
      <c r="CH105" s="36" t="str">
        <f ca="true">+IF(OFFSET('Water Data'!$H$28,0,10*ROW('Water Data'!H99))="","",OFFSET('Water Data'!$H$28,0,10*ROW('Water Data'!H99)))</f>
        <v/>
      </c>
      <c r="CI105" s="36" t="str">
        <f ca="true">+IF(OFFSET('Water Data'!$H$29,0,10*ROW('Water Data'!H99))="","",OFFSET('Water Data'!$H$29,0,10*ROW('Water Data'!H99)))</f>
        <v/>
      </c>
      <c r="CJ105" s="36" t="str">
        <f ca="true">+IF(OFFSET('Water Data'!$H$30,0,10*ROW('Water Data'!H99))="","",OFFSET('Water Data'!$H$30,0,10*ROW('Water Data'!H99)))</f>
        <v/>
      </c>
      <c r="CK105" s="36" t="str">
        <f ca="true">+IF(OFFSET('Sanitation Data'!$C$29,0,10*ROW('Sanitation Data'!C99))="","",OFFSET('Sanitation Data'!$C$29,0,10*ROW('Sanitation Data'!C99)))</f>
        <v/>
      </c>
      <c r="CL105" s="36" t="str">
        <f ca="true">+IF(OFFSET('Sanitation Data'!$C$30,0,10*ROW('Sanitation Data'!C99))="","",OFFSET('Sanitation Data'!$C$30,0,10*ROW('Sanitation Data'!C99)))</f>
        <v/>
      </c>
      <c r="CM105" s="36" t="str">
        <f ca="true">+IF(OFFSET('Sanitation Data'!$C$31,0,10*ROW('Sanitation Data'!C99))="","",OFFSET('Sanitation Data'!$C$31,0,10*ROW('Sanitation Data'!C99)))</f>
        <v/>
      </c>
      <c r="CN105" s="36" t="str">
        <f ca="true">+IF(OFFSET('Sanitation Data'!$C$32,0,10*ROW('Sanitation Data'!C99))="","",OFFSET('Sanitation Data'!$C$32,0,10*ROW('Sanitation Data'!C99)))</f>
        <v/>
      </c>
      <c r="CO105" s="36" t="str">
        <f ca="true">+IF(OFFSET('Sanitation Data'!$C$33,0,10*ROW('Sanitation Data'!C99))="","",OFFSET('Sanitation Data'!$C$33,0,10*ROW('Sanitation Data'!C99)))</f>
        <v/>
      </c>
      <c r="CP105" s="36" t="str">
        <f ca="true">+IF(OFFSET('Sanitation Data'!$D$29,0,10*ROW('Sanitation Data'!D99))="","",OFFSET('Sanitation Data'!$D$29,0,10*ROW('Sanitation Data'!D99)))</f>
        <v/>
      </c>
      <c r="CQ105" s="36" t="str">
        <f ca="true">+IF(OFFSET('Sanitation Data'!$D$30,0,10*ROW('Sanitation Data'!D99))="","",OFFSET('Sanitation Data'!$D$30,0,10*ROW('Sanitation Data'!D99)))</f>
        <v/>
      </c>
      <c r="CR105" s="36" t="str">
        <f ca="true">+IF(OFFSET('Sanitation Data'!$D$31,0,10*ROW('Sanitation Data'!D99))="","",OFFSET('Sanitation Data'!$D$31,0,10*ROW('Sanitation Data'!D99)))</f>
        <v/>
      </c>
      <c r="CS105" s="36" t="str">
        <f ca="true">+IF(OFFSET('Sanitation Data'!$D$32,0,10*ROW('Sanitation Data'!D99))="","",OFFSET('Sanitation Data'!$D$32,0,10*ROW('Sanitation Data'!D99)))</f>
        <v/>
      </c>
      <c r="CT105" s="36" t="str">
        <f ca="true">+IF(OFFSET('Sanitation Data'!$D$33,0,10*ROW('Sanitation Data'!D99))="","",OFFSET('Sanitation Data'!$D$33,0,10*ROW('Sanitation Data'!D99)))</f>
        <v/>
      </c>
      <c r="CU105" s="36" t="str">
        <f ca="true">+IF(OFFSET('Sanitation Data'!$E$29,0,10*ROW('Sanitation Data'!E99))="","",OFFSET('Sanitation Data'!$E$29,0,10*ROW('Sanitation Data'!E99)))</f>
        <v/>
      </c>
      <c r="CV105" s="36" t="str">
        <f ca="true">+IF(OFFSET('Sanitation Data'!$E$30,0,10*ROW('Sanitation Data'!E99))="","",OFFSET('Sanitation Data'!$E$30,0,10*ROW('Sanitation Data'!E99)))</f>
        <v/>
      </c>
      <c r="CW105" s="36" t="str">
        <f ca="true">+IF(OFFSET('Sanitation Data'!$E$31,0,10*ROW('Sanitation Data'!E99))="","",OFFSET('Sanitation Data'!$E$31,0,10*ROW('Sanitation Data'!E99)))</f>
        <v/>
      </c>
      <c r="CX105" s="36" t="str">
        <f ca="true">+IF(OFFSET('Sanitation Data'!$E$32,0,10*ROW('Sanitation Data'!E99))="","",OFFSET('Sanitation Data'!$E$32,0,10*ROW('Sanitation Data'!E99)))</f>
        <v/>
      </c>
      <c r="CY105" s="36" t="str">
        <f ca="true">+IF(OFFSET('Sanitation Data'!$E$33,0,10*ROW('Sanitation Data'!E99))="","",OFFSET('Sanitation Data'!$E$33,0,10*ROW('Sanitation Data'!E99)))</f>
        <v/>
      </c>
      <c r="CZ105" s="36" t="str">
        <f ca="true">+IF(OFFSET('Sanitation Data'!$F$29,0,10*ROW('Sanitation Data'!F99))="","",OFFSET('Sanitation Data'!$F$29,0,10*ROW('Sanitation Data'!F99)))</f>
        <v/>
      </c>
      <c r="DA105" s="36" t="str">
        <f ca="true">+IF(OFFSET('Sanitation Data'!$F$30,0,10*ROW('Sanitation Data'!F99))="","",OFFSET('Sanitation Data'!$F$30,0,10*ROW('Sanitation Data'!F99)))</f>
        <v/>
      </c>
      <c r="DB105" s="36" t="str">
        <f ca="true">+IF(OFFSET('Sanitation Data'!$F$31,0,10*ROW('Sanitation Data'!F99))="","",OFFSET('Sanitation Data'!$F$31,0,10*ROW('Sanitation Data'!F99)))</f>
        <v/>
      </c>
      <c r="DC105" s="36" t="str">
        <f ca="true">+IF(OFFSET('Sanitation Data'!$F$32,0,10*ROW('Sanitation Data'!F99))="","",OFFSET('Sanitation Data'!$F$32,0,10*ROW('Sanitation Data'!F99)))</f>
        <v/>
      </c>
      <c r="DD105" s="36" t="str">
        <f ca="true">+IF(OFFSET('Sanitation Data'!$F$33,0,10*ROW('Sanitation Data'!F99))="","",OFFSET('Sanitation Data'!$F$33,0,10*ROW('Sanitation Data'!F99)))</f>
        <v/>
      </c>
      <c r="DE105" s="36" t="str">
        <f ca="true">+IF(OFFSET('Sanitation Data'!$G$29,0,10*ROW('Sanitation Data'!G99))="","",OFFSET('Sanitation Data'!$G$29,0,10*ROW('Sanitation Data'!G99)))</f>
        <v/>
      </c>
      <c r="DF105" s="36" t="str">
        <f ca="true">+IF(OFFSET('Sanitation Data'!$G$30,0,10*ROW('Sanitation Data'!G99))="","",OFFSET('Sanitation Data'!$G$30,0,10*ROW('Sanitation Data'!G99)))</f>
        <v/>
      </c>
      <c r="DG105" s="36" t="str">
        <f ca="true">+IF(OFFSET('Sanitation Data'!$G$31,0,10*ROW('Sanitation Data'!G99))="","",OFFSET('Sanitation Data'!$G$31,0,10*ROW('Sanitation Data'!G99)))</f>
        <v/>
      </c>
      <c r="DH105" s="36" t="str">
        <f ca="true">+IF(OFFSET('Sanitation Data'!$G$32,0,10*ROW('Sanitation Data'!G99))="","",OFFSET('Sanitation Data'!$G$32,0,10*ROW('Sanitation Data'!G99)))</f>
        <v/>
      </c>
      <c r="DI105" s="36" t="str">
        <f ca="true">+IF(OFFSET('Sanitation Data'!$G$33,0,10*ROW('Sanitation Data'!G99))="","",OFFSET('Sanitation Data'!$G$33,0,10*ROW('Sanitation Data'!G99)))</f>
        <v/>
      </c>
      <c r="DJ105" s="36" t="str">
        <f ca="true">+IF(OFFSET('Sanitation Data'!$H$29,0,10*ROW('Sanitation Data'!H99))="","",OFFSET('Sanitation Data'!$H$29,0,10*ROW('Sanitation Data'!H99)))</f>
        <v/>
      </c>
      <c r="DK105" s="36" t="str">
        <f ca="true">+IF(OFFSET('Sanitation Data'!$H$30,0,10*ROW('Sanitation Data'!H99))="","",OFFSET('Sanitation Data'!$H$30,0,10*ROW('Sanitation Data'!H99)))</f>
        <v/>
      </c>
      <c r="DL105" s="36" t="str">
        <f ca="true">+IF(OFFSET('Sanitation Data'!$H$31,0,10*ROW('Sanitation Data'!H99))="","",OFFSET('Sanitation Data'!$H$31,0,10*ROW('Sanitation Data'!H99)))</f>
        <v/>
      </c>
      <c r="DM105" s="36" t="str">
        <f ca="true">+IF(OFFSET('Sanitation Data'!$H$32,0,10*ROW('Sanitation Data'!H99))="","",OFFSET('Sanitation Data'!$H$32,0,10*ROW('Sanitation Data'!H99)))</f>
        <v/>
      </c>
      <c r="DN105" s="36" t="str">
        <f ca="true">+IF(OFFSET('Sanitation Data'!$H$33,0,10*ROW('Sanitation Data'!H99))="","",OFFSET('Sanitation Data'!$H$33,0,10*ROW('Sanitation Data'!H99)))</f>
        <v/>
      </c>
      <c r="DO105" s="36" t="str">
        <f ca="true">+IF(OFFSET('Hygiene Data'!$C$12,0,10*ROW('Hygiene Data'!C99))="","",OFFSET('Hygiene Data'!$C$12,0,10*ROW('Hygiene Data'!C99)))</f>
        <v/>
      </c>
      <c r="DP105" s="36" t="str">
        <f ca="true">+IF(OFFSET('Hygiene Data'!$C$13,0,10*ROW('Hygiene Data'!C99))="","",OFFSET('Hygiene Data'!$C$13,0,10*ROW('Hygiene Data'!C99)))</f>
        <v/>
      </c>
      <c r="DQ105" s="36" t="str">
        <f ca="true">+IF(OFFSET('Hygiene Data'!$C$14,0,10*ROW('Hygiene Data'!C99))="","",OFFSET('Hygiene Data'!$C$14,0,10*ROW('Hygiene Data'!C99)))</f>
        <v/>
      </c>
      <c r="DR105" s="36" t="str">
        <f ca="true">+IF(OFFSET('Hygiene Data'!$D$12,0,10*ROW('Hygiene Data'!D99))="","",OFFSET('Hygiene Data'!$D$12,0,10*ROW('Hygiene Data'!D99)))</f>
        <v/>
      </c>
      <c r="DS105" s="36" t="str">
        <f ca="true">+IF(OFFSET('Hygiene Data'!$D$13,0,10*ROW('Hygiene Data'!D99))="","",OFFSET('Hygiene Data'!$D$13,0,10*ROW('Hygiene Data'!D99)))</f>
        <v/>
      </c>
      <c r="DT105" s="36" t="str">
        <f ca="true">+IF(OFFSET('Hygiene Data'!$D$14,0,10*ROW('Hygiene Data'!D99))="","",OFFSET('Hygiene Data'!$D$14,0,10*ROW('Hygiene Data'!D99)))</f>
        <v/>
      </c>
      <c r="DU105" s="36" t="str">
        <f ca="true">+IF(OFFSET('Hygiene Data'!$E$12,0,10*ROW('Hygiene Data'!E99))="","",OFFSET('Hygiene Data'!$E$12,0,10*ROW('Hygiene Data'!E99)))</f>
        <v/>
      </c>
      <c r="DV105" s="36" t="str">
        <f ca="true">+IF(OFFSET('Hygiene Data'!$E$13,0,10*ROW('Hygiene Data'!E99))="","",OFFSET('Hygiene Data'!$E$13,0,10*ROW('Hygiene Data'!E99)))</f>
        <v/>
      </c>
      <c r="DW105" s="36" t="str">
        <f ca="true">+IF(OFFSET('Hygiene Data'!$E$14,0,10*ROW('Hygiene Data'!E99))="","",OFFSET('Hygiene Data'!$E$14,0,10*ROW('Hygiene Data'!E99)))</f>
        <v/>
      </c>
      <c r="DX105" s="36" t="str">
        <f ca="true">+IF(OFFSET('Hygiene Data'!$F$12,0,10*ROW('Hygiene Data'!F99))="","",OFFSET('Hygiene Data'!$F$12,0,10*ROW('Hygiene Data'!F99)))</f>
        <v/>
      </c>
      <c r="DY105" s="36" t="str">
        <f ca="true">+IF(OFFSET('Hygiene Data'!$F$13,0,10*ROW('Hygiene Data'!F99))="","",OFFSET('Hygiene Data'!$F$13,0,10*ROW('Hygiene Data'!F99)))</f>
        <v/>
      </c>
      <c r="DZ105" s="36" t="str">
        <f ca="true">+IF(OFFSET('Hygiene Data'!$F$14,0,10*ROW('Hygiene Data'!F99))="","",OFFSET('Hygiene Data'!$F$14,0,10*ROW('Hygiene Data'!F99)))</f>
        <v/>
      </c>
      <c r="EA105" s="36" t="str">
        <f ca="true">+IF(OFFSET('Hygiene Data'!$G$12,0,10*ROW('Hygiene Data'!G99))="","",OFFSET('Hygiene Data'!$G$12,0,10*ROW('Hygiene Data'!G99)))</f>
        <v/>
      </c>
      <c r="EB105" s="36" t="str">
        <f ca="true">+IF(OFFSET('Hygiene Data'!$G$13,0,10*ROW('Hygiene Data'!G99))="","",OFFSET('Hygiene Data'!$G$13,0,10*ROW('Hygiene Data'!G99)))</f>
        <v/>
      </c>
      <c r="EC105" s="36" t="str">
        <f ca="true">+IF(OFFSET('Hygiene Data'!$G$14,0,10*ROW('Hygiene Data'!G99))="","",OFFSET('Hygiene Data'!$G$14,0,10*ROW('Hygiene Data'!G99)))</f>
        <v/>
      </c>
      <c r="ED105" s="36" t="str">
        <f ca="true">+IF(OFFSET('Hygiene Data'!$H$12,0,10*ROW('Hygiene Data'!H99))="","",OFFSET('Hygiene Data'!$H$12,0,10*ROW('Hygiene Data'!H99)))</f>
        <v/>
      </c>
      <c r="EE105" s="36" t="str">
        <f ca="true">+IF(OFFSET('Hygiene Data'!$H$13,0,10*ROW('Hygiene Data'!H99))="","",OFFSET('Hygiene Data'!$H$13,0,10*ROW('Hygiene Data'!H99)))</f>
        <v/>
      </c>
      <c r="EF105" s="36" t="str">
        <f ca="true">+IF(OFFSET('Hygiene Data'!$H$14,0,10*ROW('Hygiene Data'!H99))="","",OFFSET('Hygiene Data'!$H$14,0,10*ROW('Hygiene Data'!H99)))</f>
        <v/>
      </c>
    </row>
    <row r="106" x14ac:dyDescent="0.2">
      <c r="A106" s="59" t="str">
        <f ca="true">+IF(OFFSET('Water Data'!$B$1,0,10*ROW('Water Data'!B103))="","",OFFSET('Water Data'!$B$1,0,10*ROW('Water Data'!B103)))</f>
        <v/>
      </c>
      <c r="B106" s="59" t="str">
        <f ca="true">+IF(OFFSET('Water Data'!$A$3,0,10*ROW('Water Data'!A103))="","",OFFSET('Water Data'!$A$3,0,10*ROW('Water Data'!A103)))</f>
        <v/>
      </c>
      <c r="C106" s="59" t="str">
        <f ca="true">+IF(OFFSET('Water Data'!$C$3,0,10*ROW('Water Data'!C103))="","",OFFSET('Water Data'!$C$3,0,10*ROW('Water Data'!C103)))</f>
        <v/>
      </c>
      <c r="D106" s="252" t="e">
        <f ca="true">+IF(AND(ISNUMBER(OFFSET('Water Data'!$C$5,0,10*ROW('Water Data'!C100))),BS106="Yes"),100-OFFSET('Water Data'!$C$5,0,10*ROW('Water Data'!C100)),IF(AND(ISNUMBER(OFFSET('Water Data'!$C$5,0,10*ROW('Water Data'!C100))),BS106="No",ISNUMBER(OFFSET('Water Data'!$C$5,0,10*ROW('Water Data'!C100)))),CONCATENATE("[",ROUND(100-OFFSET('Water Data'!$C$5,0,10*ROW('Water Data'!C100)),0),"]"),IF(AND(ISNUMBER(OFFSET('Water Data'!$C$5,0,10*ROW('Water Data'!C100))),BS106="",ISNUMBER(OFFSET('Water Data'!$C$5,0,10*ROW('Water Data'!C100)))),100-OFFSET('Water Data'!$C$5,0,10*ROW('Water Data'!C100)),NA())))</f>
        <v>#N/A</v>
      </c>
      <c r="E106" s="252" t="e">
        <f ca="true">+IF(AND(ISNUMBER(OFFSET('Water Data'!$C$7,0,10*ROW('Water Data'!D100))),BT106="Yes"),OFFSET('Water Data'!$C$7,0,10*ROW('Water Data'!C100)),IF(AND(ISNUMBER(OFFSET('Water Data'!$C$7,0,10*ROW('Water Data'!C100))),BT106="No",ISNUMBER(OFFSET('Water Data'!$C$7,0,10*ROW('Water Data'!C100)))),CONCATENATE("[",ROUND(OFFSET('Water Data'!$C$7,0,10*ROW('Water Data'!C100)),0),"]"),IF(AND(ISNUMBER(OFFSET('Water Data'!$C$7,0,10*ROW('Water Data'!C100))),BT106="",ISNUMBER(OFFSET('Water Data'!$C$7,0,10*ROW('Water Data'!C100)))),OFFSET('Water Data'!$C$7,0,10*ROW('Water Data'!C100)),NA())))</f>
        <v>#N/A</v>
      </c>
      <c r="F106" s="252" t="e">
        <f ca="true">+IF(AND(ISNUMBER(OFFSET('Water Data'!$C$10,0,10*ROW('Water Data'!C100))),BU106="Yes"),OFFSET('Water Data'!$C$10,0,10*ROW('Water Data'!C100)),IF(AND(ISNUMBER(OFFSET('Water Data'!$C$10,0,10*ROW('Water Data'!C100))),BU106="No",ISNUMBER(OFFSET('Water Data'!$C$10,0,10*ROW('Water Data'!C100)))),CONCATENATE("[",ROUND(OFFSET('Water Data'!$C$10,0,10*ROW('Water Data'!C100)),0),"]"),IF(AND(ISNUMBER(OFFSET('Water Data'!$C$10,0,10*ROW('Water Data'!C100))),BU106="",ISNUMBER(OFFSET('Water Data'!$C$10,0,10*ROW('Water Data'!C100)))),OFFSET('Water Data'!$C$10,0,10*ROW('Water Data'!C100)),NA())))</f>
        <v>#N/A</v>
      </c>
      <c r="G106" s="252" t="e">
        <f ca="true">+IF(AND(ISNUMBER(OFFSET('Water Data'!$D$5,0,10*ROW('Water Data'!D100))),BV106="Yes"),100-OFFSET('Water Data'!$D$5,0,10*ROW('Water Data'!D100)),IF(AND(ISNUMBER(OFFSET('Water Data'!$D$5,0,10*ROW('Water Data'!D100))),BV106="No",ISNUMBER(OFFSET('Water Data'!$D$5,0,10*ROW('Water Data'!D100)))),CONCATENATE("[",ROUND(100-OFFSET('Water Data'!$D$5,0,10*ROW('Water Data'!D100)),0),"]"),IF(AND(ISNUMBER(OFFSET('Water Data'!$D$5,0,10*ROW('Water Data'!D100))),BV106="",ISNUMBER(OFFSET('Water Data'!$D$5,0,10*ROW('Water Data'!D100)))),100-OFFSET('Water Data'!$D$5,0,10*ROW('Water Data'!D100)),NA())))</f>
        <v>#N/A</v>
      </c>
      <c r="H106" s="252" t="e">
        <f ca="true">+IF(AND(ISNUMBER(OFFSET('Water Data'!$D$7,0,10*ROW('Water Data'!D100))),BW106="Yes"),OFFSET('Water Data'!$D$7,0,10*ROW('Water Data'!D100)),IF(AND(ISNUMBER(OFFSET('Water Data'!$D$7,0,10*ROW('Water Data'!D100))),BW106="No",ISNUMBER(OFFSET('Water Data'!$D$7,0,10*ROW('Water Data'!D100)))),CONCATENATE("[",ROUND(OFFSET('Water Data'!$C$7,0,10*ROW('Water Data'!D100)),0),"]"),IF(AND(ISNUMBER(OFFSET('Water Data'!$D$7,0,10*ROW('Water Data'!D100))),BW106="",ISNUMBER(OFFSET('Water Data'!$D$7,0,10*ROW('Water Data'!D100)))),OFFSET('Water Data'!$D$7,0,10*ROW('Water Data'!D100)),NA())))</f>
        <v>#N/A</v>
      </c>
      <c r="I106" s="252" t="e">
        <f ca="true">+IF(AND(ISNUMBER(OFFSET('Water Data'!$D$10,0,10*ROW('Water Data'!D100))),BX106="Yes"),OFFSET('Water Data'!$D$10,0,10*ROW('Water Data'!D100)),IF(AND(ISNUMBER(OFFSET('Water Data'!$D$10,0,10*ROW('Water Data'!D100))),BX106="No",ISNUMBER(OFFSET('Water Data'!$D$10,0,10*ROW('Water Data'!D100)))),CONCATENATE("[",ROUND(OFFSET('Water Data'!$D$10,0,10*ROW('Water Data'!D100)),0),"]"),IF(AND(ISNUMBER(OFFSET('Water Data'!$D$10,0,10*ROW('Water Data'!D100))),BX106="",ISNUMBER(OFFSET('Water Data'!$D$10,0,10*ROW('Water Data'!D100)))),OFFSET('Water Data'!$D$10,0,10*ROW('Water Data'!D100)),NA())))</f>
        <v>#N/A</v>
      </c>
      <c r="J106" s="252" t="e">
        <f ca="true">+IF(AND(ISNUMBER(OFFSET('Water Data'!$E$5,0,10*ROW('Water Data'!E100))),BY106="Yes"),100-OFFSET('Water Data'!$E$5,0,10*ROW('Water Data'!E100)),IF(AND(ISNUMBER(OFFSET('Water Data'!$E$5,0,10*ROW('Water Data'!E100))),BY106="No",ISNUMBER(OFFSET('Water Data'!$E$5,0,10*ROW('Water Data'!E100)))),CONCATENATE("[",ROUND(100-OFFSET('Water Data'!$E$5,0,10*ROW('Water Data'!E100)),0),"]"),IF(AND(ISNUMBER(OFFSET('Water Data'!$E$5,0,10*ROW('Water Data'!E100))),BY106="",ISNUMBER(OFFSET('Water Data'!$E$5,0,10*ROW('Water Data'!E100)))),100-OFFSET('Water Data'!$E$5,0,10*ROW('Water Data'!E100)),NA())))</f>
        <v>#N/A</v>
      </c>
      <c r="K106" s="252" t="e">
        <f ca="true">+IF(AND(ISNUMBER(OFFSET('Water Data'!$E$7,0,10*ROW('Water Data'!E100))),BZ106="Yes"),OFFSET('Water Data'!$E$7,0,10*ROW('Water Data'!E100)),IF(AND(ISNUMBER(OFFSET('Water Data'!$E$7,0,10*ROW('Water Data'!E100))),BZ106="No",ISNUMBER(OFFSET('Water Data'!$E$7,0,10*ROW('Water Data'!E100)))),CONCATENATE("[",ROUND(OFFSET('Water Data'!$E$7,0,10*ROW('Water Data'!E100)),0),"]"),IF(AND(ISNUMBER(OFFSET('Water Data'!$E$7,0,10*ROW('Water Data'!E100))),BZ106="",ISNUMBER(OFFSET('Water Data'!$E$7,0,10*ROW('Water Data'!E100)))),OFFSET('Water Data'!$E$7,0,10*ROW('Water Data'!E100)),NA())))</f>
        <v>#N/A</v>
      </c>
      <c r="L106" s="252" t="e">
        <f ca="true">+IF(AND(ISNUMBER(OFFSET('Water Data'!$E$10,0,10*ROW('Water Data'!E100))),CA106="Yes"),OFFSET('Water Data'!$E$10,0,10*ROW('Water Data'!E100)),IF(AND(ISNUMBER(OFFSET('Water Data'!$E$10,0,10*ROW('Water Data'!E100))),CA106="No",ISNUMBER(OFFSET('Water Data'!$E$10,0,10*ROW('Water Data'!E100)))),CONCATENATE("[",ROUND(OFFSET('Water Data'!$E$10,0,10*ROW('Water Data'!E100)),0),"]"),IF(AND(ISNUMBER(OFFSET('Water Data'!$E$10,0,10*ROW('Water Data'!E100))),CA106="",ISNUMBER(OFFSET('Water Data'!$E$10,0,10*ROW('Water Data'!E100)))),OFFSET('Water Data'!$E$10,0,10*ROW('Water Data'!E100)),NA())))</f>
        <v>#N/A</v>
      </c>
      <c r="M106" s="252" t="e">
        <f ca="true">+IF(AND(ISNUMBER(OFFSET('Water Data'!$F$5,0,10*ROW('Water Data'!F100))),CB106="Yes"),100-OFFSET('Water Data'!$F$5,0,10*ROW('Water Data'!F100)),IF(AND(ISNUMBER(OFFSET('Water Data'!$F$5,0,10*ROW('Water Data'!F100))),CB106="No",ISNUMBER(OFFSET('Water Data'!$F$5,0,10*ROW('Water Data'!F100)))),CONCATENATE("[",ROUND(100-OFFSET('Water Data'!$F$5,0,10*ROW('Water Data'!F100)),0),"]"),IF(AND(ISNUMBER(OFFSET('Water Data'!$F$5,0,10*ROW('Water Data'!F100))),CB106="",ISNUMBER(OFFSET('Water Data'!$F$5,0,10*ROW('Water Data'!F100)))),100-OFFSET('Water Data'!$F$5,0,10*ROW('Water Data'!F100)),NA())))</f>
        <v>#N/A</v>
      </c>
      <c r="N106" s="252" t="e">
        <f ca="true">+IF(AND(ISNUMBER(OFFSET('Water Data'!$F$7,0,10*ROW('Water Data'!F100))),CC106="Yes"),OFFSET('Water Data'!$F$7,0,10*ROW('Water Data'!F100)),IF(AND(ISNUMBER(OFFSET('Water Data'!$F$7,0,10*ROW('Water Data'!F100))),CC106="No",ISNUMBER(OFFSET('Water Data'!$F$7,0,10*ROW('Water Data'!F100)))),CONCATENATE("[",ROUND(OFFSET('Water Data'!$F$7,0,10*ROW('Water Data'!F100)),0),"]"),IF(AND(ISNUMBER(OFFSET('Water Data'!$F$7,0,10*ROW('Water Data'!F100))),CC106="",ISNUMBER(OFFSET('Water Data'!$F$7,0,10*ROW('Water Data'!F100)))),OFFSET('Water Data'!$F$7,0,10*ROW('Water Data'!F100)),NA())))</f>
        <v>#N/A</v>
      </c>
      <c r="O106" s="252" t="e">
        <f ca="true">+IF(AND(ISNUMBER(OFFSET('Water Data'!$F$10,0,10*ROW('Water Data'!F100))),CD106="Yes"),OFFSET('Water Data'!$F$10,0,10*ROW('Water Data'!F100)),IF(AND(ISNUMBER(OFFSET('Water Data'!$F$10,0,10*ROW('Water Data'!F100))),CD106="No",ISNUMBER(OFFSET('Water Data'!$F$10,0,10*ROW('Water Data'!F100)))),CONCATENATE("[",ROUND(OFFSET('Water Data'!$F$10,0,10*ROW('Water Data'!F100)),0),"]"),IF(AND(ISNUMBER(OFFSET('Water Data'!$F$10,0,10*ROW('Water Data'!F100))),CD106="",ISNUMBER(OFFSET('Water Data'!$F$10,0,10*ROW('Water Data'!F100)))),OFFSET('Water Data'!$F$10,0,10*ROW('Water Data'!F100)),NA())))</f>
        <v>#N/A</v>
      </c>
      <c r="P106" s="252" t="e">
        <f ca="true">+IF(AND(ISNUMBER(OFFSET('Water Data'!$G$5,0,10*ROW('Water Data'!G100))),CE106="Yes"),100-OFFSET('Water Data'!$G$5,0,10*ROW('Water Data'!G100)),IF(AND(ISNUMBER(OFFSET('Water Data'!$G$5,0,10*ROW('Water Data'!G100))),CE106="No",ISNUMBER(OFFSET('Water Data'!$G$5,0,10*ROW('Water Data'!G100)))),CONCATENATE("[",ROUND(100-OFFSET('Water Data'!$G$5,0,10*ROW('Water Data'!G100)),0),"]"),IF(AND(ISNUMBER(OFFSET('Water Data'!$G$5,0,10*ROW('Water Data'!G100))),CE106="",ISNUMBER(OFFSET('Water Data'!$G$5,0,10*ROW('Water Data'!G100)))),100-OFFSET('Water Data'!$G$5,0,10*ROW('Water Data'!G100)),NA())))</f>
        <v>#N/A</v>
      </c>
      <c r="Q106" s="252" t="e">
        <f ca="true">+IF(AND(ISNUMBER(OFFSET('Water Data'!$G$7,0,10*ROW('Water Data'!G100))),CF106="Yes"),OFFSET('Water Data'!$G$7,0,10*ROW('Water Data'!G100)),IF(AND(ISNUMBER(OFFSET('Water Data'!$G$7,0,10*ROW('Water Data'!G100))),CF106="No",ISNUMBER(OFFSET('Water Data'!$G$7,0,10*ROW('Water Data'!G100)))),CONCATENATE("[",ROUND(OFFSET('Water Data'!$G$7,0,10*ROW('Water Data'!G100)),0),"]"),IF(AND(ISNUMBER(OFFSET('Water Data'!$G$7,0,10*ROW('Water Data'!G100))),CF106="",ISNUMBER(OFFSET('Water Data'!$G$7,0,10*ROW('Water Data'!G100)))),OFFSET('Water Data'!$G$7,0,10*ROW('Water Data'!G100)),NA())))</f>
        <v>#N/A</v>
      </c>
      <c r="R106" s="252" t="e">
        <f ca="true">+IF(AND(ISNUMBER(OFFSET('Water Data'!$G$10,0,10*ROW('Water Data'!G100))),CG106="Yes"),OFFSET('Water Data'!$G$10,0,10*ROW('Water Data'!G100)),IF(AND(ISNUMBER(OFFSET('Water Data'!$G$10,0,10*ROW('Water Data'!G100))),CG106="No",ISNUMBER(OFFSET('Water Data'!$G$10,0,10*ROW('Water Data'!G100)))),CONCATENATE("[",ROUND(OFFSET('Water Data'!$G$10,0,10*ROW('Water Data'!G100)),0),"]"),IF(AND(ISNUMBER(OFFSET('Water Data'!$G$10,0,10*ROW('Water Data'!G100))),CG106="",ISNUMBER(OFFSET('Water Data'!$G$10,0,10*ROW('Water Data'!G100)))),OFFSET('Water Data'!$G$10,0,10*ROW('Water Data'!G100)),NA())))</f>
        <v>#N/A</v>
      </c>
      <c r="S106" s="252" t="e">
        <f ca="true">+IF(AND(ISNUMBER(OFFSET('Water Data'!$H$5,0,10*ROW('Water Data'!H100))),CH106="Yes"),100-OFFSET('Water Data'!$H$5,0,10*ROW('Water Data'!H100)),IF(AND(ISNUMBER(OFFSET('Water Data'!$H$5,0,10*ROW('Water Data'!H100))),CH106="No",ISNUMBER(OFFSET('Water Data'!$H$5,0,10*ROW('Water Data'!H100)))),CONCATENATE("[",ROUND(100-OFFSET('Water Data'!$H$5,0,10*ROW('Water Data'!H100)),0),"]"),IF(AND(ISNUMBER(OFFSET('Water Data'!$H$5,0,10*ROW('Water Data'!H100))),CH106="",ISNUMBER(OFFSET('Water Data'!$H$5,0,10*ROW('Water Data'!H100)))),100-OFFSET('Water Data'!$H$5,0,10*ROW('Water Data'!H100)),NA())))</f>
        <v>#N/A</v>
      </c>
      <c r="T106" s="252" t="e">
        <f ca="true">+IF(AND(ISNUMBER(OFFSET('Water Data'!$H$7,0,10*ROW('Water Data'!H100))),CI106="Yes"),OFFSET('Water Data'!$H$7,0,10*ROW('Water Data'!H100)),IF(AND(ISNUMBER(OFFSET('Water Data'!$H$7,0,10*ROW('Water Data'!H100))),CI106="No",ISNUMBER(OFFSET('Water Data'!$H$7,0,10*ROW('Water Data'!H100)))),CONCATENATE("[",ROUND(OFFSET('Water Data'!$H$7,0,10*ROW('Water Data'!H100)),0),"]"),IF(AND(ISNUMBER(OFFSET('Water Data'!$H$7,0,10*ROW('Water Data'!H100))),CI106="",ISNUMBER(OFFSET('Water Data'!$H$7,0,10*ROW('Water Data'!H100)))),OFFSET('Water Data'!$H$7,0,10*ROW('Water Data'!H100)),NA())))</f>
        <v>#N/A</v>
      </c>
      <c r="U106" s="252" t="e">
        <f ca="true">+IF(AND(ISNUMBER(OFFSET('Water Data'!$H$10,0,10*ROW('Water Data'!H100))),CJ106="Yes"),OFFSET('Water Data'!$H$10,0,10*ROW('Water Data'!H100)),IF(AND(ISNUMBER(OFFSET('Water Data'!$H$10,0,10*ROW('Water Data'!H100))),CJ106="No",ISNUMBER(OFFSET('Water Data'!$H$10,0,10*ROW('Water Data'!H100)))),CONCATENATE("[",ROUND(OFFSET('Water Data'!$H$10,0,10*ROW('Water Data'!H100)),0),"]"),IF(AND(ISNUMBER(OFFSET('Water Data'!$H$10,0,10*ROW('Water Data'!H100))),CJ106="",ISNUMBER(OFFSET('Water Data'!$H$10,0,10*ROW('Water Data'!H100)))),OFFSET('Water Data'!$H$10,0,10*ROW('Water Data'!H100)),NA())))</f>
        <v>#N/A</v>
      </c>
      <c r="V106" s="253" t="e">
        <f ca="true">+IF(AND(ISNUMBER(OFFSET('Sanitation Data'!$C$5,0,10*ROW('Sanitation Data'!C100))),CK106="Yes"),100-OFFSET('Sanitation Data'!$C$5,0,10*ROW('Sanitation Data'!C100)),IF(AND(ISNUMBER(OFFSET('Sanitation Data'!$C$5,0,10*ROW('Sanitation Data'!C100))),CK106="No",ISNUMBER(OFFSET('Sanitation Data'!$C$5,0,10*ROW('Sanitation Data'!C100)))),CONCATENATE("[",ROUND(100-OFFSET('Sanitation Data'!$C$5,0,10*ROW('Sanitation Data'!C100)),0),"]"),IF(AND(ISNUMBER(OFFSET('Sanitation Data'!$C$5,0,10*ROW('Sanitation Data'!C100))),CK106="",ISNUMBER(OFFSET('Sanitation Data'!$C$5,0,10*ROW('Sanitation Data'!C100)))),100-OFFSET('Sanitation Data'!$C$5,0,10*ROW('Sanitation Data'!C100)),NA())))</f>
        <v>#N/A</v>
      </c>
      <c r="W106" s="253" t="e">
        <f ca="true">+IF(AND(ISNUMBER(OFFSET('Sanitation Data'!$C$7,0,10*ROW('Sanitation Data'!C100))),CL106="Yes"),OFFSET('Sanitation Data'!$C$7,0,10*ROW('Sanitation Data'!C100)),IF(AND(ISNUMBER(OFFSET('Sanitation Data'!$C$7,0,10*ROW('Sanitation Data'!C100))),CL106="No",ISNUMBER(OFFSET('Sanitation Data'!$C$7,0,10*ROW('Sanitation Data'!C100)))),CONCATENATE("[",ROUND(OFFSET('Sanitation Data'!$C$7,0,10*ROW('Sanitation Data'!C100)),0),"]"),IF(AND(ISNUMBER(OFFSET('Sanitation Data'!$C$7,0,10*ROW('Sanitation Data'!C100))),CL106="",ISNUMBER(OFFSET('Sanitation Data'!$C$7,0,10*ROW('Sanitation Data'!C100)))),OFFSET('Sanitation Data'!$C$7,0,10*ROW('Sanitation Data'!C100)),NA())))</f>
        <v>#N/A</v>
      </c>
      <c r="X106" s="253" t="e">
        <f ca="true">+IF(AND(ISNUMBER(OFFSET('Sanitation Data'!$C$11,0,10*ROW('Sanitation Data'!C100))),CM106="Yes"),OFFSET('Sanitation Data'!$C$11,0,10*ROW('Sanitation Data'!C100)),IF(AND(ISNUMBER(OFFSET('Sanitation Data'!$C$11,0,10*ROW('Sanitation Data'!C100))),CM106="No",ISNUMBER(OFFSET('Sanitation Data'!$C$11,0,10*ROW('Sanitation Data'!C100)))),CONCATENATE("[",ROUND(OFFSET('Sanitation Data'!$C$11,0,10*ROW('Sanitation Data'!C100)),0),"]"),IF(AND(ISNUMBER(OFFSET('Sanitation Data'!$C$11,0,10*ROW('Sanitation Data'!C100))),CM106="",ISNUMBER(OFFSET('Sanitation Data'!$C$11,0,10*ROW('Sanitation Data'!C100)))),OFFSET('Sanitation Data'!$C$11,0,10*ROW('Sanitation Data'!C100)),NA())))</f>
        <v>#N/A</v>
      </c>
      <c r="Y106" s="253" t="e">
        <f ca="true">+IF(AND(ISNUMBER(OFFSET('Sanitation Data'!$C$12,0,10*ROW('Sanitation Data'!C100))),CN106="Yes"),OFFSET('Sanitation Data'!$C$12,0,10*ROW('Sanitation Data'!C100)),IF(AND(ISNUMBER(OFFSET('Sanitation Data'!$C$12,0,10*ROW('Sanitation Data'!C100))),CN106="No",ISNUMBER(OFFSET('Sanitation Data'!$C$12,0,10*ROW('Sanitation Data'!C100)))),CONCATENATE("[",ROUND(OFFSET('Sanitation Data'!$C$12,0,10*ROW('Sanitation Data'!C100)),0),"]"),IF(AND(ISNUMBER(OFFSET('Sanitation Data'!$C$12,0,10*ROW('Sanitation Data'!C100))),CN106="",ISNUMBER(OFFSET('Sanitation Data'!$C$12,0,10*ROW('Sanitation Data'!C100)))),OFFSET('Sanitation Data'!$C$12,0,10*ROW('Sanitation Data'!C100)),NA())))</f>
        <v>#N/A</v>
      </c>
      <c r="Z106" s="253" t="e">
        <f ca="true">+IF(AND(ISNUMBER(OFFSET('Sanitation Data'!$C$13,0,10*ROW('Sanitation Data'!C100))),CO106="Yes"),OFFSET('Sanitation Data'!$C$13,0,10*ROW('Sanitation Data'!C100)),IF(AND(ISNUMBER(OFFSET('Sanitation Data'!$C$13,0,10*ROW('Sanitation Data'!C100))),CO106="No",ISNUMBER(OFFSET('Sanitation Data'!$C$13,0,10*ROW('Sanitation Data'!C100)))),CONCATENATE("[",ROUND(OFFSET('Sanitation Data'!$C$13,0,10*ROW('Sanitation Data'!C100)),0),"]"),IF(AND(ISNUMBER(OFFSET('Sanitation Data'!$C$13,0,10*ROW('Sanitation Data'!C100))),CO106="",ISNUMBER(OFFSET('Sanitation Data'!$C$13,0,10*ROW('Sanitation Data'!C100)))),OFFSET('Sanitation Data'!$C$13,0,10*ROW('Sanitation Data'!C100)),NA())))</f>
        <v>#N/A</v>
      </c>
      <c r="AA106" s="253" t="e">
        <f ca="true">+IF(AND(ISNUMBER(OFFSET('Sanitation Data'!$D$5,0,10*ROW('Sanitation Data'!D100))),CP106="Yes"),100-OFFSET('Sanitation Data'!$D$5,0,10*ROW('Sanitation Data'!D100)),IF(AND(ISNUMBER(OFFSET('Sanitation Data'!$D$5,0,10*ROW('Sanitation Data'!D100))),CP106="No",ISNUMBER(OFFSET('Sanitation Data'!$D$5,0,10*ROW('Sanitation Data'!D100)))),CONCATENATE("[",ROUND(100-OFFSET('Sanitation Data'!$D$5,0,10*ROW('Sanitation Data'!D100)),0),"]"),IF(AND(ISNUMBER(OFFSET('Sanitation Data'!$D$5,0,10*ROW('Sanitation Data'!D100))),CP106="",ISNUMBER(OFFSET('Sanitation Data'!$D$5,0,10*ROW('Sanitation Data'!D100)))),100-OFFSET('Sanitation Data'!$D$5,0,10*ROW('Sanitation Data'!D100)),NA())))</f>
        <v>#N/A</v>
      </c>
      <c r="AB106" s="253" t="e">
        <f ca="true">+IF(AND(ISNUMBER(OFFSET('Sanitation Data'!$D$7,0,10*ROW('Sanitation Data'!D100))),CQ106="Yes"),OFFSET('Sanitation Data'!$D$7,0,10*ROW('Sanitation Data'!G100)),IF(AND(ISNUMBER(OFFSET('Sanitation Data'!$D$7,0,10*ROW('Sanitation Data'!D100))),CQ106="No",ISNUMBER(OFFSET('Sanitation Data'!$D$7,0,10*ROW('Sanitation Data'!D100)))),CONCATENATE("[",ROUND(OFFSET('Sanitation Data'!$D$7,0,10*ROW('Sanitation Data'!D100)),0),"]"),IF(AND(ISNUMBER(OFFSET('Sanitation Data'!$D$7,0,10*ROW('Sanitation Data'!D100))),CQ106="",ISNUMBER(OFFSET('Sanitation Data'!$D$7,0,10*ROW('Sanitation Data'!D100)))),OFFSET('Sanitation Data'!$D$7,0,10*ROW('Sanitation Data'!D100)),NA())))</f>
        <v>#N/A</v>
      </c>
      <c r="AC106" s="253" t="e">
        <f ca="true">+IF(AND(ISNUMBER(OFFSET('Sanitation Data'!$D$11,0,10*ROW('Sanitation Data'!D100))),CR106="Yes"),OFFSET('Sanitation Data'!$D$11,0,10*ROW('Sanitation Data'!D100)),IF(AND(ISNUMBER(OFFSET('Sanitation Data'!$D$11,0,10*ROW('Sanitation Data'!D100))),CR106="No",ISNUMBER(OFFSET('Sanitation Data'!$D$11,0,10*ROW('Sanitation Data'!D100)))),CONCATENATE("[",ROUND(OFFSET('Sanitation Data'!$D$11,0,10*ROW('Sanitation Data'!D100)),0),"]"),IF(AND(ISNUMBER(OFFSET('Sanitation Data'!$D$11,0,10*ROW('Sanitation Data'!D100))),CR106="",ISNUMBER(OFFSET('Sanitation Data'!$D$11,0,10*ROW('Sanitation Data'!D100)))),OFFSET('Sanitation Data'!$D$11,0,10*ROW('Sanitation Data'!D100)),NA())))</f>
        <v>#N/A</v>
      </c>
      <c r="AD106" s="253" t="e">
        <f ca="true">+IF(AND(ISNUMBER(OFFSET('Sanitation Data'!$D$12,0,10*ROW('Sanitation Data'!D100))),CS106="Yes"),OFFSET('Sanitation Data'!$D$12,0,10*ROW('Sanitation Data'!D100)),IF(AND(ISNUMBER(OFFSET('Sanitation Data'!$D$12,0,10*ROW('Sanitation Data'!D100))),CS106="No",ISNUMBER(OFFSET('Sanitation Data'!$D$12,0,10*ROW('Sanitation Data'!D100)))),CONCATENATE("[",ROUND(OFFSET('Sanitation Data'!$D$12,0,10*ROW('Sanitation Data'!D100)),0),"]"),IF(AND(ISNUMBER(OFFSET('Sanitation Data'!$D$12,0,10*ROW('Sanitation Data'!D100))),CS106="",ISNUMBER(OFFSET('Sanitation Data'!$D$12,0,10*ROW('Sanitation Data'!D100)))),OFFSET('Sanitation Data'!$D$12,0,10*ROW('Sanitation Data'!D100)),NA())))</f>
        <v>#N/A</v>
      </c>
      <c r="AE106" s="253" t="e">
        <f ca="true">+IF(AND(ISNUMBER(OFFSET('Sanitation Data'!$D$13,0,10*ROW('Sanitation Data'!D100))),CT106="Yes"),OFFSET('Sanitation Data'!$D$13,0,10*ROW('Sanitation Data'!D100)),IF(AND(ISNUMBER(OFFSET('Sanitation Data'!$D$13,0,10*ROW('Sanitation Data'!D100))),CT106="No",ISNUMBER(OFFSET('Sanitation Data'!$D$13,0,10*ROW('Sanitation Data'!D100)))),CONCATENATE("[",ROUND(OFFSET('Sanitation Data'!$D$13,0,10*ROW('Sanitation Data'!D100)),0),"]"),IF(AND(ISNUMBER(OFFSET('Sanitation Data'!$D$13,0,10*ROW('Sanitation Data'!D100))),CT106="",ISNUMBER(OFFSET('Sanitation Data'!$D$13,0,10*ROW('Sanitation Data'!D100)))),OFFSET('Sanitation Data'!$D$13,0,10*ROW('Sanitation Data'!D100)),NA())))</f>
        <v>#N/A</v>
      </c>
      <c r="AF106" s="253" t="e">
        <f ca="true">+IF(AND(ISNUMBER(OFFSET('Sanitation Data'!$E$5,0,10*ROW('Sanitation Data'!E100))),CU106="Yes"),100-OFFSET('Sanitation Data'!$E$5,0,10*ROW('Sanitation Data'!E100)),IF(AND(ISNUMBER(OFFSET('Sanitation Data'!$E$5,0,10*ROW('Sanitation Data'!E100))),CU106="No",ISNUMBER(OFFSET('Sanitation Data'!$E$5,0,10*ROW('Sanitation Data'!E100)))),CONCATENATE("[",ROUND(100-OFFSET('Sanitation Data'!$E$5,0,10*ROW('Sanitation Data'!E100)),0),"]"),IF(AND(ISNUMBER(OFFSET('Sanitation Data'!$E$5,0,10*ROW('Sanitation Data'!E100))),CU106="",ISNUMBER(OFFSET('Sanitation Data'!$E$5,0,10*ROW('Sanitation Data'!E100)))),100-OFFSET('Sanitation Data'!$E$5,0,10*ROW('Sanitation Data'!E100)),NA())))</f>
        <v>#N/A</v>
      </c>
      <c r="AG106" s="253" t="e">
        <f ca="true">+IF(AND(ISNUMBER(OFFSET('Sanitation Data'!$E$7,0,10*ROW('Sanitation Data'!E100))),CV106="Yes"),OFFSET('Sanitation Data'!$E$7,0,10*ROW('Sanitation Data'!E100)),IF(AND(ISNUMBER(OFFSET('Sanitation Data'!$E$7,0,10*ROW('Sanitation Data'!E100))),CV106="No",ISNUMBER(OFFSET('Sanitation Data'!$E$7,0,10*ROW('Sanitation Data'!E100)))),CONCATENATE("[",ROUND(OFFSET('Sanitation Data'!$E$7,0,10*ROW('Sanitation Data'!E100)),0),"]"),IF(AND(ISNUMBER(OFFSET('Sanitation Data'!$E$7,0,10*ROW('Sanitation Data'!E100))),CV106="",ISNUMBER(OFFSET('Sanitation Data'!$E$7,0,10*ROW('Sanitation Data'!E100)))),OFFSET('Sanitation Data'!$E$7,0,10*ROW('Sanitation Data'!E100)),NA())))</f>
        <v>#N/A</v>
      </c>
      <c r="AH106" s="253" t="e">
        <f ca="true">+IF(AND(ISNUMBER(OFFSET('Sanitation Data'!$E$11,0,10*ROW('Sanitation Data'!E100))),CW106="Yes"),OFFSET('Sanitation Data'!$E$11,0,10*ROW('Sanitation Data'!E100)),IF(AND(ISNUMBER(OFFSET('Sanitation Data'!$E$11,0,10*ROW('Sanitation Data'!E100))),CW106="No",ISNUMBER(OFFSET('Sanitation Data'!$E$11,0,10*ROW('Sanitation Data'!E100)))),CONCATENATE("[",ROUND(OFFSET('Sanitation Data'!$E$11,0,10*ROW('Sanitation Data'!E100)),0),"]"),IF(AND(ISNUMBER(OFFSET('Sanitation Data'!$E$11,0,10*ROW('Sanitation Data'!E100))),CW106="",ISNUMBER(OFFSET('Sanitation Data'!$E$11,0,10*ROW('Sanitation Data'!E100)))),OFFSET('Sanitation Data'!$E$11,0,10*ROW('Sanitation Data'!E100)),NA())))</f>
        <v>#N/A</v>
      </c>
      <c r="AI106" s="253" t="e">
        <f ca="true">+IF(AND(ISNUMBER(OFFSET('Sanitation Data'!$E$12,0,10*ROW('Sanitation Data'!E100))),CX106="Yes"),OFFSET('Sanitation Data'!$E$12,0,10*ROW('Sanitation Data'!E100)),IF(AND(ISNUMBER(OFFSET('Sanitation Data'!$E$12,0,10*ROW('Sanitation Data'!E100))),CX106="No",ISNUMBER(OFFSET('Sanitation Data'!$E$12,0,10*ROW('Sanitation Data'!E100)))),CONCATENATE("[",ROUND(OFFSET('Sanitation Data'!$E$12,0,10*ROW('Sanitation Data'!E100)),0),"]"),IF(AND(ISNUMBER(OFFSET('Sanitation Data'!$E$12,0,10*ROW('Sanitation Data'!E100))),CX106="",ISNUMBER(OFFSET('Sanitation Data'!$E$12,0,10*ROW('Sanitation Data'!E100)))),OFFSET('Sanitation Data'!$E$12,0,10*ROW('Sanitation Data'!E100)),NA())))</f>
        <v>#N/A</v>
      </c>
      <c r="AJ106" s="253" t="e">
        <f ca="true">+IF(AND(ISNUMBER(OFFSET('Sanitation Data'!$E$13,0,10*ROW('Sanitation Data'!E100))),CY106="Yes"),OFFSET('Sanitation Data'!$E$13,0,10*ROW('Sanitation Data'!E100)),IF(AND(ISNUMBER(OFFSET('Sanitation Data'!$E$13,0,10*ROW('Sanitation Data'!E100))),CY106="No",ISNUMBER(OFFSET('Sanitation Data'!$E$13,0,10*ROW('Sanitation Data'!E100)))),CONCATENATE("[",ROUND(OFFSET('Sanitation Data'!$E$13,0,10*ROW('Sanitation Data'!E100)),0),"]"),IF(AND(ISNUMBER(OFFSET('Sanitation Data'!$E$13,0,10*ROW('Sanitation Data'!E100))),CY106="",ISNUMBER(OFFSET('Sanitation Data'!$E$13,0,10*ROW('Sanitation Data'!E100)))),OFFSET('Sanitation Data'!$E$13,0,10*ROW('Sanitation Data'!E100)),NA())))</f>
        <v>#N/A</v>
      </c>
      <c r="AK106" s="253" t="e">
        <f ca="true">+IF(AND(ISNUMBER(OFFSET('Sanitation Data'!$F$5,0,10*ROW('Sanitation Data'!F100))),CZ106="Yes"),100-OFFSET('Sanitation Data'!$F$5,0,10*ROW('Sanitation Data'!F100)),IF(AND(ISNUMBER(OFFSET('Sanitation Data'!$F$5,0,10*ROW('Sanitation Data'!F100))),CZ106="No",ISNUMBER(OFFSET('Sanitation Data'!$F$5,0,10*ROW('Sanitation Data'!F100)))),CONCATENATE("[",ROUND(100-OFFSET('Sanitation Data'!$F$5,0,10*ROW('Sanitation Data'!F100)),0),"]"),IF(AND(ISNUMBER(OFFSET('Sanitation Data'!$F$5,0,10*ROW('Sanitation Data'!F100))),CZ106="",ISNUMBER(OFFSET('Sanitation Data'!$F$5,0,10*ROW('Sanitation Data'!F100)))),100-OFFSET('Sanitation Data'!$F$5,0,10*ROW('Sanitation Data'!F100)),NA())))</f>
        <v>#N/A</v>
      </c>
      <c r="AL106" s="253" t="e">
        <f ca="true">+IF(AND(ISNUMBER(OFFSET('Sanitation Data'!$F$7,0,10*ROW('Sanitation Data'!F100))),DA106="Yes"),OFFSET('Sanitation Data'!$F$7,0,10*ROW('Sanitation Data'!F100)),IF(AND(ISNUMBER(OFFSET('Sanitation Data'!$F$7,0,10*ROW('Sanitation Data'!F100))),DA106="No",ISNUMBER(OFFSET('Sanitation Data'!$F$7,0,10*ROW('Sanitation Data'!F100)))),CONCATENATE("[",ROUND(OFFSET('Sanitation Data'!$F$7,0,10*ROW('Sanitation Data'!F100)),0),"]"),IF(AND(ISNUMBER(OFFSET('Sanitation Data'!$F$7,0,10*ROW('Sanitation Data'!F100))),DA106="",ISNUMBER(OFFSET('Sanitation Data'!$F$7,0,10*ROW('Sanitation Data'!F100)))),OFFSET('Sanitation Data'!$F$7,0,10*ROW('Sanitation Data'!F100)),NA())))</f>
        <v>#N/A</v>
      </c>
      <c r="AM106" s="253" t="e">
        <f ca="true">+IF(AND(ISNUMBER(OFFSET('Sanitation Data'!$F$11,0,10*ROW('Sanitation Data'!F100))),DB106="Yes"),OFFSET('Sanitation Data'!$F$11,0,10*ROW('Sanitation Data'!F100)),IF(AND(ISNUMBER(OFFSET('Sanitation Data'!$F$11,0,10*ROW('Sanitation Data'!F100))),DB106="No",ISNUMBER(OFFSET('Sanitation Data'!$F$11,0,10*ROW('Sanitation Data'!F100)))),CONCATENATE("[",ROUND(OFFSET('Sanitation Data'!$F$11,0,10*ROW('Sanitation Data'!F100)),0),"]"),IF(AND(ISNUMBER(OFFSET('Sanitation Data'!$F$11,0,10*ROW('Sanitation Data'!F100))),DB106="",ISNUMBER(OFFSET('Sanitation Data'!$F$11,0,10*ROW('Sanitation Data'!F100)))),OFFSET('Sanitation Data'!$F$11,0,10*ROW('Sanitation Data'!F100)),NA())))</f>
        <v>#N/A</v>
      </c>
      <c r="AN106" s="253" t="e">
        <f ca="true">+IF(AND(ISNUMBER(OFFSET('Sanitation Data'!$F$12,0,10*ROW('Sanitation Data'!F100))),DC106="Yes"),OFFSET('Sanitation Data'!$F$12,0,10*ROW('Sanitation Data'!F100)),IF(AND(ISNUMBER(OFFSET('Sanitation Data'!$F$12,0,10*ROW('Sanitation Data'!F100))),DC106="No",ISNUMBER(OFFSET('Sanitation Data'!$F$12,0,10*ROW('Sanitation Data'!F100)))),CONCATENATE("[",ROUND(OFFSET('Sanitation Data'!$F$12,0,10*ROW('Sanitation Data'!F100)),0),"]"),IF(AND(ISNUMBER(OFFSET('Sanitation Data'!$F$12,0,10*ROW('Sanitation Data'!F100))),DC106="",ISNUMBER(OFFSET('Sanitation Data'!$F$12,0,10*ROW('Sanitation Data'!F100)))),OFFSET('Sanitation Data'!$F$12,0,10*ROW('Sanitation Data'!F100)),NA())))</f>
        <v>#N/A</v>
      </c>
      <c r="AO106" s="253" t="e">
        <f ca="true">+IF(AND(ISNUMBER(OFFSET('Sanitation Data'!$F$13,0,10*ROW('Sanitation Data'!F100))),DD106="Yes"),OFFSET('Sanitation Data'!$F$13,0,10*ROW('Sanitation Data'!F100)),IF(AND(ISNUMBER(OFFSET('Sanitation Data'!$F$13,0,10*ROW('Sanitation Data'!F100))),DD106="No",ISNUMBER(OFFSET('Sanitation Data'!$F$13,0,10*ROW('Sanitation Data'!F100)))),CONCATENATE("[",ROUND(OFFSET('Sanitation Data'!$F$13,0,10*ROW('Sanitation Data'!F100)),0),"]"),IF(AND(ISNUMBER(OFFSET('Sanitation Data'!$F$13,0,10*ROW('Sanitation Data'!F100))),DD106="",ISNUMBER(OFFSET('Sanitation Data'!$F$13,0,10*ROW('Sanitation Data'!F100)))),OFFSET('Sanitation Data'!$F$13,0,10*ROW('Sanitation Data'!F100)),NA())))</f>
        <v>#N/A</v>
      </c>
      <c r="AP106" s="253" t="e">
        <f ca="true">+IF(AND(ISNUMBER(OFFSET('Sanitation Data'!$G$5,0,10*ROW('Sanitation Data'!G100))),DE106="Yes"),100-OFFSET('Sanitation Data'!$G$5,0,10*ROW('Sanitation Data'!G100)),IF(AND(ISNUMBER(OFFSET('Sanitation Data'!$G$5,0,10*ROW('Sanitation Data'!G100))),DE106="No",ISNUMBER(OFFSET('Sanitation Data'!$G$5,0,10*ROW('Sanitation Data'!G100)))),CONCATENATE("[",ROUND(100-OFFSET('Sanitation Data'!$G$5,0,10*ROW('Sanitation Data'!G100)),0),"]"),IF(AND(ISNUMBER(OFFSET('Sanitation Data'!$G$5,0,10*ROW('Sanitation Data'!G100))),DE106="",ISNUMBER(OFFSET('Sanitation Data'!$G$5,0,10*ROW('Sanitation Data'!G100)))),100-OFFSET('Sanitation Data'!$G$5,0,10*ROW('Sanitation Data'!G100)),NA())))</f>
        <v>#N/A</v>
      </c>
      <c r="AQ106" s="253" t="e">
        <f ca="true">+IF(AND(ISNUMBER(OFFSET('Sanitation Data'!$G$7,0,10*ROW('Sanitation Data'!G100))),DF106="Yes"),OFFSET('Sanitation Data'!$G$7,0,10*ROW('Sanitation Data'!G100)),IF(AND(ISNUMBER(OFFSET('Sanitation Data'!$G$7,0,10*ROW('Sanitation Data'!G100))),DF106="No",ISNUMBER(OFFSET('Sanitation Data'!$G$7,0,10*ROW('Sanitation Data'!G100)))),CONCATENATE("[",ROUND(OFFSET('Sanitation Data'!$G$7,0,10*ROW('Sanitation Data'!G100)),0),"]"),IF(AND(ISNUMBER(OFFSET('Sanitation Data'!$G$7,0,10*ROW('Sanitation Data'!G100))),DF106="",ISNUMBER(OFFSET('Sanitation Data'!$G$7,0,10*ROW('Sanitation Data'!G100)))),OFFSET('Sanitation Data'!$G$7,0,10*ROW('Sanitation Data'!G100)),NA())))</f>
        <v>#N/A</v>
      </c>
      <c r="AR106" s="253" t="e">
        <f ca="true">+IF(AND(ISNUMBER(OFFSET('Sanitation Data'!$G$11,0,10*ROW('Sanitation Data'!G100))),DG106="Yes"),OFFSET('Sanitation Data'!$G$11,0,10*ROW('Sanitation Data'!G100)),IF(AND(ISNUMBER(OFFSET('Sanitation Data'!$G$11,0,10*ROW('Sanitation Data'!G100))),DG106="No",ISNUMBER(OFFSET('Sanitation Data'!$G$11,0,10*ROW('Sanitation Data'!G100)))),CONCATENATE("[",ROUND(OFFSET('Sanitation Data'!$G$11,0,10*ROW('Sanitation Data'!G100)),0),"]"),IF(AND(ISNUMBER(OFFSET('Sanitation Data'!$G$11,0,10*ROW('Sanitation Data'!G100))),DG106="",ISNUMBER(OFFSET('Sanitation Data'!$G$11,0,10*ROW('Sanitation Data'!G100)))),OFFSET('Sanitation Data'!$G$11,0,10*ROW('Sanitation Data'!G100)),NA())))</f>
        <v>#N/A</v>
      </c>
      <c r="AS106" s="253" t="e">
        <f ca="true">+IF(AND(ISNUMBER(OFFSET('Sanitation Data'!$G$12,0,10*ROW('Sanitation Data'!G100))),DH106="Yes"),OFFSET('Sanitation Data'!$G$12,0,10*ROW('Sanitation Data'!G100)),IF(AND(ISNUMBER(OFFSET('Sanitation Data'!$G$12,0,10*ROW('Sanitation Data'!G100))),DH106="No",ISNUMBER(OFFSET('Sanitation Data'!$G$12,0,10*ROW('Sanitation Data'!G100)))),CONCATENATE("[",ROUND(OFFSET('Sanitation Data'!$G$12,0,10*ROW('Sanitation Data'!G100)),0),"]"),IF(AND(ISNUMBER(OFFSET('Sanitation Data'!$G$12,0,10*ROW('Sanitation Data'!G100))),DH106="",ISNUMBER(OFFSET('Sanitation Data'!$G$12,0,10*ROW('Sanitation Data'!G100)))),OFFSET('Sanitation Data'!$G$12,0,10*ROW('Sanitation Data'!G100)),NA())))</f>
        <v>#N/A</v>
      </c>
      <c r="AT106" s="253" t="e">
        <f ca="true">+IF(AND(ISNUMBER(OFFSET('Sanitation Data'!$G$13,0,10*ROW('Sanitation Data'!G100))),DI106="Yes"),OFFSET('Sanitation Data'!$G$13,0,10*ROW('Sanitation Data'!G100)),IF(AND(ISNUMBER(OFFSET('Sanitation Data'!$G$13,0,10*ROW('Sanitation Data'!G100))),DI106="No",ISNUMBER(OFFSET('Sanitation Data'!$G$13,0,10*ROW('Sanitation Data'!G100)))),CONCATENATE("[",ROUND(OFFSET('Sanitation Data'!$G$13,0,10*ROW('Sanitation Data'!G100)),0),"]"),IF(AND(ISNUMBER(OFFSET('Sanitation Data'!$G$13,0,10*ROW('Sanitation Data'!G100))),DI106="",ISNUMBER(OFFSET('Sanitation Data'!$G$13,0,10*ROW('Sanitation Data'!G100)))),OFFSET('Sanitation Data'!$G$13,0,10*ROW('Sanitation Data'!G100)),NA())))</f>
        <v>#N/A</v>
      </c>
      <c r="AU106" s="253" t="e">
        <f ca="true">+IF(AND(ISNUMBER(OFFSET('Sanitation Data'!$H$5,0,10*ROW('Sanitation Data'!H100))),DJ106="Yes"),100-OFFSET('Sanitation Data'!$H$5,0,10*ROW('Sanitation Data'!H100)),IF(AND(ISNUMBER(OFFSET('Sanitation Data'!$H$5,0,10*ROW('Sanitation Data'!H100))),DJ106="No",ISNUMBER(OFFSET('Sanitation Data'!$H$5,0,10*ROW('Sanitation Data'!H100)))),CONCATENATE("[",ROUND(100-OFFSET('Sanitation Data'!$H$5,0,10*ROW('Sanitation Data'!H100)),0),"]"),IF(AND(ISNUMBER(OFFSET('Sanitation Data'!$H$5,0,10*ROW('Sanitation Data'!H100))),DJ106="",ISNUMBER(OFFSET('Sanitation Data'!$H$5,0,10*ROW('Sanitation Data'!H100)))),100-OFFSET('Sanitation Data'!$H$5,0,10*ROW('Sanitation Data'!H100)),NA())))</f>
        <v>#N/A</v>
      </c>
      <c r="AV106" s="253" t="e">
        <f ca="true">+IF(AND(ISNUMBER(OFFSET('Sanitation Data'!$H$7,0,10*ROW('Sanitation Data'!H100))),DK106="Yes"),OFFSET('Sanitation Data'!$H$7,0,10*ROW('Sanitation Data'!H100)),IF(AND(ISNUMBER(OFFSET('Sanitation Data'!$H$7,0,10*ROW('Sanitation Data'!H100))),DK106="No",ISNUMBER(OFFSET('Sanitation Data'!$H$7,0,10*ROW('Sanitation Data'!H100)))),CONCATENATE("[",ROUND(OFFSET('Sanitation Data'!$H$7,0,10*ROW('Sanitation Data'!H100)),0),"]"),IF(AND(ISNUMBER(OFFSET('Sanitation Data'!$H$7,0,10*ROW('Sanitation Data'!H100))),DK106="",ISNUMBER(OFFSET('Sanitation Data'!$H$7,0,10*ROW('Sanitation Data'!H100)))),OFFSET('Sanitation Data'!$H$7,0,10*ROW('Sanitation Data'!H100)),NA())))</f>
        <v>#N/A</v>
      </c>
      <c r="AW106" s="253" t="e">
        <f ca="true">+IF(AND(ISNUMBER(OFFSET('Sanitation Data'!$H$11,0,10*ROW('Sanitation Data'!H100))),DL106="Yes"),OFFSET('Sanitation Data'!$H$11,0,10*ROW('Sanitation Data'!H100)),IF(AND(ISNUMBER(OFFSET('Sanitation Data'!$H$11,0,10*ROW('Sanitation Data'!H100))),DL106="No",ISNUMBER(OFFSET('Sanitation Data'!$H$11,0,10*ROW('Sanitation Data'!H100)))),CONCATENATE("[",ROUND(OFFSET('Sanitation Data'!$H$11,0,10*ROW('Sanitation Data'!H100)),0),"]"),IF(AND(ISNUMBER(OFFSET('Sanitation Data'!$H$11,0,10*ROW('Sanitation Data'!H100))),DL106="",ISNUMBER(OFFSET('Sanitation Data'!$H$11,0,10*ROW('Sanitation Data'!H100)))),OFFSET('Sanitation Data'!$H$11,0,10*ROW('Sanitation Data'!H100)),NA())))</f>
        <v>#N/A</v>
      </c>
      <c r="AX106" s="253" t="e">
        <f ca="true">+IF(AND(ISNUMBER(OFFSET('Sanitation Data'!$H$12,0,10*ROW('Sanitation Data'!H100))),DM106="Yes"),OFFSET('Sanitation Data'!$H$12,0,10*ROW('Sanitation Data'!H100)),IF(AND(ISNUMBER(OFFSET('Sanitation Data'!$H$12,0,10*ROW('Sanitation Data'!H100))),DM106="No",ISNUMBER(OFFSET('Sanitation Data'!$H$12,0,10*ROW('Sanitation Data'!H100)))),CONCATENATE("[",ROUND(OFFSET('Sanitation Data'!$H$12,0,10*ROW('Sanitation Data'!H100)),0),"]"),IF(AND(ISNUMBER(OFFSET('Sanitation Data'!$H$12,0,10*ROW('Sanitation Data'!H100))),DM106="",ISNUMBER(OFFSET('Sanitation Data'!$H$12,0,10*ROW('Sanitation Data'!H100)))),OFFSET('Sanitation Data'!$H$12,0,10*ROW('Sanitation Data'!H100)),NA())))</f>
        <v>#N/A</v>
      </c>
      <c r="AY106" s="253" t="e">
        <f ca="true">+IF(AND(ISNUMBER(OFFSET('Sanitation Data'!$H$13,0,10*ROW('Sanitation Data'!H100))),DN106="Yes"),OFFSET('Sanitation Data'!$H$13,0,10*ROW('Sanitation Data'!H100)),IF(AND(ISNUMBER(OFFSET('Sanitation Data'!$H$13,0,10*ROW('Sanitation Data'!H100))),DN106="No",ISNUMBER(OFFSET('Sanitation Data'!$H$13,0,10*ROW('Sanitation Data'!H100)))),CONCATENATE("[",ROUND(OFFSET('Sanitation Data'!$H$13,0,10*ROW('Sanitation Data'!H100)),0),"]"),IF(AND(ISNUMBER(OFFSET('Sanitation Data'!$H$13,0,10*ROW('Sanitation Data'!H100))),DN106="",ISNUMBER(OFFSET('Sanitation Data'!$H$13,0,10*ROW('Sanitation Data'!H100)))),OFFSET('Sanitation Data'!$H$13,0,10*ROW('Sanitation Data'!H100)),NA())))</f>
        <v>#N/A</v>
      </c>
      <c r="AZ106" s="254" t="e">
        <f ca="true">+IF(AND(ISNUMBER(OFFSET('Hygiene Data'!$C$6,0,10*ROW('Hygiene Data'!C100))),DO106="Yes"),OFFSET('Hygiene Data'!$C$6,0,10*ROW('Hygiene Data'!C100)),IF(AND(ISNUMBER(OFFSET('Hygiene Data'!$C$6,0,10*ROW('Hygiene Data'!C100))),DO106="No",ISNUMBER(OFFSET('Hygiene Data'!$C$6,0,10*ROW('Hygiene Data'!C100)))),CONCATENATE("[",ROUND(OFFSET('Hygiene Data'!$C$6,0,10*ROW('Hygiene Data'!C100)),0),"]"),IF(AND(ISNUMBER(OFFSET('Hygiene Data'!$C$6,0,10*ROW('Hygiene Data'!C100))),DO106="",ISNUMBER(OFFSET('Hygiene Data'!$C$6,0,10*ROW('Hygiene Data'!C100)))),OFFSET('Hygiene Data'!$C$6,0,10*ROW('Hygiene Data'!C100)),NA())))</f>
        <v>#N/A</v>
      </c>
      <c r="BA106" s="254" t="e">
        <f ca="true">+IF(AND(ISNUMBER(OFFSET('Hygiene Data'!$C$8,0,10*ROW('Hygiene Data'!C100))),DP106="Yes"),OFFSET('Hygiene Data'!$C$8,0,10*ROW('Hygiene Data'!C100)),IF(AND(ISNUMBER(OFFSET('Hygiene Data'!$C$8,0,10*ROW('Hygiene Data'!C100))),DP106="No",ISNUMBER(OFFSET('Hygiene Data'!$C$8,0,10*ROW('Hygiene Data'!C100)))),CONCATENATE("[",ROUND(OFFSET('Hygiene Data'!$C$8,0,10*ROW('Hygiene Data'!C100)),0),"]"),IF(AND(ISNUMBER(OFFSET('Hygiene Data'!$C$8,0,10*ROW('Hygiene Data'!C100))),DP106="",ISNUMBER(OFFSET('Hygiene Data'!$C$8,0,10*ROW('Hygiene Data'!C100)))),OFFSET('Hygiene Data'!$C$8,0,10*ROW('Hygiene Data'!C100)),NA())))</f>
        <v>#N/A</v>
      </c>
      <c r="BB106" s="254" t="e">
        <f ca="true">+IF(AND(ISNUMBER(OFFSET('Hygiene Data'!$C$10,0,10*ROW('Hygiene Data'!C100))),DQ106="Yes"),OFFSET('Hygiene Data'!$C$10,0,10*ROW('Hygiene Data'!C100)),IF(AND(ISNUMBER(OFFSET('Hygiene Data'!$C$10,0,10*ROW('Hygiene Data'!C100))),DQ106="No",ISNUMBER(OFFSET('Hygiene Data'!$C$10,0,10*ROW('Hygiene Data'!C100)))),CONCATENATE("[",ROUND(OFFSET('Hygiene Data'!$C$10,0,10*ROW('Hygiene Data'!C100)),0),"]"),IF(AND(ISNUMBER(OFFSET('Hygiene Data'!$C$10,0,10*ROW('Hygiene Data'!C100))),DQ106="",ISNUMBER(OFFSET('Hygiene Data'!$C$10,0,10*ROW('Hygiene Data'!C100)))),OFFSET('Hygiene Data'!$C$10,0,10*ROW('Hygiene Data'!C100)),NA())))</f>
        <v>#N/A</v>
      </c>
      <c r="BC106" s="254" t="e">
        <f ca="true">+IF(AND(ISNUMBER(OFFSET('Hygiene Data'!$D$6,0,10*ROW('Hygiene Data'!D100))),DR106="Yes"),OFFSET('Hygiene Data'!$D$6,0,10*ROW('Hygiene Data'!D100)),IF(AND(ISNUMBER(OFFSET('Hygiene Data'!$D$6,0,10*ROW('Hygiene Data'!D100))),DR106="No",ISNUMBER(OFFSET('Hygiene Data'!$D$6,0,10*ROW('Hygiene Data'!D100)))),CONCATENATE("[",ROUND(OFFSET('Hygiene Data'!$D$6,0,10*ROW('Hygiene Data'!D100)),0),"]"),IF(AND(ISNUMBER(OFFSET('Hygiene Data'!$D$6,0,10*ROW('Hygiene Data'!D100))),DR106="",ISNUMBER(OFFSET('Hygiene Data'!$D$6,0,10*ROW('Hygiene Data'!D100)))),OFFSET('Hygiene Data'!$D$6,0,10*ROW('Hygiene Data'!D100)),NA())))</f>
        <v>#N/A</v>
      </c>
      <c r="BD106" s="254" t="e">
        <f ca="true">+IF(AND(ISNUMBER(OFFSET('Hygiene Data'!$D$8,0,10*ROW('Hygiene Data'!D100))),DS106="Yes"),OFFSET('Hygiene Data'!$D$8,0,10*ROW('Hygiene Data'!D100)),IF(AND(ISNUMBER(OFFSET('Hygiene Data'!$D$8,0,10*ROW('Hygiene Data'!D100))),DS106="No",ISNUMBER(OFFSET('Hygiene Data'!$D$8,0,10*ROW('Hygiene Data'!D100)))),CONCATENATE("[",ROUND(OFFSET('Hygiene Data'!$D$8,0,10*ROW('Hygiene Data'!D100)),0),"]"),IF(AND(ISNUMBER(OFFSET('Hygiene Data'!$D$8,0,10*ROW('Hygiene Data'!D100))),DS106="",ISNUMBER(OFFSET('Hygiene Data'!$D$8,0,10*ROW('Hygiene Data'!D100)))),OFFSET('Hygiene Data'!$D$8,0,10*ROW('Hygiene Data'!D100)),NA())))</f>
        <v>#N/A</v>
      </c>
      <c r="BE106" s="254" t="e">
        <f ca="true">+IF(AND(ISNUMBER(OFFSET('Hygiene Data'!$D$10,0,10*ROW('Hygiene Data'!D100))),DT106="Yes"),OFFSET('Hygiene Data'!$D$10,0,10*ROW('Hygiene Data'!D100)),IF(AND(ISNUMBER(OFFSET('Hygiene Data'!$D$10,0,10*ROW('Hygiene Data'!D100))),DT106="No",ISNUMBER(OFFSET('Hygiene Data'!$D$10,0,10*ROW('Hygiene Data'!D100)))),CONCATENATE("[",ROUND(OFFSET('Hygiene Data'!$D$10,0,10*ROW('Hygiene Data'!D100)),0),"]"),IF(AND(ISNUMBER(OFFSET('Hygiene Data'!$D$10,0,10*ROW('Hygiene Data'!D100))),DT106="",ISNUMBER(OFFSET('Hygiene Data'!$D$10,0,10*ROW('Hygiene Data'!D100)))),OFFSET('Hygiene Data'!$D$10,0,10*ROW('Hygiene Data'!D100)),NA())))</f>
        <v>#N/A</v>
      </c>
      <c r="BF106" s="254" t="e">
        <f ca="true">+IF(AND(ISNUMBER(OFFSET('Hygiene Data'!$E$6,0,10*ROW('Hygiene Data'!E100))),DU106="Yes"),OFFSET('Hygiene Data'!$E$6,0,10*ROW('Hygiene Data'!E100)),IF(AND(ISNUMBER(OFFSET('Hygiene Data'!$E$6,0,10*ROW('Hygiene Data'!E100))),DU106="No",ISNUMBER(OFFSET('Hygiene Data'!$E$6,0,10*ROW('Hygiene Data'!E100)))),CONCATENATE("[",ROUND(OFFSET('Hygiene Data'!$E$6,0,10*ROW('Hygiene Data'!E100)),0),"]"),IF(AND(ISNUMBER(OFFSET('Hygiene Data'!$E$6,0,10*ROW('Hygiene Data'!E100))),DU106="",ISNUMBER(OFFSET('Hygiene Data'!$E$6,0,10*ROW('Hygiene Data'!E100)))),OFFSET('Hygiene Data'!$E$6,0,10*ROW('Hygiene Data'!E100)),NA())))</f>
        <v>#N/A</v>
      </c>
      <c r="BG106" s="254" t="e">
        <f ca="true">+IF(AND(ISNUMBER(OFFSET('Hygiene Data'!$E$8,0,10*ROW('Hygiene Data'!E100))),DV106="Yes"),OFFSET('Hygiene Data'!$E$8,0,10*ROW('Hygiene Data'!E100)),IF(AND(ISNUMBER(OFFSET('Hygiene Data'!$E$8,0,10*ROW('Hygiene Data'!E100))),DV106="No",ISNUMBER(OFFSET('Hygiene Data'!$E$8,0,10*ROW('Hygiene Data'!E100)))),CONCATENATE("[",ROUND(OFFSET('Hygiene Data'!$E$8,0,10*ROW('Hygiene Data'!E100)),0),"]"),IF(AND(ISNUMBER(OFFSET('Hygiene Data'!$E$8,0,10*ROW('Hygiene Data'!E100))),DV106="",ISNUMBER(OFFSET('Hygiene Data'!$E$8,0,10*ROW('Hygiene Data'!E100)))),OFFSET('Hygiene Data'!$E$8,0,10*ROW('Hygiene Data'!E100)),NA())))</f>
        <v>#N/A</v>
      </c>
      <c r="BH106" s="254" t="e">
        <f ca="true">+IF(AND(ISNUMBER(OFFSET('Hygiene Data'!$E$10,0,10*ROW('Hygiene Data'!E100))),DW106="Yes"),OFFSET('Hygiene Data'!$E$10,0,10*ROW('Hygiene Data'!E100)),IF(AND(ISNUMBER(OFFSET('Hygiene Data'!$E$10,0,10*ROW('Hygiene Data'!E100))),DW106="No",ISNUMBER(OFFSET('Hygiene Data'!$E$10,0,10*ROW('Hygiene Data'!E100)))),CONCATENATE("[",ROUND(OFFSET('Hygiene Data'!$E$10,0,10*ROW('Hygiene Data'!E100)),0),"]"),IF(AND(ISNUMBER(OFFSET('Hygiene Data'!$E$10,0,10*ROW('Hygiene Data'!E100))),DW106="",ISNUMBER(OFFSET('Hygiene Data'!$E$10,0,10*ROW('Hygiene Data'!E100)))),OFFSET('Hygiene Data'!$E$10,0,10*ROW('Hygiene Data'!E100)),NA())))</f>
        <v>#N/A</v>
      </c>
      <c r="BI106" s="254" t="e">
        <f ca="true">+IF(AND(ISNUMBER(OFFSET('Hygiene Data'!$F$6,0,10*ROW('Hygiene Data'!F100))),DX106="Yes"),OFFSET('Hygiene Data'!$F$6,0,10*ROW('Hygiene Data'!F100)),IF(AND(ISNUMBER(OFFSET('Hygiene Data'!$F$6,0,10*ROW('Hygiene Data'!F100))),DX106="No",ISNUMBER(OFFSET('Hygiene Data'!$F$6,0,10*ROW('Hygiene Data'!F100)))),CONCATENATE("[",ROUND(OFFSET('Hygiene Data'!$F$6,0,10*ROW('Hygiene Data'!F100)),0),"]"),IF(AND(ISNUMBER(OFFSET('Hygiene Data'!$F$6,0,10*ROW('Hygiene Data'!F100))),DX106="",ISNUMBER(OFFSET('Hygiene Data'!$F$6,0,10*ROW('Hygiene Data'!F100)))),OFFSET('Hygiene Data'!$F$6,0,10*ROW('Hygiene Data'!F100)),NA())))</f>
        <v>#N/A</v>
      </c>
      <c r="BJ106" s="254" t="e">
        <f ca="true">+IF(AND(ISNUMBER(OFFSET('Hygiene Data'!$F$8,0,10*ROW('Hygiene Data'!F100))),DY106="Yes"),OFFSET('Hygiene Data'!$F$8,0,10*ROW('Hygiene Data'!F100)),IF(AND(ISNUMBER(OFFSET('Hygiene Data'!$F$8,0,10*ROW('Hygiene Data'!F100))),DY106="No",ISNUMBER(OFFSET('Hygiene Data'!$F$8,0,10*ROW('Hygiene Data'!F100)))),CONCATENATE("[",ROUND(OFFSET('Hygiene Data'!$F$8,0,10*ROW('Hygiene Data'!F100)),0),"]"),IF(AND(ISNUMBER(OFFSET('Hygiene Data'!$F$8,0,10*ROW('Hygiene Data'!F100))),DY106="",ISNUMBER(OFFSET('Hygiene Data'!$F$8,0,10*ROW('Hygiene Data'!F100)))),OFFSET('Hygiene Data'!$F$8,0,10*ROW('Hygiene Data'!F100)),NA())))</f>
        <v>#N/A</v>
      </c>
      <c r="BK106" s="254" t="e">
        <f ca="true">+IF(AND(ISNUMBER(OFFSET('Hygiene Data'!$F$10,0,10*ROW('Hygiene Data'!F100))),DZ106="Yes"),OFFSET('Hygiene Data'!$F$10,0,10*ROW('Hygiene Data'!F100)),IF(AND(ISNUMBER(OFFSET('Hygiene Data'!$F$10,0,10*ROW('Hygiene Data'!F100))),DZ106="No",ISNUMBER(OFFSET('Hygiene Data'!$F$10,0,10*ROW('Hygiene Data'!F100)))),CONCATENATE("[",ROUND(OFFSET('Hygiene Data'!$F$10,0,10*ROW('Hygiene Data'!F100)),0),"]"),IF(AND(ISNUMBER(OFFSET('Hygiene Data'!$F$10,0,10*ROW('Hygiene Data'!F100))),DZ106="",ISNUMBER(OFFSET('Hygiene Data'!$F$10,0,10*ROW('Hygiene Data'!F100)))),OFFSET('Hygiene Data'!$F$10,0,10*ROW('Hygiene Data'!F100)),NA())))</f>
        <v>#N/A</v>
      </c>
      <c r="BL106" s="254" t="e">
        <f ca="true">+IF(AND(ISNUMBER(OFFSET('Hygiene Data'!$G$6,0,10*ROW('Hygiene Data'!G100))),EA106="Yes"),OFFSET('Hygiene Data'!$G$6,0,10*ROW('Hygiene Data'!G100)),IF(AND(ISNUMBER(OFFSET('Hygiene Data'!$G$6,0,10*ROW('Hygiene Data'!G100))),EA106="No",ISNUMBER(OFFSET('Hygiene Data'!$G$6,0,10*ROW('Hygiene Data'!G100)))),CONCATENATE("[",ROUND(OFFSET('Hygiene Data'!$G$6,0,10*ROW('Hygiene Data'!G100)),0),"]"),IF(AND(ISNUMBER(OFFSET('Hygiene Data'!$G$6,0,10*ROW('Hygiene Data'!G100))),EA106="",ISNUMBER(OFFSET('Hygiene Data'!$G$6,0,10*ROW('Hygiene Data'!G100)))),OFFSET('Hygiene Data'!$G$6,0,10*ROW('Hygiene Data'!G100)),NA())))</f>
        <v>#N/A</v>
      </c>
      <c r="BM106" s="254" t="e">
        <f ca="true">+IF(AND(ISNUMBER(OFFSET('Hygiene Data'!$G$8,0,10*ROW('Hygiene Data'!G100))),EB106="Yes"),OFFSET('Hygiene Data'!$G$8,0,10*ROW('Hygiene Data'!G100)),IF(AND(ISNUMBER(OFFSET('Hygiene Data'!$G$8,0,10*ROW('Hygiene Data'!G100))),EB106="No",ISNUMBER(OFFSET('Hygiene Data'!$G$8,0,10*ROW('Hygiene Data'!G100)))),CONCATENATE("[",ROUND(OFFSET('Hygiene Data'!$G$8,0,10*ROW('Hygiene Data'!G100)),0),"]"),IF(AND(ISNUMBER(OFFSET('Hygiene Data'!$G$8,0,10*ROW('Hygiene Data'!G100))),EB106="",ISNUMBER(OFFSET('Hygiene Data'!$G$8,0,10*ROW('Hygiene Data'!G100)))),OFFSET('Hygiene Data'!$G$8,0,10*ROW('Hygiene Data'!G100)),NA())))</f>
        <v>#N/A</v>
      </c>
      <c r="BN106" s="254" t="e">
        <f ca="true">+IF(AND(ISNUMBER(OFFSET('Hygiene Data'!$G$10,0,10*ROW('Hygiene Data'!G100))),EC106="Yes"),OFFSET('Hygiene Data'!$G$10,0,10*ROW('Hygiene Data'!G100)),IF(AND(ISNUMBER(OFFSET('Hygiene Data'!$G$10,0,10*ROW('Hygiene Data'!G100))),EC106="No",ISNUMBER(OFFSET('Hygiene Data'!$G$10,0,10*ROW('Hygiene Data'!G100)))),CONCATENATE("[",ROUND(OFFSET('Hygiene Data'!$G$10,0,10*ROW('Hygiene Data'!G100)),0),"]"),IF(AND(ISNUMBER(OFFSET('Hygiene Data'!$G$10,0,10*ROW('Hygiene Data'!G100))),EC106="",ISNUMBER(OFFSET('Hygiene Data'!$G$10,0,10*ROW('Hygiene Data'!G100)))),OFFSET('Hygiene Data'!$G$10,0,10*ROW('Hygiene Data'!G100)),NA())))</f>
        <v>#N/A</v>
      </c>
      <c r="BO106" s="254" t="e">
        <f ca="true">+IF(AND(ISNUMBER(OFFSET('Hygiene Data'!$H$6,0,10*ROW('Hygiene Data'!H100))),ED106="Yes"),OFFSET('Hygiene Data'!$H$6,0,10*ROW('Hygiene Data'!H100)),IF(AND(ISNUMBER(OFFSET('Hygiene Data'!$H$6,0,10*ROW('Hygiene Data'!H100))),ED106="No",ISNUMBER(OFFSET('Hygiene Data'!$H$6,0,10*ROW('Hygiene Data'!H100)))),CONCATENATE("[",ROUND(OFFSET('Hygiene Data'!$H$6,0,10*ROW('Hygiene Data'!H100)),0),"]"),IF(AND(ISNUMBER(OFFSET('Hygiene Data'!$H$6,0,10*ROW('Hygiene Data'!H100))),ED106="",ISNUMBER(OFFSET('Hygiene Data'!$H$6,0,10*ROW('Hygiene Data'!H100)))),OFFSET('Hygiene Data'!$H$6,0,10*ROW('Hygiene Data'!H100)),NA())))</f>
        <v>#N/A</v>
      </c>
      <c r="BP106" s="254" t="e">
        <f ca="true">+IF(AND(ISNUMBER(OFFSET('Hygiene Data'!$H$8,0,10*ROW('Hygiene Data'!H100))),EE106="Yes"),OFFSET('Hygiene Data'!$H$8,0,10*ROW('Hygiene Data'!H100)),IF(AND(ISNUMBER(OFFSET('Hygiene Data'!$H$8,0,10*ROW('Hygiene Data'!H100))),EE106="No",ISNUMBER(OFFSET('Hygiene Data'!$H$8,0,10*ROW('Hygiene Data'!H100)))),CONCATENATE("[",ROUND(OFFSET('Hygiene Data'!$H$8,0,10*ROW('Hygiene Data'!H100)),0),"]"),IF(AND(ISNUMBER(OFFSET('Hygiene Data'!$H$8,0,10*ROW('Hygiene Data'!H100))),EE106="",ISNUMBER(OFFSET('Hygiene Data'!$H$8,0,10*ROW('Hygiene Data'!H100)))),OFFSET('Hygiene Data'!$H$8,0,10*ROW('Hygiene Data'!H100)),NA())))</f>
        <v>#N/A</v>
      </c>
      <c r="BQ106" s="254" t="e">
        <f ca="true">+IF(AND(ISNUMBER(OFFSET('Hygiene Data'!$H$10,0,10*ROW('Hygiene Data'!H100))),EF106="Yes"),OFFSET('Hygiene Data'!$H$10,0,10*ROW('Hygiene Data'!H100)),IF(AND(ISNUMBER(OFFSET('Hygiene Data'!$H$10,0,10*ROW('Hygiene Data'!H100))),EF106="No",ISNUMBER(OFFSET('Hygiene Data'!$H$10,0,10*ROW('Hygiene Data'!H100)))),CONCATENATE("[",ROUND(OFFSET('Hygiene Data'!$H$10,0,10*ROW('Hygiene Data'!H100)),0),"]"),IF(AND(ISNUMBER(OFFSET('Hygiene Data'!$H$10,0,10*ROW('Hygiene Data'!H100))),EF106="",ISNUMBER(OFFSET('Hygiene Data'!$H$10,0,10*ROW('Hygiene Data'!H100)))),OFFSET('Hygiene Data'!$H$10,0,10*ROW('Hygiene Data'!H100)),NA())))</f>
        <v>#N/A</v>
      </c>
      <c r="BS106" s="36" t="str">
        <f ca="true">+IF(OFFSET('Water Data'!$C$28,0,10*ROW('Water Data'!C100))="","",OFFSET('Water Data'!$C$28,0,10*ROW('Water Data'!C100)))</f>
        <v/>
      </c>
      <c r="BT106" s="36" t="str">
        <f ca="true">+IF(OFFSET('Water Data'!$C$29,0,10*ROW('Water Data'!C100))="","",OFFSET('Water Data'!$C$29,0,10*ROW('Water Data'!C100)))</f>
        <v/>
      </c>
      <c r="BU106" s="36" t="str">
        <f ca="true">+IF(OFFSET('Water Data'!$C$30,0,10*ROW('Water Data'!C100))="","",OFFSET('Water Data'!$C$30,0,10*ROW('Water Data'!C100)))</f>
        <v/>
      </c>
      <c r="BV106" s="36" t="str">
        <f ca="true">+IF(OFFSET('Water Data'!$D$28,0,10*ROW('Water Data'!D100))="","",OFFSET('Water Data'!$D$28,0,10*ROW('Water Data'!D100)))</f>
        <v/>
      </c>
      <c r="BW106" s="36" t="str">
        <f ca="true">+IF(OFFSET('Water Data'!$D$29,0,10*ROW('Water Data'!D100))="","",OFFSET('Water Data'!$D$29,0,10*ROW('Water Data'!D100)))</f>
        <v/>
      </c>
      <c r="BX106" s="36" t="str">
        <f ca="true">+IF(OFFSET('Water Data'!$D$30,0,10*ROW('Water Data'!D100))="","",OFFSET('Water Data'!$D$30,0,10*ROW('Water Data'!D100)))</f>
        <v/>
      </c>
      <c r="BY106" s="36" t="str">
        <f ca="true">+IF(OFFSET('Water Data'!$E$28,0,10*ROW('Water Data'!E100))="","",OFFSET('Water Data'!$E$28,0,10*ROW('Water Data'!E100)))</f>
        <v/>
      </c>
      <c r="BZ106" s="36" t="str">
        <f ca="true">+IF(OFFSET('Water Data'!$E$29,0,10*ROW('Water Data'!E100))="","",OFFSET('Water Data'!$E$29,0,10*ROW('Water Data'!E100)))</f>
        <v/>
      </c>
      <c r="CA106" s="36" t="str">
        <f ca="true">+IF(OFFSET('Water Data'!$E$30,0,10*ROW('Water Data'!E100))="","",OFFSET('Water Data'!$E$30,0,10*ROW('Water Data'!E100)))</f>
        <v/>
      </c>
      <c r="CB106" s="36" t="str">
        <f ca="true">+IF(OFFSET('Water Data'!$F$28,0,10*ROW('Water Data'!F100))="","",OFFSET('Water Data'!$F$28,0,10*ROW('Water Data'!F100)))</f>
        <v/>
      </c>
      <c r="CC106" s="36" t="str">
        <f ca="true">+IF(OFFSET('Water Data'!$F$29,0,10*ROW('Water Data'!F100))="","",OFFSET('Water Data'!$F$29,0,10*ROW('Water Data'!F100)))</f>
        <v/>
      </c>
      <c r="CD106" s="36" t="str">
        <f ca="true">+IF(OFFSET('Water Data'!$F$30,0,10*ROW('Water Data'!F100))="","",OFFSET('Water Data'!$F$30,0,10*ROW('Water Data'!F100)))</f>
        <v/>
      </c>
      <c r="CE106" s="36" t="str">
        <f ca="true">+IF(OFFSET('Water Data'!$G$28,0,10*ROW('Water Data'!G100))="","",OFFSET('Water Data'!$G$28,0,10*ROW('Water Data'!G100)))</f>
        <v/>
      </c>
      <c r="CF106" s="36" t="str">
        <f ca="true">+IF(OFFSET('Water Data'!$G$29,0,10*ROW('Water Data'!G100))="","",OFFSET('Water Data'!$G$29,0,10*ROW('Water Data'!G100)))</f>
        <v/>
      </c>
      <c r="CG106" s="36" t="str">
        <f ca="true">+IF(OFFSET('Water Data'!$G$30,0,10*ROW('Water Data'!G100))="","",OFFSET('Water Data'!$G$30,0,10*ROW('Water Data'!G100)))</f>
        <v/>
      </c>
      <c r="CH106" s="36" t="str">
        <f ca="true">+IF(OFFSET('Water Data'!$H$28,0,10*ROW('Water Data'!H100))="","",OFFSET('Water Data'!$H$28,0,10*ROW('Water Data'!H100)))</f>
        <v/>
      </c>
      <c r="CI106" s="36" t="str">
        <f ca="true">+IF(OFFSET('Water Data'!$H$29,0,10*ROW('Water Data'!H100))="","",OFFSET('Water Data'!$H$29,0,10*ROW('Water Data'!H100)))</f>
        <v/>
      </c>
      <c r="CJ106" s="36" t="str">
        <f ca="true">+IF(OFFSET('Water Data'!$H$30,0,10*ROW('Water Data'!H100))="","",OFFSET('Water Data'!$H$30,0,10*ROW('Water Data'!H100)))</f>
        <v/>
      </c>
      <c r="CK106" s="36" t="str">
        <f ca="true">+IF(OFFSET('Sanitation Data'!$C$29,0,10*ROW('Sanitation Data'!C100))="","",OFFSET('Sanitation Data'!$C$29,0,10*ROW('Sanitation Data'!C100)))</f>
        <v/>
      </c>
      <c r="CL106" s="36" t="str">
        <f ca="true">+IF(OFFSET('Sanitation Data'!$C$30,0,10*ROW('Sanitation Data'!C100))="","",OFFSET('Sanitation Data'!$C$30,0,10*ROW('Sanitation Data'!C100)))</f>
        <v/>
      </c>
      <c r="CM106" s="36" t="str">
        <f ca="true">+IF(OFFSET('Sanitation Data'!$C$31,0,10*ROW('Sanitation Data'!C100))="","",OFFSET('Sanitation Data'!$C$31,0,10*ROW('Sanitation Data'!C100)))</f>
        <v/>
      </c>
      <c r="CN106" s="36" t="str">
        <f ca="true">+IF(OFFSET('Sanitation Data'!$C$32,0,10*ROW('Sanitation Data'!C100))="","",OFFSET('Sanitation Data'!$C$32,0,10*ROW('Sanitation Data'!C100)))</f>
        <v/>
      </c>
      <c r="CO106" s="36" t="str">
        <f ca="true">+IF(OFFSET('Sanitation Data'!$C$33,0,10*ROW('Sanitation Data'!C100))="","",OFFSET('Sanitation Data'!$C$33,0,10*ROW('Sanitation Data'!C100)))</f>
        <v/>
      </c>
      <c r="CP106" s="36" t="str">
        <f ca="true">+IF(OFFSET('Sanitation Data'!$D$29,0,10*ROW('Sanitation Data'!D100))="","",OFFSET('Sanitation Data'!$D$29,0,10*ROW('Sanitation Data'!D100)))</f>
        <v/>
      </c>
      <c r="CQ106" s="36" t="str">
        <f ca="true">+IF(OFFSET('Sanitation Data'!$D$30,0,10*ROW('Sanitation Data'!D100))="","",OFFSET('Sanitation Data'!$D$30,0,10*ROW('Sanitation Data'!D100)))</f>
        <v/>
      </c>
      <c r="CR106" s="36" t="str">
        <f ca="true">+IF(OFFSET('Sanitation Data'!$D$31,0,10*ROW('Sanitation Data'!D100))="","",OFFSET('Sanitation Data'!$D$31,0,10*ROW('Sanitation Data'!D100)))</f>
        <v/>
      </c>
      <c r="CS106" s="36" t="str">
        <f ca="true">+IF(OFFSET('Sanitation Data'!$D$32,0,10*ROW('Sanitation Data'!D100))="","",OFFSET('Sanitation Data'!$D$32,0,10*ROW('Sanitation Data'!D100)))</f>
        <v/>
      </c>
      <c r="CT106" s="36" t="str">
        <f ca="true">+IF(OFFSET('Sanitation Data'!$D$33,0,10*ROW('Sanitation Data'!D100))="","",OFFSET('Sanitation Data'!$D$33,0,10*ROW('Sanitation Data'!D100)))</f>
        <v/>
      </c>
      <c r="CU106" s="36" t="str">
        <f ca="true">+IF(OFFSET('Sanitation Data'!$E$29,0,10*ROW('Sanitation Data'!E100))="","",OFFSET('Sanitation Data'!$E$29,0,10*ROW('Sanitation Data'!E100)))</f>
        <v/>
      </c>
      <c r="CV106" s="36" t="str">
        <f ca="true">+IF(OFFSET('Sanitation Data'!$E$30,0,10*ROW('Sanitation Data'!E100))="","",OFFSET('Sanitation Data'!$E$30,0,10*ROW('Sanitation Data'!E100)))</f>
        <v/>
      </c>
      <c r="CW106" s="36" t="str">
        <f ca="true">+IF(OFFSET('Sanitation Data'!$E$31,0,10*ROW('Sanitation Data'!E100))="","",OFFSET('Sanitation Data'!$E$31,0,10*ROW('Sanitation Data'!E100)))</f>
        <v/>
      </c>
      <c r="CX106" s="36" t="str">
        <f ca="true">+IF(OFFSET('Sanitation Data'!$E$32,0,10*ROW('Sanitation Data'!E100))="","",OFFSET('Sanitation Data'!$E$32,0,10*ROW('Sanitation Data'!E100)))</f>
        <v/>
      </c>
      <c r="CY106" s="36" t="str">
        <f ca="true">+IF(OFFSET('Sanitation Data'!$E$33,0,10*ROW('Sanitation Data'!E100))="","",OFFSET('Sanitation Data'!$E$33,0,10*ROW('Sanitation Data'!E100)))</f>
        <v/>
      </c>
      <c r="CZ106" s="36" t="str">
        <f ca="true">+IF(OFFSET('Sanitation Data'!$F$29,0,10*ROW('Sanitation Data'!F100))="","",OFFSET('Sanitation Data'!$F$29,0,10*ROW('Sanitation Data'!F100)))</f>
        <v/>
      </c>
      <c r="DA106" s="36" t="str">
        <f ca="true">+IF(OFFSET('Sanitation Data'!$F$30,0,10*ROW('Sanitation Data'!F100))="","",OFFSET('Sanitation Data'!$F$30,0,10*ROW('Sanitation Data'!F100)))</f>
        <v/>
      </c>
      <c r="DB106" s="36" t="str">
        <f ca="true">+IF(OFFSET('Sanitation Data'!$F$31,0,10*ROW('Sanitation Data'!F100))="","",OFFSET('Sanitation Data'!$F$31,0,10*ROW('Sanitation Data'!F100)))</f>
        <v/>
      </c>
      <c r="DC106" s="36" t="str">
        <f ca="true">+IF(OFFSET('Sanitation Data'!$F$32,0,10*ROW('Sanitation Data'!F100))="","",OFFSET('Sanitation Data'!$F$32,0,10*ROW('Sanitation Data'!F100)))</f>
        <v/>
      </c>
      <c r="DD106" s="36" t="str">
        <f ca="true">+IF(OFFSET('Sanitation Data'!$F$33,0,10*ROW('Sanitation Data'!F100))="","",OFFSET('Sanitation Data'!$F$33,0,10*ROW('Sanitation Data'!F100)))</f>
        <v/>
      </c>
      <c r="DE106" s="36" t="str">
        <f ca="true">+IF(OFFSET('Sanitation Data'!$G$29,0,10*ROW('Sanitation Data'!G100))="","",OFFSET('Sanitation Data'!$G$29,0,10*ROW('Sanitation Data'!G100)))</f>
        <v/>
      </c>
      <c r="DF106" s="36" t="str">
        <f ca="true">+IF(OFFSET('Sanitation Data'!$G$30,0,10*ROW('Sanitation Data'!G100))="","",OFFSET('Sanitation Data'!$G$30,0,10*ROW('Sanitation Data'!G100)))</f>
        <v/>
      </c>
      <c r="DG106" s="36" t="str">
        <f ca="true">+IF(OFFSET('Sanitation Data'!$G$31,0,10*ROW('Sanitation Data'!G100))="","",OFFSET('Sanitation Data'!$G$31,0,10*ROW('Sanitation Data'!G100)))</f>
        <v/>
      </c>
      <c r="DH106" s="36" t="str">
        <f ca="true">+IF(OFFSET('Sanitation Data'!$G$32,0,10*ROW('Sanitation Data'!G100))="","",OFFSET('Sanitation Data'!$G$32,0,10*ROW('Sanitation Data'!G100)))</f>
        <v/>
      </c>
      <c r="DI106" s="36" t="str">
        <f ca="true">+IF(OFFSET('Sanitation Data'!$G$33,0,10*ROW('Sanitation Data'!G100))="","",OFFSET('Sanitation Data'!$G$33,0,10*ROW('Sanitation Data'!G100)))</f>
        <v/>
      </c>
      <c r="DJ106" s="36" t="str">
        <f ca="true">+IF(OFFSET('Sanitation Data'!$H$29,0,10*ROW('Sanitation Data'!H100))="","",OFFSET('Sanitation Data'!$H$29,0,10*ROW('Sanitation Data'!H100)))</f>
        <v/>
      </c>
      <c r="DK106" s="36" t="str">
        <f ca="true">+IF(OFFSET('Sanitation Data'!$H$30,0,10*ROW('Sanitation Data'!H100))="","",OFFSET('Sanitation Data'!$H$30,0,10*ROW('Sanitation Data'!H100)))</f>
        <v/>
      </c>
      <c r="DL106" s="36" t="str">
        <f ca="true">+IF(OFFSET('Sanitation Data'!$H$31,0,10*ROW('Sanitation Data'!H100))="","",OFFSET('Sanitation Data'!$H$31,0,10*ROW('Sanitation Data'!H100)))</f>
        <v/>
      </c>
      <c r="DM106" s="36" t="str">
        <f ca="true">+IF(OFFSET('Sanitation Data'!$H$32,0,10*ROW('Sanitation Data'!H100))="","",OFFSET('Sanitation Data'!$H$32,0,10*ROW('Sanitation Data'!H100)))</f>
        <v/>
      </c>
      <c r="DN106" s="36" t="str">
        <f ca="true">+IF(OFFSET('Sanitation Data'!$H$33,0,10*ROW('Sanitation Data'!H100))="","",OFFSET('Sanitation Data'!$H$33,0,10*ROW('Sanitation Data'!H100)))</f>
        <v/>
      </c>
      <c r="DO106" s="36" t="str">
        <f ca="true">+IF(OFFSET('Hygiene Data'!$C$12,0,10*ROW('Hygiene Data'!C100))="","",OFFSET('Hygiene Data'!$C$12,0,10*ROW('Hygiene Data'!C100)))</f>
        <v/>
      </c>
      <c r="DP106" s="36" t="str">
        <f ca="true">+IF(OFFSET('Hygiene Data'!$C$13,0,10*ROW('Hygiene Data'!C100))="","",OFFSET('Hygiene Data'!$C$13,0,10*ROW('Hygiene Data'!C100)))</f>
        <v/>
      </c>
      <c r="DQ106" s="36" t="str">
        <f ca="true">+IF(OFFSET('Hygiene Data'!$C$14,0,10*ROW('Hygiene Data'!C100))="","",OFFSET('Hygiene Data'!$C$14,0,10*ROW('Hygiene Data'!C100)))</f>
        <v/>
      </c>
      <c r="DR106" s="36" t="str">
        <f ca="true">+IF(OFFSET('Hygiene Data'!$D$12,0,10*ROW('Hygiene Data'!D100))="","",OFFSET('Hygiene Data'!$D$12,0,10*ROW('Hygiene Data'!D100)))</f>
        <v/>
      </c>
      <c r="DS106" s="36" t="str">
        <f ca="true">+IF(OFFSET('Hygiene Data'!$D$13,0,10*ROW('Hygiene Data'!D100))="","",OFFSET('Hygiene Data'!$D$13,0,10*ROW('Hygiene Data'!D100)))</f>
        <v/>
      </c>
      <c r="DT106" s="36" t="str">
        <f ca="true">+IF(OFFSET('Hygiene Data'!$D$14,0,10*ROW('Hygiene Data'!D100))="","",OFFSET('Hygiene Data'!$D$14,0,10*ROW('Hygiene Data'!D100)))</f>
        <v/>
      </c>
      <c r="DU106" s="36" t="str">
        <f ca="true">+IF(OFFSET('Hygiene Data'!$E$12,0,10*ROW('Hygiene Data'!E100))="","",OFFSET('Hygiene Data'!$E$12,0,10*ROW('Hygiene Data'!E100)))</f>
        <v/>
      </c>
      <c r="DV106" s="36" t="str">
        <f ca="true">+IF(OFFSET('Hygiene Data'!$E$13,0,10*ROW('Hygiene Data'!E100))="","",OFFSET('Hygiene Data'!$E$13,0,10*ROW('Hygiene Data'!E100)))</f>
        <v/>
      </c>
      <c r="DW106" s="36" t="str">
        <f ca="true">+IF(OFFSET('Hygiene Data'!$E$14,0,10*ROW('Hygiene Data'!E100))="","",OFFSET('Hygiene Data'!$E$14,0,10*ROW('Hygiene Data'!E100)))</f>
        <v/>
      </c>
      <c r="DX106" s="36" t="str">
        <f ca="true">+IF(OFFSET('Hygiene Data'!$F$12,0,10*ROW('Hygiene Data'!F100))="","",OFFSET('Hygiene Data'!$F$12,0,10*ROW('Hygiene Data'!F100)))</f>
        <v/>
      </c>
      <c r="DY106" s="36" t="str">
        <f ca="true">+IF(OFFSET('Hygiene Data'!$F$13,0,10*ROW('Hygiene Data'!F100))="","",OFFSET('Hygiene Data'!$F$13,0,10*ROW('Hygiene Data'!F100)))</f>
        <v/>
      </c>
      <c r="DZ106" s="36" t="str">
        <f ca="true">+IF(OFFSET('Hygiene Data'!$F$14,0,10*ROW('Hygiene Data'!F100))="","",OFFSET('Hygiene Data'!$F$14,0,10*ROW('Hygiene Data'!F100)))</f>
        <v/>
      </c>
      <c r="EA106" s="36" t="str">
        <f ca="true">+IF(OFFSET('Hygiene Data'!$G$12,0,10*ROW('Hygiene Data'!G100))="","",OFFSET('Hygiene Data'!$G$12,0,10*ROW('Hygiene Data'!G100)))</f>
        <v/>
      </c>
      <c r="EB106" s="36" t="str">
        <f ca="true">+IF(OFFSET('Hygiene Data'!$G$13,0,10*ROW('Hygiene Data'!G100))="","",OFFSET('Hygiene Data'!$G$13,0,10*ROW('Hygiene Data'!G100)))</f>
        <v/>
      </c>
      <c r="EC106" s="36" t="str">
        <f ca="true">+IF(OFFSET('Hygiene Data'!$G$14,0,10*ROW('Hygiene Data'!G100))="","",OFFSET('Hygiene Data'!$G$14,0,10*ROW('Hygiene Data'!G100)))</f>
        <v/>
      </c>
      <c r="ED106" s="36" t="str">
        <f ca="true">+IF(OFFSET('Hygiene Data'!$H$12,0,10*ROW('Hygiene Data'!H100))="","",OFFSET('Hygiene Data'!$H$12,0,10*ROW('Hygiene Data'!H100)))</f>
        <v/>
      </c>
      <c r="EE106" s="36" t="str">
        <f ca="true">+IF(OFFSET('Hygiene Data'!$H$13,0,10*ROW('Hygiene Data'!H100))="","",OFFSET('Hygiene Data'!$H$13,0,10*ROW('Hygiene Data'!H100)))</f>
        <v/>
      </c>
      <c r="EF106" s="36" t="str">
        <f ca="true">+IF(OFFSET('Hygiene Data'!$H$14,0,10*ROW('Hygiene Data'!H100))="","",OFFSET('Hygiene Data'!$H$14,0,10*ROW('Hygiene Data'!H100)))</f>
        <v/>
      </c>
    </row>
    <row r="107" x14ac:dyDescent="0.2">
      <c r="A107" s="59" t="str">
        <f ca="true">+IF(OFFSET('Water Data'!$B$1,0,10*ROW('Water Data'!B104))="","",OFFSET('Water Data'!$B$1,0,10*ROW('Water Data'!B104)))</f>
        <v/>
      </c>
      <c r="B107" s="59" t="str">
        <f ca="true">+IF(OFFSET('Water Data'!$A$3,0,10*ROW('Water Data'!A104))="","",OFFSET('Water Data'!$A$3,0,10*ROW('Water Data'!A104)))</f>
        <v/>
      </c>
      <c r="C107" s="59" t="str">
        <f ca="true">+IF(OFFSET('Water Data'!$C$3,0,10*ROW('Water Data'!C104))="","",OFFSET('Water Data'!$C$3,0,10*ROW('Water Data'!C104)))</f>
        <v/>
      </c>
      <c r="D107" s="252" t="e">
        <f ca="true">+IF(AND(ISNUMBER(OFFSET('Water Data'!$C$5,0,10*ROW('Water Data'!C101))),BS107="Yes"),100-OFFSET('Water Data'!$C$5,0,10*ROW('Water Data'!C101)),IF(AND(ISNUMBER(OFFSET('Water Data'!$C$5,0,10*ROW('Water Data'!C101))),BS107="No",ISNUMBER(OFFSET('Water Data'!$C$5,0,10*ROW('Water Data'!C101)))),CONCATENATE("[",ROUND(100-OFFSET('Water Data'!$C$5,0,10*ROW('Water Data'!C101)),0),"]"),IF(AND(ISNUMBER(OFFSET('Water Data'!$C$5,0,10*ROW('Water Data'!C101))),BS107="",ISNUMBER(OFFSET('Water Data'!$C$5,0,10*ROW('Water Data'!C101)))),100-OFFSET('Water Data'!$C$5,0,10*ROW('Water Data'!C101)),NA())))</f>
        <v>#N/A</v>
      </c>
      <c r="E107" s="252" t="e">
        <f ca="true">+IF(AND(ISNUMBER(OFFSET('Water Data'!$C$7,0,10*ROW('Water Data'!D101))),BT107="Yes"),OFFSET('Water Data'!$C$7,0,10*ROW('Water Data'!C101)),IF(AND(ISNUMBER(OFFSET('Water Data'!$C$7,0,10*ROW('Water Data'!C101))),BT107="No",ISNUMBER(OFFSET('Water Data'!$C$7,0,10*ROW('Water Data'!C101)))),CONCATENATE("[",ROUND(OFFSET('Water Data'!$C$7,0,10*ROW('Water Data'!C101)),0),"]"),IF(AND(ISNUMBER(OFFSET('Water Data'!$C$7,0,10*ROW('Water Data'!C101))),BT107="",ISNUMBER(OFFSET('Water Data'!$C$7,0,10*ROW('Water Data'!C101)))),OFFSET('Water Data'!$C$7,0,10*ROW('Water Data'!C101)),NA())))</f>
        <v>#N/A</v>
      </c>
      <c r="F107" s="252" t="e">
        <f ca="true">+IF(AND(ISNUMBER(OFFSET('Water Data'!$C$10,0,10*ROW('Water Data'!C101))),BU107="Yes"),OFFSET('Water Data'!$C$10,0,10*ROW('Water Data'!C101)),IF(AND(ISNUMBER(OFFSET('Water Data'!$C$10,0,10*ROW('Water Data'!C101))),BU107="No",ISNUMBER(OFFSET('Water Data'!$C$10,0,10*ROW('Water Data'!C101)))),CONCATENATE("[",ROUND(OFFSET('Water Data'!$C$10,0,10*ROW('Water Data'!C101)),0),"]"),IF(AND(ISNUMBER(OFFSET('Water Data'!$C$10,0,10*ROW('Water Data'!C101))),BU107="",ISNUMBER(OFFSET('Water Data'!$C$10,0,10*ROW('Water Data'!C101)))),OFFSET('Water Data'!$C$10,0,10*ROW('Water Data'!C101)),NA())))</f>
        <v>#N/A</v>
      </c>
      <c r="G107" s="252" t="e">
        <f ca="true">+IF(AND(ISNUMBER(OFFSET('Water Data'!$D$5,0,10*ROW('Water Data'!D101))),BV107="Yes"),100-OFFSET('Water Data'!$D$5,0,10*ROW('Water Data'!D101)),IF(AND(ISNUMBER(OFFSET('Water Data'!$D$5,0,10*ROW('Water Data'!D101))),BV107="No",ISNUMBER(OFFSET('Water Data'!$D$5,0,10*ROW('Water Data'!D101)))),CONCATENATE("[",ROUND(100-OFFSET('Water Data'!$D$5,0,10*ROW('Water Data'!D101)),0),"]"),IF(AND(ISNUMBER(OFFSET('Water Data'!$D$5,0,10*ROW('Water Data'!D101))),BV107="",ISNUMBER(OFFSET('Water Data'!$D$5,0,10*ROW('Water Data'!D101)))),100-OFFSET('Water Data'!$D$5,0,10*ROW('Water Data'!D101)),NA())))</f>
        <v>#N/A</v>
      </c>
      <c r="H107" s="252" t="e">
        <f ca="true">+IF(AND(ISNUMBER(OFFSET('Water Data'!$D$7,0,10*ROW('Water Data'!D101))),BW107="Yes"),OFFSET('Water Data'!$D$7,0,10*ROW('Water Data'!D101)),IF(AND(ISNUMBER(OFFSET('Water Data'!$D$7,0,10*ROW('Water Data'!D101))),BW107="No",ISNUMBER(OFFSET('Water Data'!$D$7,0,10*ROW('Water Data'!D101)))),CONCATENATE("[",ROUND(OFFSET('Water Data'!$C$7,0,10*ROW('Water Data'!D101)),0),"]"),IF(AND(ISNUMBER(OFFSET('Water Data'!$D$7,0,10*ROW('Water Data'!D101))),BW107="",ISNUMBER(OFFSET('Water Data'!$D$7,0,10*ROW('Water Data'!D101)))),OFFSET('Water Data'!$D$7,0,10*ROW('Water Data'!D101)),NA())))</f>
        <v>#N/A</v>
      </c>
      <c r="I107" s="252" t="e">
        <f ca="true">+IF(AND(ISNUMBER(OFFSET('Water Data'!$D$10,0,10*ROW('Water Data'!D101))),BX107="Yes"),OFFSET('Water Data'!$D$10,0,10*ROW('Water Data'!D101)),IF(AND(ISNUMBER(OFFSET('Water Data'!$D$10,0,10*ROW('Water Data'!D101))),BX107="No",ISNUMBER(OFFSET('Water Data'!$D$10,0,10*ROW('Water Data'!D101)))),CONCATENATE("[",ROUND(OFFSET('Water Data'!$D$10,0,10*ROW('Water Data'!D101)),0),"]"),IF(AND(ISNUMBER(OFFSET('Water Data'!$D$10,0,10*ROW('Water Data'!D101))),BX107="",ISNUMBER(OFFSET('Water Data'!$D$10,0,10*ROW('Water Data'!D101)))),OFFSET('Water Data'!$D$10,0,10*ROW('Water Data'!D101)),NA())))</f>
        <v>#N/A</v>
      </c>
      <c r="J107" s="252" t="e">
        <f ca="true">+IF(AND(ISNUMBER(OFFSET('Water Data'!$E$5,0,10*ROW('Water Data'!E101))),BY107="Yes"),100-OFFSET('Water Data'!$E$5,0,10*ROW('Water Data'!E101)),IF(AND(ISNUMBER(OFFSET('Water Data'!$E$5,0,10*ROW('Water Data'!E101))),BY107="No",ISNUMBER(OFFSET('Water Data'!$E$5,0,10*ROW('Water Data'!E101)))),CONCATENATE("[",ROUND(100-OFFSET('Water Data'!$E$5,0,10*ROW('Water Data'!E101)),0),"]"),IF(AND(ISNUMBER(OFFSET('Water Data'!$E$5,0,10*ROW('Water Data'!E101))),BY107="",ISNUMBER(OFFSET('Water Data'!$E$5,0,10*ROW('Water Data'!E101)))),100-OFFSET('Water Data'!$E$5,0,10*ROW('Water Data'!E101)),NA())))</f>
        <v>#N/A</v>
      </c>
      <c r="K107" s="252" t="e">
        <f ca="true">+IF(AND(ISNUMBER(OFFSET('Water Data'!$E$7,0,10*ROW('Water Data'!E101))),BZ107="Yes"),OFFSET('Water Data'!$E$7,0,10*ROW('Water Data'!E101)),IF(AND(ISNUMBER(OFFSET('Water Data'!$E$7,0,10*ROW('Water Data'!E101))),BZ107="No",ISNUMBER(OFFSET('Water Data'!$E$7,0,10*ROW('Water Data'!E101)))),CONCATENATE("[",ROUND(OFFSET('Water Data'!$E$7,0,10*ROW('Water Data'!E101)),0),"]"),IF(AND(ISNUMBER(OFFSET('Water Data'!$E$7,0,10*ROW('Water Data'!E101))),BZ107="",ISNUMBER(OFFSET('Water Data'!$E$7,0,10*ROW('Water Data'!E101)))),OFFSET('Water Data'!$E$7,0,10*ROW('Water Data'!E101)),NA())))</f>
        <v>#N/A</v>
      </c>
      <c r="L107" s="252" t="e">
        <f ca="true">+IF(AND(ISNUMBER(OFFSET('Water Data'!$E$10,0,10*ROW('Water Data'!E101))),CA107="Yes"),OFFSET('Water Data'!$E$10,0,10*ROW('Water Data'!E101)),IF(AND(ISNUMBER(OFFSET('Water Data'!$E$10,0,10*ROW('Water Data'!E101))),CA107="No",ISNUMBER(OFFSET('Water Data'!$E$10,0,10*ROW('Water Data'!E101)))),CONCATENATE("[",ROUND(OFFSET('Water Data'!$E$10,0,10*ROW('Water Data'!E101)),0),"]"),IF(AND(ISNUMBER(OFFSET('Water Data'!$E$10,0,10*ROW('Water Data'!E101))),CA107="",ISNUMBER(OFFSET('Water Data'!$E$10,0,10*ROW('Water Data'!E101)))),OFFSET('Water Data'!$E$10,0,10*ROW('Water Data'!E101)),NA())))</f>
        <v>#N/A</v>
      </c>
      <c r="M107" s="252" t="e">
        <f ca="true">+IF(AND(ISNUMBER(OFFSET('Water Data'!$F$5,0,10*ROW('Water Data'!F101))),CB107="Yes"),100-OFFSET('Water Data'!$F$5,0,10*ROW('Water Data'!F101)),IF(AND(ISNUMBER(OFFSET('Water Data'!$F$5,0,10*ROW('Water Data'!F101))),CB107="No",ISNUMBER(OFFSET('Water Data'!$F$5,0,10*ROW('Water Data'!F101)))),CONCATENATE("[",ROUND(100-OFFSET('Water Data'!$F$5,0,10*ROW('Water Data'!F101)),0),"]"),IF(AND(ISNUMBER(OFFSET('Water Data'!$F$5,0,10*ROW('Water Data'!F101))),CB107="",ISNUMBER(OFFSET('Water Data'!$F$5,0,10*ROW('Water Data'!F101)))),100-OFFSET('Water Data'!$F$5,0,10*ROW('Water Data'!F101)),NA())))</f>
        <v>#N/A</v>
      </c>
      <c r="N107" s="252" t="e">
        <f ca="true">+IF(AND(ISNUMBER(OFFSET('Water Data'!$F$7,0,10*ROW('Water Data'!F101))),CC107="Yes"),OFFSET('Water Data'!$F$7,0,10*ROW('Water Data'!F101)),IF(AND(ISNUMBER(OFFSET('Water Data'!$F$7,0,10*ROW('Water Data'!F101))),CC107="No",ISNUMBER(OFFSET('Water Data'!$F$7,0,10*ROW('Water Data'!F101)))),CONCATENATE("[",ROUND(OFFSET('Water Data'!$F$7,0,10*ROW('Water Data'!F101)),0),"]"),IF(AND(ISNUMBER(OFFSET('Water Data'!$F$7,0,10*ROW('Water Data'!F101))),CC107="",ISNUMBER(OFFSET('Water Data'!$F$7,0,10*ROW('Water Data'!F101)))),OFFSET('Water Data'!$F$7,0,10*ROW('Water Data'!F101)),NA())))</f>
        <v>#N/A</v>
      </c>
      <c r="O107" s="252" t="e">
        <f ca="true">+IF(AND(ISNUMBER(OFFSET('Water Data'!$F$10,0,10*ROW('Water Data'!F101))),CD107="Yes"),OFFSET('Water Data'!$F$10,0,10*ROW('Water Data'!F101)),IF(AND(ISNUMBER(OFFSET('Water Data'!$F$10,0,10*ROW('Water Data'!F101))),CD107="No",ISNUMBER(OFFSET('Water Data'!$F$10,0,10*ROW('Water Data'!F101)))),CONCATENATE("[",ROUND(OFFSET('Water Data'!$F$10,0,10*ROW('Water Data'!F101)),0),"]"),IF(AND(ISNUMBER(OFFSET('Water Data'!$F$10,0,10*ROW('Water Data'!F101))),CD107="",ISNUMBER(OFFSET('Water Data'!$F$10,0,10*ROW('Water Data'!F101)))),OFFSET('Water Data'!$F$10,0,10*ROW('Water Data'!F101)),NA())))</f>
        <v>#N/A</v>
      </c>
      <c r="P107" s="252" t="e">
        <f ca="true">+IF(AND(ISNUMBER(OFFSET('Water Data'!$G$5,0,10*ROW('Water Data'!G101))),CE107="Yes"),100-OFFSET('Water Data'!$G$5,0,10*ROW('Water Data'!G101)),IF(AND(ISNUMBER(OFFSET('Water Data'!$G$5,0,10*ROW('Water Data'!G101))),CE107="No",ISNUMBER(OFFSET('Water Data'!$G$5,0,10*ROW('Water Data'!G101)))),CONCATENATE("[",ROUND(100-OFFSET('Water Data'!$G$5,0,10*ROW('Water Data'!G101)),0),"]"),IF(AND(ISNUMBER(OFFSET('Water Data'!$G$5,0,10*ROW('Water Data'!G101))),CE107="",ISNUMBER(OFFSET('Water Data'!$G$5,0,10*ROW('Water Data'!G101)))),100-OFFSET('Water Data'!$G$5,0,10*ROW('Water Data'!G101)),NA())))</f>
        <v>#N/A</v>
      </c>
      <c r="Q107" s="252" t="e">
        <f ca="true">+IF(AND(ISNUMBER(OFFSET('Water Data'!$G$7,0,10*ROW('Water Data'!G101))),CF107="Yes"),OFFSET('Water Data'!$G$7,0,10*ROW('Water Data'!G101)),IF(AND(ISNUMBER(OFFSET('Water Data'!$G$7,0,10*ROW('Water Data'!G101))),CF107="No",ISNUMBER(OFFSET('Water Data'!$G$7,0,10*ROW('Water Data'!G101)))),CONCATENATE("[",ROUND(OFFSET('Water Data'!$G$7,0,10*ROW('Water Data'!G101)),0),"]"),IF(AND(ISNUMBER(OFFSET('Water Data'!$G$7,0,10*ROW('Water Data'!G101))),CF107="",ISNUMBER(OFFSET('Water Data'!$G$7,0,10*ROW('Water Data'!G101)))),OFFSET('Water Data'!$G$7,0,10*ROW('Water Data'!G101)),NA())))</f>
        <v>#N/A</v>
      </c>
      <c r="R107" s="252" t="e">
        <f ca="true">+IF(AND(ISNUMBER(OFFSET('Water Data'!$G$10,0,10*ROW('Water Data'!G101))),CG107="Yes"),OFFSET('Water Data'!$G$10,0,10*ROW('Water Data'!G101)),IF(AND(ISNUMBER(OFFSET('Water Data'!$G$10,0,10*ROW('Water Data'!G101))),CG107="No",ISNUMBER(OFFSET('Water Data'!$G$10,0,10*ROW('Water Data'!G101)))),CONCATENATE("[",ROUND(OFFSET('Water Data'!$G$10,0,10*ROW('Water Data'!G101)),0),"]"),IF(AND(ISNUMBER(OFFSET('Water Data'!$G$10,0,10*ROW('Water Data'!G101))),CG107="",ISNUMBER(OFFSET('Water Data'!$G$10,0,10*ROW('Water Data'!G101)))),OFFSET('Water Data'!$G$10,0,10*ROW('Water Data'!G101)),NA())))</f>
        <v>#N/A</v>
      </c>
      <c r="S107" s="252" t="e">
        <f ca="true">+IF(AND(ISNUMBER(OFFSET('Water Data'!$H$5,0,10*ROW('Water Data'!H101))),CH107="Yes"),100-OFFSET('Water Data'!$H$5,0,10*ROW('Water Data'!H101)),IF(AND(ISNUMBER(OFFSET('Water Data'!$H$5,0,10*ROW('Water Data'!H101))),CH107="No",ISNUMBER(OFFSET('Water Data'!$H$5,0,10*ROW('Water Data'!H101)))),CONCATENATE("[",ROUND(100-OFFSET('Water Data'!$H$5,0,10*ROW('Water Data'!H101)),0),"]"),IF(AND(ISNUMBER(OFFSET('Water Data'!$H$5,0,10*ROW('Water Data'!H101))),CH107="",ISNUMBER(OFFSET('Water Data'!$H$5,0,10*ROW('Water Data'!H101)))),100-OFFSET('Water Data'!$H$5,0,10*ROW('Water Data'!H101)),NA())))</f>
        <v>#N/A</v>
      </c>
      <c r="T107" s="252" t="e">
        <f ca="true">+IF(AND(ISNUMBER(OFFSET('Water Data'!$H$7,0,10*ROW('Water Data'!H101))),CI107="Yes"),OFFSET('Water Data'!$H$7,0,10*ROW('Water Data'!H101)),IF(AND(ISNUMBER(OFFSET('Water Data'!$H$7,0,10*ROW('Water Data'!H101))),CI107="No",ISNUMBER(OFFSET('Water Data'!$H$7,0,10*ROW('Water Data'!H101)))),CONCATENATE("[",ROUND(OFFSET('Water Data'!$H$7,0,10*ROW('Water Data'!H101)),0),"]"),IF(AND(ISNUMBER(OFFSET('Water Data'!$H$7,0,10*ROW('Water Data'!H101))),CI107="",ISNUMBER(OFFSET('Water Data'!$H$7,0,10*ROW('Water Data'!H101)))),OFFSET('Water Data'!$H$7,0,10*ROW('Water Data'!H101)),NA())))</f>
        <v>#N/A</v>
      </c>
      <c r="U107" s="252" t="e">
        <f ca="true">+IF(AND(ISNUMBER(OFFSET('Water Data'!$H$10,0,10*ROW('Water Data'!H101))),CJ107="Yes"),OFFSET('Water Data'!$H$10,0,10*ROW('Water Data'!H101)),IF(AND(ISNUMBER(OFFSET('Water Data'!$H$10,0,10*ROW('Water Data'!H101))),CJ107="No",ISNUMBER(OFFSET('Water Data'!$H$10,0,10*ROW('Water Data'!H101)))),CONCATENATE("[",ROUND(OFFSET('Water Data'!$H$10,0,10*ROW('Water Data'!H101)),0),"]"),IF(AND(ISNUMBER(OFFSET('Water Data'!$H$10,0,10*ROW('Water Data'!H101))),CJ107="",ISNUMBER(OFFSET('Water Data'!$H$10,0,10*ROW('Water Data'!H101)))),OFFSET('Water Data'!$H$10,0,10*ROW('Water Data'!H101)),NA())))</f>
        <v>#N/A</v>
      </c>
      <c r="V107" s="253" t="e">
        <f ca="true">+IF(AND(ISNUMBER(OFFSET('Sanitation Data'!$C$5,0,10*ROW('Sanitation Data'!C101))),CK107="Yes"),100-OFFSET('Sanitation Data'!$C$5,0,10*ROW('Sanitation Data'!C101)),IF(AND(ISNUMBER(OFFSET('Sanitation Data'!$C$5,0,10*ROW('Sanitation Data'!C101))),CK107="No",ISNUMBER(OFFSET('Sanitation Data'!$C$5,0,10*ROW('Sanitation Data'!C101)))),CONCATENATE("[",ROUND(100-OFFSET('Sanitation Data'!$C$5,0,10*ROW('Sanitation Data'!C101)),0),"]"),IF(AND(ISNUMBER(OFFSET('Sanitation Data'!$C$5,0,10*ROW('Sanitation Data'!C101))),CK107="",ISNUMBER(OFFSET('Sanitation Data'!$C$5,0,10*ROW('Sanitation Data'!C101)))),100-OFFSET('Sanitation Data'!$C$5,0,10*ROW('Sanitation Data'!C101)),NA())))</f>
        <v>#N/A</v>
      </c>
      <c r="W107" s="253" t="e">
        <f ca="true">+IF(AND(ISNUMBER(OFFSET('Sanitation Data'!$C$7,0,10*ROW('Sanitation Data'!C101))),CL107="Yes"),OFFSET('Sanitation Data'!$C$7,0,10*ROW('Sanitation Data'!C101)),IF(AND(ISNUMBER(OFFSET('Sanitation Data'!$C$7,0,10*ROW('Sanitation Data'!C101))),CL107="No",ISNUMBER(OFFSET('Sanitation Data'!$C$7,0,10*ROW('Sanitation Data'!C101)))),CONCATENATE("[",ROUND(OFFSET('Sanitation Data'!$C$7,0,10*ROW('Sanitation Data'!C101)),0),"]"),IF(AND(ISNUMBER(OFFSET('Sanitation Data'!$C$7,0,10*ROW('Sanitation Data'!C101))),CL107="",ISNUMBER(OFFSET('Sanitation Data'!$C$7,0,10*ROW('Sanitation Data'!C101)))),OFFSET('Sanitation Data'!$C$7,0,10*ROW('Sanitation Data'!C101)),NA())))</f>
        <v>#N/A</v>
      </c>
      <c r="X107" s="253" t="e">
        <f ca="true">+IF(AND(ISNUMBER(OFFSET('Sanitation Data'!$C$11,0,10*ROW('Sanitation Data'!C101))),CM107="Yes"),OFFSET('Sanitation Data'!$C$11,0,10*ROW('Sanitation Data'!C101)),IF(AND(ISNUMBER(OFFSET('Sanitation Data'!$C$11,0,10*ROW('Sanitation Data'!C101))),CM107="No",ISNUMBER(OFFSET('Sanitation Data'!$C$11,0,10*ROW('Sanitation Data'!C101)))),CONCATENATE("[",ROUND(OFFSET('Sanitation Data'!$C$11,0,10*ROW('Sanitation Data'!C101)),0),"]"),IF(AND(ISNUMBER(OFFSET('Sanitation Data'!$C$11,0,10*ROW('Sanitation Data'!C101))),CM107="",ISNUMBER(OFFSET('Sanitation Data'!$C$11,0,10*ROW('Sanitation Data'!C101)))),OFFSET('Sanitation Data'!$C$11,0,10*ROW('Sanitation Data'!C101)),NA())))</f>
        <v>#N/A</v>
      </c>
      <c r="Y107" s="253" t="e">
        <f ca="true">+IF(AND(ISNUMBER(OFFSET('Sanitation Data'!$C$12,0,10*ROW('Sanitation Data'!C101))),CN107="Yes"),OFFSET('Sanitation Data'!$C$12,0,10*ROW('Sanitation Data'!C101)),IF(AND(ISNUMBER(OFFSET('Sanitation Data'!$C$12,0,10*ROW('Sanitation Data'!C101))),CN107="No",ISNUMBER(OFFSET('Sanitation Data'!$C$12,0,10*ROW('Sanitation Data'!C101)))),CONCATENATE("[",ROUND(OFFSET('Sanitation Data'!$C$12,0,10*ROW('Sanitation Data'!C101)),0),"]"),IF(AND(ISNUMBER(OFFSET('Sanitation Data'!$C$12,0,10*ROW('Sanitation Data'!C101))),CN107="",ISNUMBER(OFFSET('Sanitation Data'!$C$12,0,10*ROW('Sanitation Data'!C101)))),OFFSET('Sanitation Data'!$C$12,0,10*ROW('Sanitation Data'!C101)),NA())))</f>
        <v>#N/A</v>
      </c>
      <c r="Z107" s="253" t="e">
        <f ca="true">+IF(AND(ISNUMBER(OFFSET('Sanitation Data'!$C$13,0,10*ROW('Sanitation Data'!C101))),CO107="Yes"),OFFSET('Sanitation Data'!$C$13,0,10*ROW('Sanitation Data'!C101)),IF(AND(ISNUMBER(OFFSET('Sanitation Data'!$C$13,0,10*ROW('Sanitation Data'!C101))),CO107="No",ISNUMBER(OFFSET('Sanitation Data'!$C$13,0,10*ROW('Sanitation Data'!C101)))),CONCATENATE("[",ROUND(OFFSET('Sanitation Data'!$C$13,0,10*ROW('Sanitation Data'!C101)),0),"]"),IF(AND(ISNUMBER(OFFSET('Sanitation Data'!$C$13,0,10*ROW('Sanitation Data'!C101))),CO107="",ISNUMBER(OFFSET('Sanitation Data'!$C$13,0,10*ROW('Sanitation Data'!C101)))),OFFSET('Sanitation Data'!$C$13,0,10*ROW('Sanitation Data'!C101)),NA())))</f>
        <v>#N/A</v>
      </c>
      <c r="AA107" s="253" t="e">
        <f ca="true">+IF(AND(ISNUMBER(OFFSET('Sanitation Data'!$D$5,0,10*ROW('Sanitation Data'!D101))),CP107="Yes"),100-OFFSET('Sanitation Data'!$D$5,0,10*ROW('Sanitation Data'!D101)),IF(AND(ISNUMBER(OFFSET('Sanitation Data'!$D$5,0,10*ROW('Sanitation Data'!D101))),CP107="No",ISNUMBER(OFFSET('Sanitation Data'!$D$5,0,10*ROW('Sanitation Data'!D101)))),CONCATENATE("[",ROUND(100-OFFSET('Sanitation Data'!$D$5,0,10*ROW('Sanitation Data'!D101)),0),"]"),IF(AND(ISNUMBER(OFFSET('Sanitation Data'!$D$5,0,10*ROW('Sanitation Data'!D101))),CP107="",ISNUMBER(OFFSET('Sanitation Data'!$D$5,0,10*ROW('Sanitation Data'!D101)))),100-OFFSET('Sanitation Data'!$D$5,0,10*ROW('Sanitation Data'!D101)),NA())))</f>
        <v>#N/A</v>
      </c>
      <c r="AB107" s="253" t="e">
        <f ca="true">+IF(AND(ISNUMBER(OFFSET('Sanitation Data'!$D$7,0,10*ROW('Sanitation Data'!D101))),CQ107="Yes"),OFFSET('Sanitation Data'!$D$7,0,10*ROW('Sanitation Data'!G101)),IF(AND(ISNUMBER(OFFSET('Sanitation Data'!$D$7,0,10*ROW('Sanitation Data'!D101))),CQ107="No",ISNUMBER(OFFSET('Sanitation Data'!$D$7,0,10*ROW('Sanitation Data'!D101)))),CONCATENATE("[",ROUND(OFFSET('Sanitation Data'!$D$7,0,10*ROW('Sanitation Data'!D101)),0),"]"),IF(AND(ISNUMBER(OFFSET('Sanitation Data'!$D$7,0,10*ROW('Sanitation Data'!D101))),CQ107="",ISNUMBER(OFFSET('Sanitation Data'!$D$7,0,10*ROW('Sanitation Data'!D101)))),OFFSET('Sanitation Data'!$D$7,0,10*ROW('Sanitation Data'!D101)),NA())))</f>
        <v>#N/A</v>
      </c>
      <c r="AC107" s="253" t="e">
        <f ca="true">+IF(AND(ISNUMBER(OFFSET('Sanitation Data'!$D$11,0,10*ROW('Sanitation Data'!D101))),CR107="Yes"),OFFSET('Sanitation Data'!$D$11,0,10*ROW('Sanitation Data'!D101)),IF(AND(ISNUMBER(OFFSET('Sanitation Data'!$D$11,0,10*ROW('Sanitation Data'!D101))),CR107="No",ISNUMBER(OFFSET('Sanitation Data'!$D$11,0,10*ROW('Sanitation Data'!D101)))),CONCATENATE("[",ROUND(OFFSET('Sanitation Data'!$D$11,0,10*ROW('Sanitation Data'!D101)),0),"]"),IF(AND(ISNUMBER(OFFSET('Sanitation Data'!$D$11,0,10*ROW('Sanitation Data'!D101))),CR107="",ISNUMBER(OFFSET('Sanitation Data'!$D$11,0,10*ROW('Sanitation Data'!D101)))),OFFSET('Sanitation Data'!$D$11,0,10*ROW('Sanitation Data'!D101)),NA())))</f>
        <v>#N/A</v>
      </c>
      <c r="AD107" s="253" t="e">
        <f ca="true">+IF(AND(ISNUMBER(OFFSET('Sanitation Data'!$D$12,0,10*ROW('Sanitation Data'!D101))),CS107="Yes"),OFFSET('Sanitation Data'!$D$12,0,10*ROW('Sanitation Data'!D101)),IF(AND(ISNUMBER(OFFSET('Sanitation Data'!$D$12,0,10*ROW('Sanitation Data'!D101))),CS107="No",ISNUMBER(OFFSET('Sanitation Data'!$D$12,0,10*ROW('Sanitation Data'!D101)))),CONCATENATE("[",ROUND(OFFSET('Sanitation Data'!$D$12,0,10*ROW('Sanitation Data'!D101)),0),"]"),IF(AND(ISNUMBER(OFFSET('Sanitation Data'!$D$12,0,10*ROW('Sanitation Data'!D101))),CS107="",ISNUMBER(OFFSET('Sanitation Data'!$D$12,0,10*ROW('Sanitation Data'!D101)))),OFFSET('Sanitation Data'!$D$12,0,10*ROW('Sanitation Data'!D101)),NA())))</f>
        <v>#N/A</v>
      </c>
      <c r="AE107" s="253" t="e">
        <f ca="true">+IF(AND(ISNUMBER(OFFSET('Sanitation Data'!$D$13,0,10*ROW('Sanitation Data'!D101))),CT107="Yes"),OFFSET('Sanitation Data'!$D$13,0,10*ROW('Sanitation Data'!D101)),IF(AND(ISNUMBER(OFFSET('Sanitation Data'!$D$13,0,10*ROW('Sanitation Data'!D101))),CT107="No",ISNUMBER(OFFSET('Sanitation Data'!$D$13,0,10*ROW('Sanitation Data'!D101)))),CONCATENATE("[",ROUND(OFFSET('Sanitation Data'!$D$13,0,10*ROW('Sanitation Data'!D101)),0),"]"),IF(AND(ISNUMBER(OFFSET('Sanitation Data'!$D$13,0,10*ROW('Sanitation Data'!D101))),CT107="",ISNUMBER(OFFSET('Sanitation Data'!$D$13,0,10*ROW('Sanitation Data'!D101)))),OFFSET('Sanitation Data'!$D$13,0,10*ROW('Sanitation Data'!D101)),NA())))</f>
        <v>#N/A</v>
      </c>
      <c r="AF107" s="253" t="e">
        <f ca="true">+IF(AND(ISNUMBER(OFFSET('Sanitation Data'!$E$5,0,10*ROW('Sanitation Data'!E101))),CU107="Yes"),100-OFFSET('Sanitation Data'!$E$5,0,10*ROW('Sanitation Data'!E101)),IF(AND(ISNUMBER(OFFSET('Sanitation Data'!$E$5,0,10*ROW('Sanitation Data'!E101))),CU107="No",ISNUMBER(OFFSET('Sanitation Data'!$E$5,0,10*ROW('Sanitation Data'!E101)))),CONCATENATE("[",ROUND(100-OFFSET('Sanitation Data'!$E$5,0,10*ROW('Sanitation Data'!E101)),0),"]"),IF(AND(ISNUMBER(OFFSET('Sanitation Data'!$E$5,0,10*ROW('Sanitation Data'!E101))),CU107="",ISNUMBER(OFFSET('Sanitation Data'!$E$5,0,10*ROW('Sanitation Data'!E101)))),100-OFFSET('Sanitation Data'!$E$5,0,10*ROW('Sanitation Data'!E101)),NA())))</f>
        <v>#N/A</v>
      </c>
      <c r="AG107" s="253" t="e">
        <f ca="true">+IF(AND(ISNUMBER(OFFSET('Sanitation Data'!$E$7,0,10*ROW('Sanitation Data'!E101))),CV107="Yes"),OFFSET('Sanitation Data'!$E$7,0,10*ROW('Sanitation Data'!E101)),IF(AND(ISNUMBER(OFFSET('Sanitation Data'!$E$7,0,10*ROW('Sanitation Data'!E101))),CV107="No",ISNUMBER(OFFSET('Sanitation Data'!$E$7,0,10*ROW('Sanitation Data'!E101)))),CONCATENATE("[",ROUND(OFFSET('Sanitation Data'!$E$7,0,10*ROW('Sanitation Data'!E101)),0),"]"),IF(AND(ISNUMBER(OFFSET('Sanitation Data'!$E$7,0,10*ROW('Sanitation Data'!E101))),CV107="",ISNUMBER(OFFSET('Sanitation Data'!$E$7,0,10*ROW('Sanitation Data'!E101)))),OFFSET('Sanitation Data'!$E$7,0,10*ROW('Sanitation Data'!E101)),NA())))</f>
        <v>#N/A</v>
      </c>
      <c r="AH107" s="253" t="e">
        <f ca="true">+IF(AND(ISNUMBER(OFFSET('Sanitation Data'!$E$11,0,10*ROW('Sanitation Data'!E101))),CW107="Yes"),OFFSET('Sanitation Data'!$E$11,0,10*ROW('Sanitation Data'!E101)),IF(AND(ISNUMBER(OFFSET('Sanitation Data'!$E$11,0,10*ROW('Sanitation Data'!E101))),CW107="No",ISNUMBER(OFFSET('Sanitation Data'!$E$11,0,10*ROW('Sanitation Data'!E101)))),CONCATENATE("[",ROUND(OFFSET('Sanitation Data'!$E$11,0,10*ROW('Sanitation Data'!E101)),0),"]"),IF(AND(ISNUMBER(OFFSET('Sanitation Data'!$E$11,0,10*ROW('Sanitation Data'!E101))),CW107="",ISNUMBER(OFFSET('Sanitation Data'!$E$11,0,10*ROW('Sanitation Data'!E101)))),OFFSET('Sanitation Data'!$E$11,0,10*ROW('Sanitation Data'!E101)),NA())))</f>
        <v>#N/A</v>
      </c>
      <c r="AI107" s="253" t="e">
        <f ca="true">+IF(AND(ISNUMBER(OFFSET('Sanitation Data'!$E$12,0,10*ROW('Sanitation Data'!E101))),CX107="Yes"),OFFSET('Sanitation Data'!$E$12,0,10*ROW('Sanitation Data'!E101)),IF(AND(ISNUMBER(OFFSET('Sanitation Data'!$E$12,0,10*ROW('Sanitation Data'!E101))),CX107="No",ISNUMBER(OFFSET('Sanitation Data'!$E$12,0,10*ROW('Sanitation Data'!E101)))),CONCATENATE("[",ROUND(OFFSET('Sanitation Data'!$E$12,0,10*ROW('Sanitation Data'!E101)),0),"]"),IF(AND(ISNUMBER(OFFSET('Sanitation Data'!$E$12,0,10*ROW('Sanitation Data'!E101))),CX107="",ISNUMBER(OFFSET('Sanitation Data'!$E$12,0,10*ROW('Sanitation Data'!E101)))),OFFSET('Sanitation Data'!$E$12,0,10*ROW('Sanitation Data'!E101)),NA())))</f>
        <v>#N/A</v>
      </c>
      <c r="AJ107" s="253" t="e">
        <f ca="true">+IF(AND(ISNUMBER(OFFSET('Sanitation Data'!$E$13,0,10*ROW('Sanitation Data'!E101))),CY107="Yes"),OFFSET('Sanitation Data'!$E$13,0,10*ROW('Sanitation Data'!E101)),IF(AND(ISNUMBER(OFFSET('Sanitation Data'!$E$13,0,10*ROW('Sanitation Data'!E101))),CY107="No",ISNUMBER(OFFSET('Sanitation Data'!$E$13,0,10*ROW('Sanitation Data'!E101)))),CONCATENATE("[",ROUND(OFFSET('Sanitation Data'!$E$13,0,10*ROW('Sanitation Data'!E101)),0),"]"),IF(AND(ISNUMBER(OFFSET('Sanitation Data'!$E$13,0,10*ROW('Sanitation Data'!E101))),CY107="",ISNUMBER(OFFSET('Sanitation Data'!$E$13,0,10*ROW('Sanitation Data'!E101)))),OFFSET('Sanitation Data'!$E$13,0,10*ROW('Sanitation Data'!E101)),NA())))</f>
        <v>#N/A</v>
      </c>
      <c r="AK107" s="253" t="e">
        <f ca="true">+IF(AND(ISNUMBER(OFFSET('Sanitation Data'!$F$5,0,10*ROW('Sanitation Data'!F101))),CZ107="Yes"),100-OFFSET('Sanitation Data'!$F$5,0,10*ROW('Sanitation Data'!F101)),IF(AND(ISNUMBER(OFFSET('Sanitation Data'!$F$5,0,10*ROW('Sanitation Data'!F101))),CZ107="No",ISNUMBER(OFFSET('Sanitation Data'!$F$5,0,10*ROW('Sanitation Data'!F101)))),CONCATENATE("[",ROUND(100-OFFSET('Sanitation Data'!$F$5,0,10*ROW('Sanitation Data'!F101)),0),"]"),IF(AND(ISNUMBER(OFFSET('Sanitation Data'!$F$5,0,10*ROW('Sanitation Data'!F101))),CZ107="",ISNUMBER(OFFSET('Sanitation Data'!$F$5,0,10*ROW('Sanitation Data'!F101)))),100-OFFSET('Sanitation Data'!$F$5,0,10*ROW('Sanitation Data'!F101)),NA())))</f>
        <v>#N/A</v>
      </c>
      <c r="AL107" s="253" t="e">
        <f ca="true">+IF(AND(ISNUMBER(OFFSET('Sanitation Data'!$F$7,0,10*ROW('Sanitation Data'!F101))),DA107="Yes"),OFFSET('Sanitation Data'!$F$7,0,10*ROW('Sanitation Data'!F101)),IF(AND(ISNUMBER(OFFSET('Sanitation Data'!$F$7,0,10*ROW('Sanitation Data'!F101))),DA107="No",ISNUMBER(OFFSET('Sanitation Data'!$F$7,0,10*ROW('Sanitation Data'!F101)))),CONCATENATE("[",ROUND(OFFSET('Sanitation Data'!$F$7,0,10*ROW('Sanitation Data'!F101)),0),"]"),IF(AND(ISNUMBER(OFFSET('Sanitation Data'!$F$7,0,10*ROW('Sanitation Data'!F101))),DA107="",ISNUMBER(OFFSET('Sanitation Data'!$F$7,0,10*ROW('Sanitation Data'!F101)))),OFFSET('Sanitation Data'!$F$7,0,10*ROW('Sanitation Data'!F101)),NA())))</f>
        <v>#N/A</v>
      </c>
      <c r="AM107" s="253" t="e">
        <f ca="true">+IF(AND(ISNUMBER(OFFSET('Sanitation Data'!$F$11,0,10*ROW('Sanitation Data'!F101))),DB107="Yes"),OFFSET('Sanitation Data'!$F$11,0,10*ROW('Sanitation Data'!F101)),IF(AND(ISNUMBER(OFFSET('Sanitation Data'!$F$11,0,10*ROW('Sanitation Data'!F101))),DB107="No",ISNUMBER(OFFSET('Sanitation Data'!$F$11,0,10*ROW('Sanitation Data'!F101)))),CONCATENATE("[",ROUND(OFFSET('Sanitation Data'!$F$11,0,10*ROW('Sanitation Data'!F101)),0),"]"),IF(AND(ISNUMBER(OFFSET('Sanitation Data'!$F$11,0,10*ROW('Sanitation Data'!F101))),DB107="",ISNUMBER(OFFSET('Sanitation Data'!$F$11,0,10*ROW('Sanitation Data'!F101)))),OFFSET('Sanitation Data'!$F$11,0,10*ROW('Sanitation Data'!F101)),NA())))</f>
        <v>#N/A</v>
      </c>
      <c r="AN107" s="253" t="e">
        <f ca="true">+IF(AND(ISNUMBER(OFFSET('Sanitation Data'!$F$12,0,10*ROW('Sanitation Data'!F101))),DC107="Yes"),OFFSET('Sanitation Data'!$F$12,0,10*ROW('Sanitation Data'!F101)),IF(AND(ISNUMBER(OFFSET('Sanitation Data'!$F$12,0,10*ROW('Sanitation Data'!F101))),DC107="No",ISNUMBER(OFFSET('Sanitation Data'!$F$12,0,10*ROW('Sanitation Data'!F101)))),CONCATENATE("[",ROUND(OFFSET('Sanitation Data'!$F$12,0,10*ROW('Sanitation Data'!F101)),0),"]"),IF(AND(ISNUMBER(OFFSET('Sanitation Data'!$F$12,0,10*ROW('Sanitation Data'!F101))),DC107="",ISNUMBER(OFFSET('Sanitation Data'!$F$12,0,10*ROW('Sanitation Data'!F101)))),OFFSET('Sanitation Data'!$F$12,0,10*ROW('Sanitation Data'!F101)),NA())))</f>
        <v>#N/A</v>
      </c>
      <c r="AO107" s="253" t="e">
        <f ca="true">+IF(AND(ISNUMBER(OFFSET('Sanitation Data'!$F$13,0,10*ROW('Sanitation Data'!F101))),DD107="Yes"),OFFSET('Sanitation Data'!$F$13,0,10*ROW('Sanitation Data'!F101)),IF(AND(ISNUMBER(OFFSET('Sanitation Data'!$F$13,0,10*ROW('Sanitation Data'!F101))),DD107="No",ISNUMBER(OFFSET('Sanitation Data'!$F$13,0,10*ROW('Sanitation Data'!F101)))),CONCATENATE("[",ROUND(OFFSET('Sanitation Data'!$F$13,0,10*ROW('Sanitation Data'!F101)),0),"]"),IF(AND(ISNUMBER(OFFSET('Sanitation Data'!$F$13,0,10*ROW('Sanitation Data'!F101))),DD107="",ISNUMBER(OFFSET('Sanitation Data'!$F$13,0,10*ROW('Sanitation Data'!F101)))),OFFSET('Sanitation Data'!$F$13,0,10*ROW('Sanitation Data'!F101)),NA())))</f>
        <v>#N/A</v>
      </c>
      <c r="AP107" s="253" t="e">
        <f ca="true">+IF(AND(ISNUMBER(OFFSET('Sanitation Data'!$G$5,0,10*ROW('Sanitation Data'!G101))),DE107="Yes"),100-OFFSET('Sanitation Data'!$G$5,0,10*ROW('Sanitation Data'!G101)),IF(AND(ISNUMBER(OFFSET('Sanitation Data'!$G$5,0,10*ROW('Sanitation Data'!G101))),DE107="No",ISNUMBER(OFFSET('Sanitation Data'!$G$5,0,10*ROW('Sanitation Data'!G101)))),CONCATENATE("[",ROUND(100-OFFSET('Sanitation Data'!$G$5,0,10*ROW('Sanitation Data'!G101)),0),"]"),IF(AND(ISNUMBER(OFFSET('Sanitation Data'!$G$5,0,10*ROW('Sanitation Data'!G101))),DE107="",ISNUMBER(OFFSET('Sanitation Data'!$G$5,0,10*ROW('Sanitation Data'!G101)))),100-OFFSET('Sanitation Data'!$G$5,0,10*ROW('Sanitation Data'!G101)),NA())))</f>
        <v>#N/A</v>
      </c>
      <c r="AQ107" s="253" t="e">
        <f ca="true">+IF(AND(ISNUMBER(OFFSET('Sanitation Data'!$G$7,0,10*ROW('Sanitation Data'!G101))),DF107="Yes"),OFFSET('Sanitation Data'!$G$7,0,10*ROW('Sanitation Data'!G101)),IF(AND(ISNUMBER(OFFSET('Sanitation Data'!$G$7,0,10*ROW('Sanitation Data'!G101))),DF107="No",ISNUMBER(OFFSET('Sanitation Data'!$G$7,0,10*ROW('Sanitation Data'!G101)))),CONCATENATE("[",ROUND(OFFSET('Sanitation Data'!$G$7,0,10*ROW('Sanitation Data'!G101)),0),"]"),IF(AND(ISNUMBER(OFFSET('Sanitation Data'!$G$7,0,10*ROW('Sanitation Data'!G101))),DF107="",ISNUMBER(OFFSET('Sanitation Data'!$G$7,0,10*ROW('Sanitation Data'!G101)))),OFFSET('Sanitation Data'!$G$7,0,10*ROW('Sanitation Data'!G101)),NA())))</f>
        <v>#N/A</v>
      </c>
      <c r="AR107" s="253" t="e">
        <f ca="true">+IF(AND(ISNUMBER(OFFSET('Sanitation Data'!$G$11,0,10*ROW('Sanitation Data'!G101))),DG107="Yes"),OFFSET('Sanitation Data'!$G$11,0,10*ROW('Sanitation Data'!G101)),IF(AND(ISNUMBER(OFFSET('Sanitation Data'!$G$11,0,10*ROW('Sanitation Data'!G101))),DG107="No",ISNUMBER(OFFSET('Sanitation Data'!$G$11,0,10*ROW('Sanitation Data'!G101)))),CONCATENATE("[",ROUND(OFFSET('Sanitation Data'!$G$11,0,10*ROW('Sanitation Data'!G101)),0),"]"),IF(AND(ISNUMBER(OFFSET('Sanitation Data'!$G$11,0,10*ROW('Sanitation Data'!G101))),DG107="",ISNUMBER(OFFSET('Sanitation Data'!$G$11,0,10*ROW('Sanitation Data'!G101)))),OFFSET('Sanitation Data'!$G$11,0,10*ROW('Sanitation Data'!G101)),NA())))</f>
        <v>#N/A</v>
      </c>
      <c r="AS107" s="253" t="e">
        <f ca="true">+IF(AND(ISNUMBER(OFFSET('Sanitation Data'!$G$12,0,10*ROW('Sanitation Data'!G101))),DH107="Yes"),OFFSET('Sanitation Data'!$G$12,0,10*ROW('Sanitation Data'!G101)),IF(AND(ISNUMBER(OFFSET('Sanitation Data'!$G$12,0,10*ROW('Sanitation Data'!G101))),DH107="No",ISNUMBER(OFFSET('Sanitation Data'!$G$12,0,10*ROW('Sanitation Data'!G101)))),CONCATENATE("[",ROUND(OFFSET('Sanitation Data'!$G$12,0,10*ROW('Sanitation Data'!G101)),0),"]"),IF(AND(ISNUMBER(OFFSET('Sanitation Data'!$G$12,0,10*ROW('Sanitation Data'!G101))),DH107="",ISNUMBER(OFFSET('Sanitation Data'!$G$12,0,10*ROW('Sanitation Data'!G101)))),OFFSET('Sanitation Data'!$G$12,0,10*ROW('Sanitation Data'!G101)),NA())))</f>
        <v>#N/A</v>
      </c>
      <c r="AT107" s="253" t="e">
        <f ca="true">+IF(AND(ISNUMBER(OFFSET('Sanitation Data'!$G$13,0,10*ROW('Sanitation Data'!G101))),DI107="Yes"),OFFSET('Sanitation Data'!$G$13,0,10*ROW('Sanitation Data'!G101)),IF(AND(ISNUMBER(OFFSET('Sanitation Data'!$G$13,0,10*ROW('Sanitation Data'!G101))),DI107="No",ISNUMBER(OFFSET('Sanitation Data'!$G$13,0,10*ROW('Sanitation Data'!G101)))),CONCATENATE("[",ROUND(OFFSET('Sanitation Data'!$G$13,0,10*ROW('Sanitation Data'!G101)),0),"]"),IF(AND(ISNUMBER(OFFSET('Sanitation Data'!$G$13,0,10*ROW('Sanitation Data'!G101))),DI107="",ISNUMBER(OFFSET('Sanitation Data'!$G$13,0,10*ROW('Sanitation Data'!G101)))),OFFSET('Sanitation Data'!$G$13,0,10*ROW('Sanitation Data'!G101)),NA())))</f>
        <v>#N/A</v>
      </c>
      <c r="AU107" s="253" t="e">
        <f ca="true">+IF(AND(ISNUMBER(OFFSET('Sanitation Data'!$H$5,0,10*ROW('Sanitation Data'!H101))),DJ107="Yes"),100-OFFSET('Sanitation Data'!$H$5,0,10*ROW('Sanitation Data'!H101)),IF(AND(ISNUMBER(OFFSET('Sanitation Data'!$H$5,0,10*ROW('Sanitation Data'!H101))),DJ107="No",ISNUMBER(OFFSET('Sanitation Data'!$H$5,0,10*ROW('Sanitation Data'!H101)))),CONCATENATE("[",ROUND(100-OFFSET('Sanitation Data'!$H$5,0,10*ROW('Sanitation Data'!H101)),0),"]"),IF(AND(ISNUMBER(OFFSET('Sanitation Data'!$H$5,0,10*ROW('Sanitation Data'!H101))),DJ107="",ISNUMBER(OFFSET('Sanitation Data'!$H$5,0,10*ROW('Sanitation Data'!H101)))),100-OFFSET('Sanitation Data'!$H$5,0,10*ROW('Sanitation Data'!H101)),NA())))</f>
        <v>#N/A</v>
      </c>
      <c r="AV107" s="253" t="e">
        <f ca="true">+IF(AND(ISNUMBER(OFFSET('Sanitation Data'!$H$7,0,10*ROW('Sanitation Data'!H101))),DK107="Yes"),OFFSET('Sanitation Data'!$H$7,0,10*ROW('Sanitation Data'!H101)),IF(AND(ISNUMBER(OFFSET('Sanitation Data'!$H$7,0,10*ROW('Sanitation Data'!H101))),DK107="No",ISNUMBER(OFFSET('Sanitation Data'!$H$7,0,10*ROW('Sanitation Data'!H101)))),CONCATENATE("[",ROUND(OFFSET('Sanitation Data'!$H$7,0,10*ROW('Sanitation Data'!H101)),0),"]"),IF(AND(ISNUMBER(OFFSET('Sanitation Data'!$H$7,0,10*ROW('Sanitation Data'!H101))),DK107="",ISNUMBER(OFFSET('Sanitation Data'!$H$7,0,10*ROW('Sanitation Data'!H101)))),OFFSET('Sanitation Data'!$H$7,0,10*ROW('Sanitation Data'!H101)),NA())))</f>
        <v>#N/A</v>
      </c>
      <c r="AW107" s="253" t="e">
        <f ca="true">+IF(AND(ISNUMBER(OFFSET('Sanitation Data'!$H$11,0,10*ROW('Sanitation Data'!H101))),DL107="Yes"),OFFSET('Sanitation Data'!$H$11,0,10*ROW('Sanitation Data'!H101)),IF(AND(ISNUMBER(OFFSET('Sanitation Data'!$H$11,0,10*ROW('Sanitation Data'!H101))),DL107="No",ISNUMBER(OFFSET('Sanitation Data'!$H$11,0,10*ROW('Sanitation Data'!H101)))),CONCATENATE("[",ROUND(OFFSET('Sanitation Data'!$H$11,0,10*ROW('Sanitation Data'!H101)),0),"]"),IF(AND(ISNUMBER(OFFSET('Sanitation Data'!$H$11,0,10*ROW('Sanitation Data'!H101))),DL107="",ISNUMBER(OFFSET('Sanitation Data'!$H$11,0,10*ROW('Sanitation Data'!H101)))),OFFSET('Sanitation Data'!$H$11,0,10*ROW('Sanitation Data'!H101)),NA())))</f>
        <v>#N/A</v>
      </c>
      <c r="AX107" s="253" t="e">
        <f ca="true">+IF(AND(ISNUMBER(OFFSET('Sanitation Data'!$H$12,0,10*ROW('Sanitation Data'!H101))),DM107="Yes"),OFFSET('Sanitation Data'!$H$12,0,10*ROW('Sanitation Data'!H101)),IF(AND(ISNUMBER(OFFSET('Sanitation Data'!$H$12,0,10*ROW('Sanitation Data'!H101))),DM107="No",ISNUMBER(OFFSET('Sanitation Data'!$H$12,0,10*ROW('Sanitation Data'!H101)))),CONCATENATE("[",ROUND(OFFSET('Sanitation Data'!$H$12,0,10*ROW('Sanitation Data'!H101)),0),"]"),IF(AND(ISNUMBER(OFFSET('Sanitation Data'!$H$12,0,10*ROW('Sanitation Data'!H101))),DM107="",ISNUMBER(OFFSET('Sanitation Data'!$H$12,0,10*ROW('Sanitation Data'!H101)))),OFFSET('Sanitation Data'!$H$12,0,10*ROW('Sanitation Data'!H101)),NA())))</f>
        <v>#N/A</v>
      </c>
      <c r="AY107" s="253" t="e">
        <f ca="true">+IF(AND(ISNUMBER(OFFSET('Sanitation Data'!$H$13,0,10*ROW('Sanitation Data'!H101))),DN107="Yes"),OFFSET('Sanitation Data'!$H$13,0,10*ROW('Sanitation Data'!H101)),IF(AND(ISNUMBER(OFFSET('Sanitation Data'!$H$13,0,10*ROW('Sanitation Data'!H101))),DN107="No",ISNUMBER(OFFSET('Sanitation Data'!$H$13,0,10*ROW('Sanitation Data'!H101)))),CONCATENATE("[",ROUND(OFFSET('Sanitation Data'!$H$13,0,10*ROW('Sanitation Data'!H101)),0),"]"),IF(AND(ISNUMBER(OFFSET('Sanitation Data'!$H$13,0,10*ROW('Sanitation Data'!H101))),DN107="",ISNUMBER(OFFSET('Sanitation Data'!$H$13,0,10*ROW('Sanitation Data'!H101)))),OFFSET('Sanitation Data'!$H$13,0,10*ROW('Sanitation Data'!H101)),NA())))</f>
        <v>#N/A</v>
      </c>
      <c r="AZ107" s="254" t="e">
        <f ca="true">+IF(AND(ISNUMBER(OFFSET('Hygiene Data'!$C$6,0,10*ROW('Hygiene Data'!C101))),DO107="Yes"),OFFSET('Hygiene Data'!$C$6,0,10*ROW('Hygiene Data'!C101)),IF(AND(ISNUMBER(OFFSET('Hygiene Data'!$C$6,0,10*ROW('Hygiene Data'!C101))),DO107="No",ISNUMBER(OFFSET('Hygiene Data'!$C$6,0,10*ROW('Hygiene Data'!C101)))),CONCATENATE("[",ROUND(OFFSET('Hygiene Data'!$C$6,0,10*ROW('Hygiene Data'!C101)),0),"]"),IF(AND(ISNUMBER(OFFSET('Hygiene Data'!$C$6,0,10*ROW('Hygiene Data'!C101))),DO107="",ISNUMBER(OFFSET('Hygiene Data'!$C$6,0,10*ROW('Hygiene Data'!C101)))),OFFSET('Hygiene Data'!$C$6,0,10*ROW('Hygiene Data'!C101)),NA())))</f>
        <v>#N/A</v>
      </c>
      <c r="BA107" s="254" t="e">
        <f ca="true">+IF(AND(ISNUMBER(OFFSET('Hygiene Data'!$C$8,0,10*ROW('Hygiene Data'!C101))),DP107="Yes"),OFFSET('Hygiene Data'!$C$8,0,10*ROW('Hygiene Data'!C101)),IF(AND(ISNUMBER(OFFSET('Hygiene Data'!$C$8,0,10*ROW('Hygiene Data'!C101))),DP107="No",ISNUMBER(OFFSET('Hygiene Data'!$C$8,0,10*ROW('Hygiene Data'!C101)))),CONCATENATE("[",ROUND(OFFSET('Hygiene Data'!$C$8,0,10*ROW('Hygiene Data'!C101)),0),"]"),IF(AND(ISNUMBER(OFFSET('Hygiene Data'!$C$8,0,10*ROW('Hygiene Data'!C101))),DP107="",ISNUMBER(OFFSET('Hygiene Data'!$C$8,0,10*ROW('Hygiene Data'!C101)))),OFFSET('Hygiene Data'!$C$8,0,10*ROW('Hygiene Data'!C101)),NA())))</f>
        <v>#N/A</v>
      </c>
      <c r="BB107" s="254" t="e">
        <f ca="true">+IF(AND(ISNUMBER(OFFSET('Hygiene Data'!$C$10,0,10*ROW('Hygiene Data'!C101))),DQ107="Yes"),OFFSET('Hygiene Data'!$C$10,0,10*ROW('Hygiene Data'!C101)),IF(AND(ISNUMBER(OFFSET('Hygiene Data'!$C$10,0,10*ROW('Hygiene Data'!C101))),DQ107="No",ISNUMBER(OFFSET('Hygiene Data'!$C$10,0,10*ROW('Hygiene Data'!C101)))),CONCATENATE("[",ROUND(OFFSET('Hygiene Data'!$C$10,0,10*ROW('Hygiene Data'!C101)),0),"]"),IF(AND(ISNUMBER(OFFSET('Hygiene Data'!$C$10,0,10*ROW('Hygiene Data'!C101))),DQ107="",ISNUMBER(OFFSET('Hygiene Data'!$C$10,0,10*ROW('Hygiene Data'!C101)))),OFFSET('Hygiene Data'!$C$10,0,10*ROW('Hygiene Data'!C101)),NA())))</f>
        <v>#N/A</v>
      </c>
      <c r="BC107" s="254" t="e">
        <f ca="true">+IF(AND(ISNUMBER(OFFSET('Hygiene Data'!$D$6,0,10*ROW('Hygiene Data'!D101))),DR107="Yes"),OFFSET('Hygiene Data'!$D$6,0,10*ROW('Hygiene Data'!D101)),IF(AND(ISNUMBER(OFFSET('Hygiene Data'!$D$6,0,10*ROW('Hygiene Data'!D101))),DR107="No",ISNUMBER(OFFSET('Hygiene Data'!$D$6,0,10*ROW('Hygiene Data'!D101)))),CONCATENATE("[",ROUND(OFFSET('Hygiene Data'!$D$6,0,10*ROW('Hygiene Data'!D101)),0),"]"),IF(AND(ISNUMBER(OFFSET('Hygiene Data'!$D$6,0,10*ROW('Hygiene Data'!D101))),DR107="",ISNUMBER(OFFSET('Hygiene Data'!$D$6,0,10*ROW('Hygiene Data'!D101)))),OFFSET('Hygiene Data'!$D$6,0,10*ROW('Hygiene Data'!D101)),NA())))</f>
        <v>#N/A</v>
      </c>
      <c r="BD107" s="254" t="e">
        <f ca="true">+IF(AND(ISNUMBER(OFFSET('Hygiene Data'!$D$8,0,10*ROW('Hygiene Data'!D101))),DS107="Yes"),OFFSET('Hygiene Data'!$D$8,0,10*ROW('Hygiene Data'!D101)),IF(AND(ISNUMBER(OFFSET('Hygiene Data'!$D$8,0,10*ROW('Hygiene Data'!D101))),DS107="No",ISNUMBER(OFFSET('Hygiene Data'!$D$8,0,10*ROW('Hygiene Data'!D101)))),CONCATENATE("[",ROUND(OFFSET('Hygiene Data'!$D$8,0,10*ROW('Hygiene Data'!D101)),0),"]"),IF(AND(ISNUMBER(OFFSET('Hygiene Data'!$D$8,0,10*ROW('Hygiene Data'!D101))),DS107="",ISNUMBER(OFFSET('Hygiene Data'!$D$8,0,10*ROW('Hygiene Data'!D101)))),OFFSET('Hygiene Data'!$D$8,0,10*ROW('Hygiene Data'!D101)),NA())))</f>
        <v>#N/A</v>
      </c>
      <c r="BE107" s="254" t="e">
        <f ca="true">+IF(AND(ISNUMBER(OFFSET('Hygiene Data'!$D$10,0,10*ROW('Hygiene Data'!D101))),DT107="Yes"),OFFSET('Hygiene Data'!$D$10,0,10*ROW('Hygiene Data'!D101)),IF(AND(ISNUMBER(OFFSET('Hygiene Data'!$D$10,0,10*ROW('Hygiene Data'!D101))),DT107="No",ISNUMBER(OFFSET('Hygiene Data'!$D$10,0,10*ROW('Hygiene Data'!D101)))),CONCATENATE("[",ROUND(OFFSET('Hygiene Data'!$D$10,0,10*ROW('Hygiene Data'!D101)),0),"]"),IF(AND(ISNUMBER(OFFSET('Hygiene Data'!$D$10,0,10*ROW('Hygiene Data'!D101))),DT107="",ISNUMBER(OFFSET('Hygiene Data'!$D$10,0,10*ROW('Hygiene Data'!D101)))),OFFSET('Hygiene Data'!$D$10,0,10*ROW('Hygiene Data'!D101)),NA())))</f>
        <v>#N/A</v>
      </c>
      <c r="BF107" s="254" t="e">
        <f ca="true">+IF(AND(ISNUMBER(OFFSET('Hygiene Data'!$E$6,0,10*ROW('Hygiene Data'!E101))),DU107="Yes"),OFFSET('Hygiene Data'!$E$6,0,10*ROW('Hygiene Data'!E101)),IF(AND(ISNUMBER(OFFSET('Hygiene Data'!$E$6,0,10*ROW('Hygiene Data'!E101))),DU107="No",ISNUMBER(OFFSET('Hygiene Data'!$E$6,0,10*ROW('Hygiene Data'!E101)))),CONCATENATE("[",ROUND(OFFSET('Hygiene Data'!$E$6,0,10*ROW('Hygiene Data'!E101)),0),"]"),IF(AND(ISNUMBER(OFFSET('Hygiene Data'!$E$6,0,10*ROW('Hygiene Data'!E101))),DU107="",ISNUMBER(OFFSET('Hygiene Data'!$E$6,0,10*ROW('Hygiene Data'!E101)))),OFFSET('Hygiene Data'!$E$6,0,10*ROW('Hygiene Data'!E101)),NA())))</f>
        <v>#N/A</v>
      </c>
      <c r="BG107" s="254" t="e">
        <f ca="true">+IF(AND(ISNUMBER(OFFSET('Hygiene Data'!$E$8,0,10*ROW('Hygiene Data'!E101))),DV107="Yes"),OFFSET('Hygiene Data'!$E$8,0,10*ROW('Hygiene Data'!E101)),IF(AND(ISNUMBER(OFFSET('Hygiene Data'!$E$8,0,10*ROW('Hygiene Data'!E101))),DV107="No",ISNUMBER(OFFSET('Hygiene Data'!$E$8,0,10*ROW('Hygiene Data'!E101)))),CONCATENATE("[",ROUND(OFFSET('Hygiene Data'!$E$8,0,10*ROW('Hygiene Data'!E101)),0),"]"),IF(AND(ISNUMBER(OFFSET('Hygiene Data'!$E$8,0,10*ROW('Hygiene Data'!E101))),DV107="",ISNUMBER(OFFSET('Hygiene Data'!$E$8,0,10*ROW('Hygiene Data'!E101)))),OFFSET('Hygiene Data'!$E$8,0,10*ROW('Hygiene Data'!E101)),NA())))</f>
        <v>#N/A</v>
      </c>
      <c r="BH107" s="254" t="e">
        <f ca="true">+IF(AND(ISNUMBER(OFFSET('Hygiene Data'!$E$10,0,10*ROW('Hygiene Data'!E101))),DW107="Yes"),OFFSET('Hygiene Data'!$E$10,0,10*ROW('Hygiene Data'!E101)),IF(AND(ISNUMBER(OFFSET('Hygiene Data'!$E$10,0,10*ROW('Hygiene Data'!E101))),DW107="No",ISNUMBER(OFFSET('Hygiene Data'!$E$10,0,10*ROW('Hygiene Data'!E101)))),CONCATENATE("[",ROUND(OFFSET('Hygiene Data'!$E$10,0,10*ROW('Hygiene Data'!E101)),0),"]"),IF(AND(ISNUMBER(OFFSET('Hygiene Data'!$E$10,0,10*ROW('Hygiene Data'!E101))),DW107="",ISNUMBER(OFFSET('Hygiene Data'!$E$10,0,10*ROW('Hygiene Data'!E101)))),OFFSET('Hygiene Data'!$E$10,0,10*ROW('Hygiene Data'!E101)),NA())))</f>
        <v>#N/A</v>
      </c>
      <c r="BI107" s="254" t="e">
        <f ca="true">+IF(AND(ISNUMBER(OFFSET('Hygiene Data'!$F$6,0,10*ROW('Hygiene Data'!F101))),DX107="Yes"),OFFSET('Hygiene Data'!$F$6,0,10*ROW('Hygiene Data'!F101)),IF(AND(ISNUMBER(OFFSET('Hygiene Data'!$F$6,0,10*ROW('Hygiene Data'!F101))),DX107="No",ISNUMBER(OFFSET('Hygiene Data'!$F$6,0,10*ROW('Hygiene Data'!F101)))),CONCATENATE("[",ROUND(OFFSET('Hygiene Data'!$F$6,0,10*ROW('Hygiene Data'!F101)),0),"]"),IF(AND(ISNUMBER(OFFSET('Hygiene Data'!$F$6,0,10*ROW('Hygiene Data'!F101))),DX107="",ISNUMBER(OFFSET('Hygiene Data'!$F$6,0,10*ROW('Hygiene Data'!F101)))),OFFSET('Hygiene Data'!$F$6,0,10*ROW('Hygiene Data'!F101)),NA())))</f>
        <v>#N/A</v>
      </c>
      <c r="BJ107" s="254" t="e">
        <f ca="true">+IF(AND(ISNUMBER(OFFSET('Hygiene Data'!$F$8,0,10*ROW('Hygiene Data'!F101))),DY107="Yes"),OFFSET('Hygiene Data'!$F$8,0,10*ROW('Hygiene Data'!F101)),IF(AND(ISNUMBER(OFFSET('Hygiene Data'!$F$8,0,10*ROW('Hygiene Data'!F101))),DY107="No",ISNUMBER(OFFSET('Hygiene Data'!$F$8,0,10*ROW('Hygiene Data'!F101)))),CONCATENATE("[",ROUND(OFFSET('Hygiene Data'!$F$8,0,10*ROW('Hygiene Data'!F101)),0),"]"),IF(AND(ISNUMBER(OFFSET('Hygiene Data'!$F$8,0,10*ROW('Hygiene Data'!F101))),DY107="",ISNUMBER(OFFSET('Hygiene Data'!$F$8,0,10*ROW('Hygiene Data'!F101)))),OFFSET('Hygiene Data'!$F$8,0,10*ROW('Hygiene Data'!F101)),NA())))</f>
        <v>#N/A</v>
      </c>
      <c r="BK107" s="254" t="e">
        <f ca="true">+IF(AND(ISNUMBER(OFFSET('Hygiene Data'!$F$10,0,10*ROW('Hygiene Data'!F101))),DZ107="Yes"),OFFSET('Hygiene Data'!$F$10,0,10*ROW('Hygiene Data'!F101)),IF(AND(ISNUMBER(OFFSET('Hygiene Data'!$F$10,0,10*ROW('Hygiene Data'!F101))),DZ107="No",ISNUMBER(OFFSET('Hygiene Data'!$F$10,0,10*ROW('Hygiene Data'!F101)))),CONCATENATE("[",ROUND(OFFSET('Hygiene Data'!$F$10,0,10*ROW('Hygiene Data'!F101)),0),"]"),IF(AND(ISNUMBER(OFFSET('Hygiene Data'!$F$10,0,10*ROW('Hygiene Data'!F101))),DZ107="",ISNUMBER(OFFSET('Hygiene Data'!$F$10,0,10*ROW('Hygiene Data'!F101)))),OFFSET('Hygiene Data'!$F$10,0,10*ROW('Hygiene Data'!F101)),NA())))</f>
        <v>#N/A</v>
      </c>
      <c r="BL107" s="254" t="e">
        <f ca="true">+IF(AND(ISNUMBER(OFFSET('Hygiene Data'!$G$6,0,10*ROW('Hygiene Data'!G101))),EA107="Yes"),OFFSET('Hygiene Data'!$G$6,0,10*ROW('Hygiene Data'!G101)),IF(AND(ISNUMBER(OFFSET('Hygiene Data'!$G$6,0,10*ROW('Hygiene Data'!G101))),EA107="No",ISNUMBER(OFFSET('Hygiene Data'!$G$6,0,10*ROW('Hygiene Data'!G101)))),CONCATENATE("[",ROUND(OFFSET('Hygiene Data'!$G$6,0,10*ROW('Hygiene Data'!G101)),0),"]"),IF(AND(ISNUMBER(OFFSET('Hygiene Data'!$G$6,0,10*ROW('Hygiene Data'!G101))),EA107="",ISNUMBER(OFFSET('Hygiene Data'!$G$6,0,10*ROW('Hygiene Data'!G101)))),OFFSET('Hygiene Data'!$G$6,0,10*ROW('Hygiene Data'!G101)),NA())))</f>
        <v>#N/A</v>
      </c>
      <c r="BM107" s="254" t="e">
        <f ca="true">+IF(AND(ISNUMBER(OFFSET('Hygiene Data'!$G$8,0,10*ROW('Hygiene Data'!G101))),EB107="Yes"),OFFSET('Hygiene Data'!$G$8,0,10*ROW('Hygiene Data'!G101)),IF(AND(ISNUMBER(OFFSET('Hygiene Data'!$G$8,0,10*ROW('Hygiene Data'!G101))),EB107="No",ISNUMBER(OFFSET('Hygiene Data'!$G$8,0,10*ROW('Hygiene Data'!G101)))),CONCATENATE("[",ROUND(OFFSET('Hygiene Data'!$G$8,0,10*ROW('Hygiene Data'!G101)),0),"]"),IF(AND(ISNUMBER(OFFSET('Hygiene Data'!$G$8,0,10*ROW('Hygiene Data'!G101))),EB107="",ISNUMBER(OFFSET('Hygiene Data'!$G$8,0,10*ROW('Hygiene Data'!G101)))),OFFSET('Hygiene Data'!$G$8,0,10*ROW('Hygiene Data'!G101)),NA())))</f>
        <v>#N/A</v>
      </c>
      <c r="BN107" s="254" t="e">
        <f ca="true">+IF(AND(ISNUMBER(OFFSET('Hygiene Data'!$G$10,0,10*ROW('Hygiene Data'!G101))),EC107="Yes"),OFFSET('Hygiene Data'!$G$10,0,10*ROW('Hygiene Data'!G101)),IF(AND(ISNUMBER(OFFSET('Hygiene Data'!$G$10,0,10*ROW('Hygiene Data'!G101))),EC107="No",ISNUMBER(OFFSET('Hygiene Data'!$G$10,0,10*ROW('Hygiene Data'!G101)))),CONCATENATE("[",ROUND(OFFSET('Hygiene Data'!$G$10,0,10*ROW('Hygiene Data'!G101)),0),"]"),IF(AND(ISNUMBER(OFFSET('Hygiene Data'!$G$10,0,10*ROW('Hygiene Data'!G101))),EC107="",ISNUMBER(OFFSET('Hygiene Data'!$G$10,0,10*ROW('Hygiene Data'!G101)))),OFFSET('Hygiene Data'!$G$10,0,10*ROW('Hygiene Data'!G101)),NA())))</f>
        <v>#N/A</v>
      </c>
      <c r="BO107" s="254" t="e">
        <f ca="true">+IF(AND(ISNUMBER(OFFSET('Hygiene Data'!$H$6,0,10*ROW('Hygiene Data'!H101))),ED107="Yes"),OFFSET('Hygiene Data'!$H$6,0,10*ROW('Hygiene Data'!H101)),IF(AND(ISNUMBER(OFFSET('Hygiene Data'!$H$6,0,10*ROW('Hygiene Data'!H101))),ED107="No",ISNUMBER(OFFSET('Hygiene Data'!$H$6,0,10*ROW('Hygiene Data'!H101)))),CONCATENATE("[",ROUND(OFFSET('Hygiene Data'!$H$6,0,10*ROW('Hygiene Data'!H101)),0),"]"),IF(AND(ISNUMBER(OFFSET('Hygiene Data'!$H$6,0,10*ROW('Hygiene Data'!H101))),ED107="",ISNUMBER(OFFSET('Hygiene Data'!$H$6,0,10*ROW('Hygiene Data'!H101)))),OFFSET('Hygiene Data'!$H$6,0,10*ROW('Hygiene Data'!H101)),NA())))</f>
        <v>#N/A</v>
      </c>
      <c r="BP107" s="254" t="e">
        <f ca="true">+IF(AND(ISNUMBER(OFFSET('Hygiene Data'!$H$8,0,10*ROW('Hygiene Data'!H101))),EE107="Yes"),OFFSET('Hygiene Data'!$H$8,0,10*ROW('Hygiene Data'!H101)),IF(AND(ISNUMBER(OFFSET('Hygiene Data'!$H$8,0,10*ROW('Hygiene Data'!H101))),EE107="No",ISNUMBER(OFFSET('Hygiene Data'!$H$8,0,10*ROW('Hygiene Data'!H101)))),CONCATENATE("[",ROUND(OFFSET('Hygiene Data'!$H$8,0,10*ROW('Hygiene Data'!H101)),0),"]"),IF(AND(ISNUMBER(OFFSET('Hygiene Data'!$H$8,0,10*ROW('Hygiene Data'!H101))),EE107="",ISNUMBER(OFFSET('Hygiene Data'!$H$8,0,10*ROW('Hygiene Data'!H101)))),OFFSET('Hygiene Data'!$H$8,0,10*ROW('Hygiene Data'!H101)),NA())))</f>
        <v>#N/A</v>
      </c>
      <c r="BQ107" s="254" t="e">
        <f ca="true">+IF(AND(ISNUMBER(OFFSET('Hygiene Data'!$H$10,0,10*ROW('Hygiene Data'!H101))),EF107="Yes"),OFFSET('Hygiene Data'!$H$10,0,10*ROW('Hygiene Data'!H101)),IF(AND(ISNUMBER(OFFSET('Hygiene Data'!$H$10,0,10*ROW('Hygiene Data'!H101))),EF107="No",ISNUMBER(OFFSET('Hygiene Data'!$H$10,0,10*ROW('Hygiene Data'!H101)))),CONCATENATE("[",ROUND(OFFSET('Hygiene Data'!$H$10,0,10*ROW('Hygiene Data'!H101)),0),"]"),IF(AND(ISNUMBER(OFFSET('Hygiene Data'!$H$10,0,10*ROW('Hygiene Data'!H101))),EF107="",ISNUMBER(OFFSET('Hygiene Data'!$H$10,0,10*ROW('Hygiene Data'!H101)))),OFFSET('Hygiene Data'!$H$10,0,10*ROW('Hygiene Data'!H101)),NA())))</f>
        <v>#N/A</v>
      </c>
      <c r="BS107" s="36" t="str">
        <f ca="true">+IF(OFFSET('Water Data'!$C$28,0,10*ROW('Water Data'!C101))="","",OFFSET('Water Data'!$C$28,0,10*ROW('Water Data'!C101)))</f>
        <v/>
      </c>
      <c r="BT107" s="36" t="str">
        <f ca="true">+IF(OFFSET('Water Data'!$C$29,0,10*ROW('Water Data'!C101))="","",OFFSET('Water Data'!$C$29,0,10*ROW('Water Data'!C101)))</f>
        <v/>
      </c>
      <c r="BU107" s="36" t="str">
        <f ca="true">+IF(OFFSET('Water Data'!$C$30,0,10*ROW('Water Data'!C101))="","",OFFSET('Water Data'!$C$30,0,10*ROW('Water Data'!C101)))</f>
        <v/>
      </c>
      <c r="BV107" s="36" t="str">
        <f ca="true">+IF(OFFSET('Water Data'!$D$28,0,10*ROW('Water Data'!D101))="","",OFFSET('Water Data'!$D$28,0,10*ROW('Water Data'!D101)))</f>
        <v/>
      </c>
      <c r="BW107" s="36" t="str">
        <f ca="true">+IF(OFFSET('Water Data'!$D$29,0,10*ROW('Water Data'!D101))="","",OFFSET('Water Data'!$D$29,0,10*ROW('Water Data'!D101)))</f>
        <v/>
      </c>
      <c r="BX107" s="36" t="str">
        <f ca="true">+IF(OFFSET('Water Data'!$D$30,0,10*ROW('Water Data'!D101))="","",OFFSET('Water Data'!$D$30,0,10*ROW('Water Data'!D101)))</f>
        <v/>
      </c>
      <c r="BY107" s="36" t="str">
        <f ca="true">+IF(OFFSET('Water Data'!$E$28,0,10*ROW('Water Data'!E101))="","",OFFSET('Water Data'!$E$28,0,10*ROW('Water Data'!E101)))</f>
        <v/>
      </c>
      <c r="BZ107" s="36" t="str">
        <f ca="true">+IF(OFFSET('Water Data'!$E$29,0,10*ROW('Water Data'!E101))="","",OFFSET('Water Data'!$E$29,0,10*ROW('Water Data'!E101)))</f>
        <v/>
      </c>
      <c r="CA107" s="36" t="str">
        <f ca="true">+IF(OFFSET('Water Data'!$E$30,0,10*ROW('Water Data'!E101))="","",OFFSET('Water Data'!$E$30,0,10*ROW('Water Data'!E101)))</f>
        <v/>
      </c>
      <c r="CB107" s="36" t="str">
        <f ca="true">+IF(OFFSET('Water Data'!$F$28,0,10*ROW('Water Data'!F101))="","",OFFSET('Water Data'!$F$28,0,10*ROW('Water Data'!F101)))</f>
        <v/>
      </c>
      <c r="CC107" s="36" t="str">
        <f ca="true">+IF(OFFSET('Water Data'!$F$29,0,10*ROW('Water Data'!F101))="","",OFFSET('Water Data'!$F$29,0,10*ROW('Water Data'!F101)))</f>
        <v/>
      </c>
      <c r="CD107" s="36" t="str">
        <f ca="true">+IF(OFFSET('Water Data'!$F$30,0,10*ROW('Water Data'!F101))="","",OFFSET('Water Data'!$F$30,0,10*ROW('Water Data'!F101)))</f>
        <v/>
      </c>
      <c r="CE107" s="36" t="str">
        <f ca="true">+IF(OFFSET('Water Data'!$G$28,0,10*ROW('Water Data'!G101))="","",OFFSET('Water Data'!$G$28,0,10*ROW('Water Data'!G101)))</f>
        <v/>
      </c>
      <c r="CF107" s="36" t="str">
        <f ca="true">+IF(OFFSET('Water Data'!$G$29,0,10*ROW('Water Data'!G101))="","",OFFSET('Water Data'!$G$29,0,10*ROW('Water Data'!G101)))</f>
        <v/>
      </c>
      <c r="CG107" s="36" t="str">
        <f ca="true">+IF(OFFSET('Water Data'!$G$30,0,10*ROW('Water Data'!G101))="","",OFFSET('Water Data'!$G$30,0,10*ROW('Water Data'!G101)))</f>
        <v/>
      </c>
      <c r="CH107" s="36" t="str">
        <f ca="true">+IF(OFFSET('Water Data'!$H$28,0,10*ROW('Water Data'!H101))="","",OFFSET('Water Data'!$H$28,0,10*ROW('Water Data'!H101)))</f>
        <v/>
      </c>
      <c r="CI107" s="36" t="str">
        <f ca="true">+IF(OFFSET('Water Data'!$H$29,0,10*ROW('Water Data'!H101))="","",OFFSET('Water Data'!$H$29,0,10*ROW('Water Data'!H101)))</f>
        <v/>
      </c>
      <c r="CJ107" s="36" t="str">
        <f ca="true">+IF(OFFSET('Water Data'!$H$30,0,10*ROW('Water Data'!H101))="","",OFFSET('Water Data'!$H$30,0,10*ROW('Water Data'!H101)))</f>
        <v/>
      </c>
      <c r="CK107" s="36" t="str">
        <f ca="true">+IF(OFFSET('Sanitation Data'!$C$29,0,10*ROW('Sanitation Data'!C101))="","",OFFSET('Sanitation Data'!$C$29,0,10*ROW('Sanitation Data'!C101)))</f>
        <v/>
      </c>
      <c r="CL107" s="36" t="str">
        <f ca="true">+IF(OFFSET('Sanitation Data'!$C$30,0,10*ROW('Sanitation Data'!C101))="","",OFFSET('Sanitation Data'!$C$30,0,10*ROW('Sanitation Data'!C101)))</f>
        <v/>
      </c>
      <c r="CM107" s="36" t="str">
        <f ca="true">+IF(OFFSET('Sanitation Data'!$C$31,0,10*ROW('Sanitation Data'!C101))="","",OFFSET('Sanitation Data'!$C$31,0,10*ROW('Sanitation Data'!C101)))</f>
        <v/>
      </c>
      <c r="CN107" s="36" t="str">
        <f ca="true">+IF(OFFSET('Sanitation Data'!$C$32,0,10*ROW('Sanitation Data'!C101))="","",OFFSET('Sanitation Data'!$C$32,0,10*ROW('Sanitation Data'!C101)))</f>
        <v/>
      </c>
      <c r="CO107" s="36" t="str">
        <f ca="true">+IF(OFFSET('Sanitation Data'!$C$33,0,10*ROW('Sanitation Data'!C101))="","",OFFSET('Sanitation Data'!$C$33,0,10*ROW('Sanitation Data'!C101)))</f>
        <v/>
      </c>
      <c r="CP107" s="36" t="str">
        <f ca="true">+IF(OFFSET('Sanitation Data'!$D$29,0,10*ROW('Sanitation Data'!D101))="","",OFFSET('Sanitation Data'!$D$29,0,10*ROW('Sanitation Data'!D101)))</f>
        <v/>
      </c>
      <c r="CQ107" s="36" t="str">
        <f ca="true">+IF(OFFSET('Sanitation Data'!$D$30,0,10*ROW('Sanitation Data'!D101))="","",OFFSET('Sanitation Data'!$D$30,0,10*ROW('Sanitation Data'!D101)))</f>
        <v/>
      </c>
      <c r="CR107" s="36" t="str">
        <f ca="true">+IF(OFFSET('Sanitation Data'!$D$31,0,10*ROW('Sanitation Data'!D101))="","",OFFSET('Sanitation Data'!$D$31,0,10*ROW('Sanitation Data'!D101)))</f>
        <v/>
      </c>
      <c r="CS107" s="36" t="str">
        <f ca="true">+IF(OFFSET('Sanitation Data'!$D$32,0,10*ROW('Sanitation Data'!D101))="","",OFFSET('Sanitation Data'!$D$32,0,10*ROW('Sanitation Data'!D101)))</f>
        <v/>
      </c>
      <c r="CT107" s="36" t="str">
        <f ca="true">+IF(OFFSET('Sanitation Data'!$D$33,0,10*ROW('Sanitation Data'!D101))="","",OFFSET('Sanitation Data'!$D$33,0,10*ROW('Sanitation Data'!D101)))</f>
        <v/>
      </c>
      <c r="CU107" s="36" t="str">
        <f ca="true">+IF(OFFSET('Sanitation Data'!$E$29,0,10*ROW('Sanitation Data'!E101))="","",OFFSET('Sanitation Data'!$E$29,0,10*ROW('Sanitation Data'!E101)))</f>
        <v/>
      </c>
      <c r="CV107" s="36" t="str">
        <f ca="true">+IF(OFFSET('Sanitation Data'!$E$30,0,10*ROW('Sanitation Data'!E101))="","",OFFSET('Sanitation Data'!$E$30,0,10*ROW('Sanitation Data'!E101)))</f>
        <v/>
      </c>
      <c r="CW107" s="36" t="str">
        <f ca="true">+IF(OFFSET('Sanitation Data'!$E$31,0,10*ROW('Sanitation Data'!E101))="","",OFFSET('Sanitation Data'!$E$31,0,10*ROW('Sanitation Data'!E101)))</f>
        <v/>
      </c>
      <c r="CX107" s="36" t="str">
        <f ca="true">+IF(OFFSET('Sanitation Data'!$E$32,0,10*ROW('Sanitation Data'!E101))="","",OFFSET('Sanitation Data'!$E$32,0,10*ROW('Sanitation Data'!E101)))</f>
        <v/>
      </c>
      <c r="CY107" s="36" t="str">
        <f ca="true">+IF(OFFSET('Sanitation Data'!$E$33,0,10*ROW('Sanitation Data'!E101))="","",OFFSET('Sanitation Data'!$E$33,0,10*ROW('Sanitation Data'!E101)))</f>
        <v/>
      </c>
      <c r="CZ107" s="36" t="str">
        <f ca="true">+IF(OFFSET('Sanitation Data'!$F$29,0,10*ROW('Sanitation Data'!F101))="","",OFFSET('Sanitation Data'!$F$29,0,10*ROW('Sanitation Data'!F101)))</f>
        <v/>
      </c>
      <c r="DA107" s="36" t="str">
        <f ca="true">+IF(OFFSET('Sanitation Data'!$F$30,0,10*ROW('Sanitation Data'!F101))="","",OFFSET('Sanitation Data'!$F$30,0,10*ROW('Sanitation Data'!F101)))</f>
        <v/>
      </c>
      <c r="DB107" s="36" t="str">
        <f ca="true">+IF(OFFSET('Sanitation Data'!$F$31,0,10*ROW('Sanitation Data'!F101))="","",OFFSET('Sanitation Data'!$F$31,0,10*ROW('Sanitation Data'!F101)))</f>
        <v/>
      </c>
      <c r="DC107" s="36" t="str">
        <f ca="true">+IF(OFFSET('Sanitation Data'!$F$32,0,10*ROW('Sanitation Data'!F101))="","",OFFSET('Sanitation Data'!$F$32,0,10*ROW('Sanitation Data'!F101)))</f>
        <v/>
      </c>
      <c r="DD107" s="36" t="str">
        <f ca="true">+IF(OFFSET('Sanitation Data'!$F$33,0,10*ROW('Sanitation Data'!F101))="","",OFFSET('Sanitation Data'!$F$33,0,10*ROW('Sanitation Data'!F101)))</f>
        <v/>
      </c>
      <c r="DE107" s="36" t="str">
        <f ca="true">+IF(OFFSET('Sanitation Data'!$G$29,0,10*ROW('Sanitation Data'!G101))="","",OFFSET('Sanitation Data'!$G$29,0,10*ROW('Sanitation Data'!G101)))</f>
        <v/>
      </c>
      <c r="DF107" s="36" t="str">
        <f ca="true">+IF(OFFSET('Sanitation Data'!$G$30,0,10*ROW('Sanitation Data'!G101))="","",OFFSET('Sanitation Data'!$G$30,0,10*ROW('Sanitation Data'!G101)))</f>
        <v/>
      </c>
      <c r="DG107" s="36" t="str">
        <f ca="true">+IF(OFFSET('Sanitation Data'!$G$31,0,10*ROW('Sanitation Data'!G101))="","",OFFSET('Sanitation Data'!$G$31,0,10*ROW('Sanitation Data'!G101)))</f>
        <v/>
      </c>
      <c r="DH107" s="36" t="str">
        <f ca="true">+IF(OFFSET('Sanitation Data'!$G$32,0,10*ROW('Sanitation Data'!G101))="","",OFFSET('Sanitation Data'!$G$32,0,10*ROW('Sanitation Data'!G101)))</f>
        <v/>
      </c>
      <c r="DI107" s="36" t="str">
        <f ca="true">+IF(OFFSET('Sanitation Data'!$G$33,0,10*ROW('Sanitation Data'!G101))="","",OFFSET('Sanitation Data'!$G$33,0,10*ROW('Sanitation Data'!G101)))</f>
        <v/>
      </c>
      <c r="DJ107" s="36" t="str">
        <f ca="true">+IF(OFFSET('Sanitation Data'!$H$29,0,10*ROW('Sanitation Data'!H101))="","",OFFSET('Sanitation Data'!$H$29,0,10*ROW('Sanitation Data'!H101)))</f>
        <v/>
      </c>
      <c r="DK107" s="36" t="str">
        <f ca="true">+IF(OFFSET('Sanitation Data'!$H$30,0,10*ROW('Sanitation Data'!H101))="","",OFFSET('Sanitation Data'!$H$30,0,10*ROW('Sanitation Data'!H101)))</f>
        <v/>
      </c>
      <c r="DL107" s="36" t="str">
        <f ca="true">+IF(OFFSET('Sanitation Data'!$H$31,0,10*ROW('Sanitation Data'!H101))="","",OFFSET('Sanitation Data'!$H$31,0,10*ROW('Sanitation Data'!H101)))</f>
        <v/>
      </c>
      <c r="DM107" s="36" t="str">
        <f ca="true">+IF(OFFSET('Sanitation Data'!$H$32,0,10*ROW('Sanitation Data'!H101))="","",OFFSET('Sanitation Data'!$H$32,0,10*ROW('Sanitation Data'!H101)))</f>
        <v/>
      </c>
      <c r="DN107" s="36" t="str">
        <f ca="true">+IF(OFFSET('Sanitation Data'!$H$33,0,10*ROW('Sanitation Data'!H101))="","",OFFSET('Sanitation Data'!$H$33,0,10*ROW('Sanitation Data'!H101)))</f>
        <v/>
      </c>
      <c r="DO107" s="36" t="str">
        <f ca="true">+IF(OFFSET('Hygiene Data'!$C$12,0,10*ROW('Hygiene Data'!C101))="","",OFFSET('Hygiene Data'!$C$12,0,10*ROW('Hygiene Data'!C101)))</f>
        <v/>
      </c>
      <c r="DP107" s="36" t="str">
        <f ca="true">+IF(OFFSET('Hygiene Data'!$C$13,0,10*ROW('Hygiene Data'!C101))="","",OFFSET('Hygiene Data'!$C$13,0,10*ROW('Hygiene Data'!C101)))</f>
        <v/>
      </c>
      <c r="DQ107" s="36" t="str">
        <f ca="true">+IF(OFFSET('Hygiene Data'!$C$14,0,10*ROW('Hygiene Data'!C101))="","",OFFSET('Hygiene Data'!$C$14,0,10*ROW('Hygiene Data'!C101)))</f>
        <v/>
      </c>
      <c r="DR107" s="36" t="str">
        <f ca="true">+IF(OFFSET('Hygiene Data'!$D$12,0,10*ROW('Hygiene Data'!D101))="","",OFFSET('Hygiene Data'!$D$12,0,10*ROW('Hygiene Data'!D101)))</f>
        <v/>
      </c>
      <c r="DS107" s="36" t="str">
        <f ca="true">+IF(OFFSET('Hygiene Data'!$D$13,0,10*ROW('Hygiene Data'!D101))="","",OFFSET('Hygiene Data'!$D$13,0,10*ROW('Hygiene Data'!D101)))</f>
        <v/>
      </c>
      <c r="DT107" s="36" t="str">
        <f ca="true">+IF(OFFSET('Hygiene Data'!$D$14,0,10*ROW('Hygiene Data'!D101))="","",OFFSET('Hygiene Data'!$D$14,0,10*ROW('Hygiene Data'!D101)))</f>
        <v/>
      </c>
      <c r="DU107" s="36" t="str">
        <f ca="true">+IF(OFFSET('Hygiene Data'!$E$12,0,10*ROW('Hygiene Data'!E101))="","",OFFSET('Hygiene Data'!$E$12,0,10*ROW('Hygiene Data'!E101)))</f>
        <v/>
      </c>
      <c r="DV107" s="36" t="str">
        <f ca="true">+IF(OFFSET('Hygiene Data'!$E$13,0,10*ROW('Hygiene Data'!E101))="","",OFFSET('Hygiene Data'!$E$13,0,10*ROW('Hygiene Data'!E101)))</f>
        <v/>
      </c>
      <c r="DW107" s="36" t="str">
        <f ca="true">+IF(OFFSET('Hygiene Data'!$E$14,0,10*ROW('Hygiene Data'!E101))="","",OFFSET('Hygiene Data'!$E$14,0,10*ROW('Hygiene Data'!E101)))</f>
        <v/>
      </c>
      <c r="DX107" s="36" t="str">
        <f ca="true">+IF(OFFSET('Hygiene Data'!$F$12,0,10*ROW('Hygiene Data'!F101))="","",OFFSET('Hygiene Data'!$F$12,0,10*ROW('Hygiene Data'!F101)))</f>
        <v/>
      </c>
      <c r="DY107" s="36" t="str">
        <f ca="true">+IF(OFFSET('Hygiene Data'!$F$13,0,10*ROW('Hygiene Data'!F101))="","",OFFSET('Hygiene Data'!$F$13,0,10*ROW('Hygiene Data'!F101)))</f>
        <v/>
      </c>
      <c r="DZ107" s="36" t="str">
        <f ca="true">+IF(OFFSET('Hygiene Data'!$F$14,0,10*ROW('Hygiene Data'!F101))="","",OFFSET('Hygiene Data'!$F$14,0,10*ROW('Hygiene Data'!F101)))</f>
        <v/>
      </c>
      <c r="EA107" s="36" t="str">
        <f ca="true">+IF(OFFSET('Hygiene Data'!$G$12,0,10*ROW('Hygiene Data'!G101))="","",OFFSET('Hygiene Data'!$G$12,0,10*ROW('Hygiene Data'!G101)))</f>
        <v/>
      </c>
      <c r="EB107" s="36" t="str">
        <f ca="true">+IF(OFFSET('Hygiene Data'!$G$13,0,10*ROW('Hygiene Data'!G101))="","",OFFSET('Hygiene Data'!$G$13,0,10*ROW('Hygiene Data'!G101)))</f>
        <v/>
      </c>
      <c r="EC107" s="36" t="str">
        <f ca="true">+IF(OFFSET('Hygiene Data'!$G$14,0,10*ROW('Hygiene Data'!G101))="","",OFFSET('Hygiene Data'!$G$14,0,10*ROW('Hygiene Data'!G101)))</f>
        <v/>
      </c>
      <c r="ED107" s="36" t="str">
        <f ca="true">+IF(OFFSET('Hygiene Data'!$H$12,0,10*ROW('Hygiene Data'!H101))="","",OFFSET('Hygiene Data'!$H$12,0,10*ROW('Hygiene Data'!H101)))</f>
        <v/>
      </c>
      <c r="EE107" s="36" t="str">
        <f ca="true">+IF(OFFSET('Hygiene Data'!$H$13,0,10*ROW('Hygiene Data'!H101))="","",OFFSET('Hygiene Data'!$H$13,0,10*ROW('Hygiene Data'!H101)))</f>
        <v/>
      </c>
      <c r="EF107" s="36" t="str">
        <f ca="true">+IF(OFFSET('Hygiene Data'!$H$14,0,10*ROW('Hygiene Data'!H101))="","",OFFSET('Hygiene Data'!$H$14,0,10*ROW('Hygiene Data'!H101)))</f>
        <v/>
      </c>
    </row>
    <row r="108" x14ac:dyDescent="0.2">
      <c r="A108" s="59" t="str">
        <f ca="true">+IF(OFFSET('Water Data'!$B$1,0,10*ROW('Water Data'!B105))="","",OFFSET('Water Data'!$B$1,0,10*ROW('Water Data'!B105)))</f>
        <v/>
      </c>
      <c r="B108" s="59" t="str">
        <f ca="true">+IF(OFFSET('Water Data'!$A$3,0,10*ROW('Water Data'!A105))="","",OFFSET('Water Data'!$A$3,0,10*ROW('Water Data'!A105)))</f>
        <v/>
      </c>
      <c r="C108" s="59" t="str">
        <f ca="true">+IF(OFFSET('Water Data'!$C$3,0,10*ROW('Water Data'!C105))="","",OFFSET('Water Data'!$C$3,0,10*ROW('Water Data'!C105)))</f>
        <v/>
      </c>
      <c r="D108" s="252" t="e">
        <f ca="true">+IF(AND(ISNUMBER(OFFSET('Water Data'!$C$5,0,10*ROW('Water Data'!C102))),BS108="Yes"),100-OFFSET('Water Data'!$C$5,0,10*ROW('Water Data'!C102)),IF(AND(ISNUMBER(OFFSET('Water Data'!$C$5,0,10*ROW('Water Data'!C102))),BS108="No",ISNUMBER(OFFSET('Water Data'!$C$5,0,10*ROW('Water Data'!C102)))),CONCATENATE("[",ROUND(100-OFFSET('Water Data'!$C$5,0,10*ROW('Water Data'!C102)),0),"]"),IF(AND(ISNUMBER(OFFSET('Water Data'!$C$5,0,10*ROW('Water Data'!C102))),BS108="",ISNUMBER(OFFSET('Water Data'!$C$5,0,10*ROW('Water Data'!C102)))),100-OFFSET('Water Data'!$C$5,0,10*ROW('Water Data'!C102)),NA())))</f>
        <v>#N/A</v>
      </c>
      <c r="E108" s="252" t="e">
        <f ca="true">+IF(AND(ISNUMBER(OFFSET('Water Data'!$C$7,0,10*ROW('Water Data'!D102))),BT108="Yes"),OFFSET('Water Data'!$C$7,0,10*ROW('Water Data'!C102)),IF(AND(ISNUMBER(OFFSET('Water Data'!$C$7,0,10*ROW('Water Data'!C102))),BT108="No",ISNUMBER(OFFSET('Water Data'!$C$7,0,10*ROW('Water Data'!C102)))),CONCATENATE("[",ROUND(OFFSET('Water Data'!$C$7,0,10*ROW('Water Data'!C102)),0),"]"),IF(AND(ISNUMBER(OFFSET('Water Data'!$C$7,0,10*ROW('Water Data'!C102))),BT108="",ISNUMBER(OFFSET('Water Data'!$C$7,0,10*ROW('Water Data'!C102)))),OFFSET('Water Data'!$C$7,0,10*ROW('Water Data'!C102)),NA())))</f>
        <v>#N/A</v>
      </c>
      <c r="F108" s="252" t="e">
        <f ca="true">+IF(AND(ISNUMBER(OFFSET('Water Data'!$C$10,0,10*ROW('Water Data'!C102))),BU108="Yes"),OFFSET('Water Data'!$C$10,0,10*ROW('Water Data'!C102)),IF(AND(ISNUMBER(OFFSET('Water Data'!$C$10,0,10*ROW('Water Data'!C102))),BU108="No",ISNUMBER(OFFSET('Water Data'!$C$10,0,10*ROW('Water Data'!C102)))),CONCATENATE("[",ROUND(OFFSET('Water Data'!$C$10,0,10*ROW('Water Data'!C102)),0),"]"),IF(AND(ISNUMBER(OFFSET('Water Data'!$C$10,0,10*ROW('Water Data'!C102))),BU108="",ISNUMBER(OFFSET('Water Data'!$C$10,0,10*ROW('Water Data'!C102)))),OFFSET('Water Data'!$C$10,0,10*ROW('Water Data'!C102)),NA())))</f>
        <v>#N/A</v>
      </c>
      <c r="G108" s="252" t="e">
        <f ca="true">+IF(AND(ISNUMBER(OFFSET('Water Data'!$D$5,0,10*ROW('Water Data'!D102))),BV108="Yes"),100-OFFSET('Water Data'!$D$5,0,10*ROW('Water Data'!D102)),IF(AND(ISNUMBER(OFFSET('Water Data'!$D$5,0,10*ROW('Water Data'!D102))),BV108="No",ISNUMBER(OFFSET('Water Data'!$D$5,0,10*ROW('Water Data'!D102)))),CONCATENATE("[",ROUND(100-OFFSET('Water Data'!$D$5,0,10*ROW('Water Data'!D102)),0),"]"),IF(AND(ISNUMBER(OFFSET('Water Data'!$D$5,0,10*ROW('Water Data'!D102))),BV108="",ISNUMBER(OFFSET('Water Data'!$D$5,0,10*ROW('Water Data'!D102)))),100-OFFSET('Water Data'!$D$5,0,10*ROW('Water Data'!D102)),NA())))</f>
        <v>#N/A</v>
      </c>
      <c r="H108" s="252" t="e">
        <f ca="true">+IF(AND(ISNUMBER(OFFSET('Water Data'!$D$7,0,10*ROW('Water Data'!D102))),BW108="Yes"),OFFSET('Water Data'!$D$7,0,10*ROW('Water Data'!D102)),IF(AND(ISNUMBER(OFFSET('Water Data'!$D$7,0,10*ROW('Water Data'!D102))),BW108="No",ISNUMBER(OFFSET('Water Data'!$D$7,0,10*ROW('Water Data'!D102)))),CONCATENATE("[",ROUND(OFFSET('Water Data'!$C$7,0,10*ROW('Water Data'!D102)),0),"]"),IF(AND(ISNUMBER(OFFSET('Water Data'!$D$7,0,10*ROW('Water Data'!D102))),BW108="",ISNUMBER(OFFSET('Water Data'!$D$7,0,10*ROW('Water Data'!D102)))),OFFSET('Water Data'!$D$7,0,10*ROW('Water Data'!D102)),NA())))</f>
        <v>#N/A</v>
      </c>
      <c r="I108" s="252" t="e">
        <f ca="true">+IF(AND(ISNUMBER(OFFSET('Water Data'!$D$10,0,10*ROW('Water Data'!D102))),BX108="Yes"),OFFSET('Water Data'!$D$10,0,10*ROW('Water Data'!D102)),IF(AND(ISNUMBER(OFFSET('Water Data'!$D$10,0,10*ROW('Water Data'!D102))),BX108="No",ISNUMBER(OFFSET('Water Data'!$D$10,0,10*ROW('Water Data'!D102)))),CONCATENATE("[",ROUND(OFFSET('Water Data'!$D$10,0,10*ROW('Water Data'!D102)),0),"]"),IF(AND(ISNUMBER(OFFSET('Water Data'!$D$10,0,10*ROW('Water Data'!D102))),BX108="",ISNUMBER(OFFSET('Water Data'!$D$10,0,10*ROW('Water Data'!D102)))),OFFSET('Water Data'!$D$10,0,10*ROW('Water Data'!D102)),NA())))</f>
        <v>#N/A</v>
      </c>
      <c r="J108" s="252" t="e">
        <f ca="true">+IF(AND(ISNUMBER(OFFSET('Water Data'!$E$5,0,10*ROW('Water Data'!E102))),BY108="Yes"),100-OFFSET('Water Data'!$E$5,0,10*ROW('Water Data'!E102)),IF(AND(ISNUMBER(OFFSET('Water Data'!$E$5,0,10*ROW('Water Data'!E102))),BY108="No",ISNUMBER(OFFSET('Water Data'!$E$5,0,10*ROW('Water Data'!E102)))),CONCATENATE("[",ROUND(100-OFFSET('Water Data'!$E$5,0,10*ROW('Water Data'!E102)),0),"]"),IF(AND(ISNUMBER(OFFSET('Water Data'!$E$5,0,10*ROW('Water Data'!E102))),BY108="",ISNUMBER(OFFSET('Water Data'!$E$5,0,10*ROW('Water Data'!E102)))),100-OFFSET('Water Data'!$E$5,0,10*ROW('Water Data'!E102)),NA())))</f>
        <v>#N/A</v>
      </c>
      <c r="K108" s="252" t="e">
        <f ca="true">+IF(AND(ISNUMBER(OFFSET('Water Data'!$E$7,0,10*ROW('Water Data'!E102))),BZ108="Yes"),OFFSET('Water Data'!$E$7,0,10*ROW('Water Data'!E102)),IF(AND(ISNUMBER(OFFSET('Water Data'!$E$7,0,10*ROW('Water Data'!E102))),BZ108="No",ISNUMBER(OFFSET('Water Data'!$E$7,0,10*ROW('Water Data'!E102)))),CONCATENATE("[",ROUND(OFFSET('Water Data'!$E$7,0,10*ROW('Water Data'!E102)),0),"]"),IF(AND(ISNUMBER(OFFSET('Water Data'!$E$7,0,10*ROW('Water Data'!E102))),BZ108="",ISNUMBER(OFFSET('Water Data'!$E$7,0,10*ROW('Water Data'!E102)))),OFFSET('Water Data'!$E$7,0,10*ROW('Water Data'!E102)),NA())))</f>
        <v>#N/A</v>
      </c>
      <c r="L108" s="252" t="e">
        <f ca="true">+IF(AND(ISNUMBER(OFFSET('Water Data'!$E$10,0,10*ROW('Water Data'!E102))),CA108="Yes"),OFFSET('Water Data'!$E$10,0,10*ROW('Water Data'!E102)),IF(AND(ISNUMBER(OFFSET('Water Data'!$E$10,0,10*ROW('Water Data'!E102))),CA108="No",ISNUMBER(OFFSET('Water Data'!$E$10,0,10*ROW('Water Data'!E102)))),CONCATENATE("[",ROUND(OFFSET('Water Data'!$E$10,0,10*ROW('Water Data'!E102)),0),"]"),IF(AND(ISNUMBER(OFFSET('Water Data'!$E$10,0,10*ROW('Water Data'!E102))),CA108="",ISNUMBER(OFFSET('Water Data'!$E$10,0,10*ROW('Water Data'!E102)))),OFFSET('Water Data'!$E$10,0,10*ROW('Water Data'!E102)),NA())))</f>
        <v>#N/A</v>
      </c>
      <c r="M108" s="252" t="e">
        <f ca="true">+IF(AND(ISNUMBER(OFFSET('Water Data'!$F$5,0,10*ROW('Water Data'!F102))),CB108="Yes"),100-OFFSET('Water Data'!$F$5,0,10*ROW('Water Data'!F102)),IF(AND(ISNUMBER(OFFSET('Water Data'!$F$5,0,10*ROW('Water Data'!F102))),CB108="No",ISNUMBER(OFFSET('Water Data'!$F$5,0,10*ROW('Water Data'!F102)))),CONCATENATE("[",ROUND(100-OFFSET('Water Data'!$F$5,0,10*ROW('Water Data'!F102)),0),"]"),IF(AND(ISNUMBER(OFFSET('Water Data'!$F$5,0,10*ROW('Water Data'!F102))),CB108="",ISNUMBER(OFFSET('Water Data'!$F$5,0,10*ROW('Water Data'!F102)))),100-OFFSET('Water Data'!$F$5,0,10*ROW('Water Data'!F102)),NA())))</f>
        <v>#N/A</v>
      </c>
      <c r="N108" s="252" t="e">
        <f ca="true">+IF(AND(ISNUMBER(OFFSET('Water Data'!$F$7,0,10*ROW('Water Data'!F102))),CC108="Yes"),OFFSET('Water Data'!$F$7,0,10*ROW('Water Data'!F102)),IF(AND(ISNUMBER(OFFSET('Water Data'!$F$7,0,10*ROW('Water Data'!F102))),CC108="No",ISNUMBER(OFFSET('Water Data'!$F$7,0,10*ROW('Water Data'!F102)))),CONCATENATE("[",ROUND(OFFSET('Water Data'!$F$7,0,10*ROW('Water Data'!F102)),0),"]"),IF(AND(ISNUMBER(OFFSET('Water Data'!$F$7,0,10*ROW('Water Data'!F102))),CC108="",ISNUMBER(OFFSET('Water Data'!$F$7,0,10*ROW('Water Data'!F102)))),OFFSET('Water Data'!$F$7,0,10*ROW('Water Data'!F102)),NA())))</f>
        <v>#N/A</v>
      </c>
      <c r="O108" s="252" t="e">
        <f ca="true">+IF(AND(ISNUMBER(OFFSET('Water Data'!$F$10,0,10*ROW('Water Data'!F102))),CD108="Yes"),OFFSET('Water Data'!$F$10,0,10*ROW('Water Data'!F102)),IF(AND(ISNUMBER(OFFSET('Water Data'!$F$10,0,10*ROW('Water Data'!F102))),CD108="No",ISNUMBER(OFFSET('Water Data'!$F$10,0,10*ROW('Water Data'!F102)))),CONCATENATE("[",ROUND(OFFSET('Water Data'!$F$10,0,10*ROW('Water Data'!F102)),0),"]"),IF(AND(ISNUMBER(OFFSET('Water Data'!$F$10,0,10*ROW('Water Data'!F102))),CD108="",ISNUMBER(OFFSET('Water Data'!$F$10,0,10*ROW('Water Data'!F102)))),OFFSET('Water Data'!$F$10,0,10*ROW('Water Data'!F102)),NA())))</f>
        <v>#N/A</v>
      </c>
      <c r="P108" s="252" t="e">
        <f ca="true">+IF(AND(ISNUMBER(OFFSET('Water Data'!$G$5,0,10*ROW('Water Data'!G102))),CE108="Yes"),100-OFFSET('Water Data'!$G$5,0,10*ROW('Water Data'!G102)),IF(AND(ISNUMBER(OFFSET('Water Data'!$G$5,0,10*ROW('Water Data'!G102))),CE108="No",ISNUMBER(OFFSET('Water Data'!$G$5,0,10*ROW('Water Data'!G102)))),CONCATENATE("[",ROUND(100-OFFSET('Water Data'!$G$5,0,10*ROW('Water Data'!G102)),0),"]"),IF(AND(ISNUMBER(OFFSET('Water Data'!$G$5,0,10*ROW('Water Data'!G102))),CE108="",ISNUMBER(OFFSET('Water Data'!$G$5,0,10*ROW('Water Data'!G102)))),100-OFFSET('Water Data'!$G$5,0,10*ROW('Water Data'!G102)),NA())))</f>
        <v>#N/A</v>
      </c>
      <c r="Q108" s="252" t="e">
        <f ca="true">+IF(AND(ISNUMBER(OFFSET('Water Data'!$G$7,0,10*ROW('Water Data'!G102))),CF108="Yes"),OFFSET('Water Data'!$G$7,0,10*ROW('Water Data'!G102)),IF(AND(ISNUMBER(OFFSET('Water Data'!$G$7,0,10*ROW('Water Data'!G102))),CF108="No",ISNUMBER(OFFSET('Water Data'!$G$7,0,10*ROW('Water Data'!G102)))),CONCATENATE("[",ROUND(OFFSET('Water Data'!$G$7,0,10*ROW('Water Data'!G102)),0),"]"),IF(AND(ISNUMBER(OFFSET('Water Data'!$G$7,0,10*ROW('Water Data'!G102))),CF108="",ISNUMBER(OFFSET('Water Data'!$G$7,0,10*ROW('Water Data'!G102)))),OFFSET('Water Data'!$G$7,0,10*ROW('Water Data'!G102)),NA())))</f>
        <v>#N/A</v>
      </c>
      <c r="R108" s="252" t="e">
        <f ca="true">+IF(AND(ISNUMBER(OFFSET('Water Data'!$G$10,0,10*ROW('Water Data'!G102))),CG108="Yes"),OFFSET('Water Data'!$G$10,0,10*ROW('Water Data'!G102)),IF(AND(ISNUMBER(OFFSET('Water Data'!$G$10,0,10*ROW('Water Data'!G102))),CG108="No",ISNUMBER(OFFSET('Water Data'!$G$10,0,10*ROW('Water Data'!G102)))),CONCATENATE("[",ROUND(OFFSET('Water Data'!$G$10,0,10*ROW('Water Data'!G102)),0),"]"),IF(AND(ISNUMBER(OFFSET('Water Data'!$G$10,0,10*ROW('Water Data'!G102))),CG108="",ISNUMBER(OFFSET('Water Data'!$G$10,0,10*ROW('Water Data'!G102)))),OFFSET('Water Data'!$G$10,0,10*ROW('Water Data'!G102)),NA())))</f>
        <v>#N/A</v>
      </c>
      <c r="S108" s="252" t="e">
        <f ca="true">+IF(AND(ISNUMBER(OFFSET('Water Data'!$H$5,0,10*ROW('Water Data'!H102))),CH108="Yes"),100-OFFSET('Water Data'!$H$5,0,10*ROW('Water Data'!H102)),IF(AND(ISNUMBER(OFFSET('Water Data'!$H$5,0,10*ROW('Water Data'!H102))),CH108="No",ISNUMBER(OFFSET('Water Data'!$H$5,0,10*ROW('Water Data'!H102)))),CONCATENATE("[",ROUND(100-OFFSET('Water Data'!$H$5,0,10*ROW('Water Data'!H102)),0),"]"),IF(AND(ISNUMBER(OFFSET('Water Data'!$H$5,0,10*ROW('Water Data'!H102))),CH108="",ISNUMBER(OFFSET('Water Data'!$H$5,0,10*ROW('Water Data'!H102)))),100-OFFSET('Water Data'!$H$5,0,10*ROW('Water Data'!H102)),NA())))</f>
        <v>#N/A</v>
      </c>
      <c r="T108" s="252" t="e">
        <f ca="true">+IF(AND(ISNUMBER(OFFSET('Water Data'!$H$7,0,10*ROW('Water Data'!H102))),CI108="Yes"),OFFSET('Water Data'!$H$7,0,10*ROW('Water Data'!H102)),IF(AND(ISNUMBER(OFFSET('Water Data'!$H$7,0,10*ROW('Water Data'!H102))),CI108="No",ISNUMBER(OFFSET('Water Data'!$H$7,0,10*ROW('Water Data'!H102)))),CONCATENATE("[",ROUND(OFFSET('Water Data'!$H$7,0,10*ROW('Water Data'!H102)),0),"]"),IF(AND(ISNUMBER(OFFSET('Water Data'!$H$7,0,10*ROW('Water Data'!H102))),CI108="",ISNUMBER(OFFSET('Water Data'!$H$7,0,10*ROW('Water Data'!H102)))),OFFSET('Water Data'!$H$7,0,10*ROW('Water Data'!H102)),NA())))</f>
        <v>#N/A</v>
      </c>
      <c r="U108" s="252" t="e">
        <f ca="true">+IF(AND(ISNUMBER(OFFSET('Water Data'!$H$10,0,10*ROW('Water Data'!H102))),CJ108="Yes"),OFFSET('Water Data'!$H$10,0,10*ROW('Water Data'!H102)),IF(AND(ISNUMBER(OFFSET('Water Data'!$H$10,0,10*ROW('Water Data'!H102))),CJ108="No",ISNUMBER(OFFSET('Water Data'!$H$10,0,10*ROW('Water Data'!H102)))),CONCATENATE("[",ROUND(OFFSET('Water Data'!$H$10,0,10*ROW('Water Data'!H102)),0),"]"),IF(AND(ISNUMBER(OFFSET('Water Data'!$H$10,0,10*ROW('Water Data'!H102))),CJ108="",ISNUMBER(OFFSET('Water Data'!$H$10,0,10*ROW('Water Data'!H102)))),OFFSET('Water Data'!$H$10,0,10*ROW('Water Data'!H102)),NA())))</f>
        <v>#N/A</v>
      </c>
      <c r="V108" s="253" t="e">
        <f ca="true">+IF(AND(ISNUMBER(OFFSET('Sanitation Data'!$C$5,0,10*ROW('Sanitation Data'!C102))),CK108="Yes"),100-OFFSET('Sanitation Data'!$C$5,0,10*ROW('Sanitation Data'!C102)),IF(AND(ISNUMBER(OFFSET('Sanitation Data'!$C$5,0,10*ROW('Sanitation Data'!C102))),CK108="No",ISNUMBER(OFFSET('Sanitation Data'!$C$5,0,10*ROW('Sanitation Data'!C102)))),CONCATENATE("[",ROUND(100-OFFSET('Sanitation Data'!$C$5,0,10*ROW('Sanitation Data'!C102)),0),"]"),IF(AND(ISNUMBER(OFFSET('Sanitation Data'!$C$5,0,10*ROW('Sanitation Data'!C102))),CK108="",ISNUMBER(OFFSET('Sanitation Data'!$C$5,0,10*ROW('Sanitation Data'!C102)))),100-OFFSET('Sanitation Data'!$C$5,0,10*ROW('Sanitation Data'!C102)),NA())))</f>
        <v>#N/A</v>
      </c>
      <c r="W108" s="253" t="e">
        <f ca="true">+IF(AND(ISNUMBER(OFFSET('Sanitation Data'!$C$7,0,10*ROW('Sanitation Data'!C102))),CL108="Yes"),OFFSET('Sanitation Data'!$C$7,0,10*ROW('Sanitation Data'!C102)),IF(AND(ISNUMBER(OFFSET('Sanitation Data'!$C$7,0,10*ROW('Sanitation Data'!C102))),CL108="No",ISNUMBER(OFFSET('Sanitation Data'!$C$7,0,10*ROW('Sanitation Data'!C102)))),CONCATENATE("[",ROUND(OFFSET('Sanitation Data'!$C$7,0,10*ROW('Sanitation Data'!C102)),0),"]"),IF(AND(ISNUMBER(OFFSET('Sanitation Data'!$C$7,0,10*ROW('Sanitation Data'!C102))),CL108="",ISNUMBER(OFFSET('Sanitation Data'!$C$7,0,10*ROW('Sanitation Data'!C102)))),OFFSET('Sanitation Data'!$C$7,0,10*ROW('Sanitation Data'!C102)),NA())))</f>
        <v>#N/A</v>
      </c>
      <c r="X108" s="253" t="e">
        <f ca="true">+IF(AND(ISNUMBER(OFFSET('Sanitation Data'!$C$11,0,10*ROW('Sanitation Data'!C102))),CM108="Yes"),OFFSET('Sanitation Data'!$C$11,0,10*ROW('Sanitation Data'!C102)),IF(AND(ISNUMBER(OFFSET('Sanitation Data'!$C$11,0,10*ROW('Sanitation Data'!C102))),CM108="No",ISNUMBER(OFFSET('Sanitation Data'!$C$11,0,10*ROW('Sanitation Data'!C102)))),CONCATENATE("[",ROUND(OFFSET('Sanitation Data'!$C$11,0,10*ROW('Sanitation Data'!C102)),0),"]"),IF(AND(ISNUMBER(OFFSET('Sanitation Data'!$C$11,0,10*ROW('Sanitation Data'!C102))),CM108="",ISNUMBER(OFFSET('Sanitation Data'!$C$11,0,10*ROW('Sanitation Data'!C102)))),OFFSET('Sanitation Data'!$C$11,0,10*ROW('Sanitation Data'!C102)),NA())))</f>
        <v>#N/A</v>
      </c>
      <c r="Y108" s="253" t="e">
        <f ca="true">+IF(AND(ISNUMBER(OFFSET('Sanitation Data'!$C$12,0,10*ROW('Sanitation Data'!C102))),CN108="Yes"),OFFSET('Sanitation Data'!$C$12,0,10*ROW('Sanitation Data'!C102)),IF(AND(ISNUMBER(OFFSET('Sanitation Data'!$C$12,0,10*ROW('Sanitation Data'!C102))),CN108="No",ISNUMBER(OFFSET('Sanitation Data'!$C$12,0,10*ROW('Sanitation Data'!C102)))),CONCATENATE("[",ROUND(OFFSET('Sanitation Data'!$C$12,0,10*ROW('Sanitation Data'!C102)),0),"]"),IF(AND(ISNUMBER(OFFSET('Sanitation Data'!$C$12,0,10*ROW('Sanitation Data'!C102))),CN108="",ISNUMBER(OFFSET('Sanitation Data'!$C$12,0,10*ROW('Sanitation Data'!C102)))),OFFSET('Sanitation Data'!$C$12,0,10*ROW('Sanitation Data'!C102)),NA())))</f>
        <v>#N/A</v>
      </c>
      <c r="Z108" s="253" t="e">
        <f ca="true">+IF(AND(ISNUMBER(OFFSET('Sanitation Data'!$C$13,0,10*ROW('Sanitation Data'!C102))),CO108="Yes"),OFFSET('Sanitation Data'!$C$13,0,10*ROW('Sanitation Data'!C102)),IF(AND(ISNUMBER(OFFSET('Sanitation Data'!$C$13,0,10*ROW('Sanitation Data'!C102))),CO108="No",ISNUMBER(OFFSET('Sanitation Data'!$C$13,0,10*ROW('Sanitation Data'!C102)))),CONCATENATE("[",ROUND(OFFSET('Sanitation Data'!$C$13,0,10*ROW('Sanitation Data'!C102)),0),"]"),IF(AND(ISNUMBER(OFFSET('Sanitation Data'!$C$13,0,10*ROW('Sanitation Data'!C102))),CO108="",ISNUMBER(OFFSET('Sanitation Data'!$C$13,0,10*ROW('Sanitation Data'!C102)))),OFFSET('Sanitation Data'!$C$13,0,10*ROW('Sanitation Data'!C102)),NA())))</f>
        <v>#N/A</v>
      </c>
      <c r="AA108" s="253" t="e">
        <f ca="true">+IF(AND(ISNUMBER(OFFSET('Sanitation Data'!$D$5,0,10*ROW('Sanitation Data'!D102))),CP108="Yes"),100-OFFSET('Sanitation Data'!$D$5,0,10*ROW('Sanitation Data'!D102)),IF(AND(ISNUMBER(OFFSET('Sanitation Data'!$D$5,0,10*ROW('Sanitation Data'!D102))),CP108="No",ISNUMBER(OFFSET('Sanitation Data'!$D$5,0,10*ROW('Sanitation Data'!D102)))),CONCATENATE("[",ROUND(100-OFFSET('Sanitation Data'!$D$5,0,10*ROW('Sanitation Data'!D102)),0),"]"),IF(AND(ISNUMBER(OFFSET('Sanitation Data'!$D$5,0,10*ROW('Sanitation Data'!D102))),CP108="",ISNUMBER(OFFSET('Sanitation Data'!$D$5,0,10*ROW('Sanitation Data'!D102)))),100-OFFSET('Sanitation Data'!$D$5,0,10*ROW('Sanitation Data'!D102)),NA())))</f>
        <v>#N/A</v>
      </c>
      <c r="AB108" s="253" t="e">
        <f ca="true">+IF(AND(ISNUMBER(OFFSET('Sanitation Data'!$D$7,0,10*ROW('Sanitation Data'!D102))),CQ108="Yes"),OFFSET('Sanitation Data'!$D$7,0,10*ROW('Sanitation Data'!G102)),IF(AND(ISNUMBER(OFFSET('Sanitation Data'!$D$7,0,10*ROW('Sanitation Data'!D102))),CQ108="No",ISNUMBER(OFFSET('Sanitation Data'!$D$7,0,10*ROW('Sanitation Data'!D102)))),CONCATENATE("[",ROUND(OFFSET('Sanitation Data'!$D$7,0,10*ROW('Sanitation Data'!D102)),0),"]"),IF(AND(ISNUMBER(OFFSET('Sanitation Data'!$D$7,0,10*ROW('Sanitation Data'!D102))),CQ108="",ISNUMBER(OFFSET('Sanitation Data'!$D$7,0,10*ROW('Sanitation Data'!D102)))),OFFSET('Sanitation Data'!$D$7,0,10*ROW('Sanitation Data'!D102)),NA())))</f>
        <v>#N/A</v>
      </c>
      <c r="AC108" s="253" t="e">
        <f ca="true">+IF(AND(ISNUMBER(OFFSET('Sanitation Data'!$D$11,0,10*ROW('Sanitation Data'!D102))),CR108="Yes"),OFFSET('Sanitation Data'!$D$11,0,10*ROW('Sanitation Data'!D102)),IF(AND(ISNUMBER(OFFSET('Sanitation Data'!$D$11,0,10*ROW('Sanitation Data'!D102))),CR108="No",ISNUMBER(OFFSET('Sanitation Data'!$D$11,0,10*ROW('Sanitation Data'!D102)))),CONCATENATE("[",ROUND(OFFSET('Sanitation Data'!$D$11,0,10*ROW('Sanitation Data'!D102)),0),"]"),IF(AND(ISNUMBER(OFFSET('Sanitation Data'!$D$11,0,10*ROW('Sanitation Data'!D102))),CR108="",ISNUMBER(OFFSET('Sanitation Data'!$D$11,0,10*ROW('Sanitation Data'!D102)))),OFFSET('Sanitation Data'!$D$11,0,10*ROW('Sanitation Data'!D102)),NA())))</f>
        <v>#N/A</v>
      </c>
      <c r="AD108" s="253" t="e">
        <f ca="true">+IF(AND(ISNUMBER(OFFSET('Sanitation Data'!$D$12,0,10*ROW('Sanitation Data'!D102))),CS108="Yes"),OFFSET('Sanitation Data'!$D$12,0,10*ROW('Sanitation Data'!D102)),IF(AND(ISNUMBER(OFFSET('Sanitation Data'!$D$12,0,10*ROW('Sanitation Data'!D102))),CS108="No",ISNUMBER(OFFSET('Sanitation Data'!$D$12,0,10*ROW('Sanitation Data'!D102)))),CONCATENATE("[",ROUND(OFFSET('Sanitation Data'!$D$12,0,10*ROW('Sanitation Data'!D102)),0),"]"),IF(AND(ISNUMBER(OFFSET('Sanitation Data'!$D$12,0,10*ROW('Sanitation Data'!D102))),CS108="",ISNUMBER(OFFSET('Sanitation Data'!$D$12,0,10*ROW('Sanitation Data'!D102)))),OFFSET('Sanitation Data'!$D$12,0,10*ROW('Sanitation Data'!D102)),NA())))</f>
        <v>#N/A</v>
      </c>
      <c r="AE108" s="253" t="e">
        <f ca="true">+IF(AND(ISNUMBER(OFFSET('Sanitation Data'!$D$13,0,10*ROW('Sanitation Data'!D102))),CT108="Yes"),OFFSET('Sanitation Data'!$D$13,0,10*ROW('Sanitation Data'!D102)),IF(AND(ISNUMBER(OFFSET('Sanitation Data'!$D$13,0,10*ROW('Sanitation Data'!D102))),CT108="No",ISNUMBER(OFFSET('Sanitation Data'!$D$13,0,10*ROW('Sanitation Data'!D102)))),CONCATENATE("[",ROUND(OFFSET('Sanitation Data'!$D$13,0,10*ROW('Sanitation Data'!D102)),0),"]"),IF(AND(ISNUMBER(OFFSET('Sanitation Data'!$D$13,0,10*ROW('Sanitation Data'!D102))),CT108="",ISNUMBER(OFFSET('Sanitation Data'!$D$13,0,10*ROW('Sanitation Data'!D102)))),OFFSET('Sanitation Data'!$D$13,0,10*ROW('Sanitation Data'!D102)),NA())))</f>
        <v>#N/A</v>
      </c>
      <c r="AF108" s="253" t="e">
        <f ca="true">+IF(AND(ISNUMBER(OFFSET('Sanitation Data'!$E$5,0,10*ROW('Sanitation Data'!E102))),CU108="Yes"),100-OFFSET('Sanitation Data'!$E$5,0,10*ROW('Sanitation Data'!E102)),IF(AND(ISNUMBER(OFFSET('Sanitation Data'!$E$5,0,10*ROW('Sanitation Data'!E102))),CU108="No",ISNUMBER(OFFSET('Sanitation Data'!$E$5,0,10*ROW('Sanitation Data'!E102)))),CONCATENATE("[",ROUND(100-OFFSET('Sanitation Data'!$E$5,0,10*ROW('Sanitation Data'!E102)),0),"]"),IF(AND(ISNUMBER(OFFSET('Sanitation Data'!$E$5,0,10*ROW('Sanitation Data'!E102))),CU108="",ISNUMBER(OFFSET('Sanitation Data'!$E$5,0,10*ROW('Sanitation Data'!E102)))),100-OFFSET('Sanitation Data'!$E$5,0,10*ROW('Sanitation Data'!E102)),NA())))</f>
        <v>#N/A</v>
      </c>
      <c r="AG108" s="253" t="e">
        <f ca="true">+IF(AND(ISNUMBER(OFFSET('Sanitation Data'!$E$7,0,10*ROW('Sanitation Data'!E102))),CV108="Yes"),OFFSET('Sanitation Data'!$E$7,0,10*ROW('Sanitation Data'!E102)),IF(AND(ISNUMBER(OFFSET('Sanitation Data'!$E$7,0,10*ROW('Sanitation Data'!E102))),CV108="No",ISNUMBER(OFFSET('Sanitation Data'!$E$7,0,10*ROW('Sanitation Data'!E102)))),CONCATENATE("[",ROUND(OFFSET('Sanitation Data'!$E$7,0,10*ROW('Sanitation Data'!E102)),0),"]"),IF(AND(ISNUMBER(OFFSET('Sanitation Data'!$E$7,0,10*ROW('Sanitation Data'!E102))),CV108="",ISNUMBER(OFFSET('Sanitation Data'!$E$7,0,10*ROW('Sanitation Data'!E102)))),OFFSET('Sanitation Data'!$E$7,0,10*ROW('Sanitation Data'!E102)),NA())))</f>
        <v>#N/A</v>
      </c>
      <c r="AH108" s="253" t="e">
        <f ca="true">+IF(AND(ISNUMBER(OFFSET('Sanitation Data'!$E$11,0,10*ROW('Sanitation Data'!E102))),CW108="Yes"),OFFSET('Sanitation Data'!$E$11,0,10*ROW('Sanitation Data'!E102)),IF(AND(ISNUMBER(OFFSET('Sanitation Data'!$E$11,0,10*ROW('Sanitation Data'!E102))),CW108="No",ISNUMBER(OFFSET('Sanitation Data'!$E$11,0,10*ROW('Sanitation Data'!E102)))),CONCATENATE("[",ROUND(OFFSET('Sanitation Data'!$E$11,0,10*ROW('Sanitation Data'!E102)),0),"]"),IF(AND(ISNUMBER(OFFSET('Sanitation Data'!$E$11,0,10*ROW('Sanitation Data'!E102))),CW108="",ISNUMBER(OFFSET('Sanitation Data'!$E$11,0,10*ROW('Sanitation Data'!E102)))),OFFSET('Sanitation Data'!$E$11,0,10*ROW('Sanitation Data'!E102)),NA())))</f>
        <v>#N/A</v>
      </c>
      <c r="AI108" s="253" t="e">
        <f ca="true">+IF(AND(ISNUMBER(OFFSET('Sanitation Data'!$E$12,0,10*ROW('Sanitation Data'!E102))),CX108="Yes"),OFFSET('Sanitation Data'!$E$12,0,10*ROW('Sanitation Data'!E102)),IF(AND(ISNUMBER(OFFSET('Sanitation Data'!$E$12,0,10*ROW('Sanitation Data'!E102))),CX108="No",ISNUMBER(OFFSET('Sanitation Data'!$E$12,0,10*ROW('Sanitation Data'!E102)))),CONCATENATE("[",ROUND(OFFSET('Sanitation Data'!$E$12,0,10*ROW('Sanitation Data'!E102)),0),"]"),IF(AND(ISNUMBER(OFFSET('Sanitation Data'!$E$12,0,10*ROW('Sanitation Data'!E102))),CX108="",ISNUMBER(OFFSET('Sanitation Data'!$E$12,0,10*ROW('Sanitation Data'!E102)))),OFFSET('Sanitation Data'!$E$12,0,10*ROW('Sanitation Data'!E102)),NA())))</f>
        <v>#N/A</v>
      </c>
      <c r="AJ108" s="253" t="e">
        <f ca="true">+IF(AND(ISNUMBER(OFFSET('Sanitation Data'!$E$13,0,10*ROW('Sanitation Data'!E102))),CY108="Yes"),OFFSET('Sanitation Data'!$E$13,0,10*ROW('Sanitation Data'!E102)),IF(AND(ISNUMBER(OFFSET('Sanitation Data'!$E$13,0,10*ROW('Sanitation Data'!E102))),CY108="No",ISNUMBER(OFFSET('Sanitation Data'!$E$13,0,10*ROW('Sanitation Data'!E102)))),CONCATENATE("[",ROUND(OFFSET('Sanitation Data'!$E$13,0,10*ROW('Sanitation Data'!E102)),0),"]"),IF(AND(ISNUMBER(OFFSET('Sanitation Data'!$E$13,0,10*ROW('Sanitation Data'!E102))),CY108="",ISNUMBER(OFFSET('Sanitation Data'!$E$13,0,10*ROW('Sanitation Data'!E102)))),OFFSET('Sanitation Data'!$E$13,0,10*ROW('Sanitation Data'!E102)),NA())))</f>
        <v>#N/A</v>
      </c>
      <c r="AK108" s="253" t="e">
        <f ca="true">+IF(AND(ISNUMBER(OFFSET('Sanitation Data'!$F$5,0,10*ROW('Sanitation Data'!F102))),CZ108="Yes"),100-OFFSET('Sanitation Data'!$F$5,0,10*ROW('Sanitation Data'!F102)),IF(AND(ISNUMBER(OFFSET('Sanitation Data'!$F$5,0,10*ROW('Sanitation Data'!F102))),CZ108="No",ISNUMBER(OFFSET('Sanitation Data'!$F$5,0,10*ROW('Sanitation Data'!F102)))),CONCATENATE("[",ROUND(100-OFFSET('Sanitation Data'!$F$5,0,10*ROW('Sanitation Data'!F102)),0),"]"),IF(AND(ISNUMBER(OFFSET('Sanitation Data'!$F$5,0,10*ROW('Sanitation Data'!F102))),CZ108="",ISNUMBER(OFFSET('Sanitation Data'!$F$5,0,10*ROW('Sanitation Data'!F102)))),100-OFFSET('Sanitation Data'!$F$5,0,10*ROW('Sanitation Data'!F102)),NA())))</f>
        <v>#N/A</v>
      </c>
      <c r="AL108" s="253" t="e">
        <f ca="true">+IF(AND(ISNUMBER(OFFSET('Sanitation Data'!$F$7,0,10*ROW('Sanitation Data'!F102))),DA108="Yes"),OFFSET('Sanitation Data'!$F$7,0,10*ROW('Sanitation Data'!F102)),IF(AND(ISNUMBER(OFFSET('Sanitation Data'!$F$7,0,10*ROW('Sanitation Data'!F102))),DA108="No",ISNUMBER(OFFSET('Sanitation Data'!$F$7,0,10*ROW('Sanitation Data'!F102)))),CONCATENATE("[",ROUND(OFFSET('Sanitation Data'!$F$7,0,10*ROW('Sanitation Data'!F102)),0),"]"),IF(AND(ISNUMBER(OFFSET('Sanitation Data'!$F$7,0,10*ROW('Sanitation Data'!F102))),DA108="",ISNUMBER(OFFSET('Sanitation Data'!$F$7,0,10*ROW('Sanitation Data'!F102)))),OFFSET('Sanitation Data'!$F$7,0,10*ROW('Sanitation Data'!F102)),NA())))</f>
        <v>#N/A</v>
      </c>
      <c r="AM108" s="253" t="e">
        <f ca="true">+IF(AND(ISNUMBER(OFFSET('Sanitation Data'!$F$11,0,10*ROW('Sanitation Data'!F102))),DB108="Yes"),OFFSET('Sanitation Data'!$F$11,0,10*ROW('Sanitation Data'!F102)),IF(AND(ISNUMBER(OFFSET('Sanitation Data'!$F$11,0,10*ROW('Sanitation Data'!F102))),DB108="No",ISNUMBER(OFFSET('Sanitation Data'!$F$11,0,10*ROW('Sanitation Data'!F102)))),CONCATENATE("[",ROUND(OFFSET('Sanitation Data'!$F$11,0,10*ROW('Sanitation Data'!F102)),0),"]"),IF(AND(ISNUMBER(OFFSET('Sanitation Data'!$F$11,0,10*ROW('Sanitation Data'!F102))),DB108="",ISNUMBER(OFFSET('Sanitation Data'!$F$11,0,10*ROW('Sanitation Data'!F102)))),OFFSET('Sanitation Data'!$F$11,0,10*ROW('Sanitation Data'!F102)),NA())))</f>
        <v>#N/A</v>
      </c>
      <c r="AN108" s="253" t="e">
        <f ca="true">+IF(AND(ISNUMBER(OFFSET('Sanitation Data'!$F$12,0,10*ROW('Sanitation Data'!F102))),DC108="Yes"),OFFSET('Sanitation Data'!$F$12,0,10*ROW('Sanitation Data'!F102)),IF(AND(ISNUMBER(OFFSET('Sanitation Data'!$F$12,0,10*ROW('Sanitation Data'!F102))),DC108="No",ISNUMBER(OFFSET('Sanitation Data'!$F$12,0,10*ROW('Sanitation Data'!F102)))),CONCATENATE("[",ROUND(OFFSET('Sanitation Data'!$F$12,0,10*ROW('Sanitation Data'!F102)),0),"]"),IF(AND(ISNUMBER(OFFSET('Sanitation Data'!$F$12,0,10*ROW('Sanitation Data'!F102))),DC108="",ISNUMBER(OFFSET('Sanitation Data'!$F$12,0,10*ROW('Sanitation Data'!F102)))),OFFSET('Sanitation Data'!$F$12,0,10*ROW('Sanitation Data'!F102)),NA())))</f>
        <v>#N/A</v>
      </c>
      <c r="AO108" s="253" t="e">
        <f ca="true">+IF(AND(ISNUMBER(OFFSET('Sanitation Data'!$F$13,0,10*ROW('Sanitation Data'!F102))),DD108="Yes"),OFFSET('Sanitation Data'!$F$13,0,10*ROW('Sanitation Data'!F102)),IF(AND(ISNUMBER(OFFSET('Sanitation Data'!$F$13,0,10*ROW('Sanitation Data'!F102))),DD108="No",ISNUMBER(OFFSET('Sanitation Data'!$F$13,0,10*ROW('Sanitation Data'!F102)))),CONCATENATE("[",ROUND(OFFSET('Sanitation Data'!$F$13,0,10*ROW('Sanitation Data'!F102)),0),"]"),IF(AND(ISNUMBER(OFFSET('Sanitation Data'!$F$13,0,10*ROW('Sanitation Data'!F102))),DD108="",ISNUMBER(OFFSET('Sanitation Data'!$F$13,0,10*ROW('Sanitation Data'!F102)))),OFFSET('Sanitation Data'!$F$13,0,10*ROW('Sanitation Data'!F102)),NA())))</f>
        <v>#N/A</v>
      </c>
      <c r="AP108" s="253" t="e">
        <f ca="true">+IF(AND(ISNUMBER(OFFSET('Sanitation Data'!$G$5,0,10*ROW('Sanitation Data'!G102))),DE108="Yes"),100-OFFSET('Sanitation Data'!$G$5,0,10*ROW('Sanitation Data'!G102)),IF(AND(ISNUMBER(OFFSET('Sanitation Data'!$G$5,0,10*ROW('Sanitation Data'!G102))),DE108="No",ISNUMBER(OFFSET('Sanitation Data'!$G$5,0,10*ROW('Sanitation Data'!G102)))),CONCATENATE("[",ROUND(100-OFFSET('Sanitation Data'!$G$5,0,10*ROW('Sanitation Data'!G102)),0),"]"),IF(AND(ISNUMBER(OFFSET('Sanitation Data'!$G$5,0,10*ROW('Sanitation Data'!G102))),DE108="",ISNUMBER(OFFSET('Sanitation Data'!$G$5,0,10*ROW('Sanitation Data'!G102)))),100-OFFSET('Sanitation Data'!$G$5,0,10*ROW('Sanitation Data'!G102)),NA())))</f>
        <v>#N/A</v>
      </c>
      <c r="AQ108" s="253" t="e">
        <f ca="true">+IF(AND(ISNUMBER(OFFSET('Sanitation Data'!$G$7,0,10*ROW('Sanitation Data'!G102))),DF108="Yes"),OFFSET('Sanitation Data'!$G$7,0,10*ROW('Sanitation Data'!G102)),IF(AND(ISNUMBER(OFFSET('Sanitation Data'!$G$7,0,10*ROW('Sanitation Data'!G102))),DF108="No",ISNUMBER(OFFSET('Sanitation Data'!$G$7,0,10*ROW('Sanitation Data'!G102)))),CONCATENATE("[",ROUND(OFFSET('Sanitation Data'!$G$7,0,10*ROW('Sanitation Data'!G102)),0),"]"),IF(AND(ISNUMBER(OFFSET('Sanitation Data'!$G$7,0,10*ROW('Sanitation Data'!G102))),DF108="",ISNUMBER(OFFSET('Sanitation Data'!$G$7,0,10*ROW('Sanitation Data'!G102)))),OFFSET('Sanitation Data'!$G$7,0,10*ROW('Sanitation Data'!G102)),NA())))</f>
        <v>#N/A</v>
      </c>
      <c r="AR108" s="253" t="e">
        <f ca="true">+IF(AND(ISNUMBER(OFFSET('Sanitation Data'!$G$11,0,10*ROW('Sanitation Data'!G102))),DG108="Yes"),OFFSET('Sanitation Data'!$G$11,0,10*ROW('Sanitation Data'!G102)),IF(AND(ISNUMBER(OFFSET('Sanitation Data'!$G$11,0,10*ROW('Sanitation Data'!G102))),DG108="No",ISNUMBER(OFFSET('Sanitation Data'!$G$11,0,10*ROW('Sanitation Data'!G102)))),CONCATENATE("[",ROUND(OFFSET('Sanitation Data'!$G$11,0,10*ROW('Sanitation Data'!G102)),0),"]"),IF(AND(ISNUMBER(OFFSET('Sanitation Data'!$G$11,0,10*ROW('Sanitation Data'!G102))),DG108="",ISNUMBER(OFFSET('Sanitation Data'!$G$11,0,10*ROW('Sanitation Data'!G102)))),OFFSET('Sanitation Data'!$G$11,0,10*ROW('Sanitation Data'!G102)),NA())))</f>
        <v>#N/A</v>
      </c>
      <c r="AS108" s="253" t="e">
        <f ca="true">+IF(AND(ISNUMBER(OFFSET('Sanitation Data'!$G$12,0,10*ROW('Sanitation Data'!G102))),DH108="Yes"),OFFSET('Sanitation Data'!$G$12,0,10*ROW('Sanitation Data'!G102)),IF(AND(ISNUMBER(OFFSET('Sanitation Data'!$G$12,0,10*ROW('Sanitation Data'!G102))),DH108="No",ISNUMBER(OFFSET('Sanitation Data'!$G$12,0,10*ROW('Sanitation Data'!G102)))),CONCATENATE("[",ROUND(OFFSET('Sanitation Data'!$G$12,0,10*ROW('Sanitation Data'!G102)),0),"]"),IF(AND(ISNUMBER(OFFSET('Sanitation Data'!$G$12,0,10*ROW('Sanitation Data'!G102))),DH108="",ISNUMBER(OFFSET('Sanitation Data'!$G$12,0,10*ROW('Sanitation Data'!G102)))),OFFSET('Sanitation Data'!$G$12,0,10*ROW('Sanitation Data'!G102)),NA())))</f>
        <v>#N/A</v>
      </c>
      <c r="AT108" s="253" t="e">
        <f ca="true">+IF(AND(ISNUMBER(OFFSET('Sanitation Data'!$G$13,0,10*ROW('Sanitation Data'!G102))),DI108="Yes"),OFFSET('Sanitation Data'!$G$13,0,10*ROW('Sanitation Data'!G102)),IF(AND(ISNUMBER(OFFSET('Sanitation Data'!$G$13,0,10*ROW('Sanitation Data'!G102))),DI108="No",ISNUMBER(OFFSET('Sanitation Data'!$G$13,0,10*ROW('Sanitation Data'!G102)))),CONCATENATE("[",ROUND(OFFSET('Sanitation Data'!$G$13,0,10*ROW('Sanitation Data'!G102)),0),"]"),IF(AND(ISNUMBER(OFFSET('Sanitation Data'!$G$13,0,10*ROW('Sanitation Data'!G102))),DI108="",ISNUMBER(OFFSET('Sanitation Data'!$G$13,0,10*ROW('Sanitation Data'!G102)))),OFFSET('Sanitation Data'!$G$13,0,10*ROW('Sanitation Data'!G102)),NA())))</f>
        <v>#N/A</v>
      </c>
      <c r="AU108" s="253" t="e">
        <f ca="true">+IF(AND(ISNUMBER(OFFSET('Sanitation Data'!$H$5,0,10*ROW('Sanitation Data'!H102))),DJ108="Yes"),100-OFFSET('Sanitation Data'!$H$5,0,10*ROW('Sanitation Data'!H102)),IF(AND(ISNUMBER(OFFSET('Sanitation Data'!$H$5,0,10*ROW('Sanitation Data'!H102))),DJ108="No",ISNUMBER(OFFSET('Sanitation Data'!$H$5,0,10*ROW('Sanitation Data'!H102)))),CONCATENATE("[",ROUND(100-OFFSET('Sanitation Data'!$H$5,0,10*ROW('Sanitation Data'!H102)),0),"]"),IF(AND(ISNUMBER(OFFSET('Sanitation Data'!$H$5,0,10*ROW('Sanitation Data'!H102))),DJ108="",ISNUMBER(OFFSET('Sanitation Data'!$H$5,0,10*ROW('Sanitation Data'!H102)))),100-OFFSET('Sanitation Data'!$H$5,0,10*ROW('Sanitation Data'!H102)),NA())))</f>
        <v>#N/A</v>
      </c>
      <c r="AV108" s="253" t="e">
        <f ca="true">+IF(AND(ISNUMBER(OFFSET('Sanitation Data'!$H$7,0,10*ROW('Sanitation Data'!H102))),DK108="Yes"),OFFSET('Sanitation Data'!$H$7,0,10*ROW('Sanitation Data'!H102)),IF(AND(ISNUMBER(OFFSET('Sanitation Data'!$H$7,0,10*ROW('Sanitation Data'!H102))),DK108="No",ISNUMBER(OFFSET('Sanitation Data'!$H$7,0,10*ROW('Sanitation Data'!H102)))),CONCATENATE("[",ROUND(OFFSET('Sanitation Data'!$H$7,0,10*ROW('Sanitation Data'!H102)),0),"]"),IF(AND(ISNUMBER(OFFSET('Sanitation Data'!$H$7,0,10*ROW('Sanitation Data'!H102))),DK108="",ISNUMBER(OFFSET('Sanitation Data'!$H$7,0,10*ROW('Sanitation Data'!H102)))),OFFSET('Sanitation Data'!$H$7,0,10*ROW('Sanitation Data'!H102)),NA())))</f>
        <v>#N/A</v>
      </c>
      <c r="AW108" s="253" t="e">
        <f ca="true">+IF(AND(ISNUMBER(OFFSET('Sanitation Data'!$H$11,0,10*ROW('Sanitation Data'!H102))),DL108="Yes"),OFFSET('Sanitation Data'!$H$11,0,10*ROW('Sanitation Data'!H102)),IF(AND(ISNUMBER(OFFSET('Sanitation Data'!$H$11,0,10*ROW('Sanitation Data'!H102))),DL108="No",ISNUMBER(OFFSET('Sanitation Data'!$H$11,0,10*ROW('Sanitation Data'!H102)))),CONCATENATE("[",ROUND(OFFSET('Sanitation Data'!$H$11,0,10*ROW('Sanitation Data'!H102)),0),"]"),IF(AND(ISNUMBER(OFFSET('Sanitation Data'!$H$11,0,10*ROW('Sanitation Data'!H102))),DL108="",ISNUMBER(OFFSET('Sanitation Data'!$H$11,0,10*ROW('Sanitation Data'!H102)))),OFFSET('Sanitation Data'!$H$11,0,10*ROW('Sanitation Data'!H102)),NA())))</f>
        <v>#N/A</v>
      </c>
      <c r="AX108" s="253" t="e">
        <f ca="true">+IF(AND(ISNUMBER(OFFSET('Sanitation Data'!$H$12,0,10*ROW('Sanitation Data'!H102))),DM108="Yes"),OFFSET('Sanitation Data'!$H$12,0,10*ROW('Sanitation Data'!H102)),IF(AND(ISNUMBER(OFFSET('Sanitation Data'!$H$12,0,10*ROW('Sanitation Data'!H102))),DM108="No",ISNUMBER(OFFSET('Sanitation Data'!$H$12,0,10*ROW('Sanitation Data'!H102)))),CONCATENATE("[",ROUND(OFFSET('Sanitation Data'!$H$12,0,10*ROW('Sanitation Data'!H102)),0),"]"),IF(AND(ISNUMBER(OFFSET('Sanitation Data'!$H$12,0,10*ROW('Sanitation Data'!H102))),DM108="",ISNUMBER(OFFSET('Sanitation Data'!$H$12,0,10*ROW('Sanitation Data'!H102)))),OFFSET('Sanitation Data'!$H$12,0,10*ROW('Sanitation Data'!H102)),NA())))</f>
        <v>#N/A</v>
      </c>
      <c r="AY108" s="253" t="e">
        <f ca="true">+IF(AND(ISNUMBER(OFFSET('Sanitation Data'!$H$13,0,10*ROW('Sanitation Data'!H102))),DN108="Yes"),OFFSET('Sanitation Data'!$H$13,0,10*ROW('Sanitation Data'!H102)),IF(AND(ISNUMBER(OFFSET('Sanitation Data'!$H$13,0,10*ROW('Sanitation Data'!H102))),DN108="No",ISNUMBER(OFFSET('Sanitation Data'!$H$13,0,10*ROW('Sanitation Data'!H102)))),CONCATENATE("[",ROUND(OFFSET('Sanitation Data'!$H$13,0,10*ROW('Sanitation Data'!H102)),0),"]"),IF(AND(ISNUMBER(OFFSET('Sanitation Data'!$H$13,0,10*ROW('Sanitation Data'!H102))),DN108="",ISNUMBER(OFFSET('Sanitation Data'!$H$13,0,10*ROW('Sanitation Data'!H102)))),OFFSET('Sanitation Data'!$H$13,0,10*ROW('Sanitation Data'!H102)),NA())))</f>
        <v>#N/A</v>
      </c>
      <c r="AZ108" s="254" t="e">
        <f ca="true">+IF(AND(ISNUMBER(OFFSET('Hygiene Data'!$C$6,0,10*ROW('Hygiene Data'!C102))),DO108="Yes"),OFFSET('Hygiene Data'!$C$6,0,10*ROW('Hygiene Data'!C102)),IF(AND(ISNUMBER(OFFSET('Hygiene Data'!$C$6,0,10*ROW('Hygiene Data'!C102))),DO108="No",ISNUMBER(OFFSET('Hygiene Data'!$C$6,0,10*ROW('Hygiene Data'!C102)))),CONCATENATE("[",ROUND(OFFSET('Hygiene Data'!$C$6,0,10*ROW('Hygiene Data'!C102)),0),"]"),IF(AND(ISNUMBER(OFFSET('Hygiene Data'!$C$6,0,10*ROW('Hygiene Data'!C102))),DO108="",ISNUMBER(OFFSET('Hygiene Data'!$C$6,0,10*ROW('Hygiene Data'!C102)))),OFFSET('Hygiene Data'!$C$6,0,10*ROW('Hygiene Data'!C102)),NA())))</f>
        <v>#N/A</v>
      </c>
      <c r="BA108" s="254" t="e">
        <f ca="true">+IF(AND(ISNUMBER(OFFSET('Hygiene Data'!$C$8,0,10*ROW('Hygiene Data'!C102))),DP108="Yes"),OFFSET('Hygiene Data'!$C$8,0,10*ROW('Hygiene Data'!C102)),IF(AND(ISNUMBER(OFFSET('Hygiene Data'!$C$8,0,10*ROW('Hygiene Data'!C102))),DP108="No",ISNUMBER(OFFSET('Hygiene Data'!$C$8,0,10*ROW('Hygiene Data'!C102)))),CONCATENATE("[",ROUND(OFFSET('Hygiene Data'!$C$8,0,10*ROW('Hygiene Data'!C102)),0),"]"),IF(AND(ISNUMBER(OFFSET('Hygiene Data'!$C$8,0,10*ROW('Hygiene Data'!C102))),DP108="",ISNUMBER(OFFSET('Hygiene Data'!$C$8,0,10*ROW('Hygiene Data'!C102)))),OFFSET('Hygiene Data'!$C$8,0,10*ROW('Hygiene Data'!C102)),NA())))</f>
        <v>#N/A</v>
      </c>
      <c r="BB108" s="254" t="e">
        <f ca="true">+IF(AND(ISNUMBER(OFFSET('Hygiene Data'!$C$10,0,10*ROW('Hygiene Data'!C102))),DQ108="Yes"),OFFSET('Hygiene Data'!$C$10,0,10*ROW('Hygiene Data'!C102)),IF(AND(ISNUMBER(OFFSET('Hygiene Data'!$C$10,0,10*ROW('Hygiene Data'!C102))),DQ108="No",ISNUMBER(OFFSET('Hygiene Data'!$C$10,0,10*ROW('Hygiene Data'!C102)))),CONCATENATE("[",ROUND(OFFSET('Hygiene Data'!$C$10,0,10*ROW('Hygiene Data'!C102)),0),"]"),IF(AND(ISNUMBER(OFFSET('Hygiene Data'!$C$10,0,10*ROW('Hygiene Data'!C102))),DQ108="",ISNUMBER(OFFSET('Hygiene Data'!$C$10,0,10*ROW('Hygiene Data'!C102)))),OFFSET('Hygiene Data'!$C$10,0,10*ROW('Hygiene Data'!C102)),NA())))</f>
        <v>#N/A</v>
      </c>
      <c r="BC108" s="254" t="e">
        <f ca="true">+IF(AND(ISNUMBER(OFFSET('Hygiene Data'!$D$6,0,10*ROW('Hygiene Data'!D102))),DR108="Yes"),OFFSET('Hygiene Data'!$D$6,0,10*ROW('Hygiene Data'!D102)),IF(AND(ISNUMBER(OFFSET('Hygiene Data'!$D$6,0,10*ROW('Hygiene Data'!D102))),DR108="No",ISNUMBER(OFFSET('Hygiene Data'!$D$6,0,10*ROW('Hygiene Data'!D102)))),CONCATENATE("[",ROUND(OFFSET('Hygiene Data'!$D$6,0,10*ROW('Hygiene Data'!D102)),0),"]"),IF(AND(ISNUMBER(OFFSET('Hygiene Data'!$D$6,0,10*ROW('Hygiene Data'!D102))),DR108="",ISNUMBER(OFFSET('Hygiene Data'!$D$6,0,10*ROW('Hygiene Data'!D102)))),OFFSET('Hygiene Data'!$D$6,0,10*ROW('Hygiene Data'!D102)),NA())))</f>
        <v>#N/A</v>
      </c>
      <c r="BD108" s="254" t="e">
        <f ca="true">+IF(AND(ISNUMBER(OFFSET('Hygiene Data'!$D$8,0,10*ROW('Hygiene Data'!D102))),DS108="Yes"),OFFSET('Hygiene Data'!$D$8,0,10*ROW('Hygiene Data'!D102)),IF(AND(ISNUMBER(OFFSET('Hygiene Data'!$D$8,0,10*ROW('Hygiene Data'!D102))),DS108="No",ISNUMBER(OFFSET('Hygiene Data'!$D$8,0,10*ROW('Hygiene Data'!D102)))),CONCATENATE("[",ROUND(OFFSET('Hygiene Data'!$D$8,0,10*ROW('Hygiene Data'!D102)),0),"]"),IF(AND(ISNUMBER(OFFSET('Hygiene Data'!$D$8,0,10*ROW('Hygiene Data'!D102))),DS108="",ISNUMBER(OFFSET('Hygiene Data'!$D$8,0,10*ROW('Hygiene Data'!D102)))),OFFSET('Hygiene Data'!$D$8,0,10*ROW('Hygiene Data'!D102)),NA())))</f>
        <v>#N/A</v>
      </c>
      <c r="BE108" s="254" t="e">
        <f ca="true">+IF(AND(ISNUMBER(OFFSET('Hygiene Data'!$D$10,0,10*ROW('Hygiene Data'!D102))),DT108="Yes"),OFFSET('Hygiene Data'!$D$10,0,10*ROW('Hygiene Data'!D102)),IF(AND(ISNUMBER(OFFSET('Hygiene Data'!$D$10,0,10*ROW('Hygiene Data'!D102))),DT108="No",ISNUMBER(OFFSET('Hygiene Data'!$D$10,0,10*ROW('Hygiene Data'!D102)))),CONCATENATE("[",ROUND(OFFSET('Hygiene Data'!$D$10,0,10*ROW('Hygiene Data'!D102)),0),"]"),IF(AND(ISNUMBER(OFFSET('Hygiene Data'!$D$10,0,10*ROW('Hygiene Data'!D102))),DT108="",ISNUMBER(OFFSET('Hygiene Data'!$D$10,0,10*ROW('Hygiene Data'!D102)))),OFFSET('Hygiene Data'!$D$10,0,10*ROW('Hygiene Data'!D102)),NA())))</f>
        <v>#N/A</v>
      </c>
      <c r="BF108" s="254" t="e">
        <f ca="true">+IF(AND(ISNUMBER(OFFSET('Hygiene Data'!$E$6,0,10*ROW('Hygiene Data'!E102))),DU108="Yes"),OFFSET('Hygiene Data'!$E$6,0,10*ROW('Hygiene Data'!E102)),IF(AND(ISNUMBER(OFFSET('Hygiene Data'!$E$6,0,10*ROW('Hygiene Data'!E102))),DU108="No",ISNUMBER(OFFSET('Hygiene Data'!$E$6,0,10*ROW('Hygiene Data'!E102)))),CONCATENATE("[",ROUND(OFFSET('Hygiene Data'!$E$6,0,10*ROW('Hygiene Data'!E102)),0),"]"),IF(AND(ISNUMBER(OFFSET('Hygiene Data'!$E$6,0,10*ROW('Hygiene Data'!E102))),DU108="",ISNUMBER(OFFSET('Hygiene Data'!$E$6,0,10*ROW('Hygiene Data'!E102)))),OFFSET('Hygiene Data'!$E$6,0,10*ROW('Hygiene Data'!E102)),NA())))</f>
        <v>#N/A</v>
      </c>
      <c r="BG108" s="254" t="e">
        <f ca="true">+IF(AND(ISNUMBER(OFFSET('Hygiene Data'!$E$8,0,10*ROW('Hygiene Data'!E102))),DV108="Yes"),OFFSET('Hygiene Data'!$E$8,0,10*ROW('Hygiene Data'!E102)),IF(AND(ISNUMBER(OFFSET('Hygiene Data'!$E$8,0,10*ROW('Hygiene Data'!E102))),DV108="No",ISNUMBER(OFFSET('Hygiene Data'!$E$8,0,10*ROW('Hygiene Data'!E102)))),CONCATENATE("[",ROUND(OFFSET('Hygiene Data'!$E$8,0,10*ROW('Hygiene Data'!E102)),0),"]"),IF(AND(ISNUMBER(OFFSET('Hygiene Data'!$E$8,0,10*ROW('Hygiene Data'!E102))),DV108="",ISNUMBER(OFFSET('Hygiene Data'!$E$8,0,10*ROW('Hygiene Data'!E102)))),OFFSET('Hygiene Data'!$E$8,0,10*ROW('Hygiene Data'!E102)),NA())))</f>
        <v>#N/A</v>
      </c>
      <c r="BH108" s="254" t="e">
        <f ca="true">+IF(AND(ISNUMBER(OFFSET('Hygiene Data'!$E$10,0,10*ROW('Hygiene Data'!E102))),DW108="Yes"),OFFSET('Hygiene Data'!$E$10,0,10*ROW('Hygiene Data'!E102)),IF(AND(ISNUMBER(OFFSET('Hygiene Data'!$E$10,0,10*ROW('Hygiene Data'!E102))),DW108="No",ISNUMBER(OFFSET('Hygiene Data'!$E$10,0,10*ROW('Hygiene Data'!E102)))),CONCATENATE("[",ROUND(OFFSET('Hygiene Data'!$E$10,0,10*ROW('Hygiene Data'!E102)),0),"]"),IF(AND(ISNUMBER(OFFSET('Hygiene Data'!$E$10,0,10*ROW('Hygiene Data'!E102))),DW108="",ISNUMBER(OFFSET('Hygiene Data'!$E$10,0,10*ROW('Hygiene Data'!E102)))),OFFSET('Hygiene Data'!$E$10,0,10*ROW('Hygiene Data'!E102)),NA())))</f>
        <v>#N/A</v>
      </c>
      <c r="BI108" s="254" t="e">
        <f ca="true">+IF(AND(ISNUMBER(OFFSET('Hygiene Data'!$F$6,0,10*ROW('Hygiene Data'!F102))),DX108="Yes"),OFFSET('Hygiene Data'!$F$6,0,10*ROW('Hygiene Data'!F102)),IF(AND(ISNUMBER(OFFSET('Hygiene Data'!$F$6,0,10*ROW('Hygiene Data'!F102))),DX108="No",ISNUMBER(OFFSET('Hygiene Data'!$F$6,0,10*ROW('Hygiene Data'!F102)))),CONCATENATE("[",ROUND(OFFSET('Hygiene Data'!$F$6,0,10*ROW('Hygiene Data'!F102)),0),"]"),IF(AND(ISNUMBER(OFFSET('Hygiene Data'!$F$6,0,10*ROW('Hygiene Data'!F102))),DX108="",ISNUMBER(OFFSET('Hygiene Data'!$F$6,0,10*ROW('Hygiene Data'!F102)))),OFFSET('Hygiene Data'!$F$6,0,10*ROW('Hygiene Data'!F102)),NA())))</f>
        <v>#N/A</v>
      </c>
      <c r="BJ108" s="254" t="e">
        <f ca="true">+IF(AND(ISNUMBER(OFFSET('Hygiene Data'!$F$8,0,10*ROW('Hygiene Data'!F102))),DY108="Yes"),OFFSET('Hygiene Data'!$F$8,0,10*ROW('Hygiene Data'!F102)),IF(AND(ISNUMBER(OFFSET('Hygiene Data'!$F$8,0,10*ROW('Hygiene Data'!F102))),DY108="No",ISNUMBER(OFFSET('Hygiene Data'!$F$8,0,10*ROW('Hygiene Data'!F102)))),CONCATENATE("[",ROUND(OFFSET('Hygiene Data'!$F$8,0,10*ROW('Hygiene Data'!F102)),0),"]"),IF(AND(ISNUMBER(OFFSET('Hygiene Data'!$F$8,0,10*ROW('Hygiene Data'!F102))),DY108="",ISNUMBER(OFFSET('Hygiene Data'!$F$8,0,10*ROW('Hygiene Data'!F102)))),OFFSET('Hygiene Data'!$F$8,0,10*ROW('Hygiene Data'!F102)),NA())))</f>
        <v>#N/A</v>
      </c>
      <c r="BK108" s="254" t="e">
        <f ca="true">+IF(AND(ISNUMBER(OFFSET('Hygiene Data'!$F$10,0,10*ROW('Hygiene Data'!F102))),DZ108="Yes"),OFFSET('Hygiene Data'!$F$10,0,10*ROW('Hygiene Data'!F102)),IF(AND(ISNUMBER(OFFSET('Hygiene Data'!$F$10,0,10*ROW('Hygiene Data'!F102))),DZ108="No",ISNUMBER(OFFSET('Hygiene Data'!$F$10,0,10*ROW('Hygiene Data'!F102)))),CONCATENATE("[",ROUND(OFFSET('Hygiene Data'!$F$10,0,10*ROW('Hygiene Data'!F102)),0),"]"),IF(AND(ISNUMBER(OFFSET('Hygiene Data'!$F$10,0,10*ROW('Hygiene Data'!F102))),DZ108="",ISNUMBER(OFFSET('Hygiene Data'!$F$10,0,10*ROW('Hygiene Data'!F102)))),OFFSET('Hygiene Data'!$F$10,0,10*ROW('Hygiene Data'!F102)),NA())))</f>
        <v>#N/A</v>
      </c>
      <c r="BL108" s="254" t="e">
        <f ca="true">+IF(AND(ISNUMBER(OFFSET('Hygiene Data'!$G$6,0,10*ROW('Hygiene Data'!G102))),EA108="Yes"),OFFSET('Hygiene Data'!$G$6,0,10*ROW('Hygiene Data'!G102)),IF(AND(ISNUMBER(OFFSET('Hygiene Data'!$G$6,0,10*ROW('Hygiene Data'!G102))),EA108="No",ISNUMBER(OFFSET('Hygiene Data'!$G$6,0,10*ROW('Hygiene Data'!G102)))),CONCATENATE("[",ROUND(OFFSET('Hygiene Data'!$G$6,0,10*ROW('Hygiene Data'!G102)),0),"]"),IF(AND(ISNUMBER(OFFSET('Hygiene Data'!$G$6,0,10*ROW('Hygiene Data'!G102))),EA108="",ISNUMBER(OFFSET('Hygiene Data'!$G$6,0,10*ROW('Hygiene Data'!G102)))),OFFSET('Hygiene Data'!$G$6,0,10*ROW('Hygiene Data'!G102)),NA())))</f>
        <v>#N/A</v>
      </c>
      <c r="BM108" s="254" t="e">
        <f ca="true">+IF(AND(ISNUMBER(OFFSET('Hygiene Data'!$G$8,0,10*ROW('Hygiene Data'!G102))),EB108="Yes"),OFFSET('Hygiene Data'!$G$8,0,10*ROW('Hygiene Data'!G102)),IF(AND(ISNUMBER(OFFSET('Hygiene Data'!$G$8,0,10*ROW('Hygiene Data'!G102))),EB108="No",ISNUMBER(OFFSET('Hygiene Data'!$G$8,0,10*ROW('Hygiene Data'!G102)))),CONCATENATE("[",ROUND(OFFSET('Hygiene Data'!$G$8,0,10*ROW('Hygiene Data'!G102)),0),"]"),IF(AND(ISNUMBER(OFFSET('Hygiene Data'!$G$8,0,10*ROW('Hygiene Data'!G102))),EB108="",ISNUMBER(OFFSET('Hygiene Data'!$G$8,0,10*ROW('Hygiene Data'!G102)))),OFFSET('Hygiene Data'!$G$8,0,10*ROW('Hygiene Data'!G102)),NA())))</f>
        <v>#N/A</v>
      </c>
      <c r="BN108" s="254" t="e">
        <f ca="true">+IF(AND(ISNUMBER(OFFSET('Hygiene Data'!$G$10,0,10*ROW('Hygiene Data'!G102))),EC108="Yes"),OFFSET('Hygiene Data'!$G$10,0,10*ROW('Hygiene Data'!G102)),IF(AND(ISNUMBER(OFFSET('Hygiene Data'!$G$10,0,10*ROW('Hygiene Data'!G102))),EC108="No",ISNUMBER(OFFSET('Hygiene Data'!$G$10,0,10*ROW('Hygiene Data'!G102)))),CONCATENATE("[",ROUND(OFFSET('Hygiene Data'!$G$10,0,10*ROW('Hygiene Data'!G102)),0),"]"),IF(AND(ISNUMBER(OFFSET('Hygiene Data'!$G$10,0,10*ROW('Hygiene Data'!G102))),EC108="",ISNUMBER(OFFSET('Hygiene Data'!$G$10,0,10*ROW('Hygiene Data'!G102)))),OFFSET('Hygiene Data'!$G$10,0,10*ROW('Hygiene Data'!G102)),NA())))</f>
        <v>#N/A</v>
      </c>
      <c r="BO108" s="254" t="e">
        <f ca="true">+IF(AND(ISNUMBER(OFFSET('Hygiene Data'!$H$6,0,10*ROW('Hygiene Data'!H102))),ED108="Yes"),OFFSET('Hygiene Data'!$H$6,0,10*ROW('Hygiene Data'!H102)),IF(AND(ISNUMBER(OFFSET('Hygiene Data'!$H$6,0,10*ROW('Hygiene Data'!H102))),ED108="No",ISNUMBER(OFFSET('Hygiene Data'!$H$6,0,10*ROW('Hygiene Data'!H102)))),CONCATENATE("[",ROUND(OFFSET('Hygiene Data'!$H$6,0,10*ROW('Hygiene Data'!H102)),0),"]"),IF(AND(ISNUMBER(OFFSET('Hygiene Data'!$H$6,0,10*ROW('Hygiene Data'!H102))),ED108="",ISNUMBER(OFFSET('Hygiene Data'!$H$6,0,10*ROW('Hygiene Data'!H102)))),OFFSET('Hygiene Data'!$H$6,0,10*ROW('Hygiene Data'!H102)),NA())))</f>
        <v>#N/A</v>
      </c>
      <c r="BP108" s="254" t="e">
        <f ca="true">+IF(AND(ISNUMBER(OFFSET('Hygiene Data'!$H$8,0,10*ROW('Hygiene Data'!H102))),EE108="Yes"),OFFSET('Hygiene Data'!$H$8,0,10*ROW('Hygiene Data'!H102)),IF(AND(ISNUMBER(OFFSET('Hygiene Data'!$H$8,0,10*ROW('Hygiene Data'!H102))),EE108="No",ISNUMBER(OFFSET('Hygiene Data'!$H$8,0,10*ROW('Hygiene Data'!H102)))),CONCATENATE("[",ROUND(OFFSET('Hygiene Data'!$H$8,0,10*ROW('Hygiene Data'!H102)),0),"]"),IF(AND(ISNUMBER(OFFSET('Hygiene Data'!$H$8,0,10*ROW('Hygiene Data'!H102))),EE108="",ISNUMBER(OFFSET('Hygiene Data'!$H$8,0,10*ROW('Hygiene Data'!H102)))),OFFSET('Hygiene Data'!$H$8,0,10*ROW('Hygiene Data'!H102)),NA())))</f>
        <v>#N/A</v>
      </c>
      <c r="BQ108" s="254" t="e">
        <f ca="true">+IF(AND(ISNUMBER(OFFSET('Hygiene Data'!$H$10,0,10*ROW('Hygiene Data'!H102))),EF108="Yes"),OFFSET('Hygiene Data'!$H$10,0,10*ROW('Hygiene Data'!H102)),IF(AND(ISNUMBER(OFFSET('Hygiene Data'!$H$10,0,10*ROW('Hygiene Data'!H102))),EF108="No",ISNUMBER(OFFSET('Hygiene Data'!$H$10,0,10*ROW('Hygiene Data'!H102)))),CONCATENATE("[",ROUND(OFFSET('Hygiene Data'!$H$10,0,10*ROW('Hygiene Data'!H102)),0),"]"),IF(AND(ISNUMBER(OFFSET('Hygiene Data'!$H$10,0,10*ROW('Hygiene Data'!H102))),EF108="",ISNUMBER(OFFSET('Hygiene Data'!$H$10,0,10*ROW('Hygiene Data'!H102)))),OFFSET('Hygiene Data'!$H$10,0,10*ROW('Hygiene Data'!H102)),NA())))</f>
        <v>#N/A</v>
      </c>
      <c r="BS108" s="36" t="str">
        <f ca="true">+IF(OFFSET('Water Data'!$C$28,0,10*ROW('Water Data'!C102))="","",OFFSET('Water Data'!$C$28,0,10*ROW('Water Data'!C102)))</f>
        <v/>
      </c>
      <c r="BT108" s="36" t="str">
        <f ca="true">+IF(OFFSET('Water Data'!$C$29,0,10*ROW('Water Data'!C102))="","",OFFSET('Water Data'!$C$29,0,10*ROW('Water Data'!C102)))</f>
        <v/>
      </c>
      <c r="BU108" s="36" t="str">
        <f ca="true">+IF(OFFSET('Water Data'!$C$30,0,10*ROW('Water Data'!C102))="","",OFFSET('Water Data'!$C$30,0,10*ROW('Water Data'!C102)))</f>
        <v/>
      </c>
      <c r="BV108" s="36" t="str">
        <f ca="true">+IF(OFFSET('Water Data'!$D$28,0,10*ROW('Water Data'!D102))="","",OFFSET('Water Data'!$D$28,0,10*ROW('Water Data'!D102)))</f>
        <v/>
      </c>
      <c r="BW108" s="36" t="str">
        <f ca="true">+IF(OFFSET('Water Data'!$D$29,0,10*ROW('Water Data'!D102))="","",OFFSET('Water Data'!$D$29,0,10*ROW('Water Data'!D102)))</f>
        <v/>
      </c>
      <c r="BX108" s="36" t="str">
        <f ca="true">+IF(OFFSET('Water Data'!$D$30,0,10*ROW('Water Data'!D102))="","",OFFSET('Water Data'!$D$30,0,10*ROW('Water Data'!D102)))</f>
        <v/>
      </c>
      <c r="BY108" s="36" t="str">
        <f ca="true">+IF(OFFSET('Water Data'!$E$28,0,10*ROW('Water Data'!E102))="","",OFFSET('Water Data'!$E$28,0,10*ROW('Water Data'!E102)))</f>
        <v/>
      </c>
      <c r="BZ108" s="36" t="str">
        <f ca="true">+IF(OFFSET('Water Data'!$E$29,0,10*ROW('Water Data'!E102))="","",OFFSET('Water Data'!$E$29,0,10*ROW('Water Data'!E102)))</f>
        <v/>
      </c>
      <c r="CA108" s="36" t="str">
        <f ca="true">+IF(OFFSET('Water Data'!$E$30,0,10*ROW('Water Data'!E102))="","",OFFSET('Water Data'!$E$30,0,10*ROW('Water Data'!E102)))</f>
        <v/>
      </c>
      <c r="CB108" s="36" t="str">
        <f ca="true">+IF(OFFSET('Water Data'!$F$28,0,10*ROW('Water Data'!F102))="","",OFFSET('Water Data'!$F$28,0,10*ROW('Water Data'!F102)))</f>
        <v/>
      </c>
      <c r="CC108" s="36" t="str">
        <f ca="true">+IF(OFFSET('Water Data'!$F$29,0,10*ROW('Water Data'!F102))="","",OFFSET('Water Data'!$F$29,0,10*ROW('Water Data'!F102)))</f>
        <v/>
      </c>
      <c r="CD108" s="36" t="str">
        <f ca="true">+IF(OFFSET('Water Data'!$F$30,0,10*ROW('Water Data'!F102))="","",OFFSET('Water Data'!$F$30,0,10*ROW('Water Data'!F102)))</f>
        <v/>
      </c>
      <c r="CE108" s="36" t="str">
        <f ca="true">+IF(OFFSET('Water Data'!$G$28,0,10*ROW('Water Data'!G102))="","",OFFSET('Water Data'!$G$28,0,10*ROW('Water Data'!G102)))</f>
        <v/>
      </c>
      <c r="CF108" s="36" t="str">
        <f ca="true">+IF(OFFSET('Water Data'!$G$29,0,10*ROW('Water Data'!G102))="","",OFFSET('Water Data'!$G$29,0,10*ROW('Water Data'!G102)))</f>
        <v/>
      </c>
      <c r="CG108" s="36" t="str">
        <f ca="true">+IF(OFFSET('Water Data'!$G$30,0,10*ROW('Water Data'!G102))="","",OFFSET('Water Data'!$G$30,0,10*ROW('Water Data'!G102)))</f>
        <v/>
      </c>
      <c r="CH108" s="36" t="str">
        <f ca="true">+IF(OFFSET('Water Data'!$H$28,0,10*ROW('Water Data'!H102))="","",OFFSET('Water Data'!$H$28,0,10*ROW('Water Data'!H102)))</f>
        <v/>
      </c>
      <c r="CI108" s="36" t="str">
        <f ca="true">+IF(OFFSET('Water Data'!$H$29,0,10*ROW('Water Data'!H102))="","",OFFSET('Water Data'!$H$29,0,10*ROW('Water Data'!H102)))</f>
        <v/>
      </c>
      <c r="CJ108" s="36" t="str">
        <f ca="true">+IF(OFFSET('Water Data'!$H$30,0,10*ROW('Water Data'!H102))="","",OFFSET('Water Data'!$H$30,0,10*ROW('Water Data'!H102)))</f>
        <v/>
      </c>
      <c r="CK108" s="36" t="str">
        <f ca="true">+IF(OFFSET('Sanitation Data'!$C$29,0,10*ROW('Sanitation Data'!C102))="","",OFFSET('Sanitation Data'!$C$29,0,10*ROW('Sanitation Data'!C102)))</f>
        <v/>
      </c>
      <c r="CL108" s="36" t="str">
        <f ca="true">+IF(OFFSET('Sanitation Data'!$C$30,0,10*ROW('Sanitation Data'!C102))="","",OFFSET('Sanitation Data'!$C$30,0,10*ROW('Sanitation Data'!C102)))</f>
        <v/>
      </c>
      <c r="CM108" s="36" t="str">
        <f ca="true">+IF(OFFSET('Sanitation Data'!$C$31,0,10*ROW('Sanitation Data'!C102))="","",OFFSET('Sanitation Data'!$C$31,0,10*ROW('Sanitation Data'!C102)))</f>
        <v/>
      </c>
      <c r="CN108" s="36" t="str">
        <f ca="true">+IF(OFFSET('Sanitation Data'!$C$32,0,10*ROW('Sanitation Data'!C102))="","",OFFSET('Sanitation Data'!$C$32,0,10*ROW('Sanitation Data'!C102)))</f>
        <v/>
      </c>
      <c r="CO108" s="36" t="str">
        <f ca="true">+IF(OFFSET('Sanitation Data'!$C$33,0,10*ROW('Sanitation Data'!C102))="","",OFFSET('Sanitation Data'!$C$33,0,10*ROW('Sanitation Data'!C102)))</f>
        <v/>
      </c>
      <c r="CP108" s="36" t="str">
        <f ca="true">+IF(OFFSET('Sanitation Data'!$D$29,0,10*ROW('Sanitation Data'!D102))="","",OFFSET('Sanitation Data'!$D$29,0,10*ROW('Sanitation Data'!D102)))</f>
        <v/>
      </c>
      <c r="CQ108" s="36" t="str">
        <f ca="true">+IF(OFFSET('Sanitation Data'!$D$30,0,10*ROW('Sanitation Data'!D102))="","",OFFSET('Sanitation Data'!$D$30,0,10*ROW('Sanitation Data'!D102)))</f>
        <v/>
      </c>
      <c r="CR108" s="36" t="str">
        <f ca="true">+IF(OFFSET('Sanitation Data'!$D$31,0,10*ROW('Sanitation Data'!D102))="","",OFFSET('Sanitation Data'!$D$31,0,10*ROW('Sanitation Data'!D102)))</f>
        <v/>
      </c>
      <c r="CS108" s="36" t="str">
        <f ca="true">+IF(OFFSET('Sanitation Data'!$D$32,0,10*ROW('Sanitation Data'!D102))="","",OFFSET('Sanitation Data'!$D$32,0,10*ROW('Sanitation Data'!D102)))</f>
        <v/>
      </c>
      <c r="CT108" s="36" t="str">
        <f ca="true">+IF(OFFSET('Sanitation Data'!$D$33,0,10*ROW('Sanitation Data'!D102))="","",OFFSET('Sanitation Data'!$D$33,0,10*ROW('Sanitation Data'!D102)))</f>
        <v/>
      </c>
      <c r="CU108" s="36" t="str">
        <f ca="true">+IF(OFFSET('Sanitation Data'!$E$29,0,10*ROW('Sanitation Data'!E102))="","",OFFSET('Sanitation Data'!$E$29,0,10*ROW('Sanitation Data'!E102)))</f>
        <v/>
      </c>
      <c r="CV108" s="36" t="str">
        <f ca="true">+IF(OFFSET('Sanitation Data'!$E$30,0,10*ROW('Sanitation Data'!E102))="","",OFFSET('Sanitation Data'!$E$30,0,10*ROW('Sanitation Data'!E102)))</f>
        <v/>
      </c>
      <c r="CW108" s="36" t="str">
        <f ca="true">+IF(OFFSET('Sanitation Data'!$E$31,0,10*ROW('Sanitation Data'!E102))="","",OFFSET('Sanitation Data'!$E$31,0,10*ROW('Sanitation Data'!E102)))</f>
        <v/>
      </c>
      <c r="CX108" s="36" t="str">
        <f ca="true">+IF(OFFSET('Sanitation Data'!$E$32,0,10*ROW('Sanitation Data'!E102))="","",OFFSET('Sanitation Data'!$E$32,0,10*ROW('Sanitation Data'!E102)))</f>
        <v/>
      </c>
      <c r="CY108" s="36" t="str">
        <f ca="true">+IF(OFFSET('Sanitation Data'!$E$33,0,10*ROW('Sanitation Data'!E102))="","",OFFSET('Sanitation Data'!$E$33,0,10*ROW('Sanitation Data'!E102)))</f>
        <v/>
      </c>
      <c r="CZ108" s="36" t="str">
        <f ca="true">+IF(OFFSET('Sanitation Data'!$F$29,0,10*ROW('Sanitation Data'!F102))="","",OFFSET('Sanitation Data'!$F$29,0,10*ROW('Sanitation Data'!F102)))</f>
        <v/>
      </c>
      <c r="DA108" s="36" t="str">
        <f ca="true">+IF(OFFSET('Sanitation Data'!$F$30,0,10*ROW('Sanitation Data'!F102))="","",OFFSET('Sanitation Data'!$F$30,0,10*ROW('Sanitation Data'!F102)))</f>
        <v/>
      </c>
      <c r="DB108" s="36" t="str">
        <f ca="true">+IF(OFFSET('Sanitation Data'!$F$31,0,10*ROW('Sanitation Data'!F102))="","",OFFSET('Sanitation Data'!$F$31,0,10*ROW('Sanitation Data'!F102)))</f>
        <v/>
      </c>
      <c r="DC108" s="36" t="str">
        <f ca="true">+IF(OFFSET('Sanitation Data'!$F$32,0,10*ROW('Sanitation Data'!F102))="","",OFFSET('Sanitation Data'!$F$32,0,10*ROW('Sanitation Data'!F102)))</f>
        <v/>
      </c>
      <c r="DD108" s="36" t="str">
        <f ca="true">+IF(OFFSET('Sanitation Data'!$F$33,0,10*ROW('Sanitation Data'!F102))="","",OFFSET('Sanitation Data'!$F$33,0,10*ROW('Sanitation Data'!F102)))</f>
        <v/>
      </c>
      <c r="DE108" s="36" t="str">
        <f ca="true">+IF(OFFSET('Sanitation Data'!$G$29,0,10*ROW('Sanitation Data'!G102))="","",OFFSET('Sanitation Data'!$G$29,0,10*ROW('Sanitation Data'!G102)))</f>
        <v/>
      </c>
      <c r="DF108" s="36" t="str">
        <f ca="true">+IF(OFFSET('Sanitation Data'!$G$30,0,10*ROW('Sanitation Data'!G102))="","",OFFSET('Sanitation Data'!$G$30,0,10*ROW('Sanitation Data'!G102)))</f>
        <v/>
      </c>
      <c r="DG108" s="36" t="str">
        <f ca="true">+IF(OFFSET('Sanitation Data'!$G$31,0,10*ROW('Sanitation Data'!G102))="","",OFFSET('Sanitation Data'!$G$31,0,10*ROW('Sanitation Data'!G102)))</f>
        <v/>
      </c>
      <c r="DH108" s="36" t="str">
        <f ca="true">+IF(OFFSET('Sanitation Data'!$G$32,0,10*ROW('Sanitation Data'!G102))="","",OFFSET('Sanitation Data'!$G$32,0,10*ROW('Sanitation Data'!G102)))</f>
        <v/>
      </c>
      <c r="DI108" s="36" t="str">
        <f ca="true">+IF(OFFSET('Sanitation Data'!$G$33,0,10*ROW('Sanitation Data'!G102))="","",OFFSET('Sanitation Data'!$G$33,0,10*ROW('Sanitation Data'!G102)))</f>
        <v/>
      </c>
      <c r="DJ108" s="36" t="str">
        <f ca="true">+IF(OFFSET('Sanitation Data'!$H$29,0,10*ROW('Sanitation Data'!H102))="","",OFFSET('Sanitation Data'!$H$29,0,10*ROW('Sanitation Data'!H102)))</f>
        <v/>
      </c>
      <c r="DK108" s="36" t="str">
        <f ca="true">+IF(OFFSET('Sanitation Data'!$H$30,0,10*ROW('Sanitation Data'!H102))="","",OFFSET('Sanitation Data'!$H$30,0,10*ROW('Sanitation Data'!H102)))</f>
        <v/>
      </c>
      <c r="DL108" s="36" t="str">
        <f ca="true">+IF(OFFSET('Sanitation Data'!$H$31,0,10*ROW('Sanitation Data'!H102))="","",OFFSET('Sanitation Data'!$H$31,0,10*ROW('Sanitation Data'!H102)))</f>
        <v/>
      </c>
      <c r="DM108" s="36" t="str">
        <f ca="true">+IF(OFFSET('Sanitation Data'!$H$32,0,10*ROW('Sanitation Data'!H102))="","",OFFSET('Sanitation Data'!$H$32,0,10*ROW('Sanitation Data'!H102)))</f>
        <v/>
      </c>
      <c r="DN108" s="36" t="str">
        <f ca="true">+IF(OFFSET('Sanitation Data'!$H$33,0,10*ROW('Sanitation Data'!H102))="","",OFFSET('Sanitation Data'!$H$33,0,10*ROW('Sanitation Data'!H102)))</f>
        <v/>
      </c>
      <c r="DO108" s="36" t="str">
        <f ca="true">+IF(OFFSET('Hygiene Data'!$C$12,0,10*ROW('Hygiene Data'!C102))="","",OFFSET('Hygiene Data'!$C$12,0,10*ROW('Hygiene Data'!C102)))</f>
        <v/>
      </c>
      <c r="DP108" s="36" t="str">
        <f ca="true">+IF(OFFSET('Hygiene Data'!$C$13,0,10*ROW('Hygiene Data'!C102))="","",OFFSET('Hygiene Data'!$C$13,0,10*ROW('Hygiene Data'!C102)))</f>
        <v/>
      </c>
      <c r="DQ108" s="36" t="str">
        <f ca="true">+IF(OFFSET('Hygiene Data'!$C$14,0,10*ROW('Hygiene Data'!C102))="","",OFFSET('Hygiene Data'!$C$14,0,10*ROW('Hygiene Data'!C102)))</f>
        <v/>
      </c>
      <c r="DR108" s="36" t="str">
        <f ca="true">+IF(OFFSET('Hygiene Data'!$D$12,0,10*ROW('Hygiene Data'!D102))="","",OFFSET('Hygiene Data'!$D$12,0,10*ROW('Hygiene Data'!D102)))</f>
        <v/>
      </c>
      <c r="DS108" s="36" t="str">
        <f ca="true">+IF(OFFSET('Hygiene Data'!$D$13,0,10*ROW('Hygiene Data'!D102))="","",OFFSET('Hygiene Data'!$D$13,0,10*ROW('Hygiene Data'!D102)))</f>
        <v/>
      </c>
      <c r="DT108" s="36" t="str">
        <f ca="true">+IF(OFFSET('Hygiene Data'!$D$14,0,10*ROW('Hygiene Data'!D102))="","",OFFSET('Hygiene Data'!$D$14,0,10*ROW('Hygiene Data'!D102)))</f>
        <v/>
      </c>
      <c r="DU108" s="36" t="str">
        <f ca="true">+IF(OFFSET('Hygiene Data'!$E$12,0,10*ROW('Hygiene Data'!E102))="","",OFFSET('Hygiene Data'!$E$12,0,10*ROW('Hygiene Data'!E102)))</f>
        <v/>
      </c>
      <c r="DV108" s="36" t="str">
        <f ca="true">+IF(OFFSET('Hygiene Data'!$E$13,0,10*ROW('Hygiene Data'!E102))="","",OFFSET('Hygiene Data'!$E$13,0,10*ROW('Hygiene Data'!E102)))</f>
        <v/>
      </c>
      <c r="DW108" s="36" t="str">
        <f ca="true">+IF(OFFSET('Hygiene Data'!$E$14,0,10*ROW('Hygiene Data'!E102))="","",OFFSET('Hygiene Data'!$E$14,0,10*ROW('Hygiene Data'!E102)))</f>
        <v/>
      </c>
      <c r="DX108" s="36" t="str">
        <f ca="true">+IF(OFFSET('Hygiene Data'!$F$12,0,10*ROW('Hygiene Data'!F102))="","",OFFSET('Hygiene Data'!$F$12,0,10*ROW('Hygiene Data'!F102)))</f>
        <v/>
      </c>
      <c r="DY108" s="36" t="str">
        <f ca="true">+IF(OFFSET('Hygiene Data'!$F$13,0,10*ROW('Hygiene Data'!F102))="","",OFFSET('Hygiene Data'!$F$13,0,10*ROW('Hygiene Data'!F102)))</f>
        <v/>
      </c>
      <c r="DZ108" s="36" t="str">
        <f ca="true">+IF(OFFSET('Hygiene Data'!$F$14,0,10*ROW('Hygiene Data'!F102))="","",OFFSET('Hygiene Data'!$F$14,0,10*ROW('Hygiene Data'!F102)))</f>
        <v/>
      </c>
      <c r="EA108" s="36" t="str">
        <f ca="true">+IF(OFFSET('Hygiene Data'!$G$12,0,10*ROW('Hygiene Data'!G102))="","",OFFSET('Hygiene Data'!$G$12,0,10*ROW('Hygiene Data'!G102)))</f>
        <v/>
      </c>
      <c r="EB108" s="36" t="str">
        <f ca="true">+IF(OFFSET('Hygiene Data'!$G$13,0,10*ROW('Hygiene Data'!G102))="","",OFFSET('Hygiene Data'!$G$13,0,10*ROW('Hygiene Data'!G102)))</f>
        <v/>
      </c>
      <c r="EC108" s="36" t="str">
        <f ca="true">+IF(OFFSET('Hygiene Data'!$G$14,0,10*ROW('Hygiene Data'!G102))="","",OFFSET('Hygiene Data'!$G$14,0,10*ROW('Hygiene Data'!G102)))</f>
        <v/>
      </c>
      <c r="ED108" s="36" t="str">
        <f ca="true">+IF(OFFSET('Hygiene Data'!$H$12,0,10*ROW('Hygiene Data'!H102))="","",OFFSET('Hygiene Data'!$H$12,0,10*ROW('Hygiene Data'!H102)))</f>
        <v/>
      </c>
      <c r="EE108" s="36" t="str">
        <f ca="true">+IF(OFFSET('Hygiene Data'!$H$13,0,10*ROW('Hygiene Data'!H102))="","",OFFSET('Hygiene Data'!$H$13,0,10*ROW('Hygiene Data'!H102)))</f>
        <v/>
      </c>
      <c r="EF108" s="36" t="str">
        <f ca="true">+IF(OFFSET('Hygiene Data'!$H$14,0,10*ROW('Hygiene Data'!H102))="","",OFFSET('Hygiene Data'!$H$14,0,10*ROW('Hygiene Data'!H102)))</f>
        <v/>
      </c>
    </row>
    <row r="109" x14ac:dyDescent="0.2">
      <c r="A109" s="59" t="str">
        <f ca="true">+IF(OFFSET('Water Data'!$B$1,0,10*ROW('Water Data'!B106))="","",OFFSET('Water Data'!$B$1,0,10*ROW('Water Data'!B106)))</f>
        <v/>
      </c>
      <c r="B109" s="59" t="str">
        <f ca="true">+IF(OFFSET('Water Data'!$A$3,0,10*ROW('Water Data'!A106))="","",OFFSET('Water Data'!$A$3,0,10*ROW('Water Data'!A106)))</f>
        <v/>
      </c>
      <c r="C109" s="59" t="str">
        <f ca="true">+IF(OFFSET('Water Data'!$C$3,0,10*ROW('Water Data'!C106))="","",OFFSET('Water Data'!$C$3,0,10*ROW('Water Data'!C106)))</f>
        <v/>
      </c>
      <c r="D109" s="252" t="e">
        <f ca="true">+IF(AND(ISNUMBER(OFFSET('Water Data'!$C$5,0,10*ROW('Water Data'!C103))),BS109="Yes"),100-OFFSET('Water Data'!$C$5,0,10*ROW('Water Data'!C103)),IF(AND(ISNUMBER(OFFSET('Water Data'!$C$5,0,10*ROW('Water Data'!C103))),BS109="No",ISNUMBER(OFFSET('Water Data'!$C$5,0,10*ROW('Water Data'!C103)))),CONCATENATE("[",ROUND(100-OFFSET('Water Data'!$C$5,0,10*ROW('Water Data'!C103)),0),"]"),IF(AND(ISNUMBER(OFFSET('Water Data'!$C$5,0,10*ROW('Water Data'!C103))),BS109="",ISNUMBER(OFFSET('Water Data'!$C$5,0,10*ROW('Water Data'!C103)))),100-OFFSET('Water Data'!$C$5,0,10*ROW('Water Data'!C103)),NA())))</f>
        <v>#N/A</v>
      </c>
      <c r="E109" s="252" t="e">
        <f ca="true">+IF(AND(ISNUMBER(OFFSET('Water Data'!$C$7,0,10*ROW('Water Data'!D103))),BT109="Yes"),OFFSET('Water Data'!$C$7,0,10*ROW('Water Data'!C103)),IF(AND(ISNUMBER(OFFSET('Water Data'!$C$7,0,10*ROW('Water Data'!C103))),BT109="No",ISNUMBER(OFFSET('Water Data'!$C$7,0,10*ROW('Water Data'!C103)))),CONCATENATE("[",ROUND(OFFSET('Water Data'!$C$7,0,10*ROW('Water Data'!C103)),0),"]"),IF(AND(ISNUMBER(OFFSET('Water Data'!$C$7,0,10*ROW('Water Data'!C103))),BT109="",ISNUMBER(OFFSET('Water Data'!$C$7,0,10*ROW('Water Data'!C103)))),OFFSET('Water Data'!$C$7,0,10*ROW('Water Data'!C103)),NA())))</f>
        <v>#N/A</v>
      </c>
      <c r="F109" s="252" t="e">
        <f ca="true">+IF(AND(ISNUMBER(OFFSET('Water Data'!$C$10,0,10*ROW('Water Data'!C103))),BU109="Yes"),OFFSET('Water Data'!$C$10,0,10*ROW('Water Data'!C103)),IF(AND(ISNUMBER(OFFSET('Water Data'!$C$10,0,10*ROW('Water Data'!C103))),BU109="No",ISNUMBER(OFFSET('Water Data'!$C$10,0,10*ROW('Water Data'!C103)))),CONCATENATE("[",ROUND(OFFSET('Water Data'!$C$10,0,10*ROW('Water Data'!C103)),0),"]"),IF(AND(ISNUMBER(OFFSET('Water Data'!$C$10,0,10*ROW('Water Data'!C103))),BU109="",ISNUMBER(OFFSET('Water Data'!$C$10,0,10*ROW('Water Data'!C103)))),OFFSET('Water Data'!$C$10,0,10*ROW('Water Data'!C103)),NA())))</f>
        <v>#N/A</v>
      </c>
      <c r="G109" s="252" t="e">
        <f ca="true">+IF(AND(ISNUMBER(OFFSET('Water Data'!$D$5,0,10*ROW('Water Data'!D103))),BV109="Yes"),100-OFFSET('Water Data'!$D$5,0,10*ROW('Water Data'!D103)),IF(AND(ISNUMBER(OFFSET('Water Data'!$D$5,0,10*ROW('Water Data'!D103))),BV109="No",ISNUMBER(OFFSET('Water Data'!$D$5,0,10*ROW('Water Data'!D103)))),CONCATENATE("[",ROUND(100-OFFSET('Water Data'!$D$5,0,10*ROW('Water Data'!D103)),0),"]"),IF(AND(ISNUMBER(OFFSET('Water Data'!$D$5,0,10*ROW('Water Data'!D103))),BV109="",ISNUMBER(OFFSET('Water Data'!$D$5,0,10*ROW('Water Data'!D103)))),100-OFFSET('Water Data'!$D$5,0,10*ROW('Water Data'!D103)),NA())))</f>
        <v>#N/A</v>
      </c>
      <c r="H109" s="252" t="e">
        <f ca="true">+IF(AND(ISNUMBER(OFFSET('Water Data'!$D$7,0,10*ROW('Water Data'!D103))),BW109="Yes"),OFFSET('Water Data'!$D$7,0,10*ROW('Water Data'!D103)),IF(AND(ISNUMBER(OFFSET('Water Data'!$D$7,0,10*ROW('Water Data'!D103))),BW109="No",ISNUMBER(OFFSET('Water Data'!$D$7,0,10*ROW('Water Data'!D103)))),CONCATENATE("[",ROUND(OFFSET('Water Data'!$C$7,0,10*ROW('Water Data'!D103)),0),"]"),IF(AND(ISNUMBER(OFFSET('Water Data'!$D$7,0,10*ROW('Water Data'!D103))),BW109="",ISNUMBER(OFFSET('Water Data'!$D$7,0,10*ROW('Water Data'!D103)))),OFFSET('Water Data'!$D$7,0,10*ROW('Water Data'!D103)),NA())))</f>
        <v>#N/A</v>
      </c>
      <c r="I109" s="252" t="e">
        <f ca="true">+IF(AND(ISNUMBER(OFFSET('Water Data'!$D$10,0,10*ROW('Water Data'!D103))),BX109="Yes"),OFFSET('Water Data'!$D$10,0,10*ROW('Water Data'!D103)),IF(AND(ISNUMBER(OFFSET('Water Data'!$D$10,0,10*ROW('Water Data'!D103))),BX109="No",ISNUMBER(OFFSET('Water Data'!$D$10,0,10*ROW('Water Data'!D103)))),CONCATENATE("[",ROUND(OFFSET('Water Data'!$D$10,0,10*ROW('Water Data'!D103)),0),"]"),IF(AND(ISNUMBER(OFFSET('Water Data'!$D$10,0,10*ROW('Water Data'!D103))),BX109="",ISNUMBER(OFFSET('Water Data'!$D$10,0,10*ROW('Water Data'!D103)))),OFFSET('Water Data'!$D$10,0,10*ROW('Water Data'!D103)),NA())))</f>
        <v>#N/A</v>
      </c>
      <c r="J109" s="252" t="e">
        <f ca="true">+IF(AND(ISNUMBER(OFFSET('Water Data'!$E$5,0,10*ROW('Water Data'!E103))),BY109="Yes"),100-OFFSET('Water Data'!$E$5,0,10*ROW('Water Data'!E103)),IF(AND(ISNUMBER(OFFSET('Water Data'!$E$5,0,10*ROW('Water Data'!E103))),BY109="No",ISNUMBER(OFFSET('Water Data'!$E$5,0,10*ROW('Water Data'!E103)))),CONCATENATE("[",ROUND(100-OFFSET('Water Data'!$E$5,0,10*ROW('Water Data'!E103)),0),"]"),IF(AND(ISNUMBER(OFFSET('Water Data'!$E$5,0,10*ROW('Water Data'!E103))),BY109="",ISNUMBER(OFFSET('Water Data'!$E$5,0,10*ROW('Water Data'!E103)))),100-OFFSET('Water Data'!$E$5,0,10*ROW('Water Data'!E103)),NA())))</f>
        <v>#N/A</v>
      </c>
      <c r="K109" s="252" t="e">
        <f ca="true">+IF(AND(ISNUMBER(OFFSET('Water Data'!$E$7,0,10*ROW('Water Data'!E103))),BZ109="Yes"),OFFSET('Water Data'!$E$7,0,10*ROW('Water Data'!E103)),IF(AND(ISNUMBER(OFFSET('Water Data'!$E$7,0,10*ROW('Water Data'!E103))),BZ109="No",ISNUMBER(OFFSET('Water Data'!$E$7,0,10*ROW('Water Data'!E103)))),CONCATENATE("[",ROUND(OFFSET('Water Data'!$E$7,0,10*ROW('Water Data'!E103)),0),"]"),IF(AND(ISNUMBER(OFFSET('Water Data'!$E$7,0,10*ROW('Water Data'!E103))),BZ109="",ISNUMBER(OFFSET('Water Data'!$E$7,0,10*ROW('Water Data'!E103)))),OFFSET('Water Data'!$E$7,0,10*ROW('Water Data'!E103)),NA())))</f>
        <v>#N/A</v>
      </c>
      <c r="L109" s="252" t="e">
        <f ca="true">+IF(AND(ISNUMBER(OFFSET('Water Data'!$E$10,0,10*ROW('Water Data'!E103))),CA109="Yes"),OFFSET('Water Data'!$E$10,0,10*ROW('Water Data'!E103)),IF(AND(ISNUMBER(OFFSET('Water Data'!$E$10,0,10*ROW('Water Data'!E103))),CA109="No",ISNUMBER(OFFSET('Water Data'!$E$10,0,10*ROW('Water Data'!E103)))),CONCATENATE("[",ROUND(OFFSET('Water Data'!$E$10,0,10*ROW('Water Data'!E103)),0),"]"),IF(AND(ISNUMBER(OFFSET('Water Data'!$E$10,0,10*ROW('Water Data'!E103))),CA109="",ISNUMBER(OFFSET('Water Data'!$E$10,0,10*ROW('Water Data'!E103)))),OFFSET('Water Data'!$E$10,0,10*ROW('Water Data'!E103)),NA())))</f>
        <v>#N/A</v>
      </c>
      <c r="M109" s="252" t="e">
        <f ca="true">+IF(AND(ISNUMBER(OFFSET('Water Data'!$F$5,0,10*ROW('Water Data'!F103))),CB109="Yes"),100-OFFSET('Water Data'!$F$5,0,10*ROW('Water Data'!F103)),IF(AND(ISNUMBER(OFFSET('Water Data'!$F$5,0,10*ROW('Water Data'!F103))),CB109="No",ISNUMBER(OFFSET('Water Data'!$F$5,0,10*ROW('Water Data'!F103)))),CONCATENATE("[",ROUND(100-OFFSET('Water Data'!$F$5,0,10*ROW('Water Data'!F103)),0),"]"),IF(AND(ISNUMBER(OFFSET('Water Data'!$F$5,0,10*ROW('Water Data'!F103))),CB109="",ISNUMBER(OFFSET('Water Data'!$F$5,0,10*ROW('Water Data'!F103)))),100-OFFSET('Water Data'!$F$5,0,10*ROW('Water Data'!F103)),NA())))</f>
        <v>#N/A</v>
      </c>
      <c r="N109" s="252" t="e">
        <f ca="true">+IF(AND(ISNUMBER(OFFSET('Water Data'!$F$7,0,10*ROW('Water Data'!F103))),CC109="Yes"),OFFSET('Water Data'!$F$7,0,10*ROW('Water Data'!F103)),IF(AND(ISNUMBER(OFFSET('Water Data'!$F$7,0,10*ROW('Water Data'!F103))),CC109="No",ISNUMBER(OFFSET('Water Data'!$F$7,0,10*ROW('Water Data'!F103)))),CONCATENATE("[",ROUND(OFFSET('Water Data'!$F$7,0,10*ROW('Water Data'!F103)),0),"]"),IF(AND(ISNUMBER(OFFSET('Water Data'!$F$7,0,10*ROW('Water Data'!F103))),CC109="",ISNUMBER(OFFSET('Water Data'!$F$7,0,10*ROW('Water Data'!F103)))),OFFSET('Water Data'!$F$7,0,10*ROW('Water Data'!F103)),NA())))</f>
        <v>#N/A</v>
      </c>
      <c r="O109" s="252" t="e">
        <f ca="true">+IF(AND(ISNUMBER(OFFSET('Water Data'!$F$10,0,10*ROW('Water Data'!F103))),CD109="Yes"),OFFSET('Water Data'!$F$10,0,10*ROW('Water Data'!F103)),IF(AND(ISNUMBER(OFFSET('Water Data'!$F$10,0,10*ROW('Water Data'!F103))),CD109="No",ISNUMBER(OFFSET('Water Data'!$F$10,0,10*ROW('Water Data'!F103)))),CONCATENATE("[",ROUND(OFFSET('Water Data'!$F$10,0,10*ROW('Water Data'!F103)),0),"]"),IF(AND(ISNUMBER(OFFSET('Water Data'!$F$10,0,10*ROW('Water Data'!F103))),CD109="",ISNUMBER(OFFSET('Water Data'!$F$10,0,10*ROW('Water Data'!F103)))),OFFSET('Water Data'!$F$10,0,10*ROW('Water Data'!F103)),NA())))</f>
        <v>#N/A</v>
      </c>
      <c r="P109" s="252" t="e">
        <f ca="true">+IF(AND(ISNUMBER(OFFSET('Water Data'!$G$5,0,10*ROW('Water Data'!G103))),CE109="Yes"),100-OFFSET('Water Data'!$G$5,0,10*ROW('Water Data'!G103)),IF(AND(ISNUMBER(OFFSET('Water Data'!$G$5,0,10*ROW('Water Data'!G103))),CE109="No",ISNUMBER(OFFSET('Water Data'!$G$5,0,10*ROW('Water Data'!G103)))),CONCATENATE("[",ROUND(100-OFFSET('Water Data'!$G$5,0,10*ROW('Water Data'!G103)),0),"]"),IF(AND(ISNUMBER(OFFSET('Water Data'!$G$5,0,10*ROW('Water Data'!G103))),CE109="",ISNUMBER(OFFSET('Water Data'!$G$5,0,10*ROW('Water Data'!G103)))),100-OFFSET('Water Data'!$G$5,0,10*ROW('Water Data'!G103)),NA())))</f>
        <v>#N/A</v>
      </c>
      <c r="Q109" s="252" t="e">
        <f ca="true">+IF(AND(ISNUMBER(OFFSET('Water Data'!$G$7,0,10*ROW('Water Data'!G103))),CF109="Yes"),OFFSET('Water Data'!$G$7,0,10*ROW('Water Data'!G103)),IF(AND(ISNUMBER(OFFSET('Water Data'!$G$7,0,10*ROW('Water Data'!G103))),CF109="No",ISNUMBER(OFFSET('Water Data'!$G$7,0,10*ROW('Water Data'!G103)))),CONCATENATE("[",ROUND(OFFSET('Water Data'!$G$7,0,10*ROW('Water Data'!G103)),0),"]"),IF(AND(ISNUMBER(OFFSET('Water Data'!$G$7,0,10*ROW('Water Data'!G103))),CF109="",ISNUMBER(OFFSET('Water Data'!$G$7,0,10*ROW('Water Data'!G103)))),OFFSET('Water Data'!$G$7,0,10*ROW('Water Data'!G103)),NA())))</f>
        <v>#N/A</v>
      </c>
      <c r="R109" s="252" t="e">
        <f ca="true">+IF(AND(ISNUMBER(OFFSET('Water Data'!$G$10,0,10*ROW('Water Data'!G103))),CG109="Yes"),OFFSET('Water Data'!$G$10,0,10*ROW('Water Data'!G103)),IF(AND(ISNUMBER(OFFSET('Water Data'!$G$10,0,10*ROW('Water Data'!G103))),CG109="No",ISNUMBER(OFFSET('Water Data'!$G$10,0,10*ROW('Water Data'!G103)))),CONCATENATE("[",ROUND(OFFSET('Water Data'!$G$10,0,10*ROW('Water Data'!G103)),0),"]"),IF(AND(ISNUMBER(OFFSET('Water Data'!$G$10,0,10*ROW('Water Data'!G103))),CG109="",ISNUMBER(OFFSET('Water Data'!$G$10,0,10*ROW('Water Data'!G103)))),OFFSET('Water Data'!$G$10,0,10*ROW('Water Data'!G103)),NA())))</f>
        <v>#N/A</v>
      </c>
      <c r="S109" s="252" t="e">
        <f ca="true">+IF(AND(ISNUMBER(OFFSET('Water Data'!$H$5,0,10*ROW('Water Data'!H103))),CH109="Yes"),100-OFFSET('Water Data'!$H$5,0,10*ROW('Water Data'!H103)),IF(AND(ISNUMBER(OFFSET('Water Data'!$H$5,0,10*ROW('Water Data'!H103))),CH109="No",ISNUMBER(OFFSET('Water Data'!$H$5,0,10*ROW('Water Data'!H103)))),CONCATENATE("[",ROUND(100-OFFSET('Water Data'!$H$5,0,10*ROW('Water Data'!H103)),0),"]"),IF(AND(ISNUMBER(OFFSET('Water Data'!$H$5,0,10*ROW('Water Data'!H103))),CH109="",ISNUMBER(OFFSET('Water Data'!$H$5,0,10*ROW('Water Data'!H103)))),100-OFFSET('Water Data'!$H$5,0,10*ROW('Water Data'!H103)),NA())))</f>
        <v>#N/A</v>
      </c>
      <c r="T109" s="252" t="e">
        <f ca="true">+IF(AND(ISNUMBER(OFFSET('Water Data'!$H$7,0,10*ROW('Water Data'!H103))),CI109="Yes"),OFFSET('Water Data'!$H$7,0,10*ROW('Water Data'!H103)),IF(AND(ISNUMBER(OFFSET('Water Data'!$H$7,0,10*ROW('Water Data'!H103))),CI109="No",ISNUMBER(OFFSET('Water Data'!$H$7,0,10*ROW('Water Data'!H103)))),CONCATENATE("[",ROUND(OFFSET('Water Data'!$H$7,0,10*ROW('Water Data'!H103)),0),"]"),IF(AND(ISNUMBER(OFFSET('Water Data'!$H$7,0,10*ROW('Water Data'!H103))),CI109="",ISNUMBER(OFFSET('Water Data'!$H$7,0,10*ROW('Water Data'!H103)))),OFFSET('Water Data'!$H$7,0,10*ROW('Water Data'!H103)),NA())))</f>
        <v>#N/A</v>
      </c>
      <c r="U109" s="252" t="e">
        <f ca="true">+IF(AND(ISNUMBER(OFFSET('Water Data'!$H$10,0,10*ROW('Water Data'!H103))),CJ109="Yes"),OFFSET('Water Data'!$H$10,0,10*ROW('Water Data'!H103)),IF(AND(ISNUMBER(OFFSET('Water Data'!$H$10,0,10*ROW('Water Data'!H103))),CJ109="No",ISNUMBER(OFFSET('Water Data'!$H$10,0,10*ROW('Water Data'!H103)))),CONCATENATE("[",ROUND(OFFSET('Water Data'!$H$10,0,10*ROW('Water Data'!H103)),0),"]"),IF(AND(ISNUMBER(OFFSET('Water Data'!$H$10,0,10*ROW('Water Data'!H103))),CJ109="",ISNUMBER(OFFSET('Water Data'!$H$10,0,10*ROW('Water Data'!H103)))),OFFSET('Water Data'!$H$10,0,10*ROW('Water Data'!H103)),NA())))</f>
        <v>#N/A</v>
      </c>
      <c r="V109" s="253" t="e">
        <f ca="true">+IF(AND(ISNUMBER(OFFSET('Sanitation Data'!$C$5,0,10*ROW('Sanitation Data'!C103))),CK109="Yes"),100-OFFSET('Sanitation Data'!$C$5,0,10*ROW('Sanitation Data'!C103)),IF(AND(ISNUMBER(OFFSET('Sanitation Data'!$C$5,0,10*ROW('Sanitation Data'!C103))),CK109="No",ISNUMBER(OFFSET('Sanitation Data'!$C$5,0,10*ROW('Sanitation Data'!C103)))),CONCATENATE("[",ROUND(100-OFFSET('Sanitation Data'!$C$5,0,10*ROW('Sanitation Data'!C103)),0),"]"),IF(AND(ISNUMBER(OFFSET('Sanitation Data'!$C$5,0,10*ROW('Sanitation Data'!C103))),CK109="",ISNUMBER(OFFSET('Sanitation Data'!$C$5,0,10*ROW('Sanitation Data'!C103)))),100-OFFSET('Sanitation Data'!$C$5,0,10*ROW('Sanitation Data'!C103)),NA())))</f>
        <v>#N/A</v>
      </c>
      <c r="W109" s="253" t="e">
        <f ca="true">+IF(AND(ISNUMBER(OFFSET('Sanitation Data'!$C$7,0,10*ROW('Sanitation Data'!C103))),CL109="Yes"),OFFSET('Sanitation Data'!$C$7,0,10*ROW('Sanitation Data'!C103)),IF(AND(ISNUMBER(OFFSET('Sanitation Data'!$C$7,0,10*ROW('Sanitation Data'!C103))),CL109="No",ISNUMBER(OFFSET('Sanitation Data'!$C$7,0,10*ROW('Sanitation Data'!C103)))),CONCATENATE("[",ROUND(OFFSET('Sanitation Data'!$C$7,0,10*ROW('Sanitation Data'!C103)),0),"]"),IF(AND(ISNUMBER(OFFSET('Sanitation Data'!$C$7,0,10*ROW('Sanitation Data'!C103))),CL109="",ISNUMBER(OFFSET('Sanitation Data'!$C$7,0,10*ROW('Sanitation Data'!C103)))),OFFSET('Sanitation Data'!$C$7,0,10*ROW('Sanitation Data'!C103)),NA())))</f>
        <v>#N/A</v>
      </c>
      <c r="X109" s="253" t="e">
        <f ca="true">+IF(AND(ISNUMBER(OFFSET('Sanitation Data'!$C$11,0,10*ROW('Sanitation Data'!C103))),CM109="Yes"),OFFSET('Sanitation Data'!$C$11,0,10*ROW('Sanitation Data'!C103)),IF(AND(ISNUMBER(OFFSET('Sanitation Data'!$C$11,0,10*ROW('Sanitation Data'!C103))),CM109="No",ISNUMBER(OFFSET('Sanitation Data'!$C$11,0,10*ROW('Sanitation Data'!C103)))),CONCATENATE("[",ROUND(OFFSET('Sanitation Data'!$C$11,0,10*ROW('Sanitation Data'!C103)),0),"]"),IF(AND(ISNUMBER(OFFSET('Sanitation Data'!$C$11,0,10*ROW('Sanitation Data'!C103))),CM109="",ISNUMBER(OFFSET('Sanitation Data'!$C$11,0,10*ROW('Sanitation Data'!C103)))),OFFSET('Sanitation Data'!$C$11,0,10*ROW('Sanitation Data'!C103)),NA())))</f>
        <v>#N/A</v>
      </c>
      <c r="Y109" s="253" t="e">
        <f ca="true">+IF(AND(ISNUMBER(OFFSET('Sanitation Data'!$C$12,0,10*ROW('Sanitation Data'!C103))),CN109="Yes"),OFFSET('Sanitation Data'!$C$12,0,10*ROW('Sanitation Data'!C103)),IF(AND(ISNUMBER(OFFSET('Sanitation Data'!$C$12,0,10*ROW('Sanitation Data'!C103))),CN109="No",ISNUMBER(OFFSET('Sanitation Data'!$C$12,0,10*ROW('Sanitation Data'!C103)))),CONCATENATE("[",ROUND(OFFSET('Sanitation Data'!$C$12,0,10*ROW('Sanitation Data'!C103)),0),"]"),IF(AND(ISNUMBER(OFFSET('Sanitation Data'!$C$12,0,10*ROW('Sanitation Data'!C103))),CN109="",ISNUMBER(OFFSET('Sanitation Data'!$C$12,0,10*ROW('Sanitation Data'!C103)))),OFFSET('Sanitation Data'!$C$12,0,10*ROW('Sanitation Data'!C103)),NA())))</f>
        <v>#N/A</v>
      </c>
      <c r="Z109" s="253" t="e">
        <f ca="true">+IF(AND(ISNUMBER(OFFSET('Sanitation Data'!$C$13,0,10*ROW('Sanitation Data'!C103))),CO109="Yes"),OFFSET('Sanitation Data'!$C$13,0,10*ROW('Sanitation Data'!C103)),IF(AND(ISNUMBER(OFFSET('Sanitation Data'!$C$13,0,10*ROW('Sanitation Data'!C103))),CO109="No",ISNUMBER(OFFSET('Sanitation Data'!$C$13,0,10*ROW('Sanitation Data'!C103)))),CONCATENATE("[",ROUND(OFFSET('Sanitation Data'!$C$13,0,10*ROW('Sanitation Data'!C103)),0),"]"),IF(AND(ISNUMBER(OFFSET('Sanitation Data'!$C$13,0,10*ROW('Sanitation Data'!C103))),CO109="",ISNUMBER(OFFSET('Sanitation Data'!$C$13,0,10*ROW('Sanitation Data'!C103)))),OFFSET('Sanitation Data'!$C$13,0,10*ROW('Sanitation Data'!C103)),NA())))</f>
        <v>#N/A</v>
      </c>
      <c r="AA109" s="253" t="e">
        <f ca="true">+IF(AND(ISNUMBER(OFFSET('Sanitation Data'!$D$5,0,10*ROW('Sanitation Data'!D103))),CP109="Yes"),100-OFFSET('Sanitation Data'!$D$5,0,10*ROW('Sanitation Data'!D103)),IF(AND(ISNUMBER(OFFSET('Sanitation Data'!$D$5,0,10*ROW('Sanitation Data'!D103))),CP109="No",ISNUMBER(OFFSET('Sanitation Data'!$D$5,0,10*ROW('Sanitation Data'!D103)))),CONCATENATE("[",ROUND(100-OFFSET('Sanitation Data'!$D$5,0,10*ROW('Sanitation Data'!D103)),0),"]"),IF(AND(ISNUMBER(OFFSET('Sanitation Data'!$D$5,0,10*ROW('Sanitation Data'!D103))),CP109="",ISNUMBER(OFFSET('Sanitation Data'!$D$5,0,10*ROW('Sanitation Data'!D103)))),100-OFFSET('Sanitation Data'!$D$5,0,10*ROW('Sanitation Data'!D103)),NA())))</f>
        <v>#N/A</v>
      </c>
      <c r="AB109" s="253" t="e">
        <f ca="true">+IF(AND(ISNUMBER(OFFSET('Sanitation Data'!$D$7,0,10*ROW('Sanitation Data'!D103))),CQ109="Yes"),OFFSET('Sanitation Data'!$D$7,0,10*ROW('Sanitation Data'!G103)),IF(AND(ISNUMBER(OFFSET('Sanitation Data'!$D$7,0,10*ROW('Sanitation Data'!D103))),CQ109="No",ISNUMBER(OFFSET('Sanitation Data'!$D$7,0,10*ROW('Sanitation Data'!D103)))),CONCATENATE("[",ROUND(OFFSET('Sanitation Data'!$D$7,0,10*ROW('Sanitation Data'!D103)),0),"]"),IF(AND(ISNUMBER(OFFSET('Sanitation Data'!$D$7,0,10*ROW('Sanitation Data'!D103))),CQ109="",ISNUMBER(OFFSET('Sanitation Data'!$D$7,0,10*ROW('Sanitation Data'!D103)))),OFFSET('Sanitation Data'!$D$7,0,10*ROW('Sanitation Data'!D103)),NA())))</f>
        <v>#N/A</v>
      </c>
      <c r="AC109" s="253" t="e">
        <f ca="true">+IF(AND(ISNUMBER(OFFSET('Sanitation Data'!$D$11,0,10*ROW('Sanitation Data'!D103))),CR109="Yes"),OFFSET('Sanitation Data'!$D$11,0,10*ROW('Sanitation Data'!D103)),IF(AND(ISNUMBER(OFFSET('Sanitation Data'!$D$11,0,10*ROW('Sanitation Data'!D103))),CR109="No",ISNUMBER(OFFSET('Sanitation Data'!$D$11,0,10*ROW('Sanitation Data'!D103)))),CONCATENATE("[",ROUND(OFFSET('Sanitation Data'!$D$11,0,10*ROW('Sanitation Data'!D103)),0),"]"),IF(AND(ISNUMBER(OFFSET('Sanitation Data'!$D$11,0,10*ROW('Sanitation Data'!D103))),CR109="",ISNUMBER(OFFSET('Sanitation Data'!$D$11,0,10*ROW('Sanitation Data'!D103)))),OFFSET('Sanitation Data'!$D$11,0,10*ROW('Sanitation Data'!D103)),NA())))</f>
        <v>#N/A</v>
      </c>
      <c r="AD109" s="253" t="e">
        <f ca="true">+IF(AND(ISNUMBER(OFFSET('Sanitation Data'!$D$12,0,10*ROW('Sanitation Data'!D103))),CS109="Yes"),OFFSET('Sanitation Data'!$D$12,0,10*ROW('Sanitation Data'!D103)),IF(AND(ISNUMBER(OFFSET('Sanitation Data'!$D$12,0,10*ROW('Sanitation Data'!D103))),CS109="No",ISNUMBER(OFFSET('Sanitation Data'!$D$12,0,10*ROW('Sanitation Data'!D103)))),CONCATENATE("[",ROUND(OFFSET('Sanitation Data'!$D$12,0,10*ROW('Sanitation Data'!D103)),0),"]"),IF(AND(ISNUMBER(OFFSET('Sanitation Data'!$D$12,0,10*ROW('Sanitation Data'!D103))),CS109="",ISNUMBER(OFFSET('Sanitation Data'!$D$12,0,10*ROW('Sanitation Data'!D103)))),OFFSET('Sanitation Data'!$D$12,0,10*ROW('Sanitation Data'!D103)),NA())))</f>
        <v>#N/A</v>
      </c>
      <c r="AE109" s="253" t="e">
        <f ca="true">+IF(AND(ISNUMBER(OFFSET('Sanitation Data'!$D$13,0,10*ROW('Sanitation Data'!D103))),CT109="Yes"),OFFSET('Sanitation Data'!$D$13,0,10*ROW('Sanitation Data'!D103)),IF(AND(ISNUMBER(OFFSET('Sanitation Data'!$D$13,0,10*ROW('Sanitation Data'!D103))),CT109="No",ISNUMBER(OFFSET('Sanitation Data'!$D$13,0,10*ROW('Sanitation Data'!D103)))),CONCATENATE("[",ROUND(OFFSET('Sanitation Data'!$D$13,0,10*ROW('Sanitation Data'!D103)),0),"]"),IF(AND(ISNUMBER(OFFSET('Sanitation Data'!$D$13,0,10*ROW('Sanitation Data'!D103))),CT109="",ISNUMBER(OFFSET('Sanitation Data'!$D$13,0,10*ROW('Sanitation Data'!D103)))),OFFSET('Sanitation Data'!$D$13,0,10*ROW('Sanitation Data'!D103)),NA())))</f>
        <v>#N/A</v>
      </c>
      <c r="AF109" s="253" t="e">
        <f ca="true">+IF(AND(ISNUMBER(OFFSET('Sanitation Data'!$E$5,0,10*ROW('Sanitation Data'!E103))),CU109="Yes"),100-OFFSET('Sanitation Data'!$E$5,0,10*ROW('Sanitation Data'!E103)),IF(AND(ISNUMBER(OFFSET('Sanitation Data'!$E$5,0,10*ROW('Sanitation Data'!E103))),CU109="No",ISNUMBER(OFFSET('Sanitation Data'!$E$5,0,10*ROW('Sanitation Data'!E103)))),CONCATENATE("[",ROUND(100-OFFSET('Sanitation Data'!$E$5,0,10*ROW('Sanitation Data'!E103)),0),"]"),IF(AND(ISNUMBER(OFFSET('Sanitation Data'!$E$5,0,10*ROW('Sanitation Data'!E103))),CU109="",ISNUMBER(OFFSET('Sanitation Data'!$E$5,0,10*ROW('Sanitation Data'!E103)))),100-OFFSET('Sanitation Data'!$E$5,0,10*ROW('Sanitation Data'!E103)),NA())))</f>
        <v>#N/A</v>
      </c>
      <c r="AG109" s="253" t="e">
        <f ca="true">+IF(AND(ISNUMBER(OFFSET('Sanitation Data'!$E$7,0,10*ROW('Sanitation Data'!E103))),CV109="Yes"),OFFSET('Sanitation Data'!$E$7,0,10*ROW('Sanitation Data'!E103)),IF(AND(ISNUMBER(OFFSET('Sanitation Data'!$E$7,0,10*ROW('Sanitation Data'!E103))),CV109="No",ISNUMBER(OFFSET('Sanitation Data'!$E$7,0,10*ROW('Sanitation Data'!E103)))),CONCATENATE("[",ROUND(OFFSET('Sanitation Data'!$E$7,0,10*ROW('Sanitation Data'!E103)),0),"]"),IF(AND(ISNUMBER(OFFSET('Sanitation Data'!$E$7,0,10*ROW('Sanitation Data'!E103))),CV109="",ISNUMBER(OFFSET('Sanitation Data'!$E$7,0,10*ROW('Sanitation Data'!E103)))),OFFSET('Sanitation Data'!$E$7,0,10*ROW('Sanitation Data'!E103)),NA())))</f>
        <v>#N/A</v>
      </c>
      <c r="AH109" s="253" t="e">
        <f ca="true">+IF(AND(ISNUMBER(OFFSET('Sanitation Data'!$E$11,0,10*ROW('Sanitation Data'!E103))),CW109="Yes"),OFFSET('Sanitation Data'!$E$11,0,10*ROW('Sanitation Data'!E103)),IF(AND(ISNUMBER(OFFSET('Sanitation Data'!$E$11,0,10*ROW('Sanitation Data'!E103))),CW109="No",ISNUMBER(OFFSET('Sanitation Data'!$E$11,0,10*ROW('Sanitation Data'!E103)))),CONCATENATE("[",ROUND(OFFSET('Sanitation Data'!$E$11,0,10*ROW('Sanitation Data'!E103)),0),"]"),IF(AND(ISNUMBER(OFFSET('Sanitation Data'!$E$11,0,10*ROW('Sanitation Data'!E103))),CW109="",ISNUMBER(OFFSET('Sanitation Data'!$E$11,0,10*ROW('Sanitation Data'!E103)))),OFFSET('Sanitation Data'!$E$11,0,10*ROW('Sanitation Data'!E103)),NA())))</f>
        <v>#N/A</v>
      </c>
      <c r="AI109" s="253" t="e">
        <f ca="true">+IF(AND(ISNUMBER(OFFSET('Sanitation Data'!$E$12,0,10*ROW('Sanitation Data'!E103))),CX109="Yes"),OFFSET('Sanitation Data'!$E$12,0,10*ROW('Sanitation Data'!E103)),IF(AND(ISNUMBER(OFFSET('Sanitation Data'!$E$12,0,10*ROW('Sanitation Data'!E103))),CX109="No",ISNUMBER(OFFSET('Sanitation Data'!$E$12,0,10*ROW('Sanitation Data'!E103)))),CONCATENATE("[",ROUND(OFFSET('Sanitation Data'!$E$12,0,10*ROW('Sanitation Data'!E103)),0),"]"),IF(AND(ISNUMBER(OFFSET('Sanitation Data'!$E$12,0,10*ROW('Sanitation Data'!E103))),CX109="",ISNUMBER(OFFSET('Sanitation Data'!$E$12,0,10*ROW('Sanitation Data'!E103)))),OFFSET('Sanitation Data'!$E$12,0,10*ROW('Sanitation Data'!E103)),NA())))</f>
        <v>#N/A</v>
      </c>
      <c r="AJ109" s="253" t="e">
        <f ca="true">+IF(AND(ISNUMBER(OFFSET('Sanitation Data'!$E$13,0,10*ROW('Sanitation Data'!E103))),CY109="Yes"),OFFSET('Sanitation Data'!$E$13,0,10*ROW('Sanitation Data'!E103)),IF(AND(ISNUMBER(OFFSET('Sanitation Data'!$E$13,0,10*ROW('Sanitation Data'!E103))),CY109="No",ISNUMBER(OFFSET('Sanitation Data'!$E$13,0,10*ROW('Sanitation Data'!E103)))),CONCATENATE("[",ROUND(OFFSET('Sanitation Data'!$E$13,0,10*ROW('Sanitation Data'!E103)),0),"]"),IF(AND(ISNUMBER(OFFSET('Sanitation Data'!$E$13,0,10*ROW('Sanitation Data'!E103))),CY109="",ISNUMBER(OFFSET('Sanitation Data'!$E$13,0,10*ROW('Sanitation Data'!E103)))),OFFSET('Sanitation Data'!$E$13,0,10*ROW('Sanitation Data'!E103)),NA())))</f>
        <v>#N/A</v>
      </c>
      <c r="AK109" s="253" t="e">
        <f ca="true">+IF(AND(ISNUMBER(OFFSET('Sanitation Data'!$F$5,0,10*ROW('Sanitation Data'!F103))),CZ109="Yes"),100-OFFSET('Sanitation Data'!$F$5,0,10*ROW('Sanitation Data'!F103)),IF(AND(ISNUMBER(OFFSET('Sanitation Data'!$F$5,0,10*ROW('Sanitation Data'!F103))),CZ109="No",ISNUMBER(OFFSET('Sanitation Data'!$F$5,0,10*ROW('Sanitation Data'!F103)))),CONCATENATE("[",ROUND(100-OFFSET('Sanitation Data'!$F$5,0,10*ROW('Sanitation Data'!F103)),0),"]"),IF(AND(ISNUMBER(OFFSET('Sanitation Data'!$F$5,0,10*ROW('Sanitation Data'!F103))),CZ109="",ISNUMBER(OFFSET('Sanitation Data'!$F$5,0,10*ROW('Sanitation Data'!F103)))),100-OFFSET('Sanitation Data'!$F$5,0,10*ROW('Sanitation Data'!F103)),NA())))</f>
        <v>#N/A</v>
      </c>
      <c r="AL109" s="253" t="e">
        <f ca="true">+IF(AND(ISNUMBER(OFFSET('Sanitation Data'!$F$7,0,10*ROW('Sanitation Data'!F103))),DA109="Yes"),OFFSET('Sanitation Data'!$F$7,0,10*ROW('Sanitation Data'!F103)),IF(AND(ISNUMBER(OFFSET('Sanitation Data'!$F$7,0,10*ROW('Sanitation Data'!F103))),DA109="No",ISNUMBER(OFFSET('Sanitation Data'!$F$7,0,10*ROW('Sanitation Data'!F103)))),CONCATENATE("[",ROUND(OFFSET('Sanitation Data'!$F$7,0,10*ROW('Sanitation Data'!F103)),0),"]"),IF(AND(ISNUMBER(OFFSET('Sanitation Data'!$F$7,0,10*ROW('Sanitation Data'!F103))),DA109="",ISNUMBER(OFFSET('Sanitation Data'!$F$7,0,10*ROW('Sanitation Data'!F103)))),OFFSET('Sanitation Data'!$F$7,0,10*ROW('Sanitation Data'!F103)),NA())))</f>
        <v>#N/A</v>
      </c>
      <c r="AM109" s="253" t="e">
        <f ca="true">+IF(AND(ISNUMBER(OFFSET('Sanitation Data'!$F$11,0,10*ROW('Sanitation Data'!F103))),DB109="Yes"),OFFSET('Sanitation Data'!$F$11,0,10*ROW('Sanitation Data'!F103)),IF(AND(ISNUMBER(OFFSET('Sanitation Data'!$F$11,0,10*ROW('Sanitation Data'!F103))),DB109="No",ISNUMBER(OFFSET('Sanitation Data'!$F$11,0,10*ROW('Sanitation Data'!F103)))),CONCATENATE("[",ROUND(OFFSET('Sanitation Data'!$F$11,0,10*ROW('Sanitation Data'!F103)),0),"]"),IF(AND(ISNUMBER(OFFSET('Sanitation Data'!$F$11,0,10*ROW('Sanitation Data'!F103))),DB109="",ISNUMBER(OFFSET('Sanitation Data'!$F$11,0,10*ROW('Sanitation Data'!F103)))),OFFSET('Sanitation Data'!$F$11,0,10*ROW('Sanitation Data'!F103)),NA())))</f>
        <v>#N/A</v>
      </c>
      <c r="AN109" s="253" t="e">
        <f ca="true">+IF(AND(ISNUMBER(OFFSET('Sanitation Data'!$F$12,0,10*ROW('Sanitation Data'!F103))),DC109="Yes"),OFFSET('Sanitation Data'!$F$12,0,10*ROW('Sanitation Data'!F103)),IF(AND(ISNUMBER(OFFSET('Sanitation Data'!$F$12,0,10*ROW('Sanitation Data'!F103))),DC109="No",ISNUMBER(OFFSET('Sanitation Data'!$F$12,0,10*ROW('Sanitation Data'!F103)))),CONCATENATE("[",ROUND(OFFSET('Sanitation Data'!$F$12,0,10*ROW('Sanitation Data'!F103)),0),"]"),IF(AND(ISNUMBER(OFFSET('Sanitation Data'!$F$12,0,10*ROW('Sanitation Data'!F103))),DC109="",ISNUMBER(OFFSET('Sanitation Data'!$F$12,0,10*ROW('Sanitation Data'!F103)))),OFFSET('Sanitation Data'!$F$12,0,10*ROW('Sanitation Data'!F103)),NA())))</f>
        <v>#N/A</v>
      </c>
      <c r="AO109" s="253" t="e">
        <f ca="true">+IF(AND(ISNUMBER(OFFSET('Sanitation Data'!$F$13,0,10*ROW('Sanitation Data'!F103))),DD109="Yes"),OFFSET('Sanitation Data'!$F$13,0,10*ROW('Sanitation Data'!F103)),IF(AND(ISNUMBER(OFFSET('Sanitation Data'!$F$13,0,10*ROW('Sanitation Data'!F103))),DD109="No",ISNUMBER(OFFSET('Sanitation Data'!$F$13,0,10*ROW('Sanitation Data'!F103)))),CONCATENATE("[",ROUND(OFFSET('Sanitation Data'!$F$13,0,10*ROW('Sanitation Data'!F103)),0),"]"),IF(AND(ISNUMBER(OFFSET('Sanitation Data'!$F$13,0,10*ROW('Sanitation Data'!F103))),DD109="",ISNUMBER(OFFSET('Sanitation Data'!$F$13,0,10*ROW('Sanitation Data'!F103)))),OFFSET('Sanitation Data'!$F$13,0,10*ROW('Sanitation Data'!F103)),NA())))</f>
        <v>#N/A</v>
      </c>
      <c r="AP109" s="253" t="e">
        <f ca="true">+IF(AND(ISNUMBER(OFFSET('Sanitation Data'!$G$5,0,10*ROW('Sanitation Data'!G103))),DE109="Yes"),100-OFFSET('Sanitation Data'!$G$5,0,10*ROW('Sanitation Data'!G103)),IF(AND(ISNUMBER(OFFSET('Sanitation Data'!$G$5,0,10*ROW('Sanitation Data'!G103))),DE109="No",ISNUMBER(OFFSET('Sanitation Data'!$G$5,0,10*ROW('Sanitation Data'!G103)))),CONCATENATE("[",ROUND(100-OFFSET('Sanitation Data'!$G$5,0,10*ROW('Sanitation Data'!G103)),0),"]"),IF(AND(ISNUMBER(OFFSET('Sanitation Data'!$G$5,0,10*ROW('Sanitation Data'!G103))),DE109="",ISNUMBER(OFFSET('Sanitation Data'!$G$5,0,10*ROW('Sanitation Data'!G103)))),100-OFFSET('Sanitation Data'!$G$5,0,10*ROW('Sanitation Data'!G103)),NA())))</f>
        <v>#N/A</v>
      </c>
      <c r="AQ109" s="253" t="e">
        <f ca="true">+IF(AND(ISNUMBER(OFFSET('Sanitation Data'!$G$7,0,10*ROW('Sanitation Data'!G103))),DF109="Yes"),OFFSET('Sanitation Data'!$G$7,0,10*ROW('Sanitation Data'!G103)),IF(AND(ISNUMBER(OFFSET('Sanitation Data'!$G$7,0,10*ROW('Sanitation Data'!G103))),DF109="No",ISNUMBER(OFFSET('Sanitation Data'!$G$7,0,10*ROW('Sanitation Data'!G103)))),CONCATENATE("[",ROUND(OFFSET('Sanitation Data'!$G$7,0,10*ROW('Sanitation Data'!G103)),0),"]"),IF(AND(ISNUMBER(OFFSET('Sanitation Data'!$G$7,0,10*ROW('Sanitation Data'!G103))),DF109="",ISNUMBER(OFFSET('Sanitation Data'!$G$7,0,10*ROW('Sanitation Data'!G103)))),OFFSET('Sanitation Data'!$G$7,0,10*ROW('Sanitation Data'!G103)),NA())))</f>
        <v>#N/A</v>
      </c>
      <c r="AR109" s="253" t="e">
        <f ca="true">+IF(AND(ISNUMBER(OFFSET('Sanitation Data'!$G$11,0,10*ROW('Sanitation Data'!G103))),DG109="Yes"),OFFSET('Sanitation Data'!$G$11,0,10*ROW('Sanitation Data'!G103)),IF(AND(ISNUMBER(OFFSET('Sanitation Data'!$G$11,0,10*ROW('Sanitation Data'!G103))),DG109="No",ISNUMBER(OFFSET('Sanitation Data'!$G$11,0,10*ROW('Sanitation Data'!G103)))),CONCATENATE("[",ROUND(OFFSET('Sanitation Data'!$G$11,0,10*ROW('Sanitation Data'!G103)),0),"]"),IF(AND(ISNUMBER(OFFSET('Sanitation Data'!$G$11,0,10*ROW('Sanitation Data'!G103))),DG109="",ISNUMBER(OFFSET('Sanitation Data'!$G$11,0,10*ROW('Sanitation Data'!G103)))),OFFSET('Sanitation Data'!$G$11,0,10*ROW('Sanitation Data'!G103)),NA())))</f>
        <v>#N/A</v>
      </c>
      <c r="AS109" s="253" t="e">
        <f ca="true">+IF(AND(ISNUMBER(OFFSET('Sanitation Data'!$G$12,0,10*ROW('Sanitation Data'!G103))),DH109="Yes"),OFFSET('Sanitation Data'!$G$12,0,10*ROW('Sanitation Data'!G103)),IF(AND(ISNUMBER(OFFSET('Sanitation Data'!$G$12,0,10*ROW('Sanitation Data'!G103))),DH109="No",ISNUMBER(OFFSET('Sanitation Data'!$G$12,0,10*ROW('Sanitation Data'!G103)))),CONCATENATE("[",ROUND(OFFSET('Sanitation Data'!$G$12,0,10*ROW('Sanitation Data'!G103)),0),"]"),IF(AND(ISNUMBER(OFFSET('Sanitation Data'!$G$12,0,10*ROW('Sanitation Data'!G103))),DH109="",ISNUMBER(OFFSET('Sanitation Data'!$G$12,0,10*ROW('Sanitation Data'!G103)))),OFFSET('Sanitation Data'!$G$12,0,10*ROW('Sanitation Data'!G103)),NA())))</f>
        <v>#N/A</v>
      </c>
      <c r="AT109" s="253" t="e">
        <f ca="true">+IF(AND(ISNUMBER(OFFSET('Sanitation Data'!$G$13,0,10*ROW('Sanitation Data'!G103))),DI109="Yes"),OFFSET('Sanitation Data'!$G$13,0,10*ROW('Sanitation Data'!G103)),IF(AND(ISNUMBER(OFFSET('Sanitation Data'!$G$13,0,10*ROW('Sanitation Data'!G103))),DI109="No",ISNUMBER(OFFSET('Sanitation Data'!$G$13,0,10*ROW('Sanitation Data'!G103)))),CONCATENATE("[",ROUND(OFFSET('Sanitation Data'!$G$13,0,10*ROW('Sanitation Data'!G103)),0),"]"),IF(AND(ISNUMBER(OFFSET('Sanitation Data'!$G$13,0,10*ROW('Sanitation Data'!G103))),DI109="",ISNUMBER(OFFSET('Sanitation Data'!$G$13,0,10*ROW('Sanitation Data'!G103)))),OFFSET('Sanitation Data'!$G$13,0,10*ROW('Sanitation Data'!G103)),NA())))</f>
        <v>#N/A</v>
      </c>
      <c r="AU109" s="253" t="e">
        <f ca="true">+IF(AND(ISNUMBER(OFFSET('Sanitation Data'!$H$5,0,10*ROW('Sanitation Data'!H103))),DJ109="Yes"),100-OFFSET('Sanitation Data'!$H$5,0,10*ROW('Sanitation Data'!H103)),IF(AND(ISNUMBER(OFFSET('Sanitation Data'!$H$5,0,10*ROW('Sanitation Data'!H103))),DJ109="No",ISNUMBER(OFFSET('Sanitation Data'!$H$5,0,10*ROW('Sanitation Data'!H103)))),CONCATENATE("[",ROUND(100-OFFSET('Sanitation Data'!$H$5,0,10*ROW('Sanitation Data'!H103)),0),"]"),IF(AND(ISNUMBER(OFFSET('Sanitation Data'!$H$5,0,10*ROW('Sanitation Data'!H103))),DJ109="",ISNUMBER(OFFSET('Sanitation Data'!$H$5,0,10*ROW('Sanitation Data'!H103)))),100-OFFSET('Sanitation Data'!$H$5,0,10*ROW('Sanitation Data'!H103)),NA())))</f>
        <v>#N/A</v>
      </c>
      <c r="AV109" s="253" t="e">
        <f ca="true">+IF(AND(ISNUMBER(OFFSET('Sanitation Data'!$H$7,0,10*ROW('Sanitation Data'!H103))),DK109="Yes"),OFFSET('Sanitation Data'!$H$7,0,10*ROW('Sanitation Data'!H103)),IF(AND(ISNUMBER(OFFSET('Sanitation Data'!$H$7,0,10*ROW('Sanitation Data'!H103))),DK109="No",ISNUMBER(OFFSET('Sanitation Data'!$H$7,0,10*ROW('Sanitation Data'!H103)))),CONCATENATE("[",ROUND(OFFSET('Sanitation Data'!$H$7,0,10*ROW('Sanitation Data'!H103)),0),"]"),IF(AND(ISNUMBER(OFFSET('Sanitation Data'!$H$7,0,10*ROW('Sanitation Data'!H103))),DK109="",ISNUMBER(OFFSET('Sanitation Data'!$H$7,0,10*ROW('Sanitation Data'!H103)))),OFFSET('Sanitation Data'!$H$7,0,10*ROW('Sanitation Data'!H103)),NA())))</f>
        <v>#N/A</v>
      </c>
      <c r="AW109" s="253" t="e">
        <f ca="true">+IF(AND(ISNUMBER(OFFSET('Sanitation Data'!$H$11,0,10*ROW('Sanitation Data'!H103))),DL109="Yes"),OFFSET('Sanitation Data'!$H$11,0,10*ROW('Sanitation Data'!H103)),IF(AND(ISNUMBER(OFFSET('Sanitation Data'!$H$11,0,10*ROW('Sanitation Data'!H103))),DL109="No",ISNUMBER(OFFSET('Sanitation Data'!$H$11,0,10*ROW('Sanitation Data'!H103)))),CONCATENATE("[",ROUND(OFFSET('Sanitation Data'!$H$11,0,10*ROW('Sanitation Data'!H103)),0),"]"),IF(AND(ISNUMBER(OFFSET('Sanitation Data'!$H$11,0,10*ROW('Sanitation Data'!H103))),DL109="",ISNUMBER(OFFSET('Sanitation Data'!$H$11,0,10*ROW('Sanitation Data'!H103)))),OFFSET('Sanitation Data'!$H$11,0,10*ROW('Sanitation Data'!H103)),NA())))</f>
        <v>#N/A</v>
      </c>
      <c r="AX109" s="253" t="e">
        <f ca="true">+IF(AND(ISNUMBER(OFFSET('Sanitation Data'!$H$12,0,10*ROW('Sanitation Data'!H103))),DM109="Yes"),OFFSET('Sanitation Data'!$H$12,0,10*ROW('Sanitation Data'!H103)),IF(AND(ISNUMBER(OFFSET('Sanitation Data'!$H$12,0,10*ROW('Sanitation Data'!H103))),DM109="No",ISNUMBER(OFFSET('Sanitation Data'!$H$12,0,10*ROW('Sanitation Data'!H103)))),CONCATENATE("[",ROUND(OFFSET('Sanitation Data'!$H$12,0,10*ROW('Sanitation Data'!H103)),0),"]"),IF(AND(ISNUMBER(OFFSET('Sanitation Data'!$H$12,0,10*ROW('Sanitation Data'!H103))),DM109="",ISNUMBER(OFFSET('Sanitation Data'!$H$12,0,10*ROW('Sanitation Data'!H103)))),OFFSET('Sanitation Data'!$H$12,0,10*ROW('Sanitation Data'!H103)),NA())))</f>
        <v>#N/A</v>
      </c>
      <c r="AY109" s="253" t="e">
        <f ca="true">+IF(AND(ISNUMBER(OFFSET('Sanitation Data'!$H$13,0,10*ROW('Sanitation Data'!H103))),DN109="Yes"),OFFSET('Sanitation Data'!$H$13,0,10*ROW('Sanitation Data'!H103)),IF(AND(ISNUMBER(OFFSET('Sanitation Data'!$H$13,0,10*ROW('Sanitation Data'!H103))),DN109="No",ISNUMBER(OFFSET('Sanitation Data'!$H$13,0,10*ROW('Sanitation Data'!H103)))),CONCATENATE("[",ROUND(OFFSET('Sanitation Data'!$H$13,0,10*ROW('Sanitation Data'!H103)),0),"]"),IF(AND(ISNUMBER(OFFSET('Sanitation Data'!$H$13,0,10*ROW('Sanitation Data'!H103))),DN109="",ISNUMBER(OFFSET('Sanitation Data'!$H$13,0,10*ROW('Sanitation Data'!H103)))),OFFSET('Sanitation Data'!$H$13,0,10*ROW('Sanitation Data'!H103)),NA())))</f>
        <v>#N/A</v>
      </c>
      <c r="AZ109" s="254" t="e">
        <f ca="true">+IF(AND(ISNUMBER(OFFSET('Hygiene Data'!$C$6,0,10*ROW('Hygiene Data'!C103))),DO109="Yes"),OFFSET('Hygiene Data'!$C$6,0,10*ROW('Hygiene Data'!C103)),IF(AND(ISNUMBER(OFFSET('Hygiene Data'!$C$6,0,10*ROW('Hygiene Data'!C103))),DO109="No",ISNUMBER(OFFSET('Hygiene Data'!$C$6,0,10*ROW('Hygiene Data'!C103)))),CONCATENATE("[",ROUND(OFFSET('Hygiene Data'!$C$6,0,10*ROW('Hygiene Data'!C103)),0),"]"),IF(AND(ISNUMBER(OFFSET('Hygiene Data'!$C$6,0,10*ROW('Hygiene Data'!C103))),DO109="",ISNUMBER(OFFSET('Hygiene Data'!$C$6,0,10*ROW('Hygiene Data'!C103)))),OFFSET('Hygiene Data'!$C$6,0,10*ROW('Hygiene Data'!C103)),NA())))</f>
        <v>#N/A</v>
      </c>
      <c r="BA109" s="254" t="e">
        <f ca="true">+IF(AND(ISNUMBER(OFFSET('Hygiene Data'!$C$8,0,10*ROW('Hygiene Data'!C103))),DP109="Yes"),OFFSET('Hygiene Data'!$C$8,0,10*ROW('Hygiene Data'!C103)),IF(AND(ISNUMBER(OFFSET('Hygiene Data'!$C$8,0,10*ROW('Hygiene Data'!C103))),DP109="No",ISNUMBER(OFFSET('Hygiene Data'!$C$8,0,10*ROW('Hygiene Data'!C103)))),CONCATENATE("[",ROUND(OFFSET('Hygiene Data'!$C$8,0,10*ROW('Hygiene Data'!C103)),0),"]"),IF(AND(ISNUMBER(OFFSET('Hygiene Data'!$C$8,0,10*ROW('Hygiene Data'!C103))),DP109="",ISNUMBER(OFFSET('Hygiene Data'!$C$8,0,10*ROW('Hygiene Data'!C103)))),OFFSET('Hygiene Data'!$C$8,0,10*ROW('Hygiene Data'!C103)),NA())))</f>
        <v>#N/A</v>
      </c>
      <c r="BB109" s="254" t="e">
        <f ca="true">+IF(AND(ISNUMBER(OFFSET('Hygiene Data'!$C$10,0,10*ROW('Hygiene Data'!C103))),DQ109="Yes"),OFFSET('Hygiene Data'!$C$10,0,10*ROW('Hygiene Data'!C103)),IF(AND(ISNUMBER(OFFSET('Hygiene Data'!$C$10,0,10*ROW('Hygiene Data'!C103))),DQ109="No",ISNUMBER(OFFSET('Hygiene Data'!$C$10,0,10*ROW('Hygiene Data'!C103)))),CONCATENATE("[",ROUND(OFFSET('Hygiene Data'!$C$10,0,10*ROW('Hygiene Data'!C103)),0),"]"),IF(AND(ISNUMBER(OFFSET('Hygiene Data'!$C$10,0,10*ROW('Hygiene Data'!C103))),DQ109="",ISNUMBER(OFFSET('Hygiene Data'!$C$10,0,10*ROW('Hygiene Data'!C103)))),OFFSET('Hygiene Data'!$C$10,0,10*ROW('Hygiene Data'!C103)),NA())))</f>
        <v>#N/A</v>
      </c>
      <c r="BC109" s="254" t="e">
        <f ca="true">+IF(AND(ISNUMBER(OFFSET('Hygiene Data'!$D$6,0,10*ROW('Hygiene Data'!D103))),DR109="Yes"),OFFSET('Hygiene Data'!$D$6,0,10*ROW('Hygiene Data'!D103)),IF(AND(ISNUMBER(OFFSET('Hygiene Data'!$D$6,0,10*ROW('Hygiene Data'!D103))),DR109="No",ISNUMBER(OFFSET('Hygiene Data'!$D$6,0,10*ROW('Hygiene Data'!D103)))),CONCATENATE("[",ROUND(OFFSET('Hygiene Data'!$D$6,0,10*ROW('Hygiene Data'!D103)),0),"]"),IF(AND(ISNUMBER(OFFSET('Hygiene Data'!$D$6,0,10*ROW('Hygiene Data'!D103))),DR109="",ISNUMBER(OFFSET('Hygiene Data'!$D$6,0,10*ROW('Hygiene Data'!D103)))),OFFSET('Hygiene Data'!$D$6,0,10*ROW('Hygiene Data'!D103)),NA())))</f>
        <v>#N/A</v>
      </c>
      <c r="BD109" s="254" t="e">
        <f ca="true">+IF(AND(ISNUMBER(OFFSET('Hygiene Data'!$D$8,0,10*ROW('Hygiene Data'!D103))),DS109="Yes"),OFFSET('Hygiene Data'!$D$8,0,10*ROW('Hygiene Data'!D103)),IF(AND(ISNUMBER(OFFSET('Hygiene Data'!$D$8,0,10*ROW('Hygiene Data'!D103))),DS109="No",ISNUMBER(OFFSET('Hygiene Data'!$D$8,0,10*ROW('Hygiene Data'!D103)))),CONCATENATE("[",ROUND(OFFSET('Hygiene Data'!$D$8,0,10*ROW('Hygiene Data'!D103)),0),"]"),IF(AND(ISNUMBER(OFFSET('Hygiene Data'!$D$8,0,10*ROW('Hygiene Data'!D103))),DS109="",ISNUMBER(OFFSET('Hygiene Data'!$D$8,0,10*ROW('Hygiene Data'!D103)))),OFFSET('Hygiene Data'!$D$8,0,10*ROW('Hygiene Data'!D103)),NA())))</f>
        <v>#N/A</v>
      </c>
      <c r="BE109" s="254" t="e">
        <f ca="true">+IF(AND(ISNUMBER(OFFSET('Hygiene Data'!$D$10,0,10*ROW('Hygiene Data'!D103))),DT109="Yes"),OFFSET('Hygiene Data'!$D$10,0,10*ROW('Hygiene Data'!D103)),IF(AND(ISNUMBER(OFFSET('Hygiene Data'!$D$10,0,10*ROW('Hygiene Data'!D103))),DT109="No",ISNUMBER(OFFSET('Hygiene Data'!$D$10,0,10*ROW('Hygiene Data'!D103)))),CONCATENATE("[",ROUND(OFFSET('Hygiene Data'!$D$10,0,10*ROW('Hygiene Data'!D103)),0),"]"),IF(AND(ISNUMBER(OFFSET('Hygiene Data'!$D$10,0,10*ROW('Hygiene Data'!D103))),DT109="",ISNUMBER(OFFSET('Hygiene Data'!$D$10,0,10*ROW('Hygiene Data'!D103)))),OFFSET('Hygiene Data'!$D$10,0,10*ROW('Hygiene Data'!D103)),NA())))</f>
        <v>#N/A</v>
      </c>
      <c r="BF109" s="254" t="e">
        <f ca="true">+IF(AND(ISNUMBER(OFFSET('Hygiene Data'!$E$6,0,10*ROW('Hygiene Data'!E103))),DU109="Yes"),OFFSET('Hygiene Data'!$E$6,0,10*ROW('Hygiene Data'!E103)),IF(AND(ISNUMBER(OFFSET('Hygiene Data'!$E$6,0,10*ROW('Hygiene Data'!E103))),DU109="No",ISNUMBER(OFFSET('Hygiene Data'!$E$6,0,10*ROW('Hygiene Data'!E103)))),CONCATENATE("[",ROUND(OFFSET('Hygiene Data'!$E$6,0,10*ROW('Hygiene Data'!E103)),0),"]"),IF(AND(ISNUMBER(OFFSET('Hygiene Data'!$E$6,0,10*ROW('Hygiene Data'!E103))),DU109="",ISNUMBER(OFFSET('Hygiene Data'!$E$6,0,10*ROW('Hygiene Data'!E103)))),OFFSET('Hygiene Data'!$E$6,0,10*ROW('Hygiene Data'!E103)),NA())))</f>
        <v>#N/A</v>
      </c>
      <c r="BG109" s="254" t="e">
        <f ca="true">+IF(AND(ISNUMBER(OFFSET('Hygiene Data'!$E$8,0,10*ROW('Hygiene Data'!E103))),DV109="Yes"),OFFSET('Hygiene Data'!$E$8,0,10*ROW('Hygiene Data'!E103)),IF(AND(ISNUMBER(OFFSET('Hygiene Data'!$E$8,0,10*ROW('Hygiene Data'!E103))),DV109="No",ISNUMBER(OFFSET('Hygiene Data'!$E$8,0,10*ROW('Hygiene Data'!E103)))),CONCATENATE("[",ROUND(OFFSET('Hygiene Data'!$E$8,0,10*ROW('Hygiene Data'!E103)),0),"]"),IF(AND(ISNUMBER(OFFSET('Hygiene Data'!$E$8,0,10*ROW('Hygiene Data'!E103))),DV109="",ISNUMBER(OFFSET('Hygiene Data'!$E$8,0,10*ROW('Hygiene Data'!E103)))),OFFSET('Hygiene Data'!$E$8,0,10*ROW('Hygiene Data'!E103)),NA())))</f>
        <v>#N/A</v>
      </c>
      <c r="BH109" s="254" t="e">
        <f ca="true">+IF(AND(ISNUMBER(OFFSET('Hygiene Data'!$E$10,0,10*ROW('Hygiene Data'!E103))),DW109="Yes"),OFFSET('Hygiene Data'!$E$10,0,10*ROW('Hygiene Data'!E103)),IF(AND(ISNUMBER(OFFSET('Hygiene Data'!$E$10,0,10*ROW('Hygiene Data'!E103))),DW109="No",ISNUMBER(OFFSET('Hygiene Data'!$E$10,0,10*ROW('Hygiene Data'!E103)))),CONCATENATE("[",ROUND(OFFSET('Hygiene Data'!$E$10,0,10*ROW('Hygiene Data'!E103)),0),"]"),IF(AND(ISNUMBER(OFFSET('Hygiene Data'!$E$10,0,10*ROW('Hygiene Data'!E103))),DW109="",ISNUMBER(OFFSET('Hygiene Data'!$E$10,0,10*ROW('Hygiene Data'!E103)))),OFFSET('Hygiene Data'!$E$10,0,10*ROW('Hygiene Data'!E103)),NA())))</f>
        <v>#N/A</v>
      </c>
      <c r="BI109" s="254" t="e">
        <f ca="true">+IF(AND(ISNUMBER(OFFSET('Hygiene Data'!$F$6,0,10*ROW('Hygiene Data'!F103))),DX109="Yes"),OFFSET('Hygiene Data'!$F$6,0,10*ROW('Hygiene Data'!F103)),IF(AND(ISNUMBER(OFFSET('Hygiene Data'!$F$6,0,10*ROW('Hygiene Data'!F103))),DX109="No",ISNUMBER(OFFSET('Hygiene Data'!$F$6,0,10*ROW('Hygiene Data'!F103)))),CONCATENATE("[",ROUND(OFFSET('Hygiene Data'!$F$6,0,10*ROW('Hygiene Data'!F103)),0),"]"),IF(AND(ISNUMBER(OFFSET('Hygiene Data'!$F$6,0,10*ROW('Hygiene Data'!F103))),DX109="",ISNUMBER(OFFSET('Hygiene Data'!$F$6,0,10*ROW('Hygiene Data'!F103)))),OFFSET('Hygiene Data'!$F$6,0,10*ROW('Hygiene Data'!F103)),NA())))</f>
        <v>#N/A</v>
      </c>
      <c r="BJ109" s="254" t="e">
        <f ca="true">+IF(AND(ISNUMBER(OFFSET('Hygiene Data'!$F$8,0,10*ROW('Hygiene Data'!F103))),DY109="Yes"),OFFSET('Hygiene Data'!$F$8,0,10*ROW('Hygiene Data'!F103)),IF(AND(ISNUMBER(OFFSET('Hygiene Data'!$F$8,0,10*ROW('Hygiene Data'!F103))),DY109="No",ISNUMBER(OFFSET('Hygiene Data'!$F$8,0,10*ROW('Hygiene Data'!F103)))),CONCATENATE("[",ROUND(OFFSET('Hygiene Data'!$F$8,0,10*ROW('Hygiene Data'!F103)),0),"]"),IF(AND(ISNUMBER(OFFSET('Hygiene Data'!$F$8,0,10*ROW('Hygiene Data'!F103))),DY109="",ISNUMBER(OFFSET('Hygiene Data'!$F$8,0,10*ROW('Hygiene Data'!F103)))),OFFSET('Hygiene Data'!$F$8,0,10*ROW('Hygiene Data'!F103)),NA())))</f>
        <v>#N/A</v>
      </c>
      <c r="BK109" s="254" t="e">
        <f ca="true">+IF(AND(ISNUMBER(OFFSET('Hygiene Data'!$F$10,0,10*ROW('Hygiene Data'!F103))),DZ109="Yes"),OFFSET('Hygiene Data'!$F$10,0,10*ROW('Hygiene Data'!F103)),IF(AND(ISNUMBER(OFFSET('Hygiene Data'!$F$10,0,10*ROW('Hygiene Data'!F103))),DZ109="No",ISNUMBER(OFFSET('Hygiene Data'!$F$10,0,10*ROW('Hygiene Data'!F103)))),CONCATENATE("[",ROUND(OFFSET('Hygiene Data'!$F$10,0,10*ROW('Hygiene Data'!F103)),0),"]"),IF(AND(ISNUMBER(OFFSET('Hygiene Data'!$F$10,0,10*ROW('Hygiene Data'!F103))),DZ109="",ISNUMBER(OFFSET('Hygiene Data'!$F$10,0,10*ROW('Hygiene Data'!F103)))),OFFSET('Hygiene Data'!$F$10,0,10*ROW('Hygiene Data'!F103)),NA())))</f>
        <v>#N/A</v>
      </c>
      <c r="BL109" s="254" t="e">
        <f ca="true">+IF(AND(ISNUMBER(OFFSET('Hygiene Data'!$G$6,0,10*ROW('Hygiene Data'!G103))),EA109="Yes"),OFFSET('Hygiene Data'!$G$6,0,10*ROW('Hygiene Data'!G103)),IF(AND(ISNUMBER(OFFSET('Hygiene Data'!$G$6,0,10*ROW('Hygiene Data'!G103))),EA109="No",ISNUMBER(OFFSET('Hygiene Data'!$G$6,0,10*ROW('Hygiene Data'!G103)))),CONCATENATE("[",ROUND(OFFSET('Hygiene Data'!$G$6,0,10*ROW('Hygiene Data'!G103)),0),"]"),IF(AND(ISNUMBER(OFFSET('Hygiene Data'!$G$6,0,10*ROW('Hygiene Data'!G103))),EA109="",ISNUMBER(OFFSET('Hygiene Data'!$G$6,0,10*ROW('Hygiene Data'!G103)))),OFFSET('Hygiene Data'!$G$6,0,10*ROW('Hygiene Data'!G103)),NA())))</f>
        <v>#N/A</v>
      </c>
      <c r="BM109" s="254" t="e">
        <f ca="true">+IF(AND(ISNUMBER(OFFSET('Hygiene Data'!$G$8,0,10*ROW('Hygiene Data'!G103))),EB109="Yes"),OFFSET('Hygiene Data'!$G$8,0,10*ROW('Hygiene Data'!G103)),IF(AND(ISNUMBER(OFFSET('Hygiene Data'!$G$8,0,10*ROW('Hygiene Data'!G103))),EB109="No",ISNUMBER(OFFSET('Hygiene Data'!$G$8,0,10*ROW('Hygiene Data'!G103)))),CONCATENATE("[",ROUND(OFFSET('Hygiene Data'!$G$8,0,10*ROW('Hygiene Data'!G103)),0),"]"),IF(AND(ISNUMBER(OFFSET('Hygiene Data'!$G$8,0,10*ROW('Hygiene Data'!G103))),EB109="",ISNUMBER(OFFSET('Hygiene Data'!$G$8,0,10*ROW('Hygiene Data'!G103)))),OFFSET('Hygiene Data'!$G$8,0,10*ROW('Hygiene Data'!G103)),NA())))</f>
        <v>#N/A</v>
      </c>
      <c r="BN109" s="254" t="e">
        <f ca="true">+IF(AND(ISNUMBER(OFFSET('Hygiene Data'!$G$10,0,10*ROW('Hygiene Data'!G103))),EC109="Yes"),OFFSET('Hygiene Data'!$G$10,0,10*ROW('Hygiene Data'!G103)),IF(AND(ISNUMBER(OFFSET('Hygiene Data'!$G$10,0,10*ROW('Hygiene Data'!G103))),EC109="No",ISNUMBER(OFFSET('Hygiene Data'!$G$10,0,10*ROW('Hygiene Data'!G103)))),CONCATENATE("[",ROUND(OFFSET('Hygiene Data'!$G$10,0,10*ROW('Hygiene Data'!G103)),0),"]"),IF(AND(ISNUMBER(OFFSET('Hygiene Data'!$G$10,0,10*ROW('Hygiene Data'!G103))),EC109="",ISNUMBER(OFFSET('Hygiene Data'!$G$10,0,10*ROW('Hygiene Data'!G103)))),OFFSET('Hygiene Data'!$G$10,0,10*ROW('Hygiene Data'!G103)),NA())))</f>
        <v>#N/A</v>
      </c>
      <c r="BO109" s="254" t="e">
        <f ca="true">+IF(AND(ISNUMBER(OFFSET('Hygiene Data'!$H$6,0,10*ROW('Hygiene Data'!H103))),ED109="Yes"),OFFSET('Hygiene Data'!$H$6,0,10*ROW('Hygiene Data'!H103)),IF(AND(ISNUMBER(OFFSET('Hygiene Data'!$H$6,0,10*ROW('Hygiene Data'!H103))),ED109="No",ISNUMBER(OFFSET('Hygiene Data'!$H$6,0,10*ROW('Hygiene Data'!H103)))),CONCATENATE("[",ROUND(OFFSET('Hygiene Data'!$H$6,0,10*ROW('Hygiene Data'!H103)),0),"]"),IF(AND(ISNUMBER(OFFSET('Hygiene Data'!$H$6,0,10*ROW('Hygiene Data'!H103))),ED109="",ISNUMBER(OFFSET('Hygiene Data'!$H$6,0,10*ROW('Hygiene Data'!H103)))),OFFSET('Hygiene Data'!$H$6,0,10*ROW('Hygiene Data'!H103)),NA())))</f>
        <v>#N/A</v>
      </c>
      <c r="BP109" s="254" t="e">
        <f ca="true">+IF(AND(ISNUMBER(OFFSET('Hygiene Data'!$H$8,0,10*ROW('Hygiene Data'!H103))),EE109="Yes"),OFFSET('Hygiene Data'!$H$8,0,10*ROW('Hygiene Data'!H103)),IF(AND(ISNUMBER(OFFSET('Hygiene Data'!$H$8,0,10*ROW('Hygiene Data'!H103))),EE109="No",ISNUMBER(OFFSET('Hygiene Data'!$H$8,0,10*ROW('Hygiene Data'!H103)))),CONCATENATE("[",ROUND(OFFSET('Hygiene Data'!$H$8,0,10*ROW('Hygiene Data'!H103)),0),"]"),IF(AND(ISNUMBER(OFFSET('Hygiene Data'!$H$8,0,10*ROW('Hygiene Data'!H103))),EE109="",ISNUMBER(OFFSET('Hygiene Data'!$H$8,0,10*ROW('Hygiene Data'!H103)))),OFFSET('Hygiene Data'!$H$8,0,10*ROW('Hygiene Data'!H103)),NA())))</f>
        <v>#N/A</v>
      </c>
      <c r="BQ109" s="254" t="e">
        <f ca="true">+IF(AND(ISNUMBER(OFFSET('Hygiene Data'!$H$10,0,10*ROW('Hygiene Data'!H103))),EF109="Yes"),OFFSET('Hygiene Data'!$H$10,0,10*ROW('Hygiene Data'!H103)),IF(AND(ISNUMBER(OFFSET('Hygiene Data'!$H$10,0,10*ROW('Hygiene Data'!H103))),EF109="No",ISNUMBER(OFFSET('Hygiene Data'!$H$10,0,10*ROW('Hygiene Data'!H103)))),CONCATENATE("[",ROUND(OFFSET('Hygiene Data'!$H$10,0,10*ROW('Hygiene Data'!H103)),0),"]"),IF(AND(ISNUMBER(OFFSET('Hygiene Data'!$H$10,0,10*ROW('Hygiene Data'!H103))),EF109="",ISNUMBER(OFFSET('Hygiene Data'!$H$10,0,10*ROW('Hygiene Data'!H103)))),OFFSET('Hygiene Data'!$H$10,0,10*ROW('Hygiene Data'!H103)),NA())))</f>
        <v>#N/A</v>
      </c>
      <c r="BS109" s="36" t="str">
        <f ca="true">+IF(OFFSET('Water Data'!$C$28,0,10*ROW('Water Data'!C103))="","",OFFSET('Water Data'!$C$28,0,10*ROW('Water Data'!C103)))</f>
        <v/>
      </c>
      <c r="BT109" s="36" t="str">
        <f ca="true">+IF(OFFSET('Water Data'!$C$29,0,10*ROW('Water Data'!C103))="","",OFFSET('Water Data'!$C$29,0,10*ROW('Water Data'!C103)))</f>
        <v/>
      </c>
      <c r="BU109" s="36" t="str">
        <f ca="true">+IF(OFFSET('Water Data'!$C$30,0,10*ROW('Water Data'!C103))="","",OFFSET('Water Data'!$C$30,0,10*ROW('Water Data'!C103)))</f>
        <v/>
      </c>
      <c r="BV109" s="36" t="str">
        <f ca="true">+IF(OFFSET('Water Data'!$D$28,0,10*ROW('Water Data'!D103))="","",OFFSET('Water Data'!$D$28,0,10*ROW('Water Data'!D103)))</f>
        <v/>
      </c>
      <c r="BW109" s="36" t="str">
        <f ca="true">+IF(OFFSET('Water Data'!$D$29,0,10*ROW('Water Data'!D103))="","",OFFSET('Water Data'!$D$29,0,10*ROW('Water Data'!D103)))</f>
        <v/>
      </c>
      <c r="BX109" s="36" t="str">
        <f ca="true">+IF(OFFSET('Water Data'!$D$30,0,10*ROW('Water Data'!D103))="","",OFFSET('Water Data'!$D$30,0,10*ROW('Water Data'!D103)))</f>
        <v/>
      </c>
      <c r="BY109" s="36" t="str">
        <f ca="true">+IF(OFFSET('Water Data'!$E$28,0,10*ROW('Water Data'!E103))="","",OFFSET('Water Data'!$E$28,0,10*ROW('Water Data'!E103)))</f>
        <v/>
      </c>
      <c r="BZ109" s="36" t="str">
        <f ca="true">+IF(OFFSET('Water Data'!$E$29,0,10*ROW('Water Data'!E103))="","",OFFSET('Water Data'!$E$29,0,10*ROW('Water Data'!E103)))</f>
        <v/>
      </c>
      <c r="CA109" s="36" t="str">
        <f ca="true">+IF(OFFSET('Water Data'!$E$30,0,10*ROW('Water Data'!E103))="","",OFFSET('Water Data'!$E$30,0,10*ROW('Water Data'!E103)))</f>
        <v/>
      </c>
      <c r="CB109" s="36" t="str">
        <f ca="true">+IF(OFFSET('Water Data'!$F$28,0,10*ROW('Water Data'!F103))="","",OFFSET('Water Data'!$F$28,0,10*ROW('Water Data'!F103)))</f>
        <v/>
      </c>
      <c r="CC109" s="36" t="str">
        <f ca="true">+IF(OFFSET('Water Data'!$F$29,0,10*ROW('Water Data'!F103))="","",OFFSET('Water Data'!$F$29,0,10*ROW('Water Data'!F103)))</f>
        <v/>
      </c>
      <c r="CD109" s="36" t="str">
        <f ca="true">+IF(OFFSET('Water Data'!$F$30,0,10*ROW('Water Data'!F103))="","",OFFSET('Water Data'!$F$30,0,10*ROW('Water Data'!F103)))</f>
        <v/>
      </c>
      <c r="CE109" s="36" t="str">
        <f ca="true">+IF(OFFSET('Water Data'!$G$28,0,10*ROW('Water Data'!G103))="","",OFFSET('Water Data'!$G$28,0,10*ROW('Water Data'!G103)))</f>
        <v/>
      </c>
      <c r="CF109" s="36" t="str">
        <f ca="true">+IF(OFFSET('Water Data'!$G$29,0,10*ROW('Water Data'!G103))="","",OFFSET('Water Data'!$G$29,0,10*ROW('Water Data'!G103)))</f>
        <v/>
      </c>
      <c r="CG109" s="36" t="str">
        <f ca="true">+IF(OFFSET('Water Data'!$G$30,0,10*ROW('Water Data'!G103))="","",OFFSET('Water Data'!$G$30,0,10*ROW('Water Data'!G103)))</f>
        <v/>
      </c>
      <c r="CH109" s="36" t="str">
        <f ca="true">+IF(OFFSET('Water Data'!$H$28,0,10*ROW('Water Data'!H103))="","",OFFSET('Water Data'!$H$28,0,10*ROW('Water Data'!H103)))</f>
        <v/>
      </c>
      <c r="CI109" s="36" t="str">
        <f ca="true">+IF(OFFSET('Water Data'!$H$29,0,10*ROW('Water Data'!H103))="","",OFFSET('Water Data'!$H$29,0,10*ROW('Water Data'!H103)))</f>
        <v/>
      </c>
      <c r="CJ109" s="36" t="str">
        <f ca="true">+IF(OFFSET('Water Data'!$H$30,0,10*ROW('Water Data'!H103))="","",OFFSET('Water Data'!$H$30,0,10*ROW('Water Data'!H103)))</f>
        <v/>
      </c>
      <c r="CK109" s="36" t="str">
        <f ca="true">+IF(OFFSET('Sanitation Data'!$C$29,0,10*ROW('Sanitation Data'!C103))="","",OFFSET('Sanitation Data'!$C$29,0,10*ROW('Sanitation Data'!C103)))</f>
        <v/>
      </c>
      <c r="CL109" s="36" t="str">
        <f ca="true">+IF(OFFSET('Sanitation Data'!$C$30,0,10*ROW('Sanitation Data'!C103))="","",OFFSET('Sanitation Data'!$C$30,0,10*ROW('Sanitation Data'!C103)))</f>
        <v/>
      </c>
      <c r="CM109" s="36" t="str">
        <f ca="true">+IF(OFFSET('Sanitation Data'!$C$31,0,10*ROW('Sanitation Data'!C103))="","",OFFSET('Sanitation Data'!$C$31,0,10*ROW('Sanitation Data'!C103)))</f>
        <v/>
      </c>
      <c r="CN109" s="36" t="str">
        <f ca="true">+IF(OFFSET('Sanitation Data'!$C$32,0,10*ROW('Sanitation Data'!C103))="","",OFFSET('Sanitation Data'!$C$32,0,10*ROW('Sanitation Data'!C103)))</f>
        <v/>
      </c>
      <c r="CO109" s="36" t="str">
        <f ca="true">+IF(OFFSET('Sanitation Data'!$C$33,0,10*ROW('Sanitation Data'!C103))="","",OFFSET('Sanitation Data'!$C$33,0,10*ROW('Sanitation Data'!C103)))</f>
        <v/>
      </c>
      <c r="CP109" s="36" t="str">
        <f ca="true">+IF(OFFSET('Sanitation Data'!$D$29,0,10*ROW('Sanitation Data'!D103))="","",OFFSET('Sanitation Data'!$D$29,0,10*ROW('Sanitation Data'!D103)))</f>
        <v/>
      </c>
      <c r="CQ109" s="36" t="str">
        <f ca="true">+IF(OFFSET('Sanitation Data'!$D$30,0,10*ROW('Sanitation Data'!D103))="","",OFFSET('Sanitation Data'!$D$30,0,10*ROW('Sanitation Data'!D103)))</f>
        <v/>
      </c>
      <c r="CR109" s="36" t="str">
        <f ca="true">+IF(OFFSET('Sanitation Data'!$D$31,0,10*ROW('Sanitation Data'!D103))="","",OFFSET('Sanitation Data'!$D$31,0,10*ROW('Sanitation Data'!D103)))</f>
        <v/>
      </c>
      <c r="CS109" s="36" t="str">
        <f ca="true">+IF(OFFSET('Sanitation Data'!$D$32,0,10*ROW('Sanitation Data'!D103))="","",OFFSET('Sanitation Data'!$D$32,0,10*ROW('Sanitation Data'!D103)))</f>
        <v/>
      </c>
      <c r="CT109" s="36" t="str">
        <f ca="true">+IF(OFFSET('Sanitation Data'!$D$33,0,10*ROW('Sanitation Data'!D103))="","",OFFSET('Sanitation Data'!$D$33,0,10*ROW('Sanitation Data'!D103)))</f>
        <v/>
      </c>
      <c r="CU109" s="36" t="str">
        <f ca="true">+IF(OFFSET('Sanitation Data'!$E$29,0,10*ROW('Sanitation Data'!E103))="","",OFFSET('Sanitation Data'!$E$29,0,10*ROW('Sanitation Data'!E103)))</f>
        <v/>
      </c>
      <c r="CV109" s="36" t="str">
        <f ca="true">+IF(OFFSET('Sanitation Data'!$E$30,0,10*ROW('Sanitation Data'!E103))="","",OFFSET('Sanitation Data'!$E$30,0,10*ROW('Sanitation Data'!E103)))</f>
        <v/>
      </c>
      <c r="CW109" s="36" t="str">
        <f ca="true">+IF(OFFSET('Sanitation Data'!$E$31,0,10*ROW('Sanitation Data'!E103))="","",OFFSET('Sanitation Data'!$E$31,0,10*ROW('Sanitation Data'!E103)))</f>
        <v/>
      </c>
      <c r="CX109" s="36" t="str">
        <f ca="true">+IF(OFFSET('Sanitation Data'!$E$32,0,10*ROW('Sanitation Data'!E103))="","",OFFSET('Sanitation Data'!$E$32,0,10*ROW('Sanitation Data'!E103)))</f>
        <v/>
      </c>
      <c r="CY109" s="36" t="str">
        <f ca="true">+IF(OFFSET('Sanitation Data'!$E$33,0,10*ROW('Sanitation Data'!E103))="","",OFFSET('Sanitation Data'!$E$33,0,10*ROW('Sanitation Data'!E103)))</f>
        <v/>
      </c>
      <c r="CZ109" s="36" t="str">
        <f ca="true">+IF(OFFSET('Sanitation Data'!$F$29,0,10*ROW('Sanitation Data'!F103))="","",OFFSET('Sanitation Data'!$F$29,0,10*ROW('Sanitation Data'!F103)))</f>
        <v/>
      </c>
      <c r="DA109" s="36" t="str">
        <f ca="true">+IF(OFFSET('Sanitation Data'!$F$30,0,10*ROW('Sanitation Data'!F103))="","",OFFSET('Sanitation Data'!$F$30,0,10*ROW('Sanitation Data'!F103)))</f>
        <v/>
      </c>
      <c r="DB109" s="36" t="str">
        <f ca="true">+IF(OFFSET('Sanitation Data'!$F$31,0,10*ROW('Sanitation Data'!F103))="","",OFFSET('Sanitation Data'!$F$31,0,10*ROW('Sanitation Data'!F103)))</f>
        <v/>
      </c>
      <c r="DC109" s="36" t="str">
        <f ca="true">+IF(OFFSET('Sanitation Data'!$F$32,0,10*ROW('Sanitation Data'!F103))="","",OFFSET('Sanitation Data'!$F$32,0,10*ROW('Sanitation Data'!F103)))</f>
        <v/>
      </c>
      <c r="DD109" s="36" t="str">
        <f ca="true">+IF(OFFSET('Sanitation Data'!$F$33,0,10*ROW('Sanitation Data'!F103))="","",OFFSET('Sanitation Data'!$F$33,0,10*ROW('Sanitation Data'!F103)))</f>
        <v/>
      </c>
      <c r="DE109" s="36" t="str">
        <f ca="true">+IF(OFFSET('Sanitation Data'!$G$29,0,10*ROW('Sanitation Data'!G103))="","",OFFSET('Sanitation Data'!$G$29,0,10*ROW('Sanitation Data'!G103)))</f>
        <v/>
      </c>
      <c r="DF109" s="36" t="str">
        <f ca="true">+IF(OFFSET('Sanitation Data'!$G$30,0,10*ROW('Sanitation Data'!G103))="","",OFFSET('Sanitation Data'!$G$30,0,10*ROW('Sanitation Data'!G103)))</f>
        <v/>
      </c>
      <c r="DG109" s="36" t="str">
        <f ca="true">+IF(OFFSET('Sanitation Data'!$G$31,0,10*ROW('Sanitation Data'!G103))="","",OFFSET('Sanitation Data'!$G$31,0,10*ROW('Sanitation Data'!G103)))</f>
        <v/>
      </c>
      <c r="DH109" s="36" t="str">
        <f ca="true">+IF(OFFSET('Sanitation Data'!$G$32,0,10*ROW('Sanitation Data'!G103))="","",OFFSET('Sanitation Data'!$G$32,0,10*ROW('Sanitation Data'!G103)))</f>
        <v/>
      </c>
      <c r="DI109" s="36" t="str">
        <f ca="true">+IF(OFFSET('Sanitation Data'!$G$33,0,10*ROW('Sanitation Data'!G103))="","",OFFSET('Sanitation Data'!$G$33,0,10*ROW('Sanitation Data'!G103)))</f>
        <v/>
      </c>
      <c r="DJ109" s="36" t="str">
        <f ca="true">+IF(OFFSET('Sanitation Data'!$H$29,0,10*ROW('Sanitation Data'!H103))="","",OFFSET('Sanitation Data'!$H$29,0,10*ROW('Sanitation Data'!H103)))</f>
        <v/>
      </c>
      <c r="DK109" s="36" t="str">
        <f ca="true">+IF(OFFSET('Sanitation Data'!$H$30,0,10*ROW('Sanitation Data'!H103))="","",OFFSET('Sanitation Data'!$H$30,0,10*ROW('Sanitation Data'!H103)))</f>
        <v/>
      </c>
      <c r="DL109" s="36" t="str">
        <f ca="true">+IF(OFFSET('Sanitation Data'!$H$31,0,10*ROW('Sanitation Data'!H103))="","",OFFSET('Sanitation Data'!$H$31,0,10*ROW('Sanitation Data'!H103)))</f>
        <v/>
      </c>
      <c r="DM109" s="36" t="str">
        <f ca="true">+IF(OFFSET('Sanitation Data'!$H$32,0,10*ROW('Sanitation Data'!H103))="","",OFFSET('Sanitation Data'!$H$32,0,10*ROW('Sanitation Data'!H103)))</f>
        <v/>
      </c>
      <c r="DN109" s="36" t="str">
        <f ca="true">+IF(OFFSET('Sanitation Data'!$H$33,0,10*ROW('Sanitation Data'!H103))="","",OFFSET('Sanitation Data'!$H$33,0,10*ROW('Sanitation Data'!H103)))</f>
        <v/>
      </c>
      <c r="DO109" s="36" t="str">
        <f ca="true">+IF(OFFSET('Hygiene Data'!$C$12,0,10*ROW('Hygiene Data'!C103))="","",OFFSET('Hygiene Data'!$C$12,0,10*ROW('Hygiene Data'!C103)))</f>
        <v/>
      </c>
      <c r="DP109" s="36" t="str">
        <f ca="true">+IF(OFFSET('Hygiene Data'!$C$13,0,10*ROW('Hygiene Data'!C103))="","",OFFSET('Hygiene Data'!$C$13,0,10*ROW('Hygiene Data'!C103)))</f>
        <v/>
      </c>
      <c r="DQ109" s="36" t="str">
        <f ca="true">+IF(OFFSET('Hygiene Data'!$C$14,0,10*ROW('Hygiene Data'!C103))="","",OFFSET('Hygiene Data'!$C$14,0,10*ROW('Hygiene Data'!C103)))</f>
        <v/>
      </c>
      <c r="DR109" s="36" t="str">
        <f ca="true">+IF(OFFSET('Hygiene Data'!$D$12,0,10*ROW('Hygiene Data'!D103))="","",OFFSET('Hygiene Data'!$D$12,0,10*ROW('Hygiene Data'!D103)))</f>
        <v/>
      </c>
      <c r="DS109" s="36" t="str">
        <f ca="true">+IF(OFFSET('Hygiene Data'!$D$13,0,10*ROW('Hygiene Data'!D103))="","",OFFSET('Hygiene Data'!$D$13,0,10*ROW('Hygiene Data'!D103)))</f>
        <v/>
      </c>
      <c r="DT109" s="36" t="str">
        <f ca="true">+IF(OFFSET('Hygiene Data'!$D$14,0,10*ROW('Hygiene Data'!D103))="","",OFFSET('Hygiene Data'!$D$14,0,10*ROW('Hygiene Data'!D103)))</f>
        <v/>
      </c>
      <c r="DU109" s="36" t="str">
        <f ca="true">+IF(OFFSET('Hygiene Data'!$E$12,0,10*ROW('Hygiene Data'!E103))="","",OFFSET('Hygiene Data'!$E$12,0,10*ROW('Hygiene Data'!E103)))</f>
        <v/>
      </c>
      <c r="DV109" s="36" t="str">
        <f ca="true">+IF(OFFSET('Hygiene Data'!$E$13,0,10*ROW('Hygiene Data'!E103))="","",OFFSET('Hygiene Data'!$E$13,0,10*ROW('Hygiene Data'!E103)))</f>
        <v/>
      </c>
      <c r="DW109" s="36" t="str">
        <f ca="true">+IF(OFFSET('Hygiene Data'!$E$14,0,10*ROW('Hygiene Data'!E103))="","",OFFSET('Hygiene Data'!$E$14,0,10*ROW('Hygiene Data'!E103)))</f>
        <v/>
      </c>
      <c r="DX109" s="36" t="str">
        <f ca="true">+IF(OFFSET('Hygiene Data'!$F$12,0,10*ROW('Hygiene Data'!F103))="","",OFFSET('Hygiene Data'!$F$12,0,10*ROW('Hygiene Data'!F103)))</f>
        <v/>
      </c>
      <c r="DY109" s="36" t="str">
        <f ca="true">+IF(OFFSET('Hygiene Data'!$F$13,0,10*ROW('Hygiene Data'!F103))="","",OFFSET('Hygiene Data'!$F$13,0,10*ROW('Hygiene Data'!F103)))</f>
        <v/>
      </c>
      <c r="DZ109" s="36" t="str">
        <f ca="true">+IF(OFFSET('Hygiene Data'!$F$14,0,10*ROW('Hygiene Data'!F103))="","",OFFSET('Hygiene Data'!$F$14,0,10*ROW('Hygiene Data'!F103)))</f>
        <v/>
      </c>
      <c r="EA109" s="36" t="str">
        <f ca="true">+IF(OFFSET('Hygiene Data'!$G$12,0,10*ROW('Hygiene Data'!G103))="","",OFFSET('Hygiene Data'!$G$12,0,10*ROW('Hygiene Data'!G103)))</f>
        <v/>
      </c>
      <c r="EB109" s="36" t="str">
        <f ca="true">+IF(OFFSET('Hygiene Data'!$G$13,0,10*ROW('Hygiene Data'!G103))="","",OFFSET('Hygiene Data'!$G$13,0,10*ROW('Hygiene Data'!G103)))</f>
        <v/>
      </c>
      <c r="EC109" s="36" t="str">
        <f ca="true">+IF(OFFSET('Hygiene Data'!$G$14,0,10*ROW('Hygiene Data'!G103))="","",OFFSET('Hygiene Data'!$G$14,0,10*ROW('Hygiene Data'!G103)))</f>
        <v/>
      </c>
      <c r="ED109" s="36" t="str">
        <f ca="true">+IF(OFFSET('Hygiene Data'!$H$12,0,10*ROW('Hygiene Data'!H103))="","",OFFSET('Hygiene Data'!$H$12,0,10*ROW('Hygiene Data'!H103)))</f>
        <v/>
      </c>
      <c r="EE109" s="36" t="str">
        <f ca="true">+IF(OFFSET('Hygiene Data'!$H$13,0,10*ROW('Hygiene Data'!H103))="","",OFFSET('Hygiene Data'!$H$13,0,10*ROW('Hygiene Data'!H103)))</f>
        <v/>
      </c>
      <c r="EF109" s="36" t="str">
        <f ca="true">+IF(OFFSET('Hygiene Data'!$H$14,0,10*ROW('Hygiene Data'!H103))="","",OFFSET('Hygiene Data'!$H$14,0,10*ROW('Hygiene Data'!H103)))</f>
        <v/>
      </c>
    </row>
    <row r="110" x14ac:dyDescent="0.2">
      <c r="A110" s="59" t="str">
        <f ca="true">+IF(OFFSET('Water Data'!$B$1,0,10*ROW('Water Data'!B107))="","",OFFSET('Water Data'!$B$1,0,10*ROW('Water Data'!B107)))</f>
        <v/>
      </c>
      <c r="B110" s="59" t="str">
        <f ca="true">+IF(OFFSET('Water Data'!$A$3,0,10*ROW('Water Data'!A107))="","",OFFSET('Water Data'!$A$3,0,10*ROW('Water Data'!A107)))</f>
        <v/>
      </c>
      <c r="C110" s="59" t="str">
        <f ca="true">+IF(OFFSET('Water Data'!$C$3,0,10*ROW('Water Data'!C107))="","",OFFSET('Water Data'!$C$3,0,10*ROW('Water Data'!C107)))</f>
        <v/>
      </c>
      <c r="D110" s="252" t="e">
        <f ca="true">+IF(AND(ISNUMBER(OFFSET('Water Data'!$C$5,0,10*ROW('Water Data'!C104))),BS110="Yes"),100-OFFSET('Water Data'!$C$5,0,10*ROW('Water Data'!C104)),IF(AND(ISNUMBER(OFFSET('Water Data'!$C$5,0,10*ROW('Water Data'!C104))),BS110="No",ISNUMBER(OFFSET('Water Data'!$C$5,0,10*ROW('Water Data'!C104)))),CONCATENATE("[",ROUND(100-OFFSET('Water Data'!$C$5,0,10*ROW('Water Data'!C104)),0),"]"),IF(AND(ISNUMBER(OFFSET('Water Data'!$C$5,0,10*ROW('Water Data'!C104))),BS110="",ISNUMBER(OFFSET('Water Data'!$C$5,0,10*ROW('Water Data'!C104)))),100-OFFSET('Water Data'!$C$5,0,10*ROW('Water Data'!C104)),NA())))</f>
        <v>#N/A</v>
      </c>
      <c r="E110" s="252" t="e">
        <f ca="true">+IF(AND(ISNUMBER(OFFSET('Water Data'!$C$7,0,10*ROW('Water Data'!D104))),BT110="Yes"),OFFSET('Water Data'!$C$7,0,10*ROW('Water Data'!C104)),IF(AND(ISNUMBER(OFFSET('Water Data'!$C$7,0,10*ROW('Water Data'!C104))),BT110="No",ISNUMBER(OFFSET('Water Data'!$C$7,0,10*ROW('Water Data'!C104)))),CONCATENATE("[",ROUND(OFFSET('Water Data'!$C$7,0,10*ROW('Water Data'!C104)),0),"]"),IF(AND(ISNUMBER(OFFSET('Water Data'!$C$7,0,10*ROW('Water Data'!C104))),BT110="",ISNUMBER(OFFSET('Water Data'!$C$7,0,10*ROW('Water Data'!C104)))),OFFSET('Water Data'!$C$7,0,10*ROW('Water Data'!C104)),NA())))</f>
        <v>#N/A</v>
      </c>
      <c r="F110" s="252" t="e">
        <f ca="true">+IF(AND(ISNUMBER(OFFSET('Water Data'!$C$10,0,10*ROW('Water Data'!C104))),BU110="Yes"),OFFSET('Water Data'!$C$10,0,10*ROW('Water Data'!C104)),IF(AND(ISNUMBER(OFFSET('Water Data'!$C$10,0,10*ROW('Water Data'!C104))),BU110="No",ISNUMBER(OFFSET('Water Data'!$C$10,0,10*ROW('Water Data'!C104)))),CONCATENATE("[",ROUND(OFFSET('Water Data'!$C$10,0,10*ROW('Water Data'!C104)),0),"]"),IF(AND(ISNUMBER(OFFSET('Water Data'!$C$10,0,10*ROW('Water Data'!C104))),BU110="",ISNUMBER(OFFSET('Water Data'!$C$10,0,10*ROW('Water Data'!C104)))),OFFSET('Water Data'!$C$10,0,10*ROW('Water Data'!C104)),NA())))</f>
        <v>#N/A</v>
      </c>
      <c r="G110" s="252" t="e">
        <f ca="true">+IF(AND(ISNUMBER(OFFSET('Water Data'!$D$5,0,10*ROW('Water Data'!D104))),BV110="Yes"),100-OFFSET('Water Data'!$D$5,0,10*ROW('Water Data'!D104)),IF(AND(ISNUMBER(OFFSET('Water Data'!$D$5,0,10*ROW('Water Data'!D104))),BV110="No",ISNUMBER(OFFSET('Water Data'!$D$5,0,10*ROW('Water Data'!D104)))),CONCATENATE("[",ROUND(100-OFFSET('Water Data'!$D$5,0,10*ROW('Water Data'!D104)),0),"]"),IF(AND(ISNUMBER(OFFSET('Water Data'!$D$5,0,10*ROW('Water Data'!D104))),BV110="",ISNUMBER(OFFSET('Water Data'!$D$5,0,10*ROW('Water Data'!D104)))),100-OFFSET('Water Data'!$D$5,0,10*ROW('Water Data'!D104)),NA())))</f>
        <v>#N/A</v>
      </c>
      <c r="H110" s="252" t="e">
        <f ca="true">+IF(AND(ISNUMBER(OFFSET('Water Data'!$D$7,0,10*ROW('Water Data'!D104))),BW110="Yes"),OFFSET('Water Data'!$D$7,0,10*ROW('Water Data'!D104)),IF(AND(ISNUMBER(OFFSET('Water Data'!$D$7,0,10*ROW('Water Data'!D104))),BW110="No",ISNUMBER(OFFSET('Water Data'!$D$7,0,10*ROW('Water Data'!D104)))),CONCATENATE("[",ROUND(OFFSET('Water Data'!$C$7,0,10*ROW('Water Data'!D104)),0),"]"),IF(AND(ISNUMBER(OFFSET('Water Data'!$D$7,0,10*ROW('Water Data'!D104))),BW110="",ISNUMBER(OFFSET('Water Data'!$D$7,0,10*ROW('Water Data'!D104)))),OFFSET('Water Data'!$D$7,0,10*ROW('Water Data'!D104)),NA())))</f>
        <v>#N/A</v>
      </c>
      <c r="I110" s="252" t="e">
        <f ca="true">+IF(AND(ISNUMBER(OFFSET('Water Data'!$D$10,0,10*ROW('Water Data'!D104))),BX110="Yes"),OFFSET('Water Data'!$D$10,0,10*ROW('Water Data'!D104)),IF(AND(ISNUMBER(OFFSET('Water Data'!$D$10,0,10*ROW('Water Data'!D104))),BX110="No",ISNUMBER(OFFSET('Water Data'!$D$10,0,10*ROW('Water Data'!D104)))),CONCATENATE("[",ROUND(OFFSET('Water Data'!$D$10,0,10*ROW('Water Data'!D104)),0),"]"),IF(AND(ISNUMBER(OFFSET('Water Data'!$D$10,0,10*ROW('Water Data'!D104))),BX110="",ISNUMBER(OFFSET('Water Data'!$D$10,0,10*ROW('Water Data'!D104)))),OFFSET('Water Data'!$D$10,0,10*ROW('Water Data'!D104)),NA())))</f>
        <v>#N/A</v>
      </c>
      <c r="J110" s="252" t="e">
        <f ca="true">+IF(AND(ISNUMBER(OFFSET('Water Data'!$E$5,0,10*ROW('Water Data'!E104))),BY110="Yes"),100-OFFSET('Water Data'!$E$5,0,10*ROW('Water Data'!E104)),IF(AND(ISNUMBER(OFFSET('Water Data'!$E$5,0,10*ROW('Water Data'!E104))),BY110="No",ISNUMBER(OFFSET('Water Data'!$E$5,0,10*ROW('Water Data'!E104)))),CONCATENATE("[",ROUND(100-OFFSET('Water Data'!$E$5,0,10*ROW('Water Data'!E104)),0),"]"),IF(AND(ISNUMBER(OFFSET('Water Data'!$E$5,0,10*ROW('Water Data'!E104))),BY110="",ISNUMBER(OFFSET('Water Data'!$E$5,0,10*ROW('Water Data'!E104)))),100-OFFSET('Water Data'!$E$5,0,10*ROW('Water Data'!E104)),NA())))</f>
        <v>#N/A</v>
      </c>
      <c r="K110" s="252" t="e">
        <f ca="true">+IF(AND(ISNUMBER(OFFSET('Water Data'!$E$7,0,10*ROW('Water Data'!E104))),BZ110="Yes"),OFFSET('Water Data'!$E$7,0,10*ROW('Water Data'!E104)),IF(AND(ISNUMBER(OFFSET('Water Data'!$E$7,0,10*ROW('Water Data'!E104))),BZ110="No",ISNUMBER(OFFSET('Water Data'!$E$7,0,10*ROW('Water Data'!E104)))),CONCATENATE("[",ROUND(OFFSET('Water Data'!$E$7,0,10*ROW('Water Data'!E104)),0),"]"),IF(AND(ISNUMBER(OFFSET('Water Data'!$E$7,0,10*ROW('Water Data'!E104))),BZ110="",ISNUMBER(OFFSET('Water Data'!$E$7,0,10*ROW('Water Data'!E104)))),OFFSET('Water Data'!$E$7,0,10*ROW('Water Data'!E104)),NA())))</f>
        <v>#N/A</v>
      </c>
      <c r="L110" s="252" t="e">
        <f ca="true">+IF(AND(ISNUMBER(OFFSET('Water Data'!$E$10,0,10*ROW('Water Data'!E104))),CA110="Yes"),OFFSET('Water Data'!$E$10,0,10*ROW('Water Data'!E104)),IF(AND(ISNUMBER(OFFSET('Water Data'!$E$10,0,10*ROW('Water Data'!E104))),CA110="No",ISNUMBER(OFFSET('Water Data'!$E$10,0,10*ROW('Water Data'!E104)))),CONCATENATE("[",ROUND(OFFSET('Water Data'!$E$10,0,10*ROW('Water Data'!E104)),0),"]"),IF(AND(ISNUMBER(OFFSET('Water Data'!$E$10,0,10*ROW('Water Data'!E104))),CA110="",ISNUMBER(OFFSET('Water Data'!$E$10,0,10*ROW('Water Data'!E104)))),OFFSET('Water Data'!$E$10,0,10*ROW('Water Data'!E104)),NA())))</f>
        <v>#N/A</v>
      </c>
      <c r="M110" s="252" t="e">
        <f ca="true">+IF(AND(ISNUMBER(OFFSET('Water Data'!$F$5,0,10*ROW('Water Data'!F104))),CB110="Yes"),100-OFFSET('Water Data'!$F$5,0,10*ROW('Water Data'!F104)),IF(AND(ISNUMBER(OFFSET('Water Data'!$F$5,0,10*ROW('Water Data'!F104))),CB110="No",ISNUMBER(OFFSET('Water Data'!$F$5,0,10*ROW('Water Data'!F104)))),CONCATENATE("[",ROUND(100-OFFSET('Water Data'!$F$5,0,10*ROW('Water Data'!F104)),0),"]"),IF(AND(ISNUMBER(OFFSET('Water Data'!$F$5,0,10*ROW('Water Data'!F104))),CB110="",ISNUMBER(OFFSET('Water Data'!$F$5,0,10*ROW('Water Data'!F104)))),100-OFFSET('Water Data'!$F$5,0,10*ROW('Water Data'!F104)),NA())))</f>
        <v>#N/A</v>
      </c>
      <c r="N110" s="252" t="e">
        <f ca="true">+IF(AND(ISNUMBER(OFFSET('Water Data'!$F$7,0,10*ROW('Water Data'!F104))),CC110="Yes"),OFFSET('Water Data'!$F$7,0,10*ROW('Water Data'!F104)),IF(AND(ISNUMBER(OFFSET('Water Data'!$F$7,0,10*ROW('Water Data'!F104))),CC110="No",ISNUMBER(OFFSET('Water Data'!$F$7,0,10*ROW('Water Data'!F104)))),CONCATENATE("[",ROUND(OFFSET('Water Data'!$F$7,0,10*ROW('Water Data'!F104)),0),"]"),IF(AND(ISNUMBER(OFFSET('Water Data'!$F$7,0,10*ROW('Water Data'!F104))),CC110="",ISNUMBER(OFFSET('Water Data'!$F$7,0,10*ROW('Water Data'!F104)))),OFFSET('Water Data'!$F$7,0,10*ROW('Water Data'!F104)),NA())))</f>
        <v>#N/A</v>
      </c>
      <c r="O110" s="252" t="e">
        <f ca="true">+IF(AND(ISNUMBER(OFFSET('Water Data'!$F$10,0,10*ROW('Water Data'!F104))),CD110="Yes"),OFFSET('Water Data'!$F$10,0,10*ROW('Water Data'!F104)),IF(AND(ISNUMBER(OFFSET('Water Data'!$F$10,0,10*ROW('Water Data'!F104))),CD110="No",ISNUMBER(OFFSET('Water Data'!$F$10,0,10*ROW('Water Data'!F104)))),CONCATENATE("[",ROUND(OFFSET('Water Data'!$F$10,0,10*ROW('Water Data'!F104)),0),"]"),IF(AND(ISNUMBER(OFFSET('Water Data'!$F$10,0,10*ROW('Water Data'!F104))),CD110="",ISNUMBER(OFFSET('Water Data'!$F$10,0,10*ROW('Water Data'!F104)))),OFFSET('Water Data'!$F$10,0,10*ROW('Water Data'!F104)),NA())))</f>
        <v>#N/A</v>
      </c>
      <c r="P110" s="252" t="e">
        <f ca="true">+IF(AND(ISNUMBER(OFFSET('Water Data'!$G$5,0,10*ROW('Water Data'!G104))),CE110="Yes"),100-OFFSET('Water Data'!$G$5,0,10*ROW('Water Data'!G104)),IF(AND(ISNUMBER(OFFSET('Water Data'!$G$5,0,10*ROW('Water Data'!G104))),CE110="No",ISNUMBER(OFFSET('Water Data'!$G$5,0,10*ROW('Water Data'!G104)))),CONCATENATE("[",ROUND(100-OFFSET('Water Data'!$G$5,0,10*ROW('Water Data'!G104)),0),"]"),IF(AND(ISNUMBER(OFFSET('Water Data'!$G$5,0,10*ROW('Water Data'!G104))),CE110="",ISNUMBER(OFFSET('Water Data'!$G$5,0,10*ROW('Water Data'!G104)))),100-OFFSET('Water Data'!$G$5,0,10*ROW('Water Data'!G104)),NA())))</f>
        <v>#N/A</v>
      </c>
      <c r="Q110" s="252" t="e">
        <f ca="true">+IF(AND(ISNUMBER(OFFSET('Water Data'!$G$7,0,10*ROW('Water Data'!G104))),CF110="Yes"),OFFSET('Water Data'!$G$7,0,10*ROW('Water Data'!G104)),IF(AND(ISNUMBER(OFFSET('Water Data'!$G$7,0,10*ROW('Water Data'!G104))),CF110="No",ISNUMBER(OFFSET('Water Data'!$G$7,0,10*ROW('Water Data'!G104)))),CONCATENATE("[",ROUND(OFFSET('Water Data'!$G$7,0,10*ROW('Water Data'!G104)),0),"]"),IF(AND(ISNUMBER(OFFSET('Water Data'!$G$7,0,10*ROW('Water Data'!G104))),CF110="",ISNUMBER(OFFSET('Water Data'!$G$7,0,10*ROW('Water Data'!G104)))),OFFSET('Water Data'!$G$7,0,10*ROW('Water Data'!G104)),NA())))</f>
        <v>#N/A</v>
      </c>
      <c r="R110" s="252" t="e">
        <f ca="true">+IF(AND(ISNUMBER(OFFSET('Water Data'!$G$10,0,10*ROW('Water Data'!G104))),CG110="Yes"),OFFSET('Water Data'!$G$10,0,10*ROW('Water Data'!G104)),IF(AND(ISNUMBER(OFFSET('Water Data'!$G$10,0,10*ROW('Water Data'!G104))),CG110="No",ISNUMBER(OFFSET('Water Data'!$G$10,0,10*ROW('Water Data'!G104)))),CONCATENATE("[",ROUND(OFFSET('Water Data'!$G$10,0,10*ROW('Water Data'!G104)),0),"]"),IF(AND(ISNUMBER(OFFSET('Water Data'!$G$10,0,10*ROW('Water Data'!G104))),CG110="",ISNUMBER(OFFSET('Water Data'!$G$10,0,10*ROW('Water Data'!G104)))),OFFSET('Water Data'!$G$10,0,10*ROW('Water Data'!G104)),NA())))</f>
        <v>#N/A</v>
      </c>
      <c r="S110" s="252" t="e">
        <f ca="true">+IF(AND(ISNUMBER(OFFSET('Water Data'!$H$5,0,10*ROW('Water Data'!H104))),CH110="Yes"),100-OFFSET('Water Data'!$H$5,0,10*ROW('Water Data'!H104)),IF(AND(ISNUMBER(OFFSET('Water Data'!$H$5,0,10*ROW('Water Data'!H104))),CH110="No",ISNUMBER(OFFSET('Water Data'!$H$5,0,10*ROW('Water Data'!H104)))),CONCATENATE("[",ROUND(100-OFFSET('Water Data'!$H$5,0,10*ROW('Water Data'!H104)),0),"]"),IF(AND(ISNUMBER(OFFSET('Water Data'!$H$5,0,10*ROW('Water Data'!H104))),CH110="",ISNUMBER(OFFSET('Water Data'!$H$5,0,10*ROW('Water Data'!H104)))),100-OFFSET('Water Data'!$H$5,0,10*ROW('Water Data'!H104)),NA())))</f>
        <v>#N/A</v>
      </c>
      <c r="T110" s="252" t="e">
        <f ca="true">+IF(AND(ISNUMBER(OFFSET('Water Data'!$H$7,0,10*ROW('Water Data'!H104))),CI110="Yes"),OFFSET('Water Data'!$H$7,0,10*ROW('Water Data'!H104)),IF(AND(ISNUMBER(OFFSET('Water Data'!$H$7,0,10*ROW('Water Data'!H104))),CI110="No",ISNUMBER(OFFSET('Water Data'!$H$7,0,10*ROW('Water Data'!H104)))),CONCATENATE("[",ROUND(OFFSET('Water Data'!$H$7,0,10*ROW('Water Data'!H104)),0),"]"),IF(AND(ISNUMBER(OFFSET('Water Data'!$H$7,0,10*ROW('Water Data'!H104))),CI110="",ISNUMBER(OFFSET('Water Data'!$H$7,0,10*ROW('Water Data'!H104)))),OFFSET('Water Data'!$H$7,0,10*ROW('Water Data'!H104)),NA())))</f>
        <v>#N/A</v>
      </c>
      <c r="U110" s="252" t="e">
        <f ca="true">+IF(AND(ISNUMBER(OFFSET('Water Data'!$H$10,0,10*ROW('Water Data'!H104))),CJ110="Yes"),OFFSET('Water Data'!$H$10,0,10*ROW('Water Data'!H104)),IF(AND(ISNUMBER(OFFSET('Water Data'!$H$10,0,10*ROW('Water Data'!H104))),CJ110="No",ISNUMBER(OFFSET('Water Data'!$H$10,0,10*ROW('Water Data'!H104)))),CONCATENATE("[",ROUND(OFFSET('Water Data'!$H$10,0,10*ROW('Water Data'!H104)),0),"]"),IF(AND(ISNUMBER(OFFSET('Water Data'!$H$10,0,10*ROW('Water Data'!H104))),CJ110="",ISNUMBER(OFFSET('Water Data'!$H$10,0,10*ROW('Water Data'!H104)))),OFFSET('Water Data'!$H$10,0,10*ROW('Water Data'!H104)),NA())))</f>
        <v>#N/A</v>
      </c>
      <c r="V110" s="253" t="e">
        <f ca="true">+IF(AND(ISNUMBER(OFFSET('Sanitation Data'!$C$5,0,10*ROW('Sanitation Data'!C104))),CK110="Yes"),100-OFFSET('Sanitation Data'!$C$5,0,10*ROW('Sanitation Data'!C104)),IF(AND(ISNUMBER(OFFSET('Sanitation Data'!$C$5,0,10*ROW('Sanitation Data'!C104))),CK110="No",ISNUMBER(OFFSET('Sanitation Data'!$C$5,0,10*ROW('Sanitation Data'!C104)))),CONCATENATE("[",ROUND(100-OFFSET('Sanitation Data'!$C$5,0,10*ROW('Sanitation Data'!C104)),0),"]"),IF(AND(ISNUMBER(OFFSET('Sanitation Data'!$C$5,0,10*ROW('Sanitation Data'!C104))),CK110="",ISNUMBER(OFFSET('Sanitation Data'!$C$5,0,10*ROW('Sanitation Data'!C104)))),100-OFFSET('Sanitation Data'!$C$5,0,10*ROW('Sanitation Data'!C104)),NA())))</f>
        <v>#N/A</v>
      </c>
      <c r="W110" s="253" t="e">
        <f ca="true">+IF(AND(ISNUMBER(OFFSET('Sanitation Data'!$C$7,0,10*ROW('Sanitation Data'!C104))),CL110="Yes"),OFFSET('Sanitation Data'!$C$7,0,10*ROW('Sanitation Data'!C104)),IF(AND(ISNUMBER(OFFSET('Sanitation Data'!$C$7,0,10*ROW('Sanitation Data'!C104))),CL110="No",ISNUMBER(OFFSET('Sanitation Data'!$C$7,0,10*ROW('Sanitation Data'!C104)))),CONCATENATE("[",ROUND(OFFSET('Sanitation Data'!$C$7,0,10*ROW('Sanitation Data'!C104)),0),"]"),IF(AND(ISNUMBER(OFFSET('Sanitation Data'!$C$7,0,10*ROW('Sanitation Data'!C104))),CL110="",ISNUMBER(OFFSET('Sanitation Data'!$C$7,0,10*ROW('Sanitation Data'!C104)))),OFFSET('Sanitation Data'!$C$7,0,10*ROW('Sanitation Data'!C104)),NA())))</f>
        <v>#N/A</v>
      </c>
      <c r="X110" s="253" t="e">
        <f ca="true">+IF(AND(ISNUMBER(OFFSET('Sanitation Data'!$C$11,0,10*ROW('Sanitation Data'!C104))),CM110="Yes"),OFFSET('Sanitation Data'!$C$11,0,10*ROW('Sanitation Data'!C104)),IF(AND(ISNUMBER(OFFSET('Sanitation Data'!$C$11,0,10*ROW('Sanitation Data'!C104))),CM110="No",ISNUMBER(OFFSET('Sanitation Data'!$C$11,0,10*ROW('Sanitation Data'!C104)))),CONCATENATE("[",ROUND(OFFSET('Sanitation Data'!$C$11,0,10*ROW('Sanitation Data'!C104)),0),"]"),IF(AND(ISNUMBER(OFFSET('Sanitation Data'!$C$11,0,10*ROW('Sanitation Data'!C104))),CM110="",ISNUMBER(OFFSET('Sanitation Data'!$C$11,0,10*ROW('Sanitation Data'!C104)))),OFFSET('Sanitation Data'!$C$11,0,10*ROW('Sanitation Data'!C104)),NA())))</f>
        <v>#N/A</v>
      </c>
      <c r="Y110" s="253" t="e">
        <f ca="true">+IF(AND(ISNUMBER(OFFSET('Sanitation Data'!$C$12,0,10*ROW('Sanitation Data'!C104))),CN110="Yes"),OFFSET('Sanitation Data'!$C$12,0,10*ROW('Sanitation Data'!C104)),IF(AND(ISNUMBER(OFFSET('Sanitation Data'!$C$12,0,10*ROW('Sanitation Data'!C104))),CN110="No",ISNUMBER(OFFSET('Sanitation Data'!$C$12,0,10*ROW('Sanitation Data'!C104)))),CONCATENATE("[",ROUND(OFFSET('Sanitation Data'!$C$12,0,10*ROW('Sanitation Data'!C104)),0),"]"),IF(AND(ISNUMBER(OFFSET('Sanitation Data'!$C$12,0,10*ROW('Sanitation Data'!C104))),CN110="",ISNUMBER(OFFSET('Sanitation Data'!$C$12,0,10*ROW('Sanitation Data'!C104)))),OFFSET('Sanitation Data'!$C$12,0,10*ROW('Sanitation Data'!C104)),NA())))</f>
        <v>#N/A</v>
      </c>
      <c r="Z110" s="253" t="e">
        <f ca="true">+IF(AND(ISNUMBER(OFFSET('Sanitation Data'!$C$13,0,10*ROW('Sanitation Data'!C104))),CO110="Yes"),OFFSET('Sanitation Data'!$C$13,0,10*ROW('Sanitation Data'!C104)),IF(AND(ISNUMBER(OFFSET('Sanitation Data'!$C$13,0,10*ROW('Sanitation Data'!C104))),CO110="No",ISNUMBER(OFFSET('Sanitation Data'!$C$13,0,10*ROW('Sanitation Data'!C104)))),CONCATENATE("[",ROUND(OFFSET('Sanitation Data'!$C$13,0,10*ROW('Sanitation Data'!C104)),0),"]"),IF(AND(ISNUMBER(OFFSET('Sanitation Data'!$C$13,0,10*ROW('Sanitation Data'!C104))),CO110="",ISNUMBER(OFFSET('Sanitation Data'!$C$13,0,10*ROW('Sanitation Data'!C104)))),OFFSET('Sanitation Data'!$C$13,0,10*ROW('Sanitation Data'!C104)),NA())))</f>
        <v>#N/A</v>
      </c>
      <c r="AA110" s="253" t="e">
        <f ca="true">+IF(AND(ISNUMBER(OFFSET('Sanitation Data'!$D$5,0,10*ROW('Sanitation Data'!D104))),CP110="Yes"),100-OFFSET('Sanitation Data'!$D$5,0,10*ROW('Sanitation Data'!D104)),IF(AND(ISNUMBER(OFFSET('Sanitation Data'!$D$5,0,10*ROW('Sanitation Data'!D104))),CP110="No",ISNUMBER(OFFSET('Sanitation Data'!$D$5,0,10*ROW('Sanitation Data'!D104)))),CONCATENATE("[",ROUND(100-OFFSET('Sanitation Data'!$D$5,0,10*ROW('Sanitation Data'!D104)),0),"]"),IF(AND(ISNUMBER(OFFSET('Sanitation Data'!$D$5,0,10*ROW('Sanitation Data'!D104))),CP110="",ISNUMBER(OFFSET('Sanitation Data'!$D$5,0,10*ROW('Sanitation Data'!D104)))),100-OFFSET('Sanitation Data'!$D$5,0,10*ROW('Sanitation Data'!D104)),NA())))</f>
        <v>#N/A</v>
      </c>
      <c r="AB110" s="253" t="e">
        <f ca="true">+IF(AND(ISNUMBER(OFFSET('Sanitation Data'!$D$7,0,10*ROW('Sanitation Data'!D104))),CQ110="Yes"),OFFSET('Sanitation Data'!$D$7,0,10*ROW('Sanitation Data'!G104)),IF(AND(ISNUMBER(OFFSET('Sanitation Data'!$D$7,0,10*ROW('Sanitation Data'!D104))),CQ110="No",ISNUMBER(OFFSET('Sanitation Data'!$D$7,0,10*ROW('Sanitation Data'!D104)))),CONCATENATE("[",ROUND(OFFSET('Sanitation Data'!$D$7,0,10*ROW('Sanitation Data'!D104)),0),"]"),IF(AND(ISNUMBER(OFFSET('Sanitation Data'!$D$7,0,10*ROW('Sanitation Data'!D104))),CQ110="",ISNUMBER(OFFSET('Sanitation Data'!$D$7,0,10*ROW('Sanitation Data'!D104)))),OFFSET('Sanitation Data'!$D$7,0,10*ROW('Sanitation Data'!D104)),NA())))</f>
        <v>#N/A</v>
      </c>
      <c r="AC110" s="253" t="e">
        <f ca="true">+IF(AND(ISNUMBER(OFFSET('Sanitation Data'!$D$11,0,10*ROW('Sanitation Data'!D104))),CR110="Yes"),OFFSET('Sanitation Data'!$D$11,0,10*ROW('Sanitation Data'!D104)),IF(AND(ISNUMBER(OFFSET('Sanitation Data'!$D$11,0,10*ROW('Sanitation Data'!D104))),CR110="No",ISNUMBER(OFFSET('Sanitation Data'!$D$11,0,10*ROW('Sanitation Data'!D104)))),CONCATENATE("[",ROUND(OFFSET('Sanitation Data'!$D$11,0,10*ROW('Sanitation Data'!D104)),0),"]"),IF(AND(ISNUMBER(OFFSET('Sanitation Data'!$D$11,0,10*ROW('Sanitation Data'!D104))),CR110="",ISNUMBER(OFFSET('Sanitation Data'!$D$11,0,10*ROW('Sanitation Data'!D104)))),OFFSET('Sanitation Data'!$D$11,0,10*ROW('Sanitation Data'!D104)),NA())))</f>
        <v>#N/A</v>
      </c>
      <c r="AD110" s="253" t="e">
        <f ca="true">+IF(AND(ISNUMBER(OFFSET('Sanitation Data'!$D$12,0,10*ROW('Sanitation Data'!D104))),CS110="Yes"),OFFSET('Sanitation Data'!$D$12,0,10*ROW('Sanitation Data'!D104)),IF(AND(ISNUMBER(OFFSET('Sanitation Data'!$D$12,0,10*ROW('Sanitation Data'!D104))),CS110="No",ISNUMBER(OFFSET('Sanitation Data'!$D$12,0,10*ROW('Sanitation Data'!D104)))),CONCATENATE("[",ROUND(OFFSET('Sanitation Data'!$D$12,0,10*ROW('Sanitation Data'!D104)),0),"]"),IF(AND(ISNUMBER(OFFSET('Sanitation Data'!$D$12,0,10*ROW('Sanitation Data'!D104))),CS110="",ISNUMBER(OFFSET('Sanitation Data'!$D$12,0,10*ROW('Sanitation Data'!D104)))),OFFSET('Sanitation Data'!$D$12,0,10*ROW('Sanitation Data'!D104)),NA())))</f>
        <v>#N/A</v>
      </c>
      <c r="AE110" s="253" t="e">
        <f ca="true">+IF(AND(ISNUMBER(OFFSET('Sanitation Data'!$D$13,0,10*ROW('Sanitation Data'!D104))),CT110="Yes"),OFFSET('Sanitation Data'!$D$13,0,10*ROW('Sanitation Data'!D104)),IF(AND(ISNUMBER(OFFSET('Sanitation Data'!$D$13,0,10*ROW('Sanitation Data'!D104))),CT110="No",ISNUMBER(OFFSET('Sanitation Data'!$D$13,0,10*ROW('Sanitation Data'!D104)))),CONCATENATE("[",ROUND(OFFSET('Sanitation Data'!$D$13,0,10*ROW('Sanitation Data'!D104)),0),"]"),IF(AND(ISNUMBER(OFFSET('Sanitation Data'!$D$13,0,10*ROW('Sanitation Data'!D104))),CT110="",ISNUMBER(OFFSET('Sanitation Data'!$D$13,0,10*ROW('Sanitation Data'!D104)))),OFFSET('Sanitation Data'!$D$13,0,10*ROW('Sanitation Data'!D104)),NA())))</f>
        <v>#N/A</v>
      </c>
      <c r="AF110" s="253" t="e">
        <f ca="true">+IF(AND(ISNUMBER(OFFSET('Sanitation Data'!$E$5,0,10*ROW('Sanitation Data'!E104))),CU110="Yes"),100-OFFSET('Sanitation Data'!$E$5,0,10*ROW('Sanitation Data'!E104)),IF(AND(ISNUMBER(OFFSET('Sanitation Data'!$E$5,0,10*ROW('Sanitation Data'!E104))),CU110="No",ISNUMBER(OFFSET('Sanitation Data'!$E$5,0,10*ROW('Sanitation Data'!E104)))),CONCATENATE("[",ROUND(100-OFFSET('Sanitation Data'!$E$5,0,10*ROW('Sanitation Data'!E104)),0),"]"),IF(AND(ISNUMBER(OFFSET('Sanitation Data'!$E$5,0,10*ROW('Sanitation Data'!E104))),CU110="",ISNUMBER(OFFSET('Sanitation Data'!$E$5,0,10*ROW('Sanitation Data'!E104)))),100-OFFSET('Sanitation Data'!$E$5,0,10*ROW('Sanitation Data'!E104)),NA())))</f>
        <v>#N/A</v>
      </c>
      <c r="AG110" s="253" t="e">
        <f ca="true">+IF(AND(ISNUMBER(OFFSET('Sanitation Data'!$E$7,0,10*ROW('Sanitation Data'!E104))),CV110="Yes"),OFFSET('Sanitation Data'!$E$7,0,10*ROW('Sanitation Data'!E104)),IF(AND(ISNUMBER(OFFSET('Sanitation Data'!$E$7,0,10*ROW('Sanitation Data'!E104))),CV110="No",ISNUMBER(OFFSET('Sanitation Data'!$E$7,0,10*ROW('Sanitation Data'!E104)))),CONCATENATE("[",ROUND(OFFSET('Sanitation Data'!$E$7,0,10*ROW('Sanitation Data'!E104)),0),"]"),IF(AND(ISNUMBER(OFFSET('Sanitation Data'!$E$7,0,10*ROW('Sanitation Data'!E104))),CV110="",ISNUMBER(OFFSET('Sanitation Data'!$E$7,0,10*ROW('Sanitation Data'!E104)))),OFFSET('Sanitation Data'!$E$7,0,10*ROW('Sanitation Data'!E104)),NA())))</f>
        <v>#N/A</v>
      </c>
      <c r="AH110" s="253" t="e">
        <f ca="true">+IF(AND(ISNUMBER(OFFSET('Sanitation Data'!$E$11,0,10*ROW('Sanitation Data'!E104))),CW110="Yes"),OFFSET('Sanitation Data'!$E$11,0,10*ROW('Sanitation Data'!E104)),IF(AND(ISNUMBER(OFFSET('Sanitation Data'!$E$11,0,10*ROW('Sanitation Data'!E104))),CW110="No",ISNUMBER(OFFSET('Sanitation Data'!$E$11,0,10*ROW('Sanitation Data'!E104)))),CONCATENATE("[",ROUND(OFFSET('Sanitation Data'!$E$11,0,10*ROW('Sanitation Data'!E104)),0),"]"),IF(AND(ISNUMBER(OFFSET('Sanitation Data'!$E$11,0,10*ROW('Sanitation Data'!E104))),CW110="",ISNUMBER(OFFSET('Sanitation Data'!$E$11,0,10*ROW('Sanitation Data'!E104)))),OFFSET('Sanitation Data'!$E$11,0,10*ROW('Sanitation Data'!E104)),NA())))</f>
        <v>#N/A</v>
      </c>
      <c r="AI110" s="253" t="e">
        <f ca="true">+IF(AND(ISNUMBER(OFFSET('Sanitation Data'!$E$12,0,10*ROW('Sanitation Data'!E104))),CX110="Yes"),OFFSET('Sanitation Data'!$E$12,0,10*ROW('Sanitation Data'!E104)),IF(AND(ISNUMBER(OFFSET('Sanitation Data'!$E$12,0,10*ROW('Sanitation Data'!E104))),CX110="No",ISNUMBER(OFFSET('Sanitation Data'!$E$12,0,10*ROW('Sanitation Data'!E104)))),CONCATENATE("[",ROUND(OFFSET('Sanitation Data'!$E$12,0,10*ROW('Sanitation Data'!E104)),0),"]"),IF(AND(ISNUMBER(OFFSET('Sanitation Data'!$E$12,0,10*ROW('Sanitation Data'!E104))),CX110="",ISNUMBER(OFFSET('Sanitation Data'!$E$12,0,10*ROW('Sanitation Data'!E104)))),OFFSET('Sanitation Data'!$E$12,0,10*ROW('Sanitation Data'!E104)),NA())))</f>
        <v>#N/A</v>
      </c>
      <c r="AJ110" s="253" t="e">
        <f ca="true">+IF(AND(ISNUMBER(OFFSET('Sanitation Data'!$E$13,0,10*ROW('Sanitation Data'!E104))),CY110="Yes"),OFFSET('Sanitation Data'!$E$13,0,10*ROW('Sanitation Data'!E104)),IF(AND(ISNUMBER(OFFSET('Sanitation Data'!$E$13,0,10*ROW('Sanitation Data'!E104))),CY110="No",ISNUMBER(OFFSET('Sanitation Data'!$E$13,0,10*ROW('Sanitation Data'!E104)))),CONCATENATE("[",ROUND(OFFSET('Sanitation Data'!$E$13,0,10*ROW('Sanitation Data'!E104)),0),"]"),IF(AND(ISNUMBER(OFFSET('Sanitation Data'!$E$13,0,10*ROW('Sanitation Data'!E104))),CY110="",ISNUMBER(OFFSET('Sanitation Data'!$E$13,0,10*ROW('Sanitation Data'!E104)))),OFFSET('Sanitation Data'!$E$13,0,10*ROW('Sanitation Data'!E104)),NA())))</f>
        <v>#N/A</v>
      </c>
      <c r="AK110" s="253" t="e">
        <f ca="true">+IF(AND(ISNUMBER(OFFSET('Sanitation Data'!$F$5,0,10*ROW('Sanitation Data'!F104))),CZ110="Yes"),100-OFFSET('Sanitation Data'!$F$5,0,10*ROW('Sanitation Data'!F104)),IF(AND(ISNUMBER(OFFSET('Sanitation Data'!$F$5,0,10*ROW('Sanitation Data'!F104))),CZ110="No",ISNUMBER(OFFSET('Sanitation Data'!$F$5,0,10*ROW('Sanitation Data'!F104)))),CONCATENATE("[",ROUND(100-OFFSET('Sanitation Data'!$F$5,0,10*ROW('Sanitation Data'!F104)),0),"]"),IF(AND(ISNUMBER(OFFSET('Sanitation Data'!$F$5,0,10*ROW('Sanitation Data'!F104))),CZ110="",ISNUMBER(OFFSET('Sanitation Data'!$F$5,0,10*ROW('Sanitation Data'!F104)))),100-OFFSET('Sanitation Data'!$F$5,0,10*ROW('Sanitation Data'!F104)),NA())))</f>
        <v>#N/A</v>
      </c>
      <c r="AL110" s="253" t="e">
        <f ca="true">+IF(AND(ISNUMBER(OFFSET('Sanitation Data'!$F$7,0,10*ROW('Sanitation Data'!F104))),DA110="Yes"),OFFSET('Sanitation Data'!$F$7,0,10*ROW('Sanitation Data'!F104)),IF(AND(ISNUMBER(OFFSET('Sanitation Data'!$F$7,0,10*ROW('Sanitation Data'!F104))),DA110="No",ISNUMBER(OFFSET('Sanitation Data'!$F$7,0,10*ROW('Sanitation Data'!F104)))),CONCATENATE("[",ROUND(OFFSET('Sanitation Data'!$F$7,0,10*ROW('Sanitation Data'!F104)),0),"]"),IF(AND(ISNUMBER(OFFSET('Sanitation Data'!$F$7,0,10*ROW('Sanitation Data'!F104))),DA110="",ISNUMBER(OFFSET('Sanitation Data'!$F$7,0,10*ROW('Sanitation Data'!F104)))),OFFSET('Sanitation Data'!$F$7,0,10*ROW('Sanitation Data'!F104)),NA())))</f>
        <v>#N/A</v>
      </c>
      <c r="AM110" s="253" t="e">
        <f ca="true">+IF(AND(ISNUMBER(OFFSET('Sanitation Data'!$F$11,0,10*ROW('Sanitation Data'!F104))),DB110="Yes"),OFFSET('Sanitation Data'!$F$11,0,10*ROW('Sanitation Data'!F104)),IF(AND(ISNUMBER(OFFSET('Sanitation Data'!$F$11,0,10*ROW('Sanitation Data'!F104))),DB110="No",ISNUMBER(OFFSET('Sanitation Data'!$F$11,0,10*ROW('Sanitation Data'!F104)))),CONCATENATE("[",ROUND(OFFSET('Sanitation Data'!$F$11,0,10*ROW('Sanitation Data'!F104)),0),"]"),IF(AND(ISNUMBER(OFFSET('Sanitation Data'!$F$11,0,10*ROW('Sanitation Data'!F104))),DB110="",ISNUMBER(OFFSET('Sanitation Data'!$F$11,0,10*ROW('Sanitation Data'!F104)))),OFFSET('Sanitation Data'!$F$11,0,10*ROW('Sanitation Data'!F104)),NA())))</f>
        <v>#N/A</v>
      </c>
      <c r="AN110" s="253" t="e">
        <f ca="true">+IF(AND(ISNUMBER(OFFSET('Sanitation Data'!$F$12,0,10*ROW('Sanitation Data'!F104))),DC110="Yes"),OFFSET('Sanitation Data'!$F$12,0,10*ROW('Sanitation Data'!F104)),IF(AND(ISNUMBER(OFFSET('Sanitation Data'!$F$12,0,10*ROW('Sanitation Data'!F104))),DC110="No",ISNUMBER(OFFSET('Sanitation Data'!$F$12,0,10*ROW('Sanitation Data'!F104)))),CONCATENATE("[",ROUND(OFFSET('Sanitation Data'!$F$12,0,10*ROW('Sanitation Data'!F104)),0),"]"),IF(AND(ISNUMBER(OFFSET('Sanitation Data'!$F$12,0,10*ROW('Sanitation Data'!F104))),DC110="",ISNUMBER(OFFSET('Sanitation Data'!$F$12,0,10*ROW('Sanitation Data'!F104)))),OFFSET('Sanitation Data'!$F$12,0,10*ROW('Sanitation Data'!F104)),NA())))</f>
        <v>#N/A</v>
      </c>
      <c r="AO110" s="253" t="e">
        <f ca="true">+IF(AND(ISNUMBER(OFFSET('Sanitation Data'!$F$13,0,10*ROW('Sanitation Data'!F104))),DD110="Yes"),OFFSET('Sanitation Data'!$F$13,0,10*ROW('Sanitation Data'!F104)),IF(AND(ISNUMBER(OFFSET('Sanitation Data'!$F$13,0,10*ROW('Sanitation Data'!F104))),DD110="No",ISNUMBER(OFFSET('Sanitation Data'!$F$13,0,10*ROW('Sanitation Data'!F104)))),CONCATENATE("[",ROUND(OFFSET('Sanitation Data'!$F$13,0,10*ROW('Sanitation Data'!F104)),0),"]"),IF(AND(ISNUMBER(OFFSET('Sanitation Data'!$F$13,0,10*ROW('Sanitation Data'!F104))),DD110="",ISNUMBER(OFFSET('Sanitation Data'!$F$13,0,10*ROW('Sanitation Data'!F104)))),OFFSET('Sanitation Data'!$F$13,0,10*ROW('Sanitation Data'!F104)),NA())))</f>
        <v>#N/A</v>
      </c>
      <c r="AP110" s="253" t="e">
        <f ca="true">+IF(AND(ISNUMBER(OFFSET('Sanitation Data'!$G$5,0,10*ROW('Sanitation Data'!G104))),DE110="Yes"),100-OFFSET('Sanitation Data'!$G$5,0,10*ROW('Sanitation Data'!G104)),IF(AND(ISNUMBER(OFFSET('Sanitation Data'!$G$5,0,10*ROW('Sanitation Data'!G104))),DE110="No",ISNUMBER(OFFSET('Sanitation Data'!$G$5,0,10*ROW('Sanitation Data'!G104)))),CONCATENATE("[",ROUND(100-OFFSET('Sanitation Data'!$G$5,0,10*ROW('Sanitation Data'!G104)),0),"]"),IF(AND(ISNUMBER(OFFSET('Sanitation Data'!$G$5,0,10*ROW('Sanitation Data'!G104))),DE110="",ISNUMBER(OFFSET('Sanitation Data'!$G$5,0,10*ROW('Sanitation Data'!G104)))),100-OFFSET('Sanitation Data'!$G$5,0,10*ROW('Sanitation Data'!G104)),NA())))</f>
        <v>#N/A</v>
      </c>
      <c r="AQ110" s="253" t="e">
        <f ca="true">+IF(AND(ISNUMBER(OFFSET('Sanitation Data'!$G$7,0,10*ROW('Sanitation Data'!G104))),DF110="Yes"),OFFSET('Sanitation Data'!$G$7,0,10*ROW('Sanitation Data'!G104)),IF(AND(ISNUMBER(OFFSET('Sanitation Data'!$G$7,0,10*ROW('Sanitation Data'!G104))),DF110="No",ISNUMBER(OFFSET('Sanitation Data'!$G$7,0,10*ROW('Sanitation Data'!G104)))),CONCATENATE("[",ROUND(OFFSET('Sanitation Data'!$G$7,0,10*ROW('Sanitation Data'!G104)),0),"]"),IF(AND(ISNUMBER(OFFSET('Sanitation Data'!$G$7,0,10*ROW('Sanitation Data'!G104))),DF110="",ISNUMBER(OFFSET('Sanitation Data'!$G$7,0,10*ROW('Sanitation Data'!G104)))),OFFSET('Sanitation Data'!$G$7,0,10*ROW('Sanitation Data'!G104)),NA())))</f>
        <v>#N/A</v>
      </c>
      <c r="AR110" s="253" t="e">
        <f ca="true">+IF(AND(ISNUMBER(OFFSET('Sanitation Data'!$G$11,0,10*ROW('Sanitation Data'!G104))),DG110="Yes"),OFFSET('Sanitation Data'!$G$11,0,10*ROW('Sanitation Data'!G104)),IF(AND(ISNUMBER(OFFSET('Sanitation Data'!$G$11,0,10*ROW('Sanitation Data'!G104))),DG110="No",ISNUMBER(OFFSET('Sanitation Data'!$G$11,0,10*ROW('Sanitation Data'!G104)))),CONCATENATE("[",ROUND(OFFSET('Sanitation Data'!$G$11,0,10*ROW('Sanitation Data'!G104)),0),"]"),IF(AND(ISNUMBER(OFFSET('Sanitation Data'!$G$11,0,10*ROW('Sanitation Data'!G104))),DG110="",ISNUMBER(OFFSET('Sanitation Data'!$G$11,0,10*ROW('Sanitation Data'!G104)))),OFFSET('Sanitation Data'!$G$11,0,10*ROW('Sanitation Data'!G104)),NA())))</f>
        <v>#N/A</v>
      </c>
      <c r="AS110" s="253" t="e">
        <f ca="true">+IF(AND(ISNUMBER(OFFSET('Sanitation Data'!$G$12,0,10*ROW('Sanitation Data'!G104))),DH110="Yes"),OFFSET('Sanitation Data'!$G$12,0,10*ROW('Sanitation Data'!G104)),IF(AND(ISNUMBER(OFFSET('Sanitation Data'!$G$12,0,10*ROW('Sanitation Data'!G104))),DH110="No",ISNUMBER(OFFSET('Sanitation Data'!$G$12,0,10*ROW('Sanitation Data'!G104)))),CONCATENATE("[",ROUND(OFFSET('Sanitation Data'!$G$12,0,10*ROW('Sanitation Data'!G104)),0),"]"),IF(AND(ISNUMBER(OFFSET('Sanitation Data'!$G$12,0,10*ROW('Sanitation Data'!G104))),DH110="",ISNUMBER(OFFSET('Sanitation Data'!$G$12,0,10*ROW('Sanitation Data'!G104)))),OFFSET('Sanitation Data'!$G$12,0,10*ROW('Sanitation Data'!G104)),NA())))</f>
        <v>#N/A</v>
      </c>
      <c r="AT110" s="253" t="e">
        <f ca="true">+IF(AND(ISNUMBER(OFFSET('Sanitation Data'!$G$13,0,10*ROW('Sanitation Data'!G104))),DI110="Yes"),OFFSET('Sanitation Data'!$G$13,0,10*ROW('Sanitation Data'!G104)),IF(AND(ISNUMBER(OFFSET('Sanitation Data'!$G$13,0,10*ROW('Sanitation Data'!G104))),DI110="No",ISNUMBER(OFFSET('Sanitation Data'!$G$13,0,10*ROW('Sanitation Data'!G104)))),CONCATENATE("[",ROUND(OFFSET('Sanitation Data'!$G$13,0,10*ROW('Sanitation Data'!G104)),0),"]"),IF(AND(ISNUMBER(OFFSET('Sanitation Data'!$G$13,0,10*ROW('Sanitation Data'!G104))),DI110="",ISNUMBER(OFFSET('Sanitation Data'!$G$13,0,10*ROW('Sanitation Data'!G104)))),OFFSET('Sanitation Data'!$G$13,0,10*ROW('Sanitation Data'!G104)),NA())))</f>
        <v>#N/A</v>
      </c>
      <c r="AU110" s="253" t="e">
        <f ca="true">+IF(AND(ISNUMBER(OFFSET('Sanitation Data'!$H$5,0,10*ROW('Sanitation Data'!H104))),DJ110="Yes"),100-OFFSET('Sanitation Data'!$H$5,0,10*ROW('Sanitation Data'!H104)),IF(AND(ISNUMBER(OFFSET('Sanitation Data'!$H$5,0,10*ROW('Sanitation Data'!H104))),DJ110="No",ISNUMBER(OFFSET('Sanitation Data'!$H$5,0,10*ROW('Sanitation Data'!H104)))),CONCATENATE("[",ROUND(100-OFFSET('Sanitation Data'!$H$5,0,10*ROW('Sanitation Data'!H104)),0),"]"),IF(AND(ISNUMBER(OFFSET('Sanitation Data'!$H$5,0,10*ROW('Sanitation Data'!H104))),DJ110="",ISNUMBER(OFFSET('Sanitation Data'!$H$5,0,10*ROW('Sanitation Data'!H104)))),100-OFFSET('Sanitation Data'!$H$5,0,10*ROW('Sanitation Data'!H104)),NA())))</f>
        <v>#N/A</v>
      </c>
      <c r="AV110" s="253" t="e">
        <f ca="true">+IF(AND(ISNUMBER(OFFSET('Sanitation Data'!$H$7,0,10*ROW('Sanitation Data'!H104))),DK110="Yes"),OFFSET('Sanitation Data'!$H$7,0,10*ROW('Sanitation Data'!H104)),IF(AND(ISNUMBER(OFFSET('Sanitation Data'!$H$7,0,10*ROW('Sanitation Data'!H104))),DK110="No",ISNUMBER(OFFSET('Sanitation Data'!$H$7,0,10*ROW('Sanitation Data'!H104)))),CONCATENATE("[",ROUND(OFFSET('Sanitation Data'!$H$7,0,10*ROW('Sanitation Data'!H104)),0),"]"),IF(AND(ISNUMBER(OFFSET('Sanitation Data'!$H$7,0,10*ROW('Sanitation Data'!H104))),DK110="",ISNUMBER(OFFSET('Sanitation Data'!$H$7,0,10*ROW('Sanitation Data'!H104)))),OFFSET('Sanitation Data'!$H$7,0,10*ROW('Sanitation Data'!H104)),NA())))</f>
        <v>#N/A</v>
      </c>
      <c r="AW110" s="253" t="e">
        <f ca="true">+IF(AND(ISNUMBER(OFFSET('Sanitation Data'!$H$11,0,10*ROW('Sanitation Data'!H104))),DL110="Yes"),OFFSET('Sanitation Data'!$H$11,0,10*ROW('Sanitation Data'!H104)),IF(AND(ISNUMBER(OFFSET('Sanitation Data'!$H$11,0,10*ROW('Sanitation Data'!H104))),DL110="No",ISNUMBER(OFFSET('Sanitation Data'!$H$11,0,10*ROW('Sanitation Data'!H104)))),CONCATENATE("[",ROUND(OFFSET('Sanitation Data'!$H$11,0,10*ROW('Sanitation Data'!H104)),0),"]"),IF(AND(ISNUMBER(OFFSET('Sanitation Data'!$H$11,0,10*ROW('Sanitation Data'!H104))),DL110="",ISNUMBER(OFFSET('Sanitation Data'!$H$11,0,10*ROW('Sanitation Data'!H104)))),OFFSET('Sanitation Data'!$H$11,0,10*ROW('Sanitation Data'!H104)),NA())))</f>
        <v>#N/A</v>
      </c>
      <c r="AX110" s="253" t="e">
        <f ca="true">+IF(AND(ISNUMBER(OFFSET('Sanitation Data'!$H$12,0,10*ROW('Sanitation Data'!H104))),DM110="Yes"),OFFSET('Sanitation Data'!$H$12,0,10*ROW('Sanitation Data'!H104)),IF(AND(ISNUMBER(OFFSET('Sanitation Data'!$H$12,0,10*ROW('Sanitation Data'!H104))),DM110="No",ISNUMBER(OFFSET('Sanitation Data'!$H$12,0,10*ROW('Sanitation Data'!H104)))),CONCATENATE("[",ROUND(OFFSET('Sanitation Data'!$H$12,0,10*ROW('Sanitation Data'!H104)),0),"]"),IF(AND(ISNUMBER(OFFSET('Sanitation Data'!$H$12,0,10*ROW('Sanitation Data'!H104))),DM110="",ISNUMBER(OFFSET('Sanitation Data'!$H$12,0,10*ROW('Sanitation Data'!H104)))),OFFSET('Sanitation Data'!$H$12,0,10*ROW('Sanitation Data'!H104)),NA())))</f>
        <v>#N/A</v>
      </c>
      <c r="AY110" s="253" t="e">
        <f ca="true">+IF(AND(ISNUMBER(OFFSET('Sanitation Data'!$H$13,0,10*ROW('Sanitation Data'!H104))),DN110="Yes"),OFFSET('Sanitation Data'!$H$13,0,10*ROW('Sanitation Data'!H104)),IF(AND(ISNUMBER(OFFSET('Sanitation Data'!$H$13,0,10*ROW('Sanitation Data'!H104))),DN110="No",ISNUMBER(OFFSET('Sanitation Data'!$H$13,0,10*ROW('Sanitation Data'!H104)))),CONCATENATE("[",ROUND(OFFSET('Sanitation Data'!$H$13,0,10*ROW('Sanitation Data'!H104)),0),"]"),IF(AND(ISNUMBER(OFFSET('Sanitation Data'!$H$13,0,10*ROW('Sanitation Data'!H104))),DN110="",ISNUMBER(OFFSET('Sanitation Data'!$H$13,0,10*ROW('Sanitation Data'!H104)))),OFFSET('Sanitation Data'!$H$13,0,10*ROW('Sanitation Data'!H104)),NA())))</f>
        <v>#N/A</v>
      </c>
      <c r="AZ110" s="254" t="e">
        <f ca="true">+IF(AND(ISNUMBER(OFFSET('Hygiene Data'!$C$6,0,10*ROW('Hygiene Data'!C104))),DO110="Yes"),OFFSET('Hygiene Data'!$C$6,0,10*ROW('Hygiene Data'!C104)),IF(AND(ISNUMBER(OFFSET('Hygiene Data'!$C$6,0,10*ROW('Hygiene Data'!C104))),DO110="No",ISNUMBER(OFFSET('Hygiene Data'!$C$6,0,10*ROW('Hygiene Data'!C104)))),CONCATENATE("[",ROUND(OFFSET('Hygiene Data'!$C$6,0,10*ROW('Hygiene Data'!C104)),0),"]"),IF(AND(ISNUMBER(OFFSET('Hygiene Data'!$C$6,0,10*ROW('Hygiene Data'!C104))),DO110="",ISNUMBER(OFFSET('Hygiene Data'!$C$6,0,10*ROW('Hygiene Data'!C104)))),OFFSET('Hygiene Data'!$C$6,0,10*ROW('Hygiene Data'!C104)),NA())))</f>
        <v>#N/A</v>
      </c>
      <c r="BA110" s="254" t="e">
        <f ca="true">+IF(AND(ISNUMBER(OFFSET('Hygiene Data'!$C$8,0,10*ROW('Hygiene Data'!C104))),DP110="Yes"),OFFSET('Hygiene Data'!$C$8,0,10*ROW('Hygiene Data'!C104)),IF(AND(ISNUMBER(OFFSET('Hygiene Data'!$C$8,0,10*ROW('Hygiene Data'!C104))),DP110="No",ISNUMBER(OFFSET('Hygiene Data'!$C$8,0,10*ROW('Hygiene Data'!C104)))),CONCATENATE("[",ROUND(OFFSET('Hygiene Data'!$C$8,0,10*ROW('Hygiene Data'!C104)),0),"]"),IF(AND(ISNUMBER(OFFSET('Hygiene Data'!$C$8,0,10*ROW('Hygiene Data'!C104))),DP110="",ISNUMBER(OFFSET('Hygiene Data'!$C$8,0,10*ROW('Hygiene Data'!C104)))),OFFSET('Hygiene Data'!$C$8,0,10*ROW('Hygiene Data'!C104)),NA())))</f>
        <v>#N/A</v>
      </c>
      <c r="BB110" s="254" t="e">
        <f ca="true">+IF(AND(ISNUMBER(OFFSET('Hygiene Data'!$C$10,0,10*ROW('Hygiene Data'!C104))),DQ110="Yes"),OFFSET('Hygiene Data'!$C$10,0,10*ROW('Hygiene Data'!C104)),IF(AND(ISNUMBER(OFFSET('Hygiene Data'!$C$10,0,10*ROW('Hygiene Data'!C104))),DQ110="No",ISNUMBER(OFFSET('Hygiene Data'!$C$10,0,10*ROW('Hygiene Data'!C104)))),CONCATENATE("[",ROUND(OFFSET('Hygiene Data'!$C$10,0,10*ROW('Hygiene Data'!C104)),0),"]"),IF(AND(ISNUMBER(OFFSET('Hygiene Data'!$C$10,0,10*ROW('Hygiene Data'!C104))),DQ110="",ISNUMBER(OFFSET('Hygiene Data'!$C$10,0,10*ROW('Hygiene Data'!C104)))),OFFSET('Hygiene Data'!$C$10,0,10*ROW('Hygiene Data'!C104)),NA())))</f>
        <v>#N/A</v>
      </c>
      <c r="BC110" s="254" t="e">
        <f ca="true">+IF(AND(ISNUMBER(OFFSET('Hygiene Data'!$D$6,0,10*ROW('Hygiene Data'!D104))),DR110="Yes"),OFFSET('Hygiene Data'!$D$6,0,10*ROW('Hygiene Data'!D104)),IF(AND(ISNUMBER(OFFSET('Hygiene Data'!$D$6,0,10*ROW('Hygiene Data'!D104))),DR110="No",ISNUMBER(OFFSET('Hygiene Data'!$D$6,0,10*ROW('Hygiene Data'!D104)))),CONCATENATE("[",ROUND(OFFSET('Hygiene Data'!$D$6,0,10*ROW('Hygiene Data'!D104)),0),"]"),IF(AND(ISNUMBER(OFFSET('Hygiene Data'!$D$6,0,10*ROW('Hygiene Data'!D104))),DR110="",ISNUMBER(OFFSET('Hygiene Data'!$D$6,0,10*ROW('Hygiene Data'!D104)))),OFFSET('Hygiene Data'!$D$6,0,10*ROW('Hygiene Data'!D104)),NA())))</f>
        <v>#N/A</v>
      </c>
      <c r="BD110" s="254" t="e">
        <f ca="true">+IF(AND(ISNUMBER(OFFSET('Hygiene Data'!$D$8,0,10*ROW('Hygiene Data'!D104))),DS110="Yes"),OFFSET('Hygiene Data'!$D$8,0,10*ROW('Hygiene Data'!D104)),IF(AND(ISNUMBER(OFFSET('Hygiene Data'!$D$8,0,10*ROW('Hygiene Data'!D104))),DS110="No",ISNUMBER(OFFSET('Hygiene Data'!$D$8,0,10*ROW('Hygiene Data'!D104)))),CONCATENATE("[",ROUND(OFFSET('Hygiene Data'!$D$8,0,10*ROW('Hygiene Data'!D104)),0),"]"),IF(AND(ISNUMBER(OFFSET('Hygiene Data'!$D$8,0,10*ROW('Hygiene Data'!D104))),DS110="",ISNUMBER(OFFSET('Hygiene Data'!$D$8,0,10*ROW('Hygiene Data'!D104)))),OFFSET('Hygiene Data'!$D$8,0,10*ROW('Hygiene Data'!D104)),NA())))</f>
        <v>#N/A</v>
      </c>
      <c r="BE110" s="254" t="e">
        <f ca="true">+IF(AND(ISNUMBER(OFFSET('Hygiene Data'!$D$10,0,10*ROW('Hygiene Data'!D104))),DT110="Yes"),OFFSET('Hygiene Data'!$D$10,0,10*ROW('Hygiene Data'!D104)),IF(AND(ISNUMBER(OFFSET('Hygiene Data'!$D$10,0,10*ROW('Hygiene Data'!D104))),DT110="No",ISNUMBER(OFFSET('Hygiene Data'!$D$10,0,10*ROW('Hygiene Data'!D104)))),CONCATENATE("[",ROUND(OFFSET('Hygiene Data'!$D$10,0,10*ROW('Hygiene Data'!D104)),0),"]"),IF(AND(ISNUMBER(OFFSET('Hygiene Data'!$D$10,0,10*ROW('Hygiene Data'!D104))),DT110="",ISNUMBER(OFFSET('Hygiene Data'!$D$10,0,10*ROW('Hygiene Data'!D104)))),OFFSET('Hygiene Data'!$D$10,0,10*ROW('Hygiene Data'!D104)),NA())))</f>
        <v>#N/A</v>
      </c>
      <c r="BF110" s="254" t="e">
        <f ca="true">+IF(AND(ISNUMBER(OFFSET('Hygiene Data'!$E$6,0,10*ROW('Hygiene Data'!E104))),DU110="Yes"),OFFSET('Hygiene Data'!$E$6,0,10*ROW('Hygiene Data'!E104)),IF(AND(ISNUMBER(OFFSET('Hygiene Data'!$E$6,0,10*ROW('Hygiene Data'!E104))),DU110="No",ISNUMBER(OFFSET('Hygiene Data'!$E$6,0,10*ROW('Hygiene Data'!E104)))),CONCATENATE("[",ROUND(OFFSET('Hygiene Data'!$E$6,0,10*ROW('Hygiene Data'!E104)),0),"]"),IF(AND(ISNUMBER(OFFSET('Hygiene Data'!$E$6,0,10*ROW('Hygiene Data'!E104))),DU110="",ISNUMBER(OFFSET('Hygiene Data'!$E$6,0,10*ROW('Hygiene Data'!E104)))),OFFSET('Hygiene Data'!$E$6,0,10*ROW('Hygiene Data'!E104)),NA())))</f>
        <v>#N/A</v>
      </c>
      <c r="BG110" s="254" t="e">
        <f ca="true">+IF(AND(ISNUMBER(OFFSET('Hygiene Data'!$E$8,0,10*ROW('Hygiene Data'!E104))),DV110="Yes"),OFFSET('Hygiene Data'!$E$8,0,10*ROW('Hygiene Data'!E104)),IF(AND(ISNUMBER(OFFSET('Hygiene Data'!$E$8,0,10*ROW('Hygiene Data'!E104))),DV110="No",ISNUMBER(OFFSET('Hygiene Data'!$E$8,0,10*ROW('Hygiene Data'!E104)))),CONCATENATE("[",ROUND(OFFSET('Hygiene Data'!$E$8,0,10*ROW('Hygiene Data'!E104)),0),"]"),IF(AND(ISNUMBER(OFFSET('Hygiene Data'!$E$8,0,10*ROW('Hygiene Data'!E104))),DV110="",ISNUMBER(OFFSET('Hygiene Data'!$E$8,0,10*ROW('Hygiene Data'!E104)))),OFFSET('Hygiene Data'!$E$8,0,10*ROW('Hygiene Data'!E104)),NA())))</f>
        <v>#N/A</v>
      </c>
      <c r="BH110" s="254" t="e">
        <f ca="true">+IF(AND(ISNUMBER(OFFSET('Hygiene Data'!$E$10,0,10*ROW('Hygiene Data'!E104))),DW110="Yes"),OFFSET('Hygiene Data'!$E$10,0,10*ROW('Hygiene Data'!E104)),IF(AND(ISNUMBER(OFFSET('Hygiene Data'!$E$10,0,10*ROW('Hygiene Data'!E104))),DW110="No",ISNUMBER(OFFSET('Hygiene Data'!$E$10,0,10*ROW('Hygiene Data'!E104)))),CONCATENATE("[",ROUND(OFFSET('Hygiene Data'!$E$10,0,10*ROW('Hygiene Data'!E104)),0),"]"),IF(AND(ISNUMBER(OFFSET('Hygiene Data'!$E$10,0,10*ROW('Hygiene Data'!E104))),DW110="",ISNUMBER(OFFSET('Hygiene Data'!$E$10,0,10*ROW('Hygiene Data'!E104)))),OFFSET('Hygiene Data'!$E$10,0,10*ROW('Hygiene Data'!E104)),NA())))</f>
        <v>#N/A</v>
      </c>
      <c r="BI110" s="254" t="e">
        <f ca="true">+IF(AND(ISNUMBER(OFFSET('Hygiene Data'!$F$6,0,10*ROW('Hygiene Data'!F104))),DX110="Yes"),OFFSET('Hygiene Data'!$F$6,0,10*ROW('Hygiene Data'!F104)),IF(AND(ISNUMBER(OFFSET('Hygiene Data'!$F$6,0,10*ROW('Hygiene Data'!F104))),DX110="No",ISNUMBER(OFFSET('Hygiene Data'!$F$6,0,10*ROW('Hygiene Data'!F104)))),CONCATENATE("[",ROUND(OFFSET('Hygiene Data'!$F$6,0,10*ROW('Hygiene Data'!F104)),0),"]"),IF(AND(ISNUMBER(OFFSET('Hygiene Data'!$F$6,0,10*ROW('Hygiene Data'!F104))),DX110="",ISNUMBER(OFFSET('Hygiene Data'!$F$6,0,10*ROW('Hygiene Data'!F104)))),OFFSET('Hygiene Data'!$F$6,0,10*ROW('Hygiene Data'!F104)),NA())))</f>
        <v>#N/A</v>
      </c>
      <c r="BJ110" s="254" t="e">
        <f ca="true">+IF(AND(ISNUMBER(OFFSET('Hygiene Data'!$F$8,0,10*ROW('Hygiene Data'!F104))),DY110="Yes"),OFFSET('Hygiene Data'!$F$8,0,10*ROW('Hygiene Data'!F104)),IF(AND(ISNUMBER(OFFSET('Hygiene Data'!$F$8,0,10*ROW('Hygiene Data'!F104))),DY110="No",ISNUMBER(OFFSET('Hygiene Data'!$F$8,0,10*ROW('Hygiene Data'!F104)))),CONCATENATE("[",ROUND(OFFSET('Hygiene Data'!$F$8,0,10*ROW('Hygiene Data'!F104)),0),"]"),IF(AND(ISNUMBER(OFFSET('Hygiene Data'!$F$8,0,10*ROW('Hygiene Data'!F104))),DY110="",ISNUMBER(OFFSET('Hygiene Data'!$F$8,0,10*ROW('Hygiene Data'!F104)))),OFFSET('Hygiene Data'!$F$8,0,10*ROW('Hygiene Data'!F104)),NA())))</f>
        <v>#N/A</v>
      </c>
      <c r="BK110" s="254" t="e">
        <f ca="true">+IF(AND(ISNUMBER(OFFSET('Hygiene Data'!$F$10,0,10*ROW('Hygiene Data'!F104))),DZ110="Yes"),OFFSET('Hygiene Data'!$F$10,0,10*ROW('Hygiene Data'!F104)),IF(AND(ISNUMBER(OFFSET('Hygiene Data'!$F$10,0,10*ROW('Hygiene Data'!F104))),DZ110="No",ISNUMBER(OFFSET('Hygiene Data'!$F$10,0,10*ROW('Hygiene Data'!F104)))),CONCATENATE("[",ROUND(OFFSET('Hygiene Data'!$F$10,0,10*ROW('Hygiene Data'!F104)),0),"]"),IF(AND(ISNUMBER(OFFSET('Hygiene Data'!$F$10,0,10*ROW('Hygiene Data'!F104))),DZ110="",ISNUMBER(OFFSET('Hygiene Data'!$F$10,0,10*ROW('Hygiene Data'!F104)))),OFFSET('Hygiene Data'!$F$10,0,10*ROW('Hygiene Data'!F104)),NA())))</f>
        <v>#N/A</v>
      </c>
      <c r="BL110" s="254" t="e">
        <f ca="true">+IF(AND(ISNUMBER(OFFSET('Hygiene Data'!$G$6,0,10*ROW('Hygiene Data'!G104))),EA110="Yes"),OFFSET('Hygiene Data'!$G$6,0,10*ROW('Hygiene Data'!G104)),IF(AND(ISNUMBER(OFFSET('Hygiene Data'!$G$6,0,10*ROW('Hygiene Data'!G104))),EA110="No",ISNUMBER(OFFSET('Hygiene Data'!$G$6,0,10*ROW('Hygiene Data'!G104)))),CONCATENATE("[",ROUND(OFFSET('Hygiene Data'!$G$6,0,10*ROW('Hygiene Data'!G104)),0),"]"),IF(AND(ISNUMBER(OFFSET('Hygiene Data'!$G$6,0,10*ROW('Hygiene Data'!G104))),EA110="",ISNUMBER(OFFSET('Hygiene Data'!$G$6,0,10*ROW('Hygiene Data'!G104)))),OFFSET('Hygiene Data'!$G$6,0,10*ROW('Hygiene Data'!G104)),NA())))</f>
        <v>#N/A</v>
      </c>
      <c r="BM110" s="254" t="e">
        <f ca="true">+IF(AND(ISNUMBER(OFFSET('Hygiene Data'!$G$8,0,10*ROW('Hygiene Data'!G104))),EB110="Yes"),OFFSET('Hygiene Data'!$G$8,0,10*ROW('Hygiene Data'!G104)),IF(AND(ISNUMBER(OFFSET('Hygiene Data'!$G$8,0,10*ROW('Hygiene Data'!G104))),EB110="No",ISNUMBER(OFFSET('Hygiene Data'!$G$8,0,10*ROW('Hygiene Data'!G104)))),CONCATENATE("[",ROUND(OFFSET('Hygiene Data'!$G$8,0,10*ROW('Hygiene Data'!G104)),0),"]"),IF(AND(ISNUMBER(OFFSET('Hygiene Data'!$G$8,0,10*ROW('Hygiene Data'!G104))),EB110="",ISNUMBER(OFFSET('Hygiene Data'!$G$8,0,10*ROW('Hygiene Data'!G104)))),OFFSET('Hygiene Data'!$G$8,0,10*ROW('Hygiene Data'!G104)),NA())))</f>
        <v>#N/A</v>
      </c>
      <c r="BN110" s="254" t="e">
        <f ca="true">+IF(AND(ISNUMBER(OFFSET('Hygiene Data'!$G$10,0,10*ROW('Hygiene Data'!G104))),EC110="Yes"),OFFSET('Hygiene Data'!$G$10,0,10*ROW('Hygiene Data'!G104)),IF(AND(ISNUMBER(OFFSET('Hygiene Data'!$G$10,0,10*ROW('Hygiene Data'!G104))),EC110="No",ISNUMBER(OFFSET('Hygiene Data'!$G$10,0,10*ROW('Hygiene Data'!G104)))),CONCATENATE("[",ROUND(OFFSET('Hygiene Data'!$G$10,0,10*ROW('Hygiene Data'!G104)),0),"]"),IF(AND(ISNUMBER(OFFSET('Hygiene Data'!$G$10,0,10*ROW('Hygiene Data'!G104))),EC110="",ISNUMBER(OFFSET('Hygiene Data'!$G$10,0,10*ROW('Hygiene Data'!G104)))),OFFSET('Hygiene Data'!$G$10,0,10*ROW('Hygiene Data'!G104)),NA())))</f>
        <v>#N/A</v>
      </c>
      <c r="BO110" s="254" t="e">
        <f ca="true">+IF(AND(ISNUMBER(OFFSET('Hygiene Data'!$H$6,0,10*ROW('Hygiene Data'!H104))),ED110="Yes"),OFFSET('Hygiene Data'!$H$6,0,10*ROW('Hygiene Data'!H104)),IF(AND(ISNUMBER(OFFSET('Hygiene Data'!$H$6,0,10*ROW('Hygiene Data'!H104))),ED110="No",ISNUMBER(OFFSET('Hygiene Data'!$H$6,0,10*ROW('Hygiene Data'!H104)))),CONCATENATE("[",ROUND(OFFSET('Hygiene Data'!$H$6,0,10*ROW('Hygiene Data'!H104)),0),"]"),IF(AND(ISNUMBER(OFFSET('Hygiene Data'!$H$6,0,10*ROW('Hygiene Data'!H104))),ED110="",ISNUMBER(OFFSET('Hygiene Data'!$H$6,0,10*ROW('Hygiene Data'!H104)))),OFFSET('Hygiene Data'!$H$6,0,10*ROW('Hygiene Data'!H104)),NA())))</f>
        <v>#N/A</v>
      </c>
      <c r="BP110" s="254" t="e">
        <f ca="true">+IF(AND(ISNUMBER(OFFSET('Hygiene Data'!$H$8,0,10*ROW('Hygiene Data'!H104))),EE110="Yes"),OFFSET('Hygiene Data'!$H$8,0,10*ROW('Hygiene Data'!H104)),IF(AND(ISNUMBER(OFFSET('Hygiene Data'!$H$8,0,10*ROW('Hygiene Data'!H104))),EE110="No",ISNUMBER(OFFSET('Hygiene Data'!$H$8,0,10*ROW('Hygiene Data'!H104)))),CONCATENATE("[",ROUND(OFFSET('Hygiene Data'!$H$8,0,10*ROW('Hygiene Data'!H104)),0),"]"),IF(AND(ISNUMBER(OFFSET('Hygiene Data'!$H$8,0,10*ROW('Hygiene Data'!H104))),EE110="",ISNUMBER(OFFSET('Hygiene Data'!$H$8,0,10*ROW('Hygiene Data'!H104)))),OFFSET('Hygiene Data'!$H$8,0,10*ROW('Hygiene Data'!H104)),NA())))</f>
        <v>#N/A</v>
      </c>
      <c r="BQ110" s="254" t="e">
        <f ca="true">+IF(AND(ISNUMBER(OFFSET('Hygiene Data'!$H$10,0,10*ROW('Hygiene Data'!H104))),EF110="Yes"),OFFSET('Hygiene Data'!$H$10,0,10*ROW('Hygiene Data'!H104)),IF(AND(ISNUMBER(OFFSET('Hygiene Data'!$H$10,0,10*ROW('Hygiene Data'!H104))),EF110="No",ISNUMBER(OFFSET('Hygiene Data'!$H$10,0,10*ROW('Hygiene Data'!H104)))),CONCATENATE("[",ROUND(OFFSET('Hygiene Data'!$H$10,0,10*ROW('Hygiene Data'!H104)),0),"]"),IF(AND(ISNUMBER(OFFSET('Hygiene Data'!$H$10,0,10*ROW('Hygiene Data'!H104))),EF110="",ISNUMBER(OFFSET('Hygiene Data'!$H$10,0,10*ROW('Hygiene Data'!H104)))),OFFSET('Hygiene Data'!$H$10,0,10*ROW('Hygiene Data'!H104)),NA())))</f>
        <v>#N/A</v>
      </c>
      <c r="BS110" s="36" t="str">
        <f ca="true">+IF(OFFSET('Water Data'!$C$28,0,10*ROW('Water Data'!C104))="","",OFFSET('Water Data'!$C$28,0,10*ROW('Water Data'!C104)))</f>
        <v/>
      </c>
      <c r="BT110" s="36" t="str">
        <f ca="true">+IF(OFFSET('Water Data'!$C$29,0,10*ROW('Water Data'!C104))="","",OFFSET('Water Data'!$C$29,0,10*ROW('Water Data'!C104)))</f>
        <v/>
      </c>
      <c r="BU110" s="36" t="str">
        <f ca="true">+IF(OFFSET('Water Data'!$C$30,0,10*ROW('Water Data'!C104))="","",OFFSET('Water Data'!$C$30,0,10*ROW('Water Data'!C104)))</f>
        <v/>
      </c>
      <c r="BV110" s="36" t="str">
        <f ca="true">+IF(OFFSET('Water Data'!$D$28,0,10*ROW('Water Data'!D104))="","",OFFSET('Water Data'!$D$28,0,10*ROW('Water Data'!D104)))</f>
        <v/>
      </c>
      <c r="BW110" s="36" t="str">
        <f ca="true">+IF(OFFSET('Water Data'!$D$29,0,10*ROW('Water Data'!D104))="","",OFFSET('Water Data'!$D$29,0,10*ROW('Water Data'!D104)))</f>
        <v/>
      </c>
      <c r="BX110" s="36" t="str">
        <f ca="true">+IF(OFFSET('Water Data'!$D$30,0,10*ROW('Water Data'!D104))="","",OFFSET('Water Data'!$D$30,0,10*ROW('Water Data'!D104)))</f>
        <v/>
      </c>
      <c r="BY110" s="36" t="str">
        <f ca="true">+IF(OFFSET('Water Data'!$E$28,0,10*ROW('Water Data'!E104))="","",OFFSET('Water Data'!$E$28,0,10*ROW('Water Data'!E104)))</f>
        <v/>
      </c>
      <c r="BZ110" s="36" t="str">
        <f ca="true">+IF(OFFSET('Water Data'!$E$29,0,10*ROW('Water Data'!E104))="","",OFFSET('Water Data'!$E$29,0,10*ROW('Water Data'!E104)))</f>
        <v/>
      </c>
      <c r="CA110" s="36" t="str">
        <f ca="true">+IF(OFFSET('Water Data'!$E$30,0,10*ROW('Water Data'!E104))="","",OFFSET('Water Data'!$E$30,0,10*ROW('Water Data'!E104)))</f>
        <v/>
      </c>
      <c r="CB110" s="36" t="str">
        <f ca="true">+IF(OFFSET('Water Data'!$F$28,0,10*ROW('Water Data'!F104))="","",OFFSET('Water Data'!$F$28,0,10*ROW('Water Data'!F104)))</f>
        <v/>
      </c>
      <c r="CC110" s="36" t="str">
        <f ca="true">+IF(OFFSET('Water Data'!$F$29,0,10*ROW('Water Data'!F104))="","",OFFSET('Water Data'!$F$29,0,10*ROW('Water Data'!F104)))</f>
        <v/>
      </c>
      <c r="CD110" s="36" t="str">
        <f ca="true">+IF(OFFSET('Water Data'!$F$30,0,10*ROW('Water Data'!F104))="","",OFFSET('Water Data'!$F$30,0,10*ROW('Water Data'!F104)))</f>
        <v/>
      </c>
      <c r="CE110" s="36" t="str">
        <f ca="true">+IF(OFFSET('Water Data'!$G$28,0,10*ROW('Water Data'!G104))="","",OFFSET('Water Data'!$G$28,0,10*ROW('Water Data'!G104)))</f>
        <v/>
      </c>
      <c r="CF110" s="36" t="str">
        <f ca="true">+IF(OFFSET('Water Data'!$G$29,0,10*ROW('Water Data'!G104))="","",OFFSET('Water Data'!$G$29,0,10*ROW('Water Data'!G104)))</f>
        <v/>
      </c>
      <c r="CG110" s="36" t="str">
        <f ca="true">+IF(OFFSET('Water Data'!$G$30,0,10*ROW('Water Data'!G104))="","",OFFSET('Water Data'!$G$30,0,10*ROW('Water Data'!G104)))</f>
        <v/>
      </c>
      <c r="CH110" s="36" t="str">
        <f ca="true">+IF(OFFSET('Water Data'!$H$28,0,10*ROW('Water Data'!H104))="","",OFFSET('Water Data'!$H$28,0,10*ROW('Water Data'!H104)))</f>
        <v/>
      </c>
      <c r="CI110" s="36" t="str">
        <f ca="true">+IF(OFFSET('Water Data'!$H$29,0,10*ROW('Water Data'!H104))="","",OFFSET('Water Data'!$H$29,0,10*ROW('Water Data'!H104)))</f>
        <v/>
      </c>
      <c r="CJ110" s="36" t="str">
        <f ca="true">+IF(OFFSET('Water Data'!$H$30,0,10*ROW('Water Data'!H104))="","",OFFSET('Water Data'!$H$30,0,10*ROW('Water Data'!H104)))</f>
        <v/>
      </c>
      <c r="CK110" s="36" t="str">
        <f ca="true">+IF(OFFSET('Sanitation Data'!$C$29,0,10*ROW('Sanitation Data'!C104))="","",OFFSET('Sanitation Data'!$C$29,0,10*ROW('Sanitation Data'!C104)))</f>
        <v/>
      </c>
      <c r="CL110" s="36" t="str">
        <f ca="true">+IF(OFFSET('Sanitation Data'!$C$30,0,10*ROW('Sanitation Data'!C104))="","",OFFSET('Sanitation Data'!$C$30,0,10*ROW('Sanitation Data'!C104)))</f>
        <v/>
      </c>
      <c r="CM110" s="36" t="str">
        <f ca="true">+IF(OFFSET('Sanitation Data'!$C$31,0,10*ROW('Sanitation Data'!C104))="","",OFFSET('Sanitation Data'!$C$31,0,10*ROW('Sanitation Data'!C104)))</f>
        <v/>
      </c>
      <c r="CN110" s="36" t="str">
        <f ca="true">+IF(OFFSET('Sanitation Data'!$C$32,0,10*ROW('Sanitation Data'!C104))="","",OFFSET('Sanitation Data'!$C$32,0,10*ROW('Sanitation Data'!C104)))</f>
        <v/>
      </c>
      <c r="CO110" s="36" t="str">
        <f ca="true">+IF(OFFSET('Sanitation Data'!$C$33,0,10*ROW('Sanitation Data'!C104))="","",OFFSET('Sanitation Data'!$C$33,0,10*ROW('Sanitation Data'!C104)))</f>
        <v/>
      </c>
      <c r="CP110" s="36" t="str">
        <f ca="true">+IF(OFFSET('Sanitation Data'!$D$29,0,10*ROW('Sanitation Data'!D104))="","",OFFSET('Sanitation Data'!$D$29,0,10*ROW('Sanitation Data'!D104)))</f>
        <v/>
      </c>
      <c r="CQ110" s="36" t="str">
        <f ca="true">+IF(OFFSET('Sanitation Data'!$D$30,0,10*ROW('Sanitation Data'!D104))="","",OFFSET('Sanitation Data'!$D$30,0,10*ROW('Sanitation Data'!D104)))</f>
        <v/>
      </c>
      <c r="CR110" s="36" t="str">
        <f ca="true">+IF(OFFSET('Sanitation Data'!$D$31,0,10*ROW('Sanitation Data'!D104))="","",OFFSET('Sanitation Data'!$D$31,0,10*ROW('Sanitation Data'!D104)))</f>
        <v/>
      </c>
      <c r="CS110" s="36" t="str">
        <f ca="true">+IF(OFFSET('Sanitation Data'!$D$32,0,10*ROW('Sanitation Data'!D104))="","",OFFSET('Sanitation Data'!$D$32,0,10*ROW('Sanitation Data'!D104)))</f>
        <v/>
      </c>
      <c r="CT110" s="36" t="str">
        <f ca="true">+IF(OFFSET('Sanitation Data'!$D$33,0,10*ROW('Sanitation Data'!D104))="","",OFFSET('Sanitation Data'!$D$33,0,10*ROW('Sanitation Data'!D104)))</f>
        <v/>
      </c>
      <c r="CU110" s="36" t="str">
        <f ca="true">+IF(OFFSET('Sanitation Data'!$E$29,0,10*ROW('Sanitation Data'!E104))="","",OFFSET('Sanitation Data'!$E$29,0,10*ROW('Sanitation Data'!E104)))</f>
        <v/>
      </c>
      <c r="CV110" s="36" t="str">
        <f ca="true">+IF(OFFSET('Sanitation Data'!$E$30,0,10*ROW('Sanitation Data'!E104))="","",OFFSET('Sanitation Data'!$E$30,0,10*ROW('Sanitation Data'!E104)))</f>
        <v/>
      </c>
      <c r="CW110" s="36" t="str">
        <f ca="true">+IF(OFFSET('Sanitation Data'!$E$31,0,10*ROW('Sanitation Data'!E104))="","",OFFSET('Sanitation Data'!$E$31,0,10*ROW('Sanitation Data'!E104)))</f>
        <v/>
      </c>
      <c r="CX110" s="36" t="str">
        <f ca="true">+IF(OFFSET('Sanitation Data'!$E$32,0,10*ROW('Sanitation Data'!E104))="","",OFFSET('Sanitation Data'!$E$32,0,10*ROW('Sanitation Data'!E104)))</f>
        <v/>
      </c>
      <c r="CY110" s="36" t="str">
        <f ca="true">+IF(OFFSET('Sanitation Data'!$E$33,0,10*ROW('Sanitation Data'!E104))="","",OFFSET('Sanitation Data'!$E$33,0,10*ROW('Sanitation Data'!E104)))</f>
        <v/>
      </c>
      <c r="CZ110" s="36" t="str">
        <f ca="true">+IF(OFFSET('Sanitation Data'!$F$29,0,10*ROW('Sanitation Data'!F104))="","",OFFSET('Sanitation Data'!$F$29,0,10*ROW('Sanitation Data'!F104)))</f>
        <v/>
      </c>
      <c r="DA110" s="36" t="str">
        <f ca="true">+IF(OFFSET('Sanitation Data'!$F$30,0,10*ROW('Sanitation Data'!F104))="","",OFFSET('Sanitation Data'!$F$30,0,10*ROW('Sanitation Data'!F104)))</f>
        <v/>
      </c>
      <c r="DB110" s="36" t="str">
        <f ca="true">+IF(OFFSET('Sanitation Data'!$F$31,0,10*ROW('Sanitation Data'!F104))="","",OFFSET('Sanitation Data'!$F$31,0,10*ROW('Sanitation Data'!F104)))</f>
        <v/>
      </c>
      <c r="DC110" s="36" t="str">
        <f ca="true">+IF(OFFSET('Sanitation Data'!$F$32,0,10*ROW('Sanitation Data'!F104))="","",OFFSET('Sanitation Data'!$F$32,0,10*ROW('Sanitation Data'!F104)))</f>
        <v/>
      </c>
      <c r="DD110" s="36" t="str">
        <f ca="true">+IF(OFFSET('Sanitation Data'!$F$33,0,10*ROW('Sanitation Data'!F104))="","",OFFSET('Sanitation Data'!$F$33,0,10*ROW('Sanitation Data'!F104)))</f>
        <v/>
      </c>
      <c r="DE110" s="36" t="str">
        <f ca="true">+IF(OFFSET('Sanitation Data'!$G$29,0,10*ROW('Sanitation Data'!G104))="","",OFFSET('Sanitation Data'!$G$29,0,10*ROW('Sanitation Data'!G104)))</f>
        <v/>
      </c>
      <c r="DF110" s="36" t="str">
        <f ca="true">+IF(OFFSET('Sanitation Data'!$G$30,0,10*ROW('Sanitation Data'!G104))="","",OFFSET('Sanitation Data'!$G$30,0,10*ROW('Sanitation Data'!G104)))</f>
        <v/>
      </c>
      <c r="DG110" s="36" t="str">
        <f ca="true">+IF(OFFSET('Sanitation Data'!$G$31,0,10*ROW('Sanitation Data'!G104))="","",OFFSET('Sanitation Data'!$G$31,0,10*ROW('Sanitation Data'!G104)))</f>
        <v/>
      </c>
      <c r="DH110" s="36" t="str">
        <f ca="true">+IF(OFFSET('Sanitation Data'!$G$32,0,10*ROW('Sanitation Data'!G104))="","",OFFSET('Sanitation Data'!$G$32,0,10*ROW('Sanitation Data'!G104)))</f>
        <v/>
      </c>
      <c r="DI110" s="36" t="str">
        <f ca="true">+IF(OFFSET('Sanitation Data'!$G$33,0,10*ROW('Sanitation Data'!G104))="","",OFFSET('Sanitation Data'!$G$33,0,10*ROW('Sanitation Data'!G104)))</f>
        <v/>
      </c>
      <c r="DJ110" s="36" t="str">
        <f ca="true">+IF(OFFSET('Sanitation Data'!$H$29,0,10*ROW('Sanitation Data'!H104))="","",OFFSET('Sanitation Data'!$H$29,0,10*ROW('Sanitation Data'!H104)))</f>
        <v/>
      </c>
      <c r="DK110" s="36" t="str">
        <f ca="true">+IF(OFFSET('Sanitation Data'!$H$30,0,10*ROW('Sanitation Data'!H104))="","",OFFSET('Sanitation Data'!$H$30,0,10*ROW('Sanitation Data'!H104)))</f>
        <v/>
      </c>
      <c r="DL110" s="36" t="str">
        <f ca="true">+IF(OFFSET('Sanitation Data'!$H$31,0,10*ROW('Sanitation Data'!H104))="","",OFFSET('Sanitation Data'!$H$31,0,10*ROW('Sanitation Data'!H104)))</f>
        <v/>
      </c>
      <c r="DM110" s="36" t="str">
        <f ca="true">+IF(OFFSET('Sanitation Data'!$H$32,0,10*ROW('Sanitation Data'!H104))="","",OFFSET('Sanitation Data'!$H$32,0,10*ROW('Sanitation Data'!H104)))</f>
        <v/>
      </c>
      <c r="DN110" s="36" t="str">
        <f ca="true">+IF(OFFSET('Sanitation Data'!$H$33,0,10*ROW('Sanitation Data'!H104))="","",OFFSET('Sanitation Data'!$H$33,0,10*ROW('Sanitation Data'!H104)))</f>
        <v/>
      </c>
      <c r="DO110" s="36" t="str">
        <f ca="true">+IF(OFFSET('Hygiene Data'!$C$12,0,10*ROW('Hygiene Data'!C104))="","",OFFSET('Hygiene Data'!$C$12,0,10*ROW('Hygiene Data'!C104)))</f>
        <v/>
      </c>
      <c r="DP110" s="36" t="str">
        <f ca="true">+IF(OFFSET('Hygiene Data'!$C$13,0,10*ROW('Hygiene Data'!C104))="","",OFFSET('Hygiene Data'!$C$13,0,10*ROW('Hygiene Data'!C104)))</f>
        <v/>
      </c>
      <c r="DQ110" s="36" t="str">
        <f ca="true">+IF(OFFSET('Hygiene Data'!$C$14,0,10*ROW('Hygiene Data'!C104))="","",OFFSET('Hygiene Data'!$C$14,0,10*ROW('Hygiene Data'!C104)))</f>
        <v/>
      </c>
      <c r="DR110" s="36" t="str">
        <f ca="true">+IF(OFFSET('Hygiene Data'!$D$12,0,10*ROW('Hygiene Data'!D104))="","",OFFSET('Hygiene Data'!$D$12,0,10*ROW('Hygiene Data'!D104)))</f>
        <v/>
      </c>
      <c r="DS110" s="36" t="str">
        <f ca="true">+IF(OFFSET('Hygiene Data'!$D$13,0,10*ROW('Hygiene Data'!D104))="","",OFFSET('Hygiene Data'!$D$13,0,10*ROW('Hygiene Data'!D104)))</f>
        <v/>
      </c>
      <c r="DT110" s="36" t="str">
        <f ca="true">+IF(OFFSET('Hygiene Data'!$D$14,0,10*ROW('Hygiene Data'!D104))="","",OFFSET('Hygiene Data'!$D$14,0,10*ROW('Hygiene Data'!D104)))</f>
        <v/>
      </c>
      <c r="DU110" s="36" t="str">
        <f ca="true">+IF(OFFSET('Hygiene Data'!$E$12,0,10*ROW('Hygiene Data'!E104))="","",OFFSET('Hygiene Data'!$E$12,0,10*ROW('Hygiene Data'!E104)))</f>
        <v/>
      </c>
      <c r="DV110" s="36" t="str">
        <f ca="true">+IF(OFFSET('Hygiene Data'!$E$13,0,10*ROW('Hygiene Data'!E104))="","",OFFSET('Hygiene Data'!$E$13,0,10*ROW('Hygiene Data'!E104)))</f>
        <v/>
      </c>
      <c r="DW110" s="36" t="str">
        <f ca="true">+IF(OFFSET('Hygiene Data'!$E$14,0,10*ROW('Hygiene Data'!E104))="","",OFFSET('Hygiene Data'!$E$14,0,10*ROW('Hygiene Data'!E104)))</f>
        <v/>
      </c>
      <c r="DX110" s="36" t="str">
        <f ca="true">+IF(OFFSET('Hygiene Data'!$F$12,0,10*ROW('Hygiene Data'!F104))="","",OFFSET('Hygiene Data'!$F$12,0,10*ROW('Hygiene Data'!F104)))</f>
        <v/>
      </c>
      <c r="DY110" s="36" t="str">
        <f ca="true">+IF(OFFSET('Hygiene Data'!$F$13,0,10*ROW('Hygiene Data'!F104))="","",OFFSET('Hygiene Data'!$F$13,0,10*ROW('Hygiene Data'!F104)))</f>
        <v/>
      </c>
      <c r="DZ110" s="36" t="str">
        <f ca="true">+IF(OFFSET('Hygiene Data'!$F$14,0,10*ROW('Hygiene Data'!F104))="","",OFFSET('Hygiene Data'!$F$14,0,10*ROW('Hygiene Data'!F104)))</f>
        <v/>
      </c>
      <c r="EA110" s="36" t="str">
        <f ca="true">+IF(OFFSET('Hygiene Data'!$G$12,0,10*ROW('Hygiene Data'!G104))="","",OFFSET('Hygiene Data'!$G$12,0,10*ROW('Hygiene Data'!G104)))</f>
        <v/>
      </c>
      <c r="EB110" s="36" t="str">
        <f ca="true">+IF(OFFSET('Hygiene Data'!$G$13,0,10*ROW('Hygiene Data'!G104))="","",OFFSET('Hygiene Data'!$G$13,0,10*ROW('Hygiene Data'!G104)))</f>
        <v/>
      </c>
      <c r="EC110" s="36" t="str">
        <f ca="true">+IF(OFFSET('Hygiene Data'!$G$14,0,10*ROW('Hygiene Data'!G104))="","",OFFSET('Hygiene Data'!$G$14,0,10*ROW('Hygiene Data'!G104)))</f>
        <v/>
      </c>
      <c r="ED110" s="36" t="str">
        <f ca="true">+IF(OFFSET('Hygiene Data'!$H$12,0,10*ROW('Hygiene Data'!H104))="","",OFFSET('Hygiene Data'!$H$12,0,10*ROW('Hygiene Data'!H104)))</f>
        <v/>
      </c>
      <c r="EE110" s="36" t="str">
        <f ca="true">+IF(OFFSET('Hygiene Data'!$H$13,0,10*ROW('Hygiene Data'!H104))="","",OFFSET('Hygiene Data'!$H$13,0,10*ROW('Hygiene Data'!H104)))</f>
        <v/>
      </c>
      <c r="EF110" s="36" t="str">
        <f ca="true">+IF(OFFSET('Hygiene Data'!$H$14,0,10*ROW('Hygiene Data'!H104))="","",OFFSET('Hygiene Data'!$H$14,0,10*ROW('Hygiene Data'!H104)))</f>
        <v/>
      </c>
    </row>
    <row r="111" x14ac:dyDescent="0.2">
      <c r="A111" s="59" t="str">
        <f ca="true">+IF(OFFSET('Water Data'!$B$1,0,10*ROW('Water Data'!B108))="","",OFFSET('Water Data'!$B$1,0,10*ROW('Water Data'!B108)))</f>
        <v/>
      </c>
      <c r="B111" s="59" t="str">
        <f ca="true">+IF(OFFSET('Water Data'!$A$3,0,10*ROW('Water Data'!A108))="","",OFFSET('Water Data'!$A$3,0,10*ROW('Water Data'!A108)))</f>
        <v/>
      </c>
      <c r="C111" s="59" t="str">
        <f ca="true">+IF(OFFSET('Water Data'!$C$3,0,10*ROW('Water Data'!C108))="","",OFFSET('Water Data'!$C$3,0,10*ROW('Water Data'!C108)))</f>
        <v/>
      </c>
      <c r="D111" s="252" t="e">
        <f ca="true">+IF(AND(ISNUMBER(OFFSET('Water Data'!$C$5,0,10*ROW('Water Data'!C105))),BS111="Yes"),100-OFFSET('Water Data'!$C$5,0,10*ROW('Water Data'!C105)),IF(AND(ISNUMBER(OFFSET('Water Data'!$C$5,0,10*ROW('Water Data'!C105))),BS111="No",ISNUMBER(OFFSET('Water Data'!$C$5,0,10*ROW('Water Data'!C105)))),CONCATENATE("[",ROUND(100-OFFSET('Water Data'!$C$5,0,10*ROW('Water Data'!C105)),0),"]"),IF(AND(ISNUMBER(OFFSET('Water Data'!$C$5,0,10*ROW('Water Data'!C105))),BS111="",ISNUMBER(OFFSET('Water Data'!$C$5,0,10*ROW('Water Data'!C105)))),100-OFFSET('Water Data'!$C$5,0,10*ROW('Water Data'!C105)),NA())))</f>
        <v>#N/A</v>
      </c>
      <c r="E111" s="252" t="e">
        <f ca="true">+IF(AND(ISNUMBER(OFFSET('Water Data'!$C$7,0,10*ROW('Water Data'!D105))),BT111="Yes"),OFFSET('Water Data'!$C$7,0,10*ROW('Water Data'!C105)),IF(AND(ISNUMBER(OFFSET('Water Data'!$C$7,0,10*ROW('Water Data'!C105))),BT111="No",ISNUMBER(OFFSET('Water Data'!$C$7,0,10*ROW('Water Data'!C105)))),CONCATENATE("[",ROUND(OFFSET('Water Data'!$C$7,0,10*ROW('Water Data'!C105)),0),"]"),IF(AND(ISNUMBER(OFFSET('Water Data'!$C$7,0,10*ROW('Water Data'!C105))),BT111="",ISNUMBER(OFFSET('Water Data'!$C$7,0,10*ROW('Water Data'!C105)))),OFFSET('Water Data'!$C$7,0,10*ROW('Water Data'!C105)),NA())))</f>
        <v>#N/A</v>
      </c>
      <c r="F111" s="252" t="e">
        <f ca="true">+IF(AND(ISNUMBER(OFFSET('Water Data'!$C$10,0,10*ROW('Water Data'!C105))),BU111="Yes"),OFFSET('Water Data'!$C$10,0,10*ROW('Water Data'!C105)),IF(AND(ISNUMBER(OFFSET('Water Data'!$C$10,0,10*ROW('Water Data'!C105))),BU111="No",ISNUMBER(OFFSET('Water Data'!$C$10,0,10*ROW('Water Data'!C105)))),CONCATENATE("[",ROUND(OFFSET('Water Data'!$C$10,0,10*ROW('Water Data'!C105)),0),"]"),IF(AND(ISNUMBER(OFFSET('Water Data'!$C$10,0,10*ROW('Water Data'!C105))),BU111="",ISNUMBER(OFFSET('Water Data'!$C$10,0,10*ROW('Water Data'!C105)))),OFFSET('Water Data'!$C$10,0,10*ROW('Water Data'!C105)),NA())))</f>
        <v>#N/A</v>
      </c>
      <c r="G111" s="252" t="e">
        <f ca="true">+IF(AND(ISNUMBER(OFFSET('Water Data'!$D$5,0,10*ROW('Water Data'!D105))),BV111="Yes"),100-OFFSET('Water Data'!$D$5,0,10*ROW('Water Data'!D105)),IF(AND(ISNUMBER(OFFSET('Water Data'!$D$5,0,10*ROW('Water Data'!D105))),BV111="No",ISNUMBER(OFFSET('Water Data'!$D$5,0,10*ROW('Water Data'!D105)))),CONCATENATE("[",ROUND(100-OFFSET('Water Data'!$D$5,0,10*ROW('Water Data'!D105)),0),"]"),IF(AND(ISNUMBER(OFFSET('Water Data'!$D$5,0,10*ROW('Water Data'!D105))),BV111="",ISNUMBER(OFFSET('Water Data'!$D$5,0,10*ROW('Water Data'!D105)))),100-OFFSET('Water Data'!$D$5,0,10*ROW('Water Data'!D105)),NA())))</f>
        <v>#N/A</v>
      </c>
      <c r="H111" s="252" t="e">
        <f ca="true">+IF(AND(ISNUMBER(OFFSET('Water Data'!$D$7,0,10*ROW('Water Data'!D105))),BW111="Yes"),OFFSET('Water Data'!$D$7,0,10*ROW('Water Data'!D105)),IF(AND(ISNUMBER(OFFSET('Water Data'!$D$7,0,10*ROW('Water Data'!D105))),BW111="No",ISNUMBER(OFFSET('Water Data'!$D$7,0,10*ROW('Water Data'!D105)))),CONCATENATE("[",ROUND(OFFSET('Water Data'!$C$7,0,10*ROW('Water Data'!D105)),0),"]"),IF(AND(ISNUMBER(OFFSET('Water Data'!$D$7,0,10*ROW('Water Data'!D105))),BW111="",ISNUMBER(OFFSET('Water Data'!$D$7,0,10*ROW('Water Data'!D105)))),OFFSET('Water Data'!$D$7,0,10*ROW('Water Data'!D105)),NA())))</f>
        <v>#N/A</v>
      </c>
      <c r="I111" s="252" t="e">
        <f ca="true">+IF(AND(ISNUMBER(OFFSET('Water Data'!$D$10,0,10*ROW('Water Data'!D105))),BX111="Yes"),OFFSET('Water Data'!$D$10,0,10*ROW('Water Data'!D105)),IF(AND(ISNUMBER(OFFSET('Water Data'!$D$10,0,10*ROW('Water Data'!D105))),BX111="No",ISNUMBER(OFFSET('Water Data'!$D$10,0,10*ROW('Water Data'!D105)))),CONCATENATE("[",ROUND(OFFSET('Water Data'!$D$10,0,10*ROW('Water Data'!D105)),0),"]"),IF(AND(ISNUMBER(OFFSET('Water Data'!$D$10,0,10*ROW('Water Data'!D105))),BX111="",ISNUMBER(OFFSET('Water Data'!$D$10,0,10*ROW('Water Data'!D105)))),OFFSET('Water Data'!$D$10,0,10*ROW('Water Data'!D105)),NA())))</f>
        <v>#N/A</v>
      </c>
      <c r="J111" s="252" t="e">
        <f ca="true">+IF(AND(ISNUMBER(OFFSET('Water Data'!$E$5,0,10*ROW('Water Data'!E105))),BY111="Yes"),100-OFFSET('Water Data'!$E$5,0,10*ROW('Water Data'!E105)),IF(AND(ISNUMBER(OFFSET('Water Data'!$E$5,0,10*ROW('Water Data'!E105))),BY111="No",ISNUMBER(OFFSET('Water Data'!$E$5,0,10*ROW('Water Data'!E105)))),CONCATENATE("[",ROUND(100-OFFSET('Water Data'!$E$5,0,10*ROW('Water Data'!E105)),0),"]"),IF(AND(ISNUMBER(OFFSET('Water Data'!$E$5,0,10*ROW('Water Data'!E105))),BY111="",ISNUMBER(OFFSET('Water Data'!$E$5,0,10*ROW('Water Data'!E105)))),100-OFFSET('Water Data'!$E$5,0,10*ROW('Water Data'!E105)),NA())))</f>
        <v>#N/A</v>
      </c>
      <c r="K111" s="252" t="e">
        <f ca="true">+IF(AND(ISNUMBER(OFFSET('Water Data'!$E$7,0,10*ROW('Water Data'!E105))),BZ111="Yes"),OFFSET('Water Data'!$E$7,0,10*ROW('Water Data'!E105)),IF(AND(ISNUMBER(OFFSET('Water Data'!$E$7,0,10*ROW('Water Data'!E105))),BZ111="No",ISNUMBER(OFFSET('Water Data'!$E$7,0,10*ROW('Water Data'!E105)))),CONCATENATE("[",ROUND(OFFSET('Water Data'!$E$7,0,10*ROW('Water Data'!E105)),0),"]"),IF(AND(ISNUMBER(OFFSET('Water Data'!$E$7,0,10*ROW('Water Data'!E105))),BZ111="",ISNUMBER(OFFSET('Water Data'!$E$7,0,10*ROW('Water Data'!E105)))),OFFSET('Water Data'!$E$7,0,10*ROW('Water Data'!E105)),NA())))</f>
        <v>#N/A</v>
      </c>
      <c r="L111" s="252" t="e">
        <f ca="true">+IF(AND(ISNUMBER(OFFSET('Water Data'!$E$10,0,10*ROW('Water Data'!E105))),CA111="Yes"),OFFSET('Water Data'!$E$10,0,10*ROW('Water Data'!E105)),IF(AND(ISNUMBER(OFFSET('Water Data'!$E$10,0,10*ROW('Water Data'!E105))),CA111="No",ISNUMBER(OFFSET('Water Data'!$E$10,0,10*ROW('Water Data'!E105)))),CONCATENATE("[",ROUND(OFFSET('Water Data'!$E$10,0,10*ROW('Water Data'!E105)),0),"]"),IF(AND(ISNUMBER(OFFSET('Water Data'!$E$10,0,10*ROW('Water Data'!E105))),CA111="",ISNUMBER(OFFSET('Water Data'!$E$10,0,10*ROW('Water Data'!E105)))),OFFSET('Water Data'!$E$10,0,10*ROW('Water Data'!E105)),NA())))</f>
        <v>#N/A</v>
      </c>
      <c r="M111" s="252" t="e">
        <f ca="true">+IF(AND(ISNUMBER(OFFSET('Water Data'!$F$5,0,10*ROW('Water Data'!F105))),CB111="Yes"),100-OFFSET('Water Data'!$F$5,0,10*ROW('Water Data'!F105)),IF(AND(ISNUMBER(OFFSET('Water Data'!$F$5,0,10*ROW('Water Data'!F105))),CB111="No",ISNUMBER(OFFSET('Water Data'!$F$5,0,10*ROW('Water Data'!F105)))),CONCATENATE("[",ROUND(100-OFFSET('Water Data'!$F$5,0,10*ROW('Water Data'!F105)),0),"]"),IF(AND(ISNUMBER(OFFSET('Water Data'!$F$5,0,10*ROW('Water Data'!F105))),CB111="",ISNUMBER(OFFSET('Water Data'!$F$5,0,10*ROW('Water Data'!F105)))),100-OFFSET('Water Data'!$F$5,0,10*ROW('Water Data'!F105)),NA())))</f>
        <v>#N/A</v>
      </c>
      <c r="N111" s="252" t="e">
        <f ca="true">+IF(AND(ISNUMBER(OFFSET('Water Data'!$F$7,0,10*ROW('Water Data'!F105))),CC111="Yes"),OFFSET('Water Data'!$F$7,0,10*ROW('Water Data'!F105)),IF(AND(ISNUMBER(OFFSET('Water Data'!$F$7,0,10*ROW('Water Data'!F105))),CC111="No",ISNUMBER(OFFSET('Water Data'!$F$7,0,10*ROW('Water Data'!F105)))),CONCATENATE("[",ROUND(OFFSET('Water Data'!$F$7,0,10*ROW('Water Data'!F105)),0),"]"),IF(AND(ISNUMBER(OFFSET('Water Data'!$F$7,0,10*ROW('Water Data'!F105))),CC111="",ISNUMBER(OFFSET('Water Data'!$F$7,0,10*ROW('Water Data'!F105)))),OFFSET('Water Data'!$F$7,0,10*ROW('Water Data'!F105)),NA())))</f>
        <v>#N/A</v>
      </c>
      <c r="O111" s="252" t="e">
        <f ca="true">+IF(AND(ISNUMBER(OFFSET('Water Data'!$F$10,0,10*ROW('Water Data'!F105))),CD111="Yes"),OFFSET('Water Data'!$F$10,0,10*ROW('Water Data'!F105)),IF(AND(ISNUMBER(OFFSET('Water Data'!$F$10,0,10*ROW('Water Data'!F105))),CD111="No",ISNUMBER(OFFSET('Water Data'!$F$10,0,10*ROW('Water Data'!F105)))),CONCATENATE("[",ROUND(OFFSET('Water Data'!$F$10,0,10*ROW('Water Data'!F105)),0),"]"),IF(AND(ISNUMBER(OFFSET('Water Data'!$F$10,0,10*ROW('Water Data'!F105))),CD111="",ISNUMBER(OFFSET('Water Data'!$F$10,0,10*ROW('Water Data'!F105)))),OFFSET('Water Data'!$F$10,0,10*ROW('Water Data'!F105)),NA())))</f>
        <v>#N/A</v>
      </c>
      <c r="P111" s="252" t="e">
        <f ca="true">+IF(AND(ISNUMBER(OFFSET('Water Data'!$G$5,0,10*ROW('Water Data'!G105))),CE111="Yes"),100-OFFSET('Water Data'!$G$5,0,10*ROW('Water Data'!G105)),IF(AND(ISNUMBER(OFFSET('Water Data'!$G$5,0,10*ROW('Water Data'!G105))),CE111="No",ISNUMBER(OFFSET('Water Data'!$G$5,0,10*ROW('Water Data'!G105)))),CONCATENATE("[",ROUND(100-OFFSET('Water Data'!$G$5,0,10*ROW('Water Data'!G105)),0),"]"),IF(AND(ISNUMBER(OFFSET('Water Data'!$G$5,0,10*ROW('Water Data'!G105))),CE111="",ISNUMBER(OFFSET('Water Data'!$G$5,0,10*ROW('Water Data'!G105)))),100-OFFSET('Water Data'!$G$5,0,10*ROW('Water Data'!G105)),NA())))</f>
        <v>#N/A</v>
      </c>
      <c r="Q111" s="252" t="e">
        <f ca="true">+IF(AND(ISNUMBER(OFFSET('Water Data'!$G$7,0,10*ROW('Water Data'!G105))),CF111="Yes"),OFFSET('Water Data'!$G$7,0,10*ROW('Water Data'!G105)),IF(AND(ISNUMBER(OFFSET('Water Data'!$G$7,0,10*ROW('Water Data'!G105))),CF111="No",ISNUMBER(OFFSET('Water Data'!$G$7,0,10*ROW('Water Data'!G105)))),CONCATENATE("[",ROUND(OFFSET('Water Data'!$G$7,0,10*ROW('Water Data'!G105)),0),"]"),IF(AND(ISNUMBER(OFFSET('Water Data'!$G$7,0,10*ROW('Water Data'!G105))),CF111="",ISNUMBER(OFFSET('Water Data'!$G$7,0,10*ROW('Water Data'!G105)))),OFFSET('Water Data'!$G$7,0,10*ROW('Water Data'!G105)),NA())))</f>
        <v>#N/A</v>
      </c>
      <c r="R111" s="252" t="e">
        <f ca="true">+IF(AND(ISNUMBER(OFFSET('Water Data'!$G$10,0,10*ROW('Water Data'!G105))),CG111="Yes"),OFFSET('Water Data'!$G$10,0,10*ROW('Water Data'!G105)),IF(AND(ISNUMBER(OFFSET('Water Data'!$G$10,0,10*ROW('Water Data'!G105))),CG111="No",ISNUMBER(OFFSET('Water Data'!$G$10,0,10*ROW('Water Data'!G105)))),CONCATENATE("[",ROUND(OFFSET('Water Data'!$G$10,0,10*ROW('Water Data'!G105)),0),"]"),IF(AND(ISNUMBER(OFFSET('Water Data'!$G$10,0,10*ROW('Water Data'!G105))),CG111="",ISNUMBER(OFFSET('Water Data'!$G$10,0,10*ROW('Water Data'!G105)))),OFFSET('Water Data'!$G$10,0,10*ROW('Water Data'!G105)),NA())))</f>
        <v>#N/A</v>
      </c>
      <c r="S111" s="252" t="e">
        <f ca="true">+IF(AND(ISNUMBER(OFFSET('Water Data'!$H$5,0,10*ROW('Water Data'!H105))),CH111="Yes"),100-OFFSET('Water Data'!$H$5,0,10*ROW('Water Data'!H105)),IF(AND(ISNUMBER(OFFSET('Water Data'!$H$5,0,10*ROW('Water Data'!H105))),CH111="No",ISNUMBER(OFFSET('Water Data'!$H$5,0,10*ROW('Water Data'!H105)))),CONCATENATE("[",ROUND(100-OFFSET('Water Data'!$H$5,0,10*ROW('Water Data'!H105)),0),"]"),IF(AND(ISNUMBER(OFFSET('Water Data'!$H$5,0,10*ROW('Water Data'!H105))),CH111="",ISNUMBER(OFFSET('Water Data'!$H$5,0,10*ROW('Water Data'!H105)))),100-OFFSET('Water Data'!$H$5,0,10*ROW('Water Data'!H105)),NA())))</f>
        <v>#N/A</v>
      </c>
      <c r="T111" s="252" t="e">
        <f ca="true">+IF(AND(ISNUMBER(OFFSET('Water Data'!$H$7,0,10*ROW('Water Data'!H105))),CI111="Yes"),OFFSET('Water Data'!$H$7,0,10*ROW('Water Data'!H105)),IF(AND(ISNUMBER(OFFSET('Water Data'!$H$7,0,10*ROW('Water Data'!H105))),CI111="No",ISNUMBER(OFFSET('Water Data'!$H$7,0,10*ROW('Water Data'!H105)))),CONCATENATE("[",ROUND(OFFSET('Water Data'!$H$7,0,10*ROW('Water Data'!H105)),0),"]"),IF(AND(ISNUMBER(OFFSET('Water Data'!$H$7,0,10*ROW('Water Data'!H105))),CI111="",ISNUMBER(OFFSET('Water Data'!$H$7,0,10*ROW('Water Data'!H105)))),OFFSET('Water Data'!$H$7,0,10*ROW('Water Data'!H105)),NA())))</f>
        <v>#N/A</v>
      </c>
      <c r="U111" s="252" t="e">
        <f ca="true">+IF(AND(ISNUMBER(OFFSET('Water Data'!$H$10,0,10*ROW('Water Data'!H105))),CJ111="Yes"),OFFSET('Water Data'!$H$10,0,10*ROW('Water Data'!H105)),IF(AND(ISNUMBER(OFFSET('Water Data'!$H$10,0,10*ROW('Water Data'!H105))),CJ111="No",ISNUMBER(OFFSET('Water Data'!$H$10,0,10*ROW('Water Data'!H105)))),CONCATENATE("[",ROUND(OFFSET('Water Data'!$H$10,0,10*ROW('Water Data'!H105)),0),"]"),IF(AND(ISNUMBER(OFFSET('Water Data'!$H$10,0,10*ROW('Water Data'!H105))),CJ111="",ISNUMBER(OFFSET('Water Data'!$H$10,0,10*ROW('Water Data'!H105)))),OFFSET('Water Data'!$H$10,0,10*ROW('Water Data'!H105)),NA())))</f>
        <v>#N/A</v>
      </c>
      <c r="V111" s="253" t="e">
        <f ca="true">+IF(AND(ISNUMBER(OFFSET('Sanitation Data'!$C$5,0,10*ROW('Sanitation Data'!C105))),CK111="Yes"),100-OFFSET('Sanitation Data'!$C$5,0,10*ROW('Sanitation Data'!C105)),IF(AND(ISNUMBER(OFFSET('Sanitation Data'!$C$5,0,10*ROW('Sanitation Data'!C105))),CK111="No",ISNUMBER(OFFSET('Sanitation Data'!$C$5,0,10*ROW('Sanitation Data'!C105)))),CONCATENATE("[",ROUND(100-OFFSET('Sanitation Data'!$C$5,0,10*ROW('Sanitation Data'!C105)),0),"]"),IF(AND(ISNUMBER(OFFSET('Sanitation Data'!$C$5,0,10*ROW('Sanitation Data'!C105))),CK111="",ISNUMBER(OFFSET('Sanitation Data'!$C$5,0,10*ROW('Sanitation Data'!C105)))),100-OFFSET('Sanitation Data'!$C$5,0,10*ROW('Sanitation Data'!C105)),NA())))</f>
        <v>#N/A</v>
      </c>
      <c r="W111" s="253" t="e">
        <f ca="true">+IF(AND(ISNUMBER(OFFSET('Sanitation Data'!$C$7,0,10*ROW('Sanitation Data'!C105))),CL111="Yes"),OFFSET('Sanitation Data'!$C$7,0,10*ROW('Sanitation Data'!C105)),IF(AND(ISNUMBER(OFFSET('Sanitation Data'!$C$7,0,10*ROW('Sanitation Data'!C105))),CL111="No",ISNUMBER(OFFSET('Sanitation Data'!$C$7,0,10*ROW('Sanitation Data'!C105)))),CONCATENATE("[",ROUND(OFFSET('Sanitation Data'!$C$7,0,10*ROW('Sanitation Data'!C105)),0),"]"),IF(AND(ISNUMBER(OFFSET('Sanitation Data'!$C$7,0,10*ROW('Sanitation Data'!C105))),CL111="",ISNUMBER(OFFSET('Sanitation Data'!$C$7,0,10*ROW('Sanitation Data'!C105)))),OFFSET('Sanitation Data'!$C$7,0,10*ROW('Sanitation Data'!C105)),NA())))</f>
        <v>#N/A</v>
      </c>
      <c r="X111" s="253" t="e">
        <f ca="true">+IF(AND(ISNUMBER(OFFSET('Sanitation Data'!$C$11,0,10*ROW('Sanitation Data'!C105))),CM111="Yes"),OFFSET('Sanitation Data'!$C$11,0,10*ROW('Sanitation Data'!C105)),IF(AND(ISNUMBER(OFFSET('Sanitation Data'!$C$11,0,10*ROW('Sanitation Data'!C105))),CM111="No",ISNUMBER(OFFSET('Sanitation Data'!$C$11,0,10*ROW('Sanitation Data'!C105)))),CONCATENATE("[",ROUND(OFFSET('Sanitation Data'!$C$11,0,10*ROW('Sanitation Data'!C105)),0),"]"),IF(AND(ISNUMBER(OFFSET('Sanitation Data'!$C$11,0,10*ROW('Sanitation Data'!C105))),CM111="",ISNUMBER(OFFSET('Sanitation Data'!$C$11,0,10*ROW('Sanitation Data'!C105)))),OFFSET('Sanitation Data'!$C$11,0,10*ROW('Sanitation Data'!C105)),NA())))</f>
        <v>#N/A</v>
      </c>
      <c r="Y111" s="253" t="e">
        <f ca="true">+IF(AND(ISNUMBER(OFFSET('Sanitation Data'!$C$12,0,10*ROW('Sanitation Data'!C105))),CN111="Yes"),OFFSET('Sanitation Data'!$C$12,0,10*ROW('Sanitation Data'!C105)),IF(AND(ISNUMBER(OFFSET('Sanitation Data'!$C$12,0,10*ROW('Sanitation Data'!C105))),CN111="No",ISNUMBER(OFFSET('Sanitation Data'!$C$12,0,10*ROW('Sanitation Data'!C105)))),CONCATENATE("[",ROUND(OFFSET('Sanitation Data'!$C$12,0,10*ROW('Sanitation Data'!C105)),0),"]"),IF(AND(ISNUMBER(OFFSET('Sanitation Data'!$C$12,0,10*ROW('Sanitation Data'!C105))),CN111="",ISNUMBER(OFFSET('Sanitation Data'!$C$12,0,10*ROW('Sanitation Data'!C105)))),OFFSET('Sanitation Data'!$C$12,0,10*ROW('Sanitation Data'!C105)),NA())))</f>
        <v>#N/A</v>
      </c>
      <c r="Z111" s="253" t="e">
        <f ca="true">+IF(AND(ISNUMBER(OFFSET('Sanitation Data'!$C$13,0,10*ROW('Sanitation Data'!C105))),CO111="Yes"),OFFSET('Sanitation Data'!$C$13,0,10*ROW('Sanitation Data'!C105)),IF(AND(ISNUMBER(OFFSET('Sanitation Data'!$C$13,0,10*ROW('Sanitation Data'!C105))),CO111="No",ISNUMBER(OFFSET('Sanitation Data'!$C$13,0,10*ROW('Sanitation Data'!C105)))),CONCATENATE("[",ROUND(OFFSET('Sanitation Data'!$C$13,0,10*ROW('Sanitation Data'!C105)),0),"]"),IF(AND(ISNUMBER(OFFSET('Sanitation Data'!$C$13,0,10*ROW('Sanitation Data'!C105))),CO111="",ISNUMBER(OFFSET('Sanitation Data'!$C$13,0,10*ROW('Sanitation Data'!C105)))),OFFSET('Sanitation Data'!$C$13,0,10*ROW('Sanitation Data'!C105)),NA())))</f>
        <v>#N/A</v>
      </c>
      <c r="AA111" s="253" t="e">
        <f ca="true">+IF(AND(ISNUMBER(OFFSET('Sanitation Data'!$D$5,0,10*ROW('Sanitation Data'!D105))),CP111="Yes"),100-OFFSET('Sanitation Data'!$D$5,0,10*ROW('Sanitation Data'!D105)),IF(AND(ISNUMBER(OFFSET('Sanitation Data'!$D$5,0,10*ROW('Sanitation Data'!D105))),CP111="No",ISNUMBER(OFFSET('Sanitation Data'!$D$5,0,10*ROW('Sanitation Data'!D105)))),CONCATENATE("[",ROUND(100-OFFSET('Sanitation Data'!$D$5,0,10*ROW('Sanitation Data'!D105)),0),"]"),IF(AND(ISNUMBER(OFFSET('Sanitation Data'!$D$5,0,10*ROW('Sanitation Data'!D105))),CP111="",ISNUMBER(OFFSET('Sanitation Data'!$D$5,0,10*ROW('Sanitation Data'!D105)))),100-OFFSET('Sanitation Data'!$D$5,0,10*ROW('Sanitation Data'!D105)),NA())))</f>
        <v>#N/A</v>
      </c>
      <c r="AB111" s="253" t="e">
        <f ca="true">+IF(AND(ISNUMBER(OFFSET('Sanitation Data'!$D$7,0,10*ROW('Sanitation Data'!D105))),CQ111="Yes"),OFFSET('Sanitation Data'!$D$7,0,10*ROW('Sanitation Data'!G105)),IF(AND(ISNUMBER(OFFSET('Sanitation Data'!$D$7,0,10*ROW('Sanitation Data'!D105))),CQ111="No",ISNUMBER(OFFSET('Sanitation Data'!$D$7,0,10*ROW('Sanitation Data'!D105)))),CONCATENATE("[",ROUND(OFFSET('Sanitation Data'!$D$7,0,10*ROW('Sanitation Data'!D105)),0),"]"),IF(AND(ISNUMBER(OFFSET('Sanitation Data'!$D$7,0,10*ROW('Sanitation Data'!D105))),CQ111="",ISNUMBER(OFFSET('Sanitation Data'!$D$7,0,10*ROW('Sanitation Data'!D105)))),OFFSET('Sanitation Data'!$D$7,0,10*ROW('Sanitation Data'!D105)),NA())))</f>
        <v>#N/A</v>
      </c>
      <c r="AC111" s="253" t="e">
        <f ca="true">+IF(AND(ISNUMBER(OFFSET('Sanitation Data'!$D$11,0,10*ROW('Sanitation Data'!D105))),CR111="Yes"),OFFSET('Sanitation Data'!$D$11,0,10*ROW('Sanitation Data'!D105)),IF(AND(ISNUMBER(OFFSET('Sanitation Data'!$D$11,0,10*ROW('Sanitation Data'!D105))),CR111="No",ISNUMBER(OFFSET('Sanitation Data'!$D$11,0,10*ROW('Sanitation Data'!D105)))),CONCATENATE("[",ROUND(OFFSET('Sanitation Data'!$D$11,0,10*ROW('Sanitation Data'!D105)),0),"]"),IF(AND(ISNUMBER(OFFSET('Sanitation Data'!$D$11,0,10*ROW('Sanitation Data'!D105))),CR111="",ISNUMBER(OFFSET('Sanitation Data'!$D$11,0,10*ROW('Sanitation Data'!D105)))),OFFSET('Sanitation Data'!$D$11,0,10*ROW('Sanitation Data'!D105)),NA())))</f>
        <v>#N/A</v>
      </c>
      <c r="AD111" s="253" t="e">
        <f ca="true">+IF(AND(ISNUMBER(OFFSET('Sanitation Data'!$D$12,0,10*ROW('Sanitation Data'!D105))),CS111="Yes"),OFFSET('Sanitation Data'!$D$12,0,10*ROW('Sanitation Data'!D105)),IF(AND(ISNUMBER(OFFSET('Sanitation Data'!$D$12,0,10*ROW('Sanitation Data'!D105))),CS111="No",ISNUMBER(OFFSET('Sanitation Data'!$D$12,0,10*ROW('Sanitation Data'!D105)))),CONCATENATE("[",ROUND(OFFSET('Sanitation Data'!$D$12,0,10*ROW('Sanitation Data'!D105)),0),"]"),IF(AND(ISNUMBER(OFFSET('Sanitation Data'!$D$12,0,10*ROW('Sanitation Data'!D105))),CS111="",ISNUMBER(OFFSET('Sanitation Data'!$D$12,0,10*ROW('Sanitation Data'!D105)))),OFFSET('Sanitation Data'!$D$12,0,10*ROW('Sanitation Data'!D105)),NA())))</f>
        <v>#N/A</v>
      </c>
      <c r="AE111" s="253" t="e">
        <f ca="true">+IF(AND(ISNUMBER(OFFSET('Sanitation Data'!$D$13,0,10*ROW('Sanitation Data'!D105))),CT111="Yes"),OFFSET('Sanitation Data'!$D$13,0,10*ROW('Sanitation Data'!D105)),IF(AND(ISNUMBER(OFFSET('Sanitation Data'!$D$13,0,10*ROW('Sanitation Data'!D105))),CT111="No",ISNUMBER(OFFSET('Sanitation Data'!$D$13,0,10*ROW('Sanitation Data'!D105)))),CONCATENATE("[",ROUND(OFFSET('Sanitation Data'!$D$13,0,10*ROW('Sanitation Data'!D105)),0),"]"),IF(AND(ISNUMBER(OFFSET('Sanitation Data'!$D$13,0,10*ROW('Sanitation Data'!D105))),CT111="",ISNUMBER(OFFSET('Sanitation Data'!$D$13,0,10*ROW('Sanitation Data'!D105)))),OFFSET('Sanitation Data'!$D$13,0,10*ROW('Sanitation Data'!D105)),NA())))</f>
        <v>#N/A</v>
      </c>
      <c r="AF111" s="253" t="e">
        <f ca="true">+IF(AND(ISNUMBER(OFFSET('Sanitation Data'!$E$5,0,10*ROW('Sanitation Data'!E105))),CU111="Yes"),100-OFFSET('Sanitation Data'!$E$5,0,10*ROW('Sanitation Data'!E105)),IF(AND(ISNUMBER(OFFSET('Sanitation Data'!$E$5,0,10*ROW('Sanitation Data'!E105))),CU111="No",ISNUMBER(OFFSET('Sanitation Data'!$E$5,0,10*ROW('Sanitation Data'!E105)))),CONCATENATE("[",ROUND(100-OFFSET('Sanitation Data'!$E$5,0,10*ROW('Sanitation Data'!E105)),0),"]"),IF(AND(ISNUMBER(OFFSET('Sanitation Data'!$E$5,0,10*ROW('Sanitation Data'!E105))),CU111="",ISNUMBER(OFFSET('Sanitation Data'!$E$5,0,10*ROW('Sanitation Data'!E105)))),100-OFFSET('Sanitation Data'!$E$5,0,10*ROW('Sanitation Data'!E105)),NA())))</f>
        <v>#N/A</v>
      </c>
      <c r="AG111" s="253" t="e">
        <f ca="true">+IF(AND(ISNUMBER(OFFSET('Sanitation Data'!$E$7,0,10*ROW('Sanitation Data'!E105))),CV111="Yes"),OFFSET('Sanitation Data'!$E$7,0,10*ROW('Sanitation Data'!E105)),IF(AND(ISNUMBER(OFFSET('Sanitation Data'!$E$7,0,10*ROW('Sanitation Data'!E105))),CV111="No",ISNUMBER(OFFSET('Sanitation Data'!$E$7,0,10*ROW('Sanitation Data'!E105)))),CONCATENATE("[",ROUND(OFFSET('Sanitation Data'!$E$7,0,10*ROW('Sanitation Data'!E105)),0),"]"),IF(AND(ISNUMBER(OFFSET('Sanitation Data'!$E$7,0,10*ROW('Sanitation Data'!E105))),CV111="",ISNUMBER(OFFSET('Sanitation Data'!$E$7,0,10*ROW('Sanitation Data'!E105)))),OFFSET('Sanitation Data'!$E$7,0,10*ROW('Sanitation Data'!E105)),NA())))</f>
        <v>#N/A</v>
      </c>
      <c r="AH111" s="253" t="e">
        <f ca="true">+IF(AND(ISNUMBER(OFFSET('Sanitation Data'!$E$11,0,10*ROW('Sanitation Data'!E105))),CW111="Yes"),OFFSET('Sanitation Data'!$E$11,0,10*ROW('Sanitation Data'!E105)),IF(AND(ISNUMBER(OFFSET('Sanitation Data'!$E$11,0,10*ROW('Sanitation Data'!E105))),CW111="No",ISNUMBER(OFFSET('Sanitation Data'!$E$11,0,10*ROW('Sanitation Data'!E105)))),CONCATENATE("[",ROUND(OFFSET('Sanitation Data'!$E$11,0,10*ROW('Sanitation Data'!E105)),0),"]"),IF(AND(ISNUMBER(OFFSET('Sanitation Data'!$E$11,0,10*ROW('Sanitation Data'!E105))),CW111="",ISNUMBER(OFFSET('Sanitation Data'!$E$11,0,10*ROW('Sanitation Data'!E105)))),OFFSET('Sanitation Data'!$E$11,0,10*ROW('Sanitation Data'!E105)),NA())))</f>
        <v>#N/A</v>
      </c>
      <c r="AI111" s="253" t="e">
        <f ca="true">+IF(AND(ISNUMBER(OFFSET('Sanitation Data'!$E$12,0,10*ROW('Sanitation Data'!E105))),CX111="Yes"),OFFSET('Sanitation Data'!$E$12,0,10*ROW('Sanitation Data'!E105)),IF(AND(ISNUMBER(OFFSET('Sanitation Data'!$E$12,0,10*ROW('Sanitation Data'!E105))),CX111="No",ISNUMBER(OFFSET('Sanitation Data'!$E$12,0,10*ROW('Sanitation Data'!E105)))),CONCATENATE("[",ROUND(OFFSET('Sanitation Data'!$E$12,0,10*ROW('Sanitation Data'!E105)),0),"]"),IF(AND(ISNUMBER(OFFSET('Sanitation Data'!$E$12,0,10*ROW('Sanitation Data'!E105))),CX111="",ISNUMBER(OFFSET('Sanitation Data'!$E$12,0,10*ROW('Sanitation Data'!E105)))),OFFSET('Sanitation Data'!$E$12,0,10*ROW('Sanitation Data'!E105)),NA())))</f>
        <v>#N/A</v>
      </c>
      <c r="AJ111" s="253" t="e">
        <f ca="true">+IF(AND(ISNUMBER(OFFSET('Sanitation Data'!$E$13,0,10*ROW('Sanitation Data'!E105))),CY111="Yes"),OFFSET('Sanitation Data'!$E$13,0,10*ROW('Sanitation Data'!E105)),IF(AND(ISNUMBER(OFFSET('Sanitation Data'!$E$13,0,10*ROW('Sanitation Data'!E105))),CY111="No",ISNUMBER(OFFSET('Sanitation Data'!$E$13,0,10*ROW('Sanitation Data'!E105)))),CONCATENATE("[",ROUND(OFFSET('Sanitation Data'!$E$13,0,10*ROW('Sanitation Data'!E105)),0),"]"),IF(AND(ISNUMBER(OFFSET('Sanitation Data'!$E$13,0,10*ROW('Sanitation Data'!E105))),CY111="",ISNUMBER(OFFSET('Sanitation Data'!$E$13,0,10*ROW('Sanitation Data'!E105)))),OFFSET('Sanitation Data'!$E$13,0,10*ROW('Sanitation Data'!E105)),NA())))</f>
        <v>#N/A</v>
      </c>
      <c r="AK111" s="253" t="e">
        <f ca="true">+IF(AND(ISNUMBER(OFFSET('Sanitation Data'!$F$5,0,10*ROW('Sanitation Data'!F105))),CZ111="Yes"),100-OFFSET('Sanitation Data'!$F$5,0,10*ROW('Sanitation Data'!F105)),IF(AND(ISNUMBER(OFFSET('Sanitation Data'!$F$5,0,10*ROW('Sanitation Data'!F105))),CZ111="No",ISNUMBER(OFFSET('Sanitation Data'!$F$5,0,10*ROW('Sanitation Data'!F105)))),CONCATENATE("[",ROUND(100-OFFSET('Sanitation Data'!$F$5,0,10*ROW('Sanitation Data'!F105)),0),"]"),IF(AND(ISNUMBER(OFFSET('Sanitation Data'!$F$5,0,10*ROW('Sanitation Data'!F105))),CZ111="",ISNUMBER(OFFSET('Sanitation Data'!$F$5,0,10*ROW('Sanitation Data'!F105)))),100-OFFSET('Sanitation Data'!$F$5,0,10*ROW('Sanitation Data'!F105)),NA())))</f>
        <v>#N/A</v>
      </c>
      <c r="AL111" s="253" t="e">
        <f ca="true">+IF(AND(ISNUMBER(OFFSET('Sanitation Data'!$F$7,0,10*ROW('Sanitation Data'!F105))),DA111="Yes"),OFFSET('Sanitation Data'!$F$7,0,10*ROW('Sanitation Data'!F105)),IF(AND(ISNUMBER(OFFSET('Sanitation Data'!$F$7,0,10*ROW('Sanitation Data'!F105))),DA111="No",ISNUMBER(OFFSET('Sanitation Data'!$F$7,0,10*ROW('Sanitation Data'!F105)))),CONCATENATE("[",ROUND(OFFSET('Sanitation Data'!$F$7,0,10*ROW('Sanitation Data'!F105)),0),"]"),IF(AND(ISNUMBER(OFFSET('Sanitation Data'!$F$7,0,10*ROW('Sanitation Data'!F105))),DA111="",ISNUMBER(OFFSET('Sanitation Data'!$F$7,0,10*ROW('Sanitation Data'!F105)))),OFFSET('Sanitation Data'!$F$7,0,10*ROW('Sanitation Data'!F105)),NA())))</f>
        <v>#N/A</v>
      </c>
      <c r="AM111" s="253" t="e">
        <f ca="true">+IF(AND(ISNUMBER(OFFSET('Sanitation Data'!$F$11,0,10*ROW('Sanitation Data'!F105))),DB111="Yes"),OFFSET('Sanitation Data'!$F$11,0,10*ROW('Sanitation Data'!F105)),IF(AND(ISNUMBER(OFFSET('Sanitation Data'!$F$11,0,10*ROW('Sanitation Data'!F105))),DB111="No",ISNUMBER(OFFSET('Sanitation Data'!$F$11,0,10*ROW('Sanitation Data'!F105)))),CONCATENATE("[",ROUND(OFFSET('Sanitation Data'!$F$11,0,10*ROW('Sanitation Data'!F105)),0),"]"),IF(AND(ISNUMBER(OFFSET('Sanitation Data'!$F$11,0,10*ROW('Sanitation Data'!F105))),DB111="",ISNUMBER(OFFSET('Sanitation Data'!$F$11,0,10*ROW('Sanitation Data'!F105)))),OFFSET('Sanitation Data'!$F$11,0,10*ROW('Sanitation Data'!F105)),NA())))</f>
        <v>#N/A</v>
      </c>
      <c r="AN111" s="253" t="e">
        <f ca="true">+IF(AND(ISNUMBER(OFFSET('Sanitation Data'!$F$12,0,10*ROW('Sanitation Data'!F105))),DC111="Yes"),OFFSET('Sanitation Data'!$F$12,0,10*ROW('Sanitation Data'!F105)),IF(AND(ISNUMBER(OFFSET('Sanitation Data'!$F$12,0,10*ROW('Sanitation Data'!F105))),DC111="No",ISNUMBER(OFFSET('Sanitation Data'!$F$12,0,10*ROW('Sanitation Data'!F105)))),CONCATENATE("[",ROUND(OFFSET('Sanitation Data'!$F$12,0,10*ROW('Sanitation Data'!F105)),0),"]"),IF(AND(ISNUMBER(OFFSET('Sanitation Data'!$F$12,0,10*ROW('Sanitation Data'!F105))),DC111="",ISNUMBER(OFFSET('Sanitation Data'!$F$12,0,10*ROW('Sanitation Data'!F105)))),OFFSET('Sanitation Data'!$F$12,0,10*ROW('Sanitation Data'!F105)),NA())))</f>
        <v>#N/A</v>
      </c>
      <c r="AO111" s="253" t="e">
        <f ca="true">+IF(AND(ISNUMBER(OFFSET('Sanitation Data'!$F$13,0,10*ROW('Sanitation Data'!F105))),DD111="Yes"),OFFSET('Sanitation Data'!$F$13,0,10*ROW('Sanitation Data'!F105)),IF(AND(ISNUMBER(OFFSET('Sanitation Data'!$F$13,0,10*ROW('Sanitation Data'!F105))),DD111="No",ISNUMBER(OFFSET('Sanitation Data'!$F$13,0,10*ROW('Sanitation Data'!F105)))),CONCATENATE("[",ROUND(OFFSET('Sanitation Data'!$F$13,0,10*ROW('Sanitation Data'!F105)),0),"]"),IF(AND(ISNUMBER(OFFSET('Sanitation Data'!$F$13,0,10*ROW('Sanitation Data'!F105))),DD111="",ISNUMBER(OFFSET('Sanitation Data'!$F$13,0,10*ROW('Sanitation Data'!F105)))),OFFSET('Sanitation Data'!$F$13,0,10*ROW('Sanitation Data'!F105)),NA())))</f>
        <v>#N/A</v>
      </c>
      <c r="AP111" s="253" t="e">
        <f ca="true">+IF(AND(ISNUMBER(OFFSET('Sanitation Data'!$G$5,0,10*ROW('Sanitation Data'!G105))),DE111="Yes"),100-OFFSET('Sanitation Data'!$G$5,0,10*ROW('Sanitation Data'!G105)),IF(AND(ISNUMBER(OFFSET('Sanitation Data'!$G$5,0,10*ROW('Sanitation Data'!G105))),DE111="No",ISNUMBER(OFFSET('Sanitation Data'!$G$5,0,10*ROW('Sanitation Data'!G105)))),CONCATENATE("[",ROUND(100-OFFSET('Sanitation Data'!$G$5,0,10*ROW('Sanitation Data'!G105)),0),"]"),IF(AND(ISNUMBER(OFFSET('Sanitation Data'!$G$5,0,10*ROW('Sanitation Data'!G105))),DE111="",ISNUMBER(OFFSET('Sanitation Data'!$G$5,0,10*ROW('Sanitation Data'!G105)))),100-OFFSET('Sanitation Data'!$G$5,0,10*ROW('Sanitation Data'!G105)),NA())))</f>
        <v>#N/A</v>
      </c>
      <c r="AQ111" s="253" t="e">
        <f ca="true">+IF(AND(ISNUMBER(OFFSET('Sanitation Data'!$G$7,0,10*ROW('Sanitation Data'!G105))),DF111="Yes"),OFFSET('Sanitation Data'!$G$7,0,10*ROW('Sanitation Data'!G105)),IF(AND(ISNUMBER(OFFSET('Sanitation Data'!$G$7,0,10*ROW('Sanitation Data'!G105))),DF111="No",ISNUMBER(OFFSET('Sanitation Data'!$G$7,0,10*ROW('Sanitation Data'!G105)))),CONCATENATE("[",ROUND(OFFSET('Sanitation Data'!$G$7,0,10*ROW('Sanitation Data'!G105)),0),"]"),IF(AND(ISNUMBER(OFFSET('Sanitation Data'!$G$7,0,10*ROW('Sanitation Data'!G105))),DF111="",ISNUMBER(OFFSET('Sanitation Data'!$G$7,0,10*ROW('Sanitation Data'!G105)))),OFFSET('Sanitation Data'!$G$7,0,10*ROW('Sanitation Data'!G105)),NA())))</f>
        <v>#N/A</v>
      </c>
      <c r="AR111" s="253" t="e">
        <f ca="true">+IF(AND(ISNUMBER(OFFSET('Sanitation Data'!$G$11,0,10*ROW('Sanitation Data'!G105))),DG111="Yes"),OFFSET('Sanitation Data'!$G$11,0,10*ROW('Sanitation Data'!G105)),IF(AND(ISNUMBER(OFFSET('Sanitation Data'!$G$11,0,10*ROW('Sanitation Data'!G105))),DG111="No",ISNUMBER(OFFSET('Sanitation Data'!$G$11,0,10*ROW('Sanitation Data'!G105)))),CONCATENATE("[",ROUND(OFFSET('Sanitation Data'!$G$11,0,10*ROW('Sanitation Data'!G105)),0),"]"),IF(AND(ISNUMBER(OFFSET('Sanitation Data'!$G$11,0,10*ROW('Sanitation Data'!G105))),DG111="",ISNUMBER(OFFSET('Sanitation Data'!$G$11,0,10*ROW('Sanitation Data'!G105)))),OFFSET('Sanitation Data'!$G$11,0,10*ROW('Sanitation Data'!G105)),NA())))</f>
        <v>#N/A</v>
      </c>
      <c r="AS111" s="253" t="e">
        <f ca="true">+IF(AND(ISNUMBER(OFFSET('Sanitation Data'!$G$12,0,10*ROW('Sanitation Data'!G105))),DH111="Yes"),OFFSET('Sanitation Data'!$G$12,0,10*ROW('Sanitation Data'!G105)),IF(AND(ISNUMBER(OFFSET('Sanitation Data'!$G$12,0,10*ROW('Sanitation Data'!G105))),DH111="No",ISNUMBER(OFFSET('Sanitation Data'!$G$12,0,10*ROW('Sanitation Data'!G105)))),CONCATENATE("[",ROUND(OFFSET('Sanitation Data'!$G$12,0,10*ROW('Sanitation Data'!G105)),0),"]"),IF(AND(ISNUMBER(OFFSET('Sanitation Data'!$G$12,0,10*ROW('Sanitation Data'!G105))),DH111="",ISNUMBER(OFFSET('Sanitation Data'!$G$12,0,10*ROW('Sanitation Data'!G105)))),OFFSET('Sanitation Data'!$G$12,0,10*ROW('Sanitation Data'!G105)),NA())))</f>
        <v>#N/A</v>
      </c>
      <c r="AT111" s="253" t="e">
        <f ca="true">+IF(AND(ISNUMBER(OFFSET('Sanitation Data'!$G$13,0,10*ROW('Sanitation Data'!G105))),DI111="Yes"),OFFSET('Sanitation Data'!$G$13,0,10*ROW('Sanitation Data'!G105)),IF(AND(ISNUMBER(OFFSET('Sanitation Data'!$G$13,0,10*ROW('Sanitation Data'!G105))),DI111="No",ISNUMBER(OFFSET('Sanitation Data'!$G$13,0,10*ROW('Sanitation Data'!G105)))),CONCATENATE("[",ROUND(OFFSET('Sanitation Data'!$G$13,0,10*ROW('Sanitation Data'!G105)),0),"]"),IF(AND(ISNUMBER(OFFSET('Sanitation Data'!$G$13,0,10*ROW('Sanitation Data'!G105))),DI111="",ISNUMBER(OFFSET('Sanitation Data'!$G$13,0,10*ROW('Sanitation Data'!G105)))),OFFSET('Sanitation Data'!$G$13,0,10*ROW('Sanitation Data'!G105)),NA())))</f>
        <v>#N/A</v>
      </c>
      <c r="AU111" s="253" t="e">
        <f ca="true">+IF(AND(ISNUMBER(OFFSET('Sanitation Data'!$H$5,0,10*ROW('Sanitation Data'!H105))),DJ111="Yes"),100-OFFSET('Sanitation Data'!$H$5,0,10*ROW('Sanitation Data'!H105)),IF(AND(ISNUMBER(OFFSET('Sanitation Data'!$H$5,0,10*ROW('Sanitation Data'!H105))),DJ111="No",ISNUMBER(OFFSET('Sanitation Data'!$H$5,0,10*ROW('Sanitation Data'!H105)))),CONCATENATE("[",ROUND(100-OFFSET('Sanitation Data'!$H$5,0,10*ROW('Sanitation Data'!H105)),0),"]"),IF(AND(ISNUMBER(OFFSET('Sanitation Data'!$H$5,0,10*ROW('Sanitation Data'!H105))),DJ111="",ISNUMBER(OFFSET('Sanitation Data'!$H$5,0,10*ROW('Sanitation Data'!H105)))),100-OFFSET('Sanitation Data'!$H$5,0,10*ROW('Sanitation Data'!H105)),NA())))</f>
        <v>#N/A</v>
      </c>
      <c r="AV111" s="253" t="e">
        <f ca="true">+IF(AND(ISNUMBER(OFFSET('Sanitation Data'!$H$7,0,10*ROW('Sanitation Data'!H105))),DK111="Yes"),OFFSET('Sanitation Data'!$H$7,0,10*ROW('Sanitation Data'!H105)),IF(AND(ISNUMBER(OFFSET('Sanitation Data'!$H$7,0,10*ROW('Sanitation Data'!H105))),DK111="No",ISNUMBER(OFFSET('Sanitation Data'!$H$7,0,10*ROW('Sanitation Data'!H105)))),CONCATENATE("[",ROUND(OFFSET('Sanitation Data'!$H$7,0,10*ROW('Sanitation Data'!H105)),0),"]"),IF(AND(ISNUMBER(OFFSET('Sanitation Data'!$H$7,0,10*ROW('Sanitation Data'!H105))),DK111="",ISNUMBER(OFFSET('Sanitation Data'!$H$7,0,10*ROW('Sanitation Data'!H105)))),OFFSET('Sanitation Data'!$H$7,0,10*ROW('Sanitation Data'!H105)),NA())))</f>
        <v>#N/A</v>
      </c>
      <c r="AW111" s="253" t="e">
        <f ca="true">+IF(AND(ISNUMBER(OFFSET('Sanitation Data'!$H$11,0,10*ROW('Sanitation Data'!H105))),DL111="Yes"),OFFSET('Sanitation Data'!$H$11,0,10*ROW('Sanitation Data'!H105)),IF(AND(ISNUMBER(OFFSET('Sanitation Data'!$H$11,0,10*ROW('Sanitation Data'!H105))),DL111="No",ISNUMBER(OFFSET('Sanitation Data'!$H$11,0,10*ROW('Sanitation Data'!H105)))),CONCATENATE("[",ROUND(OFFSET('Sanitation Data'!$H$11,0,10*ROW('Sanitation Data'!H105)),0),"]"),IF(AND(ISNUMBER(OFFSET('Sanitation Data'!$H$11,0,10*ROW('Sanitation Data'!H105))),DL111="",ISNUMBER(OFFSET('Sanitation Data'!$H$11,0,10*ROW('Sanitation Data'!H105)))),OFFSET('Sanitation Data'!$H$11,0,10*ROW('Sanitation Data'!H105)),NA())))</f>
        <v>#N/A</v>
      </c>
      <c r="AX111" s="253" t="e">
        <f ca="true">+IF(AND(ISNUMBER(OFFSET('Sanitation Data'!$H$12,0,10*ROW('Sanitation Data'!H105))),DM111="Yes"),OFFSET('Sanitation Data'!$H$12,0,10*ROW('Sanitation Data'!H105)),IF(AND(ISNUMBER(OFFSET('Sanitation Data'!$H$12,0,10*ROW('Sanitation Data'!H105))),DM111="No",ISNUMBER(OFFSET('Sanitation Data'!$H$12,0,10*ROW('Sanitation Data'!H105)))),CONCATENATE("[",ROUND(OFFSET('Sanitation Data'!$H$12,0,10*ROW('Sanitation Data'!H105)),0),"]"),IF(AND(ISNUMBER(OFFSET('Sanitation Data'!$H$12,0,10*ROW('Sanitation Data'!H105))),DM111="",ISNUMBER(OFFSET('Sanitation Data'!$H$12,0,10*ROW('Sanitation Data'!H105)))),OFFSET('Sanitation Data'!$H$12,0,10*ROW('Sanitation Data'!H105)),NA())))</f>
        <v>#N/A</v>
      </c>
      <c r="AY111" s="253" t="e">
        <f ca="true">+IF(AND(ISNUMBER(OFFSET('Sanitation Data'!$H$13,0,10*ROW('Sanitation Data'!H105))),DN111="Yes"),OFFSET('Sanitation Data'!$H$13,0,10*ROW('Sanitation Data'!H105)),IF(AND(ISNUMBER(OFFSET('Sanitation Data'!$H$13,0,10*ROW('Sanitation Data'!H105))),DN111="No",ISNUMBER(OFFSET('Sanitation Data'!$H$13,0,10*ROW('Sanitation Data'!H105)))),CONCATENATE("[",ROUND(OFFSET('Sanitation Data'!$H$13,0,10*ROW('Sanitation Data'!H105)),0),"]"),IF(AND(ISNUMBER(OFFSET('Sanitation Data'!$H$13,0,10*ROW('Sanitation Data'!H105))),DN111="",ISNUMBER(OFFSET('Sanitation Data'!$H$13,0,10*ROW('Sanitation Data'!H105)))),OFFSET('Sanitation Data'!$H$13,0,10*ROW('Sanitation Data'!H105)),NA())))</f>
        <v>#N/A</v>
      </c>
      <c r="AZ111" s="254" t="e">
        <f ca="true">+IF(AND(ISNUMBER(OFFSET('Hygiene Data'!$C$6,0,10*ROW('Hygiene Data'!C105))),DO111="Yes"),OFFSET('Hygiene Data'!$C$6,0,10*ROW('Hygiene Data'!C105)),IF(AND(ISNUMBER(OFFSET('Hygiene Data'!$C$6,0,10*ROW('Hygiene Data'!C105))),DO111="No",ISNUMBER(OFFSET('Hygiene Data'!$C$6,0,10*ROW('Hygiene Data'!C105)))),CONCATENATE("[",ROUND(OFFSET('Hygiene Data'!$C$6,0,10*ROW('Hygiene Data'!C105)),0),"]"),IF(AND(ISNUMBER(OFFSET('Hygiene Data'!$C$6,0,10*ROW('Hygiene Data'!C105))),DO111="",ISNUMBER(OFFSET('Hygiene Data'!$C$6,0,10*ROW('Hygiene Data'!C105)))),OFFSET('Hygiene Data'!$C$6,0,10*ROW('Hygiene Data'!C105)),NA())))</f>
        <v>#N/A</v>
      </c>
      <c r="BA111" s="254" t="e">
        <f ca="true">+IF(AND(ISNUMBER(OFFSET('Hygiene Data'!$C$8,0,10*ROW('Hygiene Data'!C105))),DP111="Yes"),OFFSET('Hygiene Data'!$C$8,0,10*ROW('Hygiene Data'!C105)),IF(AND(ISNUMBER(OFFSET('Hygiene Data'!$C$8,0,10*ROW('Hygiene Data'!C105))),DP111="No",ISNUMBER(OFFSET('Hygiene Data'!$C$8,0,10*ROW('Hygiene Data'!C105)))),CONCATENATE("[",ROUND(OFFSET('Hygiene Data'!$C$8,0,10*ROW('Hygiene Data'!C105)),0),"]"),IF(AND(ISNUMBER(OFFSET('Hygiene Data'!$C$8,0,10*ROW('Hygiene Data'!C105))),DP111="",ISNUMBER(OFFSET('Hygiene Data'!$C$8,0,10*ROW('Hygiene Data'!C105)))),OFFSET('Hygiene Data'!$C$8,0,10*ROW('Hygiene Data'!C105)),NA())))</f>
        <v>#N/A</v>
      </c>
      <c r="BB111" s="254" t="e">
        <f ca="true">+IF(AND(ISNUMBER(OFFSET('Hygiene Data'!$C$10,0,10*ROW('Hygiene Data'!C105))),DQ111="Yes"),OFFSET('Hygiene Data'!$C$10,0,10*ROW('Hygiene Data'!C105)),IF(AND(ISNUMBER(OFFSET('Hygiene Data'!$C$10,0,10*ROW('Hygiene Data'!C105))),DQ111="No",ISNUMBER(OFFSET('Hygiene Data'!$C$10,0,10*ROW('Hygiene Data'!C105)))),CONCATENATE("[",ROUND(OFFSET('Hygiene Data'!$C$10,0,10*ROW('Hygiene Data'!C105)),0),"]"),IF(AND(ISNUMBER(OFFSET('Hygiene Data'!$C$10,0,10*ROW('Hygiene Data'!C105))),DQ111="",ISNUMBER(OFFSET('Hygiene Data'!$C$10,0,10*ROW('Hygiene Data'!C105)))),OFFSET('Hygiene Data'!$C$10,0,10*ROW('Hygiene Data'!C105)),NA())))</f>
        <v>#N/A</v>
      </c>
      <c r="BC111" s="254" t="e">
        <f ca="true">+IF(AND(ISNUMBER(OFFSET('Hygiene Data'!$D$6,0,10*ROW('Hygiene Data'!D105))),DR111="Yes"),OFFSET('Hygiene Data'!$D$6,0,10*ROW('Hygiene Data'!D105)),IF(AND(ISNUMBER(OFFSET('Hygiene Data'!$D$6,0,10*ROW('Hygiene Data'!D105))),DR111="No",ISNUMBER(OFFSET('Hygiene Data'!$D$6,0,10*ROW('Hygiene Data'!D105)))),CONCATENATE("[",ROUND(OFFSET('Hygiene Data'!$D$6,0,10*ROW('Hygiene Data'!D105)),0),"]"),IF(AND(ISNUMBER(OFFSET('Hygiene Data'!$D$6,0,10*ROW('Hygiene Data'!D105))),DR111="",ISNUMBER(OFFSET('Hygiene Data'!$D$6,0,10*ROW('Hygiene Data'!D105)))),OFFSET('Hygiene Data'!$D$6,0,10*ROW('Hygiene Data'!D105)),NA())))</f>
        <v>#N/A</v>
      </c>
      <c r="BD111" s="254" t="e">
        <f ca="true">+IF(AND(ISNUMBER(OFFSET('Hygiene Data'!$D$8,0,10*ROW('Hygiene Data'!D105))),DS111="Yes"),OFFSET('Hygiene Data'!$D$8,0,10*ROW('Hygiene Data'!D105)),IF(AND(ISNUMBER(OFFSET('Hygiene Data'!$D$8,0,10*ROW('Hygiene Data'!D105))),DS111="No",ISNUMBER(OFFSET('Hygiene Data'!$D$8,0,10*ROW('Hygiene Data'!D105)))),CONCATENATE("[",ROUND(OFFSET('Hygiene Data'!$D$8,0,10*ROW('Hygiene Data'!D105)),0),"]"),IF(AND(ISNUMBER(OFFSET('Hygiene Data'!$D$8,0,10*ROW('Hygiene Data'!D105))),DS111="",ISNUMBER(OFFSET('Hygiene Data'!$D$8,0,10*ROW('Hygiene Data'!D105)))),OFFSET('Hygiene Data'!$D$8,0,10*ROW('Hygiene Data'!D105)),NA())))</f>
        <v>#N/A</v>
      </c>
      <c r="BE111" s="254" t="e">
        <f ca="true">+IF(AND(ISNUMBER(OFFSET('Hygiene Data'!$D$10,0,10*ROW('Hygiene Data'!D105))),DT111="Yes"),OFFSET('Hygiene Data'!$D$10,0,10*ROW('Hygiene Data'!D105)),IF(AND(ISNUMBER(OFFSET('Hygiene Data'!$D$10,0,10*ROW('Hygiene Data'!D105))),DT111="No",ISNUMBER(OFFSET('Hygiene Data'!$D$10,0,10*ROW('Hygiene Data'!D105)))),CONCATENATE("[",ROUND(OFFSET('Hygiene Data'!$D$10,0,10*ROW('Hygiene Data'!D105)),0),"]"),IF(AND(ISNUMBER(OFFSET('Hygiene Data'!$D$10,0,10*ROW('Hygiene Data'!D105))),DT111="",ISNUMBER(OFFSET('Hygiene Data'!$D$10,0,10*ROW('Hygiene Data'!D105)))),OFFSET('Hygiene Data'!$D$10,0,10*ROW('Hygiene Data'!D105)),NA())))</f>
        <v>#N/A</v>
      </c>
      <c r="BF111" s="254" t="e">
        <f ca="true">+IF(AND(ISNUMBER(OFFSET('Hygiene Data'!$E$6,0,10*ROW('Hygiene Data'!E105))),DU111="Yes"),OFFSET('Hygiene Data'!$E$6,0,10*ROW('Hygiene Data'!E105)),IF(AND(ISNUMBER(OFFSET('Hygiene Data'!$E$6,0,10*ROW('Hygiene Data'!E105))),DU111="No",ISNUMBER(OFFSET('Hygiene Data'!$E$6,0,10*ROW('Hygiene Data'!E105)))),CONCATENATE("[",ROUND(OFFSET('Hygiene Data'!$E$6,0,10*ROW('Hygiene Data'!E105)),0),"]"),IF(AND(ISNUMBER(OFFSET('Hygiene Data'!$E$6,0,10*ROW('Hygiene Data'!E105))),DU111="",ISNUMBER(OFFSET('Hygiene Data'!$E$6,0,10*ROW('Hygiene Data'!E105)))),OFFSET('Hygiene Data'!$E$6,0,10*ROW('Hygiene Data'!E105)),NA())))</f>
        <v>#N/A</v>
      </c>
      <c r="BG111" s="254" t="e">
        <f ca="true">+IF(AND(ISNUMBER(OFFSET('Hygiene Data'!$E$8,0,10*ROW('Hygiene Data'!E105))),DV111="Yes"),OFFSET('Hygiene Data'!$E$8,0,10*ROW('Hygiene Data'!E105)),IF(AND(ISNUMBER(OFFSET('Hygiene Data'!$E$8,0,10*ROW('Hygiene Data'!E105))),DV111="No",ISNUMBER(OFFSET('Hygiene Data'!$E$8,0,10*ROW('Hygiene Data'!E105)))),CONCATENATE("[",ROUND(OFFSET('Hygiene Data'!$E$8,0,10*ROW('Hygiene Data'!E105)),0),"]"),IF(AND(ISNUMBER(OFFSET('Hygiene Data'!$E$8,0,10*ROW('Hygiene Data'!E105))),DV111="",ISNUMBER(OFFSET('Hygiene Data'!$E$8,0,10*ROW('Hygiene Data'!E105)))),OFFSET('Hygiene Data'!$E$8,0,10*ROW('Hygiene Data'!E105)),NA())))</f>
        <v>#N/A</v>
      </c>
      <c r="BH111" s="254" t="e">
        <f ca="true">+IF(AND(ISNUMBER(OFFSET('Hygiene Data'!$E$10,0,10*ROW('Hygiene Data'!E105))),DW111="Yes"),OFFSET('Hygiene Data'!$E$10,0,10*ROW('Hygiene Data'!E105)),IF(AND(ISNUMBER(OFFSET('Hygiene Data'!$E$10,0,10*ROW('Hygiene Data'!E105))),DW111="No",ISNUMBER(OFFSET('Hygiene Data'!$E$10,0,10*ROW('Hygiene Data'!E105)))),CONCATENATE("[",ROUND(OFFSET('Hygiene Data'!$E$10,0,10*ROW('Hygiene Data'!E105)),0),"]"),IF(AND(ISNUMBER(OFFSET('Hygiene Data'!$E$10,0,10*ROW('Hygiene Data'!E105))),DW111="",ISNUMBER(OFFSET('Hygiene Data'!$E$10,0,10*ROW('Hygiene Data'!E105)))),OFFSET('Hygiene Data'!$E$10,0,10*ROW('Hygiene Data'!E105)),NA())))</f>
        <v>#N/A</v>
      </c>
      <c r="BI111" s="254" t="e">
        <f ca="true">+IF(AND(ISNUMBER(OFFSET('Hygiene Data'!$F$6,0,10*ROW('Hygiene Data'!F105))),DX111="Yes"),OFFSET('Hygiene Data'!$F$6,0,10*ROW('Hygiene Data'!F105)),IF(AND(ISNUMBER(OFFSET('Hygiene Data'!$F$6,0,10*ROW('Hygiene Data'!F105))),DX111="No",ISNUMBER(OFFSET('Hygiene Data'!$F$6,0,10*ROW('Hygiene Data'!F105)))),CONCATENATE("[",ROUND(OFFSET('Hygiene Data'!$F$6,0,10*ROW('Hygiene Data'!F105)),0),"]"),IF(AND(ISNUMBER(OFFSET('Hygiene Data'!$F$6,0,10*ROW('Hygiene Data'!F105))),DX111="",ISNUMBER(OFFSET('Hygiene Data'!$F$6,0,10*ROW('Hygiene Data'!F105)))),OFFSET('Hygiene Data'!$F$6,0,10*ROW('Hygiene Data'!F105)),NA())))</f>
        <v>#N/A</v>
      </c>
      <c r="BJ111" s="254" t="e">
        <f ca="true">+IF(AND(ISNUMBER(OFFSET('Hygiene Data'!$F$8,0,10*ROW('Hygiene Data'!F105))),DY111="Yes"),OFFSET('Hygiene Data'!$F$8,0,10*ROW('Hygiene Data'!F105)),IF(AND(ISNUMBER(OFFSET('Hygiene Data'!$F$8,0,10*ROW('Hygiene Data'!F105))),DY111="No",ISNUMBER(OFFSET('Hygiene Data'!$F$8,0,10*ROW('Hygiene Data'!F105)))),CONCATENATE("[",ROUND(OFFSET('Hygiene Data'!$F$8,0,10*ROW('Hygiene Data'!F105)),0),"]"),IF(AND(ISNUMBER(OFFSET('Hygiene Data'!$F$8,0,10*ROW('Hygiene Data'!F105))),DY111="",ISNUMBER(OFFSET('Hygiene Data'!$F$8,0,10*ROW('Hygiene Data'!F105)))),OFFSET('Hygiene Data'!$F$8,0,10*ROW('Hygiene Data'!F105)),NA())))</f>
        <v>#N/A</v>
      </c>
      <c r="BK111" s="254" t="e">
        <f ca="true">+IF(AND(ISNUMBER(OFFSET('Hygiene Data'!$F$10,0,10*ROW('Hygiene Data'!F105))),DZ111="Yes"),OFFSET('Hygiene Data'!$F$10,0,10*ROW('Hygiene Data'!F105)),IF(AND(ISNUMBER(OFFSET('Hygiene Data'!$F$10,0,10*ROW('Hygiene Data'!F105))),DZ111="No",ISNUMBER(OFFSET('Hygiene Data'!$F$10,0,10*ROW('Hygiene Data'!F105)))),CONCATENATE("[",ROUND(OFFSET('Hygiene Data'!$F$10,0,10*ROW('Hygiene Data'!F105)),0),"]"),IF(AND(ISNUMBER(OFFSET('Hygiene Data'!$F$10,0,10*ROW('Hygiene Data'!F105))),DZ111="",ISNUMBER(OFFSET('Hygiene Data'!$F$10,0,10*ROW('Hygiene Data'!F105)))),OFFSET('Hygiene Data'!$F$10,0,10*ROW('Hygiene Data'!F105)),NA())))</f>
        <v>#N/A</v>
      </c>
      <c r="BL111" s="254" t="e">
        <f ca="true">+IF(AND(ISNUMBER(OFFSET('Hygiene Data'!$G$6,0,10*ROW('Hygiene Data'!G105))),EA111="Yes"),OFFSET('Hygiene Data'!$G$6,0,10*ROW('Hygiene Data'!G105)),IF(AND(ISNUMBER(OFFSET('Hygiene Data'!$G$6,0,10*ROW('Hygiene Data'!G105))),EA111="No",ISNUMBER(OFFSET('Hygiene Data'!$G$6,0,10*ROW('Hygiene Data'!G105)))),CONCATENATE("[",ROUND(OFFSET('Hygiene Data'!$G$6,0,10*ROW('Hygiene Data'!G105)),0),"]"),IF(AND(ISNUMBER(OFFSET('Hygiene Data'!$G$6,0,10*ROW('Hygiene Data'!G105))),EA111="",ISNUMBER(OFFSET('Hygiene Data'!$G$6,0,10*ROW('Hygiene Data'!G105)))),OFFSET('Hygiene Data'!$G$6,0,10*ROW('Hygiene Data'!G105)),NA())))</f>
        <v>#N/A</v>
      </c>
      <c r="BM111" s="254" t="e">
        <f ca="true">+IF(AND(ISNUMBER(OFFSET('Hygiene Data'!$G$8,0,10*ROW('Hygiene Data'!G105))),EB111="Yes"),OFFSET('Hygiene Data'!$G$8,0,10*ROW('Hygiene Data'!G105)),IF(AND(ISNUMBER(OFFSET('Hygiene Data'!$G$8,0,10*ROW('Hygiene Data'!G105))),EB111="No",ISNUMBER(OFFSET('Hygiene Data'!$G$8,0,10*ROW('Hygiene Data'!G105)))),CONCATENATE("[",ROUND(OFFSET('Hygiene Data'!$G$8,0,10*ROW('Hygiene Data'!G105)),0),"]"),IF(AND(ISNUMBER(OFFSET('Hygiene Data'!$G$8,0,10*ROW('Hygiene Data'!G105))),EB111="",ISNUMBER(OFFSET('Hygiene Data'!$G$8,0,10*ROW('Hygiene Data'!G105)))),OFFSET('Hygiene Data'!$G$8,0,10*ROW('Hygiene Data'!G105)),NA())))</f>
        <v>#N/A</v>
      </c>
      <c r="BN111" s="254" t="e">
        <f ca="true">+IF(AND(ISNUMBER(OFFSET('Hygiene Data'!$G$10,0,10*ROW('Hygiene Data'!G105))),EC111="Yes"),OFFSET('Hygiene Data'!$G$10,0,10*ROW('Hygiene Data'!G105)),IF(AND(ISNUMBER(OFFSET('Hygiene Data'!$G$10,0,10*ROW('Hygiene Data'!G105))),EC111="No",ISNUMBER(OFFSET('Hygiene Data'!$G$10,0,10*ROW('Hygiene Data'!G105)))),CONCATENATE("[",ROUND(OFFSET('Hygiene Data'!$G$10,0,10*ROW('Hygiene Data'!G105)),0),"]"),IF(AND(ISNUMBER(OFFSET('Hygiene Data'!$G$10,0,10*ROW('Hygiene Data'!G105))),EC111="",ISNUMBER(OFFSET('Hygiene Data'!$G$10,0,10*ROW('Hygiene Data'!G105)))),OFFSET('Hygiene Data'!$G$10,0,10*ROW('Hygiene Data'!G105)),NA())))</f>
        <v>#N/A</v>
      </c>
      <c r="BO111" s="254" t="e">
        <f ca="true">+IF(AND(ISNUMBER(OFFSET('Hygiene Data'!$H$6,0,10*ROW('Hygiene Data'!H105))),ED111="Yes"),OFFSET('Hygiene Data'!$H$6,0,10*ROW('Hygiene Data'!H105)),IF(AND(ISNUMBER(OFFSET('Hygiene Data'!$H$6,0,10*ROW('Hygiene Data'!H105))),ED111="No",ISNUMBER(OFFSET('Hygiene Data'!$H$6,0,10*ROW('Hygiene Data'!H105)))),CONCATENATE("[",ROUND(OFFSET('Hygiene Data'!$H$6,0,10*ROW('Hygiene Data'!H105)),0),"]"),IF(AND(ISNUMBER(OFFSET('Hygiene Data'!$H$6,0,10*ROW('Hygiene Data'!H105))),ED111="",ISNUMBER(OFFSET('Hygiene Data'!$H$6,0,10*ROW('Hygiene Data'!H105)))),OFFSET('Hygiene Data'!$H$6,0,10*ROW('Hygiene Data'!H105)),NA())))</f>
        <v>#N/A</v>
      </c>
      <c r="BP111" s="254" t="e">
        <f ca="true">+IF(AND(ISNUMBER(OFFSET('Hygiene Data'!$H$8,0,10*ROW('Hygiene Data'!H105))),EE111="Yes"),OFFSET('Hygiene Data'!$H$8,0,10*ROW('Hygiene Data'!H105)),IF(AND(ISNUMBER(OFFSET('Hygiene Data'!$H$8,0,10*ROW('Hygiene Data'!H105))),EE111="No",ISNUMBER(OFFSET('Hygiene Data'!$H$8,0,10*ROW('Hygiene Data'!H105)))),CONCATENATE("[",ROUND(OFFSET('Hygiene Data'!$H$8,0,10*ROW('Hygiene Data'!H105)),0),"]"),IF(AND(ISNUMBER(OFFSET('Hygiene Data'!$H$8,0,10*ROW('Hygiene Data'!H105))),EE111="",ISNUMBER(OFFSET('Hygiene Data'!$H$8,0,10*ROW('Hygiene Data'!H105)))),OFFSET('Hygiene Data'!$H$8,0,10*ROW('Hygiene Data'!H105)),NA())))</f>
        <v>#N/A</v>
      </c>
      <c r="BQ111" s="254" t="e">
        <f ca="true">+IF(AND(ISNUMBER(OFFSET('Hygiene Data'!$H$10,0,10*ROW('Hygiene Data'!H105))),EF111="Yes"),OFFSET('Hygiene Data'!$H$10,0,10*ROW('Hygiene Data'!H105)),IF(AND(ISNUMBER(OFFSET('Hygiene Data'!$H$10,0,10*ROW('Hygiene Data'!H105))),EF111="No",ISNUMBER(OFFSET('Hygiene Data'!$H$10,0,10*ROW('Hygiene Data'!H105)))),CONCATENATE("[",ROUND(OFFSET('Hygiene Data'!$H$10,0,10*ROW('Hygiene Data'!H105)),0),"]"),IF(AND(ISNUMBER(OFFSET('Hygiene Data'!$H$10,0,10*ROW('Hygiene Data'!H105))),EF111="",ISNUMBER(OFFSET('Hygiene Data'!$H$10,0,10*ROW('Hygiene Data'!H105)))),OFFSET('Hygiene Data'!$H$10,0,10*ROW('Hygiene Data'!H105)),NA())))</f>
        <v>#N/A</v>
      </c>
      <c r="BS111" s="36" t="str">
        <f ca="true">+IF(OFFSET('Water Data'!$C$28,0,10*ROW('Water Data'!C105))="","",OFFSET('Water Data'!$C$28,0,10*ROW('Water Data'!C105)))</f>
        <v/>
      </c>
      <c r="BT111" s="36" t="str">
        <f ca="true">+IF(OFFSET('Water Data'!$C$29,0,10*ROW('Water Data'!C105))="","",OFFSET('Water Data'!$C$29,0,10*ROW('Water Data'!C105)))</f>
        <v/>
      </c>
      <c r="BU111" s="36" t="str">
        <f ca="true">+IF(OFFSET('Water Data'!$C$30,0,10*ROW('Water Data'!C105))="","",OFFSET('Water Data'!$C$30,0,10*ROW('Water Data'!C105)))</f>
        <v/>
      </c>
      <c r="BV111" s="36" t="str">
        <f ca="true">+IF(OFFSET('Water Data'!$D$28,0,10*ROW('Water Data'!D105))="","",OFFSET('Water Data'!$D$28,0,10*ROW('Water Data'!D105)))</f>
        <v/>
      </c>
      <c r="BW111" s="36" t="str">
        <f ca="true">+IF(OFFSET('Water Data'!$D$29,0,10*ROW('Water Data'!D105))="","",OFFSET('Water Data'!$D$29,0,10*ROW('Water Data'!D105)))</f>
        <v/>
      </c>
      <c r="BX111" s="36" t="str">
        <f ca="true">+IF(OFFSET('Water Data'!$D$30,0,10*ROW('Water Data'!D105))="","",OFFSET('Water Data'!$D$30,0,10*ROW('Water Data'!D105)))</f>
        <v/>
      </c>
      <c r="BY111" s="36" t="str">
        <f ca="true">+IF(OFFSET('Water Data'!$E$28,0,10*ROW('Water Data'!E105))="","",OFFSET('Water Data'!$E$28,0,10*ROW('Water Data'!E105)))</f>
        <v/>
      </c>
      <c r="BZ111" s="36" t="str">
        <f ca="true">+IF(OFFSET('Water Data'!$E$29,0,10*ROW('Water Data'!E105))="","",OFFSET('Water Data'!$E$29,0,10*ROW('Water Data'!E105)))</f>
        <v/>
      </c>
      <c r="CA111" s="36" t="str">
        <f ca="true">+IF(OFFSET('Water Data'!$E$30,0,10*ROW('Water Data'!E105))="","",OFFSET('Water Data'!$E$30,0,10*ROW('Water Data'!E105)))</f>
        <v/>
      </c>
      <c r="CB111" s="36" t="str">
        <f ca="true">+IF(OFFSET('Water Data'!$F$28,0,10*ROW('Water Data'!F105))="","",OFFSET('Water Data'!$F$28,0,10*ROW('Water Data'!F105)))</f>
        <v/>
      </c>
      <c r="CC111" s="36" t="str">
        <f ca="true">+IF(OFFSET('Water Data'!$F$29,0,10*ROW('Water Data'!F105))="","",OFFSET('Water Data'!$F$29,0,10*ROW('Water Data'!F105)))</f>
        <v/>
      </c>
      <c r="CD111" s="36" t="str">
        <f ca="true">+IF(OFFSET('Water Data'!$F$30,0,10*ROW('Water Data'!F105))="","",OFFSET('Water Data'!$F$30,0,10*ROW('Water Data'!F105)))</f>
        <v/>
      </c>
      <c r="CE111" s="36" t="str">
        <f ca="true">+IF(OFFSET('Water Data'!$G$28,0,10*ROW('Water Data'!G105))="","",OFFSET('Water Data'!$G$28,0,10*ROW('Water Data'!G105)))</f>
        <v/>
      </c>
      <c r="CF111" s="36" t="str">
        <f ca="true">+IF(OFFSET('Water Data'!$G$29,0,10*ROW('Water Data'!G105))="","",OFFSET('Water Data'!$G$29,0,10*ROW('Water Data'!G105)))</f>
        <v/>
      </c>
      <c r="CG111" s="36" t="str">
        <f ca="true">+IF(OFFSET('Water Data'!$G$30,0,10*ROW('Water Data'!G105))="","",OFFSET('Water Data'!$G$30,0,10*ROW('Water Data'!G105)))</f>
        <v/>
      </c>
      <c r="CH111" s="36" t="str">
        <f ca="true">+IF(OFFSET('Water Data'!$H$28,0,10*ROW('Water Data'!H105))="","",OFFSET('Water Data'!$H$28,0,10*ROW('Water Data'!H105)))</f>
        <v/>
      </c>
      <c r="CI111" s="36" t="str">
        <f ca="true">+IF(OFFSET('Water Data'!$H$29,0,10*ROW('Water Data'!H105))="","",OFFSET('Water Data'!$H$29,0,10*ROW('Water Data'!H105)))</f>
        <v/>
      </c>
      <c r="CJ111" s="36" t="str">
        <f ca="true">+IF(OFFSET('Water Data'!$H$30,0,10*ROW('Water Data'!H105))="","",OFFSET('Water Data'!$H$30,0,10*ROW('Water Data'!H105)))</f>
        <v/>
      </c>
      <c r="CK111" s="36" t="str">
        <f ca="true">+IF(OFFSET('Sanitation Data'!$C$29,0,10*ROW('Sanitation Data'!C105))="","",OFFSET('Sanitation Data'!$C$29,0,10*ROW('Sanitation Data'!C105)))</f>
        <v/>
      </c>
      <c r="CL111" s="36" t="str">
        <f ca="true">+IF(OFFSET('Sanitation Data'!$C$30,0,10*ROW('Sanitation Data'!C105))="","",OFFSET('Sanitation Data'!$C$30,0,10*ROW('Sanitation Data'!C105)))</f>
        <v/>
      </c>
      <c r="CM111" s="36" t="str">
        <f ca="true">+IF(OFFSET('Sanitation Data'!$C$31,0,10*ROW('Sanitation Data'!C105))="","",OFFSET('Sanitation Data'!$C$31,0,10*ROW('Sanitation Data'!C105)))</f>
        <v/>
      </c>
      <c r="CN111" s="36" t="str">
        <f ca="true">+IF(OFFSET('Sanitation Data'!$C$32,0,10*ROW('Sanitation Data'!C105))="","",OFFSET('Sanitation Data'!$C$32,0,10*ROW('Sanitation Data'!C105)))</f>
        <v/>
      </c>
      <c r="CO111" s="36" t="str">
        <f ca="true">+IF(OFFSET('Sanitation Data'!$C$33,0,10*ROW('Sanitation Data'!C105))="","",OFFSET('Sanitation Data'!$C$33,0,10*ROW('Sanitation Data'!C105)))</f>
        <v/>
      </c>
      <c r="CP111" s="36" t="str">
        <f ca="true">+IF(OFFSET('Sanitation Data'!$D$29,0,10*ROW('Sanitation Data'!D105))="","",OFFSET('Sanitation Data'!$D$29,0,10*ROW('Sanitation Data'!D105)))</f>
        <v/>
      </c>
      <c r="CQ111" s="36" t="str">
        <f ca="true">+IF(OFFSET('Sanitation Data'!$D$30,0,10*ROW('Sanitation Data'!D105))="","",OFFSET('Sanitation Data'!$D$30,0,10*ROW('Sanitation Data'!D105)))</f>
        <v/>
      </c>
      <c r="CR111" s="36" t="str">
        <f ca="true">+IF(OFFSET('Sanitation Data'!$D$31,0,10*ROW('Sanitation Data'!D105))="","",OFFSET('Sanitation Data'!$D$31,0,10*ROW('Sanitation Data'!D105)))</f>
        <v/>
      </c>
      <c r="CS111" s="36" t="str">
        <f ca="true">+IF(OFFSET('Sanitation Data'!$D$32,0,10*ROW('Sanitation Data'!D105))="","",OFFSET('Sanitation Data'!$D$32,0,10*ROW('Sanitation Data'!D105)))</f>
        <v/>
      </c>
      <c r="CT111" s="36" t="str">
        <f ca="true">+IF(OFFSET('Sanitation Data'!$D$33,0,10*ROW('Sanitation Data'!D105))="","",OFFSET('Sanitation Data'!$D$33,0,10*ROW('Sanitation Data'!D105)))</f>
        <v/>
      </c>
      <c r="CU111" s="36" t="str">
        <f ca="true">+IF(OFFSET('Sanitation Data'!$E$29,0,10*ROW('Sanitation Data'!E105))="","",OFFSET('Sanitation Data'!$E$29,0,10*ROW('Sanitation Data'!E105)))</f>
        <v/>
      </c>
      <c r="CV111" s="36" t="str">
        <f ca="true">+IF(OFFSET('Sanitation Data'!$E$30,0,10*ROW('Sanitation Data'!E105))="","",OFFSET('Sanitation Data'!$E$30,0,10*ROW('Sanitation Data'!E105)))</f>
        <v/>
      </c>
      <c r="CW111" s="36" t="str">
        <f ca="true">+IF(OFFSET('Sanitation Data'!$E$31,0,10*ROW('Sanitation Data'!E105))="","",OFFSET('Sanitation Data'!$E$31,0,10*ROW('Sanitation Data'!E105)))</f>
        <v/>
      </c>
      <c r="CX111" s="36" t="str">
        <f ca="true">+IF(OFFSET('Sanitation Data'!$E$32,0,10*ROW('Sanitation Data'!E105))="","",OFFSET('Sanitation Data'!$E$32,0,10*ROW('Sanitation Data'!E105)))</f>
        <v/>
      </c>
      <c r="CY111" s="36" t="str">
        <f ca="true">+IF(OFFSET('Sanitation Data'!$E$33,0,10*ROW('Sanitation Data'!E105))="","",OFFSET('Sanitation Data'!$E$33,0,10*ROW('Sanitation Data'!E105)))</f>
        <v/>
      </c>
      <c r="CZ111" s="36" t="str">
        <f ca="true">+IF(OFFSET('Sanitation Data'!$F$29,0,10*ROW('Sanitation Data'!F105))="","",OFFSET('Sanitation Data'!$F$29,0,10*ROW('Sanitation Data'!F105)))</f>
        <v/>
      </c>
      <c r="DA111" s="36" t="str">
        <f ca="true">+IF(OFFSET('Sanitation Data'!$F$30,0,10*ROW('Sanitation Data'!F105))="","",OFFSET('Sanitation Data'!$F$30,0,10*ROW('Sanitation Data'!F105)))</f>
        <v/>
      </c>
      <c r="DB111" s="36" t="str">
        <f ca="true">+IF(OFFSET('Sanitation Data'!$F$31,0,10*ROW('Sanitation Data'!F105))="","",OFFSET('Sanitation Data'!$F$31,0,10*ROW('Sanitation Data'!F105)))</f>
        <v/>
      </c>
      <c r="DC111" s="36" t="str">
        <f ca="true">+IF(OFFSET('Sanitation Data'!$F$32,0,10*ROW('Sanitation Data'!F105))="","",OFFSET('Sanitation Data'!$F$32,0,10*ROW('Sanitation Data'!F105)))</f>
        <v/>
      </c>
      <c r="DD111" s="36" t="str">
        <f ca="true">+IF(OFFSET('Sanitation Data'!$F$33,0,10*ROW('Sanitation Data'!F105))="","",OFFSET('Sanitation Data'!$F$33,0,10*ROW('Sanitation Data'!F105)))</f>
        <v/>
      </c>
      <c r="DE111" s="36" t="str">
        <f ca="true">+IF(OFFSET('Sanitation Data'!$G$29,0,10*ROW('Sanitation Data'!G105))="","",OFFSET('Sanitation Data'!$G$29,0,10*ROW('Sanitation Data'!G105)))</f>
        <v/>
      </c>
      <c r="DF111" s="36" t="str">
        <f ca="true">+IF(OFFSET('Sanitation Data'!$G$30,0,10*ROW('Sanitation Data'!G105))="","",OFFSET('Sanitation Data'!$G$30,0,10*ROW('Sanitation Data'!G105)))</f>
        <v/>
      </c>
      <c r="DG111" s="36" t="str">
        <f ca="true">+IF(OFFSET('Sanitation Data'!$G$31,0,10*ROW('Sanitation Data'!G105))="","",OFFSET('Sanitation Data'!$G$31,0,10*ROW('Sanitation Data'!G105)))</f>
        <v/>
      </c>
      <c r="DH111" s="36" t="str">
        <f ca="true">+IF(OFFSET('Sanitation Data'!$G$32,0,10*ROW('Sanitation Data'!G105))="","",OFFSET('Sanitation Data'!$G$32,0,10*ROW('Sanitation Data'!G105)))</f>
        <v/>
      </c>
      <c r="DI111" s="36" t="str">
        <f ca="true">+IF(OFFSET('Sanitation Data'!$G$33,0,10*ROW('Sanitation Data'!G105))="","",OFFSET('Sanitation Data'!$G$33,0,10*ROW('Sanitation Data'!G105)))</f>
        <v/>
      </c>
      <c r="DJ111" s="36" t="str">
        <f ca="true">+IF(OFFSET('Sanitation Data'!$H$29,0,10*ROW('Sanitation Data'!H105))="","",OFFSET('Sanitation Data'!$H$29,0,10*ROW('Sanitation Data'!H105)))</f>
        <v/>
      </c>
      <c r="DK111" s="36" t="str">
        <f ca="true">+IF(OFFSET('Sanitation Data'!$H$30,0,10*ROW('Sanitation Data'!H105))="","",OFFSET('Sanitation Data'!$H$30,0,10*ROW('Sanitation Data'!H105)))</f>
        <v/>
      </c>
      <c r="DL111" s="36" t="str">
        <f ca="true">+IF(OFFSET('Sanitation Data'!$H$31,0,10*ROW('Sanitation Data'!H105))="","",OFFSET('Sanitation Data'!$H$31,0,10*ROW('Sanitation Data'!H105)))</f>
        <v/>
      </c>
      <c r="DM111" s="36" t="str">
        <f ca="true">+IF(OFFSET('Sanitation Data'!$H$32,0,10*ROW('Sanitation Data'!H105))="","",OFFSET('Sanitation Data'!$H$32,0,10*ROW('Sanitation Data'!H105)))</f>
        <v/>
      </c>
      <c r="DN111" s="36" t="str">
        <f ca="true">+IF(OFFSET('Sanitation Data'!$H$33,0,10*ROW('Sanitation Data'!H105))="","",OFFSET('Sanitation Data'!$H$33,0,10*ROW('Sanitation Data'!H105)))</f>
        <v/>
      </c>
      <c r="DO111" s="36" t="str">
        <f ca="true">+IF(OFFSET('Hygiene Data'!$C$12,0,10*ROW('Hygiene Data'!C105))="","",OFFSET('Hygiene Data'!$C$12,0,10*ROW('Hygiene Data'!C105)))</f>
        <v/>
      </c>
      <c r="DP111" s="36" t="str">
        <f ca="true">+IF(OFFSET('Hygiene Data'!$C$13,0,10*ROW('Hygiene Data'!C105))="","",OFFSET('Hygiene Data'!$C$13,0,10*ROW('Hygiene Data'!C105)))</f>
        <v/>
      </c>
      <c r="DQ111" s="36" t="str">
        <f ca="true">+IF(OFFSET('Hygiene Data'!$C$14,0,10*ROW('Hygiene Data'!C105))="","",OFFSET('Hygiene Data'!$C$14,0,10*ROW('Hygiene Data'!C105)))</f>
        <v/>
      </c>
      <c r="DR111" s="36" t="str">
        <f ca="true">+IF(OFFSET('Hygiene Data'!$D$12,0,10*ROW('Hygiene Data'!D105))="","",OFFSET('Hygiene Data'!$D$12,0,10*ROW('Hygiene Data'!D105)))</f>
        <v/>
      </c>
      <c r="DS111" s="36" t="str">
        <f ca="true">+IF(OFFSET('Hygiene Data'!$D$13,0,10*ROW('Hygiene Data'!D105))="","",OFFSET('Hygiene Data'!$D$13,0,10*ROW('Hygiene Data'!D105)))</f>
        <v/>
      </c>
      <c r="DT111" s="36" t="str">
        <f ca="true">+IF(OFFSET('Hygiene Data'!$D$14,0,10*ROW('Hygiene Data'!D105))="","",OFFSET('Hygiene Data'!$D$14,0,10*ROW('Hygiene Data'!D105)))</f>
        <v/>
      </c>
      <c r="DU111" s="36" t="str">
        <f ca="true">+IF(OFFSET('Hygiene Data'!$E$12,0,10*ROW('Hygiene Data'!E105))="","",OFFSET('Hygiene Data'!$E$12,0,10*ROW('Hygiene Data'!E105)))</f>
        <v/>
      </c>
      <c r="DV111" s="36" t="str">
        <f ca="true">+IF(OFFSET('Hygiene Data'!$E$13,0,10*ROW('Hygiene Data'!E105))="","",OFFSET('Hygiene Data'!$E$13,0,10*ROW('Hygiene Data'!E105)))</f>
        <v/>
      </c>
      <c r="DW111" s="36" t="str">
        <f ca="true">+IF(OFFSET('Hygiene Data'!$E$14,0,10*ROW('Hygiene Data'!E105))="","",OFFSET('Hygiene Data'!$E$14,0,10*ROW('Hygiene Data'!E105)))</f>
        <v/>
      </c>
      <c r="DX111" s="36" t="str">
        <f ca="true">+IF(OFFSET('Hygiene Data'!$F$12,0,10*ROW('Hygiene Data'!F105))="","",OFFSET('Hygiene Data'!$F$12,0,10*ROW('Hygiene Data'!F105)))</f>
        <v/>
      </c>
      <c r="DY111" s="36" t="str">
        <f ca="true">+IF(OFFSET('Hygiene Data'!$F$13,0,10*ROW('Hygiene Data'!F105))="","",OFFSET('Hygiene Data'!$F$13,0,10*ROW('Hygiene Data'!F105)))</f>
        <v/>
      </c>
      <c r="DZ111" s="36" t="str">
        <f ca="true">+IF(OFFSET('Hygiene Data'!$F$14,0,10*ROW('Hygiene Data'!F105))="","",OFFSET('Hygiene Data'!$F$14,0,10*ROW('Hygiene Data'!F105)))</f>
        <v/>
      </c>
      <c r="EA111" s="36" t="str">
        <f ca="true">+IF(OFFSET('Hygiene Data'!$G$12,0,10*ROW('Hygiene Data'!G105))="","",OFFSET('Hygiene Data'!$G$12,0,10*ROW('Hygiene Data'!G105)))</f>
        <v/>
      </c>
      <c r="EB111" s="36" t="str">
        <f ca="true">+IF(OFFSET('Hygiene Data'!$G$13,0,10*ROW('Hygiene Data'!G105))="","",OFFSET('Hygiene Data'!$G$13,0,10*ROW('Hygiene Data'!G105)))</f>
        <v/>
      </c>
      <c r="EC111" s="36" t="str">
        <f ca="true">+IF(OFFSET('Hygiene Data'!$G$14,0,10*ROW('Hygiene Data'!G105))="","",OFFSET('Hygiene Data'!$G$14,0,10*ROW('Hygiene Data'!G105)))</f>
        <v/>
      </c>
      <c r="ED111" s="36" t="str">
        <f ca="true">+IF(OFFSET('Hygiene Data'!$H$12,0,10*ROW('Hygiene Data'!H105))="","",OFFSET('Hygiene Data'!$H$12,0,10*ROW('Hygiene Data'!H105)))</f>
        <v/>
      </c>
      <c r="EE111" s="36" t="str">
        <f ca="true">+IF(OFFSET('Hygiene Data'!$H$13,0,10*ROW('Hygiene Data'!H105))="","",OFFSET('Hygiene Data'!$H$13,0,10*ROW('Hygiene Data'!H105)))</f>
        <v/>
      </c>
      <c r="EF111" s="36" t="str">
        <f ca="true">+IF(OFFSET('Hygiene Data'!$H$14,0,10*ROW('Hygiene Data'!H105))="","",OFFSET('Hygiene Data'!$H$14,0,10*ROW('Hygiene Data'!H105)))</f>
        <v/>
      </c>
    </row>
    <row r="112" x14ac:dyDescent="0.2">
      <c r="A112" s="59" t="str">
        <f ca="true">+IF(OFFSET('Water Data'!$B$1,0,10*ROW('Water Data'!B109))="","",OFFSET('Water Data'!$B$1,0,10*ROW('Water Data'!B109)))</f>
        <v/>
      </c>
      <c r="B112" s="59" t="str">
        <f ca="true">+IF(OFFSET('Water Data'!$A$3,0,10*ROW('Water Data'!A109))="","",OFFSET('Water Data'!$A$3,0,10*ROW('Water Data'!A109)))</f>
        <v/>
      </c>
      <c r="C112" s="59" t="str">
        <f ca="true">+IF(OFFSET('Water Data'!$C$3,0,10*ROW('Water Data'!C109))="","",OFFSET('Water Data'!$C$3,0,10*ROW('Water Data'!C109)))</f>
        <v/>
      </c>
      <c r="D112" s="252" t="e">
        <f ca="true">+IF(AND(ISNUMBER(OFFSET('Water Data'!$C$5,0,10*ROW('Water Data'!C106))),BS112="Yes"),100-OFFSET('Water Data'!$C$5,0,10*ROW('Water Data'!C106)),IF(AND(ISNUMBER(OFFSET('Water Data'!$C$5,0,10*ROW('Water Data'!C106))),BS112="No",ISNUMBER(OFFSET('Water Data'!$C$5,0,10*ROW('Water Data'!C106)))),CONCATENATE("[",ROUND(100-OFFSET('Water Data'!$C$5,0,10*ROW('Water Data'!C106)),0),"]"),IF(AND(ISNUMBER(OFFSET('Water Data'!$C$5,0,10*ROW('Water Data'!C106))),BS112="",ISNUMBER(OFFSET('Water Data'!$C$5,0,10*ROW('Water Data'!C106)))),100-OFFSET('Water Data'!$C$5,0,10*ROW('Water Data'!C106)),NA())))</f>
        <v>#N/A</v>
      </c>
      <c r="E112" s="252" t="e">
        <f ca="true">+IF(AND(ISNUMBER(OFFSET('Water Data'!$C$7,0,10*ROW('Water Data'!D106))),BT112="Yes"),OFFSET('Water Data'!$C$7,0,10*ROW('Water Data'!C106)),IF(AND(ISNUMBER(OFFSET('Water Data'!$C$7,0,10*ROW('Water Data'!C106))),BT112="No",ISNUMBER(OFFSET('Water Data'!$C$7,0,10*ROW('Water Data'!C106)))),CONCATENATE("[",ROUND(OFFSET('Water Data'!$C$7,0,10*ROW('Water Data'!C106)),0),"]"),IF(AND(ISNUMBER(OFFSET('Water Data'!$C$7,0,10*ROW('Water Data'!C106))),BT112="",ISNUMBER(OFFSET('Water Data'!$C$7,0,10*ROW('Water Data'!C106)))),OFFSET('Water Data'!$C$7,0,10*ROW('Water Data'!C106)),NA())))</f>
        <v>#N/A</v>
      </c>
      <c r="F112" s="252" t="e">
        <f ca="true">+IF(AND(ISNUMBER(OFFSET('Water Data'!$C$10,0,10*ROW('Water Data'!C106))),BU112="Yes"),OFFSET('Water Data'!$C$10,0,10*ROW('Water Data'!C106)),IF(AND(ISNUMBER(OFFSET('Water Data'!$C$10,0,10*ROW('Water Data'!C106))),BU112="No",ISNUMBER(OFFSET('Water Data'!$C$10,0,10*ROW('Water Data'!C106)))),CONCATENATE("[",ROUND(OFFSET('Water Data'!$C$10,0,10*ROW('Water Data'!C106)),0),"]"),IF(AND(ISNUMBER(OFFSET('Water Data'!$C$10,0,10*ROW('Water Data'!C106))),BU112="",ISNUMBER(OFFSET('Water Data'!$C$10,0,10*ROW('Water Data'!C106)))),OFFSET('Water Data'!$C$10,0,10*ROW('Water Data'!C106)),NA())))</f>
        <v>#N/A</v>
      </c>
      <c r="G112" s="252" t="e">
        <f ca="true">+IF(AND(ISNUMBER(OFFSET('Water Data'!$D$5,0,10*ROW('Water Data'!D106))),BV112="Yes"),100-OFFSET('Water Data'!$D$5,0,10*ROW('Water Data'!D106)),IF(AND(ISNUMBER(OFFSET('Water Data'!$D$5,0,10*ROW('Water Data'!D106))),BV112="No",ISNUMBER(OFFSET('Water Data'!$D$5,0,10*ROW('Water Data'!D106)))),CONCATENATE("[",ROUND(100-OFFSET('Water Data'!$D$5,0,10*ROW('Water Data'!D106)),0),"]"),IF(AND(ISNUMBER(OFFSET('Water Data'!$D$5,0,10*ROW('Water Data'!D106))),BV112="",ISNUMBER(OFFSET('Water Data'!$D$5,0,10*ROW('Water Data'!D106)))),100-OFFSET('Water Data'!$D$5,0,10*ROW('Water Data'!D106)),NA())))</f>
        <v>#N/A</v>
      </c>
      <c r="H112" s="252" t="e">
        <f ca="true">+IF(AND(ISNUMBER(OFFSET('Water Data'!$D$7,0,10*ROW('Water Data'!D106))),BW112="Yes"),OFFSET('Water Data'!$D$7,0,10*ROW('Water Data'!D106)),IF(AND(ISNUMBER(OFFSET('Water Data'!$D$7,0,10*ROW('Water Data'!D106))),BW112="No",ISNUMBER(OFFSET('Water Data'!$D$7,0,10*ROW('Water Data'!D106)))),CONCATENATE("[",ROUND(OFFSET('Water Data'!$C$7,0,10*ROW('Water Data'!D106)),0),"]"),IF(AND(ISNUMBER(OFFSET('Water Data'!$D$7,0,10*ROW('Water Data'!D106))),BW112="",ISNUMBER(OFFSET('Water Data'!$D$7,0,10*ROW('Water Data'!D106)))),OFFSET('Water Data'!$D$7,0,10*ROW('Water Data'!D106)),NA())))</f>
        <v>#N/A</v>
      </c>
      <c r="I112" s="252" t="e">
        <f ca="true">+IF(AND(ISNUMBER(OFFSET('Water Data'!$D$10,0,10*ROW('Water Data'!D106))),BX112="Yes"),OFFSET('Water Data'!$D$10,0,10*ROW('Water Data'!D106)),IF(AND(ISNUMBER(OFFSET('Water Data'!$D$10,0,10*ROW('Water Data'!D106))),BX112="No",ISNUMBER(OFFSET('Water Data'!$D$10,0,10*ROW('Water Data'!D106)))),CONCATENATE("[",ROUND(OFFSET('Water Data'!$D$10,0,10*ROW('Water Data'!D106)),0),"]"),IF(AND(ISNUMBER(OFFSET('Water Data'!$D$10,0,10*ROW('Water Data'!D106))),BX112="",ISNUMBER(OFFSET('Water Data'!$D$10,0,10*ROW('Water Data'!D106)))),OFFSET('Water Data'!$D$10,0,10*ROW('Water Data'!D106)),NA())))</f>
        <v>#N/A</v>
      </c>
      <c r="J112" s="252" t="e">
        <f ca="true">+IF(AND(ISNUMBER(OFFSET('Water Data'!$E$5,0,10*ROW('Water Data'!E106))),BY112="Yes"),100-OFFSET('Water Data'!$E$5,0,10*ROW('Water Data'!E106)),IF(AND(ISNUMBER(OFFSET('Water Data'!$E$5,0,10*ROW('Water Data'!E106))),BY112="No",ISNUMBER(OFFSET('Water Data'!$E$5,0,10*ROW('Water Data'!E106)))),CONCATENATE("[",ROUND(100-OFFSET('Water Data'!$E$5,0,10*ROW('Water Data'!E106)),0),"]"),IF(AND(ISNUMBER(OFFSET('Water Data'!$E$5,0,10*ROW('Water Data'!E106))),BY112="",ISNUMBER(OFFSET('Water Data'!$E$5,0,10*ROW('Water Data'!E106)))),100-OFFSET('Water Data'!$E$5,0,10*ROW('Water Data'!E106)),NA())))</f>
        <v>#N/A</v>
      </c>
      <c r="K112" s="252" t="e">
        <f ca="true">+IF(AND(ISNUMBER(OFFSET('Water Data'!$E$7,0,10*ROW('Water Data'!E106))),BZ112="Yes"),OFFSET('Water Data'!$E$7,0,10*ROW('Water Data'!E106)),IF(AND(ISNUMBER(OFFSET('Water Data'!$E$7,0,10*ROW('Water Data'!E106))),BZ112="No",ISNUMBER(OFFSET('Water Data'!$E$7,0,10*ROW('Water Data'!E106)))),CONCATENATE("[",ROUND(OFFSET('Water Data'!$E$7,0,10*ROW('Water Data'!E106)),0),"]"),IF(AND(ISNUMBER(OFFSET('Water Data'!$E$7,0,10*ROW('Water Data'!E106))),BZ112="",ISNUMBER(OFFSET('Water Data'!$E$7,0,10*ROW('Water Data'!E106)))),OFFSET('Water Data'!$E$7,0,10*ROW('Water Data'!E106)),NA())))</f>
        <v>#N/A</v>
      </c>
      <c r="L112" s="252" t="e">
        <f ca="true">+IF(AND(ISNUMBER(OFFSET('Water Data'!$E$10,0,10*ROW('Water Data'!E106))),CA112="Yes"),OFFSET('Water Data'!$E$10,0,10*ROW('Water Data'!E106)),IF(AND(ISNUMBER(OFFSET('Water Data'!$E$10,0,10*ROW('Water Data'!E106))),CA112="No",ISNUMBER(OFFSET('Water Data'!$E$10,0,10*ROW('Water Data'!E106)))),CONCATENATE("[",ROUND(OFFSET('Water Data'!$E$10,0,10*ROW('Water Data'!E106)),0),"]"),IF(AND(ISNUMBER(OFFSET('Water Data'!$E$10,0,10*ROW('Water Data'!E106))),CA112="",ISNUMBER(OFFSET('Water Data'!$E$10,0,10*ROW('Water Data'!E106)))),OFFSET('Water Data'!$E$10,0,10*ROW('Water Data'!E106)),NA())))</f>
        <v>#N/A</v>
      </c>
      <c r="M112" s="252" t="e">
        <f ca="true">+IF(AND(ISNUMBER(OFFSET('Water Data'!$F$5,0,10*ROW('Water Data'!F106))),CB112="Yes"),100-OFFSET('Water Data'!$F$5,0,10*ROW('Water Data'!F106)),IF(AND(ISNUMBER(OFFSET('Water Data'!$F$5,0,10*ROW('Water Data'!F106))),CB112="No",ISNUMBER(OFFSET('Water Data'!$F$5,0,10*ROW('Water Data'!F106)))),CONCATENATE("[",ROUND(100-OFFSET('Water Data'!$F$5,0,10*ROW('Water Data'!F106)),0),"]"),IF(AND(ISNUMBER(OFFSET('Water Data'!$F$5,0,10*ROW('Water Data'!F106))),CB112="",ISNUMBER(OFFSET('Water Data'!$F$5,0,10*ROW('Water Data'!F106)))),100-OFFSET('Water Data'!$F$5,0,10*ROW('Water Data'!F106)),NA())))</f>
        <v>#N/A</v>
      </c>
      <c r="N112" s="252" t="e">
        <f ca="true">+IF(AND(ISNUMBER(OFFSET('Water Data'!$F$7,0,10*ROW('Water Data'!F106))),CC112="Yes"),OFFSET('Water Data'!$F$7,0,10*ROW('Water Data'!F106)),IF(AND(ISNUMBER(OFFSET('Water Data'!$F$7,0,10*ROW('Water Data'!F106))),CC112="No",ISNUMBER(OFFSET('Water Data'!$F$7,0,10*ROW('Water Data'!F106)))),CONCATENATE("[",ROUND(OFFSET('Water Data'!$F$7,0,10*ROW('Water Data'!F106)),0),"]"),IF(AND(ISNUMBER(OFFSET('Water Data'!$F$7,0,10*ROW('Water Data'!F106))),CC112="",ISNUMBER(OFFSET('Water Data'!$F$7,0,10*ROW('Water Data'!F106)))),OFFSET('Water Data'!$F$7,0,10*ROW('Water Data'!F106)),NA())))</f>
        <v>#N/A</v>
      </c>
      <c r="O112" s="252" t="e">
        <f ca="true">+IF(AND(ISNUMBER(OFFSET('Water Data'!$F$10,0,10*ROW('Water Data'!F106))),CD112="Yes"),OFFSET('Water Data'!$F$10,0,10*ROW('Water Data'!F106)),IF(AND(ISNUMBER(OFFSET('Water Data'!$F$10,0,10*ROW('Water Data'!F106))),CD112="No",ISNUMBER(OFFSET('Water Data'!$F$10,0,10*ROW('Water Data'!F106)))),CONCATENATE("[",ROUND(OFFSET('Water Data'!$F$10,0,10*ROW('Water Data'!F106)),0),"]"),IF(AND(ISNUMBER(OFFSET('Water Data'!$F$10,0,10*ROW('Water Data'!F106))),CD112="",ISNUMBER(OFFSET('Water Data'!$F$10,0,10*ROW('Water Data'!F106)))),OFFSET('Water Data'!$F$10,0,10*ROW('Water Data'!F106)),NA())))</f>
        <v>#N/A</v>
      </c>
      <c r="P112" s="252" t="e">
        <f ca="true">+IF(AND(ISNUMBER(OFFSET('Water Data'!$G$5,0,10*ROW('Water Data'!G106))),CE112="Yes"),100-OFFSET('Water Data'!$G$5,0,10*ROW('Water Data'!G106)),IF(AND(ISNUMBER(OFFSET('Water Data'!$G$5,0,10*ROW('Water Data'!G106))),CE112="No",ISNUMBER(OFFSET('Water Data'!$G$5,0,10*ROW('Water Data'!G106)))),CONCATENATE("[",ROUND(100-OFFSET('Water Data'!$G$5,0,10*ROW('Water Data'!G106)),0),"]"),IF(AND(ISNUMBER(OFFSET('Water Data'!$G$5,0,10*ROW('Water Data'!G106))),CE112="",ISNUMBER(OFFSET('Water Data'!$G$5,0,10*ROW('Water Data'!G106)))),100-OFFSET('Water Data'!$G$5,0,10*ROW('Water Data'!G106)),NA())))</f>
        <v>#N/A</v>
      </c>
      <c r="Q112" s="252" t="e">
        <f ca="true">+IF(AND(ISNUMBER(OFFSET('Water Data'!$G$7,0,10*ROW('Water Data'!G106))),CF112="Yes"),OFFSET('Water Data'!$G$7,0,10*ROW('Water Data'!G106)),IF(AND(ISNUMBER(OFFSET('Water Data'!$G$7,0,10*ROW('Water Data'!G106))),CF112="No",ISNUMBER(OFFSET('Water Data'!$G$7,0,10*ROW('Water Data'!G106)))),CONCATENATE("[",ROUND(OFFSET('Water Data'!$G$7,0,10*ROW('Water Data'!G106)),0),"]"),IF(AND(ISNUMBER(OFFSET('Water Data'!$G$7,0,10*ROW('Water Data'!G106))),CF112="",ISNUMBER(OFFSET('Water Data'!$G$7,0,10*ROW('Water Data'!G106)))),OFFSET('Water Data'!$G$7,0,10*ROW('Water Data'!G106)),NA())))</f>
        <v>#N/A</v>
      </c>
      <c r="R112" s="252" t="e">
        <f ca="true">+IF(AND(ISNUMBER(OFFSET('Water Data'!$G$10,0,10*ROW('Water Data'!G106))),CG112="Yes"),OFFSET('Water Data'!$G$10,0,10*ROW('Water Data'!G106)),IF(AND(ISNUMBER(OFFSET('Water Data'!$G$10,0,10*ROW('Water Data'!G106))),CG112="No",ISNUMBER(OFFSET('Water Data'!$G$10,0,10*ROW('Water Data'!G106)))),CONCATENATE("[",ROUND(OFFSET('Water Data'!$G$10,0,10*ROW('Water Data'!G106)),0),"]"),IF(AND(ISNUMBER(OFFSET('Water Data'!$G$10,0,10*ROW('Water Data'!G106))),CG112="",ISNUMBER(OFFSET('Water Data'!$G$10,0,10*ROW('Water Data'!G106)))),OFFSET('Water Data'!$G$10,0,10*ROW('Water Data'!G106)),NA())))</f>
        <v>#N/A</v>
      </c>
      <c r="S112" s="252" t="e">
        <f ca="true">+IF(AND(ISNUMBER(OFFSET('Water Data'!$H$5,0,10*ROW('Water Data'!H106))),CH112="Yes"),100-OFFSET('Water Data'!$H$5,0,10*ROW('Water Data'!H106)),IF(AND(ISNUMBER(OFFSET('Water Data'!$H$5,0,10*ROW('Water Data'!H106))),CH112="No",ISNUMBER(OFFSET('Water Data'!$H$5,0,10*ROW('Water Data'!H106)))),CONCATENATE("[",ROUND(100-OFFSET('Water Data'!$H$5,0,10*ROW('Water Data'!H106)),0),"]"),IF(AND(ISNUMBER(OFFSET('Water Data'!$H$5,0,10*ROW('Water Data'!H106))),CH112="",ISNUMBER(OFFSET('Water Data'!$H$5,0,10*ROW('Water Data'!H106)))),100-OFFSET('Water Data'!$H$5,0,10*ROW('Water Data'!H106)),NA())))</f>
        <v>#N/A</v>
      </c>
      <c r="T112" s="252" t="e">
        <f ca="true">+IF(AND(ISNUMBER(OFFSET('Water Data'!$H$7,0,10*ROW('Water Data'!H106))),CI112="Yes"),OFFSET('Water Data'!$H$7,0,10*ROW('Water Data'!H106)),IF(AND(ISNUMBER(OFFSET('Water Data'!$H$7,0,10*ROW('Water Data'!H106))),CI112="No",ISNUMBER(OFFSET('Water Data'!$H$7,0,10*ROW('Water Data'!H106)))),CONCATENATE("[",ROUND(OFFSET('Water Data'!$H$7,0,10*ROW('Water Data'!H106)),0),"]"),IF(AND(ISNUMBER(OFFSET('Water Data'!$H$7,0,10*ROW('Water Data'!H106))),CI112="",ISNUMBER(OFFSET('Water Data'!$H$7,0,10*ROW('Water Data'!H106)))),OFFSET('Water Data'!$H$7,0,10*ROW('Water Data'!H106)),NA())))</f>
        <v>#N/A</v>
      </c>
      <c r="U112" s="252" t="e">
        <f ca="true">+IF(AND(ISNUMBER(OFFSET('Water Data'!$H$10,0,10*ROW('Water Data'!H106))),CJ112="Yes"),OFFSET('Water Data'!$H$10,0,10*ROW('Water Data'!H106)),IF(AND(ISNUMBER(OFFSET('Water Data'!$H$10,0,10*ROW('Water Data'!H106))),CJ112="No",ISNUMBER(OFFSET('Water Data'!$H$10,0,10*ROW('Water Data'!H106)))),CONCATENATE("[",ROUND(OFFSET('Water Data'!$H$10,0,10*ROW('Water Data'!H106)),0),"]"),IF(AND(ISNUMBER(OFFSET('Water Data'!$H$10,0,10*ROW('Water Data'!H106))),CJ112="",ISNUMBER(OFFSET('Water Data'!$H$10,0,10*ROW('Water Data'!H106)))),OFFSET('Water Data'!$H$10,0,10*ROW('Water Data'!H106)),NA())))</f>
        <v>#N/A</v>
      </c>
      <c r="V112" s="253" t="e">
        <f ca="true">+IF(AND(ISNUMBER(OFFSET('Sanitation Data'!$C$5,0,10*ROW('Sanitation Data'!C106))),CK112="Yes"),100-OFFSET('Sanitation Data'!$C$5,0,10*ROW('Sanitation Data'!C106)),IF(AND(ISNUMBER(OFFSET('Sanitation Data'!$C$5,0,10*ROW('Sanitation Data'!C106))),CK112="No",ISNUMBER(OFFSET('Sanitation Data'!$C$5,0,10*ROW('Sanitation Data'!C106)))),CONCATENATE("[",ROUND(100-OFFSET('Sanitation Data'!$C$5,0,10*ROW('Sanitation Data'!C106)),0),"]"),IF(AND(ISNUMBER(OFFSET('Sanitation Data'!$C$5,0,10*ROW('Sanitation Data'!C106))),CK112="",ISNUMBER(OFFSET('Sanitation Data'!$C$5,0,10*ROW('Sanitation Data'!C106)))),100-OFFSET('Sanitation Data'!$C$5,0,10*ROW('Sanitation Data'!C106)),NA())))</f>
        <v>#N/A</v>
      </c>
      <c r="W112" s="253" t="e">
        <f ca="true">+IF(AND(ISNUMBER(OFFSET('Sanitation Data'!$C$7,0,10*ROW('Sanitation Data'!C106))),CL112="Yes"),OFFSET('Sanitation Data'!$C$7,0,10*ROW('Sanitation Data'!C106)),IF(AND(ISNUMBER(OFFSET('Sanitation Data'!$C$7,0,10*ROW('Sanitation Data'!C106))),CL112="No",ISNUMBER(OFFSET('Sanitation Data'!$C$7,0,10*ROW('Sanitation Data'!C106)))),CONCATENATE("[",ROUND(OFFSET('Sanitation Data'!$C$7,0,10*ROW('Sanitation Data'!C106)),0),"]"),IF(AND(ISNUMBER(OFFSET('Sanitation Data'!$C$7,0,10*ROW('Sanitation Data'!C106))),CL112="",ISNUMBER(OFFSET('Sanitation Data'!$C$7,0,10*ROW('Sanitation Data'!C106)))),OFFSET('Sanitation Data'!$C$7,0,10*ROW('Sanitation Data'!C106)),NA())))</f>
        <v>#N/A</v>
      </c>
      <c r="X112" s="253" t="e">
        <f ca="true">+IF(AND(ISNUMBER(OFFSET('Sanitation Data'!$C$11,0,10*ROW('Sanitation Data'!C106))),CM112="Yes"),OFFSET('Sanitation Data'!$C$11,0,10*ROW('Sanitation Data'!C106)),IF(AND(ISNUMBER(OFFSET('Sanitation Data'!$C$11,0,10*ROW('Sanitation Data'!C106))),CM112="No",ISNUMBER(OFFSET('Sanitation Data'!$C$11,0,10*ROW('Sanitation Data'!C106)))),CONCATENATE("[",ROUND(OFFSET('Sanitation Data'!$C$11,0,10*ROW('Sanitation Data'!C106)),0),"]"),IF(AND(ISNUMBER(OFFSET('Sanitation Data'!$C$11,0,10*ROW('Sanitation Data'!C106))),CM112="",ISNUMBER(OFFSET('Sanitation Data'!$C$11,0,10*ROW('Sanitation Data'!C106)))),OFFSET('Sanitation Data'!$C$11,0,10*ROW('Sanitation Data'!C106)),NA())))</f>
        <v>#N/A</v>
      </c>
      <c r="Y112" s="253" t="e">
        <f ca="true">+IF(AND(ISNUMBER(OFFSET('Sanitation Data'!$C$12,0,10*ROW('Sanitation Data'!C106))),CN112="Yes"),OFFSET('Sanitation Data'!$C$12,0,10*ROW('Sanitation Data'!C106)),IF(AND(ISNUMBER(OFFSET('Sanitation Data'!$C$12,0,10*ROW('Sanitation Data'!C106))),CN112="No",ISNUMBER(OFFSET('Sanitation Data'!$C$12,0,10*ROW('Sanitation Data'!C106)))),CONCATENATE("[",ROUND(OFFSET('Sanitation Data'!$C$12,0,10*ROW('Sanitation Data'!C106)),0),"]"),IF(AND(ISNUMBER(OFFSET('Sanitation Data'!$C$12,0,10*ROW('Sanitation Data'!C106))),CN112="",ISNUMBER(OFFSET('Sanitation Data'!$C$12,0,10*ROW('Sanitation Data'!C106)))),OFFSET('Sanitation Data'!$C$12,0,10*ROW('Sanitation Data'!C106)),NA())))</f>
        <v>#N/A</v>
      </c>
      <c r="Z112" s="253" t="e">
        <f ca="true">+IF(AND(ISNUMBER(OFFSET('Sanitation Data'!$C$13,0,10*ROW('Sanitation Data'!C106))),CO112="Yes"),OFFSET('Sanitation Data'!$C$13,0,10*ROW('Sanitation Data'!C106)),IF(AND(ISNUMBER(OFFSET('Sanitation Data'!$C$13,0,10*ROW('Sanitation Data'!C106))),CO112="No",ISNUMBER(OFFSET('Sanitation Data'!$C$13,0,10*ROW('Sanitation Data'!C106)))),CONCATENATE("[",ROUND(OFFSET('Sanitation Data'!$C$13,0,10*ROW('Sanitation Data'!C106)),0),"]"),IF(AND(ISNUMBER(OFFSET('Sanitation Data'!$C$13,0,10*ROW('Sanitation Data'!C106))),CO112="",ISNUMBER(OFFSET('Sanitation Data'!$C$13,0,10*ROW('Sanitation Data'!C106)))),OFFSET('Sanitation Data'!$C$13,0,10*ROW('Sanitation Data'!C106)),NA())))</f>
        <v>#N/A</v>
      </c>
      <c r="AA112" s="253" t="e">
        <f ca="true">+IF(AND(ISNUMBER(OFFSET('Sanitation Data'!$D$5,0,10*ROW('Sanitation Data'!D106))),CP112="Yes"),100-OFFSET('Sanitation Data'!$D$5,0,10*ROW('Sanitation Data'!D106)),IF(AND(ISNUMBER(OFFSET('Sanitation Data'!$D$5,0,10*ROW('Sanitation Data'!D106))),CP112="No",ISNUMBER(OFFSET('Sanitation Data'!$D$5,0,10*ROW('Sanitation Data'!D106)))),CONCATENATE("[",ROUND(100-OFFSET('Sanitation Data'!$D$5,0,10*ROW('Sanitation Data'!D106)),0),"]"),IF(AND(ISNUMBER(OFFSET('Sanitation Data'!$D$5,0,10*ROW('Sanitation Data'!D106))),CP112="",ISNUMBER(OFFSET('Sanitation Data'!$D$5,0,10*ROW('Sanitation Data'!D106)))),100-OFFSET('Sanitation Data'!$D$5,0,10*ROW('Sanitation Data'!D106)),NA())))</f>
        <v>#N/A</v>
      </c>
      <c r="AB112" s="253" t="e">
        <f ca="true">+IF(AND(ISNUMBER(OFFSET('Sanitation Data'!$D$7,0,10*ROW('Sanitation Data'!D106))),CQ112="Yes"),OFFSET('Sanitation Data'!$D$7,0,10*ROW('Sanitation Data'!G106)),IF(AND(ISNUMBER(OFFSET('Sanitation Data'!$D$7,0,10*ROW('Sanitation Data'!D106))),CQ112="No",ISNUMBER(OFFSET('Sanitation Data'!$D$7,0,10*ROW('Sanitation Data'!D106)))),CONCATENATE("[",ROUND(OFFSET('Sanitation Data'!$D$7,0,10*ROW('Sanitation Data'!D106)),0),"]"),IF(AND(ISNUMBER(OFFSET('Sanitation Data'!$D$7,0,10*ROW('Sanitation Data'!D106))),CQ112="",ISNUMBER(OFFSET('Sanitation Data'!$D$7,0,10*ROW('Sanitation Data'!D106)))),OFFSET('Sanitation Data'!$D$7,0,10*ROW('Sanitation Data'!D106)),NA())))</f>
        <v>#N/A</v>
      </c>
      <c r="AC112" s="253" t="e">
        <f ca="true">+IF(AND(ISNUMBER(OFFSET('Sanitation Data'!$D$11,0,10*ROW('Sanitation Data'!D106))),CR112="Yes"),OFFSET('Sanitation Data'!$D$11,0,10*ROW('Sanitation Data'!D106)),IF(AND(ISNUMBER(OFFSET('Sanitation Data'!$D$11,0,10*ROW('Sanitation Data'!D106))),CR112="No",ISNUMBER(OFFSET('Sanitation Data'!$D$11,0,10*ROW('Sanitation Data'!D106)))),CONCATENATE("[",ROUND(OFFSET('Sanitation Data'!$D$11,0,10*ROW('Sanitation Data'!D106)),0),"]"),IF(AND(ISNUMBER(OFFSET('Sanitation Data'!$D$11,0,10*ROW('Sanitation Data'!D106))),CR112="",ISNUMBER(OFFSET('Sanitation Data'!$D$11,0,10*ROW('Sanitation Data'!D106)))),OFFSET('Sanitation Data'!$D$11,0,10*ROW('Sanitation Data'!D106)),NA())))</f>
        <v>#N/A</v>
      </c>
      <c r="AD112" s="253" t="e">
        <f ca="true">+IF(AND(ISNUMBER(OFFSET('Sanitation Data'!$D$12,0,10*ROW('Sanitation Data'!D106))),CS112="Yes"),OFFSET('Sanitation Data'!$D$12,0,10*ROW('Sanitation Data'!D106)),IF(AND(ISNUMBER(OFFSET('Sanitation Data'!$D$12,0,10*ROW('Sanitation Data'!D106))),CS112="No",ISNUMBER(OFFSET('Sanitation Data'!$D$12,0,10*ROW('Sanitation Data'!D106)))),CONCATENATE("[",ROUND(OFFSET('Sanitation Data'!$D$12,0,10*ROW('Sanitation Data'!D106)),0),"]"),IF(AND(ISNUMBER(OFFSET('Sanitation Data'!$D$12,0,10*ROW('Sanitation Data'!D106))),CS112="",ISNUMBER(OFFSET('Sanitation Data'!$D$12,0,10*ROW('Sanitation Data'!D106)))),OFFSET('Sanitation Data'!$D$12,0,10*ROW('Sanitation Data'!D106)),NA())))</f>
        <v>#N/A</v>
      </c>
      <c r="AE112" s="253" t="e">
        <f ca="true">+IF(AND(ISNUMBER(OFFSET('Sanitation Data'!$D$13,0,10*ROW('Sanitation Data'!D106))),CT112="Yes"),OFFSET('Sanitation Data'!$D$13,0,10*ROW('Sanitation Data'!D106)),IF(AND(ISNUMBER(OFFSET('Sanitation Data'!$D$13,0,10*ROW('Sanitation Data'!D106))),CT112="No",ISNUMBER(OFFSET('Sanitation Data'!$D$13,0,10*ROW('Sanitation Data'!D106)))),CONCATENATE("[",ROUND(OFFSET('Sanitation Data'!$D$13,0,10*ROW('Sanitation Data'!D106)),0),"]"),IF(AND(ISNUMBER(OFFSET('Sanitation Data'!$D$13,0,10*ROW('Sanitation Data'!D106))),CT112="",ISNUMBER(OFFSET('Sanitation Data'!$D$13,0,10*ROW('Sanitation Data'!D106)))),OFFSET('Sanitation Data'!$D$13,0,10*ROW('Sanitation Data'!D106)),NA())))</f>
        <v>#N/A</v>
      </c>
      <c r="AF112" s="253" t="e">
        <f ca="true">+IF(AND(ISNUMBER(OFFSET('Sanitation Data'!$E$5,0,10*ROW('Sanitation Data'!E106))),CU112="Yes"),100-OFFSET('Sanitation Data'!$E$5,0,10*ROW('Sanitation Data'!E106)),IF(AND(ISNUMBER(OFFSET('Sanitation Data'!$E$5,0,10*ROW('Sanitation Data'!E106))),CU112="No",ISNUMBER(OFFSET('Sanitation Data'!$E$5,0,10*ROW('Sanitation Data'!E106)))),CONCATENATE("[",ROUND(100-OFFSET('Sanitation Data'!$E$5,0,10*ROW('Sanitation Data'!E106)),0),"]"),IF(AND(ISNUMBER(OFFSET('Sanitation Data'!$E$5,0,10*ROW('Sanitation Data'!E106))),CU112="",ISNUMBER(OFFSET('Sanitation Data'!$E$5,0,10*ROW('Sanitation Data'!E106)))),100-OFFSET('Sanitation Data'!$E$5,0,10*ROW('Sanitation Data'!E106)),NA())))</f>
        <v>#N/A</v>
      </c>
      <c r="AG112" s="253" t="e">
        <f ca="true">+IF(AND(ISNUMBER(OFFSET('Sanitation Data'!$E$7,0,10*ROW('Sanitation Data'!E106))),CV112="Yes"),OFFSET('Sanitation Data'!$E$7,0,10*ROW('Sanitation Data'!E106)),IF(AND(ISNUMBER(OFFSET('Sanitation Data'!$E$7,0,10*ROW('Sanitation Data'!E106))),CV112="No",ISNUMBER(OFFSET('Sanitation Data'!$E$7,0,10*ROW('Sanitation Data'!E106)))),CONCATENATE("[",ROUND(OFFSET('Sanitation Data'!$E$7,0,10*ROW('Sanitation Data'!E106)),0),"]"),IF(AND(ISNUMBER(OFFSET('Sanitation Data'!$E$7,0,10*ROW('Sanitation Data'!E106))),CV112="",ISNUMBER(OFFSET('Sanitation Data'!$E$7,0,10*ROW('Sanitation Data'!E106)))),OFFSET('Sanitation Data'!$E$7,0,10*ROW('Sanitation Data'!E106)),NA())))</f>
        <v>#N/A</v>
      </c>
      <c r="AH112" s="253" t="e">
        <f ca="true">+IF(AND(ISNUMBER(OFFSET('Sanitation Data'!$E$11,0,10*ROW('Sanitation Data'!E106))),CW112="Yes"),OFFSET('Sanitation Data'!$E$11,0,10*ROW('Sanitation Data'!E106)),IF(AND(ISNUMBER(OFFSET('Sanitation Data'!$E$11,0,10*ROW('Sanitation Data'!E106))),CW112="No",ISNUMBER(OFFSET('Sanitation Data'!$E$11,0,10*ROW('Sanitation Data'!E106)))),CONCATENATE("[",ROUND(OFFSET('Sanitation Data'!$E$11,0,10*ROW('Sanitation Data'!E106)),0),"]"),IF(AND(ISNUMBER(OFFSET('Sanitation Data'!$E$11,0,10*ROW('Sanitation Data'!E106))),CW112="",ISNUMBER(OFFSET('Sanitation Data'!$E$11,0,10*ROW('Sanitation Data'!E106)))),OFFSET('Sanitation Data'!$E$11,0,10*ROW('Sanitation Data'!E106)),NA())))</f>
        <v>#N/A</v>
      </c>
      <c r="AI112" s="253" t="e">
        <f ca="true">+IF(AND(ISNUMBER(OFFSET('Sanitation Data'!$E$12,0,10*ROW('Sanitation Data'!E106))),CX112="Yes"),OFFSET('Sanitation Data'!$E$12,0,10*ROW('Sanitation Data'!E106)),IF(AND(ISNUMBER(OFFSET('Sanitation Data'!$E$12,0,10*ROW('Sanitation Data'!E106))),CX112="No",ISNUMBER(OFFSET('Sanitation Data'!$E$12,0,10*ROW('Sanitation Data'!E106)))),CONCATENATE("[",ROUND(OFFSET('Sanitation Data'!$E$12,0,10*ROW('Sanitation Data'!E106)),0),"]"),IF(AND(ISNUMBER(OFFSET('Sanitation Data'!$E$12,0,10*ROW('Sanitation Data'!E106))),CX112="",ISNUMBER(OFFSET('Sanitation Data'!$E$12,0,10*ROW('Sanitation Data'!E106)))),OFFSET('Sanitation Data'!$E$12,0,10*ROW('Sanitation Data'!E106)),NA())))</f>
        <v>#N/A</v>
      </c>
      <c r="AJ112" s="253" t="e">
        <f ca="true">+IF(AND(ISNUMBER(OFFSET('Sanitation Data'!$E$13,0,10*ROW('Sanitation Data'!E106))),CY112="Yes"),OFFSET('Sanitation Data'!$E$13,0,10*ROW('Sanitation Data'!E106)),IF(AND(ISNUMBER(OFFSET('Sanitation Data'!$E$13,0,10*ROW('Sanitation Data'!E106))),CY112="No",ISNUMBER(OFFSET('Sanitation Data'!$E$13,0,10*ROW('Sanitation Data'!E106)))),CONCATENATE("[",ROUND(OFFSET('Sanitation Data'!$E$13,0,10*ROW('Sanitation Data'!E106)),0),"]"),IF(AND(ISNUMBER(OFFSET('Sanitation Data'!$E$13,0,10*ROW('Sanitation Data'!E106))),CY112="",ISNUMBER(OFFSET('Sanitation Data'!$E$13,0,10*ROW('Sanitation Data'!E106)))),OFFSET('Sanitation Data'!$E$13,0,10*ROW('Sanitation Data'!E106)),NA())))</f>
        <v>#N/A</v>
      </c>
      <c r="AK112" s="253" t="e">
        <f ca="true">+IF(AND(ISNUMBER(OFFSET('Sanitation Data'!$F$5,0,10*ROW('Sanitation Data'!F106))),CZ112="Yes"),100-OFFSET('Sanitation Data'!$F$5,0,10*ROW('Sanitation Data'!F106)),IF(AND(ISNUMBER(OFFSET('Sanitation Data'!$F$5,0,10*ROW('Sanitation Data'!F106))),CZ112="No",ISNUMBER(OFFSET('Sanitation Data'!$F$5,0,10*ROW('Sanitation Data'!F106)))),CONCATENATE("[",ROUND(100-OFFSET('Sanitation Data'!$F$5,0,10*ROW('Sanitation Data'!F106)),0),"]"),IF(AND(ISNUMBER(OFFSET('Sanitation Data'!$F$5,0,10*ROW('Sanitation Data'!F106))),CZ112="",ISNUMBER(OFFSET('Sanitation Data'!$F$5,0,10*ROW('Sanitation Data'!F106)))),100-OFFSET('Sanitation Data'!$F$5,0,10*ROW('Sanitation Data'!F106)),NA())))</f>
        <v>#N/A</v>
      </c>
      <c r="AL112" s="253" t="e">
        <f ca="true">+IF(AND(ISNUMBER(OFFSET('Sanitation Data'!$F$7,0,10*ROW('Sanitation Data'!F106))),DA112="Yes"),OFFSET('Sanitation Data'!$F$7,0,10*ROW('Sanitation Data'!F106)),IF(AND(ISNUMBER(OFFSET('Sanitation Data'!$F$7,0,10*ROW('Sanitation Data'!F106))),DA112="No",ISNUMBER(OFFSET('Sanitation Data'!$F$7,0,10*ROW('Sanitation Data'!F106)))),CONCATENATE("[",ROUND(OFFSET('Sanitation Data'!$F$7,0,10*ROW('Sanitation Data'!F106)),0),"]"),IF(AND(ISNUMBER(OFFSET('Sanitation Data'!$F$7,0,10*ROW('Sanitation Data'!F106))),DA112="",ISNUMBER(OFFSET('Sanitation Data'!$F$7,0,10*ROW('Sanitation Data'!F106)))),OFFSET('Sanitation Data'!$F$7,0,10*ROW('Sanitation Data'!F106)),NA())))</f>
        <v>#N/A</v>
      </c>
      <c r="AM112" s="253" t="e">
        <f ca="true">+IF(AND(ISNUMBER(OFFSET('Sanitation Data'!$F$11,0,10*ROW('Sanitation Data'!F106))),DB112="Yes"),OFFSET('Sanitation Data'!$F$11,0,10*ROW('Sanitation Data'!F106)),IF(AND(ISNUMBER(OFFSET('Sanitation Data'!$F$11,0,10*ROW('Sanitation Data'!F106))),DB112="No",ISNUMBER(OFFSET('Sanitation Data'!$F$11,0,10*ROW('Sanitation Data'!F106)))),CONCATENATE("[",ROUND(OFFSET('Sanitation Data'!$F$11,0,10*ROW('Sanitation Data'!F106)),0),"]"),IF(AND(ISNUMBER(OFFSET('Sanitation Data'!$F$11,0,10*ROW('Sanitation Data'!F106))),DB112="",ISNUMBER(OFFSET('Sanitation Data'!$F$11,0,10*ROW('Sanitation Data'!F106)))),OFFSET('Sanitation Data'!$F$11,0,10*ROW('Sanitation Data'!F106)),NA())))</f>
        <v>#N/A</v>
      </c>
      <c r="AN112" s="253" t="e">
        <f ca="true">+IF(AND(ISNUMBER(OFFSET('Sanitation Data'!$F$12,0,10*ROW('Sanitation Data'!F106))),DC112="Yes"),OFFSET('Sanitation Data'!$F$12,0,10*ROW('Sanitation Data'!F106)),IF(AND(ISNUMBER(OFFSET('Sanitation Data'!$F$12,0,10*ROW('Sanitation Data'!F106))),DC112="No",ISNUMBER(OFFSET('Sanitation Data'!$F$12,0,10*ROW('Sanitation Data'!F106)))),CONCATENATE("[",ROUND(OFFSET('Sanitation Data'!$F$12,0,10*ROW('Sanitation Data'!F106)),0),"]"),IF(AND(ISNUMBER(OFFSET('Sanitation Data'!$F$12,0,10*ROW('Sanitation Data'!F106))),DC112="",ISNUMBER(OFFSET('Sanitation Data'!$F$12,0,10*ROW('Sanitation Data'!F106)))),OFFSET('Sanitation Data'!$F$12,0,10*ROW('Sanitation Data'!F106)),NA())))</f>
        <v>#N/A</v>
      </c>
      <c r="AO112" s="253" t="e">
        <f ca="true">+IF(AND(ISNUMBER(OFFSET('Sanitation Data'!$F$13,0,10*ROW('Sanitation Data'!F106))),DD112="Yes"),OFFSET('Sanitation Data'!$F$13,0,10*ROW('Sanitation Data'!F106)),IF(AND(ISNUMBER(OFFSET('Sanitation Data'!$F$13,0,10*ROW('Sanitation Data'!F106))),DD112="No",ISNUMBER(OFFSET('Sanitation Data'!$F$13,0,10*ROW('Sanitation Data'!F106)))),CONCATENATE("[",ROUND(OFFSET('Sanitation Data'!$F$13,0,10*ROW('Sanitation Data'!F106)),0),"]"),IF(AND(ISNUMBER(OFFSET('Sanitation Data'!$F$13,0,10*ROW('Sanitation Data'!F106))),DD112="",ISNUMBER(OFFSET('Sanitation Data'!$F$13,0,10*ROW('Sanitation Data'!F106)))),OFFSET('Sanitation Data'!$F$13,0,10*ROW('Sanitation Data'!F106)),NA())))</f>
        <v>#N/A</v>
      </c>
      <c r="AP112" s="253" t="e">
        <f ca="true">+IF(AND(ISNUMBER(OFFSET('Sanitation Data'!$G$5,0,10*ROW('Sanitation Data'!G106))),DE112="Yes"),100-OFFSET('Sanitation Data'!$G$5,0,10*ROW('Sanitation Data'!G106)),IF(AND(ISNUMBER(OFFSET('Sanitation Data'!$G$5,0,10*ROW('Sanitation Data'!G106))),DE112="No",ISNUMBER(OFFSET('Sanitation Data'!$G$5,0,10*ROW('Sanitation Data'!G106)))),CONCATENATE("[",ROUND(100-OFFSET('Sanitation Data'!$G$5,0,10*ROW('Sanitation Data'!G106)),0),"]"),IF(AND(ISNUMBER(OFFSET('Sanitation Data'!$G$5,0,10*ROW('Sanitation Data'!G106))),DE112="",ISNUMBER(OFFSET('Sanitation Data'!$G$5,0,10*ROW('Sanitation Data'!G106)))),100-OFFSET('Sanitation Data'!$G$5,0,10*ROW('Sanitation Data'!G106)),NA())))</f>
        <v>#N/A</v>
      </c>
      <c r="AQ112" s="253" t="e">
        <f ca="true">+IF(AND(ISNUMBER(OFFSET('Sanitation Data'!$G$7,0,10*ROW('Sanitation Data'!G106))),DF112="Yes"),OFFSET('Sanitation Data'!$G$7,0,10*ROW('Sanitation Data'!G106)),IF(AND(ISNUMBER(OFFSET('Sanitation Data'!$G$7,0,10*ROW('Sanitation Data'!G106))),DF112="No",ISNUMBER(OFFSET('Sanitation Data'!$G$7,0,10*ROW('Sanitation Data'!G106)))),CONCATENATE("[",ROUND(OFFSET('Sanitation Data'!$G$7,0,10*ROW('Sanitation Data'!G106)),0),"]"),IF(AND(ISNUMBER(OFFSET('Sanitation Data'!$G$7,0,10*ROW('Sanitation Data'!G106))),DF112="",ISNUMBER(OFFSET('Sanitation Data'!$G$7,0,10*ROW('Sanitation Data'!G106)))),OFFSET('Sanitation Data'!$G$7,0,10*ROW('Sanitation Data'!G106)),NA())))</f>
        <v>#N/A</v>
      </c>
      <c r="AR112" s="253" t="e">
        <f ca="true">+IF(AND(ISNUMBER(OFFSET('Sanitation Data'!$G$11,0,10*ROW('Sanitation Data'!G106))),DG112="Yes"),OFFSET('Sanitation Data'!$G$11,0,10*ROW('Sanitation Data'!G106)),IF(AND(ISNUMBER(OFFSET('Sanitation Data'!$G$11,0,10*ROW('Sanitation Data'!G106))),DG112="No",ISNUMBER(OFFSET('Sanitation Data'!$G$11,0,10*ROW('Sanitation Data'!G106)))),CONCATENATE("[",ROUND(OFFSET('Sanitation Data'!$G$11,0,10*ROW('Sanitation Data'!G106)),0),"]"),IF(AND(ISNUMBER(OFFSET('Sanitation Data'!$G$11,0,10*ROW('Sanitation Data'!G106))),DG112="",ISNUMBER(OFFSET('Sanitation Data'!$G$11,0,10*ROW('Sanitation Data'!G106)))),OFFSET('Sanitation Data'!$G$11,0,10*ROW('Sanitation Data'!G106)),NA())))</f>
        <v>#N/A</v>
      </c>
      <c r="AS112" s="253" t="e">
        <f ca="true">+IF(AND(ISNUMBER(OFFSET('Sanitation Data'!$G$12,0,10*ROW('Sanitation Data'!G106))),DH112="Yes"),OFFSET('Sanitation Data'!$G$12,0,10*ROW('Sanitation Data'!G106)),IF(AND(ISNUMBER(OFFSET('Sanitation Data'!$G$12,0,10*ROW('Sanitation Data'!G106))),DH112="No",ISNUMBER(OFFSET('Sanitation Data'!$G$12,0,10*ROW('Sanitation Data'!G106)))),CONCATENATE("[",ROUND(OFFSET('Sanitation Data'!$G$12,0,10*ROW('Sanitation Data'!G106)),0),"]"),IF(AND(ISNUMBER(OFFSET('Sanitation Data'!$G$12,0,10*ROW('Sanitation Data'!G106))),DH112="",ISNUMBER(OFFSET('Sanitation Data'!$G$12,0,10*ROW('Sanitation Data'!G106)))),OFFSET('Sanitation Data'!$G$12,0,10*ROW('Sanitation Data'!G106)),NA())))</f>
        <v>#N/A</v>
      </c>
      <c r="AT112" s="253" t="e">
        <f ca="true">+IF(AND(ISNUMBER(OFFSET('Sanitation Data'!$G$13,0,10*ROW('Sanitation Data'!G106))),DI112="Yes"),OFFSET('Sanitation Data'!$G$13,0,10*ROW('Sanitation Data'!G106)),IF(AND(ISNUMBER(OFFSET('Sanitation Data'!$G$13,0,10*ROW('Sanitation Data'!G106))),DI112="No",ISNUMBER(OFFSET('Sanitation Data'!$G$13,0,10*ROW('Sanitation Data'!G106)))),CONCATENATE("[",ROUND(OFFSET('Sanitation Data'!$G$13,0,10*ROW('Sanitation Data'!G106)),0),"]"),IF(AND(ISNUMBER(OFFSET('Sanitation Data'!$G$13,0,10*ROW('Sanitation Data'!G106))),DI112="",ISNUMBER(OFFSET('Sanitation Data'!$G$13,0,10*ROW('Sanitation Data'!G106)))),OFFSET('Sanitation Data'!$G$13,0,10*ROW('Sanitation Data'!G106)),NA())))</f>
        <v>#N/A</v>
      </c>
      <c r="AU112" s="253" t="e">
        <f ca="true">+IF(AND(ISNUMBER(OFFSET('Sanitation Data'!$H$5,0,10*ROW('Sanitation Data'!H106))),DJ112="Yes"),100-OFFSET('Sanitation Data'!$H$5,0,10*ROW('Sanitation Data'!H106)),IF(AND(ISNUMBER(OFFSET('Sanitation Data'!$H$5,0,10*ROW('Sanitation Data'!H106))),DJ112="No",ISNUMBER(OFFSET('Sanitation Data'!$H$5,0,10*ROW('Sanitation Data'!H106)))),CONCATENATE("[",ROUND(100-OFFSET('Sanitation Data'!$H$5,0,10*ROW('Sanitation Data'!H106)),0),"]"),IF(AND(ISNUMBER(OFFSET('Sanitation Data'!$H$5,0,10*ROW('Sanitation Data'!H106))),DJ112="",ISNUMBER(OFFSET('Sanitation Data'!$H$5,0,10*ROW('Sanitation Data'!H106)))),100-OFFSET('Sanitation Data'!$H$5,0,10*ROW('Sanitation Data'!H106)),NA())))</f>
        <v>#N/A</v>
      </c>
      <c r="AV112" s="253" t="e">
        <f ca="true">+IF(AND(ISNUMBER(OFFSET('Sanitation Data'!$H$7,0,10*ROW('Sanitation Data'!H106))),DK112="Yes"),OFFSET('Sanitation Data'!$H$7,0,10*ROW('Sanitation Data'!H106)),IF(AND(ISNUMBER(OFFSET('Sanitation Data'!$H$7,0,10*ROW('Sanitation Data'!H106))),DK112="No",ISNUMBER(OFFSET('Sanitation Data'!$H$7,0,10*ROW('Sanitation Data'!H106)))),CONCATENATE("[",ROUND(OFFSET('Sanitation Data'!$H$7,0,10*ROW('Sanitation Data'!H106)),0),"]"),IF(AND(ISNUMBER(OFFSET('Sanitation Data'!$H$7,0,10*ROW('Sanitation Data'!H106))),DK112="",ISNUMBER(OFFSET('Sanitation Data'!$H$7,0,10*ROW('Sanitation Data'!H106)))),OFFSET('Sanitation Data'!$H$7,0,10*ROW('Sanitation Data'!H106)),NA())))</f>
        <v>#N/A</v>
      </c>
      <c r="AW112" s="253" t="e">
        <f ca="true">+IF(AND(ISNUMBER(OFFSET('Sanitation Data'!$H$11,0,10*ROW('Sanitation Data'!H106))),DL112="Yes"),OFFSET('Sanitation Data'!$H$11,0,10*ROW('Sanitation Data'!H106)),IF(AND(ISNUMBER(OFFSET('Sanitation Data'!$H$11,0,10*ROW('Sanitation Data'!H106))),DL112="No",ISNUMBER(OFFSET('Sanitation Data'!$H$11,0,10*ROW('Sanitation Data'!H106)))),CONCATENATE("[",ROUND(OFFSET('Sanitation Data'!$H$11,0,10*ROW('Sanitation Data'!H106)),0),"]"),IF(AND(ISNUMBER(OFFSET('Sanitation Data'!$H$11,0,10*ROW('Sanitation Data'!H106))),DL112="",ISNUMBER(OFFSET('Sanitation Data'!$H$11,0,10*ROW('Sanitation Data'!H106)))),OFFSET('Sanitation Data'!$H$11,0,10*ROW('Sanitation Data'!H106)),NA())))</f>
        <v>#N/A</v>
      </c>
      <c r="AX112" s="253" t="e">
        <f ca="true">+IF(AND(ISNUMBER(OFFSET('Sanitation Data'!$H$12,0,10*ROW('Sanitation Data'!H106))),DM112="Yes"),OFFSET('Sanitation Data'!$H$12,0,10*ROW('Sanitation Data'!H106)),IF(AND(ISNUMBER(OFFSET('Sanitation Data'!$H$12,0,10*ROW('Sanitation Data'!H106))),DM112="No",ISNUMBER(OFFSET('Sanitation Data'!$H$12,0,10*ROW('Sanitation Data'!H106)))),CONCATENATE("[",ROUND(OFFSET('Sanitation Data'!$H$12,0,10*ROW('Sanitation Data'!H106)),0),"]"),IF(AND(ISNUMBER(OFFSET('Sanitation Data'!$H$12,0,10*ROW('Sanitation Data'!H106))),DM112="",ISNUMBER(OFFSET('Sanitation Data'!$H$12,0,10*ROW('Sanitation Data'!H106)))),OFFSET('Sanitation Data'!$H$12,0,10*ROW('Sanitation Data'!H106)),NA())))</f>
        <v>#N/A</v>
      </c>
      <c r="AY112" s="253" t="e">
        <f ca="true">+IF(AND(ISNUMBER(OFFSET('Sanitation Data'!$H$13,0,10*ROW('Sanitation Data'!H106))),DN112="Yes"),OFFSET('Sanitation Data'!$H$13,0,10*ROW('Sanitation Data'!H106)),IF(AND(ISNUMBER(OFFSET('Sanitation Data'!$H$13,0,10*ROW('Sanitation Data'!H106))),DN112="No",ISNUMBER(OFFSET('Sanitation Data'!$H$13,0,10*ROW('Sanitation Data'!H106)))),CONCATENATE("[",ROUND(OFFSET('Sanitation Data'!$H$13,0,10*ROW('Sanitation Data'!H106)),0),"]"),IF(AND(ISNUMBER(OFFSET('Sanitation Data'!$H$13,0,10*ROW('Sanitation Data'!H106))),DN112="",ISNUMBER(OFFSET('Sanitation Data'!$H$13,0,10*ROW('Sanitation Data'!H106)))),OFFSET('Sanitation Data'!$H$13,0,10*ROW('Sanitation Data'!H106)),NA())))</f>
        <v>#N/A</v>
      </c>
      <c r="AZ112" s="254" t="e">
        <f ca="true">+IF(AND(ISNUMBER(OFFSET('Hygiene Data'!$C$6,0,10*ROW('Hygiene Data'!C106))),DO112="Yes"),OFFSET('Hygiene Data'!$C$6,0,10*ROW('Hygiene Data'!C106)),IF(AND(ISNUMBER(OFFSET('Hygiene Data'!$C$6,0,10*ROW('Hygiene Data'!C106))),DO112="No",ISNUMBER(OFFSET('Hygiene Data'!$C$6,0,10*ROW('Hygiene Data'!C106)))),CONCATENATE("[",ROUND(OFFSET('Hygiene Data'!$C$6,0,10*ROW('Hygiene Data'!C106)),0),"]"),IF(AND(ISNUMBER(OFFSET('Hygiene Data'!$C$6,0,10*ROW('Hygiene Data'!C106))),DO112="",ISNUMBER(OFFSET('Hygiene Data'!$C$6,0,10*ROW('Hygiene Data'!C106)))),OFFSET('Hygiene Data'!$C$6,0,10*ROW('Hygiene Data'!C106)),NA())))</f>
        <v>#N/A</v>
      </c>
      <c r="BA112" s="254" t="e">
        <f ca="true">+IF(AND(ISNUMBER(OFFSET('Hygiene Data'!$C$8,0,10*ROW('Hygiene Data'!C106))),DP112="Yes"),OFFSET('Hygiene Data'!$C$8,0,10*ROW('Hygiene Data'!C106)),IF(AND(ISNUMBER(OFFSET('Hygiene Data'!$C$8,0,10*ROW('Hygiene Data'!C106))),DP112="No",ISNUMBER(OFFSET('Hygiene Data'!$C$8,0,10*ROW('Hygiene Data'!C106)))),CONCATENATE("[",ROUND(OFFSET('Hygiene Data'!$C$8,0,10*ROW('Hygiene Data'!C106)),0),"]"),IF(AND(ISNUMBER(OFFSET('Hygiene Data'!$C$8,0,10*ROW('Hygiene Data'!C106))),DP112="",ISNUMBER(OFFSET('Hygiene Data'!$C$8,0,10*ROW('Hygiene Data'!C106)))),OFFSET('Hygiene Data'!$C$8,0,10*ROW('Hygiene Data'!C106)),NA())))</f>
        <v>#N/A</v>
      </c>
      <c r="BB112" s="254" t="e">
        <f ca="true">+IF(AND(ISNUMBER(OFFSET('Hygiene Data'!$C$10,0,10*ROW('Hygiene Data'!C106))),DQ112="Yes"),OFFSET('Hygiene Data'!$C$10,0,10*ROW('Hygiene Data'!C106)),IF(AND(ISNUMBER(OFFSET('Hygiene Data'!$C$10,0,10*ROW('Hygiene Data'!C106))),DQ112="No",ISNUMBER(OFFSET('Hygiene Data'!$C$10,0,10*ROW('Hygiene Data'!C106)))),CONCATENATE("[",ROUND(OFFSET('Hygiene Data'!$C$10,0,10*ROW('Hygiene Data'!C106)),0),"]"),IF(AND(ISNUMBER(OFFSET('Hygiene Data'!$C$10,0,10*ROW('Hygiene Data'!C106))),DQ112="",ISNUMBER(OFFSET('Hygiene Data'!$C$10,0,10*ROW('Hygiene Data'!C106)))),OFFSET('Hygiene Data'!$C$10,0,10*ROW('Hygiene Data'!C106)),NA())))</f>
        <v>#N/A</v>
      </c>
      <c r="BC112" s="254" t="e">
        <f ca="true">+IF(AND(ISNUMBER(OFFSET('Hygiene Data'!$D$6,0,10*ROW('Hygiene Data'!D106))),DR112="Yes"),OFFSET('Hygiene Data'!$D$6,0,10*ROW('Hygiene Data'!D106)),IF(AND(ISNUMBER(OFFSET('Hygiene Data'!$D$6,0,10*ROW('Hygiene Data'!D106))),DR112="No",ISNUMBER(OFFSET('Hygiene Data'!$D$6,0,10*ROW('Hygiene Data'!D106)))),CONCATENATE("[",ROUND(OFFSET('Hygiene Data'!$D$6,0,10*ROW('Hygiene Data'!D106)),0),"]"),IF(AND(ISNUMBER(OFFSET('Hygiene Data'!$D$6,0,10*ROW('Hygiene Data'!D106))),DR112="",ISNUMBER(OFFSET('Hygiene Data'!$D$6,0,10*ROW('Hygiene Data'!D106)))),OFFSET('Hygiene Data'!$D$6,0,10*ROW('Hygiene Data'!D106)),NA())))</f>
        <v>#N/A</v>
      </c>
      <c r="BD112" s="254" t="e">
        <f ca="true">+IF(AND(ISNUMBER(OFFSET('Hygiene Data'!$D$8,0,10*ROW('Hygiene Data'!D106))),DS112="Yes"),OFFSET('Hygiene Data'!$D$8,0,10*ROW('Hygiene Data'!D106)),IF(AND(ISNUMBER(OFFSET('Hygiene Data'!$D$8,0,10*ROW('Hygiene Data'!D106))),DS112="No",ISNUMBER(OFFSET('Hygiene Data'!$D$8,0,10*ROW('Hygiene Data'!D106)))),CONCATENATE("[",ROUND(OFFSET('Hygiene Data'!$D$8,0,10*ROW('Hygiene Data'!D106)),0),"]"),IF(AND(ISNUMBER(OFFSET('Hygiene Data'!$D$8,0,10*ROW('Hygiene Data'!D106))),DS112="",ISNUMBER(OFFSET('Hygiene Data'!$D$8,0,10*ROW('Hygiene Data'!D106)))),OFFSET('Hygiene Data'!$D$8,0,10*ROW('Hygiene Data'!D106)),NA())))</f>
        <v>#N/A</v>
      </c>
      <c r="BE112" s="254" t="e">
        <f ca="true">+IF(AND(ISNUMBER(OFFSET('Hygiene Data'!$D$10,0,10*ROW('Hygiene Data'!D106))),DT112="Yes"),OFFSET('Hygiene Data'!$D$10,0,10*ROW('Hygiene Data'!D106)),IF(AND(ISNUMBER(OFFSET('Hygiene Data'!$D$10,0,10*ROW('Hygiene Data'!D106))),DT112="No",ISNUMBER(OFFSET('Hygiene Data'!$D$10,0,10*ROW('Hygiene Data'!D106)))),CONCATENATE("[",ROUND(OFFSET('Hygiene Data'!$D$10,0,10*ROW('Hygiene Data'!D106)),0),"]"),IF(AND(ISNUMBER(OFFSET('Hygiene Data'!$D$10,0,10*ROW('Hygiene Data'!D106))),DT112="",ISNUMBER(OFFSET('Hygiene Data'!$D$10,0,10*ROW('Hygiene Data'!D106)))),OFFSET('Hygiene Data'!$D$10,0,10*ROW('Hygiene Data'!D106)),NA())))</f>
        <v>#N/A</v>
      </c>
      <c r="BF112" s="254" t="e">
        <f ca="true">+IF(AND(ISNUMBER(OFFSET('Hygiene Data'!$E$6,0,10*ROW('Hygiene Data'!E106))),DU112="Yes"),OFFSET('Hygiene Data'!$E$6,0,10*ROW('Hygiene Data'!E106)),IF(AND(ISNUMBER(OFFSET('Hygiene Data'!$E$6,0,10*ROW('Hygiene Data'!E106))),DU112="No",ISNUMBER(OFFSET('Hygiene Data'!$E$6,0,10*ROW('Hygiene Data'!E106)))),CONCATENATE("[",ROUND(OFFSET('Hygiene Data'!$E$6,0,10*ROW('Hygiene Data'!E106)),0),"]"),IF(AND(ISNUMBER(OFFSET('Hygiene Data'!$E$6,0,10*ROW('Hygiene Data'!E106))),DU112="",ISNUMBER(OFFSET('Hygiene Data'!$E$6,0,10*ROW('Hygiene Data'!E106)))),OFFSET('Hygiene Data'!$E$6,0,10*ROW('Hygiene Data'!E106)),NA())))</f>
        <v>#N/A</v>
      </c>
      <c r="BG112" s="254" t="e">
        <f ca="true">+IF(AND(ISNUMBER(OFFSET('Hygiene Data'!$E$8,0,10*ROW('Hygiene Data'!E106))),DV112="Yes"),OFFSET('Hygiene Data'!$E$8,0,10*ROW('Hygiene Data'!E106)),IF(AND(ISNUMBER(OFFSET('Hygiene Data'!$E$8,0,10*ROW('Hygiene Data'!E106))),DV112="No",ISNUMBER(OFFSET('Hygiene Data'!$E$8,0,10*ROW('Hygiene Data'!E106)))),CONCATENATE("[",ROUND(OFFSET('Hygiene Data'!$E$8,0,10*ROW('Hygiene Data'!E106)),0),"]"),IF(AND(ISNUMBER(OFFSET('Hygiene Data'!$E$8,0,10*ROW('Hygiene Data'!E106))),DV112="",ISNUMBER(OFFSET('Hygiene Data'!$E$8,0,10*ROW('Hygiene Data'!E106)))),OFFSET('Hygiene Data'!$E$8,0,10*ROW('Hygiene Data'!E106)),NA())))</f>
        <v>#N/A</v>
      </c>
      <c r="BH112" s="254" t="e">
        <f ca="true">+IF(AND(ISNUMBER(OFFSET('Hygiene Data'!$E$10,0,10*ROW('Hygiene Data'!E106))),DW112="Yes"),OFFSET('Hygiene Data'!$E$10,0,10*ROW('Hygiene Data'!E106)),IF(AND(ISNUMBER(OFFSET('Hygiene Data'!$E$10,0,10*ROW('Hygiene Data'!E106))),DW112="No",ISNUMBER(OFFSET('Hygiene Data'!$E$10,0,10*ROW('Hygiene Data'!E106)))),CONCATENATE("[",ROUND(OFFSET('Hygiene Data'!$E$10,0,10*ROW('Hygiene Data'!E106)),0),"]"),IF(AND(ISNUMBER(OFFSET('Hygiene Data'!$E$10,0,10*ROW('Hygiene Data'!E106))),DW112="",ISNUMBER(OFFSET('Hygiene Data'!$E$10,0,10*ROW('Hygiene Data'!E106)))),OFFSET('Hygiene Data'!$E$10,0,10*ROW('Hygiene Data'!E106)),NA())))</f>
        <v>#N/A</v>
      </c>
      <c r="BI112" s="254" t="e">
        <f ca="true">+IF(AND(ISNUMBER(OFFSET('Hygiene Data'!$F$6,0,10*ROW('Hygiene Data'!F106))),DX112="Yes"),OFFSET('Hygiene Data'!$F$6,0,10*ROW('Hygiene Data'!F106)),IF(AND(ISNUMBER(OFFSET('Hygiene Data'!$F$6,0,10*ROW('Hygiene Data'!F106))),DX112="No",ISNUMBER(OFFSET('Hygiene Data'!$F$6,0,10*ROW('Hygiene Data'!F106)))),CONCATENATE("[",ROUND(OFFSET('Hygiene Data'!$F$6,0,10*ROW('Hygiene Data'!F106)),0),"]"),IF(AND(ISNUMBER(OFFSET('Hygiene Data'!$F$6,0,10*ROW('Hygiene Data'!F106))),DX112="",ISNUMBER(OFFSET('Hygiene Data'!$F$6,0,10*ROW('Hygiene Data'!F106)))),OFFSET('Hygiene Data'!$F$6,0,10*ROW('Hygiene Data'!F106)),NA())))</f>
        <v>#N/A</v>
      </c>
      <c r="BJ112" s="254" t="e">
        <f ca="true">+IF(AND(ISNUMBER(OFFSET('Hygiene Data'!$F$8,0,10*ROW('Hygiene Data'!F106))),DY112="Yes"),OFFSET('Hygiene Data'!$F$8,0,10*ROW('Hygiene Data'!F106)),IF(AND(ISNUMBER(OFFSET('Hygiene Data'!$F$8,0,10*ROW('Hygiene Data'!F106))),DY112="No",ISNUMBER(OFFSET('Hygiene Data'!$F$8,0,10*ROW('Hygiene Data'!F106)))),CONCATENATE("[",ROUND(OFFSET('Hygiene Data'!$F$8,0,10*ROW('Hygiene Data'!F106)),0),"]"),IF(AND(ISNUMBER(OFFSET('Hygiene Data'!$F$8,0,10*ROW('Hygiene Data'!F106))),DY112="",ISNUMBER(OFFSET('Hygiene Data'!$F$8,0,10*ROW('Hygiene Data'!F106)))),OFFSET('Hygiene Data'!$F$8,0,10*ROW('Hygiene Data'!F106)),NA())))</f>
        <v>#N/A</v>
      </c>
      <c r="BK112" s="254" t="e">
        <f ca="true">+IF(AND(ISNUMBER(OFFSET('Hygiene Data'!$F$10,0,10*ROW('Hygiene Data'!F106))),DZ112="Yes"),OFFSET('Hygiene Data'!$F$10,0,10*ROW('Hygiene Data'!F106)),IF(AND(ISNUMBER(OFFSET('Hygiene Data'!$F$10,0,10*ROW('Hygiene Data'!F106))),DZ112="No",ISNUMBER(OFFSET('Hygiene Data'!$F$10,0,10*ROW('Hygiene Data'!F106)))),CONCATENATE("[",ROUND(OFFSET('Hygiene Data'!$F$10,0,10*ROW('Hygiene Data'!F106)),0),"]"),IF(AND(ISNUMBER(OFFSET('Hygiene Data'!$F$10,0,10*ROW('Hygiene Data'!F106))),DZ112="",ISNUMBER(OFFSET('Hygiene Data'!$F$10,0,10*ROW('Hygiene Data'!F106)))),OFFSET('Hygiene Data'!$F$10,0,10*ROW('Hygiene Data'!F106)),NA())))</f>
        <v>#N/A</v>
      </c>
      <c r="BL112" s="254" t="e">
        <f ca="true">+IF(AND(ISNUMBER(OFFSET('Hygiene Data'!$G$6,0,10*ROW('Hygiene Data'!G106))),EA112="Yes"),OFFSET('Hygiene Data'!$G$6,0,10*ROW('Hygiene Data'!G106)),IF(AND(ISNUMBER(OFFSET('Hygiene Data'!$G$6,0,10*ROW('Hygiene Data'!G106))),EA112="No",ISNUMBER(OFFSET('Hygiene Data'!$G$6,0,10*ROW('Hygiene Data'!G106)))),CONCATENATE("[",ROUND(OFFSET('Hygiene Data'!$G$6,0,10*ROW('Hygiene Data'!G106)),0),"]"),IF(AND(ISNUMBER(OFFSET('Hygiene Data'!$G$6,0,10*ROW('Hygiene Data'!G106))),EA112="",ISNUMBER(OFFSET('Hygiene Data'!$G$6,0,10*ROW('Hygiene Data'!G106)))),OFFSET('Hygiene Data'!$G$6,0,10*ROW('Hygiene Data'!G106)),NA())))</f>
        <v>#N/A</v>
      </c>
      <c r="BM112" s="254" t="e">
        <f ca="true">+IF(AND(ISNUMBER(OFFSET('Hygiene Data'!$G$8,0,10*ROW('Hygiene Data'!G106))),EB112="Yes"),OFFSET('Hygiene Data'!$G$8,0,10*ROW('Hygiene Data'!G106)),IF(AND(ISNUMBER(OFFSET('Hygiene Data'!$G$8,0,10*ROW('Hygiene Data'!G106))),EB112="No",ISNUMBER(OFFSET('Hygiene Data'!$G$8,0,10*ROW('Hygiene Data'!G106)))),CONCATENATE("[",ROUND(OFFSET('Hygiene Data'!$G$8,0,10*ROW('Hygiene Data'!G106)),0),"]"),IF(AND(ISNUMBER(OFFSET('Hygiene Data'!$G$8,0,10*ROW('Hygiene Data'!G106))),EB112="",ISNUMBER(OFFSET('Hygiene Data'!$G$8,0,10*ROW('Hygiene Data'!G106)))),OFFSET('Hygiene Data'!$G$8,0,10*ROW('Hygiene Data'!G106)),NA())))</f>
        <v>#N/A</v>
      </c>
      <c r="BN112" s="254" t="e">
        <f ca="true">+IF(AND(ISNUMBER(OFFSET('Hygiene Data'!$G$10,0,10*ROW('Hygiene Data'!G106))),EC112="Yes"),OFFSET('Hygiene Data'!$G$10,0,10*ROW('Hygiene Data'!G106)),IF(AND(ISNUMBER(OFFSET('Hygiene Data'!$G$10,0,10*ROW('Hygiene Data'!G106))),EC112="No",ISNUMBER(OFFSET('Hygiene Data'!$G$10,0,10*ROW('Hygiene Data'!G106)))),CONCATENATE("[",ROUND(OFFSET('Hygiene Data'!$G$10,0,10*ROW('Hygiene Data'!G106)),0),"]"),IF(AND(ISNUMBER(OFFSET('Hygiene Data'!$G$10,0,10*ROW('Hygiene Data'!G106))),EC112="",ISNUMBER(OFFSET('Hygiene Data'!$G$10,0,10*ROW('Hygiene Data'!G106)))),OFFSET('Hygiene Data'!$G$10,0,10*ROW('Hygiene Data'!G106)),NA())))</f>
        <v>#N/A</v>
      </c>
      <c r="BO112" s="254" t="e">
        <f ca="true">+IF(AND(ISNUMBER(OFFSET('Hygiene Data'!$H$6,0,10*ROW('Hygiene Data'!H106))),ED112="Yes"),OFFSET('Hygiene Data'!$H$6,0,10*ROW('Hygiene Data'!H106)),IF(AND(ISNUMBER(OFFSET('Hygiene Data'!$H$6,0,10*ROW('Hygiene Data'!H106))),ED112="No",ISNUMBER(OFFSET('Hygiene Data'!$H$6,0,10*ROW('Hygiene Data'!H106)))),CONCATENATE("[",ROUND(OFFSET('Hygiene Data'!$H$6,0,10*ROW('Hygiene Data'!H106)),0),"]"),IF(AND(ISNUMBER(OFFSET('Hygiene Data'!$H$6,0,10*ROW('Hygiene Data'!H106))),ED112="",ISNUMBER(OFFSET('Hygiene Data'!$H$6,0,10*ROW('Hygiene Data'!H106)))),OFFSET('Hygiene Data'!$H$6,0,10*ROW('Hygiene Data'!H106)),NA())))</f>
        <v>#N/A</v>
      </c>
      <c r="BP112" s="254" t="e">
        <f ca="true">+IF(AND(ISNUMBER(OFFSET('Hygiene Data'!$H$8,0,10*ROW('Hygiene Data'!H106))),EE112="Yes"),OFFSET('Hygiene Data'!$H$8,0,10*ROW('Hygiene Data'!H106)),IF(AND(ISNUMBER(OFFSET('Hygiene Data'!$H$8,0,10*ROW('Hygiene Data'!H106))),EE112="No",ISNUMBER(OFFSET('Hygiene Data'!$H$8,0,10*ROW('Hygiene Data'!H106)))),CONCATENATE("[",ROUND(OFFSET('Hygiene Data'!$H$8,0,10*ROW('Hygiene Data'!H106)),0),"]"),IF(AND(ISNUMBER(OFFSET('Hygiene Data'!$H$8,0,10*ROW('Hygiene Data'!H106))),EE112="",ISNUMBER(OFFSET('Hygiene Data'!$H$8,0,10*ROW('Hygiene Data'!H106)))),OFFSET('Hygiene Data'!$H$8,0,10*ROW('Hygiene Data'!H106)),NA())))</f>
        <v>#N/A</v>
      </c>
      <c r="BQ112" s="254" t="e">
        <f ca="true">+IF(AND(ISNUMBER(OFFSET('Hygiene Data'!$H$10,0,10*ROW('Hygiene Data'!H106))),EF112="Yes"),OFFSET('Hygiene Data'!$H$10,0,10*ROW('Hygiene Data'!H106)),IF(AND(ISNUMBER(OFFSET('Hygiene Data'!$H$10,0,10*ROW('Hygiene Data'!H106))),EF112="No",ISNUMBER(OFFSET('Hygiene Data'!$H$10,0,10*ROW('Hygiene Data'!H106)))),CONCATENATE("[",ROUND(OFFSET('Hygiene Data'!$H$10,0,10*ROW('Hygiene Data'!H106)),0),"]"),IF(AND(ISNUMBER(OFFSET('Hygiene Data'!$H$10,0,10*ROW('Hygiene Data'!H106))),EF112="",ISNUMBER(OFFSET('Hygiene Data'!$H$10,0,10*ROW('Hygiene Data'!H106)))),OFFSET('Hygiene Data'!$H$10,0,10*ROW('Hygiene Data'!H106)),NA())))</f>
        <v>#N/A</v>
      </c>
      <c r="BS112" s="36" t="str">
        <f ca="true">+IF(OFFSET('Water Data'!$C$28,0,10*ROW('Water Data'!C106))="","",OFFSET('Water Data'!$C$28,0,10*ROW('Water Data'!C106)))</f>
        <v/>
      </c>
      <c r="BT112" s="36" t="str">
        <f ca="true">+IF(OFFSET('Water Data'!$C$29,0,10*ROW('Water Data'!C106))="","",OFFSET('Water Data'!$C$29,0,10*ROW('Water Data'!C106)))</f>
        <v/>
      </c>
      <c r="BU112" s="36" t="str">
        <f ca="true">+IF(OFFSET('Water Data'!$C$30,0,10*ROW('Water Data'!C106))="","",OFFSET('Water Data'!$C$30,0,10*ROW('Water Data'!C106)))</f>
        <v/>
      </c>
      <c r="BV112" s="36" t="str">
        <f ca="true">+IF(OFFSET('Water Data'!$D$28,0,10*ROW('Water Data'!D106))="","",OFFSET('Water Data'!$D$28,0,10*ROW('Water Data'!D106)))</f>
        <v/>
      </c>
      <c r="BW112" s="36" t="str">
        <f ca="true">+IF(OFFSET('Water Data'!$D$29,0,10*ROW('Water Data'!D106))="","",OFFSET('Water Data'!$D$29,0,10*ROW('Water Data'!D106)))</f>
        <v/>
      </c>
      <c r="BX112" s="36" t="str">
        <f ca="true">+IF(OFFSET('Water Data'!$D$30,0,10*ROW('Water Data'!D106))="","",OFFSET('Water Data'!$D$30,0,10*ROW('Water Data'!D106)))</f>
        <v/>
      </c>
      <c r="BY112" s="36" t="str">
        <f ca="true">+IF(OFFSET('Water Data'!$E$28,0,10*ROW('Water Data'!E106))="","",OFFSET('Water Data'!$E$28,0,10*ROW('Water Data'!E106)))</f>
        <v/>
      </c>
      <c r="BZ112" s="36" t="str">
        <f ca="true">+IF(OFFSET('Water Data'!$E$29,0,10*ROW('Water Data'!E106))="","",OFFSET('Water Data'!$E$29,0,10*ROW('Water Data'!E106)))</f>
        <v/>
      </c>
      <c r="CA112" s="36" t="str">
        <f ca="true">+IF(OFFSET('Water Data'!$E$30,0,10*ROW('Water Data'!E106))="","",OFFSET('Water Data'!$E$30,0,10*ROW('Water Data'!E106)))</f>
        <v/>
      </c>
      <c r="CB112" s="36" t="str">
        <f ca="true">+IF(OFFSET('Water Data'!$F$28,0,10*ROW('Water Data'!F106))="","",OFFSET('Water Data'!$F$28,0,10*ROW('Water Data'!F106)))</f>
        <v/>
      </c>
      <c r="CC112" s="36" t="str">
        <f ca="true">+IF(OFFSET('Water Data'!$F$29,0,10*ROW('Water Data'!F106))="","",OFFSET('Water Data'!$F$29,0,10*ROW('Water Data'!F106)))</f>
        <v/>
      </c>
      <c r="CD112" s="36" t="str">
        <f ca="true">+IF(OFFSET('Water Data'!$F$30,0,10*ROW('Water Data'!F106))="","",OFFSET('Water Data'!$F$30,0,10*ROW('Water Data'!F106)))</f>
        <v/>
      </c>
      <c r="CE112" s="36" t="str">
        <f ca="true">+IF(OFFSET('Water Data'!$G$28,0,10*ROW('Water Data'!G106))="","",OFFSET('Water Data'!$G$28,0,10*ROW('Water Data'!G106)))</f>
        <v/>
      </c>
      <c r="CF112" s="36" t="str">
        <f ca="true">+IF(OFFSET('Water Data'!$G$29,0,10*ROW('Water Data'!G106))="","",OFFSET('Water Data'!$G$29,0,10*ROW('Water Data'!G106)))</f>
        <v/>
      </c>
      <c r="CG112" s="36" t="str">
        <f ca="true">+IF(OFFSET('Water Data'!$G$30,0,10*ROW('Water Data'!G106))="","",OFFSET('Water Data'!$G$30,0,10*ROW('Water Data'!G106)))</f>
        <v/>
      </c>
      <c r="CH112" s="36" t="str">
        <f ca="true">+IF(OFFSET('Water Data'!$H$28,0,10*ROW('Water Data'!H106))="","",OFFSET('Water Data'!$H$28,0,10*ROW('Water Data'!H106)))</f>
        <v/>
      </c>
      <c r="CI112" s="36" t="str">
        <f ca="true">+IF(OFFSET('Water Data'!$H$29,0,10*ROW('Water Data'!H106))="","",OFFSET('Water Data'!$H$29,0,10*ROW('Water Data'!H106)))</f>
        <v/>
      </c>
      <c r="CJ112" s="36" t="str">
        <f ca="true">+IF(OFFSET('Water Data'!$H$30,0,10*ROW('Water Data'!H106))="","",OFFSET('Water Data'!$H$30,0,10*ROW('Water Data'!H106)))</f>
        <v/>
      </c>
      <c r="CK112" s="36" t="str">
        <f ca="true">+IF(OFFSET('Sanitation Data'!$C$29,0,10*ROW('Sanitation Data'!C106))="","",OFFSET('Sanitation Data'!$C$29,0,10*ROW('Sanitation Data'!C106)))</f>
        <v/>
      </c>
      <c r="CL112" s="36" t="str">
        <f ca="true">+IF(OFFSET('Sanitation Data'!$C$30,0,10*ROW('Sanitation Data'!C106))="","",OFFSET('Sanitation Data'!$C$30,0,10*ROW('Sanitation Data'!C106)))</f>
        <v/>
      </c>
      <c r="CM112" s="36" t="str">
        <f ca="true">+IF(OFFSET('Sanitation Data'!$C$31,0,10*ROW('Sanitation Data'!C106))="","",OFFSET('Sanitation Data'!$C$31,0,10*ROW('Sanitation Data'!C106)))</f>
        <v/>
      </c>
      <c r="CN112" s="36" t="str">
        <f ca="true">+IF(OFFSET('Sanitation Data'!$C$32,0,10*ROW('Sanitation Data'!C106))="","",OFFSET('Sanitation Data'!$C$32,0,10*ROW('Sanitation Data'!C106)))</f>
        <v/>
      </c>
      <c r="CO112" s="36" t="str">
        <f ca="true">+IF(OFFSET('Sanitation Data'!$C$33,0,10*ROW('Sanitation Data'!C106))="","",OFFSET('Sanitation Data'!$C$33,0,10*ROW('Sanitation Data'!C106)))</f>
        <v/>
      </c>
      <c r="CP112" s="36" t="str">
        <f ca="true">+IF(OFFSET('Sanitation Data'!$D$29,0,10*ROW('Sanitation Data'!D106))="","",OFFSET('Sanitation Data'!$D$29,0,10*ROW('Sanitation Data'!D106)))</f>
        <v/>
      </c>
      <c r="CQ112" s="36" t="str">
        <f ca="true">+IF(OFFSET('Sanitation Data'!$D$30,0,10*ROW('Sanitation Data'!D106))="","",OFFSET('Sanitation Data'!$D$30,0,10*ROW('Sanitation Data'!D106)))</f>
        <v/>
      </c>
      <c r="CR112" s="36" t="str">
        <f ca="true">+IF(OFFSET('Sanitation Data'!$D$31,0,10*ROW('Sanitation Data'!D106))="","",OFFSET('Sanitation Data'!$D$31,0,10*ROW('Sanitation Data'!D106)))</f>
        <v/>
      </c>
      <c r="CS112" s="36" t="str">
        <f ca="true">+IF(OFFSET('Sanitation Data'!$D$32,0,10*ROW('Sanitation Data'!D106))="","",OFFSET('Sanitation Data'!$D$32,0,10*ROW('Sanitation Data'!D106)))</f>
        <v/>
      </c>
      <c r="CT112" s="36" t="str">
        <f ca="true">+IF(OFFSET('Sanitation Data'!$D$33,0,10*ROW('Sanitation Data'!D106))="","",OFFSET('Sanitation Data'!$D$33,0,10*ROW('Sanitation Data'!D106)))</f>
        <v/>
      </c>
      <c r="CU112" s="36" t="str">
        <f ca="true">+IF(OFFSET('Sanitation Data'!$E$29,0,10*ROW('Sanitation Data'!E106))="","",OFFSET('Sanitation Data'!$E$29,0,10*ROW('Sanitation Data'!E106)))</f>
        <v/>
      </c>
      <c r="CV112" s="36" t="str">
        <f ca="true">+IF(OFFSET('Sanitation Data'!$E$30,0,10*ROW('Sanitation Data'!E106))="","",OFFSET('Sanitation Data'!$E$30,0,10*ROW('Sanitation Data'!E106)))</f>
        <v/>
      </c>
      <c r="CW112" s="36" t="str">
        <f ca="true">+IF(OFFSET('Sanitation Data'!$E$31,0,10*ROW('Sanitation Data'!E106))="","",OFFSET('Sanitation Data'!$E$31,0,10*ROW('Sanitation Data'!E106)))</f>
        <v/>
      </c>
      <c r="CX112" s="36" t="str">
        <f ca="true">+IF(OFFSET('Sanitation Data'!$E$32,0,10*ROW('Sanitation Data'!E106))="","",OFFSET('Sanitation Data'!$E$32,0,10*ROW('Sanitation Data'!E106)))</f>
        <v/>
      </c>
      <c r="CY112" s="36" t="str">
        <f ca="true">+IF(OFFSET('Sanitation Data'!$E$33,0,10*ROW('Sanitation Data'!E106))="","",OFFSET('Sanitation Data'!$E$33,0,10*ROW('Sanitation Data'!E106)))</f>
        <v/>
      </c>
      <c r="CZ112" s="36" t="str">
        <f ca="true">+IF(OFFSET('Sanitation Data'!$F$29,0,10*ROW('Sanitation Data'!F106))="","",OFFSET('Sanitation Data'!$F$29,0,10*ROW('Sanitation Data'!F106)))</f>
        <v/>
      </c>
      <c r="DA112" s="36" t="str">
        <f ca="true">+IF(OFFSET('Sanitation Data'!$F$30,0,10*ROW('Sanitation Data'!F106))="","",OFFSET('Sanitation Data'!$F$30,0,10*ROW('Sanitation Data'!F106)))</f>
        <v/>
      </c>
      <c r="DB112" s="36" t="str">
        <f ca="true">+IF(OFFSET('Sanitation Data'!$F$31,0,10*ROW('Sanitation Data'!F106))="","",OFFSET('Sanitation Data'!$F$31,0,10*ROW('Sanitation Data'!F106)))</f>
        <v/>
      </c>
      <c r="DC112" s="36" t="str">
        <f ca="true">+IF(OFFSET('Sanitation Data'!$F$32,0,10*ROW('Sanitation Data'!F106))="","",OFFSET('Sanitation Data'!$F$32,0,10*ROW('Sanitation Data'!F106)))</f>
        <v/>
      </c>
      <c r="DD112" s="36" t="str">
        <f ca="true">+IF(OFFSET('Sanitation Data'!$F$33,0,10*ROW('Sanitation Data'!F106))="","",OFFSET('Sanitation Data'!$F$33,0,10*ROW('Sanitation Data'!F106)))</f>
        <v/>
      </c>
      <c r="DE112" s="36" t="str">
        <f ca="true">+IF(OFFSET('Sanitation Data'!$G$29,0,10*ROW('Sanitation Data'!G106))="","",OFFSET('Sanitation Data'!$G$29,0,10*ROW('Sanitation Data'!G106)))</f>
        <v/>
      </c>
      <c r="DF112" s="36" t="str">
        <f ca="true">+IF(OFFSET('Sanitation Data'!$G$30,0,10*ROW('Sanitation Data'!G106))="","",OFFSET('Sanitation Data'!$G$30,0,10*ROW('Sanitation Data'!G106)))</f>
        <v/>
      </c>
      <c r="DG112" s="36" t="str">
        <f ca="true">+IF(OFFSET('Sanitation Data'!$G$31,0,10*ROW('Sanitation Data'!G106))="","",OFFSET('Sanitation Data'!$G$31,0,10*ROW('Sanitation Data'!G106)))</f>
        <v/>
      </c>
      <c r="DH112" s="36" t="str">
        <f ca="true">+IF(OFFSET('Sanitation Data'!$G$32,0,10*ROW('Sanitation Data'!G106))="","",OFFSET('Sanitation Data'!$G$32,0,10*ROW('Sanitation Data'!G106)))</f>
        <v/>
      </c>
      <c r="DI112" s="36" t="str">
        <f ca="true">+IF(OFFSET('Sanitation Data'!$G$33,0,10*ROW('Sanitation Data'!G106))="","",OFFSET('Sanitation Data'!$G$33,0,10*ROW('Sanitation Data'!G106)))</f>
        <v/>
      </c>
      <c r="DJ112" s="36" t="str">
        <f ca="true">+IF(OFFSET('Sanitation Data'!$H$29,0,10*ROW('Sanitation Data'!H106))="","",OFFSET('Sanitation Data'!$H$29,0,10*ROW('Sanitation Data'!H106)))</f>
        <v/>
      </c>
      <c r="DK112" s="36" t="str">
        <f ca="true">+IF(OFFSET('Sanitation Data'!$H$30,0,10*ROW('Sanitation Data'!H106))="","",OFFSET('Sanitation Data'!$H$30,0,10*ROW('Sanitation Data'!H106)))</f>
        <v/>
      </c>
      <c r="DL112" s="36" t="str">
        <f ca="true">+IF(OFFSET('Sanitation Data'!$H$31,0,10*ROW('Sanitation Data'!H106))="","",OFFSET('Sanitation Data'!$H$31,0,10*ROW('Sanitation Data'!H106)))</f>
        <v/>
      </c>
      <c r="DM112" s="36" t="str">
        <f ca="true">+IF(OFFSET('Sanitation Data'!$H$32,0,10*ROW('Sanitation Data'!H106))="","",OFFSET('Sanitation Data'!$H$32,0,10*ROW('Sanitation Data'!H106)))</f>
        <v/>
      </c>
      <c r="DN112" s="36" t="str">
        <f ca="true">+IF(OFFSET('Sanitation Data'!$H$33,0,10*ROW('Sanitation Data'!H106))="","",OFFSET('Sanitation Data'!$H$33,0,10*ROW('Sanitation Data'!H106)))</f>
        <v/>
      </c>
      <c r="DO112" s="36" t="str">
        <f ca="true">+IF(OFFSET('Hygiene Data'!$C$12,0,10*ROW('Hygiene Data'!C106))="","",OFFSET('Hygiene Data'!$C$12,0,10*ROW('Hygiene Data'!C106)))</f>
        <v/>
      </c>
      <c r="DP112" s="36" t="str">
        <f ca="true">+IF(OFFSET('Hygiene Data'!$C$13,0,10*ROW('Hygiene Data'!C106))="","",OFFSET('Hygiene Data'!$C$13,0,10*ROW('Hygiene Data'!C106)))</f>
        <v/>
      </c>
      <c r="DQ112" s="36" t="str">
        <f ca="true">+IF(OFFSET('Hygiene Data'!$C$14,0,10*ROW('Hygiene Data'!C106))="","",OFFSET('Hygiene Data'!$C$14,0,10*ROW('Hygiene Data'!C106)))</f>
        <v/>
      </c>
      <c r="DR112" s="36" t="str">
        <f ca="true">+IF(OFFSET('Hygiene Data'!$D$12,0,10*ROW('Hygiene Data'!D106))="","",OFFSET('Hygiene Data'!$D$12,0,10*ROW('Hygiene Data'!D106)))</f>
        <v/>
      </c>
      <c r="DS112" s="36" t="str">
        <f ca="true">+IF(OFFSET('Hygiene Data'!$D$13,0,10*ROW('Hygiene Data'!D106))="","",OFFSET('Hygiene Data'!$D$13,0,10*ROW('Hygiene Data'!D106)))</f>
        <v/>
      </c>
      <c r="DT112" s="36" t="str">
        <f ca="true">+IF(OFFSET('Hygiene Data'!$D$14,0,10*ROW('Hygiene Data'!D106))="","",OFFSET('Hygiene Data'!$D$14,0,10*ROW('Hygiene Data'!D106)))</f>
        <v/>
      </c>
      <c r="DU112" s="36" t="str">
        <f ca="true">+IF(OFFSET('Hygiene Data'!$E$12,0,10*ROW('Hygiene Data'!E106))="","",OFFSET('Hygiene Data'!$E$12,0,10*ROW('Hygiene Data'!E106)))</f>
        <v/>
      </c>
      <c r="DV112" s="36" t="str">
        <f ca="true">+IF(OFFSET('Hygiene Data'!$E$13,0,10*ROW('Hygiene Data'!E106))="","",OFFSET('Hygiene Data'!$E$13,0,10*ROW('Hygiene Data'!E106)))</f>
        <v/>
      </c>
      <c r="DW112" s="36" t="str">
        <f ca="true">+IF(OFFSET('Hygiene Data'!$E$14,0,10*ROW('Hygiene Data'!E106))="","",OFFSET('Hygiene Data'!$E$14,0,10*ROW('Hygiene Data'!E106)))</f>
        <v/>
      </c>
      <c r="DX112" s="36" t="str">
        <f ca="true">+IF(OFFSET('Hygiene Data'!$F$12,0,10*ROW('Hygiene Data'!F106))="","",OFFSET('Hygiene Data'!$F$12,0,10*ROW('Hygiene Data'!F106)))</f>
        <v/>
      </c>
      <c r="DY112" s="36" t="str">
        <f ca="true">+IF(OFFSET('Hygiene Data'!$F$13,0,10*ROW('Hygiene Data'!F106))="","",OFFSET('Hygiene Data'!$F$13,0,10*ROW('Hygiene Data'!F106)))</f>
        <v/>
      </c>
      <c r="DZ112" s="36" t="str">
        <f ca="true">+IF(OFFSET('Hygiene Data'!$F$14,0,10*ROW('Hygiene Data'!F106))="","",OFFSET('Hygiene Data'!$F$14,0,10*ROW('Hygiene Data'!F106)))</f>
        <v/>
      </c>
      <c r="EA112" s="36" t="str">
        <f ca="true">+IF(OFFSET('Hygiene Data'!$G$12,0,10*ROW('Hygiene Data'!G106))="","",OFFSET('Hygiene Data'!$G$12,0,10*ROW('Hygiene Data'!G106)))</f>
        <v/>
      </c>
      <c r="EB112" s="36" t="str">
        <f ca="true">+IF(OFFSET('Hygiene Data'!$G$13,0,10*ROW('Hygiene Data'!G106))="","",OFFSET('Hygiene Data'!$G$13,0,10*ROW('Hygiene Data'!G106)))</f>
        <v/>
      </c>
      <c r="EC112" s="36" t="str">
        <f ca="true">+IF(OFFSET('Hygiene Data'!$G$14,0,10*ROW('Hygiene Data'!G106))="","",OFFSET('Hygiene Data'!$G$14,0,10*ROW('Hygiene Data'!G106)))</f>
        <v/>
      </c>
      <c r="ED112" s="36" t="str">
        <f ca="true">+IF(OFFSET('Hygiene Data'!$H$12,0,10*ROW('Hygiene Data'!H106))="","",OFFSET('Hygiene Data'!$H$12,0,10*ROW('Hygiene Data'!H106)))</f>
        <v/>
      </c>
      <c r="EE112" s="36" t="str">
        <f ca="true">+IF(OFFSET('Hygiene Data'!$H$13,0,10*ROW('Hygiene Data'!H106))="","",OFFSET('Hygiene Data'!$H$13,0,10*ROW('Hygiene Data'!H106)))</f>
        <v/>
      </c>
      <c r="EF112" s="36" t="str">
        <f ca="true">+IF(OFFSET('Hygiene Data'!$H$14,0,10*ROW('Hygiene Data'!H106))="","",OFFSET('Hygiene Data'!$H$14,0,10*ROW('Hygiene Data'!H106)))</f>
        <v/>
      </c>
    </row>
    <row r="113" x14ac:dyDescent="0.2">
      <c r="A113" s="59" t="str">
        <f ca="true">+IF(OFFSET('Water Data'!$B$1,0,10*ROW('Water Data'!B110))="","",OFFSET('Water Data'!$B$1,0,10*ROW('Water Data'!B110)))</f>
        <v/>
      </c>
      <c r="B113" s="59" t="str">
        <f ca="true">+IF(OFFSET('Water Data'!$A$3,0,10*ROW('Water Data'!A110))="","",OFFSET('Water Data'!$A$3,0,10*ROW('Water Data'!A110)))</f>
        <v/>
      </c>
      <c r="C113" s="59" t="str">
        <f ca="true">+IF(OFFSET('Water Data'!$C$3,0,10*ROW('Water Data'!C110))="","",OFFSET('Water Data'!$C$3,0,10*ROW('Water Data'!C110)))</f>
        <v/>
      </c>
      <c r="D113" s="252" t="e">
        <f ca="true">+IF(AND(ISNUMBER(OFFSET('Water Data'!$C$5,0,10*ROW('Water Data'!C107))),BS113="Yes"),100-OFFSET('Water Data'!$C$5,0,10*ROW('Water Data'!C107)),IF(AND(ISNUMBER(OFFSET('Water Data'!$C$5,0,10*ROW('Water Data'!C107))),BS113="No",ISNUMBER(OFFSET('Water Data'!$C$5,0,10*ROW('Water Data'!C107)))),CONCATENATE("[",ROUND(100-OFFSET('Water Data'!$C$5,0,10*ROW('Water Data'!C107)),0),"]"),IF(AND(ISNUMBER(OFFSET('Water Data'!$C$5,0,10*ROW('Water Data'!C107))),BS113="",ISNUMBER(OFFSET('Water Data'!$C$5,0,10*ROW('Water Data'!C107)))),100-OFFSET('Water Data'!$C$5,0,10*ROW('Water Data'!C107)),NA())))</f>
        <v>#N/A</v>
      </c>
      <c r="E113" s="252" t="e">
        <f ca="true">+IF(AND(ISNUMBER(OFFSET('Water Data'!$C$7,0,10*ROW('Water Data'!D107))),BT113="Yes"),OFFSET('Water Data'!$C$7,0,10*ROW('Water Data'!C107)),IF(AND(ISNUMBER(OFFSET('Water Data'!$C$7,0,10*ROW('Water Data'!C107))),BT113="No",ISNUMBER(OFFSET('Water Data'!$C$7,0,10*ROW('Water Data'!C107)))),CONCATENATE("[",ROUND(OFFSET('Water Data'!$C$7,0,10*ROW('Water Data'!C107)),0),"]"),IF(AND(ISNUMBER(OFFSET('Water Data'!$C$7,0,10*ROW('Water Data'!C107))),BT113="",ISNUMBER(OFFSET('Water Data'!$C$7,0,10*ROW('Water Data'!C107)))),OFFSET('Water Data'!$C$7,0,10*ROW('Water Data'!C107)),NA())))</f>
        <v>#N/A</v>
      </c>
      <c r="F113" s="252" t="e">
        <f ca="true">+IF(AND(ISNUMBER(OFFSET('Water Data'!$C$10,0,10*ROW('Water Data'!C107))),BU113="Yes"),OFFSET('Water Data'!$C$10,0,10*ROW('Water Data'!C107)),IF(AND(ISNUMBER(OFFSET('Water Data'!$C$10,0,10*ROW('Water Data'!C107))),BU113="No",ISNUMBER(OFFSET('Water Data'!$C$10,0,10*ROW('Water Data'!C107)))),CONCATENATE("[",ROUND(OFFSET('Water Data'!$C$10,0,10*ROW('Water Data'!C107)),0),"]"),IF(AND(ISNUMBER(OFFSET('Water Data'!$C$10,0,10*ROW('Water Data'!C107))),BU113="",ISNUMBER(OFFSET('Water Data'!$C$10,0,10*ROW('Water Data'!C107)))),OFFSET('Water Data'!$C$10,0,10*ROW('Water Data'!C107)),NA())))</f>
        <v>#N/A</v>
      </c>
      <c r="G113" s="252" t="e">
        <f ca="true">+IF(AND(ISNUMBER(OFFSET('Water Data'!$D$5,0,10*ROW('Water Data'!D107))),BV113="Yes"),100-OFFSET('Water Data'!$D$5,0,10*ROW('Water Data'!D107)),IF(AND(ISNUMBER(OFFSET('Water Data'!$D$5,0,10*ROW('Water Data'!D107))),BV113="No",ISNUMBER(OFFSET('Water Data'!$D$5,0,10*ROW('Water Data'!D107)))),CONCATENATE("[",ROUND(100-OFFSET('Water Data'!$D$5,0,10*ROW('Water Data'!D107)),0),"]"),IF(AND(ISNUMBER(OFFSET('Water Data'!$D$5,0,10*ROW('Water Data'!D107))),BV113="",ISNUMBER(OFFSET('Water Data'!$D$5,0,10*ROW('Water Data'!D107)))),100-OFFSET('Water Data'!$D$5,0,10*ROW('Water Data'!D107)),NA())))</f>
        <v>#N/A</v>
      </c>
      <c r="H113" s="252" t="e">
        <f ca="true">+IF(AND(ISNUMBER(OFFSET('Water Data'!$D$7,0,10*ROW('Water Data'!D107))),BW113="Yes"),OFFSET('Water Data'!$D$7,0,10*ROW('Water Data'!D107)),IF(AND(ISNUMBER(OFFSET('Water Data'!$D$7,0,10*ROW('Water Data'!D107))),BW113="No",ISNUMBER(OFFSET('Water Data'!$D$7,0,10*ROW('Water Data'!D107)))),CONCATENATE("[",ROUND(OFFSET('Water Data'!$C$7,0,10*ROW('Water Data'!D107)),0),"]"),IF(AND(ISNUMBER(OFFSET('Water Data'!$D$7,0,10*ROW('Water Data'!D107))),BW113="",ISNUMBER(OFFSET('Water Data'!$D$7,0,10*ROW('Water Data'!D107)))),OFFSET('Water Data'!$D$7,0,10*ROW('Water Data'!D107)),NA())))</f>
        <v>#N/A</v>
      </c>
      <c r="I113" s="252" t="e">
        <f ca="true">+IF(AND(ISNUMBER(OFFSET('Water Data'!$D$10,0,10*ROW('Water Data'!D107))),BX113="Yes"),OFFSET('Water Data'!$D$10,0,10*ROW('Water Data'!D107)),IF(AND(ISNUMBER(OFFSET('Water Data'!$D$10,0,10*ROW('Water Data'!D107))),BX113="No",ISNUMBER(OFFSET('Water Data'!$D$10,0,10*ROW('Water Data'!D107)))),CONCATENATE("[",ROUND(OFFSET('Water Data'!$D$10,0,10*ROW('Water Data'!D107)),0),"]"),IF(AND(ISNUMBER(OFFSET('Water Data'!$D$10,0,10*ROW('Water Data'!D107))),BX113="",ISNUMBER(OFFSET('Water Data'!$D$10,0,10*ROW('Water Data'!D107)))),OFFSET('Water Data'!$D$10,0,10*ROW('Water Data'!D107)),NA())))</f>
        <v>#N/A</v>
      </c>
      <c r="J113" s="252" t="e">
        <f ca="true">+IF(AND(ISNUMBER(OFFSET('Water Data'!$E$5,0,10*ROW('Water Data'!E107))),BY113="Yes"),100-OFFSET('Water Data'!$E$5,0,10*ROW('Water Data'!E107)),IF(AND(ISNUMBER(OFFSET('Water Data'!$E$5,0,10*ROW('Water Data'!E107))),BY113="No",ISNUMBER(OFFSET('Water Data'!$E$5,0,10*ROW('Water Data'!E107)))),CONCATENATE("[",ROUND(100-OFFSET('Water Data'!$E$5,0,10*ROW('Water Data'!E107)),0),"]"),IF(AND(ISNUMBER(OFFSET('Water Data'!$E$5,0,10*ROW('Water Data'!E107))),BY113="",ISNUMBER(OFFSET('Water Data'!$E$5,0,10*ROW('Water Data'!E107)))),100-OFFSET('Water Data'!$E$5,0,10*ROW('Water Data'!E107)),NA())))</f>
        <v>#N/A</v>
      </c>
      <c r="K113" s="252" t="e">
        <f ca="true">+IF(AND(ISNUMBER(OFFSET('Water Data'!$E$7,0,10*ROW('Water Data'!E107))),BZ113="Yes"),OFFSET('Water Data'!$E$7,0,10*ROW('Water Data'!E107)),IF(AND(ISNUMBER(OFFSET('Water Data'!$E$7,0,10*ROW('Water Data'!E107))),BZ113="No",ISNUMBER(OFFSET('Water Data'!$E$7,0,10*ROW('Water Data'!E107)))),CONCATENATE("[",ROUND(OFFSET('Water Data'!$E$7,0,10*ROW('Water Data'!E107)),0),"]"),IF(AND(ISNUMBER(OFFSET('Water Data'!$E$7,0,10*ROW('Water Data'!E107))),BZ113="",ISNUMBER(OFFSET('Water Data'!$E$7,0,10*ROW('Water Data'!E107)))),OFFSET('Water Data'!$E$7,0,10*ROW('Water Data'!E107)),NA())))</f>
        <v>#N/A</v>
      </c>
      <c r="L113" s="252" t="e">
        <f ca="true">+IF(AND(ISNUMBER(OFFSET('Water Data'!$E$10,0,10*ROW('Water Data'!E107))),CA113="Yes"),OFFSET('Water Data'!$E$10,0,10*ROW('Water Data'!E107)),IF(AND(ISNUMBER(OFFSET('Water Data'!$E$10,0,10*ROW('Water Data'!E107))),CA113="No",ISNUMBER(OFFSET('Water Data'!$E$10,0,10*ROW('Water Data'!E107)))),CONCATENATE("[",ROUND(OFFSET('Water Data'!$E$10,0,10*ROW('Water Data'!E107)),0),"]"),IF(AND(ISNUMBER(OFFSET('Water Data'!$E$10,0,10*ROW('Water Data'!E107))),CA113="",ISNUMBER(OFFSET('Water Data'!$E$10,0,10*ROW('Water Data'!E107)))),OFFSET('Water Data'!$E$10,0,10*ROW('Water Data'!E107)),NA())))</f>
        <v>#N/A</v>
      </c>
      <c r="M113" s="252" t="e">
        <f ca="true">+IF(AND(ISNUMBER(OFFSET('Water Data'!$F$5,0,10*ROW('Water Data'!F107))),CB113="Yes"),100-OFFSET('Water Data'!$F$5,0,10*ROW('Water Data'!F107)),IF(AND(ISNUMBER(OFFSET('Water Data'!$F$5,0,10*ROW('Water Data'!F107))),CB113="No",ISNUMBER(OFFSET('Water Data'!$F$5,0,10*ROW('Water Data'!F107)))),CONCATENATE("[",ROUND(100-OFFSET('Water Data'!$F$5,0,10*ROW('Water Data'!F107)),0),"]"),IF(AND(ISNUMBER(OFFSET('Water Data'!$F$5,0,10*ROW('Water Data'!F107))),CB113="",ISNUMBER(OFFSET('Water Data'!$F$5,0,10*ROW('Water Data'!F107)))),100-OFFSET('Water Data'!$F$5,0,10*ROW('Water Data'!F107)),NA())))</f>
        <v>#N/A</v>
      </c>
      <c r="N113" s="252" t="e">
        <f ca="true">+IF(AND(ISNUMBER(OFFSET('Water Data'!$F$7,0,10*ROW('Water Data'!F107))),CC113="Yes"),OFFSET('Water Data'!$F$7,0,10*ROW('Water Data'!F107)),IF(AND(ISNUMBER(OFFSET('Water Data'!$F$7,0,10*ROW('Water Data'!F107))),CC113="No",ISNUMBER(OFFSET('Water Data'!$F$7,0,10*ROW('Water Data'!F107)))),CONCATENATE("[",ROUND(OFFSET('Water Data'!$F$7,0,10*ROW('Water Data'!F107)),0),"]"),IF(AND(ISNUMBER(OFFSET('Water Data'!$F$7,0,10*ROW('Water Data'!F107))),CC113="",ISNUMBER(OFFSET('Water Data'!$F$7,0,10*ROW('Water Data'!F107)))),OFFSET('Water Data'!$F$7,0,10*ROW('Water Data'!F107)),NA())))</f>
        <v>#N/A</v>
      </c>
      <c r="O113" s="252" t="e">
        <f ca="true">+IF(AND(ISNUMBER(OFFSET('Water Data'!$F$10,0,10*ROW('Water Data'!F107))),CD113="Yes"),OFFSET('Water Data'!$F$10,0,10*ROW('Water Data'!F107)),IF(AND(ISNUMBER(OFFSET('Water Data'!$F$10,0,10*ROW('Water Data'!F107))),CD113="No",ISNUMBER(OFFSET('Water Data'!$F$10,0,10*ROW('Water Data'!F107)))),CONCATENATE("[",ROUND(OFFSET('Water Data'!$F$10,0,10*ROW('Water Data'!F107)),0),"]"),IF(AND(ISNUMBER(OFFSET('Water Data'!$F$10,0,10*ROW('Water Data'!F107))),CD113="",ISNUMBER(OFFSET('Water Data'!$F$10,0,10*ROW('Water Data'!F107)))),OFFSET('Water Data'!$F$10,0,10*ROW('Water Data'!F107)),NA())))</f>
        <v>#N/A</v>
      </c>
      <c r="P113" s="252" t="e">
        <f ca="true">+IF(AND(ISNUMBER(OFFSET('Water Data'!$G$5,0,10*ROW('Water Data'!G107))),CE113="Yes"),100-OFFSET('Water Data'!$G$5,0,10*ROW('Water Data'!G107)),IF(AND(ISNUMBER(OFFSET('Water Data'!$G$5,0,10*ROW('Water Data'!G107))),CE113="No",ISNUMBER(OFFSET('Water Data'!$G$5,0,10*ROW('Water Data'!G107)))),CONCATENATE("[",ROUND(100-OFFSET('Water Data'!$G$5,0,10*ROW('Water Data'!G107)),0),"]"),IF(AND(ISNUMBER(OFFSET('Water Data'!$G$5,0,10*ROW('Water Data'!G107))),CE113="",ISNUMBER(OFFSET('Water Data'!$G$5,0,10*ROW('Water Data'!G107)))),100-OFFSET('Water Data'!$G$5,0,10*ROW('Water Data'!G107)),NA())))</f>
        <v>#N/A</v>
      </c>
      <c r="Q113" s="252" t="e">
        <f ca="true">+IF(AND(ISNUMBER(OFFSET('Water Data'!$G$7,0,10*ROW('Water Data'!G107))),CF113="Yes"),OFFSET('Water Data'!$G$7,0,10*ROW('Water Data'!G107)),IF(AND(ISNUMBER(OFFSET('Water Data'!$G$7,0,10*ROW('Water Data'!G107))),CF113="No",ISNUMBER(OFFSET('Water Data'!$G$7,0,10*ROW('Water Data'!G107)))),CONCATENATE("[",ROUND(OFFSET('Water Data'!$G$7,0,10*ROW('Water Data'!G107)),0),"]"),IF(AND(ISNUMBER(OFFSET('Water Data'!$G$7,0,10*ROW('Water Data'!G107))),CF113="",ISNUMBER(OFFSET('Water Data'!$G$7,0,10*ROW('Water Data'!G107)))),OFFSET('Water Data'!$G$7,0,10*ROW('Water Data'!G107)),NA())))</f>
        <v>#N/A</v>
      </c>
      <c r="R113" s="252" t="e">
        <f ca="true">+IF(AND(ISNUMBER(OFFSET('Water Data'!$G$10,0,10*ROW('Water Data'!G107))),CG113="Yes"),OFFSET('Water Data'!$G$10,0,10*ROW('Water Data'!G107)),IF(AND(ISNUMBER(OFFSET('Water Data'!$G$10,0,10*ROW('Water Data'!G107))),CG113="No",ISNUMBER(OFFSET('Water Data'!$G$10,0,10*ROW('Water Data'!G107)))),CONCATENATE("[",ROUND(OFFSET('Water Data'!$G$10,0,10*ROW('Water Data'!G107)),0),"]"),IF(AND(ISNUMBER(OFFSET('Water Data'!$G$10,0,10*ROW('Water Data'!G107))),CG113="",ISNUMBER(OFFSET('Water Data'!$G$10,0,10*ROW('Water Data'!G107)))),OFFSET('Water Data'!$G$10,0,10*ROW('Water Data'!G107)),NA())))</f>
        <v>#N/A</v>
      </c>
      <c r="S113" s="252" t="e">
        <f ca="true">+IF(AND(ISNUMBER(OFFSET('Water Data'!$H$5,0,10*ROW('Water Data'!H107))),CH113="Yes"),100-OFFSET('Water Data'!$H$5,0,10*ROW('Water Data'!H107)),IF(AND(ISNUMBER(OFFSET('Water Data'!$H$5,0,10*ROW('Water Data'!H107))),CH113="No",ISNUMBER(OFFSET('Water Data'!$H$5,0,10*ROW('Water Data'!H107)))),CONCATENATE("[",ROUND(100-OFFSET('Water Data'!$H$5,0,10*ROW('Water Data'!H107)),0),"]"),IF(AND(ISNUMBER(OFFSET('Water Data'!$H$5,0,10*ROW('Water Data'!H107))),CH113="",ISNUMBER(OFFSET('Water Data'!$H$5,0,10*ROW('Water Data'!H107)))),100-OFFSET('Water Data'!$H$5,0,10*ROW('Water Data'!H107)),NA())))</f>
        <v>#N/A</v>
      </c>
      <c r="T113" s="252" t="e">
        <f ca="true">+IF(AND(ISNUMBER(OFFSET('Water Data'!$H$7,0,10*ROW('Water Data'!H107))),CI113="Yes"),OFFSET('Water Data'!$H$7,0,10*ROW('Water Data'!H107)),IF(AND(ISNUMBER(OFFSET('Water Data'!$H$7,0,10*ROW('Water Data'!H107))),CI113="No",ISNUMBER(OFFSET('Water Data'!$H$7,0,10*ROW('Water Data'!H107)))),CONCATENATE("[",ROUND(OFFSET('Water Data'!$H$7,0,10*ROW('Water Data'!H107)),0),"]"),IF(AND(ISNUMBER(OFFSET('Water Data'!$H$7,0,10*ROW('Water Data'!H107))),CI113="",ISNUMBER(OFFSET('Water Data'!$H$7,0,10*ROW('Water Data'!H107)))),OFFSET('Water Data'!$H$7,0,10*ROW('Water Data'!H107)),NA())))</f>
        <v>#N/A</v>
      </c>
      <c r="U113" s="252" t="e">
        <f ca="true">+IF(AND(ISNUMBER(OFFSET('Water Data'!$H$10,0,10*ROW('Water Data'!H107))),CJ113="Yes"),OFFSET('Water Data'!$H$10,0,10*ROW('Water Data'!H107)),IF(AND(ISNUMBER(OFFSET('Water Data'!$H$10,0,10*ROW('Water Data'!H107))),CJ113="No",ISNUMBER(OFFSET('Water Data'!$H$10,0,10*ROW('Water Data'!H107)))),CONCATENATE("[",ROUND(OFFSET('Water Data'!$H$10,0,10*ROW('Water Data'!H107)),0),"]"),IF(AND(ISNUMBER(OFFSET('Water Data'!$H$10,0,10*ROW('Water Data'!H107))),CJ113="",ISNUMBER(OFFSET('Water Data'!$H$10,0,10*ROW('Water Data'!H107)))),OFFSET('Water Data'!$H$10,0,10*ROW('Water Data'!H107)),NA())))</f>
        <v>#N/A</v>
      </c>
      <c r="V113" s="253" t="e">
        <f ca="true">+IF(AND(ISNUMBER(OFFSET('Sanitation Data'!$C$5,0,10*ROW('Sanitation Data'!C107))),CK113="Yes"),100-OFFSET('Sanitation Data'!$C$5,0,10*ROW('Sanitation Data'!C107)),IF(AND(ISNUMBER(OFFSET('Sanitation Data'!$C$5,0,10*ROW('Sanitation Data'!C107))),CK113="No",ISNUMBER(OFFSET('Sanitation Data'!$C$5,0,10*ROW('Sanitation Data'!C107)))),CONCATENATE("[",ROUND(100-OFFSET('Sanitation Data'!$C$5,0,10*ROW('Sanitation Data'!C107)),0),"]"),IF(AND(ISNUMBER(OFFSET('Sanitation Data'!$C$5,0,10*ROW('Sanitation Data'!C107))),CK113="",ISNUMBER(OFFSET('Sanitation Data'!$C$5,0,10*ROW('Sanitation Data'!C107)))),100-OFFSET('Sanitation Data'!$C$5,0,10*ROW('Sanitation Data'!C107)),NA())))</f>
        <v>#N/A</v>
      </c>
      <c r="W113" s="253" t="e">
        <f ca="true">+IF(AND(ISNUMBER(OFFSET('Sanitation Data'!$C$7,0,10*ROW('Sanitation Data'!C107))),CL113="Yes"),OFFSET('Sanitation Data'!$C$7,0,10*ROW('Sanitation Data'!C107)),IF(AND(ISNUMBER(OFFSET('Sanitation Data'!$C$7,0,10*ROW('Sanitation Data'!C107))),CL113="No",ISNUMBER(OFFSET('Sanitation Data'!$C$7,0,10*ROW('Sanitation Data'!C107)))),CONCATENATE("[",ROUND(OFFSET('Sanitation Data'!$C$7,0,10*ROW('Sanitation Data'!C107)),0),"]"),IF(AND(ISNUMBER(OFFSET('Sanitation Data'!$C$7,0,10*ROW('Sanitation Data'!C107))),CL113="",ISNUMBER(OFFSET('Sanitation Data'!$C$7,0,10*ROW('Sanitation Data'!C107)))),OFFSET('Sanitation Data'!$C$7,0,10*ROW('Sanitation Data'!C107)),NA())))</f>
        <v>#N/A</v>
      </c>
      <c r="X113" s="253" t="e">
        <f ca="true">+IF(AND(ISNUMBER(OFFSET('Sanitation Data'!$C$11,0,10*ROW('Sanitation Data'!C107))),CM113="Yes"),OFFSET('Sanitation Data'!$C$11,0,10*ROW('Sanitation Data'!C107)),IF(AND(ISNUMBER(OFFSET('Sanitation Data'!$C$11,0,10*ROW('Sanitation Data'!C107))),CM113="No",ISNUMBER(OFFSET('Sanitation Data'!$C$11,0,10*ROW('Sanitation Data'!C107)))),CONCATENATE("[",ROUND(OFFSET('Sanitation Data'!$C$11,0,10*ROW('Sanitation Data'!C107)),0),"]"),IF(AND(ISNUMBER(OFFSET('Sanitation Data'!$C$11,0,10*ROW('Sanitation Data'!C107))),CM113="",ISNUMBER(OFFSET('Sanitation Data'!$C$11,0,10*ROW('Sanitation Data'!C107)))),OFFSET('Sanitation Data'!$C$11,0,10*ROW('Sanitation Data'!C107)),NA())))</f>
        <v>#N/A</v>
      </c>
      <c r="Y113" s="253" t="e">
        <f ca="true">+IF(AND(ISNUMBER(OFFSET('Sanitation Data'!$C$12,0,10*ROW('Sanitation Data'!C107))),CN113="Yes"),OFFSET('Sanitation Data'!$C$12,0,10*ROW('Sanitation Data'!C107)),IF(AND(ISNUMBER(OFFSET('Sanitation Data'!$C$12,0,10*ROW('Sanitation Data'!C107))),CN113="No",ISNUMBER(OFFSET('Sanitation Data'!$C$12,0,10*ROW('Sanitation Data'!C107)))),CONCATENATE("[",ROUND(OFFSET('Sanitation Data'!$C$12,0,10*ROW('Sanitation Data'!C107)),0),"]"),IF(AND(ISNUMBER(OFFSET('Sanitation Data'!$C$12,0,10*ROW('Sanitation Data'!C107))),CN113="",ISNUMBER(OFFSET('Sanitation Data'!$C$12,0,10*ROW('Sanitation Data'!C107)))),OFFSET('Sanitation Data'!$C$12,0,10*ROW('Sanitation Data'!C107)),NA())))</f>
        <v>#N/A</v>
      </c>
      <c r="Z113" s="253" t="e">
        <f ca="true">+IF(AND(ISNUMBER(OFFSET('Sanitation Data'!$C$13,0,10*ROW('Sanitation Data'!C107))),CO113="Yes"),OFFSET('Sanitation Data'!$C$13,0,10*ROW('Sanitation Data'!C107)),IF(AND(ISNUMBER(OFFSET('Sanitation Data'!$C$13,0,10*ROW('Sanitation Data'!C107))),CO113="No",ISNUMBER(OFFSET('Sanitation Data'!$C$13,0,10*ROW('Sanitation Data'!C107)))),CONCATENATE("[",ROUND(OFFSET('Sanitation Data'!$C$13,0,10*ROW('Sanitation Data'!C107)),0),"]"),IF(AND(ISNUMBER(OFFSET('Sanitation Data'!$C$13,0,10*ROW('Sanitation Data'!C107))),CO113="",ISNUMBER(OFFSET('Sanitation Data'!$C$13,0,10*ROW('Sanitation Data'!C107)))),OFFSET('Sanitation Data'!$C$13,0,10*ROW('Sanitation Data'!C107)),NA())))</f>
        <v>#N/A</v>
      </c>
      <c r="AA113" s="253" t="e">
        <f ca="true">+IF(AND(ISNUMBER(OFFSET('Sanitation Data'!$D$5,0,10*ROW('Sanitation Data'!D107))),CP113="Yes"),100-OFFSET('Sanitation Data'!$D$5,0,10*ROW('Sanitation Data'!D107)),IF(AND(ISNUMBER(OFFSET('Sanitation Data'!$D$5,0,10*ROW('Sanitation Data'!D107))),CP113="No",ISNUMBER(OFFSET('Sanitation Data'!$D$5,0,10*ROW('Sanitation Data'!D107)))),CONCATENATE("[",ROUND(100-OFFSET('Sanitation Data'!$D$5,0,10*ROW('Sanitation Data'!D107)),0),"]"),IF(AND(ISNUMBER(OFFSET('Sanitation Data'!$D$5,0,10*ROW('Sanitation Data'!D107))),CP113="",ISNUMBER(OFFSET('Sanitation Data'!$D$5,0,10*ROW('Sanitation Data'!D107)))),100-OFFSET('Sanitation Data'!$D$5,0,10*ROW('Sanitation Data'!D107)),NA())))</f>
        <v>#N/A</v>
      </c>
      <c r="AB113" s="253" t="e">
        <f ca="true">+IF(AND(ISNUMBER(OFFSET('Sanitation Data'!$D$7,0,10*ROW('Sanitation Data'!D107))),CQ113="Yes"),OFFSET('Sanitation Data'!$D$7,0,10*ROW('Sanitation Data'!G107)),IF(AND(ISNUMBER(OFFSET('Sanitation Data'!$D$7,0,10*ROW('Sanitation Data'!D107))),CQ113="No",ISNUMBER(OFFSET('Sanitation Data'!$D$7,0,10*ROW('Sanitation Data'!D107)))),CONCATENATE("[",ROUND(OFFSET('Sanitation Data'!$D$7,0,10*ROW('Sanitation Data'!D107)),0),"]"),IF(AND(ISNUMBER(OFFSET('Sanitation Data'!$D$7,0,10*ROW('Sanitation Data'!D107))),CQ113="",ISNUMBER(OFFSET('Sanitation Data'!$D$7,0,10*ROW('Sanitation Data'!D107)))),OFFSET('Sanitation Data'!$D$7,0,10*ROW('Sanitation Data'!D107)),NA())))</f>
        <v>#N/A</v>
      </c>
      <c r="AC113" s="253" t="e">
        <f ca="true">+IF(AND(ISNUMBER(OFFSET('Sanitation Data'!$D$11,0,10*ROW('Sanitation Data'!D107))),CR113="Yes"),OFFSET('Sanitation Data'!$D$11,0,10*ROW('Sanitation Data'!D107)),IF(AND(ISNUMBER(OFFSET('Sanitation Data'!$D$11,0,10*ROW('Sanitation Data'!D107))),CR113="No",ISNUMBER(OFFSET('Sanitation Data'!$D$11,0,10*ROW('Sanitation Data'!D107)))),CONCATENATE("[",ROUND(OFFSET('Sanitation Data'!$D$11,0,10*ROW('Sanitation Data'!D107)),0),"]"),IF(AND(ISNUMBER(OFFSET('Sanitation Data'!$D$11,0,10*ROW('Sanitation Data'!D107))),CR113="",ISNUMBER(OFFSET('Sanitation Data'!$D$11,0,10*ROW('Sanitation Data'!D107)))),OFFSET('Sanitation Data'!$D$11,0,10*ROW('Sanitation Data'!D107)),NA())))</f>
        <v>#N/A</v>
      </c>
      <c r="AD113" s="253" t="e">
        <f ca="true">+IF(AND(ISNUMBER(OFFSET('Sanitation Data'!$D$12,0,10*ROW('Sanitation Data'!D107))),CS113="Yes"),OFFSET('Sanitation Data'!$D$12,0,10*ROW('Sanitation Data'!D107)),IF(AND(ISNUMBER(OFFSET('Sanitation Data'!$D$12,0,10*ROW('Sanitation Data'!D107))),CS113="No",ISNUMBER(OFFSET('Sanitation Data'!$D$12,0,10*ROW('Sanitation Data'!D107)))),CONCATENATE("[",ROUND(OFFSET('Sanitation Data'!$D$12,0,10*ROW('Sanitation Data'!D107)),0),"]"),IF(AND(ISNUMBER(OFFSET('Sanitation Data'!$D$12,0,10*ROW('Sanitation Data'!D107))),CS113="",ISNUMBER(OFFSET('Sanitation Data'!$D$12,0,10*ROW('Sanitation Data'!D107)))),OFFSET('Sanitation Data'!$D$12,0,10*ROW('Sanitation Data'!D107)),NA())))</f>
        <v>#N/A</v>
      </c>
      <c r="AE113" s="253" t="e">
        <f ca="true">+IF(AND(ISNUMBER(OFFSET('Sanitation Data'!$D$13,0,10*ROW('Sanitation Data'!D107))),CT113="Yes"),OFFSET('Sanitation Data'!$D$13,0,10*ROW('Sanitation Data'!D107)),IF(AND(ISNUMBER(OFFSET('Sanitation Data'!$D$13,0,10*ROW('Sanitation Data'!D107))),CT113="No",ISNUMBER(OFFSET('Sanitation Data'!$D$13,0,10*ROW('Sanitation Data'!D107)))),CONCATENATE("[",ROUND(OFFSET('Sanitation Data'!$D$13,0,10*ROW('Sanitation Data'!D107)),0),"]"),IF(AND(ISNUMBER(OFFSET('Sanitation Data'!$D$13,0,10*ROW('Sanitation Data'!D107))),CT113="",ISNUMBER(OFFSET('Sanitation Data'!$D$13,0,10*ROW('Sanitation Data'!D107)))),OFFSET('Sanitation Data'!$D$13,0,10*ROW('Sanitation Data'!D107)),NA())))</f>
        <v>#N/A</v>
      </c>
      <c r="AF113" s="253" t="e">
        <f ca="true">+IF(AND(ISNUMBER(OFFSET('Sanitation Data'!$E$5,0,10*ROW('Sanitation Data'!E107))),CU113="Yes"),100-OFFSET('Sanitation Data'!$E$5,0,10*ROW('Sanitation Data'!E107)),IF(AND(ISNUMBER(OFFSET('Sanitation Data'!$E$5,0,10*ROW('Sanitation Data'!E107))),CU113="No",ISNUMBER(OFFSET('Sanitation Data'!$E$5,0,10*ROW('Sanitation Data'!E107)))),CONCATENATE("[",ROUND(100-OFFSET('Sanitation Data'!$E$5,0,10*ROW('Sanitation Data'!E107)),0),"]"),IF(AND(ISNUMBER(OFFSET('Sanitation Data'!$E$5,0,10*ROW('Sanitation Data'!E107))),CU113="",ISNUMBER(OFFSET('Sanitation Data'!$E$5,0,10*ROW('Sanitation Data'!E107)))),100-OFFSET('Sanitation Data'!$E$5,0,10*ROW('Sanitation Data'!E107)),NA())))</f>
        <v>#N/A</v>
      </c>
      <c r="AG113" s="253" t="e">
        <f ca="true">+IF(AND(ISNUMBER(OFFSET('Sanitation Data'!$E$7,0,10*ROW('Sanitation Data'!E107))),CV113="Yes"),OFFSET('Sanitation Data'!$E$7,0,10*ROW('Sanitation Data'!E107)),IF(AND(ISNUMBER(OFFSET('Sanitation Data'!$E$7,0,10*ROW('Sanitation Data'!E107))),CV113="No",ISNUMBER(OFFSET('Sanitation Data'!$E$7,0,10*ROW('Sanitation Data'!E107)))),CONCATENATE("[",ROUND(OFFSET('Sanitation Data'!$E$7,0,10*ROW('Sanitation Data'!E107)),0),"]"),IF(AND(ISNUMBER(OFFSET('Sanitation Data'!$E$7,0,10*ROW('Sanitation Data'!E107))),CV113="",ISNUMBER(OFFSET('Sanitation Data'!$E$7,0,10*ROW('Sanitation Data'!E107)))),OFFSET('Sanitation Data'!$E$7,0,10*ROW('Sanitation Data'!E107)),NA())))</f>
        <v>#N/A</v>
      </c>
      <c r="AH113" s="253" t="e">
        <f ca="true">+IF(AND(ISNUMBER(OFFSET('Sanitation Data'!$E$11,0,10*ROW('Sanitation Data'!E107))),CW113="Yes"),OFFSET('Sanitation Data'!$E$11,0,10*ROW('Sanitation Data'!E107)),IF(AND(ISNUMBER(OFFSET('Sanitation Data'!$E$11,0,10*ROW('Sanitation Data'!E107))),CW113="No",ISNUMBER(OFFSET('Sanitation Data'!$E$11,0,10*ROW('Sanitation Data'!E107)))),CONCATENATE("[",ROUND(OFFSET('Sanitation Data'!$E$11,0,10*ROW('Sanitation Data'!E107)),0),"]"),IF(AND(ISNUMBER(OFFSET('Sanitation Data'!$E$11,0,10*ROW('Sanitation Data'!E107))),CW113="",ISNUMBER(OFFSET('Sanitation Data'!$E$11,0,10*ROW('Sanitation Data'!E107)))),OFFSET('Sanitation Data'!$E$11,0,10*ROW('Sanitation Data'!E107)),NA())))</f>
        <v>#N/A</v>
      </c>
      <c r="AI113" s="253" t="e">
        <f ca="true">+IF(AND(ISNUMBER(OFFSET('Sanitation Data'!$E$12,0,10*ROW('Sanitation Data'!E107))),CX113="Yes"),OFFSET('Sanitation Data'!$E$12,0,10*ROW('Sanitation Data'!E107)),IF(AND(ISNUMBER(OFFSET('Sanitation Data'!$E$12,0,10*ROW('Sanitation Data'!E107))),CX113="No",ISNUMBER(OFFSET('Sanitation Data'!$E$12,0,10*ROW('Sanitation Data'!E107)))),CONCATENATE("[",ROUND(OFFSET('Sanitation Data'!$E$12,0,10*ROW('Sanitation Data'!E107)),0),"]"),IF(AND(ISNUMBER(OFFSET('Sanitation Data'!$E$12,0,10*ROW('Sanitation Data'!E107))),CX113="",ISNUMBER(OFFSET('Sanitation Data'!$E$12,0,10*ROW('Sanitation Data'!E107)))),OFFSET('Sanitation Data'!$E$12,0,10*ROW('Sanitation Data'!E107)),NA())))</f>
        <v>#N/A</v>
      </c>
      <c r="AJ113" s="253" t="e">
        <f ca="true">+IF(AND(ISNUMBER(OFFSET('Sanitation Data'!$E$13,0,10*ROW('Sanitation Data'!E107))),CY113="Yes"),OFFSET('Sanitation Data'!$E$13,0,10*ROW('Sanitation Data'!E107)),IF(AND(ISNUMBER(OFFSET('Sanitation Data'!$E$13,0,10*ROW('Sanitation Data'!E107))),CY113="No",ISNUMBER(OFFSET('Sanitation Data'!$E$13,0,10*ROW('Sanitation Data'!E107)))),CONCATENATE("[",ROUND(OFFSET('Sanitation Data'!$E$13,0,10*ROW('Sanitation Data'!E107)),0),"]"),IF(AND(ISNUMBER(OFFSET('Sanitation Data'!$E$13,0,10*ROW('Sanitation Data'!E107))),CY113="",ISNUMBER(OFFSET('Sanitation Data'!$E$13,0,10*ROW('Sanitation Data'!E107)))),OFFSET('Sanitation Data'!$E$13,0,10*ROW('Sanitation Data'!E107)),NA())))</f>
        <v>#N/A</v>
      </c>
      <c r="AK113" s="253" t="e">
        <f ca="true">+IF(AND(ISNUMBER(OFFSET('Sanitation Data'!$F$5,0,10*ROW('Sanitation Data'!F107))),CZ113="Yes"),100-OFFSET('Sanitation Data'!$F$5,0,10*ROW('Sanitation Data'!F107)),IF(AND(ISNUMBER(OFFSET('Sanitation Data'!$F$5,0,10*ROW('Sanitation Data'!F107))),CZ113="No",ISNUMBER(OFFSET('Sanitation Data'!$F$5,0,10*ROW('Sanitation Data'!F107)))),CONCATENATE("[",ROUND(100-OFFSET('Sanitation Data'!$F$5,0,10*ROW('Sanitation Data'!F107)),0),"]"),IF(AND(ISNUMBER(OFFSET('Sanitation Data'!$F$5,0,10*ROW('Sanitation Data'!F107))),CZ113="",ISNUMBER(OFFSET('Sanitation Data'!$F$5,0,10*ROW('Sanitation Data'!F107)))),100-OFFSET('Sanitation Data'!$F$5,0,10*ROW('Sanitation Data'!F107)),NA())))</f>
        <v>#N/A</v>
      </c>
      <c r="AL113" s="253" t="e">
        <f ca="true">+IF(AND(ISNUMBER(OFFSET('Sanitation Data'!$F$7,0,10*ROW('Sanitation Data'!F107))),DA113="Yes"),OFFSET('Sanitation Data'!$F$7,0,10*ROW('Sanitation Data'!F107)),IF(AND(ISNUMBER(OFFSET('Sanitation Data'!$F$7,0,10*ROW('Sanitation Data'!F107))),DA113="No",ISNUMBER(OFFSET('Sanitation Data'!$F$7,0,10*ROW('Sanitation Data'!F107)))),CONCATENATE("[",ROUND(OFFSET('Sanitation Data'!$F$7,0,10*ROW('Sanitation Data'!F107)),0),"]"),IF(AND(ISNUMBER(OFFSET('Sanitation Data'!$F$7,0,10*ROW('Sanitation Data'!F107))),DA113="",ISNUMBER(OFFSET('Sanitation Data'!$F$7,0,10*ROW('Sanitation Data'!F107)))),OFFSET('Sanitation Data'!$F$7,0,10*ROW('Sanitation Data'!F107)),NA())))</f>
        <v>#N/A</v>
      </c>
      <c r="AM113" s="253" t="e">
        <f ca="true">+IF(AND(ISNUMBER(OFFSET('Sanitation Data'!$F$11,0,10*ROW('Sanitation Data'!F107))),DB113="Yes"),OFFSET('Sanitation Data'!$F$11,0,10*ROW('Sanitation Data'!F107)),IF(AND(ISNUMBER(OFFSET('Sanitation Data'!$F$11,0,10*ROW('Sanitation Data'!F107))),DB113="No",ISNUMBER(OFFSET('Sanitation Data'!$F$11,0,10*ROW('Sanitation Data'!F107)))),CONCATENATE("[",ROUND(OFFSET('Sanitation Data'!$F$11,0,10*ROW('Sanitation Data'!F107)),0),"]"),IF(AND(ISNUMBER(OFFSET('Sanitation Data'!$F$11,0,10*ROW('Sanitation Data'!F107))),DB113="",ISNUMBER(OFFSET('Sanitation Data'!$F$11,0,10*ROW('Sanitation Data'!F107)))),OFFSET('Sanitation Data'!$F$11,0,10*ROW('Sanitation Data'!F107)),NA())))</f>
        <v>#N/A</v>
      </c>
      <c r="AN113" s="253" t="e">
        <f ca="true">+IF(AND(ISNUMBER(OFFSET('Sanitation Data'!$F$12,0,10*ROW('Sanitation Data'!F107))),DC113="Yes"),OFFSET('Sanitation Data'!$F$12,0,10*ROW('Sanitation Data'!F107)),IF(AND(ISNUMBER(OFFSET('Sanitation Data'!$F$12,0,10*ROW('Sanitation Data'!F107))),DC113="No",ISNUMBER(OFFSET('Sanitation Data'!$F$12,0,10*ROW('Sanitation Data'!F107)))),CONCATENATE("[",ROUND(OFFSET('Sanitation Data'!$F$12,0,10*ROW('Sanitation Data'!F107)),0),"]"),IF(AND(ISNUMBER(OFFSET('Sanitation Data'!$F$12,0,10*ROW('Sanitation Data'!F107))),DC113="",ISNUMBER(OFFSET('Sanitation Data'!$F$12,0,10*ROW('Sanitation Data'!F107)))),OFFSET('Sanitation Data'!$F$12,0,10*ROW('Sanitation Data'!F107)),NA())))</f>
        <v>#N/A</v>
      </c>
      <c r="AO113" s="253" t="e">
        <f ca="true">+IF(AND(ISNUMBER(OFFSET('Sanitation Data'!$F$13,0,10*ROW('Sanitation Data'!F107))),DD113="Yes"),OFFSET('Sanitation Data'!$F$13,0,10*ROW('Sanitation Data'!F107)),IF(AND(ISNUMBER(OFFSET('Sanitation Data'!$F$13,0,10*ROW('Sanitation Data'!F107))),DD113="No",ISNUMBER(OFFSET('Sanitation Data'!$F$13,0,10*ROW('Sanitation Data'!F107)))),CONCATENATE("[",ROUND(OFFSET('Sanitation Data'!$F$13,0,10*ROW('Sanitation Data'!F107)),0),"]"),IF(AND(ISNUMBER(OFFSET('Sanitation Data'!$F$13,0,10*ROW('Sanitation Data'!F107))),DD113="",ISNUMBER(OFFSET('Sanitation Data'!$F$13,0,10*ROW('Sanitation Data'!F107)))),OFFSET('Sanitation Data'!$F$13,0,10*ROW('Sanitation Data'!F107)),NA())))</f>
        <v>#N/A</v>
      </c>
      <c r="AP113" s="253" t="e">
        <f ca="true">+IF(AND(ISNUMBER(OFFSET('Sanitation Data'!$G$5,0,10*ROW('Sanitation Data'!G107))),DE113="Yes"),100-OFFSET('Sanitation Data'!$G$5,0,10*ROW('Sanitation Data'!G107)),IF(AND(ISNUMBER(OFFSET('Sanitation Data'!$G$5,0,10*ROW('Sanitation Data'!G107))),DE113="No",ISNUMBER(OFFSET('Sanitation Data'!$G$5,0,10*ROW('Sanitation Data'!G107)))),CONCATENATE("[",ROUND(100-OFFSET('Sanitation Data'!$G$5,0,10*ROW('Sanitation Data'!G107)),0),"]"),IF(AND(ISNUMBER(OFFSET('Sanitation Data'!$G$5,0,10*ROW('Sanitation Data'!G107))),DE113="",ISNUMBER(OFFSET('Sanitation Data'!$G$5,0,10*ROW('Sanitation Data'!G107)))),100-OFFSET('Sanitation Data'!$G$5,0,10*ROW('Sanitation Data'!G107)),NA())))</f>
        <v>#N/A</v>
      </c>
      <c r="AQ113" s="253" t="e">
        <f ca="true">+IF(AND(ISNUMBER(OFFSET('Sanitation Data'!$G$7,0,10*ROW('Sanitation Data'!G107))),DF113="Yes"),OFFSET('Sanitation Data'!$G$7,0,10*ROW('Sanitation Data'!G107)),IF(AND(ISNUMBER(OFFSET('Sanitation Data'!$G$7,0,10*ROW('Sanitation Data'!G107))),DF113="No",ISNUMBER(OFFSET('Sanitation Data'!$G$7,0,10*ROW('Sanitation Data'!G107)))),CONCATENATE("[",ROUND(OFFSET('Sanitation Data'!$G$7,0,10*ROW('Sanitation Data'!G107)),0),"]"),IF(AND(ISNUMBER(OFFSET('Sanitation Data'!$G$7,0,10*ROW('Sanitation Data'!G107))),DF113="",ISNUMBER(OFFSET('Sanitation Data'!$G$7,0,10*ROW('Sanitation Data'!G107)))),OFFSET('Sanitation Data'!$G$7,0,10*ROW('Sanitation Data'!G107)),NA())))</f>
        <v>#N/A</v>
      </c>
      <c r="AR113" s="253" t="e">
        <f ca="true">+IF(AND(ISNUMBER(OFFSET('Sanitation Data'!$G$11,0,10*ROW('Sanitation Data'!G107))),DG113="Yes"),OFFSET('Sanitation Data'!$G$11,0,10*ROW('Sanitation Data'!G107)),IF(AND(ISNUMBER(OFFSET('Sanitation Data'!$G$11,0,10*ROW('Sanitation Data'!G107))),DG113="No",ISNUMBER(OFFSET('Sanitation Data'!$G$11,0,10*ROW('Sanitation Data'!G107)))),CONCATENATE("[",ROUND(OFFSET('Sanitation Data'!$G$11,0,10*ROW('Sanitation Data'!G107)),0),"]"),IF(AND(ISNUMBER(OFFSET('Sanitation Data'!$G$11,0,10*ROW('Sanitation Data'!G107))),DG113="",ISNUMBER(OFFSET('Sanitation Data'!$G$11,0,10*ROW('Sanitation Data'!G107)))),OFFSET('Sanitation Data'!$G$11,0,10*ROW('Sanitation Data'!G107)),NA())))</f>
        <v>#N/A</v>
      </c>
      <c r="AS113" s="253" t="e">
        <f ca="true">+IF(AND(ISNUMBER(OFFSET('Sanitation Data'!$G$12,0,10*ROW('Sanitation Data'!G107))),DH113="Yes"),OFFSET('Sanitation Data'!$G$12,0,10*ROW('Sanitation Data'!G107)),IF(AND(ISNUMBER(OFFSET('Sanitation Data'!$G$12,0,10*ROW('Sanitation Data'!G107))),DH113="No",ISNUMBER(OFFSET('Sanitation Data'!$G$12,0,10*ROW('Sanitation Data'!G107)))),CONCATENATE("[",ROUND(OFFSET('Sanitation Data'!$G$12,0,10*ROW('Sanitation Data'!G107)),0),"]"),IF(AND(ISNUMBER(OFFSET('Sanitation Data'!$G$12,0,10*ROW('Sanitation Data'!G107))),DH113="",ISNUMBER(OFFSET('Sanitation Data'!$G$12,0,10*ROW('Sanitation Data'!G107)))),OFFSET('Sanitation Data'!$G$12,0,10*ROW('Sanitation Data'!G107)),NA())))</f>
        <v>#N/A</v>
      </c>
      <c r="AT113" s="253" t="e">
        <f ca="true">+IF(AND(ISNUMBER(OFFSET('Sanitation Data'!$G$13,0,10*ROW('Sanitation Data'!G107))),DI113="Yes"),OFFSET('Sanitation Data'!$G$13,0,10*ROW('Sanitation Data'!G107)),IF(AND(ISNUMBER(OFFSET('Sanitation Data'!$G$13,0,10*ROW('Sanitation Data'!G107))),DI113="No",ISNUMBER(OFFSET('Sanitation Data'!$G$13,0,10*ROW('Sanitation Data'!G107)))),CONCATENATE("[",ROUND(OFFSET('Sanitation Data'!$G$13,0,10*ROW('Sanitation Data'!G107)),0),"]"),IF(AND(ISNUMBER(OFFSET('Sanitation Data'!$G$13,0,10*ROW('Sanitation Data'!G107))),DI113="",ISNUMBER(OFFSET('Sanitation Data'!$G$13,0,10*ROW('Sanitation Data'!G107)))),OFFSET('Sanitation Data'!$G$13,0,10*ROW('Sanitation Data'!G107)),NA())))</f>
        <v>#N/A</v>
      </c>
      <c r="AU113" s="253" t="e">
        <f ca="true">+IF(AND(ISNUMBER(OFFSET('Sanitation Data'!$H$5,0,10*ROW('Sanitation Data'!H107))),DJ113="Yes"),100-OFFSET('Sanitation Data'!$H$5,0,10*ROW('Sanitation Data'!H107)),IF(AND(ISNUMBER(OFFSET('Sanitation Data'!$H$5,0,10*ROW('Sanitation Data'!H107))),DJ113="No",ISNUMBER(OFFSET('Sanitation Data'!$H$5,0,10*ROW('Sanitation Data'!H107)))),CONCATENATE("[",ROUND(100-OFFSET('Sanitation Data'!$H$5,0,10*ROW('Sanitation Data'!H107)),0),"]"),IF(AND(ISNUMBER(OFFSET('Sanitation Data'!$H$5,0,10*ROW('Sanitation Data'!H107))),DJ113="",ISNUMBER(OFFSET('Sanitation Data'!$H$5,0,10*ROW('Sanitation Data'!H107)))),100-OFFSET('Sanitation Data'!$H$5,0,10*ROW('Sanitation Data'!H107)),NA())))</f>
        <v>#N/A</v>
      </c>
      <c r="AV113" s="253" t="e">
        <f ca="true">+IF(AND(ISNUMBER(OFFSET('Sanitation Data'!$H$7,0,10*ROW('Sanitation Data'!H107))),DK113="Yes"),OFFSET('Sanitation Data'!$H$7,0,10*ROW('Sanitation Data'!H107)),IF(AND(ISNUMBER(OFFSET('Sanitation Data'!$H$7,0,10*ROW('Sanitation Data'!H107))),DK113="No",ISNUMBER(OFFSET('Sanitation Data'!$H$7,0,10*ROW('Sanitation Data'!H107)))),CONCATENATE("[",ROUND(OFFSET('Sanitation Data'!$H$7,0,10*ROW('Sanitation Data'!H107)),0),"]"),IF(AND(ISNUMBER(OFFSET('Sanitation Data'!$H$7,0,10*ROW('Sanitation Data'!H107))),DK113="",ISNUMBER(OFFSET('Sanitation Data'!$H$7,0,10*ROW('Sanitation Data'!H107)))),OFFSET('Sanitation Data'!$H$7,0,10*ROW('Sanitation Data'!H107)),NA())))</f>
        <v>#N/A</v>
      </c>
      <c r="AW113" s="253" t="e">
        <f ca="true">+IF(AND(ISNUMBER(OFFSET('Sanitation Data'!$H$11,0,10*ROW('Sanitation Data'!H107))),DL113="Yes"),OFFSET('Sanitation Data'!$H$11,0,10*ROW('Sanitation Data'!H107)),IF(AND(ISNUMBER(OFFSET('Sanitation Data'!$H$11,0,10*ROW('Sanitation Data'!H107))),DL113="No",ISNUMBER(OFFSET('Sanitation Data'!$H$11,0,10*ROW('Sanitation Data'!H107)))),CONCATENATE("[",ROUND(OFFSET('Sanitation Data'!$H$11,0,10*ROW('Sanitation Data'!H107)),0),"]"),IF(AND(ISNUMBER(OFFSET('Sanitation Data'!$H$11,0,10*ROW('Sanitation Data'!H107))),DL113="",ISNUMBER(OFFSET('Sanitation Data'!$H$11,0,10*ROW('Sanitation Data'!H107)))),OFFSET('Sanitation Data'!$H$11,0,10*ROW('Sanitation Data'!H107)),NA())))</f>
        <v>#N/A</v>
      </c>
      <c r="AX113" s="253" t="e">
        <f ca="true">+IF(AND(ISNUMBER(OFFSET('Sanitation Data'!$H$12,0,10*ROW('Sanitation Data'!H107))),DM113="Yes"),OFFSET('Sanitation Data'!$H$12,0,10*ROW('Sanitation Data'!H107)),IF(AND(ISNUMBER(OFFSET('Sanitation Data'!$H$12,0,10*ROW('Sanitation Data'!H107))),DM113="No",ISNUMBER(OFFSET('Sanitation Data'!$H$12,0,10*ROW('Sanitation Data'!H107)))),CONCATENATE("[",ROUND(OFFSET('Sanitation Data'!$H$12,0,10*ROW('Sanitation Data'!H107)),0),"]"),IF(AND(ISNUMBER(OFFSET('Sanitation Data'!$H$12,0,10*ROW('Sanitation Data'!H107))),DM113="",ISNUMBER(OFFSET('Sanitation Data'!$H$12,0,10*ROW('Sanitation Data'!H107)))),OFFSET('Sanitation Data'!$H$12,0,10*ROW('Sanitation Data'!H107)),NA())))</f>
        <v>#N/A</v>
      </c>
      <c r="AY113" s="253" t="e">
        <f ca="true">+IF(AND(ISNUMBER(OFFSET('Sanitation Data'!$H$13,0,10*ROW('Sanitation Data'!H107))),DN113="Yes"),OFFSET('Sanitation Data'!$H$13,0,10*ROW('Sanitation Data'!H107)),IF(AND(ISNUMBER(OFFSET('Sanitation Data'!$H$13,0,10*ROW('Sanitation Data'!H107))),DN113="No",ISNUMBER(OFFSET('Sanitation Data'!$H$13,0,10*ROW('Sanitation Data'!H107)))),CONCATENATE("[",ROUND(OFFSET('Sanitation Data'!$H$13,0,10*ROW('Sanitation Data'!H107)),0),"]"),IF(AND(ISNUMBER(OFFSET('Sanitation Data'!$H$13,0,10*ROW('Sanitation Data'!H107))),DN113="",ISNUMBER(OFFSET('Sanitation Data'!$H$13,0,10*ROW('Sanitation Data'!H107)))),OFFSET('Sanitation Data'!$H$13,0,10*ROW('Sanitation Data'!H107)),NA())))</f>
        <v>#N/A</v>
      </c>
      <c r="AZ113" s="254" t="e">
        <f ca="true">+IF(AND(ISNUMBER(OFFSET('Hygiene Data'!$C$6,0,10*ROW('Hygiene Data'!C107))),DO113="Yes"),OFFSET('Hygiene Data'!$C$6,0,10*ROW('Hygiene Data'!C107)),IF(AND(ISNUMBER(OFFSET('Hygiene Data'!$C$6,0,10*ROW('Hygiene Data'!C107))),DO113="No",ISNUMBER(OFFSET('Hygiene Data'!$C$6,0,10*ROW('Hygiene Data'!C107)))),CONCATENATE("[",ROUND(OFFSET('Hygiene Data'!$C$6,0,10*ROW('Hygiene Data'!C107)),0),"]"),IF(AND(ISNUMBER(OFFSET('Hygiene Data'!$C$6,0,10*ROW('Hygiene Data'!C107))),DO113="",ISNUMBER(OFFSET('Hygiene Data'!$C$6,0,10*ROW('Hygiene Data'!C107)))),OFFSET('Hygiene Data'!$C$6,0,10*ROW('Hygiene Data'!C107)),NA())))</f>
        <v>#N/A</v>
      </c>
      <c r="BA113" s="254" t="e">
        <f ca="true">+IF(AND(ISNUMBER(OFFSET('Hygiene Data'!$C$8,0,10*ROW('Hygiene Data'!C107))),DP113="Yes"),OFFSET('Hygiene Data'!$C$8,0,10*ROW('Hygiene Data'!C107)),IF(AND(ISNUMBER(OFFSET('Hygiene Data'!$C$8,0,10*ROW('Hygiene Data'!C107))),DP113="No",ISNUMBER(OFFSET('Hygiene Data'!$C$8,0,10*ROW('Hygiene Data'!C107)))),CONCATENATE("[",ROUND(OFFSET('Hygiene Data'!$C$8,0,10*ROW('Hygiene Data'!C107)),0),"]"),IF(AND(ISNUMBER(OFFSET('Hygiene Data'!$C$8,0,10*ROW('Hygiene Data'!C107))),DP113="",ISNUMBER(OFFSET('Hygiene Data'!$C$8,0,10*ROW('Hygiene Data'!C107)))),OFFSET('Hygiene Data'!$C$8,0,10*ROW('Hygiene Data'!C107)),NA())))</f>
        <v>#N/A</v>
      </c>
      <c r="BB113" s="254" t="e">
        <f ca="true">+IF(AND(ISNUMBER(OFFSET('Hygiene Data'!$C$10,0,10*ROW('Hygiene Data'!C107))),DQ113="Yes"),OFFSET('Hygiene Data'!$C$10,0,10*ROW('Hygiene Data'!C107)),IF(AND(ISNUMBER(OFFSET('Hygiene Data'!$C$10,0,10*ROW('Hygiene Data'!C107))),DQ113="No",ISNUMBER(OFFSET('Hygiene Data'!$C$10,0,10*ROW('Hygiene Data'!C107)))),CONCATENATE("[",ROUND(OFFSET('Hygiene Data'!$C$10,0,10*ROW('Hygiene Data'!C107)),0),"]"),IF(AND(ISNUMBER(OFFSET('Hygiene Data'!$C$10,0,10*ROW('Hygiene Data'!C107))),DQ113="",ISNUMBER(OFFSET('Hygiene Data'!$C$10,0,10*ROW('Hygiene Data'!C107)))),OFFSET('Hygiene Data'!$C$10,0,10*ROW('Hygiene Data'!C107)),NA())))</f>
        <v>#N/A</v>
      </c>
      <c r="BC113" s="254" t="e">
        <f ca="true">+IF(AND(ISNUMBER(OFFSET('Hygiene Data'!$D$6,0,10*ROW('Hygiene Data'!D107))),DR113="Yes"),OFFSET('Hygiene Data'!$D$6,0,10*ROW('Hygiene Data'!D107)),IF(AND(ISNUMBER(OFFSET('Hygiene Data'!$D$6,0,10*ROW('Hygiene Data'!D107))),DR113="No",ISNUMBER(OFFSET('Hygiene Data'!$D$6,0,10*ROW('Hygiene Data'!D107)))),CONCATENATE("[",ROUND(OFFSET('Hygiene Data'!$D$6,0,10*ROW('Hygiene Data'!D107)),0),"]"),IF(AND(ISNUMBER(OFFSET('Hygiene Data'!$D$6,0,10*ROW('Hygiene Data'!D107))),DR113="",ISNUMBER(OFFSET('Hygiene Data'!$D$6,0,10*ROW('Hygiene Data'!D107)))),OFFSET('Hygiene Data'!$D$6,0,10*ROW('Hygiene Data'!D107)),NA())))</f>
        <v>#N/A</v>
      </c>
      <c r="BD113" s="254" t="e">
        <f ca="true">+IF(AND(ISNUMBER(OFFSET('Hygiene Data'!$D$8,0,10*ROW('Hygiene Data'!D107))),DS113="Yes"),OFFSET('Hygiene Data'!$D$8,0,10*ROW('Hygiene Data'!D107)),IF(AND(ISNUMBER(OFFSET('Hygiene Data'!$D$8,0,10*ROW('Hygiene Data'!D107))),DS113="No",ISNUMBER(OFFSET('Hygiene Data'!$D$8,0,10*ROW('Hygiene Data'!D107)))),CONCATENATE("[",ROUND(OFFSET('Hygiene Data'!$D$8,0,10*ROW('Hygiene Data'!D107)),0),"]"),IF(AND(ISNUMBER(OFFSET('Hygiene Data'!$D$8,0,10*ROW('Hygiene Data'!D107))),DS113="",ISNUMBER(OFFSET('Hygiene Data'!$D$8,0,10*ROW('Hygiene Data'!D107)))),OFFSET('Hygiene Data'!$D$8,0,10*ROW('Hygiene Data'!D107)),NA())))</f>
        <v>#N/A</v>
      </c>
      <c r="BE113" s="254" t="e">
        <f ca="true">+IF(AND(ISNUMBER(OFFSET('Hygiene Data'!$D$10,0,10*ROW('Hygiene Data'!D107))),DT113="Yes"),OFFSET('Hygiene Data'!$D$10,0,10*ROW('Hygiene Data'!D107)),IF(AND(ISNUMBER(OFFSET('Hygiene Data'!$D$10,0,10*ROW('Hygiene Data'!D107))),DT113="No",ISNUMBER(OFFSET('Hygiene Data'!$D$10,0,10*ROW('Hygiene Data'!D107)))),CONCATENATE("[",ROUND(OFFSET('Hygiene Data'!$D$10,0,10*ROW('Hygiene Data'!D107)),0),"]"),IF(AND(ISNUMBER(OFFSET('Hygiene Data'!$D$10,0,10*ROW('Hygiene Data'!D107))),DT113="",ISNUMBER(OFFSET('Hygiene Data'!$D$10,0,10*ROW('Hygiene Data'!D107)))),OFFSET('Hygiene Data'!$D$10,0,10*ROW('Hygiene Data'!D107)),NA())))</f>
        <v>#N/A</v>
      </c>
      <c r="BF113" s="254" t="e">
        <f ca="true">+IF(AND(ISNUMBER(OFFSET('Hygiene Data'!$E$6,0,10*ROW('Hygiene Data'!E107))),DU113="Yes"),OFFSET('Hygiene Data'!$E$6,0,10*ROW('Hygiene Data'!E107)),IF(AND(ISNUMBER(OFFSET('Hygiene Data'!$E$6,0,10*ROW('Hygiene Data'!E107))),DU113="No",ISNUMBER(OFFSET('Hygiene Data'!$E$6,0,10*ROW('Hygiene Data'!E107)))),CONCATENATE("[",ROUND(OFFSET('Hygiene Data'!$E$6,0,10*ROW('Hygiene Data'!E107)),0),"]"),IF(AND(ISNUMBER(OFFSET('Hygiene Data'!$E$6,0,10*ROW('Hygiene Data'!E107))),DU113="",ISNUMBER(OFFSET('Hygiene Data'!$E$6,0,10*ROW('Hygiene Data'!E107)))),OFFSET('Hygiene Data'!$E$6,0,10*ROW('Hygiene Data'!E107)),NA())))</f>
        <v>#N/A</v>
      </c>
      <c r="BG113" s="254" t="e">
        <f ca="true">+IF(AND(ISNUMBER(OFFSET('Hygiene Data'!$E$8,0,10*ROW('Hygiene Data'!E107))),DV113="Yes"),OFFSET('Hygiene Data'!$E$8,0,10*ROW('Hygiene Data'!E107)),IF(AND(ISNUMBER(OFFSET('Hygiene Data'!$E$8,0,10*ROW('Hygiene Data'!E107))),DV113="No",ISNUMBER(OFFSET('Hygiene Data'!$E$8,0,10*ROW('Hygiene Data'!E107)))),CONCATENATE("[",ROUND(OFFSET('Hygiene Data'!$E$8,0,10*ROW('Hygiene Data'!E107)),0),"]"),IF(AND(ISNUMBER(OFFSET('Hygiene Data'!$E$8,0,10*ROW('Hygiene Data'!E107))),DV113="",ISNUMBER(OFFSET('Hygiene Data'!$E$8,0,10*ROW('Hygiene Data'!E107)))),OFFSET('Hygiene Data'!$E$8,0,10*ROW('Hygiene Data'!E107)),NA())))</f>
        <v>#N/A</v>
      </c>
      <c r="BH113" s="254" t="e">
        <f ca="true">+IF(AND(ISNUMBER(OFFSET('Hygiene Data'!$E$10,0,10*ROW('Hygiene Data'!E107))),DW113="Yes"),OFFSET('Hygiene Data'!$E$10,0,10*ROW('Hygiene Data'!E107)),IF(AND(ISNUMBER(OFFSET('Hygiene Data'!$E$10,0,10*ROW('Hygiene Data'!E107))),DW113="No",ISNUMBER(OFFSET('Hygiene Data'!$E$10,0,10*ROW('Hygiene Data'!E107)))),CONCATENATE("[",ROUND(OFFSET('Hygiene Data'!$E$10,0,10*ROW('Hygiene Data'!E107)),0),"]"),IF(AND(ISNUMBER(OFFSET('Hygiene Data'!$E$10,0,10*ROW('Hygiene Data'!E107))),DW113="",ISNUMBER(OFFSET('Hygiene Data'!$E$10,0,10*ROW('Hygiene Data'!E107)))),OFFSET('Hygiene Data'!$E$10,0,10*ROW('Hygiene Data'!E107)),NA())))</f>
        <v>#N/A</v>
      </c>
      <c r="BI113" s="254" t="e">
        <f ca="true">+IF(AND(ISNUMBER(OFFSET('Hygiene Data'!$F$6,0,10*ROW('Hygiene Data'!F107))),DX113="Yes"),OFFSET('Hygiene Data'!$F$6,0,10*ROW('Hygiene Data'!F107)),IF(AND(ISNUMBER(OFFSET('Hygiene Data'!$F$6,0,10*ROW('Hygiene Data'!F107))),DX113="No",ISNUMBER(OFFSET('Hygiene Data'!$F$6,0,10*ROW('Hygiene Data'!F107)))),CONCATENATE("[",ROUND(OFFSET('Hygiene Data'!$F$6,0,10*ROW('Hygiene Data'!F107)),0),"]"),IF(AND(ISNUMBER(OFFSET('Hygiene Data'!$F$6,0,10*ROW('Hygiene Data'!F107))),DX113="",ISNUMBER(OFFSET('Hygiene Data'!$F$6,0,10*ROW('Hygiene Data'!F107)))),OFFSET('Hygiene Data'!$F$6,0,10*ROW('Hygiene Data'!F107)),NA())))</f>
        <v>#N/A</v>
      </c>
      <c r="BJ113" s="254" t="e">
        <f ca="true">+IF(AND(ISNUMBER(OFFSET('Hygiene Data'!$F$8,0,10*ROW('Hygiene Data'!F107))),DY113="Yes"),OFFSET('Hygiene Data'!$F$8,0,10*ROW('Hygiene Data'!F107)),IF(AND(ISNUMBER(OFFSET('Hygiene Data'!$F$8,0,10*ROW('Hygiene Data'!F107))),DY113="No",ISNUMBER(OFFSET('Hygiene Data'!$F$8,0,10*ROW('Hygiene Data'!F107)))),CONCATENATE("[",ROUND(OFFSET('Hygiene Data'!$F$8,0,10*ROW('Hygiene Data'!F107)),0),"]"),IF(AND(ISNUMBER(OFFSET('Hygiene Data'!$F$8,0,10*ROW('Hygiene Data'!F107))),DY113="",ISNUMBER(OFFSET('Hygiene Data'!$F$8,0,10*ROW('Hygiene Data'!F107)))),OFFSET('Hygiene Data'!$F$8,0,10*ROW('Hygiene Data'!F107)),NA())))</f>
        <v>#N/A</v>
      </c>
      <c r="BK113" s="254" t="e">
        <f ca="true">+IF(AND(ISNUMBER(OFFSET('Hygiene Data'!$F$10,0,10*ROW('Hygiene Data'!F107))),DZ113="Yes"),OFFSET('Hygiene Data'!$F$10,0,10*ROW('Hygiene Data'!F107)),IF(AND(ISNUMBER(OFFSET('Hygiene Data'!$F$10,0,10*ROW('Hygiene Data'!F107))),DZ113="No",ISNUMBER(OFFSET('Hygiene Data'!$F$10,0,10*ROW('Hygiene Data'!F107)))),CONCATENATE("[",ROUND(OFFSET('Hygiene Data'!$F$10,0,10*ROW('Hygiene Data'!F107)),0),"]"),IF(AND(ISNUMBER(OFFSET('Hygiene Data'!$F$10,0,10*ROW('Hygiene Data'!F107))),DZ113="",ISNUMBER(OFFSET('Hygiene Data'!$F$10,0,10*ROW('Hygiene Data'!F107)))),OFFSET('Hygiene Data'!$F$10,0,10*ROW('Hygiene Data'!F107)),NA())))</f>
        <v>#N/A</v>
      </c>
      <c r="BL113" s="254" t="e">
        <f ca="true">+IF(AND(ISNUMBER(OFFSET('Hygiene Data'!$G$6,0,10*ROW('Hygiene Data'!G107))),EA113="Yes"),OFFSET('Hygiene Data'!$G$6,0,10*ROW('Hygiene Data'!G107)),IF(AND(ISNUMBER(OFFSET('Hygiene Data'!$G$6,0,10*ROW('Hygiene Data'!G107))),EA113="No",ISNUMBER(OFFSET('Hygiene Data'!$G$6,0,10*ROW('Hygiene Data'!G107)))),CONCATENATE("[",ROUND(OFFSET('Hygiene Data'!$G$6,0,10*ROW('Hygiene Data'!G107)),0),"]"),IF(AND(ISNUMBER(OFFSET('Hygiene Data'!$G$6,0,10*ROW('Hygiene Data'!G107))),EA113="",ISNUMBER(OFFSET('Hygiene Data'!$G$6,0,10*ROW('Hygiene Data'!G107)))),OFFSET('Hygiene Data'!$G$6,0,10*ROW('Hygiene Data'!G107)),NA())))</f>
        <v>#N/A</v>
      </c>
      <c r="BM113" s="254" t="e">
        <f ca="true">+IF(AND(ISNUMBER(OFFSET('Hygiene Data'!$G$8,0,10*ROW('Hygiene Data'!G107))),EB113="Yes"),OFFSET('Hygiene Data'!$G$8,0,10*ROW('Hygiene Data'!G107)),IF(AND(ISNUMBER(OFFSET('Hygiene Data'!$G$8,0,10*ROW('Hygiene Data'!G107))),EB113="No",ISNUMBER(OFFSET('Hygiene Data'!$G$8,0,10*ROW('Hygiene Data'!G107)))),CONCATENATE("[",ROUND(OFFSET('Hygiene Data'!$G$8,0,10*ROW('Hygiene Data'!G107)),0),"]"),IF(AND(ISNUMBER(OFFSET('Hygiene Data'!$G$8,0,10*ROW('Hygiene Data'!G107))),EB113="",ISNUMBER(OFFSET('Hygiene Data'!$G$8,0,10*ROW('Hygiene Data'!G107)))),OFFSET('Hygiene Data'!$G$8,0,10*ROW('Hygiene Data'!G107)),NA())))</f>
        <v>#N/A</v>
      </c>
      <c r="BN113" s="254" t="e">
        <f ca="true">+IF(AND(ISNUMBER(OFFSET('Hygiene Data'!$G$10,0,10*ROW('Hygiene Data'!G107))),EC113="Yes"),OFFSET('Hygiene Data'!$G$10,0,10*ROW('Hygiene Data'!G107)),IF(AND(ISNUMBER(OFFSET('Hygiene Data'!$G$10,0,10*ROW('Hygiene Data'!G107))),EC113="No",ISNUMBER(OFFSET('Hygiene Data'!$G$10,0,10*ROW('Hygiene Data'!G107)))),CONCATENATE("[",ROUND(OFFSET('Hygiene Data'!$G$10,0,10*ROW('Hygiene Data'!G107)),0),"]"),IF(AND(ISNUMBER(OFFSET('Hygiene Data'!$G$10,0,10*ROW('Hygiene Data'!G107))),EC113="",ISNUMBER(OFFSET('Hygiene Data'!$G$10,0,10*ROW('Hygiene Data'!G107)))),OFFSET('Hygiene Data'!$G$10,0,10*ROW('Hygiene Data'!G107)),NA())))</f>
        <v>#N/A</v>
      </c>
      <c r="BO113" s="254" t="e">
        <f ca="true">+IF(AND(ISNUMBER(OFFSET('Hygiene Data'!$H$6,0,10*ROW('Hygiene Data'!H107))),ED113="Yes"),OFFSET('Hygiene Data'!$H$6,0,10*ROW('Hygiene Data'!H107)),IF(AND(ISNUMBER(OFFSET('Hygiene Data'!$H$6,0,10*ROW('Hygiene Data'!H107))),ED113="No",ISNUMBER(OFFSET('Hygiene Data'!$H$6,0,10*ROW('Hygiene Data'!H107)))),CONCATENATE("[",ROUND(OFFSET('Hygiene Data'!$H$6,0,10*ROW('Hygiene Data'!H107)),0),"]"),IF(AND(ISNUMBER(OFFSET('Hygiene Data'!$H$6,0,10*ROW('Hygiene Data'!H107))),ED113="",ISNUMBER(OFFSET('Hygiene Data'!$H$6,0,10*ROW('Hygiene Data'!H107)))),OFFSET('Hygiene Data'!$H$6,0,10*ROW('Hygiene Data'!H107)),NA())))</f>
        <v>#N/A</v>
      </c>
      <c r="BP113" s="254" t="e">
        <f ca="true">+IF(AND(ISNUMBER(OFFSET('Hygiene Data'!$H$8,0,10*ROW('Hygiene Data'!H107))),EE113="Yes"),OFFSET('Hygiene Data'!$H$8,0,10*ROW('Hygiene Data'!H107)),IF(AND(ISNUMBER(OFFSET('Hygiene Data'!$H$8,0,10*ROW('Hygiene Data'!H107))),EE113="No",ISNUMBER(OFFSET('Hygiene Data'!$H$8,0,10*ROW('Hygiene Data'!H107)))),CONCATENATE("[",ROUND(OFFSET('Hygiene Data'!$H$8,0,10*ROW('Hygiene Data'!H107)),0),"]"),IF(AND(ISNUMBER(OFFSET('Hygiene Data'!$H$8,0,10*ROW('Hygiene Data'!H107))),EE113="",ISNUMBER(OFFSET('Hygiene Data'!$H$8,0,10*ROW('Hygiene Data'!H107)))),OFFSET('Hygiene Data'!$H$8,0,10*ROW('Hygiene Data'!H107)),NA())))</f>
        <v>#N/A</v>
      </c>
      <c r="BQ113" s="254" t="e">
        <f ca="true">+IF(AND(ISNUMBER(OFFSET('Hygiene Data'!$H$10,0,10*ROW('Hygiene Data'!H107))),EF113="Yes"),OFFSET('Hygiene Data'!$H$10,0,10*ROW('Hygiene Data'!H107)),IF(AND(ISNUMBER(OFFSET('Hygiene Data'!$H$10,0,10*ROW('Hygiene Data'!H107))),EF113="No",ISNUMBER(OFFSET('Hygiene Data'!$H$10,0,10*ROW('Hygiene Data'!H107)))),CONCATENATE("[",ROUND(OFFSET('Hygiene Data'!$H$10,0,10*ROW('Hygiene Data'!H107)),0),"]"),IF(AND(ISNUMBER(OFFSET('Hygiene Data'!$H$10,0,10*ROW('Hygiene Data'!H107))),EF113="",ISNUMBER(OFFSET('Hygiene Data'!$H$10,0,10*ROW('Hygiene Data'!H107)))),OFFSET('Hygiene Data'!$H$10,0,10*ROW('Hygiene Data'!H107)),NA())))</f>
        <v>#N/A</v>
      </c>
      <c r="BS113" s="36" t="str">
        <f ca="true">+IF(OFFSET('Water Data'!$C$28,0,10*ROW('Water Data'!C107))="","",OFFSET('Water Data'!$C$28,0,10*ROW('Water Data'!C107)))</f>
        <v/>
      </c>
      <c r="BT113" s="36" t="str">
        <f ca="true">+IF(OFFSET('Water Data'!$C$29,0,10*ROW('Water Data'!C107))="","",OFFSET('Water Data'!$C$29,0,10*ROW('Water Data'!C107)))</f>
        <v/>
      </c>
      <c r="BU113" s="36" t="str">
        <f ca="true">+IF(OFFSET('Water Data'!$C$30,0,10*ROW('Water Data'!C107))="","",OFFSET('Water Data'!$C$30,0,10*ROW('Water Data'!C107)))</f>
        <v/>
      </c>
      <c r="BV113" s="36" t="str">
        <f ca="true">+IF(OFFSET('Water Data'!$D$28,0,10*ROW('Water Data'!D107))="","",OFFSET('Water Data'!$D$28,0,10*ROW('Water Data'!D107)))</f>
        <v/>
      </c>
      <c r="BW113" s="36" t="str">
        <f ca="true">+IF(OFFSET('Water Data'!$D$29,0,10*ROW('Water Data'!D107))="","",OFFSET('Water Data'!$D$29,0,10*ROW('Water Data'!D107)))</f>
        <v/>
      </c>
      <c r="BX113" s="36" t="str">
        <f ca="true">+IF(OFFSET('Water Data'!$D$30,0,10*ROW('Water Data'!D107))="","",OFFSET('Water Data'!$D$30,0,10*ROW('Water Data'!D107)))</f>
        <v/>
      </c>
      <c r="BY113" s="36" t="str">
        <f ca="true">+IF(OFFSET('Water Data'!$E$28,0,10*ROW('Water Data'!E107))="","",OFFSET('Water Data'!$E$28,0,10*ROW('Water Data'!E107)))</f>
        <v/>
      </c>
      <c r="BZ113" s="36" t="str">
        <f ca="true">+IF(OFFSET('Water Data'!$E$29,0,10*ROW('Water Data'!E107))="","",OFFSET('Water Data'!$E$29,0,10*ROW('Water Data'!E107)))</f>
        <v/>
      </c>
      <c r="CA113" s="36" t="str">
        <f ca="true">+IF(OFFSET('Water Data'!$E$30,0,10*ROW('Water Data'!E107))="","",OFFSET('Water Data'!$E$30,0,10*ROW('Water Data'!E107)))</f>
        <v/>
      </c>
      <c r="CB113" s="36" t="str">
        <f ca="true">+IF(OFFSET('Water Data'!$F$28,0,10*ROW('Water Data'!F107))="","",OFFSET('Water Data'!$F$28,0,10*ROW('Water Data'!F107)))</f>
        <v/>
      </c>
      <c r="CC113" s="36" t="str">
        <f ca="true">+IF(OFFSET('Water Data'!$F$29,0,10*ROW('Water Data'!F107))="","",OFFSET('Water Data'!$F$29,0,10*ROW('Water Data'!F107)))</f>
        <v/>
      </c>
      <c r="CD113" s="36" t="str">
        <f ca="true">+IF(OFFSET('Water Data'!$F$30,0,10*ROW('Water Data'!F107))="","",OFFSET('Water Data'!$F$30,0,10*ROW('Water Data'!F107)))</f>
        <v/>
      </c>
      <c r="CE113" s="36" t="str">
        <f ca="true">+IF(OFFSET('Water Data'!$G$28,0,10*ROW('Water Data'!G107))="","",OFFSET('Water Data'!$G$28,0,10*ROW('Water Data'!G107)))</f>
        <v/>
      </c>
      <c r="CF113" s="36" t="str">
        <f ca="true">+IF(OFFSET('Water Data'!$G$29,0,10*ROW('Water Data'!G107))="","",OFFSET('Water Data'!$G$29,0,10*ROW('Water Data'!G107)))</f>
        <v/>
      </c>
      <c r="CG113" s="36" t="str">
        <f ca="true">+IF(OFFSET('Water Data'!$G$30,0,10*ROW('Water Data'!G107))="","",OFFSET('Water Data'!$G$30,0,10*ROW('Water Data'!G107)))</f>
        <v/>
      </c>
      <c r="CH113" s="36" t="str">
        <f ca="true">+IF(OFFSET('Water Data'!$H$28,0,10*ROW('Water Data'!H107))="","",OFFSET('Water Data'!$H$28,0,10*ROW('Water Data'!H107)))</f>
        <v/>
      </c>
      <c r="CI113" s="36" t="str">
        <f ca="true">+IF(OFFSET('Water Data'!$H$29,0,10*ROW('Water Data'!H107))="","",OFFSET('Water Data'!$H$29,0,10*ROW('Water Data'!H107)))</f>
        <v/>
      </c>
      <c r="CJ113" s="36" t="str">
        <f ca="true">+IF(OFFSET('Water Data'!$H$30,0,10*ROW('Water Data'!H107))="","",OFFSET('Water Data'!$H$30,0,10*ROW('Water Data'!H107)))</f>
        <v/>
      </c>
      <c r="CK113" s="36" t="str">
        <f ca="true">+IF(OFFSET('Sanitation Data'!$C$29,0,10*ROW('Sanitation Data'!C107))="","",OFFSET('Sanitation Data'!$C$29,0,10*ROW('Sanitation Data'!C107)))</f>
        <v/>
      </c>
      <c r="CL113" s="36" t="str">
        <f ca="true">+IF(OFFSET('Sanitation Data'!$C$30,0,10*ROW('Sanitation Data'!C107))="","",OFFSET('Sanitation Data'!$C$30,0,10*ROW('Sanitation Data'!C107)))</f>
        <v/>
      </c>
      <c r="CM113" s="36" t="str">
        <f ca="true">+IF(OFFSET('Sanitation Data'!$C$31,0,10*ROW('Sanitation Data'!C107))="","",OFFSET('Sanitation Data'!$C$31,0,10*ROW('Sanitation Data'!C107)))</f>
        <v/>
      </c>
      <c r="CN113" s="36" t="str">
        <f ca="true">+IF(OFFSET('Sanitation Data'!$C$32,0,10*ROW('Sanitation Data'!C107))="","",OFFSET('Sanitation Data'!$C$32,0,10*ROW('Sanitation Data'!C107)))</f>
        <v/>
      </c>
      <c r="CO113" s="36" t="str">
        <f ca="true">+IF(OFFSET('Sanitation Data'!$C$33,0,10*ROW('Sanitation Data'!C107))="","",OFFSET('Sanitation Data'!$C$33,0,10*ROW('Sanitation Data'!C107)))</f>
        <v/>
      </c>
      <c r="CP113" s="36" t="str">
        <f ca="true">+IF(OFFSET('Sanitation Data'!$D$29,0,10*ROW('Sanitation Data'!D107))="","",OFFSET('Sanitation Data'!$D$29,0,10*ROW('Sanitation Data'!D107)))</f>
        <v/>
      </c>
      <c r="CQ113" s="36" t="str">
        <f ca="true">+IF(OFFSET('Sanitation Data'!$D$30,0,10*ROW('Sanitation Data'!D107))="","",OFFSET('Sanitation Data'!$D$30,0,10*ROW('Sanitation Data'!D107)))</f>
        <v/>
      </c>
      <c r="CR113" s="36" t="str">
        <f ca="true">+IF(OFFSET('Sanitation Data'!$D$31,0,10*ROW('Sanitation Data'!D107))="","",OFFSET('Sanitation Data'!$D$31,0,10*ROW('Sanitation Data'!D107)))</f>
        <v/>
      </c>
      <c r="CS113" s="36" t="str">
        <f ca="true">+IF(OFFSET('Sanitation Data'!$D$32,0,10*ROW('Sanitation Data'!D107))="","",OFFSET('Sanitation Data'!$D$32,0,10*ROW('Sanitation Data'!D107)))</f>
        <v/>
      </c>
      <c r="CT113" s="36" t="str">
        <f ca="true">+IF(OFFSET('Sanitation Data'!$D$33,0,10*ROW('Sanitation Data'!D107))="","",OFFSET('Sanitation Data'!$D$33,0,10*ROW('Sanitation Data'!D107)))</f>
        <v/>
      </c>
      <c r="CU113" s="36" t="str">
        <f ca="true">+IF(OFFSET('Sanitation Data'!$E$29,0,10*ROW('Sanitation Data'!E107))="","",OFFSET('Sanitation Data'!$E$29,0,10*ROW('Sanitation Data'!E107)))</f>
        <v/>
      </c>
      <c r="CV113" s="36" t="str">
        <f ca="true">+IF(OFFSET('Sanitation Data'!$E$30,0,10*ROW('Sanitation Data'!E107))="","",OFFSET('Sanitation Data'!$E$30,0,10*ROW('Sanitation Data'!E107)))</f>
        <v/>
      </c>
      <c r="CW113" s="36" t="str">
        <f ca="true">+IF(OFFSET('Sanitation Data'!$E$31,0,10*ROW('Sanitation Data'!E107))="","",OFFSET('Sanitation Data'!$E$31,0,10*ROW('Sanitation Data'!E107)))</f>
        <v/>
      </c>
      <c r="CX113" s="36" t="str">
        <f ca="true">+IF(OFFSET('Sanitation Data'!$E$32,0,10*ROW('Sanitation Data'!E107))="","",OFFSET('Sanitation Data'!$E$32,0,10*ROW('Sanitation Data'!E107)))</f>
        <v/>
      </c>
      <c r="CY113" s="36" t="str">
        <f ca="true">+IF(OFFSET('Sanitation Data'!$E$33,0,10*ROW('Sanitation Data'!E107))="","",OFFSET('Sanitation Data'!$E$33,0,10*ROW('Sanitation Data'!E107)))</f>
        <v/>
      </c>
      <c r="CZ113" s="36" t="str">
        <f ca="true">+IF(OFFSET('Sanitation Data'!$F$29,0,10*ROW('Sanitation Data'!F107))="","",OFFSET('Sanitation Data'!$F$29,0,10*ROW('Sanitation Data'!F107)))</f>
        <v/>
      </c>
      <c r="DA113" s="36" t="str">
        <f ca="true">+IF(OFFSET('Sanitation Data'!$F$30,0,10*ROW('Sanitation Data'!F107))="","",OFFSET('Sanitation Data'!$F$30,0,10*ROW('Sanitation Data'!F107)))</f>
        <v/>
      </c>
      <c r="DB113" s="36" t="str">
        <f ca="true">+IF(OFFSET('Sanitation Data'!$F$31,0,10*ROW('Sanitation Data'!F107))="","",OFFSET('Sanitation Data'!$F$31,0,10*ROW('Sanitation Data'!F107)))</f>
        <v/>
      </c>
      <c r="DC113" s="36" t="str">
        <f ca="true">+IF(OFFSET('Sanitation Data'!$F$32,0,10*ROW('Sanitation Data'!F107))="","",OFFSET('Sanitation Data'!$F$32,0,10*ROW('Sanitation Data'!F107)))</f>
        <v/>
      </c>
      <c r="DD113" s="36" t="str">
        <f ca="true">+IF(OFFSET('Sanitation Data'!$F$33,0,10*ROW('Sanitation Data'!F107))="","",OFFSET('Sanitation Data'!$F$33,0,10*ROW('Sanitation Data'!F107)))</f>
        <v/>
      </c>
      <c r="DE113" s="36" t="str">
        <f ca="true">+IF(OFFSET('Sanitation Data'!$G$29,0,10*ROW('Sanitation Data'!G107))="","",OFFSET('Sanitation Data'!$G$29,0,10*ROW('Sanitation Data'!G107)))</f>
        <v/>
      </c>
      <c r="DF113" s="36" t="str">
        <f ca="true">+IF(OFFSET('Sanitation Data'!$G$30,0,10*ROW('Sanitation Data'!G107))="","",OFFSET('Sanitation Data'!$G$30,0,10*ROW('Sanitation Data'!G107)))</f>
        <v/>
      </c>
      <c r="DG113" s="36" t="str">
        <f ca="true">+IF(OFFSET('Sanitation Data'!$G$31,0,10*ROW('Sanitation Data'!G107))="","",OFFSET('Sanitation Data'!$G$31,0,10*ROW('Sanitation Data'!G107)))</f>
        <v/>
      </c>
      <c r="DH113" s="36" t="str">
        <f ca="true">+IF(OFFSET('Sanitation Data'!$G$32,0,10*ROW('Sanitation Data'!G107))="","",OFFSET('Sanitation Data'!$G$32,0,10*ROW('Sanitation Data'!G107)))</f>
        <v/>
      </c>
      <c r="DI113" s="36" t="str">
        <f ca="true">+IF(OFFSET('Sanitation Data'!$G$33,0,10*ROW('Sanitation Data'!G107))="","",OFFSET('Sanitation Data'!$G$33,0,10*ROW('Sanitation Data'!G107)))</f>
        <v/>
      </c>
      <c r="DJ113" s="36" t="str">
        <f ca="true">+IF(OFFSET('Sanitation Data'!$H$29,0,10*ROW('Sanitation Data'!H107))="","",OFFSET('Sanitation Data'!$H$29,0,10*ROW('Sanitation Data'!H107)))</f>
        <v/>
      </c>
      <c r="DK113" s="36" t="str">
        <f ca="true">+IF(OFFSET('Sanitation Data'!$H$30,0,10*ROW('Sanitation Data'!H107))="","",OFFSET('Sanitation Data'!$H$30,0,10*ROW('Sanitation Data'!H107)))</f>
        <v/>
      </c>
      <c r="DL113" s="36" t="str">
        <f ca="true">+IF(OFFSET('Sanitation Data'!$H$31,0,10*ROW('Sanitation Data'!H107))="","",OFFSET('Sanitation Data'!$H$31,0,10*ROW('Sanitation Data'!H107)))</f>
        <v/>
      </c>
      <c r="DM113" s="36" t="str">
        <f ca="true">+IF(OFFSET('Sanitation Data'!$H$32,0,10*ROW('Sanitation Data'!H107))="","",OFFSET('Sanitation Data'!$H$32,0,10*ROW('Sanitation Data'!H107)))</f>
        <v/>
      </c>
      <c r="DN113" s="36" t="str">
        <f ca="true">+IF(OFFSET('Sanitation Data'!$H$33,0,10*ROW('Sanitation Data'!H107))="","",OFFSET('Sanitation Data'!$H$33,0,10*ROW('Sanitation Data'!H107)))</f>
        <v/>
      </c>
      <c r="DO113" s="36" t="str">
        <f ca="true">+IF(OFFSET('Hygiene Data'!$C$12,0,10*ROW('Hygiene Data'!C107))="","",OFFSET('Hygiene Data'!$C$12,0,10*ROW('Hygiene Data'!C107)))</f>
        <v/>
      </c>
      <c r="DP113" s="36" t="str">
        <f ca="true">+IF(OFFSET('Hygiene Data'!$C$13,0,10*ROW('Hygiene Data'!C107))="","",OFFSET('Hygiene Data'!$C$13,0,10*ROW('Hygiene Data'!C107)))</f>
        <v/>
      </c>
      <c r="DQ113" s="36" t="str">
        <f ca="true">+IF(OFFSET('Hygiene Data'!$C$14,0,10*ROW('Hygiene Data'!C107))="","",OFFSET('Hygiene Data'!$C$14,0,10*ROW('Hygiene Data'!C107)))</f>
        <v/>
      </c>
      <c r="DR113" s="36" t="str">
        <f ca="true">+IF(OFFSET('Hygiene Data'!$D$12,0,10*ROW('Hygiene Data'!D107))="","",OFFSET('Hygiene Data'!$D$12,0,10*ROW('Hygiene Data'!D107)))</f>
        <v/>
      </c>
      <c r="DS113" s="36" t="str">
        <f ca="true">+IF(OFFSET('Hygiene Data'!$D$13,0,10*ROW('Hygiene Data'!D107))="","",OFFSET('Hygiene Data'!$D$13,0,10*ROW('Hygiene Data'!D107)))</f>
        <v/>
      </c>
      <c r="DT113" s="36" t="str">
        <f ca="true">+IF(OFFSET('Hygiene Data'!$D$14,0,10*ROW('Hygiene Data'!D107))="","",OFFSET('Hygiene Data'!$D$14,0,10*ROW('Hygiene Data'!D107)))</f>
        <v/>
      </c>
      <c r="DU113" s="36" t="str">
        <f ca="true">+IF(OFFSET('Hygiene Data'!$E$12,0,10*ROW('Hygiene Data'!E107))="","",OFFSET('Hygiene Data'!$E$12,0,10*ROW('Hygiene Data'!E107)))</f>
        <v/>
      </c>
      <c r="DV113" s="36" t="str">
        <f ca="true">+IF(OFFSET('Hygiene Data'!$E$13,0,10*ROW('Hygiene Data'!E107))="","",OFFSET('Hygiene Data'!$E$13,0,10*ROW('Hygiene Data'!E107)))</f>
        <v/>
      </c>
      <c r="DW113" s="36" t="str">
        <f ca="true">+IF(OFFSET('Hygiene Data'!$E$14,0,10*ROW('Hygiene Data'!E107))="","",OFFSET('Hygiene Data'!$E$14,0,10*ROW('Hygiene Data'!E107)))</f>
        <v/>
      </c>
      <c r="DX113" s="36" t="str">
        <f ca="true">+IF(OFFSET('Hygiene Data'!$F$12,0,10*ROW('Hygiene Data'!F107))="","",OFFSET('Hygiene Data'!$F$12,0,10*ROW('Hygiene Data'!F107)))</f>
        <v/>
      </c>
      <c r="DY113" s="36" t="str">
        <f ca="true">+IF(OFFSET('Hygiene Data'!$F$13,0,10*ROW('Hygiene Data'!F107))="","",OFFSET('Hygiene Data'!$F$13,0,10*ROW('Hygiene Data'!F107)))</f>
        <v/>
      </c>
      <c r="DZ113" s="36" t="str">
        <f ca="true">+IF(OFFSET('Hygiene Data'!$F$14,0,10*ROW('Hygiene Data'!F107))="","",OFFSET('Hygiene Data'!$F$14,0,10*ROW('Hygiene Data'!F107)))</f>
        <v/>
      </c>
      <c r="EA113" s="36" t="str">
        <f ca="true">+IF(OFFSET('Hygiene Data'!$G$12,0,10*ROW('Hygiene Data'!G107))="","",OFFSET('Hygiene Data'!$G$12,0,10*ROW('Hygiene Data'!G107)))</f>
        <v/>
      </c>
      <c r="EB113" s="36" t="str">
        <f ca="true">+IF(OFFSET('Hygiene Data'!$G$13,0,10*ROW('Hygiene Data'!G107))="","",OFFSET('Hygiene Data'!$G$13,0,10*ROW('Hygiene Data'!G107)))</f>
        <v/>
      </c>
      <c r="EC113" s="36" t="str">
        <f ca="true">+IF(OFFSET('Hygiene Data'!$G$14,0,10*ROW('Hygiene Data'!G107))="","",OFFSET('Hygiene Data'!$G$14,0,10*ROW('Hygiene Data'!G107)))</f>
        <v/>
      </c>
      <c r="ED113" s="36" t="str">
        <f ca="true">+IF(OFFSET('Hygiene Data'!$H$12,0,10*ROW('Hygiene Data'!H107))="","",OFFSET('Hygiene Data'!$H$12,0,10*ROW('Hygiene Data'!H107)))</f>
        <v/>
      </c>
      <c r="EE113" s="36" t="str">
        <f ca="true">+IF(OFFSET('Hygiene Data'!$H$13,0,10*ROW('Hygiene Data'!H107))="","",OFFSET('Hygiene Data'!$H$13,0,10*ROW('Hygiene Data'!H107)))</f>
        <v/>
      </c>
      <c r="EF113" s="36" t="str">
        <f ca="true">+IF(OFFSET('Hygiene Data'!$H$14,0,10*ROW('Hygiene Data'!H107))="","",OFFSET('Hygiene Data'!$H$14,0,10*ROW('Hygiene Data'!H107)))</f>
        <v/>
      </c>
    </row>
    <row r="114" x14ac:dyDescent="0.2">
      <c r="A114" s="59" t="str">
        <f ca="true">+IF(OFFSET('Water Data'!$B$1,0,10*ROW('Water Data'!B111))="","",OFFSET('Water Data'!$B$1,0,10*ROW('Water Data'!B111)))</f>
        <v/>
      </c>
      <c r="B114" s="59" t="str">
        <f ca="true">+IF(OFFSET('Water Data'!$A$3,0,10*ROW('Water Data'!A111))="","",OFFSET('Water Data'!$A$3,0,10*ROW('Water Data'!A111)))</f>
        <v/>
      </c>
      <c r="C114" s="59" t="str">
        <f ca="true">+IF(OFFSET('Water Data'!$C$3,0,10*ROW('Water Data'!C111))="","",OFFSET('Water Data'!$C$3,0,10*ROW('Water Data'!C111)))</f>
        <v/>
      </c>
      <c r="D114" s="252" t="e">
        <f ca="true">+IF(AND(ISNUMBER(OFFSET('Water Data'!$C$5,0,10*ROW('Water Data'!C108))),BS114="Yes"),100-OFFSET('Water Data'!$C$5,0,10*ROW('Water Data'!C108)),IF(AND(ISNUMBER(OFFSET('Water Data'!$C$5,0,10*ROW('Water Data'!C108))),BS114="No",ISNUMBER(OFFSET('Water Data'!$C$5,0,10*ROW('Water Data'!C108)))),CONCATENATE("[",ROUND(100-OFFSET('Water Data'!$C$5,0,10*ROW('Water Data'!C108)),0),"]"),IF(AND(ISNUMBER(OFFSET('Water Data'!$C$5,0,10*ROW('Water Data'!C108))),BS114="",ISNUMBER(OFFSET('Water Data'!$C$5,0,10*ROW('Water Data'!C108)))),100-OFFSET('Water Data'!$C$5,0,10*ROW('Water Data'!C108)),NA())))</f>
        <v>#N/A</v>
      </c>
      <c r="E114" s="252" t="e">
        <f ca="true">+IF(AND(ISNUMBER(OFFSET('Water Data'!$C$7,0,10*ROW('Water Data'!D108))),BT114="Yes"),OFFSET('Water Data'!$C$7,0,10*ROW('Water Data'!C108)),IF(AND(ISNUMBER(OFFSET('Water Data'!$C$7,0,10*ROW('Water Data'!C108))),BT114="No",ISNUMBER(OFFSET('Water Data'!$C$7,0,10*ROW('Water Data'!C108)))),CONCATENATE("[",ROUND(OFFSET('Water Data'!$C$7,0,10*ROW('Water Data'!C108)),0),"]"),IF(AND(ISNUMBER(OFFSET('Water Data'!$C$7,0,10*ROW('Water Data'!C108))),BT114="",ISNUMBER(OFFSET('Water Data'!$C$7,0,10*ROW('Water Data'!C108)))),OFFSET('Water Data'!$C$7,0,10*ROW('Water Data'!C108)),NA())))</f>
        <v>#N/A</v>
      </c>
      <c r="F114" s="252" t="e">
        <f ca="true">+IF(AND(ISNUMBER(OFFSET('Water Data'!$C$10,0,10*ROW('Water Data'!C108))),BU114="Yes"),OFFSET('Water Data'!$C$10,0,10*ROW('Water Data'!C108)),IF(AND(ISNUMBER(OFFSET('Water Data'!$C$10,0,10*ROW('Water Data'!C108))),BU114="No",ISNUMBER(OFFSET('Water Data'!$C$10,0,10*ROW('Water Data'!C108)))),CONCATENATE("[",ROUND(OFFSET('Water Data'!$C$10,0,10*ROW('Water Data'!C108)),0),"]"),IF(AND(ISNUMBER(OFFSET('Water Data'!$C$10,0,10*ROW('Water Data'!C108))),BU114="",ISNUMBER(OFFSET('Water Data'!$C$10,0,10*ROW('Water Data'!C108)))),OFFSET('Water Data'!$C$10,0,10*ROW('Water Data'!C108)),NA())))</f>
        <v>#N/A</v>
      </c>
      <c r="G114" s="252" t="e">
        <f ca="true">+IF(AND(ISNUMBER(OFFSET('Water Data'!$D$5,0,10*ROW('Water Data'!D108))),BV114="Yes"),100-OFFSET('Water Data'!$D$5,0,10*ROW('Water Data'!D108)),IF(AND(ISNUMBER(OFFSET('Water Data'!$D$5,0,10*ROW('Water Data'!D108))),BV114="No",ISNUMBER(OFFSET('Water Data'!$D$5,0,10*ROW('Water Data'!D108)))),CONCATENATE("[",ROUND(100-OFFSET('Water Data'!$D$5,0,10*ROW('Water Data'!D108)),0),"]"),IF(AND(ISNUMBER(OFFSET('Water Data'!$D$5,0,10*ROW('Water Data'!D108))),BV114="",ISNUMBER(OFFSET('Water Data'!$D$5,0,10*ROW('Water Data'!D108)))),100-OFFSET('Water Data'!$D$5,0,10*ROW('Water Data'!D108)),NA())))</f>
        <v>#N/A</v>
      </c>
      <c r="H114" s="252" t="e">
        <f ca="true">+IF(AND(ISNUMBER(OFFSET('Water Data'!$D$7,0,10*ROW('Water Data'!D108))),BW114="Yes"),OFFSET('Water Data'!$D$7,0,10*ROW('Water Data'!D108)),IF(AND(ISNUMBER(OFFSET('Water Data'!$D$7,0,10*ROW('Water Data'!D108))),BW114="No",ISNUMBER(OFFSET('Water Data'!$D$7,0,10*ROW('Water Data'!D108)))),CONCATENATE("[",ROUND(OFFSET('Water Data'!$C$7,0,10*ROW('Water Data'!D108)),0),"]"),IF(AND(ISNUMBER(OFFSET('Water Data'!$D$7,0,10*ROW('Water Data'!D108))),BW114="",ISNUMBER(OFFSET('Water Data'!$D$7,0,10*ROW('Water Data'!D108)))),OFFSET('Water Data'!$D$7,0,10*ROW('Water Data'!D108)),NA())))</f>
        <v>#N/A</v>
      </c>
      <c r="I114" s="252" t="e">
        <f ca="true">+IF(AND(ISNUMBER(OFFSET('Water Data'!$D$10,0,10*ROW('Water Data'!D108))),BX114="Yes"),OFFSET('Water Data'!$D$10,0,10*ROW('Water Data'!D108)),IF(AND(ISNUMBER(OFFSET('Water Data'!$D$10,0,10*ROW('Water Data'!D108))),BX114="No",ISNUMBER(OFFSET('Water Data'!$D$10,0,10*ROW('Water Data'!D108)))),CONCATENATE("[",ROUND(OFFSET('Water Data'!$D$10,0,10*ROW('Water Data'!D108)),0),"]"),IF(AND(ISNUMBER(OFFSET('Water Data'!$D$10,0,10*ROW('Water Data'!D108))),BX114="",ISNUMBER(OFFSET('Water Data'!$D$10,0,10*ROW('Water Data'!D108)))),OFFSET('Water Data'!$D$10,0,10*ROW('Water Data'!D108)),NA())))</f>
        <v>#N/A</v>
      </c>
      <c r="J114" s="252" t="e">
        <f ca="true">+IF(AND(ISNUMBER(OFFSET('Water Data'!$E$5,0,10*ROW('Water Data'!E108))),BY114="Yes"),100-OFFSET('Water Data'!$E$5,0,10*ROW('Water Data'!E108)),IF(AND(ISNUMBER(OFFSET('Water Data'!$E$5,0,10*ROW('Water Data'!E108))),BY114="No",ISNUMBER(OFFSET('Water Data'!$E$5,0,10*ROW('Water Data'!E108)))),CONCATENATE("[",ROUND(100-OFFSET('Water Data'!$E$5,0,10*ROW('Water Data'!E108)),0),"]"),IF(AND(ISNUMBER(OFFSET('Water Data'!$E$5,0,10*ROW('Water Data'!E108))),BY114="",ISNUMBER(OFFSET('Water Data'!$E$5,0,10*ROW('Water Data'!E108)))),100-OFFSET('Water Data'!$E$5,0,10*ROW('Water Data'!E108)),NA())))</f>
        <v>#N/A</v>
      </c>
      <c r="K114" s="252" t="e">
        <f ca="true">+IF(AND(ISNUMBER(OFFSET('Water Data'!$E$7,0,10*ROW('Water Data'!E108))),BZ114="Yes"),OFFSET('Water Data'!$E$7,0,10*ROW('Water Data'!E108)),IF(AND(ISNUMBER(OFFSET('Water Data'!$E$7,0,10*ROW('Water Data'!E108))),BZ114="No",ISNUMBER(OFFSET('Water Data'!$E$7,0,10*ROW('Water Data'!E108)))),CONCATENATE("[",ROUND(OFFSET('Water Data'!$E$7,0,10*ROW('Water Data'!E108)),0),"]"),IF(AND(ISNUMBER(OFFSET('Water Data'!$E$7,0,10*ROW('Water Data'!E108))),BZ114="",ISNUMBER(OFFSET('Water Data'!$E$7,0,10*ROW('Water Data'!E108)))),OFFSET('Water Data'!$E$7,0,10*ROW('Water Data'!E108)),NA())))</f>
        <v>#N/A</v>
      </c>
      <c r="L114" s="252" t="e">
        <f ca="true">+IF(AND(ISNUMBER(OFFSET('Water Data'!$E$10,0,10*ROW('Water Data'!E108))),CA114="Yes"),OFFSET('Water Data'!$E$10,0,10*ROW('Water Data'!E108)),IF(AND(ISNUMBER(OFFSET('Water Data'!$E$10,0,10*ROW('Water Data'!E108))),CA114="No",ISNUMBER(OFFSET('Water Data'!$E$10,0,10*ROW('Water Data'!E108)))),CONCATENATE("[",ROUND(OFFSET('Water Data'!$E$10,0,10*ROW('Water Data'!E108)),0),"]"),IF(AND(ISNUMBER(OFFSET('Water Data'!$E$10,0,10*ROW('Water Data'!E108))),CA114="",ISNUMBER(OFFSET('Water Data'!$E$10,0,10*ROW('Water Data'!E108)))),OFFSET('Water Data'!$E$10,0,10*ROW('Water Data'!E108)),NA())))</f>
        <v>#N/A</v>
      </c>
      <c r="M114" s="252" t="e">
        <f ca="true">+IF(AND(ISNUMBER(OFFSET('Water Data'!$F$5,0,10*ROW('Water Data'!F108))),CB114="Yes"),100-OFFSET('Water Data'!$F$5,0,10*ROW('Water Data'!F108)),IF(AND(ISNUMBER(OFFSET('Water Data'!$F$5,0,10*ROW('Water Data'!F108))),CB114="No",ISNUMBER(OFFSET('Water Data'!$F$5,0,10*ROW('Water Data'!F108)))),CONCATENATE("[",ROUND(100-OFFSET('Water Data'!$F$5,0,10*ROW('Water Data'!F108)),0),"]"),IF(AND(ISNUMBER(OFFSET('Water Data'!$F$5,0,10*ROW('Water Data'!F108))),CB114="",ISNUMBER(OFFSET('Water Data'!$F$5,0,10*ROW('Water Data'!F108)))),100-OFFSET('Water Data'!$F$5,0,10*ROW('Water Data'!F108)),NA())))</f>
        <v>#N/A</v>
      </c>
      <c r="N114" s="252" t="e">
        <f ca="true">+IF(AND(ISNUMBER(OFFSET('Water Data'!$F$7,0,10*ROW('Water Data'!F108))),CC114="Yes"),OFFSET('Water Data'!$F$7,0,10*ROW('Water Data'!F108)),IF(AND(ISNUMBER(OFFSET('Water Data'!$F$7,0,10*ROW('Water Data'!F108))),CC114="No",ISNUMBER(OFFSET('Water Data'!$F$7,0,10*ROW('Water Data'!F108)))),CONCATENATE("[",ROUND(OFFSET('Water Data'!$F$7,0,10*ROW('Water Data'!F108)),0),"]"),IF(AND(ISNUMBER(OFFSET('Water Data'!$F$7,0,10*ROW('Water Data'!F108))),CC114="",ISNUMBER(OFFSET('Water Data'!$F$7,0,10*ROW('Water Data'!F108)))),OFFSET('Water Data'!$F$7,0,10*ROW('Water Data'!F108)),NA())))</f>
        <v>#N/A</v>
      </c>
      <c r="O114" s="252" t="e">
        <f ca="true">+IF(AND(ISNUMBER(OFFSET('Water Data'!$F$10,0,10*ROW('Water Data'!F108))),CD114="Yes"),OFFSET('Water Data'!$F$10,0,10*ROW('Water Data'!F108)),IF(AND(ISNUMBER(OFFSET('Water Data'!$F$10,0,10*ROW('Water Data'!F108))),CD114="No",ISNUMBER(OFFSET('Water Data'!$F$10,0,10*ROW('Water Data'!F108)))),CONCATENATE("[",ROUND(OFFSET('Water Data'!$F$10,0,10*ROW('Water Data'!F108)),0),"]"),IF(AND(ISNUMBER(OFFSET('Water Data'!$F$10,0,10*ROW('Water Data'!F108))),CD114="",ISNUMBER(OFFSET('Water Data'!$F$10,0,10*ROW('Water Data'!F108)))),OFFSET('Water Data'!$F$10,0,10*ROW('Water Data'!F108)),NA())))</f>
        <v>#N/A</v>
      </c>
      <c r="P114" s="252" t="e">
        <f ca="true">+IF(AND(ISNUMBER(OFFSET('Water Data'!$G$5,0,10*ROW('Water Data'!G108))),CE114="Yes"),100-OFFSET('Water Data'!$G$5,0,10*ROW('Water Data'!G108)),IF(AND(ISNUMBER(OFFSET('Water Data'!$G$5,0,10*ROW('Water Data'!G108))),CE114="No",ISNUMBER(OFFSET('Water Data'!$G$5,0,10*ROW('Water Data'!G108)))),CONCATENATE("[",ROUND(100-OFFSET('Water Data'!$G$5,0,10*ROW('Water Data'!G108)),0),"]"),IF(AND(ISNUMBER(OFFSET('Water Data'!$G$5,0,10*ROW('Water Data'!G108))),CE114="",ISNUMBER(OFFSET('Water Data'!$G$5,0,10*ROW('Water Data'!G108)))),100-OFFSET('Water Data'!$G$5,0,10*ROW('Water Data'!G108)),NA())))</f>
        <v>#N/A</v>
      </c>
      <c r="Q114" s="252" t="e">
        <f ca="true">+IF(AND(ISNUMBER(OFFSET('Water Data'!$G$7,0,10*ROW('Water Data'!G108))),CF114="Yes"),OFFSET('Water Data'!$G$7,0,10*ROW('Water Data'!G108)),IF(AND(ISNUMBER(OFFSET('Water Data'!$G$7,0,10*ROW('Water Data'!G108))),CF114="No",ISNUMBER(OFFSET('Water Data'!$G$7,0,10*ROW('Water Data'!G108)))),CONCATENATE("[",ROUND(OFFSET('Water Data'!$G$7,0,10*ROW('Water Data'!G108)),0),"]"),IF(AND(ISNUMBER(OFFSET('Water Data'!$G$7,0,10*ROW('Water Data'!G108))),CF114="",ISNUMBER(OFFSET('Water Data'!$G$7,0,10*ROW('Water Data'!G108)))),OFFSET('Water Data'!$G$7,0,10*ROW('Water Data'!G108)),NA())))</f>
        <v>#N/A</v>
      </c>
      <c r="R114" s="252" t="e">
        <f ca="true">+IF(AND(ISNUMBER(OFFSET('Water Data'!$G$10,0,10*ROW('Water Data'!G108))),CG114="Yes"),OFFSET('Water Data'!$G$10,0,10*ROW('Water Data'!G108)),IF(AND(ISNUMBER(OFFSET('Water Data'!$G$10,0,10*ROW('Water Data'!G108))),CG114="No",ISNUMBER(OFFSET('Water Data'!$G$10,0,10*ROW('Water Data'!G108)))),CONCATENATE("[",ROUND(OFFSET('Water Data'!$G$10,0,10*ROW('Water Data'!G108)),0),"]"),IF(AND(ISNUMBER(OFFSET('Water Data'!$G$10,0,10*ROW('Water Data'!G108))),CG114="",ISNUMBER(OFFSET('Water Data'!$G$10,0,10*ROW('Water Data'!G108)))),OFFSET('Water Data'!$G$10,0,10*ROW('Water Data'!G108)),NA())))</f>
        <v>#N/A</v>
      </c>
      <c r="S114" s="252" t="e">
        <f ca="true">+IF(AND(ISNUMBER(OFFSET('Water Data'!$H$5,0,10*ROW('Water Data'!H108))),CH114="Yes"),100-OFFSET('Water Data'!$H$5,0,10*ROW('Water Data'!H108)),IF(AND(ISNUMBER(OFFSET('Water Data'!$H$5,0,10*ROW('Water Data'!H108))),CH114="No",ISNUMBER(OFFSET('Water Data'!$H$5,0,10*ROW('Water Data'!H108)))),CONCATENATE("[",ROUND(100-OFFSET('Water Data'!$H$5,0,10*ROW('Water Data'!H108)),0),"]"),IF(AND(ISNUMBER(OFFSET('Water Data'!$H$5,0,10*ROW('Water Data'!H108))),CH114="",ISNUMBER(OFFSET('Water Data'!$H$5,0,10*ROW('Water Data'!H108)))),100-OFFSET('Water Data'!$H$5,0,10*ROW('Water Data'!H108)),NA())))</f>
        <v>#N/A</v>
      </c>
      <c r="T114" s="252" t="e">
        <f ca="true">+IF(AND(ISNUMBER(OFFSET('Water Data'!$H$7,0,10*ROW('Water Data'!H108))),CI114="Yes"),OFFSET('Water Data'!$H$7,0,10*ROW('Water Data'!H108)),IF(AND(ISNUMBER(OFFSET('Water Data'!$H$7,0,10*ROW('Water Data'!H108))),CI114="No",ISNUMBER(OFFSET('Water Data'!$H$7,0,10*ROW('Water Data'!H108)))),CONCATENATE("[",ROUND(OFFSET('Water Data'!$H$7,0,10*ROW('Water Data'!H108)),0),"]"),IF(AND(ISNUMBER(OFFSET('Water Data'!$H$7,0,10*ROW('Water Data'!H108))),CI114="",ISNUMBER(OFFSET('Water Data'!$H$7,0,10*ROW('Water Data'!H108)))),OFFSET('Water Data'!$H$7,0,10*ROW('Water Data'!H108)),NA())))</f>
        <v>#N/A</v>
      </c>
      <c r="U114" s="252" t="e">
        <f ca="true">+IF(AND(ISNUMBER(OFFSET('Water Data'!$H$10,0,10*ROW('Water Data'!H108))),CJ114="Yes"),OFFSET('Water Data'!$H$10,0,10*ROW('Water Data'!H108)),IF(AND(ISNUMBER(OFFSET('Water Data'!$H$10,0,10*ROW('Water Data'!H108))),CJ114="No",ISNUMBER(OFFSET('Water Data'!$H$10,0,10*ROW('Water Data'!H108)))),CONCATENATE("[",ROUND(OFFSET('Water Data'!$H$10,0,10*ROW('Water Data'!H108)),0),"]"),IF(AND(ISNUMBER(OFFSET('Water Data'!$H$10,0,10*ROW('Water Data'!H108))),CJ114="",ISNUMBER(OFFSET('Water Data'!$H$10,0,10*ROW('Water Data'!H108)))),OFFSET('Water Data'!$H$10,0,10*ROW('Water Data'!H108)),NA())))</f>
        <v>#N/A</v>
      </c>
      <c r="V114" s="253" t="e">
        <f ca="true">+IF(AND(ISNUMBER(OFFSET('Sanitation Data'!$C$5,0,10*ROW('Sanitation Data'!C108))),CK114="Yes"),100-OFFSET('Sanitation Data'!$C$5,0,10*ROW('Sanitation Data'!C108)),IF(AND(ISNUMBER(OFFSET('Sanitation Data'!$C$5,0,10*ROW('Sanitation Data'!C108))),CK114="No",ISNUMBER(OFFSET('Sanitation Data'!$C$5,0,10*ROW('Sanitation Data'!C108)))),CONCATENATE("[",ROUND(100-OFFSET('Sanitation Data'!$C$5,0,10*ROW('Sanitation Data'!C108)),0),"]"),IF(AND(ISNUMBER(OFFSET('Sanitation Data'!$C$5,0,10*ROW('Sanitation Data'!C108))),CK114="",ISNUMBER(OFFSET('Sanitation Data'!$C$5,0,10*ROW('Sanitation Data'!C108)))),100-OFFSET('Sanitation Data'!$C$5,0,10*ROW('Sanitation Data'!C108)),NA())))</f>
        <v>#N/A</v>
      </c>
      <c r="W114" s="253" t="e">
        <f ca="true">+IF(AND(ISNUMBER(OFFSET('Sanitation Data'!$C$7,0,10*ROW('Sanitation Data'!C108))),CL114="Yes"),OFFSET('Sanitation Data'!$C$7,0,10*ROW('Sanitation Data'!C108)),IF(AND(ISNUMBER(OFFSET('Sanitation Data'!$C$7,0,10*ROW('Sanitation Data'!C108))),CL114="No",ISNUMBER(OFFSET('Sanitation Data'!$C$7,0,10*ROW('Sanitation Data'!C108)))),CONCATENATE("[",ROUND(OFFSET('Sanitation Data'!$C$7,0,10*ROW('Sanitation Data'!C108)),0),"]"),IF(AND(ISNUMBER(OFFSET('Sanitation Data'!$C$7,0,10*ROW('Sanitation Data'!C108))),CL114="",ISNUMBER(OFFSET('Sanitation Data'!$C$7,0,10*ROW('Sanitation Data'!C108)))),OFFSET('Sanitation Data'!$C$7,0,10*ROW('Sanitation Data'!C108)),NA())))</f>
        <v>#N/A</v>
      </c>
      <c r="X114" s="253" t="e">
        <f ca="true">+IF(AND(ISNUMBER(OFFSET('Sanitation Data'!$C$11,0,10*ROW('Sanitation Data'!C108))),CM114="Yes"),OFFSET('Sanitation Data'!$C$11,0,10*ROW('Sanitation Data'!C108)),IF(AND(ISNUMBER(OFFSET('Sanitation Data'!$C$11,0,10*ROW('Sanitation Data'!C108))),CM114="No",ISNUMBER(OFFSET('Sanitation Data'!$C$11,0,10*ROW('Sanitation Data'!C108)))),CONCATENATE("[",ROUND(OFFSET('Sanitation Data'!$C$11,0,10*ROW('Sanitation Data'!C108)),0),"]"),IF(AND(ISNUMBER(OFFSET('Sanitation Data'!$C$11,0,10*ROW('Sanitation Data'!C108))),CM114="",ISNUMBER(OFFSET('Sanitation Data'!$C$11,0,10*ROW('Sanitation Data'!C108)))),OFFSET('Sanitation Data'!$C$11,0,10*ROW('Sanitation Data'!C108)),NA())))</f>
        <v>#N/A</v>
      </c>
      <c r="Y114" s="253" t="e">
        <f ca="true">+IF(AND(ISNUMBER(OFFSET('Sanitation Data'!$C$12,0,10*ROW('Sanitation Data'!C108))),CN114="Yes"),OFFSET('Sanitation Data'!$C$12,0,10*ROW('Sanitation Data'!C108)),IF(AND(ISNUMBER(OFFSET('Sanitation Data'!$C$12,0,10*ROW('Sanitation Data'!C108))),CN114="No",ISNUMBER(OFFSET('Sanitation Data'!$C$12,0,10*ROW('Sanitation Data'!C108)))),CONCATENATE("[",ROUND(OFFSET('Sanitation Data'!$C$12,0,10*ROW('Sanitation Data'!C108)),0),"]"),IF(AND(ISNUMBER(OFFSET('Sanitation Data'!$C$12,0,10*ROW('Sanitation Data'!C108))),CN114="",ISNUMBER(OFFSET('Sanitation Data'!$C$12,0,10*ROW('Sanitation Data'!C108)))),OFFSET('Sanitation Data'!$C$12,0,10*ROW('Sanitation Data'!C108)),NA())))</f>
        <v>#N/A</v>
      </c>
      <c r="Z114" s="253" t="e">
        <f ca="true">+IF(AND(ISNUMBER(OFFSET('Sanitation Data'!$C$13,0,10*ROW('Sanitation Data'!C108))),CO114="Yes"),OFFSET('Sanitation Data'!$C$13,0,10*ROW('Sanitation Data'!C108)),IF(AND(ISNUMBER(OFFSET('Sanitation Data'!$C$13,0,10*ROW('Sanitation Data'!C108))),CO114="No",ISNUMBER(OFFSET('Sanitation Data'!$C$13,0,10*ROW('Sanitation Data'!C108)))),CONCATENATE("[",ROUND(OFFSET('Sanitation Data'!$C$13,0,10*ROW('Sanitation Data'!C108)),0),"]"),IF(AND(ISNUMBER(OFFSET('Sanitation Data'!$C$13,0,10*ROW('Sanitation Data'!C108))),CO114="",ISNUMBER(OFFSET('Sanitation Data'!$C$13,0,10*ROW('Sanitation Data'!C108)))),OFFSET('Sanitation Data'!$C$13,0,10*ROW('Sanitation Data'!C108)),NA())))</f>
        <v>#N/A</v>
      </c>
      <c r="AA114" s="253" t="e">
        <f ca="true">+IF(AND(ISNUMBER(OFFSET('Sanitation Data'!$D$5,0,10*ROW('Sanitation Data'!D108))),CP114="Yes"),100-OFFSET('Sanitation Data'!$D$5,0,10*ROW('Sanitation Data'!D108)),IF(AND(ISNUMBER(OFFSET('Sanitation Data'!$D$5,0,10*ROW('Sanitation Data'!D108))),CP114="No",ISNUMBER(OFFSET('Sanitation Data'!$D$5,0,10*ROW('Sanitation Data'!D108)))),CONCATENATE("[",ROUND(100-OFFSET('Sanitation Data'!$D$5,0,10*ROW('Sanitation Data'!D108)),0),"]"),IF(AND(ISNUMBER(OFFSET('Sanitation Data'!$D$5,0,10*ROW('Sanitation Data'!D108))),CP114="",ISNUMBER(OFFSET('Sanitation Data'!$D$5,0,10*ROW('Sanitation Data'!D108)))),100-OFFSET('Sanitation Data'!$D$5,0,10*ROW('Sanitation Data'!D108)),NA())))</f>
        <v>#N/A</v>
      </c>
      <c r="AB114" s="253" t="e">
        <f ca="true">+IF(AND(ISNUMBER(OFFSET('Sanitation Data'!$D$7,0,10*ROW('Sanitation Data'!D108))),CQ114="Yes"),OFFSET('Sanitation Data'!$D$7,0,10*ROW('Sanitation Data'!G108)),IF(AND(ISNUMBER(OFFSET('Sanitation Data'!$D$7,0,10*ROW('Sanitation Data'!D108))),CQ114="No",ISNUMBER(OFFSET('Sanitation Data'!$D$7,0,10*ROW('Sanitation Data'!D108)))),CONCATENATE("[",ROUND(OFFSET('Sanitation Data'!$D$7,0,10*ROW('Sanitation Data'!D108)),0),"]"),IF(AND(ISNUMBER(OFFSET('Sanitation Data'!$D$7,0,10*ROW('Sanitation Data'!D108))),CQ114="",ISNUMBER(OFFSET('Sanitation Data'!$D$7,0,10*ROW('Sanitation Data'!D108)))),OFFSET('Sanitation Data'!$D$7,0,10*ROW('Sanitation Data'!D108)),NA())))</f>
        <v>#N/A</v>
      </c>
      <c r="AC114" s="253" t="e">
        <f ca="true">+IF(AND(ISNUMBER(OFFSET('Sanitation Data'!$D$11,0,10*ROW('Sanitation Data'!D108))),CR114="Yes"),OFFSET('Sanitation Data'!$D$11,0,10*ROW('Sanitation Data'!D108)),IF(AND(ISNUMBER(OFFSET('Sanitation Data'!$D$11,0,10*ROW('Sanitation Data'!D108))),CR114="No",ISNUMBER(OFFSET('Sanitation Data'!$D$11,0,10*ROW('Sanitation Data'!D108)))),CONCATENATE("[",ROUND(OFFSET('Sanitation Data'!$D$11,0,10*ROW('Sanitation Data'!D108)),0),"]"),IF(AND(ISNUMBER(OFFSET('Sanitation Data'!$D$11,0,10*ROW('Sanitation Data'!D108))),CR114="",ISNUMBER(OFFSET('Sanitation Data'!$D$11,0,10*ROW('Sanitation Data'!D108)))),OFFSET('Sanitation Data'!$D$11,0,10*ROW('Sanitation Data'!D108)),NA())))</f>
        <v>#N/A</v>
      </c>
      <c r="AD114" s="253" t="e">
        <f ca="true">+IF(AND(ISNUMBER(OFFSET('Sanitation Data'!$D$12,0,10*ROW('Sanitation Data'!D108))),CS114="Yes"),OFFSET('Sanitation Data'!$D$12,0,10*ROW('Sanitation Data'!D108)),IF(AND(ISNUMBER(OFFSET('Sanitation Data'!$D$12,0,10*ROW('Sanitation Data'!D108))),CS114="No",ISNUMBER(OFFSET('Sanitation Data'!$D$12,0,10*ROW('Sanitation Data'!D108)))),CONCATENATE("[",ROUND(OFFSET('Sanitation Data'!$D$12,0,10*ROW('Sanitation Data'!D108)),0),"]"),IF(AND(ISNUMBER(OFFSET('Sanitation Data'!$D$12,0,10*ROW('Sanitation Data'!D108))),CS114="",ISNUMBER(OFFSET('Sanitation Data'!$D$12,0,10*ROW('Sanitation Data'!D108)))),OFFSET('Sanitation Data'!$D$12,0,10*ROW('Sanitation Data'!D108)),NA())))</f>
        <v>#N/A</v>
      </c>
      <c r="AE114" s="253" t="e">
        <f ca="true">+IF(AND(ISNUMBER(OFFSET('Sanitation Data'!$D$13,0,10*ROW('Sanitation Data'!D108))),CT114="Yes"),OFFSET('Sanitation Data'!$D$13,0,10*ROW('Sanitation Data'!D108)),IF(AND(ISNUMBER(OFFSET('Sanitation Data'!$D$13,0,10*ROW('Sanitation Data'!D108))),CT114="No",ISNUMBER(OFFSET('Sanitation Data'!$D$13,0,10*ROW('Sanitation Data'!D108)))),CONCATENATE("[",ROUND(OFFSET('Sanitation Data'!$D$13,0,10*ROW('Sanitation Data'!D108)),0),"]"),IF(AND(ISNUMBER(OFFSET('Sanitation Data'!$D$13,0,10*ROW('Sanitation Data'!D108))),CT114="",ISNUMBER(OFFSET('Sanitation Data'!$D$13,0,10*ROW('Sanitation Data'!D108)))),OFFSET('Sanitation Data'!$D$13,0,10*ROW('Sanitation Data'!D108)),NA())))</f>
        <v>#N/A</v>
      </c>
      <c r="AF114" s="253" t="e">
        <f ca="true">+IF(AND(ISNUMBER(OFFSET('Sanitation Data'!$E$5,0,10*ROW('Sanitation Data'!E108))),CU114="Yes"),100-OFFSET('Sanitation Data'!$E$5,0,10*ROW('Sanitation Data'!E108)),IF(AND(ISNUMBER(OFFSET('Sanitation Data'!$E$5,0,10*ROW('Sanitation Data'!E108))),CU114="No",ISNUMBER(OFFSET('Sanitation Data'!$E$5,0,10*ROW('Sanitation Data'!E108)))),CONCATENATE("[",ROUND(100-OFFSET('Sanitation Data'!$E$5,0,10*ROW('Sanitation Data'!E108)),0),"]"),IF(AND(ISNUMBER(OFFSET('Sanitation Data'!$E$5,0,10*ROW('Sanitation Data'!E108))),CU114="",ISNUMBER(OFFSET('Sanitation Data'!$E$5,0,10*ROW('Sanitation Data'!E108)))),100-OFFSET('Sanitation Data'!$E$5,0,10*ROW('Sanitation Data'!E108)),NA())))</f>
        <v>#N/A</v>
      </c>
      <c r="AG114" s="253" t="e">
        <f ca="true">+IF(AND(ISNUMBER(OFFSET('Sanitation Data'!$E$7,0,10*ROW('Sanitation Data'!E108))),CV114="Yes"),OFFSET('Sanitation Data'!$E$7,0,10*ROW('Sanitation Data'!E108)),IF(AND(ISNUMBER(OFFSET('Sanitation Data'!$E$7,0,10*ROW('Sanitation Data'!E108))),CV114="No",ISNUMBER(OFFSET('Sanitation Data'!$E$7,0,10*ROW('Sanitation Data'!E108)))),CONCATENATE("[",ROUND(OFFSET('Sanitation Data'!$E$7,0,10*ROW('Sanitation Data'!E108)),0),"]"),IF(AND(ISNUMBER(OFFSET('Sanitation Data'!$E$7,0,10*ROW('Sanitation Data'!E108))),CV114="",ISNUMBER(OFFSET('Sanitation Data'!$E$7,0,10*ROW('Sanitation Data'!E108)))),OFFSET('Sanitation Data'!$E$7,0,10*ROW('Sanitation Data'!E108)),NA())))</f>
        <v>#N/A</v>
      </c>
      <c r="AH114" s="253" t="e">
        <f ca="true">+IF(AND(ISNUMBER(OFFSET('Sanitation Data'!$E$11,0,10*ROW('Sanitation Data'!E108))),CW114="Yes"),OFFSET('Sanitation Data'!$E$11,0,10*ROW('Sanitation Data'!E108)),IF(AND(ISNUMBER(OFFSET('Sanitation Data'!$E$11,0,10*ROW('Sanitation Data'!E108))),CW114="No",ISNUMBER(OFFSET('Sanitation Data'!$E$11,0,10*ROW('Sanitation Data'!E108)))),CONCATENATE("[",ROUND(OFFSET('Sanitation Data'!$E$11,0,10*ROW('Sanitation Data'!E108)),0),"]"),IF(AND(ISNUMBER(OFFSET('Sanitation Data'!$E$11,0,10*ROW('Sanitation Data'!E108))),CW114="",ISNUMBER(OFFSET('Sanitation Data'!$E$11,0,10*ROW('Sanitation Data'!E108)))),OFFSET('Sanitation Data'!$E$11,0,10*ROW('Sanitation Data'!E108)),NA())))</f>
        <v>#N/A</v>
      </c>
      <c r="AI114" s="253" t="e">
        <f ca="true">+IF(AND(ISNUMBER(OFFSET('Sanitation Data'!$E$12,0,10*ROW('Sanitation Data'!E108))),CX114="Yes"),OFFSET('Sanitation Data'!$E$12,0,10*ROW('Sanitation Data'!E108)),IF(AND(ISNUMBER(OFFSET('Sanitation Data'!$E$12,0,10*ROW('Sanitation Data'!E108))),CX114="No",ISNUMBER(OFFSET('Sanitation Data'!$E$12,0,10*ROW('Sanitation Data'!E108)))),CONCATENATE("[",ROUND(OFFSET('Sanitation Data'!$E$12,0,10*ROW('Sanitation Data'!E108)),0),"]"),IF(AND(ISNUMBER(OFFSET('Sanitation Data'!$E$12,0,10*ROW('Sanitation Data'!E108))),CX114="",ISNUMBER(OFFSET('Sanitation Data'!$E$12,0,10*ROW('Sanitation Data'!E108)))),OFFSET('Sanitation Data'!$E$12,0,10*ROW('Sanitation Data'!E108)),NA())))</f>
        <v>#N/A</v>
      </c>
      <c r="AJ114" s="253" t="e">
        <f ca="true">+IF(AND(ISNUMBER(OFFSET('Sanitation Data'!$E$13,0,10*ROW('Sanitation Data'!E108))),CY114="Yes"),OFFSET('Sanitation Data'!$E$13,0,10*ROW('Sanitation Data'!E108)),IF(AND(ISNUMBER(OFFSET('Sanitation Data'!$E$13,0,10*ROW('Sanitation Data'!E108))),CY114="No",ISNUMBER(OFFSET('Sanitation Data'!$E$13,0,10*ROW('Sanitation Data'!E108)))),CONCATENATE("[",ROUND(OFFSET('Sanitation Data'!$E$13,0,10*ROW('Sanitation Data'!E108)),0),"]"),IF(AND(ISNUMBER(OFFSET('Sanitation Data'!$E$13,0,10*ROW('Sanitation Data'!E108))),CY114="",ISNUMBER(OFFSET('Sanitation Data'!$E$13,0,10*ROW('Sanitation Data'!E108)))),OFFSET('Sanitation Data'!$E$13,0,10*ROW('Sanitation Data'!E108)),NA())))</f>
        <v>#N/A</v>
      </c>
      <c r="AK114" s="253" t="e">
        <f ca="true">+IF(AND(ISNUMBER(OFFSET('Sanitation Data'!$F$5,0,10*ROW('Sanitation Data'!F108))),CZ114="Yes"),100-OFFSET('Sanitation Data'!$F$5,0,10*ROW('Sanitation Data'!F108)),IF(AND(ISNUMBER(OFFSET('Sanitation Data'!$F$5,0,10*ROW('Sanitation Data'!F108))),CZ114="No",ISNUMBER(OFFSET('Sanitation Data'!$F$5,0,10*ROW('Sanitation Data'!F108)))),CONCATENATE("[",ROUND(100-OFFSET('Sanitation Data'!$F$5,0,10*ROW('Sanitation Data'!F108)),0),"]"),IF(AND(ISNUMBER(OFFSET('Sanitation Data'!$F$5,0,10*ROW('Sanitation Data'!F108))),CZ114="",ISNUMBER(OFFSET('Sanitation Data'!$F$5,0,10*ROW('Sanitation Data'!F108)))),100-OFFSET('Sanitation Data'!$F$5,0,10*ROW('Sanitation Data'!F108)),NA())))</f>
        <v>#N/A</v>
      </c>
      <c r="AL114" s="253" t="e">
        <f ca="true">+IF(AND(ISNUMBER(OFFSET('Sanitation Data'!$F$7,0,10*ROW('Sanitation Data'!F108))),DA114="Yes"),OFFSET('Sanitation Data'!$F$7,0,10*ROW('Sanitation Data'!F108)),IF(AND(ISNUMBER(OFFSET('Sanitation Data'!$F$7,0,10*ROW('Sanitation Data'!F108))),DA114="No",ISNUMBER(OFFSET('Sanitation Data'!$F$7,0,10*ROW('Sanitation Data'!F108)))),CONCATENATE("[",ROUND(OFFSET('Sanitation Data'!$F$7,0,10*ROW('Sanitation Data'!F108)),0),"]"),IF(AND(ISNUMBER(OFFSET('Sanitation Data'!$F$7,0,10*ROW('Sanitation Data'!F108))),DA114="",ISNUMBER(OFFSET('Sanitation Data'!$F$7,0,10*ROW('Sanitation Data'!F108)))),OFFSET('Sanitation Data'!$F$7,0,10*ROW('Sanitation Data'!F108)),NA())))</f>
        <v>#N/A</v>
      </c>
      <c r="AM114" s="253" t="e">
        <f ca="true">+IF(AND(ISNUMBER(OFFSET('Sanitation Data'!$F$11,0,10*ROW('Sanitation Data'!F108))),DB114="Yes"),OFFSET('Sanitation Data'!$F$11,0,10*ROW('Sanitation Data'!F108)),IF(AND(ISNUMBER(OFFSET('Sanitation Data'!$F$11,0,10*ROW('Sanitation Data'!F108))),DB114="No",ISNUMBER(OFFSET('Sanitation Data'!$F$11,0,10*ROW('Sanitation Data'!F108)))),CONCATENATE("[",ROUND(OFFSET('Sanitation Data'!$F$11,0,10*ROW('Sanitation Data'!F108)),0),"]"),IF(AND(ISNUMBER(OFFSET('Sanitation Data'!$F$11,0,10*ROW('Sanitation Data'!F108))),DB114="",ISNUMBER(OFFSET('Sanitation Data'!$F$11,0,10*ROW('Sanitation Data'!F108)))),OFFSET('Sanitation Data'!$F$11,0,10*ROW('Sanitation Data'!F108)),NA())))</f>
        <v>#N/A</v>
      </c>
      <c r="AN114" s="253" t="e">
        <f ca="true">+IF(AND(ISNUMBER(OFFSET('Sanitation Data'!$F$12,0,10*ROW('Sanitation Data'!F108))),DC114="Yes"),OFFSET('Sanitation Data'!$F$12,0,10*ROW('Sanitation Data'!F108)),IF(AND(ISNUMBER(OFFSET('Sanitation Data'!$F$12,0,10*ROW('Sanitation Data'!F108))),DC114="No",ISNUMBER(OFFSET('Sanitation Data'!$F$12,0,10*ROW('Sanitation Data'!F108)))),CONCATENATE("[",ROUND(OFFSET('Sanitation Data'!$F$12,0,10*ROW('Sanitation Data'!F108)),0),"]"),IF(AND(ISNUMBER(OFFSET('Sanitation Data'!$F$12,0,10*ROW('Sanitation Data'!F108))),DC114="",ISNUMBER(OFFSET('Sanitation Data'!$F$12,0,10*ROW('Sanitation Data'!F108)))),OFFSET('Sanitation Data'!$F$12,0,10*ROW('Sanitation Data'!F108)),NA())))</f>
        <v>#N/A</v>
      </c>
      <c r="AO114" s="253" t="e">
        <f ca="true">+IF(AND(ISNUMBER(OFFSET('Sanitation Data'!$F$13,0,10*ROW('Sanitation Data'!F108))),DD114="Yes"),OFFSET('Sanitation Data'!$F$13,0,10*ROW('Sanitation Data'!F108)),IF(AND(ISNUMBER(OFFSET('Sanitation Data'!$F$13,0,10*ROW('Sanitation Data'!F108))),DD114="No",ISNUMBER(OFFSET('Sanitation Data'!$F$13,0,10*ROW('Sanitation Data'!F108)))),CONCATENATE("[",ROUND(OFFSET('Sanitation Data'!$F$13,0,10*ROW('Sanitation Data'!F108)),0),"]"),IF(AND(ISNUMBER(OFFSET('Sanitation Data'!$F$13,0,10*ROW('Sanitation Data'!F108))),DD114="",ISNUMBER(OFFSET('Sanitation Data'!$F$13,0,10*ROW('Sanitation Data'!F108)))),OFFSET('Sanitation Data'!$F$13,0,10*ROW('Sanitation Data'!F108)),NA())))</f>
        <v>#N/A</v>
      </c>
      <c r="AP114" s="253" t="e">
        <f ca="true">+IF(AND(ISNUMBER(OFFSET('Sanitation Data'!$G$5,0,10*ROW('Sanitation Data'!G108))),DE114="Yes"),100-OFFSET('Sanitation Data'!$G$5,0,10*ROW('Sanitation Data'!G108)),IF(AND(ISNUMBER(OFFSET('Sanitation Data'!$G$5,0,10*ROW('Sanitation Data'!G108))),DE114="No",ISNUMBER(OFFSET('Sanitation Data'!$G$5,0,10*ROW('Sanitation Data'!G108)))),CONCATENATE("[",ROUND(100-OFFSET('Sanitation Data'!$G$5,0,10*ROW('Sanitation Data'!G108)),0),"]"),IF(AND(ISNUMBER(OFFSET('Sanitation Data'!$G$5,0,10*ROW('Sanitation Data'!G108))),DE114="",ISNUMBER(OFFSET('Sanitation Data'!$G$5,0,10*ROW('Sanitation Data'!G108)))),100-OFFSET('Sanitation Data'!$G$5,0,10*ROW('Sanitation Data'!G108)),NA())))</f>
        <v>#N/A</v>
      </c>
      <c r="AQ114" s="253" t="e">
        <f ca="true">+IF(AND(ISNUMBER(OFFSET('Sanitation Data'!$G$7,0,10*ROW('Sanitation Data'!G108))),DF114="Yes"),OFFSET('Sanitation Data'!$G$7,0,10*ROW('Sanitation Data'!G108)),IF(AND(ISNUMBER(OFFSET('Sanitation Data'!$G$7,0,10*ROW('Sanitation Data'!G108))),DF114="No",ISNUMBER(OFFSET('Sanitation Data'!$G$7,0,10*ROW('Sanitation Data'!G108)))),CONCATENATE("[",ROUND(OFFSET('Sanitation Data'!$G$7,0,10*ROW('Sanitation Data'!G108)),0),"]"),IF(AND(ISNUMBER(OFFSET('Sanitation Data'!$G$7,0,10*ROW('Sanitation Data'!G108))),DF114="",ISNUMBER(OFFSET('Sanitation Data'!$G$7,0,10*ROW('Sanitation Data'!G108)))),OFFSET('Sanitation Data'!$G$7,0,10*ROW('Sanitation Data'!G108)),NA())))</f>
        <v>#N/A</v>
      </c>
      <c r="AR114" s="253" t="e">
        <f ca="true">+IF(AND(ISNUMBER(OFFSET('Sanitation Data'!$G$11,0,10*ROW('Sanitation Data'!G108))),DG114="Yes"),OFFSET('Sanitation Data'!$G$11,0,10*ROW('Sanitation Data'!G108)),IF(AND(ISNUMBER(OFFSET('Sanitation Data'!$G$11,0,10*ROW('Sanitation Data'!G108))),DG114="No",ISNUMBER(OFFSET('Sanitation Data'!$G$11,0,10*ROW('Sanitation Data'!G108)))),CONCATENATE("[",ROUND(OFFSET('Sanitation Data'!$G$11,0,10*ROW('Sanitation Data'!G108)),0),"]"),IF(AND(ISNUMBER(OFFSET('Sanitation Data'!$G$11,0,10*ROW('Sanitation Data'!G108))),DG114="",ISNUMBER(OFFSET('Sanitation Data'!$G$11,0,10*ROW('Sanitation Data'!G108)))),OFFSET('Sanitation Data'!$G$11,0,10*ROW('Sanitation Data'!G108)),NA())))</f>
        <v>#N/A</v>
      </c>
      <c r="AS114" s="253" t="e">
        <f ca="true">+IF(AND(ISNUMBER(OFFSET('Sanitation Data'!$G$12,0,10*ROW('Sanitation Data'!G108))),DH114="Yes"),OFFSET('Sanitation Data'!$G$12,0,10*ROW('Sanitation Data'!G108)),IF(AND(ISNUMBER(OFFSET('Sanitation Data'!$G$12,0,10*ROW('Sanitation Data'!G108))),DH114="No",ISNUMBER(OFFSET('Sanitation Data'!$G$12,0,10*ROW('Sanitation Data'!G108)))),CONCATENATE("[",ROUND(OFFSET('Sanitation Data'!$G$12,0,10*ROW('Sanitation Data'!G108)),0),"]"),IF(AND(ISNUMBER(OFFSET('Sanitation Data'!$G$12,0,10*ROW('Sanitation Data'!G108))),DH114="",ISNUMBER(OFFSET('Sanitation Data'!$G$12,0,10*ROW('Sanitation Data'!G108)))),OFFSET('Sanitation Data'!$G$12,0,10*ROW('Sanitation Data'!G108)),NA())))</f>
        <v>#N/A</v>
      </c>
      <c r="AT114" s="253" t="e">
        <f ca="true">+IF(AND(ISNUMBER(OFFSET('Sanitation Data'!$G$13,0,10*ROW('Sanitation Data'!G108))),DI114="Yes"),OFFSET('Sanitation Data'!$G$13,0,10*ROW('Sanitation Data'!G108)),IF(AND(ISNUMBER(OFFSET('Sanitation Data'!$G$13,0,10*ROW('Sanitation Data'!G108))),DI114="No",ISNUMBER(OFFSET('Sanitation Data'!$G$13,0,10*ROW('Sanitation Data'!G108)))),CONCATENATE("[",ROUND(OFFSET('Sanitation Data'!$G$13,0,10*ROW('Sanitation Data'!G108)),0),"]"),IF(AND(ISNUMBER(OFFSET('Sanitation Data'!$G$13,0,10*ROW('Sanitation Data'!G108))),DI114="",ISNUMBER(OFFSET('Sanitation Data'!$G$13,0,10*ROW('Sanitation Data'!G108)))),OFFSET('Sanitation Data'!$G$13,0,10*ROW('Sanitation Data'!G108)),NA())))</f>
        <v>#N/A</v>
      </c>
      <c r="AU114" s="253" t="e">
        <f ca="true">+IF(AND(ISNUMBER(OFFSET('Sanitation Data'!$H$5,0,10*ROW('Sanitation Data'!H108))),DJ114="Yes"),100-OFFSET('Sanitation Data'!$H$5,0,10*ROW('Sanitation Data'!H108)),IF(AND(ISNUMBER(OFFSET('Sanitation Data'!$H$5,0,10*ROW('Sanitation Data'!H108))),DJ114="No",ISNUMBER(OFFSET('Sanitation Data'!$H$5,0,10*ROW('Sanitation Data'!H108)))),CONCATENATE("[",ROUND(100-OFFSET('Sanitation Data'!$H$5,0,10*ROW('Sanitation Data'!H108)),0),"]"),IF(AND(ISNUMBER(OFFSET('Sanitation Data'!$H$5,0,10*ROW('Sanitation Data'!H108))),DJ114="",ISNUMBER(OFFSET('Sanitation Data'!$H$5,0,10*ROW('Sanitation Data'!H108)))),100-OFFSET('Sanitation Data'!$H$5,0,10*ROW('Sanitation Data'!H108)),NA())))</f>
        <v>#N/A</v>
      </c>
      <c r="AV114" s="253" t="e">
        <f ca="true">+IF(AND(ISNUMBER(OFFSET('Sanitation Data'!$H$7,0,10*ROW('Sanitation Data'!H108))),DK114="Yes"),OFFSET('Sanitation Data'!$H$7,0,10*ROW('Sanitation Data'!H108)),IF(AND(ISNUMBER(OFFSET('Sanitation Data'!$H$7,0,10*ROW('Sanitation Data'!H108))),DK114="No",ISNUMBER(OFFSET('Sanitation Data'!$H$7,0,10*ROW('Sanitation Data'!H108)))),CONCATENATE("[",ROUND(OFFSET('Sanitation Data'!$H$7,0,10*ROW('Sanitation Data'!H108)),0),"]"),IF(AND(ISNUMBER(OFFSET('Sanitation Data'!$H$7,0,10*ROW('Sanitation Data'!H108))),DK114="",ISNUMBER(OFFSET('Sanitation Data'!$H$7,0,10*ROW('Sanitation Data'!H108)))),OFFSET('Sanitation Data'!$H$7,0,10*ROW('Sanitation Data'!H108)),NA())))</f>
        <v>#N/A</v>
      </c>
      <c r="AW114" s="253" t="e">
        <f ca="true">+IF(AND(ISNUMBER(OFFSET('Sanitation Data'!$H$11,0,10*ROW('Sanitation Data'!H108))),DL114="Yes"),OFFSET('Sanitation Data'!$H$11,0,10*ROW('Sanitation Data'!H108)),IF(AND(ISNUMBER(OFFSET('Sanitation Data'!$H$11,0,10*ROW('Sanitation Data'!H108))),DL114="No",ISNUMBER(OFFSET('Sanitation Data'!$H$11,0,10*ROW('Sanitation Data'!H108)))),CONCATENATE("[",ROUND(OFFSET('Sanitation Data'!$H$11,0,10*ROW('Sanitation Data'!H108)),0),"]"),IF(AND(ISNUMBER(OFFSET('Sanitation Data'!$H$11,0,10*ROW('Sanitation Data'!H108))),DL114="",ISNUMBER(OFFSET('Sanitation Data'!$H$11,0,10*ROW('Sanitation Data'!H108)))),OFFSET('Sanitation Data'!$H$11,0,10*ROW('Sanitation Data'!H108)),NA())))</f>
        <v>#N/A</v>
      </c>
      <c r="AX114" s="253" t="e">
        <f ca="true">+IF(AND(ISNUMBER(OFFSET('Sanitation Data'!$H$12,0,10*ROW('Sanitation Data'!H108))),DM114="Yes"),OFFSET('Sanitation Data'!$H$12,0,10*ROW('Sanitation Data'!H108)),IF(AND(ISNUMBER(OFFSET('Sanitation Data'!$H$12,0,10*ROW('Sanitation Data'!H108))),DM114="No",ISNUMBER(OFFSET('Sanitation Data'!$H$12,0,10*ROW('Sanitation Data'!H108)))),CONCATENATE("[",ROUND(OFFSET('Sanitation Data'!$H$12,0,10*ROW('Sanitation Data'!H108)),0),"]"),IF(AND(ISNUMBER(OFFSET('Sanitation Data'!$H$12,0,10*ROW('Sanitation Data'!H108))),DM114="",ISNUMBER(OFFSET('Sanitation Data'!$H$12,0,10*ROW('Sanitation Data'!H108)))),OFFSET('Sanitation Data'!$H$12,0,10*ROW('Sanitation Data'!H108)),NA())))</f>
        <v>#N/A</v>
      </c>
      <c r="AY114" s="253" t="e">
        <f ca="true">+IF(AND(ISNUMBER(OFFSET('Sanitation Data'!$H$13,0,10*ROW('Sanitation Data'!H108))),DN114="Yes"),OFFSET('Sanitation Data'!$H$13,0,10*ROW('Sanitation Data'!H108)),IF(AND(ISNUMBER(OFFSET('Sanitation Data'!$H$13,0,10*ROW('Sanitation Data'!H108))),DN114="No",ISNUMBER(OFFSET('Sanitation Data'!$H$13,0,10*ROW('Sanitation Data'!H108)))),CONCATENATE("[",ROUND(OFFSET('Sanitation Data'!$H$13,0,10*ROW('Sanitation Data'!H108)),0),"]"),IF(AND(ISNUMBER(OFFSET('Sanitation Data'!$H$13,0,10*ROW('Sanitation Data'!H108))),DN114="",ISNUMBER(OFFSET('Sanitation Data'!$H$13,0,10*ROW('Sanitation Data'!H108)))),OFFSET('Sanitation Data'!$H$13,0,10*ROW('Sanitation Data'!H108)),NA())))</f>
        <v>#N/A</v>
      </c>
      <c r="AZ114" s="254" t="e">
        <f ca="true">+IF(AND(ISNUMBER(OFFSET('Hygiene Data'!$C$6,0,10*ROW('Hygiene Data'!C108))),DO114="Yes"),OFFSET('Hygiene Data'!$C$6,0,10*ROW('Hygiene Data'!C108)),IF(AND(ISNUMBER(OFFSET('Hygiene Data'!$C$6,0,10*ROW('Hygiene Data'!C108))),DO114="No",ISNUMBER(OFFSET('Hygiene Data'!$C$6,0,10*ROW('Hygiene Data'!C108)))),CONCATENATE("[",ROUND(OFFSET('Hygiene Data'!$C$6,0,10*ROW('Hygiene Data'!C108)),0),"]"),IF(AND(ISNUMBER(OFFSET('Hygiene Data'!$C$6,0,10*ROW('Hygiene Data'!C108))),DO114="",ISNUMBER(OFFSET('Hygiene Data'!$C$6,0,10*ROW('Hygiene Data'!C108)))),OFFSET('Hygiene Data'!$C$6,0,10*ROW('Hygiene Data'!C108)),NA())))</f>
        <v>#N/A</v>
      </c>
      <c r="BA114" s="254" t="e">
        <f ca="true">+IF(AND(ISNUMBER(OFFSET('Hygiene Data'!$C$8,0,10*ROW('Hygiene Data'!C108))),DP114="Yes"),OFFSET('Hygiene Data'!$C$8,0,10*ROW('Hygiene Data'!C108)),IF(AND(ISNUMBER(OFFSET('Hygiene Data'!$C$8,0,10*ROW('Hygiene Data'!C108))),DP114="No",ISNUMBER(OFFSET('Hygiene Data'!$C$8,0,10*ROW('Hygiene Data'!C108)))),CONCATENATE("[",ROUND(OFFSET('Hygiene Data'!$C$8,0,10*ROW('Hygiene Data'!C108)),0),"]"),IF(AND(ISNUMBER(OFFSET('Hygiene Data'!$C$8,0,10*ROW('Hygiene Data'!C108))),DP114="",ISNUMBER(OFFSET('Hygiene Data'!$C$8,0,10*ROW('Hygiene Data'!C108)))),OFFSET('Hygiene Data'!$C$8,0,10*ROW('Hygiene Data'!C108)),NA())))</f>
        <v>#N/A</v>
      </c>
      <c r="BB114" s="254" t="e">
        <f ca="true">+IF(AND(ISNUMBER(OFFSET('Hygiene Data'!$C$10,0,10*ROW('Hygiene Data'!C108))),DQ114="Yes"),OFFSET('Hygiene Data'!$C$10,0,10*ROW('Hygiene Data'!C108)),IF(AND(ISNUMBER(OFFSET('Hygiene Data'!$C$10,0,10*ROW('Hygiene Data'!C108))),DQ114="No",ISNUMBER(OFFSET('Hygiene Data'!$C$10,0,10*ROW('Hygiene Data'!C108)))),CONCATENATE("[",ROUND(OFFSET('Hygiene Data'!$C$10,0,10*ROW('Hygiene Data'!C108)),0),"]"),IF(AND(ISNUMBER(OFFSET('Hygiene Data'!$C$10,0,10*ROW('Hygiene Data'!C108))),DQ114="",ISNUMBER(OFFSET('Hygiene Data'!$C$10,0,10*ROW('Hygiene Data'!C108)))),OFFSET('Hygiene Data'!$C$10,0,10*ROW('Hygiene Data'!C108)),NA())))</f>
        <v>#N/A</v>
      </c>
      <c r="BC114" s="254" t="e">
        <f ca="true">+IF(AND(ISNUMBER(OFFSET('Hygiene Data'!$D$6,0,10*ROW('Hygiene Data'!D108))),DR114="Yes"),OFFSET('Hygiene Data'!$D$6,0,10*ROW('Hygiene Data'!D108)),IF(AND(ISNUMBER(OFFSET('Hygiene Data'!$D$6,0,10*ROW('Hygiene Data'!D108))),DR114="No",ISNUMBER(OFFSET('Hygiene Data'!$D$6,0,10*ROW('Hygiene Data'!D108)))),CONCATENATE("[",ROUND(OFFSET('Hygiene Data'!$D$6,0,10*ROW('Hygiene Data'!D108)),0),"]"),IF(AND(ISNUMBER(OFFSET('Hygiene Data'!$D$6,0,10*ROW('Hygiene Data'!D108))),DR114="",ISNUMBER(OFFSET('Hygiene Data'!$D$6,0,10*ROW('Hygiene Data'!D108)))),OFFSET('Hygiene Data'!$D$6,0,10*ROW('Hygiene Data'!D108)),NA())))</f>
        <v>#N/A</v>
      </c>
      <c r="BD114" s="254" t="e">
        <f ca="true">+IF(AND(ISNUMBER(OFFSET('Hygiene Data'!$D$8,0,10*ROW('Hygiene Data'!D108))),DS114="Yes"),OFFSET('Hygiene Data'!$D$8,0,10*ROW('Hygiene Data'!D108)),IF(AND(ISNUMBER(OFFSET('Hygiene Data'!$D$8,0,10*ROW('Hygiene Data'!D108))),DS114="No",ISNUMBER(OFFSET('Hygiene Data'!$D$8,0,10*ROW('Hygiene Data'!D108)))),CONCATENATE("[",ROUND(OFFSET('Hygiene Data'!$D$8,0,10*ROW('Hygiene Data'!D108)),0),"]"),IF(AND(ISNUMBER(OFFSET('Hygiene Data'!$D$8,0,10*ROW('Hygiene Data'!D108))),DS114="",ISNUMBER(OFFSET('Hygiene Data'!$D$8,0,10*ROW('Hygiene Data'!D108)))),OFFSET('Hygiene Data'!$D$8,0,10*ROW('Hygiene Data'!D108)),NA())))</f>
        <v>#N/A</v>
      </c>
      <c r="BE114" s="254" t="e">
        <f ca="true">+IF(AND(ISNUMBER(OFFSET('Hygiene Data'!$D$10,0,10*ROW('Hygiene Data'!D108))),DT114="Yes"),OFFSET('Hygiene Data'!$D$10,0,10*ROW('Hygiene Data'!D108)),IF(AND(ISNUMBER(OFFSET('Hygiene Data'!$D$10,0,10*ROW('Hygiene Data'!D108))),DT114="No",ISNUMBER(OFFSET('Hygiene Data'!$D$10,0,10*ROW('Hygiene Data'!D108)))),CONCATENATE("[",ROUND(OFFSET('Hygiene Data'!$D$10,0,10*ROW('Hygiene Data'!D108)),0),"]"),IF(AND(ISNUMBER(OFFSET('Hygiene Data'!$D$10,0,10*ROW('Hygiene Data'!D108))),DT114="",ISNUMBER(OFFSET('Hygiene Data'!$D$10,0,10*ROW('Hygiene Data'!D108)))),OFFSET('Hygiene Data'!$D$10,0,10*ROW('Hygiene Data'!D108)),NA())))</f>
        <v>#N/A</v>
      </c>
      <c r="BF114" s="254" t="e">
        <f ca="true">+IF(AND(ISNUMBER(OFFSET('Hygiene Data'!$E$6,0,10*ROW('Hygiene Data'!E108))),DU114="Yes"),OFFSET('Hygiene Data'!$E$6,0,10*ROW('Hygiene Data'!E108)),IF(AND(ISNUMBER(OFFSET('Hygiene Data'!$E$6,0,10*ROW('Hygiene Data'!E108))),DU114="No",ISNUMBER(OFFSET('Hygiene Data'!$E$6,0,10*ROW('Hygiene Data'!E108)))),CONCATENATE("[",ROUND(OFFSET('Hygiene Data'!$E$6,0,10*ROW('Hygiene Data'!E108)),0),"]"),IF(AND(ISNUMBER(OFFSET('Hygiene Data'!$E$6,0,10*ROW('Hygiene Data'!E108))),DU114="",ISNUMBER(OFFSET('Hygiene Data'!$E$6,0,10*ROW('Hygiene Data'!E108)))),OFFSET('Hygiene Data'!$E$6,0,10*ROW('Hygiene Data'!E108)),NA())))</f>
        <v>#N/A</v>
      </c>
      <c r="BG114" s="254" t="e">
        <f ca="true">+IF(AND(ISNUMBER(OFFSET('Hygiene Data'!$E$8,0,10*ROW('Hygiene Data'!E108))),DV114="Yes"),OFFSET('Hygiene Data'!$E$8,0,10*ROW('Hygiene Data'!E108)),IF(AND(ISNUMBER(OFFSET('Hygiene Data'!$E$8,0,10*ROW('Hygiene Data'!E108))),DV114="No",ISNUMBER(OFFSET('Hygiene Data'!$E$8,0,10*ROW('Hygiene Data'!E108)))),CONCATENATE("[",ROUND(OFFSET('Hygiene Data'!$E$8,0,10*ROW('Hygiene Data'!E108)),0),"]"),IF(AND(ISNUMBER(OFFSET('Hygiene Data'!$E$8,0,10*ROW('Hygiene Data'!E108))),DV114="",ISNUMBER(OFFSET('Hygiene Data'!$E$8,0,10*ROW('Hygiene Data'!E108)))),OFFSET('Hygiene Data'!$E$8,0,10*ROW('Hygiene Data'!E108)),NA())))</f>
        <v>#N/A</v>
      </c>
      <c r="BH114" s="254" t="e">
        <f ca="true">+IF(AND(ISNUMBER(OFFSET('Hygiene Data'!$E$10,0,10*ROW('Hygiene Data'!E108))),DW114="Yes"),OFFSET('Hygiene Data'!$E$10,0,10*ROW('Hygiene Data'!E108)),IF(AND(ISNUMBER(OFFSET('Hygiene Data'!$E$10,0,10*ROW('Hygiene Data'!E108))),DW114="No",ISNUMBER(OFFSET('Hygiene Data'!$E$10,0,10*ROW('Hygiene Data'!E108)))),CONCATENATE("[",ROUND(OFFSET('Hygiene Data'!$E$10,0,10*ROW('Hygiene Data'!E108)),0),"]"),IF(AND(ISNUMBER(OFFSET('Hygiene Data'!$E$10,0,10*ROW('Hygiene Data'!E108))),DW114="",ISNUMBER(OFFSET('Hygiene Data'!$E$10,0,10*ROW('Hygiene Data'!E108)))),OFFSET('Hygiene Data'!$E$10,0,10*ROW('Hygiene Data'!E108)),NA())))</f>
        <v>#N/A</v>
      </c>
      <c r="BI114" s="254" t="e">
        <f ca="true">+IF(AND(ISNUMBER(OFFSET('Hygiene Data'!$F$6,0,10*ROW('Hygiene Data'!F108))),DX114="Yes"),OFFSET('Hygiene Data'!$F$6,0,10*ROW('Hygiene Data'!F108)),IF(AND(ISNUMBER(OFFSET('Hygiene Data'!$F$6,0,10*ROW('Hygiene Data'!F108))),DX114="No",ISNUMBER(OFFSET('Hygiene Data'!$F$6,0,10*ROW('Hygiene Data'!F108)))),CONCATENATE("[",ROUND(OFFSET('Hygiene Data'!$F$6,0,10*ROW('Hygiene Data'!F108)),0),"]"),IF(AND(ISNUMBER(OFFSET('Hygiene Data'!$F$6,0,10*ROW('Hygiene Data'!F108))),DX114="",ISNUMBER(OFFSET('Hygiene Data'!$F$6,0,10*ROW('Hygiene Data'!F108)))),OFFSET('Hygiene Data'!$F$6,0,10*ROW('Hygiene Data'!F108)),NA())))</f>
        <v>#N/A</v>
      </c>
      <c r="BJ114" s="254" t="e">
        <f ca="true">+IF(AND(ISNUMBER(OFFSET('Hygiene Data'!$F$8,0,10*ROW('Hygiene Data'!F108))),DY114="Yes"),OFFSET('Hygiene Data'!$F$8,0,10*ROW('Hygiene Data'!F108)),IF(AND(ISNUMBER(OFFSET('Hygiene Data'!$F$8,0,10*ROW('Hygiene Data'!F108))),DY114="No",ISNUMBER(OFFSET('Hygiene Data'!$F$8,0,10*ROW('Hygiene Data'!F108)))),CONCATENATE("[",ROUND(OFFSET('Hygiene Data'!$F$8,0,10*ROW('Hygiene Data'!F108)),0),"]"),IF(AND(ISNUMBER(OFFSET('Hygiene Data'!$F$8,0,10*ROW('Hygiene Data'!F108))),DY114="",ISNUMBER(OFFSET('Hygiene Data'!$F$8,0,10*ROW('Hygiene Data'!F108)))),OFFSET('Hygiene Data'!$F$8,0,10*ROW('Hygiene Data'!F108)),NA())))</f>
        <v>#N/A</v>
      </c>
      <c r="BK114" s="254" t="e">
        <f ca="true">+IF(AND(ISNUMBER(OFFSET('Hygiene Data'!$F$10,0,10*ROW('Hygiene Data'!F108))),DZ114="Yes"),OFFSET('Hygiene Data'!$F$10,0,10*ROW('Hygiene Data'!F108)),IF(AND(ISNUMBER(OFFSET('Hygiene Data'!$F$10,0,10*ROW('Hygiene Data'!F108))),DZ114="No",ISNUMBER(OFFSET('Hygiene Data'!$F$10,0,10*ROW('Hygiene Data'!F108)))),CONCATENATE("[",ROUND(OFFSET('Hygiene Data'!$F$10,0,10*ROW('Hygiene Data'!F108)),0),"]"),IF(AND(ISNUMBER(OFFSET('Hygiene Data'!$F$10,0,10*ROW('Hygiene Data'!F108))),DZ114="",ISNUMBER(OFFSET('Hygiene Data'!$F$10,0,10*ROW('Hygiene Data'!F108)))),OFFSET('Hygiene Data'!$F$10,0,10*ROW('Hygiene Data'!F108)),NA())))</f>
        <v>#N/A</v>
      </c>
      <c r="BL114" s="254" t="e">
        <f ca="true">+IF(AND(ISNUMBER(OFFSET('Hygiene Data'!$G$6,0,10*ROW('Hygiene Data'!G108))),EA114="Yes"),OFFSET('Hygiene Data'!$G$6,0,10*ROW('Hygiene Data'!G108)),IF(AND(ISNUMBER(OFFSET('Hygiene Data'!$G$6,0,10*ROW('Hygiene Data'!G108))),EA114="No",ISNUMBER(OFFSET('Hygiene Data'!$G$6,0,10*ROW('Hygiene Data'!G108)))),CONCATENATE("[",ROUND(OFFSET('Hygiene Data'!$G$6,0,10*ROW('Hygiene Data'!G108)),0),"]"),IF(AND(ISNUMBER(OFFSET('Hygiene Data'!$G$6,0,10*ROW('Hygiene Data'!G108))),EA114="",ISNUMBER(OFFSET('Hygiene Data'!$G$6,0,10*ROW('Hygiene Data'!G108)))),OFFSET('Hygiene Data'!$G$6,0,10*ROW('Hygiene Data'!G108)),NA())))</f>
        <v>#N/A</v>
      </c>
      <c r="BM114" s="254" t="e">
        <f ca="true">+IF(AND(ISNUMBER(OFFSET('Hygiene Data'!$G$8,0,10*ROW('Hygiene Data'!G108))),EB114="Yes"),OFFSET('Hygiene Data'!$G$8,0,10*ROW('Hygiene Data'!G108)),IF(AND(ISNUMBER(OFFSET('Hygiene Data'!$G$8,0,10*ROW('Hygiene Data'!G108))),EB114="No",ISNUMBER(OFFSET('Hygiene Data'!$G$8,0,10*ROW('Hygiene Data'!G108)))),CONCATENATE("[",ROUND(OFFSET('Hygiene Data'!$G$8,0,10*ROW('Hygiene Data'!G108)),0),"]"),IF(AND(ISNUMBER(OFFSET('Hygiene Data'!$G$8,0,10*ROW('Hygiene Data'!G108))),EB114="",ISNUMBER(OFFSET('Hygiene Data'!$G$8,0,10*ROW('Hygiene Data'!G108)))),OFFSET('Hygiene Data'!$G$8,0,10*ROW('Hygiene Data'!G108)),NA())))</f>
        <v>#N/A</v>
      </c>
      <c r="BN114" s="254" t="e">
        <f ca="true">+IF(AND(ISNUMBER(OFFSET('Hygiene Data'!$G$10,0,10*ROW('Hygiene Data'!G108))),EC114="Yes"),OFFSET('Hygiene Data'!$G$10,0,10*ROW('Hygiene Data'!G108)),IF(AND(ISNUMBER(OFFSET('Hygiene Data'!$G$10,0,10*ROW('Hygiene Data'!G108))),EC114="No",ISNUMBER(OFFSET('Hygiene Data'!$G$10,0,10*ROW('Hygiene Data'!G108)))),CONCATENATE("[",ROUND(OFFSET('Hygiene Data'!$G$10,0,10*ROW('Hygiene Data'!G108)),0),"]"),IF(AND(ISNUMBER(OFFSET('Hygiene Data'!$G$10,0,10*ROW('Hygiene Data'!G108))),EC114="",ISNUMBER(OFFSET('Hygiene Data'!$G$10,0,10*ROW('Hygiene Data'!G108)))),OFFSET('Hygiene Data'!$G$10,0,10*ROW('Hygiene Data'!G108)),NA())))</f>
        <v>#N/A</v>
      </c>
      <c r="BO114" s="254" t="e">
        <f ca="true">+IF(AND(ISNUMBER(OFFSET('Hygiene Data'!$H$6,0,10*ROW('Hygiene Data'!H108))),ED114="Yes"),OFFSET('Hygiene Data'!$H$6,0,10*ROW('Hygiene Data'!H108)),IF(AND(ISNUMBER(OFFSET('Hygiene Data'!$H$6,0,10*ROW('Hygiene Data'!H108))),ED114="No",ISNUMBER(OFFSET('Hygiene Data'!$H$6,0,10*ROW('Hygiene Data'!H108)))),CONCATENATE("[",ROUND(OFFSET('Hygiene Data'!$H$6,0,10*ROW('Hygiene Data'!H108)),0),"]"),IF(AND(ISNUMBER(OFFSET('Hygiene Data'!$H$6,0,10*ROW('Hygiene Data'!H108))),ED114="",ISNUMBER(OFFSET('Hygiene Data'!$H$6,0,10*ROW('Hygiene Data'!H108)))),OFFSET('Hygiene Data'!$H$6,0,10*ROW('Hygiene Data'!H108)),NA())))</f>
        <v>#N/A</v>
      </c>
      <c r="BP114" s="254" t="e">
        <f ca="true">+IF(AND(ISNUMBER(OFFSET('Hygiene Data'!$H$8,0,10*ROW('Hygiene Data'!H108))),EE114="Yes"),OFFSET('Hygiene Data'!$H$8,0,10*ROW('Hygiene Data'!H108)),IF(AND(ISNUMBER(OFFSET('Hygiene Data'!$H$8,0,10*ROW('Hygiene Data'!H108))),EE114="No",ISNUMBER(OFFSET('Hygiene Data'!$H$8,0,10*ROW('Hygiene Data'!H108)))),CONCATENATE("[",ROUND(OFFSET('Hygiene Data'!$H$8,0,10*ROW('Hygiene Data'!H108)),0),"]"),IF(AND(ISNUMBER(OFFSET('Hygiene Data'!$H$8,0,10*ROW('Hygiene Data'!H108))),EE114="",ISNUMBER(OFFSET('Hygiene Data'!$H$8,0,10*ROW('Hygiene Data'!H108)))),OFFSET('Hygiene Data'!$H$8,0,10*ROW('Hygiene Data'!H108)),NA())))</f>
        <v>#N/A</v>
      </c>
      <c r="BQ114" s="254" t="e">
        <f ca="true">+IF(AND(ISNUMBER(OFFSET('Hygiene Data'!$H$10,0,10*ROW('Hygiene Data'!H108))),EF114="Yes"),OFFSET('Hygiene Data'!$H$10,0,10*ROW('Hygiene Data'!H108)),IF(AND(ISNUMBER(OFFSET('Hygiene Data'!$H$10,0,10*ROW('Hygiene Data'!H108))),EF114="No",ISNUMBER(OFFSET('Hygiene Data'!$H$10,0,10*ROW('Hygiene Data'!H108)))),CONCATENATE("[",ROUND(OFFSET('Hygiene Data'!$H$10,0,10*ROW('Hygiene Data'!H108)),0),"]"),IF(AND(ISNUMBER(OFFSET('Hygiene Data'!$H$10,0,10*ROW('Hygiene Data'!H108))),EF114="",ISNUMBER(OFFSET('Hygiene Data'!$H$10,0,10*ROW('Hygiene Data'!H108)))),OFFSET('Hygiene Data'!$H$10,0,10*ROW('Hygiene Data'!H108)),NA())))</f>
        <v>#N/A</v>
      </c>
      <c r="BS114" s="36" t="str">
        <f ca="true">+IF(OFFSET('Water Data'!$C$28,0,10*ROW('Water Data'!C108))="","",OFFSET('Water Data'!$C$28,0,10*ROW('Water Data'!C108)))</f>
        <v/>
      </c>
      <c r="BT114" s="36" t="str">
        <f ca="true">+IF(OFFSET('Water Data'!$C$29,0,10*ROW('Water Data'!C108))="","",OFFSET('Water Data'!$C$29,0,10*ROW('Water Data'!C108)))</f>
        <v/>
      </c>
      <c r="BU114" s="36" t="str">
        <f ca="true">+IF(OFFSET('Water Data'!$C$30,0,10*ROW('Water Data'!C108))="","",OFFSET('Water Data'!$C$30,0,10*ROW('Water Data'!C108)))</f>
        <v/>
      </c>
      <c r="BV114" s="36" t="str">
        <f ca="true">+IF(OFFSET('Water Data'!$D$28,0,10*ROW('Water Data'!D108))="","",OFFSET('Water Data'!$D$28,0,10*ROW('Water Data'!D108)))</f>
        <v/>
      </c>
      <c r="BW114" s="36" t="str">
        <f ca="true">+IF(OFFSET('Water Data'!$D$29,0,10*ROW('Water Data'!D108))="","",OFFSET('Water Data'!$D$29,0,10*ROW('Water Data'!D108)))</f>
        <v/>
      </c>
      <c r="BX114" s="36" t="str">
        <f ca="true">+IF(OFFSET('Water Data'!$D$30,0,10*ROW('Water Data'!D108))="","",OFFSET('Water Data'!$D$30,0,10*ROW('Water Data'!D108)))</f>
        <v/>
      </c>
      <c r="BY114" s="36" t="str">
        <f ca="true">+IF(OFFSET('Water Data'!$E$28,0,10*ROW('Water Data'!E108))="","",OFFSET('Water Data'!$E$28,0,10*ROW('Water Data'!E108)))</f>
        <v/>
      </c>
      <c r="BZ114" s="36" t="str">
        <f ca="true">+IF(OFFSET('Water Data'!$E$29,0,10*ROW('Water Data'!E108))="","",OFFSET('Water Data'!$E$29,0,10*ROW('Water Data'!E108)))</f>
        <v/>
      </c>
      <c r="CA114" s="36" t="str">
        <f ca="true">+IF(OFFSET('Water Data'!$E$30,0,10*ROW('Water Data'!E108))="","",OFFSET('Water Data'!$E$30,0,10*ROW('Water Data'!E108)))</f>
        <v/>
      </c>
      <c r="CB114" s="36" t="str">
        <f ca="true">+IF(OFFSET('Water Data'!$F$28,0,10*ROW('Water Data'!F108))="","",OFFSET('Water Data'!$F$28,0,10*ROW('Water Data'!F108)))</f>
        <v/>
      </c>
      <c r="CC114" s="36" t="str">
        <f ca="true">+IF(OFFSET('Water Data'!$F$29,0,10*ROW('Water Data'!F108))="","",OFFSET('Water Data'!$F$29,0,10*ROW('Water Data'!F108)))</f>
        <v/>
      </c>
      <c r="CD114" s="36" t="str">
        <f ca="true">+IF(OFFSET('Water Data'!$F$30,0,10*ROW('Water Data'!F108))="","",OFFSET('Water Data'!$F$30,0,10*ROW('Water Data'!F108)))</f>
        <v/>
      </c>
      <c r="CE114" s="36" t="str">
        <f ca="true">+IF(OFFSET('Water Data'!$G$28,0,10*ROW('Water Data'!G108))="","",OFFSET('Water Data'!$G$28,0,10*ROW('Water Data'!G108)))</f>
        <v/>
      </c>
      <c r="CF114" s="36" t="str">
        <f ca="true">+IF(OFFSET('Water Data'!$G$29,0,10*ROW('Water Data'!G108))="","",OFFSET('Water Data'!$G$29,0,10*ROW('Water Data'!G108)))</f>
        <v/>
      </c>
      <c r="CG114" s="36" t="str">
        <f ca="true">+IF(OFFSET('Water Data'!$G$30,0,10*ROW('Water Data'!G108))="","",OFFSET('Water Data'!$G$30,0,10*ROW('Water Data'!G108)))</f>
        <v/>
      </c>
      <c r="CH114" s="36" t="str">
        <f ca="true">+IF(OFFSET('Water Data'!$H$28,0,10*ROW('Water Data'!H108))="","",OFFSET('Water Data'!$H$28,0,10*ROW('Water Data'!H108)))</f>
        <v/>
      </c>
      <c r="CI114" s="36" t="str">
        <f ca="true">+IF(OFFSET('Water Data'!$H$29,0,10*ROW('Water Data'!H108))="","",OFFSET('Water Data'!$H$29,0,10*ROW('Water Data'!H108)))</f>
        <v/>
      </c>
      <c r="CJ114" s="36" t="str">
        <f ca="true">+IF(OFFSET('Water Data'!$H$30,0,10*ROW('Water Data'!H108))="","",OFFSET('Water Data'!$H$30,0,10*ROW('Water Data'!H108)))</f>
        <v/>
      </c>
      <c r="CK114" s="36" t="str">
        <f ca="true">+IF(OFFSET('Sanitation Data'!$C$29,0,10*ROW('Sanitation Data'!C108))="","",OFFSET('Sanitation Data'!$C$29,0,10*ROW('Sanitation Data'!C108)))</f>
        <v/>
      </c>
      <c r="CL114" s="36" t="str">
        <f ca="true">+IF(OFFSET('Sanitation Data'!$C$30,0,10*ROW('Sanitation Data'!C108))="","",OFFSET('Sanitation Data'!$C$30,0,10*ROW('Sanitation Data'!C108)))</f>
        <v/>
      </c>
      <c r="CM114" s="36" t="str">
        <f ca="true">+IF(OFFSET('Sanitation Data'!$C$31,0,10*ROW('Sanitation Data'!C108))="","",OFFSET('Sanitation Data'!$C$31,0,10*ROW('Sanitation Data'!C108)))</f>
        <v/>
      </c>
      <c r="CN114" s="36" t="str">
        <f ca="true">+IF(OFFSET('Sanitation Data'!$C$32,0,10*ROW('Sanitation Data'!C108))="","",OFFSET('Sanitation Data'!$C$32,0,10*ROW('Sanitation Data'!C108)))</f>
        <v/>
      </c>
      <c r="CO114" s="36" t="str">
        <f ca="true">+IF(OFFSET('Sanitation Data'!$C$33,0,10*ROW('Sanitation Data'!C108))="","",OFFSET('Sanitation Data'!$C$33,0,10*ROW('Sanitation Data'!C108)))</f>
        <v/>
      </c>
      <c r="CP114" s="36" t="str">
        <f ca="true">+IF(OFFSET('Sanitation Data'!$D$29,0,10*ROW('Sanitation Data'!D108))="","",OFFSET('Sanitation Data'!$D$29,0,10*ROW('Sanitation Data'!D108)))</f>
        <v/>
      </c>
      <c r="CQ114" s="36" t="str">
        <f ca="true">+IF(OFFSET('Sanitation Data'!$D$30,0,10*ROW('Sanitation Data'!D108))="","",OFFSET('Sanitation Data'!$D$30,0,10*ROW('Sanitation Data'!D108)))</f>
        <v/>
      </c>
      <c r="CR114" s="36" t="str">
        <f ca="true">+IF(OFFSET('Sanitation Data'!$D$31,0,10*ROW('Sanitation Data'!D108))="","",OFFSET('Sanitation Data'!$D$31,0,10*ROW('Sanitation Data'!D108)))</f>
        <v/>
      </c>
      <c r="CS114" s="36" t="str">
        <f ca="true">+IF(OFFSET('Sanitation Data'!$D$32,0,10*ROW('Sanitation Data'!D108))="","",OFFSET('Sanitation Data'!$D$32,0,10*ROW('Sanitation Data'!D108)))</f>
        <v/>
      </c>
      <c r="CT114" s="36" t="str">
        <f ca="true">+IF(OFFSET('Sanitation Data'!$D$33,0,10*ROW('Sanitation Data'!D108))="","",OFFSET('Sanitation Data'!$D$33,0,10*ROW('Sanitation Data'!D108)))</f>
        <v/>
      </c>
      <c r="CU114" s="36" t="str">
        <f ca="true">+IF(OFFSET('Sanitation Data'!$E$29,0,10*ROW('Sanitation Data'!E108))="","",OFFSET('Sanitation Data'!$E$29,0,10*ROW('Sanitation Data'!E108)))</f>
        <v/>
      </c>
      <c r="CV114" s="36" t="str">
        <f ca="true">+IF(OFFSET('Sanitation Data'!$E$30,0,10*ROW('Sanitation Data'!E108))="","",OFFSET('Sanitation Data'!$E$30,0,10*ROW('Sanitation Data'!E108)))</f>
        <v/>
      </c>
      <c r="CW114" s="36" t="str">
        <f ca="true">+IF(OFFSET('Sanitation Data'!$E$31,0,10*ROW('Sanitation Data'!E108))="","",OFFSET('Sanitation Data'!$E$31,0,10*ROW('Sanitation Data'!E108)))</f>
        <v/>
      </c>
      <c r="CX114" s="36" t="str">
        <f ca="true">+IF(OFFSET('Sanitation Data'!$E$32,0,10*ROW('Sanitation Data'!E108))="","",OFFSET('Sanitation Data'!$E$32,0,10*ROW('Sanitation Data'!E108)))</f>
        <v/>
      </c>
      <c r="CY114" s="36" t="str">
        <f ca="true">+IF(OFFSET('Sanitation Data'!$E$33,0,10*ROW('Sanitation Data'!E108))="","",OFFSET('Sanitation Data'!$E$33,0,10*ROW('Sanitation Data'!E108)))</f>
        <v/>
      </c>
      <c r="CZ114" s="36" t="str">
        <f ca="true">+IF(OFFSET('Sanitation Data'!$F$29,0,10*ROW('Sanitation Data'!F108))="","",OFFSET('Sanitation Data'!$F$29,0,10*ROW('Sanitation Data'!F108)))</f>
        <v/>
      </c>
      <c r="DA114" s="36" t="str">
        <f ca="true">+IF(OFFSET('Sanitation Data'!$F$30,0,10*ROW('Sanitation Data'!F108))="","",OFFSET('Sanitation Data'!$F$30,0,10*ROW('Sanitation Data'!F108)))</f>
        <v/>
      </c>
      <c r="DB114" s="36" t="str">
        <f ca="true">+IF(OFFSET('Sanitation Data'!$F$31,0,10*ROW('Sanitation Data'!F108))="","",OFFSET('Sanitation Data'!$F$31,0,10*ROW('Sanitation Data'!F108)))</f>
        <v/>
      </c>
      <c r="DC114" s="36" t="str">
        <f ca="true">+IF(OFFSET('Sanitation Data'!$F$32,0,10*ROW('Sanitation Data'!F108))="","",OFFSET('Sanitation Data'!$F$32,0,10*ROW('Sanitation Data'!F108)))</f>
        <v/>
      </c>
      <c r="DD114" s="36" t="str">
        <f ca="true">+IF(OFFSET('Sanitation Data'!$F$33,0,10*ROW('Sanitation Data'!F108))="","",OFFSET('Sanitation Data'!$F$33,0,10*ROW('Sanitation Data'!F108)))</f>
        <v/>
      </c>
      <c r="DE114" s="36" t="str">
        <f ca="true">+IF(OFFSET('Sanitation Data'!$G$29,0,10*ROW('Sanitation Data'!G108))="","",OFFSET('Sanitation Data'!$G$29,0,10*ROW('Sanitation Data'!G108)))</f>
        <v/>
      </c>
      <c r="DF114" s="36" t="str">
        <f ca="true">+IF(OFFSET('Sanitation Data'!$G$30,0,10*ROW('Sanitation Data'!G108))="","",OFFSET('Sanitation Data'!$G$30,0,10*ROW('Sanitation Data'!G108)))</f>
        <v/>
      </c>
      <c r="DG114" s="36" t="str">
        <f ca="true">+IF(OFFSET('Sanitation Data'!$G$31,0,10*ROW('Sanitation Data'!G108))="","",OFFSET('Sanitation Data'!$G$31,0,10*ROW('Sanitation Data'!G108)))</f>
        <v/>
      </c>
      <c r="DH114" s="36" t="str">
        <f ca="true">+IF(OFFSET('Sanitation Data'!$G$32,0,10*ROW('Sanitation Data'!G108))="","",OFFSET('Sanitation Data'!$G$32,0,10*ROW('Sanitation Data'!G108)))</f>
        <v/>
      </c>
      <c r="DI114" s="36" t="str">
        <f ca="true">+IF(OFFSET('Sanitation Data'!$G$33,0,10*ROW('Sanitation Data'!G108))="","",OFFSET('Sanitation Data'!$G$33,0,10*ROW('Sanitation Data'!G108)))</f>
        <v/>
      </c>
      <c r="DJ114" s="36" t="str">
        <f ca="true">+IF(OFFSET('Sanitation Data'!$H$29,0,10*ROW('Sanitation Data'!H108))="","",OFFSET('Sanitation Data'!$H$29,0,10*ROW('Sanitation Data'!H108)))</f>
        <v/>
      </c>
      <c r="DK114" s="36" t="str">
        <f ca="true">+IF(OFFSET('Sanitation Data'!$H$30,0,10*ROW('Sanitation Data'!H108))="","",OFFSET('Sanitation Data'!$H$30,0,10*ROW('Sanitation Data'!H108)))</f>
        <v/>
      </c>
      <c r="DL114" s="36" t="str">
        <f ca="true">+IF(OFFSET('Sanitation Data'!$H$31,0,10*ROW('Sanitation Data'!H108))="","",OFFSET('Sanitation Data'!$H$31,0,10*ROW('Sanitation Data'!H108)))</f>
        <v/>
      </c>
      <c r="DM114" s="36" t="str">
        <f ca="true">+IF(OFFSET('Sanitation Data'!$H$32,0,10*ROW('Sanitation Data'!H108))="","",OFFSET('Sanitation Data'!$H$32,0,10*ROW('Sanitation Data'!H108)))</f>
        <v/>
      </c>
      <c r="DN114" s="36" t="str">
        <f ca="true">+IF(OFFSET('Sanitation Data'!$H$33,0,10*ROW('Sanitation Data'!H108))="","",OFFSET('Sanitation Data'!$H$33,0,10*ROW('Sanitation Data'!H108)))</f>
        <v/>
      </c>
      <c r="DO114" s="36" t="str">
        <f ca="true">+IF(OFFSET('Hygiene Data'!$C$12,0,10*ROW('Hygiene Data'!C108))="","",OFFSET('Hygiene Data'!$C$12,0,10*ROW('Hygiene Data'!C108)))</f>
        <v/>
      </c>
      <c r="DP114" s="36" t="str">
        <f ca="true">+IF(OFFSET('Hygiene Data'!$C$13,0,10*ROW('Hygiene Data'!C108))="","",OFFSET('Hygiene Data'!$C$13,0,10*ROW('Hygiene Data'!C108)))</f>
        <v/>
      </c>
      <c r="DQ114" s="36" t="str">
        <f ca="true">+IF(OFFSET('Hygiene Data'!$C$14,0,10*ROW('Hygiene Data'!C108))="","",OFFSET('Hygiene Data'!$C$14,0,10*ROW('Hygiene Data'!C108)))</f>
        <v/>
      </c>
      <c r="DR114" s="36" t="str">
        <f ca="true">+IF(OFFSET('Hygiene Data'!$D$12,0,10*ROW('Hygiene Data'!D108))="","",OFFSET('Hygiene Data'!$D$12,0,10*ROW('Hygiene Data'!D108)))</f>
        <v/>
      </c>
      <c r="DS114" s="36" t="str">
        <f ca="true">+IF(OFFSET('Hygiene Data'!$D$13,0,10*ROW('Hygiene Data'!D108))="","",OFFSET('Hygiene Data'!$D$13,0,10*ROW('Hygiene Data'!D108)))</f>
        <v/>
      </c>
      <c r="DT114" s="36" t="str">
        <f ca="true">+IF(OFFSET('Hygiene Data'!$D$14,0,10*ROW('Hygiene Data'!D108))="","",OFFSET('Hygiene Data'!$D$14,0,10*ROW('Hygiene Data'!D108)))</f>
        <v/>
      </c>
      <c r="DU114" s="36" t="str">
        <f ca="true">+IF(OFFSET('Hygiene Data'!$E$12,0,10*ROW('Hygiene Data'!E108))="","",OFFSET('Hygiene Data'!$E$12,0,10*ROW('Hygiene Data'!E108)))</f>
        <v/>
      </c>
      <c r="DV114" s="36" t="str">
        <f ca="true">+IF(OFFSET('Hygiene Data'!$E$13,0,10*ROW('Hygiene Data'!E108))="","",OFFSET('Hygiene Data'!$E$13,0,10*ROW('Hygiene Data'!E108)))</f>
        <v/>
      </c>
      <c r="DW114" s="36" t="str">
        <f ca="true">+IF(OFFSET('Hygiene Data'!$E$14,0,10*ROW('Hygiene Data'!E108))="","",OFFSET('Hygiene Data'!$E$14,0,10*ROW('Hygiene Data'!E108)))</f>
        <v/>
      </c>
      <c r="DX114" s="36" t="str">
        <f ca="true">+IF(OFFSET('Hygiene Data'!$F$12,0,10*ROW('Hygiene Data'!F108))="","",OFFSET('Hygiene Data'!$F$12,0,10*ROW('Hygiene Data'!F108)))</f>
        <v/>
      </c>
      <c r="DY114" s="36" t="str">
        <f ca="true">+IF(OFFSET('Hygiene Data'!$F$13,0,10*ROW('Hygiene Data'!F108))="","",OFFSET('Hygiene Data'!$F$13,0,10*ROW('Hygiene Data'!F108)))</f>
        <v/>
      </c>
      <c r="DZ114" s="36" t="str">
        <f ca="true">+IF(OFFSET('Hygiene Data'!$F$14,0,10*ROW('Hygiene Data'!F108))="","",OFFSET('Hygiene Data'!$F$14,0,10*ROW('Hygiene Data'!F108)))</f>
        <v/>
      </c>
      <c r="EA114" s="36" t="str">
        <f ca="true">+IF(OFFSET('Hygiene Data'!$G$12,0,10*ROW('Hygiene Data'!G108))="","",OFFSET('Hygiene Data'!$G$12,0,10*ROW('Hygiene Data'!G108)))</f>
        <v/>
      </c>
      <c r="EB114" s="36" t="str">
        <f ca="true">+IF(OFFSET('Hygiene Data'!$G$13,0,10*ROW('Hygiene Data'!G108))="","",OFFSET('Hygiene Data'!$G$13,0,10*ROW('Hygiene Data'!G108)))</f>
        <v/>
      </c>
      <c r="EC114" s="36" t="str">
        <f ca="true">+IF(OFFSET('Hygiene Data'!$G$14,0,10*ROW('Hygiene Data'!G108))="","",OFFSET('Hygiene Data'!$G$14,0,10*ROW('Hygiene Data'!G108)))</f>
        <v/>
      </c>
      <c r="ED114" s="36" t="str">
        <f ca="true">+IF(OFFSET('Hygiene Data'!$H$12,0,10*ROW('Hygiene Data'!H108))="","",OFFSET('Hygiene Data'!$H$12,0,10*ROW('Hygiene Data'!H108)))</f>
        <v/>
      </c>
      <c r="EE114" s="36" t="str">
        <f ca="true">+IF(OFFSET('Hygiene Data'!$H$13,0,10*ROW('Hygiene Data'!H108))="","",OFFSET('Hygiene Data'!$H$13,0,10*ROW('Hygiene Data'!H108)))</f>
        <v/>
      </c>
      <c r="EF114" s="36" t="str">
        <f ca="true">+IF(OFFSET('Hygiene Data'!$H$14,0,10*ROW('Hygiene Data'!H108))="","",OFFSET('Hygiene Data'!$H$14,0,10*ROW('Hygiene Data'!H108)))</f>
        <v/>
      </c>
    </row>
    <row r="115" x14ac:dyDescent="0.2">
      <c r="A115" s="59" t="str">
        <f ca="true">+IF(OFFSET('Water Data'!$B$1,0,10*ROW('Water Data'!B112))="","",OFFSET('Water Data'!$B$1,0,10*ROW('Water Data'!B112)))</f>
        <v/>
      </c>
      <c r="B115" s="59" t="str">
        <f ca="true">+IF(OFFSET('Water Data'!$A$3,0,10*ROW('Water Data'!A112))="","",OFFSET('Water Data'!$A$3,0,10*ROW('Water Data'!A112)))</f>
        <v/>
      </c>
      <c r="C115" s="59" t="str">
        <f ca="true">+IF(OFFSET('Water Data'!$C$3,0,10*ROW('Water Data'!C112))="","",OFFSET('Water Data'!$C$3,0,10*ROW('Water Data'!C112)))</f>
        <v/>
      </c>
      <c r="D115" s="252" t="e">
        <f ca="true">+IF(AND(ISNUMBER(OFFSET('Water Data'!$C$5,0,10*ROW('Water Data'!C109))),BS115="Yes"),100-OFFSET('Water Data'!$C$5,0,10*ROW('Water Data'!C109)),IF(AND(ISNUMBER(OFFSET('Water Data'!$C$5,0,10*ROW('Water Data'!C109))),BS115="No",ISNUMBER(OFFSET('Water Data'!$C$5,0,10*ROW('Water Data'!C109)))),CONCATENATE("[",ROUND(100-OFFSET('Water Data'!$C$5,0,10*ROW('Water Data'!C109)),0),"]"),IF(AND(ISNUMBER(OFFSET('Water Data'!$C$5,0,10*ROW('Water Data'!C109))),BS115="",ISNUMBER(OFFSET('Water Data'!$C$5,0,10*ROW('Water Data'!C109)))),100-OFFSET('Water Data'!$C$5,0,10*ROW('Water Data'!C109)),NA())))</f>
        <v>#N/A</v>
      </c>
      <c r="E115" s="252" t="e">
        <f ca="true">+IF(AND(ISNUMBER(OFFSET('Water Data'!$C$7,0,10*ROW('Water Data'!D109))),BT115="Yes"),OFFSET('Water Data'!$C$7,0,10*ROW('Water Data'!C109)),IF(AND(ISNUMBER(OFFSET('Water Data'!$C$7,0,10*ROW('Water Data'!C109))),BT115="No",ISNUMBER(OFFSET('Water Data'!$C$7,0,10*ROW('Water Data'!C109)))),CONCATENATE("[",ROUND(OFFSET('Water Data'!$C$7,0,10*ROW('Water Data'!C109)),0),"]"),IF(AND(ISNUMBER(OFFSET('Water Data'!$C$7,0,10*ROW('Water Data'!C109))),BT115="",ISNUMBER(OFFSET('Water Data'!$C$7,0,10*ROW('Water Data'!C109)))),OFFSET('Water Data'!$C$7,0,10*ROW('Water Data'!C109)),NA())))</f>
        <v>#N/A</v>
      </c>
      <c r="F115" s="252" t="e">
        <f ca="true">+IF(AND(ISNUMBER(OFFSET('Water Data'!$C$10,0,10*ROW('Water Data'!C109))),BU115="Yes"),OFFSET('Water Data'!$C$10,0,10*ROW('Water Data'!C109)),IF(AND(ISNUMBER(OFFSET('Water Data'!$C$10,0,10*ROW('Water Data'!C109))),BU115="No",ISNUMBER(OFFSET('Water Data'!$C$10,0,10*ROW('Water Data'!C109)))),CONCATENATE("[",ROUND(OFFSET('Water Data'!$C$10,0,10*ROW('Water Data'!C109)),0),"]"),IF(AND(ISNUMBER(OFFSET('Water Data'!$C$10,0,10*ROW('Water Data'!C109))),BU115="",ISNUMBER(OFFSET('Water Data'!$C$10,0,10*ROW('Water Data'!C109)))),OFFSET('Water Data'!$C$10,0,10*ROW('Water Data'!C109)),NA())))</f>
        <v>#N/A</v>
      </c>
      <c r="G115" s="252" t="e">
        <f ca="true">+IF(AND(ISNUMBER(OFFSET('Water Data'!$D$5,0,10*ROW('Water Data'!D109))),BV115="Yes"),100-OFFSET('Water Data'!$D$5,0,10*ROW('Water Data'!D109)),IF(AND(ISNUMBER(OFFSET('Water Data'!$D$5,0,10*ROW('Water Data'!D109))),BV115="No",ISNUMBER(OFFSET('Water Data'!$D$5,0,10*ROW('Water Data'!D109)))),CONCATENATE("[",ROUND(100-OFFSET('Water Data'!$D$5,0,10*ROW('Water Data'!D109)),0),"]"),IF(AND(ISNUMBER(OFFSET('Water Data'!$D$5,0,10*ROW('Water Data'!D109))),BV115="",ISNUMBER(OFFSET('Water Data'!$D$5,0,10*ROW('Water Data'!D109)))),100-OFFSET('Water Data'!$D$5,0,10*ROW('Water Data'!D109)),NA())))</f>
        <v>#N/A</v>
      </c>
      <c r="H115" s="252" t="e">
        <f ca="true">+IF(AND(ISNUMBER(OFFSET('Water Data'!$D$7,0,10*ROW('Water Data'!D109))),BW115="Yes"),OFFSET('Water Data'!$D$7,0,10*ROW('Water Data'!D109)),IF(AND(ISNUMBER(OFFSET('Water Data'!$D$7,0,10*ROW('Water Data'!D109))),BW115="No",ISNUMBER(OFFSET('Water Data'!$D$7,0,10*ROW('Water Data'!D109)))),CONCATENATE("[",ROUND(OFFSET('Water Data'!$C$7,0,10*ROW('Water Data'!D109)),0),"]"),IF(AND(ISNUMBER(OFFSET('Water Data'!$D$7,0,10*ROW('Water Data'!D109))),BW115="",ISNUMBER(OFFSET('Water Data'!$D$7,0,10*ROW('Water Data'!D109)))),OFFSET('Water Data'!$D$7,0,10*ROW('Water Data'!D109)),NA())))</f>
        <v>#N/A</v>
      </c>
      <c r="I115" s="252" t="e">
        <f ca="true">+IF(AND(ISNUMBER(OFFSET('Water Data'!$D$10,0,10*ROW('Water Data'!D109))),BX115="Yes"),OFFSET('Water Data'!$D$10,0,10*ROW('Water Data'!D109)),IF(AND(ISNUMBER(OFFSET('Water Data'!$D$10,0,10*ROW('Water Data'!D109))),BX115="No",ISNUMBER(OFFSET('Water Data'!$D$10,0,10*ROW('Water Data'!D109)))),CONCATENATE("[",ROUND(OFFSET('Water Data'!$D$10,0,10*ROW('Water Data'!D109)),0),"]"),IF(AND(ISNUMBER(OFFSET('Water Data'!$D$10,0,10*ROW('Water Data'!D109))),BX115="",ISNUMBER(OFFSET('Water Data'!$D$10,0,10*ROW('Water Data'!D109)))),OFFSET('Water Data'!$D$10,0,10*ROW('Water Data'!D109)),NA())))</f>
        <v>#N/A</v>
      </c>
      <c r="J115" s="252" t="e">
        <f ca="true">+IF(AND(ISNUMBER(OFFSET('Water Data'!$E$5,0,10*ROW('Water Data'!E109))),BY115="Yes"),100-OFFSET('Water Data'!$E$5,0,10*ROW('Water Data'!E109)),IF(AND(ISNUMBER(OFFSET('Water Data'!$E$5,0,10*ROW('Water Data'!E109))),BY115="No",ISNUMBER(OFFSET('Water Data'!$E$5,0,10*ROW('Water Data'!E109)))),CONCATENATE("[",ROUND(100-OFFSET('Water Data'!$E$5,0,10*ROW('Water Data'!E109)),0),"]"),IF(AND(ISNUMBER(OFFSET('Water Data'!$E$5,0,10*ROW('Water Data'!E109))),BY115="",ISNUMBER(OFFSET('Water Data'!$E$5,0,10*ROW('Water Data'!E109)))),100-OFFSET('Water Data'!$E$5,0,10*ROW('Water Data'!E109)),NA())))</f>
        <v>#N/A</v>
      </c>
      <c r="K115" s="252" t="e">
        <f ca="true">+IF(AND(ISNUMBER(OFFSET('Water Data'!$E$7,0,10*ROW('Water Data'!E109))),BZ115="Yes"),OFFSET('Water Data'!$E$7,0,10*ROW('Water Data'!E109)),IF(AND(ISNUMBER(OFFSET('Water Data'!$E$7,0,10*ROW('Water Data'!E109))),BZ115="No",ISNUMBER(OFFSET('Water Data'!$E$7,0,10*ROW('Water Data'!E109)))),CONCATENATE("[",ROUND(OFFSET('Water Data'!$E$7,0,10*ROW('Water Data'!E109)),0),"]"),IF(AND(ISNUMBER(OFFSET('Water Data'!$E$7,0,10*ROW('Water Data'!E109))),BZ115="",ISNUMBER(OFFSET('Water Data'!$E$7,0,10*ROW('Water Data'!E109)))),OFFSET('Water Data'!$E$7,0,10*ROW('Water Data'!E109)),NA())))</f>
        <v>#N/A</v>
      </c>
      <c r="L115" s="252" t="e">
        <f ca="true">+IF(AND(ISNUMBER(OFFSET('Water Data'!$E$10,0,10*ROW('Water Data'!E109))),CA115="Yes"),OFFSET('Water Data'!$E$10,0,10*ROW('Water Data'!E109)),IF(AND(ISNUMBER(OFFSET('Water Data'!$E$10,0,10*ROW('Water Data'!E109))),CA115="No",ISNUMBER(OFFSET('Water Data'!$E$10,0,10*ROW('Water Data'!E109)))),CONCATENATE("[",ROUND(OFFSET('Water Data'!$E$10,0,10*ROW('Water Data'!E109)),0),"]"),IF(AND(ISNUMBER(OFFSET('Water Data'!$E$10,0,10*ROW('Water Data'!E109))),CA115="",ISNUMBER(OFFSET('Water Data'!$E$10,0,10*ROW('Water Data'!E109)))),OFFSET('Water Data'!$E$10,0,10*ROW('Water Data'!E109)),NA())))</f>
        <v>#N/A</v>
      </c>
      <c r="M115" s="252" t="e">
        <f ca="true">+IF(AND(ISNUMBER(OFFSET('Water Data'!$F$5,0,10*ROW('Water Data'!F109))),CB115="Yes"),100-OFFSET('Water Data'!$F$5,0,10*ROW('Water Data'!F109)),IF(AND(ISNUMBER(OFFSET('Water Data'!$F$5,0,10*ROW('Water Data'!F109))),CB115="No",ISNUMBER(OFFSET('Water Data'!$F$5,0,10*ROW('Water Data'!F109)))),CONCATENATE("[",ROUND(100-OFFSET('Water Data'!$F$5,0,10*ROW('Water Data'!F109)),0),"]"),IF(AND(ISNUMBER(OFFSET('Water Data'!$F$5,0,10*ROW('Water Data'!F109))),CB115="",ISNUMBER(OFFSET('Water Data'!$F$5,0,10*ROW('Water Data'!F109)))),100-OFFSET('Water Data'!$F$5,0,10*ROW('Water Data'!F109)),NA())))</f>
        <v>#N/A</v>
      </c>
      <c r="N115" s="252" t="e">
        <f ca="true">+IF(AND(ISNUMBER(OFFSET('Water Data'!$F$7,0,10*ROW('Water Data'!F109))),CC115="Yes"),OFFSET('Water Data'!$F$7,0,10*ROW('Water Data'!F109)),IF(AND(ISNUMBER(OFFSET('Water Data'!$F$7,0,10*ROW('Water Data'!F109))),CC115="No",ISNUMBER(OFFSET('Water Data'!$F$7,0,10*ROW('Water Data'!F109)))),CONCATENATE("[",ROUND(OFFSET('Water Data'!$F$7,0,10*ROW('Water Data'!F109)),0),"]"),IF(AND(ISNUMBER(OFFSET('Water Data'!$F$7,0,10*ROW('Water Data'!F109))),CC115="",ISNUMBER(OFFSET('Water Data'!$F$7,0,10*ROW('Water Data'!F109)))),OFFSET('Water Data'!$F$7,0,10*ROW('Water Data'!F109)),NA())))</f>
        <v>#N/A</v>
      </c>
      <c r="O115" s="252" t="e">
        <f ca="true">+IF(AND(ISNUMBER(OFFSET('Water Data'!$F$10,0,10*ROW('Water Data'!F109))),CD115="Yes"),OFFSET('Water Data'!$F$10,0,10*ROW('Water Data'!F109)),IF(AND(ISNUMBER(OFFSET('Water Data'!$F$10,0,10*ROW('Water Data'!F109))),CD115="No",ISNUMBER(OFFSET('Water Data'!$F$10,0,10*ROW('Water Data'!F109)))),CONCATENATE("[",ROUND(OFFSET('Water Data'!$F$10,0,10*ROW('Water Data'!F109)),0),"]"),IF(AND(ISNUMBER(OFFSET('Water Data'!$F$10,0,10*ROW('Water Data'!F109))),CD115="",ISNUMBER(OFFSET('Water Data'!$F$10,0,10*ROW('Water Data'!F109)))),OFFSET('Water Data'!$F$10,0,10*ROW('Water Data'!F109)),NA())))</f>
        <v>#N/A</v>
      </c>
      <c r="P115" s="252" t="e">
        <f ca="true">+IF(AND(ISNUMBER(OFFSET('Water Data'!$G$5,0,10*ROW('Water Data'!G109))),CE115="Yes"),100-OFFSET('Water Data'!$G$5,0,10*ROW('Water Data'!G109)),IF(AND(ISNUMBER(OFFSET('Water Data'!$G$5,0,10*ROW('Water Data'!G109))),CE115="No",ISNUMBER(OFFSET('Water Data'!$G$5,0,10*ROW('Water Data'!G109)))),CONCATENATE("[",ROUND(100-OFFSET('Water Data'!$G$5,0,10*ROW('Water Data'!G109)),0),"]"),IF(AND(ISNUMBER(OFFSET('Water Data'!$G$5,0,10*ROW('Water Data'!G109))),CE115="",ISNUMBER(OFFSET('Water Data'!$G$5,0,10*ROW('Water Data'!G109)))),100-OFFSET('Water Data'!$G$5,0,10*ROW('Water Data'!G109)),NA())))</f>
        <v>#N/A</v>
      </c>
      <c r="Q115" s="252" t="e">
        <f ca="true">+IF(AND(ISNUMBER(OFFSET('Water Data'!$G$7,0,10*ROW('Water Data'!G109))),CF115="Yes"),OFFSET('Water Data'!$G$7,0,10*ROW('Water Data'!G109)),IF(AND(ISNUMBER(OFFSET('Water Data'!$G$7,0,10*ROW('Water Data'!G109))),CF115="No",ISNUMBER(OFFSET('Water Data'!$G$7,0,10*ROW('Water Data'!G109)))),CONCATENATE("[",ROUND(OFFSET('Water Data'!$G$7,0,10*ROW('Water Data'!G109)),0),"]"),IF(AND(ISNUMBER(OFFSET('Water Data'!$G$7,0,10*ROW('Water Data'!G109))),CF115="",ISNUMBER(OFFSET('Water Data'!$G$7,0,10*ROW('Water Data'!G109)))),OFFSET('Water Data'!$G$7,0,10*ROW('Water Data'!G109)),NA())))</f>
        <v>#N/A</v>
      </c>
      <c r="R115" s="252" t="e">
        <f ca="true">+IF(AND(ISNUMBER(OFFSET('Water Data'!$G$10,0,10*ROW('Water Data'!G109))),CG115="Yes"),OFFSET('Water Data'!$G$10,0,10*ROW('Water Data'!G109)),IF(AND(ISNUMBER(OFFSET('Water Data'!$G$10,0,10*ROW('Water Data'!G109))),CG115="No",ISNUMBER(OFFSET('Water Data'!$G$10,0,10*ROW('Water Data'!G109)))),CONCATENATE("[",ROUND(OFFSET('Water Data'!$G$10,0,10*ROW('Water Data'!G109)),0),"]"),IF(AND(ISNUMBER(OFFSET('Water Data'!$G$10,0,10*ROW('Water Data'!G109))),CG115="",ISNUMBER(OFFSET('Water Data'!$G$10,0,10*ROW('Water Data'!G109)))),OFFSET('Water Data'!$G$10,0,10*ROW('Water Data'!G109)),NA())))</f>
        <v>#N/A</v>
      </c>
      <c r="S115" s="252" t="e">
        <f ca="true">+IF(AND(ISNUMBER(OFFSET('Water Data'!$H$5,0,10*ROW('Water Data'!H109))),CH115="Yes"),100-OFFSET('Water Data'!$H$5,0,10*ROW('Water Data'!H109)),IF(AND(ISNUMBER(OFFSET('Water Data'!$H$5,0,10*ROW('Water Data'!H109))),CH115="No",ISNUMBER(OFFSET('Water Data'!$H$5,0,10*ROW('Water Data'!H109)))),CONCATENATE("[",ROUND(100-OFFSET('Water Data'!$H$5,0,10*ROW('Water Data'!H109)),0),"]"),IF(AND(ISNUMBER(OFFSET('Water Data'!$H$5,0,10*ROW('Water Data'!H109))),CH115="",ISNUMBER(OFFSET('Water Data'!$H$5,0,10*ROW('Water Data'!H109)))),100-OFFSET('Water Data'!$H$5,0,10*ROW('Water Data'!H109)),NA())))</f>
        <v>#N/A</v>
      </c>
      <c r="T115" s="252" t="e">
        <f ca="true">+IF(AND(ISNUMBER(OFFSET('Water Data'!$H$7,0,10*ROW('Water Data'!H109))),CI115="Yes"),OFFSET('Water Data'!$H$7,0,10*ROW('Water Data'!H109)),IF(AND(ISNUMBER(OFFSET('Water Data'!$H$7,0,10*ROW('Water Data'!H109))),CI115="No",ISNUMBER(OFFSET('Water Data'!$H$7,0,10*ROW('Water Data'!H109)))),CONCATENATE("[",ROUND(OFFSET('Water Data'!$H$7,0,10*ROW('Water Data'!H109)),0),"]"),IF(AND(ISNUMBER(OFFSET('Water Data'!$H$7,0,10*ROW('Water Data'!H109))),CI115="",ISNUMBER(OFFSET('Water Data'!$H$7,0,10*ROW('Water Data'!H109)))),OFFSET('Water Data'!$H$7,0,10*ROW('Water Data'!H109)),NA())))</f>
        <v>#N/A</v>
      </c>
      <c r="U115" s="252" t="e">
        <f ca="true">+IF(AND(ISNUMBER(OFFSET('Water Data'!$H$10,0,10*ROW('Water Data'!H109))),CJ115="Yes"),OFFSET('Water Data'!$H$10,0,10*ROW('Water Data'!H109)),IF(AND(ISNUMBER(OFFSET('Water Data'!$H$10,0,10*ROW('Water Data'!H109))),CJ115="No",ISNUMBER(OFFSET('Water Data'!$H$10,0,10*ROW('Water Data'!H109)))),CONCATENATE("[",ROUND(OFFSET('Water Data'!$H$10,0,10*ROW('Water Data'!H109)),0),"]"),IF(AND(ISNUMBER(OFFSET('Water Data'!$H$10,0,10*ROW('Water Data'!H109))),CJ115="",ISNUMBER(OFFSET('Water Data'!$H$10,0,10*ROW('Water Data'!H109)))),OFFSET('Water Data'!$H$10,0,10*ROW('Water Data'!H109)),NA())))</f>
        <v>#N/A</v>
      </c>
      <c r="V115" s="253" t="e">
        <f ca="true">+IF(AND(ISNUMBER(OFFSET('Sanitation Data'!$C$5,0,10*ROW('Sanitation Data'!C109))),CK115="Yes"),100-OFFSET('Sanitation Data'!$C$5,0,10*ROW('Sanitation Data'!C109)),IF(AND(ISNUMBER(OFFSET('Sanitation Data'!$C$5,0,10*ROW('Sanitation Data'!C109))),CK115="No",ISNUMBER(OFFSET('Sanitation Data'!$C$5,0,10*ROW('Sanitation Data'!C109)))),CONCATENATE("[",ROUND(100-OFFSET('Sanitation Data'!$C$5,0,10*ROW('Sanitation Data'!C109)),0),"]"),IF(AND(ISNUMBER(OFFSET('Sanitation Data'!$C$5,0,10*ROW('Sanitation Data'!C109))),CK115="",ISNUMBER(OFFSET('Sanitation Data'!$C$5,0,10*ROW('Sanitation Data'!C109)))),100-OFFSET('Sanitation Data'!$C$5,0,10*ROW('Sanitation Data'!C109)),NA())))</f>
        <v>#N/A</v>
      </c>
      <c r="W115" s="253" t="e">
        <f ca="true">+IF(AND(ISNUMBER(OFFSET('Sanitation Data'!$C$7,0,10*ROW('Sanitation Data'!C109))),CL115="Yes"),OFFSET('Sanitation Data'!$C$7,0,10*ROW('Sanitation Data'!C109)),IF(AND(ISNUMBER(OFFSET('Sanitation Data'!$C$7,0,10*ROW('Sanitation Data'!C109))),CL115="No",ISNUMBER(OFFSET('Sanitation Data'!$C$7,0,10*ROW('Sanitation Data'!C109)))),CONCATENATE("[",ROUND(OFFSET('Sanitation Data'!$C$7,0,10*ROW('Sanitation Data'!C109)),0),"]"),IF(AND(ISNUMBER(OFFSET('Sanitation Data'!$C$7,0,10*ROW('Sanitation Data'!C109))),CL115="",ISNUMBER(OFFSET('Sanitation Data'!$C$7,0,10*ROW('Sanitation Data'!C109)))),OFFSET('Sanitation Data'!$C$7,0,10*ROW('Sanitation Data'!C109)),NA())))</f>
        <v>#N/A</v>
      </c>
      <c r="X115" s="253" t="e">
        <f ca="true">+IF(AND(ISNUMBER(OFFSET('Sanitation Data'!$C$11,0,10*ROW('Sanitation Data'!C109))),CM115="Yes"),OFFSET('Sanitation Data'!$C$11,0,10*ROW('Sanitation Data'!C109)),IF(AND(ISNUMBER(OFFSET('Sanitation Data'!$C$11,0,10*ROW('Sanitation Data'!C109))),CM115="No",ISNUMBER(OFFSET('Sanitation Data'!$C$11,0,10*ROW('Sanitation Data'!C109)))),CONCATENATE("[",ROUND(OFFSET('Sanitation Data'!$C$11,0,10*ROW('Sanitation Data'!C109)),0),"]"),IF(AND(ISNUMBER(OFFSET('Sanitation Data'!$C$11,0,10*ROW('Sanitation Data'!C109))),CM115="",ISNUMBER(OFFSET('Sanitation Data'!$C$11,0,10*ROW('Sanitation Data'!C109)))),OFFSET('Sanitation Data'!$C$11,0,10*ROW('Sanitation Data'!C109)),NA())))</f>
        <v>#N/A</v>
      </c>
      <c r="Y115" s="253" t="e">
        <f ca="true">+IF(AND(ISNUMBER(OFFSET('Sanitation Data'!$C$12,0,10*ROW('Sanitation Data'!C109))),CN115="Yes"),OFFSET('Sanitation Data'!$C$12,0,10*ROW('Sanitation Data'!C109)),IF(AND(ISNUMBER(OFFSET('Sanitation Data'!$C$12,0,10*ROW('Sanitation Data'!C109))),CN115="No",ISNUMBER(OFFSET('Sanitation Data'!$C$12,0,10*ROW('Sanitation Data'!C109)))),CONCATENATE("[",ROUND(OFFSET('Sanitation Data'!$C$12,0,10*ROW('Sanitation Data'!C109)),0),"]"),IF(AND(ISNUMBER(OFFSET('Sanitation Data'!$C$12,0,10*ROW('Sanitation Data'!C109))),CN115="",ISNUMBER(OFFSET('Sanitation Data'!$C$12,0,10*ROW('Sanitation Data'!C109)))),OFFSET('Sanitation Data'!$C$12,0,10*ROW('Sanitation Data'!C109)),NA())))</f>
        <v>#N/A</v>
      </c>
      <c r="Z115" s="253" t="e">
        <f ca="true">+IF(AND(ISNUMBER(OFFSET('Sanitation Data'!$C$13,0,10*ROW('Sanitation Data'!C109))),CO115="Yes"),OFFSET('Sanitation Data'!$C$13,0,10*ROW('Sanitation Data'!C109)),IF(AND(ISNUMBER(OFFSET('Sanitation Data'!$C$13,0,10*ROW('Sanitation Data'!C109))),CO115="No",ISNUMBER(OFFSET('Sanitation Data'!$C$13,0,10*ROW('Sanitation Data'!C109)))),CONCATENATE("[",ROUND(OFFSET('Sanitation Data'!$C$13,0,10*ROW('Sanitation Data'!C109)),0),"]"),IF(AND(ISNUMBER(OFFSET('Sanitation Data'!$C$13,0,10*ROW('Sanitation Data'!C109))),CO115="",ISNUMBER(OFFSET('Sanitation Data'!$C$13,0,10*ROW('Sanitation Data'!C109)))),OFFSET('Sanitation Data'!$C$13,0,10*ROW('Sanitation Data'!C109)),NA())))</f>
        <v>#N/A</v>
      </c>
      <c r="AA115" s="253" t="e">
        <f ca="true">+IF(AND(ISNUMBER(OFFSET('Sanitation Data'!$D$5,0,10*ROW('Sanitation Data'!D109))),CP115="Yes"),100-OFFSET('Sanitation Data'!$D$5,0,10*ROW('Sanitation Data'!D109)),IF(AND(ISNUMBER(OFFSET('Sanitation Data'!$D$5,0,10*ROW('Sanitation Data'!D109))),CP115="No",ISNUMBER(OFFSET('Sanitation Data'!$D$5,0,10*ROW('Sanitation Data'!D109)))),CONCATENATE("[",ROUND(100-OFFSET('Sanitation Data'!$D$5,0,10*ROW('Sanitation Data'!D109)),0),"]"),IF(AND(ISNUMBER(OFFSET('Sanitation Data'!$D$5,0,10*ROW('Sanitation Data'!D109))),CP115="",ISNUMBER(OFFSET('Sanitation Data'!$D$5,0,10*ROW('Sanitation Data'!D109)))),100-OFFSET('Sanitation Data'!$D$5,0,10*ROW('Sanitation Data'!D109)),NA())))</f>
        <v>#N/A</v>
      </c>
      <c r="AB115" s="253" t="e">
        <f ca="true">+IF(AND(ISNUMBER(OFFSET('Sanitation Data'!$D$7,0,10*ROW('Sanitation Data'!D109))),CQ115="Yes"),OFFSET('Sanitation Data'!$D$7,0,10*ROW('Sanitation Data'!G109)),IF(AND(ISNUMBER(OFFSET('Sanitation Data'!$D$7,0,10*ROW('Sanitation Data'!D109))),CQ115="No",ISNUMBER(OFFSET('Sanitation Data'!$D$7,0,10*ROW('Sanitation Data'!D109)))),CONCATENATE("[",ROUND(OFFSET('Sanitation Data'!$D$7,0,10*ROW('Sanitation Data'!D109)),0),"]"),IF(AND(ISNUMBER(OFFSET('Sanitation Data'!$D$7,0,10*ROW('Sanitation Data'!D109))),CQ115="",ISNUMBER(OFFSET('Sanitation Data'!$D$7,0,10*ROW('Sanitation Data'!D109)))),OFFSET('Sanitation Data'!$D$7,0,10*ROW('Sanitation Data'!D109)),NA())))</f>
        <v>#N/A</v>
      </c>
      <c r="AC115" s="253" t="e">
        <f ca="true">+IF(AND(ISNUMBER(OFFSET('Sanitation Data'!$D$11,0,10*ROW('Sanitation Data'!D109))),CR115="Yes"),OFFSET('Sanitation Data'!$D$11,0,10*ROW('Sanitation Data'!D109)),IF(AND(ISNUMBER(OFFSET('Sanitation Data'!$D$11,0,10*ROW('Sanitation Data'!D109))),CR115="No",ISNUMBER(OFFSET('Sanitation Data'!$D$11,0,10*ROW('Sanitation Data'!D109)))),CONCATENATE("[",ROUND(OFFSET('Sanitation Data'!$D$11,0,10*ROW('Sanitation Data'!D109)),0),"]"),IF(AND(ISNUMBER(OFFSET('Sanitation Data'!$D$11,0,10*ROW('Sanitation Data'!D109))),CR115="",ISNUMBER(OFFSET('Sanitation Data'!$D$11,0,10*ROW('Sanitation Data'!D109)))),OFFSET('Sanitation Data'!$D$11,0,10*ROW('Sanitation Data'!D109)),NA())))</f>
        <v>#N/A</v>
      </c>
      <c r="AD115" s="253" t="e">
        <f ca="true">+IF(AND(ISNUMBER(OFFSET('Sanitation Data'!$D$12,0,10*ROW('Sanitation Data'!D109))),CS115="Yes"),OFFSET('Sanitation Data'!$D$12,0,10*ROW('Sanitation Data'!D109)),IF(AND(ISNUMBER(OFFSET('Sanitation Data'!$D$12,0,10*ROW('Sanitation Data'!D109))),CS115="No",ISNUMBER(OFFSET('Sanitation Data'!$D$12,0,10*ROW('Sanitation Data'!D109)))),CONCATENATE("[",ROUND(OFFSET('Sanitation Data'!$D$12,0,10*ROW('Sanitation Data'!D109)),0),"]"),IF(AND(ISNUMBER(OFFSET('Sanitation Data'!$D$12,0,10*ROW('Sanitation Data'!D109))),CS115="",ISNUMBER(OFFSET('Sanitation Data'!$D$12,0,10*ROW('Sanitation Data'!D109)))),OFFSET('Sanitation Data'!$D$12,0,10*ROW('Sanitation Data'!D109)),NA())))</f>
        <v>#N/A</v>
      </c>
      <c r="AE115" s="253" t="e">
        <f ca="true">+IF(AND(ISNUMBER(OFFSET('Sanitation Data'!$D$13,0,10*ROW('Sanitation Data'!D109))),CT115="Yes"),OFFSET('Sanitation Data'!$D$13,0,10*ROW('Sanitation Data'!D109)),IF(AND(ISNUMBER(OFFSET('Sanitation Data'!$D$13,0,10*ROW('Sanitation Data'!D109))),CT115="No",ISNUMBER(OFFSET('Sanitation Data'!$D$13,0,10*ROW('Sanitation Data'!D109)))),CONCATENATE("[",ROUND(OFFSET('Sanitation Data'!$D$13,0,10*ROW('Sanitation Data'!D109)),0),"]"),IF(AND(ISNUMBER(OFFSET('Sanitation Data'!$D$13,0,10*ROW('Sanitation Data'!D109))),CT115="",ISNUMBER(OFFSET('Sanitation Data'!$D$13,0,10*ROW('Sanitation Data'!D109)))),OFFSET('Sanitation Data'!$D$13,0,10*ROW('Sanitation Data'!D109)),NA())))</f>
        <v>#N/A</v>
      </c>
      <c r="AF115" s="253" t="e">
        <f ca="true">+IF(AND(ISNUMBER(OFFSET('Sanitation Data'!$E$5,0,10*ROW('Sanitation Data'!E109))),CU115="Yes"),100-OFFSET('Sanitation Data'!$E$5,0,10*ROW('Sanitation Data'!E109)),IF(AND(ISNUMBER(OFFSET('Sanitation Data'!$E$5,0,10*ROW('Sanitation Data'!E109))),CU115="No",ISNUMBER(OFFSET('Sanitation Data'!$E$5,0,10*ROW('Sanitation Data'!E109)))),CONCATENATE("[",ROUND(100-OFFSET('Sanitation Data'!$E$5,0,10*ROW('Sanitation Data'!E109)),0),"]"),IF(AND(ISNUMBER(OFFSET('Sanitation Data'!$E$5,0,10*ROW('Sanitation Data'!E109))),CU115="",ISNUMBER(OFFSET('Sanitation Data'!$E$5,0,10*ROW('Sanitation Data'!E109)))),100-OFFSET('Sanitation Data'!$E$5,0,10*ROW('Sanitation Data'!E109)),NA())))</f>
        <v>#N/A</v>
      </c>
      <c r="AG115" s="253" t="e">
        <f ca="true">+IF(AND(ISNUMBER(OFFSET('Sanitation Data'!$E$7,0,10*ROW('Sanitation Data'!E109))),CV115="Yes"),OFFSET('Sanitation Data'!$E$7,0,10*ROW('Sanitation Data'!E109)),IF(AND(ISNUMBER(OFFSET('Sanitation Data'!$E$7,0,10*ROW('Sanitation Data'!E109))),CV115="No",ISNUMBER(OFFSET('Sanitation Data'!$E$7,0,10*ROW('Sanitation Data'!E109)))),CONCATENATE("[",ROUND(OFFSET('Sanitation Data'!$E$7,0,10*ROW('Sanitation Data'!E109)),0),"]"),IF(AND(ISNUMBER(OFFSET('Sanitation Data'!$E$7,0,10*ROW('Sanitation Data'!E109))),CV115="",ISNUMBER(OFFSET('Sanitation Data'!$E$7,0,10*ROW('Sanitation Data'!E109)))),OFFSET('Sanitation Data'!$E$7,0,10*ROW('Sanitation Data'!E109)),NA())))</f>
        <v>#N/A</v>
      </c>
      <c r="AH115" s="253" t="e">
        <f ca="true">+IF(AND(ISNUMBER(OFFSET('Sanitation Data'!$E$11,0,10*ROW('Sanitation Data'!E109))),CW115="Yes"),OFFSET('Sanitation Data'!$E$11,0,10*ROW('Sanitation Data'!E109)),IF(AND(ISNUMBER(OFFSET('Sanitation Data'!$E$11,0,10*ROW('Sanitation Data'!E109))),CW115="No",ISNUMBER(OFFSET('Sanitation Data'!$E$11,0,10*ROW('Sanitation Data'!E109)))),CONCATENATE("[",ROUND(OFFSET('Sanitation Data'!$E$11,0,10*ROW('Sanitation Data'!E109)),0),"]"),IF(AND(ISNUMBER(OFFSET('Sanitation Data'!$E$11,0,10*ROW('Sanitation Data'!E109))),CW115="",ISNUMBER(OFFSET('Sanitation Data'!$E$11,0,10*ROW('Sanitation Data'!E109)))),OFFSET('Sanitation Data'!$E$11,0,10*ROW('Sanitation Data'!E109)),NA())))</f>
        <v>#N/A</v>
      </c>
      <c r="AI115" s="253" t="e">
        <f ca="true">+IF(AND(ISNUMBER(OFFSET('Sanitation Data'!$E$12,0,10*ROW('Sanitation Data'!E109))),CX115="Yes"),OFFSET('Sanitation Data'!$E$12,0,10*ROW('Sanitation Data'!E109)),IF(AND(ISNUMBER(OFFSET('Sanitation Data'!$E$12,0,10*ROW('Sanitation Data'!E109))),CX115="No",ISNUMBER(OFFSET('Sanitation Data'!$E$12,0,10*ROW('Sanitation Data'!E109)))),CONCATENATE("[",ROUND(OFFSET('Sanitation Data'!$E$12,0,10*ROW('Sanitation Data'!E109)),0),"]"),IF(AND(ISNUMBER(OFFSET('Sanitation Data'!$E$12,0,10*ROW('Sanitation Data'!E109))),CX115="",ISNUMBER(OFFSET('Sanitation Data'!$E$12,0,10*ROW('Sanitation Data'!E109)))),OFFSET('Sanitation Data'!$E$12,0,10*ROW('Sanitation Data'!E109)),NA())))</f>
        <v>#N/A</v>
      </c>
      <c r="AJ115" s="253" t="e">
        <f ca="true">+IF(AND(ISNUMBER(OFFSET('Sanitation Data'!$E$13,0,10*ROW('Sanitation Data'!E109))),CY115="Yes"),OFFSET('Sanitation Data'!$E$13,0,10*ROW('Sanitation Data'!E109)),IF(AND(ISNUMBER(OFFSET('Sanitation Data'!$E$13,0,10*ROW('Sanitation Data'!E109))),CY115="No",ISNUMBER(OFFSET('Sanitation Data'!$E$13,0,10*ROW('Sanitation Data'!E109)))),CONCATENATE("[",ROUND(OFFSET('Sanitation Data'!$E$13,0,10*ROW('Sanitation Data'!E109)),0),"]"),IF(AND(ISNUMBER(OFFSET('Sanitation Data'!$E$13,0,10*ROW('Sanitation Data'!E109))),CY115="",ISNUMBER(OFFSET('Sanitation Data'!$E$13,0,10*ROW('Sanitation Data'!E109)))),OFFSET('Sanitation Data'!$E$13,0,10*ROW('Sanitation Data'!E109)),NA())))</f>
        <v>#N/A</v>
      </c>
      <c r="AK115" s="253" t="e">
        <f ca="true">+IF(AND(ISNUMBER(OFFSET('Sanitation Data'!$F$5,0,10*ROW('Sanitation Data'!F109))),CZ115="Yes"),100-OFFSET('Sanitation Data'!$F$5,0,10*ROW('Sanitation Data'!F109)),IF(AND(ISNUMBER(OFFSET('Sanitation Data'!$F$5,0,10*ROW('Sanitation Data'!F109))),CZ115="No",ISNUMBER(OFFSET('Sanitation Data'!$F$5,0,10*ROW('Sanitation Data'!F109)))),CONCATENATE("[",ROUND(100-OFFSET('Sanitation Data'!$F$5,0,10*ROW('Sanitation Data'!F109)),0),"]"),IF(AND(ISNUMBER(OFFSET('Sanitation Data'!$F$5,0,10*ROW('Sanitation Data'!F109))),CZ115="",ISNUMBER(OFFSET('Sanitation Data'!$F$5,0,10*ROW('Sanitation Data'!F109)))),100-OFFSET('Sanitation Data'!$F$5,0,10*ROW('Sanitation Data'!F109)),NA())))</f>
        <v>#N/A</v>
      </c>
      <c r="AL115" s="253" t="e">
        <f ca="true">+IF(AND(ISNUMBER(OFFSET('Sanitation Data'!$F$7,0,10*ROW('Sanitation Data'!F109))),DA115="Yes"),OFFSET('Sanitation Data'!$F$7,0,10*ROW('Sanitation Data'!F109)),IF(AND(ISNUMBER(OFFSET('Sanitation Data'!$F$7,0,10*ROW('Sanitation Data'!F109))),DA115="No",ISNUMBER(OFFSET('Sanitation Data'!$F$7,0,10*ROW('Sanitation Data'!F109)))),CONCATENATE("[",ROUND(OFFSET('Sanitation Data'!$F$7,0,10*ROW('Sanitation Data'!F109)),0),"]"),IF(AND(ISNUMBER(OFFSET('Sanitation Data'!$F$7,0,10*ROW('Sanitation Data'!F109))),DA115="",ISNUMBER(OFFSET('Sanitation Data'!$F$7,0,10*ROW('Sanitation Data'!F109)))),OFFSET('Sanitation Data'!$F$7,0,10*ROW('Sanitation Data'!F109)),NA())))</f>
        <v>#N/A</v>
      </c>
      <c r="AM115" s="253" t="e">
        <f ca="true">+IF(AND(ISNUMBER(OFFSET('Sanitation Data'!$F$11,0,10*ROW('Sanitation Data'!F109))),DB115="Yes"),OFFSET('Sanitation Data'!$F$11,0,10*ROW('Sanitation Data'!F109)),IF(AND(ISNUMBER(OFFSET('Sanitation Data'!$F$11,0,10*ROW('Sanitation Data'!F109))),DB115="No",ISNUMBER(OFFSET('Sanitation Data'!$F$11,0,10*ROW('Sanitation Data'!F109)))),CONCATENATE("[",ROUND(OFFSET('Sanitation Data'!$F$11,0,10*ROW('Sanitation Data'!F109)),0),"]"),IF(AND(ISNUMBER(OFFSET('Sanitation Data'!$F$11,0,10*ROW('Sanitation Data'!F109))),DB115="",ISNUMBER(OFFSET('Sanitation Data'!$F$11,0,10*ROW('Sanitation Data'!F109)))),OFFSET('Sanitation Data'!$F$11,0,10*ROW('Sanitation Data'!F109)),NA())))</f>
        <v>#N/A</v>
      </c>
      <c r="AN115" s="253" t="e">
        <f ca="true">+IF(AND(ISNUMBER(OFFSET('Sanitation Data'!$F$12,0,10*ROW('Sanitation Data'!F109))),DC115="Yes"),OFFSET('Sanitation Data'!$F$12,0,10*ROW('Sanitation Data'!F109)),IF(AND(ISNUMBER(OFFSET('Sanitation Data'!$F$12,0,10*ROW('Sanitation Data'!F109))),DC115="No",ISNUMBER(OFFSET('Sanitation Data'!$F$12,0,10*ROW('Sanitation Data'!F109)))),CONCATENATE("[",ROUND(OFFSET('Sanitation Data'!$F$12,0,10*ROW('Sanitation Data'!F109)),0),"]"),IF(AND(ISNUMBER(OFFSET('Sanitation Data'!$F$12,0,10*ROW('Sanitation Data'!F109))),DC115="",ISNUMBER(OFFSET('Sanitation Data'!$F$12,0,10*ROW('Sanitation Data'!F109)))),OFFSET('Sanitation Data'!$F$12,0,10*ROW('Sanitation Data'!F109)),NA())))</f>
        <v>#N/A</v>
      </c>
      <c r="AO115" s="253" t="e">
        <f ca="true">+IF(AND(ISNUMBER(OFFSET('Sanitation Data'!$F$13,0,10*ROW('Sanitation Data'!F109))),DD115="Yes"),OFFSET('Sanitation Data'!$F$13,0,10*ROW('Sanitation Data'!F109)),IF(AND(ISNUMBER(OFFSET('Sanitation Data'!$F$13,0,10*ROW('Sanitation Data'!F109))),DD115="No",ISNUMBER(OFFSET('Sanitation Data'!$F$13,0,10*ROW('Sanitation Data'!F109)))),CONCATENATE("[",ROUND(OFFSET('Sanitation Data'!$F$13,0,10*ROW('Sanitation Data'!F109)),0),"]"),IF(AND(ISNUMBER(OFFSET('Sanitation Data'!$F$13,0,10*ROW('Sanitation Data'!F109))),DD115="",ISNUMBER(OFFSET('Sanitation Data'!$F$13,0,10*ROW('Sanitation Data'!F109)))),OFFSET('Sanitation Data'!$F$13,0,10*ROW('Sanitation Data'!F109)),NA())))</f>
        <v>#N/A</v>
      </c>
      <c r="AP115" s="253" t="e">
        <f ca="true">+IF(AND(ISNUMBER(OFFSET('Sanitation Data'!$G$5,0,10*ROW('Sanitation Data'!G109))),DE115="Yes"),100-OFFSET('Sanitation Data'!$G$5,0,10*ROW('Sanitation Data'!G109)),IF(AND(ISNUMBER(OFFSET('Sanitation Data'!$G$5,0,10*ROW('Sanitation Data'!G109))),DE115="No",ISNUMBER(OFFSET('Sanitation Data'!$G$5,0,10*ROW('Sanitation Data'!G109)))),CONCATENATE("[",ROUND(100-OFFSET('Sanitation Data'!$G$5,0,10*ROW('Sanitation Data'!G109)),0),"]"),IF(AND(ISNUMBER(OFFSET('Sanitation Data'!$G$5,0,10*ROW('Sanitation Data'!G109))),DE115="",ISNUMBER(OFFSET('Sanitation Data'!$G$5,0,10*ROW('Sanitation Data'!G109)))),100-OFFSET('Sanitation Data'!$G$5,0,10*ROW('Sanitation Data'!G109)),NA())))</f>
        <v>#N/A</v>
      </c>
      <c r="AQ115" s="253" t="e">
        <f ca="true">+IF(AND(ISNUMBER(OFFSET('Sanitation Data'!$G$7,0,10*ROW('Sanitation Data'!G109))),DF115="Yes"),OFFSET('Sanitation Data'!$G$7,0,10*ROW('Sanitation Data'!G109)),IF(AND(ISNUMBER(OFFSET('Sanitation Data'!$G$7,0,10*ROW('Sanitation Data'!G109))),DF115="No",ISNUMBER(OFFSET('Sanitation Data'!$G$7,0,10*ROW('Sanitation Data'!G109)))),CONCATENATE("[",ROUND(OFFSET('Sanitation Data'!$G$7,0,10*ROW('Sanitation Data'!G109)),0),"]"),IF(AND(ISNUMBER(OFFSET('Sanitation Data'!$G$7,0,10*ROW('Sanitation Data'!G109))),DF115="",ISNUMBER(OFFSET('Sanitation Data'!$G$7,0,10*ROW('Sanitation Data'!G109)))),OFFSET('Sanitation Data'!$G$7,0,10*ROW('Sanitation Data'!G109)),NA())))</f>
        <v>#N/A</v>
      </c>
      <c r="AR115" s="253" t="e">
        <f ca="true">+IF(AND(ISNUMBER(OFFSET('Sanitation Data'!$G$11,0,10*ROW('Sanitation Data'!G109))),DG115="Yes"),OFFSET('Sanitation Data'!$G$11,0,10*ROW('Sanitation Data'!G109)),IF(AND(ISNUMBER(OFFSET('Sanitation Data'!$G$11,0,10*ROW('Sanitation Data'!G109))),DG115="No",ISNUMBER(OFFSET('Sanitation Data'!$G$11,0,10*ROW('Sanitation Data'!G109)))),CONCATENATE("[",ROUND(OFFSET('Sanitation Data'!$G$11,0,10*ROW('Sanitation Data'!G109)),0),"]"),IF(AND(ISNUMBER(OFFSET('Sanitation Data'!$G$11,0,10*ROW('Sanitation Data'!G109))),DG115="",ISNUMBER(OFFSET('Sanitation Data'!$G$11,0,10*ROW('Sanitation Data'!G109)))),OFFSET('Sanitation Data'!$G$11,0,10*ROW('Sanitation Data'!G109)),NA())))</f>
        <v>#N/A</v>
      </c>
      <c r="AS115" s="253" t="e">
        <f ca="true">+IF(AND(ISNUMBER(OFFSET('Sanitation Data'!$G$12,0,10*ROW('Sanitation Data'!G109))),DH115="Yes"),OFFSET('Sanitation Data'!$G$12,0,10*ROW('Sanitation Data'!G109)),IF(AND(ISNUMBER(OFFSET('Sanitation Data'!$G$12,0,10*ROW('Sanitation Data'!G109))),DH115="No",ISNUMBER(OFFSET('Sanitation Data'!$G$12,0,10*ROW('Sanitation Data'!G109)))),CONCATENATE("[",ROUND(OFFSET('Sanitation Data'!$G$12,0,10*ROW('Sanitation Data'!G109)),0),"]"),IF(AND(ISNUMBER(OFFSET('Sanitation Data'!$G$12,0,10*ROW('Sanitation Data'!G109))),DH115="",ISNUMBER(OFFSET('Sanitation Data'!$G$12,0,10*ROW('Sanitation Data'!G109)))),OFFSET('Sanitation Data'!$G$12,0,10*ROW('Sanitation Data'!G109)),NA())))</f>
        <v>#N/A</v>
      </c>
      <c r="AT115" s="253" t="e">
        <f ca="true">+IF(AND(ISNUMBER(OFFSET('Sanitation Data'!$G$13,0,10*ROW('Sanitation Data'!G109))),DI115="Yes"),OFFSET('Sanitation Data'!$G$13,0,10*ROW('Sanitation Data'!G109)),IF(AND(ISNUMBER(OFFSET('Sanitation Data'!$G$13,0,10*ROW('Sanitation Data'!G109))),DI115="No",ISNUMBER(OFFSET('Sanitation Data'!$G$13,0,10*ROW('Sanitation Data'!G109)))),CONCATENATE("[",ROUND(OFFSET('Sanitation Data'!$G$13,0,10*ROW('Sanitation Data'!G109)),0),"]"),IF(AND(ISNUMBER(OFFSET('Sanitation Data'!$G$13,0,10*ROW('Sanitation Data'!G109))),DI115="",ISNUMBER(OFFSET('Sanitation Data'!$G$13,0,10*ROW('Sanitation Data'!G109)))),OFFSET('Sanitation Data'!$G$13,0,10*ROW('Sanitation Data'!G109)),NA())))</f>
        <v>#N/A</v>
      </c>
      <c r="AU115" s="253" t="e">
        <f ca="true">+IF(AND(ISNUMBER(OFFSET('Sanitation Data'!$H$5,0,10*ROW('Sanitation Data'!H109))),DJ115="Yes"),100-OFFSET('Sanitation Data'!$H$5,0,10*ROW('Sanitation Data'!H109)),IF(AND(ISNUMBER(OFFSET('Sanitation Data'!$H$5,0,10*ROW('Sanitation Data'!H109))),DJ115="No",ISNUMBER(OFFSET('Sanitation Data'!$H$5,0,10*ROW('Sanitation Data'!H109)))),CONCATENATE("[",ROUND(100-OFFSET('Sanitation Data'!$H$5,0,10*ROW('Sanitation Data'!H109)),0),"]"),IF(AND(ISNUMBER(OFFSET('Sanitation Data'!$H$5,0,10*ROW('Sanitation Data'!H109))),DJ115="",ISNUMBER(OFFSET('Sanitation Data'!$H$5,0,10*ROW('Sanitation Data'!H109)))),100-OFFSET('Sanitation Data'!$H$5,0,10*ROW('Sanitation Data'!H109)),NA())))</f>
        <v>#N/A</v>
      </c>
      <c r="AV115" s="253" t="e">
        <f ca="true">+IF(AND(ISNUMBER(OFFSET('Sanitation Data'!$H$7,0,10*ROW('Sanitation Data'!H109))),DK115="Yes"),OFFSET('Sanitation Data'!$H$7,0,10*ROW('Sanitation Data'!H109)),IF(AND(ISNUMBER(OFFSET('Sanitation Data'!$H$7,0,10*ROW('Sanitation Data'!H109))),DK115="No",ISNUMBER(OFFSET('Sanitation Data'!$H$7,0,10*ROW('Sanitation Data'!H109)))),CONCATENATE("[",ROUND(OFFSET('Sanitation Data'!$H$7,0,10*ROW('Sanitation Data'!H109)),0),"]"),IF(AND(ISNUMBER(OFFSET('Sanitation Data'!$H$7,0,10*ROW('Sanitation Data'!H109))),DK115="",ISNUMBER(OFFSET('Sanitation Data'!$H$7,0,10*ROW('Sanitation Data'!H109)))),OFFSET('Sanitation Data'!$H$7,0,10*ROW('Sanitation Data'!H109)),NA())))</f>
        <v>#N/A</v>
      </c>
      <c r="AW115" s="253" t="e">
        <f ca="true">+IF(AND(ISNUMBER(OFFSET('Sanitation Data'!$H$11,0,10*ROW('Sanitation Data'!H109))),DL115="Yes"),OFFSET('Sanitation Data'!$H$11,0,10*ROW('Sanitation Data'!H109)),IF(AND(ISNUMBER(OFFSET('Sanitation Data'!$H$11,0,10*ROW('Sanitation Data'!H109))),DL115="No",ISNUMBER(OFFSET('Sanitation Data'!$H$11,0,10*ROW('Sanitation Data'!H109)))),CONCATENATE("[",ROUND(OFFSET('Sanitation Data'!$H$11,0,10*ROW('Sanitation Data'!H109)),0),"]"),IF(AND(ISNUMBER(OFFSET('Sanitation Data'!$H$11,0,10*ROW('Sanitation Data'!H109))),DL115="",ISNUMBER(OFFSET('Sanitation Data'!$H$11,0,10*ROW('Sanitation Data'!H109)))),OFFSET('Sanitation Data'!$H$11,0,10*ROW('Sanitation Data'!H109)),NA())))</f>
        <v>#N/A</v>
      </c>
      <c r="AX115" s="253" t="e">
        <f ca="true">+IF(AND(ISNUMBER(OFFSET('Sanitation Data'!$H$12,0,10*ROW('Sanitation Data'!H109))),DM115="Yes"),OFFSET('Sanitation Data'!$H$12,0,10*ROW('Sanitation Data'!H109)),IF(AND(ISNUMBER(OFFSET('Sanitation Data'!$H$12,0,10*ROW('Sanitation Data'!H109))),DM115="No",ISNUMBER(OFFSET('Sanitation Data'!$H$12,0,10*ROW('Sanitation Data'!H109)))),CONCATENATE("[",ROUND(OFFSET('Sanitation Data'!$H$12,0,10*ROW('Sanitation Data'!H109)),0),"]"),IF(AND(ISNUMBER(OFFSET('Sanitation Data'!$H$12,0,10*ROW('Sanitation Data'!H109))),DM115="",ISNUMBER(OFFSET('Sanitation Data'!$H$12,0,10*ROW('Sanitation Data'!H109)))),OFFSET('Sanitation Data'!$H$12,0,10*ROW('Sanitation Data'!H109)),NA())))</f>
        <v>#N/A</v>
      </c>
      <c r="AY115" s="253" t="e">
        <f ca="true">+IF(AND(ISNUMBER(OFFSET('Sanitation Data'!$H$13,0,10*ROW('Sanitation Data'!H109))),DN115="Yes"),OFFSET('Sanitation Data'!$H$13,0,10*ROW('Sanitation Data'!H109)),IF(AND(ISNUMBER(OFFSET('Sanitation Data'!$H$13,0,10*ROW('Sanitation Data'!H109))),DN115="No",ISNUMBER(OFFSET('Sanitation Data'!$H$13,0,10*ROW('Sanitation Data'!H109)))),CONCATENATE("[",ROUND(OFFSET('Sanitation Data'!$H$13,0,10*ROW('Sanitation Data'!H109)),0),"]"),IF(AND(ISNUMBER(OFFSET('Sanitation Data'!$H$13,0,10*ROW('Sanitation Data'!H109))),DN115="",ISNUMBER(OFFSET('Sanitation Data'!$H$13,0,10*ROW('Sanitation Data'!H109)))),OFFSET('Sanitation Data'!$H$13,0,10*ROW('Sanitation Data'!H109)),NA())))</f>
        <v>#N/A</v>
      </c>
      <c r="AZ115" s="254" t="e">
        <f ca="true">+IF(AND(ISNUMBER(OFFSET('Hygiene Data'!$C$6,0,10*ROW('Hygiene Data'!C109))),DO115="Yes"),OFFSET('Hygiene Data'!$C$6,0,10*ROW('Hygiene Data'!C109)),IF(AND(ISNUMBER(OFFSET('Hygiene Data'!$C$6,0,10*ROW('Hygiene Data'!C109))),DO115="No",ISNUMBER(OFFSET('Hygiene Data'!$C$6,0,10*ROW('Hygiene Data'!C109)))),CONCATENATE("[",ROUND(OFFSET('Hygiene Data'!$C$6,0,10*ROW('Hygiene Data'!C109)),0),"]"),IF(AND(ISNUMBER(OFFSET('Hygiene Data'!$C$6,0,10*ROW('Hygiene Data'!C109))),DO115="",ISNUMBER(OFFSET('Hygiene Data'!$C$6,0,10*ROW('Hygiene Data'!C109)))),OFFSET('Hygiene Data'!$C$6,0,10*ROW('Hygiene Data'!C109)),NA())))</f>
        <v>#N/A</v>
      </c>
      <c r="BA115" s="254" t="e">
        <f ca="true">+IF(AND(ISNUMBER(OFFSET('Hygiene Data'!$C$8,0,10*ROW('Hygiene Data'!C109))),DP115="Yes"),OFFSET('Hygiene Data'!$C$8,0,10*ROW('Hygiene Data'!C109)),IF(AND(ISNUMBER(OFFSET('Hygiene Data'!$C$8,0,10*ROW('Hygiene Data'!C109))),DP115="No",ISNUMBER(OFFSET('Hygiene Data'!$C$8,0,10*ROW('Hygiene Data'!C109)))),CONCATENATE("[",ROUND(OFFSET('Hygiene Data'!$C$8,0,10*ROW('Hygiene Data'!C109)),0),"]"),IF(AND(ISNUMBER(OFFSET('Hygiene Data'!$C$8,0,10*ROW('Hygiene Data'!C109))),DP115="",ISNUMBER(OFFSET('Hygiene Data'!$C$8,0,10*ROW('Hygiene Data'!C109)))),OFFSET('Hygiene Data'!$C$8,0,10*ROW('Hygiene Data'!C109)),NA())))</f>
        <v>#N/A</v>
      </c>
      <c r="BB115" s="254" t="e">
        <f ca="true">+IF(AND(ISNUMBER(OFFSET('Hygiene Data'!$C$10,0,10*ROW('Hygiene Data'!C109))),DQ115="Yes"),OFFSET('Hygiene Data'!$C$10,0,10*ROW('Hygiene Data'!C109)),IF(AND(ISNUMBER(OFFSET('Hygiene Data'!$C$10,0,10*ROW('Hygiene Data'!C109))),DQ115="No",ISNUMBER(OFFSET('Hygiene Data'!$C$10,0,10*ROW('Hygiene Data'!C109)))),CONCATENATE("[",ROUND(OFFSET('Hygiene Data'!$C$10,0,10*ROW('Hygiene Data'!C109)),0),"]"),IF(AND(ISNUMBER(OFFSET('Hygiene Data'!$C$10,0,10*ROW('Hygiene Data'!C109))),DQ115="",ISNUMBER(OFFSET('Hygiene Data'!$C$10,0,10*ROW('Hygiene Data'!C109)))),OFFSET('Hygiene Data'!$C$10,0,10*ROW('Hygiene Data'!C109)),NA())))</f>
        <v>#N/A</v>
      </c>
      <c r="BC115" s="254" t="e">
        <f ca="true">+IF(AND(ISNUMBER(OFFSET('Hygiene Data'!$D$6,0,10*ROW('Hygiene Data'!D109))),DR115="Yes"),OFFSET('Hygiene Data'!$D$6,0,10*ROW('Hygiene Data'!D109)),IF(AND(ISNUMBER(OFFSET('Hygiene Data'!$D$6,0,10*ROW('Hygiene Data'!D109))),DR115="No",ISNUMBER(OFFSET('Hygiene Data'!$D$6,0,10*ROW('Hygiene Data'!D109)))),CONCATENATE("[",ROUND(OFFSET('Hygiene Data'!$D$6,0,10*ROW('Hygiene Data'!D109)),0),"]"),IF(AND(ISNUMBER(OFFSET('Hygiene Data'!$D$6,0,10*ROW('Hygiene Data'!D109))),DR115="",ISNUMBER(OFFSET('Hygiene Data'!$D$6,0,10*ROW('Hygiene Data'!D109)))),OFFSET('Hygiene Data'!$D$6,0,10*ROW('Hygiene Data'!D109)),NA())))</f>
        <v>#N/A</v>
      </c>
      <c r="BD115" s="254" t="e">
        <f ca="true">+IF(AND(ISNUMBER(OFFSET('Hygiene Data'!$D$8,0,10*ROW('Hygiene Data'!D109))),DS115="Yes"),OFFSET('Hygiene Data'!$D$8,0,10*ROW('Hygiene Data'!D109)),IF(AND(ISNUMBER(OFFSET('Hygiene Data'!$D$8,0,10*ROW('Hygiene Data'!D109))),DS115="No",ISNUMBER(OFFSET('Hygiene Data'!$D$8,0,10*ROW('Hygiene Data'!D109)))),CONCATENATE("[",ROUND(OFFSET('Hygiene Data'!$D$8,0,10*ROW('Hygiene Data'!D109)),0),"]"),IF(AND(ISNUMBER(OFFSET('Hygiene Data'!$D$8,0,10*ROW('Hygiene Data'!D109))),DS115="",ISNUMBER(OFFSET('Hygiene Data'!$D$8,0,10*ROW('Hygiene Data'!D109)))),OFFSET('Hygiene Data'!$D$8,0,10*ROW('Hygiene Data'!D109)),NA())))</f>
        <v>#N/A</v>
      </c>
      <c r="BE115" s="254" t="e">
        <f ca="true">+IF(AND(ISNUMBER(OFFSET('Hygiene Data'!$D$10,0,10*ROW('Hygiene Data'!D109))),DT115="Yes"),OFFSET('Hygiene Data'!$D$10,0,10*ROW('Hygiene Data'!D109)),IF(AND(ISNUMBER(OFFSET('Hygiene Data'!$D$10,0,10*ROW('Hygiene Data'!D109))),DT115="No",ISNUMBER(OFFSET('Hygiene Data'!$D$10,0,10*ROW('Hygiene Data'!D109)))),CONCATENATE("[",ROUND(OFFSET('Hygiene Data'!$D$10,0,10*ROW('Hygiene Data'!D109)),0),"]"),IF(AND(ISNUMBER(OFFSET('Hygiene Data'!$D$10,0,10*ROW('Hygiene Data'!D109))),DT115="",ISNUMBER(OFFSET('Hygiene Data'!$D$10,0,10*ROW('Hygiene Data'!D109)))),OFFSET('Hygiene Data'!$D$10,0,10*ROW('Hygiene Data'!D109)),NA())))</f>
        <v>#N/A</v>
      </c>
      <c r="BF115" s="254" t="e">
        <f ca="true">+IF(AND(ISNUMBER(OFFSET('Hygiene Data'!$E$6,0,10*ROW('Hygiene Data'!E109))),DU115="Yes"),OFFSET('Hygiene Data'!$E$6,0,10*ROW('Hygiene Data'!E109)),IF(AND(ISNUMBER(OFFSET('Hygiene Data'!$E$6,0,10*ROW('Hygiene Data'!E109))),DU115="No",ISNUMBER(OFFSET('Hygiene Data'!$E$6,0,10*ROW('Hygiene Data'!E109)))),CONCATENATE("[",ROUND(OFFSET('Hygiene Data'!$E$6,0,10*ROW('Hygiene Data'!E109)),0),"]"),IF(AND(ISNUMBER(OFFSET('Hygiene Data'!$E$6,0,10*ROW('Hygiene Data'!E109))),DU115="",ISNUMBER(OFFSET('Hygiene Data'!$E$6,0,10*ROW('Hygiene Data'!E109)))),OFFSET('Hygiene Data'!$E$6,0,10*ROW('Hygiene Data'!E109)),NA())))</f>
        <v>#N/A</v>
      </c>
      <c r="BG115" s="254" t="e">
        <f ca="true">+IF(AND(ISNUMBER(OFFSET('Hygiene Data'!$E$8,0,10*ROW('Hygiene Data'!E109))),DV115="Yes"),OFFSET('Hygiene Data'!$E$8,0,10*ROW('Hygiene Data'!E109)),IF(AND(ISNUMBER(OFFSET('Hygiene Data'!$E$8,0,10*ROW('Hygiene Data'!E109))),DV115="No",ISNUMBER(OFFSET('Hygiene Data'!$E$8,0,10*ROW('Hygiene Data'!E109)))),CONCATENATE("[",ROUND(OFFSET('Hygiene Data'!$E$8,0,10*ROW('Hygiene Data'!E109)),0),"]"),IF(AND(ISNUMBER(OFFSET('Hygiene Data'!$E$8,0,10*ROW('Hygiene Data'!E109))),DV115="",ISNUMBER(OFFSET('Hygiene Data'!$E$8,0,10*ROW('Hygiene Data'!E109)))),OFFSET('Hygiene Data'!$E$8,0,10*ROW('Hygiene Data'!E109)),NA())))</f>
        <v>#N/A</v>
      </c>
      <c r="BH115" s="254" t="e">
        <f ca="true">+IF(AND(ISNUMBER(OFFSET('Hygiene Data'!$E$10,0,10*ROW('Hygiene Data'!E109))),DW115="Yes"),OFFSET('Hygiene Data'!$E$10,0,10*ROW('Hygiene Data'!E109)),IF(AND(ISNUMBER(OFFSET('Hygiene Data'!$E$10,0,10*ROW('Hygiene Data'!E109))),DW115="No",ISNUMBER(OFFSET('Hygiene Data'!$E$10,0,10*ROW('Hygiene Data'!E109)))),CONCATENATE("[",ROUND(OFFSET('Hygiene Data'!$E$10,0,10*ROW('Hygiene Data'!E109)),0),"]"),IF(AND(ISNUMBER(OFFSET('Hygiene Data'!$E$10,0,10*ROW('Hygiene Data'!E109))),DW115="",ISNUMBER(OFFSET('Hygiene Data'!$E$10,0,10*ROW('Hygiene Data'!E109)))),OFFSET('Hygiene Data'!$E$10,0,10*ROW('Hygiene Data'!E109)),NA())))</f>
        <v>#N/A</v>
      </c>
      <c r="BI115" s="254" t="e">
        <f ca="true">+IF(AND(ISNUMBER(OFFSET('Hygiene Data'!$F$6,0,10*ROW('Hygiene Data'!F109))),DX115="Yes"),OFFSET('Hygiene Data'!$F$6,0,10*ROW('Hygiene Data'!F109)),IF(AND(ISNUMBER(OFFSET('Hygiene Data'!$F$6,0,10*ROW('Hygiene Data'!F109))),DX115="No",ISNUMBER(OFFSET('Hygiene Data'!$F$6,0,10*ROW('Hygiene Data'!F109)))),CONCATENATE("[",ROUND(OFFSET('Hygiene Data'!$F$6,0,10*ROW('Hygiene Data'!F109)),0),"]"),IF(AND(ISNUMBER(OFFSET('Hygiene Data'!$F$6,0,10*ROW('Hygiene Data'!F109))),DX115="",ISNUMBER(OFFSET('Hygiene Data'!$F$6,0,10*ROW('Hygiene Data'!F109)))),OFFSET('Hygiene Data'!$F$6,0,10*ROW('Hygiene Data'!F109)),NA())))</f>
        <v>#N/A</v>
      </c>
      <c r="BJ115" s="254" t="e">
        <f ca="true">+IF(AND(ISNUMBER(OFFSET('Hygiene Data'!$F$8,0,10*ROW('Hygiene Data'!F109))),DY115="Yes"),OFFSET('Hygiene Data'!$F$8,0,10*ROW('Hygiene Data'!F109)),IF(AND(ISNUMBER(OFFSET('Hygiene Data'!$F$8,0,10*ROW('Hygiene Data'!F109))),DY115="No",ISNUMBER(OFFSET('Hygiene Data'!$F$8,0,10*ROW('Hygiene Data'!F109)))),CONCATENATE("[",ROUND(OFFSET('Hygiene Data'!$F$8,0,10*ROW('Hygiene Data'!F109)),0),"]"),IF(AND(ISNUMBER(OFFSET('Hygiene Data'!$F$8,0,10*ROW('Hygiene Data'!F109))),DY115="",ISNUMBER(OFFSET('Hygiene Data'!$F$8,0,10*ROW('Hygiene Data'!F109)))),OFFSET('Hygiene Data'!$F$8,0,10*ROW('Hygiene Data'!F109)),NA())))</f>
        <v>#N/A</v>
      </c>
      <c r="BK115" s="254" t="e">
        <f ca="true">+IF(AND(ISNUMBER(OFFSET('Hygiene Data'!$F$10,0,10*ROW('Hygiene Data'!F109))),DZ115="Yes"),OFFSET('Hygiene Data'!$F$10,0,10*ROW('Hygiene Data'!F109)),IF(AND(ISNUMBER(OFFSET('Hygiene Data'!$F$10,0,10*ROW('Hygiene Data'!F109))),DZ115="No",ISNUMBER(OFFSET('Hygiene Data'!$F$10,0,10*ROW('Hygiene Data'!F109)))),CONCATENATE("[",ROUND(OFFSET('Hygiene Data'!$F$10,0,10*ROW('Hygiene Data'!F109)),0),"]"),IF(AND(ISNUMBER(OFFSET('Hygiene Data'!$F$10,0,10*ROW('Hygiene Data'!F109))),DZ115="",ISNUMBER(OFFSET('Hygiene Data'!$F$10,0,10*ROW('Hygiene Data'!F109)))),OFFSET('Hygiene Data'!$F$10,0,10*ROW('Hygiene Data'!F109)),NA())))</f>
        <v>#N/A</v>
      </c>
      <c r="BL115" s="254" t="e">
        <f ca="true">+IF(AND(ISNUMBER(OFFSET('Hygiene Data'!$G$6,0,10*ROW('Hygiene Data'!G109))),EA115="Yes"),OFFSET('Hygiene Data'!$G$6,0,10*ROW('Hygiene Data'!G109)),IF(AND(ISNUMBER(OFFSET('Hygiene Data'!$G$6,0,10*ROW('Hygiene Data'!G109))),EA115="No",ISNUMBER(OFFSET('Hygiene Data'!$G$6,0,10*ROW('Hygiene Data'!G109)))),CONCATENATE("[",ROUND(OFFSET('Hygiene Data'!$G$6,0,10*ROW('Hygiene Data'!G109)),0),"]"),IF(AND(ISNUMBER(OFFSET('Hygiene Data'!$G$6,0,10*ROW('Hygiene Data'!G109))),EA115="",ISNUMBER(OFFSET('Hygiene Data'!$G$6,0,10*ROW('Hygiene Data'!G109)))),OFFSET('Hygiene Data'!$G$6,0,10*ROW('Hygiene Data'!G109)),NA())))</f>
        <v>#N/A</v>
      </c>
      <c r="BM115" s="254" t="e">
        <f ca="true">+IF(AND(ISNUMBER(OFFSET('Hygiene Data'!$G$8,0,10*ROW('Hygiene Data'!G109))),EB115="Yes"),OFFSET('Hygiene Data'!$G$8,0,10*ROW('Hygiene Data'!G109)),IF(AND(ISNUMBER(OFFSET('Hygiene Data'!$G$8,0,10*ROW('Hygiene Data'!G109))),EB115="No",ISNUMBER(OFFSET('Hygiene Data'!$G$8,0,10*ROW('Hygiene Data'!G109)))),CONCATENATE("[",ROUND(OFFSET('Hygiene Data'!$G$8,0,10*ROW('Hygiene Data'!G109)),0),"]"),IF(AND(ISNUMBER(OFFSET('Hygiene Data'!$G$8,0,10*ROW('Hygiene Data'!G109))),EB115="",ISNUMBER(OFFSET('Hygiene Data'!$G$8,0,10*ROW('Hygiene Data'!G109)))),OFFSET('Hygiene Data'!$G$8,0,10*ROW('Hygiene Data'!G109)),NA())))</f>
        <v>#N/A</v>
      </c>
      <c r="BN115" s="254" t="e">
        <f ca="true">+IF(AND(ISNUMBER(OFFSET('Hygiene Data'!$G$10,0,10*ROW('Hygiene Data'!G109))),EC115="Yes"),OFFSET('Hygiene Data'!$G$10,0,10*ROW('Hygiene Data'!G109)),IF(AND(ISNUMBER(OFFSET('Hygiene Data'!$G$10,0,10*ROW('Hygiene Data'!G109))),EC115="No",ISNUMBER(OFFSET('Hygiene Data'!$G$10,0,10*ROW('Hygiene Data'!G109)))),CONCATENATE("[",ROUND(OFFSET('Hygiene Data'!$G$10,0,10*ROW('Hygiene Data'!G109)),0),"]"),IF(AND(ISNUMBER(OFFSET('Hygiene Data'!$G$10,0,10*ROW('Hygiene Data'!G109))),EC115="",ISNUMBER(OFFSET('Hygiene Data'!$G$10,0,10*ROW('Hygiene Data'!G109)))),OFFSET('Hygiene Data'!$G$10,0,10*ROW('Hygiene Data'!G109)),NA())))</f>
        <v>#N/A</v>
      </c>
      <c r="BO115" s="254" t="e">
        <f ca="true">+IF(AND(ISNUMBER(OFFSET('Hygiene Data'!$H$6,0,10*ROW('Hygiene Data'!H109))),ED115="Yes"),OFFSET('Hygiene Data'!$H$6,0,10*ROW('Hygiene Data'!H109)),IF(AND(ISNUMBER(OFFSET('Hygiene Data'!$H$6,0,10*ROW('Hygiene Data'!H109))),ED115="No",ISNUMBER(OFFSET('Hygiene Data'!$H$6,0,10*ROW('Hygiene Data'!H109)))),CONCATENATE("[",ROUND(OFFSET('Hygiene Data'!$H$6,0,10*ROW('Hygiene Data'!H109)),0),"]"),IF(AND(ISNUMBER(OFFSET('Hygiene Data'!$H$6,0,10*ROW('Hygiene Data'!H109))),ED115="",ISNUMBER(OFFSET('Hygiene Data'!$H$6,0,10*ROW('Hygiene Data'!H109)))),OFFSET('Hygiene Data'!$H$6,0,10*ROW('Hygiene Data'!H109)),NA())))</f>
        <v>#N/A</v>
      </c>
      <c r="BP115" s="254" t="e">
        <f ca="true">+IF(AND(ISNUMBER(OFFSET('Hygiene Data'!$H$8,0,10*ROW('Hygiene Data'!H109))),EE115="Yes"),OFFSET('Hygiene Data'!$H$8,0,10*ROW('Hygiene Data'!H109)),IF(AND(ISNUMBER(OFFSET('Hygiene Data'!$H$8,0,10*ROW('Hygiene Data'!H109))),EE115="No",ISNUMBER(OFFSET('Hygiene Data'!$H$8,0,10*ROW('Hygiene Data'!H109)))),CONCATENATE("[",ROUND(OFFSET('Hygiene Data'!$H$8,0,10*ROW('Hygiene Data'!H109)),0),"]"),IF(AND(ISNUMBER(OFFSET('Hygiene Data'!$H$8,0,10*ROW('Hygiene Data'!H109))),EE115="",ISNUMBER(OFFSET('Hygiene Data'!$H$8,0,10*ROW('Hygiene Data'!H109)))),OFFSET('Hygiene Data'!$H$8,0,10*ROW('Hygiene Data'!H109)),NA())))</f>
        <v>#N/A</v>
      </c>
      <c r="BQ115" s="254" t="e">
        <f ca="true">+IF(AND(ISNUMBER(OFFSET('Hygiene Data'!$H$10,0,10*ROW('Hygiene Data'!H109))),EF115="Yes"),OFFSET('Hygiene Data'!$H$10,0,10*ROW('Hygiene Data'!H109)),IF(AND(ISNUMBER(OFFSET('Hygiene Data'!$H$10,0,10*ROW('Hygiene Data'!H109))),EF115="No",ISNUMBER(OFFSET('Hygiene Data'!$H$10,0,10*ROW('Hygiene Data'!H109)))),CONCATENATE("[",ROUND(OFFSET('Hygiene Data'!$H$10,0,10*ROW('Hygiene Data'!H109)),0),"]"),IF(AND(ISNUMBER(OFFSET('Hygiene Data'!$H$10,0,10*ROW('Hygiene Data'!H109))),EF115="",ISNUMBER(OFFSET('Hygiene Data'!$H$10,0,10*ROW('Hygiene Data'!H109)))),OFFSET('Hygiene Data'!$H$10,0,10*ROW('Hygiene Data'!H109)),NA())))</f>
        <v>#N/A</v>
      </c>
      <c r="BS115" s="36" t="str">
        <f ca="true">+IF(OFFSET('Water Data'!$C$28,0,10*ROW('Water Data'!C109))="","",OFFSET('Water Data'!$C$28,0,10*ROW('Water Data'!C109)))</f>
        <v/>
      </c>
      <c r="BT115" s="36" t="str">
        <f ca="true">+IF(OFFSET('Water Data'!$C$29,0,10*ROW('Water Data'!C109))="","",OFFSET('Water Data'!$C$29,0,10*ROW('Water Data'!C109)))</f>
        <v/>
      </c>
      <c r="BU115" s="36" t="str">
        <f ca="true">+IF(OFFSET('Water Data'!$C$30,0,10*ROW('Water Data'!C109))="","",OFFSET('Water Data'!$C$30,0,10*ROW('Water Data'!C109)))</f>
        <v/>
      </c>
      <c r="BV115" s="36" t="str">
        <f ca="true">+IF(OFFSET('Water Data'!$D$28,0,10*ROW('Water Data'!D109))="","",OFFSET('Water Data'!$D$28,0,10*ROW('Water Data'!D109)))</f>
        <v/>
      </c>
      <c r="BW115" s="36" t="str">
        <f ca="true">+IF(OFFSET('Water Data'!$D$29,0,10*ROW('Water Data'!D109))="","",OFFSET('Water Data'!$D$29,0,10*ROW('Water Data'!D109)))</f>
        <v/>
      </c>
      <c r="BX115" s="36" t="str">
        <f ca="true">+IF(OFFSET('Water Data'!$D$30,0,10*ROW('Water Data'!D109))="","",OFFSET('Water Data'!$D$30,0,10*ROW('Water Data'!D109)))</f>
        <v/>
      </c>
      <c r="BY115" s="36" t="str">
        <f ca="true">+IF(OFFSET('Water Data'!$E$28,0,10*ROW('Water Data'!E109))="","",OFFSET('Water Data'!$E$28,0,10*ROW('Water Data'!E109)))</f>
        <v/>
      </c>
      <c r="BZ115" s="36" t="str">
        <f ca="true">+IF(OFFSET('Water Data'!$E$29,0,10*ROW('Water Data'!E109))="","",OFFSET('Water Data'!$E$29,0,10*ROW('Water Data'!E109)))</f>
        <v/>
      </c>
      <c r="CA115" s="36" t="str">
        <f ca="true">+IF(OFFSET('Water Data'!$E$30,0,10*ROW('Water Data'!E109))="","",OFFSET('Water Data'!$E$30,0,10*ROW('Water Data'!E109)))</f>
        <v/>
      </c>
      <c r="CB115" s="36" t="str">
        <f ca="true">+IF(OFFSET('Water Data'!$F$28,0,10*ROW('Water Data'!F109))="","",OFFSET('Water Data'!$F$28,0,10*ROW('Water Data'!F109)))</f>
        <v/>
      </c>
      <c r="CC115" s="36" t="str">
        <f ca="true">+IF(OFFSET('Water Data'!$F$29,0,10*ROW('Water Data'!F109))="","",OFFSET('Water Data'!$F$29,0,10*ROW('Water Data'!F109)))</f>
        <v/>
      </c>
      <c r="CD115" s="36" t="str">
        <f ca="true">+IF(OFFSET('Water Data'!$F$30,0,10*ROW('Water Data'!F109))="","",OFFSET('Water Data'!$F$30,0,10*ROW('Water Data'!F109)))</f>
        <v/>
      </c>
      <c r="CE115" s="36" t="str">
        <f ca="true">+IF(OFFSET('Water Data'!$G$28,0,10*ROW('Water Data'!G109))="","",OFFSET('Water Data'!$G$28,0,10*ROW('Water Data'!G109)))</f>
        <v/>
      </c>
      <c r="CF115" s="36" t="str">
        <f ca="true">+IF(OFFSET('Water Data'!$G$29,0,10*ROW('Water Data'!G109))="","",OFFSET('Water Data'!$G$29,0,10*ROW('Water Data'!G109)))</f>
        <v/>
      </c>
      <c r="CG115" s="36" t="str">
        <f ca="true">+IF(OFFSET('Water Data'!$G$30,0,10*ROW('Water Data'!G109))="","",OFFSET('Water Data'!$G$30,0,10*ROW('Water Data'!G109)))</f>
        <v/>
      </c>
      <c r="CH115" s="36" t="str">
        <f ca="true">+IF(OFFSET('Water Data'!$H$28,0,10*ROW('Water Data'!H109))="","",OFFSET('Water Data'!$H$28,0,10*ROW('Water Data'!H109)))</f>
        <v/>
      </c>
      <c r="CI115" s="36" t="str">
        <f ca="true">+IF(OFFSET('Water Data'!$H$29,0,10*ROW('Water Data'!H109))="","",OFFSET('Water Data'!$H$29,0,10*ROW('Water Data'!H109)))</f>
        <v/>
      </c>
      <c r="CJ115" s="36" t="str">
        <f ca="true">+IF(OFFSET('Water Data'!$H$30,0,10*ROW('Water Data'!H109))="","",OFFSET('Water Data'!$H$30,0,10*ROW('Water Data'!H109)))</f>
        <v/>
      </c>
      <c r="CK115" s="36" t="str">
        <f ca="true">+IF(OFFSET('Sanitation Data'!$C$29,0,10*ROW('Sanitation Data'!C109))="","",OFFSET('Sanitation Data'!$C$29,0,10*ROW('Sanitation Data'!C109)))</f>
        <v/>
      </c>
      <c r="CL115" s="36" t="str">
        <f ca="true">+IF(OFFSET('Sanitation Data'!$C$30,0,10*ROW('Sanitation Data'!C109))="","",OFFSET('Sanitation Data'!$C$30,0,10*ROW('Sanitation Data'!C109)))</f>
        <v/>
      </c>
      <c r="CM115" s="36" t="str">
        <f ca="true">+IF(OFFSET('Sanitation Data'!$C$31,0,10*ROW('Sanitation Data'!C109))="","",OFFSET('Sanitation Data'!$C$31,0,10*ROW('Sanitation Data'!C109)))</f>
        <v/>
      </c>
      <c r="CN115" s="36" t="str">
        <f ca="true">+IF(OFFSET('Sanitation Data'!$C$32,0,10*ROW('Sanitation Data'!C109))="","",OFFSET('Sanitation Data'!$C$32,0,10*ROW('Sanitation Data'!C109)))</f>
        <v/>
      </c>
      <c r="CO115" s="36" t="str">
        <f ca="true">+IF(OFFSET('Sanitation Data'!$C$33,0,10*ROW('Sanitation Data'!C109))="","",OFFSET('Sanitation Data'!$C$33,0,10*ROW('Sanitation Data'!C109)))</f>
        <v/>
      </c>
      <c r="CP115" s="36" t="str">
        <f ca="true">+IF(OFFSET('Sanitation Data'!$D$29,0,10*ROW('Sanitation Data'!D109))="","",OFFSET('Sanitation Data'!$D$29,0,10*ROW('Sanitation Data'!D109)))</f>
        <v/>
      </c>
      <c r="CQ115" s="36" t="str">
        <f ca="true">+IF(OFFSET('Sanitation Data'!$D$30,0,10*ROW('Sanitation Data'!D109))="","",OFFSET('Sanitation Data'!$D$30,0,10*ROW('Sanitation Data'!D109)))</f>
        <v/>
      </c>
      <c r="CR115" s="36" t="str">
        <f ca="true">+IF(OFFSET('Sanitation Data'!$D$31,0,10*ROW('Sanitation Data'!D109))="","",OFFSET('Sanitation Data'!$D$31,0,10*ROW('Sanitation Data'!D109)))</f>
        <v/>
      </c>
      <c r="CS115" s="36" t="str">
        <f ca="true">+IF(OFFSET('Sanitation Data'!$D$32,0,10*ROW('Sanitation Data'!D109))="","",OFFSET('Sanitation Data'!$D$32,0,10*ROW('Sanitation Data'!D109)))</f>
        <v/>
      </c>
      <c r="CT115" s="36" t="str">
        <f ca="true">+IF(OFFSET('Sanitation Data'!$D$33,0,10*ROW('Sanitation Data'!D109))="","",OFFSET('Sanitation Data'!$D$33,0,10*ROW('Sanitation Data'!D109)))</f>
        <v/>
      </c>
      <c r="CU115" s="36" t="str">
        <f ca="true">+IF(OFFSET('Sanitation Data'!$E$29,0,10*ROW('Sanitation Data'!E109))="","",OFFSET('Sanitation Data'!$E$29,0,10*ROW('Sanitation Data'!E109)))</f>
        <v/>
      </c>
      <c r="CV115" s="36" t="str">
        <f ca="true">+IF(OFFSET('Sanitation Data'!$E$30,0,10*ROW('Sanitation Data'!E109))="","",OFFSET('Sanitation Data'!$E$30,0,10*ROW('Sanitation Data'!E109)))</f>
        <v/>
      </c>
      <c r="CW115" s="36" t="str">
        <f ca="true">+IF(OFFSET('Sanitation Data'!$E$31,0,10*ROW('Sanitation Data'!E109))="","",OFFSET('Sanitation Data'!$E$31,0,10*ROW('Sanitation Data'!E109)))</f>
        <v/>
      </c>
      <c r="CX115" s="36" t="str">
        <f ca="true">+IF(OFFSET('Sanitation Data'!$E$32,0,10*ROW('Sanitation Data'!E109))="","",OFFSET('Sanitation Data'!$E$32,0,10*ROW('Sanitation Data'!E109)))</f>
        <v/>
      </c>
      <c r="CY115" s="36" t="str">
        <f ca="true">+IF(OFFSET('Sanitation Data'!$E$33,0,10*ROW('Sanitation Data'!E109))="","",OFFSET('Sanitation Data'!$E$33,0,10*ROW('Sanitation Data'!E109)))</f>
        <v/>
      </c>
      <c r="CZ115" s="36" t="str">
        <f ca="true">+IF(OFFSET('Sanitation Data'!$F$29,0,10*ROW('Sanitation Data'!F109))="","",OFFSET('Sanitation Data'!$F$29,0,10*ROW('Sanitation Data'!F109)))</f>
        <v/>
      </c>
      <c r="DA115" s="36" t="str">
        <f ca="true">+IF(OFFSET('Sanitation Data'!$F$30,0,10*ROW('Sanitation Data'!F109))="","",OFFSET('Sanitation Data'!$F$30,0,10*ROW('Sanitation Data'!F109)))</f>
        <v/>
      </c>
      <c r="DB115" s="36" t="str">
        <f ca="true">+IF(OFFSET('Sanitation Data'!$F$31,0,10*ROW('Sanitation Data'!F109))="","",OFFSET('Sanitation Data'!$F$31,0,10*ROW('Sanitation Data'!F109)))</f>
        <v/>
      </c>
      <c r="DC115" s="36" t="str">
        <f ca="true">+IF(OFFSET('Sanitation Data'!$F$32,0,10*ROW('Sanitation Data'!F109))="","",OFFSET('Sanitation Data'!$F$32,0,10*ROW('Sanitation Data'!F109)))</f>
        <v/>
      </c>
      <c r="DD115" s="36" t="str">
        <f ca="true">+IF(OFFSET('Sanitation Data'!$F$33,0,10*ROW('Sanitation Data'!F109))="","",OFFSET('Sanitation Data'!$F$33,0,10*ROW('Sanitation Data'!F109)))</f>
        <v/>
      </c>
      <c r="DE115" s="36" t="str">
        <f ca="true">+IF(OFFSET('Sanitation Data'!$G$29,0,10*ROW('Sanitation Data'!G109))="","",OFFSET('Sanitation Data'!$G$29,0,10*ROW('Sanitation Data'!G109)))</f>
        <v/>
      </c>
      <c r="DF115" s="36" t="str">
        <f ca="true">+IF(OFFSET('Sanitation Data'!$G$30,0,10*ROW('Sanitation Data'!G109))="","",OFFSET('Sanitation Data'!$G$30,0,10*ROW('Sanitation Data'!G109)))</f>
        <v/>
      </c>
      <c r="DG115" s="36" t="str">
        <f ca="true">+IF(OFFSET('Sanitation Data'!$G$31,0,10*ROW('Sanitation Data'!G109))="","",OFFSET('Sanitation Data'!$G$31,0,10*ROW('Sanitation Data'!G109)))</f>
        <v/>
      </c>
      <c r="DH115" s="36" t="str">
        <f ca="true">+IF(OFFSET('Sanitation Data'!$G$32,0,10*ROW('Sanitation Data'!G109))="","",OFFSET('Sanitation Data'!$G$32,0,10*ROW('Sanitation Data'!G109)))</f>
        <v/>
      </c>
      <c r="DI115" s="36" t="str">
        <f ca="true">+IF(OFFSET('Sanitation Data'!$G$33,0,10*ROW('Sanitation Data'!G109))="","",OFFSET('Sanitation Data'!$G$33,0,10*ROW('Sanitation Data'!G109)))</f>
        <v/>
      </c>
      <c r="DJ115" s="36" t="str">
        <f ca="true">+IF(OFFSET('Sanitation Data'!$H$29,0,10*ROW('Sanitation Data'!H109))="","",OFFSET('Sanitation Data'!$H$29,0,10*ROW('Sanitation Data'!H109)))</f>
        <v/>
      </c>
      <c r="DK115" s="36" t="str">
        <f ca="true">+IF(OFFSET('Sanitation Data'!$H$30,0,10*ROW('Sanitation Data'!H109))="","",OFFSET('Sanitation Data'!$H$30,0,10*ROW('Sanitation Data'!H109)))</f>
        <v/>
      </c>
      <c r="DL115" s="36" t="str">
        <f ca="true">+IF(OFFSET('Sanitation Data'!$H$31,0,10*ROW('Sanitation Data'!H109))="","",OFFSET('Sanitation Data'!$H$31,0,10*ROW('Sanitation Data'!H109)))</f>
        <v/>
      </c>
      <c r="DM115" s="36" t="str">
        <f ca="true">+IF(OFFSET('Sanitation Data'!$H$32,0,10*ROW('Sanitation Data'!H109))="","",OFFSET('Sanitation Data'!$H$32,0,10*ROW('Sanitation Data'!H109)))</f>
        <v/>
      </c>
      <c r="DN115" s="36" t="str">
        <f ca="true">+IF(OFFSET('Sanitation Data'!$H$33,0,10*ROW('Sanitation Data'!H109))="","",OFFSET('Sanitation Data'!$H$33,0,10*ROW('Sanitation Data'!H109)))</f>
        <v/>
      </c>
      <c r="DO115" s="36" t="str">
        <f ca="true">+IF(OFFSET('Hygiene Data'!$C$12,0,10*ROW('Hygiene Data'!C109))="","",OFFSET('Hygiene Data'!$C$12,0,10*ROW('Hygiene Data'!C109)))</f>
        <v/>
      </c>
      <c r="DP115" s="36" t="str">
        <f ca="true">+IF(OFFSET('Hygiene Data'!$C$13,0,10*ROW('Hygiene Data'!C109))="","",OFFSET('Hygiene Data'!$C$13,0,10*ROW('Hygiene Data'!C109)))</f>
        <v/>
      </c>
      <c r="DQ115" s="36" t="str">
        <f ca="true">+IF(OFFSET('Hygiene Data'!$C$14,0,10*ROW('Hygiene Data'!C109))="","",OFFSET('Hygiene Data'!$C$14,0,10*ROW('Hygiene Data'!C109)))</f>
        <v/>
      </c>
      <c r="DR115" s="36" t="str">
        <f ca="true">+IF(OFFSET('Hygiene Data'!$D$12,0,10*ROW('Hygiene Data'!D109))="","",OFFSET('Hygiene Data'!$D$12,0,10*ROW('Hygiene Data'!D109)))</f>
        <v/>
      </c>
      <c r="DS115" s="36" t="str">
        <f ca="true">+IF(OFFSET('Hygiene Data'!$D$13,0,10*ROW('Hygiene Data'!D109))="","",OFFSET('Hygiene Data'!$D$13,0,10*ROW('Hygiene Data'!D109)))</f>
        <v/>
      </c>
      <c r="DT115" s="36" t="str">
        <f ca="true">+IF(OFFSET('Hygiene Data'!$D$14,0,10*ROW('Hygiene Data'!D109))="","",OFFSET('Hygiene Data'!$D$14,0,10*ROW('Hygiene Data'!D109)))</f>
        <v/>
      </c>
      <c r="DU115" s="36" t="str">
        <f ca="true">+IF(OFFSET('Hygiene Data'!$E$12,0,10*ROW('Hygiene Data'!E109))="","",OFFSET('Hygiene Data'!$E$12,0,10*ROW('Hygiene Data'!E109)))</f>
        <v/>
      </c>
      <c r="DV115" s="36" t="str">
        <f ca="true">+IF(OFFSET('Hygiene Data'!$E$13,0,10*ROW('Hygiene Data'!E109))="","",OFFSET('Hygiene Data'!$E$13,0,10*ROW('Hygiene Data'!E109)))</f>
        <v/>
      </c>
      <c r="DW115" s="36" t="str">
        <f ca="true">+IF(OFFSET('Hygiene Data'!$E$14,0,10*ROW('Hygiene Data'!E109))="","",OFFSET('Hygiene Data'!$E$14,0,10*ROW('Hygiene Data'!E109)))</f>
        <v/>
      </c>
      <c r="DX115" s="36" t="str">
        <f ca="true">+IF(OFFSET('Hygiene Data'!$F$12,0,10*ROW('Hygiene Data'!F109))="","",OFFSET('Hygiene Data'!$F$12,0,10*ROW('Hygiene Data'!F109)))</f>
        <v/>
      </c>
      <c r="DY115" s="36" t="str">
        <f ca="true">+IF(OFFSET('Hygiene Data'!$F$13,0,10*ROW('Hygiene Data'!F109))="","",OFFSET('Hygiene Data'!$F$13,0,10*ROW('Hygiene Data'!F109)))</f>
        <v/>
      </c>
      <c r="DZ115" s="36" t="str">
        <f ca="true">+IF(OFFSET('Hygiene Data'!$F$14,0,10*ROW('Hygiene Data'!F109))="","",OFFSET('Hygiene Data'!$F$14,0,10*ROW('Hygiene Data'!F109)))</f>
        <v/>
      </c>
      <c r="EA115" s="36" t="str">
        <f ca="true">+IF(OFFSET('Hygiene Data'!$G$12,0,10*ROW('Hygiene Data'!G109))="","",OFFSET('Hygiene Data'!$G$12,0,10*ROW('Hygiene Data'!G109)))</f>
        <v/>
      </c>
      <c r="EB115" s="36" t="str">
        <f ca="true">+IF(OFFSET('Hygiene Data'!$G$13,0,10*ROW('Hygiene Data'!G109))="","",OFFSET('Hygiene Data'!$G$13,0,10*ROW('Hygiene Data'!G109)))</f>
        <v/>
      </c>
      <c r="EC115" s="36" t="str">
        <f ca="true">+IF(OFFSET('Hygiene Data'!$G$14,0,10*ROW('Hygiene Data'!G109))="","",OFFSET('Hygiene Data'!$G$14,0,10*ROW('Hygiene Data'!G109)))</f>
        <v/>
      </c>
      <c r="ED115" s="36" t="str">
        <f ca="true">+IF(OFFSET('Hygiene Data'!$H$12,0,10*ROW('Hygiene Data'!H109))="","",OFFSET('Hygiene Data'!$H$12,0,10*ROW('Hygiene Data'!H109)))</f>
        <v/>
      </c>
      <c r="EE115" s="36" t="str">
        <f ca="true">+IF(OFFSET('Hygiene Data'!$H$13,0,10*ROW('Hygiene Data'!H109))="","",OFFSET('Hygiene Data'!$H$13,0,10*ROW('Hygiene Data'!H109)))</f>
        <v/>
      </c>
      <c r="EF115" s="36" t="str">
        <f ca="true">+IF(OFFSET('Hygiene Data'!$H$14,0,10*ROW('Hygiene Data'!H109))="","",OFFSET('Hygiene Data'!$H$14,0,10*ROW('Hygiene Data'!H109)))</f>
        <v/>
      </c>
    </row>
    <row r="116" x14ac:dyDescent="0.2">
      <c r="A116" s="59" t="str">
        <f ca="true">+IF(OFFSET('Water Data'!$B$1,0,10*ROW('Water Data'!B113))="","",OFFSET('Water Data'!$B$1,0,10*ROW('Water Data'!B113)))</f>
        <v/>
      </c>
      <c r="B116" s="59" t="str">
        <f ca="true">+IF(OFFSET('Water Data'!$A$3,0,10*ROW('Water Data'!A113))="","",OFFSET('Water Data'!$A$3,0,10*ROW('Water Data'!A113)))</f>
        <v/>
      </c>
      <c r="C116" s="59" t="str">
        <f ca="true">+IF(OFFSET('Water Data'!$C$3,0,10*ROW('Water Data'!C113))="","",OFFSET('Water Data'!$C$3,0,10*ROW('Water Data'!C113)))</f>
        <v/>
      </c>
      <c r="D116" s="252" t="e">
        <f ca="true">+IF(AND(ISNUMBER(OFFSET('Water Data'!$C$5,0,10*ROW('Water Data'!C110))),BS116="Yes"),100-OFFSET('Water Data'!$C$5,0,10*ROW('Water Data'!C110)),IF(AND(ISNUMBER(OFFSET('Water Data'!$C$5,0,10*ROW('Water Data'!C110))),BS116="No",ISNUMBER(OFFSET('Water Data'!$C$5,0,10*ROW('Water Data'!C110)))),CONCATENATE("[",ROUND(100-OFFSET('Water Data'!$C$5,0,10*ROW('Water Data'!C110)),0),"]"),IF(AND(ISNUMBER(OFFSET('Water Data'!$C$5,0,10*ROW('Water Data'!C110))),BS116="",ISNUMBER(OFFSET('Water Data'!$C$5,0,10*ROW('Water Data'!C110)))),100-OFFSET('Water Data'!$C$5,0,10*ROW('Water Data'!C110)),NA())))</f>
        <v>#N/A</v>
      </c>
      <c r="E116" s="252" t="e">
        <f ca="true">+IF(AND(ISNUMBER(OFFSET('Water Data'!$C$7,0,10*ROW('Water Data'!D110))),BT116="Yes"),OFFSET('Water Data'!$C$7,0,10*ROW('Water Data'!C110)),IF(AND(ISNUMBER(OFFSET('Water Data'!$C$7,0,10*ROW('Water Data'!C110))),BT116="No",ISNUMBER(OFFSET('Water Data'!$C$7,0,10*ROW('Water Data'!C110)))),CONCATENATE("[",ROUND(OFFSET('Water Data'!$C$7,0,10*ROW('Water Data'!C110)),0),"]"),IF(AND(ISNUMBER(OFFSET('Water Data'!$C$7,0,10*ROW('Water Data'!C110))),BT116="",ISNUMBER(OFFSET('Water Data'!$C$7,0,10*ROW('Water Data'!C110)))),OFFSET('Water Data'!$C$7,0,10*ROW('Water Data'!C110)),NA())))</f>
        <v>#N/A</v>
      </c>
      <c r="F116" s="252" t="e">
        <f ca="true">+IF(AND(ISNUMBER(OFFSET('Water Data'!$C$10,0,10*ROW('Water Data'!C110))),BU116="Yes"),OFFSET('Water Data'!$C$10,0,10*ROW('Water Data'!C110)),IF(AND(ISNUMBER(OFFSET('Water Data'!$C$10,0,10*ROW('Water Data'!C110))),BU116="No",ISNUMBER(OFFSET('Water Data'!$C$10,0,10*ROW('Water Data'!C110)))),CONCATENATE("[",ROUND(OFFSET('Water Data'!$C$10,0,10*ROW('Water Data'!C110)),0),"]"),IF(AND(ISNUMBER(OFFSET('Water Data'!$C$10,0,10*ROW('Water Data'!C110))),BU116="",ISNUMBER(OFFSET('Water Data'!$C$10,0,10*ROW('Water Data'!C110)))),OFFSET('Water Data'!$C$10,0,10*ROW('Water Data'!C110)),NA())))</f>
        <v>#N/A</v>
      </c>
      <c r="G116" s="252" t="e">
        <f ca="true">+IF(AND(ISNUMBER(OFFSET('Water Data'!$D$5,0,10*ROW('Water Data'!D110))),BV116="Yes"),100-OFFSET('Water Data'!$D$5,0,10*ROW('Water Data'!D110)),IF(AND(ISNUMBER(OFFSET('Water Data'!$D$5,0,10*ROW('Water Data'!D110))),BV116="No",ISNUMBER(OFFSET('Water Data'!$D$5,0,10*ROW('Water Data'!D110)))),CONCATENATE("[",ROUND(100-OFFSET('Water Data'!$D$5,0,10*ROW('Water Data'!D110)),0),"]"),IF(AND(ISNUMBER(OFFSET('Water Data'!$D$5,0,10*ROW('Water Data'!D110))),BV116="",ISNUMBER(OFFSET('Water Data'!$D$5,0,10*ROW('Water Data'!D110)))),100-OFFSET('Water Data'!$D$5,0,10*ROW('Water Data'!D110)),NA())))</f>
        <v>#N/A</v>
      </c>
      <c r="H116" s="252" t="e">
        <f ca="true">+IF(AND(ISNUMBER(OFFSET('Water Data'!$D$7,0,10*ROW('Water Data'!D110))),BW116="Yes"),OFFSET('Water Data'!$D$7,0,10*ROW('Water Data'!D110)),IF(AND(ISNUMBER(OFFSET('Water Data'!$D$7,0,10*ROW('Water Data'!D110))),BW116="No",ISNUMBER(OFFSET('Water Data'!$D$7,0,10*ROW('Water Data'!D110)))),CONCATENATE("[",ROUND(OFFSET('Water Data'!$C$7,0,10*ROW('Water Data'!D110)),0),"]"),IF(AND(ISNUMBER(OFFSET('Water Data'!$D$7,0,10*ROW('Water Data'!D110))),BW116="",ISNUMBER(OFFSET('Water Data'!$D$7,0,10*ROW('Water Data'!D110)))),OFFSET('Water Data'!$D$7,0,10*ROW('Water Data'!D110)),NA())))</f>
        <v>#N/A</v>
      </c>
      <c r="I116" s="252" t="e">
        <f ca="true">+IF(AND(ISNUMBER(OFFSET('Water Data'!$D$10,0,10*ROW('Water Data'!D110))),BX116="Yes"),OFFSET('Water Data'!$D$10,0,10*ROW('Water Data'!D110)),IF(AND(ISNUMBER(OFFSET('Water Data'!$D$10,0,10*ROW('Water Data'!D110))),BX116="No",ISNUMBER(OFFSET('Water Data'!$D$10,0,10*ROW('Water Data'!D110)))),CONCATENATE("[",ROUND(OFFSET('Water Data'!$D$10,0,10*ROW('Water Data'!D110)),0),"]"),IF(AND(ISNUMBER(OFFSET('Water Data'!$D$10,0,10*ROW('Water Data'!D110))),BX116="",ISNUMBER(OFFSET('Water Data'!$D$10,0,10*ROW('Water Data'!D110)))),OFFSET('Water Data'!$D$10,0,10*ROW('Water Data'!D110)),NA())))</f>
        <v>#N/A</v>
      </c>
      <c r="J116" s="252" t="e">
        <f ca="true">+IF(AND(ISNUMBER(OFFSET('Water Data'!$E$5,0,10*ROW('Water Data'!E110))),BY116="Yes"),100-OFFSET('Water Data'!$E$5,0,10*ROW('Water Data'!E110)),IF(AND(ISNUMBER(OFFSET('Water Data'!$E$5,0,10*ROW('Water Data'!E110))),BY116="No",ISNUMBER(OFFSET('Water Data'!$E$5,0,10*ROW('Water Data'!E110)))),CONCATENATE("[",ROUND(100-OFFSET('Water Data'!$E$5,0,10*ROW('Water Data'!E110)),0),"]"),IF(AND(ISNUMBER(OFFSET('Water Data'!$E$5,0,10*ROW('Water Data'!E110))),BY116="",ISNUMBER(OFFSET('Water Data'!$E$5,0,10*ROW('Water Data'!E110)))),100-OFFSET('Water Data'!$E$5,0,10*ROW('Water Data'!E110)),NA())))</f>
        <v>#N/A</v>
      </c>
      <c r="K116" s="252" t="e">
        <f ca="true">+IF(AND(ISNUMBER(OFFSET('Water Data'!$E$7,0,10*ROW('Water Data'!E110))),BZ116="Yes"),OFFSET('Water Data'!$E$7,0,10*ROW('Water Data'!E110)),IF(AND(ISNUMBER(OFFSET('Water Data'!$E$7,0,10*ROW('Water Data'!E110))),BZ116="No",ISNUMBER(OFFSET('Water Data'!$E$7,0,10*ROW('Water Data'!E110)))),CONCATENATE("[",ROUND(OFFSET('Water Data'!$E$7,0,10*ROW('Water Data'!E110)),0),"]"),IF(AND(ISNUMBER(OFFSET('Water Data'!$E$7,0,10*ROW('Water Data'!E110))),BZ116="",ISNUMBER(OFFSET('Water Data'!$E$7,0,10*ROW('Water Data'!E110)))),OFFSET('Water Data'!$E$7,0,10*ROW('Water Data'!E110)),NA())))</f>
        <v>#N/A</v>
      </c>
      <c r="L116" s="252" t="e">
        <f ca="true">+IF(AND(ISNUMBER(OFFSET('Water Data'!$E$10,0,10*ROW('Water Data'!E110))),CA116="Yes"),OFFSET('Water Data'!$E$10,0,10*ROW('Water Data'!E110)),IF(AND(ISNUMBER(OFFSET('Water Data'!$E$10,0,10*ROW('Water Data'!E110))),CA116="No",ISNUMBER(OFFSET('Water Data'!$E$10,0,10*ROW('Water Data'!E110)))),CONCATENATE("[",ROUND(OFFSET('Water Data'!$E$10,0,10*ROW('Water Data'!E110)),0),"]"),IF(AND(ISNUMBER(OFFSET('Water Data'!$E$10,0,10*ROW('Water Data'!E110))),CA116="",ISNUMBER(OFFSET('Water Data'!$E$10,0,10*ROW('Water Data'!E110)))),OFFSET('Water Data'!$E$10,0,10*ROW('Water Data'!E110)),NA())))</f>
        <v>#N/A</v>
      </c>
      <c r="M116" s="252" t="e">
        <f ca="true">+IF(AND(ISNUMBER(OFFSET('Water Data'!$F$5,0,10*ROW('Water Data'!F110))),CB116="Yes"),100-OFFSET('Water Data'!$F$5,0,10*ROW('Water Data'!F110)),IF(AND(ISNUMBER(OFFSET('Water Data'!$F$5,0,10*ROW('Water Data'!F110))),CB116="No",ISNUMBER(OFFSET('Water Data'!$F$5,0,10*ROW('Water Data'!F110)))),CONCATENATE("[",ROUND(100-OFFSET('Water Data'!$F$5,0,10*ROW('Water Data'!F110)),0),"]"),IF(AND(ISNUMBER(OFFSET('Water Data'!$F$5,0,10*ROW('Water Data'!F110))),CB116="",ISNUMBER(OFFSET('Water Data'!$F$5,0,10*ROW('Water Data'!F110)))),100-OFFSET('Water Data'!$F$5,0,10*ROW('Water Data'!F110)),NA())))</f>
        <v>#N/A</v>
      </c>
      <c r="N116" s="252" t="e">
        <f ca="true">+IF(AND(ISNUMBER(OFFSET('Water Data'!$F$7,0,10*ROW('Water Data'!F110))),CC116="Yes"),OFFSET('Water Data'!$F$7,0,10*ROW('Water Data'!F110)),IF(AND(ISNUMBER(OFFSET('Water Data'!$F$7,0,10*ROW('Water Data'!F110))),CC116="No",ISNUMBER(OFFSET('Water Data'!$F$7,0,10*ROW('Water Data'!F110)))),CONCATENATE("[",ROUND(OFFSET('Water Data'!$F$7,0,10*ROW('Water Data'!F110)),0),"]"),IF(AND(ISNUMBER(OFFSET('Water Data'!$F$7,0,10*ROW('Water Data'!F110))),CC116="",ISNUMBER(OFFSET('Water Data'!$F$7,0,10*ROW('Water Data'!F110)))),OFFSET('Water Data'!$F$7,0,10*ROW('Water Data'!F110)),NA())))</f>
        <v>#N/A</v>
      </c>
      <c r="O116" s="252" t="e">
        <f ca="true">+IF(AND(ISNUMBER(OFFSET('Water Data'!$F$10,0,10*ROW('Water Data'!F110))),CD116="Yes"),OFFSET('Water Data'!$F$10,0,10*ROW('Water Data'!F110)),IF(AND(ISNUMBER(OFFSET('Water Data'!$F$10,0,10*ROW('Water Data'!F110))),CD116="No",ISNUMBER(OFFSET('Water Data'!$F$10,0,10*ROW('Water Data'!F110)))),CONCATENATE("[",ROUND(OFFSET('Water Data'!$F$10,0,10*ROW('Water Data'!F110)),0),"]"),IF(AND(ISNUMBER(OFFSET('Water Data'!$F$10,0,10*ROW('Water Data'!F110))),CD116="",ISNUMBER(OFFSET('Water Data'!$F$10,0,10*ROW('Water Data'!F110)))),OFFSET('Water Data'!$F$10,0,10*ROW('Water Data'!F110)),NA())))</f>
        <v>#N/A</v>
      </c>
      <c r="P116" s="252" t="e">
        <f ca="true">+IF(AND(ISNUMBER(OFFSET('Water Data'!$G$5,0,10*ROW('Water Data'!G110))),CE116="Yes"),100-OFFSET('Water Data'!$G$5,0,10*ROW('Water Data'!G110)),IF(AND(ISNUMBER(OFFSET('Water Data'!$G$5,0,10*ROW('Water Data'!G110))),CE116="No",ISNUMBER(OFFSET('Water Data'!$G$5,0,10*ROW('Water Data'!G110)))),CONCATENATE("[",ROUND(100-OFFSET('Water Data'!$G$5,0,10*ROW('Water Data'!G110)),0),"]"),IF(AND(ISNUMBER(OFFSET('Water Data'!$G$5,0,10*ROW('Water Data'!G110))),CE116="",ISNUMBER(OFFSET('Water Data'!$G$5,0,10*ROW('Water Data'!G110)))),100-OFFSET('Water Data'!$G$5,0,10*ROW('Water Data'!G110)),NA())))</f>
        <v>#N/A</v>
      </c>
      <c r="Q116" s="252" t="e">
        <f ca="true">+IF(AND(ISNUMBER(OFFSET('Water Data'!$G$7,0,10*ROW('Water Data'!G110))),CF116="Yes"),OFFSET('Water Data'!$G$7,0,10*ROW('Water Data'!G110)),IF(AND(ISNUMBER(OFFSET('Water Data'!$G$7,0,10*ROW('Water Data'!G110))),CF116="No",ISNUMBER(OFFSET('Water Data'!$G$7,0,10*ROW('Water Data'!G110)))),CONCATENATE("[",ROUND(OFFSET('Water Data'!$G$7,0,10*ROW('Water Data'!G110)),0),"]"),IF(AND(ISNUMBER(OFFSET('Water Data'!$G$7,0,10*ROW('Water Data'!G110))),CF116="",ISNUMBER(OFFSET('Water Data'!$G$7,0,10*ROW('Water Data'!G110)))),OFFSET('Water Data'!$G$7,0,10*ROW('Water Data'!G110)),NA())))</f>
        <v>#N/A</v>
      </c>
      <c r="R116" s="252" t="e">
        <f ca="true">+IF(AND(ISNUMBER(OFFSET('Water Data'!$G$10,0,10*ROW('Water Data'!G110))),CG116="Yes"),OFFSET('Water Data'!$G$10,0,10*ROW('Water Data'!G110)),IF(AND(ISNUMBER(OFFSET('Water Data'!$G$10,0,10*ROW('Water Data'!G110))),CG116="No",ISNUMBER(OFFSET('Water Data'!$G$10,0,10*ROW('Water Data'!G110)))),CONCATENATE("[",ROUND(OFFSET('Water Data'!$G$10,0,10*ROW('Water Data'!G110)),0),"]"),IF(AND(ISNUMBER(OFFSET('Water Data'!$G$10,0,10*ROW('Water Data'!G110))),CG116="",ISNUMBER(OFFSET('Water Data'!$G$10,0,10*ROW('Water Data'!G110)))),OFFSET('Water Data'!$G$10,0,10*ROW('Water Data'!G110)),NA())))</f>
        <v>#N/A</v>
      </c>
      <c r="S116" s="252" t="e">
        <f ca="true">+IF(AND(ISNUMBER(OFFSET('Water Data'!$H$5,0,10*ROW('Water Data'!H110))),CH116="Yes"),100-OFFSET('Water Data'!$H$5,0,10*ROW('Water Data'!H110)),IF(AND(ISNUMBER(OFFSET('Water Data'!$H$5,0,10*ROW('Water Data'!H110))),CH116="No",ISNUMBER(OFFSET('Water Data'!$H$5,0,10*ROW('Water Data'!H110)))),CONCATENATE("[",ROUND(100-OFFSET('Water Data'!$H$5,0,10*ROW('Water Data'!H110)),0),"]"),IF(AND(ISNUMBER(OFFSET('Water Data'!$H$5,0,10*ROW('Water Data'!H110))),CH116="",ISNUMBER(OFFSET('Water Data'!$H$5,0,10*ROW('Water Data'!H110)))),100-OFFSET('Water Data'!$H$5,0,10*ROW('Water Data'!H110)),NA())))</f>
        <v>#N/A</v>
      </c>
      <c r="T116" s="252" t="e">
        <f ca="true">+IF(AND(ISNUMBER(OFFSET('Water Data'!$H$7,0,10*ROW('Water Data'!H110))),CI116="Yes"),OFFSET('Water Data'!$H$7,0,10*ROW('Water Data'!H110)),IF(AND(ISNUMBER(OFFSET('Water Data'!$H$7,0,10*ROW('Water Data'!H110))),CI116="No",ISNUMBER(OFFSET('Water Data'!$H$7,0,10*ROW('Water Data'!H110)))),CONCATENATE("[",ROUND(OFFSET('Water Data'!$H$7,0,10*ROW('Water Data'!H110)),0),"]"),IF(AND(ISNUMBER(OFFSET('Water Data'!$H$7,0,10*ROW('Water Data'!H110))),CI116="",ISNUMBER(OFFSET('Water Data'!$H$7,0,10*ROW('Water Data'!H110)))),OFFSET('Water Data'!$H$7,0,10*ROW('Water Data'!H110)),NA())))</f>
        <v>#N/A</v>
      </c>
      <c r="U116" s="252" t="e">
        <f ca="true">+IF(AND(ISNUMBER(OFFSET('Water Data'!$H$10,0,10*ROW('Water Data'!H110))),CJ116="Yes"),OFFSET('Water Data'!$H$10,0,10*ROW('Water Data'!H110)),IF(AND(ISNUMBER(OFFSET('Water Data'!$H$10,0,10*ROW('Water Data'!H110))),CJ116="No",ISNUMBER(OFFSET('Water Data'!$H$10,0,10*ROW('Water Data'!H110)))),CONCATENATE("[",ROUND(OFFSET('Water Data'!$H$10,0,10*ROW('Water Data'!H110)),0),"]"),IF(AND(ISNUMBER(OFFSET('Water Data'!$H$10,0,10*ROW('Water Data'!H110))),CJ116="",ISNUMBER(OFFSET('Water Data'!$H$10,0,10*ROW('Water Data'!H110)))),OFFSET('Water Data'!$H$10,0,10*ROW('Water Data'!H110)),NA())))</f>
        <v>#N/A</v>
      </c>
      <c r="V116" s="253" t="e">
        <f ca="true">+IF(AND(ISNUMBER(OFFSET('Sanitation Data'!$C$5,0,10*ROW('Sanitation Data'!C110))),CK116="Yes"),100-OFFSET('Sanitation Data'!$C$5,0,10*ROW('Sanitation Data'!C110)),IF(AND(ISNUMBER(OFFSET('Sanitation Data'!$C$5,0,10*ROW('Sanitation Data'!C110))),CK116="No",ISNUMBER(OFFSET('Sanitation Data'!$C$5,0,10*ROW('Sanitation Data'!C110)))),CONCATENATE("[",ROUND(100-OFFSET('Sanitation Data'!$C$5,0,10*ROW('Sanitation Data'!C110)),0),"]"),IF(AND(ISNUMBER(OFFSET('Sanitation Data'!$C$5,0,10*ROW('Sanitation Data'!C110))),CK116="",ISNUMBER(OFFSET('Sanitation Data'!$C$5,0,10*ROW('Sanitation Data'!C110)))),100-OFFSET('Sanitation Data'!$C$5,0,10*ROW('Sanitation Data'!C110)),NA())))</f>
        <v>#N/A</v>
      </c>
      <c r="W116" s="253" t="e">
        <f ca="true">+IF(AND(ISNUMBER(OFFSET('Sanitation Data'!$C$7,0,10*ROW('Sanitation Data'!C110))),CL116="Yes"),OFFSET('Sanitation Data'!$C$7,0,10*ROW('Sanitation Data'!C110)),IF(AND(ISNUMBER(OFFSET('Sanitation Data'!$C$7,0,10*ROW('Sanitation Data'!C110))),CL116="No",ISNUMBER(OFFSET('Sanitation Data'!$C$7,0,10*ROW('Sanitation Data'!C110)))),CONCATENATE("[",ROUND(OFFSET('Sanitation Data'!$C$7,0,10*ROW('Sanitation Data'!C110)),0),"]"),IF(AND(ISNUMBER(OFFSET('Sanitation Data'!$C$7,0,10*ROW('Sanitation Data'!C110))),CL116="",ISNUMBER(OFFSET('Sanitation Data'!$C$7,0,10*ROW('Sanitation Data'!C110)))),OFFSET('Sanitation Data'!$C$7,0,10*ROW('Sanitation Data'!C110)),NA())))</f>
        <v>#N/A</v>
      </c>
      <c r="X116" s="253" t="e">
        <f ca="true">+IF(AND(ISNUMBER(OFFSET('Sanitation Data'!$C$11,0,10*ROW('Sanitation Data'!C110))),CM116="Yes"),OFFSET('Sanitation Data'!$C$11,0,10*ROW('Sanitation Data'!C110)),IF(AND(ISNUMBER(OFFSET('Sanitation Data'!$C$11,0,10*ROW('Sanitation Data'!C110))),CM116="No",ISNUMBER(OFFSET('Sanitation Data'!$C$11,0,10*ROW('Sanitation Data'!C110)))),CONCATENATE("[",ROUND(OFFSET('Sanitation Data'!$C$11,0,10*ROW('Sanitation Data'!C110)),0),"]"),IF(AND(ISNUMBER(OFFSET('Sanitation Data'!$C$11,0,10*ROW('Sanitation Data'!C110))),CM116="",ISNUMBER(OFFSET('Sanitation Data'!$C$11,0,10*ROW('Sanitation Data'!C110)))),OFFSET('Sanitation Data'!$C$11,0,10*ROW('Sanitation Data'!C110)),NA())))</f>
        <v>#N/A</v>
      </c>
      <c r="Y116" s="253" t="e">
        <f ca="true">+IF(AND(ISNUMBER(OFFSET('Sanitation Data'!$C$12,0,10*ROW('Sanitation Data'!C110))),CN116="Yes"),OFFSET('Sanitation Data'!$C$12,0,10*ROW('Sanitation Data'!C110)),IF(AND(ISNUMBER(OFFSET('Sanitation Data'!$C$12,0,10*ROW('Sanitation Data'!C110))),CN116="No",ISNUMBER(OFFSET('Sanitation Data'!$C$12,0,10*ROW('Sanitation Data'!C110)))),CONCATENATE("[",ROUND(OFFSET('Sanitation Data'!$C$12,0,10*ROW('Sanitation Data'!C110)),0),"]"),IF(AND(ISNUMBER(OFFSET('Sanitation Data'!$C$12,0,10*ROW('Sanitation Data'!C110))),CN116="",ISNUMBER(OFFSET('Sanitation Data'!$C$12,0,10*ROW('Sanitation Data'!C110)))),OFFSET('Sanitation Data'!$C$12,0,10*ROW('Sanitation Data'!C110)),NA())))</f>
        <v>#N/A</v>
      </c>
      <c r="Z116" s="253" t="e">
        <f ca="true">+IF(AND(ISNUMBER(OFFSET('Sanitation Data'!$C$13,0,10*ROW('Sanitation Data'!C110))),CO116="Yes"),OFFSET('Sanitation Data'!$C$13,0,10*ROW('Sanitation Data'!C110)),IF(AND(ISNUMBER(OFFSET('Sanitation Data'!$C$13,0,10*ROW('Sanitation Data'!C110))),CO116="No",ISNUMBER(OFFSET('Sanitation Data'!$C$13,0,10*ROW('Sanitation Data'!C110)))),CONCATENATE("[",ROUND(OFFSET('Sanitation Data'!$C$13,0,10*ROW('Sanitation Data'!C110)),0),"]"),IF(AND(ISNUMBER(OFFSET('Sanitation Data'!$C$13,0,10*ROW('Sanitation Data'!C110))),CO116="",ISNUMBER(OFFSET('Sanitation Data'!$C$13,0,10*ROW('Sanitation Data'!C110)))),OFFSET('Sanitation Data'!$C$13,0,10*ROW('Sanitation Data'!C110)),NA())))</f>
        <v>#N/A</v>
      </c>
      <c r="AA116" s="253" t="e">
        <f ca="true">+IF(AND(ISNUMBER(OFFSET('Sanitation Data'!$D$5,0,10*ROW('Sanitation Data'!D110))),CP116="Yes"),100-OFFSET('Sanitation Data'!$D$5,0,10*ROW('Sanitation Data'!D110)),IF(AND(ISNUMBER(OFFSET('Sanitation Data'!$D$5,0,10*ROW('Sanitation Data'!D110))),CP116="No",ISNUMBER(OFFSET('Sanitation Data'!$D$5,0,10*ROW('Sanitation Data'!D110)))),CONCATENATE("[",ROUND(100-OFFSET('Sanitation Data'!$D$5,0,10*ROW('Sanitation Data'!D110)),0),"]"),IF(AND(ISNUMBER(OFFSET('Sanitation Data'!$D$5,0,10*ROW('Sanitation Data'!D110))),CP116="",ISNUMBER(OFFSET('Sanitation Data'!$D$5,0,10*ROW('Sanitation Data'!D110)))),100-OFFSET('Sanitation Data'!$D$5,0,10*ROW('Sanitation Data'!D110)),NA())))</f>
        <v>#N/A</v>
      </c>
      <c r="AB116" s="253" t="e">
        <f ca="true">+IF(AND(ISNUMBER(OFFSET('Sanitation Data'!$D$7,0,10*ROW('Sanitation Data'!D110))),CQ116="Yes"),OFFSET('Sanitation Data'!$D$7,0,10*ROW('Sanitation Data'!G110)),IF(AND(ISNUMBER(OFFSET('Sanitation Data'!$D$7,0,10*ROW('Sanitation Data'!D110))),CQ116="No",ISNUMBER(OFFSET('Sanitation Data'!$D$7,0,10*ROW('Sanitation Data'!D110)))),CONCATENATE("[",ROUND(OFFSET('Sanitation Data'!$D$7,0,10*ROW('Sanitation Data'!D110)),0),"]"),IF(AND(ISNUMBER(OFFSET('Sanitation Data'!$D$7,0,10*ROW('Sanitation Data'!D110))),CQ116="",ISNUMBER(OFFSET('Sanitation Data'!$D$7,0,10*ROW('Sanitation Data'!D110)))),OFFSET('Sanitation Data'!$D$7,0,10*ROW('Sanitation Data'!D110)),NA())))</f>
        <v>#N/A</v>
      </c>
      <c r="AC116" s="253" t="e">
        <f ca="true">+IF(AND(ISNUMBER(OFFSET('Sanitation Data'!$D$11,0,10*ROW('Sanitation Data'!D110))),CR116="Yes"),OFFSET('Sanitation Data'!$D$11,0,10*ROW('Sanitation Data'!D110)),IF(AND(ISNUMBER(OFFSET('Sanitation Data'!$D$11,0,10*ROW('Sanitation Data'!D110))),CR116="No",ISNUMBER(OFFSET('Sanitation Data'!$D$11,0,10*ROW('Sanitation Data'!D110)))),CONCATENATE("[",ROUND(OFFSET('Sanitation Data'!$D$11,0,10*ROW('Sanitation Data'!D110)),0),"]"),IF(AND(ISNUMBER(OFFSET('Sanitation Data'!$D$11,0,10*ROW('Sanitation Data'!D110))),CR116="",ISNUMBER(OFFSET('Sanitation Data'!$D$11,0,10*ROW('Sanitation Data'!D110)))),OFFSET('Sanitation Data'!$D$11,0,10*ROW('Sanitation Data'!D110)),NA())))</f>
        <v>#N/A</v>
      </c>
      <c r="AD116" s="253" t="e">
        <f ca="true">+IF(AND(ISNUMBER(OFFSET('Sanitation Data'!$D$12,0,10*ROW('Sanitation Data'!D110))),CS116="Yes"),OFFSET('Sanitation Data'!$D$12,0,10*ROW('Sanitation Data'!D110)),IF(AND(ISNUMBER(OFFSET('Sanitation Data'!$D$12,0,10*ROW('Sanitation Data'!D110))),CS116="No",ISNUMBER(OFFSET('Sanitation Data'!$D$12,0,10*ROW('Sanitation Data'!D110)))),CONCATENATE("[",ROUND(OFFSET('Sanitation Data'!$D$12,0,10*ROW('Sanitation Data'!D110)),0),"]"),IF(AND(ISNUMBER(OFFSET('Sanitation Data'!$D$12,0,10*ROW('Sanitation Data'!D110))),CS116="",ISNUMBER(OFFSET('Sanitation Data'!$D$12,0,10*ROW('Sanitation Data'!D110)))),OFFSET('Sanitation Data'!$D$12,0,10*ROW('Sanitation Data'!D110)),NA())))</f>
        <v>#N/A</v>
      </c>
      <c r="AE116" s="253" t="e">
        <f ca="true">+IF(AND(ISNUMBER(OFFSET('Sanitation Data'!$D$13,0,10*ROW('Sanitation Data'!D110))),CT116="Yes"),OFFSET('Sanitation Data'!$D$13,0,10*ROW('Sanitation Data'!D110)),IF(AND(ISNUMBER(OFFSET('Sanitation Data'!$D$13,0,10*ROW('Sanitation Data'!D110))),CT116="No",ISNUMBER(OFFSET('Sanitation Data'!$D$13,0,10*ROW('Sanitation Data'!D110)))),CONCATENATE("[",ROUND(OFFSET('Sanitation Data'!$D$13,0,10*ROW('Sanitation Data'!D110)),0),"]"),IF(AND(ISNUMBER(OFFSET('Sanitation Data'!$D$13,0,10*ROW('Sanitation Data'!D110))),CT116="",ISNUMBER(OFFSET('Sanitation Data'!$D$13,0,10*ROW('Sanitation Data'!D110)))),OFFSET('Sanitation Data'!$D$13,0,10*ROW('Sanitation Data'!D110)),NA())))</f>
        <v>#N/A</v>
      </c>
      <c r="AF116" s="253" t="e">
        <f ca="true">+IF(AND(ISNUMBER(OFFSET('Sanitation Data'!$E$5,0,10*ROW('Sanitation Data'!E110))),CU116="Yes"),100-OFFSET('Sanitation Data'!$E$5,0,10*ROW('Sanitation Data'!E110)),IF(AND(ISNUMBER(OFFSET('Sanitation Data'!$E$5,0,10*ROW('Sanitation Data'!E110))),CU116="No",ISNUMBER(OFFSET('Sanitation Data'!$E$5,0,10*ROW('Sanitation Data'!E110)))),CONCATENATE("[",ROUND(100-OFFSET('Sanitation Data'!$E$5,0,10*ROW('Sanitation Data'!E110)),0),"]"),IF(AND(ISNUMBER(OFFSET('Sanitation Data'!$E$5,0,10*ROW('Sanitation Data'!E110))),CU116="",ISNUMBER(OFFSET('Sanitation Data'!$E$5,0,10*ROW('Sanitation Data'!E110)))),100-OFFSET('Sanitation Data'!$E$5,0,10*ROW('Sanitation Data'!E110)),NA())))</f>
        <v>#N/A</v>
      </c>
      <c r="AG116" s="253" t="e">
        <f ca="true">+IF(AND(ISNUMBER(OFFSET('Sanitation Data'!$E$7,0,10*ROW('Sanitation Data'!E110))),CV116="Yes"),OFFSET('Sanitation Data'!$E$7,0,10*ROW('Sanitation Data'!E110)),IF(AND(ISNUMBER(OFFSET('Sanitation Data'!$E$7,0,10*ROW('Sanitation Data'!E110))),CV116="No",ISNUMBER(OFFSET('Sanitation Data'!$E$7,0,10*ROW('Sanitation Data'!E110)))),CONCATENATE("[",ROUND(OFFSET('Sanitation Data'!$E$7,0,10*ROW('Sanitation Data'!E110)),0),"]"),IF(AND(ISNUMBER(OFFSET('Sanitation Data'!$E$7,0,10*ROW('Sanitation Data'!E110))),CV116="",ISNUMBER(OFFSET('Sanitation Data'!$E$7,0,10*ROW('Sanitation Data'!E110)))),OFFSET('Sanitation Data'!$E$7,0,10*ROW('Sanitation Data'!E110)),NA())))</f>
        <v>#N/A</v>
      </c>
      <c r="AH116" s="253" t="e">
        <f ca="true">+IF(AND(ISNUMBER(OFFSET('Sanitation Data'!$E$11,0,10*ROW('Sanitation Data'!E110))),CW116="Yes"),OFFSET('Sanitation Data'!$E$11,0,10*ROW('Sanitation Data'!E110)),IF(AND(ISNUMBER(OFFSET('Sanitation Data'!$E$11,0,10*ROW('Sanitation Data'!E110))),CW116="No",ISNUMBER(OFFSET('Sanitation Data'!$E$11,0,10*ROW('Sanitation Data'!E110)))),CONCATENATE("[",ROUND(OFFSET('Sanitation Data'!$E$11,0,10*ROW('Sanitation Data'!E110)),0),"]"),IF(AND(ISNUMBER(OFFSET('Sanitation Data'!$E$11,0,10*ROW('Sanitation Data'!E110))),CW116="",ISNUMBER(OFFSET('Sanitation Data'!$E$11,0,10*ROW('Sanitation Data'!E110)))),OFFSET('Sanitation Data'!$E$11,0,10*ROW('Sanitation Data'!E110)),NA())))</f>
        <v>#N/A</v>
      </c>
      <c r="AI116" s="253" t="e">
        <f ca="true">+IF(AND(ISNUMBER(OFFSET('Sanitation Data'!$E$12,0,10*ROW('Sanitation Data'!E110))),CX116="Yes"),OFFSET('Sanitation Data'!$E$12,0,10*ROW('Sanitation Data'!E110)),IF(AND(ISNUMBER(OFFSET('Sanitation Data'!$E$12,0,10*ROW('Sanitation Data'!E110))),CX116="No",ISNUMBER(OFFSET('Sanitation Data'!$E$12,0,10*ROW('Sanitation Data'!E110)))),CONCATENATE("[",ROUND(OFFSET('Sanitation Data'!$E$12,0,10*ROW('Sanitation Data'!E110)),0),"]"),IF(AND(ISNUMBER(OFFSET('Sanitation Data'!$E$12,0,10*ROW('Sanitation Data'!E110))),CX116="",ISNUMBER(OFFSET('Sanitation Data'!$E$12,0,10*ROW('Sanitation Data'!E110)))),OFFSET('Sanitation Data'!$E$12,0,10*ROW('Sanitation Data'!E110)),NA())))</f>
        <v>#N/A</v>
      </c>
      <c r="AJ116" s="253" t="e">
        <f ca="true">+IF(AND(ISNUMBER(OFFSET('Sanitation Data'!$E$13,0,10*ROW('Sanitation Data'!E110))),CY116="Yes"),OFFSET('Sanitation Data'!$E$13,0,10*ROW('Sanitation Data'!E110)),IF(AND(ISNUMBER(OFFSET('Sanitation Data'!$E$13,0,10*ROW('Sanitation Data'!E110))),CY116="No",ISNUMBER(OFFSET('Sanitation Data'!$E$13,0,10*ROW('Sanitation Data'!E110)))),CONCATENATE("[",ROUND(OFFSET('Sanitation Data'!$E$13,0,10*ROW('Sanitation Data'!E110)),0),"]"),IF(AND(ISNUMBER(OFFSET('Sanitation Data'!$E$13,0,10*ROW('Sanitation Data'!E110))),CY116="",ISNUMBER(OFFSET('Sanitation Data'!$E$13,0,10*ROW('Sanitation Data'!E110)))),OFFSET('Sanitation Data'!$E$13,0,10*ROW('Sanitation Data'!E110)),NA())))</f>
        <v>#N/A</v>
      </c>
      <c r="AK116" s="253" t="e">
        <f ca="true">+IF(AND(ISNUMBER(OFFSET('Sanitation Data'!$F$5,0,10*ROW('Sanitation Data'!F110))),CZ116="Yes"),100-OFFSET('Sanitation Data'!$F$5,0,10*ROW('Sanitation Data'!F110)),IF(AND(ISNUMBER(OFFSET('Sanitation Data'!$F$5,0,10*ROW('Sanitation Data'!F110))),CZ116="No",ISNUMBER(OFFSET('Sanitation Data'!$F$5,0,10*ROW('Sanitation Data'!F110)))),CONCATENATE("[",ROUND(100-OFFSET('Sanitation Data'!$F$5,0,10*ROW('Sanitation Data'!F110)),0),"]"),IF(AND(ISNUMBER(OFFSET('Sanitation Data'!$F$5,0,10*ROW('Sanitation Data'!F110))),CZ116="",ISNUMBER(OFFSET('Sanitation Data'!$F$5,0,10*ROW('Sanitation Data'!F110)))),100-OFFSET('Sanitation Data'!$F$5,0,10*ROW('Sanitation Data'!F110)),NA())))</f>
        <v>#N/A</v>
      </c>
      <c r="AL116" s="253" t="e">
        <f ca="true">+IF(AND(ISNUMBER(OFFSET('Sanitation Data'!$F$7,0,10*ROW('Sanitation Data'!F110))),DA116="Yes"),OFFSET('Sanitation Data'!$F$7,0,10*ROW('Sanitation Data'!F110)),IF(AND(ISNUMBER(OFFSET('Sanitation Data'!$F$7,0,10*ROW('Sanitation Data'!F110))),DA116="No",ISNUMBER(OFFSET('Sanitation Data'!$F$7,0,10*ROW('Sanitation Data'!F110)))),CONCATENATE("[",ROUND(OFFSET('Sanitation Data'!$F$7,0,10*ROW('Sanitation Data'!F110)),0),"]"),IF(AND(ISNUMBER(OFFSET('Sanitation Data'!$F$7,0,10*ROW('Sanitation Data'!F110))),DA116="",ISNUMBER(OFFSET('Sanitation Data'!$F$7,0,10*ROW('Sanitation Data'!F110)))),OFFSET('Sanitation Data'!$F$7,0,10*ROW('Sanitation Data'!F110)),NA())))</f>
        <v>#N/A</v>
      </c>
      <c r="AM116" s="253" t="e">
        <f ca="true">+IF(AND(ISNUMBER(OFFSET('Sanitation Data'!$F$11,0,10*ROW('Sanitation Data'!F110))),DB116="Yes"),OFFSET('Sanitation Data'!$F$11,0,10*ROW('Sanitation Data'!F110)),IF(AND(ISNUMBER(OFFSET('Sanitation Data'!$F$11,0,10*ROW('Sanitation Data'!F110))),DB116="No",ISNUMBER(OFFSET('Sanitation Data'!$F$11,0,10*ROW('Sanitation Data'!F110)))),CONCATENATE("[",ROUND(OFFSET('Sanitation Data'!$F$11,0,10*ROW('Sanitation Data'!F110)),0),"]"),IF(AND(ISNUMBER(OFFSET('Sanitation Data'!$F$11,0,10*ROW('Sanitation Data'!F110))),DB116="",ISNUMBER(OFFSET('Sanitation Data'!$F$11,0,10*ROW('Sanitation Data'!F110)))),OFFSET('Sanitation Data'!$F$11,0,10*ROW('Sanitation Data'!F110)),NA())))</f>
        <v>#N/A</v>
      </c>
      <c r="AN116" s="253" t="e">
        <f ca="true">+IF(AND(ISNUMBER(OFFSET('Sanitation Data'!$F$12,0,10*ROW('Sanitation Data'!F110))),DC116="Yes"),OFFSET('Sanitation Data'!$F$12,0,10*ROW('Sanitation Data'!F110)),IF(AND(ISNUMBER(OFFSET('Sanitation Data'!$F$12,0,10*ROW('Sanitation Data'!F110))),DC116="No",ISNUMBER(OFFSET('Sanitation Data'!$F$12,0,10*ROW('Sanitation Data'!F110)))),CONCATENATE("[",ROUND(OFFSET('Sanitation Data'!$F$12,0,10*ROW('Sanitation Data'!F110)),0),"]"),IF(AND(ISNUMBER(OFFSET('Sanitation Data'!$F$12,0,10*ROW('Sanitation Data'!F110))),DC116="",ISNUMBER(OFFSET('Sanitation Data'!$F$12,0,10*ROW('Sanitation Data'!F110)))),OFFSET('Sanitation Data'!$F$12,0,10*ROW('Sanitation Data'!F110)),NA())))</f>
        <v>#N/A</v>
      </c>
      <c r="AO116" s="253" t="e">
        <f ca="true">+IF(AND(ISNUMBER(OFFSET('Sanitation Data'!$F$13,0,10*ROW('Sanitation Data'!F110))),DD116="Yes"),OFFSET('Sanitation Data'!$F$13,0,10*ROW('Sanitation Data'!F110)),IF(AND(ISNUMBER(OFFSET('Sanitation Data'!$F$13,0,10*ROW('Sanitation Data'!F110))),DD116="No",ISNUMBER(OFFSET('Sanitation Data'!$F$13,0,10*ROW('Sanitation Data'!F110)))),CONCATENATE("[",ROUND(OFFSET('Sanitation Data'!$F$13,0,10*ROW('Sanitation Data'!F110)),0),"]"),IF(AND(ISNUMBER(OFFSET('Sanitation Data'!$F$13,0,10*ROW('Sanitation Data'!F110))),DD116="",ISNUMBER(OFFSET('Sanitation Data'!$F$13,0,10*ROW('Sanitation Data'!F110)))),OFFSET('Sanitation Data'!$F$13,0,10*ROW('Sanitation Data'!F110)),NA())))</f>
        <v>#N/A</v>
      </c>
      <c r="AP116" s="253" t="e">
        <f ca="true">+IF(AND(ISNUMBER(OFFSET('Sanitation Data'!$G$5,0,10*ROW('Sanitation Data'!G110))),DE116="Yes"),100-OFFSET('Sanitation Data'!$G$5,0,10*ROW('Sanitation Data'!G110)),IF(AND(ISNUMBER(OFFSET('Sanitation Data'!$G$5,0,10*ROW('Sanitation Data'!G110))),DE116="No",ISNUMBER(OFFSET('Sanitation Data'!$G$5,0,10*ROW('Sanitation Data'!G110)))),CONCATENATE("[",ROUND(100-OFFSET('Sanitation Data'!$G$5,0,10*ROW('Sanitation Data'!G110)),0),"]"),IF(AND(ISNUMBER(OFFSET('Sanitation Data'!$G$5,0,10*ROW('Sanitation Data'!G110))),DE116="",ISNUMBER(OFFSET('Sanitation Data'!$G$5,0,10*ROW('Sanitation Data'!G110)))),100-OFFSET('Sanitation Data'!$G$5,0,10*ROW('Sanitation Data'!G110)),NA())))</f>
        <v>#N/A</v>
      </c>
      <c r="AQ116" s="253" t="e">
        <f ca="true">+IF(AND(ISNUMBER(OFFSET('Sanitation Data'!$G$7,0,10*ROW('Sanitation Data'!G110))),DF116="Yes"),OFFSET('Sanitation Data'!$G$7,0,10*ROW('Sanitation Data'!G110)),IF(AND(ISNUMBER(OFFSET('Sanitation Data'!$G$7,0,10*ROW('Sanitation Data'!G110))),DF116="No",ISNUMBER(OFFSET('Sanitation Data'!$G$7,0,10*ROW('Sanitation Data'!G110)))),CONCATENATE("[",ROUND(OFFSET('Sanitation Data'!$G$7,0,10*ROW('Sanitation Data'!G110)),0),"]"),IF(AND(ISNUMBER(OFFSET('Sanitation Data'!$G$7,0,10*ROW('Sanitation Data'!G110))),DF116="",ISNUMBER(OFFSET('Sanitation Data'!$G$7,0,10*ROW('Sanitation Data'!G110)))),OFFSET('Sanitation Data'!$G$7,0,10*ROW('Sanitation Data'!G110)),NA())))</f>
        <v>#N/A</v>
      </c>
      <c r="AR116" s="253" t="e">
        <f ca="true">+IF(AND(ISNUMBER(OFFSET('Sanitation Data'!$G$11,0,10*ROW('Sanitation Data'!G110))),DG116="Yes"),OFFSET('Sanitation Data'!$G$11,0,10*ROW('Sanitation Data'!G110)),IF(AND(ISNUMBER(OFFSET('Sanitation Data'!$G$11,0,10*ROW('Sanitation Data'!G110))),DG116="No",ISNUMBER(OFFSET('Sanitation Data'!$G$11,0,10*ROW('Sanitation Data'!G110)))),CONCATENATE("[",ROUND(OFFSET('Sanitation Data'!$G$11,0,10*ROW('Sanitation Data'!G110)),0),"]"),IF(AND(ISNUMBER(OFFSET('Sanitation Data'!$G$11,0,10*ROW('Sanitation Data'!G110))),DG116="",ISNUMBER(OFFSET('Sanitation Data'!$G$11,0,10*ROW('Sanitation Data'!G110)))),OFFSET('Sanitation Data'!$G$11,0,10*ROW('Sanitation Data'!G110)),NA())))</f>
        <v>#N/A</v>
      </c>
      <c r="AS116" s="253" t="e">
        <f ca="true">+IF(AND(ISNUMBER(OFFSET('Sanitation Data'!$G$12,0,10*ROW('Sanitation Data'!G110))),DH116="Yes"),OFFSET('Sanitation Data'!$G$12,0,10*ROW('Sanitation Data'!G110)),IF(AND(ISNUMBER(OFFSET('Sanitation Data'!$G$12,0,10*ROW('Sanitation Data'!G110))),DH116="No",ISNUMBER(OFFSET('Sanitation Data'!$G$12,0,10*ROW('Sanitation Data'!G110)))),CONCATENATE("[",ROUND(OFFSET('Sanitation Data'!$G$12,0,10*ROW('Sanitation Data'!G110)),0),"]"),IF(AND(ISNUMBER(OFFSET('Sanitation Data'!$G$12,0,10*ROW('Sanitation Data'!G110))),DH116="",ISNUMBER(OFFSET('Sanitation Data'!$G$12,0,10*ROW('Sanitation Data'!G110)))),OFFSET('Sanitation Data'!$G$12,0,10*ROW('Sanitation Data'!G110)),NA())))</f>
        <v>#N/A</v>
      </c>
      <c r="AT116" s="253" t="e">
        <f ca="true">+IF(AND(ISNUMBER(OFFSET('Sanitation Data'!$G$13,0,10*ROW('Sanitation Data'!G110))),DI116="Yes"),OFFSET('Sanitation Data'!$G$13,0,10*ROW('Sanitation Data'!G110)),IF(AND(ISNUMBER(OFFSET('Sanitation Data'!$G$13,0,10*ROW('Sanitation Data'!G110))),DI116="No",ISNUMBER(OFFSET('Sanitation Data'!$G$13,0,10*ROW('Sanitation Data'!G110)))),CONCATENATE("[",ROUND(OFFSET('Sanitation Data'!$G$13,0,10*ROW('Sanitation Data'!G110)),0),"]"),IF(AND(ISNUMBER(OFFSET('Sanitation Data'!$G$13,0,10*ROW('Sanitation Data'!G110))),DI116="",ISNUMBER(OFFSET('Sanitation Data'!$G$13,0,10*ROW('Sanitation Data'!G110)))),OFFSET('Sanitation Data'!$G$13,0,10*ROW('Sanitation Data'!G110)),NA())))</f>
        <v>#N/A</v>
      </c>
      <c r="AU116" s="253" t="e">
        <f ca="true">+IF(AND(ISNUMBER(OFFSET('Sanitation Data'!$H$5,0,10*ROW('Sanitation Data'!H110))),DJ116="Yes"),100-OFFSET('Sanitation Data'!$H$5,0,10*ROW('Sanitation Data'!H110)),IF(AND(ISNUMBER(OFFSET('Sanitation Data'!$H$5,0,10*ROW('Sanitation Data'!H110))),DJ116="No",ISNUMBER(OFFSET('Sanitation Data'!$H$5,0,10*ROW('Sanitation Data'!H110)))),CONCATENATE("[",ROUND(100-OFFSET('Sanitation Data'!$H$5,0,10*ROW('Sanitation Data'!H110)),0),"]"),IF(AND(ISNUMBER(OFFSET('Sanitation Data'!$H$5,0,10*ROW('Sanitation Data'!H110))),DJ116="",ISNUMBER(OFFSET('Sanitation Data'!$H$5,0,10*ROW('Sanitation Data'!H110)))),100-OFFSET('Sanitation Data'!$H$5,0,10*ROW('Sanitation Data'!H110)),NA())))</f>
        <v>#N/A</v>
      </c>
      <c r="AV116" s="253" t="e">
        <f ca="true">+IF(AND(ISNUMBER(OFFSET('Sanitation Data'!$H$7,0,10*ROW('Sanitation Data'!H110))),DK116="Yes"),OFFSET('Sanitation Data'!$H$7,0,10*ROW('Sanitation Data'!H110)),IF(AND(ISNUMBER(OFFSET('Sanitation Data'!$H$7,0,10*ROW('Sanitation Data'!H110))),DK116="No",ISNUMBER(OFFSET('Sanitation Data'!$H$7,0,10*ROW('Sanitation Data'!H110)))),CONCATENATE("[",ROUND(OFFSET('Sanitation Data'!$H$7,0,10*ROW('Sanitation Data'!H110)),0),"]"),IF(AND(ISNUMBER(OFFSET('Sanitation Data'!$H$7,0,10*ROW('Sanitation Data'!H110))),DK116="",ISNUMBER(OFFSET('Sanitation Data'!$H$7,0,10*ROW('Sanitation Data'!H110)))),OFFSET('Sanitation Data'!$H$7,0,10*ROW('Sanitation Data'!H110)),NA())))</f>
        <v>#N/A</v>
      </c>
      <c r="AW116" s="253" t="e">
        <f ca="true">+IF(AND(ISNUMBER(OFFSET('Sanitation Data'!$H$11,0,10*ROW('Sanitation Data'!H110))),DL116="Yes"),OFFSET('Sanitation Data'!$H$11,0,10*ROW('Sanitation Data'!H110)),IF(AND(ISNUMBER(OFFSET('Sanitation Data'!$H$11,0,10*ROW('Sanitation Data'!H110))),DL116="No",ISNUMBER(OFFSET('Sanitation Data'!$H$11,0,10*ROW('Sanitation Data'!H110)))),CONCATENATE("[",ROUND(OFFSET('Sanitation Data'!$H$11,0,10*ROW('Sanitation Data'!H110)),0),"]"),IF(AND(ISNUMBER(OFFSET('Sanitation Data'!$H$11,0,10*ROW('Sanitation Data'!H110))),DL116="",ISNUMBER(OFFSET('Sanitation Data'!$H$11,0,10*ROW('Sanitation Data'!H110)))),OFFSET('Sanitation Data'!$H$11,0,10*ROW('Sanitation Data'!H110)),NA())))</f>
        <v>#N/A</v>
      </c>
      <c r="AX116" s="253" t="e">
        <f ca="true">+IF(AND(ISNUMBER(OFFSET('Sanitation Data'!$H$12,0,10*ROW('Sanitation Data'!H110))),DM116="Yes"),OFFSET('Sanitation Data'!$H$12,0,10*ROW('Sanitation Data'!H110)),IF(AND(ISNUMBER(OFFSET('Sanitation Data'!$H$12,0,10*ROW('Sanitation Data'!H110))),DM116="No",ISNUMBER(OFFSET('Sanitation Data'!$H$12,0,10*ROW('Sanitation Data'!H110)))),CONCATENATE("[",ROUND(OFFSET('Sanitation Data'!$H$12,0,10*ROW('Sanitation Data'!H110)),0),"]"),IF(AND(ISNUMBER(OFFSET('Sanitation Data'!$H$12,0,10*ROW('Sanitation Data'!H110))),DM116="",ISNUMBER(OFFSET('Sanitation Data'!$H$12,0,10*ROW('Sanitation Data'!H110)))),OFFSET('Sanitation Data'!$H$12,0,10*ROW('Sanitation Data'!H110)),NA())))</f>
        <v>#N/A</v>
      </c>
      <c r="AY116" s="253" t="e">
        <f ca="true">+IF(AND(ISNUMBER(OFFSET('Sanitation Data'!$H$13,0,10*ROW('Sanitation Data'!H110))),DN116="Yes"),OFFSET('Sanitation Data'!$H$13,0,10*ROW('Sanitation Data'!H110)),IF(AND(ISNUMBER(OFFSET('Sanitation Data'!$H$13,0,10*ROW('Sanitation Data'!H110))),DN116="No",ISNUMBER(OFFSET('Sanitation Data'!$H$13,0,10*ROW('Sanitation Data'!H110)))),CONCATENATE("[",ROUND(OFFSET('Sanitation Data'!$H$13,0,10*ROW('Sanitation Data'!H110)),0),"]"),IF(AND(ISNUMBER(OFFSET('Sanitation Data'!$H$13,0,10*ROW('Sanitation Data'!H110))),DN116="",ISNUMBER(OFFSET('Sanitation Data'!$H$13,0,10*ROW('Sanitation Data'!H110)))),OFFSET('Sanitation Data'!$H$13,0,10*ROW('Sanitation Data'!H110)),NA())))</f>
        <v>#N/A</v>
      </c>
      <c r="AZ116" s="254" t="e">
        <f ca="true">+IF(AND(ISNUMBER(OFFSET('Hygiene Data'!$C$6,0,10*ROW('Hygiene Data'!C110))),DO116="Yes"),OFFSET('Hygiene Data'!$C$6,0,10*ROW('Hygiene Data'!C110)),IF(AND(ISNUMBER(OFFSET('Hygiene Data'!$C$6,0,10*ROW('Hygiene Data'!C110))),DO116="No",ISNUMBER(OFFSET('Hygiene Data'!$C$6,0,10*ROW('Hygiene Data'!C110)))),CONCATENATE("[",ROUND(OFFSET('Hygiene Data'!$C$6,0,10*ROW('Hygiene Data'!C110)),0),"]"),IF(AND(ISNUMBER(OFFSET('Hygiene Data'!$C$6,0,10*ROW('Hygiene Data'!C110))),DO116="",ISNUMBER(OFFSET('Hygiene Data'!$C$6,0,10*ROW('Hygiene Data'!C110)))),OFFSET('Hygiene Data'!$C$6,0,10*ROW('Hygiene Data'!C110)),NA())))</f>
        <v>#N/A</v>
      </c>
      <c r="BA116" s="254" t="e">
        <f ca="true">+IF(AND(ISNUMBER(OFFSET('Hygiene Data'!$C$8,0,10*ROW('Hygiene Data'!C110))),DP116="Yes"),OFFSET('Hygiene Data'!$C$8,0,10*ROW('Hygiene Data'!C110)),IF(AND(ISNUMBER(OFFSET('Hygiene Data'!$C$8,0,10*ROW('Hygiene Data'!C110))),DP116="No",ISNUMBER(OFFSET('Hygiene Data'!$C$8,0,10*ROW('Hygiene Data'!C110)))),CONCATENATE("[",ROUND(OFFSET('Hygiene Data'!$C$8,0,10*ROW('Hygiene Data'!C110)),0),"]"),IF(AND(ISNUMBER(OFFSET('Hygiene Data'!$C$8,0,10*ROW('Hygiene Data'!C110))),DP116="",ISNUMBER(OFFSET('Hygiene Data'!$C$8,0,10*ROW('Hygiene Data'!C110)))),OFFSET('Hygiene Data'!$C$8,0,10*ROW('Hygiene Data'!C110)),NA())))</f>
        <v>#N/A</v>
      </c>
      <c r="BB116" s="254" t="e">
        <f ca="true">+IF(AND(ISNUMBER(OFFSET('Hygiene Data'!$C$10,0,10*ROW('Hygiene Data'!C110))),DQ116="Yes"),OFFSET('Hygiene Data'!$C$10,0,10*ROW('Hygiene Data'!C110)),IF(AND(ISNUMBER(OFFSET('Hygiene Data'!$C$10,0,10*ROW('Hygiene Data'!C110))),DQ116="No",ISNUMBER(OFFSET('Hygiene Data'!$C$10,0,10*ROW('Hygiene Data'!C110)))),CONCATENATE("[",ROUND(OFFSET('Hygiene Data'!$C$10,0,10*ROW('Hygiene Data'!C110)),0),"]"),IF(AND(ISNUMBER(OFFSET('Hygiene Data'!$C$10,0,10*ROW('Hygiene Data'!C110))),DQ116="",ISNUMBER(OFFSET('Hygiene Data'!$C$10,0,10*ROW('Hygiene Data'!C110)))),OFFSET('Hygiene Data'!$C$10,0,10*ROW('Hygiene Data'!C110)),NA())))</f>
        <v>#N/A</v>
      </c>
      <c r="BC116" s="254" t="e">
        <f ca="true">+IF(AND(ISNUMBER(OFFSET('Hygiene Data'!$D$6,0,10*ROW('Hygiene Data'!D110))),DR116="Yes"),OFFSET('Hygiene Data'!$D$6,0,10*ROW('Hygiene Data'!D110)),IF(AND(ISNUMBER(OFFSET('Hygiene Data'!$D$6,0,10*ROW('Hygiene Data'!D110))),DR116="No",ISNUMBER(OFFSET('Hygiene Data'!$D$6,0,10*ROW('Hygiene Data'!D110)))),CONCATENATE("[",ROUND(OFFSET('Hygiene Data'!$D$6,0,10*ROW('Hygiene Data'!D110)),0),"]"),IF(AND(ISNUMBER(OFFSET('Hygiene Data'!$D$6,0,10*ROW('Hygiene Data'!D110))),DR116="",ISNUMBER(OFFSET('Hygiene Data'!$D$6,0,10*ROW('Hygiene Data'!D110)))),OFFSET('Hygiene Data'!$D$6,0,10*ROW('Hygiene Data'!D110)),NA())))</f>
        <v>#N/A</v>
      </c>
      <c r="BD116" s="254" t="e">
        <f ca="true">+IF(AND(ISNUMBER(OFFSET('Hygiene Data'!$D$8,0,10*ROW('Hygiene Data'!D110))),DS116="Yes"),OFFSET('Hygiene Data'!$D$8,0,10*ROW('Hygiene Data'!D110)),IF(AND(ISNUMBER(OFFSET('Hygiene Data'!$D$8,0,10*ROW('Hygiene Data'!D110))),DS116="No",ISNUMBER(OFFSET('Hygiene Data'!$D$8,0,10*ROW('Hygiene Data'!D110)))),CONCATENATE("[",ROUND(OFFSET('Hygiene Data'!$D$8,0,10*ROW('Hygiene Data'!D110)),0),"]"),IF(AND(ISNUMBER(OFFSET('Hygiene Data'!$D$8,0,10*ROW('Hygiene Data'!D110))),DS116="",ISNUMBER(OFFSET('Hygiene Data'!$D$8,0,10*ROW('Hygiene Data'!D110)))),OFFSET('Hygiene Data'!$D$8,0,10*ROW('Hygiene Data'!D110)),NA())))</f>
        <v>#N/A</v>
      </c>
      <c r="BE116" s="254" t="e">
        <f ca="true">+IF(AND(ISNUMBER(OFFSET('Hygiene Data'!$D$10,0,10*ROW('Hygiene Data'!D110))),DT116="Yes"),OFFSET('Hygiene Data'!$D$10,0,10*ROW('Hygiene Data'!D110)),IF(AND(ISNUMBER(OFFSET('Hygiene Data'!$D$10,0,10*ROW('Hygiene Data'!D110))),DT116="No",ISNUMBER(OFFSET('Hygiene Data'!$D$10,0,10*ROW('Hygiene Data'!D110)))),CONCATENATE("[",ROUND(OFFSET('Hygiene Data'!$D$10,0,10*ROW('Hygiene Data'!D110)),0),"]"),IF(AND(ISNUMBER(OFFSET('Hygiene Data'!$D$10,0,10*ROW('Hygiene Data'!D110))),DT116="",ISNUMBER(OFFSET('Hygiene Data'!$D$10,0,10*ROW('Hygiene Data'!D110)))),OFFSET('Hygiene Data'!$D$10,0,10*ROW('Hygiene Data'!D110)),NA())))</f>
        <v>#N/A</v>
      </c>
      <c r="BF116" s="254" t="e">
        <f ca="true">+IF(AND(ISNUMBER(OFFSET('Hygiene Data'!$E$6,0,10*ROW('Hygiene Data'!E110))),DU116="Yes"),OFFSET('Hygiene Data'!$E$6,0,10*ROW('Hygiene Data'!E110)),IF(AND(ISNUMBER(OFFSET('Hygiene Data'!$E$6,0,10*ROW('Hygiene Data'!E110))),DU116="No",ISNUMBER(OFFSET('Hygiene Data'!$E$6,0,10*ROW('Hygiene Data'!E110)))),CONCATENATE("[",ROUND(OFFSET('Hygiene Data'!$E$6,0,10*ROW('Hygiene Data'!E110)),0),"]"),IF(AND(ISNUMBER(OFFSET('Hygiene Data'!$E$6,0,10*ROW('Hygiene Data'!E110))),DU116="",ISNUMBER(OFFSET('Hygiene Data'!$E$6,0,10*ROW('Hygiene Data'!E110)))),OFFSET('Hygiene Data'!$E$6,0,10*ROW('Hygiene Data'!E110)),NA())))</f>
        <v>#N/A</v>
      </c>
      <c r="BG116" s="254" t="e">
        <f ca="true">+IF(AND(ISNUMBER(OFFSET('Hygiene Data'!$E$8,0,10*ROW('Hygiene Data'!E110))),DV116="Yes"),OFFSET('Hygiene Data'!$E$8,0,10*ROW('Hygiene Data'!E110)),IF(AND(ISNUMBER(OFFSET('Hygiene Data'!$E$8,0,10*ROW('Hygiene Data'!E110))),DV116="No",ISNUMBER(OFFSET('Hygiene Data'!$E$8,0,10*ROW('Hygiene Data'!E110)))),CONCATENATE("[",ROUND(OFFSET('Hygiene Data'!$E$8,0,10*ROW('Hygiene Data'!E110)),0),"]"),IF(AND(ISNUMBER(OFFSET('Hygiene Data'!$E$8,0,10*ROW('Hygiene Data'!E110))),DV116="",ISNUMBER(OFFSET('Hygiene Data'!$E$8,0,10*ROW('Hygiene Data'!E110)))),OFFSET('Hygiene Data'!$E$8,0,10*ROW('Hygiene Data'!E110)),NA())))</f>
        <v>#N/A</v>
      </c>
      <c r="BH116" s="254" t="e">
        <f ca="true">+IF(AND(ISNUMBER(OFFSET('Hygiene Data'!$E$10,0,10*ROW('Hygiene Data'!E110))),DW116="Yes"),OFFSET('Hygiene Data'!$E$10,0,10*ROW('Hygiene Data'!E110)),IF(AND(ISNUMBER(OFFSET('Hygiene Data'!$E$10,0,10*ROW('Hygiene Data'!E110))),DW116="No",ISNUMBER(OFFSET('Hygiene Data'!$E$10,0,10*ROW('Hygiene Data'!E110)))),CONCATENATE("[",ROUND(OFFSET('Hygiene Data'!$E$10,0,10*ROW('Hygiene Data'!E110)),0),"]"),IF(AND(ISNUMBER(OFFSET('Hygiene Data'!$E$10,0,10*ROW('Hygiene Data'!E110))),DW116="",ISNUMBER(OFFSET('Hygiene Data'!$E$10,0,10*ROW('Hygiene Data'!E110)))),OFFSET('Hygiene Data'!$E$10,0,10*ROW('Hygiene Data'!E110)),NA())))</f>
        <v>#N/A</v>
      </c>
      <c r="BI116" s="254" t="e">
        <f ca="true">+IF(AND(ISNUMBER(OFFSET('Hygiene Data'!$F$6,0,10*ROW('Hygiene Data'!F110))),DX116="Yes"),OFFSET('Hygiene Data'!$F$6,0,10*ROW('Hygiene Data'!F110)),IF(AND(ISNUMBER(OFFSET('Hygiene Data'!$F$6,0,10*ROW('Hygiene Data'!F110))),DX116="No",ISNUMBER(OFFSET('Hygiene Data'!$F$6,0,10*ROW('Hygiene Data'!F110)))),CONCATENATE("[",ROUND(OFFSET('Hygiene Data'!$F$6,0,10*ROW('Hygiene Data'!F110)),0),"]"),IF(AND(ISNUMBER(OFFSET('Hygiene Data'!$F$6,0,10*ROW('Hygiene Data'!F110))),DX116="",ISNUMBER(OFFSET('Hygiene Data'!$F$6,0,10*ROW('Hygiene Data'!F110)))),OFFSET('Hygiene Data'!$F$6,0,10*ROW('Hygiene Data'!F110)),NA())))</f>
        <v>#N/A</v>
      </c>
      <c r="BJ116" s="254" t="e">
        <f ca="true">+IF(AND(ISNUMBER(OFFSET('Hygiene Data'!$F$8,0,10*ROW('Hygiene Data'!F110))),DY116="Yes"),OFFSET('Hygiene Data'!$F$8,0,10*ROW('Hygiene Data'!F110)),IF(AND(ISNUMBER(OFFSET('Hygiene Data'!$F$8,0,10*ROW('Hygiene Data'!F110))),DY116="No",ISNUMBER(OFFSET('Hygiene Data'!$F$8,0,10*ROW('Hygiene Data'!F110)))),CONCATENATE("[",ROUND(OFFSET('Hygiene Data'!$F$8,0,10*ROW('Hygiene Data'!F110)),0),"]"),IF(AND(ISNUMBER(OFFSET('Hygiene Data'!$F$8,0,10*ROW('Hygiene Data'!F110))),DY116="",ISNUMBER(OFFSET('Hygiene Data'!$F$8,0,10*ROW('Hygiene Data'!F110)))),OFFSET('Hygiene Data'!$F$8,0,10*ROW('Hygiene Data'!F110)),NA())))</f>
        <v>#N/A</v>
      </c>
      <c r="BK116" s="254" t="e">
        <f ca="true">+IF(AND(ISNUMBER(OFFSET('Hygiene Data'!$F$10,0,10*ROW('Hygiene Data'!F110))),DZ116="Yes"),OFFSET('Hygiene Data'!$F$10,0,10*ROW('Hygiene Data'!F110)),IF(AND(ISNUMBER(OFFSET('Hygiene Data'!$F$10,0,10*ROW('Hygiene Data'!F110))),DZ116="No",ISNUMBER(OFFSET('Hygiene Data'!$F$10,0,10*ROW('Hygiene Data'!F110)))),CONCATENATE("[",ROUND(OFFSET('Hygiene Data'!$F$10,0,10*ROW('Hygiene Data'!F110)),0),"]"),IF(AND(ISNUMBER(OFFSET('Hygiene Data'!$F$10,0,10*ROW('Hygiene Data'!F110))),DZ116="",ISNUMBER(OFFSET('Hygiene Data'!$F$10,0,10*ROW('Hygiene Data'!F110)))),OFFSET('Hygiene Data'!$F$10,0,10*ROW('Hygiene Data'!F110)),NA())))</f>
        <v>#N/A</v>
      </c>
      <c r="BL116" s="254" t="e">
        <f ca="true">+IF(AND(ISNUMBER(OFFSET('Hygiene Data'!$G$6,0,10*ROW('Hygiene Data'!G110))),EA116="Yes"),OFFSET('Hygiene Data'!$G$6,0,10*ROW('Hygiene Data'!G110)),IF(AND(ISNUMBER(OFFSET('Hygiene Data'!$G$6,0,10*ROW('Hygiene Data'!G110))),EA116="No",ISNUMBER(OFFSET('Hygiene Data'!$G$6,0,10*ROW('Hygiene Data'!G110)))),CONCATENATE("[",ROUND(OFFSET('Hygiene Data'!$G$6,0,10*ROW('Hygiene Data'!G110)),0),"]"),IF(AND(ISNUMBER(OFFSET('Hygiene Data'!$G$6,0,10*ROW('Hygiene Data'!G110))),EA116="",ISNUMBER(OFFSET('Hygiene Data'!$G$6,0,10*ROW('Hygiene Data'!G110)))),OFFSET('Hygiene Data'!$G$6,0,10*ROW('Hygiene Data'!G110)),NA())))</f>
        <v>#N/A</v>
      </c>
      <c r="BM116" s="254" t="e">
        <f ca="true">+IF(AND(ISNUMBER(OFFSET('Hygiene Data'!$G$8,0,10*ROW('Hygiene Data'!G110))),EB116="Yes"),OFFSET('Hygiene Data'!$G$8,0,10*ROW('Hygiene Data'!G110)),IF(AND(ISNUMBER(OFFSET('Hygiene Data'!$G$8,0,10*ROW('Hygiene Data'!G110))),EB116="No",ISNUMBER(OFFSET('Hygiene Data'!$G$8,0,10*ROW('Hygiene Data'!G110)))),CONCATENATE("[",ROUND(OFFSET('Hygiene Data'!$G$8,0,10*ROW('Hygiene Data'!G110)),0),"]"),IF(AND(ISNUMBER(OFFSET('Hygiene Data'!$G$8,0,10*ROW('Hygiene Data'!G110))),EB116="",ISNUMBER(OFFSET('Hygiene Data'!$G$8,0,10*ROW('Hygiene Data'!G110)))),OFFSET('Hygiene Data'!$G$8,0,10*ROW('Hygiene Data'!G110)),NA())))</f>
        <v>#N/A</v>
      </c>
      <c r="BN116" s="254" t="e">
        <f ca="true">+IF(AND(ISNUMBER(OFFSET('Hygiene Data'!$G$10,0,10*ROW('Hygiene Data'!G110))),EC116="Yes"),OFFSET('Hygiene Data'!$G$10,0,10*ROW('Hygiene Data'!G110)),IF(AND(ISNUMBER(OFFSET('Hygiene Data'!$G$10,0,10*ROW('Hygiene Data'!G110))),EC116="No",ISNUMBER(OFFSET('Hygiene Data'!$G$10,0,10*ROW('Hygiene Data'!G110)))),CONCATENATE("[",ROUND(OFFSET('Hygiene Data'!$G$10,0,10*ROW('Hygiene Data'!G110)),0),"]"),IF(AND(ISNUMBER(OFFSET('Hygiene Data'!$G$10,0,10*ROW('Hygiene Data'!G110))),EC116="",ISNUMBER(OFFSET('Hygiene Data'!$G$10,0,10*ROW('Hygiene Data'!G110)))),OFFSET('Hygiene Data'!$G$10,0,10*ROW('Hygiene Data'!G110)),NA())))</f>
        <v>#N/A</v>
      </c>
      <c r="BO116" s="254" t="e">
        <f ca="true">+IF(AND(ISNUMBER(OFFSET('Hygiene Data'!$H$6,0,10*ROW('Hygiene Data'!H110))),ED116="Yes"),OFFSET('Hygiene Data'!$H$6,0,10*ROW('Hygiene Data'!H110)),IF(AND(ISNUMBER(OFFSET('Hygiene Data'!$H$6,0,10*ROW('Hygiene Data'!H110))),ED116="No",ISNUMBER(OFFSET('Hygiene Data'!$H$6,0,10*ROW('Hygiene Data'!H110)))),CONCATENATE("[",ROUND(OFFSET('Hygiene Data'!$H$6,0,10*ROW('Hygiene Data'!H110)),0),"]"),IF(AND(ISNUMBER(OFFSET('Hygiene Data'!$H$6,0,10*ROW('Hygiene Data'!H110))),ED116="",ISNUMBER(OFFSET('Hygiene Data'!$H$6,0,10*ROW('Hygiene Data'!H110)))),OFFSET('Hygiene Data'!$H$6,0,10*ROW('Hygiene Data'!H110)),NA())))</f>
        <v>#N/A</v>
      </c>
      <c r="BP116" s="254" t="e">
        <f ca="true">+IF(AND(ISNUMBER(OFFSET('Hygiene Data'!$H$8,0,10*ROW('Hygiene Data'!H110))),EE116="Yes"),OFFSET('Hygiene Data'!$H$8,0,10*ROW('Hygiene Data'!H110)),IF(AND(ISNUMBER(OFFSET('Hygiene Data'!$H$8,0,10*ROW('Hygiene Data'!H110))),EE116="No",ISNUMBER(OFFSET('Hygiene Data'!$H$8,0,10*ROW('Hygiene Data'!H110)))),CONCATENATE("[",ROUND(OFFSET('Hygiene Data'!$H$8,0,10*ROW('Hygiene Data'!H110)),0),"]"),IF(AND(ISNUMBER(OFFSET('Hygiene Data'!$H$8,0,10*ROW('Hygiene Data'!H110))),EE116="",ISNUMBER(OFFSET('Hygiene Data'!$H$8,0,10*ROW('Hygiene Data'!H110)))),OFFSET('Hygiene Data'!$H$8,0,10*ROW('Hygiene Data'!H110)),NA())))</f>
        <v>#N/A</v>
      </c>
      <c r="BQ116" s="254" t="e">
        <f ca="true">+IF(AND(ISNUMBER(OFFSET('Hygiene Data'!$H$10,0,10*ROW('Hygiene Data'!H110))),EF116="Yes"),OFFSET('Hygiene Data'!$H$10,0,10*ROW('Hygiene Data'!H110)),IF(AND(ISNUMBER(OFFSET('Hygiene Data'!$H$10,0,10*ROW('Hygiene Data'!H110))),EF116="No",ISNUMBER(OFFSET('Hygiene Data'!$H$10,0,10*ROW('Hygiene Data'!H110)))),CONCATENATE("[",ROUND(OFFSET('Hygiene Data'!$H$10,0,10*ROW('Hygiene Data'!H110)),0),"]"),IF(AND(ISNUMBER(OFFSET('Hygiene Data'!$H$10,0,10*ROW('Hygiene Data'!H110))),EF116="",ISNUMBER(OFFSET('Hygiene Data'!$H$10,0,10*ROW('Hygiene Data'!H110)))),OFFSET('Hygiene Data'!$H$10,0,10*ROW('Hygiene Data'!H110)),NA())))</f>
        <v>#N/A</v>
      </c>
      <c r="BS116" s="36" t="str">
        <f ca="true">+IF(OFFSET('Water Data'!$C$28,0,10*ROW('Water Data'!C110))="","",OFFSET('Water Data'!$C$28,0,10*ROW('Water Data'!C110)))</f>
        <v/>
      </c>
      <c r="BT116" s="36" t="str">
        <f ca="true">+IF(OFFSET('Water Data'!$C$29,0,10*ROW('Water Data'!C110))="","",OFFSET('Water Data'!$C$29,0,10*ROW('Water Data'!C110)))</f>
        <v/>
      </c>
      <c r="BU116" s="36" t="str">
        <f ca="true">+IF(OFFSET('Water Data'!$C$30,0,10*ROW('Water Data'!C110))="","",OFFSET('Water Data'!$C$30,0,10*ROW('Water Data'!C110)))</f>
        <v/>
      </c>
      <c r="BV116" s="36" t="str">
        <f ca="true">+IF(OFFSET('Water Data'!$D$28,0,10*ROW('Water Data'!D110))="","",OFFSET('Water Data'!$D$28,0,10*ROW('Water Data'!D110)))</f>
        <v/>
      </c>
      <c r="BW116" s="36" t="str">
        <f ca="true">+IF(OFFSET('Water Data'!$D$29,0,10*ROW('Water Data'!D110))="","",OFFSET('Water Data'!$D$29,0,10*ROW('Water Data'!D110)))</f>
        <v/>
      </c>
      <c r="BX116" s="36" t="str">
        <f ca="true">+IF(OFFSET('Water Data'!$D$30,0,10*ROW('Water Data'!D110))="","",OFFSET('Water Data'!$D$30,0,10*ROW('Water Data'!D110)))</f>
        <v/>
      </c>
      <c r="BY116" s="36" t="str">
        <f ca="true">+IF(OFFSET('Water Data'!$E$28,0,10*ROW('Water Data'!E110))="","",OFFSET('Water Data'!$E$28,0,10*ROW('Water Data'!E110)))</f>
        <v/>
      </c>
      <c r="BZ116" s="36" t="str">
        <f ca="true">+IF(OFFSET('Water Data'!$E$29,0,10*ROW('Water Data'!E110))="","",OFFSET('Water Data'!$E$29,0,10*ROW('Water Data'!E110)))</f>
        <v/>
      </c>
      <c r="CA116" s="36" t="str">
        <f ca="true">+IF(OFFSET('Water Data'!$E$30,0,10*ROW('Water Data'!E110))="","",OFFSET('Water Data'!$E$30,0,10*ROW('Water Data'!E110)))</f>
        <v/>
      </c>
      <c r="CB116" s="36" t="str">
        <f ca="true">+IF(OFFSET('Water Data'!$F$28,0,10*ROW('Water Data'!F110))="","",OFFSET('Water Data'!$F$28,0,10*ROW('Water Data'!F110)))</f>
        <v/>
      </c>
      <c r="CC116" s="36" t="str">
        <f ca="true">+IF(OFFSET('Water Data'!$F$29,0,10*ROW('Water Data'!F110))="","",OFFSET('Water Data'!$F$29,0,10*ROW('Water Data'!F110)))</f>
        <v/>
      </c>
      <c r="CD116" s="36" t="str">
        <f ca="true">+IF(OFFSET('Water Data'!$F$30,0,10*ROW('Water Data'!F110))="","",OFFSET('Water Data'!$F$30,0,10*ROW('Water Data'!F110)))</f>
        <v/>
      </c>
      <c r="CE116" s="36" t="str">
        <f ca="true">+IF(OFFSET('Water Data'!$G$28,0,10*ROW('Water Data'!G110))="","",OFFSET('Water Data'!$G$28,0,10*ROW('Water Data'!G110)))</f>
        <v/>
      </c>
      <c r="CF116" s="36" t="str">
        <f ca="true">+IF(OFFSET('Water Data'!$G$29,0,10*ROW('Water Data'!G110))="","",OFFSET('Water Data'!$G$29,0,10*ROW('Water Data'!G110)))</f>
        <v/>
      </c>
      <c r="CG116" s="36" t="str">
        <f ca="true">+IF(OFFSET('Water Data'!$G$30,0,10*ROW('Water Data'!G110))="","",OFFSET('Water Data'!$G$30,0,10*ROW('Water Data'!G110)))</f>
        <v/>
      </c>
      <c r="CH116" s="36" t="str">
        <f ca="true">+IF(OFFSET('Water Data'!$H$28,0,10*ROW('Water Data'!H110))="","",OFFSET('Water Data'!$H$28,0,10*ROW('Water Data'!H110)))</f>
        <v/>
      </c>
      <c r="CI116" s="36" t="str">
        <f ca="true">+IF(OFFSET('Water Data'!$H$29,0,10*ROW('Water Data'!H110))="","",OFFSET('Water Data'!$H$29,0,10*ROW('Water Data'!H110)))</f>
        <v/>
      </c>
      <c r="CJ116" s="36" t="str">
        <f ca="true">+IF(OFFSET('Water Data'!$H$30,0,10*ROW('Water Data'!H110))="","",OFFSET('Water Data'!$H$30,0,10*ROW('Water Data'!H110)))</f>
        <v/>
      </c>
      <c r="CK116" s="36" t="str">
        <f ca="true">+IF(OFFSET('Sanitation Data'!$C$29,0,10*ROW('Sanitation Data'!C110))="","",OFFSET('Sanitation Data'!$C$29,0,10*ROW('Sanitation Data'!C110)))</f>
        <v/>
      </c>
      <c r="CL116" s="36" t="str">
        <f ca="true">+IF(OFFSET('Sanitation Data'!$C$30,0,10*ROW('Sanitation Data'!C110))="","",OFFSET('Sanitation Data'!$C$30,0,10*ROW('Sanitation Data'!C110)))</f>
        <v/>
      </c>
      <c r="CM116" s="36" t="str">
        <f ca="true">+IF(OFFSET('Sanitation Data'!$C$31,0,10*ROW('Sanitation Data'!C110))="","",OFFSET('Sanitation Data'!$C$31,0,10*ROW('Sanitation Data'!C110)))</f>
        <v/>
      </c>
      <c r="CN116" s="36" t="str">
        <f ca="true">+IF(OFFSET('Sanitation Data'!$C$32,0,10*ROW('Sanitation Data'!C110))="","",OFFSET('Sanitation Data'!$C$32,0,10*ROW('Sanitation Data'!C110)))</f>
        <v/>
      </c>
      <c r="CO116" s="36" t="str">
        <f ca="true">+IF(OFFSET('Sanitation Data'!$C$33,0,10*ROW('Sanitation Data'!C110))="","",OFFSET('Sanitation Data'!$C$33,0,10*ROW('Sanitation Data'!C110)))</f>
        <v/>
      </c>
      <c r="CP116" s="36" t="str">
        <f ca="true">+IF(OFFSET('Sanitation Data'!$D$29,0,10*ROW('Sanitation Data'!D110))="","",OFFSET('Sanitation Data'!$D$29,0,10*ROW('Sanitation Data'!D110)))</f>
        <v/>
      </c>
      <c r="CQ116" s="36" t="str">
        <f ca="true">+IF(OFFSET('Sanitation Data'!$D$30,0,10*ROW('Sanitation Data'!D110))="","",OFFSET('Sanitation Data'!$D$30,0,10*ROW('Sanitation Data'!D110)))</f>
        <v/>
      </c>
      <c r="CR116" s="36" t="str">
        <f ca="true">+IF(OFFSET('Sanitation Data'!$D$31,0,10*ROW('Sanitation Data'!D110))="","",OFFSET('Sanitation Data'!$D$31,0,10*ROW('Sanitation Data'!D110)))</f>
        <v/>
      </c>
      <c r="CS116" s="36" t="str">
        <f ca="true">+IF(OFFSET('Sanitation Data'!$D$32,0,10*ROW('Sanitation Data'!D110))="","",OFFSET('Sanitation Data'!$D$32,0,10*ROW('Sanitation Data'!D110)))</f>
        <v/>
      </c>
      <c r="CT116" s="36" t="str">
        <f ca="true">+IF(OFFSET('Sanitation Data'!$D$33,0,10*ROW('Sanitation Data'!D110))="","",OFFSET('Sanitation Data'!$D$33,0,10*ROW('Sanitation Data'!D110)))</f>
        <v/>
      </c>
      <c r="CU116" s="36" t="str">
        <f ca="true">+IF(OFFSET('Sanitation Data'!$E$29,0,10*ROW('Sanitation Data'!E110))="","",OFFSET('Sanitation Data'!$E$29,0,10*ROW('Sanitation Data'!E110)))</f>
        <v/>
      </c>
      <c r="CV116" s="36" t="str">
        <f ca="true">+IF(OFFSET('Sanitation Data'!$E$30,0,10*ROW('Sanitation Data'!E110))="","",OFFSET('Sanitation Data'!$E$30,0,10*ROW('Sanitation Data'!E110)))</f>
        <v/>
      </c>
      <c r="CW116" s="36" t="str">
        <f ca="true">+IF(OFFSET('Sanitation Data'!$E$31,0,10*ROW('Sanitation Data'!E110))="","",OFFSET('Sanitation Data'!$E$31,0,10*ROW('Sanitation Data'!E110)))</f>
        <v/>
      </c>
      <c r="CX116" s="36" t="str">
        <f ca="true">+IF(OFFSET('Sanitation Data'!$E$32,0,10*ROW('Sanitation Data'!E110))="","",OFFSET('Sanitation Data'!$E$32,0,10*ROW('Sanitation Data'!E110)))</f>
        <v/>
      </c>
      <c r="CY116" s="36" t="str">
        <f ca="true">+IF(OFFSET('Sanitation Data'!$E$33,0,10*ROW('Sanitation Data'!E110))="","",OFFSET('Sanitation Data'!$E$33,0,10*ROW('Sanitation Data'!E110)))</f>
        <v/>
      </c>
      <c r="CZ116" s="36" t="str">
        <f ca="true">+IF(OFFSET('Sanitation Data'!$F$29,0,10*ROW('Sanitation Data'!F110))="","",OFFSET('Sanitation Data'!$F$29,0,10*ROW('Sanitation Data'!F110)))</f>
        <v/>
      </c>
      <c r="DA116" s="36" t="str">
        <f ca="true">+IF(OFFSET('Sanitation Data'!$F$30,0,10*ROW('Sanitation Data'!F110))="","",OFFSET('Sanitation Data'!$F$30,0,10*ROW('Sanitation Data'!F110)))</f>
        <v/>
      </c>
      <c r="DB116" s="36" t="str">
        <f ca="true">+IF(OFFSET('Sanitation Data'!$F$31,0,10*ROW('Sanitation Data'!F110))="","",OFFSET('Sanitation Data'!$F$31,0,10*ROW('Sanitation Data'!F110)))</f>
        <v/>
      </c>
      <c r="DC116" s="36" t="str">
        <f ca="true">+IF(OFFSET('Sanitation Data'!$F$32,0,10*ROW('Sanitation Data'!F110))="","",OFFSET('Sanitation Data'!$F$32,0,10*ROW('Sanitation Data'!F110)))</f>
        <v/>
      </c>
      <c r="DD116" s="36" t="str">
        <f ca="true">+IF(OFFSET('Sanitation Data'!$F$33,0,10*ROW('Sanitation Data'!F110))="","",OFFSET('Sanitation Data'!$F$33,0,10*ROW('Sanitation Data'!F110)))</f>
        <v/>
      </c>
      <c r="DE116" s="36" t="str">
        <f ca="true">+IF(OFFSET('Sanitation Data'!$G$29,0,10*ROW('Sanitation Data'!G110))="","",OFFSET('Sanitation Data'!$G$29,0,10*ROW('Sanitation Data'!G110)))</f>
        <v/>
      </c>
      <c r="DF116" s="36" t="str">
        <f ca="true">+IF(OFFSET('Sanitation Data'!$G$30,0,10*ROW('Sanitation Data'!G110))="","",OFFSET('Sanitation Data'!$G$30,0,10*ROW('Sanitation Data'!G110)))</f>
        <v/>
      </c>
      <c r="DG116" s="36" t="str">
        <f ca="true">+IF(OFFSET('Sanitation Data'!$G$31,0,10*ROW('Sanitation Data'!G110))="","",OFFSET('Sanitation Data'!$G$31,0,10*ROW('Sanitation Data'!G110)))</f>
        <v/>
      </c>
      <c r="DH116" s="36" t="str">
        <f ca="true">+IF(OFFSET('Sanitation Data'!$G$32,0,10*ROW('Sanitation Data'!G110))="","",OFFSET('Sanitation Data'!$G$32,0,10*ROW('Sanitation Data'!G110)))</f>
        <v/>
      </c>
      <c r="DI116" s="36" t="str">
        <f ca="true">+IF(OFFSET('Sanitation Data'!$G$33,0,10*ROW('Sanitation Data'!G110))="","",OFFSET('Sanitation Data'!$G$33,0,10*ROW('Sanitation Data'!G110)))</f>
        <v/>
      </c>
      <c r="DJ116" s="36" t="str">
        <f ca="true">+IF(OFFSET('Sanitation Data'!$H$29,0,10*ROW('Sanitation Data'!H110))="","",OFFSET('Sanitation Data'!$H$29,0,10*ROW('Sanitation Data'!H110)))</f>
        <v/>
      </c>
      <c r="DK116" s="36" t="str">
        <f ca="true">+IF(OFFSET('Sanitation Data'!$H$30,0,10*ROW('Sanitation Data'!H110))="","",OFFSET('Sanitation Data'!$H$30,0,10*ROW('Sanitation Data'!H110)))</f>
        <v/>
      </c>
      <c r="DL116" s="36" t="str">
        <f ca="true">+IF(OFFSET('Sanitation Data'!$H$31,0,10*ROW('Sanitation Data'!H110))="","",OFFSET('Sanitation Data'!$H$31,0,10*ROW('Sanitation Data'!H110)))</f>
        <v/>
      </c>
      <c r="DM116" s="36" t="str">
        <f ca="true">+IF(OFFSET('Sanitation Data'!$H$32,0,10*ROW('Sanitation Data'!H110))="","",OFFSET('Sanitation Data'!$H$32,0,10*ROW('Sanitation Data'!H110)))</f>
        <v/>
      </c>
      <c r="DN116" s="36" t="str">
        <f ca="true">+IF(OFFSET('Sanitation Data'!$H$33,0,10*ROW('Sanitation Data'!H110))="","",OFFSET('Sanitation Data'!$H$33,0,10*ROW('Sanitation Data'!H110)))</f>
        <v/>
      </c>
      <c r="DO116" s="36" t="str">
        <f ca="true">+IF(OFFSET('Hygiene Data'!$C$12,0,10*ROW('Hygiene Data'!C110))="","",OFFSET('Hygiene Data'!$C$12,0,10*ROW('Hygiene Data'!C110)))</f>
        <v/>
      </c>
      <c r="DP116" s="36" t="str">
        <f ca="true">+IF(OFFSET('Hygiene Data'!$C$13,0,10*ROW('Hygiene Data'!C110))="","",OFFSET('Hygiene Data'!$C$13,0,10*ROW('Hygiene Data'!C110)))</f>
        <v/>
      </c>
      <c r="DQ116" s="36" t="str">
        <f ca="true">+IF(OFFSET('Hygiene Data'!$C$14,0,10*ROW('Hygiene Data'!C110))="","",OFFSET('Hygiene Data'!$C$14,0,10*ROW('Hygiene Data'!C110)))</f>
        <v/>
      </c>
      <c r="DR116" s="36" t="str">
        <f ca="true">+IF(OFFSET('Hygiene Data'!$D$12,0,10*ROW('Hygiene Data'!D110))="","",OFFSET('Hygiene Data'!$D$12,0,10*ROW('Hygiene Data'!D110)))</f>
        <v/>
      </c>
      <c r="DS116" s="36" t="str">
        <f ca="true">+IF(OFFSET('Hygiene Data'!$D$13,0,10*ROW('Hygiene Data'!D110))="","",OFFSET('Hygiene Data'!$D$13,0,10*ROW('Hygiene Data'!D110)))</f>
        <v/>
      </c>
      <c r="DT116" s="36" t="str">
        <f ca="true">+IF(OFFSET('Hygiene Data'!$D$14,0,10*ROW('Hygiene Data'!D110))="","",OFFSET('Hygiene Data'!$D$14,0,10*ROW('Hygiene Data'!D110)))</f>
        <v/>
      </c>
      <c r="DU116" s="36" t="str">
        <f ca="true">+IF(OFFSET('Hygiene Data'!$E$12,0,10*ROW('Hygiene Data'!E110))="","",OFFSET('Hygiene Data'!$E$12,0,10*ROW('Hygiene Data'!E110)))</f>
        <v/>
      </c>
      <c r="DV116" s="36" t="str">
        <f ca="true">+IF(OFFSET('Hygiene Data'!$E$13,0,10*ROW('Hygiene Data'!E110))="","",OFFSET('Hygiene Data'!$E$13,0,10*ROW('Hygiene Data'!E110)))</f>
        <v/>
      </c>
      <c r="DW116" s="36" t="str">
        <f ca="true">+IF(OFFSET('Hygiene Data'!$E$14,0,10*ROW('Hygiene Data'!E110))="","",OFFSET('Hygiene Data'!$E$14,0,10*ROW('Hygiene Data'!E110)))</f>
        <v/>
      </c>
      <c r="DX116" s="36" t="str">
        <f ca="true">+IF(OFFSET('Hygiene Data'!$F$12,0,10*ROW('Hygiene Data'!F110))="","",OFFSET('Hygiene Data'!$F$12,0,10*ROW('Hygiene Data'!F110)))</f>
        <v/>
      </c>
      <c r="DY116" s="36" t="str">
        <f ca="true">+IF(OFFSET('Hygiene Data'!$F$13,0,10*ROW('Hygiene Data'!F110))="","",OFFSET('Hygiene Data'!$F$13,0,10*ROW('Hygiene Data'!F110)))</f>
        <v/>
      </c>
      <c r="DZ116" s="36" t="str">
        <f ca="true">+IF(OFFSET('Hygiene Data'!$F$14,0,10*ROW('Hygiene Data'!F110))="","",OFFSET('Hygiene Data'!$F$14,0,10*ROW('Hygiene Data'!F110)))</f>
        <v/>
      </c>
      <c r="EA116" s="36" t="str">
        <f ca="true">+IF(OFFSET('Hygiene Data'!$G$12,0,10*ROW('Hygiene Data'!G110))="","",OFFSET('Hygiene Data'!$G$12,0,10*ROW('Hygiene Data'!G110)))</f>
        <v/>
      </c>
      <c r="EB116" s="36" t="str">
        <f ca="true">+IF(OFFSET('Hygiene Data'!$G$13,0,10*ROW('Hygiene Data'!G110))="","",OFFSET('Hygiene Data'!$G$13,0,10*ROW('Hygiene Data'!G110)))</f>
        <v/>
      </c>
      <c r="EC116" s="36" t="str">
        <f ca="true">+IF(OFFSET('Hygiene Data'!$G$14,0,10*ROW('Hygiene Data'!G110))="","",OFFSET('Hygiene Data'!$G$14,0,10*ROW('Hygiene Data'!G110)))</f>
        <v/>
      </c>
      <c r="ED116" s="36" t="str">
        <f ca="true">+IF(OFFSET('Hygiene Data'!$H$12,0,10*ROW('Hygiene Data'!H110))="","",OFFSET('Hygiene Data'!$H$12,0,10*ROW('Hygiene Data'!H110)))</f>
        <v/>
      </c>
      <c r="EE116" s="36" t="str">
        <f ca="true">+IF(OFFSET('Hygiene Data'!$H$13,0,10*ROW('Hygiene Data'!H110))="","",OFFSET('Hygiene Data'!$H$13,0,10*ROW('Hygiene Data'!H110)))</f>
        <v/>
      </c>
      <c r="EF116" s="36" t="str">
        <f ca="true">+IF(OFFSET('Hygiene Data'!$H$14,0,10*ROW('Hygiene Data'!H110))="","",OFFSET('Hygiene Data'!$H$14,0,10*ROW('Hygiene Data'!H110)))</f>
        <v/>
      </c>
    </row>
    <row r="117" x14ac:dyDescent="0.2">
      <c r="A117" s="59" t="str">
        <f ca="true">+IF(OFFSET('Water Data'!$B$1,0,10*ROW('Water Data'!B114))="","",OFFSET('Water Data'!$B$1,0,10*ROW('Water Data'!B114)))</f>
        <v/>
      </c>
      <c r="B117" s="59" t="str">
        <f ca="true">+IF(OFFSET('Water Data'!$A$3,0,10*ROW('Water Data'!A114))="","",OFFSET('Water Data'!$A$3,0,10*ROW('Water Data'!A114)))</f>
        <v/>
      </c>
      <c r="C117" s="59" t="str">
        <f ca="true">+IF(OFFSET('Water Data'!$C$3,0,10*ROW('Water Data'!C114))="","",OFFSET('Water Data'!$C$3,0,10*ROW('Water Data'!C114)))</f>
        <v/>
      </c>
      <c r="D117" s="252" t="e">
        <f ca="true">+IF(AND(ISNUMBER(OFFSET('Water Data'!$C$5,0,10*ROW('Water Data'!C111))),BS117="Yes"),100-OFFSET('Water Data'!$C$5,0,10*ROW('Water Data'!C111)),IF(AND(ISNUMBER(OFFSET('Water Data'!$C$5,0,10*ROW('Water Data'!C111))),BS117="No",ISNUMBER(OFFSET('Water Data'!$C$5,0,10*ROW('Water Data'!C111)))),CONCATENATE("[",ROUND(100-OFFSET('Water Data'!$C$5,0,10*ROW('Water Data'!C111)),0),"]"),IF(AND(ISNUMBER(OFFSET('Water Data'!$C$5,0,10*ROW('Water Data'!C111))),BS117="",ISNUMBER(OFFSET('Water Data'!$C$5,0,10*ROW('Water Data'!C111)))),100-OFFSET('Water Data'!$C$5,0,10*ROW('Water Data'!C111)),NA())))</f>
        <v>#N/A</v>
      </c>
      <c r="E117" s="252" t="e">
        <f ca="true">+IF(AND(ISNUMBER(OFFSET('Water Data'!$C$7,0,10*ROW('Water Data'!D111))),BT117="Yes"),OFFSET('Water Data'!$C$7,0,10*ROW('Water Data'!C111)),IF(AND(ISNUMBER(OFFSET('Water Data'!$C$7,0,10*ROW('Water Data'!C111))),BT117="No",ISNUMBER(OFFSET('Water Data'!$C$7,0,10*ROW('Water Data'!C111)))),CONCATENATE("[",ROUND(OFFSET('Water Data'!$C$7,0,10*ROW('Water Data'!C111)),0),"]"),IF(AND(ISNUMBER(OFFSET('Water Data'!$C$7,0,10*ROW('Water Data'!C111))),BT117="",ISNUMBER(OFFSET('Water Data'!$C$7,0,10*ROW('Water Data'!C111)))),OFFSET('Water Data'!$C$7,0,10*ROW('Water Data'!C111)),NA())))</f>
        <v>#N/A</v>
      </c>
      <c r="F117" s="252" t="e">
        <f ca="true">+IF(AND(ISNUMBER(OFFSET('Water Data'!$C$10,0,10*ROW('Water Data'!C111))),BU117="Yes"),OFFSET('Water Data'!$C$10,0,10*ROW('Water Data'!C111)),IF(AND(ISNUMBER(OFFSET('Water Data'!$C$10,0,10*ROW('Water Data'!C111))),BU117="No",ISNUMBER(OFFSET('Water Data'!$C$10,0,10*ROW('Water Data'!C111)))),CONCATENATE("[",ROUND(OFFSET('Water Data'!$C$10,0,10*ROW('Water Data'!C111)),0),"]"),IF(AND(ISNUMBER(OFFSET('Water Data'!$C$10,0,10*ROW('Water Data'!C111))),BU117="",ISNUMBER(OFFSET('Water Data'!$C$10,0,10*ROW('Water Data'!C111)))),OFFSET('Water Data'!$C$10,0,10*ROW('Water Data'!C111)),NA())))</f>
        <v>#N/A</v>
      </c>
      <c r="G117" s="252" t="e">
        <f ca="true">+IF(AND(ISNUMBER(OFFSET('Water Data'!$D$5,0,10*ROW('Water Data'!D111))),BV117="Yes"),100-OFFSET('Water Data'!$D$5,0,10*ROW('Water Data'!D111)),IF(AND(ISNUMBER(OFFSET('Water Data'!$D$5,0,10*ROW('Water Data'!D111))),BV117="No",ISNUMBER(OFFSET('Water Data'!$D$5,0,10*ROW('Water Data'!D111)))),CONCATENATE("[",ROUND(100-OFFSET('Water Data'!$D$5,0,10*ROW('Water Data'!D111)),0),"]"),IF(AND(ISNUMBER(OFFSET('Water Data'!$D$5,0,10*ROW('Water Data'!D111))),BV117="",ISNUMBER(OFFSET('Water Data'!$D$5,0,10*ROW('Water Data'!D111)))),100-OFFSET('Water Data'!$D$5,0,10*ROW('Water Data'!D111)),NA())))</f>
        <v>#N/A</v>
      </c>
      <c r="H117" s="252" t="e">
        <f ca="true">+IF(AND(ISNUMBER(OFFSET('Water Data'!$D$7,0,10*ROW('Water Data'!D111))),BW117="Yes"),OFFSET('Water Data'!$D$7,0,10*ROW('Water Data'!D111)),IF(AND(ISNUMBER(OFFSET('Water Data'!$D$7,0,10*ROW('Water Data'!D111))),BW117="No",ISNUMBER(OFFSET('Water Data'!$D$7,0,10*ROW('Water Data'!D111)))),CONCATENATE("[",ROUND(OFFSET('Water Data'!$C$7,0,10*ROW('Water Data'!D111)),0),"]"),IF(AND(ISNUMBER(OFFSET('Water Data'!$D$7,0,10*ROW('Water Data'!D111))),BW117="",ISNUMBER(OFFSET('Water Data'!$D$7,0,10*ROW('Water Data'!D111)))),OFFSET('Water Data'!$D$7,0,10*ROW('Water Data'!D111)),NA())))</f>
        <v>#N/A</v>
      </c>
      <c r="I117" s="252" t="e">
        <f ca="true">+IF(AND(ISNUMBER(OFFSET('Water Data'!$D$10,0,10*ROW('Water Data'!D111))),BX117="Yes"),OFFSET('Water Data'!$D$10,0,10*ROW('Water Data'!D111)),IF(AND(ISNUMBER(OFFSET('Water Data'!$D$10,0,10*ROW('Water Data'!D111))),BX117="No",ISNUMBER(OFFSET('Water Data'!$D$10,0,10*ROW('Water Data'!D111)))),CONCATENATE("[",ROUND(OFFSET('Water Data'!$D$10,0,10*ROW('Water Data'!D111)),0),"]"),IF(AND(ISNUMBER(OFFSET('Water Data'!$D$10,0,10*ROW('Water Data'!D111))),BX117="",ISNUMBER(OFFSET('Water Data'!$D$10,0,10*ROW('Water Data'!D111)))),OFFSET('Water Data'!$D$10,0,10*ROW('Water Data'!D111)),NA())))</f>
        <v>#N/A</v>
      </c>
      <c r="J117" s="252" t="e">
        <f ca="true">+IF(AND(ISNUMBER(OFFSET('Water Data'!$E$5,0,10*ROW('Water Data'!E111))),BY117="Yes"),100-OFFSET('Water Data'!$E$5,0,10*ROW('Water Data'!E111)),IF(AND(ISNUMBER(OFFSET('Water Data'!$E$5,0,10*ROW('Water Data'!E111))),BY117="No",ISNUMBER(OFFSET('Water Data'!$E$5,0,10*ROW('Water Data'!E111)))),CONCATENATE("[",ROUND(100-OFFSET('Water Data'!$E$5,0,10*ROW('Water Data'!E111)),0),"]"),IF(AND(ISNUMBER(OFFSET('Water Data'!$E$5,0,10*ROW('Water Data'!E111))),BY117="",ISNUMBER(OFFSET('Water Data'!$E$5,0,10*ROW('Water Data'!E111)))),100-OFFSET('Water Data'!$E$5,0,10*ROW('Water Data'!E111)),NA())))</f>
        <v>#N/A</v>
      </c>
      <c r="K117" s="252" t="e">
        <f ca="true">+IF(AND(ISNUMBER(OFFSET('Water Data'!$E$7,0,10*ROW('Water Data'!E111))),BZ117="Yes"),OFFSET('Water Data'!$E$7,0,10*ROW('Water Data'!E111)),IF(AND(ISNUMBER(OFFSET('Water Data'!$E$7,0,10*ROW('Water Data'!E111))),BZ117="No",ISNUMBER(OFFSET('Water Data'!$E$7,0,10*ROW('Water Data'!E111)))),CONCATENATE("[",ROUND(OFFSET('Water Data'!$E$7,0,10*ROW('Water Data'!E111)),0),"]"),IF(AND(ISNUMBER(OFFSET('Water Data'!$E$7,0,10*ROW('Water Data'!E111))),BZ117="",ISNUMBER(OFFSET('Water Data'!$E$7,0,10*ROW('Water Data'!E111)))),OFFSET('Water Data'!$E$7,0,10*ROW('Water Data'!E111)),NA())))</f>
        <v>#N/A</v>
      </c>
      <c r="L117" s="252" t="e">
        <f ca="true">+IF(AND(ISNUMBER(OFFSET('Water Data'!$E$10,0,10*ROW('Water Data'!E111))),CA117="Yes"),OFFSET('Water Data'!$E$10,0,10*ROW('Water Data'!E111)),IF(AND(ISNUMBER(OFFSET('Water Data'!$E$10,0,10*ROW('Water Data'!E111))),CA117="No",ISNUMBER(OFFSET('Water Data'!$E$10,0,10*ROW('Water Data'!E111)))),CONCATENATE("[",ROUND(OFFSET('Water Data'!$E$10,0,10*ROW('Water Data'!E111)),0),"]"),IF(AND(ISNUMBER(OFFSET('Water Data'!$E$10,0,10*ROW('Water Data'!E111))),CA117="",ISNUMBER(OFFSET('Water Data'!$E$10,0,10*ROW('Water Data'!E111)))),OFFSET('Water Data'!$E$10,0,10*ROW('Water Data'!E111)),NA())))</f>
        <v>#N/A</v>
      </c>
      <c r="M117" s="252" t="e">
        <f ca="true">+IF(AND(ISNUMBER(OFFSET('Water Data'!$F$5,0,10*ROW('Water Data'!F111))),CB117="Yes"),100-OFFSET('Water Data'!$F$5,0,10*ROW('Water Data'!F111)),IF(AND(ISNUMBER(OFFSET('Water Data'!$F$5,0,10*ROW('Water Data'!F111))),CB117="No",ISNUMBER(OFFSET('Water Data'!$F$5,0,10*ROW('Water Data'!F111)))),CONCATENATE("[",ROUND(100-OFFSET('Water Data'!$F$5,0,10*ROW('Water Data'!F111)),0),"]"),IF(AND(ISNUMBER(OFFSET('Water Data'!$F$5,0,10*ROW('Water Data'!F111))),CB117="",ISNUMBER(OFFSET('Water Data'!$F$5,0,10*ROW('Water Data'!F111)))),100-OFFSET('Water Data'!$F$5,0,10*ROW('Water Data'!F111)),NA())))</f>
        <v>#N/A</v>
      </c>
      <c r="N117" s="252" t="e">
        <f ca="true">+IF(AND(ISNUMBER(OFFSET('Water Data'!$F$7,0,10*ROW('Water Data'!F111))),CC117="Yes"),OFFSET('Water Data'!$F$7,0,10*ROW('Water Data'!F111)),IF(AND(ISNUMBER(OFFSET('Water Data'!$F$7,0,10*ROW('Water Data'!F111))),CC117="No",ISNUMBER(OFFSET('Water Data'!$F$7,0,10*ROW('Water Data'!F111)))),CONCATENATE("[",ROUND(OFFSET('Water Data'!$F$7,0,10*ROW('Water Data'!F111)),0),"]"),IF(AND(ISNUMBER(OFFSET('Water Data'!$F$7,0,10*ROW('Water Data'!F111))),CC117="",ISNUMBER(OFFSET('Water Data'!$F$7,0,10*ROW('Water Data'!F111)))),OFFSET('Water Data'!$F$7,0,10*ROW('Water Data'!F111)),NA())))</f>
        <v>#N/A</v>
      </c>
      <c r="O117" s="252" t="e">
        <f ca="true">+IF(AND(ISNUMBER(OFFSET('Water Data'!$F$10,0,10*ROW('Water Data'!F111))),CD117="Yes"),OFFSET('Water Data'!$F$10,0,10*ROW('Water Data'!F111)),IF(AND(ISNUMBER(OFFSET('Water Data'!$F$10,0,10*ROW('Water Data'!F111))),CD117="No",ISNUMBER(OFFSET('Water Data'!$F$10,0,10*ROW('Water Data'!F111)))),CONCATENATE("[",ROUND(OFFSET('Water Data'!$F$10,0,10*ROW('Water Data'!F111)),0),"]"),IF(AND(ISNUMBER(OFFSET('Water Data'!$F$10,0,10*ROW('Water Data'!F111))),CD117="",ISNUMBER(OFFSET('Water Data'!$F$10,0,10*ROW('Water Data'!F111)))),OFFSET('Water Data'!$F$10,0,10*ROW('Water Data'!F111)),NA())))</f>
        <v>#N/A</v>
      </c>
      <c r="P117" s="252" t="e">
        <f ca="true">+IF(AND(ISNUMBER(OFFSET('Water Data'!$G$5,0,10*ROW('Water Data'!G111))),CE117="Yes"),100-OFFSET('Water Data'!$G$5,0,10*ROW('Water Data'!G111)),IF(AND(ISNUMBER(OFFSET('Water Data'!$G$5,0,10*ROW('Water Data'!G111))),CE117="No",ISNUMBER(OFFSET('Water Data'!$G$5,0,10*ROW('Water Data'!G111)))),CONCATENATE("[",ROUND(100-OFFSET('Water Data'!$G$5,0,10*ROW('Water Data'!G111)),0),"]"),IF(AND(ISNUMBER(OFFSET('Water Data'!$G$5,0,10*ROW('Water Data'!G111))),CE117="",ISNUMBER(OFFSET('Water Data'!$G$5,0,10*ROW('Water Data'!G111)))),100-OFFSET('Water Data'!$G$5,0,10*ROW('Water Data'!G111)),NA())))</f>
        <v>#N/A</v>
      </c>
      <c r="Q117" s="252" t="e">
        <f ca="true">+IF(AND(ISNUMBER(OFFSET('Water Data'!$G$7,0,10*ROW('Water Data'!G111))),CF117="Yes"),OFFSET('Water Data'!$G$7,0,10*ROW('Water Data'!G111)),IF(AND(ISNUMBER(OFFSET('Water Data'!$G$7,0,10*ROW('Water Data'!G111))),CF117="No",ISNUMBER(OFFSET('Water Data'!$G$7,0,10*ROW('Water Data'!G111)))),CONCATENATE("[",ROUND(OFFSET('Water Data'!$G$7,0,10*ROW('Water Data'!G111)),0),"]"),IF(AND(ISNUMBER(OFFSET('Water Data'!$G$7,0,10*ROW('Water Data'!G111))),CF117="",ISNUMBER(OFFSET('Water Data'!$G$7,0,10*ROW('Water Data'!G111)))),OFFSET('Water Data'!$G$7,0,10*ROW('Water Data'!G111)),NA())))</f>
        <v>#N/A</v>
      </c>
      <c r="R117" s="252" t="e">
        <f ca="true">+IF(AND(ISNUMBER(OFFSET('Water Data'!$G$10,0,10*ROW('Water Data'!G111))),CG117="Yes"),OFFSET('Water Data'!$G$10,0,10*ROW('Water Data'!G111)),IF(AND(ISNUMBER(OFFSET('Water Data'!$G$10,0,10*ROW('Water Data'!G111))),CG117="No",ISNUMBER(OFFSET('Water Data'!$G$10,0,10*ROW('Water Data'!G111)))),CONCATENATE("[",ROUND(OFFSET('Water Data'!$G$10,0,10*ROW('Water Data'!G111)),0),"]"),IF(AND(ISNUMBER(OFFSET('Water Data'!$G$10,0,10*ROW('Water Data'!G111))),CG117="",ISNUMBER(OFFSET('Water Data'!$G$10,0,10*ROW('Water Data'!G111)))),OFFSET('Water Data'!$G$10,0,10*ROW('Water Data'!G111)),NA())))</f>
        <v>#N/A</v>
      </c>
      <c r="S117" s="252" t="e">
        <f ca="true">+IF(AND(ISNUMBER(OFFSET('Water Data'!$H$5,0,10*ROW('Water Data'!H111))),CH117="Yes"),100-OFFSET('Water Data'!$H$5,0,10*ROW('Water Data'!H111)),IF(AND(ISNUMBER(OFFSET('Water Data'!$H$5,0,10*ROW('Water Data'!H111))),CH117="No",ISNUMBER(OFFSET('Water Data'!$H$5,0,10*ROW('Water Data'!H111)))),CONCATENATE("[",ROUND(100-OFFSET('Water Data'!$H$5,0,10*ROW('Water Data'!H111)),0),"]"),IF(AND(ISNUMBER(OFFSET('Water Data'!$H$5,0,10*ROW('Water Data'!H111))),CH117="",ISNUMBER(OFFSET('Water Data'!$H$5,0,10*ROW('Water Data'!H111)))),100-OFFSET('Water Data'!$H$5,0,10*ROW('Water Data'!H111)),NA())))</f>
        <v>#N/A</v>
      </c>
      <c r="T117" s="252" t="e">
        <f ca="true">+IF(AND(ISNUMBER(OFFSET('Water Data'!$H$7,0,10*ROW('Water Data'!H111))),CI117="Yes"),OFFSET('Water Data'!$H$7,0,10*ROW('Water Data'!H111)),IF(AND(ISNUMBER(OFFSET('Water Data'!$H$7,0,10*ROW('Water Data'!H111))),CI117="No",ISNUMBER(OFFSET('Water Data'!$H$7,0,10*ROW('Water Data'!H111)))),CONCATENATE("[",ROUND(OFFSET('Water Data'!$H$7,0,10*ROW('Water Data'!H111)),0),"]"),IF(AND(ISNUMBER(OFFSET('Water Data'!$H$7,0,10*ROW('Water Data'!H111))),CI117="",ISNUMBER(OFFSET('Water Data'!$H$7,0,10*ROW('Water Data'!H111)))),OFFSET('Water Data'!$H$7,0,10*ROW('Water Data'!H111)),NA())))</f>
        <v>#N/A</v>
      </c>
      <c r="U117" s="252" t="e">
        <f ca="true">+IF(AND(ISNUMBER(OFFSET('Water Data'!$H$10,0,10*ROW('Water Data'!H111))),CJ117="Yes"),OFFSET('Water Data'!$H$10,0,10*ROW('Water Data'!H111)),IF(AND(ISNUMBER(OFFSET('Water Data'!$H$10,0,10*ROW('Water Data'!H111))),CJ117="No",ISNUMBER(OFFSET('Water Data'!$H$10,0,10*ROW('Water Data'!H111)))),CONCATENATE("[",ROUND(OFFSET('Water Data'!$H$10,0,10*ROW('Water Data'!H111)),0),"]"),IF(AND(ISNUMBER(OFFSET('Water Data'!$H$10,0,10*ROW('Water Data'!H111))),CJ117="",ISNUMBER(OFFSET('Water Data'!$H$10,0,10*ROW('Water Data'!H111)))),OFFSET('Water Data'!$H$10,0,10*ROW('Water Data'!H111)),NA())))</f>
        <v>#N/A</v>
      </c>
      <c r="V117" s="253" t="e">
        <f ca="true">+IF(AND(ISNUMBER(OFFSET('Sanitation Data'!$C$5,0,10*ROW('Sanitation Data'!C111))),CK117="Yes"),100-OFFSET('Sanitation Data'!$C$5,0,10*ROW('Sanitation Data'!C111)),IF(AND(ISNUMBER(OFFSET('Sanitation Data'!$C$5,0,10*ROW('Sanitation Data'!C111))),CK117="No",ISNUMBER(OFFSET('Sanitation Data'!$C$5,0,10*ROW('Sanitation Data'!C111)))),CONCATENATE("[",ROUND(100-OFFSET('Sanitation Data'!$C$5,0,10*ROW('Sanitation Data'!C111)),0),"]"),IF(AND(ISNUMBER(OFFSET('Sanitation Data'!$C$5,0,10*ROW('Sanitation Data'!C111))),CK117="",ISNUMBER(OFFSET('Sanitation Data'!$C$5,0,10*ROW('Sanitation Data'!C111)))),100-OFFSET('Sanitation Data'!$C$5,0,10*ROW('Sanitation Data'!C111)),NA())))</f>
        <v>#N/A</v>
      </c>
      <c r="W117" s="253" t="e">
        <f ca="true">+IF(AND(ISNUMBER(OFFSET('Sanitation Data'!$C$7,0,10*ROW('Sanitation Data'!C111))),CL117="Yes"),OFFSET('Sanitation Data'!$C$7,0,10*ROW('Sanitation Data'!C111)),IF(AND(ISNUMBER(OFFSET('Sanitation Data'!$C$7,0,10*ROW('Sanitation Data'!C111))),CL117="No",ISNUMBER(OFFSET('Sanitation Data'!$C$7,0,10*ROW('Sanitation Data'!C111)))),CONCATENATE("[",ROUND(OFFSET('Sanitation Data'!$C$7,0,10*ROW('Sanitation Data'!C111)),0),"]"),IF(AND(ISNUMBER(OFFSET('Sanitation Data'!$C$7,0,10*ROW('Sanitation Data'!C111))),CL117="",ISNUMBER(OFFSET('Sanitation Data'!$C$7,0,10*ROW('Sanitation Data'!C111)))),OFFSET('Sanitation Data'!$C$7,0,10*ROW('Sanitation Data'!C111)),NA())))</f>
        <v>#N/A</v>
      </c>
      <c r="X117" s="253" t="e">
        <f ca="true">+IF(AND(ISNUMBER(OFFSET('Sanitation Data'!$C$11,0,10*ROW('Sanitation Data'!C111))),CM117="Yes"),OFFSET('Sanitation Data'!$C$11,0,10*ROW('Sanitation Data'!C111)),IF(AND(ISNUMBER(OFFSET('Sanitation Data'!$C$11,0,10*ROW('Sanitation Data'!C111))),CM117="No",ISNUMBER(OFFSET('Sanitation Data'!$C$11,0,10*ROW('Sanitation Data'!C111)))),CONCATENATE("[",ROUND(OFFSET('Sanitation Data'!$C$11,0,10*ROW('Sanitation Data'!C111)),0),"]"),IF(AND(ISNUMBER(OFFSET('Sanitation Data'!$C$11,0,10*ROW('Sanitation Data'!C111))),CM117="",ISNUMBER(OFFSET('Sanitation Data'!$C$11,0,10*ROW('Sanitation Data'!C111)))),OFFSET('Sanitation Data'!$C$11,0,10*ROW('Sanitation Data'!C111)),NA())))</f>
        <v>#N/A</v>
      </c>
      <c r="Y117" s="253" t="e">
        <f ca="true">+IF(AND(ISNUMBER(OFFSET('Sanitation Data'!$C$12,0,10*ROW('Sanitation Data'!C111))),CN117="Yes"),OFFSET('Sanitation Data'!$C$12,0,10*ROW('Sanitation Data'!C111)),IF(AND(ISNUMBER(OFFSET('Sanitation Data'!$C$12,0,10*ROW('Sanitation Data'!C111))),CN117="No",ISNUMBER(OFFSET('Sanitation Data'!$C$12,0,10*ROW('Sanitation Data'!C111)))),CONCATENATE("[",ROUND(OFFSET('Sanitation Data'!$C$12,0,10*ROW('Sanitation Data'!C111)),0),"]"),IF(AND(ISNUMBER(OFFSET('Sanitation Data'!$C$12,0,10*ROW('Sanitation Data'!C111))),CN117="",ISNUMBER(OFFSET('Sanitation Data'!$C$12,0,10*ROW('Sanitation Data'!C111)))),OFFSET('Sanitation Data'!$C$12,0,10*ROW('Sanitation Data'!C111)),NA())))</f>
        <v>#N/A</v>
      </c>
      <c r="Z117" s="253" t="e">
        <f ca="true">+IF(AND(ISNUMBER(OFFSET('Sanitation Data'!$C$13,0,10*ROW('Sanitation Data'!C111))),CO117="Yes"),OFFSET('Sanitation Data'!$C$13,0,10*ROW('Sanitation Data'!C111)),IF(AND(ISNUMBER(OFFSET('Sanitation Data'!$C$13,0,10*ROW('Sanitation Data'!C111))),CO117="No",ISNUMBER(OFFSET('Sanitation Data'!$C$13,0,10*ROW('Sanitation Data'!C111)))),CONCATENATE("[",ROUND(OFFSET('Sanitation Data'!$C$13,0,10*ROW('Sanitation Data'!C111)),0),"]"),IF(AND(ISNUMBER(OFFSET('Sanitation Data'!$C$13,0,10*ROW('Sanitation Data'!C111))),CO117="",ISNUMBER(OFFSET('Sanitation Data'!$C$13,0,10*ROW('Sanitation Data'!C111)))),OFFSET('Sanitation Data'!$C$13,0,10*ROW('Sanitation Data'!C111)),NA())))</f>
        <v>#N/A</v>
      </c>
      <c r="AA117" s="253" t="e">
        <f ca="true">+IF(AND(ISNUMBER(OFFSET('Sanitation Data'!$D$5,0,10*ROW('Sanitation Data'!D111))),CP117="Yes"),100-OFFSET('Sanitation Data'!$D$5,0,10*ROW('Sanitation Data'!D111)),IF(AND(ISNUMBER(OFFSET('Sanitation Data'!$D$5,0,10*ROW('Sanitation Data'!D111))),CP117="No",ISNUMBER(OFFSET('Sanitation Data'!$D$5,0,10*ROW('Sanitation Data'!D111)))),CONCATENATE("[",ROUND(100-OFFSET('Sanitation Data'!$D$5,0,10*ROW('Sanitation Data'!D111)),0),"]"),IF(AND(ISNUMBER(OFFSET('Sanitation Data'!$D$5,0,10*ROW('Sanitation Data'!D111))),CP117="",ISNUMBER(OFFSET('Sanitation Data'!$D$5,0,10*ROW('Sanitation Data'!D111)))),100-OFFSET('Sanitation Data'!$D$5,0,10*ROW('Sanitation Data'!D111)),NA())))</f>
        <v>#N/A</v>
      </c>
      <c r="AB117" s="253" t="e">
        <f ca="true">+IF(AND(ISNUMBER(OFFSET('Sanitation Data'!$D$7,0,10*ROW('Sanitation Data'!D111))),CQ117="Yes"),OFFSET('Sanitation Data'!$D$7,0,10*ROW('Sanitation Data'!G111)),IF(AND(ISNUMBER(OFFSET('Sanitation Data'!$D$7,0,10*ROW('Sanitation Data'!D111))),CQ117="No",ISNUMBER(OFFSET('Sanitation Data'!$D$7,0,10*ROW('Sanitation Data'!D111)))),CONCATENATE("[",ROUND(OFFSET('Sanitation Data'!$D$7,0,10*ROW('Sanitation Data'!D111)),0),"]"),IF(AND(ISNUMBER(OFFSET('Sanitation Data'!$D$7,0,10*ROW('Sanitation Data'!D111))),CQ117="",ISNUMBER(OFFSET('Sanitation Data'!$D$7,0,10*ROW('Sanitation Data'!D111)))),OFFSET('Sanitation Data'!$D$7,0,10*ROW('Sanitation Data'!D111)),NA())))</f>
        <v>#N/A</v>
      </c>
      <c r="AC117" s="253" t="e">
        <f ca="true">+IF(AND(ISNUMBER(OFFSET('Sanitation Data'!$D$11,0,10*ROW('Sanitation Data'!D111))),CR117="Yes"),OFFSET('Sanitation Data'!$D$11,0,10*ROW('Sanitation Data'!D111)),IF(AND(ISNUMBER(OFFSET('Sanitation Data'!$D$11,0,10*ROW('Sanitation Data'!D111))),CR117="No",ISNUMBER(OFFSET('Sanitation Data'!$D$11,0,10*ROW('Sanitation Data'!D111)))),CONCATENATE("[",ROUND(OFFSET('Sanitation Data'!$D$11,0,10*ROW('Sanitation Data'!D111)),0),"]"),IF(AND(ISNUMBER(OFFSET('Sanitation Data'!$D$11,0,10*ROW('Sanitation Data'!D111))),CR117="",ISNUMBER(OFFSET('Sanitation Data'!$D$11,0,10*ROW('Sanitation Data'!D111)))),OFFSET('Sanitation Data'!$D$11,0,10*ROW('Sanitation Data'!D111)),NA())))</f>
        <v>#N/A</v>
      </c>
      <c r="AD117" s="253" t="e">
        <f ca="true">+IF(AND(ISNUMBER(OFFSET('Sanitation Data'!$D$12,0,10*ROW('Sanitation Data'!D111))),CS117="Yes"),OFFSET('Sanitation Data'!$D$12,0,10*ROW('Sanitation Data'!D111)),IF(AND(ISNUMBER(OFFSET('Sanitation Data'!$D$12,0,10*ROW('Sanitation Data'!D111))),CS117="No",ISNUMBER(OFFSET('Sanitation Data'!$D$12,0,10*ROW('Sanitation Data'!D111)))),CONCATENATE("[",ROUND(OFFSET('Sanitation Data'!$D$12,0,10*ROW('Sanitation Data'!D111)),0),"]"),IF(AND(ISNUMBER(OFFSET('Sanitation Data'!$D$12,0,10*ROW('Sanitation Data'!D111))),CS117="",ISNUMBER(OFFSET('Sanitation Data'!$D$12,0,10*ROW('Sanitation Data'!D111)))),OFFSET('Sanitation Data'!$D$12,0,10*ROW('Sanitation Data'!D111)),NA())))</f>
        <v>#N/A</v>
      </c>
      <c r="AE117" s="253" t="e">
        <f ca="true">+IF(AND(ISNUMBER(OFFSET('Sanitation Data'!$D$13,0,10*ROW('Sanitation Data'!D111))),CT117="Yes"),OFFSET('Sanitation Data'!$D$13,0,10*ROW('Sanitation Data'!D111)),IF(AND(ISNUMBER(OFFSET('Sanitation Data'!$D$13,0,10*ROW('Sanitation Data'!D111))),CT117="No",ISNUMBER(OFFSET('Sanitation Data'!$D$13,0,10*ROW('Sanitation Data'!D111)))),CONCATENATE("[",ROUND(OFFSET('Sanitation Data'!$D$13,0,10*ROW('Sanitation Data'!D111)),0),"]"),IF(AND(ISNUMBER(OFFSET('Sanitation Data'!$D$13,0,10*ROW('Sanitation Data'!D111))),CT117="",ISNUMBER(OFFSET('Sanitation Data'!$D$13,0,10*ROW('Sanitation Data'!D111)))),OFFSET('Sanitation Data'!$D$13,0,10*ROW('Sanitation Data'!D111)),NA())))</f>
        <v>#N/A</v>
      </c>
      <c r="AF117" s="253" t="e">
        <f ca="true">+IF(AND(ISNUMBER(OFFSET('Sanitation Data'!$E$5,0,10*ROW('Sanitation Data'!E111))),CU117="Yes"),100-OFFSET('Sanitation Data'!$E$5,0,10*ROW('Sanitation Data'!E111)),IF(AND(ISNUMBER(OFFSET('Sanitation Data'!$E$5,0,10*ROW('Sanitation Data'!E111))),CU117="No",ISNUMBER(OFFSET('Sanitation Data'!$E$5,0,10*ROW('Sanitation Data'!E111)))),CONCATENATE("[",ROUND(100-OFFSET('Sanitation Data'!$E$5,0,10*ROW('Sanitation Data'!E111)),0),"]"),IF(AND(ISNUMBER(OFFSET('Sanitation Data'!$E$5,0,10*ROW('Sanitation Data'!E111))),CU117="",ISNUMBER(OFFSET('Sanitation Data'!$E$5,0,10*ROW('Sanitation Data'!E111)))),100-OFFSET('Sanitation Data'!$E$5,0,10*ROW('Sanitation Data'!E111)),NA())))</f>
        <v>#N/A</v>
      </c>
      <c r="AG117" s="253" t="e">
        <f ca="true">+IF(AND(ISNUMBER(OFFSET('Sanitation Data'!$E$7,0,10*ROW('Sanitation Data'!E111))),CV117="Yes"),OFFSET('Sanitation Data'!$E$7,0,10*ROW('Sanitation Data'!E111)),IF(AND(ISNUMBER(OFFSET('Sanitation Data'!$E$7,0,10*ROW('Sanitation Data'!E111))),CV117="No",ISNUMBER(OFFSET('Sanitation Data'!$E$7,0,10*ROW('Sanitation Data'!E111)))),CONCATENATE("[",ROUND(OFFSET('Sanitation Data'!$E$7,0,10*ROW('Sanitation Data'!E111)),0),"]"),IF(AND(ISNUMBER(OFFSET('Sanitation Data'!$E$7,0,10*ROW('Sanitation Data'!E111))),CV117="",ISNUMBER(OFFSET('Sanitation Data'!$E$7,0,10*ROW('Sanitation Data'!E111)))),OFFSET('Sanitation Data'!$E$7,0,10*ROW('Sanitation Data'!E111)),NA())))</f>
        <v>#N/A</v>
      </c>
      <c r="AH117" s="253" t="e">
        <f ca="true">+IF(AND(ISNUMBER(OFFSET('Sanitation Data'!$E$11,0,10*ROW('Sanitation Data'!E111))),CW117="Yes"),OFFSET('Sanitation Data'!$E$11,0,10*ROW('Sanitation Data'!E111)),IF(AND(ISNUMBER(OFFSET('Sanitation Data'!$E$11,0,10*ROW('Sanitation Data'!E111))),CW117="No",ISNUMBER(OFFSET('Sanitation Data'!$E$11,0,10*ROW('Sanitation Data'!E111)))),CONCATENATE("[",ROUND(OFFSET('Sanitation Data'!$E$11,0,10*ROW('Sanitation Data'!E111)),0),"]"),IF(AND(ISNUMBER(OFFSET('Sanitation Data'!$E$11,0,10*ROW('Sanitation Data'!E111))),CW117="",ISNUMBER(OFFSET('Sanitation Data'!$E$11,0,10*ROW('Sanitation Data'!E111)))),OFFSET('Sanitation Data'!$E$11,0,10*ROW('Sanitation Data'!E111)),NA())))</f>
        <v>#N/A</v>
      </c>
      <c r="AI117" s="253" t="e">
        <f ca="true">+IF(AND(ISNUMBER(OFFSET('Sanitation Data'!$E$12,0,10*ROW('Sanitation Data'!E111))),CX117="Yes"),OFFSET('Sanitation Data'!$E$12,0,10*ROW('Sanitation Data'!E111)),IF(AND(ISNUMBER(OFFSET('Sanitation Data'!$E$12,0,10*ROW('Sanitation Data'!E111))),CX117="No",ISNUMBER(OFFSET('Sanitation Data'!$E$12,0,10*ROW('Sanitation Data'!E111)))),CONCATENATE("[",ROUND(OFFSET('Sanitation Data'!$E$12,0,10*ROW('Sanitation Data'!E111)),0),"]"),IF(AND(ISNUMBER(OFFSET('Sanitation Data'!$E$12,0,10*ROW('Sanitation Data'!E111))),CX117="",ISNUMBER(OFFSET('Sanitation Data'!$E$12,0,10*ROW('Sanitation Data'!E111)))),OFFSET('Sanitation Data'!$E$12,0,10*ROW('Sanitation Data'!E111)),NA())))</f>
        <v>#N/A</v>
      </c>
      <c r="AJ117" s="253" t="e">
        <f ca="true">+IF(AND(ISNUMBER(OFFSET('Sanitation Data'!$E$13,0,10*ROW('Sanitation Data'!E111))),CY117="Yes"),OFFSET('Sanitation Data'!$E$13,0,10*ROW('Sanitation Data'!E111)),IF(AND(ISNUMBER(OFFSET('Sanitation Data'!$E$13,0,10*ROW('Sanitation Data'!E111))),CY117="No",ISNUMBER(OFFSET('Sanitation Data'!$E$13,0,10*ROW('Sanitation Data'!E111)))),CONCATENATE("[",ROUND(OFFSET('Sanitation Data'!$E$13,0,10*ROW('Sanitation Data'!E111)),0),"]"),IF(AND(ISNUMBER(OFFSET('Sanitation Data'!$E$13,0,10*ROW('Sanitation Data'!E111))),CY117="",ISNUMBER(OFFSET('Sanitation Data'!$E$13,0,10*ROW('Sanitation Data'!E111)))),OFFSET('Sanitation Data'!$E$13,0,10*ROW('Sanitation Data'!E111)),NA())))</f>
        <v>#N/A</v>
      </c>
      <c r="AK117" s="253" t="e">
        <f ca="true">+IF(AND(ISNUMBER(OFFSET('Sanitation Data'!$F$5,0,10*ROW('Sanitation Data'!F111))),CZ117="Yes"),100-OFFSET('Sanitation Data'!$F$5,0,10*ROW('Sanitation Data'!F111)),IF(AND(ISNUMBER(OFFSET('Sanitation Data'!$F$5,0,10*ROW('Sanitation Data'!F111))),CZ117="No",ISNUMBER(OFFSET('Sanitation Data'!$F$5,0,10*ROW('Sanitation Data'!F111)))),CONCATENATE("[",ROUND(100-OFFSET('Sanitation Data'!$F$5,0,10*ROW('Sanitation Data'!F111)),0),"]"),IF(AND(ISNUMBER(OFFSET('Sanitation Data'!$F$5,0,10*ROW('Sanitation Data'!F111))),CZ117="",ISNUMBER(OFFSET('Sanitation Data'!$F$5,0,10*ROW('Sanitation Data'!F111)))),100-OFFSET('Sanitation Data'!$F$5,0,10*ROW('Sanitation Data'!F111)),NA())))</f>
        <v>#N/A</v>
      </c>
      <c r="AL117" s="253" t="e">
        <f ca="true">+IF(AND(ISNUMBER(OFFSET('Sanitation Data'!$F$7,0,10*ROW('Sanitation Data'!F111))),DA117="Yes"),OFFSET('Sanitation Data'!$F$7,0,10*ROW('Sanitation Data'!F111)),IF(AND(ISNUMBER(OFFSET('Sanitation Data'!$F$7,0,10*ROW('Sanitation Data'!F111))),DA117="No",ISNUMBER(OFFSET('Sanitation Data'!$F$7,0,10*ROW('Sanitation Data'!F111)))),CONCATENATE("[",ROUND(OFFSET('Sanitation Data'!$F$7,0,10*ROW('Sanitation Data'!F111)),0),"]"),IF(AND(ISNUMBER(OFFSET('Sanitation Data'!$F$7,0,10*ROW('Sanitation Data'!F111))),DA117="",ISNUMBER(OFFSET('Sanitation Data'!$F$7,0,10*ROW('Sanitation Data'!F111)))),OFFSET('Sanitation Data'!$F$7,0,10*ROW('Sanitation Data'!F111)),NA())))</f>
        <v>#N/A</v>
      </c>
      <c r="AM117" s="253" t="e">
        <f ca="true">+IF(AND(ISNUMBER(OFFSET('Sanitation Data'!$F$11,0,10*ROW('Sanitation Data'!F111))),DB117="Yes"),OFFSET('Sanitation Data'!$F$11,0,10*ROW('Sanitation Data'!F111)),IF(AND(ISNUMBER(OFFSET('Sanitation Data'!$F$11,0,10*ROW('Sanitation Data'!F111))),DB117="No",ISNUMBER(OFFSET('Sanitation Data'!$F$11,0,10*ROW('Sanitation Data'!F111)))),CONCATENATE("[",ROUND(OFFSET('Sanitation Data'!$F$11,0,10*ROW('Sanitation Data'!F111)),0),"]"),IF(AND(ISNUMBER(OFFSET('Sanitation Data'!$F$11,0,10*ROW('Sanitation Data'!F111))),DB117="",ISNUMBER(OFFSET('Sanitation Data'!$F$11,0,10*ROW('Sanitation Data'!F111)))),OFFSET('Sanitation Data'!$F$11,0,10*ROW('Sanitation Data'!F111)),NA())))</f>
        <v>#N/A</v>
      </c>
      <c r="AN117" s="253" t="e">
        <f ca="true">+IF(AND(ISNUMBER(OFFSET('Sanitation Data'!$F$12,0,10*ROW('Sanitation Data'!F111))),DC117="Yes"),OFFSET('Sanitation Data'!$F$12,0,10*ROW('Sanitation Data'!F111)),IF(AND(ISNUMBER(OFFSET('Sanitation Data'!$F$12,0,10*ROW('Sanitation Data'!F111))),DC117="No",ISNUMBER(OFFSET('Sanitation Data'!$F$12,0,10*ROW('Sanitation Data'!F111)))),CONCATENATE("[",ROUND(OFFSET('Sanitation Data'!$F$12,0,10*ROW('Sanitation Data'!F111)),0),"]"),IF(AND(ISNUMBER(OFFSET('Sanitation Data'!$F$12,0,10*ROW('Sanitation Data'!F111))),DC117="",ISNUMBER(OFFSET('Sanitation Data'!$F$12,0,10*ROW('Sanitation Data'!F111)))),OFFSET('Sanitation Data'!$F$12,0,10*ROW('Sanitation Data'!F111)),NA())))</f>
        <v>#N/A</v>
      </c>
      <c r="AO117" s="253" t="e">
        <f ca="true">+IF(AND(ISNUMBER(OFFSET('Sanitation Data'!$F$13,0,10*ROW('Sanitation Data'!F111))),DD117="Yes"),OFFSET('Sanitation Data'!$F$13,0,10*ROW('Sanitation Data'!F111)),IF(AND(ISNUMBER(OFFSET('Sanitation Data'!$F$13,0,10*ROW('Sanitation Data'!F111))),DD117="No",ISNUMBER(OFFSET('Sanitation Data'!$F$13,0,10*ROW('Sanitation Data'!F111)))),CONCATENATE("[",ROUND(OFFSET('Sanitation Data'!$F$13,0,10*ROW('Sanitation Data'!F111)),0),"]"),IF(AND(ISNUMBER(OFFSET('Sanitation Data'!$F$13,0,10*ROW('Sanitation Data'!F111))),DD117="",ISNUMBER(OFFSET('Sanitation Data'!$F$13,0,10*ROW('Sanitation Data'!F111)))),OFFSET('Sanitation Data'!$F$13,0,10*ROW('Sanitation Data'!F111)),NA())))</f>
        <v>#N/A</v>
      </c>
      <c r="AP117" s="253" t="e">
        <f ca="true">+IF(AND(ISNUMBER(OFFSET('Sanitation Data'!$G$5,0,10*ROW('Sanitation Data'!G111))),DE117="Yes"),100-OFFSET('Sanitation Data'!$G$5,0,10*ROW('Sanitation Data'!G111)),IF(AND(ISNUMBER(OFFSET('Sanitation Data'!$G$5,0,10*ROW('Sanitation Data'!G111))),DE117="No",ISNUMBER(OFFSET('Sanitation Data'!$G$5,0,10*ROW('Sanitation Data'!G111)))),CONCATENATE("[",ROUND(100-OFFSET('Sanitation Data'!$G$5,0,10*ROW('Sanitation Data'!G111)),0),"]"),IF(AND(ISNUMBER(OFFSET('Sanitation Data'!$G$5,0,10*ROW('Sanitation Data'!G111))),DE117="",ISNUMBER(OFFSET('Sanitation Data'!$G$5,0,10*ROW('Sanitation Data'!G111)))),100-OFFSET('Sanitation Data'!$G$5,0,10*ROW('Sanitation Data'!G111)),NA())))</f>
        <v>#N/A</v>
      </c>
      <c r="AQ117" s="253" t="e">
        <f ca="true">+IF(AND(ISNUMBER(OFFSET('Sanitation Data'!$G$7,0,10*ROW('Sanitation Data'!G111))),DF117="Yes"),OFFSET('Sanitation Data'!$G$7,0,10*ROW('Sanitation Data'!G111)),IF(AND(ISNUMBER(OFFSET('Sanitation Data'!$G$7,0,10*ROW('Sanitation Data'!G111))),DF117="No",ISNUMBER(OFFSET('Sanitation Data'!$G$7,0,10*ROW('Sanitation Data'!G111)))),CONCATENATE("[",ROUND(OFFSET('Sanitation Data'!$G$7,0,10*ROW('Sanitation Data'!G111)),0),"]"),IF(AND(ISNUMBER(OFFSET('Sanitation Data'!$G$7,0,10*ROW('Sanitation Data'!G111))),DF117="",ISNUMBER(OFFSET('Sanitation Data'!$G$7,0,10*ROW('Sanitation Data'!G111)))),OFFSET('Sanitation Data'!$G$7,0,10*ROW('Sanitation Data'!G111)),NA())))</f>
        <v>#N/A</v>
      </c>
      <c r="AR117" s="253" t="e">
        <f ca="true">+IF(AND(ISNUMBER(OFFSET('Sanitation Data'!$G$11,0,10*ROW('Sanitation Data'!G111))),DG117="Yes"),OFFSET('Sanitation Data'!$G$11,0,10*ROW('Sanitation Data'!G111)),IF(AND(ISNUMBER(OFFSET('Sanitation Data'!$G$11,0,10*ROW('Sanitation Data'!G111))),DG117="No",ISNUMBER(OFFSET('Sanitation Data'!$G$11,0,10*ROW('Sanitation Data'!G111)))),CONCATENATE("[",ROUND(OFFSET('Sanitation Data'!$G$11,0,10*ROW('Sanitation Data'!G111)),0),"]"),IF(AND(ISNUMBER(OFFSET('Sanitation Data'!$G$11,0,10*ROW('Sanitation Data'!G111))),DG117="",ISNUMBER(OFFSET('Sanitation Data'!$G$11,0,10*ROW('Sanitation Data'!G111)))),OFFSET('Sanitation Data'!$G$11,0,10*ROW('Sanitation Data'!G111)),NA())))</f>
        <v>#N/A</v>
      </c>
      <c r="AS117" s="253" t="e">
        <f ca="true">+IF(AND(ISNUMBER(OFFSET('Sanitation Data'!$G$12,0,10*ROW('Sanitation Data'!G111))),DH117="Yes"),OFFSET('Sanitation Data'!$G$12,0,10*ROW('Sanitation Data'!G111)),IF(AND(ISNUMBER(OFFSET('Sanitation Data'!$G$12,0,10*ROW('Sanitation Data'!G111))),DH117="No",ISNUMBER(OFFSET('Sanitation Data'!$G$12,0,10*ROW('Sanitation Data'!G111)))),CONCATENATE("[",ROUND(OFFSET('Sanitation Data'!$G$12,0,10*ROW('Sanitation Data'!G111)),0),"]"),IF(AND(ISNUMBER(OFFSET('Sanitation Data'!$G$12,0,10*ROW('Sanitation Data'!G111))),DH117="",ISNUMBER(OFFSET('Sanitation Data'!$G$12,0,10*ROW('Sanitation Data'!G111)))),OFFSET('Sanitation Data'!$G$12,0,10*ROW('Sanitation Data'!G111)),NA())))</f>
        <v>#N/A</v>
      </c>
      <c r="AT117" s="253" t="e">
        <f ca="true">+IF(AND(ISNUMBER(OFFSET('Sanitation Data'!$G$13,0,10*ROW('Sanitation Data'!G111))),DI117="Yes"),OFFSET('Sanitation Data'!$G$13,0,10*ROW('Sanitation Data'!G111)),IF(AND(ISNUMBER(OFFSET('Sanitation Data'!$G$13,0,10*ROW('Sanitation Data'!G111))),DI117="No",ISNUMBER(OFFSET('Sanitation Data'!$G$13,0,10*ROW('Sanitation Data'!G111)))),CONCATENATE("[",ROUND(OFFSET('Sanitation Data'!$G$13,0,10*ROW('Sanitation Data'!G111)),0),"]"),IF(AND(ISNUMBER(OFFSET('Sanitation Data'!$G$13,0,10*ROW('Sanitation Data'!G111))),DI117="",ISNUMBER(OFFSET('Sanitation Data'!$G$13,0,10*ROW('Sanitation Data'!G111)))),OFFSET('Sanitation Data'!$G$13,0,10*ROW('Sanitation Data'!G111)),NA())))</f>
        <v>#N/A</v>
      </c>
      <c r="AU117" s="253" t="e">
        <f ca="true">+IF(AND(ISNUMBER(OFFSET('Sanitation Data'!$H$5,0,10*ROW('Sanitation Data'!H111))),DJ117="Yes"),100-OFFSET('Sanitation Data'!$H$5,0,10*ROW('Sanitation Data'!H111)),IF(AND(ISNUMBER(OFFSET('Sanitation Data'!$H$5,0,10*ROW('Sanitation Data'!H111))),DJ117="No",ISNUMBER(OFFSET('Sanitation Data'!$H$5,0,10*ROW('Sanitation Data'!H111)))),CONCATENATE("[",ROUND(100-OFFSET('Sanitation Data'!$H$5,0,10*ROW('Sanitation Data'!H111)),0),"]"),IF(AND(ISNUMBER(OFFSET('Sanitation Data'!$H$5,0,10*ROW('Sanitation Data'!H111))),DJ117="",ISNUMBER(OFFSET('Sanitation Data'!$H$5,0,10*ROW('Sanitation Data'!H111)))),100-OFFSET('Sanitation Data'!$H$5,0,10*ROW('Sanitation Data'!H111)),NA())))</f>
        <v>#N/A</v>
      </c>
      <c r="AV117" s="253" t="e">
        <f ca="true">+IF(AND(ISNUMBER(OFFSET('Sanitation Data'!$H$7,0,10*ROW('Sanitation Data'!H111))),DK117="Yes"),OFFSET('Sanitation Data'!$H$7,0,10*ROW('Sanitation Data'!H111)),IF(AND(ISNUMBER(OFFSET('Sanitation Data'!$H$7,0,10*ROW('Sanitation Data'!H111))),DK117="No",ISNUMBER(OFFSET('Sanitation Data'!$H$7,0,10*ROW('Sanitation Data'!H111)))),CONCATENATE("[",ROUND(OFFSET('Sanitation Data'!$H$7,0,10*ROW('Sanitation Data'!H111)),0),"]"),IF(AND(ISNUMBER(OFFSET('Sanitation Data'!$H$7,0,10*ROW('Sanitation Data'!H111))),DK117="",ISNUMBER(OFFSET('Sanitation Data'!$H$7,0,10*ROW('Sanitation Data'!H111)))),OFFSET('Sanitation Data'!$H$7,0,10*ROW('Sanitation Data'!H111)),NA())))</f>
        <v>#N/A</v>
      </c>
      <c r="AW117" s="253" t="e">
        <f ca="true">+IF(AND(ISNUMBER(OFFSET('Sanitation Data'!$H$11,0,10*ROW('Sanitation Data'!H111))),DL117="Yes"),OFFSET('Sanitation Data'!$H$11,0,10*ROW('Sanitation Data'!H111)),IF(AND(ISNUMBER(OFFSET('Sanitation Data'!$H$11,0,10*ROW('Sanitation Data'!H111))),DL117="No",ISNUMBER(OFFSET('Sanitation Data'!$H$11,0,10*ROW('Sanitation Data'!H111)))),CONCATENATE("[",ROUND(OFFSET('Sanitation Data'!$H$11,0,10*ROW('Sanitation Data'!H111)),0),"]"),IF(AND(ISNUMBER(OFFSET('Sanitation Data'!$H$11,0,10*ROW('Sanitation Data'!H111))),DL117="",ISNUMBER(OFFSET('Sanitation Data'!$H$11,0,10*ROW('Sanitation Data'!H111)))),OFFSET('Sanitation Data'!$H$11,0,10*ROW('Sanitation Data'!H111)),NA())))</f>
        <v>#N/A</v>
      </c>
      <c r="AX117" s="253" t="e">
        <f ca="true">+IF(AND(ISNUMBER(OFFSET('Sanitation Data'!$H$12,0,10*ROW('Sanitation Data'!H111))),DM117="Yes"),OFFSET('Sanitation Data'!$H$12,0,10*ROW('Sanitation Data'!H111)),IF(AND(ISNUMBER(OFFSET('Sanitation Data'!$H$12,0,10*ROW('Sanitation Data'!H111))),DM117="No",ISNUMBER(OFFSET('Sanitation Data'!$H$12,0,10*ROW('Sanitation Data'!H111)))),CONCATENATE("[",ROUND(OFFSET('Sanitation Data'!$H$12,0,10*ROW('Sanitation Data'!H111)),0),"]"),IF(AND(ISNUMBER(OFFSET('Sanitation Data'!$H$12,0,10*ROW('Sanitation Data'!H111))),DM117="",ISNUMBER(OFFSET('Sanitation Data'!$H$12,0,10*ROW('Sanitation Data'!H111)))),OFFSET('Sanitation Data'!$H$12,0,10*ROW('Sanitation Data'!H111)),NA())))</f>
        <v>#N/A</v>
      </c>
      <c r="AY117" s="253" t="e">
        <f ca="true">+IF(AND(ISNUMBER(OFFSET('Sanitation Data'!$H$13,0,10*ROW('Sanitation Data'!H111))),DN117="Yes"),OFFSET('Sanitation Data'!$H$13,0,10*ROW('Sanitation Data'!H111)),IF(AND(ISNUMBER(OFFSET('Sanitation Data'!$H$13,0,10*ROW('Sanitation Data'!H111))),DN117="No",ISNUMBER(OFFSET('Sanitation Data'!$H$13,0,10*ROW('Sanitation Data'!H111)))),CONCATENATE("[",ROUND(OFFSET('Sanitation Data'!$H$13,0,10*ROW('Sanitation Data'!H111)),0),"]"),IF(AND(ISNUMBER(OFFSET('Sanitation Data'!$H$13,0,10*ROW('Sanitation Data'!H111))),DN117="",ISNUMBER(OFFSET('Sanitation Data'!$H$13,0,10*ROW('Sanitation Data'!H111)))),OFFSET('Sanitation Data'!$H$13,0,10*ROW('Sanitation Data'!H111)),NA())))</f>
        <v>#N/A</v>
      </c>
      <c r="AZ117" s="254" t="e">
        <f ca="true">+IF(AND(ISNUMBER(OFFSET('Hygiene Data'!$C$6,0,10*ROW('Hygiene Data'!C111))),DO117="Yes"),OFFSET('Hygiene Data'!$C$6,0,10*ROW('Hygiene Data'!C111)),IF(AND(ISNUMBER(OFFSET('Hygiene Data'!$C$6,0,10*ROW('Hygiene Data'!C111))),DO117="No",ISNUMBER(OFFSET('Hygiene Data'!$C$6,0,10*ROW('Hygiene Data'!C111)))),CONCATENATE("[",ROUND(OFFSET('Hygiene Data'!$C$6,0,10*ROW('Hygiene Data'!C111)),0),"]"),IF(AND(ISNUMBER(OFFSET('Hygiene Data'!$C$6,0,10*ROW('Hygiene Data'!C111))),DO117="",ISNUMBER(OFFSET('Hygiene Data'!$C$6,0,10*ROW('Hygiene Data'!C111)))),OFFSET('Hygiene Data'!$C$6,0,10*ROW('Hygiene Data'!C111)),NA())))</f>
        <v>#N/A</v>
      </c>
      <c r="BA117" s="254" t="e">
        <f ca="true">+IF(AND(ISNUMBER(OFFSET('Hygiene Data'!$C$8,0,10*ROW('Hygiene Data'!C111))),DP117="Yes"),OFFSET('Hygiene Data'!$C$8,0,10*ROW('Hygiene Data'!C111)),IF(AND(ISNUMBER(OFFSET('Hygiene Data'!$C$8,0,10*ROW('Hygiene Data'!C111))),DP117="No",ISNUMBER(OFFSET('Hygiene Data'!$C$8,0,10*ROW('Hygiene Data'!C111)))),CONCATENATE("[",ROUND(OFFSET('Hygiene Data'!$C$8,0,10*ROW('Hygiene Data'!C111)),0),"]"),IF(AND(ISNUMBER(OFFSET('Hygiene Data'!$C$8,0,10*ROW('Hygiene Data'!C111))),DP117="",ISNUMBER(OFFSET('Hygiene Data'!$C$8,0,10*ROW('Hygiene Data'!C111)))),OFFSET('Hygiene Data'!$C$8,0,10*ROW('Hygiene Data'!C111)),NA())))</f>
        <v>#N/A</v>
      </c>
      <c r="BB117" s="254" t="e">
        <f ca="true">+IF(AND(ISNUMBER(OFFSET('Hygiene Data'!$C$10,0,10*ROW('Hygiene Data'!C111))),DQ117="Yes"),OFFSET('Hygiene Data'!$C$10,0,10*ROW('Hygiene Data'!C111)),IF(AND(ISNUMBER(OFFSET('Hygiene Data'!$C$10,0,10*ROW('Hygiene Data'!C111))),DQ117="No",ISNUMBER(OFFSET('Hygiene Data'!$C$10,0,10*ROW('Hygiene Data'!C111)))),CONCATENATE("[",ROUND(OFFSET('Hygiene Data'!$C$10,0,10*ROW('Hygiene Data'!C111)),0),"]"),IF(AND(ISNUMBER(OFFSET('Hygiene Data'!$C$10,0,10*ROW('Hygiene Data'!C111))),DQ117="",ISNUMBER(OFFSET('Hygiene Data'!$C$10,0,10*ROW('Hygiene Data'!C111)))),OFFSET('Hygiene Data'!$C$10,0,10*ROW('Hygiene Data'!C111)),NA())))</f>
        <v>#N/A</v>
      </c>
      <c r="BC117" s="254" t="e">
        <f ca="true">+IF(AND(ISNUMBER(OFFSET('Hygiene Data'!$D$6,0,10*ROW('Hygiene Data'!D111))),DR117="Yes"),OFFSET('Hygiene Data'!$D$6,0,10*ROW('Hygiene Data'!D111)),IF(AND(ISNUMBER(OFFSET('Hygiene Data'!$D$6,0,10*ROW('Hygiene Data'!D111))),DR117="No",ISNUMBER(OFFSET('Hygiene Data'!$D$6,0,10*ROW('Hygiene Data'!D111)))),CONCATENATE("[",ROUND(OFFSET('Hygiene Data'!$D$6,0,10*ROW('Hygiene Data'!D111)),0),"]"),IF(AND(ISNUMBER(OFFSET('Hygiene Data'!$D$6,0,10*ROW('Hygiene Data'!D111))),DR117="",ISNUMBER(OFFSET('Hygiene Data'!$D$6,0,10*ROW('Hygiene Data'!D111)))),OFFSET('Hygiene Data'!$D$6,0,10*ROW('Hygiene Data'!D111)),NA())))</f>
        <v>#N/A</v>
      </c>
      <c r="BD117" s="254" t="e">
        <f ca="true">+IF(AND(ISNUMBER(OFFSET('Hygiene Data'!$D$8,0,10*ROW('Hygiene Data'!D111))),DS117="Yes"),OFFSET('Hygiene Data'!$D$8,0,10*ROW('Hygiene Data'!D111)),IF(AND(ISNUMBER(OFFSET('Hygiene Data'!$D$8,0,10*ROW('Hygiene Data'!D111))),DS117="No",ISNUMBER(OFFSET('Hygiene Data'!$D$8,0,10*ROW('Hygiene Data'!D111)))),CONCATENATE("[",ROUND(OFFSET('Hygiene Data'!$D$8,0,10*ROW('Hygiene Data'!D111)),0),"]"),IF(AND(ISNUMBER(OFFSET('Hygiene Data'!$D$8,0,10*ROW('Hygiene Data'!D111))),DS117="",ISNUMBER(OFFSET('Hygiene Data'!$D$8,0,10*ROW('Hygiene Data'!D111)))),OFFSET('Hygiene Data'!$D$8,0,10*ROW('Hygiene Data'!D111)),NA())))</f>
        <v>#N/A</v>
      </c>
      <c r="BE117" s="254" t="e">
        <f ca="true">+IF(AND(ISNUMBER(OFFSET('Hygiene Data'!$D$10,0,10*ROW('Hygiene Data'!D111))),DT117="Yes"),OFFSET('Hygiene Data'!$D$10,0,10*ROW('Hygiene Data'!D111)),IF(AND(ISNUMBER(OFFSET('Hygiene Data'!$D$10,0,10*ROW('Hygiene Data'!D111))),DT117="No",ISNUMBER(OFFSET('Hygiene Data'!$D$10,0,10*ROW('Hygiene Data'!D111)))),CONCATENATE("[",ROUND(OFFSET('Hygiene Data'!$D$10,0,10*ROW('Hygiene Data'!D111)),0),"]"),IF(AND(ISNUMBER(OFFSET('Hygiene Data'!$D$10,0,10*ROW('Hygiene Data'!D111))),DT117="",ISNUMBER(OFFSET('Hygiene Data'!$D$10,0,10*ROW('Hygiene Data'!D111)))),OFFSET('Hygiene Data'!$D$10,0,10*ROW('Hygiene Data'!D111)),NA())))</f>
        <v>#N/A</v>
      </c>
      <c r="BF117" s="254" t="e">
        <f ca="true">+IF(AND(ISNUMBER(OFFSET('Hygiene Data'!$E$6,0,10*ROW('Hygiene Data'!E111))),DU117="Yes"),OFFSET('Hygiene Data'!$E$6,0,10*ROW('Hygiene Data'!E111)),IF(AND(ISNUMBER(OFFSET('Hygiene Data'!$E$6,0,10*ROW('Hygiene Data'!E111))),DU117="No",ISNUMBER(OFFSET('Hygiene Data'!$E$6,0,10*ROW('Hygiene Data'!E111)))),CONCATENATE("[",ROUND(OFFSET('Hygiene Data'!$E$6,0,10*ROW('Hygiene Data'!E111)),0),"]"),IF(AND(ISNUMBER(OFFSET('Hygiene Data'!$E$6,0,10*ROW('Hygiene Data'!E111))),DU117="",ISNUMBER(OFFSET('Hygiene Data'!$E$6,0,10*ROW('Hygiene Data'!E111)))),OFFSET('Hygiene Data'!$E$6,0,10*ROW('Hygiene Data'!E111)),NA())))</f>
        <v>#N/A</v>
      </c>
      <c r="BG117" s="254" t="e">
        <f ca="true">+IF(AND(ISNUMBER(OFFSET('Hygiene Data'!$E$8,0,10*ROW('Hygiene Data'!E111))),DV117="Yes"),OFFSET('Hygiene Data'!$E$8,0,10*ROW('Hygiene Data'!E111)),IF(AND(ISNUMBER(OFFSET('Hygiene Data'!$E$8,0,10*ROW('Hygiene Data'!E111))),DV117="No",ISNUMBER(OFFSET('Hygiene Data'!$E$8,0,10*ROW('Hygiene Data'!E111)))),CONCATENATE("[",ROUND(OFFSET('Hygiene Data'!$E$8,0,10*ROW('Hygiene Data'!E111)),0),"]"),IF(AND(ISNUMBER(OFFSET('Hygiene Data'!$E$8,0,10*ROW('Hygiene Data'!E111))),DV117="",ISNUMBER(OFFSET('Hygiene Data'!$E$8,0,10*ROW('Hygiene Data'!E111)))),OFFSET('Hygiene Data'!$E$8,0,10*ROW('Hygiene Data'!E111)),NA())))</f>
        <v>#N/A</v>
      </c>
      <c r="BH117" s="254" t="e">
        <f ca="true">+IF(AND(ISNUMBER(OFFSET('Hygiene Data'!$E$10,0,10*ROW('Hygiene Data'!E111))),DW117="Yes"),OFFSET('Hygiene Data'!$E$10,0,10*ROW('Hygiene Data'!E111)),IF(AND(ISNUMBER(OFFSET('Hygiene Data'!$E$10,0,10*ROW('Hygiene Data'!E111))),DW117="No",ISNUMBER(OFFSET('Hygiene Data'!$E$10,0,10*ROW('Hygiene Data'!E111)))),CONCATENATE("[",ROUND(OFFSET('Hygiene Data'!$E$10,0,10*ROW('Hygiene Data'!E111)),0),"]"),IF(AND(ISNUMBER(OFFSET('Hygiene Data'!$E$10,0,10*ROW('Hygiene Data'!E111))),DW117="",ISNUMBER(OFFSET('Hygiene Data'!$E$10,0,10*ROW('Hygiene Data'!E111)))),OFFSET('Hygiene Data'!$E$10,0,10*ROW('Hygiene Data'!E111)),NA())))</f>
        <v>#N/A</v>
      </c>
      <c r="BI117" s="254" t="e">
        <f ca="true">+IF(AND(ISNUMBER(OFFSET('Hygiene Data'!$F$6,0,10*ROW('Hygiene Data'!F111))),DX117="Yes"),OFFSET('Hygiene Data'!$F$6,0,10*ROW('Hygiene Data'!F111)),IF(AND(ISNUMBER(OFFSET('Hygiene Data'!$F$6,0,10*ROW('Hygiene Data'!F111))),DX117="No",ISNUMBER(OFFSET('Hygiene Data'!$F$6,0,10*ROW('Hygiene Data'!F111)))),CONCATENATE("[",ROUND(OFFSET('Hygiene Data'!$F$6,0,10*ROW('Hygiene Data'!F111)),0),"]"),IF(AND(ISNUMBER(OFFSET('Hygiene Data'!$F$6,0,10*ROW('Hygiene Data'!F111))),DX117="",ISNUMBER(OFFSET('Hygiene Data'!$F$6,0,10*ROW('Hygiene Data'!F111)))),OFFSET('Hygiene Data'!$F$6,0,10*ROW('Hygiene Data'!F111)),NA())))</f>
        <v>#N/A</v>
      </c>
      <c r="BJ117" s="254" t="e">
        <f ca="true">+IF(AND(ISNUMBER(OFFSET('Hygiene Data'!$F$8,0,10*ROW('Hygiene Data'!F111))),DY117="Yes"),OFFSET('Hygiene Data'!$F$8,0,10*ROW('Hygiene Data'!F111)),IF(AND(ISNUMBER(OFFSET('Hygiene Data'!$F$8,0,10*ROW('Hygiene Data'!F111))),DY117="No",ISNUMBER(OFFSET('Hygiene Data'!$F$8,0,10*ROW('Hygiene Data'!F111)))),CONCATENATE("[",ROUND(OFFSET('Hygiene Data'!$F$8,0,10*ROW('Hygiene Data'!F111)),0),"]"),IF(AND(ISNUMBER(OFFSET('Hygiene Data'!$F$8,0,10*ROW('Hygiene Data'!F111))),DY117="",ISNUMBER(OFFSET('Hygiene Data'!$F$8,0,10*ROW('Hygiene Data'!F111)))),OFFSET('Hygiene Data'!$F$8,0,10*ROW('Hygiene Data'!F111)),NA())))</f>
        <v>#N/A</v>
      </c>
      <c r="BK117" s="254" t="e">
        <f ca="true">+IF(AND(ISNUMBER(OFFSET('Hygiene Data'!$F$10,0,10*ROW('Hygiene Data'!F111))),DZ117="Yes"),OFFSET('Hygiene Data'!$F$10,0,10*ROW('Hygiene Data'!F111)),IF(AND(ISNUMBER(OFFSET('Hygiene Data'!$F$10,0,10*ROW('Hygiene Data'!F111))),DZ117="No",ISNUMBER(OFFSET('Hygiene Data'!$F$10,0,10*ROW('Hygiene Data'!F111)))),CONCATENATE("[",ROUND(OFFSET('Hygiene Data'!$F$10,0,10*ROW('Hygiene Data'!F111)),0),"]"),IF(AND(ISNUMBER(OFFSET('Hygiene Data'!$F$10,0,10*ROW('Hygiene Data'!F111))),DZ117="",ISNUMBER(OFFSET('Hygiene Data'!$F$10,0,10*ROW('Hygiene Data'!F111)))),OFFSET('Hygiene Data'!$F$10,0,10*ROW('Hygiene Data'!F111)),NA())))</f>
        <v>#N/A</v>
      </c>
      <c r="BL117" s="254" t="e">
        <f ca="true">+IF(AND(ISNUMBER(OFFSET('Hygiene Data'!$G$6,0,10*ROW('Hygiene Data'!G111))),EA117="Yes"),OFFSET('Hygiene Data'!$G$6,0,10*ROW('Hygiene Data'!G111)),IF(AND(ISNUMBER(OFFSET('Hygiene Data'!$G$6,0,10*ROW('Hygiene Data'!G111))),EA117="No",ISNUMBER(OFFSET('Hygiene Data'!$G$6,0,10*ROW('Hygiene Data'!G111)))),CONCATENATE("[",ROUND(OFFSET('Hygiene Data'!$G$6,0,10*ROW('Hygiene Data'!G111)),0),"]"),IF(AND(ISNUMBER(OFFSET('Hygiene Data'!$G$6,0,10*ROW('Hygiene Data'!G111))),EA117="",ISNUMBER(OFFSET('Hygiene Data'!$G$6,0,10*ROW('Hygiene Data'!G111)))),OFFSET('Hygiene Data'!$G$6,0,10*ROW('Hygiene Data'!G111)),NA())))</f>
        <v>#N/A</v>
      </c>
      <c r="BM117" s="254" t="e">
        <f ca="true">+IF(AND(ISNUMBER(OFFSET('Hygiene Data'!$G$8,0,10*ROW('Hygiene Data'!G111))),EB117="Yes"),OFFSET('Hygiene Data'!$G$8,0,10*ROW('Hygiene Data'!G111)),IF(AND(ISNUMBER(OFFSET('Hygiene Data'!$G$8,0,10*ROW('Hygiene Data'!G111))),EB117="No",ISNUMBER(OFFSET('Hygiene Data'!$G$8,0,10*ROW('Hygiene Data'!G111)))),CONCATENATE("[",ROUND(OFFSET('Hygiene Data'!$G$8,0,10*ROW('Hygiene Data'!G111)),0),"]"),IF(AND(ISNUMBER(OFFSET('Hygiene Data'!$G$8,0,10*ROW('Hygiene Data'!G111))),EB117="",ISNUMBER(OFFSET('Hygiene Data'!$G$8,0,10*ROW('Hygiene Data'!G111)))),OFFSET('Hygiene Data'!$G$8,0,10*ROW('Hygiene Data'!G111)),NA())))</f>
        <v>#N/A</v>
      </c>
      <c r="BN117" s="254" t="e">
        <f ca="true">+IF(AND(ISNUMBER(OFFSET('Hygiene Data'!$G$10,0,10*ROW('Hygiene Data'!G111))),EC117="Yes"),OFFSET('Hygiene Data'!$G$10,0,10*ROW('Hygiene Data'!G111)),IF(AND(ISNUMBER(OFFSET('Hygiene Data'!$G$10,0,10*ROW('Hygiene Data'!G111))),EC117="No",ISNUMBER(OFFSET('Hygiene Data'!$G$10,0,10*ROW('Hygiene Data'!G111)))),CONCATENATE("[",ROUND(OFFSET('Hygiene Data'!$G$10,0,10*ROW('Hygiene Data'!G111)),0),"]"),IF(AND(ISNUMBER(OFFSET('Hygiene Data'!$G$10,0,10*ROW('Hygiene Data'!G111))),EC117="",ISNUMBER(OFFSET('Hygiene Data'!$G$10,0,10*ROW('Hygiene Data'!G111)))),OFFSET('Hygiene Data'!$G$10,0,10*ROW('Hygiene Data'!G111)),NA())))</f>
        <v>#N/A</v>
      </c>
      <c r="BO117" s="254" t="e">
        <f ca="true">+IF(AND(ISNUMBER(OFFSET('Hygiene Data'!$H$6,0,10*ROW('Hygiene Data'!H111))),ED117="Yes"),OFFSET('Hygiene Data'!$H$6,0,10*ROW('Hygiene Data'!H111)),IF(AND(ISNUMBER(OFFSET('Hygiene Data'!$H$6,0,10*ROW('Hygiene Data'!H111))),ED117="No",ISNUMBER(OFFSET('Hygiene Data'!$H$6,0,10*ROW('Hygiene Data'!H111)))),CONCATENATE("[",ROUND(OFFSET('Hygiene Data'!$H$6,0,10*ROW('Hygiene Data'!H111)),0),"]"),IF(AND(ISNUMBER(OFFSET('Hygiene Data'!$H$6,0,10*ROW('Hygiene Data'!H111))),ED117="",ISNUMBER(OFFSET('Hygiene Data'!$H$6,0,10*ROW('Hygiene Data'!H111)))),OFFSET('Hygiene Data'!$H$6,0,10*ROW('Hygiene Data'!H111)),NA())))</f>
        <v>#N/A</v>
      </c>
      <c r="BP117" s="254" t="e">
        <f ca="true">+IF(AND(ISNUMBER(OFFSET('Hygiene Data'!$H$8,0,10*ROW('Hygiene Data'!H111))),EE117="Yes"),OFFSET('Hygiene Data'!$H$8,0,10*ROW('Hygiene Data'!H111)),IF(AND(ISNUMBER(OFFSET('Hygiene Data'!$H$8,0,10*ROW('Hygiene Data'!H111))),EE117="No",ISNUMBER(OFFSET('Hygiene Data'!$H$8,0,10*ROW('Hygiene Data'!H111)))),CONCATENATE("[",ROUND(OFFSET('Hygiene Data'!$H$8,0,10*ROW('Hygiene Data'!H111)),0),"]"),IF(AND(ISNUMBER(OFFSET('Hygiene Data'!$H$8,0,10*ROW('Hygiene Data'!H111))),EE117="",ISNUMBER(OFFSET('Hygiene Data'!$H$8,0,10*ROW('Hygiene Data'!H111)))),OFFSET('Hygiene Data'!$H$8,0,10*ROW('Hygiene Data'!H111)),NA())))</f>
        <v>#N/A</v>
      </c>
      <c r="BQ117" s="254" t="e">
        <f ca="true">+IF(AND(ISNUMBER(OFFSET('Hygiene Data'!$H$10,0,10*ROW('Hygiene Data'!H111))),EF117="Yes"),OFFSET('Hygiene Data'!$H$10,0,10*ROW('Hygiene Data'!H111)),IF(AND(ISNUMBER(OFFSET('Hygiene Data'!$H$10,0,10*ROW('Hygiene Data'!H111))),EF117="No",ISNUMBER(OFFSET('Hygiene Data'!$H$10,0,10*ROW('Hygiene Data'!H111)))),CONCATENATE("[",ROUND(OFFSET('Hygiene Data'!$H$10,0,10*ROW('Hygiene Data'!H111)),0),"]"),IF(AND(ISNUMBER(OFFSET('Hygiene Data'!$H$10,0,10*ROW('Hygiene Data'!H111))),EF117="",ISNUMBER(OFFSET('Hygiene Data'!$H$10,0,10*ROW('Hygiene Data'!H111)))),OFFSET('Hygiene Data'!$H$10,0,10*ROW('Hygiene Data'!H111)),NA())))</f>
        <v>#N/A</v>
      </c>
      <c r="BS117" s="36" t="str">
        <f ca="true">+IF(OFFSET('Water Data'!$C$28,0,10*ROW('Water Data'!C111))="","",OFFSET('Water Data'!$C$28,0,10*ROW('Water Data'!C111)))</f>
        <v/>
      </c>
      <c r="BT117" s="36" t="str">
        <f ca="true">+IF(OFFSET('Water Data'!$C$29,0,10*ROW('Water Data'!C111))="","",OFFSET('Water Data'!$C$29,0,10*ROW('Water Data'!C111)))</f>
        <v/>
      </c>
      <c r="BU117" s="36" t="str">
        <f ca="true">+IF(OFFSET('Water Data'!$C$30,0,10*ROW('Water Data'!C111))="","",OFFSET('Water Data'!$C$30,0,10*ROW('Water Data'!C111)))</f>
        <v/>
      </c>
      <c r="BV117" s="36" t="str">
        <f ca="true">+IF(OFFSET('Water Data'!$D$28,0,10*ROW('Water Data'!D111))="","",OFFSET('Water Data'!$D$28,0,10*ROW('Water Data'!D111)))</f>
        <v/>
      </c>
      <c r="BW117" s="36" t="str">
        <f ca="true">+IF(OFFSET('Water Data'!$D$29,0,10*ROW('Water Data'!D111))="","",OFFSET('Water Data'!$D$29,0,10*ROW('Water Data'!D111)))</f>
        <v/>
      </c>
      <c r="BX117" s="36" t="str">
        <f ca="true">+IF(OFFSET('Water Data'!$D$30,0,10*ROW('Water Data'!D111))="","",OFFSET('Water Data'!$D$30,0,10*ROW('Water Data'!D111)))</f>
        <v/>
      </c>
      <c r="BY117" s="36" t="str">
        <f ca="true">+IF(OFFSET('Water Data'!$E$28,0,10*ROW('Water Data'!E111))="","",OFFSET('Water Data'!$E$28,0,10*ROW('Water Data'!E111)))</f>
        <v/>
      </c>
      <c r="BZ117" s="36" t="str">
        <f ca="true">+IF(OFFSET('Water Data'!$E$29,0,10*ROW('Water Data'!E111))="","",OFFSET('Water Data'!$E$29,0,10*ROW('Water Data'!E111)))</f>
        <v/>
      </c>
      <c r="CA117" s="36" t="str">
        <f ca="true">+IF(OFFSET('Water Data'!$E$30,0,10*ROW('Water Data'!E111))="","",OFFSET('Water Data'!$E$30,0,10*ROW('Water Data'!E111)))</f>
        <v/>
      </c>
      <c r="CB117" s="36" t="str">
        <f ca="true">+IF(OFFSET('Water Data'!$F$28,0,10*ROW('Water Data'!F111))="","",OFFSET('Water Data'!$F$28,0,10*ROW('Water Data'!F111)))</f>
        <v/>
      </c>
      <c r="CC117" s="36" t="str">
        <f ca="true">+IF(OFFSET('Water Data'!$F$29,0,10*ROW('Water Data'!F111))="","",OFFSET('Water Data'!$F$29,0,10*ROW('Water Data'!F111)))</f>
        <v/>
      </c>
      <c r="CD117" s="36" t="str">
        <f ca="true">+IF(OFFSET('Water Data'!$F$30,0,10*ROW('Water Data'!F111))="","",OFFSET('Water Data'!$F$30,0,10*ROW('Water Data'!F111)))</f>
        <v/>
      </c>
      <c r="CE117" s="36" t="str">
        <f ca="true">+IF(OFFSET('Water Data'!$G$28,0,10*ROW('Water Data'!G111))="","",OFFSET('Water Data'!$G$28,0,10*ROW('Water Data'!G111)))</f>
        <v/>
      </c>
      <c r="CF117" s="36" t="str">
        <f ca="true">+IF(OFFSET('Water Data'!$G$29,0,10*ROW('Water Data'!G111))="","",OFFSET('Water Data'!$G$29,0,10*ROW('Water Data'!G111)))</f>
        <v/>
      </c>
      <c r="CG117" s="36" t="str">
        <f ca="true">+IF(OFFSET('Water Data'!$G$30,0,10*ROW('Water Data'!G111))="","",OFFSET('Water Data'!$G$30,0,10*ROW('Water Data'!G111)))</f>
        <v/>
      </c>
      <c r="CH117" s="36" t="str">
        <f ca="true">+IF(OFFSET('Water Data'!$H$28,0,10*ROW('Water Data'!H111))="","",OFFSET('Water Data'!$H$28,0,10*ROW('Water Data'!H111)))</f>
        <v/>
      </c>
      <c r="CI117" s="36" t="str">
        <f ca="true">+IF(OFFSET('Water Data'!$H$29,0,10*ROW('Water Data'!H111))="","",OFFSET('Water Data'!$H$29,0,10*ROW('Water Data'!H111)))</f>
        <v/>
      </c>
      <c r="CJ117" s="36" t="str">
        <f ca="true">+IF(OFFSET('Water Data'!$H$30,0,10*ROW('Water Data'!H111))="","",OFFSET('Water Data'!$H$30,0,10*ROW('Water Data'!H111)))</f>
        <v/>
      </c>
      <c r="CK117" s="36" t="str">
        <f ca="true">+IF(OFFSET('Sanitation Data'!$C$29,0,10*ROW('Sanitation Data'!C111))="","",OFFSET('Sanitation Data'!$C$29,0,10*ROW('Sanitation Data'!C111)))</f>
        <v/>
      </c>
      <c r="CL117" s="36" t="str">
        <f ca="true">+IF(OFFSET('Sanitation Data'!$C$30,0,10*ROW('Sanitation Data'!C111))="","",OFFSET('Sanitation Data'!$C$30,0,10*ROW('Sanitation Data'!C111)))</f>
        <v/>
      </c>
      <c r="CM117" s="36" t="str">
        <f ca="true">+IF(OFFSET('Sanitation Data'!$C$31,0,10*ROW('Sanitation Data'!C111))="","",OFFSET('Sanitation Data'!$C$31,0,10*ROW('Sanitation Data'!C111)))</f>
        <v/>
      </c>
      <c r="CN117" s="36" t="str">
        <f ca="true">+IF(OFFSET('Sanitation Data'!$C$32,0,10*ROW('Sanitation Data'!C111))="","",OFFSET('Sanitation Data'!$C$32,0,10*ROW('Sanitation Data'!C111)))</f>
        <v/>
      </c>
      <c r="CO117" s="36" t="str">
        <f ca="true">+IF(OFFSET('Sanitation Data'!$C$33,0,10*ROW('Sanitation Data'!C111))="","",OFFSET('Sanitation Data'!$C$33,0,10*ROW('Sanitation Data'!C111)))</f>
        <v/>
      </c>
      <c r="CP117" s="36" t="str">
        <f ca="true">+IF(OFFSET('Sanitation Data'!$D$29,0,10*ROW('Sanitation Data'!D111))="","",OFFSET('Sanitation Data'!$D$29,0,10*ROW('Sanitation Data'!D111)))</f>
        <v/>
      </c>
      <c r="CQ117" s="36" t="str">
        <f ca="true">+IF(OFFSET('Sanitation Data'!$D$30,0,10*ROW('Sanitation Data'!D111))="","",OFFSET('Sanitation Data'!$D$30,0,10*ROW('Sanitation Data'!D111)))</f>
        <v/>
      </c>
      <c r="CR117" s="36" t="str">
        <f ca="true">+IF(OFFSET('Sanitation Data'!$D$31,0,10*ROW('Sanitation Data'!D111))="","",OFFSET('Sanitation Data'!$D$31,0,10*ROW('Sanitation Data'!D111)))</f>
        <v/>
      </c>
      <c r="CS117" s="36" t="str">
        <f ca="true">+IF(OFFSET('Sanitation Data'!$D$32,0,10*ROW('Sanitation Data'!D111))="","",OFFSET('Sanitation Data'!$D$32,0,10*ROW('Sanitation Data'!D111)))</f>
        <v/>
      </c>
      <c r="CT117" s="36" t="str">
        <f ca="true">+IF(OFFSET('Sanitation Data'!$D$33,0,10*ROW('Sanitation Data'!D111))="","",OFFSET('Sanitation Data'!$D$33,0,10*ROW('Sanitation Data'!D111)))</f>
        <v/>
      </c>
      <c r="CU117" s="36" t="str">
        <f ca="true">+IF(OFFSET('Sanitation Data'!$E$29,0,10*ROW('Sanitation Data'!E111))="","",OFFSET('Sanitation Data'!$E$29,0,10*ROW('Sanitation Data'!E111)))</f>
        <v/>
      </c>
      <c r="CV117" s="36" t="str">
        <f ca="true">+IF(OFFSET('Sanitation Data'!$E$30,0,10*ROW('Sanitation Data'!E111))="","",OFFSET('Sanitation Data'!$E$30,0,10*ROW('Sanitation Data'!E111)))</f>
        <v/>
      </c>
      <c r="CW117" s="36" t="str">
        <f ca="true">+IF(OFFSET('Sanitation Data'!$E$31,0,10*ROW('Sanitation Data'!E111))="","",OFFSET('Sanitation Data'!$E$31,0,10*ROW('Sanitation Data'!E111)))</f>
        <v/>
      </c>
      <c r="CX117" s="36" t="str">
        <f ca="true">+IF(OFFSET('Sanitation Data'!$E$32,0,10*ROW('Sanitation Data'!E111))="","",OFFSET('Sanitation Data'!$E$32,0,10*ROW('Sanitation Data'!E111)))</f>
        <v/>
      </c>
      <c r="CY117" s="36" t="str">
        <f ca="true">+IF(OFFSET('Sanitation Data'!$E$33,0,10*ROW('Sanitation Data'!E111))="","",OFFSET('Sanitation Data'!$E$33,0,10*ROW('Sanitation Data'!E111)))</f>
        <v/>
      </c>
      <c r="CZ117" s="36" t="str">
        <f ca="true">+IF(OFFSET('Sanitation Data'!$F$29,0,10*ROW('Sanitation Data'!F111))="","",OFFSET('Sanitation Data'!$F$29,0,10*ROW('Sanitation Data'!F111)))</f>
        <v/>
      </c>
      <c r="DA117" s="36" t="str">
        <f ca="true">+IF(OFFSET('Sanitation Data'!$F$30,0,10*ROW('Sanitation Data'!F111))="","",OFFSET('Sanitation Data'!$F$30,0,10*ROW('Sanitation Data'!F111)))</f>
        <v/>
      </c>
      <c r="DB117" s="36" t="str">
        <f ca="true">+IF(OFFSET('Sanitation Data'!$F$31,0,10*ROW('Sanitation Data'!F111))="","",OFFSET('Sanitation Data'!$F$31,0,10*ROW('Sanitation Data'!F111)))</f>
        <v/>
      </c>
      <c r="DC117" s="36" t="str">
        <f ca="true">+IF(OFFSET('Sanitation Data'!$F$32,0,10*ROW('Sanitation Data'!F111))="","",OFFSET('Sanitation Data'!$F$32,0,10*ROW('Sanitation Data'!F111)))</f>
        <v/>
      </c>
      <c r="DD117" s="36" t="str">
        <f ca="true">+IF(OFFSET('Sanitation Data'!$F$33,0,10*ROW('Sanitation Data'!F111))="","",OFFSET('Sanitation Data'!$F$33,0,10*ROW('Sanitation Data'!F111)))</f>
        <v/>
      </c>
      <c r="DE117" s="36" t="str">
        <f ca="true">+IF(OFFSET('Sanitation Data'!$G$29,0,10*ROW('Sanitation Data'!G111))="","",OFFSET('Sanitation Data'!$G$29,0,10*ROW('Sanitation Data'!G111)))</f>
        <v/>
      </c>
      <c r="DF117" s="36" t="str">
        <f ca="true">+IF(OFFSET('Sanitation Data'!$G$30,0,10*ROW('Sanitation Data'!G111))="","",OFFSET('Sanitation Data'!$G$30,0,10*ROW('Sanitation Data'!G111)))</f>
        <v/>
      </c>
      <c r="DG117" s="36" t="str">
        <f ca="true">+IF(OFFSET('Sanitation Data'!$G$31,0,10*ROW('Sanitation Data'!G111))="","",OFFSET('Sanitation Data'!$G$31,0,10*ROW('Sanitation Data'!G111)))</f>
        <v/>
      </c>
      <c r="DH117" s="36" t="str">
        <f ca="true">+IF(OFFSET('Sanitation Data'!$G$32,0,10*ROW('Sanitation Data'!G111))="","",OFFSET('Sanitation Data'!$G$32,0,10*ROW('Sanitation Data'!G111)))</f>
        <v/>
      </c>
      <c r="DI117" s="36" t="str">
        <f ca="true">+IF(OFFSET('Sanitation Data'!$G$33,0,10*ROW('Sanitation Data'!G111))="","",OFFSET('Sanitation Data'!$G$33,0,10*ROW('Sanitation Data'!G111)))</f>
        <v/>
      </c>
      <c r="DJ117" s="36" t="str">
        <f ca="true">+IF(OFFSET('Sanitation Data'!$H$29,0,10*ROW('Sanitation Data'!H111))="","",OFFSET('Sanitation Data'!$H$29,0,10*ROW('Sanitation Data'!H111)))</f>
        <v/>
      </c>
      <c r="DK117" s="36" t="str">
        <f ca="true">+IF(OFFSET('Sanitation Data'!$H$30,0,10*ROW('Sanitation Data'!H111))="","",OFFSET('Sanitation Data'!$H$30,0,10*ROW('Sanitation Data'!H111)))</f>
        <v/>
      </c>
      <c r="DL117" s="36" t="str">
        <f ca="true">+IF(OFFSET('Sanitation Data'!$H$31,0,10*ROW('Sanitation Data'!H111))="","",OFFSET('Sanitation Data'!$H$31,0,10*ROW('Sanitation Data'!H111)))</f>
        <v/>
      </c>
      <c r="DM117" s="36" t="str">
        <f ca="true">+IF(OFFSET('Sanitation Data'!$H$32,0,10*ROW('Sanitation Data'!H111))="","",OFFSET('Sanitation Data'!$H$32,0,10*ROW('Sanitation Data'!H111)))</f>
        <v/>
      </c>
      <c r="DN117" s="36" t="str">
        <f ca="true">+IF(OFFSET('Sanitation Data'!$H$33,0,10*ROW('Sanitation Data'!H111))="","",OFFSET('Sanitation Data'!$H$33,0,10*ROW('Sanitation Data'!H111)))</f>
        <v/>
      </c>
      <c r="DO117" s="36" t="str">
        <f ca="true">+IF(OFFSET('Hygiene Data'!$C$12,0,10*ROW('Hygiene Data'!C111))="","",OFFSET('Hygiene Data'!$C$12,0,10*ROW('Hygiene Data'!C111)))</f>
        <v/>
      </c>
      <c r="DP117" s="36" t="str">
        <f ca="true">+IF(OFFSET('Hygiene Data'!$C$13,0,10*ROW('Hygiene Data'!C111))="","",OFFSET('Hygiene Data'!$C$13,0,10*ROW('Hygiene Data'!C111)))</f>
        <v/>
      </c>
      <c r="DQ117" s="36" t="str">
        <f ca="true">+IF(OFFSET('Hygiene Data'!$C$14,0,10*ROW('Hygiene Data'!C111))="","",OFFSET('Hygiene Data'!$C$14,0,10*ROW('Hygiene Data'!C111)))</f>
        <v/>
      </c>
      <c r="DR117" s="36" t="str">
        <f ca="true">+IF(OFFSET('Hygiene Data'!$D$12,0,10*ROW('Hygiene Data'!D111))="","",OFFSET('Hygiene Data'!$D$12,0,10*ROW('Hygiene Data'!D111)))</f>
        <v/>
      </c>
      <c r="DS117" s="36" t="str">
        <f ca="true">+IF(OFFSET('Hygiene Data'!$D$13,0,10*ROW('Hygiene Data'!D111))="","",OFFSET('Hygiene Data'!$D$13,0,10*ROW('Hygiene Data'!D111)))</f>
        <v/>
      </c>
      <c r="DT117" s="36" t="str">
        <f ca="true">+IF(OFFSET('Hygiene Data'!$D$14,0,10*ROW('Hygiene Data'!D111))="","",OFFSET('Hygiene Data'!$D$14,0,10*ROW('Hygiene Data'!D111)))</f>
        <v/>
      </c>
      <c r="DU117" s="36" t="str">
        <f ca="true">+IF(OFFSET('Hygiene Data'!$E$12,0,10*ROW('Hygiene Data'!E111))="","",OFFSET('Hygiene Data'!$E$12,0,10*ROW('Hygiene Data'!E111)))</f>
        <v/>
      </c>
      <c r="DV117" s="36" t="str">
        <f ca="true">+IF(OFFSET('Hygiene Data'!$E$13,0,10*ROW('Hygiene Data'!E111))="","",OFFSET('Hygiene Data'!$E$13,0,10*ROW('Hygiene Data'!E111)))</f>
        <v/>
      </c>
      <c r="DW117" s="36" t="str">
        <f ca="true">+IF(OFFSET('Hygiene Data'!$E$14,0,10*ROW('Hygiene Data'!E111))="","",OFFSET('Hygiene Data'!$E$14,0,10*ROW('Hygiene Data'!E111)))</f>
        <v/>
      </c>
      <c r="DX117" s="36" t="str">
        <f ca="true">+IF(OFFSET('Hygiene Data'!$F$12,0,10*ROW('Hygiene Data'!F111))="","",OFFSET('Hygiene Data'!$F$12,0,10*ROW('Hygiene Data'!F111)))</f>
        <v/>
      </c>
      <c r="DY117" s="36" t="str">
        <f ca="true">+IF(OFFSET('Hygiene Data'!$F$13,0,10*ROW('Hygiene Data'!F111))="","",OFFSET('Hygiene Data'!$F$13,0,10*ROW('Hygiene Data'!F111)))</f>
        <v/>
      </c>
      <c r="DZ117" s="36" t="str">
        <f ca="true">+IF(OFFSET('Hygiene Data'!$F$14,0,10*ROW('Hygiene Data'!F111))="","",OFFSET('Hygiene Data'!$F$14,0,10*ROW('Hygiene Data'!F111)))</f>
        <v/>
      </c>
      <c r="EA117" s="36" t="str">
        <f ca="true">+IF(OFFSET('Hygiene Data'!$G$12,0,10*ROW('Hygiene Data'!G111))="","",OFFSET('Hygiene Data'!$G$12,0,10*ROW('Hygiene Data'!G111)))</f>
        <v/>
      </c>
      <c r="EB117" s="36" t="str">
        <f ca="true">+IF(OFFSET('Hygiene Data'!$G$13,0,10*ROW('Hygiene Data'!G111))="","",OFFSET('Hygiene Data'!$G$13,0,10*ROW('Hygiene Data'!G111)))</f>
        <v/>
      </c>
      <c r="EC117" s="36" t="str">
        <f ca="true">+IF(OFFSET('Hygiene Data'!$G$14,0,10*ROW('Hygiene Data'!G111))="","",OFFSET('Hygiene Data'!$G$14,0,10*ROW('Hygiene Data'!G111)))</f>
        <v/>
      </c>
      <c r="ED117" s="36" t="str">
        <f ca="true">+IF(OFFSET('Hygiene Data'!$H$12,0,10*ROW('Hygiene Data'!H111))="","",OFFSET('Hygiene Data'!$H$12,0,10*ROW('Hygiene Data'!H111)))</f>
        <v/>
      </c>
      <c r="EE117" s="36" t="str">
        <f ca="true">+IF(OFFSET('Hygiene Data'!$H$13,0,10*ROW('Hygiene Data'!H111))="","",OFFSET('Hygiene Data'!$H$13,0,10*ROW('Hygiene Data'!H111)))</f>
        <v/>
      </c>
      <c r="EF117" s="36" t="str">
        <f ca="true">+IF(OFFSET('Hygiene Data'!$H$14,0,10*ROW('Hygiene Data'!H111))="","",OFFSET('Hygiene Data'!$H$14,0,10*ROW('Hygiene Data'!H111)))</f>
        <v/>
      </c>
    </row>
    <row r="118" x14ac:dyDescent="0.2">
      <c r="A118" s="59" t="str">
        <f ca="true">+IF(OFFSET('Water Data'!$B$1,0,10*ROW('Water Data'!B115))="","",OFFSET('Water Data'!$B$1,0,10*ROW('Water Data'!B115)))</f>
        <v/>
      </c>
      <c r="B118" s="59" t="str">
        <f ca="true">+IF(OFFSET('Water Data'!$A$3,0,10*ROW('Water Data'!A115))="","",OFFSET('Water Data'!$A$3,0,10*ROW('Water Data'!A115)))</f>
        <v/>
      </c>
      <c r="C118" s="59" t="str">
        <f ca="true">+IF(OFFSET('Water Data'!$C$3,0,10*ROW('Water Data'!C115))="","",OFFSET('Water Data'!$C$3,0,10*ROW('Water Data'!C115)))</f>
        <v/>
      </c>
      <c r="D118" s="252" t="e">
        <f ca="true">+IF(AND(ISNUMBER(OFFSET('Water Data'!$C$5,0,10*ROW('Water Data'!C112))),BS118="Yes"),100-OFFSET('Water Data'!$C$5,0,10*ROW('Water Data'!C112)),IF(AND(ISNUMBER(OFFSET('Water Data'!$C$5,0,10*ROW('Water Data'!C112))),BS118="No",ISNUMBER(OFFSET('Water Data'!$C$5,0,10*ROW('Water Data'!C112)))),CONCATENATE("[",ROUND(100-OFFSET('Water Data'!$C$5,0,10*ROW('Water Data'!C112)),0),"]"),IF(AND(ISNUMBER(OFFSET('Water Data'!$C$5,0,10*ROW('Water Data'!C112))),BS118="",ISNUMBER(OFFSET('Water Data'!$C$5,0,10*ROW('Water Data'!C112)))),100-OFFSET('Water Data'!$C$5,0,10*ROW('Water Data'!C112)),NA())))</f>
        <v>#N/A</v>
      </c>
      <c r="E118" s="252" t="e">
        <f ca="true">+IF(AND(ISNUMBER(OFFSET('Water Data'!$C$7,0,10*ROW('Water Data'!D112))),BT118="Yes"),OFFSET('Water Data'!$C$7,0,10*ROW('Water Data'!C112)),IF(AND(ISNUMBER(OFFSET('Water Data'!$C$7,0,10*ROW('Water Data'!C112))),BT118="No",ISNUMBER(OFFSET('Water Data'!$C$7,0,10*ROW('Water Data'!C112)))),CONCATENATE("[",ROUND(OFFSET('Water Data'!$C$7,0,10*ROW('Water Data'!C112)),0),"]"),IF(AND(ISNUMBER(OFFSET('Water Data'!$C$7,0,10*ROW('Water Data'!C112))),BT118="",ISNUMBER(OFFSET('Water Data'!$C$7,0,10*ROW('Water Data'!C112)))),OFFSET('Water Data'!$C$7,0,10*ROW('Water Data'!C112)),NA())))</f>
        <v>#N/A</v>
      </c>
      <c r="F118" s="252" t="e">
        <f ca="true">+IF(AND(ISNUMBER(OFFSET('Water Data'!$C$10,0,10*ROW('Water Data'!C112))),BU118="Yes"),OFFSET('Water Data'!$C$10,0,10*ROW('Water Data'!C112)),IF(AND(ISNUMBER(OFFSET('Water Data'!$C$10,0,10*ROW('Water Data'!C112))),BU118="No",ISNUMBER(OFFSET('Water Data'!$C$10,0,10*ROW('Water Data'!C112)))),CONCATENATE("[",ROUND(OFFSET('Water Data'!$C$10,0,10*ROW('Water Data'!C112)),0),"]"),IF(AND(ISNUMBER(OFFSET('Water Data'!$C$10,0,10*ROW('Water Data'!C112))),BU118="",ISNUMBER(OFFSET('Water Data'!$C$10,0,10*ROW('Water Data'!C112)))),OFFSET('Water Data'!$C$10,0,10*ROW('Water Data'!C112)),NA())))</f>
        <v>#N/A</v>
      </c>
      <c r="G118" s="252" t="e">
        <f ca="true">+IF(AND(ISNUMBER(OFFSET('Water Data'!$D$5,0,10*ROW('Water Data'!D112))),BV118="Yes"),100-OFFSET('Water Data'!$D$5,0,10*ROW('Water Data'!D112)),IF(AND(ISNUMBER(OFFSET('Water Data'!$D$5,0,10*ROW('Water Data'!D112))),BV118="No",ISNUMBER(OFFSET('Water Data'!$D$5,0,10*ROW('Water Data'!D112)))),CONCATENATE("[",ROUND(100-OFFSET('Water Data'!$D$5,0,10*ROW('Water Data'!D112)),0),"]"),IF(AND(ISNUMBER(OFFSET('Water Data'!$D$5,0,10*ROW('Water Data'!D112))),BV118="",ISNUMBER(OFFSET('Water Data'!$D$5,0,10*ROW('Water Data'!D112)))),100-OFFSET('Water Data'!$D$5,0,10*ROW('Water Data'!D112)),NA())))</f>
        <v>#N/A</v>
      </c>
      <c r="H118" s="252" t="e">
        <f ca="true">+IF(AND(ISNUMBER(OFFSET('Water Data'!$D$7,0,10*ROW('Water Data'!D112))),BW118="Yes"),OFFSET('Water Data'!$D$7,0,10*ROW('Water Data'!D112)),IF(AND(ISNUMBER(OFFSET('Water Data'!$D$7,0,10*ROW('Water Data'!D112))),BW118="No",ISNUMBER(OFFSET('Water Data'!$D$7,0,10*ROW('Water Data'!D112)))),CONCATENATE("[",ROUND(OFFSET('Water Data'!$C$7,0,10*ROW('Water Data'!D112)),0),"]"),IF(AND(ISNUMBER(OFFSET('Water Data'!$D$7,0,10*ROW('Water Data'!D112))),BW118="",ISNUMBER(OFFSET('Water Data'!$D$7,0,10*ROW('Water Data'!D112)))),OFFSET('Water Data'!$D$7,0,10*ROW('Water Data'!D112)),NA())))</f>
        <v>#N/A</v>
      </c>
      <c r="I118" s="252" t="e">
        <f ca="true">+IF(AND(ISNUMBER(OFFSET('Water Data'!$D$10,0,10*ROW('Water Data'!D112))),BX118="Yes"),OFFSET('Water Data'!$D$10,0,10*ROW('Water Data'!D112)),IF(AND(ISNUMBER(OFFSET('Water Data'!$D$10,0,10*ROW('Water Data'!D112))),BX118="No",ISNUMBER(OFFSET('Water Data'!$D$10,0,10*ROW('Water Data'!D112)))),CONCATENATE("[",ROUND(OFFSET('Water Data'!$D$10,0,10*ROW('Water Data'!D112)),0),"]"),IF(AND(ISNUMBER(OFFSET('Water Data'!$D$10,0,10*ROW('Water Data'!D112))),BX118="",ISNUMBER(OFFSET('Water Data'!$D$10,0,10*ROW('Water Data'!D112)))),OFFSET('Water Data'!$D$10,0,10*ROW('Water Data'!D112)),NA())))</f>
        <v>#N/A</v>
      </c>
      <c r="J118" s="252" t="e">
        <f ca="true">+IF(AND(ISNUMBER(OFFSET('Water Data'!$E$5,0,10*ROW('Water Data'!E112))),BY118="Yes"),100-OFFSET('Water Data'!$E$5,0,10*ROW('Water Data'!E112)),IF(AND(ISNUMBER(OFFSET('Water Data'!$E$5,0,10*ROW('Water Data'!E112))),BY118="No",ISNUMBER(OFFSET('Water Data'!$E$5,0,10*ROW('Water Data'!E112)))),CONCATENATE("[",ROUND(100-OFFSET('Water Data'!$E$5,0,10*ROW('Water Data'!E112)),0),"]"),IF(AND(ISNUMBER(OFFSET('Water Data'!$E$5,0,10*ROW('Water Data'!E112))),BY118="",ISNUMBER(OFFSET('Water Data'!$E$5,0,10*ROW('Water Data'!E112)))),100-OFFSET('Water Data'!$E$5,0,10*ROW('Water Data'!E112)),NA())))</f>
        <v>#N/A</v>
      </c>
      <c r="K118" s="252" t="e">
        <f ca="true">+IF(AND(ISNUMBER(OFFSET('Water Data'!$E$7,0,10*ROW('Water Data'!E112))),BZ118="Yes"),OFFSET('Water Data'!$E$7,0,10*ROW('Water Data'!E112)),IF(AND(ISNUMBER(OFFSET('Water Data'!$E$7,0,10*ROW('Water Data'!E112))),BZ118="No",ISNUMBER(OFFSET('Water Data'!$E$7,0,10*ROW('Water Data'!E112)))),CONCATENATE("[",ROUND(OFFSET('Water Data'!$E$7,0,10*ROW('Water Data'!E112)),0),"]"),IF(AND(ISNUMBER(OFFSET('Water Data'!$E$7,0,10*ROW('Water Data'!E112))),BZ118="",ISNUMBER(OFFSET('Water Data'!$E$7,0,10*ROW('Water Data'!E112)))),OFFSET('Water Data'!$E$7,0,10*ROW('Water Data'!E112)),NA())))</f>
        <v>#N/A</v>
      </c>
      <c r="L118" s="252" t="e">
        <f ca="true">+IF(AND(ISNUMBER(OFFSET('Water Data'!$E$10,0,10*ROW('Water Data'!E112))),CA118="Yes"),OFFSET('Water Data'!$E$10,0,10*ROW('Water Data'!E112)),IF(AND(ISNUMBER(OFFSET('Water Data'!$E$10,0,10*ROW('Water Data'!E112))),CA118="No",ISNUMBER(OFFSET('Water Data'!$E$10,0,10*ROW('Water Data'!E112)))),CONCATENATE("[",ROUND(OFFSET('Water Data'!$E$10,0,10*ROW('Water Data'!E112)),0),"]"),IF(AND(ISNUMBER(OFFSET('Water Data'!$E$10,0,10*ROW('Water Data'!E112))),CA118="",ISNUMBER(OFFSET('Water Data'!$E$10,0,10*ROW('Water Data'!E112)))),OFFSET('Water Data'!$E$10,0,10*ROW('Water Data'!E112)),NA())))</f>
        <v>#N/A</v>
      </c>
      <c r="M118" s="252" t="e">
        <f ca="true">+IF(AND(ISNUMBER(OFFSET('Water Data'!$F$5,0,10*ROW('Water Data'!F112))),CB118="Yes"),100-OFFSET('Water Data'!$F$5,0,10*ROW('Water Data'!F112)),IF(AND(ISNUMBER(OFFSET('Water Data'!$F$5,0,10*ROW('Water Data'!F112))),CB118="No",ISNUMBER(OFFSET('Water Data'!$F$5,0,10*ROW('Water Data'!F112)))),CONCATENATE("[",ROUND(100-OFFSET('Water Data'!$F$5,0,10*ROW('Water Data'!F112)),0),"]"),IF(AND(ISNUMBER(OFFSET('Water Data'!$F$5,0,10*ROW('Water Data'!F112))),CB118="",ISNUMBER(OFFSET('Water Data'!$F$5,0,10*ROW('Water Data'!F112)))),100-OFFSET('Water Data'!$F$5,0,10*ROW('Water Data'!F112)),NA())))</f>
        <v>#N/A</v>
      </c>
      <c r="N118" s="252" t="e">
        <f ca="true">+IF(AND(ISNUMBER(OFFSET('Water Data'!$F$7,0,10*ROW('Water Data'!F112))),CC118="Yes"),OFFSET('Water Data'!$F$7,0,10*ROW('Water Data'!F112)),IF(AND(ISNUMBER(OFFSET('Water Data'!$F$7,0,10*ROW('Water Data'!F112))),CC118="No",ISNUMBER(OFFSET('Water Data'!$F$7,0,10*ROW('Water Data'!F112)))),CONCATENATE("[",ROUND(OFFSET('Water Data'!$F$7,0,10*ROW('Water Data'!F112)),0),"]"),IF(AND(ISNUMBER(OFFSET('Water Data'!$F$7,0,10*ROW('Water Data'!F112))),CC118="",ISNUMBER(OFFSET('Water Data'!$F$7,0,10*ROW('Water Data'!F112)))),OFFSET('Water Data'!$F$7,0,10*ROW('Water Data'!F112)),NA())))</f>
        <v>#N/A</v>
      </c>
      <c r="O118" s="252" t="e">
        <f ca="true">+IF(AND(ISNUMBER(OFFSET('Water Data'!$F$10,0,10*ROW('Water Data'!F112))),CD118="Yes"),OFFSET('Water Data'!$F$10,0,10*ROW('Water Data'!F112)),IF(AND(ISNUMBER(OFFSET('Water Data'!$F$10,0,10*ROW('Water Data'!F112))),CD118="No",ISNUMBER(OFFSET('Water Data'!$F$10,0,10*ROW('Water Data'!F112)))),CONCATENATE("[",ROUND(OFFSET('Water Data'!$F$10,0,10*ROW('Water Data'!F112)),0),"]"),IF(AND(ISNUMBER(OFFSET('Water Data'!$F$10,0,10*ROW('Water Data'!F112))),CD118="",ISNUMBER(OFFSET('Water Data'!$F$10,0,10*ROW('Water Data'!F112)))),OFFSET('Water Data'!$F$10,0,10*ROW('Water Data'!F112)),NA())))</f>
        <v>#N/A</v>
      </c>
      <c r="P118" s="252" t="e">
        <f ca="true">+IF(AND(ISNUMBER(OFFSET('Water Data'!$G$5,0,10*ROW('Water Data'!G112))),CE118="Yes"),100-OFFSET('Water Data'!$G$5,0,10*ROW('Water Data'!G112)),IF(AND(ISNUMBER(OFFSET('Water Data'!$G$5,0,10*ROW('Water Data'!G112))),CE118="No",ISNUMBER(OFFSET('Water Data'!$G$5,0,10*ROW('Water Data'!G112)))),CONCATENATE("[",ROUND(100-OFFSET('Water Data'!$G$5,0,10*ROW('Water Data'!G112)),0),"]"),IF(AND(ISNUMBER(OFFSET('Water Data'!$G$5,0,10*ROW('Water Data'!G112))),CE118="",ISNUMBER(OFFSET('Water Data'!$G$5,0,10*ROW('Water Data'!G112)))),100-OFFSET('Water Data'!$G$5,0,10*ROW('Water Data'!G112)),NA())))</f>
        <v>#N/A</v>
      </c>
      <c r="Q118" s="252" t="e">
        <f ca="true">+IF(AND(ISNUMBER(OFFSET('Water Data'!$G$7,0,10*ROW('Water Data'!G112))),CF118="Yes"),OFFSET('Water Data'!$G$7,0,10*ROW('Water Data'!G112)),IF(AND(ISNUMBER(OFFSET('Water Data'!$G$7,0,10*ROW('Water Data'!G112))),CF118="No",ISNUMBER(OFFSET('Water Data'!$G$7,0,10*ROW('Water Data'!G112)))),CONCATENATE("[",ROUND(OFFSET('Water Data'!$G$7,0,10*ROW('Water Data'!G112)),0),"]"),IF(AND(ISNUMBER(OFFSET('Water Data'!$G$7,0,10*ROW('Water Data'!G112))),CF118="",ISNUMBER(OFFSET('Water Data'!$G$7,0,10*ROW('Water Data'!G112)))),OFFSET('Water Data'!$G$7,0,10*ROW('Water Data'!G112)),NA())))</f>
        <v>#N/A</v>
      </c>
      <c r="R118" s="252" t="e">
        <f ca="true">+IF(AND(ISNUMBER(OFFSET('Water Data'!$G$10,0,10*ROW('Water Data'!G112))),CG118="Yes"),OFFSET('Water Data'!$G$10,0,10*ROW('Water Data'!G112)),IF(AND(ISNUMBER(OFFSET('Water Data'!$G$10,0,10*ROW('Water Data'!G112))),CG118="No",ISNUMBER(OFFSET('Water Data'!$G$10,0,10*ROW('Water Data'!G112)))),CONCATENATE("[",ROUND(OFFSET('Water Data'!$G$10,0,10*ROW('Water Data'!G112)),0),"]"),IF(AND(ISNUMBER(OFFSET('Water Data'!$G$10,0,10*ROW('Water Data'!G112))),CG118="",ISNUMBER(OFFSET('Water Data'!$G$10,0,10*ROW('Water Data'!G112)))),OFFSET('Water Data'!$G$10,0,10*ROW('Water Data'!G112)),NA())))</f>
        <v>#N/A</v>
      </c>
      <c r="S118" s="252" t="e">
        <f ca="true">+IF(AND(ISNUMBER(OFFSET('Water Data'!$H$5,0,10*ROW('Water Data'!H112))),CH118="Yes"),100-OFFSET('Water Data'!$H$5,0,10*ROW('Water Data'!H112)),IF(AND(ISNUMBER(OFFSET('Water Data'!$H$5,0,10*ROW('Water Data'!H112))),CH118="No",ISNUMBER(OFFSET('Water Data'!$H$5,0,10*ROW('Water Data'!H112)))),CONCATENATE("[",ROUND(100-OFFSET('Water Data'!$H$5,0,10*ROW('Water Data'!H112)),0),"]"),IF(AND(ISNUMBER(OFFSET('Water Data'!$H$5,0,10*ROW('Water Data'!H112))),CH118="",ISNUMBER(OFFSET('Water Data'!$H$5,0,10*ROW('Water Data'!H112)))),100-OFFSET('Water Data'!$H$5,0,10*ROW('Water Data'!H112)),NA())))</f>
        <v>#N/A</v>
      </c>
      <c r="T118" s="252" t="e">
        <f ca="true">+IF(AND(ISNUMBER(OFFSET('Water Data'!$H$7,0,10*ROW('Water Data'!H112))),CI118="Yes"),OFFSET('Water Data'!$H$7,0,10*ROW('Water Data'!H112)),IF(AND(ISNUMBER(OFFSET('Water Data'!$H$7,0,10*ROW('Water Data'!H112))),CI118="No",ISNUMBER(OFFSET('Water Data'!$H$7,0,10*ROW('Water Data'!H112)))),CONCATENATE("[",ROUND(OFFSET('Water Data'!$H$7,0,10*ROW('Water Data'!H112)),0),"]"),IF(AND(ISNUMBER(OFFSET('Water Data'!$H$7,0,10*ROW('Water Data'!H112))),CI118="",ISNUMBER(OFFSET('Water Data'!$H$7,0,10*ROW('Water Data'!H112)))),OFFSET('Water Data'!$H$7,0,10*ROW('Water Data'!H112)),NA())))</f>
        <v>#N/A</v>
      </c>
      <c r="U118" s="252" t="e">
        <f ca="true">+IF(AND(ISNUMBER(OFFSET('Water Data'!$H$10,0,10*ROW('Water Data'!H112))),CJ118="Yes"),OFFSET('Water Data'!$H$10,0,10*ROW('Water Data'!H112)),IF(AND(ISNUMBER(OFFSET('Water Data'!$H$10,0,10*ROW('Water Data'!H112))),CJ118="No",ISNUMBER(OFFSET('Water Data'!$H$10,0,10*ROW('Water Data'!H112)))),CONCATENATE("[",ROUND(OFFSET('Water Data'!$H$10,0,10*ROW('Water Data'!H112)),0),"]"),IF(AND(ISNUMBER(OFFSET('Water Data'!$H$10,0,10*ROW('Water Data'!H112))),CJ118="",ISNUMBER(OFFSET('Water Data'!$H$10,0,10*ROW('Water Data'!H112)))),OFFSET('Water Data'!$H$10,0,10*ROW('Water Data'!H112)),NA())))</f>
        <v>#N/A</v>
      </c>
      <c r="V118" s="253" t="e">
        <f ca="true">+IF(AND(ISNUMBER(OFFSET('Sanitation Data'!$C$5,0,10*ROW('Sanitation Data'!C112))),CK118="Yes"),100-OFFSET('Sanitation Data'!$C$5,0,10*ROW('Sanitation Data'!C112)),IF(AND(ISNUMBER(OFFSET('Sanitation Data'!$C$5,0,10*ROW('Sanitation Data'!C112))),CK118="No",ISNUMBER(OFFSET('Sanitation Data'!$C$5,0,10*ROW('Sanitation Data'!C112)))),CONCATENATE("[",ROUND(100-OFFSET('Sanitation Data'!$C$5,0,10*ROW('Sanitation Data'!C112)),0),"]"),IF(AND(ISNUMBER(OFFSET('Sanitation Data'!$C$5,0,10*ROW('Sanitation Data'!C112))),CK118="",ISNUMBER(OFFSET('Sanitation Data'!$C$5,0,10*ROW('Sanitation Data'!C112)))),100-OFFSET('Sanitation Data'!$C$5,0,10*ROW('Sanitation Data'!C112)),NA())))</f>
        <v>#N/A</v>
      </c>
      <c r="W118" s="253" t="e">
        <f ca="true">+IF(AND(ISNUMBER(OFFSET('Sanitation Data'!$C$7,0,10*ROW('Sanitation Data'!C112))),CL118="Yes"),OFFSET('Sanitation Data'!$C$7,0,10*ROW('Sanitation Data'!C112)),IF(AND(ISNUMBER(OFFSET('Sanitation Data'!$C$7,0,10*ROW('Sanitation Data'!C112))),CL118="No",ISNUMBER(OFFSET('Sanitation Data'!$C$7,0,10*ROW('Sanitation Data'!C112)))),CONCATENATE("[",ROUND(OFFSET('Sanitation Data'!$C$7,0,10*ROW('Sanitation Data'!C112)),0),"]"),IF(AND(ISNUMBER(OFFSET('Sanitation Data'!$C$7,0,10*ROW('Sanitation Data'!C112))),CL118="",ISNUMBER(OFFSET('Sanitation Data'!$C$7,0,10*ROW('Sanitation Data'!C112)))),OFFSET('Sanitation Data'!$C$7,0,10*ROW('Sanitation Data'!C112)),NA())))</f>
        <v>#N/A</v>
      </c>
      <c r="X118" s="253" t="e">
        <f ca="true">+IF(AND(ISNUMBER(OFFSET('Sanitation Data'!$C$11,0,10*ROW('Sanitation Data'!C112))),CM118="Yes"),OFFSET('Sanitation Data'!$C$11,0,10*ROW('Sanitation Data'!C112)),IF(AND(ISNUMBER(OFFSET('Sanitation Data'!$C$11,0,10*ROW('Sanitation Data'!C112))),CM118="No",ISNUMBER(OFFSET('Sanitation Data'!$C$11,0,10*ROW('Sanitation Data'!C112)))),CONCATENATE("[",ROUND(OFFSET('Sanitation Data'!$C$11,0,10*ROW('Sanitation Data'!C112)),0),"]"),IF(AND(ISNUMBER(OFFSET('Sanitation Data'!$C$11,0,10*ROW('Sanitation Data'!C112))),CM118="",ISNUMBER(OFFSET('Sanitation Data'!$C$11,0,10*ROW('Sanitation Data'!C112)))),OFFSET('Sanitation Data'!$C$11,0,10*ROW('Sanitation Data'!C112)),NA())))</f>
        <v>#N/A</v>
      </c>
      <c r="Y118" s="253" t="e">
        <f ca="true">+IF(AND(ISNUMBER(OFFSET('Sanitation Data'!$C$12,0,10*ROW('Sanitation Data'!C112))),CN118="Yes"),OFFSET('Sanitation Data'!$C$12,0,10*ROW('Sanitation Data'!C112)),IF(AND(ISNUMBER(OFFSET('Sanitation Data'!$C$12,0,10*ROW('Sanitation Data'!C112))),CN118="No",ISNUMBER(OFFSET('Sanitation Data'!$C$12,0,10*ROW('Sanitation Data'!C112)))),CONCATENATE("[",ROUND(OFFSET('Sanitation Data'!$C$12,0,10*ROW('Sanitation Data'!C112)),0),"]"),IF(AND(ISNUMBER(OFFSET('Sanitation Data'!$C$12,0,10*ROW('Sanitation Data'!C112))),CN118="",ISNUMBER(OFFSET('Sanitation Data'!$C$12,0,10*ROW('Sanitation Data'!C112)))),OFFSET('Sanitation Data'!$C$12,0,10*ROW('Sanitation Data'!C112)),NA())))</f>
        <v>#N/A</v>
      </c>
      <c r="Z118" s="253" t="e">
        <f ca="true">+IF(AND(ISNUMBER(OFFSET('Sanitation Data'!$C$13,0,10*ROW('Sanitation Data'!C112))),CO118="Yes"),OFFSET('Sanitation Data'!$C$13,0,10*ROW('Sanitation Data'!C112)),IF(AND(ISNUMBER(OFFSET('Sanitation Data'!$C$13,0,10*ROW('Sanitation Data'!C112))),CO118="No",ISNUMBER(OFFSET('Sanitation Data'!$C$13,0,10*ROW('Sanitation Data'!C112)))),CONCATENATE("[",ROUND(OFFSET('Sanitation Data'!$C$13,0,10*ROW('Sanitation Data'!C112)),0),"]"),IF(AND(ISNUMBER(OFFSET('Sanitation Data'!$C$13,0,10*ROW('Sanitation Data'!C112))),CO118="",ISNUMBER(OFFSET('Sanitation Data'!$C$13,0,10*ROW('Sanitation Data'!C112)))),OFFSET('Sanitation Data'!$C$13,0,10*ROW('Sanitation Data'!C112)),NA())))</f>
        <v>#N/A</v>
      </c>
      <c r="AA118" s="253" t="e">
        <f ca="true">+IF(AND(ISNUMBER(OFFSET('Sanitation Data'!$D$5,0,10*ROW('Sanitation Data'!D112))),CP118="Yes"),100-OFFSET('Sanitation Data'!$D$5,0,10*ROW('Sanitation Data'!D112)),IF(AND(ISNUMBER(OFFSET('Sanitation Data'!$D$5,0,10*ROW('Sanitation Data'!D112))),CP118="No",ISNUMBER(OFFSET('Sanitation Data'!$D$5,0,10*ROW('Sanitation Data'!D112)))),CONCATENATE("[",ROUND(100-OFFSET('Sanitation Data'!$D$5,0,10*ROW('Sanitation Data'!D112)),0),"]"),IF(AND(ISNUMBER(OFFSET('Sanitation Data'!$D$5,0,10*ROW('Sanitation Data'!D112))),CP118="",ISNUMBER(OFFSET('Sanitation Data'!$D$5,0,10*ROW('Sanitation Data'!D112)))),100-OFFSET('Sanitation Data'!$D$5,0,10*ROW('Sanitation Data'!D112)),NA())))</f>
        <v>#N/A</v>
      </c>
      <c r="AB118" s="253" t="e">
        <f ca="true">+IF(AND(ISNUMBER(OFFSET('Sanitation Data'!$D$7,0,10*ROW('Sanitation Data'!D112))),CQ118="Yes"),OFFSET('Sanitation Data'!$D$7,0,10*ROW('Sanitation Data'!G112)),IF(AND(ISNUMBER(OFFSET('Sanitation Data'!$D$7,0,10*ROW('Sanitation Data'!D112))),CQ118="No",ISNUMBER(OFFSET('Sanitation Data'!$D$7,0,10*ROW('Sanitation Data'!D112)))),CONCATENATE("[",ROUND(OFFSET('Sanitation Data'!$D$7,0,10*ROW('Sanitation Data'!D112)),0),"]"),IF(AND(ISNUMBER(OFFSET('Sanitation Data'!$D$7,0,10*ROW('Sanitation Data'!D112))),CQ118="",ISNUMBER(OFFSET('Sanitation Data'!$D$7,0,10*ROW('Sanitation Data'!D112)))),OFFSET('Sanitation Data'!$D$7,0,10*ROW('Sanitation Data'!D112)),NA())))</f>
        <v>#N/A</v>
      </c>
      <c r="AC118" s="253" t="e">
        <f ca="true">+IF(AND(ISNUMBER(OFFSET('Sanitation Data'!$D$11,0,10*ROW('Sanitation Data'!D112))),CR118="Yes"),OFFSET('Sanitation Data'!$D$11,0,10*ROW('Sanitation Data'!D112)),IF(AND(ISNUMBER(OFFSET('Sanitation Data'!$D$11,0,10*ROW('Sanitation Data'!D112))),CR118="No",ISNUMBER(OFFSET('Sanitation Data'!$D$11,0,10*ROW('Sanitation Data'!D112)))),CONCATENATE("[",ROUND(OFFSET('Sanitation Data'!$D$11,0,10*ROW('Sanitation Data'!D112)),0),"]"),IF(AND(ISNUMBER(OFFSET('Sanitation Data'!$D$11,0,10*ROW('Sanitation Data'!D112))),CR118="",ISNUMBER(OFFSET('Sanitation Data'!$D$11,0,10*ROW('Sanitation Data'!D112)))),OFFSET('Sanitation Data'!$D$11,0,10*ROW('Sanitation Data'!D112)),NA())))</f>
        <v>#N/A</v>
      </c>
      <c r="AD118" s="253" t="e">
        <f ca="true">+IF(AND(ISNUMBER(OFFSET('Sanitation Data'!$D$12,0,10*ROW('Sanitation Data'!D112))),CS118="Yes"),OFFSET('Sanitation Data'!$D$12,0,10*ROW('Sanitation Data'!D112)),IF(AND(ISNUMBER(OFFSET('Sanitation Data'!$D$12,0,10*ROW('Sanitation Data'!D112))),CS118="No",ISNUMBER(OFFSET('Sanitation Data'!$D$12,0,10*ROW('Sanitation Data'!D112)))),CONCATENATE("[",ROUND(OFFSET('Sanitation Data'!$D$12,0,10*ROW('Sanitation Data'!D112)),0),"]"),IF(AND(ISNUMBER(OFFSET('Sanitation Data'!$D$12,0,10*ROW('Sanitation Data'!D112))),CS118="",ISNUMBER(OFFSET('Sanitation Data'!$D$12,0,10*ROW('Sanitation Data'!D112)))),OFFSET('Sanitation Data'!$D$12,0,10*ROW('Sanitation Data'!D112)),NA())))</f>
        <v>#N/A</v>
      </c>
      <c r="AE118" s="253" t="e">
        <f ca="true">+IF(AND(ISNUMBER(OFFSET('Sanitation Data'!$D$13,0,10*ROW('Sanitation Data'!D112))),CT118="Yes"),OFFSET('Sanitation Data'!$D$13,0,10*ROW('Sanitation Data'!D112)),IF(AND(ISNUMBER(OFFSET('Sanitation Data'!$D$13,0,10*ROW('Sanitation Data'!D112))),CT118="No",ISNUMBER(OFFSET('Sanitation Data'!$D$13,0,10*ROW('Sanitation Data'!D112)))),CONCATENATE("[",ROUND(OFFSET('Sanitation Data'!$D$13,0,10*ROW('Sanitation Data'!D112)),0),"]"),IF(AND(ISNUMBER(OFFSET('Sanitation Data'!$D$13,0,10*ROW('Sanitation Data'!D112))),CT118="",ISNUMBER(OFFSET('Sanitation Data'!$D$13,0,10*ROW('Sanitation Data'!D112)))),OFFSET('Sanitation Data'!$D$13,0,10*ROW('Sanitation Data'!D112)),NA())))</f>
        <v>#N/A</v>
      </c>
      <c r="AF118" s="253" t="e">
        <f ca="true">+IF(AND(ISNUMBER(OFFSET('Sanitation Data'!$E$5,0,10*ROW('Sanitation Data'!E112))),CU118="Yes"),100-OFFSET('Sanitation Data'!$E$5,0,10*ROW('Sanitation Data'!E112)),IF(AND(ISNUMBER(OFFSET('Sanitation Data'!$E$5,0,10*ROW('Sanitation Data'!E112))),CU118="No",ISNUMBER(OFFSET('Sanitation Data'!$E$5,0,10*ROW('Sanitation Data'!E112)))),CONCATENATE("[",ROUND(100-OFFSET('Sanitation Data'!$E$5,0,10*ROW('Sanitation Data'!E112)),0),"]"),IF(AND(ISNUMBER(OFFSET('Sanitation Data'!$E$5,0,10*ROW('Sanitation Data'!E112))),CU118="",ISNUMBER(OFFSET('Sanitation Data'!$E$5,0,10*ROW('Sanitation Data'!E112)))),100-OFFSET('Sanitation Data'!$E$5,0,10*ROW('Sanitation Data'!E112)),NA())))</f>
        <v>#N/A</v>
      </c>
      <c r="AG118" s="253" t="e">
        <f ca="true">+IF(AND(ISNUMBER(OFFSET('Sanitation Data'!$E$7,0,10*ROW('Sanitation Data'!E112))),CV118="Yes"),OFFSET('Sanitation Data'!$E$7,0,10*ROW('Sanitation Data'!E112)),IF(AND(ISNUMBER(OFFSET('Sanitation Data'!$E$7,0,10*ROW('Sanitation Data'!E112))),CV118="No",ISNUMBER(OFFSET('Sanitation Data'!$E$7,0,10*ROW('Sanitation Data'!E112)))),CONCATENATE("[",ROUND(OFFSET('Sanitation Data'!$E$7,0,10*ROW('Sanitation Data'!E112)),0),"]"),IF(AND(ISNUMBER(OFFSET('Sanitation Data'!$E$7,0,10*ROW('Sanitation Data'!E112))),CV118="",ISNUMBER(OFFSET('Sanitation Data'!$E$7,0,10*ROW('Sanitation Data'!E112)))),OFFSET('Sanitation Data'!$E$7,0,10*ROW('Sanitation Data'!E112)),NA())))</f>
        <v>#N/A</v>
      </c>
      <c r="AH118" s="253" t="e">
        <f ca="true">+IF(AND(ISNUMBER(OFFSET('Sanitation Data'!$E$11,0,10*ROW('Sanitation Data'!E112))),CW118="Yes"),OFFSET('Sanitation Data'!$E$11,0,10*ROW('Sanitation Data'!E112)),IF(AND(ISNUMBER(OFFSET('Sanitation Data'!$E$11,0,10*ROW('Sanitation Data'!E112))),CW118="No",ISNUMBER(OFFSET('Sanitation Data'!$E$11,0,10*ROW('Sanitation Data'!E112)))),CONCATENATE("[",ROUND(OFFSET('Sanitation Data'!$E$11,0,10*ROW('Sanitation Data'!E112)),0),"]"),IF(AND(ISNUMBER(OFFSET('Sanitation Data'!$E$11,0,10*ROW('Sanitation Data'!E112))),CW118="",ISNUMBER(OFFSET('Sanitation Data'!$E$11,0,10*ROW('Sanitation Data'!E112)))),OFFSET('Sanitation Data'!$E$11,0,10*ROW('Sanitation Data'!E112)),NA())))</f>
        <v>#N/A</v>
      </c>
      <c r="AI118" s="253" t="e">
        <f ca="true">+IF(AND(ISNUMBER(OFFSET('Sanitation Data'!$E$12,0,10*ROW('Sanitation Data'!E112))),CX118="Yes"),OFFSET('Sanitation Data'!$E$12,0,10*ROW('Sanitation Data'!E112)),IF(AND(ISNUMBER(OFFSET('Sanitation Data'!$E$12,0,10*ROW('Sanitation Data'!E112))),CX118="No",ISNUMBER(OFFSET('Sanitation Data'!$E$12,0,10*ROW('Sanitation Data'!E112)))),CONCATENATE("[",ROUND(OFFSET('Sanitation Data'!$E$12,0,10*ROW('Sanitation Data'!E112)),0),"]"),IF(AND(ISNUMBER(OFFSET('Sanitation Data'!$E$12,0,10*ROW('Sanitation Data'!E112))),CX118="",ISNUMBER(OFFSET('Sanitation Data'!$E$12,0,10*ROW('Sanitation Data'!E112)))),OFFSET('Sanitation Data'!$E$12,0,10*ROW('Sanitation Data'!E112)),NA())))</f>
        <v>#N/A</v>
      </c>
      <c r="AJ118" s="253" t="e">
        <f ca="true">+IF(AND(ISNUMBER(OFFSET('Sanitation Data'!$E$13,0,10*ROW('Sanitation Data'!E112))),CY118="Yes"),OFFSET('Sanitation Data'!$E$13,0,10*ROW('Sanitation Data'!E112)),IF(AND(ISNUMBER(OFFSET('Sanitation Data'!$E$13,0,10*ROW('Sanitation Data'!E112))),CY118="No",ISNUMBER(OFFSET('Sanitation Data'!$E$13,0,10*ROW('Sanitation Data'!E112)))),CONCATENATE("[",ROUND(OFFSET('Sanitation Data'!$E$13,0,10*ROW('Sanitation Data'!E112)),0),"]"),IF(AND(ISNUMBER(OFFSET('Sanitation Data'!$E$13,0,10*ROW('Sanitation Data'!E112))),CY118="",ISNUMBER(OFFSET('Sanitation Data'!$E$13,0,10*ROW('Sanitation Data'!E112)))),OFFSET('Sanitation Data'!$E$13,0,10*ROW('Sanitation Data'!E112)),NA())))</f>
        <v>#N/A</v>
      </c>
      <c r="AK118" s="253" t="e">
        <f ca="true">+IF(AND(ISNUMBER(OFFSET('Sanitation Data'!$F$5,0,10*ROW('Sanitation Data'!F112))),CZ118="Yes"),100-OFFSET('Sanitation Data'!$F$5,0,10*ROW('Sanitation Data'!F112)),IF(AND(ISNUMBER(OFFSET('Sanitation Data'!$F$5,0,10*ROW('Sanitation Data'!F112))),CZ118="No",ISNUMBER(OFFSET('Sanitation Data'!$F$5,0,10*ROW('Sanitation Data'!F112)))),CONCATENATE("[",ROUND(100-OFFSET('Sanitation Data'!$F$5,0,10*ROW('Sanitation Data'!F112)),0),"]"),IF(AND(ISNUMBER(OFFSET('Sanitation Data'!$F$5,0,10*ROW('Sanitation Data'!F112))),CZ118="",ISNUMBER(OFFSET('Sanitation Data'!$F$5,0,10*ROW('Sanitation Data'!F112)))),100-OFFSET('Sanitation Data'!$F$5,0,10*ROW('Sanitation Data'!F112)),NA())))</f>
        <v>#N/A</v>
      </c>
      <c r="AL118" s="253" t="e">
        <f ca="true">+IF(AND(ISNUMBER(OFFSET('Sanitation Data'!$F$7,0,10*ROW('Sanitation Data'!F112))),DA118="Yes"),OFFSET('Sanitation Data'!$F$7,0,10*ROW('Sanitation Data'!F112)),IF(AND(ISNUMBER(OFFSET('Sanitation Data'!$F$7,0,10*ROW('Sanitation Data'!F112))),DA118="No",ISNUMBER(OFFSET('Sanitation Data'!$F$7,0,10*ROW('Sanitation Data'!F112)))),CONCATENATE("[",ROUND(OFFSET('Sanitation Data'!$F$7,0,10*ROW('Sanitation Data'!F112)),0),"]"),IF(AND(ISNUMBER(OFFSET('Sanitation Data'!$F$7,0,10*ROW('Sanitation Data'!F112))),DA118="",ISNUMBER(OFFSET('Sanitation Data'!$F$7,0,10*ROW('Sanitation Data'!F112)))),OFFSET('Sanitation Data'!$F$7,0,10*ROW('Sanitation Data'!F112)),NA())))</f>
        <v>#N/A</v>
      </c>
      <c r="AM118" s="253" t="e">
        <f ca="true">+IF(AND(ISNUMBER(OFFSET('Sanitation Data'!$F$11,0,10*ROW('Sanitation Data'!F112))),DB118="Yes"),OFFSET('Sanitation Data'!$F$11,0,10*ROW('Sanitation Data'!F112)),IF(AND(ISNUMBER(OFFSET('Sanitation Data'!$F$11,0,10*ROW('Sanitation Data'!F112))),DB118="No",ISNUMBER(OFFSET('Sanitation Data'!$F$11,0,10*ROW('Sanitation Data'!F112)))),CONCATENATE("[",ROUND(OFFSET('Sanitation Data'!$F$11,0,10*ROW('Sanitation Data'!F112)),0),"]"),IF(AND(ISNUMBER(OFFSET('Sanitation Data'!$F$11,0,10*ROW('Sanitation Data'!F112))),DB118="",ISNUMBER(OFFSET('Sanitation Data'!$F$11,0,10*ROW('Sanitation Data'!F112)))),OFFSET('Sanitation Data'!$F$11,0,10*ROW('Sanitation Data'!F112)),NA())))</f>
        <v>#N/A</v>
      </c>
      <c r="AN118" s="253" t="e">
        <f ca="true">+IF(AND(ISNUMBER(OFFSET('Sanitation Data'!$F$12,0,10*ROW('Sanitation Data'!F112))),DC118="Yes"),OFFSET('Sanitation Data'!$F$12,0,10*ROW('Sanitation Data'!F112)),IF(AND(ISNUMBER(OFFSET('Sanitation Data'!$F$12,0,10*ROW('Sanitation Data'!F112))),DC118="No",ISNUMBER(OFFSET('Sanitation Data'!$F$12,0,10*ROW('Sanitation Data'!F112)))),CONCATENATE("[",ROUND(OFFSET('Sanitation Data'!$F$12,0,10*ROW('Sanitation Data'!F112)),0),"]"),IF(AND(ISNUMBER(OFFSET('Sanitation Data'!$F$12,0,10*ROW('Sanitation Data'!F112))),DC118="",ISNUMBER(OFFSET('Sanitation Data'!$F$12,0,10*ROW('Sanitation Data'!F112)))),OFFSET('Sanitation Data'!$F$12,0,10*ROW('Sanitation Data'!F112)),NA())))</f>
        <v>#N/A</v>
      </c>
      <c r="AO118" s="253" t="e">
        <f ca="true">+IF(AND(ISNUMBER(OFFSET('Sanitation Data'!$F$13,0,10*ROW('Sanitation Data'!F112))),DD118="Yes"),OFFSET('Sanitation Data'!$F$13,0,10*ROW('Sanitation Data'!F112)),IF(AND(ISNUMBER(OFFSET('Sanitation Data'!$F$13,0,10*ROW('Sanitation Data'!F112))),DD118="No",ISNUMBER(OFFSET('Sanitation Data'!$F$13,0,10*ROW('Sanitation Data'!F112)))),CONCATENATE("[",ROUND(OFFSET('Sanitation Data'!$F$13,0,10*ROW('Sanitation Data'!F112)),0),"]"),IF(AND(ISNUMBER(OFFSET('Sanitation Data'!$F$13,0,10*ROW('Sanitation Data'!F112))),DD118="",ISNUMBER(OFFSET('Sanitation Data'!$F$13,0,10*ROW('Sanitation Data'!F112)))),OFFSET('Sanitation Data'!$F$13,0,10*ROW('Sanitation Data'!F112)),NA())))</f>
        <v>#N/A</v>
      </c>
      <c r="AP118" s="253" t="e">
        <f ca="true">+IF(AND(ISNUMBER(OFFSET('Sanitation Data'!$G$5,0,10*ROW('Sanitation Data'!G112))),DE118="Yes"),100-OFFSET('Sanitation Data'!$G$5,0,10*ROW('Sanitation Data'!G112)),IF(AND(ISNUMBER(OFFSET('Sanitation Data'!$G$5,0,10*ROW('Sanitation Data'!G112))),DE118="No",ISNUMBER(OFFSET('Sanitation Data'!$G$5,0,10*ROW('Sanitation Data'!G112)))),CONCATENATE("[",ROUND(100-OFFSET('Sanitation Data'!$G$5,0,10*ROW('Sanitation Data'!G112)),0),"]"),IF(AND(ISNUMBER(OFFSET('Sanitation Data'!$G$5,0,10*ROW('Sanitation Data'!G112))),DE118="",ISNUMBER(OFFSET('Sanitation Data'!$G$5,0,10*ROW('Sanitation Data'!G112)))),100-OFFSET('Sanitation Data'!$G$5,0,10*ROW('Sanitation Data'!G112)),NA())))</f>
        <v>#N/A</v>
      </c>
      <c r="AQ118" s="253" t="e">
        <f ca="true">+IF(AND(ISNUMBER(OFFSET('Sanitation Data'!$G$7,0,10*ROW('Sanitation Data'!G112))),DF118="Yes"),OFFSET('Sanitation Data'!$G$7,0,10*ROW('Sanitation Data'!G112)),IF(AND(ISNUMBER(OFFSET('Sanitation Data'!$G$7,0,10*ROW('Sanitation Data'!G112))),DF118="No",ISNUMBER(OFFSET('Sanitation Data'!$G$7,0,10*ROW('Sanitation Data'!G112)))),CONCATENATE("[",ROUND(OFFSET('Sanitation Data'!$G$7,0,10*ROW('Sanitation Data'!G112)),0),"]"),IF(AND(ISNUMBER(OFFSET('Sanitation Data'!$G$7,0,10*ROW('Sanitation Data'!G112))),DF118="",ISNUMBER(OFFSET('Sanitation Data'!$G$7,0,10*ROW('Sanitation Data'!G112)))),OFFSET('Sanitation Data'!$G$7,0,10*ROW('Sanitation Data'!G112)),NA())))</f>
        <v>#N/A</v>
      </c>
      <c r="AR118" s="253" t="e">
        <f ca="true">+IF(AND(ISNUMBER(OFFSET('Sanitation Data'!$G$11,0,10*ROW('Sanitation Data'!G112))),DG118="Yes"),OFFSET('Sanitation Data'!$G$11,0,10*ROW('Sanitation Data'!G112)),IF(AND(ISNUMBER(OFFSET('Sanitation Data'!$G$11,0,10*ROW('Sanitation Data'!G112))),DG118="No",ISNUMBER(OFFSET('Sanitation Data'!$G$11,0,10*ROW('Sanitation Data'!G112)))),CONCATENATE("[",ROUND(OFFSET('Sanitation Data'!$G$11,0,10*ROW('Sanitation Data'!G112)),0),"]"),IF(AND(ISNUMBER(OFFSET('Sanitation Data'!$G$11,0,10*ROW('Sanitation Data'!G112))),DG118="",ISNUMBER(OFFSET('Sanitation Data'!$G$11,0,10*ROW('Sanitation Data'!G112)))),OFFSET('Sanitation Data'!$G$11,0,10*ROW('Sanitation Data'!G112)),NA())))</f>
        <v>#N/A</v>
      </c>
      <c r="AS118" s="253" t="e">
        <f ca="true">+IF(AND(ISNUMBER(OFFSET('Sanitation Data'!$G$12,0,10*ROW('Sanitation Data'!G112))),DH118="Yes"),OFFSET('Sanitation Data'!$G$12,0,10*ROW('Sanitation Data'!G112)),IF(AND(ISNUMBER(OFFSET('Sanitation Data'!$G$12,0,10*ROW('Sanitation Data'!G112))),DH118="No",ISNUMBER(OFFSET('Sanitation Data'!$G$12,0,10*ROW('Sanitation Data'!G112)))),CONCATENATE("[",ROUND(OFFSET('Sanitation Data'!$G$12,0,10*ROW('Sanitation Data'!G112)),0),"]"),IF(AND(ISNUMBER(OFFSET('Sanitation Data'!$G$12,0,10*ROW('Sanitation Data'!G112))),DH118="",ISNUMBER(OFFSET('Sanitation Data'!$G$12,0,10*ROW('Sanitation Data'!G112)))),OFFSET('Sanitation Data'!$G$12,0,10*ROW('Sanitation Data'!G112)),NA())))</f>
        <v>#N/A</v>
      </c>
      <c r="AT118" s="253" t="e">
        <f ca="true">+IF(AND(ISNUMBER(OFFSET('Sanitation Data'!$G$13,0,10*ROW('Sanitation Data'!G112))),DI118="Yes"),OFFSET('Sanitation Data'!$G$13,0,10*ROW('Sanitation Data'!G112)),IF(AND(ISNUMBER(OFFSET('Sanitation Data'!$G$13,0,10*ROW('Sanitation Data'!G112))),DI118="No",ISNUMBER(OFFSET('Sanitation Data'!$G$13,0,10*ROW('Sanitation Data'!G112)))),CONCATENATE("[",ROUND(OFFSET('Sanitation Data'!$G$13,0,10*ROW('Sanitation Data'!G112)),0),"]"),IF(AND(ISNUMBER(OFFSET('Sanitation Data'!$G$13,0,10*ROW('Sanitation Data'!G112))),DI118="",ISNUMBER(OFFSET('Sanitation Data'!$G$13,0,10*ROW('Sanitation Data'!G112)))),OFFSET('Sanitation Data'!$G$13,0,10*ROW('Sanitation Data'!G112)),NA())))</f>
        <v>#N/A</v>
      </c>
      <c r="AU118" s="253" t="e">
        <f ca="true">+IF(AND(ISNUMBER(OFFSET('Sanitation Data'!$H$5,0,10*ROW('Sanitation Data'!H112))),DJ118="Yes"),100-OFFSET('Sanitation Data'!$H$5,0,10*ROW('Sanitation Data'!H112)),IF(AND(ISNUMBER(OFFSET('Sanitation Data'!$H$5,0,10*ROW('Sanitation Data'!H112))),DJ118="No",ISNUMBER(OFFSET('Sanitation Data'!$H$5,0,10*ROW('Sanitation Data'!H112)))),CONCATENATE("[",ROUND(100-OFFSET('Sanitation Data'!$H$5,0,10*ROW('Sanitation Data'!H112)),0),"]"),IF(AND(ISNUMBER(OFFSET('Sanitation Data'!$H$5,0,10*ROW('Sanitation Data'!H112))),DJ118="",ISNUMBER(OFFSET('Sanitation Data'!$H$5,0,10*ROW('Sanitation Data'!H112)))),100-OFFSET('Sanitation Data'!$H$5,0,10*ROW('Sanitation Data'!H112)),NA())))</f>
        <v>#N/A</v>
      </c>
      <c r="AV118" s="253" t="e">
        <f ca="true">+IF(AND(ISNUMBER(OFFSET('Sanitation Data'!$H$7,0,10*ROW('Sanitation Data'!H112))),DK118="Yes"),OFFSET('Sanitation Data'!$H$7,0,10*ROW('Sanitation Data'!H112)),IF(AND(ISNUMBER(OFFSET('Sanitation Data'!$H$7,0,10*ROW('Sanitation Data'!H112))),DK118="No",ISNUMBER(OFFSET('Sanitation Data'!$H$7,0,10*ROW('Sanitation Data'!H112)))),CONCATENATE("[",ROUND(OFFSET('Sanitation Data'!$H$7,0,10*ROW('Sanitation Data'!H112)),0),"]"),IF(AND(ISNUMBER(OFFSET('Sanitation Data'!$H$7,0,10*ROW('Sanitation Data'!H112))),DK118="",ISNUMBER(OFFSET('Sanitation Data'!$H$7,0,10*ROW('Sanitation Data'!H112)))),OFFSET('Sanitation Data'!$H$7,0,10*ROW('Sanitation Data'!H112)),NA())))</f>
        <v>#N/A</v>
      </c>
      <c r="AW118" s="253" t="e">
        <f ca="true">+IF(AND(ISNUMBER(OFFSET('Sanitation Data'!$H$11,0,10*ROW('Sanitation Data'!H112))),DL118="Yes"),OFFSET('Sanitation Data'!$H$11,0,10*ROW('Sanitation Data'!H112)),IF(AND(ISNUMBER(OFFSET('Sanitation Data'!$H$11,0,10*ROW('Sanitation Data'!H112))),DL118="No",ISNUMBER(OFFSET('Sanitation Data'!$H$11,0,10*ROW('Sanitation Data'!H112)))),CONCATENATE("[",ROUND(OFFSET('Sanitation Data'!$H$11,0,10*ROW('Sanitation Data'!H112)),0),"]"),IF(AND(ISNUMBER(OFFSET('Sanitation Data'!$H$11,0,10*ROW('Sanitation Data'!H112))),DL118="",ISNUMBER(OFFSET('Sanitation Data'!$H$11,0,10*ROW('Sanitation Data'!H112)))),OFFSET('Sanitation Data'!$H$11,0,10*ROW('Sanitation Data'!H112)),NA())))</f>
        <v>#N/A</v>
      </c>
      <c r="AX118" s="253" t="e">
        <f ca="true">+IF(AND(ISNUMBER(OFFSET('Sanitation Data'!$H$12,0,10*ROW('Sanitation Data'!H112))),DM118="Yes"),OFFSET('Sanitation Data'!$H$12,0,10*ROW('Sanitation Data'!H112)),IF(AND(ISNUMBER(OFFSET('Sanitation Data'!$H$12,0,10*ROW('Sanitation Data'!H112))),DM118="No",ISNUMBER(OFFSET('Sanitation Data'!$H$12,0,10*ROW('Sanitation Data'!H112)))),CONCATENATE("[",ROUND(OFFSET('Sanitation Data'!$H$12,0,10*ROW('Sanitation Data'!H112)),0),"]"),IF(AND(ISNUMBER(OFFSET('Sanitation Data'!$H$12,0,10*ROW('Sanitation Data'!H112))),DM118="",ISNUMBER(OFFSET('Sanitation Data'!$H$12,0,10*ROW('Sanitation Data'!H112)))),OFFSET('Sanitation Data'!$H$12,0,10*ROW('Sanitation Data'!H112)),NA())))</f>
        <v>#N/A</v>
      </c>
      <c r="AY118" s="253" t="e">
        <f ca="true">+IF(AND(ISNUMBER(OFFSET('Sanitation Data'!$H$13,0,10*ROW('Sanitation Data'!H112))),DN118="Yes"),OFFSET('Sanitation Data'!$H$13,0,10*ROW('Sanitation Data'!H112)),IF(AND(ISNUMBER(OFFSET('Sanitation Data'!$H$13,0,10*ROW('Sanitation Data'!H112))),DN118="No",ISNUMBER(OFFSET('Sanitation Data'!$H$13,0,10*ROW('Sanitation Data'!H112)))),CONCATENATE("[",ROUND(OFFSET('Sanitation Data'!$H$13,0,10*ROW('Sanitation Data'!H112)),0),"]"),IF(AND(ISNUMBER(OFFSET('Sanitation Data'!$H$13,0,10*ROW('Sanitation Data'!H112))),DN118="",ISNUMBER(OFFSET('Sanitation Data'!$H$13,0,10*ROW('Sanitation Data'!H112)))),OFFSET('Sanitation Data'!$H$13,0,10*ROW('Sanitation Data'!H112)),NA())))</f>
        <v>#N/A</v>
      </c>
      <c r="AZ118" s="254" t="e">
        <f ca="true">+IF(AND(ISNUMBER(OFFSET('Hygiene Data'!$C$6,0,10*ROW('Hygiene Data'!C112))),DO118="Yes"),OFFSET('Hygiene Data'!$C$6,0,10*ROW('Hygiene Data'!C112)),IF(AND(ISNUMBER(OFFSET('Hygiene Data'!$C$6,0,10*ROW('Hygiene Data'!C112))),DO118="No",ISNUMBER(OFFSET('Hygiene Data'!$C$6,0,10*ROW('Hygiene Data'!C112)))),CONCATENATE("[",ROUND(OFFSET('Hygiene Data'!$C$6,0,10*ROW('Hygiene Data'!C112)),0),"]"),IF(AND(ISNUMBER(OFFSET('Hygiene Data'!$C$6,0,10*ROW('Hygiene Data'!C112))),DO118="",ISNUMBER(OFFSET('Hygiene Data'!$C$6,0,10*ROW('Hygiene Data'!C112)))),OFFSET('Hygiene Data'!$C$6,0,10*ROW('Hygiene Data'!C112)),NA())))</f>
        <v>#N/A</v>
      </c>
      <c r="BA118" s="254" t="e">
        <f ca="true">+IF(AND(ISNUMBER(OFFSET('Hygiene Data'!$C$8,0,10*ROW('Hygiene Data'!C112))),DP118="Yes"),OFFSET('Hygiene Data'!$C$8,0,10*ROW('Hygiene Data'!C112)),IF(AND(ISNUMBER(OFFSET('Hygiene Data'!$C$8,0,10*ROW('Hygiene Data'!C112))),DP118="No",ISNUMBER(OFFSET('Hygiene Data'!$C$8,0,10*ROW('Hygiene Data'!C112)))),CONCATENATE("[",ROUND(OFFSET('Hygiene Data'!$C$8,0,10*ROW('Hygiene Data'!C112)),0),"]"),IF(AND(ISNUMBER(OFFSET('Hygiene Data'!$C$8,0,10*ROW('Hygiene Data'!C112))),DP118="",ISNUMBER(OFFSET('Hygiene Data'!$C$8,0,10*ROW('Hygiene Data'!C112)))),OFFSET('Hygiene Data'!$C$8,0,10*ROW('Hygiene Data'!C112)),NA())))</f>
        <v>#N/A</v>
      </c>
      <c r="BB118" s="254" t="e">
        <f ca="true">+IF(AND(ISNUMBER(OFFSET('Hygiene Data'!$C$10,0,10*ROW('Hygiene Data'!C112))),DQ118="Yes"),OFFSET('Hygiene Data'!$C$10,0,10*ROW('Hygiene Data'!C112)),IF(AND(ISNUMBER(OFFSET('Hygiene Data'!$C$10,0,10*ROW('Hygiene Data'!C112))),DQ118="No",ISNUMBER(OFFSET('Hygiene Data'!$C$10,0,10*ROW('Hygiene Data'!C112)))),CONCATENATE("[",ROUND(OFFSET('Hygiene Data'!$C$10,0,10*ROW('Hygiene Data'!C112)),0),"]"),IF(AND(ISNUMBER(OFFSET('Hygiene Data'!$C$10,0,10*ROW('Hygiene Data'!C112))),DQ118="",ISNUMBER(OFFSET('Hygiene Data'!$C$10,0,10*ROW('Hygiene Data'!C112)))),OFFSET('Hygiene Data'!$C$10,0,10*ROW('Hygiene Data'!C112)),NA())))</f>
        <v>#N/A</v>
      </c>
      <c r="BC118" s="254" t="e">
        <f ca="true">+IF(AND(ISNUMBER(OFFSET('Hygiene Data'!$D$6,0,10*ROW('Hygiene Data'!D112))),DR118="Yes"),OFFSET('Hygiene Data'!$D$6,0,10*ROW('Hygiene Data'!D112)),IF(AND(ISNUMBER(OFFSET('Hygiene Data'!$D$6,0,10*ROW('Hygiene Data'!D112))),DR118="No",ISNUMBER(OFFSET('Hygiene Data'!$D$6,0,10*ROW('Hygiene Data'!D112)))),CONCATENATE("[",ROUND(OFFSET('Hygiene Data'!$D$6,0,10*ROW('Hygiene Data'!D112)),0),"]"),IF(AND(ISNUMBER(OFFSET('Hygiene Data'!$D$6,0,10*ROW('Hygiene Data'!D112))),DR118="",ISNUMBER(OFFSET('Hygiene Data'!$D$6,0,10*ROW('Hygiene Data'!D112)))),OFFSET('Hygiene Data'!$D$6,0,10*ROW('Hygiene Data'!D112)),NA())))</f>
        <v>#N/A</v>
      </c>
      <c r="BD118" s="254" t="e">
        <f ca="true">+IF(AND(ISNUMBER(OFFSET('Hygiene Data'!$D$8,0,10*ROW('Hygiene Data'!D112))),DS118="Yes"),OFFSET('Hygiene Data'!$D$8,0,10*ROW('Hygiene Data'!D112)),IF(AND(ISNUMBER(OFFSET('Hygiene Data'!$D$8,0,10*ROW('Hygiene Data'!D112))),DS118="No",ISNUMBER(OFFSET('Hygiene Data'!$D$8,0,10*ROW('Hygiene Data'!D112)))),CONCATENATE("[",ROUND(OFFSET('Hygiene Data'!$D$8,0,10*ROW('Hygiene Data'!D112)),0),"]"),IF(AND(ISNUMBER(OFFSET('Hygiene Data'!$D$8,0,10*ROW('Hygiene Data'!D112))),DS118="",ISNUMBER(OFFSET('Hygiene Data'!$D$8,0,10*ROW('Hygiene Data'!D112)))),OFFSET('Hygiene Data'!$D$8,0,10*ROW('Hygiene Data'!D112)),NA())))</f>
        <v>#N/A</v>
      </c>
      <c r="BE118" s="254" t="e">
        <f ca="true">+IF(AND(ISNUMBER(OFFSET('Hygiene Data'!$D$10,0,10*ROW('Hygiene Data'!D112))),DT118="Yes"),OFFSET('Hygiene Data'!$D$10,0,10*ROW('Hygiene Data'!D112)),IF(AND(ISNUMBER(OFFSET('Hygiene Data'!$D$10,0,10*ROW('Hygiene Data'!D112))),DT118="No",ISNUMBER(OFFSET('Hygiene Data'!$D$10,0,10*ROW('Hygiene Data'!D112)))),CONCATENATE("[",ROUND(OFFSET('Hygiene Data'!$D$10,0,10*ROW('Hygiene Data'!D112)),0),"]"),IF(AND(ISNUMBER(OFFSET('Hygiene Data'!$D$10,0,10*ROW('Hygiene Data'!D112))),DT118="",ISNUMBER(OFFSET('Hygiene Data'!$D$10,0,10*ROW('Hygiene Data'!D112)))),OFFSET('Hygiene Data'!$D$10,0,10*ROW('Hygiene Data'!D112)),NA())))</f>
        <v>#N/A</v>
      </c>
      <c r="BF118" s="254" t="e">
        <f ca="true">+IF(AND(ISNUMBER(OFFSET('Hygiene Data'!$E$6,0,10*ROW('Hygiene Data'!E112))),DU118="Yes"),OFFSET('Hygiene Data'!$E$6,0,10*ROW('Hygiene Data'!E112)),IF(AND(ISNUMBER(OFFSET('Hygiene Data'!$E$6,0,10*ROW('Hygiene Data'!E112))),DU118="No",ISNUMBER(OFFSET('Hygiene Data'!$E$6,0,10*ROW('Hygiene Data'!E112)))),CONCATENATE("[",ROUND(OFFSET('Hygiene Data'!$E$6,0,10*ROW('Hygiene Data'!E112)),0),"]"),IF(AND(ISNUMBER(OFFSET('Hygiene Data'!$E$6,0,10*ROW('Hygiene Data'!E112))),DU118="",ISNUMBER(OFFSET('Hygiene Data'!$E$6,0,10*ROW('Hygiene Data'!E112)))),OFFSET('Hygiene Data'!$E$6,0,10*ROW('Hygiene Data'!E112)),NA())))</f>
        <v>#N/A</v>
      </c>
      <c r="BG118" s="254" t="e">
        <f ca="true">+IF(AND(ISNUMBER(OFFSET('Hygiene Data'!$E$8,0,10*ROW('Hygiene Data'!E112))),DV118="Yes"),OFFSET('Hygiene Data'!$E$8,0,10*ROW('Hygiene Data'!E112)),IF(AND(ISNUMBER(OFFSET('Hygiene Data'!$E$8,0,10*ROW('Hygiene Data'!E112))),DV118="No",ISNUMBER(OFFSET('Hygiene Data'!$E$8,0,10*ROW('Hygiene Data'!E112)))),CONCATENATE("[",ROUND(OFFSET('Hygiene Data'!$E$8,0,10*ROW('Hygiene Data'!E112)),0),"]"),IF(AND(ISNUMBER(OFFSET('Hygiene Data'!$E$8,0,10*ROW('Hygiene Data'!E112))),DV118="",ISNUMBER(OFFSET('Hygiene Data'!$E$8,0,10*ROW('Hygiene Data'!E112)))),OFFSET('Hygiene Data'!$E$8,0,10*ROW('Hygiene Data'!E112)),NA())))</f>
        <v>#N/A</v>
      </c>
      <c r="BH118" s="254" t="e">
        <f ca="true">+IF(AND(ISNUMBER(OFFSET('Hygiene Data'!$E$10,0,10*ROW('Hygiene Data'!E112))),DW118="Yes"),OFFSET('Hygiene Data'!$E$10,0,10*ROW('Hygiene Data'!E112)),IF(AND(ISNUMBER(OFFSET('Hygiene Data'!$E$10,0,10*ROW('Hygiene Data'!E112))),DW118="No",ISNUMBER(OFFSET('Hygiene Data'!$E$10,0,10*ROW('Hygiene Data'!E112)))),CONCATENATE("[",ROUND(OFFSET('Hygiene Data'!$E$10,0,10*ROW('Hygiene Data'!E112)),0),"]"),IF(AND(ISNUMBER(OFFSET('Hygiene Data'!$E$10,0,10*ROW('Hygiene Data'!E112))),DW118="",ISNUMBER(OFFSET('Hygiene Data'!$E$10,0,10*ROW('Hygiene Data'!E112)))),OFFSET('Hygiene Data'!$E$10,0,10*ROW('Hygiene Data'!E112)),NA())))</f>
        <v>#N/A</v>
      </c>
      <c r="BI118" s="254" t="e">
        <f ca="true">+IF(AND(ISNUMBER(OFFSET('Hygiene Data'!$F$6,0,10*ROW('Hygiene Data'!F112))),DX118="Yes"),OFFSET('Hygiene Data'!$F$6,0,10*ROW('Hygiene Data'!F112)),IF(AND(ISNUMBER(OFFSET('Hygiene Data'!$F$6,0,10*ROW('Hygiene Data'!F112))),DX118="No",ISNUMBER(OFFSET('Hygiene Data'!$F$6,0,10*ROW('Hygiene Data'!F112)))),CONCATENATE("[",ROUND(OFFSET('Hygiene Data'!$F$6,0,10*ROW('Hygiene Data'!F112)),0),"]"),IF(AND(ISNUMBER(OFFSET('Hygiene Data'!$F$6,0,10*ROW('Hygiene Data'!F112))),DX118="",ISNUMBER(OFFSET('Hygiene Data'!$F$6,0,10*ROW('Hygiene Data'!F112)))),OFFSET('Hygiene Data'!$F$6,0,10*ROW('Hygiene Data'!F112)),NA())))</f>
        <v>#N/A</v>
      </c>
      <c r="BJ118" s="254" t="e">
        <f ca="true">+IF(AND(ISNUMBER(OFFSET('Hygiene Data'!$F$8,0,10*ROW('Hygiene Data'!F112))),DY118="Yes"),OFFSET('Hygiene Data'!$F$8,0,10*ROW('Hygiene Data'!F112)),IF(AND(ISNUMBER(OFFSET('Hygiene Data'!$F$8,0,10*ROW('Hygiene Data'!F112))),DY118="No",ISNUMBER(OFFSET('Hygiene Data'!$F$8,0,10*ROW('Hygiene Data'!F112)))),CONCATENATE("[",ROUND(OFFSET('Hygiene Data'!$F$8,0,10*ROW('Hygiene Data'!F112)),0),"]"),IF(AND(ISNUMBER(OFFSET('Hygiene Data'!$F$8,0,10*ROW('Hygiene Data'!F112))),DY118="",ISNUMBER(OFFSET('Hygiene Data'!$F$8,0,10*ROW('Hygiene Data'!F112)))),OFFSET('Hygiene Data'!$F$8,0,10*ROW('Hygiene Data'!F112)),NA())))</f>
        <v>#N/A</v>
      </c>
      <c r="BK118" s="254" t="e">
        <f ca="true">+IF(AND(ISNUMBER(OFFSET('Hygiene Data'!$F$10,0,10*ROW('Hygiene Data'!F112))),DZ118="Yes"),OFFSET('Hygiene Data'!$F$10,0,10*ROW('Hygiene Data'!F112)),IF(AND(ISNUMBER(OFFSET('Hygiene Data'!$F$10,0,10*ROW('Hygiene Data'!F112))),DZ118="No",ISNUMBER(OFFSET('Hygiene Data'!$F$10,0,10*ROW('Hygiene Data'!F112)))),CONCATENATE("[",ROUND(OFFSET('Hygiene Data'!$F$10,0,10*ROW('Hygiene Data'!F112)),0),"]"),IF(AND(ISNUMBER(OFFSET('Hygiene Data'!$F$10,0,10*ROW('Hygiene Data'!F112))),DZ118="",ISNUMBER(OFFSET('Hygiene Data'!$F$10,0,10*ROW('Hygiene Data'!F112)))),OFFSET('Hygiene Data'!$F$10,0,10*ROW('Hygiene Data'!F112)),NA())))</f>
        <v>#N/A</v>
      </c>
      <c r="BL118" s="254" t="e">
        <f ca="true">+IF(AND(ISNUMBER(OFFSET('Hygiene Data'!$G$6,0,10*ROW('Hygiene Data'!G112))),EA118="Yes"),OFFSET('Hygiene Data'!$G$6,0,10*ROW('Hygiene Data'!G112)),IF(AND(ISNUMBER(OFFSET('Hygiene Data'!$G$6,0,10*ROW('Hygiene Data'!G112))),EA118="No",ISNUMBER(OFFSET('Hygiene Data'!$G$6,0,10*ROW('Hygiene Data'!G112)))),CONCATENATE("[",ROUND(OFFSET('Hygiene Data'!$G$6,0,10*ROW('Hygiene Data'!G112)),0),"]"),IF(AND(ISNUMBER(OFFSET('Hygiene Data'!$G$6,0,10*ROW('Hygiene Data'!G112))),EA118="",ISNUMBER(OFFSET('Hygiene Data'!$G$6,0,10*ROW('Hygiene Data'!G112)))),OFFSET('Hygiene Data'!$G$6,0,10*ROW('Hygiene Data'!G112)),NA())))</f>
        <v>#N/A</v>
      </c>
      <c r="BM118" s="254" t="e">
        <f ca="true">+IF(AND(ISNUMBER(OFFSET('Hygiene Data'!$G$8,0,10*ROW('Hygiene Data'!G112))),EB118="Yes"),OFFSET('Hygiene Data'!$G$8,0,10*ROW('Hygiene Data'!G112)),IF(AND(ISNUMBER(OFFSET('Hygiene Data'!$G$8,0,10*ROW('Hygiene Data'!G112))),EB118="No",ISNUMBER(OFFSET('Hygiene Data'!$G$8,0,10*ROW('Hygiene Data'!G112)))),CONCATENATE("[",ROUND(OFFSET('Hygiene Data'!$G$8,0,10*ROW('Hygiene Data'!G112)),0),"]"),IF(AND(ISNUMBER(OFFSET('Hygiene Data'!$G$8,0,10*ROW('Hygiene Data'!G112))),EB118="",ISNUMBER(OFFSET('Hygiene Data'!$G$8,0,10*ROW('Hygiene Data'!G112)))),OFFSET('Hygiene Data'!$G$8,0,10*ROW('Hygiene Data'!G112)),NA())))</f>
        <v>#N/A</v>
      </c>
      <c r="BN118" s="254" t="e">
        <f ca="true">+IF(AND(ISNUMBER(OFFSET('Hygiene Data'!$G$10,0,10*ROW('Hygiene Data'!G112))),EC118="Yes"),OFFSET('Hygiene Data'!$G$10,0,10*ROW('Hygiene Data'!G112)),IF(AND(ISNUMBER(OFFSET('Hygiene Data'!$G$10,0,10*ROW('Hygiene Data'!G112))),EC118="No",ISNUMBER(OFFSET('Hygiene Data'!$G$10,0,10*ROW('Hygiene Data'!G112)))),CONCATENATE("[",ROUND(OFFSET('Hygiene Data'!$G$10,0,10*ROW('Hygiene Data'!G112)),0),"]"),IF(AND(ISNUMBER(OFFSET('Hygiene Data'!$G$10,0,10*ROW('Hygiene Data'!G112))),EC118="",ISNUMBER(OFFSET('Hygiene Data'!$G$10,0,10*ROW('Hygiene Data'!G112)))),OFFSET('Hygiene Data'!$G$10,0,10*ROW('Hygiene Data'!G112)),NA())))</f>
        <v>#N/A</v>
      </c>
      <c r="BO118" s="254" t="e">
        <f ca="true">+IF(AND(ISNUMBER(OFFSET('Hygiene Data'!$H$6,0,10*ROW('Hygiene Data'!H112))),ED118="Yes"),OFFSET('Hygiene Data'!$H$6,0,10*ROW('Hygiene Data'!H112)),IF(AND(ISNUMBER(OFFSET('Hygiene Data'!$H$6,0,10*ROW('Hygiene Data'!H112))),ED118="No",ISNUMBER(OFFSET('Hygiene Data'!$H$6,0,10*ROW('Hygiene Data'!H112)))),CONCATENATE("[",ROUND(OFFSET('Hygiene Data'!$H$6,0,10*ROW('Hygiene Data'!H112)),0),"]"),IF(AND(ISNUMBER(OFFSET('Hygiene Data'!$H$6,0,10*ROW('Hygiene Data'!H112))),ED118="",ISNUMBER(OFFSET('Hygiene Data'!$H$6,0,10*ROW('Hygiene Data'!H112)))),OFFSET('Hygiene Data'!$H$6,0,10*ROW('Hygiene Data'!H112)),NA())))</f>
        <v>#N/A</v>
      </c>
      <c r="BP118" s="254" t="e">
        <f ca="true">+IF(AND(ISNUMBER(OFFSET('Hygiene Data'!$H$8,0,10*ROW('Hygiene Data'!H112))),EE118="Yes"),OFFSET('Hygiene Data'!$H$8,0,10*ROW('Hygiene Data'!H112)),IF(AND(ISNUMBER(OFFSET('Hygiene Data'!$H$8,0,10*ROW('Hygiene Data'!H112))),EE118="No",ISNUMBER(OFFSET('Hygiene Data'!$H$8,0,10*ROW('Hygiene Data'!H112)))),CONCATENATE("[",ROUND(OFFSET('Hygiene Data'!$H$8,0,10*ROW('Hygiene Data'!H112)),0),"]"),IF(AND(ISNUMBER(OFFSET('Hygiene Data'!$H$8,0,10*ROW('Hygiene Data'!H112))),EE118="",ISNUMBER(OFFSET('Hygiene Data'!$H$8,0,10*ROW('Hygiene Data'!H112)))),OFFSET('Hygiene Data'!$H$8,0,10*ROW('Hygiene Data'!H112)),NA())))</f>
        <v>#N/A</v>
      </c>
      <c r="BQ118" s="254" t="e">
        <f ca="true">+IF(AND(ISNUMBER(OFFSET('Hygiene Data'!$H$10,0,10*ROW('Hygiene Data'!H112))),EF118="Yes"),OFFSET('Hygiene Data'!$H$10,0,10*ROW('Hygiene Data'!H112)),IF(AND(ISNUMBER(OFFSET('Hygiene Data'!$H$10,0,10*ROW('Hygiene Data'!H112))),EF118="No",ISNUMBER(OFFSET('Hygiene Data'!$H$10,0,10*ROW('Hygiene Data'!H112)))),CONCATENATE("[",ROUND(OFFSET('Hygiene Data'!$H$10,0,10*ROW('Hygiene Data'!H112)),0),"]"),IF(AND(ISNUMBER(OFFSET('Hygiene Data'!$H$10,0,10*ROW('Hygiene Data'!H112))),EF118="",ISNUMBER(OFFSET('Hygiene Data'!$H$10,0,10*ROW('Hygiene Data'!H112)))),OFFSET('Hygiene Data'!$H$10,0,10*ROW('Hygiene Data'!H112)),NA())))</f>
        <v>#N/A</v>
      </c>
      <c r="BS118" s="36" t="str">
        <f ca="true">+IF(OFFSET('Water Data'!$C$28,0,10*ROW('Water Data'!C112))="","",OFFSET('Water Data'!$C$28,0,10*ROW('Water Data'!C112)))</f>
        <v/>
      </c>
      <c r="BT118" s="36" t="str">
        <f ca="true">+IF(OFFSET('Water Data'!$C$29,0,10*ROW('Water Data'!C112))="","",OFFSET('Water Data'!$C$29,0,10*ROW('Water Data'!C112)))</f>
        <v/>
      </c>
      <c r="BU118" s="36" t="str">
        <f ca="true">+IF(OFFSET('Water Data'!$C$30,0,10*ROW('Water Data'!C112))="","",OFFSET('Water Data'!$C$30,0,10*ROW('Water Data'!C112)))</f>
        <v/>
      </c>
      <c r="BV118" s="36" t="str">
        <f ca="true">+IF(OFFSET('Water Data'!$D$28,0,10*ROW('Water Data'!D112))="","",OFFSET('Water Data'!$D$28,0,10*ROW('Water Data'!D112)))</f>
        <v/>
      </c>
      <c r="BW118" s="36" t="str">
        <f ca="true">+IF(OFFSET('Water Data'!$D$29,0,10*ROW('Water Data'!D112))="","",OFFSET('Water Data'!$D$29,0,10*ROW('Water Data'!D112)))</f>
        <v/>
      </c>
      <c r="BX118" s="36" t="str">
        <f ca="true">+IF(OFFSET('Water Data'!$D$30,0,10*ROW('Water Data'!D112))="","",OFFSET('Water Data'!$D$30,0,10*ROW('Water Data'!D112)))</f>
        <v/>
      </c>
      <c r="BY118" s="36" t="str">
        <f ca="true">+IF(OFFSET('Water Data'!$E$28,0,10*ROW('Water Data'!E112))="","",OFFSET('Water Data'!$E$28,0,10*ROW('Water Data'!E112)))</f>
        <v/>
      </c>
      <c r="BZ118" s="36" t="str">
        <f ca="true">+IF(OFFSET('Water Data'!$E$29,0,10*ROW('Water Data'!E112))="","",OFFSET('Water Data'!$E$29,0,10*ROW('Water Data'!E112)))</f>
        <v/>
      </c>
      <c r="CA118" s="36" t="str">
        <f ca="true">+IF(OFFSET('Water Data'!$E$30,0,10*ROW('Water Data'!E112))="","",OFFSET('Water Data'!$E$30,0,10*ROW('Water Data'!E112)))</f>
        <v/>
      </c>
      <c r="CB118" s="36" t="str">
        <f ca="true">+IF(OFFSET('Water Data'!$F$28,0,10*ROW('Water Data'!F112))="","",OFFSET('Water Data'!$F$28,0,10*ROW('Water Data'!F112)))</f>
        <v/>
      </c>
      <c r="CC118" s="36" t="str">
        <f ca="true">+IF(OFFSET('Water Data'!$F$29,0,10*ROW('Water Data'!F112))="","",OFFSET('Water Data'!$F$29,0,10*ROW('Water Data'!F112)))</f>
        <v/>
      </c>
      <c r="CD118" s="36" t="str">
        <f ca="true">+IF(OFFSET('Water Data'!$F$30,0,10*ROW('Water Data'!F112))="","",OFFSET('Water Data'!$F$30,0,10*ROW('Water Data'!F112)))</f>
        <v/>
      </c>
      <c r="CE118" s="36" t="str">
        <f ca="true">+IF(OFFSET('Water Data'!$G$28,0,10*ROW('Water Data'!G112))="","",OFFSET('Water Data'!$G$28,0,10*ROW('Water Data'!G112)))</f>
        <v/>
      </c>
      <c r="CF118" s="36" t="str">
        <f ca="true">+IF(OFFSET('Water Data'!$G$29,0,10*ROW('Water Data'!G112))="","",OFFSET('Water Data'!$G$29,0,10*ROW('Water Data'!G112)))</f>
        <v/>
      </c>
      <c r="CG118" s="36" t="str">
        <f ca="true">+IF(OFFSET('Water Data'!$G$30,0,10*ROW('Water Data'!G112))="","",OFFSET('Water Data'!$G$30,0,10*ROW('Water Data'!G112)))</f>
        <v/>
      </c>
      <c r="CH118" s="36" t="str">
        <f ca="true">+IF(OFFSET('Water Data'!$H$28,0,10*ROW('Water Data'!H112))="","",OFFSET('Water Data'!$H$28,0,10*ROW('Water Data'!H112)))</f>
        <v/>
      </c>
      <c r="CI118" s="36" t="str">
        <f ca="true">+IF(OFFSET('Water Data'!$H$29,0,10*ROW('Water Data'!H112))="","",OFFSET('Water Data'!$H$29,0,10*ROW('Water Data'!H112)))</f>
        <v/>
      </c>
      <c r="CJ118" s="36" t="str">
        <f ca="true">+IF(OFFSET('Water Data'!$H$30,0,10*ROW('Water Data'!H112))="","",OFFSET('Water Data'!$H$30,0,10*ROW('Water Data'!H112)))</f>
        <v/>
      </c>
      <c r="CK118" s="36" t="str">
        <f ca="true">+IF(OFFSET('Sanitation Data'!$C$29,0,10*ROW('Sanitation Data'!C112))="","",OFFSET('Sanitation Data'!$C$29,0,10*ROW('Sanitation Data'!C112)))</f>
        <v/>
      </c>
      <c r="CL118" s="36" t="str">
        <f ca="true">+IF(OFFSET('Sanitation Data'!$C$30,0,10*ROW('Sanitation Data'!C112))="","",OFFSET('Sanitation Data'!$C$30,0,10*ROW('Sanitation Data'!C112)))</f>
        <v/>
      </c>
      <c r="CM118" s="36" t="str">
        <f ca="true">+IF(OFFSET('Sanitation Data'!$C$31,0,10*ROW('Sanitation Data'!C112))="","",OFFSET('Sanitation Data'!$C$31,0,10*ROW('Sanitation Data'!C112)))</f>
        <v/>
      </c>
      <c r="CN118" s="36" t="str">
        <f ca="true">+IF(OFFSET('Sanitation Data'!$C$32,0,10*ROW('Sanitation Data'!C112))="","",OFFSET('Sanitation Data'!$C$32,0,10*ROW('Sanitation Data'!C112)))</f>
        <v/>
      </c>
      <c r="CO118" s="36" t="str">
        <f ca="true">+IF(OFFSET('Sanitation Data'!$C$33,0,10*ROW('Sanitation Data'!C112))="","",OFFSET('Sanitation Data'!$C$33,0,10*ROW('Sanitation Data'!C112)))</f>
        <v/>
      </c>
      <c r="CP118" s="36" t="str">
        <f ca="true">+IF(OFFSET('Sanitation Data'!$D$29,0,10*ROW('Sanitation Data'!D112))="","",OFFSET('Sanitation Data'!$D$29,0,10*ROW('Sanitation Data'!D112)))</f>
        <v/>
      </c>
      <c r="CQ118" s="36" t="str">
        <f ca="true">+IF(OFFSET('Sanitation Data'!$D$30,0,10*ROW('Sanitation Data'!D112))="","",OFFSET('Sanitation Data'!$D$30,0,10*ROW('Sanitation Data'!D112)))</f>
        <v/>
      </c>
      <c r="CR118" s="36" t="str">
        <f ca="true">+IF(OFFSET('Sanitation Data'!$D$31,0,10*ROW('Sanitation Data'!D112))="","",OFFSET('Sanitation Data'!$D$31,0,10*ROW('Sanitation Data'!D112)))</f>
        <v/>
      </c>
      <c r="CS118" s="36" t="str">
        <f ca="true">+IF(OFFSET('Sanitation Data'!$D$32,0,10*ROW('Sanitation Data'!D112))="","",OFFSET('Sanitation Data'!$D$32,0,10*ROW('Sanitation Data'!D112)))</f>
        <v/>
      </c>
      <c r="CT118" s="36" t="str">
        <f ca="true">+IF(OFFSET('Sanitation Data'!$D$33,0,10*ROW('Sanitation Data'!D112))="","",OFFSET('Sanitation Data'!$D$33,0,10*ROW('Sanitation Data'!D112)))</f>
        <v/>
      </c>
      <c r="CU118" s="36" t="str">
        <f ca="true">+IF(OFFSET('Sanitation Data'!$E$29,0,10*ROW('Sanitation Data'!E112))="","",OFFSET('Sanitation Data'!$E$29,0,10*ROW('Sanitation Data'!E112)))</f>
        <v/>
      </c>
      <c r="CV118" s="36" t="str">
        <f ca="true">+IF(OFFSET('Sanitation Data'!$E$30,0,10*ROW('Sanitation Data'!E112))="","",OFFSET('Sanitation Data'!$E$30,0,10*ROW('Sanitation Data'!E112)))</f>
        <v/>
      </c>
      <c r="CW118" s="36" t="str">
        <f ca="true">+IF(OFFSET('Sanitation Data'!$E$31,0,10*ROW('Sanitation Data'!E112))="","",OFFSET('Sanitation Data'!$E$31,0,10*ROW('Sanitation Data'!E112)))</f>
        <v/>
      </c>
      <c r="CX118" s="36" t="str">
        <f ca="true">+IF(OFFSET('Sanitation Data'!$E$32,0,10*ROW('Sanitation Data'!E112))="","",OFFSET('Sanitation Data'!$E$32,0,10*ROW('Sanitation Data'!E112)))</f>
        <v/>
      </c>
      <c r="CY118" s="36" t="str">
        <f ca="true">+IF(OFFSET('Sanitation Data'!$E$33,0,10*ROW('Sanitation Data'!E112))="","",OFFSET('Sanitation Data'!$E$33,0,10*ROW('Sanitation Data'!E112)))</f>
        <v/>
      </c>
      <c r="CZ118" s="36" t="str">
        <f ca="true">+IF(OFFSET('Sanitation Data'!$F$29,0,10*ROW('Sanitation Data'!F112))="","",OFFSET('Sanitation Data'!$F$29,0,10*ROW('Sanitation Data'!F112)))</f>
        <v/>
      </c>
      <c r="DA118" s="36" t="str">
        <f ca="true">+IF(OFFSET('Sanitation Data'!$F$30,0,10*ROW('Sanitation Data'!F112))="","",OFFSET('Sanitation Data'!$F$30,0,10*ROW('Sanitation Data'!F112)))</f>
        <v/>
      </c>
      <c r="DB118" s="36" t="str">
        <f ca="true">+IF(OFFSET('Sanitation Data'!$F$31,0,10*ROW('Sanitation Data'!F112))="","",OFFSET('Sanitation Data'!$F$31,0,10*ROW('Sanitation Data'!F112)))</f>
        <v/>
      </c>
      <c r="DC118" s="36" t="str">
        <f ca="true">+IF(OFFSET('Sanitation Data'!$F$32,0,10*ROW('Sanitation Data'!F112))="","",OFFSET('Sanitation Data'!$F$32,0,10*ROW('Sanitation Data'!F112)))</f>
        <v/>
      </c>
      <c r="DD118" s="36" t="str">
        <f ca="true">+IF(OFFSET('Sanitation Data'!$F$33,0,10*ROW('Sanitation Data'!F112))="","",OFFSET('Sanitation Data'!$F$33,0,10*ROW('Sanitation Data'!F112)))</f>
        <v/>
      </c>
      <c r="DE118" s="36" t="str">
        <f ca="true">+IF(OFFSET('Sanitation Data'!$G$29,0,10*ROW('Sanitation Data'!G112))="","",OFFSET('Sanitation Data'!$G$29,0,10*ROW('Sanitation Data'!G112)))</f>
        <v/>
      </c>
      <c r="DF118" s="36" t="str">
        <f ca="true">+IF(OFFSET('Sanitation Data'!$G$30,0,10*ROW('Sanitation Data'!G112))="","",OFFSET('Sanitation Data'!$G$30,0,10*ROW('Sanitation Data'!G112)))</f>
        <v/>
      </c>
      <c r="DG118" s="36" t="str">
        <f ca="true">+IF(OFFSET('Sanitation Data'!$G$31,0,10*ROW('Sanitation Data'!G112))="","",OFFSET('Sanitation Data'!$G$31,0,10*ROW('Sanitation Data'!G112)))</f>
        <v/>
      </c>
      <c r="DH118" s="36" t="str">
        <f ca="true">+IF(OFFSET('Sanitation Data'!$G$32,0,10*ROW('Sanitation Data'!G112))="","",OFFSET('Sanitation Data'!$G$32,0,10*ROW('Sanitation Data'!G112)))</f>
        <v/>
      </c>
      <c r="DI118" s="36" t="str">
        <f ca="true">+IF(OFFSET('Sanitation Data'!$G$33,0,10*ROW('Sanitation Data'!G112))="","",OFFSET('Sanitation Data'!$G$33,0,10*ROW('Sanitation Data'!G112)))</f>
        <v/>
      </c>
      <c r="DJ118" s="36" t="str">
        <f ca="true">+IF(OFFSET('Sanitation Data'!$H$29,0,10*ROW('Sanitation Data'!H112))="","",OFFSET('Sanitation Data'!$H$29,0,10*ROW('Sanitation Data'!H112)))</f>
        <v/>
      </c>
      <c r="DK118" s="36" t="str">
        <f ca="true">+IF(OFFSET('Sanitation Data'!$H$30,0,10*ROW('Sanitation Data'!H112))="","",OFFSET('Sanitation Data'!$H$30,0,10*ROW('Sanitation Data'!H112)))</f>
        <v/>
      </c>
      <c r="DL118" s="36" t="str">
        <f ca="true">+IF(OFFSET('Sanitation Data'!$H$31,0,10*ROW('Sanitation Data'!H112))="","",OFFSET('Sanitation Data'!$H$31,0,10*ROW('Sanitation Data'!H112)))</f>
        <v/>
      </c>
      <c r="DM118" s="36" t="str">
        <f ca="true">+IF(OFFSET('Sanitation Data'!$H$32,0,10*ROW('Sanitation Data'!H112))="","",OFFSET('Sanitation Data'!$H$32,0,10*ROW('Sanitation Data'!H112)))</f>
        <v/>
      </c>
      <c r="DN118" s="36" t="str">
        <f ca="true">+IF(OFFSET('Sanitation Data'!$H$33,0,10*ROW('Sanitation Data'!H112))="","",OFFSET('Sanitation Data'!$H$33,0,10*ROW('Sanitation Data'!H112)))</f>
        <v/>
      </c>
      <c r="DO118" s="36" t="str">
        <f ca="true">+IF(OFFSET('Hygiene Data'!$C$12,0,10*ROW('Hygiene Data'!C112))="","",OFFSET('Hygiene Data'!$C$12,0,10*ROW('Hygiene Data'!C112)))</f>
        <v/>
      </c>
      <c r="DP118" s="36" t="str">
        <f ca="true">+IF(OFFSET('Hygiene Data'!$C$13,0,10*ROW('Hygiene Data'!C112))="","",OFFSET('Hygiene Data'!$C$13,0,10*ROW('Hygiene Data'!C112)))</f>
        <v/>
      </c>
      <c r="DQ118" s="36" t="str">
        <f ca="true">+IF(OFFSET('Hygiene Data'!$C$14,0,10*ROW('Hygiene Data'!C112))="","",OFFSET('Hygiene Data'!$C$14,0,10*ROW('Hygiene Data'!C112)))</f>
        <v/>
      </c>
      <c r="DR118" s="36" t="str">
        <f ca="true">+IF(OFFSET('Hygiene Data'!$D$12,0,10*ROW('Hygiene Data'!D112))="","",OFFSET('Hygiene Data'!$D$12,0,10*ROW('Hygiene Data'!D112)))</f>
        <v/>
      </c>
      <c r="DS118" s="36" t="str">
        <f ca="true">+IF(OFFSET('Hygiene Data'!$D$13,0,10*ROW('Hygiene Data'!D112))="","",OFFSET('Hygiene Data'!$D$13,0,10*ROW('Hygiene Data'!D112)))</f>
        <v/>
      </c>
      <c r="DT118" s="36" t="str">
        <f ca="true">+IF(OFFSET('Hygiene Data'!$D$14,0,10*ROW('Hygiene Data'!D112))="","",OFFSET('Hygiene Data'!$D$14,0,10*ROW('Hygiene Data'!D112)))</f>
        <v/>
      </c>
      <c r="DU118" s="36" t="str">
        <f ca="true">+IF(OFFSET('Hygiene Data'!$E$12,0,10*ROW('Hygiene Data'!E112))="","",OFFSET('Hygiene Data'!$E$12,0,10*ROW('Hygiene Data'!E112)))</f>
        <v/>
      </c>
      <c r="DV118" s="36" t="str">
        <f ca="true">+IF(OFFSET('Hygiene Data'!$E$13,0,10*ROW('Hygiene Data'!E112))="","",OFFSET('Hygiene Data'!$E$13,0,10*ROW('Hygiene Data'!E112)))</f>
        <v/>
      </c>
      <c r="DW118" s="36" t="str">
        <f ca="true">+IF(OFFSET('Hygiene Data'!$E$14,0,10*ROW('Hygiene Data'!E112))="","",OFFSET('Hygiene Data'!$E$14,0,10*ROW('Hygiene Data'!E112)))</f>
        <v/>
      </c>
      <c r="DX118" s="36" t="str">
        <f ca="true">+IF(OFFSET('Hygiene Data'!$F$12,0,10*ROW('Hygiene Data'!F112))="","",OFFSET('Hygiene Data'!$F$12,0,10*ROW('Hygiene Data'!F112)))</f>
        <v/>
      </c>
      <c r="DY118" s="36" t="str">
        <f ca="true">+IF(OFFSET('Hygiene Data'!$F$13,0,10*ROW('Hygiene Data'!F112))="","",OFFSET('Hygiene Data'!$F$13,0,10*ROW('Hygiene Data'!F112)))</f>
        <v/>
      </c>
      <c r="DZ118" s="36" t="str">
        <f ca="true">+IF(OFFSET('Hygiene Data'!$F$14,0,10*ROW('Hygiene Data'!F112))="","",OFFSET('Hygiene Data'!$F$14,0,10*ROW('Hygiene Data'!F112)))</f>
        <v/>
      </c>
      <c r="EA118" s="36" t="str">
        <f ca="true">+IF(OFFSET('Hygiene Data'!$G$12,0,10*ROW('Hygiene Data'!G112))="","",OFFSET('Hygiene Data'!$G$12,0,10*ROW('Hygiene Data'!G112)))</f>
        <v/>
      </c>
      <c r="EB118" s="36" t="str">
        <f ca="true">+IF(OFFSET('Hygiene Data'!$G$13,0,10*ROW('Hygiene Data'!G112))="","",OFFSET('Hygiene Data'!$G$13,0,10*ROW('Hygiene Data'!G112)))</f>
        <v/>
      </c>
      <c r="EC118" s="36" t="str">
        <f ca="true">+IF(OFFSET('Hygiene Data'!$G$14,0,10*ROW('Hygiene Data'!G112))="","",OFFSET('Hygiene Data'!$G$14,0,10*ROW('Hygiene Data'!G112)))</f>
        <v/>
      </c>
      <c r="ED118" s="36" t="str">
        <f ca="true">+IF(OFFSET('Hygiene Data'!$H$12,0,10*ROW('Hygiene Data'!H112))="","",OFFSET('Hygiene Data'!$H$12,0,10*ROW('Hygiene Data'!H112)))</f>
        <v/>
      </c>
      <c r="EE118" s="36" t="str">
        <f ca="true">+IF(OFFSET('Hygiene Data'!$H$13,0,10*ROW('Hygiene Data'!H112))="","",OFFSET('Hygiene Data'!$H$13,0,10*ROW('Hygiene Data'!H112)))</f>
        <v/>
      </c>
      <c r="EF118" s="36" t="str">
        <f ca="true">+IF(OFFSET('Hygiene Data'!$H$14,0,10*ROW('Hygiene Data'!H112))="","",OFFSET('Hygiene Data'!$H$14,0,10*ROW('Hygiene Data'!H112)))</f>
        <v/>
      </c>
    </row>
    <row r="119" x14ac:dyDescent="0.2">
      <c r="A119" s="59" t="str">
        <f ca="true">+IF(OFFSET('Water Data'!$B$1,0,10*ROW('Water Data'!B116))="","",OFFSET('Water Data'!$B$1,0,10*ROW('Water Data'!B116)))</f>
        <v/>
      </c>
      <c r="B119" s="59" t="str">
        <f ca="true">+IF(OFFSET('Water Data'!$A$3,0,10*ROW('Water Data'!A116))="","",OFFSET('Water Data'!$A$3,0,10*ROW('Water Data'!A116)))</f>
        <v/>
      </c>
      <c r="C119" s="59" t="str">
        <f ca="true">+IF(OFFSET('Water Data'!$C$3,0,10*ROW('Water Data'!C116))="","",OFFSET('Water Data'!$C$3,0,10*ROW('Water Data'!C116)))</f>
        <v/>
      </c>
      <c r="D119" s="252" t="e">
        <f ca="true">+IF(AND(ISNUMBER(OFFSET('Water Data'!$C$5,0,10*ROW('Water Data'!C113))),BS119="Yes"),100-OFFSET('Water Data'!$C$5,0,10*ROW('Water Data'!C113)),IF(AND(ISNUMBER(OFFSET('Water Data'!$C$5,0,10*ROW('Water Data'!C113))),BS119="No",ISNUMBER(OFFSET('Water Data'!$C$5,0,10*ROW('Water Data'!C113)))),CONCATENATE("[",ROUND(100-OFFSET('Water Data'!$C$5,0,10*ROW('Water Data'!C113)),0),"]"),IF(AND(ISNUMBER(OFFSET('Water Data'!$C$5,0,10*ROW('Water Data'!C113))),BS119="",ISNUMBER(OFFSET('Water Data'!$C$5,0,10*ROW('Water Data'!C113)))),100-OFFSET('Water Data'!$C$5,0,10*ROW('Water Data'!C113)),NA())))</f>
        <v>#N/A</v>
      </c>
      <c r="E119" s="252" t="e">
        <f ca="true">+IF(AND(ISNUMBER(OFFSET('Water Data'!$C$7,0,10*ROW('Water Data'!D113))),BT119="Yes"),OFFSET('Water Data'!$C$7,0,10*ROW('Water Data'!C113)),IF(AND(ISNUMBER(OFFSET('Water Data'!$C$7,0,10*ROW('Water Data'!C113))),BT119="No",ISNUMBER(OFFSET('Water Data'!$C$7,0,10*ROW('Water Data'!C113)))),CONCATENATE("[",ROUND(OFFSET('Water Data'!$C$7,0,10*ROW('Water Data'!C113)),0),"]"),IF(AND(ISNUMBER(OFFSET('Water Data'!$C$7,0,10*ROW('Water Data'!C113))),BT119="",ISNUMBER(OFFSET('Water Data'!$C$7,0,10*ROW('Water Data'!C113)))),OFFSET('Water Data'!$C$7,0,10*ROW('Water Data'!C113)),NA())))</f>
        <v>#N/A</v>
      </c>
      <c r="F119" s="252" t="e">
        <f ca="true">+IF(AND(ISNUMBER(OFFSET('Water Data'!$C$10,0,10*ROW('Water Data'!C113))),BU119="Yes"),OFFSET('Water Data'!$C$10,0,10*ROW('Water Data'!C113)),IF(AND(ISNUMBER(OFFSET('Water Data'!$C$10,0,10*ROW('Water Data'!C113))),BU119="No",ISNUMBER(OFFSET('Water Data'!$C$10,0,10*ROW('Water Data'!C113)))),CONCATENATE("[",ROUND(OFFSET('Water Data'!$C$10,0,10*ROW('Water Data'!C113)),0),"]"),IF(AND(ISNUMBER(OFFSET('Water Data'!$C$10,0,10*ROW('Water Data'!C113))),BU119="",ISNUMBER(OFFSET('Water Data'!$C$10,0,10*ROW('Water Data'!C113)))),OFFSET('Water Data'!$C$10,0,10*ROW('Water Data'!C113)),NA())))</f>
        <v>#N/A</v>
      </c>
      <c r="G119" s="252" t="e">
        <f ca="true">+IF(AND(ISNUMBER(OFFSET('Water Data'!$D$5,0,10*ROW('Water Data'!D113))),BV119="Yes"),100-OFFSET('Water Data'!$D$5,0,10*ROW('Water Data'!D113)),IF(AND(ISNUMBER(OFFSET('Water Data'!$D$5,0,10*ROW('Water Data'!D113))),BV119="No",ISNUMBER(OFFSET('Water Data'!$D$5,0,10*ROW('Water Data'!D113)))),CONCATENATE("[",ROUND(100-OFFSET('Water Data'!$D$5,0,10*ROW('Water Data'!D113)),0),"]"),IF(AND(ISNUMBER(OFFSET('Water Data'!$D$5,0,10*ROW('Water Data'!D113))),BV119="",ISNUMBER(OFFSET('Water Data'!$D$5,0,10*ROW('Water Data'!D113)))),100-OFFSET('Water Data'!$D$5,0,10*ROW('Water Data'!D113)),NA())))</f>
        <v>#N/A</v>
      </c>
      <c r="H119" s="252" t="e">
        <f ca="true">+IF(AND(ISNUMBER(OFFSET('Water Data'!$D$7,0,10*ROW('Water Data'!D113))),BW119="Yes"),OFFSET('Water Data'!$D$7,0,10*ROW('Water Data'!D113)),IF(AND(ISNUMBER(OFFSET('Water Data'!$D$7,0,10*ROW('Water Data'!D113))),BW119="No",ISNUMBER(OFFSET('Water Data'!$D$7,0,10*ROW('Water Data'!D113)))),CONCATENATE("[",ROUND(OFFSET('Water Data'!$C$7,0,10*ROW('Water Data'!D113)),0),"]"),IF(AND(ISNUMBER(OFFSET('Water Data'!$D$7,0,10*ROW('Water Data'!D113))),BW119="",ISNUMBER(OFFSET('Water Data'!$D$7,0,10*ROW('Water Data'!D113)))),OFFSET('Water Data'!$D$7,0,10*ROW('Water Data'!D113)),NA())))</f>
        <v>#N/A</v>
      </c>
      <c r="I119" s="252" t="e">
        <f ca="true">+IF(AND(ISNUMBER(OFFSET('Water Data'!$D$10,0,10*ROW('Water Data'!D113))),BX119="Yes"),OFFSET('Water Data'!$D$10,0,10*ROW('Water Data'!D113)),IF(AND(ISNUMBER(OFFSET('Water Data'!$D$10,0,10*ROW('Water Data'!D113))),BX119="No",ISNUMBER(OFFSET('Water Data'!$D$10,0,10*ROW('Water Data'!D113)))),CONCATENATE("[",ROUND(OFFSET('Water Data'!$D$10,0,10*ROW('Water Data'!D113)),0),"]"),IF(AND(ISNUMBER(OFFSET('Water Data'!$D$10,0,10*ROW('Water Data'!D113))),BX119="",ISNUMBER(OFFSET('Water Data'!$D$10,0,10*ROW('Water Data'!D113)))),OFFSET('Water Data'!$D$10,0,10*ROW('Water Data'!D113)),NA())))</f>
        <v>#N/A</v>
      </c>
      <c r="J119" s="252" t="e">
        <f ca="true">+IF(AND(ISNUMBER(OFFSET('Water Data'!$E$5,0,10*ROW('Water Data'!E113))),BY119="Yes"),100-OFFSET('Water Data'!$E$5,0,10*ROW('Water Data'!E113)),IF(AND(ISNUMBER(OFFSET('Water Data'!$E$5,0,10*ROW('Water Data'!E113))),BY119="No",ISNUMBER(OFFSET('Water Data'!$E$5,0,10*ROW('Water Data'!E113)))),CONCATENATE("[",ROUND(100-OFFSET('Water Data'!$E$5,0,10*ROW('Water Data'!E113)),0),"]"),IF(AND(ISNUMBER(OFFSET('Water Data'!$E$5,0,10*ROW('Water Data'!E113))),BY119="",ISNUMBER(OFFSET('Water Data'!$E$5,0,10*ROW('Water Data'!E113)))),100-OFFSET('Water Data'!$E$5,0,10*ROW('Water Data'!E113)),NA())))</f>
        <v>#N/A</v>
      </c>
      <c r="K119" s="252" t="e">
        <f ca="true">+IF(AND(ISNUMBER(OFFSET('Water Data'!$E$7,0,10*ROW('Water Data'!E113))),BZ119="Yes"),OFFSET('Water Data'!$E$7,0,10*ROW('Water Data'!E113)),IF(AND(ISNUMBER(OFFSET('Water Data'!$E$7,0,10*ROW('Water Data'!E113))),BZ119="No",ISNUMBER(OFFSET('Water Data'!$E$7,0,10*ROW('Water Data'!E113)))),CONCATENATE("[",ROUND(OFFSET('Water Data'!$E$7,0,10*ROW('Water Data'!E113)),0),"]"),IF(AND(ISNUMBER(OFFSET('Water Data'!$E$7,0,10*ROW('Water Data'!E113))),BZ119="",ISNUMBER(OFFSET('Water Data'!$E$7,0,10*ROW('Water Data'!E113)))),OFFSET('Water Data'!$E$7,0,10*ROW('Water Data'!E113)),NA())))</f>
        <v>#N/A</v>
      </c>
      <c r="L119" s="252" t="e">
        <f ca="true">+IF(AND(ISNUMBER(OFFSET('Water Data'!$E$10,0,10*ROW('Water Data'!E113))),CA119="Yes"),OFFSET('Water Data'!$E$10,0,10*ROW('Water Data'!E113)),IF(AND(ISNUMBER(OFFSET('Water Data'!$E$10,0,10*ROW('Water Data'!E113))),CA119="No",ISNUMBER(OFFSET('Water Data'!$E$10,0,10*ROW('Water Data'!E113)))),CONCATENATE("[",ROUND(OFFSET('Water Data'!$E$10,0,10*ROW('Water Data'!E113)),0),"]"),IF(AND(ISNUMBER(OFFSET('Water Data'!$E$10,0,10*ROW('Water Data'!E113))),CA119="",ISNUMBER(OFFSET('Water Data'!$E$10,0,10*ROW('Water Data'!E113)))),OFFSET('Water Data'!$E$10,0,10*ROW('Water Data'!E113)),NA())))</f>
        <v>#N/A</v>
      </c>
      <c r="M119" s="252" t="e">
        <f ca="true">+IF(AND(ISNUMBER(OFFSET('Water Data'!$F$5,0,10*ROW('Water Data'!F113))),CB119="Yes"),100-OFFSET('Water Data'!$F$5,0,10*ROW('Water Data'!F113)),IF(AND(ISNUMBER(OFFSET('Water Data'!$F$5,0,10*ROW('Water Data'!F113))),CB119="No",ISNUMBER(OFFSET('Water Data'!$F$5,0,10*ROW('Water Data'!F113)))),CONCATENATE("[",ROUND(100-OFFSET('Water Data'!$F$5,0,10*ROW('Water Data'!F113)),0),"]"),IF(AND(ISNUMBER(OFFSET('Water Data'!$F$5,0,10*ROW('Water Data'!F113))),CB119="",ISNUMBER(OFFSET('Water Data'!$F$5,0,10*ROW('Water Data'!F113)))),100-OFFSET('Water Data'!$F$5,0,10*ROW('Water Data'!F113)),NA())))</f>
        <v>#N/A</v>
      </c>
      <c r="N119" s="252" t="e">
        <f ca="true">+IF(AND(ISNUMBER(OFFSET('Water Data'!$F$7,0,10*ROW('Water Data'!F113))),CC119="Yes"),OFFSET('Water Data'!$F$7,0,10*ROW('Water Data'!F113)),IF(AND(ISNUMBER(OFFSET('Water Data'!$F$7,0,10*ROW('Water Data'!F113))),CC119="No",ISNUMBER(OFFSET('Water Data'!$F$7,0,10*ROW('Water Data'!F113)))),CONCATENATE("[",ROUND(OFFSET('Water Data'!$F$7,0,10*ROW('Water Data'!F113)),0),"]"),IF(AND(ISNUMBER(OFFSET('Water Data'!$F$7,0,10*ROW('Water Data'!F113))),CC119="",ISNUMBER(OFFSET('Water Data'!$F$7,0,10*ROW('Water Data'!F113)))),OFFSET('Water Data'!$F$7,0,10*ROW('Water Data'!F113)),NA())))</f>
        <v>#N/A</v>
      </c>
      <c r="O119" s="252" t="e">
        <f ca="true">+IF(AND(ISNUMBER(OFFSET('Water Data'!$F$10,0,10*ROW('Water Data'!F113))),CD119="Yes"),OFFSET('Water Data'!$F$10,0,10*ROW('Water Data'!F113)),IF(AND(ISNUMBER(OFFSET('Water Data'!$F$10,0,10*ROW('Water Data'!F113))),CD119="No",ISNUMBER(OFFSET('Water Data'!$F$10,0,10*ROW('Water Data'!F113)))),CONCATENATE("[",ROUND(OFFSET('Water Data'!$F$10,0,10*ROW('Water Data'!F113)),0),"]"),IF(AND(ISNUMBER(OFFSET('Water Data'!$F$10,0,10*ROW('Water Data'!F113))),CD119="",ISNUMBER(OFFSET('Water Data'!$F$10,0,10*ROW('Water Data'!F113)))),OFFSET('Water Data'!$F$10,0,10*ROW('Water Data'!F113)),NA())))</f>
        <v>#N/A</v>
      </c>
      <c r="P119" s="252" t="e">
        <f ca="true">+IF(AND(ISNUMBER(OFFSET('Water Data'!$G$5,0,10*ROW('Water Data'!G113))),CE119="Yes"),100-OFFSET('Water Data'!$G$5,0,10*ROW('Water Data'!G113)),IF(AND(ISNUMBER(OFFSET('Water Data'!$G$5,0,10*ROW('Water Data'!G113))),CE119="No",ISNUMBER(OFFSET('Water Data'!$G$5,0,10*ROW('Water Data'!G113)))),CONCATENATE("[",ROUND(100-OFFSET('Water Data'!$G$5,0,10*ROW('Water Data'!G113)),0),"]"),IF(AND(ISNUMBER(OFFSET('Water Data'!$G$5,0,10*ROW('Water Data'!G113))),CE119="",ISNUMBER(OFFSET('Water Data'!$G$5,0,10*ROW('Water Data'!G113)))),100-OFFSET('Water Data'!$G$5,0,10*ROW('Water Data'!G113)),NA())))</f>
        <v>#N/A</v>
      </c>
      <c r="Q119" s="252" t="e">
        <f ca="true">+IF(AND(ISNUMBER(OFFSET('Water Data'!$G$7,0,10*ROW('Water Data'!G113))),CF119="Yes"),OFFSET('Water Data'!$G$7,0,10*ROW('Water Data'!G113)),IF(AND(ISNUMBER(OFFSET('Water Data'!$G$7,0,10*ROW('Water Data'!G113))),CF119="No",ISNUMBER(OFFSET('Water Data'!$G$7,0,10*ROW('Water Data'!G113)))),CONCATENATE("[",ROUND(OFFSET('Water Data'!$G$7,0,10*ROW('Water Data'!G113)),0),"]"),IF(AND(ISNUMBER(OFFSET('Water Data'!$G$7,0,10*ROW('Water Data'!G113))),CF119="",ISNUMBER(OFFSET('Water Data'!$G$7,0,10*ROW('Water Data'!G113)))),OFFSET('Water Data'!$G$7,0,10*ROW('Water Data'!G113)),NA())))</f>
        <v>#N/A</v>
      </c>
      <c r="R119" s="252" t="e">
        <f ca="true">+IF(AND(ISNUMBER(OFFSET('Water Data'!$G$10,0,10*ROW('Water Data'!G113))),CG119="Yes"),OFFSET('Water Data'!$G$10,0,10*ROW('Water Data'!G113)),IF(AND(ISNUMBER(OFFSET('Water Data'!$G$10,0,10*ROW('Water Data'!G113))),CG119="No",ISNUMBER(OFFSET('Water Data'!$G$10,0,10*ROW('Water Data'!G113)))),CONCATENATE("[",ROUND(OFFSET('Water Data'!$G$10,0,10*ROW('Water Data'!G113)),0),"]"),IF(AND(ISNUMBER(OFFSET('Water Data'!$G$10,0,10*ROW('Water Data'!G113))),CG119="",ISNUMBER(OFFSET('Water Data'!$G$10,0,10*ROW('Water Data'!G113)))),OFFSET('Water Data'!$G$10,0,10*ROW('Water Data'!G113)),NA())))</f>
        <v>#N/A</v>
      </c>
      <c r="S119" s="252" t="e">
        <f ca="true">+IF(AND(ISNUMBER(OFFSET('Water Data'!$H$5,0,10*ROW('Water Data'!H113))),CH119="Yes"),100-OFFSET('Water Data'!$H$5,0,10*ROW('Water Data'!H113)),IF(AND(ISNUMBER(OFFSET('Water Data'!$H$5,0,10*ROW('Water Data'!H113))),CH119="No",ISNUMBER(OFFSET('Water Data'!$H$5,0,10*ROW('Water Data'!H113)))),CONCATENATE("[",ROUND(100-OFFSET('Water Data'!$H$5,0,10*ROW('Water Data'!H113)),0),"]"),IF(AND(ISNUMBER(OFFSET('Water Data'!$H$5,0,10*ROW('Water Data'!H113))),CH119="",ISNUMBER(OFFSET('Water Data'!$H$5,0,10*ROW('Water Data'!H113)))),100-OFFSET('Water Data'!$H$5,0,10*ROW('Water Data'!H113)),NA())))</f>
        <v>#N/A</v>
      </c>
      <c r="T119" s="252" t="e">
        <f ca="true">+IF(AND(ISNUMBER(OFFSET('Water Data'!$H$7,0,10*ROW('Water Data'!H113))),CI119="Yes"),OFFSET('Water Data'!$H$7,0,10*ROW('Water Data'!H113)),IF(AND(ISNUMBER(OFFSET('Water Data'!$H$7,0,10*ROW('Water Data'!H113))),CI119="No",ISNUMBER(OFFSET('Water Data'!$H$7,0,10*ROW('Water Data'!H113)))),CONCATENATE("[",ROUND(OFFSET('Water Data'!$H$7,0,10*ROW('Water Data'!H113)),0),"]"),IF(AND(ISNUMBER(OFFSET('Water Data'!$H$7,0,10*ROW('Water Data'!H113))),CI119="",ISNUMBER(OFFSET('Water Data'!$H$7,0,10*ROW('Water Data'!H113)))),OFFSET('Water Data'!$H$7,0,10*ROW('Water Data'!H113)),NA())))</f>
        <v>#N/A</v>
      </c>
      <c r="U119" s="252" t="e">
        <f ca="true">+IF(AND(ISNUMBER(OFFSET('Water Data'!$H$10,0,10*ROW('Water Data'!H113))),CJ119="Yes"),OFFSET('Water Data'!$H$10,0,10*ROW('Water Data'!H113)),IF(AND(ISNUMBER(OFFSET('Water Data'!$H$10,0,10*ROW('Water Data'!H113))),CJ119="No",ISNUMBER(OFFSET('Water Data'!$H$10,0,10*ROW('Water Data'!H113)))),CONCATENATE("[",ROUND(OFFSET('Water Data'!$H$10,0,10*ROW('Water Data'!H113)),0),"]"),IF(AND(ISNUMBER(OFFSET('Water Data'!$H$10,0,10*ROW('Water Data'!H113))),CJ119="",ISNUMBER(OFFSET('Water Data'!$H$10,0,10*ROW('Water Data'!H113)))),OFFSET('Water Data'!$H$10,0,10*ROW('Water Data'!H113)),NA())))</f>
        <v>#N/A</v>
      </c>
      <c r="V119" s="253" t="e">
        <f ca="true">+IF(AND(ISNUMBER(OFFSET('Sanitation Data'!$C$5,0,10*ROW('Sanitation Data'!C113))),CK119="Yes"),100-OFFSET('Sanitation Data'!$C$5,0,10*ROW('Sanitation Data'!C113)),IF(AND(ISNUMBER(OFFSET('Sanitation Data'!$C$5,0,10*ROW('Sanitation Data'!C113))),CK119="No",ISNUMBER(OFFSET('Sanitation Data'!$C$5,0,10*ROW('Sanitation Data'!C113)))),CONCATENATE("[",ROUND(100-OFFSET('Sanitation Data'!$C$5,0,10*ROW('Sanitation Data'!C113)),0),"]"),IF(AND(ISNUMBER(OFFSET('Sanitation Data'!$C$5,0,10*ROW('Sanitation Data'!C113))),CK119="",ISNUMBER(OFFSET('Sanitation Data'!$C$5,0,10*ROW('Sanitation Data'!C113)))),100-OFFSET('Sanitation Data'!$C$5,0,10*ROW('Sanitation Data'!C113)),NA())))</f>
        <v>#N/A</v>
      </c>
      <c r="W119" s="253" t="e">
        <f ca="true">+IF(AND(ISNUMBER(OFFSET('Sanitation Data'!$C$7,0,10*ROW('Sanitation Data'!C113))),CL119="Yes"),OFFSET('Sanitation Data'!$C$7,0,10*ROW('Sanitation Data'!C113)),IF(AND(ISNUMBER(OFFSET('Sanitation Data'!$C$7,0,10*ROW('Sanitation Data'!C113))),CL119="No",ISNUMBER(OFFSET('Sanitation Data'!$C$7,0,10*ROW('Sanitation Data'!C113)))),CONCATENATE("[",ROUND(OFFSET('Sanitation Data'!$C$7,0,10*ROW('Sanitation Data'!C113)),0),"]"),IF(AND(ISNUMBER(OFFSET('Sanitation Data'!$C$7,0,10*ROW('Sanitation Data'!C113))),CL119="",ISNUMBER(OFFSET('Sanitation Data'!$C$7,0,10*ROW('Sanitation Data'!C113)))),OFFSET('Sanitation Data'!$C$7,0,10*ROW('Sanitation Data'!C113)),NA())))</f>
        <v>#N/A</v>
      </c>
      <c r="X119" s="253" t="e">
        <f ca="true">+IF(AND(ISNUMBER(OFFSET('Sanitation Data'!$C$11,0,10*ROW('Sanitation Data'!C113))),CM119="Yes"),OFFSET('Sanitation Data'!$C$11,0,10*ROW('Sanitation Data'!C113)),IF(AND(ISNUMBER(OFFSET('Sanitation Data'!$C$11,0,10*ROW('Sanitation Data'!C113))),CM119="No",ISNUMBER(OFFSET('Sanitation Data'!$C$11,0,10*ROW('Sanitation Data'!C113)))),CONCATENATE("[",ROUND(OFFSET('Sanitation Data'!$C$11,0,10*ROW('Sanitation Data'!C113)),0),"]"),IF(AND(ISNUMBER(OFFSET('Sanitation Data'!$C$11,0,10*ROW('Sanitation Data'!C113))),CM119="",ISNUMBER(OFFSET('Sanitation Data'!$C$11,0,10*ROW('Sanitation Data'!C113)))),OFFSET('Sanitation Data'!$C$11,0,10*ROW('Sanitation Data'!C113)),NA())))</f>
        <v>#N/A</v>
      </c>
      <c r="Y119" s="253" t="e">
        <f ca="true">+IF(AND(ISNUMBER(OFFSET('Sanitation Data'!$C$12,0,10*ROW('Sanitation Data'!C113))),CN119="Yes"),OFFSET('Sanitation Data'!$C$12,0,10*ROW('Sanitation Data'!C113)),IF(AND(ISNUMBER(OFFSET('Sanitation Data'!$C$12,0,10*ROW('Sanitation Data'!C113))),CN119="No",ISNUMBER(OFFSET('Sanitation Data'!$C$12,0,10*ROW('Sanitation Data'!C113)))),CONCATENATE("[",ROUND(OFFSET('Sanitation Data'!$C$12,0,10*ROW('Sanitation Data'!C113)),0),"]"),IF(AND(ISNUMBER(OFFSET('Sanitation Data'!$C$12,0,10*ROW('Sanitation Data'!C113))),CN119="",ISNUMBER(OFFSET('Sanitation Data'!$C$12,0,10*ROW('Sanitation Data'!C113)))),OFFSET('Sanitation Data'!$C$12,0,10*ROW('Sanitation Data'!C113)),NA())))</f>
        <v>#N/A</v>
      </c>
      <c r="Z119" s="253" t="e">
        <f ca="true">+IF(AND(ISNUMBER(OFFSET('Sanitation Data'!$C$13,0,10*ROW('Sanitation Data'!C113))),CO119="Yes"),OFFSET('Sanitation Data'!$C$13,0,10*ROW('Sanitation Data'!C113)),IF(AND(ISNUMBER(OFFSET('Sanitation Data'!$C$13,0,10*ROW('Sanitation Data'!C113))),CO119="No",ISNUMBER(OFFSET('Sanitation Data'!$C$13,0,10*ROW('Sanitation Data'!C113)))),CONCATENATE("[",ROUND(OFFSET('Sanitation Data'!$C$13,0,10*ROW('Sanitation Data'!C113)),0),"]"),IF(AND(ISNUMBER(OFFSET('Sanitation Data'!$C$13,0,10*ROW('Sanitation Data'!C113))),CO119="",ISNUMBER(OFFSET('Sanitation Data'!$C$13,0,10*ROW('Sanitation Data'!C113)))),OFFSET('Sanitation Data'!$C$13,0,10*ROW('Sanitation Data'!C113)),NA())))</f>
        <v>#N/A</v>
      </c>
      <c r="AA119" s="253" t="e">
        <f ca="true">+IF(AND(ISNUMBER(OFFSET('Sanitation Data'!$D$5,0,10*ROW('Sanitation Data'!D113))),CP119="Yes"),100-OFFSET('Sanitation Data'!$D$5,0,10*ROW('Sanitation Data'!D113)),IF(AND(ISNUMBER(OFFSET('Sanitation Data'!$D$5,0,10*ROW('Sanitation Data'!D113))),CP119="No",ISNUMBER(OFFSET('Sanitation Data'!$D$5,0,10*ROW('Sanitation Data'!D113)))),CONCATENATE("[",ROUND(100-OFFSET('Sanitation Data'!$D$5,0,10*ROW('Sanitation Data'!D113)),0),"]"),IF(AND(ISNUMBER(OFFSET('Sanitation Data'!$D$5,0,10*ROW('Sanitation Data'!D113))),CP119="",ISNUMBER(OFFSET('Sanitation Data'!$D$5,0,10*ROW('Sanitation Data'!D113)))),100-OFFSET('Sanitation Data'!$D$5,0,10*ROW('Sanitation Data'!D113)),NA())))</f>
        <v>#N/A</v>
      </c>
      <c r="AB119" s="253" t="e">
        <f ca="true">+IF(AND(ISNUMBER(OFFSET('Sanitation Data'!$D$7,0,10*ROW('Sanitation Data'!D113))),CQ119="Yes"),OFFSET('Sanitation Data'!$D$7,0,10*ROW('Sanitation Data'!G113)),IF(AND(ISNUMBER(OFFSET('Sanitation Data'!$D$7,0,10*ROW('Sanitation Data'!D113))),CQ119="No",ISNUMBER(OFFSET('Sanitation Data'!$D$7,0,10*ROW('Sanitation Data'!D113)))),CONCATENATE("[",ROUND(OFFSET('Sanitation Data'!$D$7,0,10*ROW('Sanitation Data'!D113)),0),"]"),IF(AND(ISNUMBER(OFFSET('Sanitation Data'!$D$7,0,10*ROW('Sanitation Data'!D113))),CQ119="",ISNUMBER(OFFSET('Sanitation Data'!$D$7,0,10*ROW('Sanitation Data'!D113)))),OFFSET('Sanitation Data'!$D$7,0,10*ROW('Sanitation Data'!D113)),NA())))</f>
        <v>#N/A</v>
      </c>
      <c r="AC119" s="253" t="e">
        <f ca="true">+IF(AND(ISNUMBER(OFFSET('Sanitation Data'!$D$11,0,10*ROW('Sanitation Data'!D113))),CR119="Yes"),OFFSET('Sanitation Data'!$D$11,0,10*ROW('Sanitation Data'!D113)),IF(AND(ISNUMBER(OFFSET('Sanitation Data'!$D$11,0,10*ROW('Sanitation Data'!D113))),CR119="No",ISNUMBER(OFFSET('Sanitation Data'!$D$11,0,10*ROW('Sanitation Data'!D113)))),CONCATENATE("[",ROUND(OFFSET('Sanitation Data'!$D$11,0,10*ROW('Sanitation Data'!D113)),0),"]"),IF(AND(ISNUMBER(OFFSET('Sanitation Data'!$D$11,0,10*ROW('Sanitation Data'!D113))),CR119="",ISNUMBER(OFFSET('Sanitation Data'!$D$11,0,10*ROW('Sanitation Data'!D113)))),OFFSET('Sanitation Data'!$D$11,0,10*ROW('Sanitation Data'!D113)),NA())))</f>
        <v>#N/A</v>
      </c>
      <c r="AD119" s="253" t="e">
        <f ca="true">+IF(AND(ISNUMBER(OFFSET('Sanitation Data'!$D$12,0,10*ROW('Sanitation Data'!D113))),CS119="Yes"),OFFSET('Sanitation Data'!$D$12,0,10*ROW('Sanitation Data'!D113)),IF(AND(ISNUMBER(OFFSET('Sanitation Data'!$D$12,0,10*ROW('Sanitation Data'!D113))),CS119="No",ISNUMBER(OFFSET('Sanitation Data'!$D$12,0,10*ROW('Sanitation Data'!D113)))),CONCATENATE("[",ROUND(OFFSET('Sanitation Data'!$D$12,0,10*ROW('Sanitation Data'!D113)),0),"]"),IF(AND(ISNUMBER(OFFSET('Sanitation Data'!$D$12,0,10*ROW('Sanitation Data'!D113))),CS119="",ISNUMBER(OFFSET('Sanitation Data'!$D$12,0,10*ROW('Sanitation Data'!D113)))),OFFSET('Sanitation Data'!$D$12,0,10*ROW('Sanitation Data'!D113)),NA())))</f>
        <v>#N/A</v>
      </c>
      <c r="AE119" s="253" t="e">
        <f ca="true">+IF(AND(ISNUMBER(OFFSET('Sanitation Data'!$D$13,0,10*ROW('Sanitation Data'!D113))),CT119="Yes"),OFFSET('Sanitation Data'!$D$13,0,10*ROW('Sanitation Data'!D113)),IF(AND(ISNUMBER(OFFSET('Sanitation Data'!$D$13,0,10*ROW('Sanitation Data'!D113))),CT119="No",ISNUMBER(OFFSET('Sanitation Data'!$D$13,0,10*ROW('Sanitation Data'!D113)))),CONCATENATE("[",ROUND(OFFSET('Sanitation Data'!$D$13,0,10*ROW('Sanitation Data'!D113)),0),"]"),IF(AND(ISNUMBER(OFFSET('Sanitation Data'!$D$13,0,10*ROW('Sanitation Data'!D113))),CT119="",ISNUMBER(OFFSET('Sanitation Data'!$D$13,0,10*ROW('Sanitation Data'!D113)))),OFFSET('Sanitation Data'!$D$13,0,10*ROW('Sanitation Data'!D113)),NA())))</f>
        <v>#N/A</v>
      </c>
      <c r="AF119" s="253" t="e">
        <f ca="true">+IF(AND(ISNUMBER(OFFSET('Sanitation Data'!$E$5,0,10*ROW('Sanitation Data'!E113))),CU119="Yes"),100-OFFSET('Sanitation Data'!$E$5,0,10*ROW('Sanitation Data'!E113)),IF(AND(ISNUMBER(OFFSET('Sanitation Data'!$E$5,0,10*ROW('Sanitation Data'!E113))),CU119="No",ISNUMBER(OFFSET('Sanitation Data'!$E$5,0,10*ROW('Sanitation Data'!E113)))),CONCATENATE("[",ROUND(100-OFFSET('Sanitation Data'!$E$5,0,10*ROW('Sanitation Data'!E113)),0),"]"),IF(AND(ISNUMBER(OFFSET('Sanitation Data'!$E$5,0,10*ROW('Sanitation Data'!E113))),CU119="",ISNUMBER(OFFSET('Sanitation Data'!$E$5,0,10*ROW('Sanitation Data'!E113)))),100-OFFSET('Sanitation Data'!$E$5,0,10*ROW('Sanitation Data'!E113)),NA())))</f>
        <v>#N/A</v>
      </c>
      <c r="AG119" s="253" t="e">
        <f ca="true">+IF(AND(ISNUMBER(OFFSET('Sanitation Data'!$E$7,0,10*ROW('Sanitation Data'!E113))),CV119="Yes"),OFFSET('Sanitation Data'!$E$7,0,10*ROW('Sanitation Data'!E113)),IF(AND(ISNUMBER(OFFSET('Sanitation Data'!$E$7,0,10*ROW('Sanitation Data'!E113))),CV119="No",ISNUMBER(OFFSET('Sanitation Data'!$E$7,0,10*ROW('Sanitation Data'!E113)))),CONCATENATE("[",ROUND(OFFSET('Sanitation Data'!$E$7,0,10*ROW('Sanitation Data'!E113)),0),"]"),IF(AND(ISNUMBER(OFFSET('Sanitation Data'!$E$7,0,10*ROW('Sanitation Data'!E113))),CV119="",ISNUMBER(OFFSET('Sanitation Data'!$E$7,0,10*ROW('Sanitation Data'!E113)))),OFFSET('Sanitation Data'!$E$7,0,10*ROW('Sanitation Data'!E113)),NA())))</f>
        <v>#N/A</v>
      </c>
      <c r="AH119" s="253" t="e">
        <f ca="true">+IF(AND(ISNUMBER(OFFSET('Sanitation Data'!$E$11,0,10*ROW('Sanitation Data'!E113))),CW119="Yes"),OFFSET('Sanitation Data'!$E$11,0,10*ROW('Sanitation Data'!E113)),IF(AND(ISNUMBER(OFFSET('Sanitation Data'!$E$11,0,10*ROW('Sanitation Data'!E113))),CW119="No",ISNUMBER(OFFSET('Sanitation Data'!$E$11,0,10*ROW('Sanitation Data'!E113)))),CONCATENATE("[",ROUND(OFFSET('Sanitation Data'!$E$11,0,10*ROW('Sanitation Data'!E113)),0),"]"),IF(AND(ISNUMBER(OFFSET('Sanitation Data'!$E$11,0,10*ROW('Sanitation Data'!E113))),CW119="",ISNUMBER(OFFSET('Sanitation Data'!$E$11,0,10*ROW('Sanitation Data'!E113)))),OFFSET('Sanitation Data'!$E$11,0,10*ROW('Sanitation Data'!E113)),NA())))</f>
        <v>#N/A</v>
      </c>
      <c r="AI119" s="253" t="e">
        <f ca="true">+IF(AND(ISNUMBER(OFFSET('Sanitation Data'!$E$12,0,10*ROW('Sanitation Data'!E113))),CX119="Yes"),OFFSET('Sanitation Data'!$E$12,0,10*ROW('Sanitation Data'!E113)),IF(AND(ISNUMBER(OFFSET('Sanitation Data'!$E$12,0,10*ROW('Sanitation Data'!E113))),CX119="No",ISNUMBER(OFFSET('Sanitation Data'!$E$12,0,10*ROW('Sanitation Data'!E113)))),CONCATENATE("[",ROUND(OFFSET('Sanitation Data'!$E$12,0,10*ROW('Sanitation Data'!E113)),0),"]"),IF(AND(ISNUMBER(OFFSET('Sanitation Data'!$E$12,0,10*ROW('Sanitation Data'!E113))),CX119="",ISNUMBER(OFFSET('Sanitation Data'!$E$12,0,10*ROW('Sanitation Data'!E113)))),OFFSET('Sanitation Data'!$E$12,0,10*ROW('Sanitation Data'!E113)),NA())))</f>
        <v>#N/A</v>
      </c>
      <c r="AJ119" s="253" t="e">
        <f ca="true">+IF(AND(ISNUMBER(OFFSET('Sanitation Data'!$E$13,0,10*ROW('Sanitation Data'!E113))),CY119="Yes"),OFFSET('Sanitation Data'!$E$13,0,10*ROW('Sanitation Data'!E113)),IF(AND(ISNUMBER(OFFSET('Sanitation Data'!$E$13,0,10*ROW('Sanitation Data'!E113))),CY119="No",ISNUMBER(OFFSET('Sanitation Data'!$E$13,0,10*ROW('Sanitation Data'!E113)))),CONCATENATE("[",ROUND(OFFSET('Sanitation Data'!$E$13,0,10*ROW('Sanitation Data'!E113)),0),"]"),IF(AND(ISNUMBER(OFFSET('Sanitation Data'!$E$13,0,10*ROW('Sanitation Data'!E113))),CY119="",ISNUMBER(OFFSET('Sanitation Data'!$E$13,0,10*ROW('Sanitation Data'!E113)))),OFFSET('Sanitation Data'!$E$13,0,10*ROW('Sanitation Data'!E113)),NA())))</f>
        <v>#N/A</v>
      </c>
      <c r="AK119" s="253" t="e">
        <f ca="true">+IF(AND(ISNUMBER(OFFSET('Sanitation Data'!$F$5,0,10*ROW('Sanitation Data'!F113))),CZ119="Yes"),100-OFFSET('Sanitation Data'!$F$5,0,10*ROW('Sanitation Data'!F113)),IF(AND(ISNUMBER(OFFSET('Sanitation Data'!$F$5,0,10*ROW('Sanitation Data'!F113))),CZ119="No",ISNUMBER(OFFSET('Sanitation Data'!$F$5,0,10*ROW('Sanitation Data'!F113)))),CONCATENATE("[",ROUND(100-OFFSET('Sanitation Data'!$F$5,0,10*ROW('Sanitation Data'!F113)),0),"]"),IF(AND(ISNUMBER(OFFSET('Sanitation Data'!$F$5,0,10*ROW('Sanitation Data'!F113))),CZ119="",ISNUMBER(OFFSET('Sanitation Data'!$F$5,0,10*ROW('Sanitation Data'!F113)))),100-OFFSET('Sanitation Data'!$F$5,0,10*ROW('Sanitation Data'!F113)),NA())))</f>
        <v>#N/A</v>
      </c>
      <c r="AL119" s="253" t="e">
        <f ca="true">+IF(AND(ISNUMBER(OFFSET('Sanitation Data'!$F$7,0,10*ROW('Sanitation Data'!F113))),DA119="Yes"),OFFSET('Sanitation Data'!$F$7,0,10*ROW('Sanitation Data'!F113)),IF(AND(ISNUMBER(OFFSET('Sanitation Data'!$F$7,0,10*ROW('Sanitation Data'!F113))),DA119="No",ISNUMBER(OFFSET('Sanitation Data'!$F$7,0,10*ROW('Sanitation Data'!F113)))),CONCATENATE("[",ROUND(OFFSET('Sanitation Data'!$F$7,0,10*ROW('Sanitation Data'!F113)),0),"]"),IF(AND(ISNUMBER(OFFSET('Sanitation Data'!$F$7,0,10*ROW('Sanitation Data'!F113))),DA119="",ISNUMBER(OFFSET('Sanitation Data'!$F$7,0,10*ROW('Sanitation Data'!F113)))),OFFSET('Sanitation Data'!$F$7,0,10*ROW('Sanitation Data'!F113)),NA())))</f>
        <v>#N/A</v>
      </c>
      <c r="AM119" s="253" t="e">
        <f ca="true">+IF(AND(ISNUMBER(OFFSET('Sanitation Data'!$F$11,0,10*ROW('Sanitation Data'!F113))),DB119="Yes"),OFFSET('Sanitation Data'!$F$11,0,10*ROW('Sanitation Data'!F113)),IF(AND(ISNUMBER(OFFSET('Sanitation Data'!$F$11,0,10*ROW('Sanitation Data'!F113))),DB119="No",ISNUMBER(OFFSET('Sanitation Data'!$F$11,0,10*ROW('Sanitation Data'!F113)))),CONCATENATE("[",ROUND(OFFSET('Sanitation Data'!$F$11,0,10*ROW('Sanitation Data'!F113)),0),"]"),IF(AND(ISNUMBER(OFFSET('Sanitation Data'!$F$11,0,10*ROW('Sanitation Data'!F113))),DB119="",ISNUMBER(OFFSET('Sanitation Data'!$F$11,0,10*ROW('Sanitation Data'!F113)))),OFFSET('Sanitation Data'!$F$11,0,10*ROW('Sanitation Data'!F113)),NA())))</f>
        <v>#N/A</v>
      </c>
      <c r="AN119" s="253" t="e">
        <f ca="true">+IF(AND(ISNUMBER(OFFSET('Sanitation Data'!$F$12,0,10*ROW('Sanitation Data'!F113))),DC119="Yes"),OFFSET('Sanitation Data'!$F$12,0,10*ROW('Sanitation Data'!F113)),IF(AND(ISNUMBER(OFFSET('Sanitation Data'!$F$12,0,10*ROW('Sanitation Data'!F113))),DC119="No",ISNUMBER(OFFSET('Sanitation Data'!$F$12,0,10*ROW('Sanitation Data'!F113)))),CONCATENATE("[",ROUND(OFFSET('Sanitation Data'!$F$12,0,10*ROW('Sanitation Data'!F113)),0),"]"),IF(AND(ISNUMBER(OFFSET('Sanitation Data'!$F$12,0,10*ROW('Sanitation Data'!F113))),DC119="",ISNUMBER(OFFSET('Sanitation Data'!$F$12,0,10*ROW('Sanitation Data'!F113)))),OFFSET('Sanitation Data'!$F$12,0,10*ROW('Sanitation Data'!F113)),NA())))</f>
        <v>#N/A</v>
      </c>
      <c r="AO119" s="253" t="e">
        <f ca="true">+IF(AND(ISNUMBER(OFFSET('Sanitation Data'!$F$13,0,10*ROW('Sanitation Data'!F113))),DD119="Yes"),OFFSET('Sanitation Data'!$F$13,0,10*ROW('Sanitation Data'!F113)),IF(AND(ISNUMBER(OFFSET('Sanitation Data'!$F$13,0,10*ROW('Sanitation Data'!F113))),DD119="No",ISNUMBER(OFFSET('Sanitation Data'!$F$13,0,10*ROW('Sanitation Data'!F113)))),CONCATENATE("[",ROUND(OFFSET('Sanitation Data'!$F$13,0,10*ROW('Sanitation Data'!F113)),0),"]"),IF(AND(ISNUMBER(OFFSET('Sanitation Data'!$F$13,0,10*ROW('Sanitation Data'!F113))),DD119="",ISNUMBER(OFFSET('Sanitation Data'!$F$13,0,10*ROW('Sanitation Data'!F113)))),OFFSET('Sanitation Data'!$F$13,0,10*ROW('Sanitation Data'!F113)),NA())))</f>
        <v>#N/A</v>
      </c>
      <c r="AP119" s="253" t="e">
        <f ca="true">+IF(AND(ISNUMBER(OFFSET('Sanitation Data'!$G$5,0,10*ROW('Sanitation Data'!G113))),DE119="Yes"),100-OFFSET('Sanitation Data'!$G$5,0,10*ROW('Sanitation Data'!G113)),IF(AND(ISNUMBER(OFFSET('Sanitation Data'!$G$5,0,10*ROW('Sanitation Data'!G113))),DE119="No",ISNUMBER(OFFSET('Sanitation Data'!$G$5,0,10*ROW('Sanitation Data'!G113)))),CONCATENATE("[",ROUND(100-OFFSET('Sanitation Data'!$G$5,0,10*ROW('Sanitation Data'!G113)),0),"]"),IF(AND(ISNUMBER(OFFSET('Sanitation Data'!$G$5,0,10*ROW('Sanitation Data'!G113))),DE119="",ISNUMBER(OFFSET('Sanitation Data'!$G$5,0,10*ROW('Sanitation Data'!G113)))),100-OFFSET('Sanitation Data'!$G$5,0,10*ROW('Sanitation Data'!G113)),NA())))</f>
        <v>#N/A</v>
      </c>
      <c r="AQ119" s="253" t="e">
        <f ca="true">+IF(AND(ISNUMBER(OFFSET('Sanitation Data'!$G$7,0,10*ROW('Sanitation Data'!G113))),DF119="Yes"),OFFSET('Sanitation Data'!$G$7,0,10*ROW('Sanitation Data'!G113)),IF(AND(ISNUMBER(OFFSET('Sanitation Data'!$G$7,0,10*ROW('Sanitation Data'!G113))),DF119="No",ISNUMBER(OFFSET('Sanitation Data'!$G$7,0,10*ROW('Sanitation Data'!G113)))),CONCATENATE("[",ROUND(OFFSET('Sanitation Data'!$G$7,0,10*ROW('Sanitation Data'!G113)),0),"]"),IF(AND(ISNUMBER(OFFSET('Sanitation Data'!$G$7,0,10*ROW('Sanitation Data'!G113))),DF119="",ISNUMBER(OFFSET('Sanitation Data'!$G$7,0,10*ROW('Sanitation Data'!G113)))),OFFSET('Sanitation Data'!$G$7,0,10*ROW('Sanitation Data'!G113)),NA())))</f>
        <v>#N/A</v>
      </c>
      <c r="AR119" s="253" t="e">
        <f ca="true">+IF(AND(ISNUMBER(OFFSET('Sanitation Data'!$G$11,0,10*ROW('Sanitation Data'!G113))),DG119="Yes"),OFFSET('Sanitation Data'!$G$11,0,10*ROW('Sanitation Data'!G113)),IF(AND(ISNUMBER(OFFSET('Sanitation Data'!$G$11,0,10*ROW('Sanitation Data'!G113))),DG119="No",ISNUMBER(OFFSET('Sanitation Data'!$G$11,0,10*ROW('Sanitation Data'!G113)))),CONCATENATE("[",ROUND(OFFSET('Sanitation Data'!$G$11,0,10*ROW('Sanitation Data'!G113)),0),"]"),IF(AND(ISNUMBER(OFFSET('Sanitation Data'!$G$11,0,10*ROW('Sanitation Data'!G113))),DG119="",ISNUMBER(OFFSET('Sanitation Data'!$G$11,0,10*ROW('Sanitation Data'!G113)))),OFFSET('Sanitation Data'!$G$11,0,10*ROW('Sanitation Data'!G113)),NA())))</f>
        <v>#N/A</v>
      </c>
      <c r="AS119" s="253" t="e">
        <f ca="true">+IF(AND(ISNUMBER(OFFSET('Sanitation Data'!$G$12,0,10*ROW('Sanitation Data'!G113))),DH119="Yes"),OFFSET('Sanitation Data'!$G$12,0,10*ROW('Sanitation Data'!G113)),IF(AND(ISNUMBER(OFFSET('Sanitation Data'!$G$12,0,10*ROW('Sanitation Data'!G113))),DH119="No",ISNUMBER(OFFSET('Sanitation Data'!$G$12,0,10*ROW('Sanitation Data'!G113)))),CONCATENATE("[",ROUND(OFFSET('Sanitation Data'!$G$12,0,10*ROW('Sanitation Data'!G113)),0),"]"),IF(AND(ISNUMBER(OFFSET('Sanitation Data'!$G$12,0,10*ROW('Sanitation Data'!G113))),DH119="",ISNUMBER(OFFSET('Sanitation Data'!$G$12,0,10*ROW('Sanitation Data'!G113)))),OFFSET('Sanitation Data'!$G$12,0,10*ROW('Sanitation Data'!G113)),NA())))</f>
        <v>#N/A</v>
      </c>
      <c r="AT119" s="253" t="e">
        <f ca="true">+IF(AND(ISNUMBER(OFFSET('Sanitation Data'!$G$13,0,10*ROW('Sanitation Data'!G113))),DI119="Yes"),OFFSET('Sanitation Data'!$G$13,0,10*ROW('Sanitation Data'!G113)),IF(AND(ISNUMBER(OFFSET('Sanitation Data'!$G$13,0,10*ROW('Sanitation Data'!G113))),DI119="No",ISNUMBER(OFFSET('Sanitation Data'!$G$13,0,10*ROW('Sanitation Data'!G113)))),CONCATENATE("[",ROUND(OFFSET('Sanitation Data'!$G$13,0,10*ROW('Sanitation Data'!G113)),0),"]"),IF(AND(ISNUMBER(OFFSET('Sanitation Data'!$G$13,0,10*ROW('Sanitation Data'!G113))),DI119="",ISNUMBER(OFFSET('Sanitation Data'!$G$13,0,10*ROW('Sanitation Data'!G113)))),OFFSET('Sanitation Data'!$G$13,0,10*ROW('Sanitation Data'!G113)),NA())))</f>
        <v>#N/A</v>
      </c>
      <c r="AU119" s="253" t="e">
        <f ca="true">+IF(AND(ISNUMBER(OFFSET('Sanitation Data'!$H$5,0,10*ROW('Sanitation Data'!H113))),DJ119="Yes"),100-OFFSET('Sanitation Data'!$H$5,0,10*ROW('Sanitation Data'!H113)),IF(AND(ISNUMBER(OFFSET('Sanitation Data'!$H$5,0,10*ROW('Sanitation Data'!H113))),DJ119="No",ISNUMBER(OFFSET('Sanitation Data'!$H$5,0,10*ROW('Sanitation Data'!H113)))),CONCATENATE("[",ROUND(100-OFFSET('Sanitation Data'!$H$5,0,10*ROW('Sanitation Data'!H113)),0),"]"),IF(AND(ISNUMBER(OFFSET('Sanitation Data'!$H$5,0,10*ROW('Sanitation Data'!H113))),DJ119="",ISNUMBER(OFFSET('Sanitation Data'!$H$5,0,10*ROW('Sanitation Data'!H113)))),100-OFFSET('Sanitation Data'!$H$5,0,10*ROW('Sanitation Data'!H113)),NA())))</f>
        <v>#N/A</v>
      </c>
      <c r="AV119" s="253" t="e">
        <f ca="true">+IF(AND(ISNUMBER(OFFSET('Sanitation Data'!$H$7,0,10*ROW('Sanitation Data'!H113))),DK119="Yes"),OFFSET('Sanitation Data'!$H$7,0,10*ROW('Sanitation Data'!H113)),IF(AND(ISNUMBER(OFFSET('Sanitation Data'!$H$7,0,10*ROW('Sanitation Data'!H113))),DK119="No",ISNUMBER(OFFSET('Sanitation Data'!$H$7,0,10*ROW('Sanitation Data'!H113)))),CONCATENATE("[",ROUND(OFFSET('Sanitation Data'!$H$7,0,10*ROW('Sanitation Data'!H113)),0),"]"),IF(AND(ISNUMBER(OFFSET('Sanitation Data'!$H$7,0,10*ROW('Sanitation Data'!H113))),DK119="",ISNUMBER(OFFSET('Sanitation Data'!$H$7,0,10*ROW('Sanitation Data'!H113)))),OFFSET('Sanitation Data'!$H$7,0,10*ROW('Sanitation Data'!H113)),NA())))</f>
        <v>#N/A</v>
      </c>
      <c r="AW119" s="253" t="e">
        <f ca="true">+IF(AND(ISNUMBER(OFFSET('Sanitation Data'!$H$11,0,10*ROW('Sanitation Data'!H113))),DL119="Yes"),OFFSET('Sanitation Data'!$H$11,0,10*ROW('Sanitation Data'!H113)),IF(AND(ISNUMBER(OFFSET('Sanitation Data'!$H$11,0,10*ROW('Sanitation Data'!H113))),DL119="No",ISNUMBER(OFFSET('Sanitation Data'!$H$11,0,10*ROW('Sanitation Data'!H113)))),CONCATENATE("[",ROUND(OFFSET('Sanitation Data'!$H$11,0,10*ROW('Sanitation Data'!H113)),0),"]"),IF(AND(ISNUMBER(OFFSET('Sanitation Data'!$H$11,0,10*ROW('Sanitation Data'!H113))),DL119="",ISNUMBER(OFFSET('Sanitation Data'!$H$11,0,10*ROW('Sanitation Data'!H113)))),OFFSET('Sanitation Data'!$H$11,0,10*ROW('Sanitation Data'!H113)),NA())))</f>
        <v>#N/A</v>
      </c>
      <c r="AX119" s="253" t="e">
        <f ca="true">+IF(AND(ISNUMBER(OFFSET('Sanitation Data'!$H$12,0,10*ROW('Sanitation Data'!H113))),DM119="Yes"),OFFSET('Sanitation Data'!$H$12,0,10*ROW('Sanitation Data'!H113)),IF(AND(ISNUMBER(OFFSET('Sanitation Data'!$H$12,0,10*ROW('Sanitation Data'!H113))),DM119="No",ISNUMBER(OFFSET('Sanitation Data'!$H$12,0,10*ROW('Sanitation Data'!H113)))),CONCATENATE("[",ROUND(OFFSET('Sanitation Data'!$H$12,0,10*ROW('Sanitation Data'!H113)),0),"]"),IF(AND(ISNUMBER(OFFSET('Sanitation Data'!$H$12,0,10*ROW('Sanitation Data'!H113))),DM119="",ISNUMBER(OFFSET('Sanitation Data'!$H$12,0,10*ROW('Sanitation Data'!H113)))),OFFSET('Sanitation Data'!$H$12,0,10*ROW('Sanitation Data'!H113)),NA())))</f>
        <v>#N/A</v>
      </c>
      <c r="AY119" s="253" t="e">
        <f ca="true">+IF(AND(ISNUMBER(OFFSET('Sanitation Data'!$H$13,0,10*ROW('Sanitation Data'!H113))),DN119="Yes"),OFFSET('Sanitation Data'!$H$13,0,10*ROW('Sanitation Data'!H113)),IF(AND(ISNUMBER(OFFSET('Sanitation Data'!$H$13,0,10*ROW('Sanitation Data'!H113))),DN119="No",ISNUMBER(OFFSET('Sanitation Data'!$H$13,0,10*ROW('Sanitation Data'!H113)))),CONCATENATE("[",ROUND(OFFSET('Sanitation Data'!$H$13,0,10*ROW('Sanitation Data'!H113)),0),"]"),IF(AND(ISNUMBER(OFFSET('Sanitation Data'!$H$13,0,10*ROW('Sanitation Data'!H113))),DN119="",ISNUMBER(OFFSET('Sanitation Data'!$H$13,0,10*ROW('Sanitation Data'!H113)))),OFFSET('Sanitation Data'!$H$13,0,10*ROW('Sanitation Data'!H113)),NA())))</f>
        <v>#N/A</v>
      </c>
      <c r="AZ119" s="254" t="e">
        <f ca="true">+IF(AND(ISNUMBER(OFFSET('Hygiene Data'!$C$6,0,10*ROW('Hygiene Data'!C113))),DO119="Yes"),OFFSET('Hygiene Data'!$C$6,0,10*ROW('Hygiene Data'!C113)),IF(AND(ISNUMBER(OFFSET('Hygiene Data'!$C$6,0,10*ROW('Hygiene Data'!C113))),DO119="No",ISNUMBER(OFFSET('Hygiene Data'!$C$6,0,10*ROW('Hygiene Data'!C113)))),CONCATENATE("[",ROUND(OFFSET('Hygiene Data'!$C$6,0,10*ROW('Hygiene Data'!C113)),0),"]"),IF(AND(ISNUMBER(OFFSET('Hygiene Data'!$C$6,0,10*ROW('Hygiene Data'!C113))),DO119="",ISNUMBER(OFFSET('Hygiene Data'!$C$6,0,10*ROW('Hygiene Data'!C113)))),OFFSET('Hygiene Data'!$C$6,0,10*ROW('Hygiene Data'!C113)),NA())))</f>
        <v>#N/A</v>
      </c>
      <c r="BA119" s="254" t="e">
        <f ca="true">+IF(AND(ISNUMBER(OFFSET('Hygiene Data'!$C$8,0,10*ROW('Hygiene Data'!C113))),DP119="Yes"),OFFSET('Hygiene Data'!$C$8,0,10*ROW('Hygiene Data'!C113)),IF(AND(ISNUMBER(OFFSET('Hygiene Data'!$C$8,0,10*ROW('Hygiene Data'!C113))),DP119="No",ISNUMBER(OFFSET('Hygiene Data'!$C$8,0,10*ROW('Hygiene Data'!C113)))),CONCATENATE("[",ROUND(OFFSET('Hygiene Data'!$C$8,0,10*ROW('Hygiene Data'!C113)),0),"]"),IF(AND(ISNUMBER(OFFSET('Hygiene Data'!$C$8,0,10*ROW('Hygiene Data'!C113))),DP119="",ISNUMBER(OFFSET('Hygiene Data'!$C$8,0,10*ROW('Hygiene Data'!C113)))),OFFSET('Hygiene Data'!$C$8,0,10*ROW('Hygiene Data'!C113)),NA())))</f>
        <v>#N/A</v>
      </c>
      <c r="BB119" s="254" t="e">
        <f ca="true">+IF(AND(ISNUMBER(OFFSET('Hygiene Data'!$C$10,0,10*ROW('Hygiene Data'!C113))),DQ119="Yes"),OFFSET('Hygiene Data'!$C$10,0,10*ROW('Hygiene Data'!C113)),IF(AND(ISNUMBER(OFFSET('Hygiene Data'!$C$10,0,10*ROW('Hygiene Data'!C113))),DQ119="No",ISNUMBER(OFFSET('Hygiene Data'!$C$10,0,10*ROW('Hygiene Data'!C113)))),CONCATENATE("[",ROUND(OFFSET('Hygiene Data'!$C$10,0,10*ROW('Hygiene Data'!C113)),0),"]"),IF(AND(ISNUMBER(OFFSET('Hygiene Data'!$C$10,0,10*ROW('Hygiene Data'!C113))),DQ119="",ISNUMBER(OFFSET('Hygiene Data'!$C$10,0,10*ROW('Hygiene Data'!C113)))),OFFSET('Hygiene Data'!$C$10,0,10*ROW('Hygiene Data'!C113)),NA())))</f>
        <v>#N/A</v>
      </c>
      <c r="BC119" s="254" t="e">
        <f ca="true">+IF(AND(ISNUMBER(OFFSET('Hygiene Data'!$D$6,0,10*ROW('Hygiene Data'!D113))),DR119="Yes"),OFFSET('Hygiene Data'!$D$6,0,10*ROW('Hygiene Data'!D113)),IF(AND(ISNUMBER(OFFSET('Hygiene Data'!$D$6,0,10*ROW('Hygiene Data'!D113))),DR119="No",ISNUMBER(OFFSET('Hygiene Data'!$D$6,0,10*ROW('Hygiene Data'!D113)))),CONCATENATE("[",ROUND(OFFSET('Hygiene Data'!$D$6,0,10*ROW('Hygiene Data'!D113)),0),"]"),IF(AND(ISNUMBER(OFFSET('Hygiene Data'!$D$6,0,10*ROW('Hygiene Data'!D113))),DR119="",ISNUMBER(OFFSET('Hygiene Data'!$D$6,0,10*ROW('Hygiene Data'!D113)))),OFFSET('Hygiene Data'!$D$6,0,10*ROW('Hygiene Data'!D113)),NA())))</f>
        <v>#N/A</v>
      </c>
      <c r="BD119" s="254" t="e">
        <f ca="true">+IF(AND(ISNUMBER(OFFSET('Hygiene Data'!$D$8,0,10*ROW('Hygiene Data'!D113))),DS119="Yes"),OFFSET('Hygiene Data'!$D$8,0,10*ROW('Hygiene Data'!D113)),IF(AND(ISNUMBER(OFFSET('Hygiene Data'!$D$8,0,10*ROW('Hygiene Data'!D113))),DS119="No",ISNUMBER(OFFSET('Hygiene Data'!$D$8,0,10*ROW('Hygiene Data'!D113)))),CONCATENATE("[",ROUND(OFFSET('Hygiene Data'!$D$8,0,10*ROW('Hygiene Data'!D113)),0),"]"),IF(AND(ISNUMBER(OFFSET('Hygiene Data'!$D$8,0,10*ROW('Hygiene Data'!D113))),DS119="",ISNUMBER(OFFSET('Hygiene Data'!$D$8,0,10*ROW('Hygiene Data'!D113)))),OFFSET('Hygiene Data'!$D$8,0,10*ROW('Hygiene Data'!D113)),NA())))</f>
        <v>#N/A</v>
      </c>
      <c r="BE119" s="254" t="e">
        <f ca="true">+IF(AND(ISNUMBER(OFFSET('Hygiene Data'!$D$10,0,10*ROW('Hygiene Data'!D113))),DT119="Yes"),OFFSET('Hygiene Data'!$D$10,0,10*ROW('Hygiene Data'!D113)),IF(AND(ISNUMBER(OFFSET('Hygiene Data'!$D$10,0,10*ROW('Hygiene Data'!D113))),DT119="No",ISNUMBER(OFFSET('Hygiene Data'!$D$10,0,10*ROW('Hygiene Data'!D113)))),CONCATENATE("[",ROUND(OFFSET('Hygiene Data'!$D$10,0,10*ROW('Hygiene Data'!D113)),0),"]"),IF(AND(ISNUMBER(OFFSET('Hygiene Data'!$D$10,0,10*ROW('Hygiene Data'!D113))),DT119="",ISNUMBER(OFFSET('Hygiene Data'!$D$10,0,10*ROW('Hygiene Data'!D113)))),OFFSET('Hygiene Data'!$D$10,0,10*ROW('Hygiene Data'!D113)),NA())))</f>
        <v>#N/A</v>
      </c>
      <c r="BF119" s="254" t="e">
        <f ca="true">+IF(AND(ISNUMBER(OFFSET('Hygiene Data'!$E$6,0,10*ROW('Hygiene Data'!E113))),DU119="Yes"),OFFSET('Hygiene Data'!$E$6,0,10*ROW('Hygiene Data'!E113)),IF(AND(ISNUMBER(OFFSET('Hygiene Data'!$E$6,0,10*ROW('Hygiene Data'!E113))),DU119="No",ISNUMBER(OFFSET('Hygiene Data'!$E$6,0,10*ROW('Hygiene Data'!E113)))),CONCATENATE("[",ROUND(OFFSET('Hygiene Data'!$E$6,0,10*ROW('Hygiene Data'!E113)),0),"]"),IF(AND(ISNUMBER(OFFSET('Hygiene Data'!$E$6,0,10*ROW('Hygiene Data'!E113))),DU119="",ISNUMBER(OFFSET('Hygiene Data'!$E$6,0,10*ROW('Hygiene Data'!E113)))),OFFSET('Hygiene Data'!$E$6,0,10*ROW('Hygiene Data'!E113)),NA())))</f>
        <v>#N/A</v>
      </c>
      <c r="BG119" s="254" t="e">
        <f ca="true">+IF(AND(ISNUMBER(OFFSET('Hygiene Data'!$E$8,0,10*ROW('Hygiene Data'!E113))),DV119="Yes"),OFFSET('Hygiene Data'!$E$8,0,10*ROW('Hygiene Data'!E113)),IF(AND(ISNUMBER(OFFSET('Hygiene Data'!$E$8,0,10*ROW('Hygiene Data'!E113))),DV119="No",ISNUMBER(OFFSET('Hygiene Data'!$E$8,0,10*ROW('Hygiene Data'!E113)))),CONCATENATE("[",ROUND(OFFSET('Hygiene Data'!$E$8,0,10*ROW('Hygiene Data'!E113)),0),"]"),IF(AND(ISNUMBER(OFFSET('Hygiene Data'!$E$8,0,10*ROW('Hygiene Data'!E113))),DV119="",ISNUMBER(OFFSET('Hygiene Data'!$E$8,0,10*ROW('Hygiene Data'!E113)))),OFFSET('Hygiene Data'!$E$8,0,10*ROW('Hygiene Data'!E113)),NA())))</f>
        <v>#N/A</v>
      </c>
      <c r="BH119" s="254" t="e">
        <f ca="true">+IF(AND(ISNUMBER(OFFSET('Hygiene Data'!$E$10,0,10*ROW('Hygiene Data'!E113))),DW119="Yes"),OFFSET('Hygiene Data'!$E$10,0,10*ROW('Hygiene Data'!E113)),IF(AND(ISNUMBER(OFFSET('Hygiene Data'!$E$10,0,10*ROW('Hygiene Data'!E113))),DW119="No",ISNUMBER(OFFSET('Hygiene Data'!$E$10,0,10*ROW('Hygiene Data'!E113)))),CONCATENATE("[",ROUND(OFFSET('Hygiene Data'!$E$10,0,10*ROW('Hygiene Data'!E113)),0),"]"),IF(AND(ISNUMBER(OFFSET('Hygiene Data'!$E$10,0,10*ROW('Hygiene Data'!E113))),DW119="",ISNUMBER(OFFSET('Hygiene Data'!$E$10,0,10*ROW('Hygiene Data'!E113)))),OFFSET('Hygiene Data'!$E$10,0,10*ROW('Hygiene Data'!E113)),NA())))</f>
        <v>#N/A</v>
      </c>
      <c r="BI119" s="254" t="e">
        <f ca="true">+IF(AND(ISNUMBER(OFFSET('Hygiene Data'!$F$6,0,10*ROW('Hygiene Data'!F113))),DX119="Yes"),OFFSET('Hygiene Data'!$F$6,0,10*ROW('Hygiene Data'!F113)),IF(AND(ISNUMBER(OFFSET('Hygiene Data'!$F$6,0,10*ROW('Hygiene Data'!F113))),DX119="No",ISNUMBER(OFFSET('Hygiene Data'!$F$6,0,10*ROW('Hygiene Data'!F113)))),CONCATENATE("[",ROUND(OFFSET('Hygiene Data'!$F$6,0,10*ROW('Hygiene Data'!F113)),0),"]"),IF(AND(ISNUMBER(OFFSET('Hygiene Data'!$F$6,0,10*ROW('Hygiene Data'!F113))),DX119="",ISNUMBER(OFFSET('Hygiene Data'!$F$6,0,10*ROW('Hygiene Data'!F113)))),OFFSET('Hygiene Data'!$F$6,0,10*ROW('Hygiene Data'!F113)),NA())))</f>
        <v>#N/A</v>
      </c>
      <c r="BJ119" s="254" t="e">
        <f ca="true">+IF(AND(ISNUMBER(OFFSET('Hygiene Data'!$F$8,0,10*ROW('Hygiene Data'!F113))),DY119="Yes"),OFFSET('Hygiene Data'!$F$8,0,10*ROW('Hygiene Data'!F113)),IF(AND(ISNUMBER(OFFSET('Hygiene Data'!$F$8,0,10*ROW('Hygiene Data'!F113))),DY119="No",ISNUMBER(OFFSET('Hygiene Data'!$F$8,0,10*ROW('Hygiene Data'!F113)))),CONCATENATE("[",ROUND(OFFSET('Hygiene Data'!$F$8,0,10*ROW('Hygiene Data'!F113)),0),"]"),IF(AND(ISNUMBER(OFFSET('Hygiene Data'!$F$8,0,10*ROW('Hygiene Data'!F113))),DY119="",ISNUMBER(OFFSET('Hygiene Data'!$F$8,0,10*ROW('Hygiene Data'!F113)))),OFFSET('Hygiene Data'!$F$8,0,10*ROW('Hygiene Data'!F113)),NA())))</f>
        <v>#N/A</v>
      </c>
      <c r="BK119" s="254" t="e">
        <f ca="true">+IF(AND(ISNUMBER(OFFSET('Hygiene Data'!$F$10,0,10*ROW('Hygiene Data'!F113))),DZ119="Yes"),OFFSET('Hygiene Data'!$F$10,0,10*ROW('Hygiene Data'!F113)),IF(AND(ISNUMBER(OFFSET('Hygiene Data'!$F$10,0,10*ROW('Hygiene Data'!F113))),DZ119="No",ISNUMBER(OFFSET('Hygiene Data'!$F$10,0,10*ROW('Hygiene Data'!F113)))),CONCATENATE("[",ROUND(OFFSET('Hygiene Data'!$F$10,0,10*ROW('Hygiene Data'!F113)),0),"]"),IF(AND(ISNUMBER(OFFSET('Hygiene Data'!$F$10,0,10*ROW('Hygiene Data'!F113))),DZ119="",ISNUMBER(OFFSET('Hygiene Data'!$F$10,0,10*ROW('Hygiene Data'!F113)))),OFFSET('Hygiene Data'!$F$10,0,10*ROW('Hygiene Data'!F113)),NA())))</f>
        <v>#N/A</v>
      </c>
      <c r="BL119" s="254" t="e">
        <f ca="true">+IF(AND(ISNUMBER(OFFSET('Hygiene Data'!$G$6,0,10*ROW('Hygiene Data'!G113))),EA119="Yes"),OFFSET('Hygiene Data'!$G$6,0,10*ROW('Hygiene Data'!G113)),IF(AND(ISNUMBER(OFFSET('Hygiene Data'!$G$6,0,10*ROW('Hygiene Data'!G113))),EA119="No",ISNUMBER(OFFSET('Hygiene Data'!$G$6,0,10*ROW('Hygiene Data'!G113)))),CONCATENATE("[",ROUND(OFFSET('Hygiene Data'!$G$6,0,10*ROW('Hygiene Data'!G113)),0),"]"),IF(AND(ISNUMBER(OFFSET('Hygiene Data'!$G$6,0,10*ROW('Hygiene Data'!G113))),EA119="",ISNUMBER(OFFSET('Hygiene Data'!$G$6,0,10*ROW('Hygiene Data'!G113)))),OFFSET('Hygiene Data'!$G$6,0,10*ROW('Hygiene Data'!G113)),NA())))</f>
        <v>#N/A</v>
      </c>
      <c r="BM119" s="254" t="e">
        <f ca="true">+IF(AND(ISNUMBER(OFFSET('Hygiene Data'!$G$8,0,10*ROW('Hygiene Data'!G113))),EB119="Yes"),OFFSET('Hygiene Data'!$G$8,0,10*ROW('Hygiene Data'!G113)),IF(AND(ISNUMBER(OFFSET('Hygiene Data'!$G$8,0,10*ROW('Hygiene Data'!G113))),EB119="No",ISNUMBER(OFFSET('Hygiene Data'!$G$8,0,10*ROW('Hygiene Data'!G113)))),CONCATENATE("[",ROUND(OFFSET('Hygiene Data'!$G$8,0,10*ROW('Hygiene Data'!G113)),0),"]"),IF(AND(ISNUMBER(OFFSET('Hygiene Data'!$G$8,0,10*ROW('Hygiene Data'!G113))),EB119="",ISNUMBER(OFFSET('Hygiene Data'!$G$8,0,10*ROW('Hygiene Data'!G113)))),OFFSET('Hygiene Data'!$G$8,0,10*ROW('Hygiene Data'!G113)),NA())))</f>
        <v>#N/A</v>
      </c>
      <c r="BN119" s="254" t="e">
        <f ca="true">+IF(AND(ISNUMBER(OFFSET('Hygiene Data'!$G$10,0,10*ROW('Hygiene Data'!G113))),EC119="Yes"),OFFSET('Hygiene Data'!$G$10,0,10*ROW('Hygiene Data'!G113)),IF(AND(ISNUMBER(OFFSET('Hygiene Data'!$G$10,0,10*ROW('Hygiene Data'!G113))),EC119="No",ISNUMBER(OFFSET('Hygiene Data'!$G$10,0,10*ROW('Hygiene Data'!G113)))),CONCATENATE("[",ROUND(OFFSET('Hygiene Data'!$G$10,0,10*ROW('Hygiene Data'!G113)),0),"]"),IF(AND(ISNUMBER(OFFSET('Hygiene Data'!$G$10,0,10*ROW('Hygiene Data'!G113))),EC119="",ISNUMBER(OFFSET('Hygiene Data'!$G$10,0,10*ROW('Hygiene Data'!G113)))),OFFSET('Hygiene Data'!$G$10,0,10*ROW('Hygiene Data'!G113)),NA())))</f>
        <v>#N/A</v>
      </c>
      <c r="BO119" s="254" t="e">
        <f ca="true">+IF(AND(ISNUMBER(OFFSET('Hygiene Data'!$H$6,0,10*ROW('Hygiene Data'!H113))),ED119="Yes"),OFFSET('Hygiene Data'!$H$6,0,10*ROW('Hygiene Data'!H113)),IF(AND(ISNUMBER(OFFSET('Hygiene Data'!$H$6,0,10*ROW('Hygiene Data'!H113))),ED119="No",ISNUMBER(OFFSET('Hygiene Data'!$H$6,0,10*ROW('Hygiene Data'!H113)))),CONCATENATE("[",ROUND(OFFSET('Hygiene Data'!$H$6,0,10*ROW('Hygiene Data'!H113)),0),"]"),IF(AND(ISNUMBER(OFFSET('Hygiene Data'!$H$6,0,10*ROW('Hygiene Data'!H113))),ED119="",ISNUMBER(OFFSET('Hygiene Data'!$H$6,0,10*ROW('Hygiene Data'!H113)))),OFFSET('Hygiene Data'!$H$6,0,10*ROW('Hygiene Data'!H113)),NA())))</f>
        <v>#N/A</v>
      </c>
      <c r="BP119" s="254" t="e">
        <f ca="true">+IF(AND(ISNUMBER(OFFSET('Hygiene Data'!$H$8,0,10*ROW('Hygiene Data'!H113))),EE119="Yes"),OFFSET('Hygiene Data'!$H$8,0,10*ROW('Hygiene Data'!H113)),IF(AND(ISNUMBER(OFFSET('Hygiene Data'!$H$8,0,10*ROW('Hygiene Data'!H113))),EE119="No",ISNUMBER(OFFSET('Hygiene Data'!$H$8,0,10*ROW('Hygiene Data'!H113)))),CONCATENATE("[",ROUND(OFFSET('Hygiene Data'!$H$8,0,10*ROW('Hygiene Data'!H113)),0),"]"),IF(AND(ISNUMBER(OFFSET('Hygiene Data'!$H$8,0,10*ROW('Hygiene Data'!H113))),EE119="",ISNUMBER(OFFSET('Hygiene Data'!$H$8,0,10*ROW('Hygiene Data'!H113)))),OFFSET('Hygiene Data'!$H$8,0,10*ROW('Hygiene Data'!H113)),NA())))</f>
        <v>#N/A</v>
      </c>
      <c r="BQ119" s="254" t="e">
        <f ca="true">+IF(AND(ISNUMBER(OFFSET('Hygiene Data'!$H$10,0,10*ROW('Hygiene Data'!H113))),EF119="Yes"),OFFSET('Hygiene Data'!$H$10,0,10*ROW('Hygiene Data'!H113)),IF(AND(ISNUMBER(OFFSET('Hygiene Data'!$H$10,0,10*ROW('Hygiene Data'!H113))),EF119="No",ISNUMBER(OFFSET('Hygiene Data'!$H$10,0,10*ROW('Hygiene Data'!H113)))),CONCATENATE("[",ROUND(OFFSET('Hygiene Data'!$H$10,0,10*ROW('Hygiene Data'!H113)),0),"]"),IF(AND(ISNUMBER(OFFSET('Hygiene Data'!$H$10,0,10*ROW('Hygiene Data'!H113))),EF119="",ISNUMBER(OFFSET('Hygiene Data'!$H$10,0,10*ROW('Hygiene Data'!H113)))),OFFSET('Hygiene Data'!$H$10,0,10*ROW('Hygiene Data'!H113)),NA())))</f>
        <v>#N/A</v>
      </c>
      <c r="BS119" s="36" t="str">
        <f ca="true">+IF(OFFSET('Water Data'!$C$28,0,10*ROW('Water Data'!C113))="","",OFFSET('Water Data'!$C$28,0,10*ROW('Water Data'!C113)))</f>
        <v/>
      </c>
      <c r="BT119" s="36" t="str">
        <f ca="true">+IF(OFFSET('Water Data'!$C$29,0,10*ROW('Water Data'!C113))="","",OFFSET('Water Data'!$C$29,0,10*ROW('Water Data'!C113)))</f>
        <v/>
      </c>
      <c r="BU119" s="36" t="str">
        <f ca="true">+IF(OFFSET('Water Data'!$C$30,0,10*ROW('Water Data'!C113))="","",OFFSET('Water Data'!$C$30,0,10*ROW('Water Data'!C113)))</f>
        <v/>
      </c>
      <c r="BV119" s="36" t="str">
        <f ca="true">+IF(OFFSET('Water Data'!$D$28,0,10*ROW('Water Data'!D113))="","",OFFSET('Water Data'!$D$28,0,10*ROW('Water Data'!D113)))</f>
        <v/>
      </c>
      <c r="BW119" s="36" t="str">
        <f ca="true">+IF(OFFSET('Water Data'!$D$29,0,10*ROW('Water Data'!D113))="","",OFFSET('Water Data'!$D$29,0,10*ROW('Water Data'!D113)))</f>
        <v/>
      </c>
      <c r="BX119" s="36" t="str">
        <f ca="true">+IF(OFFSET('Water Data'!$D$30,0,10*ROW('Water Data'!D113))="","",OFFSET('Water Data'!$D$30,0,10*ROW('Water Data'!D113)))</f>
        <v/>
      </c>
      <c r="BY119" s="36" t="str">
        <f ca="true">+IF(OFFSET('Water Data'!$E$28,0,10*ROW('Water Data'!E113))="","",OFFSET('Water Data'!$E$28,0,10*ROW('Water Data'!E113)))</f>
        <v/>
      </c>
      <c r="BZ119" s="36" t="str">
        <f ca="true">+IF(OFFSET('Water Data'!$E$29,0,10*ROW('Water Data'!E113))="","",OFFSET('Water Data'!$E$29,0,10*ROW('Water Data'!E113)))</f>
        <v/>
      </c>
      <c r="CA119" s="36" t="str">
        <f ca="true">+IF(OFFSET('Water Data'!$E$30,0,10*ROW('Water Data'!E113))="","",OFFSET('Water Data'!$E$30,0,10*ROW('Water Data'!E113)))</f>
        <v/>
      </c>
      <c r="CB119" s="36" t="str">
        <f ca="true">+IF(OFFSET('Water Data'!$F$28,0,10*ROW('Water Data'!F113))="","",OFFSET('Water Data'!$F$28,0,10*ROW('Water Data'!F113)))</f>
        <v/>
      </c>
      <c r="CC119" s="36" t="str">
        <f ca="true">+IF(OFFSET('Water Data'!$F$29,0,10*ROW('Water Data'!F113))="","",OFFSET('Water Data'!$F$29,0,10*ROW('Water Data'!F113)))</f>
        <v/>
      </c>
      <c r="CD119" s="36" t="str">
        <f ca="true">+IF(OFFSET('Water Data'!$F$30,0,10*ROW('Water Data'!F113))="","",OFFSET('Water Data'!$F$30,0,10*ROW('Water Data'!F113)))</f>
        <v/>
      </c>
      <c r="CE119" s="36" t="str">
        <f ca="true">+IF(OFFSET('Water Data'!$G$28,0,10*ROW('Water Data'!G113))="","",OFFSET('Water Data'!$G$28,0,10*ROW('Water Data'!G113)))</f>
        <v/>
      </c>
      <c r="CF119" s="36" t="str">
        <f ca="true">+IF(OFFSET('Water Data'!$G$29,0,10*ROW('Water Data'!G113))="","",OFFSET('Water Data'!$G$29,0,10*ROW('Water Data'!G113)))</f>
        <v/>
      </c>
      <c r="CG119" s="36" t="str">
        <f ca="true">+IF(OFFSET('Water Data'!$G$30,0,10*ROW('Water Data'!G113))="","",OFFSET('Water Data'!$G$30,0,10*ROW('Water Data'!G113)))</f>
        <v/>
      </c>
      <c r="CH119" s="36" t="str">
        <f ca="true">+IF(OFFSET('Water Data'!$H$28,0,10*ROW('Water Data'!H113))="","",OFFSET('Water Data'!$H$28,0,10*ROW('Water Data'!H113)))</f>
        <v/>
      </c>
      <c r="CI119" s="36" t="str">
        <f ca="true">+IF(OFFSET('Water Data'!$H$29,0,10*ROW('Water Data'!H113))="","",OFFSET('Water Data'!$H$29,0,10*ROW('Water Data'!H113)))</f>
        <v/>
      </c>
      <c r="CJ119" s="36" t="str">
        <f ca="true">+IF(OFFSET('Water Data'!$H$30,0,10*ROW('Water Data'!H113))="","",OFFSET('Water Data'!$H$30,0,10*ROW('Water Data'!H113)))</f>
        <v/>
      </c>
      <c r="CK119" s="36" t="str">
        <f ca="true">+IF(OFFSET('Sanitation Data'!$C$29,0,10*ROW('Sanitation Data'!C113))="","",OFFSET('Sanitation Data'!$C$29,0,10*ROW('Sanitation Data'!C113)))</f>
        <v/>
      </c>
      <c r="CL119" s="36" t="str">
        <f ca="true">+IF(OFFSET('Sanitation Data'!$C$30,0,10*ROW('Sanitation Data'!C113))="","",OFFSET('Sanitation Data'!$C$30,0,10*ROW('Sanitation Data'!C113)))</f>
        <v/>
      </c>
      <c r="CM119" s="36" t="str">
        <f ca="true">+IF(OFFSET('Sanitation Data'!$C$31,0,10*ROW('Sanitation Data'!C113))="","",OFFSET('Sanitation Data'!$C$31,0,10*ROW('Sanitation Data'!C113)))</f>
        <v/>
      </c>
      <c r="CN119" s="36" t="str">
        <f ca="true">+IF(OFFSET('Sanitation Data'!$C$32,0,10*ROW('Sanitation Data'!C113))="","",OFFSET('Sanitation Data'!$C$32,0,10*ROW('Sanitation Data'!C113)))</f>
        <v/>
      </c>
      <c r="CO119" s="36" t="str">
        <f ca="true">+IF(OFFSET('Sanitation Data'!$C$33,0,10*ROW('Sanitation Data'!C113))="","",OFFSET('Sanitation Data'!$C$33,0,10*ROW('Sanitation Data'!C113)))</f>
        <v/>
      </c>
      <c r="CP119" s="36" t="str">
        <f ca="true">+IF(OFFSET('Sanitation Data'!$D$29,0,10*ROW('Sanitation Data'!D113))="","",OFFSET('Sanitation Data'!$D$29,0,10*ROW('Sanitation Data'!D113)))</f>
        <v/>
      </c>
      <c r="CQ119" s="36" t="str">
        <f ca="true">+IF(OFFSET('Sanitation Data'!$D$30,0,10*ROW('Sanitation Data'!D113))="","",OFFSET('Sanitation Data'!$D$30,0,10*ROW('Sanitation Data'!D113)))</f>
        <v/>
      </c>
      <c r="CR119" s="36" t="str">
        <f ca="true">+IF(OFFSET('Sanitation Data'!$D$31,0,10*ROW('Sanitation Data'!D113))="","",OFFSET('Sanitation Data'!$D$31,0,10*ROW('Sanitation Data'!D113)))</f>
        <v/>
      </c>
      <c r="CS119" s="36" t="str">
        <f ca="true">+IF(OFFSET('Sanitation Data'!$D$32,0,10*ROW('Sanitation Data'!D113))="","",OFFSET('Sanitation Data'!$D$32,0,10*ROW('Sanitation Data'!D113)))</f>
        <v/>
      </c>
      <c r="CT119" s="36" t="str">
        <f ca="true">+IF(OFFSET('Sanitation Data'!$D$33,0,10*ROW('Sanitation Data'!D113))="","",OFFSET('Sanitation Data'!$D$33,0,10*ROW('Sanitation Data'!D113)))</f>
        <v/>
      </c>
      <c r="CU119" s="36" t="str">
        <f ca="true">+IF(OFFSET('Sanitation Data'!$E$29,0,10*ROW('Sanitation Data'!E113))="","",OFFSET('Sanitation Data'!$E$29,0,10*ROW('Sanitation Data'!E113)))</f>
        <v/>
      </c>
      <c r="CV119" s="36" t="str">
        <f ca="true">+IF(OFFSET('Sanitation Data'!$E$30,0,10*ROW('Sanitation Data'!E113))="","",OFFSET('Sanitation Data'!$E$30,0,10*ROW('Sanitation Data'!E113)))</f>
        <v/>
      </c>
      <c r="CW119" s="36" t="str">
        <f ca="true">+IF(OFFSET('Sanitation Data'!$E$31,0,10*ROW('Sanitation Data'!E113))="","",OFFSET('Sanitation Data'!$E$31,0,10*ROW('Sanitation Data'!E113)))</f>
        <v/>
      </c>
      <c r="CX119" s="36" t="str">
        <f ca="true">+IF(OFFSET('Sanitation Data'!$E$32,0,10*ROW('Sanitation Data'!E113))="","",OFFSET('Sanitation Data'!$E$32,0,10*ROW('Sanitation Data'!E113)))</f>
        <v/>
      </c>
      <c r="CY119" s="36" t="str">
        <f ca="true">+IF(OFFSET('Sanitation Data'!$E$33,0,10*ROW('Sanitation Data'!E113))="","",OFFSET('Sanitation Data'!$E$33,0,10*ROW('Sanitation Data'!E113)))</f>
        <v/>
      </c>
      <c r="CZ119" s="36" t="str">
        <f ca="true">+IF(OFFSET('Sanitation Data'!$F$29,0,10*ROW('Sanitation Data'!F113))="","",OFFSET('Sanitation Data'!$F$29,0,10*ROW('Sanitation Data'!F113)))</f>
        <v/>
      </c>
      <c r="DA119" s="36" t="str">
        <f ca="true">+IF(OFFSET('Sanitation Data'!$F$30,0,10*ROW('Sanitation Data'!F113))="","",OFFSET('Sanitation Data'!$F$30,0,10*ROW('Sanitation Data'!F113)))</f>
        <v/>
      </c>
      <c r="DB119" s="36" t="str">
        <f ca="true">+IF(OFFSET('Sanitation Data'!$F$31,0,10*ROW('Sanitation Data'!F113))="","",OFFSET('Sanitation Data'!$F$31,0,10*ROW('Sanitation Data'!F113)))</f>
        <v/>
      </c>
      <c r="DC119" s="36" t="str">
        <f ca="true">+IF(OFFSET('Sanitation Data'!$F$32,0,10*ROW('Sanitation Data'!F113))="","",OFFSET('Sanitation Data'!$F$32,0,10*ROW('Sanitation Data'!F113)))</f>
        <v/>
      </c>
      <c r="DD119" s="36" t="str">
        <f ca="true">+IF(OFFSET('Sanitation Data'!$F$33,0,10*ROW('Sanitation Data'!F113))="","",OFFSET('Sanitation Data'!$F$33,0,10*ROW('Sanitation Data'!F113)))</f>
        <v/>
      </c>
      <c r="DE119" s="36" t="str">
        <f ca="true">+IF(OFFSET('Sanitation Data'!$G$29,0,10*ROW('Sanitation Data'!G113))="","",OFFSET('Sanitation Data'!$G$29,0,10*ROW('Sanitation Data'!G113)))</f>
        <v/>
      </c>
      <c r="DF119" s="36" t="str">
        <f ca="true">+IF(OFFSET('Sanitation Data'!$G$30,0,10*ROW('Sanitation Data'!G113))="","",OFFSET('Sanitation Data'!$G$30,0,10*ROW('Sanitation Data'!G113)))</f>
        <v/>
      </c>
      <c r="DG119" s="36" t="str">
        <f ca="true">+IF(OFFSET('Sanitation Data'!$G$31,0,10*ROW('Sanitation Data'!G113))="","",OFFSET('Sanitation Data'!$G$31,0,10*ROW('Sanitation Data'!G113)))</f>
        <v/>
      </c>
      <c r="DH119" s="36" t="str">
        <f ca="true">+IF(OFFSET('Sanitation Data'!$G$32,0,10*ROW('Sanitation Data'!G113))="","",OFFSET('Sanitation Data'!$G$32,0,10*ROW('Sanitation Data'!G113)))</f>
        <v/>
      </c>
      <c r="DI119" s="36" t="str">
        <f ca="true">+IF(OFFSET('Sanitation Data'!$G$33,0,10*ROW('Sanitation Data'!G113))="","",OFFSET('Sanitation Data'!$G$33,0,10*ROW('Sanitation Data'!G113)))</f>
        <v/>
      </c>
      <c r="DJ119" s="36" t="str">
        <f ca="true">+IF(OFFSET('Sanitation Data'!$H$29,0,10*ROW('Sanitation Data'!H113))="","",OFFSET('Sanitation Data'!$H$29,0,10*ROW('Sanitation Data'!H113)))</f>
        <v/>
      </c>
      <c r="DK119" s="36" t="str">
        <f ca="true">+IF(OFFSET('Sanitation Data'!$H$30,0,10*ROW('Sanitation Data'!H113))="","",OFFSET('Sanitation Data'!$H$30,0,10*ROW('Sanitation Data'!H113)))</f>
        <v/>
      </c>
      <c r="DL119" s="36" t="str">
        <f ca="true">+IF(OFFSET('Sanitation Data'!$H$31,0,10*ROW('Sanitation Data'!H113))="","",OFFSET('Sanitation Data'!$H$31,0,10*ROW('Sanitation Data'!H113)))</f>
        <v/>
      </c>
      <c r="DM119" s="36" t="str">
        <f ca="true">+IF(OFFSET('Sanitation Data'!$H$32,0,10*ROW('Sanitation Data'!H113))="","",OFFSET('Sanitation Data'!$H$32,0,10*ROW('Sanitation Data'!H113)))</f>
        <v/>
      </c>
      <c r="DN119" s="36" t="str">
        <f ca="true">+IF(OFFSET('Sanitation Data'!$H$33,0,10*ROW('Sanitation Data'!H113))="","",OFFSET('Sanitation Data'!$H$33,0,10*ROW('Sanitation Data'!H113)))</f>
        <v/>
      </c>
      <c r="DO119" s="36" t="str">
        <f ca="true">+IF(OFFSET('Hygiene Data'!$C$12,0,10*ROW('Hygiene Data'!C113))="","",OFFSET('Hygiene Data'!$C$12,0,10*ROW('Hygiene Data'!C113)))</f>
        <v/>
      </c>
      <c r="DP119" s="36" t="str">
        <f ca="true">+IF(OFFSET('Hygiene Data'!$C$13,0,10*ROW('Hygiene Data'!C113))="","",OFFSET('Hygiene Data'!$C$13,0,10*ROW('Hygiene Data'!C113)))</f>
        <v/>
      </c>
      <c r="DQ119" s="36" t="str">
        <f ca="true">+IF(OFFSET('Hygiene Data'!$C$14,0,10*ROW('Hygiene Data'!C113))="","",OFFSET('Hygiene Data'!$C$14,0,10*ROW('Hygiene Data'!C113)))</f>
        <v/>
      </c>
      <c r="DR119" s="36" t="str">
        <f ca="true">+IF(OFFSET('Hygiene Data'!$D$12,0,10*ROW('Hygiene Data'!D113))="","",OFFSET('Hygiene Data'!$D$12,0,10*ROW('Hygiene Data'!D113)))</f>
        <v/>
      </c>
      <c r="DS119" s="36" t="str">
        <f ca="true">+IF(OFFSET('Hygiene Data'!$D$13,0,10*ROW('Hygiene Data'!D113))="","",OFFSET('Hygiene Data'!$D$13,0,10*ROW('Hygiene Data'!D113)))</f>
        <v/>
      </c>
      <c r="DT119" s="36" t="str">
        <f ca="true">+IF(OFFSET('Hygiene Data'!$D$14,0,10*ROW('Hygiene Data'!D113))="","",OFFSET('Hygiene Data'!$D$14,0,10*ROW('Hygiene Data'!D113)))</f>
        <v/>
      </c>
      <c r="DU119" s="36" t="str">
        <f ca="true">+IF(OFFSET('Hygiene Data'!$E$12,0,10*ROW('Hygiene Data'!E113))="","",OFFSET('Hygiene Data'!$E$12,0,10*ROW('Hygiene Data'!E113)))</f>
        <v/>
      </c>
      <c r="DV119" s="36" t="str">
        <f ca="true">+IF(OFFSET('Hygiene Data'!$E$13,0,10*ROW('Hygiene Data'!E113))="","",OFFSET('Hygiene Data'!$E$13,0,10*ROW('Hygiene Data'!E113)))</f>
        <v/>
      </c>
      <c r="DW119" s="36" t="str">
        <f ca="true">+IF(OFFSET('Hygiene Data'!$E$14,0,10*ROW('Hygiene Data'!E113))="","",OFFSET('Hygiene Data'!$E$14,0,10*ROW('Hygiene Data'!E113)))</f>
        <v/>
      </c>
      <c r="DX119" s="36" t="str">
        <f ca="true">+IF(OFFSET('Hygiene Data'!$F$12,0,10*ROW('Hygiene Data'!F113))="","",OFFSET('Hygiene Data'!$F$12,0,10*ROW('Hygiene Data'!F113)))</f>
        <v/>
      </c>
      <c r="DY119" s="36" t="str">
        <f ca="true">+IF(OFFSET('Hygiene Data'!$F$13,0,10*ROW('Hygiene Data'!F113))="","",OFFSET('Hygiene Data'!$F$13,0,10*ROW('Hygiene Data'!F113)))</f>
        <v/>
      </c>
      <c r="DZ119" s="36" t="str">
        <f ca="true">+IF(OFFSET('Hygiene Data'!$F$14,0,10*ROW('Hygiene Data'!F113))="","",OFFSET('Hygiene Data'!$F$14,0,10*ROW('Hygiene Data'!F113)))</f>
        <v/>
      </c>
      <c r="EA119" s="36" t="str">
        <f ca="true">+IF(OFFSET('Hygiene Data'!$G$12,0,10*ROW('Hygiene Data'!G113))="","",OFFSET('Hygiene Data'!$G$12,0,10*ROW('Hygiene Data'!G113)))</f>
        <v/>
      </c>
      <c r="EB119" s="36" t="str">
        <f ca="true">+IF(OFFSET('Hygiene Data'!$G$13,0,10*ROW('Hygiene Data'!G113))="","",OFFSET('Hygiene Data'!$G$13,0,10*ROW('Hygiene Data'!G113)))</f>
        <v/>
      </c>
      <c r="EC119" s="36" t="str">
        <f ca="true">+IF(OFFSET('Hygiene Data'!$G$14,0,10*ROW('Hygiene Data'!G113))="","",OFFSET('Hygiene Data'!$G$14,0,10*ROW('Hygiene Data'!G113)))</f>
        <v/>
      </c>
      <c r="ED119" s="36" t="str">
        <f ca="true">+IF(OFFSET('Hygiene Data'!$H$12,0,10*ROW('Hygiene Data'!H113))="","",OFFSET('Hygiene Data'!$H$12,0,10*ROW('Hygiene Data'!H113)))</f>
        <v/>
      </c>
      <c r="EE119" s="36" t="str">
        <f ca="true">+IF(OFFSET('Hygiene Data'!$H$13,0,10*ROW('Hygiene Data'!H113))="","",OFFSET('Hygiene Data'!$H$13,0,10*ROW('Hygiene Data'!H113)))</f>
        <v/>
      </c>
      <c r="EF119" s="36" t="str">
        <f ca="true">+IF(OFFSET('Hygiene Data'!$H$14,0,10*ROW('Hygiene Data'!H113))="","",OFFSET('Hygiene Data'!$H$14,0,10*ROW('Hygiene Data'!H113)))</f>
        <v/>
      </c>
    </row>
    <row r="120" x14ac:dyDescent="0.2">
      <c r="A120" s="59" t="str">
        <f ca="true">+IF(OFFSET('Water Data'!$B$1,0,10*ROW('Water Data'!B117))="","",OFFSET('Water Data'!$B$1,0,10*ROW('Water Data'!B117)))</f>
        <v/>
      </c>
      <c r="B120" s="59" t="str">
        <f ca="true">+IF(OFFSET('Water Data'!$A$3,0,10*ROW('Water Data'!A117))="","",OFFSET('Water Data'!$A$3,0,10*ROW('Water Data'!A117)))</f>
        <v/>
      </c>
      <c r="C120" s="59" t="str">
        <f ca="true">+IF(OFFSET('Water Data'!$C$3,0,10*ROW('Water Data'!C117))="","",OFFSET('Water Data'!$C$3,0,10*ROW('Water Data'!C117)))</f>
        <v/>
      </c>
      <c r="D120" s="252" t="e">
        <f ca="true">+IF(AND(ISNUMBER(OFFSET('Water Data'!$C$5,0,10*ROW('Water Data'!C114))),BS120="Yes"),100-OFFSET('Water Data'!$C$5,0,10*ROW('Water Data'!C114)),IF(AND(ISNUMBER(OFFSET('Water Data'!$C$5,0,10*ROW('Water Data'!C114))),BS120="No",ISNUMBER(OFFSET('Water Data'!$C$5,0,10*ROW('Water Data'!C114)))),CONCATENATE("[",ROUND(100-OFFSET('Water Data'!$C$5,0,10*ROW('Water Data'!C114)),0),"]"),IF(AND(ISNUMBER(OFFSET('Water Data'!$C$5,0,10*ROW('Water Data'!C114))),BS120="",ISNUMBER(OFFSET('Water Data'!$C$5,0,10*ROW('Water Data'!C114)))),100-OFFSET('Water Data'!$C$5,0,10*ROW('Water Data'!C114)),NA())))</f>
        <v>#N/A</v>
      </c>
      <c r="E120" s="252" t="e">
        <f ca="true">+IF(AND(ISNUMBER(OFFSET('Water Data'!$C$7,0,10*ROW('Water Data'!D114))),BT120="Yes"),OFFSET('Water Data'!$C$7,0,10*ROW('Water Data'!C114)),IF(AND(ISNUMBER(OFFSET('Water Data'!$C$7,0,10*ROW('Water Data'!C114))),BT120="No",ISNUMBER(OFFSET('Water Data'!$C$7,0,10*ROW('Water Data'!C114)))),CONCATENATE("[",ROUND(OFFSET('Water Data'!$C$7,0,10*ROW('Water Data'!C114)),0),"]"),IF(AND(ISNUMBER(OFFSET('Water Data'!$C$7,0,10*ROW('Water Data'!C114))),BT120="",ISNUMBER(OFFSET('Water Data'!$C$7,0,10*ROW('Water Data'!C114)))),OFFSET('Water Data'!$C$7,0,10*ROW('Water Data'!C114)),NA())))</f>
        <v>#N/A</v>
      </c>
      <c r="F120" s="252" t="e">
        <f ca="true">+IF(AND(ISNUMBER(OFFSET('Water Data'!$C$10,0,10*ROW('Water Data'!C114))),BU120="Yes"),OFFSET('Water Data'!$C$10,0,10*ROW('Water Data'!C114)),IF(AND(ISNUMBER(OFFSET('Water Data'!$C$10,0,10*ROW('Water Data'!C114))),BU120="No",ISNUMBER(OFFSET('Water Data'!$C$10,0,10*ROW('Water Data'!C114)))),CONCATENATE("[",ROUND(OFFSET('Water Data'!$C$10,0,10*ROW('Water Data'!C114)),0),"]"),IF(AND(ISNUMBER(OFFSET('Water Data'!$C$10,0,10*ROW('Water Data'!C114))),BU120="",ISNUMBER(OFFSET('Water Data'!$C$10,0,10*ROW('Water Data'!C114)))),OFFSET('Water Data'!$C$10,0,10*ROW('Water Data'!C114)),NA())))</f>
        <v>#N/A</v>
      </c>
      <c r="G120" s="252" t="e">
        <f ca="true">+IF(AND(ISNUMBER(OFFSET('Water Data'!$D$5,0,10*ROW('Water Data'!D114))),BV120="Yes"),100-OFFSET('Water Data'!$D$5,0,10*ROW('Water Data'!D114)),IF(AND(ISNUMBER(OFFSET('Water Data'!$D$5,0,10*ROW('Water Data'!D114))),BV120="No",ISNUMBER(OFFSET('Water Data'!$D$5,0,10*ROW('Water Data'!D114)))),CONCATENATE("[",ROUND(100-OFFSET('Water Data'!$D$5,0,10*ROW('Water Data'!D114)),0),"]"),IF(AND(ISNUMBER(OFFSET('Water Data'!$D$5,0,10*ROW('Water Data'!D114))),BV120="",ISNUMBER(OFFSET('Water Data'!$D$5,0,10*ROW('Water Data'!D114)))),100-OFFSET('Water Data'!$D$5,0,10*ROW('Water Data'!D114)),NA())))</f>
        <v>#N/A</v>
      </c>
      <c r="H120" s="252" t="e">
        <f ca="true">+IF(AND(ISNUMBER(OFFSET('Water Data'!$D$7,0,10*ROW('Water Data'!D114))),BW120="Yes"),OFFSET('Water Data'!$D$7,0,10*ROW('Water Data'!D114)),IF(AND(ISNUMBER(OFFSET('Water Data'!$D$7,0,10*ROW('Water Data'!D114))),BW120="No",ISNUMBER(OFFSET('Water Data'!$D$7,0,10*ROW('Water Data'!D114)))),CONCATENATE("[",ROUND(OFFSET('Water Data'!$C$7,0,10*ROW('Water Data'!D114)),0),"]"),IF(AND(ISNUMBER(OFFSET('Water Data'!$D$7,0,10*ROW('Water Data'!D114))),BW120="",ISNUMBER(OFFSET('Water Data'!$D$7,0,10*ROW('Water Data'!D114)))),OFFSET('Water Data'!$D$7,0,10*ROW('Water Data'!D114)),NA())))</f>
        <v>#N/A</v>
      </c>
      <c r="I120" s="252" t="e">
        <f ca="true">+IF(AND(ISNUMBER(OFFSET('Water Data'!$D$10,0,10*ROW('Water Data'!D114))),BX120="Yes"),OFFSET('Water Data'!$D$10,0,10*ROW('Water Data'!D114)),IF(AND(ISNUMBER(OFFSET('Water Data'!$D$10,0,10*ROW('Water Data'!D114))),BX120="No",ISNUMBER(OFFSET('Water Data'!$D$10,0,10*ROW('Water Data'!D114)))),CONCATENATE("[",ROUND(OFFSET('Water Data'!$D$10,0,10*ROW('Water Data'!D114)),0),"]"),IF(AND(ISNUMBER(OFFSET('Water Data'!$D$10,0,10*ROW('Water Data'!D114))),BX120="",ISNUMBER(OFFSET('Water Data'!$D$10,0,10*ROW('Water Data'!D114)))),OFFSET('Water Data'!$D$10,0,10*ROW('Water Data'!D114)),NA())))</f>
        <v>#N/A</v>
      </c>
      <c r="J120" s="252" t="e">
        <f ca="true">+IF(AND(ISNUMBER(OFFSET('Water Data'!$E$5,0,10*ROW('Water Data'!E114))),BY120="Yes"),100-OFFSET('Water Data'!$E$5,0,10*ROW('Water Data'!E114)),IF(AND(ISNUMBER(OFFSET('Water Data'!$E$5,0,10*ROW('Water Data'!E114))),BY120="No",ISNUMBER(OFFSET('Water Data'!$E$5,0,10*ROW('Water Data'!E114)))),CONCATENATE("[",ROUND(100-OFFSET('Water Data'!$E$5,0,10*ROW('Water Data'!E114)),0),"]"),IF(AND(ISNUMBER(OFFSET('Water Data'!$E$5,0,10*ROW('Water Data'!E114))),BY120="",ISNUMBER(OFFSET('Water Data'!$E$5,0,10*ROW('Water Data'!E114)))),100-OFFSET('Water Data'!$E$5,0,10*ROW('Water Data'!E114)),NA())))</f>
        <v>#N/A</v>
      </c>
      <c r="K120" s="252" t="e">
        <f ca="true">+IF(AND(ISNUMBER(OFFSET('Water Data'!$E$7,0,10*ROW('Water Data'!E114))),BZ120="Yes"),OFFSET('Water Data'!$E$7,0,10*ROW('Water Data'!E114)),IF(AND(ISNUMBER(OFFSET('Water Data'!$E$7,0,10*ROW('Water Data'!E114))),BZ120="No",ISNUMBER(OFFSET('Water Data'!$E$7,0,10*ROW('Water Data'!E114)))),CONCATENATE("[",ROUND(OFFSET('Water Data'!$E$7,0,10*ROW('Water Data'!E114)),0),"]"),IF(AND(ISNUMBER(OFFSET('Water Data'!$E$7,0,10*ROW('Water Data'!E114))),BZ120="",ISNUMBER(OFFSET('Water Data'!$E$7,0,10*ROW('Water Data'!E114)))),OFFSET('Water Data'!$E$7,0,10*ROW('Water Data'!E114)),NA())))</f>
        <v>#N/A</v>
      </c>
      <c r="L120" s="252" t="e">
        <f ca="true">+IF(AND(ISNUMBER(OFFSET('Water Data'!$E$10,0,10*ROW('Water Data'!E114))),CA120="Yes"),OFFSET('Water Data'!$E$10,0,10*ROW('Water Data'!E114)),IF(AND(ISNUMBER(OFFSET('Water Data'!$E$10,0,10*ROW('Water Data'!E114))),CA120="No",ISNUMBER(OFFSET('Water Data'!$E$10,0,10*ROW('Water Data'!E114)))),CONCATENATE("[",ROUND(OFFSET('Water Data'!$E$10,0,10*ROW('Water Data'!E114)),0),"]"),IF(AND(ISNUMBER(OFFSET('Water Data'!$E$10,0,10*ROW('Water Data'!E114))),CA120="",ISNUMBER(OFFSET('Water Data'!$E$10,0,10*ROW('Water Data'!E114)))),OFFSET('Water Data'!$E$10,0,10*ROW('Water Data'!E114)),NA())))</f>
        <v>#N/A</v>
      </c>
      <c r="M120" s="252" t="e">
        <f ca="true">+IF(AND(ISNUMBER(OFFSET('Water Data'!$F$5,0,10*ROW('Water Data'!F114))),CB120="Yes"),100-OFFSET('Water Data'!$F$5,0,10*ROW('Water Data'!F114)),IF(AND(ISNUMBER(OFFSET('Water Data'!$F$5,0,10*ROW('Water Data'!F114))),CB120="No",ISNUMBER(OFFSET('Water Data'!$F$5,0,10*ROW('Water Data'!F114)))),CONCATENATE("[",ROUND(100-OFFSET('Water Data'!$F$5,0,10*ROW('Water Data'!F114)),0),"]"),IF(AND(ISNUMBER(OFFSET('Water Data'!$F$5,0,10*ROW('Water Data'!F114))),CB120="",ISNUMBER(OFFSET('Water Data'!$F$5,0,10*ROW('Water Data'!F114)))),100-OFFSET('Water Data'!$F$5,0,10*ROW('Water Data'!F114)),NA())))</f>
        <v>#N/A</v>
      </c>
      <c r="N120" s="252" t="e">
        <f ca="true">+IF(AND(ISNUMBER(OFFSET('Water Data'!$F$7,0,10*ROW('Water Data'!F114))),CC120="Yes"),OFFSET('Water Data'!$F$7,0,10*ROW('Water Data'!F114)),IF(AND(ISNUMBER(OFFSET('Water Data'!$F$7,0,10*ROW('Water Data'!F114))),CC120="No",ISNUMBER(OFFSET('Water Data'!$F$7,0,10*ROW('Water Data'!F114)))),CONCATENATE("[",ROUND(OFFSET('Water Data'!$F$7,0,10*ROW('Water Data'!F114)),0),"]"),IF(AND(ISNUMBER(OFFSET('Water Data'!$F$7,0,10*ROW('Water Data'!F114))),CC120="",ISNUMBER(OFFSET('Water Data'!$F$7,0,10*ROW('Water Data'!F114)))),OFFSET('Water Data'!$F$7,0,10*ROW('Water Data'!F114)),NA())))</f>
        <v>#N/A</v>
      </c>
      <c r="O120" s="252" t="e">
        <f ca="true">+IF(AND(ISNUMBER(OFFSET('Water Data'!$F$10,0,10*ROW('Water Data'!F114))),CD120="Yes"),OFFSET('Water Data'!$F$10,0,10*ROW('Water Data'!F114)),IF(AND(ISNUMBER(OFFSET('Water Data'!$F$10,0,10*ROW('Water Data'!F114))),CD120="No",ISNUMBER(OFFSET('Water Data'!$F$10,0,10*ROW('Water Data'!F114)))),CONCATENATE("[",ROUND(OFFSET('Water Data'!$F$10,0,10*ROW('Water Data'!F114)),0),"]"),IF(AND(ISNUMBER(OFFSET('Water Data'!$F$10,0,10*ROW('Water Data'!F114))),CD120="",ISNUMBER(OFFSET('Water Data'!$F$10,0,10*ROW('Water Data'!F114)))),OFFSET('Water Data'!$F$10,0,10*ROW('Water Data'!F114)),NA())))</f>
        <v>#N/A</v>
      </c>
      <c r="P120" s="252" t="e">
        <f ca="true">+IF(AND(ISNUMBER(OFFSET('Water Data'!$G$5,0,10*ROW('Water Data'!G114))),CE120="Yes"),100-OFFSET('Water Data'!$G$5,0,10*ROW('Water Data'!G114)),IF(AND(ISNUMBER(OFFSET('Water Data'!$G$5,0,10*ROW('Water Data'!G114))),CE120="No",ISNUMBER(OFFSET('Water Data'!$G$5,0,10*ROW('Water Data'!G114)))),CONCATENATE("[",ROUND(100-OFFSET('Water Data'!$G$5,0,10*ROW('Water Data'!G114)),0),"]"),IF(AND(ISNUMBER(OFFSET('Water Data'!$G$5,0,10*ROW('Water Data'!G114))),CE120="",ISNUMBER(OFFSET('Water Data'!$G$5,0,10*ROW('Water Data'!G114)))),100-OFFSET('Water Data'!$G$5,0,10*ROW('Water Data'!G114)),NA())))</f>
        <v>#N/A</v>
      </c>
      <c r="Q120" s="252" t="e">
        <f ca="true">+IF(AND(ISNUMBER(OFFSET('Water Data'!$G$7,0,10*ROW('Water Data'!G114))),CF120="Yes"),OFFSET('Water Data'!$G$7,0,10*ROW('Water Data'!G114)),IF(AND(ISNUMBER(OFFSET('Water Data'!$G$7,0,10*ROW('Water Data'!G114))),CF120="No",ISNUMBER(OFFSET('Water Data'!$G$7,0,10*ROW('Water Data'!G114)))),CONCATENATE("[",ROUND(OFFSET('Water Data'!$G$7,0,10*ROW('Water Data'!G114)),0),"]"),IF(AND(ISNUMBER(OFFSET('Water Data'!$G$7,0,10*ROW('Water Data'!G114))),CF120="",ISNUMBER(OFFSET('Water Data'!$G$7,0,10*ROW('Water Data'!G114)))),OFFSET('Water Data'!$G$7,0,10*ROW('Water Data'!G114)),NA())))</f>
        <v>#N/A</v>
      </c>
      <c r="R120" s="252" t="e">
        <f ca="true">+IF(AND(ISNUMBER(OFFSET('Water Data'!$G$10,0,10*ROW('Water Data'!G114))),CG120="Yes"),OFFSET('Water Data'!$G$10,0,10*ROW('Water Data'!G114)),IF(AND(ISNUMBER(OFFSET('Water Data'!$G$10,0,10*ROW('Water Data'!G114))),CG120="No",ISNUMBER(OFFSET('Water Data'!$G$10,0,10*ROW('Water Data'!G114)))),CONCATENATE("[",ROUND(OFFSET('Water Data'!$G$10,0,10*ROW('Water Data'!G114)),0),"]"),IF(AND(ISNUMBER(OFFSET('Water Data'!$G$10,0,10*ROW('Water Data'!G114))),CG120="",ISNUMBER(OFFSET('Water Data'!$G$10,0,10*ROW('Water Data'!G114)))),OFFSET('Water Data'!$G$10,0,10*ROW('Water Data'!G114)),NA())))</f>
        <v>#N/A</v>
      </c>
      <c r="S120" s="252" t="e">
        <f ca="true">+IF(AND(ISNUMBER(OFFSET('Water Data'!$H$5,0,10*ROW('Water Data'!H114))),CH120="Yes"),100-OFFSET('Water Data'!$H$5,0,10*ROW('Water Data'!H114)),IF(AND(ISNUMBER(OFFSET('Water Data'!$H$5,0,10*ROW('Water Data'!H114))),CH120="No",ISNUMBER(OFFSET('Water Data'!$H$5,0,10*ROW('Water Data'!H114)))),CONCATENATE("[",ROUND(100-OFFSET('Water Data'!$H$5,0,10*ROW('Water Data'!H114)),0),"]"),IF(AND(ISNUMBER(OFFSET('Water Data'!$H$5,0,10*ROW('Water Data'!H114))),CH120="",ISNUMBER(OFFSET('Water Data'!$H$5,0,10*ROW('Water Data'!H114)))),100-OFFSET('Water Data'!$H$5,0,10*ROW('Water Data'!H114)),NA())))</f>
        <v>#N/A</v>
      </c>
      <c r="T120" s="252" t="e">
        <f ca="true">+IF(AND(ISNUMBER(OFFSET('Water Data'!$H$7,0,10*ROW('Water Data'!H114))),CI120="Yes"),OFFSET('Water Data'!$H$7,0,10*ROW('Water Data'!H114)),IF(AND(ISNUMBER(OFFSET('Water Data'!$H$7,0,10*ROW('Water Data'!H114))),CI120="No",ISNUMBER(OFFSET('Water Data'!$H$7,0,10*ROW('Water Data'!H114)))),CONCATENATE("[",ROUND(OFFSET('Water Data'!$H$7,0,10*ROW('Water Data'!H114)),0),"]"),IF(AND(ISNUMBER(OFFSET('Water Data'!$H$7,0,10*ROW('Water Data'!H114))),CI120="",ISNUMBER(OFFSET('Water Data'!$H$7,0,10*ROW('Water Data'!H114)))),OFFSET('Water Data'!$H$7,0,10*ROW('Water Data'!H114)),NA())))</f>
        <v>#N/A</v>
      </c>
      <c r="U120" s="252" t="e">
        <f ca="true">+IF(AND(ISNUMBER(OFFSET('Water Data'!$H$10,0,10*ROW('Water Data'!H114))),CJ120="Yes"),OFFSET('Water Data'!$H$10,0,10*ROW('Water Data'!H114)),IF(AND(ISNUMBER(OFFSET('Water Data'!$H$10,0,10*ROW('Water Data'!H114))),CJ120="No",ISNUMBER(OFFSET('Water Data'!$H$10,0,10*ROW('Water Data'!H114)))),CONCATENATE("[",ROUND(OFFSET('Water Data'!$H$10,0,10*ROW('Water Data'!H114)),0),"]"),IF(AND(ISNUMBER(OFFSET('Water Data'!$H$10,0,10*ROW('Water Data'!H114))),CJ120="",ISNUMBER(OFFSET('Water Data'!$H$10,0,10*ROW('Water Data'!H114)))),OFFSET('Water Data'!$H$10,0,10*ROW('Water Data'!H114)),NA())))</f>
        <v>#N/A</v>
      </c>
      <c r="V120" s="253" t="e">
        <f ca="true">+IF(AND(ISNUMBER(OFFSET('Sanitation Data'!$C$5,0,10*ROW('Sanitation Data'!C114))),CK120="Yes"),100-OFFSET('Sanitation Data'!$C$5,0,10*ROW('Sanitation Data'!C114)),IF(AND(ISNUMBER(OFFSET('Sanitation Data'!$C$5,0,10*ROW('Sanitation Data'!C114))),CK120="No",ISNUMBER(OFFSET('Sanitation Data'!$C$5,0,10*ROW('Sanitation Data'!C114)))),CONCATENATE("[",ROUND(100-OFFSET('Sanitation Data'!$C$5,0,10*ROW('Sanitation Data'!C114)),0),"]"),IF(AND(ISNUMBER(OFFSET('Sanitation Data'!$C$5,0,10*ROW('Sanitation Data'!C114))),CK120="",ISNUMBER(OFFSET('Sanitation Data'!$C$5,0,10*ROW('Sanitation Data'!C114)))),100-OFFSET('Sanitation Data'!$C$5,0,10*ROW('Sanitation Data'!C114)),NA())))</f>
        <v>#N/A</v>
      </c>
      <c r="W120" s="253" t="e">
        <f ca="true">+IF(AND(ISNUMBER(OFFSET('Sanitation Data'!$C$7,0,10*ROW('Sanitation Data'!C114))),CL120="Yes"),OFFSET('Sanitation Data'!$C$7,0,10*ROW('Sanitation Data'!C114)),IF(AND(ISNUMBER(OFFSET('Sanitation Data'!$C$7,0,10*ROW('Sanitation Data'!C114))),CL120="No",ISNUMBER(OFFSET('Sanitation Data'!$C$7,0,10*ROW('Sanitation Data'!C114)))),CONCATENATE("[",ROUND(OFFSET('Sanitation Data'!$C$7,0,10*ROW('Sanitation Data'!C114)),0),"]"),IF(AND(ISNUMBER(OFFSET('Sanitation Data'!$C$7,0,10*ROW('Sanitation Data'!C114))),CL120="",ISNUMBER(OFFSET('Sanitation Data'!$C$7,0,10*ROW('Sanitation Data'!C114)))),OFFSET('Sanitation Data'!$C$7,0,10*ROW('Sanitation Data'!C114)),NA())))</f>
        <v>#N/A</v>
      </c>
      <c r="X120" s="253" t="e">
        <f ca="true">+IF(AND(ISNUMBER(OFFSET('Sanitation Data'!$C$11,0,10*ROW('Sanitation Data'!C114))),CM120="Yes"),OFFSET('Sanitation Data'!$C$11,0,10*ROW('Sanitation Data'!C114)),IF(AND(ISNUMBER(OFFSET('Sanitation Data'!$C$11,0,10*ROW('Sanitation Data'!C114))),CM120="No",ISNUMBER(OFFSET('Sanitation Data'!$C$11,0,10*ROW('Sanitation Data'!C114)))),CONCATENATE("[",ROUND(OFFSET('Sanitation Data'!$C$11,0,10*ROW('Sanitation Data'!C114)),0),"]"),IF(AND(ISNUMBER(OFFSET('Sanitation Data'!$C$11,0,10*ROW('Sanitation Data'!C114))),CM120="",ISNUMBER(OFFSET('Sanitation Data'!$C$11,0,10*ROW('Sanitation Data'!C114)))),OFFSET('Sanitation Data'!$C$11,0,10*ROW('Sanitation Data'!C114)),NA())))</f>
        <v>#N/A</v>
      </c>
      <c r="Y120" s="253" t="e">
        <f ca="true">+IF(AND(ISNUMBER(OFFSET('Sanitation Data'!$C$12,0,10*ROW('Sanitation Data'!C114))),CN120="Yes"),OFFSET('Sanitation Data'!$C$12,0,10*ROW('Sanitation Data'!C114)),IF(AND(ISNUMBER(OFFSET('Sanitation Data'!$C$12,0,10*ROW('Sanitation Data'!C114))),CN120="No",ISNUMBER(OFFSET('Sanitation Data'!$C$12,0,10*ROW('Sanitation Data'!C114)))),CONCATENATE("[",ROUND(OFFSET('Sanitation Data'!$C$12,0,10*ROW('Sanitation Data'!C114)),0),"]"),IF(AND(ISNUMBER(OFFSET('Sanitation Data'!$C$12,0,10*ROW('Sanitation Data'!C114))),CN120="",ISNUMBER(OFFSET('Sanitation Data'!$C$12,0,10*ROW('Sanitation Data'!C114)))),OFFSET('Sanitation Data'!$C$12,0,10*ROW('Sanitation Data'!C114)),NA())))</f>
        <v>#N/A</v>
      </c>
      <c r="Z120" s="253" t="e">
        <f ca="true">+IF(AND(ISNUMBER(OFFSET('Sanitation Data'!$C$13,0,10*ROW('Sanitation Data'!C114))),CO120="Yes"),OFFSET('Sanitation Data'!$C$13,0,10*ROW('Sanitation Data'!C114)),IF(AND(ISNUMBER(OFFSET('Sanitation Data'!$C$13,0,10*ROW('Sanitation Data'!C114))),CO120="No",ISNUMBER(OFFSET('Sanitation Data'!$C$13,0,10*ROW('Sanitation Data'!C114)))),CONCATENATE("[",ROUND(OFFSET('Sanitation Data'!$C$13,0,10*ROW('Sanitation Data'!C114)),0),"]"),IF(AND(ISNUMBER(OFFSET('Sanitation Data'!$C$13,0,10*ROW('Sanitation Data'!C114))),CO120="",ISNUMBER(OFFSET('Sanitation Data'!$C$13,0,10*ROW('Sanitation Data'!C114)))),OFFSET('Sanitation Data'!$C$13,0,10*ROW('Sanitation Data'!C114)),NA())))</f>
        <v>#N/A</v>
      </c>
      <c r="AA120" s="253" t="e">
        <f ca="true">+IF(AND(ISNUMBER(OFFSET('Sanitation Data'!$D$5,0,10*ROW('Sanitation Data'!D114))),CP120="Yes"),100-OFFSET('Sanitation Data'!$D$5,0,10*ROW('Sanitation Data'!D114)),IF(AND(ISNUMBER(OFFSET('Sanitation Data'!$D$5,0,10*ROW('Sanitation Data'!D114))),CP120="No",ISNUMBER(OFFSET('Sanitation Data'!$D$5,0,10*ROW('Sanitation Data'!D114)))),CONCATENATE("[",ROUND(100-OFFSET('Sanitation Data'!$D$5,0,10*ROW('Sanitation Data'!D114)),0),"]"),IF(AND(ISNUMBER(OFFSET('Sanitation Data'!$D$5,0,10*ROW('Sanitation Data'!D114))),CP120="",ISNUMBER(OFFSET('Sanitation Data'!$D$5,0,10*ROW('Sanitation Data'!D114)))),100-OFFSET('Sanitation Data'!$D$5,0,10*ROW('Sanitation Data'!D114)),NA())))</f>
        <v>#N/A</v>
      </c>
      <c r="AB120" s="253" t="e">
        <f ca="true">+IF(AND(ISNUMBER(OFFSET('Sanitation Data'!$D$7,0,10*ROW('Sanitation Data'!D114))),CQ120="Yes"),OFFSET('Sanitation Data'!$D$7,0,10*ROW('Sanitation Data'!G114)),IF(AND(ISNUMBER(OFFSET('Sanitation Data'!$D$7,0,10*ROW('Sanitation Data'!D114))),CQ120="No",ISNUMBER(OFFSET('Sanitation Data'!$D$7,0,10*ROW('Sanitation Data'!D114)))),CONCATENATE("[",ROUND(OFFSET('Sanitation Data'!$D$7,0,10*ROW('Sanitation Data'!D114)),0),"]"),IF(AND(ISNUMBER(OFFSET('Sanitation Data'!$D$7,0,10*ROW('Sanitation Data'!D114))),CQ120="",ISNUMBER(OFFSET('Sanitation Data'!$D$7,0,10*ROW('Sanitation Data'!D114)))),OFFSET('Sanitation Data'!$D$7,0,10*ROW('Sanitation Data'!D114)),NA())))</f>
        <v>#N/A</v>
      </c>
      <c r="AC120" s="253" t="e">
        <f ca="true">+IF(AND(ISNUMBER(OFFSET('Sanitation Data'!$D$11,0,10*ROW('Sanitation Data'!D114))),CR120="Yes"),OFFSET('Sanitation Data'!$D$11,0,10*ROW('Sanitation Data'!D114)),IF(AND(ISNUMBER(OFFSET('Sanitation Data'!$D$11,0,10*ROW('Sanitation Data'!D114))),CR120="No",ISNUMBER(OFFSET('Sanitation Data'!$D$11,0,10*ROW('Sanitation Data'!D114)))),CONCATENATE("[",ROUND(OFFSET('Sanitation Data'!$D$11,0,10*ROW('Sanitation Data'!D114)),0),"]"),IF(AND(ISNUMBER(OFFSET('Sanitation Data'!$D$11,0,10*ROW('Sanitation Data'!D114))),CR120="",ISNUMBER(OFFSET('Sanitation Data'!$D$11,0,10*ROW('Sanitation Data'!D114)))),OFFSET('Sanitation Data'!$D$11,0,10*ROW('Sanitation Data'!D114)),NA())))</f>
        <v>#N/A</v>
      </c>
      <c r="AD120" s="253" t="e">
        <f ca="true">+IF(AND(ISNUMBER(OFFSET('Sanitation Data'!$D$12,0,10*ROW('Sanitation Data'!D114))),CS120="Yes"),OFFSET('Sanitation Data'!$D$12,0,10*ROW('Sanitation Data'!D114)),IF(AND(ISNUMBER(OFFSET('Sanitation Data'!$D$12,0,10*ROW('Sanitation Data'!D114))),CS120="No",ISNUMBER(OFFSET('Sanitation Data'!$D$12,0,10*ROW('Sanitation Data'!D114)))),CONCATENATE("[",ROUND(OFFSET('Sanitation Data'!$D$12,0,10*ROW('Sanitation Data'!D114)),0),"]"),IF(AND(ISNUMBER(OFFSET('Sanitation Data'!$D$12,0,10*ROW('Sanitation Data'!D114))),CS120="",ISNUMBER(OFFSET('Sanitation Data'!$D$12,0,10*ROW('Sanitation Data'!D114)))),OFFSET('Sanitation Data'!$D$12,0,10*ROW('Sanitation Data'!D114)),NA())))</f>
        <v>#N/A</v>
      </c>
      <c r="AE120" s="253" t="e">
        <f ca="true">+IF(AND(ISNUMBER(OFFSET('Sanitation Data'!$D$13,0,10*ROW('Sanitation Data'!D114))),CT120="Yes"),OFFSET('Sanitation Data'!$D$13,0,10*ROW('Sanitation Data'!D114)),IF(AND(ISNUMBER(OFFSET('Sanitation Data'!$D$13,0,10*ROW('Sanitation Data'!D114))),CT120="No",ISNUMBER(OFFSET('Sanitation Data'!$D$13,0,10*ROW('Sanitation Data'!D114)))),CONCATENATE("[",ROUND(OFFSET('Sanitation Data'!$D$13,0,10*ROW('Sanitation Data'!D114)),0),"]"),IF(AND(ISNUMBER(OFFSET('Sanitation Data'!$D$13,0,10*ROW('Sanitation Data'!D114))),CT120="",ISNUMBER(OFFSET('Sanitation Data'!$D$13,0,10*ROW('Sanitation Data'!D114)))),OFFSET('Sanitation Data'!$D$13,0,10*ROW('Sanitation Data'!D114)),NA())))</f>
        <v>#N/A</v>
      </c>
      <c r="AF120" s="253" t="e">
        <f ca="true">+IF(AND(ISNUMBER(OFFSET('Sanitation Data'!$E$5,0,10*ROW('Sanitation Data'!E114))),CU120="Yes"),100-OFFSET('Sanitation Data'!$E$5,0,10*ROW('Sanitation Data'!E114)),IF(AND(ISNUMBER(OFFSET('Sanitation Data'!$E$5,0,10*ROW('Sanitation Data'!E114))),CU120="No",ISNUMBER(OFFSET('Sanitation Data'!$E$5,0,10*ROW('Sanitation Data'!E114)))),CONCATENATE("[",ROUND(100-OFFSET('Sanitation Data'!$E$5,0,10*ROW('Sanitation Data'!E114)),0),"]"),IF(AND(ISNUMBER(OFFSET('Sanitation Data'!$E$5,0,10*ROW('Sanitation Data'!E114))),CU120="",ISNUMBER(OFFSET('Sanitation Data'!$E$5,0,10*ROW('Sanitation Data'!E114)))),100-OFFSET('Sanitation Data'!$E$5,0,10*ROW('Sanitation Data'!E114)),NA())))</f>
        <v>#N/A</v>
      </c>
      <c r="AG120" s="253" t="e">
        <f ca="true">+IF(AND(ISNUMBER(OFFSET('Sanitation Data'!$E$7,0,10*ROW('Sanitation Data'!E114))),CV120="Yes"),OFFSET('Sanitation Data'!$E$7,0,10*ROW('Sanitation Data'!E114)),IF(AND(ISNUMBER(OFFSET('Sanitation Data'!$E$7,0,10*ROW('Sanitation Data'!E114))),CV120="No",ISNUMBER(OFFSET('Sanitation Data'!$E$7,0,10*ROW('Sanitation Data'!E114)))),CONCATENATE("[",ROUND(OFFSET('Sanitation Data'!$E$7,0,10*ROW('Sanitation Data'!E114)),0),"]"),IF(AND(ISNUMBER(OFFSET('Sanitation Data'!$E$7,0,10*ROW('Sanitation Data'!E114))),CV120="",ISNUMBER(OFFSET('Sanitation Data'!$E$7,0,10*ROW('Sanitation Data'!E114)))),OFFSET('Sanitation Data'!$E$7,0,10*ROW('Sanitation Data'!E114)),NA())))</f>
        <v>#N/A</v>
      </c>
      <c r="AH120" s="253" t="e">
        <f ca="true">+IF(AND(ISNUMBER(OFFSET('Sanitation Data'!$E$11,0,10*ROW('Sanitation Data'!E114))),CW120="Yes"),OFFSET('Sanitation Data'!$E$11,0,10*ROW('Sanitation Data'!E114)),IF(AND(ISNUMBER(OFFSET('Sanitation Data'!$E$11,0,10*ROW('Sanitation Data'!E114))),CW120="No",ISNUMBER(OFFSET('Sanitation Data'!$E$11,0,10*ROW('Sanitation Data'!E114)))),CONCATENATE("[",ROUND(OFFSET('Sanitation Data'!$E$11,0,10*ROW('Sanitation Data'!E114)),0),"]"),IF(AND(ISNUMBER(OFFSET('Sanitation Data'!$E$11,0,10*ROW('Sanitation Data'!E114))),CW120="",ISNUMBER(OFFSET('Sanitation Data'!$E$11,0,10*ROW('Sanitation Data'!E114)))),OFFSET('Sanitation Data'!$E$11,0,10*ROW('Sanitation Data'!E114)),NA())))</f>
        <v>#N/A</v>
      </c>
      <c r="AI120" s="253" t="e">
        <f ca="true">+IF(AND(ISNUMBER(OFFSET('Sanitation Data'!$E$12,0,10*ROW('Sanitation Data'!E114))),CX120="Yes"),OFFSET('Sanitation Data'!$E$12,0,10*ROW('Sanitation Data'!E114)),IF(AND(ISNUMBER(OFFSET('Sanitation Data'!$E$12,0,10*ROW('Sanitation Data'!E114))),CX120="No",ISNUMBER(OFFSET('Sanitation Data'!$E$12,0,10*ROW('Sanitation Data'!E114)))),CONCATENATE("[",ROUND(OFFSET('Sanitation Data'!$E$12,0,10*ROW('Sanitation Data'!E114)),0),"]"),IF(AND(ISNUMBER(OFFSET('Sanitation Data'!$E$12,0,10*ROW('Sanitation Data'!E114))),CX120="",ISNUMBER(OFFSET('Sanitation Data'!$E$12,0,10*ROW('Sanitation Data'!E114)))),OFFSET('Sanitation Data'!$E$12,0,10*ROW('Sanitation Data'!E114)),NA())))</f>
        <v>#N/A</v>
      </c>
      <c r="AJ120" s="253" t="e">
        <f ca="true">+IF(AND(ISNUMBER(OFFSET('Sanitation Data'!$E$13,0,10*ROW('Sanitation Data'!E114))),CY120="Yes"),OFFSET('Sanitation Data'!$E$13,0,10*ROW('Sanitation Data'!E114)),IF(AND(ISNUMBER(OFFSET('Sanitation Data'!$E$13,0,10*ROW('Sanitation Data'!E114))),CY120="No",ISNUMBER(OFFSET('Sanitation Data'!$E$13,0,10*ROW('Sanitation Data'!E114)))),CONCATENATE("[",ROUND(OFFSET('Sanitation Data'!$E$13,0,10*ROW('Sanitation Data'!E114)),0),"]"),IF(AND(ISNUMBER(OFFSET('Sanitation Data'!$E$13,0,10*ROW('Sanitation Data'!E114))),CY120="",ISNUMBER(OFFSET('Sanitation Data'!$E$13,0,10*ROW('Sanitation Data'!E114)))),OFFSET('Sanitation Data'!$E$13,0,10*ROW('Sanitation Data'!E114)),NA())))</f>
        <v>#N/A</v>
      </c>
      <c r="AK120" s="253" t="e">
        <f ca="true">+IF(AND(ISNUMBER(OFFSET('Sanitation Data'!$F$5,0,10*ROW('Sanitation Data'!F114))),CZ120="Yes"),100-OFFSET('Sanitation Data'!$F$5,0,10*ROW('Sanitation Data'!F114)),IF(AND(ISNUMBER(OFFSET('Sanitation Data'!$F$5,0,10*ROW('Sanitation Data'!F114))),CZ120="No",ISNUMBER(OFFSET('Sanitation Data'!$F$5,0,10*ROW('Sanitation Data'!F114)))),CONCATENATE("[",ROUND(100-OFFSET('Sanitation Data'!$F$5,0,10*ROW('Sanitation Data'!F114)),0),"]"),IF(AND(ISNUMBER(OFFSET('Sanitation Data'!$F$5,0,10*ROW('Sanitation Data'!F114))),CZ120="",ISNUMBER(OFFSET('Sanitation Data'!$F$5,0,10*ROW('Sanitation Data'!F114)))),100-OFFSET('Sanitation Data'!$F$5,0,10*ROW('Sanitation Data'!F114)),NA())))</f>
        <v>#N/A</v>
      </c>
      <c r="AL120" s="253" t="e">
        <f ca="true">+IF(AND(ISNUMBER(OFFSET('Sanitation Data'!$F$7,0,10*ROW('Sanitation Data'!F114))),DA120="Yes"),OFFSET('Sanitation Data'!$F$7,0,10*ROW('Sanitation Data'!F114)),IF(AND(ISNUMBER(OFFSET('Sanitation Data'!$F$7,0,10*ROW('Sanitation Data'!F114))),DA120="No",ISNUMBER(OFFSET('Sanitation Data'!$F$7,0,10*ROW('Sanitation Data'!F114)))),CONCATENATE("[",ROUND(OFFSET('Sanitation Data'!$F$7,0,10*ROW('Sanitation Data'!F114)),0),"]"),IF(AND(ISNUMBER(OFFSET('Sanitation Data'!$F$7,0,10*ROW('Sanitation Data'!F114))),DA120="",ISNUMBER(OFFSET('Sanitation Data'!$F$7,0,10*ROW('Sanitation Data'!F114)))),OFFSET('Sanitation Data'!$F$7,0,10*ROW('Sanitation Data'!F114)),NA())))</f>
        <v>#N/A</v>
      </c>
      <c r="AM120" s="253" t="e">
        <f ca="true">+IF(AND(ISNUMBER(OFFSET('Sanitation Data'!$F$11,0,10*ROW('Sanitation Data'!F114))),DB120="Yes"),OFFSET('Sanitation Data'!$F$11,0,10*ROW('Sanitation Data'!F114)),IF(AND(ISNUMBER(OFFSET('Sanitation Data'!$F$11,0,10*ROW('Sanitation Data'!F114))),DB120="No",ISNUMBER(OFFSET('Sanitation Data'!$F$11,0,10*ROW('Sanitation Data'!F114)))),CONCATENATE("[",ROUND(OFFSET('Sanitation Data'!$F$11,0,10*ROW('Sanitation Data'!F114)),0),"]"),IF(AND(ISNUMBER(OFFSET('Sanitation Data'!$F$11,0,10*ROW('Sanitation Data'!F114))),DB120="",ISNUMBER(OFFSET('Sanitation Data'!$F$11,0,10*ROW('Sanitation Data'!F114)))),OFFSET('Sanitation Data'!$F$11,0,10*ROW('Sanitation Data'!F114)),NA())))</f>
        <v>#N/A</v>
      </c>
      <c r="AN120" s="253" t="e">
        <f ca="true">+IF(AND(ISNUMBER(OFFSET('Sanitation Data'!$F$12,0,10*ROW('Sanitation Data'!F114))),DC120="Yes"),OFFSET('Sanitation Data'!$F$12,0,10*ROW('Sanitation Data'!F114)),IF(AND(ISNUMBER(OFFSET('Sanitation Data'!$F$12,0,10*ROW('Sanitation Data'!F114))),DC120="No",ISNUMBER(OFFSET('Sanitation Data'!$F$12,0,10*ROW('Sanitation Data'!F114)))),CONCATENATE("[",ROUND(OFFSET('Sanitation Data'!$F$12,0,10*ROW('Sanitation Data'!F114)),0),"]"),IF(AND(ISNUMBER(OFFSET('Sanitation Data'!$F$12,0,10*ROW('Sanitation Data'!F114))),DC120="",ISNUMBER(OFFSET('Sanitation Data'!$F$12,0,10*ROW('Sanitation Data'!F114)))),OFFSET('Sanitation Data'!$F$12,0,10*ROW('Sanitation Data'!F114)),NA())))</f>
        <v>#N/A</v>
      </c>
      <c r="AO120" s="253" t="e">
        <f ca="true">+IF(AND(ISNUMBER(OFFSET('Sanitation Data'!$F$13,0,10*ROW('Sanitation Data'!F114))),DD120="Yes"),OFFSET('Sanitation Data'!$F$13,0,10*ROW('Sanitation Data'!F114)),IF(AND(ISNUMBER(OFFSET('Sanitation Data'!$F$13,0,10*ROW('Sanitation Data'!F114))),DD120="No",ISNUMBER(OFFSET('Sanitation Data'!$F$13,0,10*ROW('Sanitation Data'!F114)))),CONCATENATE("[",ROUND(OFFSET('Sanitation Data'!$F$13,0,10*ROW('Sanitation Data'!F114)),0),"]"),IF(AND(ISNUMBER(OFFSET('Sanitation Data'!$F$13,0,10*ROW('Sanitation Data'!F114))),DD120="",ISNUMBER(OFFSET('Sanitation Data'!$F$13,0,10*ROW('Sanitation Data'!F114)))),OFFSET('Sanitation Data'!$F$13,0,10*ROW('Sanitation Data'!F114)),NA())))</f>
        <v>#N/A</v>
      </c>
      <c r="AP120" s="253" t="e">
        <f ca="true">+IF(AND(ISNUMBER(OFFSET('Sanitation Data'!$G$5,0,10*ROW('Sanitation Data'!G114))),DE120="Yes"),100-OFFSET('Sanitation Data'!$G$5,0,10*ROW('Sanitation Data'!G114)),IF(AND(ISNUMBER(OFFSET('Sanitation Data'!$G$5,0,10*ROW('Sanitation Data'!G114))),DE120="No",ISNUMBER(OFFSET('Sanitation Data'!$G$5,0,10*ROW('Sanitation Data'!G114)))),CONCATENATE("[",ROUND(100-OFFSET('Sanitation Data'!$G$5,0,10*ROW('Sanitation Data'!G114)),0),"]"),IF(AND(ISNUMBER(OFFSET('Sanitation Data'!$G$5,0,10*ROW('Sanitation Data'!G114))),DE120="",ISNUMBER(OFFSET('Sanitation Data'!$G$5,0,10*ROW('Sanitation Data'!G114)))),100-OFFSET('Sanitation Data'!$G$5,0,10*ROW('Sanitation Data'!G114)),NA())))</f>
        <v>#N/A</v>
      </c>
      <c r="AQ120" s="253" t="e">
        <f ca="true">+IF(AND(ISNUMBER(OFFSET('Sanitation Data'!$G$7,0,10*ROW('Sanitation Data'!G114))),DF120="Yes"),OFFSET('Sanitation Data'!$G$7,0,10*ROW('Sanitation Data'!G114)),IF(AND(ISNUMBER(OFFSET('Sanitation Data'!$G$7,0,10*ROW('Sanitation Data'!G114))),DF120="No",ISNUMBER(OFFSET('Sanitation Data'!$G$7,0,10*ROW('Sanitation Data'!G114)))),CONCATENATE("[",ROUND(OFFSET('Sanitation Data'!$G$7,0,10*ROW('Sanitation Data'!G114)),0),"]"),IF(AND(ISNUMBER(OFFSET('Sanitation Data'!$G$7,0,10*ROW('Sanitation Data'!G114))),DF120="",ISNUMBER(OFFSET('Sanitation Data'!$G$7,0,10*ROW('Sanitation Data'!G114)))),OFFSET('Sanitation Data'!$G$7,0,10*ROW('Sanitation Data'!G114)),NA())))</f>
        <v>#N/A</v>
      </c>
      <c r="AR120" s="253" t="e">
        <f ca="true">+IF(AND(ISNUMBER(OFFSET('Sanitation Data'!$G$11,0,10*ROW('Sanitation Data'!G114))),DG120="Yes"),OFFSET('Sanitation Data'!$G$11,0,10*ROW('Sanitation Data'!G114)),IF(AND(ISNUMBER(OFFSET('Sanitation Data'!$G$11,0,10*ROW('Sanitation Data'!G114))),DG120="No",ISNUMBER(OFFSET('Sanitation Data'!$G$11,0,10*ROW('Sanitation Data'!G114)))),CONCATENATE("[",ROUND(OFFSET('Sanitation Data'!$G$11,0,10*ROW('Sanitation Data'!G114)),0),"]"),IF(AND(ISNUMBER(OFFSET('Sanitation Data'!$G$11,0,10*ROW('Sanitation Data'!G114))),DG120="",ISNUMBER(OFFSET('Sanitation Data'!$G$11,0,10*ROW('Sanitation Data'!G114)))),OFFSET('Sanitation Data'!$G$11,0,10*ROW('Sanitation Data'!G114)),NA())))</f>
        <v>#N/A</v>
      </c>
      <c r="AS120" s="253" t="e">
        <f ca="true">+IF(AND(ISNUMBER(OFFSET('Sanitation Data'!$G$12,0,10*ROW('Sanitation Data'!G114))),DH120="Yes"),OFFSET('Sanitation Data'!$G$12,0,10*ROW('Sanitation Data'!G114)),IF(AND(ISNUMBER(OFFSET('Sanitation Data'!$G$12,0,10*ROW('Sanitation Data'!G114))),DH120="No",ISNUMBER(OFFSET('Sanitation Data'!$G$12,0,10*ROW('Sanitation Data'!G114)))),CONCATENATE("[",ROUND(OFFSET('Sanitation Data'!$G$12,0,10*ROW('Sanitation Data'!G114)),0),"]"),IF(AND(ISNUMBER(OFFSET('Sanitation Data'!$G$12,0,10*ROW('Sanitation Data'!G114))),DH120="",ISNUMBER(OFFSET('Sanitation Data'!$G$12,0,10*ROW('Sanitation Data'!G114)))),OFFSET('Sanitation Data'!$G$12,0,10*ROW('Sanitation Data'!G114)),NA())))</f>
        <v>#N/A</v>
      </c>
      <c r="AT120" s="253" t="e">
        <f ca="true">+IF(AND(ISNUMBER(OFFSET('Sanitation Data'!$G$13,0,10*ROW('Sanitation Data'!G114))),DI120="Yes"),OFFSET('Sanitation Data'!$G$13,0,10*ROW('Sanitation Data'!G114)),IF(AND(ISNUMBER(OFFSET('Sanitation Data'!$G$13,0,10*ROW('Sanitation Data'!G114))),DI120="No",ISNUMBER(OFFSET('Sanitation Data'!$G$13,0,10*ROW('Sanitation Data'!G114)))),CONCATENATE("[",ROUND(OFFSET('Sanitation Data'!$G$13,0,10*ROW('Sanitation Data'!G114)),0),"]"),IF(AND(ISNUMBER(OFFSET('Sanitation Data'!$G$13,0,10*ROW('Sanitation Data'!G114))),DI120="",ISNUMBER(OFFSET('Sanitation Data'!$G$13,0,10*ROW('Sanitation Data'!G114)))),OFFSET('Sanitation Data'!$G$13,0,10*ROW('Sanitation Data'!G114)),NA())))</f>
        <v>#N/A</v>
      </c>
      <c r="AU120" s="253" t="e">
        <f ca="true">+IF(AND(ISNUMBER(OFFSET('Sanitation Data'!$H$5,0,10*ROW('Sanitation Data'!H114))),DJ120="Yes"),100-OFFSET('Sanitation Data'!$H$5,0,10*ROW('Sanitation Data'!H114)),IF(AND(ISNUMBER(OFFSET('Sanitation Data'!$H$5,0,10*ROW('Sanitation Data'!H114))),DJ120="No",ISNUMBER(OFFSET('Sanitation Data'!$H$5,0,10*ROW('Sanitation Data'!H114)))),CONCATENATE("[",ROUND(100-OFFSET('Sanitation Data'!$H$5,0,10*ROW('Sanitation Data'!H114)),0),"]"),IF(AND(ISNUMBER(OFFSET('Sanitation Data'!$H$5,0,10*ROW('Sanitation Data'!H114))),DJ120="",ISNUMBER(OFFSET('Sanitation Data'!$H$5,0,10*ROW('Sanitation Data'!H114)))),100-OFFSET('Sanitation Data'!$H$5,0,10*ROW('Sanitation Data'!H114)),NA())))</f>
        <v>#N/A</v>
      </c>
      <c r="AV120" s="253" t="e">
        <f ca="true">+IF(AND(ISNUMBER(OFFSET('Sanitation Data'!$H$7,0,10*ROW('Sanitation Data'!H114))),DK120="Yes"),OFFSET('Sanitation Data'!$H$7,0,10*ROW('Sanitation Data'!H114)),IF(AND(ISNUMBER(OFFSET('Sanitation Data'!$H$7,0,10*ROW('Sanitation Data'!H114))),DK120="No",ISNUMBER(OFFSET('Sanitation Data'!$H$7,0,10*ROW('Sanitation Data'!H114)))),CONCATENATE("[",ROUND(OFFSET('Sanitation Data'!$H$7,0,10*ROW('Sanitation Data'!H114)),0),"]"),IF(AND(ISNUMBER(OFFSET('Sanitation Data'!$H$7,0,10*ROW('Sanitation Data'!H114))),DK120="",ISNUMBER(OFFSET('Sanitation Data'!$H$7,0,10*ROW('Sanitation Data'!H114)))),OFFSET('Sanitation Data'!$H$7,0,10*ROW('Sanitation Data'!H114)),NA())))</f>
        <v>#N/A</v>
      </c>
      <c r="AW120" s="253" t="e">
        <f ca="true">+IF(AND(ISNUMBER(OFFSET('Sanitation Data'!$H$11,0,10*ROW('Sanitation Data'!H114))),DL120="Yes"),OFFSET('Sanitation Data'!$H$11,0,10*ROW('Sanitation Data'!H114)),IF(AND(ISNUMBER(OFFSET('Sanitation Data'!$H$11,0,10*ROW('Sanitation Data'!H114))),DL120="No",ISNUMBER(OFFSET('Sanitation Data'!$H$11,0,10*ROW('Sanitation Data'!H114)))),CONCATENATE("[",ROUND(OFFSET('Sanitation Data'!$H$11,0,10*ROW('Sanitation Data'!H114)),0),"]"),IF(AND(ISNUMBER(OFFSET('Sanitation Data'!$H$11,0,10*ROW('Sanitation Data'!H114))),DL120="",ISNUMBER(OFFSET('Sanitation Data'!$H$11,0,10*ROW('Sanitation Data'!H114)))),OFFSET('Sanitation Data'!$H$11,0,10*ROW('Sanitation Data'!H114)),NA())))</f>
        <v>#N/A</v>
      </c>
      <c r="AX120" s="253" t="e">
        <f ca="true">+IF(AND(ISNUMBER(OFFSET('Sanitation Data'!$H$12,0,10*ROW('Sanitation Data'!H114))),DM120="Yes"),OFFSET('Sanitation Data'!$H$12,0,10*ROW('Sanitation Data'!H114)),IF(AND(ISNUMBER(OFFSET('Sanitation Data'!$H$12,0,10*ROW('Sanitation Data'!H114))),DM120="No",ISNUMBER(OFFSET('Sanitation Data'!$H$12,0,10*ROW('Sanitation Data'!H114)))),CONCATENATE("[",ROUND(OFFSET('Sanitation Data'!$H$12,0,10*ROW('Sanitation Data'!H114)),0),"]"),IF(AND(ISNUMBER(OFFSET('Sanitation Data'!$H$12,0,10*ROW('Sanitation Data'!H114))),DM120="",ISNUMBER(OFFSET('Sanitation Data'!$H$12,0,10*ROW('Sanitation Data'!H114)))),OFFSET('Sanitation Data'!$H$12,0,10*ROW('Sanitation Data'!H114)),NA())))</f>
        <v>#N/A</v>
      </c>
      <c r="AY120" s="253" t="e">
        <f ca="true">+IF(AND(ISNUMBER(OFFSET('Sanitation Data'!$H$13,0,10*ROW('Sanitation Data'!H114))),DN120="Yes"),OFFSET('Sanitation Data'!$H$13,0,10*ROW('Sanitation Data'!H114)),IF(AND(ISNUMBER(OFFSET('Sanitation Data'!$H$13,0,10*ROW('Sanitation Data'!H114))),DN120="No",ISNUMBER(OFFSET('Sanitation Data'!$H$13,0,10*ROW('Sanitation Data'!H114)))),CONCATENATE("[",ROUND(OFFSET('Sanitation Data'!$H$13,0,10*ROW('Sanitation Data'!H114)),0),"]"),IF(AND(ISNUMBER(OFFSET('Sanitation Data'!$H$13,0,10*ROW('Sanitation Data'!H114))),DN120="",ISNUMBER(OFFSET('Sanitation Data'!$H$13,0,10*ROW('Sanitation Data'!H114)))),OFFSET('Sanitation Data'!$H$13,0,10*ROW('Sanitation Data'!H114)),NA())))</f>
        <v>#N/A</v>
      </c>
      <c r="AZ120" s="254" t="e">
        <f ca="true">+IF(AND(ISNUMBER(OFFSET('Hygiene Data'!$C$6,0,10*ROW('Hygiene Data'!C114))),DO120="Yes"),OFFSET('Hygiene Data'!$C$6,0,10*ROW('Hygiene Data'!C114)),IF(AND(ISNUMBER(OFFSET('Hygiene Data'!$C$6,0,10*ROW('Hygiene Data'!C114))),DO120="No",ISNUMBER(OFFSET('Hygiene Data'!$C$6,0,10*ROW('Hygiene Data'!C114)))),CONCATENATE("[",ROUND(OFFSET('Hygiene Data'!$C$6,0,10*ROW('Hygiene Data'!C114)),0),"]"),IF(AND(ISNUMBER(OFFSET('Hygiene Data'!$C$6,0,10*ROW('Hygiene Data'!C114))),DO120="",ISNUMBER(OFFSET('Hygiene Data'!$C$6,0,10*ROW('Hygiene Data'!C114)))),OFFSET('Hygiene Data'!$C$6,0,10*ROW('Hygiene Data'!C114)),NA())))</f>
        <v>#N/A</v>
      </c>
      <c r="BA120" s="254" t="e">
        <f ca="true">+IF(AND(ISNUMBER(OFFSET('Hygiene Data'!$C$8,0,10*ROW('Hygiene Data'!C114))),DP120="Yes"),OFFSET('Hygiene Data'!$C$8,0,10*ROW('Hygiene Data'!C114)),IF(AND(ISNUMBER(OFFSET('Hygiene Data'!$C$8,0,10*ROW('Hygiene Data'!C114))),DP120="No",ISNUMBER(OFFSET('Hygiene Data'!$C$8,0,10*ROW('Hygiene Data'!C114)))),CONCATENATE("[",ROUND(OFFSET('Hygiene Data'!$C$8,0,10*ROW('Hygiene Data'!C114)),0),"]"),IF(AND(ISNUMBER(OFFSET('Hygiene Data'!$C$8,0,10*ROW('Hygiene Data'!C114))),DP120="",ISNUMBER(OFFSET('Hygiene Data'!$C$8,0,10*ROW('Hygiene Data'!C114)))),OFFSET('Hygiene Data'!$C$8,0,10*ROW('Hygiene Data'!C114)),NA())))</f>
        <v>#N/A</v>
      </c>
      <c r="BB120" s="254" t="e">
        <f ca="true">+IF(AND(ISNUMBER(OFFSET('Hygiene Data'!$C$10,0,10*ROW('Hygiene Data'!C114))),DQ120="Yes"),OFFSET('Hygiene Data'!$C$10,0,10*ROW('Hygiene Data'!C114)),IF(AND(ISNUMBER(OFFSET('Hygiene Data'!$C$10,0,10*ROW('Hygiene Data'!C114))),DQ120="No",ISNUMBER(OFFSET('Hygiene Data'!$C$10,0,10*ROW('Hygiene Data'!C114)))),CONCATENATE("[",ROUND(OFFSET('Hygiene Data'!$C$10,0,10*ROW('Hygiene Data'!C114)),0),"]"),IF(AND(ISNUMBER(OFFSET('Hygiene Data'!$C$10,0,10*ROW('Hygiene Data'!C114))),DQ120="",ISNUMBER(OFFSET('Hygiene Data'!$C$10,0,10*ROW('Hygiene Data'!C114)))),OFFSET('Hygiene Data'!$C$10,0,10*ROW('Hygiene Data'!C114)),NA())))</f>
        <v>#N/A</v>
      </c>
      <c r="BC120" s="254" t="e">
        <f ca="true">+IF(AND(ISNUMBER(OFFSET('Hygiene Data'!$D$6,0,10*ROW('Hygiene Data'!D114))),DR120="Yes"),OFFSET('Hygiene Data'!$D$6,0,10*ROW('Hygiene Data'!D114)),IF(AND(ISNUMBER(OFFSET('Hygiene Data'!$D$6,0,10*ROW('Hygiene Data'!D114))),DR120="No",ISNUMBER(OFFSET('Hygiene Data'!$D$6,0,10*ROW('Hygiene Data'!D114)))),CONCATENATE("[",ROUND(OFFSET('Hygiene Data'!$D$6,0,10*ROW('Hygiene Data'!D114)),0),"]"),IF(AND(ISNUMBER(OFFSET('Hygiene Data'!$D$6,0,10*ROW('Hygiene Data'!D114))),DR120="",ISNUMBER(OFFSET('Hygiene Data'!$D$6,0,10*ROW('Hygiene Data'!D114)))),OFFSET('Hygiene Data'!$D$6,0,10*ROW('Hygiene Data'!D114)),NA())))</f>
        <v>#N/A</v>
      </c>
      <c r="BD120" s="254" t="e">
        <f ca="true">+IF(AND(ISNUMBER(OFFSET('Hygiene Data'!$D$8,0,10*ROW('Hygiene Data'!D114))),DS120="Yes"),OFFSET('Hygiene Data'!$D$8,0,10*ROW('Hygiene Data'!D114)),IF(AND(ISNUMBER(OFFSET('Hygiene Data'!$D$8,0,10*ROW('Hygiene Data'!D114))),DS120="No",ISNUMBER(OFFSET('Hygiene Data'!$D$8,0,10*ROW('Hygiene Data'!D114)))),CONCATENATE("[",ROUND(OFFSET('Hygiene Data'!$D$8,0,10*ROW('Hygiene Data'!D114)),0),"]"),IF(AND(ISNUMBER(OFFSET('Hygiene Data'!$D$8,0,10*ROW('Hygiene Data'!D114))),DS120="",ISNUMBER(OFFSET('Hygiene Data'!$D$8,0,10*ROW('Hygiene Data'!D114)))),OFFSET('Hygiene Data'!$D$8,0,10*ROW('Hygiene Data'!D114)),NA())))</f>
        <v>#N/A</v>
      </c>
      <c r="BE120" s="254" t="e">
        <f ca="true">+IF(AND(ISNUMBER(OFFSET('Hygiene Data'!$D$10,0,10*ROW('Hygiene Data'!D114))),DT120="Yes"),OFFSET('Hygiene Data'!$D$10,0,10*ROW('Hygiene Data'!D114)),IF(AND(ISNUMBER(OFFSET('Hygiene Data'!$D$10,0,10*ROW('Hygiene Data'!D114))),DT120="No",ISNUMBER(OFFSET('Hygiene Data'!$D$10,0,10*ROW('Hygiene Data'!D114)))),CONCATENATE("[",ROUND(OFFSET('Hygiene Data'!$D$10,0,10*ROW('Hygiene Data'!D114)),0),"]"),IF(AND(ISNUMBER(OFFSET('Hygiene Data'!$D$10,0,10*ROW('Hygiene Data'!D114))),DT120="",ISNUMBER(OFFSET('Hygiene Data'!$D$10,0,10*ROW('Hygiene Data'!D114)))),OFFSET('Hygiene Data'!$D$10,0,10*ROW('Hygiene Data'!D114)),NA())))</f>
        <v>#N/A</v>
      </c>
      <c r="BF120" s="254" t="e">
        <f ca="true">+IF(AND(ISNUMBER(OFFSET('Hygiene Data'!$E$6,0,10*ROW('Hygiene Data'!E114))),DU120="Yes"),OFFSET('Hygiene Data'!$E$6,0,10*ROW('Hygiene Data'!E114)),IF(AND(ISNUMBER(OFFSET('Hygiene Data'!$E$6,0,10*ROW('Hygiene Data'!E114))),DU120="No",ISNUMBER(OFFSET('Hygiene Data'!$E$6,0,10*ROW('Hygiene Data'!E114)))),CONCATENATE("[",ROUND(OFFSET('Hygiene Data'!$E$6,0,10*ROW('Hygiene Data'!E114)),0),"]"),IF(AND(ISNUMBER(OFFSET('Hygiene Data'!$E$6,0,10*ROW('Hygiene Data'!E114))),DU120="",ISNUMBER(OFFSET('Hygiene Data'!$E$6,0,10*ROW('Hygiene Data'!E114)))),OFFSET('Hygiene Data'!$E$6,0,10*ROW('Hygiene Data'!E114)),NA())))</f>
        <v>#N/A</v>
      </c>
      <c r="BG120" s="254" t="e">
        <f ca="true">+IF(AND(ISNUMBER(OFFSET('Hygiene Data'!$E$8,0,10*ROW('Hygiene Data'!E114))),DV120="Yes"),OFFSET('Hygiene Data'!$E$8,0,10*ROW('Hygiene Data'!E114)),IF(AND(ISNUMBER(OFFSET('Hygiene Data'!$E$8,0,10*ROW('Hygiene Data'!E114))),DV120="No",ISNUMBER(OFFSET('Hygiene Data'!$E$8,0,10*ROW('Hygiene Data'!E114)))),CONCATENATE("[",ROUND(OFFSET('Hygiene Data'!$E$8,0,10*ROW('Hygiene Data'!E114)),0),"]"),IF(AND(ISNUMBER(OFFSET('Hygiene Data'!$E$8,0,10*ROW('Hygiene Data'!E114))),DV120="",ISNUMBER(OFFSET('Hygiene Data'!$E$8,0,10*ROW('Hygiene Data'!E114)))),OFFSET('Hygiene Data'!$E$8,0,10*ROW('Hygiene Data'!E114)),NA())))</f>
        <v>#N/A</v>
      </c>
      <c r="BH120" s="254" t="e">
        <f ca="true">+IF(AND(ISNUMBER(OFFSET('Hygiene Data'!$E$10,0,10*ROW('Hygiene Data'!E114))),DW120="Yes"),OFFSET('Hygiene Data'!$E$10,0,10*ROW('Hygiene Data'!E114)),IF(AND(ISNUMBER(OFFSET('Hygiene Data'!$E$10,0,10*ROW('Hygiene Data'!E114))),DW120="No",ISNUMBER(OFFSET('Hygiene Data'!$E$10,0,10*ROW('Hygiene Data'!E114)))),CONCATENATE("[",ROUND(OFFSET('Hygiene Data'!$E$10,0,10*ROW('Hygiene Data'!E114)),0),"]"),IF(AND(ISNUMBER(OFFSET('Hygiene Data'!$E$10,0,10*ROW('Hygiene Data'!E114))),DW120="",ISNUMBER(OFFSET('Hygiene Data'!$E$10,0,10*ROW('Hygiene Data'!E114)))),OFFSET('Hygiene Data'!$E$10,0,10*ROW('Hygiene Data'!E114)),NA())))</f>
        <v>#N/A</v>
      </c>
      <c r="BI120" s="254" t="e">
        <f ca="true">+IF(AND(ISNUMBER(OFFSET('Hygiene Data'!$F$6,0,10*ROW('Hygiene Data'!F114))),DX120="Yes"),OFFSET('Hygiene Data'!$F$6,0,10*ROW('Hygiene Data'!F114)),IF(AND(ISNUMBER(OFFSET('Hygiene Data'!$F$6,0,10*ROW('Hygiene Data'!F114))),DX120="No",ISNUMBER(OFFSET('Hygiene Data'!$F$6,0,10*ROW('Hygiene Data'!F114)))),CONCATENATE("[",ROUND(OFFSET('Hygiene Data'!$F$6,0,10*ROW('Hygiene Data'!F114)),0),"]"),IF(AND(ISNUMBER(OFFSET('Hygiene Data'!$F$6,0,10*ROW('Hygiene Data'!F114))),DX120="",ISNUMBER(OFFSET('Hygiene Data'!$F$6,0,10*ROW('Hygiene Data'!F114)))),OFFSET('Hygiene Data'!$F$6,0,10*ROW('Hygiene Data'!F114)),NA())))</f>
        <v>#N/A</v>
      </c>
      <c r="BJ120" s="254" t="e">
        <f ca="true">+IF(AND(ISNUMBER(OFFSET('Hygiene Data'!$F$8,0,10*ROW('Hygiene Data'!F114))),DY120="Yes"),OFFSET('Hygiene Data'!$F$8,0,10*ROW('Hygiene Data'!F114)),IF(AND(ISNUMBER(OFFSET('Hygiene Data'!$F$8,0,10*ROW('Hygiene Data'!F114))),DY120="No",ISNUMBER(OFFSET('Hygiene Data'!$F$8,0,10*ROW('Hygiene Data'!F114)))),CONCATENATE("[",ROUND(OFFSET('Hygiene Data'!$F$8,0,10*ROW('Hygiene Data'!F114)),0),"]"),IF(AND(ISNUMBER(OFFSET('Hygiene Data'!$F$8,0,10*ROW('Hygiene Data'!F114))),DY120="",ISNUMBER(OFFSET('Hygiene Data'!$F$8,0,10*ROW('Hygiene Data'!F114)))),OFFSET('Hygiene Data'!$F$8,0,10*ROW('Hygiene Data'!F114)),NA())))</f>
        <v>#N/A</v>
      </c>
      <c r="BK120" s="254" t="e">
        <f ca="true">+IF(AND(ISNUMBER(OFFSET('Hygiene Data'!$F$10,0,10*ROW('Hygiene Data'!F114))),DZ120="Yes"),OFFSET('Hygiene Data'!$F$10,0,10*ROW('Hygiene Data'!F114)),IF(AND(ISNUMBER(OFFSET('Hygiene Data'!$F$10,0,10*ROW('Hygiene Data'!F114))),DZ120="No",ISNUMBER(OFFSET('Hygiene Data'!$F$10,0,10*ROW('Hygiene Data'!F114)))),CONCATENATE("[",ROUND(OFFSET('Hygiene Data'!$F$10,0,10*ROW('Hygiene Data'!F114)),0),"]"),IF(AND(ISNUMBER(OFFSET('Hygiene Data'!$F$10,0,10*ROW('Hygiene Data'!F114))),DZ120="",ISNUMBER(OFFSET('Hygiene Data'!$F$10,0,10*ROW('Hygiene Data'!F114)))),OFFSET('Hygiene Data'!$F$10,0,10*ROW('Hygiene Data'!F114)),NA())))</f>
        <v>#N/A</v>
      </c>
      <c r="BL120" s="254" t="e">
        <f ca="true">+IF(AND(ISNUMBER(OFFSET('Hygiene Data'!$G$6,0,10*ROW('Hygiene Data'!G114))),EA120="Yes"),OFFSET('Hygiene Data'!$G$6,0,10*ROW('Hygiene Data'!G114)),IF(AND(ISNUMBER(OFFSET('Hygiene Data'!$G$6,0,10*ROW('Hygiene Data'!G114))),EA120="No",ISNUMBER(OFFSET('Hygiene Data'!$G$6,0,10*ROW('Hygiene Data'!G114)))),CONCATENATE("[",ROUND(OFFSET('Hygiene Data'!$G$6,0,10*ROW('Hygiene Data'!G114)),0),"]"),IF(AND(ISNUMBER(OFFSET('Hygiene Data'!$G$6,0,10*ROW('Hygiene Data'!G114))),EA120="",ISNUMBER(OFFSET('Hygiene Data'!$G$6,0,10*ROW('Hygiene Data'!G114)))),OFFSET('Hygiene Data'!$G$6,0,10*ROW('Hygiene Data'!G114)),NA())))</f>
        <v>#N/A</v>
      </c>
      <c r="BM120" s="254" t="e">
        <f ca="true">+IF(AND(ISNUMBER(OFFSET('Hygiene Data'!$G$8,0,10*ROW('Hygiene Data'!G114))),EB120="Yes"),OFFSET('Hygiene Data'!$G$8,0,10*ROW('Hygiene Data'!G114)),IF(AND(ISNUMBER(OFFSET('Hygiene Data'!$G$8,0,10*ROW('Hygiene Data'!G114))),EB120="No",ISNUMBER(OFFSET('Hygiene Data'!$G$8,0,10*ROW('Hygiene Data'!G114)))),CONCATENATE("[",ROUND(OFFSET('Hygiene Data'!$G$8,0,10*ROW('Hygiene Data'!G114)),0),"]"),IF(AND(ISNUMBER(OFFSET('Hygiene Data'!$G$8,0,10*ROW('Hygiene Data'!G114))),EB120="",ISNUMBER(OFFSET('Hygiene Data'!$G$8,0,10*ROW('Hygiene Data'!G114)))),OFFSET('Hygiene Data'!$G$8,0,10*ROW('Hygiene Data'!G114)),NA())))</f>
        <v>#N/A</v>
      </c>
      <c r="BN120" s="254" t="e">
        <f ca="true">+IF(AND(ISNUMBER(OFFSET('Hygiene Data'!$G$10,0,10*ROW('Hygiene Data'!G114))),EC120="Yes"),OFFSET('Hygiene Data'!$G$10,0,10*ROW('Hygiene Data'!G114)),IF(AND(ISNUMBER(OFFSET('Hygiene Data'!$G$10,0,10*ROW('Hygiene Data'!G114))),EC120="No",ISNUMBER(OFFSET('Hygiene Data'!$G$10,0,10*ROW('Hygiene Data'!G114)))),CONCATENATE("[",ROUND(OFFSET('Hygiene Data'!$G$10,0,10*ROW('Hygiene Data'!G114)),0),"]"),IF(AND(ISNUMBER(OFFSET('Hygiene Data'!$G$10,0,10*ROW('Hygiene Data'!G114))),EC120="",ISNUMBER(OFFSET('Hygiene Data'!$G$10,0,10*ROW('Hygiene Data'!G114)))),OFFSET('Hygiene Data'!$G$10,0,10*ROW('Hygiene Data'!G114)),NA())))</f>
        <v>#N/A</v>
      </c>
      <c r="BO120" s="254" t="e">
        <f ca="true">+IF(AND(ISNUMBER(OFFSET('Hygiene Data'!$H$6,0,10*ROW('Hygiene Data'!H114))),ED120="Yes"),OFFSET('Hygiene Data'!$H$6,0,10*ROW('Hygiene Data'!H114)),IF(AND(ISNUMBER(OFFSET('Hygiene Data'!$H$6,0,10*ROW('Hygiene Data'!H114))),ED120="No",ISNUMBER(OFFSET('Hygiene Data'!$H$6,0,10*ROW('Hygiene Data'!H114)))),CONCATENATE("[",ROUND(OFFSET('Hygiene Data'!$H$6,0,10*ROW('Hygiene Data'!H114)),0),"]"),IF(AND(ISNUMBER(OFFSET('Hygiene Data'!$H$6,0,10*ROW('Hygiene Data'!H114))),ED120="",ISNUMBER(OFFSET('Hygiene Data'!$H$6,0,10*ROW('Hygiene Data'!H114)))),OFFSET('Hygiene Data'!$H$6,0,10*ROW('Hygiene Data'!H114)),NA())))</f>
        <v>#N/A</v>
      </c>
      <c r="BP120" s="254" t="e">
        <f ca="true">+IF(AND(ISNUMBER(OFFSET('Hygiene Data'!$H$8,0,10*ROW('Hygiene Data'!H114))),EE120="Yes"),OFFSET('Hygiene Data'!$H$8,0,10*ROW('Hygiene Data'!H114)),IF(AND(ISNUMBER(OFFSET('Hygiene Data'!$H$8,0,10*ROW('Hygiene Data'!H114))),EE120="No",ISNUMBER(OFFSET('Hygiene Data'!$H$8,0,10*ROW('Hygiene Data'!H114)))),CONCATENATE("[",ROUND(OFFSET('Hygiene Data'!$H$8,0,10*ROW('Hygiene Data'!H114)),0),"]"),IF(AND(ISNUMBER(OFFSET('Hygiene Data'!$H$8,0,10*ROW('Hygiene Data'!H114))),EE120="",ISNUMBER(OFFSET('Hygiene Data'!$H$8,0,10*ROW('Hygiene Data'!H114)))),OFFSET('Hygiene Data'!$H$8,0,10*ROW('Hygiene Data'!H114)),NA())))</f>
        <v>#N/A</v>
      </c>
      <c r="BQ120" s="254" t="e">
        <f ca="true">+IF(AND(ISNUMBER(OFFSET('Hygiene Data'!$H$10,0,10*ROW('Hygiene Data'!H114))),EF120="Yes"),OFFSET('Hygiene Data'!$H$10,0,10*ROW('Hygiene Data'!H114)),IF(AND(ISNUMBER(OFFSET('Hygiene Data'!$H$10,0,10*ROW('Hygiene Data'!H114))),EF120="No",ISNUMBER(OFFSET('Hygiene Data'!$H$10,0,10*ROW('Hygiene Data'!H114)))),CONCATENATE("[",ROUND(OFFSET('Hygiene Data'!$H$10,0,10*ROW('Hygiene Data'!H114)),0),"]"),IF(AND(ISNUMBER(OFFSET('Hygiene Data'!$H$10,0,10*ROW('Hygiene Data'!H114))),EF120="",ISNUMBER(OFFSET('Hygiene Data'!$H$10,0,10*ROW('Hygiene Data'!H114)))),OFFSET('Hygiene Data'!$H$10,0,10*ROW('Hygiene Data'!H114)),NA())))</f>
        <v>#N/A</v>
      </c>
      <c r="BS120" s="36" t="str">
        <f ca="true">+IF(OFFSET('Water Data'!$C$28,0,10*ROW('Water Data'!C114))="","",OFFSET('Water Data'!$C$28,0,10*ROW('Water Data'!C114)))</f>
        <v/>
      </c>
      <c r="BT120" s="36" t="str">
        <f ca="true">+IF(OFFSET('Water Data'!$C$29,0,10*ROW('Water Data'!C114))="","",OFFSET('Water Data'!$C$29,0,10*ROW('Water Data'!C114)))</f>
        <v/>
      </c>
      <c r="BU120" s="36" t="str">
        <f ca="true">+IF(OFFSET('Water Data'!$C$30,0,10*ROW('Water Data'!C114))="","",OFFSET('Water Data'!$C$30,0,10*ROW('Water Data'!C114)))</f>
        <v/>
      </c>
      <c r="BV120" s="36" t="str">
        <f ca="true">+IF(OFFSET('Water Data'!$D$28,0,10*ROW('Water Data'!D114))="","",OFFSET('Water Data'!$D$28,0,10*ROW('Water Data'!D114)))</f>
        <v/>
      </c>
      <c r="BW120" s="36" t="str">
        <f ca="true">+IF(OFFSET('Water Data'!$D$29,0,10*ROW('Water Data'!D114))="","",OFFSET('Water Data'!$D$29,0,10*ROW('Water Data'!D114)))</f>
        <v/>
      </c>
      <c r="BX120" s="36" t="str">
        <f ca="true">+IF(OFFSET('Water Data'!$D$30,0,10*ROW('Water Data'!D114))="","",OFFSET('Water Data'!$D$30,0,10*ROW('Water Data'!D114)))</f>
        <v/>
      </c>
      <c r="BY120" s="36" t="str">
        <f ca="true">+IF(OFFSET('Water Data'!$E$28,0,10*ROW('Water Data'!E114))="","",OFFSET('Water Data'!$E$28,0,10*ROW('Water Data'!E114)))</f>
        <v/>
      </c>
      <c r="BZ120" s="36" t="str">
        <f ca="true">+IF(OFFSET('Water Data'!$E$29,0,10*ROW('Water Data'!E114))="","",OFFSET('Water Data'!$E$29,0,10*ROW('Water Data'!E114)))</f>
        <v/>
      </c>
      <c r="CA120" s="36" t="str">
        <f ca="true">+IF(OFFSET('Water Data'!$E$30,0,10*ROW('Water Data'!E114))="","",OFFSET('Water Data'!$E$30,0,10*ROW('Water Data'!E114)))</f>
        <v/>
      </c>
      <c r="CB120" s="36" t="str">
        <f ca="true">+IF(OFFSET('Water Data'!$F$28,0,10*ROW('Water Data'!F114))="","",OFFSET('Water Data'!$F$28,0,10*ROW('Water Data'!F114)))</f>
        <v/>
      </c>
      <c r="CC120" s="36" t="str">
        <f ca="true">+IF(OFFSET('Water Data'!$F$29,0,10*ROW('Water Data'!F114))="","",OFFSET('Water Data'!$F$29,0,10*ROW('Water Data'!F114)))</f>
        <v/>
      </c>
      <c r="CD120" s="36" t="str">
        <f ca="true">+IF(OFFSET('Water Data'!$F$30,0,10*ROW('Water Data'!F114))="","",OFFSET('Water Data'!$F$30,0,10*ROW('Water Data'!F114)))</f>
        <v/>
      </c>
      <c r="CE120" s="36" t="str">
        <f ca="true">+IF(OFFSET('Water Data'!$G$28,0,10*ROW('Water Data'!G114))="","",OFFSET('Water Data'!$G$28,0,10*ROW('Water Data'!G114)))</f>
        <v/>
      </c>
      <c r="CF120" s="36" t="str">
        <f ca="true">+IF(OFFSET('Water Data'!$G$29,0,10*ROW('Water Data'!G114))="","",OFFSET('Water Data'!$G$29,0,10*ROW('Water Data'!G114)))</f>
        <v/>
      </c>
      <c r="CG120" s="36" t="str">
        <f ca="true">+IF(OFFSET('Water Data'!$G$30,0,10*ROW('Water Data'!G114))="","",OFFSET('Water Data'!$G$30,0,10*ROW('Water Data'!G114)))</f>
        <v/>
      </c>
      <c r="CH120" s="36" t="str">
        <f ca="true">+IF(OFFSET('Water Data'!$H$28,0,10*ROW('Water Data'!H114))="","",OFFSET('Water Data'!$H$28,0,10*ROW('Water Data'!H114)))</f>
        <v/>
      </c>
      <c r="CI120" s="36" t="str">
        <f ca="true">+IF(OFFSET('Water Data'!$H$29,0,10*ROW('Water Data'!H114))="","",OFFSET('Water Data'!$H$29,0,10*ROW('Water Data'!H114)))</f>
        <v/>
      </c>
      <c r="CJ120" s="36" t="str">
        <f ca="true">+IF(OFFSET('Water Data'!$H$30,0,10*ROW('Water Data'!H114))="","",OFFSET('Water Data'!$H$30,0,10*ROW('Water Data'!H114)))</f>
        <v/>
      </c>
      <c r="CK120" s="36" t="str">
        <f ca="true">+IF(OFFSET('Sanitation Data'!$C$29,0,10*ROW('Sanitation Data'!C114))="","",OFFSET('Sanitation Data'!$C$29,0,10*ROW('Sanitation Data'!C114)))</f>
        <v/>
      </c>
      <c r="CL120" s="36" t="str">
        <f ca="true">+IF(OFFSET('Sanitation Data'!$C$30,0,10*ROW('Sanitation Data'!C114))="","",OFFSET('Sanitation Data'!$C$30,0,10*ROW('Sanitation Data'!C114)))</f>
        <v/>
      </c>
      <c r="CM120" s="36" t="str">
        <f ca="true">+IF(OFFSET('Sanitation Data'!$C$31,0,10*ROW('Sanitation Data'!C114))="","",OFFSET('Sanitation Data'!$C$31,0,10*ROW('Sanitation Data'!C114)))</f>
        <v/>
      </c>
      <c r="CN120" s="36" t="str">
        <f ca="true">+IF(OFFSET('Sanitation Data'!$C$32,0,10*ROW('Sanitation Data'!C114))="","",OFFSET('Sanitation Data'!$C$32,0,10*ROW('Sanitation Data'!C114)))</f>
        <v/>
      </c>
      <c r="CO120" s="36" t="str">
        <f ca="true">+IF(OFFSET('Sanitation Data'!$C$33,0,10*ROW('Sanitation Data'!C114))="","",OFFSET('Sanitation Data'!$C$33,0,10*ROW('Sanitation Data'!C114)))</f>
        <v/>
      </c>
      <c r="CP120" s="36" t="str">
        <f ca="true">+IF(OFFSET('Sanitation Data'!$D$29,0,10*ROW('Sanitation Data'!D114))="","",OFFSET('Sanitation Data'!$D$29,0,10*ROW('Sanitation Data'!D114)))</f>
        <v/>
      </c>
      <c r="CQ120" s="36" t="str">
        <f ca="true">+IF(OFFSET('Sanitation Data'!$D$30,0,10*ROW('Sanitation Data'!D114))="","",OFFSET('Sanitation Data'!$D$30,0,10*ROW('Sanitation Data'!D114)))</f>
        <v/>
      </c>
      <c r="CR120" s="36" t="str">
        <f ca="true">+IF(OFFSET('Sanitation Data'!$D$31,0,10*ROW('Sanitation Data'!D114))="","",OFFSET('Sanitation Data'!$D$31,0,10*ROW('Sanitation Data'!D114)))</f>
        <v/>
      </c>
      <c r="CS120" s="36" t="str">
        <f ca="true">+IF(OFFSET('Sanitation Data'!$D$32,0,10*ROW('Sanitation Data'!D114))="","",OFFSET('Sanitation Data'!$D$32,0,10*ROW('Sanitation Data'!D114)))</f>
        <v/>
      </c>
      <c r="CT120" s="36" t="str">
        <f ca="true">+IF(OFFSET('Sanitation Data'!$D$33,0,10*ROW('Sanitation Data'!D114))="","",OFFSET('Sanitation Data'!$D$33,0,10*ROW('Sanitation Data'!D114)))</f>
        <v/>
      </c>
      <c r="CU120" s="36" t="str">
        <f ca="true">+IF(OFFSET('Sanitation Data'!$E$29,0,10*ROW('Sanitation Data'!E114))="","",OFFSET('Sanitation Data'!$E$29,0,10*ROW('Sanitation Data'!E114)))</f>
        <v/>
      </c>
      <c r="CV120" s="36" t="str">
        <f ca="true">+IF(OFFSET('Sanitation Data'!$E$30,0,10*ROW('Sanitation Data'!E114))="","",OFFSET('Sanitation Data'!$E$30,0,10*ROW('Sanitation Data'!E114)))</f>
        <v/>
      </c>
      <c r="CW120" s="36" t="str">
        <f ca="true">+IF(OFFSET('Sanitation Data'!$E$31,0,10*ROW('Sanitation Data'!E114))="","",OFFSET('Sanitation Data'!$E$31,0,10*ROW('Sanitation Data'!E114)))</f>
        <v/>
      </c>
      <c r="CX120" s="36" t="str">
        <f ca="true">+IF(OFFSET('Sanitation Data'!$E$32,0,10*ROW('Sanitation Data'!E114))="","",OFFSET('Sanitation Data'!$E$32,0,10*ROW('Sanitation Data'!E114)))</f>
        <v/>
      </c>
      <c r="CY120" s="36" t="str">
        <f ca="true">+IF(OFFSET('Sanitation Data'!$E$33,0,10*ROW('Sanitation Data'!E114))="","",OFFSET('Sanitation Data'!$E$33,0,10*ROW('Sanitation Data'!E114)))</f>
        <v/>
      </c>
      <c r="CZ120" s="36" t="str">
        <f ca="true">+IF(OFFSET('Sanitation Data'!$F$29,0,10*ROW('Sanitation Data'!F114))="","",OFFSET('Sanitation Data'!$F$29,0,10*ROW('Sanitation Data'!F114)))</f>
        <v/>
      </c>
      <c r="DA120" s="36" t="str">
        <f ca="true">+IF(OFFSET('Sanitation Data'!$F$30,0,10*ROW('Sanitation Data'!F114))="","",OFFSET('Sanitation Data'!$F$30,0,10*ROW('Sanitation Data'!F114)))</f>
        <v/>
      </c>
      <c r="DB120" s="36" t="str">
        <f ca="true">+IF(OFFSET('Sanitation Data'!$F$31,0,10*ROW('Sanitation Data'!F114))="","",OFFSET('Sanitation Data'!$F$31,0,10*ROW('Sanitation Data'!F114)))</f>
        <v/>
      </c>
      <c r="DC120" s="36" t="str">
        <f ca="true">+IF(OFFSET('Sanitation Data'!$F$32,0,10*ROW('Sanitation Data'!F114))="","",OFFSET('Sanitation Data'!$F$32,0,10*ROW('Sanitation Data'!F114)))</f>
        <v/>
      </c>
      <c r="DD120" s="36" t="str">
        <f ca="true">+IF(OFFSET('Sanitation Data'!$F$33,0,10*ROW('Sanitation Data'!F114))="","",OFFSET('Sanitation Data'!$F$33,0,10*ROW('Sanitation Data'!F114)))</f>
        <v/>
      </c>
      <c r="DE120" s="36" t="str">
        <f ca="true">+IF(OFFSET('Sanitation Data'!$G$29,0,10*ROW('Sanitation Data'!G114))="","",OFFSET('Sanitation Data'!$G$29,0,10*ROW('Sanitation Data'!G114)))</f>
        <v/>
      </c>
      <c r="DF120" s="36" t="str">
        <f ca="true">+IF(OFFSET('Sanitation Data'!$G$30,0,10*ROW('Sanitation Data'!G114))="","",OFFSET('Sanitation Data'!$G$30,0,10*ROW('Sanitation Data'!G114)))</f>
        <v/>
      </c>
      <c r="DG120" s="36" t="str">
        <f ca="true">+IF(OFFSET('Sanitation Data'!$G$31,0,10*ROW('Sanitation Data'!G114))="","",OFFSET('Sanitation Data'!$G$31,0,10*ROW('Sanitation Data'!G114)))</f>
        <v/>
      </c>
      <c r="DH120" s="36" t="str">
        <f ca="true">+IF(OFFSET('Sanitation Data'!$G$32,0,10*ROW('Sanitation Data'!G114))="","",OFFSET('Sanitation Data'!$G$32,0,10*ROW('Sanitation Data'!G114)))</f>
        <v/>
      </c>
      <c r="DI120" s="36" t="str">
        <f ca="true">+IF(OFFSET('Sanitation Data'!$G$33,0,10*ROW('Sanitation Data'!G114))="","",OFFSET('Sanitation Data'!$G$33,0,10*ROW('Sanitation Data'!G114)))</f>
        <v/>
      </c>
      <c r="DJ120" s="36" t="str">
        <f ca="true">+IF(OFFSET('Sanitation Data'!$H$29,0,10*ROW('Sanitation Data'!H114))="","",OFFSET('Sanitation Data'!$H$29,0,10*ROW('Sanitation Data'!H114)))</f>
        <v/>
      </c>
      <c r="DK120" s="36" t="str">
        <f ca="true">+IF(OFFSET('Sanitation Data'!$H$30,0,10*ROW('Sanitation Data'!H114))="","",OFFSET('Sanitation Data'!$H$30,0,10*ROW('Sanitation Data'!H114)))</f>
        <v/>
      </c>
      <c r="DL120" s="36" t="str">
        <f ca="true">+IF(OFFSET('Sanitation Data'!$H$31,0,10*ROW('Sanitation Data'!H114))="","",OFFSET('Sanitation Data'!$H$31,0,10*ROW('Sanitation Data'!H114)))</f>
        <v/>
      </c>
      <c r="DM120" s="36" t="str">
        <f ca="true">+IF(OFFSET('Sanitation Data'!$H$32,0,10*ROW('Sanitation Data'!H114))="","",OFFSET('Sanitation Data'!$H$32,0,10*ROW('Sanitation Data'!H114)))</f>
        <v/>
      </c>
      <c r="DN120" s="36" t="str">
        <f ca="true">+IF(OFFSET('Sanitation Data'!$H$33,0,10*ROW('Sanitation Data'!H114))="","",OFFSET('Sanitation Data'!$H$33,0,10*ROW('Sanitation Data'!H114)))</f>
        <v/>
      </c>
      <c r="DO120" s="36" t="str">
        <f ca="true">+IF(OFFSET('Hygiene Data'!$C$12,0,10*ROW('Hygiene Data'!C114))="","",OFFSET('Hygiene Data'!$C$12,0,10*ROW('Hygiene Data'!C114)))</f>
        <v/>
      </c>
      <c r="DP120" s="36" t="str">
        <f ca="true">+IF(OFFSET('Hygiene Data'!$C$13,0,10*ROW('Hygiene Data'!C114))="","",OFFSET('Hygiene Data'!$C$13,0,10*ROW('Hygiene Data'!C114)))</f>
        <v/>
      </c>
      <c r="DQ120" s="36" t="str">
        <f ca="true">+IF(OFFSET('Hygiene Data'!$C$14,0,10*ROW('Hygiene Data'!C114))="","",OFFSET('Hygiene Data'!$C$14,0,10*ROW('Hygiene Data'!C114)))</f>
        <v/>
      </c>
      <c r="DR120" s="36" t="str">
        <f ca="true">+IF(OFFSET('Hygiene Data'!$D$12,0,10*ROW('Hygiene Data'!D114))="","",OFFSET('Hygiene Data'!$D$12,0,10*ROW('Hygiene Data'!D114)))</f>
        <v/>
      </c>
      <c r="DS120" s="36" t="str">
        <f ca="true">+IF(OFFSET('Hygiene Data'!$D$13,0,10*ROW('Hygiene Data'!D114))="","",OFFSET('Hygiene Data'!$D$13,0,10*ROW('Hygiene Data'!D114)))</f>
        <v/>
      </c>
      <c r="DT120" s="36" t="str">
        <f ca="true">+IF(OFFSET('Hygiene Data'!$D$14,0,10*ROW('Hygiene Data'!D114))="","",OFFSET('Hygiene Data'!$D$14,0,10*ROW('Hygiene Data'!D114)))</f>
        <v/>
      </c>
      <c r="DU120" s="36" t="str">
        <f ca="true">+IF(OFFSET('Hygiene Data'!$E$12,0,10*ROW('Hygiene Data'!E114))="","",OFFSET('Hygiene Data'!$E$12,0,10*ROW('Hygiene Data'!E114)))</f>
        <v/>
      </c>
      <c r="DV120" s="36" t="str">
        <f ca="true">+IF(OFFSET('Hygiene Data'!$E$13,0,10*ROW('Hygiene Data'!E114))="","",OFFSET('Hygiene Data'!$E$13,0,10*ROW('Hygiene Data'!E114)))</f>
        <v/>
      </c>
      <c r="DW120" s="36" t="str">
        <f ca="true">+IF(OFFSET('Hygiene Data'!$E$14,0,10*ROW('Hygiene Data'!E114))="","",OFFSET('Hygiene Data'!$E$14,0,10*ROW('Hygiene Data'!E114)))</f>
        <v/>
      </c>
      <c r="DX120" s="36" t="str">
        <f ca="true">+IF(OFFSET('Hygiene Data'!$F$12,0,10*ROW('Hygiene Data'!F114))="","",OFFSET('Hygiene Data'!$F$12,0,10*ROW('Hygiene Data'!F114)))</f>
        <v/>
      </c>
      <c r="DY120" s="36" t="str">
        <f ca="true">+IF(OFFSET('Hygiene Data'!$F$13,0,10*ROW('Hygiene Data'!F114))="","",OFFSET('Hygiene Data'!$F$13,0,10*ROW('Hygiene Data'!F114)))</f>
        <v/>
      </c>
      <c r="DZ120" s="36" t="str">
        <f ca="true">+IF(OFFSET('Hygiene Data'!$F$14,0,10*ROW('Hygiene Data'!F114))="","",OFFSET('Hygiene Data'!$F$14,0,10*ROW('Hygiene Data'!F114)))</f>
        <v/>
      </c>
      <c r="EA120" s="36" t="str">
        <f ca="true">+IF(OFFSET('Hygiene Data'!$G$12,0,10*ROW('Hygiene Data'!G114))="","",OFFSET('Hygiene Data'!$G$12,0,10*ROW('Hygiene Data'!G114)))</f>
        <v/>
      </c>
      <c r="EB120" s="36" t="str">
        <f ca="true">+IF(OFFSET('Hygiene Data'!$G$13,0,10*ROW('Hygiene Data'!G114))="","",OFFSET('Hygiene Data'!$G$13,0,10*ROW('Hygiene Data'!G114)))</f>
        <v/>
      </c>
      <c r="EC120" s="36" t="str">
        <f ca="true">+IF(OFFSET('Hygiene Data'!$G$14,0,10*ROW('Hygiene Data'!G114))="","",OFFSET('Hygiene Data'!$G$14,0,10*ROW('Hygiene Data'!G114)))</f>
        <v/>
      </c>
      <c r="ED120" s="36" t="str">
        <f ca="true">+IF(OFFSET('Hygiene Data'!$H$12,0,10*ROW('Hygiene Data'!H114))="","",OFFSET('Hygiene Data'!$H$12,0,10*ROW('Hygiene Data'!H114)))</f>
        <v/>
      </c>
      <c r="EE120" s="36" t="str">
        <f ca="true">+IF(OFFSET('Hygiene Data'!$H$13,0,10*ROW('Hygiene Data'!H114))="","",OFFSET('Hygiene Data'!$H$13,0,10*ROW('Hygiene Data'!H114)))</f>
        <v/>
      </c>
      <c r="EF120" s="36" t="str">
        <f ca="true">+IF(OFFSET('Hygiene Data'!$H$14,0,10*ROW('Hygiene Data'!H114))="","",OFFSET('Hygiene Data'!$H$14,0,10*ROW('Hygiene Data'!H114)))</f>
        <v/>
      </c>
    </row>
    <row r="121" x14ac:dyDescent="0.2">
      <c r="A121" s="59" t="str">
        <f ca="true">+IF(OFFSET('Water Data'!$B$1,0,10*ROW('Water Data'!B118))="","",OFFSET('Water Data'!$B$1,0,10*ROW('Water Data'!B118)))</f>
        <v/>
      </c>
      <c r="B121" s="59" t="str">
        <f ca="true">+IF(OFFSET('Water Data'!$A$3,0,10*ROW('Water Data'!A118))="","",OFFSET('Water Data'!$A$3,0,10*ROW('Water Data'!A118)))</f>
        <v/>
      </c>
      <c r="C121" s="59" t="str">
        <f ca="true">+IF(OFFSET('Water Data'!$C$3,0,10*ROW('Water Data'!C118))="","",OFFSET('Water Data'!$C$3,0,10*ROW('Water Data'!C118)))</f>
        <v/>
      </c>
      <c r="D121" s="252" t="e">
        <f ca="true">+IF(AND(ISNUMBER(OFFSET('Water Data'!$C$5,0,10*ROW('Water Data'!C115))),BS121="Yes"),100-OFFSET('Water Data'!$C$5,0,10*ROW('Water Data'!C115)),IF(AND(ISNUMBER(OFFSET('Water Data'!$C$5,0,10*ROW('Water Data'!C115))),BS121="No",ISNUMBER(OFFSET('Water Data'!$C$5,0,10*ROW('Water Data'!C115)))),CONCATENATE("[",ROUND(100-OFFSET('Water Data'!$C$5,0,10*ROW('Water Data'!C115)),0),"]"),IF(AND(ISNUMBER(OFFSET('Water Data'!$C$5,0,10*ROW('Water Data'!C115))),BS121="",ISNUMBER(OFFSET('Water Data'!$C$5,0,10*ROW('Water Data'!C115)))),100-OFFSET('Water Data'!$C$5,0,10*ROW('Water Data'!C115)),NA())))</f>
        <v>#N/A</v>
      </c>
      <c r="E121" s="252" t="e">
        <f ca="true">+IF(AND(ISNUMBER(OFFSET('Water Data'!$C$7,0,10*ROW('Water Data'!D115))),BT121="Yes"),OFFSET('Water Data'!$C$7,0,10*ROW('Water Data'!C115)),IF(AND(ISNUMBER(OFFSET('Water Data'!$C$7,0,10*ROW('Water Data'!C115))),BT121="No",ISNUMBER(OFFSET('Water Data'!$C$7,0,10*ROW('Water Data'!C115)))),CONCATENATE("[",ROUND(OFFSET('Water Data'!$C$7,0,10*ROW('Water Data'!C115)),0),"]"),IF(AND(ISNUMBER(OFFSET('Water Data'!$C$7,0,10*ROW('Water Data'!C115))),BT121="",ISNUMBER(OFFSET('Water Data'!$C$7,0,10*ROW('Water Data'!C115)))),OFFSET('Water Data'!$C$7,0,10*ROW('Water Data'!C115)),NA())))</f>
        <v>#N/A</v>
      </c>
      <c r="F121" s="252" t="e">
        <f ca="true">+IF(AND(ISNUMBER(OFFSET('Water Data'!$C$10,0,10*ROW('Water Data'!C115))),BU121="Yes"),OFFSET('Water Data'!$C$10,0,10*ROW('Water Data'!C115)),IF(AND(ISNUMBER(OFFSET('Water Data'!$C$10,0,10*ROW('Water Data'!C115))),BU121="No",ISNUMBER(OFFSET('Water Data'!$C$10,0,10*ROW('Water Data'!C115)))),CONCATENATE("[",ROUND(OFFSET('Water Data'!$C$10,0,10*ROW('Water Data'!C115)),0),"]"),IF(AND(ISNUMBER(OFFSET('Water Data'!$C$10,0,10*ROW('Water Data'!C115))),BU121="",ISNUMBER(OFFSET('Water Data'!$C$10,0,10*ROW('Water Data'!C115)))),OFFSET('Water Data'!$C$10,0,10*ROW('Water Data'!C115)),NA())))</f>
        <v>#N/A</v>
      </c>
      <c r="G121" s="252" t="e">
        <f ca="true">+IF(AND(ISNUMBER(OFFSET('Water Data'!$D$5,0,10*ROW('Water Data'!D115))),BV121="Yes"),100-OFFSET('Water Data'!$D$5,0,10*ROW('Water Data'!D115)),IF(AND(ISNUMBER(OFFSET('Water Data'!$D$5,0,10*ROW('Water Data'!D115))),BV121="No",ISNUMBER(OFFSET('Water Data'!$D$5,0,10*ROW('Water Data'!D115)))),CONCATENATE("[",ROUND(100-OFFSET('Water Data'!$D$5,0,10*ROW('Water Data'!D115)),0),"]"),IF(AND(ISNUMBER(OFFSET('Water Data'!$D$5,0,10*ROW('Water Data'!D115))),BV121="",ISNUMBER(OFFSET('Water Data'!$D$5,0,10*ROW('Water Data'!D115)))),100-OFFSET('Water Data'!$D$5,0,10*ROW('Water Data'!D115)),NA())))</f>
        <v>#N/A</v>
      </c>
      <c r="H121" s="252" t="e">
        <f ca="true">+IF(AND(ISNUMBER(OFFSET('Water Data'!$D$7,0,10*ROW('Water Data'!D115))),BW121="Yes"),OFFSET('Water Data'!$D$7,0,10*ROW('Water Data'!D115)),IF(AND(ISNUMBER(OFFSET('Water Data'!$D$7,0,10*ROW('Water Data'!D115))),BW121="No",ISNUMBER(OFFSET('Water Data'!$D$7,0,10*ROW('Water Data'!D115)))),CONCATENATE("[",ROUND(OFFSET('Water Data'!$C$7,0,10*ROW('Water Data'!D115)),0),"]"),IF(AND(ISNUMBER(OFFSET('Water Data'!$D$7,0,10*ROW('Water Data'!D115))),BW121="",ISNUMBER(OFFSET('Water Data'!$D$7,0,10*ROW('Water Data'!D115)))),OFFSET('Water Data'!$D$7,0,10*ROW('Water Data'!D115)),NA())))</f>
        <v>#N/A</v>
      </c>
      <c r="I121" s="252" t="e">
        <f ca="true">+IF(AND(ISNUMBER(OFFSET('Water Data'!$D$10,0,10*ROW('Water Data'!D115))),BX121="Yes"),OFFSET('Water Data'!$D$10,0,10*ROW('Water Data'!D115)),IF(AND(ISNUMBER(OFFSET('Water Data'!$D$10,0,10*ROW('Water Data'!D115))),BX121="No",ISNUMBER(OFFSET('Water Data'!$D$10,0,10*ROW('Water Data'!D115)))),CONCATENATE("[",ROUND(OFFSET('Water Data'!$D$10,0,10*ROW('Water Data'!D115)),0),"]"),IF(AND(ISNUMBER(OFFSET('Water Data'!$D$10,0,10*ROW('Water Data'!D115))),BX121="",ISNUMBER(OFFSET('Water Data'!$D$10,0,10*ROW('Water Data'!D115)))),OFFSET('Water Data'!$D$10,0,10*ROW('Water Data'!D115)),NA())))</f>
        <v>#N/A</v>
      </c>
      <c r="J121" s="252" t="e">
        <f ca="true">+IF(AND(ISNUMBER(OFFSET('Water Data'!$E$5,0,10*ROW('Water Data'!E115))),BY121="Yes"),100-OFFSET('Water Data'!$E$5,0,10*ROW('Water Data'!E115)),IF(AND(ISNUMBER(OFFSET('Water Data'!$E$5,0,10*ROW('Water Data'!E115))),BY121="No",ISNUMBER(OFFSET('Water Data'!$E$5,0,10*ROW('Water Data'!E115)))),CONCATENATE("[",ROUND(100-OFFSET('Water Data'!$E$5,0,10*ROW('Water Data'!E115)),0),"]"),IF(AND(ISNUMBER(OFFSET('Water Data'!$E$5,0,10*ROW('Water Data'!E115))),BY121="",ISNUMBER(OFFSET('Water Data'!$E$5,0,10*ROW('Water Data'!E115)))),100-OFFSET('Water Data'!$E$5,0,10*ROW('Water Data'!E115)),NA())))</f>
        <v>#N/A</v>
      </c>
      <c r="K121" s="252" t="e">
        <f ca="true">+IF(AND(ISNUMBER(OFFSET('Water Data'!$E$7,0,10*ROW('Water Data'!E115))),BZ121="Yes"),OFFSET('Water Data'!$E$7,0,10*ROW('Water Data'!E115)),IF(AND(ISNUMBER(OFFSET('Water Data'!$E$7,0,10*ROW('Water Data'!E115))),BZ121="No",ISNUMBER(OFFSET('Water Data'!$E$7,0,10*ROW('Water Data'!E115)))),CONCATENATE("[",ROUND(OFFSET('Water Data'!$E$7,0,10*ROW('Water Data'!E115)),0),"]"),IF(AND(ISNUMBER(OFFSET('Water Data'!$E$7,0,10*ROW('Water Data'!E115))),BZ121="",ISNUMBER(OFFSET('Water Data'!$E$7,0,10*ROW('Water Data'!E115)))),OFFSET('Water Data'!$E$7,0,10*ROW('Water Data'!E115)),NA())))</f>
        <v>#N/A</v>
      </c>
      <c r="L121" s="252" t="e">
        <f ca="true">+IF(AND(ISNUMBER(OFFSET('Water Data'!$E$10,0,10*ROW('Water Data'!E115))),CA121="Yes"),OFFSET('Water Data'!$E$10,0,10*ROW('Water Data'!E115)),IF(AND(ISNUMBER(OFFSET('Water Data'!$E$10,0,10*ROW('Water Data'!E115))),CA121="No",ISNUMBER(OFFSET('Water Data'!$E$10,0,10*ROW('Water Data'!E115)))),CONCATENATE("[",ROUND(OFFSET('Water Data'!$E$10,0,10*ROW('Water Data'!E115)),0),"]"),IF(AND(ISNUMBER(OFFSET('Water Data'!$E$10,0,10*ROW('Water Data'!E115))),CA121="",ISNUMBER(OFFSET('Water Data'!$E$10,0,10*ROW('Water Data'!E115)))),OFFSET('Water Data'!$E$10,0,10*ROW('Water Data'!E115)),NA())))</f>
        <v>#N/A</v>
      </c>
      <c r="M121" s="252" t="e">
        <f ca="true">+IF(AND(ISNUMBER(OFFSET('Water Data'!$F$5,0,10*ROW('Water Data'!F115))),CB121="Yes"),100-OFFSET('Water Data'!$F$5,0,10*ROW('Water Data'!F115)),IF(AND(ISNUMBER(OFFSET('Water Data'!$F$5,0,10*ROW('Water Data'!F115))),CB121="No",ISNUMBER(OFFSET('Water Data'!$F$5,0,10*ROW('Water Data'!F115)))),CONCATENATE("[",ROUND(100-OFFSET('Water Data'!$F$5,0,10*ROW('Water Data'!F115)),0),"]"),IF(AND(ISNUMBER(OFFSET('Water Data'!$F$5,0,10*ROW('Water Data'!F115))),CB121="",ISNUMBER(OFFSET('Water Data'!$F$5,0,10*ROW('Water Data'!F115)))),100-OFFSET('Water Data'!$F$5,0,10*ROW('Water Data'!F115)),NA())))</f>
        <v>#N/A</v>
      </c>
      <c r="N121" s="252" t="e">
        <f ca="true">+IF(AND(ISNUMBER(OFFSET('Water Data'!$F$7,0,10*ROW('Water Data'!F115))),CC121="Yes"),OFFSET('Water Data'!$F$7,0,10*ROW('Water Data'!F115)),IF(AND(ISNUMBER(OFFSET('Water Data'!$F$7,0,10*ROW('Water Data'!F115))),CC121="No",ISNUMBER(OFFSET('Water Data'!$F$7,0,10*ROW('Water Data'!F115)))),CONCATENATE("[",ROUND(OFFSET('Water Data'!$F$7,0,10*ROW('Water Data'!F115)),0),"]"),IF(AND(ISNUMBER(OFFSET('Water Data'!$F$7,0,10*ROW('Water Data'!F115))),CC121="",ISNUMBER(OFFSET('Water Data'!$F$7,0,10*ROW('Water Data'!F115)))),OFFSET('Water Data'!$F$7,0,10*ROW('Water Data'!F115)),NA())))</f>
        <v>#N/A</v>
      </c>
      <c r="O121" s="252" t="e">
        <f ca="true">+IF(AND(ISNUMBER(OFFSET('Water Data'!$F$10,0,10*ROW('Water Data'!F115))),CD121="Yes"),OFFSET('Water Data'!$F$10,0,10*ROW('Water Data'!F115)),IF(AND(ISNUMBER(OFFSET('Water Data'!$F$10,0,10*ROW('Water Data'!F115))),CD121="No",ISNUMBER(OFFSET('Water Data'!$F$10,0,10*ROW('Water Data'!F115)))),CONCATENATE("[",ROUND(OFFSET('Water Data'!$F$10,0,10*ROW('Water Data'!F115)),0),"]"),IF(AND(ISNUMBER(OFFSET('Water Data'!$F$10,0,10*ROW('Water Data'!F115))),CD121="",ISNUMBER(OFFSET('Water Data'!$F$10,0,10*ROW('Water Data'!F115)))),OFFSET('Water Data'!$F$10,0,10*ROW('Water Data'!F115)),NA())))</f>
        <v>#N/A</v>
      </c>
      <c r="P121" s="252" t="e">
        <f ca="true">+IF(AND(ISNUMBER(OFFSET('Water Data'!$G$5,0,10*ROW('Water Data'!G115))),CE121="Yes"),100-OFFSET('Water Data'!$G$5,0,10*ROW('Water Data'!G115)),IF(AND(ISNUMBER(OFFSET('Water Data'!$G$5,0,10*ROW('Water Data'!G115))),CE121="No",ISNUMBER(OFFSET('Water Data'!$G$5,0,10*ROW('Water Data'!G115)))),CONCATENATE("[",ROUND(100-OFFSET('Water Data'!$G$5,0,10*ROW('Water Data'!G115)),0),"]"),IF(AND(ISNUMBER(OFFSET('Water Data'!$G$5,0,10*ROW('Water Data'!G115))),CE121="",ISNUMBER(OFFSET('Water Data'!$G$5,0,10*ROW('Water Data'!G115)))),100-OFFSET('Water Data'!$G$5,0,10*ROW('Water Data'!G115)),NA())))</f>
        <v>#N/A</v>
      </c>
      <c r="Q121" s="252" t="e">
        <f ca="true">+IF(AND(ISNUMBER(OFFSET('Water Data'!$G$7,0,10*ROW('Water Data'!G115))),CF121="Yes"),OFFSET('Water Data'!$G$7,0,10*ROW('Water Data'!G115)),IF(AND(ISNUMBER(OFFSET('Water Data'!$G$7,0,10*ROW('Water Data'!G115))),CF121="No",ISNUMBER(OFFSET('Water Data'!$G$7,0,10*ROW('Water Data'!G115)))),CONCATENATE("[",ROUND(OFFSET('Water Data'!$G$7,0,10*ROW('Water Data'!G115)),0),"]"),IF(AND(ISNUMBER(OFFSET('Water Data'!$G$7,0,10*ROW('Water Data'!G115))),CF121="",ISNUMBER(OFFSET('Water Data'!$G$7,0,10*ROW('Water Data'!G115)))),OFFSET('Water Data'!$G$7,0,10*ROW('Water Data'!G115)),NA())))</f>
        <v>#N/A</v>
      </c>
      <c r="R121" s="252" t="e">
        <f ca="true">+IF(AND(ISNUMBER(OFFSET('Water Data'!$G$10,0,10*ROW('Water Data'!G115))),CG121="Yes"),OFFSET('Water Data'!$G$10,0,10*ROW('Water Data'!G115)),IF(AND(ISNUMBER(OFFSET('Water Data'!$G$10,0,10*ROW('Water Data'!G115))),CG121="No",ISNUMBER(OFFSET('Water Data'!$G$10,0,10*ROW('Water Data'!G115)))),CONCATENATE("[",ROUND(OFFSET('Water Data'!$G$10,0,10*ROW('Water Data'!G115)),0),"]"),IF(AND(ISNUMBER(OFFSET('Water Data'!$G$10,0,10*ROW('Water Data'!G115))),CG121="",ISNUMBER(OFFSET('Water Data'!$G$10,0,10*ROW('Water Data'!G115)))),OFFSET('Water Data'!$G$10,0,10*ROW('Water Data'!G115)),NA())))</f>
        <v>#N/A</v>
      </c>
      <c r="S121" s="252" t="e">
        <f ca="true">+IF(AND(ISNUMBER(OFFSET('Water Data'!$H$5,0,10*ROW('Water Data'!H115))),CH121="Yes"),100-OFFSET('Water Data'!$H$5,0,10*ROW('Water Data'!H115)),IF(AND(ISNUMBER(OFFSET('Water Data'!$H$5,0,10*ROW('Water Data'!H115))),CH121="No",ISNUMBER(OFFSET('Water Data'!$H$5,0,10*ROW('Water Data'!H115)))),CONCATENATE("[",ROUND(100-OFFSET('Water Data'!$H$5,0,10*ROW('Water Data'!H115)),0),"]"),IF(AND(ISNUMBER(OFFSET('Water Data'!$H$5,0,10*ROW('Water Data'!H115))),CH121="",ISNUMBER(OFFSET('Water Data'!$H$5,0,10*ROW('Water Data'!H115)))),100-OFFSET('Water Data'!$H$5,0,10*ROW('Water Data'!H115)),NA())))</f>
        <v>#N/A</v>
      </c>
      <c r="T121" s="252" t="e">
        <f ca="true">+IF(AND(ISNUMBER(OFFSET('Water Data'!$H$7,0,10*ROW('Water Data'!H115))),CI121="Yes"),OFFSET('Water Data'!$H$7,0,10*ROW('Water Data'!H115)),IF(AND(ISNUMBER(OFFSET('Water Data'!$H$7,0,10*ROW('Water Data'!H115))),CI121="No",ISNUMBER(OFFSET('Water Data'!$H$7,0,10*ROW('Water Data'!H115)))),CONCATENATE("[",ROUND(OFFSET('Water Data'!$H$7,0,10*ROW('Water Data'!H115)),0),"]"),IF(AND(ISNUMBER(OFFSET('Water Data'!$H$7,0,10*ROW('Water Data'!H115))),CI121="",ISNUMBER(OFFSET('Water Data'!$H$7,0,10*ROW('Water Data'!H115)))),OFFSET('Water Data'!$H$7,0,10*ROW('Water Data'!H115)),NA())))</f>
        <v>#N/A</v>
      </c>
      <c r="U121" s="252" t="e">
        <f ca="true">+IF(AND(ISNUMBER(OFFSET('Water Data'!$H$10,0,10*ROW('Water Data'!H115))),CJ121="Yes"),OFFSET('Water Data'!$H$10,0,10*ROW('Water Data'!H115)),IF(AND(ISNUMBER(OFFSET('Water Data'!$H$10,0,10*ROW('Water Data'!H115))),CJ121="No",ISNUMBER(OFFSET('Water Data'!$H$10,0,10*ROW('Water Data'!H115)))),CONCATENATE("[",ROUND(OFFSET('Water Data'!$H$10,0,10*ROW('Water Data'!H115)),0),"]"),IF(AND(ISNUMBER(OFFSET('Water Data'!$H$10,0,10*ROW('Water Data'!H115))),CJ121="",ISNUMBER(OFFSET('Water Data'!$H$10,0,10*ROW('Water Data'!H115)))),OFFSET('Water Data'!$H$10,0,10*ROW('Water Data'!H115)),NA())))</f>
        <v>#N/A</v>
      </c>
      <c r="V121" s="253" t="e">
        <f ca="true">+IF(AND(ISNUMBER(OFFSET('Sanitation Data'!$C$5,0,10*ROW('Sanitation Data'!C115))),CK121="Yes"),100-OFFSET('Sanitation Data'!$C$5,0,10*ROW('Sanitation Data'!C115)),IF(AND(ISNUMBER(OFFSET('Sanitation Data'!$C$5,0,10*ROW('Sanitation Data'!C115))),CK121="No",ISNUMBER(OFFSET('Sanitation Data'!$C$5,0,10*ROW('Sanitation Data'!C115)))),CONCATENATE("[",ROUND(100-OFFSET('Sanitation Data'!$C$5,0,10*ROW('Sanitation Data'!C115)),0),"]"),IF(AND(ISNUMBER(OFFSET('Sanitation Data'!$C$5,0,10*ROW('Sanitation Data'!C115))),CK121="",ISNUMBER(OFFSET('Sanitation Data'!$C$5,0,10*ROW('Sanitation Data'!C115)))),100-OFFSET('Sanitation Data'!$C$5,0,10*ROW('Sanitation Data'!C115)),NA())))</f>
        <v>#N/A</v>
      </c>
      <c r="W121" s="253" t="e">
        <f ca="true">+IF(AND(ISNUMBER(OFFSET('Sanitation Data'!$C$7,0,10*ROW('Sanitation Data'!C115))),CL121="Yes"),OFFSET('Sanitation Data'!$C$7,0,10*ROW('Sanitation Data'!C115)),IF(AND(ISNUMBER(OFFSET('Sanitation Data'!$C$7,0,10*ROW('Sanitation Data'!C115))),CL121="No",ISNUMBER(OFFSET('Sanitation Data'!$C$7,0,10*ROW('Sanitation Data'!C115)))),CONCATENATE("[",ROUND(OFFSET('Sanitation Data'!$C$7,0,10*ROW('Sanitation Data'!C115)),0),"]"),IF(AND(ISNUMBER(OFFSET('Sanitation Data'!$C$7,0,10*ROW('Sanitation Data'!C115))),CL121="",ISNUMBER(OFFSET('Sanitation Data'!$C$7,0,10*ROW('Sanitation Data'!C115)))),OFFSET('Sanitation Data'!$C$7,0,10*ROW('Sanitation Data'!C115)),NA())))</f>
        <v>#N/A</v>
      </c>
      <c r="X121" s="253" t="e">
        <f ca="true">+IF(AND(ISNUMBER(OFFSET('Sanitation Data'!$C$11,0,10*ROW('Sanitation Data'!C115))),CM121="Yes"),OFFSET('Sanitation Data'!$C$11,0,10*ROW('Sanitation Data'!C115)),IF(AND(ISNUMBER(OFFSET('Sanitation Data'!$C$11,0,10*ROW('Sanitation Data'!C115))),CM121="No",ISNUMBER(OFFSET('Sanitation Data'!$C$11,0,10*ROW('Sanitation Data'!C115)))),CONCATENATE("[",ROUND(OFFSET('Sanitation Data'!$C$11,0,10*ROW('Sanitation Data'!C115)),0),"]"),IF(AND(ISNUMBER(OFFSET('Sanitation Data'!$C$11,0,10*ROW('Sanitation Data'!C115))),CM121="",ISNUMBER(OFFSET('Sanitation Data'!$C$11,0,10*ROW('Sanitation Data'!C115)))),OFFSET('Sanitation Data'!$C$11,0,10*ROW('Sanitation Data'!C115)),NA())))</f>
        <v>#N/A</v>
      </c>
      <c r="Y121" s="253" t="e">
        <f ca="true">+IF(AND(ISNUMBER(OFFSET('Sanitation Data'!$C$12,0,10*ROW('Sanitation Data'!C115))),CN121="Yes"),OFFSET('Sanitation Data'!$C$12,0,10*ROW('Sanitation Data'!C115)),IF(AND(ISNUMBER(OFFSET('Sanitation Data'!$C$12,0,10*ROW('Sanitation Data'!C115))),CN121="No",ISNUMBER(OFFSET('Sanitation Data'!$C$12,0,10*ROW('Sanitation Data'!C115)))),CONCATENATE("[",ROUND(OFFSET('Sanitation Data'!$C$12,0,10*ROW('Sanitation Data'!C115)),0),"]"),IF(AND(ISNUMBER(OFFSET('Sanitation Data'!$C$12,0,10*ROW('Sanitation Data'!C115))),CN121="",ISNUMBER(OFFSET('Sanitation Data'!$C$12,0,10*ROW('Sanitation Data'!C115)))),OFFSET('Sanitation Data'!$C$12,0,10*ROW('Sanitation Data'!C115)),NA())))</f>
        <v>#N/A</v>
      </c>
      <c r="Z121" s="253" t="e">
        <f ca="true">+IF(AND(ISNUMBER(OFFSET('Sanitation Data'!$C$13,0,10*ROW('Sanitation Data'!C115))),CO121="Yes"),OFFSET('Sanitation Data'!$C$13,0,10*ROW('Sanitation Data'!C115)),IF(AND(ISNUMBER(OFFSET('Sanitation Data'!$C$13,0,10*ROW('Sanitation Data'!C115))),CO121="No",ISNUMBER(OFFSET('Sanitation Data'!$C$13,0,10*ROW('Sanitation Data'!C115)))),CONCATENATE("[",ROUND(OFFSET('Sanitation Data'!$C$13,0,10*ROW('Sanitation Data'!C115)),0),"]"),IF(AND(ISNUMBER(OFFSET('Sanitation Data'!$C$13,0,10*ROW('Sanitation Data'!C115))),CO121="",ISNUMBER(OFFSET('Sanitation Data'!$C$13,0,10*ROW('Sanitation Data'!C115)))),OFFSET('Sanitation Data'!$C$13,0,10*ROW('Sanitation Data'!C115)),NA())))</f>
        <v>#N/A</v>
      </c>
      <c r="AA121" s="253" t="e">
        <f ca="true">+IF(AND(ISNUMBER(OFFSET('Sanitation Data'!$D$5,0,10*ROW('Sanitation Data'!D115))),CP121="Yes"),100-OFFSET('Sanitation Data'!$D$5,0,10*ROW('Sanitation Data'!D115)),IF(AND(ISNUMBER(OFFSET('Sanitation Data'!$D$5,0,10*ROW('Sanitation Data'!D115))),CP121="No",ISNUMBER(OFFSET('Sanitation Data'!$D$5,0,10*ROW('Sanitation Data'!D115)))),CONCATENATE("[",ROUND(100-OFFSET('Sanitation Data'!$D$5,0,10*ROW('Sanitation Data'!D115)),0),"]"),IF(AND(ISNUMBER(OFFSET('Sanitation Data'!$D$5,0,10*ROW('Sanitation Data'!D115))),CP121="",ISNUMBER(OFFSET('Sanitation Data'!$D$5,0,10*ROW('Sanitation Data'!D115)))),100-OFFSET('Sanitation Data'!$D$5,0,10*ROW('Sanitation Data'!D115)),NA())))</f>
        <v>#N/A</v>
      </c>
      <c r="AB121" s="253" t="e">
        <f ca="true">+IF(AND(ISNUMBER(OFFSET('Sanitation Data'!$D$7,0,10*ROW('Sanitation Data'!D115))),CQ121="Yes"),OFFSET('Sanitation Data'!$D$7,0,10*ROW('Sanitation Data'!G115)),IF(AND(ISNUMBER(OFFSET('Sanitation Data'!$D$7,0,10*ROW('Sanitation Data'!D115))),CQ121="No",ISNUMBER(OFFSET('Sanitation Data'!$D$7,0,10*ROW('Sanitation Data'!D115)))),CONCATENATE("[",ROUND(OFFSET('Sanitation Data'!$D$7,0,10*ROW('Sanitation Data'!D115)),0),"]"),IF(AND(ISNUMBER(OFFSET('Sanitation Data'!$D$7,0,10*ROW('Sanitation Data'!D115))),CQ121="",ISNUMBER(OFFSET('Sanitation Data'!$D$7,0,10*ROW('Sanitation Data'!D115)))),OFFSET('Sanitation Data'!$D$7,0,10*ROW('Sanitation Data'!D115)),NA())))</f>
        <v>#N/A</v>
      </c>
      <c r="AC121" s="253" t="e">
        <f ca="true">+IF(AND(ISNUMBER(OFFSET('Sanitation Data'!$D$11,0,10*ROW('Sanitation Data'!D115))),CR121="Yes"),OFFSET('Sanitation Data'!$D$11,0,10*ROW('Sanitation Data'!D115)),IF(AND(ISNUMBER(OFFSET('Sanitation Data'!$D$11,0,10*ROW('Sanitation Data'!D115))),CR121="No",ISNUMBER(OFFSET('Sanitation Data'!$D$11,0,10*ROW('Sanitation Data'!D115)))),CONCATENATE("[",ROUND(OFFSET('Sanitation Data'!$D$11,0,10*ROW('Sanitation Data'!D115)),0),"]"),IF(AND(ISNUMBER(OFFSET('Sanitation Data'!$D$11,0,10*ROW('Sanitation Data'!D115))),CR121="",ISNUMBER(OFFSET('Sanitation Data'!$D$11,0,10*ROW('Sanitation Data'!D115)))),OFFSET('Sanitation Data'!$D$11,0,10*ROW('Sanitation Data'!D115)),NA())))</f>
        <v>#N/A</v>
      </c>
      <c r="AD121" s="253" t="e">
        <f ca="true">+IF(AND(ISNUMBER(OFFSET('Sanitation Data'!$D$12,0,10*ROW('Sanitation Data'!D115))),CS121="Yes"),OFFSET('Sanitation Data'!$D$12,0,10*ROW('Sanitation Data'!D115)),IF(AND(ISNUMBER(OFFSET('Sanitation Data'!$D$12,0,10*ROW('Sanitation Data'!D115))),CS121="No",ISNUMBER(OFFSET('Sanitation Data'!$D$12,0,10*ROW('Sanitation Data'!D115)))),CONCATENATE("[",ROUND(OFFSET('Sanitation Data'!$D$12,0,10*ROW('Sanitation Data'!D115)),0),"]"),IF(AND(ISNUMBER(OFFSET('Sanitation Data'!$D$12,0,10*ROW('Sanitation Data'!D115))),CS121="",ISNUMBER(OFFSET('Sanitation Data'!$D$12,0,10*ROW('Sanitation Data'!D115)))),OFFSET('Sanitation Data'!$D$12,0,10*ROW('Sanitation Data'!D115)),NA())))</f>
        <v>#N/A</v>
      </c>
      <c r="AE121" s="253" t="e">
        <f ca="true">+IF(AND(ISNUMBER(OFFSET('Sanitation Data'!$D$13,0,10*ROW('Sanitation Data'!D115))),CT121="Yes"),OFFSET('Sanitation Data'!$D$13,0,10*ROW('Sanitation Data'!D115)),IF(AND(ISNUMBER(OFFSET('Sanitation Data'!$D$13,0,10*ROW('Sanitation Data'!D115))),CT121="No",ISNUMBER(OFFSET('Sanitation Data'!$D$13,0,10*ROW('Sanitation Data'!D115)))),CONCATENATE("[",ROUND(OFFSET('Sanitation Data'!$D$13,0,10*ROW('Sanitation Data'!D115)),0),"]"),IF(AND(ISNUMBER(OFFSET('Sanitation Data'!$D$13,0,10*ROW('Sanitation Data'!D115))),CT121="",ISNUMBER(OFFSET('Sanitation Data'!$D$13,0,10*ROW('Sanitation Data'!D115)))),OFFSET('Sanitation Data'!$D$13,0,10*ROW('Sanitation Data'!D115)),NA())))</f>
        <v>#N/A</v>
      </c>
      <c r="AF121" s="253" t="e">
        <f ca="true">+IF(AND(ISNUMBER(OFFSET('Sanitation Data'!$E$5,0,10*ROW('Sanitation Data'!E115))),CU121="Yes"),100-OFFSET('Sanitation Data'!$E$5,0,10*ROW('Sanitation Data'!E115)),IF(AND(ISNUMBER(OFFSET('Sanitation Data'!$E$5,0,10*ROW('Sanitation Data'!E115))),CU121="No",ISNUMBER(OFFSET('Sanitation Data'!$E$5,0,10*ROW('Sanitation Data'!E115)))),CONCATENATE("[",ROUND(100-OFFSET('Sanitation Data'!$E$5,0,10*ROW('Sanitation Data'!E115)),0),"]"),IF(AND(ISNUMBER(OFFSET('Sanitation Data'!$E$5,0,10*ROW('Sanitation Data'!E115))),CU121="",ISNUMBER(OFFSET('Sanitation Data'!$E$5,0,10*ROW('Sanitation Data'!E115)))),100-OFFSET('Sanitation Data'!$E$5,0,10*ROW('Sanitation Data'!E115)),NA())))</f>
        <v>#N/A</v>
      </c>
      <c r="AG121" s="253" t="e">
        <f ca="true">+IF(AND(ISNUMBER(OFFSET('Sanitation Data'!$E$7,0,10*ROW('Sanitation Data'!E115))),CV121="Yes"),OFFSET('Sanitation Data'!$E$7,0,10*ROW('Sanitation Data'!E115)),IF(AND(ISNUMBER(OFFSET('Sanitation Data'!$E$7,0,10*ROW('Sanitation Data'!E115))),CV121="No",ISNUMBER(OFFSET('Sanitation Data'!$E$7,0,10*ROW('Sanitation Data'!E115)))),CONCATENATE("[",ROUND(OFFSET('Sanitation Data'!$E$7,0,10*ROW('Sanitation Data'!E115)),0),"]"),IF(AND(ISNUMBER(OFFSET('Sanitation Data'!$E$7,0,10*ROW('Sanitation Data'!E115))),CV121="",ISNUMBER(OFFSET('Sanitation Data'!$E$7,0,10*ROW('Sanitation Data'!E115)))),OFFSET('Sanitation Data'!$E$7,0,10*ROW('Sanitation Data'!E115)),NA())))</f>
        <v>#N/A</v>
      </c>
      <c r="AH121" s="253" t="e">
        <f ca="true">+IF(AND(ISNUMBER(OFFSET('Sanitation Data'!$E$11,0,10*ROW('Sanitation Data'!E115))),CW121="Yes"),OFFSET('Sanitation Data'!$E$11,0,10*ROW('Sanitation Data'!E115)),IF(AND(ISNUMBER(OFFSET('Sanitation Data'!$E$11,0,10*ROW('Sanitation Data'!E115))),CW121="No",ISNUMBER(OFFSET('Sanitation Data'!$E$11,0,10*ROW('Sanitation Data'!E115)))),CONCATENATE("[",ROUND(OFFSET('Sanitation Data'!$E$11,0,10*ROW('Sanitation Data'!E115)),0),"]"),IF(AND(ISNUMBER(OFFSET('Sanitation Data'!$E$11,0,10*ROW('Sanitation Data'!E115))),CW121="",ISNUMBER(OFFSET('Sanitation Data'!$E$11,0,10*ROW('Sanitation Data'!E115)))),OFFSET('Sanitation Data'!$E$11,0,10*ROW('Sanitation Data'!E115)),NA())))</f>
        <v>#N/A</v>
      </c>
      <c r="AI121" s="253" t="e">
        <f ca="true">+IF(AND(ISNUMBER(OFFSET('Sanitation Data'!$E$12,0,10*ROW('Sanitation Data'!E115))),CX121="Yes"),OFFSET('Sanitation Data'!$E$12,0,10*ROW('Sanitation Data'!E115)),IF(AND(ISNUMBER(OFFSET('Sanitation Data'!$E$12,0,10*ROW('Sanitation Data'!E115))),CX121="No",ISNUMBER(OFFSET('Sanitation Data'!$E$12,0,10*ROW('Sanitation Data'!E115)))),CONCATENATE("[",ROUND(OFFSET('Sanitation Data'!$E$12,0,10*ROW('Sanitation Data'!E115)),0),"]"),IF(AND(ISNUMBER(OFFSET('Sanitation Data'!$E$12,0,10*ROW('Sanitation Data'!E115))),CX121="",ISNUMBER(OFFSET('Sanitation Data'!$E$12,0,10*ROW('Sanitation Data'!E115)))),OFFSET('Sanitation Data'!$E$12,0,10*ROW('Sanitation Data'!E115)),NA())))</f>
        <v>#N/A</v>
      </c>
      <c r="AJ121" s="253" t="e">
        <f ca="true">+IF(AND(ISNUMBER(OFFSET('Sanitation Data'!$E$13,0,10*ROW('Sanitation Data'!E115))),CY121="Yes"),OFFSET('Sanitation Data'!$E$13,0,10*ROW('Sanitation Data'!E115)),IF(AND(ISNUMBER(OFFSET('Sanitation Data'!$E$13,0,10*ROW('Sanitation Data'!E115))),CY121="No",ISNUMBER(OFFSET('Sanitation Data'!$E$13,0,10*ROW('Sanitation Data'!E115)))),CONCATENATE("[",ROUND(OFFSET('Sanitation Data'!$E$13,0,10*ROW('Sanitation Data'!E115)),0),"]"),IF(AND(ISNUMBER(OFFSET('Sanitation Data'!$E$13,0,10*ROW('Sanitation Data'!E115))),CY121="",ISNUMBER(OFFSET('Sanitation Data'!$E$13,0,10*ROW('Sanitation Data'!E115)))),OFFSET('Sanitation Data'!$E$13,0,10*ROW('Sanitation Data'!E115)),NA())))</f>
        <v>#N/A</v>
      </c>
      <c r="AK121" s="253" t="e">
        <f ca="true">+IF(AND(ISNUMBER(OFFSET('Sanitation Data'!$F$5,0,10*ROW('Sanitation Data'!F115))),CZ121="Yes"),100-OFFSET('Sanitation Data'!$F$5,0,10*ROW('Sanitation Data'!F115)),IF(AND(ISNUMBER(OFFSET('Sanitation Data'!$F$5,0,10*ROW('Sanitation Data'!F115))),CZ121="No",ISNUMBER(OFFSET('Sanitation Data'!$F$5,0,10*ROW('Sanitation Data'!F115)))),CONCATENATE("[",ROUND(100-OFFSET('Sanitation Data'!$F$5,0,10*ROW('Sanitation Data'!F115)),0),"]"),IF(AND(ISNUMBER(OFFSET('Sanitation Data'!$F$5,0,10*ROW('Sanitation Data'!F115))),CZ121="",ISNUMBER(OFFSET('Sanitation Data'!$F$5,0,10*ROW('Sanitation Data'!F115)))),100-OFFSET('Sanitation Data'!$F$5,0,10*ROW('Sanitation Data'!F115)),NA())))</f>
        <v>#N/A</v>
      </c>
      <c r="AL121" s="253" t="e">
        <f ca="true">+IF(AND(ISNUMBER(OFFSET('Sanitation Data'!$F$7,0,10*ROW('Sanitation Data'!F115))),DA121="Yes"),OFFSET('Sanitation Data'!$F$7,0,10*ROW('Sanitation Data'!F115)),IF(AND(ISNUMBER(OFFSET('Sanitation Data'!$F$7,0,10*ROW('Sanitation Data'!F115))),DA121="No",ISNUMBER(OFFSET('Sanitation Data'!$F$7,0,10*ROW('Sanitation Data'!F115)))),CONCATENATE("[",ROUND(OFFSET('Sanitation Data'!$F$7,0,10*ROW('Sanitation Data'!F115)),0),"]"),IF(AND(ISNUMBER(OFFSET('Sanitation Data'!$F$7,0,10*ROW('Sanitation Data'!F115))),DA121="",ISNUMBER(OFFSET('Sanitation Data'!$F$7,0,10*ROW('Sanitation Data'!F115)))),OFFSET('Sanitation Data'!$F$7,0,10*ROW('Sanitation Data'!F115)),NA())))</f>
        <v>#N/A</v>
      </c>
      <c r="AM121" s="253" t="e">
        <f ca="true">+IF(AND(ISNUMBER(OFFSET('Sanitation Data'!$F$11,0,10*ROW('Sanitation Data'!F115))),DB121="Yes"),OFFSET('Sanitation Data'!$F$11,0,10*ROW('Sanitation Data'!F115)),IF(AND(ISNUMBER(OFFSET('Sanitation Data'!$F$11,0,10*ROW('Sanitation Data'!F115))),DB121="No",ISNUMBER(OFFSET('Sanitation Data'!$F$11,0,10*ROW('Sanitation Data'!F115)))),CONCATENATE("[",ROUND(OFFSET('Sanitation Data'!$F$11,0,10*ROW('Sanitation Data'!F115)),0),"]"),IF(AND(ISNUMBER(OFFSET('Sanitation Data'!$F$11,0,10*ROW('Sanitation Data'!F115))),DB121="",ISNUMBER(OFFSET('Sanitation Data'!$F$11,0,10*ROW('Sanitation Data'!F115)))),OFFSET('Sanitation Data'!$F$11,0,10*ROW('Sanitation Data'!F115)),NA())))</f>
        <v>#N/A</v>
      </c>
      <c r="AN121" s="253" t="e">
        <f ca="true">+IF(AND(ISNUMBER(OFFSET('Sanitation Data'!$F$12,0,10*ROW('Sanitation Data'!F115))),DC121="Yes"),OFFSET('Sanitation Data'!$F$12,0,10*ROW('Sanitation Data'!F115)),IF(AND(ISNUMBER(OFFSET('Sanitation Data'!$F$12,0,10*ROW('Sanitation Data'!F115))),DC121="No",ISNUMBER(OFFSET('Sanitation Data'!$F$12,0,10*ROW('Sanitation Data'!F115)))),CONCATENATE("[",ROUND(OFFSET('Sanitation Data'!$F$12,0,10*ROW('Sanitation Data'!F115)),0),"]"),IF(AND(ISNUMBER(OFFSET('Sanitation Data'!$F$12,0,10*ROW('Sanitation Data'!F115))),DC121="",ISNUMBER(OFFSET('Sanitation Data'!$F$12,0,10*ROW('Sanitation Data'!F115)))),OFFSET('Sanitation Data'!$F$12,0,10*ROW('Sanitation Data'!F115)),NA())))</f>
        <v>#N/A</v>
      </c>
      <c r="AO121" s="253" t="e">
        <f ca="true">+IF(AND(ISNUMBER(OFFSET('Sanitation Data'!$F$13,0,10*ROW('Sanitation Data'!F115))),DD121="Yes"),OFFSET('Sanitation Data'!$F$13,0,10*ROW('Sanitation Data'!F115)),IF(AND(ISNUMBER(OFFSET('Sanitation Data'!$F$13,0,10*ROW('Sanitation Data'!F115))),DD121="No",ISNUMBER(OFFSET('Sanitation Data'!$F$13,0,10*ROW('Sanitation Data'!F115)))),CONCATENATE("[",ROUND(OFFSET('Sanitation Data'!$F$13,0,10*ROW('Sanitation Data'!F115)),0),"]"),IF(AND(ISNUMBER(OFFSET('Sanitation Data'!$F$13,0,10*ROW('Sanitation Data'!F115))),DD121="",ISNUMBER(OFFSET('Sanitation Data'!$F$13,0,10*ROW('Sanitation Data'!F115)))),OFFSET('Sanitation Data'!$F$13,0,10*ROW('Sanitation Data'!F115)),NA())))</f>
        <v>#N/A</v>
      </c>
      <c r="AP121" s="253" t="e">
        <f ca="true">+IF(AND(ISNUMBER(OFFSET('Sanitation Data'!$G$5,0,10*ROW('Sanitation Data'!G115))),DE121="Yes"),100-OFFSET('Sanitation Data'!$G$5,0,10*ROW('Sanitation Data'!G115)),IF(AND(ISNUMBER(OFFSET('Sanitation Data'!$G$5,0,10*ROW('Sanitation Data'!G115))),DE121="No",ISNUMBER(OFFSET('Sanitation Data'!$G$5,0,10*ROW('Sanitation Data'!G115)))),CONCATENATE("[",ROUND(100-OFFSET('Sanitation Data'!$G$5,0,10*ROW('Sanitation Data'!G115)),0),"]"),IF(AND(ISNUMBER(OFFSET('Sanitation Data'!$G$5,0,10*ROW('Sanitation Data'!G115))),DE121="",ISNUMBER(OFFSET('Sanitation Data'!$G$5,0,10*ROW('Sanitation Data'!G115)))),100-OFFSET('Sanitation Data'!$G$5,0,10*ROW('Sanitation Data'!G115)),NA())))</f>
        <v>#N/A</v>
      </c>
      <c r="AQ121" s="253" t="e">
        <f ca="true">+IF(AND(ISNUMBER(OFFSET('Sanitation Data'!$G$7,0,10*ROW('Sanitation Data'!G115))),DF121="Yes"),OFFSET('Sanitation Data'!$G$7,0,10*ROW('Sanitation Data'!G115)),IF(AND(ISNUMBER(OFFSET('Sanitation Data'!$G$7,0,10*ROW('Sanitation Data'!G115))),DF121="No",ISNUMBER(OFFSET('Sanitation Data'!$G$7,0,10*ROW('Sanitation Data'!G115)))),CONCATENATE("[",ROUND(OFFSET('Sanitation Data'!$G$7,0,10*ROW('Sanitation Data'!G115)),0),"]"),IF(AND(ISNUMBER(OFFSET('Sanitation Data'!$G$7,0,10*ROW('Sanitation Data'!G115))),DF121="",ISNUMBER(OFFSET('Sanitation Data'!$G$7,0,10*ROW('Sanitation Data'!G115)))),OFFSET('Sanitation Data'!$G$7,0,10*ROW('Sanitation Data'!G115)),NA())))</f>
        <v>#N/A</v>
      </c>
      <c r="AR121" s="253" t="e">
        <f ca="true">+IF(AND(ISNUMBER(OFFSET('Sanitation Data'!$G$11,0,10*ROW('Sanitation Data'!G115))),DG121="Yes"),OFFSET('Sanitation Data'!$G$11,0,10*ROW('Sanitation Data'!G115)),IF(AND(ISNUMBER(OFFSET('Sanitation Data'!$G$11,0,10*ROW('Sanitation Data'!G115))),DG121="No",ISNUMBER(OFFSET('Sanitation Data'!$G$11,0,10*ROW('Sanitation Data'!G115)))),CONCATENATE("[",ROUND(OFFSET('Sanitation Data'!$G$11,0,10*ROW('Sanitation Data'!G115)),0),"]"),IF(AND(ISNUMBER(OFFSET('Sanitation Data'!$G$11,0,10*ROW('Sanitation Data'!G115))),DG121="",ISNUMBER(OFFSET('Sanitation Data'!$G$11,0,10*ROW('Sanitation Data'!G115)))),OFFSET('Sanitation Data'!$G$11,0,10*ROW('Sanitation Data'!G115)),NA())))</f>
        <v>#N/A</v>
      </c>
      <c r="AS121" s="253" t="e">
        <f ca="true">+IF(AND(ISNUMBER(OFFSET('Sanitation Data'!$G$12,0,10*ROW('Sanitation Data'!G115))),DH121="Yes"),OFFSET('Sanitation Data'!$G$12,0,10*ROW('Sanitation Data'!G115)),IF(AND(ISNUMBER(OFFSET('Sanitation Data'!$G$12,0,10*ROW('Sanitation Data'!G115))),DH121="No",ISNUMBER(OFFSET('Sanitation Data'!$G$12,0,10*ROW('Sanitation Data'!G115)))),CONCATENATE("[",ROUND(OFFSET('Sanitation Data'!$G$12,0,10*ROW('Sanitation Data'!G115)),0),"]"),IF(AND(ISNUMBER(OFFSET('Sanitation Data'!$G$12,0,10*ROW('Sanitation Data'!G115))),DH121="",ISNUMBER(OFFSET('Sanitation Data'!$G$12,0,10*ROW('Sanitation Data'!G115)))),OFFSET('Sanitation Data'!$G$12,0,10*ROW('Sanitation Data'!G115)),NA())))</f>
        <v>#N/A</v>
      </c>
      <c r="AT121" s="253" t="e">
        <f ca="true">+IF(AND(ISNUMBER(OFFSET('Sanitation Data'!$G$13,0,10*ROW('Sanitation Data'!G115))),DI121="Yes"),OFFSET('Sanitation Data'!$G$13,0,10*ROW('Sanitation Data'!G115)),IF(AND(ISNUMBER(OFFSET('Sanitation Data'!$G$13,0,10*ROW('Sanitation Data'!G115))),DI121="No",ISNUMBER(OFFSET('Sanitation Data'!$G$13,0,10*ROW('Sanitation Data'!G115)))),CONCATENATE("[",ROUND(OFFSET('Sanitation Data'!$G$13,0,10*ROW('Sanitation Data'!G115)),0),"]"),IF(AND(ISNUMBER(OFFSET('Sanitation Data'!$G$13,0,10*ROW('Sanitation Data'!G115))),DI121="",ISNUMBER(OFFSET('Sanitation Data'!$G$13,0,10*ROW('Sanitation Data'!G115)))),OFFSET('Sanitation Data'!$G$13,0,10*ROW('Sanitation Data'!G115)),NA())))</f>
        <v>#N/A</v>
      </c>
      <c r="AU121" s="253" t="e">
        <f ca="true">+IF(AND(ISNUMBER(OFFSET('Sanitation Data'!$H$5,0,10*ROW('Sanitation Data'!H115))),DJ121="Yes"),100-OFFSET('Sanitation Data'!$H$5,0,10*ROW('Sanitation Data'!H115)),IF(AND(ISNUMBER(OFFSET('Sanitation Data'!$H$5,0,10*ROW('Sanitation Data'!H115))),DJ121="No",ISNUMBER(OFFSET('Sanitation Data'!$H$5,0,10*ROW('Sanitation Data'!H115)))),CONCATENATE("[",ROUND(100-OFFSET('Sanitation Data'!$H$5,0,10*ROW('Sanitation Data'!H115)),0),"]"),IF(AND(ISNUMBER(OFFSET('Sanitation Data'!$H$5,0,10*ROW('Sanitation Data'!H115))),DJ121="",ISNUMBER(OFFSET('Sanitation Data'!$H$5,0,10*ROW('Sanitation Data'!H115)))),100-OFFSET('Sanitation Data'!$H$5,0,10*ROW('Sanitation Data'!H115)),NA())))</f>
        <v>#N/A</v>
      </c>
      <c r="AV121" s="253" t="e">
        <f ca="true">+IF(AND(ISNUMBER(OFFSET('Sanitation Data'!$H$7,0,10*ROW('Sanitation Data'!H115))),DK121="Yes"),OFFSET('Sanitation Data'!$H$7,0,10*ROW('Sanitation Data'!H115)),IF(AND(ISNUMBER(OFFSET('Sanitation Data'!$H$7,0,10*ROW('Sanitation Data'!H115))),DK121="No",ISNUMBER(OFFSET('Sanitation Data'!$H$7,0,10*ROW('Sanitation Data'!H115)))),CONCATENATE("[",ROUND(OFFSET('Sanitation Data'!$H$7,0,10*ROW('Sanitation Data'!H115)),0),"]"),IF(AND(ISNUMBER(OFFSET('Sanitation Data'!$H$7,0,10*ROW('Sanitation Data'!H115))),DK121="",ISNUMBER(OFFSET('Sanitation Data'!$H$7,0,10*ROW('Sanitation Data'!H115)))),OFFSET('Sanitation Data'!$H$7,0,10*ROW('Sanitation Data'!H115)),NA())))</f>
        <v>#N/A</v>
      </c>
      <c r="AW121" s="253" t="e">
        <f ca="true">+IF(AND(ISNUMBER(OFFSET('Sanitation Data'!$H$11,0,10*ROW('Sanitation Data'!H115))),DL121="Yes"),OFFSET('Sanitation Data'!$H$11,0,10*ROW('Sanitation Data'!H115)),IF(AND(ISNUMBER(OFFSET('Sanitation Data'!$H$11,0,10*ROW('Sanitation Data'!H115))),DL121="No",ISNUMBER(OFFSET('Sanitation Data'!$H$11,0,10*ROW('Sanitation Data'!H115)))),CONCATENATE("[",ROUND(OFFSET('Sanitation Data'!$H$11,0,10*ROW('Sanitation Data'!H115)),0),"]"),IF(AND(ISNUMBER(OFFSET('Sanitation Data'!$H$11,0,10*ROW('Sanitation Data'!H115))),DL121="",ISNUMBER(OFFSET('Sanitation Data'!$H$11,0,10*ROW('Sanitation Data'!H115)))),OFFSET('Sanitation Data'!$H$11,0,10*ROW('Sanitation Data'!H115)),NA())))</f>
        <v>#N/A</v>
      </c>
      <c r="AX121" s="253" t="e">
        <f ca="true">+IF(AND(ISNUMBER(OFFSET('Sanitation Data'!$H$12,0,10*ROW('Sanitation Data'!H115))),DM121="Yes"),OFFSET('Sanitation Data'!$H$12,0,10*ROW('Sanitation Data'!H115)),IF(AND(ISNUMBER(OFFSET('Sanitation Data'!$H$12,0,10*ROW('Sanitation Data'!H115))),DM121="No",ISNUMBER(OFFSET('Sanitation Data'!$H$12,0,10*ROW('Sanitation Data'!H115)))),CONCATENATE("[",ROUND(OFFSET('Sanitation Data'!$H$12,0,10*ROW('Sanitation Data'!H115)),0),"]"),IF(AND(ISNUMBER(OFFSET('Sanitation Data'!$H$12,0,10*ROW('Sanitation Data'!H115))),DM121="",ISNUMBER(OFFSET('Sanitation Data'!$H$12,0,10*ROW('Sanitation Data'!H115)))),OFFSET('Sanitation Data'!$H$12,0,10*ROW('Sanitation Data'!H115)),NA())))</f>
        <v>#N/A</v>
      </c>
      <c r="AY121" s="253" t="e">
        <f ca="true">+IF(AND(ISNUMBER(OFFSET('Sanitation Data'!$H$13,0,10*ROW('Sanitation Data'!H115))),DN121="Yes"),OFFSET('Sanitation Data'!$H$13,0,10*ROW('Sanitation Data'!H115)),IF(AND(ISNUMBER(OFFSET('Sanitation Data'!$H$13,0,10*ROW('Sanitation Data'!H115))),DN121="No",ISNUMBER(OFFSET('Sanitation Data'!$H$13,0,10*ROW('Sanitation Data'!H115)))),CONCATENATE("[",ROUND(OFFSET('Sanitation Data'!$H$13,0,10*ROW('Sanitation Data'!H115)),0),"]"),IF(AND(ISNUMBER(OFFSET('Sanitation Data'!$H$13,0,10*ROW('Sanitation Data'!H115))),DN121="",ISNUMBER(OFFSET('Sanitation Data'!$H$13,0,10*ROW('Sanitation Data'!H115)))),OFFSET('Sanitation Data'!$H$13,0,10*ROW('Sanitation Data'!H115)),NA())))</f>
        <v>#N/A</v>
      </c>
      <c r="AZ121" s="254" t="e">
        <f ca="true">+IF(AND(ISNUMBER(OFFSET('Hygiene Data'!$C$6,0,10*ROW('Hygiene Data'!C115))),DO121="Yes"),OFFSET('Hygiene Data'!$C$6,0,10*ROW('Hygiene Data'!C115)),IF(AND(ISNUMBER(OFFSET('Hygiene Data'!$C$6,0,10*ROW('Hygiene Data'!C115))),DO121="No",ISNUMBER(OFFSET('Hygiene Data'!$C$6,0,10*ROW('Hygiene Data'!C115)))),CONCATENATE("[",ROUND(OFFSET('Hygiene Data'!$C$6,0,10*ROW('Hygiene Data'!C115)),0),"]"),IF(AND(ISNUMBER(OFFSET('Hygiene Data'!$C$6,0,10*ROW('Hygiene Data'!C115))),DO121="",ISNUMBER(OFFSET('Hygiene Data'!$C$6,0,10*ROW('Hygiene Data'!C115)))),OFFSET('Hygiene Data'!$C$6,0,10*ROW('Hygiene Data'!C115)),NA())))</f>
        <v>#N/A</v>
      </c>
      <c r="BA121" s="254" t="e">
        <f ca="true">+IF(AND(ISNUMBER(OFFSET('Hygiene Data'!$C$8,0,10*ROW('Hygiene Data'!C115))),DP121="Yes"),OFFSET('Hygiene Data'!$C$8,0,10*ROW('Hygiene Data'!C115)),IF(AND(ISNUMBER(OFFSET('Hygiene Data'!$C$8,0,10*ROW('Hygiene Data'!C115))),DP121="No",ISNUMBER(OFFSET('Hygiene Data'!$C$8,0,10*ROW('Hygiene Data'!C115)))),CONCATENATE("[",ROUND(OFFSET('Hygiene Data'!$C$8,0,10*ROW('Hygiene Data'!C115)),0),"]"),IF(AND(ISNUMBER(OFFSET('Hygiene Data'!$C$8,0,10*ROW('Hygiene Data'!C115))),DP121="",ISNUMBER(OFFSET('Hygiene Data'!$C$8,0,10*ROW('Hygiene Data'!C115)))),OFFSET('Hygiene Data'!$C$8,0,10*ROW('Hygiene Data'!C115)),NA())))</f>
        <v>#N/A</v>
      </c>
      <c r="BB121" s="254" t="e">
        <f ca="true">+IF(AND(ISNUMBER(OFFSET('Hygiene Data'!$C$10,0,10*ROW('Hygiene Data'!C115))),DQ121="Yes"),OFFSET('Hygiene Data'!$C$10,0,10*ROW('Hygiene Data'!C115)),IF(AND(ISNUMBER(OFFSET('Hygiene Data'!$C$10,0,10*ROW('Hygiene Data'!C115))),DQ121="No",ISNUMBER(OFFSET('Hygiene Data'!$C$10,0,10*ROW('Hygiene Data'!C115)))),CONCATENATE("[",ROUND(OFFSET('Hygiene Data'!$C$10,0,10*ROW('Hygiene Data'!C115)),0),"]"),IF(AND(ISNUMBER(OFFSET('Hygiene Data'!$C$10,0,10*ROW('Hygiene Data'!C115))),DQ121="",ISNUMBER(OFFSET('Hygiene Data'!$C$10,0,10*ROW('Hygiene Data'!C115)))),OFFSET('Hygiene Data'!$C$10,0,10*ROW('Hygiene Data'!C115)),NA())))</f>
        <v>#N/A</v>
      </c>
      <c r="BC121" s="254" t="e">
        <f ca="true">+IF(AND(ISNUMBER(OFFSET('Hygiene Data'!$D$6,0,10*ROW('Hygiene Data'!D115))),DR121="Yes"),OFFSET('Hygiene Data'!$D$6,0,10*ROW('Hygiene Data'!D115)),IF(AND(ISNUMBER(OFFSET('Hygiene Data'!$D$6,0,10*ROW('Hygiene Data'!D115))),DR121="No",ISNUMBER(OFFSET('Hygiene Data'!$D$6,0,10*ROW('Hygiene Data'!D115)))),CONCATENATE("[",ROUND(OFFSET('Hygiene Data'!$D$6,0,10*ROW('Hygiene Data'!D115)),0),"]"),IF(AND(ISNUMBER(OFFSET('Hygiene Data'!$D$6,0,10*ROW('Hygiene Data'!D115))),DR121="",ISNUMBER(OFFSET('Hygiene Data'!$D$6,0,10*ROW('Hygiene Data'!D115)))),OFFSET('Hygiene Data'!$D$6,0,10*ROW('Hygiene Data'!D115)),NA())))</f>
        <v>#N/A</v>
      </c>
      <c r="BD121" s="254" t="e">
        <f ca="true">+IF(AND(ISNUMBER(OFFSET('Hygiene Data'!$D$8,0,10*ROW('Hygiene Data'!D115))),DS121="Yes"),OFFSET('Hygiene Data'!$D$8,0,10*ROW('Hygiene Data'!D115)),IF(AND(ISNUMBER(OFFSET('Hygiene Data'!$D$8,0,10*ROW('Hygiene Data'!D115))),DS121="No",ISNUMBER(OFFSET('Hygiene Data'!$D$8,0,10*ROW('Hygiene Data'!D115)))),CONCATENATE("[",ROUND(OFFSET('Hygiene Data'!$D$8,0,10*ROW('Hygiene Data'!D115)),0),"]"),IF(AND(ISNUMBER(OFFSET('Hygiene Data'!$D$8,0,10*ROW('Hygiene Data'!D115))),DS121="",ISNUMBER(OFFSET('Hygiene Data'!$D$8,0,10*ROW('Hygiene Data'!D115)))),OFFSET('Hygiene Data'!$D$8,0,10*ROW('Hygiene Data'!D115)),NA())))</f>
        <v>#N/A</v>
      </c>
      <c r="BE121" s="254" t="e">
        <f ca="true">+IF(AND(ISNUMBER(OFFSET('Hygiene Data'!$D$10,0,10*ROW('Hygiene Data'!D115))),DT121="Yes"),OFFSET('Hygiene Data'!$D$10,0,10*ROW('Hygiene Data'!D115)),IF(AND(ISNUMBER(OFFSET('Hygiene Data'!$D$10,0,10*ROW('Hygiene Data'!D115))),DT121="No",ISNUMBER(OFFSET('Hygiene Data'!$D$10,0,10*ROW('Hygiene Data'!D115)))),CONCATENATE("[",ROUND(OFFSET('Hygiene Data'!$D$10,0,10*ROW('Hygiene Data'!D115)),0),"]"),IF(AND(ISNUMBER(OFFSET('Hygiene Data'!$D$10,0,10*ROW('Hygiene Data'!D115))),DT121="",ISNUMBER(OFFSET('Hygiene Data'!$D$10,0,10*ROW('Hygiene Data'!D115)))),OFFSET('Hygiene Data'!$D$10,0,10*ROW('Hygiene Data'!D115)),NA())))</f>
        <v>#N/A</v>
      </c>
      <c r="BF121" s="254" t="e">
        <f ca="true">+IF(AND(ISNUMBER(OFFSET('Hygiene Data'!$E$6,0,10*ROW('Hygiene Data'!E115))),DU121="Yes"),OFFSET('Hygiene Data'!$E$6,0,10*ROW('Hygiene Data'!E115)),IF(AND(ISNUMBER(OFFSET('Hygiene Data'!$E$6,0,10*ROW('Hygiene Data'!E115))),DU121="No",ISNUMBER(OFFSET('Hygiene Data'!$E$6,0,10*ROW('Hygiene Data'!E115)))),CONCATENATE("[",ROUND(OFFSET('Hygiene Data'!$E$6,0,10*ROW('Hygiene Data'!E115)),0),"]"),IF(AND(ISNUMBER(OFFSET('Hygiene Data'!$E$6,0,10*ROW('Hygiene Data'!E115))),DU121="",ISNUMBER(OFFSET('Hygiene Data'!$E$6,0,10*ROW('Hygiene Data'!E115)))),OFFSET('Hygiene Data'!$E$6,0,10*ROW('Hygiene Data'!E115)),NA())))</f>
        <v>#N/A</v>
      </c>
      <c r="BG121" s="254" t="e">
        <f ca="true">+IF(AND(ISNUMBER(OFFSET('Hygiene Data'!$E$8,0,10*ROW('Hygiene Data'!E115))),DV121="Yes"),OFFSET('Hygiene Data'!$E$8,0,10*ROW('Hygiene Data'!E115)),IF(AND(ISNUMBER(OFFSET('Hygiene Data'!$E$8,0,10*ROW('Hygiene Data'!E115))),DV121="No",ISNUMBER(OFFSET('Hygiene Data'!$E$8,0,10*ROW('Hygiene Data'!E115)))),CONCATENATE("[",ROUND(OFFSET('Hygiene Data'!$E$8,0,10*ROW('Hygiene Data'!E115)),0),"]"),IF(AND(ISNUMBER(OFFSET('Hygiene Data'!$E$8,0,10*ROW('Hygiene Data'!E115))),DV121="",ISNUMBER(OFFSET('Hygiene Data'!$E$8,0,10*ROW('Hygiene Data'!E115)))),OFFSET('Hygiene Data'!$E$8,0,10*ROW('Hygiene Data'!E115)),NA())))</f>
        <v>#N/A</v>
      </c>
      <c r="BH121" s="254" t="e">
        <f ca="true">+IF(AND(ISNUMBER(OFFSET('Hygiene Data'!$E$10,0,10*ROW('Hygiene Data'!E115))),DW121="Yes"),OFFSET('Hygiene Data'!$E$10,0,10*ROW('Hygiene Data'!E115)),IF(AND(ISNUMBER(OFFSET('Hygiene Data'!$E$10,0,10*ROW('Hygiene Data'!E115))),DW121="No",ISNUMBER(OFFSET('Hygiene Data'!$E$10,0,10*ROW('Hygiene Data'!E115)))),CONCATENATE("[",ROUND(OFFSET('Hygiene Data'!$E$10,0,10*ROW('Hygiene Data'!E115)),0),"]"),IF(AND(ISNUMBER(OFFSET('Hygiene Data'!$E$10,0,10*ROW('Hygiene Data'!E115))),DW121="",ISNUMBER(OFFSET('Hygiene Data'!$E$10,0,10*ROW('Hygiene Data'!E115)))),OFFSET('Hygiene Data'!$E$10,0,10*ROW('Hygiene Data'!E115)),NA())))</f>
        <v>#N/A</v>
      </c>
      <c r="BI121" s="254" t="e">
        <f ca="true">+IF(AND(ISNUMBER(OFFSET('Hygiene Data'!$F$6,0,10*ROW('Hygiene Data'!F115))),DX121="Yes"),OFFSET('Hygiene Data'!$F$6,0,10*ROW('Hygiene Data'!F115)),IF(AND(ISNUMBER(OFFSET('Hygiene Data'!$F$6,0,10*ROW('Hygiene Data'!F115))),DX121="No",ISNUMBER(OFFSET('Hygiene Data'!$F$6,0,10*ROW('Hygiene Data'!F115)))),CONCATENATE("[",ROUND(OFFSET('Hygiene Data'!$F$6,0,10*ROW('Hygiene Data'!F115)),0),"]"),IF(AND(ISNUMBER(OFFSET('Hygiene Data'!$F$6,0,10*ROW('Hygiene Data'!F115))),DX121="",ISNUMBER(OFFSET('Hygiene Data'!$F$6,0,10*ROW('Hygiene Data'!F115)))),OFFSET('Hygiene Data'!$F$6,0,10*ROW('Hygiene Data'!F115)),NA())))</f>
        <v>#N/A</v>
      </c>
      <c r="BJ121" s="254" t="e">
        <f ca="true">+IF(AND(ISNUMBER(OFFSET('Hygiene Data'!$F$8,0,10*ROW('Hygiene Data'!F115))),DY121="Yes"),OFFSET('Hygiene Data'!$F$8,0,10*ROW('Hygiene Data'!F115)),IF(AND(ISNUMBER(OFFSET('Hygiene Data'!$F$8,0,10*ROW('Hygiene Data'!F115))),DY121="No",ISNUMBER(OFFSET('Hygiene Data'!$F$8,0,10*ROW('Hygiene Data'!F115)))),CONCATENATE("[",ROUND(OFFSET('Hygiene Data'!$F$8,0,10*ROW('Hygiene Data'!F115)),0),"]"),IF(AND(ISNUMBER(OFFSET('Hygiene Data'!$F$8,0,10*ROW('Hygiene Data'!F115))),DY121="",ISNUMBER(OFFSET('Hygiene Data'!$F$8,0,10*ROW('Hygiene Data'!F115)))),OFFSET('Hygiene Data'!$F$8,0,10*ROW('Hygiene Data'!F115)),NA())))</f>
        <v>#N/A</v>
      </c>
      <c r="BK121" s="254" t="e">
        <f ca="true">+IF(AND(ISNUMBER(OFFSET('Hygiene Data'!$F$10,0,10*ROW('Hygiene Data'!F115))),DZ121="Yes"),OFFSET('Hygiene Data'!$F$10,0,10*ROW('Hygiene Data'!F115)),IF(AND(ISNUMBER(OFFSET('Hygiene Data'!$F$10,0,10*ROW('Hygiene Data'!F115))),DZ121="No",ISNUMBER(OFFSET('Hygiene Data'!$F$10,0,10*ROW('Hygiene Data'!F115)))),CONCATENATE("[",ROUND(OFFSET('Hygiene Data'!$F$10,0,10*ROW('Hygiene Data'!F115)),0),"]"),IF(AND(ISNUMBER(OFFSET('Hygiene Data'!$F$10,0,10*ROW('Hygiene Data'!F115))),DZ121="",ISNUMBER(OFFSET('Hygiene Data'!$F$10,0,10*ROW('Hygiene Data'!F115)))),OFFSET('Hygiene Data'!$F$10,0,10*ROW('Hygiene Data'!F115)),NA())))</f>
        <v>#N/A</v>
      </c>
      <c r="BL121" s="254" t="e">
        <f ca="true">+IF(AND(ISNUMBER(OFFSET('Hygiene Data'!$G$6,0,10*ROW('Hygiene Data'!G115))),EA121="Yes"),OFFSET('Hygiene Data'!$G$6,0,10*ROW('Hygiene Data'!G115)),IF(AND(ISNUMBER(OFFSET('Hygiene Data'!$G$6,0,10*ROW('Hygiene Data'!G115))),EA121="No",ISNUMBER(OFFSET('Hygiene Data'!$G$6,0,10*ROW('Hygiene Data'!G115)))),CONCATENATE("[",ROUND(OFFSET('Hygiene Data'!$G$6,0,10*ROW('Hygiene Data'!G115)),0),"]"),IF(AND(ISNUMBER(OFFSET('Hygiene Data'!$G$6,0,10*ROW('Hygiene Data'!G115))),EA121="",ISNUMBER(OFFSET('Hygiene Data'!$G$6,0,10*ROW('Hygiene Data'!G115)))),OFFSET('Hygiene Data'!$G$6,0,10*ROW('Hygiene Data'!G115)),NA())))</f>
        <v>#N/A</v>
      </c>
      <c r="BM121" s="254" t="e">
        <f ca="true">+IF(AND(ISNUMBER(OFFSET('Hygiene Data'!$G$8,0,10*ROW('Hygiene Data'!G115))),EB121="Yes"),OFFSET('Hygiene Data'!$G$8,0,10*ROW('Hygiene Data'!G115)),IF(AND(ISNUMBER(OFFSET('Hygiene Data'!$G$8,0,10*ROW('Hygiene Data'!G115))),EB121="No",ISNUMBER(OFFSET('Hygiene Data'!$G$8,0,10*ROW('Hygiene Data'!G115)))),CONCATENATE("[",ROUND(OFFSET('Hygiene Data'!$G$8,0,10*ROW('Hygiene Data'!G115)),0),"]"),IF(AND(ISNUMBER(OFFSET('Hygiene Data'!$G$8,0,10*ROW('Hygiene Data'!G115))),EB121="",ISNUMBER(OFFSET('Hygiene Data'!$G$8,0,10*ROW('Hygiene Data'!G115)))),OFFSET('Hygiene Data'!$G$8,0,10*ROW('Hygiene Data'!G115)),NA())))</f>
        <v>#N/A</v>
      </c>
      <c r="BN121" s="254" t="e">
        <f ca="true">+IF(AND(ISNUMBER(OFFSET('Hygiene Data'!$G$10,0,10*ROW('Hygiene Data'!G115))),EC121="Yes"),OFFSET('Hygiene Data'!$G$10,0,10*ROW('Hygiene Data'!G115)),IF(AND(ISNUMBER(OFFSET('Hygiene Data'!$G$10,0,10*ROW('Hygiene Data'!G115))),EC121="No",ISNUMBER(OFFSET('Hygiene Data'!$G$10,0,10*ROW('Hygiene Data'!G115)))),CONCATENATE("[",ROUND(OFFSET('Hygiene Data'!$G$10,0,10*ROW('Hygiene Data'!G115)),0),"]"),IF(AND(ISNUMBER(OFFSET('Hygiene Data'!$G$10,0,10*ROW('Hygiene Data'!G115))),EC121="",ISNUMBER(OFFSET('Hygiene Data'!$G$10,0,10*ROW('Hygiene Data'!G115)))),OFFSET('Hygiene Data'!$G$10,0,10*ROW('Hygiene Data'!G115)),NA())))</f>
        <v>#N/A</v>
      </c>
      <c r="BO121" s="254" t="e">
        <f ca="true">+IF(AND(ISNUMBER(OFFSET('Hygiene Data'!$H$6,0,10*ROW('Hygiene Data'!H115))),ED121="Yes"),OFFSET('Hygiene Data'!$H$6,0,10*ROW('Hygiene Data'!H115)),IF(AND(ISNUMBER(OFFSET('Hygiene Data'!$H$6,0,10*ROW('Hygiene Data'!H115))),ED121="No",ISNUMBER(OFFSET('Hygiene Data'!$H$6,0,10*ROW('Hygiene Data'!H115)))),CONCATENATE("[",ROUND(OFFSET('Hygiene Data'!$H$6,0,10*ROW('Hygiene Data'!H115)),0),"]"),IF(AND(ISNUMBER(OFFSET('Hygiene Data'!$H$6,0,10*ROW('Hygiene Data'!H115))),ED121="",ISNUMBER(OFFSET('Hygiene Data'!$H$6,0,10*ROW('Hygiene Data'!H115)))),OFFSET('Hygiene Data'!$H$6,0,10*ROW('Hygiene Data'!H115)),NA())))</f>
        <v>#N/A</v>
      </c>
      <c r="BP121" s="254" t="e">
        <f ca="true">+IF(AND(ISNUMBER(OFFSET('Hygiene Data'!$H$8,0,10*ROW('Hygiene Data'!H115))),EE121="Yes"),OFFSET('Hygiene Data'!$H$8,0,10*ROW('Hygiene Data'!H115)),IF(AND(ISNUMBER(OFFSET('Hygiene Data'!$H$8,0,10*ROW('Hygiene Data'!H115))),EE121="No",ISNUMBER(OFFSET('Hygiene Data'!$H$8,0,10*ROW('Hygiene Data'!H115)))),CONCATENATE("[",ROUND(OFFSET('Hygiene Data'!$H$8,0,10*ROW('Hygiene Data'!H115)),0),"]"),IF(AND(ISNUMBER(OFFSET('Hygiene Data'!$H$8,0,10*ROW('Hygiene Data'!H115))),EE121="",ISNUMBER(OFFSET('Hygiene Data'!$H$8,0,10*ROW('Hygiene Data'!H115)))),OFFSET('Hygiene Data'!$H$8,0,10*ROW('Hygiene Data'!H115)),NA())))</f>
        <v>#N/A</v>
      </c>
      <c r="BQ121" s="254" t="e">
        <f ca="true">+IF(AND(ISNUMBER(OFFSET('Hygiene Data'!$H$10,0,10*ROW('Hygiene Data'!H115))),EF121="Yes"),OFFSET('Hygiene Data'!$H$10,0,10*ROW('Hygiene Data'!H115)),IF(AND(ISNUMBER(OFFSET('Hygiene Data'!$H$10,0,10*ROW('Hygiene Data'!H115))),EF121="No",ISNUMBER(OFFSET('Hygiene Data'!$H$10,0,10*ROW('Hygiene Data'!H115)))),CONCATENATE("[",ROUND(OFFSET('Hygiene Data'!$H$10,0,10*ROW('Hygiene Data'!H115)),0),"]"),IF(AND(ISNUMBER(OFFSET('Hygiene Data'!$H$10,0,10*ROW('Hygiene Data'!H115))),EF121="",ISNUMBER(OFFSET('Hygiene Data'!$H$10,0,10*ROW('Hygiene Data'!H115)))),OFFSET('Hygiene Data'!$H$10,0,10*ROW('Hygiene Data'!H115)),NA())))</f>
        <v>#N/A</v>
      </c>
      <c r="BS121" s="36" t="str">
        <f ca="true">+IF(OFFSET('Water Data'!$C$28,0,10*ROW('Water Data'!C115))="","",OFFSET('Water Data'!$C$28,0,10*ROW('Water Data'!C115)))</f>
        <v/>
      </c>
      <c r="BT121" s="36" t="str">
        <f ca="true">+IF(OFFSET('Water Data'!$C$29,0,10*ROW('Water Data'!C115))="","",OFFSET('Water Data'!$C$29,0,10*ROW('Water Data'!C115)))</f>
        <v/>
      </c>
      <c r="BU121" s="36" t="str">
        <f ca="true">+IF(OFFSET('Water Data'!$C$30,0,10*ROW('Water Data'!C115))="","",OFFSET('Water Data'!$C$30,0,10*ROW('Water Data'!C115)))</f>
        <v/>
      </c>
      <c r="BV121" s="36" t="str">
        <f ca="true">+IF(OFFSET('Water Data'!$D$28,0,10*ROW('Water Data'!D115))="","",OFFSET('Water Data'!$D$28,0,10*ROW('Water Data'!D115)))</f>
        <v/>
      </c>
      <c r="BW121" s="36" t="str">
        <f ca="true">+IF(OFFSET('Water Data'!$D$29,0,10*ROW('Water Data'!D115))="","",OFFSET('Water Data'!$D$29,0,10*ROW('Water Data'!D115)))</f>
        <v/>
      </c>
      <c r="BX121" s="36" t="str">
        <f ca="true">+IF(OFFSET('Water Data'!$D$30,0,10*ROW('Water Data'!D115))="","",OFFSET('Water Data'!$D$30,0,10*ROW('Water Data'!D115)))</f>
        <v/>
      </c>
      <c r="BY121" s="36" t="str">
        <f ca="true">+IF(OFFSET('Water Data'!$E$28,0,10*ROW('Water Data'!E115))="","",OFFSET('Water Data'!$E$28,0,10*ROW('Water Data'!E115)))</f>
        <v/>
      </c>
      <c r="BZ121" s="36" t="str">
        <f ca="true">+IF(OFFSET('Water Data'!$E$29,0,10*ROW('Water Data'!E115))="","",OFFSET('Water Data'!$E$29,0,10*ROW('Water Data'!E115)))</f>
        <v/>
      </c>
      <c r="CA121" s="36" t="str">
        <f ca="true">+IF(OFFSET('Water Data'!$E$30,0,10*ROW('Water Data'!E115))="","",OFFSET('Water Data'!$E$30,0,10*ROW('Water Data'!E115)))</f>
        <v/>
      </c>
      <c r="CB121" s="36" t="str">
        <f ca="true">+IF(OFFSET('Water Data'!$F$28,0,10*ROW('Water Data'!F115))="","",OFFSET('Water Data'!$F$28,0,10*ROW('Water Data'!F115)))</f>
        <v/>
      </c>
      <c r="CC121" s="36" t="str">
        <f ca="true">+IF(OFFSET('Water Data'!$F$29,0,10*ROW('Water Data'!F115))="","",OFFSET('Water Data'!$F$29,0,10*ROW('Water Data'!F115)))</f>
        <v/>
      </c>
      <c r="CD121" s="36" t="str">
        <f ca="true">+IF(OFFSET('Water Data'!$F$30,0,10*ROW('Water Data'!F115))="","",OFFSET('Water Data'!$F$30,0,10*ROW('Water Data'!F115)))</f>
        <v/>
      </c>
      <c r="CE121" s="36" t="str">
        <f ca="true">+IF(OFFSET('Water Data'!$G$28,0,10*ROW('Water Data'!G115))="","",OFFSET('Water Data'!$G$28,0,10*ROW('Water Data'!G115)))</f>
        <v/>
      </c>
      <c r="CF121" s="36" t="str">
        <f ca="true">+IF(OFFSET('Water Data'!$G$29,0,10*ROW('Water Data'!G115))="","",OFFSET('Water Data'!$G$29,0,10*ROW('Water Data'!G115)))</f>
        <v/>
      </c>
      <c r="CG121" s="36" t="str">
        <f ca="true">+IF(OFFSET('Water Data'!$G$30,0,10*ROW('Water Data'!G115))="","",OFFSET('Water Data'!$G$30,0,10*ROW('Water Data'!G115)))</f>
        <v/>
      </c>
      <c r="CH121" s="36" t="str">
        <f ca="true">+IF(OFFSET('Water Data'!$H$28,0,10*ROW('Water Data'!H115))="","",OFFSET('Water Data'!$H$28,0,10*ROW('Water Data'!H115)))</f>
        <v/>
      </c>
      <c r="CI121" s="36" t="str">
        <f ca="true">+IF(OFFSET('Water Data'!$H$29,0,10*ROW('Water Data'!H115))="","",OFFSET('Water Data'!$H$29,0,10*ROW('Water Data'!H115)))</f>
        <v/>
      </c>
      <c r="CJ121" s="36" t="str">
        <f ca="true">+IF(OFFSET('Water Data'!$H$30,0,10*ROW('Water Data'!H115))="","",OFFSET('Water Data'!$H$30,0,10*ROW('Water Data'!H115)))</f>
        <v/>
      </c>
      <c r="CK121" s="36" t="str">
        <f ca="true">+IF(OFFSET('Sanitation Data'!$C$29,0,10*ROW('Sanitation Data'!C115))="","",OFFSET('Sanitation Data'!$C$29,0,10*ROW('Sanitation Data'!C115)))</f>
        <v/>
      </c>
      <c r="CL121" s="36" t="str">
        <f ca="true">+IF(OFFSET('Sanitation Data'!$C$30,0,10*ROW('Sanitation Data'!C115))="","",OFFSET('Sanitation Data'!$C$30,0,10*ROW('Sanitation Data'!C115)))</f>
        <v/>
      </c>
      <c r="CM121" s="36" t="str">
        <f ca="true">+IF(OFFSET('Sanitation Data'!$C$31,0,10*ROW('Sanitation Data'!C115))="","",OFFSET('Sanitation Data'!$C$31,0,10*ROW('Sanitation Data'!C115)))</f>
        <v/>
      </c>
      <c r="CN121" s="36" t="str">
        <f ca="true">+IF(OFFSET('Sanitation Data'!$C$32,0,10*ROW('Sanitation Data'!C115))="","",OFFSET('Sanitation Data'!$C$32,0,10*ROW('Sanitation Data'!C115)))</f>
        <v/>
      </c>
      <c r="CO121" s="36" t="str">
        <f ca="true">+IF(OFFSET('Sanitation Data'!$C$33,0,10*ROW('Sanitation Data'!C115))="","",OFFSET('Sanitation Data'!$C$33,0,10*ROW('Sanitation Data'!C115)))</f>
        <v/>
      </c>
      <c r="CP121" s="36" t="str">
        <f ca="true">+IF(OFFSET('Sanitation Data'!$D$29,0,10*ROW('Sanitation Data'!D115))="","",OFFSET('Sanitation Data'!$D$29,0,10*ROW('Sanitation Data'!D115)))</f>
        <v/>
      </c>
      <c r="CQ121" s="36" t="str">
        <f ca="true">+IF(OFFSET('Sanitation Data'!$D$30,0,10*ROW('Sanitation Data'!D115))="","",OFFSET('Sanitation Data'!$D$30,0,10*ROW('Sanitation Data'!D115)))</f>
        <v/>
      </c>
      <c r="CR121" s="36" t="str">
        <f ca="true">+IF(OFFSET('Sanitation Data'!$D$31,0,10*ROW('Sanitation Data'!D115))="","",OFFSET('Sanitation Data'!$D$31,0,10*ROW('Sanitation Data'!D115)))</f>
        <v/>
      </c>
      <c r="CS121" s="36" t="str">
        <f ca="true">+IF(OFFSET('Sanitation Data'!$D$32,0,10*ROW('Sanitation Data'!D115))="","",OFFSET('Sanitation Data'!$D$32,0,10*ROW('Sanitation Data'!D115)))</f>
        <v/>
      </c>
      <c r="CT121" s="36" t="str">
        <f ca="true">+IF(OFFSET('Sanitation Data'!$D$33,0,10*ROW('Sanitation Data'!D115))="","",OFFSET('Sanitation Data'!$D$33,0,10*ROW('Sanitation Data'!D115)))</f>
        <v/>
      </c>
      <c r="CU121" s="36" t="str">
        <f ca="true">+IF(OFFSET('Sanitation Data'!$E$29,0,10*ROW('Sanitation Data'!E115))="","",OFFSET('Sanitation Data'!$E$29,0,10*ROW('Sanitation Data'!E115)))</f>
        <v/>
      </c>
      <c r="CV121" s="36" t="str">
        <f ca="true">+IF(OFFSET('Sanitation Data'!$E$30,0,10*ROW('Sanitation Data'!E115))="","",OFFSET('Sanitation Data'!$E$30,0,10*ROW('Sanitation Data'!E115)))</f>
        <v/>
      </c>
      <c r="CW121" s="36" t="str">
        <f ca="true">+IF(OFFSET('Sanitation Data'!$E$31,0,10*ROW('Sanitation Data'!E115))="","",OFFSET('Sanitation Data'!$E$31,0,10*ROW('Sanitation Data'!E115)))</f>
        <v/>
      </c>
      <c r="CX121" s="36" t="str">
        <f ca="true">+IF(OFFSET('Sanitation Data'!$E$32,0,10*ROW('Sanitation Data'!E115))="","",OFFSET('Sanitation Data'!$E$32,0,10*ROW('Sanitation Data'!E115)))</f>
        <v/>
      </c>
      <c r="CY121" s="36" t="str">
        <f ca="true">+IF(OFFSET('Sanitation Data'!$E$33,0,10*ROW('Sanitation Data'!E115))="","",OFFSET('Sanitation Data'!$E$33,0,10*ROW('Sanitation Data'!E115)))</f>
        <v/>
      </c>
      <c r="CZ121" s="36" t="str">
        <f ca="true">+IF(OFFSET('Sanitation Data'!$F$29,0,10*ROW('Sanitation Data'!F115))="","",OFFSET('Sanitation Data'!$F$29,0,10*ROW('Sanitation Data'!F115)))</f>
        <v/>
      </c>
      <c r="DA121" s="36" t="str">
        <f ca="true">+IF(OFFSET('Sanitation Data'!$F$30,0,10*ROW('Sanitation Data'!F115))="","",OFFSET('Sanitation Data'!$F$30,0,10*ROW('Sanitation Data'!F115)))</f>
        <v/>
      </c>
      <c r="DB121" s="36" t="str">
        <f ca="true">+IF(OFFSET('Sanitation Data'!$F$31,0,10*ROW('Sanitation Data'!F115))="","",OFFSET('Sanitation Data'!$F$31,0,10*ROW('Sanitation Data'!F115)))</f>
        <v/>
      </c>
      <c r="DC121" s="36" t="str">
        <f ca="true">+IF(OFFSET('Sanitation Data'!$F$32,0,10*ROW('Sanitation Data'!F115))="","",OFFSET('Sanitation Data'!$F$32,0,10*ROW('Sanitation Data'!F115)))</f>
        <v/>
      </c>
      <c r="DD121" s="36" t="str">
        <f ca="true">+IF(OFFSET('Sanitation Data'!$F$33,0,10*ROW('Sanitation Data'!F115))="","",OFFSET('Sanitation Data'!$F$33,0,10*ROW('Sanitation Data'!F115)))</f>
        <v/>
      </c>
      <c r="DE121" s="36" t="str">
        <f ca="true">+IF(OFFSET('Sanitation Data'!$G$29,0,10*ROW('Sanitation Data'!G115))="","",OFFSET('Sanitation Data'!$G$29,0,10*ROW('Sanitation Data'!G115)))</f>
        <v/>
      </c>
      <c r="DF121" s="36" t="str">
        <f ca="true">+IF(OFFSET('Sanitation Data'!$G$30,0,10*ROW('Sanitation Data'!G115))="","",OFFSET('Sanitation Data'!$G$30,0,10*ROW('Sanitation Data'!G115)))</f>
        <v/>
      </c>
      <c r="DG121" s="36" t="str">
        <f ca="true">+IF(OFFSET('Sanitation Data'!$G$31,0,10*ROW('Sanitation Data'!G115))="","",OFFSET('Sanitation Data'!$G$31,0,10*ROW('Sanitation Data'!G115)))</f>
        <v/>
      </c>
      <c r="DH121" s="36" t="str">
        <f ca="true">+IF(OFFSET('Sanitation Data'!$G$32,0,10*ROW('Sanitation Data'!G115))="","",OFFSET('Sanitation Data'!$G$32,0,10*ROW('Sanitation Data'!G115)))</f>
        <v/>
      </c>
      <c r="DI121" s="36" t="str">
        <f ca="true">+IF(OFFSET('Sanitation Data'!$G$33,0,10*ROW('Sanitation Data'!G115))="","",OFFSET('Sanitation Data'!$G$33,0,10*ROW('Sanitation Data'!G115)))</f>
        <v/>
      </c>
      <c r="DJ121" s="36" t="str">
        <f ca="true">+IF(OFFSET('Sanitation Data'!$H$29,0,10*ROW('Sanitation Data'!H115))="","",OFFSET('Sanitation Data'!$H$29,0,10*ROW('Sanitation Data'!H115)))</f>
        <v/>
      </c>
      <c r="DK121" s="36" t="str">
        <f ca="true">+IF(OFFSET('Sanitation Data'!$H$30,0,10*ROW('Sanitation Data'!H115))="","",OFFSET('Sanitation Data'!$H$30,0,10*ROW('Sanitation Data'!H115)))</f>
        <v/>
      </c>
      <c r="DL121" s="36" t="str">
        <f ca="true">+IF(OFFSET('Sanitation Data'!$H$31,0,10*ROW('Sanitation Data'!H115))="","",OFFSET('Sanitation Data'!$H$31,0,10*ROW('Sanitation Data'!H115)))</f>
        <v/>
      </c>
      <c r="DM121" s="36" t="str">
        <f ca="true">+IF(OFFSET('Sanitation Data'!$H$32,0,10*ROW('Sanitation Data'!H115))="","",OFFSET('Sanitation Data'!$H$32,0,10*ROW('Sanitation Data'!H115)))</f>
        <v/>
      </c>
      <c r="DN121" s="36" t="str">
        <f ca="true">+IF(OFFSET('Sanitation Data'!$H$33,0,10*ROW('Sanitation Data'!H115))="","",OFFSET('Sanitation Data'!$H$33,0,10*ROW('Sanitation Data'!H115)))</f>
        <v/>
      </c>
      <c r="DO121" s="36" t="str">
        <f ca="true">+IF(OFFSET('Hygiene Data'!$C$12,0,10*ROW('Hygiene Data'!C115))="","",OFFSET('Hygiene Data'!$C$12,0,10*ROW('Hygiene Data'!C115)))</f>
        <v/>
      </c>
      <c r="DP121" s="36" t="str">
        <f ca="true">+IF(OFFSET('Hygiene Data'!$C$13,0,10*ROW('Hygiene Data'!C115))="","",OFFSET('Hygiene Data'!$C$13,0,10*ROW('Hygiene Data'!C115)))</f>
        <v/>
      </c>
      <c r="DQ121" s="36" t="str">
        <f ca="true">+IF(OFFSET('Hygiene Data'!$C$14,0,10*ROW('Hygiene Data'!C115))="","",OFFSET('Hygiene Data'!$C$14,0,10*ROW('Hygiene Data'!C115)))</f>
        <v/>
      </c>
      <c r="DR121" s="36" t="str">
        <f ca="true">+IF(OFFSET('Hygiene Data'!$D$12,0,10*ROW('Hygiene Data'!D115))="","",OFFSET('Hygiene Data'!$D$12,0,10*ROW('Hygiene Data'!D115)))</f>
        <v/>
      </c>
      <c r="DS121" s="36" t="str">
        <f ca="true">+IF(OFFSET('Hygiene Data'!$D$13,0,10*ROW('Hygiene Data'!D115))="","",OFFSET('Hygiene Data'!$D$13,0,10*ROW('Hygiene Data'!D115)))</f>
        <v/>
      </c>
      <c r="DT121" s="36" t="str">
        <f ca="true">+IF(OFFSET('Hygiene Data'!$D$14,0,10*ROW('Hygiene Data'!D115))="","",OFFSET('Hygiene Data'!$D$14,0,10*ROW('Hygiene Data'!D115)))</f>
        <v/>
      </c>
      <c r="DU121" s="36" t="str">
        <f ca="true">+IF(OFFSET('Hygiene Data'!$E$12,0,10*ROW('Hygiene Data'!E115))="","",OFFSET('Hygiene Data'!$E$12,0,10*ROW('Hygiene Data'!E115)))</f>
        <v/>
      </c>
      <c r="DV121" s="36" t="str">
        <f ca="true">+IF(OFFSET('Hygiene Data'!$E$13,0,10*ROW('Hygiene Data'!E115))="","",OFFSET('Hygiene Data'!$E$13,0,10*ROW('Hygiene Data'!E115)))</f>
        <v/>
      </c>
      <c r="DW121" s="36" t="str">
        <f ca="true">+IF(OFFSET('Hygiene Data'!$E$14,0,10*ROW('Hygiene Data'!E115))="","",OFFSET('Hygiene Data'!$E$14,0,10*ROW('Hygiene Data'!E115)))</f>
        <v/>
      </c>
      <c r="DX121" s="36" t="str">
        <f ca="true">+IF(OFFSET('Hygiene Data'!$F$12,0,10*ROW('Hygiene Data'!F115))="","",OFFSET('Hygiene Data'!$F$12,0,10*ROW('Hygiene Data'!F115)))</f>
        <v/>
      </c>
      <c r="DY121" s="36" t="str">
        <f ca="true">+IF(OFFSET('Hygiene Data'!$F$13,0,10*ROW('Hygiene Data'!F115))="","",OFFSET('Hygiene Data'!$F$13,0,10*ROW('Hygiene Data'!F115)))</f>
        <v/>
      </c>
      <c r="DZ121" s="36" t="str">
        <f ca="true">+IF(OFFSET('Hygiene Data'!$F$14,0,10*ROW('Hygiene Data'!F115))="","",OFFSET('Hygiene Data'!$F$14,0,10*ROW('Hygiene Data'!F115)))</f>
        <v/>
      </c>
      <c r="EA121" s="36" t="str">
        <f ca="true">+IF(OFFSET('Hygiene Data'!$G$12,0,10*ROW('Hygiene Data'!G115))="","",OFFSET('Hygiene Data'!$G$12,0,10*ROW('Hygiene Data'!G115)))</f>
        <v/>
      </c>
      <c r="EB121" s="36" t="str">
        <f ca="true">+IF(OFFSET('Hygiene Data'!$G$13,0,10*ROW('Hygiene Data'!G115))="","",OFFSET('Hygiene Data'!$G$13,0,10*ROW('Hygiene Data'!G115)))</f>
        <v/>
      </c>
      <c r="EC121" s="36" t="str">
        <f ca="true">+IF(OFFSET('Hygiene Data'!$G$14,0,10*ROW('Hygiene Data'!G115))="","",OFFSET('Hygiene Data'!$G$14,0,10*ROW('Hygiene Data'!G115)))</f>
        <v/>
      </c>
      <c r="ED121" s="36" t="str">
        <f ca="true">+IF(OFFSET('Hygiene Data'!$H$12,0,10*ROW('Hygiene Data'!H115))="","",OFFSET('Hygiene Data'!$H$12,0,10*ROW('Hygiene Data'!H115)))</f>
        <v/>
      </c>
      <c r="EE121" s="36" t="str">
        <f ca="true">+IF(OFFSET('Hygiene Data'!$H$13,0,10*ROW('Hygiene Data'!H115))="","",OFFSET('Hygiene Data'!$H$13,0,10*ROW('Hygiene Data'!H115)))</f>
        <v/>
      </c>
      <c r="EF121" s="36" t="str">
        <f ca="true">+IF(OFFSET('Hygiene Data'!$H$14,0,10*ROW('Hygiene Data'!H115))="","",OFFSET('Hygiene Data'!$H$14,0,10*ROW('Hygiene Data'!H115)))</f>
        <v/>
      </c>
    </row>
    <row r="122" x14ac:dyDescent="0.2">
      <c r="A122" s="59" t="str">
        <f ca="true">+IF(OFFSET('Water Data'!$B$1,0,10*ROW('Water Data'!B119))="","",OFFSET('Water Data'!$B$1,0,10*ROW('Water Data'!B119)))</f>
        <v/>
      </c>
      <c r="B122" s="59" t="str">
        <f ca="true">+IF(OFFSET('Water Data'!$A$3,0,10*ROW('Water Data'!A119))="","",OFFSET('Water Data'!$A$3,0,10*ROW('Water Data'!A119)))</f>
        <v/>
      </c>
      <c r="C122" s="59" t="str">
        <f ca="true">+IF(OFFSET('Water Data'!$C$3,0,10*ROW('Water Data'!C119))="","",OFFSET('Water Data'!$C$3,0,10*ROW('Water Data'!C119)))</f>
        <v/>
      </c>
      <c r="D122" s="252" t="e">
        <f ca="true">+IF(AND(ISNUMBER(OFFSET('Water Data'!$C$5,0,10*ROW('Water Data'!C116))),BS122="Yes"),100-OFFSET('Water Data'!$C$5,0,10*ROW('Water Data'!C116)),IF(AND(ISNUMBER(OFFSET('Water Data'!$C$5,0,10*ROW('Water Data'!C116))),BS122="No",ISNUMBER(OFFSET('Water Data'!$C$5,0,10*ROW('Water Data'!C116)))),CONCATENATE("[",ROUND(100-OFFSET('Water Data'!$C$5,0,10*ROW('Water Data'!C116)),0),"]"),IF(AND(ISNUMBER(OFFSET('Water Data'!$C$5,0,10*ROW('Water Data'!C116))),BS122="",ISNUMBER(OFFSET('Water Data'!$C$5,0,10*ROW('Water Data'!C116)))),100-OFFSET('Water Data'!$C$5,0,10*ROW('Water Data'!C116)),NA())))</f>
        <v>#N/A</v>
      </c>
      <c r="E122" s="252" t="e">
        <f ca="true">+IF(AND(ISNUMBER(OFFSET('Water Data'!$C$7,0,10*ROW('Water Data'!D116))),BT122="Yes"),OFFSET('Water Data'!$C$7,0,10*ROW('Water Data'!C116)),IF(AND(ISNUMBER(OFFSET('Water Data'!$C$7,0,10*ROW('Water Data'!C116))),BT122="No",ISNUMBER(OFFSET('Water Data'!$C$7,0,10*ROW('Water Data'!C116)))),CONCATENATE("[",ROUND(OFFSET('Water Data'!$C$7,0,10*ROW('Water Data'!C116)),0),"]"),IF(AND(ISNUMBER(OFFSET('Water Data'!$C$7,0,10*ROW('Water Data'!C116))),BT122="",ISNUMBER(OFFSET('Water Data'!$C$7,0,10*ROW('Water Data'!C116)))),OFFSET('Water Data'!$C$7,0,10*ROW('Water Data'!C116)),NA())))</f>
        <v>#N/A</v>
      </c>
      <c r="F122" s="252" t="e">
        <f ca="true">+IF(AND(ISNUMBER(OFFSET('Water Data'!$C$10,0,10*ROW('Water Data'!C116))),BU122="Yes"),OFFSET('Water Data'!$C$10,0,10*ROW('Water Data'!C116)),IF(AND(ISNUMBER(OFFSET('Water Data'!$C$10,0,10*ROW('Water Data'!C116))),BU122="No",ISNUMBER(OFFSET('Water Data'!$C$10,0,10*ROW('Water Data'!C116)))),CONCATENATE("[",ROUND(OFFSET('Water Data'!$C$10,0,10*ROW('Water Data'!C116)),0),"]"),IF(AND(ISNUMBER(OFFSET('Water Data'!$C$10,0,10*ROW('Water Data'!C116))),BU122="",ISNUMBER(OFFSET('Water Data'!$C$10,0,10*ROW('Water Data'!C116)))),OFFSET('Water Data'!$C$10,0,10*ROW('Water Data'!C116)),NA())))</f>
        <v>#N/A</v>
      </c>
      <c r="G122" s="252" t="e">
        <f ca="true">+IF(AND(ISNUMBER(OFFSET('Water Data'!$D$5,0,10*ROW('Water Data'!D116))),BV122="Yes"),100-OFFSET('Water Data'!$D$5,0,10*ROW('Water Data'!D116)),IF(AND(ISNUMBER(OFFSET('Water Data'!$D$5,0,10*ROW('Water Data'!D116))),BV122="No",ISNUMBER(OFFSET('Water Data'!$D$5,0,10*ROW('Water Data'!D116)))),CONCATENATE("[",ROUND(100-OFFSET('Water Data'!$D$5,0,10*ROW('Water Data'!D116)),0),"]"),IF(AND(ISNUMBER(OFFSET('Water Data'!$D$5,0,10*ROW('Water Data'!D116))),BV122="",ISNUMBER(OFFSET('Water Data'!$D$5,0,10*ROW('Water Data'!D116)))),100-OFFSET('Water Data'!$D$5,0,10*ROW('Water Data'!D116)),NA())))</f>
        <v>#N/A</v>
      </c>
      <c r="H122" s="252" t="e">
        <f ca="true">+IF(AND(ISNUMBER(OFFSET('Water Data'!$D$7,0,10*ROW('Water Data'!D116))),BW122="Yes"),OFFSET('Water Data'!$D$7,0,10*ROW('Water Data'!D116)),IF(AND(ISNUMBER(OFFSET('Water Data'!$D$7,0,10*ROW('Water Data'!D116))),BW122="No",ISNUMBER(OFFSET('Water Data'!$D$7,0,10*ROW('Water Data'!D116)))),CONCATENATE("[",ROUND(OFFSET('Water Data'!$C$7,0,10*ROW('Water Data'!D116)),0),"]"),IF(AND(ISNUMBER(OFFSET('Water Data'!$D$7,0,10*ROW('Water Data'!D116))),BW122="",ISNUMBER(OFFSET('Water Data'!$D$7,0,10*ROW('Water Data'!D116)))),OFFSET('Water Data'!$D$7,0,10*ROW('Water Data'!D116)),NA())))</f>
        <v>#N/A</v>
      </c>
      <c r="I122" s="252" t="e">
        <f ca="true">+IF(AND(ISNUMBER(OFFSET('Water Data'!$D$10,0,10*ROW('Water Data'!D116))),BX122="Yes"),OFFSET('Water Data'!$D$10,0,10*ROW('Water Data'!D116)),IF(AND(ISNUMBER(OFFSET('Water Data'!$D$10,0,10*ROW('Water Data'!D116))),BX122="No",ISNUMBER(OFFSET('Water Data'!$D$10,0,10*ROW('Water Data'!D116)))),CONCATENATE("[",ROUND(OFFSET('Water Data'!$D$10,0,10*ROW('Water Data'!D116)),0),"]"),IF(AND(ISNUMBER(OFFSET('Water Data'!$D$10,0,10*ROW('Water Data'!D116))),BX122="",ISNUMBER(OFFSET('Water Data'!$D$10,0,10*ROW('Water Data'!D116)))),OFFSET('Water Data'!$D$10,0,10*ROW('Water Data'!D116)),NA())))</f>
        <v>#N/A</v>
      </c>
      <c r="J122" s="252" t="e">
        <f ca="true">+IF(AND(ISNUMBER(OFFSET('Water Data'!$E$5,0,10*ROW('Water Data'!E116))),BY122="Yes"),100-OFFSET('Water Data'!$E$5,0,10*ROW('Water Data'!E116)),IF(AND(ISNUMBER(OFFSET('Water Data'!$E$5,0,10*ROW('Water Data'!E116))),BY122="No",ISNUMBER(OFFSET('Water Data'!$E$5,0,10*ROW('Water Data'!E116)))),CONCATENATE("[",ROUND(100-OFFSET('Water Data'!$E$5,0,10*ROW('Water Data'!E116)),0),"]"),IF(AND(ISNUMBER(OFFSET('Water Data'!$E$5,0,10*ROW('Water Data'!E116))),BY122="",ISNUMBER(OFFSET('Water Data'!$E$5,0,10*ROW('Water Data'!E116)))),100-OFFSET('Water Data'!$E$5,0,10*ROW('Water Data'!E116)),NA())))</f>
        <v>#N/A</v>
      </c>
      <c r="K122" s="252" t="e">
        <f ca="true">+IF(AND(ISNUMBER(OFFSET('Water Data'!$E$7,0,10*ROW('Water Data'!E116))),BZ122="Yes"),OFFSET('Water Data'!$E$7,0,10*ROW('Water Data'!E116)),IF(AND(ISNUMBER(OFFSET('Water Data'!$E$7,0,10*ROW('Water Data'!E116))),BZ122="No",ISNUMBER(OFFSET('Water Data'!$E$7,0,10*ROW('Water Data'!E116)))),CONCATENATE("[",ROUND(OFFSET('Water Data'!$E$7,0,10*ROW('Water Data'!E116)),0),"]"),IF(AND(ISNUMBER(OFFSET('Water Data'!$E$7,0,10*ROW('Water Data'!E116))),BZ122="",ISNUMBER(OFFSET('Water Data'!$E$7,0,10*ROW('Water Data'!E116)))),OFFSET('Water Data'!$E$7,0,10*ROW('Water Data'!E116)),NA())))</f>
        <v>#N/A</v>
      </c>
      <c r="L122" s="252" t="e">
        <f ca="true">+IF(AND(ISNUMBER(OFFSET('Water Data'!$E$10,0,10*ROW('Water Data'!E116))),CA122="Yes"),OFFSET('Water Data'!$E$10,0,10*ROW('Water Data'!E116)),IF(AND(ISNUMBER(OFFSET('Water Data'!$E$10,0,10*ROW('Water Data'!E116))),CA122="No",ISNUMBER(OFFSET('Water Data'!$E$10,0,10*ROW('Water Data'!E116)))),CONCATENATE("[",ROUND(OFFSET('Water Data'!$E$10,0,10*ROW('Water Data'!E116)),0),"]"),IF(AND(ISNUMBER(OFFSET('Water Data'!$E$10,0,10*ROW('Water Data'!E116))),CA122="",ISNUMBER(OFFSET('Water Data'!$E$10,0,10*ROW('Water Data'!E116)))),OFFSET('Water Data'!$E$10,0,10*ROW('Water Data'!E116)),NA())))</f>
        <v>#N/A</v>
      </c>
      <c r="M122" s="252" t="e">
        <f ca="true">+IF(AND(ISNUMBER(OFFSET('Water Data'!$F$5,0,10*ROW('Water Data'!F116))),CB122="Yes"),100-OFFSET('Water Data'!$F$5,0,10*ROW('Water Data'!F116)),IF(AND(ISNUMBER(OFFSET('Water Data'!$F$5,0,10*ROW('Water Data'!F116))),CB122="No",ISNUMBER(OFFSET('Water Data'!$F$5,0,10*ROW('Water Data'!F116)))),CONCATENATE("[",ROUND(100-OFFSET('Water Data'!$F$5,0,10*ROW('Water Data'!F116)),0),"]"),IF(AND(ISNUMBER(OFFSET('Water Data'!$F$5,0,10*ROW('Water Data'!F116))),CB122="",ISNUMBER(OFFSET('Water Data'!$F$5,0,10*ROW('Water Data'!F116)))),100-OFFSET('Water Data'!$F$5,0,10*ROW('Water Data'!F116)),NA())))</f>
        <v>#N/A</v>
      </c>
      <c r="N122" s="252" t="e">
        <f ca="true">+IF(AND(ISNUMBER(OFFSET('Water Data'!$F$7,0,10*ROW('Water Data'!F116))),CC122="Yes"),OFFSET('Water Data'!$F$7,0,10*ROW('Water Data'!F116)),IF(AND(ISNUMBER(OFFSET('Water Data'!$F$7,0,10*ROW('Water Data'!F116))),CC122="No",ISNUMBER(OFFSET('Water Data'!$F$7,0,10*ROW('Water Data'!F116)))),CONCATENATE("[",ROUND(OFFSET('Water Data'!$F$7,0,10*ROW('Water Data'!F116)),0),"]"),IF(AND(ISNUMBER(OFFSET('Water Data'!$F$7,0,10*ROW('Water Data'!F116))),CC122="",ISNUMBER(OFFSET('Water Data'!$F$7,0,10*ROW('Water Data'!F116)))),OFFSET('Water Data'!$F$7,0,10*ROW('Water Data'!F116)),NA())))</f>
        <v>#N/A</v>
      </c>
      <c r="O122" s="252" t="e">
        <f ca="true">+IF(AND(ISNUMBER(OFFSET('Water Data'!$F$10,0,10*ROW('Water Data'!F116))),CD122="Yes"),OFFSET('Water Data'!$F$10,0,10*ROW('Water Data'!F116)),IF(AND(ISNUMBER(OFFSET('Water Data'!$F$10,0,10*ROW('Water Data'!F116))),CD122="No",ISNUMBER(OFFSET('Water Data'!$F$10,0,10*ROW('Water Data'!F116)))),CONCATENATE("[",ROUND(OFFSET('Water Data'!$F$10,0,10*ROW('Water Data'!F116)),0),"]"),IF(AND(ISNUMBER(OFFSET('Water Data'!$F$10,0,10*ROW('Water Data'!F116))),CD122="",ISNUMBER(OFFSET('Water Data'!$F$10,0,10*ROW('Water Data'!F116)))),OFFSET('Water Data'!$F$10,0,10*ROW('Water Data'!F116)),NA())))</f>
        <v>#N/A</v>
      </c>
      <c r="P122" s="252" t="e">
        <f ca="true">+IF(AND(ISNUMBER(OFFSET('Water Data'!$G$5,0,10*ROW('Water Data'!G116))),CE122="Yes"),100-OFFSET('Water Data'!$G$5,0,10*ROW('Water Data'!G116)),IF(AND(ISNUMBER(OFFSET('Water Data'!$G$5,0,10*ROW('Water Data'!G116))),CE122="No",ISNUMBER(OFFSET('Water Data'!$G$5,0,10*ROW('Water Data'!G116)))),CONCATENATE("[",ROUND(100-OFFSET('Water Data'!$G$5,0,10*ROW('Water Data'!G116)),0),"]"),IF(AND(ISNUMBER(OFFSET('Water Data'!$G$5,0,10*ROW('Water Data'!G116))),CE122="",ISNUMBER(OFFSET('Water Data'!$G$5,0,10*ROW('Water Data'!G116)))),100-OFFSET('Water Data'!$G$5,0,10*ROW('Water Data'!G116)),NA())))</f>
        <v>#N/A</v>
      </c>
      <c r="Q122" s="252" t="e">
        <f ca="true">+IF(AND(ISNUMBER(OFFSET('Water Data'!$G$7,0,10*ROW('Water Data'!G116))),CF122="Yes"),OFFSET('Water Data'!$G$7,0,10*ROW('Water Data'!G116)),IF(AND(ISNUMBER(OFFSET('Water Data'!$G$7,0,10*ROW('Water Data'!G116))),CF122="No",ISNUMBER(OFFSET('Water Data'!$G$7,0,10*ROW('Water Data'!G116)))),CONCATENATE("[",ROUND(OFFSET('Water Data'!$G$7,0,10*ROW('Water Data'!G116)),0),"]"),IF(AND(ISNUMBER(OFFSET('Water Data'!$G$7,0,10*ROW('Water Data'!G116))),CF122="",ISNUMBER(OFFSET('Water Data'!$G$7,0,10*ROW('Water Data'!G116)))),OFFSET('Water Data'!$G$7,0,10*ROW('Water Data'!G116)),NA())))</f>
        <v>#N/A</v>
      </c>
      <c r="R122" s="252" t="e">
        <f ca="true">+IF(AND(ISNUMBER(OFFSET('Water Data'!$G$10,0,10*ROW('Water Data'!G116))),CG122="Yes"),OFFSET('Water Data'!$G$10,0,10*ROW('Water Data'!G116)),IF(AND(ISNUMBER(OFFSET('Water Data'!$G$10,0,10*ROW('Water Data'!G116))),CG122="No",ISNUMBER(OFFSET('Water Data'!$G$10,0,10*ROW('Water Data'!G116)))),CONCATENATE("[",ROUND(OFFSET('Water Data'!$G$10,0,10*ROW('Water Data'!G116)),0),"]"),IF(AND(ISNUMBER(OFFSET('Water Data'!$G$10,0,10*ROW('Water Data'!G116))),CG122="",ISNUMBER(OFFSET('Water Data'!$G$10,0,10*ROW('Water Data'!G116)))),OFFSET('Water Data'!$G$10,0,10*ROW('Water Data'!G116)),NA())))</f>
        <v>#N/A</v>
      </c>
      <c r="S122" s="252" t="e">
        <f ca="true">+IF(AND(ISNUMBER(OFFSET('Water Data'!$H$5,0,10*ROW('Water Data'!H116))),CH122="Yes"),100-OFFSET('Water Data'!$H$5,0,10*ROW('Water Data'!H116)),IF(AND(ISNUMBER(OFFSET('Water Data'!$H$5,0,10*ROW('Water Data'!H116))),CH122="No",ISNUMBER(OFFSET('Water Data'!$H$5,0,10*ROW('Water Data'!H116)))),CONCATENATE("[",ROUND(100-OFFSET('Water Data'!$H$5,0,10*ROW('Water Data'!H116)),0),"]"),IF(AND(ISNUMBER(OFFSET('Water Data'!$H$5,0,10*ROW('Water Data'!H116))),CH122="",ISNUMBER(OFFSET('Water Data'!$H$5,0,10*ROW('Water Data'!H116)))),100-OFFSET('Water Data'!$H$5,0,10*ROW('Water Data'!H116)),NA())))</f>
        <v>#N/A</v>
      </c>
      <c r="T122" s="252" t="e">
        <f ca="true">+IF(AND(ISNUMBER(OFFSET('Water Data'!$H$7,0,10*ROW('Water Data'!H116))),CI122="Yes"),OFFSET('Water Data'!$H$7,0,10*ROW('Water Data'!H116)),IF(AND(ISNUMBER(OFFSET('Water Data'!$H$7,0,10*ROW('Water Data'!H116))),CI122="No",ISNUMBER(OFFSET('Water Data'!$H$7,0,10*ROW('Water Data'!H116)))),CONCATENATE("[",ROUND(OFFSET('Water Data'!$H$7,0,10*ROW('Water Data'!H116)),0),"]"),IF(AND(ISNUMBER(OFFSET('Water Data'!$H$7,0,10*ROW('Water Data'!H116))),CI122="",ISNUMBER(OFFSET('Water Data'!$H$7,0,10*ROW('Water Data'!H116)))),OFFSET('Water Data'!$H$7,0,10*ROW('Water Data'!H116)),NA())))</f>
        <v>#N/A</v>
      </c>
      <c r="U122" s="252" t="e">
        <f ca="true">+IF(AND(ISNUMBER(OFFSET('Water Data'!$H$10,0,10*ROW('Water Data'!H116))),CJ122="Yes"),OFFSET('Water Data'!$H$10,0,10*ROW('Water Data'!H116)),IF(AND(ISNUMBER(OFFSET('Water Data'!$H$10,0,10*ROW('Water Data'!H116))),CJ122="No",ISNUMBER(OFFSET('Water Data'!$H$10,0,10*ROW('Water Data'!H116)))),CONCATENATE("[",ROUND(OFFSET('Water Data'!$H$10,0,10*ROW('Water Data'!H116)),0),"]"),IF(AND(ISNUMBER(OFFSET('Water Data'!$H$10,0,10*ROW('Water Data'!H116))),CJ122="",ISNUMBER(OFFSET('Water Data'!$H$10,0,10*ROW('Water Data'!H116)))),OFFSET('Water Data'!$H$10,0,10*ROW('Water Data'!H116)),NA())))</f>
        <v>#N/A</v>
      </c>
      <c r="V122" s="253" t="e">
        <f ca="true">+IF(AND(ISNUMBER(OFFSET('Sanitation Data'!$C$5,0,10*ROW('Sanitation Data'!C116))),CK122="Yes"),100-OFFSET('Sanitation Data'!$C$5,0,10*ROW('Sanitation Data'!C116)),IF(AND(ISNUMBER(OFFSET('Sanitation Data'!$C$5,0,10*ROW('Sanitation Data'!C116))),CK122="No",ISNUMBER(OFFSET('Sanitation Data'!$C$5,0,10*ROW('Sanitation Data'!C116)))),CONCATENATE("[",ROUND(100-OFFSET('Sanitation Data'!$C$5,0,10*ROW('Sanitation Data'!C116)),0),"]"),IF(AND(ISNUMBER(OFFSET('Sanitation Data'!$C$5,0,10*ROW('Sanitation Data'!C116))),CK122="",ISNUMBER(OFFSET('Sanitation Data'!$C$5,0,10*ROW('Sanitation Data'!C116)))),100-OFFSET('Sanitation Data'!$C$5,0,10*ROW('Sanitation Data'!C116)),NA())))</f>
        <v>#N/A</v>
      </c>
      <c r="W122" s="253" t="e">
        <f ca="true">+IF(AND(ISNUMBER(OFFSET('Sanitation Data'!$C$7,0,10*ROW('Sanitation Data'!C116))),CL122="Yes"),OFFSET('Sanitation Data'!$C$7,0,10*ROW('Sanitation Data'!C116)),IF(AND(ISNUMBER(OFFSET('Sanitation Data'!$C$7,0,10*ROW('Sanitation Data'!C116))),CL122="No",ISNUMBER(OFFSET('Sanitation Data'!$C$7,0,10*ROW('Sanitation Data'!C116)))),CONCATENATE("[",ROUND(OFFSET('Sanitation Data'!$C$7,0,10*ROW('Sanitation Data'!C116)),0),"]"),IF(AND(ISNUMBER(OFFSET('Sanitation Data'!$C$7,0,10*ROW('Sanitation Data'!C116))),CL122="",ISNUMBER(OFFSET('Sanitation Data'!$C$7,0,10*ROW('Sanitation Data'!C116)))),OFFSET('Sanitation Data'!$C$7,0,10*ROW('Sanitation Data'!C116)),NA())))</f>
        <v>#N/A</v>
      </c>
      <c r="X122" s="253" t="e">
        <f ca="true">+IF(AND(ISNUMBER(OFFSET('Sanitation Data'!$C$11,0,10*ROW('Sanitation Data'!C116))),CM122="Yes"),OFFSET('Sanitation Data'!$C$11,0,10*ROW('Sanitation Data'!C116)),IF(AND(ISNUMBER(OFFSET('Sanitation Data'!$C$11,0,10*ROW('Sanitation Data'!C116))),CM122="No",ISNUMBER(OFFSET('Sanitation Data'!$C$11,0,10*ROW('Sanitation Data'!C116)))),CONCATENATE("[",ROUND(OFFSET('Sanitation Data'!$C$11,0,10*ROW('Sanitation Data'!C116)),0),"]"),IF(AND(ISNUMBER(OFFSET('Sanitation Data'!$C$11,0,10*ROW('Sanitation Data'!C116))),CM122="",ISNUMBER(OFFSET('Sanitation Data'!$C$11,0,10*ROW('Sanitation Data'!C116)))),OFFSET('Sanitation Data'!$C$11,0,10*ROW('Sanitation Data'!C116)),NA())))</f>
        <v>#N/A</v>
      </c>
      <c r="Y122" s="253" t="e">
        <f ca="true">+IF(AND(ISNUMBER(OFFSET('Sanitation Data'!$C$12,0,10*ROW('Sanitation Data'!C116))),CN122="Yes"),OFFSET('Sanitation Data'!$C$12,0,10*ROW('Sanitation Data'!C116)),IF(AND(ISNUMBER(OFFSET('Sanitation Data'!$C$12,0,10*ROW('Sanitation Data'!C116))),CN122="No",ISNUMBER(OFFSET('Sanitation Data'!$C$12,0,10*ROW('Sanitation Data'!C116)))),CONCATENATE("[",ROUND(OFFSET('Sanitation Data'!$C$12,0,10*ROW('Sanitation Data'!C116)),0),"]"),IF(AND(ISNUMBER(OFFSET('Sanitation Data'!$C$12,0,10*ROW('Sanitation Data'!C116))),CN122="",ISNUMBER(OFFSET('Sanitation Data'!$C$12,0,10*ROW('Sanitation Data'!C116)))),OFFSET('Sanitation Data'!$C$12,0,10*ROW('Sanitation Data'!C116)),NA())))</f>
        <v>#N/A</v>
      </c>
      <c r="Z122" s="253" t="e">
        <f ca="true">+IF(AND(ISNUMBER(OFFSET('Sanitation Data'!$C$13,0,10*ROW('Sanitation Data'!C116))),CO122="Yes"),OFFSET('Sanitation Data'!$C$13,0,10*ROW('Sanitation Data'!C116)),IF(AND(ISNUMBER(OFFSET('Sanitation Data'!$C$13,0,10*ROW('Sanitation Data'!C116))),CO122="No",ISNUMBER(OFFSET('Sanitation Data'!$C$13,0,10*ROW('Sanitation Data'!C116)))),CONCATENATE("[",ROUND(OFFSET('Sanitation Data'!$C$13,0,10*ROW('Sanitation Data'!C116)),0),"]"),IF(AND(ISNUMBER(OFFSET('Sanitation Data'!$C$13,0,10*ROW('Sanitation Data'!C116))),CO122="",ISNUMBER(OFFSET('Sanitation Data'!$C$13,0,10*ROW('Sanitation Data'!C116)))),OFFSET('Sanitation Data'!$C$13,0,10*ROW('Sanitation Data'!C116)),NA())))</f>
        <v>#N/A</v>
      </c>
      <c r="AA122" s="253" t="e">
        <f ca="true">+IF(AND(ISNUMBER(OFFSET('Sanitation Data'!$D$5,0,10*ROW('Sanitation Data'!D116))),CP122="Yes"),100-OFFSET('Sanitation Data'!$D$5,0,10*ROW('Sanitation Data'!D116)),IF(AND(ISNUMBER(OFFSET('Sanitation Data'!$D$5,0,10*ROW('Sanitation Data'!D116))),CP122="No",ISNUMBER(OFFSET('Sanitation Data'!$D$5,0,10*ROW('Sanitation Data'!D116)))),CONCATENATE("[",ROUND(100-OFFSET('Sanitation Data'!$D$5,0,10*ROW('Sanitation Data'!D116)),0),"]"),IF(AND(ISNUMBER(OFFSET('Sanitation Data'!$D$5,0,10*ROW('Sanitation Data'!D116))),CP122="",ISNUMBER(OFFSET('Sanitation Data'!$D$5,0,10*ROW('Sanitation Data'!D116)))),100-OFFSET('Sanitation Data'!$D$5,0,10*ROW('Sanitation Data'!D116)),NA())))</f>
        <v>#N/A</v>
      </c>
      <c r="AB122" s="253" t="e">
        <f ca="true">+IF(AND(ISNUMBER(OFFSET('Sanitation Data'!$D$7,0,10*ROW('Sanitation Data'!D116))),CQ122="Yes"),OFFSET('Sanitation Data'!$D$7,0,10*ROW('Sanitation Data'!G116)),IF(AND(ISNUMBER(OFFSET('Sanitation Data'!$D$7,0,10*ROW('Sanitation Data'!D116))),CQ122="No",ISNUMBER(OFFSET('Sanitation Data'!$D$7,0,10*ROW('Sanitation Data'!D116)))),CONCATENATE("[",ROUND(OFFSET('Sanitation Data'!$D$7,0,10*ROW('Sanitation Data'!D116)),0),"]"),IF(AND(ISNUMBER(OFFSET('Sanitation Data'!$D$7,0,10*ROW('Sanitation Data'!D116))),CQ122="",ISNUMBER(OFFSET('Sanitation Data'!$D$7,0,10*ROW('Sanitation Data'!D116)))),OFFSET('Sanitation Data'!$D$7,0,10*ROW('Sanitation Data'!D116)),NA())))</f>
        <v>#N/A</v>
      </c>
      <c r="AC122" s="253" t="e">
        <f ca="true">+IF(AND(ISNUMBER(OFFSET('Sanitation Data'!$D$11,0,10*ROW('Sanitation Data'!D116))),CR122="Yes"),OFFSET('Sanitation Data'!$D$11,0,10*ROW('Sanitation Data'!D116)),IF(AND(ISNUMBER(OFFSET('Sanitation Data'!$D$11,0,10*ROW('Sanitation Data'!D116))),CR122="No",ISNUMBER(OFFSET('Sanitation Data'!$D$11,0,10*ROW('Sanitation Data'!D116)))),CONCATENATE("[",ROUND(OFFSET('Sanitation Data'!$D$11,0,10*ROW('Sanitation Data'!D116)),0),"]"),IF(AND(ISNUMBER(OFFSET('Sanitation Data'!$D$11,0,10*ROW('Sanitation Data'!D116))),CR122="",ISNUMBER(OFFSET('Sanitation Data'!$D$11,0,10*ROW('Sanitation Data'!D116)))),OFFSET('Sanitation Data'!$D$11,0,10*ROW('Sanitation Data'!D116)),NA())))</f>
        <v>#N/A</v>
      </c>
      <c r="AD122" s="253" t="e">
        <f ca="true">+IF(AND(ISNUMBER(OFFSET('Sanitation Data'!$D$12,0,10*ROW('Sanitation Data'!D116))),CS122="Yes"),OFFSET('Sanitation Data'!$D$12,0,10*ROW('Sanitation Data'!D116)),IF(AND(ISNUMBER(OFFSET('Sanitation Data'!$D$12,0,10*ROW('Sanitation Data'!D116))),CS122="No",ISNUMBER(OFFSET('Sanitation Data'!$D$12,0,10*ROW('Sanitation Data'!D116)))),CONCATENATE("[",ROUND(OFFSET('Sanitation Data'!$D$12,0,10*ROW('Sanitation Data'!D116)),0),"]"),IF(AND(ISNUMBER(OFFSET('Sanitation Data'!$D$12,0,10*ROW('Sanitation Data'!D116))),CS122="",ISNUMBER(OFFSET('Sanitation Data'!$D$12,0,10*ROW('Sanitation Data'!D116)))),OFFSET('Sanitation Data'!$D$12,0,10*ROW('Sanitation Data'!D116)),NA())))</f>
        <v>#N/A</v>
      </c>
      <c r="AE122" s="253" t="e">
        <f ca="true">+IF(AND(ISNUMBER(OFFSET('Sanitation Data'!$D$13,0,10*ROW('Sanitation Data'!D116))),CT122="Yes"),OFFSET('Sanitation Data'!$D$13,0,10*ROW('Sanitation Data'!D116)),IF(AND(ISNUMBER(OFFSET('Sanitation Data'!$D$13,0,10*ROW('Sanitation Data'!D116))),CT122="No",ISNUMBER(OFFSET('Sanitation Data'!$D$13,0,10*ROW('Sanitation Data'!D116)))),CONCATENATE("[",ROUND(OFFSET('Sanitation Data'!$D$13,0,10*ROW('Sanitation Data'!D116)),0),"]"),IF(AND(ISNUMBER(OFFSET('Sanitation Data'!$D$13,0,10*ROW('Sanitation Data'!D116))),CT122="",ISNUMBER(OFFSET('Sanitation Data'!$D$13,0,10*ROW('Sanitation Data'!D116)))),OFFSET('Sanitation Data'!$D$13,0,10*ROW('Sanitation Data'!D116)),NA())))</f>
        <v>#N/A</v>
      </c>
      <c r="AF122" s="253" t="e">
        <f ca="true">+IF(AND(ISNUMBER(OFFSET('Sanitation Data'!$E$5,0,10*ROW('Sanitation Data'!E116))),CU122="Yes"),100-OFFSET('Sanitation Data'!$E$5,0,10*ROW('Sanitation Data'!E116)),IF(AND(ISNUMBER(OFFSET('Sanitation Data'!$E$5,0,10*ROW('Sanitation Data'!E116))),CU122="No",ISNUMBER(OFFSET('Sanitation Data'!$E$5,0,10*ROW('Sanitation Data'!E116)))),CONCATENATE("[",ROUND(100-OFFSET('Sanitation Data'!$E$5,0,10*ROW('Sanitation Data'!E116)),0),"]"),IF(AND(ISNUMBER(OFFSET('Sanitation Data'!$E$5,0,10*ROW('Sanitation Data'!E116))),CU122="",ISNUMBER(OFFSET('Sanitation Data'!$E$5,0,10*ROW('Sanitation Data'!E116)))),100-OFFSET('Sanitation Data'!$E$5,0,10*ROW('Sanitation Data'!E116)),NA())))</f>
        <v>#N/A</v>
      </c>
      <c r="AG122" s="253" t="e">
        <f ca="true">+IF(AND(ISNUMBER(OFFSET('Sanitation Data'!$E$7,0,10*ROW('Sanitation Data'!E116))),CV122="Yes"),OFFSET('Sanitation Data'!$E$7,0,10*ROW('Sanitation Data'!E116)),IF(AND(ISNUMBER(OFFSET('Sanitation Data'!$E$7,0,10*ROW('Sanitation Data'!E116))),CV122="No",ISNUMBER(OFFSET('Sanitation Data'!$E$7,0,10*ROW('Sanitation Data'!E116)))),CONCATENATE("[",ROUND(OFFSET('Sanitation Data'!$E$7,0,10*ROW('Sanitation Data'!E116)),0),"]"),IF(AND(ISNUMBER(OFFSET('Sanitation Data'!$E$7,0,10*ROW('Sanitation Data'!E116))),CV122="",ISNUMBER(OFFSET('Sanitation Data'!$E$7,0,10*ROW('Sanitation Data'!E116)))),OFFSET('Sanitation Data'!$E$7,0,10*ROW('Sanitation Data'!E116)),NA())))</f>
        <v>#N/A</v>
      </c>
      <c r="AH122" s="253" t="e">
        <f ca="true">+IF(AND(ISNUMBER(OFFSET('Sanitation Data'!$E$11,0,10*ROW('Sanitation Data'!E116))),CW122="Yes"),OFFSET('Sanitation Data'!$E$11,0,10*ROW('Sanitation Data'!E116)),IF(AND(ISNUMBER(OFFSET('Sanitation Data'!$E$11,0,10*ROW('Sanitation Data'!E116))),CW122="No",ISNUMBER(OFFSET('Sanitation Data'!$E$11,0,10*ROW('Sanitation Data'!E116)))),CONCATENATE("[",ROUND(OFFSET('Sanitation Data'!$E$11,0,10*ROW('Sanitation Data'!E116)),0),"]"),IF(AND(ISNUMBER(OFFSET('Sanitation Data'!$E$11,0,10*ROW('Sanitation Data'!E116))),CW122="",ISNUMBER(OFFSET('Sanitation Data'!$E$11,0,10*ROW('Sanitation Data'!E116)))),OFFSET('Sanitation Data'!$E$11,0,10*ROW('Sanitation Data'!E116)),NA())))</f>
        <v>#N/A</v>
      </c>
      <c r="AI122" s="253" t="e">
        <f ca="true">+IF(AND(ISNUMBER(OFFSET('Sanitation Data'!$E$12,0,10*ROW('Sanitation Data'!E116))),CX122="Yes"),OFFSET('Sanitation Data'!$E$12,0,10*ROW('Sanitation Data'!E116)),IF(AND(ISNUMBER(OFFSET('Sanitation Data'!$E$12,0,10*ROW('Sanitation Data'!E116))),CX122="No",ISNUMBER(OFFSET('Sanitation Data'!$E$12,0,10*ROW('Sanitation Data'!E116)))),CONCATENATE("[",ROUND(OFFSET('Sanitation Data'!$E$12,0,10*ROW('Sanitation Data'!E116)),0),"]"),IF(AND(ISNUMBER(OFFSET('Sanitation Data'!$E$12,0,10*ROW('Sanitation Data'!E116))),CX122="",ISNUMBER(OFFSET('Sanitation Data'!$E$12,0,10*ROW('Sanitation Data'!E116)))),OFFSET('Sanitation Data'!$E$12,0,10*ROW('Sanitation Data'!E116)),NA())))</f>
        <v>#N/A</v>
      </c>
      <c r="AJ122" s="253" t="e">
        <f ca="true">+IF(AND(ISNUMBER(OFFSET('Sanitation Data'!$E$13,0,10*ROW('Sanitation Data'!E116))),CY122="Yes"),OFFSET('Sanitation Data'!$E$13,0,10*ROW('Sanitation Data'!E116)),IF(AND(ISNUMBER(OFFSET('Sanitation Data'!$E$13,0,10*ROW('Sanitation Data'!E116))),CY122="No",ISNUMBER(OFFSET('Sanitation Data'!$E$13,0,10*ROW('Sanitation Data'!E116)))),CONCATENATE("[",ROUND(OFFSET('Sanitation Data'!$E$13,0,10*ROW('Sanitation Data'!E116)),0),"]"),IF(AND(ISNUMBER(OFFSET('Sanitation Data'!$E$13,0,10*ROW('Sanitation Data'!E116))),CY122="",ISNUMBER(OFFSET('Sanitation Data'!$E$13,0,10*ROW('Sanitation Data'!E116)))),OFFSET('Sanitation Data'!$E$13,0,10*ROW('Sanitation Data'!E116)),NA())))</f>
        <v>#N/A</v>
      </c>
      <c r="AK122" s="253" t="e">
        <f ca="true">+IF(AND(ISNUMBER(OFFSET('Sanitation Data'!$F$5,0,10*ROW('Sanitation Data'!F116))),CZ122="Yes"),100-OFFSET('Sanitation Data'!$F$5,0,10*ROW('Sanitation Data'!F116)),IF(AND(ISNUMBER(OFFSET('Sanitation Data'!$F$5,0,10*ROW('Sanitation Data'!F116))),CZ122="No",ISNUMBER(OFFSET('Sanitation Data'!$F$5,0,10*ROW('Sanitation Data'!F116)))),CONCATENATE("[",ROUND(100-OFFSET('Sanitation Data'!$F$5,0,10*ROW('Sanitation Data'!F116)),0),"]"),IF(AND(ISNUMBER(OFFSET('Sanitation Data'!$F$5,0,10*ROW('Sanitation Data'!F116))),CZ122="",ISNUMBER(OFFSET('Sanitation Data'!$F$5,0,10*ROW('Sanitation Data'!F116)))),100-OFFSET('Sanitation Data'!$F$5,0,10*ROW('Sanitation Data'!F116)),NA())))</f>
        <v>#N/A</v>
      </c>
      <c r="AL122" s="253" t="e">
        <f ca="true">+IF(AND(ISNUMBER(OFFSET('Sanitation Data'!$F$7,0,10*ROW('Sanitation Data'!F116))),DA122="Yes"),OFFSET('Sanitation Data'!$F$7,0,10*ROW('Sanitation Data'!F116)),IF(AND(ISNUMBER(OFFSET('Sanitation Data'!$F$7,0,10*ROW('Sanitation Data'!F116))),DA122="No",ISNUMBER(OFFSET('Sanitation Data'!$F$7,0,10*ROW('Sanitation Data'!F116)))),CONCATENATE("[",ROUND(OFFSET('Sanitation Data'!$F$7,0,10*ROW('Sanitation Data'!F116)),0),"]"),IF(AND(ISNUMBER(OFFSET('Sanitation Data'!$F$7,0,10*ROW('Sanitation Data'!F116))),DA122="",ISNUMBER(OFFSET('Sanitation Data'!$F$7,0,10*ROW('Sanitation Data'!F116)))),OFFSET('Sanitation Data'!$F$7,0,10*ROW('Sanitation Data'!F116)),NA())))</f>
        <v>#N/A</v>
      </c>
      <c r="AM122" s="253" t="e">
        <f ca="true">+IF(AND(ISNUMBER(OFFSET('Sanitation Data'!$F$11,0,10*ROW('Sanitation Data'!F116))),DB122="Yes"),OFFSET('Sanitation Data'!$F$11,0,10*ROW('Sanitation Data'!F116)),IF(AND(ISNUMBER(OFFSET('Sanitation Data'!$F$11,0,10*ROW('Sanitation Data'!F116))),DB122="No",ISNUMBER(OFFSET('Sanitation Data'!$F$11,0,10*ROW('Sanitation Data'!F116)))),CONCATENATE("[",ROUND(OFFSET('Sanitation Data'!$F$11,0,10*ROW('Sanitation Data'!F116)),0),"]"),IF(AND(ISNUMBER(OFFSET('Sanitation Data'!$F$11,0,10*ROW('Sanitation Data'!F116))),DB122="",ISNUMBER(OFFSET('Sanitation Data'!$F$11,0,10*ROW('Sanitation Data'!F116)))),OFFSET('Sanitation Data'!$F$11,0,10*ROW('Sanitation Data'!F116)),NA())))</f>
        <v>#N/A</v>
      </c>
      <c r="AN122" s="253" t="e">
        <f ca="true">+IF(AND(ISNUMBER(OFFSET('Sanitation Data'!$F$12,0,10*ROW('Sanitation Data'!F116))),DC122="Yes"),OFFSET('Sanitation Data'!$F$12,0,10*ROW('Sanitation Data'!F116)),IF(AND(ISNUMBER(OFFSET('Sanitation Data'!$F$12,0,10*ROW('Sanitation Data'!F116))),DC122="No",ISNUMBER(OFFSET('Sanitation Data'!$F$12,0,10*ROW('Sanitation Data'!F116)))),CONCATENATE("[",ROUND(OFFSET('Sanitation Data'!$F$12,0,10*ROW('Sanitation Data'!F116)),0),"]"),IF(AND(ISNUMBER(OFFSET('Sanitation Data'!$F$12,0,10*ROW('Sanitation Data'!F116))),DC122="",ISNUMBER(OFFSET('Sanitation Data'!$F$12,0,10*ROW('Sanitation Data'!F116)))),OFFSET('Sanitation Data'!$F$12,0,10*ROW('Sanitation Data'!F116)),NA())))</f>
        <v>#N/A</v>
      </c>
      <c r="AO122" s="253" t="e">
        <f ca="true">+IF(AND(ISNUMBER(OFFSET('Sanitation Data'!$F$13,0,10*ROW('Sanitation Data'!F116))),DD122="Yes"),OFFSET('Sanitation Data'!$F$13,0,10*ROW('Sanitation Data'!F116)),IF(AND(ISNUMBER(OFFSET('Sanitation Data'!$F$13,0,10*ROW('Sanitation Data'!F116))),DD122="No",ISNUMBER(OFFSET('Sanitation Data'!$F$13,0,10*ROW('Sanitation Data'!F116)))),CONCATENATE("[",ROUND(OFFSET('Sanitation Data'!$F$13,0,10*ROW('Sanitation Data'!F116)),0),"]"),IF(AND(ISNUMBER(OFFSET('Sanitation Data'!$F$13,0,10*ROW('Sanitation Data'!F116))),DD122="",ISNUMBER(OFFSET('Sanitation Data'!$F$13,0,10*ROW('Sanitation Data'!F116)))),OFFSET('Sanitation Data'!$F$13,0,10*ROW('Sanitation Data'!F116)),NA())))</f>
        <v>#N/A</v>
      </c>
      <c r="AP122" s="253" t="e">
        <f ca="true">+IF(AND(ISNUMBER(OFFSET('Sanitation Data'!$G$5,0,10*ROW('Sanitation Data'!G116))),DE122="Yes"),100-OFFSET('Sanitation Data'!$G$5,0,10*ROW('Sanitation Data'!G116)),IF(AND(ISNUMBER(OFFSET('Sanitation Data'!$G$5,0,10*ROW('Sanitation Data'!G116))),DE122="No",ISNUMBER(OFFSET('Sanitation Data'!$G$5,0,10*ROW('Sanitation Data'!G116)))),CONCATENATE("[",ROUND(100-OFFSET('Sanitation Data'!$G$5,0,10*ROW('Sanitation Data'!G116)),0),"]"),IF(AND(ISNUMBER(OFFSET('Sanitation Data'!$G$5,0,10*ROW('Sanitation Data'!G116))),DE122="",ISNUMBER(OFFSET('Sanitation Data'!$G$5,0,10*ROW('Sanitation Data'!G116)))),100-OFFSET('Sanitation Data'!$G$5,0,10*ROW('Sanitation Data'!G116)),NA())))</f>
        <v>#N/A</v>
      </c>
      <c r="AQ122" s="253" t="e">
        <f ca="true">+IF(AND(ISNUMBER(OFFSET('Sanitation Data'!$G$7,0,10*ROW('Sanitation Data'!G116))),DF122="Yes"),OFFSET('Sanitation Data'!$G$7,0,10*ROW('Sanitation Data'!G116)),IF(AND(ISNUMBER(OFFSET('Sanitation Data'!$G$7,0,10*ROW('Sanitation Data'!G116))),DF122="No",ISNUMBER(OFFSET('Sanitation Data'!$G$7,0,10*ROW('Sanitation Data'!G116)))),CONCATENATE("[",ROUND(OFFSET('Sanitation Data'!$G$7,0,10*ROW('Sanitation Data'!G116)),0),"]"),IF(AND(ISNUMBER(OFFSET('Sanitation Data'!$G$7,0,10*ROW('Sanitation Data'!G116))),DF122="",ISNUMBER(OFFSET('Sanitation Data'!$G$7,0,10*ROW('Sanitation Data'!G116)))),OFFSET('Sanitation Data'!$G$7,0,10*ROW('Sanitation Data'!G116)),NA())))</f>
        <v>#N/A</v>
      </c>
      <c r="AR122" s="253" t="e">
        <f ca="true">+IF(AND(ISNUMBER(OFFSET('Sanitation Data'!$G$11,0,10*ROW('Sanitation Data'!G116))),DG122="Yes"),OFFSET('Sanitation Data'!$G$11,0,10*ROW('Sanitation Data'!G116)),IF(AND(ISNUMBER(OFFSET('Sanitation Data'!$G$11,0,10*ROW('Sanitation Data'!G116))),DG122="No",ISNUMBER(OFFSET('Sanitation Data'!$G$11,0,10*ROW('Sanitation Data'!G116)))),CONCATENATE("[",ROUND(OFFSET('Sanitation Data'!$G$11,0,10*ROW('Sanitation Data'!G116)),0),"]"),IF(AND(ISNUMBER(OFFSET('Sanitation Data'!$G$11,0,10*ROW('Sanitation Data'!G116))),DG122="",ISNUMBER(OFFSET('Sanitation Data'!$G$11,0,10*ROW('Sanitation Data'!G116)))),OFFSET('Sanitation Data'!$G$11,0,10*ROW('Sanitation Data'!G116)),NA())))</f>
        <v>#N/A</v>
      </c>
      <c r="AS122" s="253" t="e">
        <f ca="true">+IF(AND(ISNUMBER(OFFSET('Sanitation Data'!$G$12,0,10*ROW('Sanitation Data'!G116))),DH122="Yes"),OFFSET('Sanitation Data'!$G$12,0,10*ROW('Sanitation Data'!G116)),IF(AND(ISNUMBER(OFFSET('Sanitation Data'!$G$12,0,10*ROW('Sanitation Data'!G116))),DH122="No",ISNUMBER(OFFSET('Sanitation Data'!$G$12,0,10*ROW('Sanitation Data'!G116)))),CONCATENATE("[",ROUND(OFFSET('Sanitation Data'!$G$12,0,10*ROW('Sanitation Data'!G116)),0),"]"),IF(AND(ISNUMBER(OFFSET('Sanitation Data'!$G$12,0,10*ROW('Sanitation Data'!G116))),DH122="",ISNUMBER(OFFSET('Sanitation Data'!$G$12,0,10*ROW('Sanitation Data'!G116)))),OFFSET('Sanitation Data'!$G$12,0,10*ROW('Sanitation Data'!G116)),NA())))</f>
        <v>#N/A</v>
      </c>
      <c r="AT122" s="253" t="e">
        <f ca="true">+IF(AND(ISNUMBER(OFFSET('Sanitation Data'!$G$13,0,10*ROW('Sanitation Data'!G116))),DI122="Yes"),OFFSET('Sanitation Data'!$G$13,0,10*ROW('Sanitation Data'!G116)),IF(AND(ISNUMBER(OFFSET('Sanitation Data'!$G$13,0,10*ROW('Sanitation Data'!G116))),DI122="No",ISNUMBER(OFFSET('Sanitation Data'!$G$13,0,10*ROW('Sanitation Data'!G116)))),CONCATENATE("[",ROUND(OFFSET('Sanitation Data'!$G$13,0,10*ROW('Sanitation Data'!G116)),0),"]"),IF(AND(ISNUMBER(OFFSET('Sanitation Data'!$G$13,0,10*ROW('Sanitation Data'!G116))),DI122="",ISNUMBER(OFFSET('Sanitation Data'!$G$13,0,10*ROW('Sanitation Data'!G116)))),OFFSET('Sanitation Data'!$G$13,0,10*ROW('Sanitation Data'!G116)),NA())))</f>
        <v>#N/A</v>
      </c>
      <c r="AU122" s="253" t="e">
        <f ca="true">+IF(AND(ISNUMBER(OFFSET('Sanitation Data'!$H$5,0,10*ROW('Sanitation Data'!H116))),DJ122="Yes"),100-OFFSET('Sanitation Data'!$H$5,0,10*ROW('Sanitation Data'!H116)),IF(AND(ISNUMBER(OFFSET('Sanitation Data'!$H$5,0,10*ROW('Sanitation Data'!H116))),DJ122="No",ISNUMBER(OFFSET('Sanitation Data'!$H$5,0,10*ROW('Sanitation Data'!H116)))),CONCATENATE("[",ROUND(100-OFFSET('Sanitation Data'!$H$5,0,10*ROW('Sanitation Data'!H116)),0),"]"),IF(AND(ISNUMBER(OFFSET('Sanitation Data'!$H$5,0,10*ROW('Sanitation Data'!H116))),DJ122="",ISNUMBER(OFFSET('Sanitation Data'!$H$5,0,10*ROW('Sanitation Data'!H116)))),100-OFFSET('Sanitation Data'!$H$5,0,10*ROW('Sanitation Data'!H116)),NA())))</f>
        <v>#N/A</v>
      </c>
      <c r="AV122" s="253" t="e">
        <f ca="true">+IF(AND(ISNUMBER(OFFSET('Sanitation Data'!$H$7,0,10*ROW('Sanitation Data'!H116))),DK122="Yes"),OFFSET('Sanitation Data'!$H$7,0,10*ROW('Sanitation Data'!H116)),IF(AND(ISNUMBER(OFFSET('Sanitation Data'!$H$7,0,10*ROW('Sanitation Data'!H116))),DK122="No",ISNUMBER(OFFSET('Sanitation Data'!$H$7,0,10*ROW('Sanitation Data'!H116)))),CONCATENATE("[",ROUND(OFFSET('Sanitation Data'!$H$7,0,10*ROW('Sanitation Data'!H116)),0),"]"),IF(AND(ISNUMBER(OFFSET('Sanitation Data'!$H$7,0,10*ROW('Sanitation Data'!H116))),DK122="",ISNUMBER(OFFSET('Sanitation Data'!$H$7,0,10*ROW('Sanitation Data'!H116)))),OFFSET('Sanitation Data'!$H$7,0,10*ROW('Sanitation Data'!H116)),NA())))</f>
        <v>#N/A</v>
      </c>
      <c r="AW122" s="253" t="e">
        <f ca="true">+IF(AND(ISNUMBER(OFFSET('Sanitation Data'!$H$11,0,10*ROW('Sanitation Data'!H116))),DL122="Yes"),OFFSET('Sanitation Data'!$H$11,0,10*ROW('Sanitation Data'!H116)),IF(AND(ISNUMBER(OFFSET('Sanitation Data'!$H$11,0,10*ROW('Sanitation Data'!H116))),DL122="No",ISNUMBER(OFFSET('Sanitation Data'!$H$11,0,10*ROW('Sanitation Data'!H116)))),CONCATENATE("[",ROUND(OFFSET('Sanitation Data'!$H$11,0,10*ROW('Sanitation Data'!H116)),0),"]"),IF(AND(ISNUMBER(OFFSET('Sanitation Data'!$H$11,0,10*ROW('Sanitation Data'!H116))),DL122="",ISNUMBER(OFFSET('Sanitation Data'!$H$11,0,10*ROW('Sanitation Data'!H116)))),OFFSET('Sanitation Data'!$H$11,0,10*ROW('Sanitation Data'!H116)),NA())))</f>
        <v>#N/A</v>
      </c>
      <c r="AX122" s="253" t="e">
        <f ca="true">+IF(AND(ISNUMBER(OFFSET('Sanitation Data'!$H$12,0,10*ROW('Sanitation Data'!H116))),DM122="Yes"),OFFSET('Sanitation Data'!$H$12,0,10*ROW('Sanitation Data'!H116)),IF(AND(ISNUMBER(OFFSET('Sanitation Data'!$H$12,0,10*ROW('Sanitation Data'!H116))),DM122="No",ISNUMBER(OFFSET('Sanitation Data'!$H$12,0,10*ROW('Sanitation Data'!H116)))),CONCATENATE("[",ROUND(OFFSET('Sanitation Data'!$H$12,0,10*ROW('Sanitation Data'!H116)),0),"]"),IF(AND(ISNUMBER(OFFSET('Sanitation Data'!$H$12,0,10*ROW('Sanitation Data'!H116))),DM122="",ISNUMBER(OFFSET('Sanitation Data'!$H$12,0,10*ROW('Sanitation Data'!H116)))),OFFSET('Sanitation Data'!$H$12,0,10*ROW('Sanitation Data'!H116)),NA())))</f>
        <v>#N/A</v>
      </c>
      <c r="AY122" s="253" t="e">
        <f ca="true">+IF(AND(ISNUMBER(OFFSET('Sanitation Data'!$H$13,0,10*ROW('Sanitation Data'!H116))),DN122="Yes"),OFFSET('Sanitation Data'!$H$13,0,10*ROW('Sanitation Data'!H116)),IF(AND(ISNUMBER(OFFSET('Sanitation Data'!$H$13,0,10*ROW('Sanitation Data'!H116))),DN122="No",ISNUMBER(OFFSET('Sanitation Data'!$H$13,0,10*ROW('Sanitation Data'!H116)))),CONCATENATE("[",ROUND(OFFSET('Sanitation Data'!$H$13,0,10*ROW('Sanitation Data'!H116)),0),"]"),IF(AND(ISNUMBER(OFFSET('Sanitation Data'!$H$13,0,10*ROW('Sanitation Data'!H116))),DN122="",ISNUMBER(OFFSET('Sanitation Data'!$H$13,0,10*ROW('Sanitation Data'!H116)))),OFFSET('Sanitation Data'!$H$13,0,10*ROW('Sanitation Data'!H116)),NA())))</f>
        <v>#N/A</v>
      </c>
      <c r="AZ122" s="254" t="e">
        <f ca="true">+IF(AND(ISNUMBER(OFFSET('Hygiene Data'!$C$6,0,10*ROW('Hygiene Data'!C116))),DO122="Yes"),OFFSET('Hygiene Data'!$C$6,0,10*ROW('Hygiene Data'!C116)),IF(AND(ISNUMBER(OFFSET('Hygiene Data'!$C$6,0,10*ROW('Hygiene Data'!C116))),DO122="No",ISNUMBER(OFFSET('Hygiene Data'!$C$6,0,10*ROW('Hygiene Data'!C116)))),CONCATENATE("[",ROUND(OFFSET('Hygiene Data'!$C$6,0,10*ROW('Hygiene Data'!C116)),0),"]"),IF(AND(ISNUMBER(OFFSET('Hygiene Data'!$C$6,0,10*ROW('Hygiene Data'!C116))),DO122="",ISNUMBER(OFFSET('Hygiene Data'!$C$6,0,10*ROW('Hygiene Data'!C116)))),OFFSET('Hygiene Data'!$C$6,0,10*ROW('Hygiene Data'!C116)),NA())))</f>
        <v>#N/A</v>
      </c>
      <c r="BA122" s="254" t="e">
        <f ca="true">+IF(AND(ISNUMBER(OFFSET('Hygiene Data'!$C$8,0,10*ROW('Hygiene Data'!C116))),DP122="Yes"),OFFSET('Hygiene Data'!$C$8,0,10*ROW('Hygiene Data'!C116)),IF(AND(ISNUMBER(OFFSET('Hygiene Data'!$C$8,0,10*ROW('Hygiene Data'!C116))),DP122="No",ISNUMBER(OFFSET('Hygiene Data'!$C$8,0,10*ROW('Hygiene Data'!C116)))),CONCATENATE("[",ROUND(OFFSET('Hygiene Data'!$C$8,0,10*ROW('Hygiene Data'!C116)),0),"]"),IF(AND(ISNUMBER(OFFSET('Hygiene Data'!$C$8,0,10*ROW('Hygiene Data'!C116))),DP122="",ISNUMBER(OFFSET('Hygiene Data'!$C$8,0,10*ROW('Hygiene Data'!C116)))),OFFSET('Hygiene Data'!$C$8,0,10*ROW('Hygiene Data'!C116)),NA())))</f>
        <v>#N/A</v>
      </c>
      <c r="BB122" s="254" t="e">
        <f ca="true">+IF(AND(ISNUMBER(OFFSET('Hygiene Data'!$C$10,0,10*ROW('Hygiene Data'!C116))),DQ122="Yes"),OFFSET('Hygiene Data'!$C$10,0,10*ROW('Hygiene Data'!C116)),IF(AND(ISNUMBER(OFFSET('Hygiene Data'!$C$10,0,10*ROW('Hygiene Data'!C116))),DQ122="No",ISNUMBER(OFFSET('Hygiene Data'!$C$10,0,10*ROW('Hygiene Data'!C116)))),CONCATENATE("[",ROUND(OFFSET('Hygiene Data'!$C$10,0,10*ROW('Hygiene Data'!C116)),0),"]"),IF(AND(ISNUMBER(OFFSET('Hygiene Data'!$C$10,0,10*ROW('Hygiene Data'!C116))),DQ122="",ISNUMBER(OFFSET('Hygiene Data'!$C$10,0,10*ROW('Hygiene Data'!C116)))),OFFSET('Hygiene Data'!$C$10,0,10*ROW('Hygiene Data'!C116)),NA())))</f>
        <v>#N/A</v>
      </c>
      <c r="BC122" s="254" t="e">
        <f ca="true">+IF(AND(ISNUMBER(OFFSET('Hygiene Data'!$D$6,0,10*ROW('Hygiene Data'!D116))),DR122="Yes"),OFFSET('Hygiene Data'!$D$6,0,10*ROW('Hygiene Data'!D116)),IF(AND(ISNUMBER(OFFSET('Hygiene Data'!$D$6,0,10*ROW('Hygiene Data'!D116))),DR122="No",ISNUMBER(OFFSET('Hygiene Data'!$D$6,0,10*ROW('Hygiene Data'!D116)))),CONCATENATE("[",ROUND(OFFSET('Hygiene Data'!$D$6,0,10*ROW('Hygiene Data'!D116)),0),"]"),IF(AND(ISNUMBER(OFFSET('Hygiene Data'!$D$6,0,10*ROW('Hygiene Data'!D116))),DR122="",ISNUMBER(OFFSET('Hygiene Data'!$D$6,0,10*ROW('Hygiene Data'!D116)))),OFFSET('Hygiene Data'!$D$6,0,10*ROW('Hygiene Data'!D116)),NA())))</f>
        <v>#N/A</v>
      </c>
      <c r="BD122" s="254" t="e">
        <f ca="true">+IF(AND(ISNUMBER(OFFSET('Hygiene Data'!$D$8,0,10*ROW('Hygiene Data'!D116))),DS122="Yes"),OFFSET('Hygiene Data'!$D$8,0,10*ROW('Hygiene Data'!D116)),IF(AND(ISNUMBER(OFFSET('Hygiene Data'!$D$8,0,10*ROW('Hygiene Data'!D116))),DS122="No",ISNUMBER(OFFSET('Hygiene Data'!$D$8,0,10*ROW('Hygiene Data'!D116)))),CONCATENATE("[",ROUND(OFFSET('Hygiene Data'!$D$8,0,10*ROW('Hygiene Data'!D116)),0),"]"),IF(AND(ISNUMBER(OFFSET('Hygiene Data'!$D$8,0,10*ROW('Hygiene Data'!D116))),DS122="",ISNUMBER(OFFSET('Hygiene Data'!$D$8,0,10*ROW('Hygiene Data'!D116)))),OFFSET('Hygiene Data'!$D$8,0,10*ROW('Hygiene Data'!D116)),NA())))</f>
        <v>#N/A</v>
      </c>
      <c r="BE122" s="254" t="e">
        <f ca="true">+IF(AND(ISNUMBER(OFFSET('Hygiene Data'!$D$10,0,10*ROW('Hygiene Data'!D116))),DT122="Yes"),OFFSET('Hygiene Data'!$D$10,0,10*ROW('Hygiene Data'!D116)),IF(AND(ISNUMBER(OFFSET('Hygiene Data'!$D$10,0,10*ROW('Hygiene Data'!D116))),DT122="No",ISNUMBER(OFFSET('Hygiene Data'!$D$10,0,10*ROW('Hygiene Data'!D116)))),CONCATENATE("[",ROUND(OFFSET('Hygiene Data'!$D$10,0,10*ROW('Hygiene Data'!D116)),0),"]"),IF(AND(ISNUMBER(OFFSET('Hygiene Data'!$D$10,0,10*ROW('Hygiene Data'!D116))),DT122="",ISNUMBER(OFFSET('Hygiene Data'!$D$10,0,10*ROW('Hygiene Data'!D116)))),OFFSET('Hygiene Data'!$D$10,0,10*ROW('Hygiene Data'!D116)),NA())))</f>
        <v>#N/A</v>
      </c>
      <c r="BF122" s="254" t="e">
        <f ca="true">+IF(AND(ISNUMBER(OFFSET('Hygiene Data'!$E$6,0,10*ROW('Hygiene Data'!E116))),DU122="Yes"),OFFSET('Hygiene Data'!$E$6,0,10*ROW('Hygiene Data'!E116)),IF(AND(ISNUMBER(OFFSET('Hygiene Data'!$E$6,0,10*ROW('Hygiene Data'!E116))),DU122="No",ISNUMBER(OFFSET('Hygiene Data'!$E$6,0,10*ROW('Hygiene Data'!E116)))),CONCATENATE("[",ROUND(OFFSET('Hygiene Data'!$E$6,0,10*ROW('Hygiene Data'!E116)),0),"]"),IF(AND(ISNUMBER(OFFSET('Hygiene Data'!$E$6,0,10*ROW('Hygiene Data'!E116))),DU122="",ISNUMBER(OFFSET('Hygiene Data'!$E$6,0,10*ROW('Hygiene Data'!E116)))),OFFSET('Hygiene Data'!$E$6,0,10*ROW('Hygiene Data'!E116)),NA())))</f>
        <v>#N/A</v>
      </c>
      <c r="BG122" s="254" t="e">
        <f ca="true">+IF(AND(ISNUMBER(OFFSET('Hygiene Data'!$E$8,0,10*ROW('Hygiene Data'!E116))),DV122="Yes"),OFFSET('Hygiene Data'!$E$8,0,10*ROW('Hygiene Data'!E116)),IF(AND(ISNUMBER(OFFSET('Hygiene Data'!$E$8,0,10*ROW('Hygiene Data'!E116))),DV122="No",ISNUMBER(OFFSET('Hygiene Data'!$E$8,0,10*ROW('Hygiene Data'!E116)))),CONCATENATE("[",ROUND(OFFSET('Hygiene Data'!$E$8,0,10*ROW('Hygiene Data'!E116)),0),"]"),IF(AND(ISNUMBER(OFFSET('Hygiene Data'!$E$8,0,10*ROW('Hygiene Data'!E116))),DV122="",ISNUMBER(OFFSET('Hygiene Data'!$E$8,0,10*ROW('Hygiene Data'!E116)))),OFFSET('Hygiene Data'!$E$8,0,10*ROW('Hygiene Data'!E116)),NA())))</f>
        <v>#N/A</v>
      </c>
      <c r="BH122" s="254" t="e">
        <f ca="true">+IF(AND(ISNUMBER(OFFSET('Hygiene Data'!$E$10,0,10*ROW('Hygiene Data'!E116))),DW122="Yes"),OFFSET('Hygiene Data'!$E$10,0,10*ROW('Hygiene Data'!E116)),IF(AND(ISNUMBER(OFFSET('Hygiene Data'!$E$10,0,10*ROW('Hygiene Data'!E116))),DW122="No",ISNUMBER(OFFSET('Hygiene Data'!$E$10,0,10*ROW('Hygiene Data'!E116)))),CONCATENATE("[",ROUND(OFFSET('Hygiene Data'!$E$10,0,10*ROW('Hygiene Data'!E116)),0),"]"),IF(AND(ISNUMBER(OFFSET('Hygiene Data'!$E$10,0,10*ROW('Hygiene Data'!E116))),DW122="",ISNUMBER(OFFSET('Hygiene Data'!$E$10,0,10*ROW('Hygiene Data'!E116)))),OFFSET('Hygiene Data'!$E$10,0,10*ROW('Hygiene Data'!E116)),NA())))</f>
        <v>#N/A</v>
      </c>
      <c r="BI122" s="254" t="e">
        <f ca="true">+IF(AND(ISNUMBER(OFFSET('Hygiene Data'!$F$6,0,10*ROW('Hygiene Data'!F116))),DX122="Yes"),OFFSET('Hygiene Data'!$F$6,0,10*ROW('Hygiene Data'!F116)),IF(AND(ISNUMBER(OFFSET('Hygiene Data'!$F$6,0,10*ROW('Hygiene Data'!F116))),DX122="No",ISNUMBER(OFFSET('Hygiene Data'!$F$6,0,10*ROW('Hygiene Data'!F116)))),CONCATENATE("[",ROUND(OFFSET('Hygiene Data'!$F$6,0,10*ROW('Hygiene Data'!F116)),0),"]"),IF(AND(ISNUMBER(OFFSET('Hygiene Data'!$F$6,0,10*ROW('Hygiene Data'!F116))),DX122="",ISNUMBER(OFFSET('Hygiene Data'!$F$6,0,10*ROW('Hygiene Data'!F116)))),OFFSET('Hygiene Data'!$F$6,0,10*ROW('Hygiene Data'!F116)),NA())))</f>
        <v>#N/A</v>
      </c>
      <c r="BJ122" s="254" t="e">
        <f ca="true">+IF(AND(ISNUMBER(OFFSET('Hygiene Data'!$F$8,0,10*ROW('Hygiene Data'!F116))),DY122="Yes"),OFFSET('Hygiene Data'!$F$8,0,10*ROW('Hygiene Data'!F116)),IF(AND(ISNUMBER(OFFSET('Hygiene Data'!$F$8,0,10*ROW('Hygiene Data'!F116))),DY122="No",ISNUMBER(OFFSET('Hygiene Data'!$F$8,0,10*ROW('Hygiene Data'!F116)))),CONCATENATE("[",ROUND(OFFSET('Hygiene Data'!$F$8,0,10*ROW('Hygiene Data'!F116)),0),"]"),IF(AND(ISNUMBER(OFFSET('Hygiene Data'!$F$8,0,10*ROW('Hygiene Data'!F116))),DY122="",ISNUMBER(OFFSET('Hygiene Data'!$F$8,0,10*ROW('Hygiene Data'!F116)))),OFFSET('Hygiene Data'!$F$8,0,10*ROW('Hygiene Data'!F116)),NA())))</f>
        <v>#N/A</v>
      </c>
      <c r="BK122" s="254" t="e">
        <f ca="true">+IF(AND(ISNUMBER(OFFSET('Hygiene Data'!$F$10,0,10*ROW('Hygiene Data'!F116))),DZ122="Yes"),OFFSET('Hygiene Data'!$F$10,0,10*ROW('Hygiene Data'!F116)),IF(AND(ISNUMBER(OFFSET('Hygiene Data'!$F$10,0,10*ROW('Hygiene Data'!F116))),DZ122="No",ISNUMBER(OFFSET('Hygiene Data'!$F$10,0,10*ROW('Hygiene Data'!F116)))),CONCATENATE("[",ROUND(OFFSET('Hygiene Data'!$F$10,0,10*ROW('Hygiene Data'!F116)),0),"]"),IF(AND(ISNUMBER(OFFSET('Hygiene Data'!$F$10,0,10*ROW('Hygiene Data'!F116))),DZ122="",ISNUMBER(OFFSET('Hygiene Data'!$F$10,0,10*ROW('Hygiene Data'!F116)))),OFFSET('Hygiene Data'!$F$10,0,10*ROW('Hygiene Data'!F116)),NA())))</f>
        <v>#N/A</v>
      </c>
      <c r="BL122" s="254" t="e">
        <f ca="true">+IF(AND(ISNUMBER(OFFSET('Hygiene Data'!$G$6,0,10*ROW('Hygiene Data'!G116))),EA122="Yes"),OFFSET('Hygiene Data'!$G$6,0,10*ROW('Hygiene Data'!G116)),IF(AND(ISNUMBER(OFFSET('Hygiene Data'!$G$6,0,10*ROW('Hygiene Data'!G116))),EA122="No",ISNUMBER(OFFSET('Hygiene Data'!$G$6,0,10*ROW('Hygiene Data'!G116)))),CONCATENATE("[",ROUND(OFFSET('Hygiene Data'!$G$6,0,10*ROW('Hygiene Data'!G116)),0),"]"),IF(AND(ISNUMBER(OFFSET('Hygiene Data'!$G$6,0,10*ROW('Hygiene Data'!G116))),EA122="",ISNUMBER(OFFSET('Hygiene Data'!$G$6,0,10*ROW('Hygiene Data'!G116)))),OFFSET('Hygiene Data'!$G$6,0,10*ROW('Hygiene Data'!G116)),NA())))</f>
        <v>#N/A</v>
      </c>
      <c r="BM122" s="254" t="e">
        <f ca="true">+IF(AND(ISNUMBER(OFFSET('Hygiene Data'!$G$8,0,10*ROW('Hygiene Data'!G116))),EB122="Yes"),OFFSET('Hygiene Data'!$G$8,0,10*ROW('Hygiene Data'!G116)),IF(AND(ISNUMBER(OFFSET('Hygiene Data'!$G$8,0,10*ROW('Hygiene Data'!G116))),EB122="No",ISNUMBER(OFFSET('Hygiene Data'!$G$8,0,10*ROW('Hygiene Data'!G116)))),CONCATENATE("[",ROUND(OFFSET('Hygiene Data'!$G$8,0,10*ROW('Hygiene Data'!G116)),0),"]"),IF(AND(ISNUMBER(OFFSET('Hygiene Data'!$G$8,0,10*ROW('Hygiene Data'!G116))),EB122="",ISNUMBER(OFFSET('Hygiene Data'!$G$8,0,10*ROW('Hygiene Data'!G116)))),OFFSET('Hygiene Data'!$G$8,0,10*ROW('Hygiene Data'!G116)),NA())))</f>
        <v>#N/A</v>
      </c>
      <c r="BN122" s="254" t="e">
        <f ca="true">+IF(AND(ISNUMBER(OFFSET('Hygiene Data'!$G$10,0,10*ROW('Hygiene Data'!G116))),EC122="Yes"),OFFSET('Hygiene Data'!$G$10,0,10*ROW('Hygiene Data'!G116)),IF(AND(ISNUMBER(OFFSET('Hygiene Data'!$G$10,0,10*ROW('Hygiene Data'!G116))),EC122="No",ISNUMBER(OFFSET('Hygiene Data'!$G$10,0,10*ROW('Hygiene Data'!G116)))),CONCATENATE("[",ROUND(OFFSET('Hygiene Data'!$G$10,0,10*ROW('Hygiene Data'!G116)),0),"]"),IF(AND(ISNUMBER(OFFSET('Hygiene Data'!$G$10,0,10*ROW('Hygiene Data'!G116))),EC122="",ISNUMBER(OFFSET('Hygiene Data'!$G$10,0,10*ROW('Hygiene Data'!G116)))),OFFSET('Hygiene Data'!$G$10,0,10*ROW('Hygiene Data'!G116)),NA())))</f>
        <v>#N/A</v>
      </c>
      <c r="BO122" s="254" t="e">
        <f ca="true">+IF(AND(ISNUMBER(OFFSET('Hygiene Data'!$H$6,0,10*ROW('Hygiene Data'!H116))),ED122="Yes"),OFFSET('Hygiene Data'!$H$6,0,10*ROW('Hygiene Data'!H116)),IF(AND(ISNUMBER(OFFSET('Hygiene Data'!$H$6,0,10*ROW('Hygiene Data'!H116))),ED122="No",ISNUMBER(OFFSET('Hygiene Data'!$H$6,0,10*ROW('Hygiene Data'!H116)))),CONCATENATE("[",ROUND(OFFSET('Hygiene Data'!$H$6,0,10*ROW('Hygiene Data'!H116)),0),"]"),IF(AND(ISNUMBER(OFFSET('Hygiene Data'!$H$6,0,10*ROW('Hygiene Data'!H116))),ED122="",ISNUMBER(OFFSET('Hygiene Data'!$H$6,0,10*ROW('Hygiene Data'!H116)))),OFFSET('Hygiene Data'!$H$6,0,10*ROW('Hygiene Data'!H116)),NA())))</f>
        <v>#N/A</v>
      </c>
      <c r="BP122" s="254" t="e">
        <f ca="true">+IF(AND(ISNUMBER(OFFSET('Hygiene Data'!$H$8,0,10*ROW('Hygiene Data'!H116))),EE122="Yes"),OFFSET('Hygiene Data'!$H$8,0,10*ROW('Hygiene Data'!H116)),IF(AND(ISNUMBER(OFFSET('Hygiene Data'!$H$8,0,10*ROW('Hygiene Data'!H116))),EE122="No",ISNUMBER(OFFSET('Hygiene Data'!$H$8,0,10*ROW('Hygiene Data'!H116)))),CONCATENATE("[",ROUND(OFFSET('Hygiene Data'!$H$8,0,10*ROW('Hygiene Data'!H116)),0),"]"),IF(AND(ISNUMBER(OFFSET('Hygiene Data'!$H$8,0,10*ROW('Hygiene Data'!H116))),EE122="",ISNUMBER(OFFSET('Hygiene Data'!$H$8,0,10*ROW('Hygiene Data'!H116)))),OFFSET('Hygiene Data'!$H$8,0,10*ROW('Hygiene Data'!H116)),NA())))</f>
        <v>#N/A</v>
      </c>
      <c r="BQ122" s="254" t="e">
        <f ca="true">+IF(AND(ISNUMBER(OFFSET('Hygiene Data'!$H$10,0,10*ROW('Hygiene Data'!H116))),EF122="Yes"),OFFSET('Hygiene Data'!$H$10,0,10*ROW('Hygiene Data'!H116)),IF(AND(ISNUMBER(OFFSET('Hygiene Data'!$H$10,0,10*ROW('Hygiene Data'!H116))),EF122="No",ISNUMBER(OFFSET('Hygiene Data'!$H$10,0,10*ROW('Hygiene Data'!H116)))),CONCATENATE("[",ROUND(OFFSET('Hygiene Data'!$H$10,0,10*ROW('Hygiene Data'!H116)),0),"]"),IF(AND(ISNUMBER(OFFSET('Hygiene Data'!$H$10,0,10*ROW('Hygiene Data'!H116))),EF122="",ISNUMBER(OFFSET('Hygiene Data'!$H$10,0,10*ROW('Hygiene Data'!H116)))),OFFSET('Hygiene Data'!$H$10,0,10*ROW('Hygiene Data'!H116)),NA())))</f>
        <v>#N/A</v>
      </c>
      <c r="BS122" s="36" t="str">
        <f ca="true">+IF(OFFSET('Water Data'!$C$28,0,10*ROW('Water Data'!C116))="","",OFFSET('Water Data'!$C$28,0,10*ROW('Water Data'!C116)))</f>
        <v/>
      </c>
      <c r="BT122" s="36" t="str">
        <f ca="true">+IF(OFFSET('Water Data'!$C$29,0,10*ROW('Water Data'!C116))="","",OFFSET('Water Data'!$C$29,0,10*ROW('Water Data'!C116)))</f>
        <v/>
      </c>
      <c r="BU122" s="36" t="str">
        <f ca="true">+IF(OFFSET('Water Data'!$C$30,0,10*ROW('Water Data'!C116))="","",OFFSET('Water Data'!$C$30,0,10*ROW('Water Data'!C116)))</f>
        <v/>
      </c>
      <c r="BV122" s="36" t="str">
        <f ca="true">+IF(OFFSET('Water Data'!$D$28,0,10*ROW('Water Data'!D116))="","",OFFSET('Water Data'!$D$28,0,10*ROW('Water Data'!D116)))</f>
        <v/>
      </c>
      <c r="BW122" s="36" t="str">
        <f ca="true">+IF(OFFSET('Water Data'!$D$29,0,10*ROW('Water Data'!D116))="","",OFFSET('Water Data'!$D$29,0,10*ROW('Water Data'!D116)))</f>
        <v/>
      </c>
      <c r="BX122" s="36" t="str">
        <f ca="true">+IF(OFFSET('Water Data'!$D$30,0,10*ROW('Water Data'!D116))="","",OFFSET('Water Data'!$D$30,0,10*ROW('Water Data'!D116)))</f>
        <v/>
      </c>
      <c r="BY122" s="36" t="str">
        <f ca="true">+IF(OFFSET('Water Data'!$E$28,0,10*ROW('Water Data'!E116))="","",OFFSET('Water Data'!$E$28,0,10*ROW('Water Data'!E116)))</f>
        <v/>
      </c>
      <c r="BZ122" s="36" t="str">
        <f ca="true">+IF(OFFSET('Water Data'!$E$29,0,10*ROW('Water Data'!E116))="","",OFFSET('Water Data'!$E$29,0,10*ROW('Water Data'!E116)))</f>
        <v/>
      </c>
      <c r="CA122" s="36" t="str">
        <f ca="true">+IF(OFFSET('Water Data'!$E$30,0,10*ROW('Water Data'!E116))="","",OFFSET('Water Data'!$E$30,0,10*ROW('Water Data'!E116)))</f>
        <v/>
      </c>
      <c r="CB122" s="36" t="str">
        <f ca="true">+IF(OFFSET('Water Data'!$F$28,0,10*ROW('Water Data'!F116))="","",OFFSET('Water Data'!$F$28,0,10*ROW('Water Data'!F116)))</f>
        <v/>
      </c>
      <c r="CC122" s="36" t="str">
        <f ca="true">+IF(OFFSET('Water Data'!$F$29,0,10*ROW('Water Data'!F116))="","",OFFSET('Water Data'!$F$29,0,10*ROW('Water Data'!F116)))</f>
        <v/>
      </c>
      <c r="CD122" s="36" t="str">
        <f ca="true">+IF(OFFSET('Water Data'!$F$30,0,10*ROW('Water Data'!F116))="","",OFFSET('Water Data'!$F$30,0,10*ROW('Water Data'!F116)))</f>
        <v/>
      </c>
      <c r="CE122" s="36" t="str">
        <f ca="true">+IF(OFFSET('Water Data'!$G$28,0,10*ROW('Water Data'!G116))="","",OFFSET('Water Data'!$G$28,0,10*ROW('Water Data'!G116)))</f>
        <v/>
      </c>
      <c r="CF122" s="36" t="str">
        <f ca="true">+IF(OFFSET('Water Data'!$G$29,0,10*ROW('Water Data'!G116))="","",OFFSET('Water Data'!$G$29,0,10*ROW('Water Data'!G116)))</f>
        <v/>
      </c>
      <c r="CG122" s="36" t="str">
        <f ca="true">+IF(OFFSET('Water Data'!$G$30,0,10*ROW('Water Data'!G116))="","",OFFSET('Water Data'!$G$30,0,10*ROW('Water Data'!G116)))</f>
        <v/>
      </c>
      <c r="CH122" s="36" t="str">
        <f ca="true">+IF(OFFSET('Water Data'!$H$28,0,10*ROW('Water Data'!H116))="","",OFFSET('Water Data'!$H$28,0,10*ROW('Water Data'!H116)))</f>
        <v/>
      </c>
      <c r="CI122" s="36" t="str">
        <f ca="true">+IF(OFFSET('Water Data'!$H$29,0,10*ROW('Water Data'!H116))="","",OFFSET('Water Data'!$H$29,0,10*ROW('Water Data'!H116)))</f>
        <v/>
      </c>
      <c r="CJ122" s="36" t="str">
        <f ca="true">+IF(OFFSET('Water Data'!$H$30,0,10*ROW('Water Data'!H116))="","",OFFSET('Water Data'!$H$30,0,10*ROW('Water Data'!H116)))</f>
        <v/>
      </c>
      <c r="CK122" s="36" t="str">
        <f ca="true">+IF(OFFSET('Sanitation Data'!$C$29,0,10*ROW('Sanitation Data'!C116))="","",OFFSET('Sanitation Data'!$C$29,0,10*ROW('Sanitation Data'!C116)))</f>
        <v/>
      </c>
      <c r="CL122" s="36" t="str">
        <f ca="true">+IF(OFFSET('Sanitation Data'!$C$30,0,10*ROW('Sanitation Data'!C116))="","",OFFSET('Sanitation Data'!$C$30,0,10*ROW('Sanitation Data'!C116)))</f>
        <v/>
      </c>
      <c r="CM122" s="36" t="str">
        <f ca="true">+IF(OFFSET('Sanitation Data'!$C$31,0,10*ROW('Sanitation Data'!C116))="","",OFFSET('Sanitation Data'!$C$31,0,10*ROW('Sanitation Data'!C116)))</f>
        <v/>
      </c>
      <c r="CN122" s="36" t="str">
        <f ca="true">+IF(OFFSET('Sanitation Data'!$C$32,0,10*ROW('Sanitation Data'!C116))="","",OFFSET('Sanitation Data'!$C$32,0,10*ROW('Sanitation Data'!C116)))</f>
        <v/>
      </c>
      <c r="CO122" s="36" t="str">
        <f ca="true">+IF(OFFSET('Sanitation Data'!$C$33,0,10*ROW('Sanitation Data'!C116))="","",OFFSET('Sanitation Data'!$C$33,0,10*ROW('Sanitation Data'!C116)))</f>
        <v/>
      </c>
      <c r="CP122" s="36" t="str">
        <f ca="true">+IF(OFFSET('Sanitation Data'!$D$29,0,10*ROW('Sanitation Data'!D116))="","",OFFSET('Sanitation Data'!$D$29,0,10*ROW('Sanitation Data'!D116)))</f>
        <v/>
      </c>
      <c r="CQ122" s="36" t="str">
        <f ca="true">+IF(OFFSET('Sanitation Data'!$D$30,0,10*ROW('Sanitation Data'!D116))="","",OFFSET('Sanitation Data'!$D$30,0,10*ROW('Sanitation Data'!D116)))</f>
        <v/>
      </c>
      <c r="CR122" s="36" t="str">
        <f ca="true">+IF(OFFSET('Sanitation Data'!$D$31,0,10*ROW('Sanitation Data'!D116))="","",OFFSET('Sanitation Data'!$D$31,0,10*ROW('Sanitation Data'!D116)))</f>
        <v/>
      </c>
      <c r="CS122" s="36" t="str">
        <f ca="true">+IF(OFFSET('Sanitation Data'!$D$32,0,10*ROW('Sanitation Data'!D116))="","",OFFSET('Sanitation Data'!$D$32,0,10*ROW('Sanitation Data'!D116)))</f>
        <v/>
      </c>
      <c r="CT122" s="36" t="str">
        <f ca="true">+IF(OFFSET('Sanitation Data'!$D$33,0,10*ROW('Sanitation Data'!D116))="","",OFFSET('Sanitation Data'!$D$33,0,10*ROW('Sanitation Data'!D116)))</f>
        <v/>
      </c>
      <c r="CU122" s="36" t="str">
        <f ca="true">+IF(OFFSET('Sanitation Data'!$E$29,0,10*ROW('Sanitation Data'!E116))="","",OFFSET('Sanitation Data'!$E$29,0,10*ROW('Sanitation Data'!E116)))</f>
        <v/>
      </c>
      <c r="CV122" s="36" t="str">
        <f ca="true">+IF(OFFSET('Sanitation Data'!$E$30,0,10*ROW('Sanitation Data'!E116))="","",OFFSET('Sanitation Data'!$E$30,0,10*ROW('Sanitation Data'!E116)))</f>
        <v/>
      </c>
      <c r="CW122" s="36" t="str">
        <f ca="true">+IF(OFFSET('Sanitation Data'!$E$31,0,10*ROW('Sanitation Data'!E116))="","",OFFSET('Sanitation Data'!$E$31,0,10*ROW('Sanitation Data'!E116)))</f>
        <v/>
      </c>
      <c r="CX122" s="36" t="str">
        <f ca="true">+IF(OFFSET('Sanitation Data'!$E$32,0,10*ROW('Sanitation Data'!E116))="","",OFFSET('Sanitation Data'!$E$32,0,10*ROW('Sanitation Data'!E116)))</f>
        <v/>
      </c>
      <c r="CY122" s="36" t="str">
        <f ca="true">+IF(OFFSET('Sanitation Data'!$E$33,0,10*ROW('Sanitation Data'!E116))="","",OFFSET('Sanitation Data'!$E$33,0,10*ROW('Sanitation Data'!E116)))</f>
        <v/>
      </c>
      <c r="CZ122" s="36" t="str">
        <f ca="true">+IF(OFFSET('Sanitation Data'!$F$29,0,10*ROW('Sanitation Data'!F116))="","",OFFSET('Sanitation Data'!$F$29,0,10*ROW('Sanitation Data'!F116)))</f>
        <v/>
      </c>
      <c r="DA122" s="36" t="str">
        <f ca="true">+IF(OFFSET('Sanitation Data'!$F$30,0,10*ROW('Sanitation Data'!F116))="","",OFFSET('Sanitation Data'!$F$30,0,10*ROW('Sanitation Data'!F116)))</f>
        <v/>
      </c>
      <c r="DB122" s="36" t="str">
        <f ca="true">+IF(OFFSET('Sanitation Data'!$F$31,0,10*ROW('Sanitation Data'!F116))="","",OFFSET('Sanitation Data'!$F$31,0,10*ROW('Sanitation Data'!F116)))</f>
        <v/>
      </c>
      <c r="DC122" s="36" t="str">
        <f ca="true">+IF(OFFSET('Sanitation Data'!$F$32,0,10*ROW('Sanitation Data'!F116))="","",OFFSET('Sanitation Data'!$F$32,0,10*ROW('Sanitation Data'!F116)))</f>
        <v/>
      </c>
      <c r="DD122" s="36" t="str">
        <f ca="true">+IF(OFFSET('Sanitation Data'!$F$33,0,10*ROW('Sanitation Data'!F116))="","",OFFSET('Sanitation Data'!$F$33,0,10*ROW('Sanitation Data'!F116)))</f>
        <v/>
      </c>
      <c r="DE122" s="36" t="str">
        <f ca="true">+IF(OFFSET('Sanitation Data'!$G$29,0,10*ROW('Sanitation Data'!G116))="","",OFFSET('Sanitation Data'!$G$29,0,10*ROW('Sanitation Data'!G116)))</f>
        <v/>
      </c>
      <c r="DF122" s="36" t="str">
        <f ca="true">+IF(OFFSET('Sanitation Data'!$G$30,0,10*ROW('Sanitation Data'!G116))="","",OFFSET('Sanitation Data'!$G$30,0,10*ROW('Sanitation Data'!G116)))</f>
        <v/>
      </c>
      <c r="DG122" s="36" t="str">
        <f ca="true">+IF(OFFSET('Sanitation Data'!$G$31,0,10*ROW('Sanitation Data'!G116))="","",OFFSET('Sanitation Data'!$G$31,0,10*ROW('Sanitation Data'!G116)))</f>
        <v/>
      </c>
      <c r="DH122" s="36" t="str">
        <f ca="true">+IF(OFFSET('Sanitation Data'!$G$32,0,10*ROW('Sanitation Data'!G116))="","",OFFSET('Sanitation Data'!$G$32,0,10*ROW('Sanitation Data'!G116)))</f>
        <v/>
      </c>
      <c r="DI122" s="36" t="str">
        <f ca="true">+IF(OFFSET('Sanitation Data'!$G$33,0,10*ROW('Sanitation Data'!G116))="","",OFFSET('Sanitation Data'!$G$33,0,10*ROW('Sanitation Data'!G116)))</f>
        <v/>
      </c>
      <c r="DJ122" s="36" t="str">
        <f ca="true">+IF(OFFSET('Sanitation Data'!$H$29,0,10*ROW('Sanitation Data'!H116))="","",OFFSET('Sanitation Data'!$H$29,0,10*ROW('Sanitation Data'!H116)))</f>
        <v/>
      </c>
      <c r="DK122" s="36" t="str">
        <f ca="true">+IF(OFFSET('Sanitation Data'!$H$30,0,10*ROW('Sanitation Data'!H116))="","",OFFSET('Sanitation Data'!$H$30,0,10*ROW('Sanitation Data'!H116)))</f>
        <v/>
      </c>
      <c r="DL122" s="36" t="str">
        <f ca="true">+IF(OFFSET('Sanitation Data'!$H$31,0,10*ROW('Sanitation Data'!H116))="","",OFFSET('Sanitation Data'!$H$31,0,10*ROW('Sanitation Data'!H116)))</f>
        <v/>
      </c>
      <c r="DM122" s="36" t="str">
        <f ca="true">+IF(OFFSET('Sanitation Data'!$H$32,0,10*ROW('Sanitation Data'!H116))="","",OFFSET('Sanitation Data'!$H$32,0,10*ROW('Sanitation Data'!H116)))</f>
        <v/>
      </c>
      <c r="DN122" s="36" t="str">
        <f ca="true">+IF(OFFSET('Sanitation Data'!$H$33,0,10*ROW('Sanitation Data'!H116))="","",OFFSET('Sanitation Data'!$H$33,0,10*ROW('Sanitation Data'!H116)))</f>
        <v/>
      </c>
      <c r="DO122" s="36" t="str">
        <f ca="true">+IF(OFFSET('Hygiene Data'!$C$12,0,10*ROW('Hygiene Data'!C116))="","",OFFSET('Hygiene Data'!$C$12,0,10*ROW('Hygiene Data'!C116)))</f>
        <v/>
      </c>
      <c r="DP122" s="36" t="str">
        <f ca="true">+IF(OFFSET('Hygiene Data'!$C$13,0,10*ROW('Hygiene Data'!C116))="","",OFFSET('Hygiene Data'!$C$13,0,10*ROW('Hygiene Data'!C116)))</f>
        <v/>
      </c>
      <c r="DQ122" s="36" t="str">
        <f ca="true">+IF(OFFSET('Hygiene Data'!$C$14,0,10*ROW('Hygiene Data'!C116))="","",OFFSET('Hygiene Data'!$C$14,0,10*ROW('Hygiene Data'!C116)))</f>
        <v/>
      </c>
      <c r="DR122" s="36" t="str">
        <f ca="true">+IF(OFFSET('Hygiene Data'!$D$12,0,10*ROW('Hygiene Data'!D116))="","",OFFSET('Hygiene Data'!$D$12,0,10*ROW('Hygiene Data'!D116)))</f>
        <v/>
      </c>
      <c r="DS122" s="36" t="str">
        <f ca="true">+IF(OFFSET('Hygiene Data'!$D$13,0,10*ROW('Hygiene Data'!D116))="","",OFFSET('Hygiene Data'!$D$13,0,10*ROW('Hygiene Data'!D116)))</f>
        <v/>
      </c>
      <c r="DT122" s="36" t="str">
        <f ca="true">+IF(OFFSET('Hygiene Data'!$D$14,0,10*ROW('Hygiene Data'!D116))="","",OFFSET('Hygiene Data'!$D$14,0,10*ROW('Hygiene Data'!D116)))</f>
        <v/>
      </c>
      <c r="DU122" s="36" t="str">
        <f ca="true">+IF(OFFSET('Hygiene Data'!$E$12,0,10*ROW('Hygiene Data'!E116))="","",OFFSET('Hygiene Data'!$E$12,0,10*ROW('Hygiene Data'!E116)))</f>
        <v/>
      </c>
      <c r="DV122" s="36" t="str">
        <f ca="true">+IF(OFFSET('Hygiene Data'!$E$13,0,10*ROW('Hygiene Data'!E116))="","",OFFSET('Hygiene Data'!$E$13,0,10*ROW('Hygiene Data'!E116)))</f>
        <v/>
      </c>
      <c r="DW122" s="36" t="str">
        <f ca="true">+IF(OFFSET('Hygiene Data'!$E$14,0,10*ROW('Hygiene Data'!E116))="","",OFFSET('Hygiene Data'!$E$14,0,10*ROW('Hygiene Data'!E116)))</f>
        <v/>
      </c>
      <c r="DX122" s="36" t="str">
        <f ca="true">+IF(OFFSET('Hygiene Data'!$F$12,0,10*ROW('Hygiene Data'!F116))="","",OFFSET('Hygiene Data'!$F$12,0,10*ROW('Hygiene Data'!F116)))</f>
        <v/>
      </c>
      <c r="DY122" s="36" t="str">
        <f ca="true">+IF(OFFSET('Hygiene Data'!$F$13,0,10*ROW('Hygiene Data'!F116))="","",OFFSET('Hygiene Data'!$F$13,0,10*ROW('Hygiene Data'!F116)))</f>
        <v/>
      </c>
      <c r="DZ122" s="36" t="str">
        <f ca="true">+IF(OFFSET('Hygiene Data'!$F$14,0,10*ROW('Hygiene Data'!F116))="","",OFFSET('Hygiene Data'!$F$14,0,10*ROW('Hygiene Data'!F116)))</f>
        <v/>
      </c>
      <c r="EA122" s="36" t="str">
        <f ca="true">+IF(OFFSET('Hygiene Data'!$G$12,0,10*ROW('Hygiene Data'!G116))="","",OFFSET('Hygiene Data'!$G$12,0,10*ROW('Hygiene Data'!G116)))</f>
        <v/>
      </c>
      <c r="EB122" s="36" t="str">
        <f ca="true">+IF(OFFSET('Hygiene Data'!$G$13,0,10*ROW('Hygiene Data'!G116))="","",OFFSET('Hygiene Data'!$G$13,0,10*ROW('Hygiene Data'!G116)))</f>
        <v/>
      </c>
      <c r="EC122" s="36" t="str">
        <f ca="true">+IF(OFFSET('Hygiene Data'!$G$14,0,10*ROW('Hygiene Data'!G116))="","",OFFSET('Hygiene Data'!$G$14,0,10*ROW('Hygiene Data'!G116)))</f>
        <v/>
      </c>
      <c r="ED122" s="36" t="str">
        <f ca="true">+IF(OFFSET('Hygiene Data'!$H$12,0,10*ROW('Hygiene Data'!H116))="","",OFFSET('Hygiene Data'!$H$12,0,10*ROW('Hygiene Data'!H116)))</f>
        <v/>
      </c>
      <c r="EE122" s="36" t="str">
        <f ca="true">+IF(OFFSET('Hygiene Data'!$H$13,0,10*ROW('Hygiene Data'!H116))="","",OFFSET('Hygiene Data'!$H$13,0,10*ROW('Hygiene Data'!H116)))</f>
        <v/>
      </c>
      <c r="EF122" s="36" t="str">
        <f ca="true">+IF(OFFSET('Hygiene Data'!$H$14,0,10*ROW('Hygiene Data'!H116))="","",OFFSET('Hygiene Data'!$H$14,0,10*ROW('Hygiene Data'!H116)))</f>
        <v/>
      </c>
    </row>
    <row r="123" x14ac:dyDescent="0.2">
      <c r="A123" s="59" t="str">
        <f ca="true">+IF(OFFSET('Water Data'!$B$1,0,10*ROW('Water Data'!B120))="","",OFFSET('Water Data'!$B$1,0,10*ROW('Water Data'!B120)))</f>
        <v/>
      </c>
      <c r="B123" s="59" t="str">
        <f ca="true">+IF(OFFSET('Water Data'!$A$3,0,10*ROW('Water Data'!A120))="","",OFFSET('Water Data'!$A$3,0,10*ROW('Water Data'!A120)))</f>
        <v/>
      </c>
      <c r="C123" s="59" t="str">
        <f ca="true">+IF(OFFSET('Water Data'!$C$3,0,10*ROW('Water Data'!C120))="","",OFFSET('Water Data'!$C$3,0,10*ROW('Water Data'!C120)))</f>
        <v/>
      </c>
      <c r="D123" s="252" t="e">
        <f ca="true">+IF(AND(ISNUMBER(OFFSET('Water Data'!$C$5,0,10*ROW('Water Data'!C117))),BS123="Yes"),100-OFFSET('Water Data'!$C$5,0,10*ROW('Water Data'!C117)),IF(AND(ISNUMBER(OFFSET('Water Data'!$C$5,0,10*ROW('Water Data'!C117))),BS123="No",ISNUMBER(OFFSET('Water Data'!$C$5,0,10*ROW('Water Data'!C117)))),CONCATENATE("[",ROUND(100-OFFSET('Water Data'!$C$5,0,10*ROW('Water Data'!C117)),0),"]"),IF(AND(ISNUMBER(OFFSET('Water Data'!$C$5,0,10*ROW('Water Data'!C117))),BS123="",ISNUMBER(OFFSET('Water Data'!$C$5,0,10*ROW('Water Data'!C117)))),100-OFFSET('Water Data'!$C$5,0,10*ROW('Water Data'!C117)),NA())))</f>
        <v>#N/A</v>
      </c>
      <c r="E123" s="252" t="e">
        <f ca="true">+IF(AND(ISNUMBER(OFFSET('Water Data'!$C$7,0,10*ROW('Water Data'!D117))),BT123="Yes"),OFFSET('Water Data'!$C$7,0,10*ROW('Water Data'!C117)),IF(AND(ISNUMBER(OFFSET('Water Data'!$C$7,0,10*ROW('Water Data'!C117))),BT123="No",ISNUMBER(OFFSET('Water Data'!$C$7,0,10*ROW('Water Data'!C117)))),CONCATENATE("[",ROUND(OFFSET('Water Data'!$C$7,0,10*ROW('Water Data'!C117)),0),"]"),IF(AND(ISNUMBER(OFFSET('Water Data'!$C$7,0,10*ROW('Water Data'!C117))),BT123="",ISNUMBER(OFFSET('Water Data'!$C$7,0,10*ROW('Water Data'!C117)))),OFFSET('Water Data'!$C$7,0,10*ROW('Water Data'!C117)),NA())))</f>
        <v>#N/A</v>
      </c>
      <c r="F123" s="252" t="e">
        <f ca="true">+IF(AND(ISNUMBER(OFFSET('Water Data'!$C$10,0,10*ROW('Water Data'!C117))),BU123="Yes"),OFFSET('Water Data'!$C$10,0,10*ROW('Water Data'!C117)),IF(AND(ISNUMBER(OFFSET('Water Data'!$C$10,0,10*ROW('Water Data'!C117))),BU123="No",ISNUMBER(OFFSET('Water Data'!$C$10,0,10*ROW('Water Data'!C117)))),CONCATENATE("[",ROUND(OFFSET('Water Data'!$C$10,0,10*ROW('Water Data'!C117)),0),"]"),IF(AND(ISNUMBER(OFFSET('Water Data'!$C$10,0,10*ROW('Water Data'!C117))),BU123="",ISNUMBER(OFFSET('Water Data'!$C$10,0,10*ROW('Water Data'!C117)))),OFFSET('Water Data'!$C$10,0,10*ROW('Water Data'!C117)),NA())))</f>
        <v>#N/A</v>
      </c>
      <c r="G123" s="252" t="e">
        <f ca="true">+IF(AND(ISNUMBER(OFFSET('Water Data'!$D$5,0,10*ROW('Water Data'!D117))),BV123="Yes"),100-OFFSET('Water Data'!$D$5,0,10*ROW('Water Data'!D117)),IF(AND(ISNUMBER(OFFSET('Water Data'!$D$5,0,10*ROW('Water Data'!D117))),BV123="No",ISNUMBER(OFFSET('Water Data'!$D$5,0,10*ROW('Water Data'!D117)))),CONCATENATE("[",ROUND(100-OFFSET('Water Data'!$D$5,0,10*ROW('Water Data'!D117)),0),"]"),IF(AND(ISNUMBER(OFFSET('Water Data'!$D$5,0,10*ROW('Water Data'!D117))),BV123="",ISNUMBER(OFFSET('Water Data'!$D$5,0,10*ROW('Water Data'!D117)))),100-OFFSET('Water Data'!$D$5,0,10*ROW('Water Data'!D117)),NA())))</f>
        <v>#N/A</v>
      </c>
      <c r="H123" s="252" t="e">
        <f ca="true">+IF(AND(ISNUMBER(OFFSET('Water Data'!$D$7,0,10*ROW('Water Data'!D117))),BW123="Yes"),OFFSET('Water Data'!$D$7,0,10*ROW('Water Data'!D117)),IF(AND(ISNUMBER(OFFSET('Water Data'!$D$7,0,10*ROW('Water Data'!D117))),BW123="No",ISNUMBER(OFFSET('Water Data'!$D$7,0,10*ROW('Water Data'!D117)))),CONCATENATE("[",ROUND(OFFSET('Water Data'!$C$7,0,10*ROW('Water Data'!D117)),0),"]"),IF(AND(ISNUMBER(OFFSET('Water Data'!$D$7,0,10*ROW('Water Data'!D117))),BW123="",ISNUMBER(OFFSET('Water Data'!$D$7,0,10*ROW('Water Data'!D117)))),OFFSET('Water Data'!$D$7,0,10*ROW('Water Data'!D117)),NA())))</f>
        <v>#N/A</v>
      </c>
      <c r="I123" s="252" t="e">
        <f ca="true">+IF(AND(ISNUMBER(OFFSET('Water Data'!$D$10,0,10*ROW('Water Data'!D117))),BX123="Yes"),OFFSET('Water Data'!$D$10,0,10*ROW('Water Data'!D117)),IF(AND(ISNUMBER(OFFSET('Water Data'!$D$10,0,10*ROW('Water Data'!D117))),BX123="No",ISNUMBER(OFFSET('Water Data'!$D$10,0,10*ROW('Water Data'!D117)))),CONCATENATE("[",ROUND(OFFSET('Water Data'!$D$10,0,10*ROW('Water Data'!D117)),0),"]"),IF(AND(ISNUMBER(OFFSET('Water Data'!$D$10,0,10*ROW('Water Data'!D117))),BX123="",ISNUMBER(OFFSET('Water Data'!$D$10,0,10*ROW('Water Data'!D117)))),OFFSET('Water Data'!$D$10,0,10*ROW('Water Data'!D117)),NA())))</f>
        <v>#N/A</v>
      </c>
      <c r="J123" s="252" t="e">
        <f ca="true">+IF(AND(ISNUMBER(OFFSET('Water Data'!$E$5,0,10*ROW('Water Data'!E117))),BY123="Yes"),100-OFFSET('Water Data'!$E$5,0,10*ROW('Water Data'!E117)),IF(AND(ISNUMBER(OFFSET('Water Data'!$E$5,0,10*ROW('Water Data'!E117))),BY123="No",ISNUMBER(OFFSET('Water Data'!$E$5,0,10*ROW('Water Data'!E117)))),CONCATENATE("[",ROUND(100-OFFSET('Water Data'!$E$5,0,10*ROW('Water Data'!E117)),0),"]"),IF(AND(ISNUMBER(OFFSET('Water Data'!$E$5,0,10*ROW('Water Data'!E117))),BY123="",ISNUMBER(OFFSET('Water Data'!$E$5,0,10*ROW('Water Data'!E117)))),100-OFFSET('Water Data'!$E$5,0,10*ROW('Water Data'!E117)),NA())))</f>
        <v>#N/A</v>
      </c>
      <c r="K123" s="252" t="e">
        <f ca="true">+IF(AND(ISNUMBER(OFFSET('Water Data'!$E$7,0,10*ROW('Water Data'!E117))),BZ123="Yes"),OFFSET('Water Data'!$E$7,0,10*ROW('Water Data'!E117)),IF(AND(ISNUMBER(OFFSET('Water Data'!$E$7,0,10*ROW('Water Data'!E117))),BZ123="No",ISNUMBER(OFFSET('Water Data'!$E$7,0,10*ROW('Water Data'!E117)))),CONCATENATE("[",ROUND(OFFSET('Water Data'!$E$7,0,10*ROW('Water Data'!E117)),0),"]"),IF(AND(ISNUMBER(OFFSET('Water Data'!$E$7,0,10*ROW('Water Data'!E117))),BZ123="",ISNUMBER(OFFSET('Water Data'!$E$7,0,10*ROW('Water Data'!E117)))),OFFSET('Water Data'!$E$7,0,10*ROW('Water Data'!E117)),NA())))</f>
        <v>#N/A</v>
      </c>
      <c r="L123" s="252" t="e">
        <f ca="true">+IF(AND(ISNUMBER(OFFSET('Water Data'!$E$10,0,10*ROW('Water Data'!E117))),CA123="Yes"),OFFSET('Water Data'!$E$10,0,10*ROW('Water Data'!E117)),IF(AND(ISNUMBER(OFFSET('Water Data'!$E$10,0,10*ROW('Water Data'!E117))),CA123="No",ISNUMBER(OFFSET('Water Data'!$E$10,0,10*ROW('Water Data'!E117)))),CONCATENATE("[",ROUND(OFFSET('Water Data'!$E$10,0,10*ROW('Water Data'!E117)),0),"]"),IF(AND(ISNUMBER(OFFSET('Water Data'!$E$10,0,10*ROW('Water Data'!E117))),CA123="",ISNUMBER(OFFSET('Water Data'!$E$10,0,10*ROW('Water Data'!E117)))),OFFSET('Water Data'!$E$10,0,10*ROW('Water Data'!E117)),NA())))</f>
        <v>#N/A</v>
      </c>
      <c r="M123" s="252" t="e">
        <f ca="true">+IF(AND(ISNUMBER(OFFSET('Water Data'!$F$5,0,10*ROW('Water Data'!F117))),CB123="Yes"),100-OFFSET('Water Data'!$F$5,0,10*ROW('Water Data'!F117)),IF(AND(ISNUMBER(OFFSET('Water Data'!$F$5,0,10*ROW('Water Data'!F117))),CB123="No",ISNUMBER(OFFSET('Water Data'!$F$5,0,10*ROW('Water Data'!F117)))),CONCATENATE("[",ROUND(100-OFFSET('Water Data'!$F$5,0,10*ROW('Water Data'!F117)),0),"]"),IF(AND(ISNUMBER(OFFSET('Water Data'!$F$5,0,10*ROW('Water Data'!F117))),CB123="",ISNUMBER(OFFSET('Water Data'!$F$5,0,10*ROW('Water Data'!F117)))),100-OFFSET('Water Data'!$F$5,0,10*ROW('Water Data'!F117)),NA())))</f>
        <v>#N/A</v>
      </c>
      <c r="N123" s="252" t="e">
        <f ca="true">+IF(AND(ISNUMBER(OFFSET('Water Data'!$F$7,0,10*ROW('Water Data'!F117))),CC123="Yes"),OFFSET('Water Data'!$F$7,0,10*ROW('Water Data'!F117)),IF(AND(ISNUMBER(OFFSET('Water Data'!$F$7,0,10*ROW('Water Data'!F117))),CC123="No",ISNUMBER(OFFSET('Water Data'!$F$7,0,10*ROW('Water Data'!F117)))),CONCATENATE("[",ROUND(OFFSET('Water Data'!$F$7,0,10*ROW('Water Data'!F117)),0),"]"),IF(AND(ISNUMBER(OFFSET('Water Data'!$F$7,0,10*ROW('Water Data'!F117))),CC123="",ISNUMBER(OFFSET('Water Data'!$F$7,0,10*ROW('Water Data'!F117)))),OFFSET('Water Data'!$F$7,0,10*ROW('Water Data'!F117)),NA())))</f>
        <v>#N/A</v>
      </c>
      <c r="O123" s="252" t="e">
        <f ca="true">+IF(AND(ISNUMBER(OFFSET('Water Data'!$F$10,0,10*ROW('Water Data'!F117))),CD123="Yes"),OFFSET('Water Data'!$F$10,0,10*ROW('Water Data'!F117)),IF(AND(ISNUMBER(OFFSET('Water Data'!$F$10,0,10*ROW('Water Data'!F117))),CD123="No",ISNUMBER(OFFSET('Water Data'!$F$10,0,10*ROW('Water Data'!F117)))),CONCATENATE("[",ROUND(OFFSET('Water Data'!$F$10,0,10*ROW('Water Data'!F117)),0),"]"),IF(AND(ISNUMBER(OFFSET('Water Data'!$F$10,0,10*ROW('Water Data'!F117))),CD123="",ISNUMBER(OFFSET('Water Data'!$F$10,0,10*ROW('Water Data'!F117)))),OFFSET('Water Data'!$F$10,0,10*ROW('Water Data'!F117)),NA())))</f>
        <v>#N/A</v>
      </c>
      <c r="P123" s="252" t="e">
        <f ca="true">+IF(AND(ISNUMBER(OFFSET('Water Data'!$G$5,0,10*ROW('Water Data'!G117))),CE123="Yes"),100-OFFSET('Water Data'!$G$5,0,10*ROW('Water Data'!G117)),IF(AND(ISNUMBER(OFFSET('Water Data'!$G$5,0,10*ROW('Water Data'!G117))),CE123="No",ISNUMBER(OFFSET('Water Data'!$G$5,0,10*ROW('Water Data'!G117)))),CONCATENATE("[",ROUND(100-OFFSET('Water Data'!$G$5,0,10*ROW('Water Data'!G117)),0),"]"),IF(AND(ISNUMBER(OFFSET('Water Data'!$G$5,0,10*ROW('Water Data'!G117))),CE123="",ISNUMBER(OFFSET('Water Data'!$G$5,0,10*ROW('Water Data'!G117)))),100-OFFSET('Water Data'!$G$5,0,10*ROW('Water Data'!G117)),NA())))</f>
        <v>#N/A</v>
      </c>
      <c r="Q123" s="252" t="e">
        <f ca="true">+IF(AND(ISNUMBER(OFFSET('Water Data'!$G$7,0,10*ROW('Water Data'!G117))),CF123="Yes"),OFFSET('Water Data'!$G$7,0,10*ROW('Water Data'!G117)),IF(AND(ISNUMBER(OFFSET('Water Data'!$G$7,0,10*ROW('Water Data'!G117))),CF123="No",ISNUMBER(OFFSET('Water Data'!$G$7,0,10*ROW('Water Data'!G117)))),CONCATENATE("[",ROUND(OFFSET('Water Data'!$G$7,0,10*ROW('Water Data'!G117)),0),"]"),IF(AND(ISNUMBER(OFFSET('Water Data'!$G$7,0,10*ROW('Water Data'!G117))),CF123="",ISNUMBER(OFFSET('Water Data'!$G$7,0,10*ROW('Water Data'!G117)))),OFFSET('Water Data'!$G$7,0,10*ROW('Water Data'!G117)),NA())))</f>
        <v>#N/A</v>
      </c>
      <c r="R123" s="252" t="e">
        <f ca="true">+IF(AND(ISNUMBER(OFFSET('Water Data'!$G$10,0,10*ROW('Water Data'!G117))),CG123="Yes"),OFFSET('Water Data'!$G$10,0,10*ROW('Water Data'!G117)),IF(AND(ISNUMBER(OFFSET('Water Data'!$G$10,0,10*ROW('Water Data'!G117))),CG123="No",ISNUMBER(OFFSET('Water Data'!$G$10,0,10*ROW('Water Data'!G117)))),CONCATENATE("[",ROUND(OFFSET('Water Data'!$G$10,0,10*ROW('Water Data'!G117)),0),"]"),IF(AND(ISNUMBER(OFFSET('Water Data'!$G$10,0,10*ROW('Water Data'!G117))),CG123="",ISNUMBER(OFFSET('Water Data'!$G$10,0,10*ROW('Water Data'!G117)))),OFFSET('Water Data'!$G$10,0,10*ROW('Water Data'!G117)),NA())))</f>
        <v>#N/A</v>
      </c>
      <c r="S123" s="252" t="e">
        <f ca="true">+IF(AND(ISNUMBER(OFFSET('Water Data'!$H$5,0,10*ROW('Water Data'!H117))),CH123="Yes"),100-OFFSET('Water Data'!$H$5,0,10*ROW('Water Data'!H117)),IF(AND(ISNUMBER(OFFSET('Water Data'!$H$5,0,10*ROW('Water Data'!H117))),CH123="No",ISNUMBER(OFFSET('Water Data'!$H$5,0,10*ROW('Water Data'!H117)))),CONCATENATE("[",ROUND(100-OFFSET('Water Data'!$H$5,0,10*ROW('Water Data'!H117)),0),"]"),IF(AND(ISNUMBER(OFFSET('Water Data'!$H$5,0,10*ROW('Water Data'!H117))),CH123="",ISNUMBER(OFFSET('Water Data'!$H$5,0,10*ROW('Water Data'!H117)))),100-OFFSET('Water Data'!$H$5,0,10*ROW('Water Data'!H117)),NA())))</f>
        <v>#N/A</v>
      </c>
      <c r="T123" s="252" t="e">
        <f ca="true">+IF(AND(ISNUMBER(OFFSET('Water Data'!$H$7,0,10*ROW('Water Data'!H117))),CI123="Yes"),OFFSET('Water Data'!$H$7,0,10*ROW('Water Data'!H117)),IF(AND(ISNUMBER(OFFSET('Water Data'!$H$7,0,10*ROW('Water Data'!H117))),CI123="No",ISNUMBER(OFFSET('Water Data'!$H$7,0,10*ROW('Water Data'!H117)))),CONCATENATE("[",ROUND(OFFSET('Water Data'!$H$7,0,10*ROW('Water Data'!H117)),0),"]"),IF(AND(ISNUMBER(OFFSET('Water Data'!$H$7,0,10*ROW('Water Data'!H117))),CI123="",ISNUMBER(OFFSET('Water Data'!$H$7,0,10*ROW('Water Data'!H117)))),OFFSET('Water Data'!$H$7,0,10*ROW('Water Data'!H117)),NA())))</f>
        <v>#N/A</v>
      </c>
      <c r="U123" s="252" t="e">
        <f ca="true">+IF(AND(ISNUMBER(OFFSET('Water Data'!$H$10,0,10*ROW('Water Data'!H117))),CJ123="Yes"),OFFSET('Water Data'!$H$10,0,10*ROW('Water Data'!H117)),IF(AND(ISNUMBER(OFFSET('Water Data'!$H$10,0,10*ROW('Water Data'!H117))),CJ123="No",ISNUMBER(OFFSET('Water Data'!$H$10,0,10*ROW('Water Data'!H117)))),CONCATENATE("[",ROUND(OFFSET('Water Data'!$H$10,0,10*ROW('Water Data'!H117)),0),"]"),IF(AND(ISNUMBER(OFFSET('Water Data'!$H$10,0,10*ROW('Water Data'!H117))),CJ123="",ISNUMBER(OFFSET('Water Data'!$H$10,0,10*ROW('Water Data'!H117)))),OFFSET('Water Data'!$H$10,0,10*ROW('Water Data'!H117)),NA())))</f>
        <v>#N/A</v>
      </c>
      <c r="V123" s="253" t="e">
        <f ca="true">+IF(AND(ISNUMBER(OFFSET('Sanitation Data'!$C$5,0,10*ROW('Sanitation Data'!C117))),CK123="Yes"),100-OFFSET('Sanitation Data'!$C$5,0,10*ROW('Sanitation Data'!C117)),IF(AND(ISNUMBER(OFFSET('Sanitation Data'!$C$5,0,10*ROW('Sanitation Data'!C117))),CK123="No",ISNUMBER(OFFSET('Sanitation Data'!$C$5,0,10*ROW('Sanitation Data'!C117)))),CONCATENATE("[",ROUND(100-OFFSET('Sanitation Data'!$C$5,0,10*ROW('Sanitation Data'!C117)),0),"]"),IF(AND(ISNUMBER(OFFSET('Sanitation Data'!$C$5,0,10*ROW('Sanitation Data'!C117))),CK123="",ISNUMBER(OFFSET('Sanitation Data'!$C$5,0,10*ROW('Sanitation Data'!C117)))),100-OFFSET('Sanitation Data'!$C$5,0,10*ROW('Sanitation Data'!C117)),NA())))</f>
        <v>#N/A</v>
      </c>
      <c r="W123" s="253" t="e">
        <f ca="true">+IF(AND(ISNUMBER(OFFSET('Sanitation Data'!$C$7,0,10*ROW('Sanitation Data'!C117))),CL123="Yes"),OFFSET('Sanitation Data'!$C$7,0,10*ROW('Sanitation Data'!C117)),IF(AND(ISNUMBER(OFFSET('Sanitation Data'!$C$7,0,10*ROW('Sanitation Data'!C117))),CL123="No",ISNUMBER(OFFSET('Sanitation Data'!$C$7,0,10*ROW('Sanitation Data'!C117)))),CONCATENATE("[",ROUND(OFFSET('Sanitation Data'!$C$7,0,10*ROW('Sanitation Data'!C117)),0),"]"),IF(AND(ISNUMBER(OFFSET('Sanitation Data'!$C$7,0,10*ROW('Sanitation Data'!C117))),CL123="",ISNUMBER(OFFSET('Sanitation Data'!$C$7,0,10*ROW('Sanitation Data'!C117)))),OFFSET('Sanitation Data'!$C$7,0,10*ROW('Sanitation Data'!C117)),NA())))</f>
        <v>#N/A</v>
      </c>
      <c r="X123" s="253" t="e">
        <f ca="true">+IF(AND(ISNUMBER(OFFSET('Sanitation Data'!$C$11,0,10*ROW('Sanitation Data'!C117))),CM123="Yes"),OFFSET('Sanitation Data'!$C$11,0,10*ROW('Sanitation Data'!C117)),IF(AND(ISNUMBER(OFFSET('Sanitation Data'!$C$11,0,10*ROW('Sanitation Data'!C117))),CM123="No",ISNUMBER(OFFSET('Sanitation Data'!$C$11,0,10*ROW('Sanitation Data'!C117)))),CONCATENATE("[",ROUND(OFFSET('Sanitation Data'!$C$11,0,10*ROW('Sanitation Data'!C117)),0),"]"),IF(AND(ISNUMBER(OFFSET('Sanitation Data'!$C$11,0,10*ROW('Sanitation Data'!C117))),CM123="",ISNUMBER(OFFSET('Sanitation Data'!$C$11,0,10*ROW('Sanitation Data'!C117)))),OFFSET('Sanitation Data'!$C$11,0,10*ROW('Sanitation Data'!C117)),NA())))</f>
        <v>#N/A</v>
      </c>
      <c r="Y123" s="253" t="e">
        <f ca="true">+IF(AND(ISNUMBER(OFFSET('Sanitation Data'!$C$12,0,10*ROW('Sanitation Data'!C117))),CN123="Yes"),OFFSET('Sanitation Data'!$C$12,0,10*ROW('Sanitation Data'!C117)),IF(AND(ISNUMBER(OFFSET('Sanitation Data'!$C$12,0,10*ROW('Sanitation Data'!C117))),CN123="No",ISNUMBER(OFFSET('Sanitation Data'!$C$12,0,10*ROW('Sanitation Data'!C117)))),CONCATENATE("[",ROUND(OFFSET('Sanitation Data'!$C$12,0,10*ROW('Sanitation Data'!C117)),0),"]"),IF(AND(ISNUMBER(OFFSET('Sanitation Data'!$C$12,0,10*ROW('Sanitation Data'!C117))),CN123="",ISNUMBER(OFFSET('Sanitation Data'!$C$12,0,10*ROW('Sanitation Data'!C117)))),OFFSET('Sanitation Data'!$C$12,0,10*ROW('Sanitation Data'!C117)),NA())))</f>
        <v>#N/A</v>
      </c>
      <c r="Z123" s="253" t="e">
        <f ca="true">+IF(AND(ISNUMBER(OFFSET('Sanitation Data'!$C$13,0,10*ROW('Sanitation Data'!C117))),CO123="Yes"),OFFSET('Sanitation Data'!$C$13,0,10*ROW('Sanitation Data'!C117)),IF(AND(ISNUMBER(OFFSET('Sanitation Data'!$C$13,0,10*ROW('Sanitation Data'!C117))),CO123="No",ISNUMBER(OFFSET('Sanitation Data'!$C$13,0,10*ROW('Sanitation Data'!C117)))),CONCATENATE("[",ROUND(OFFSET('Sanitation Data'!$C$13,0,10*ROW('Sanitation Data'!C117)),0),"]"),IF(AND(ISNUMBER(OFFSET('Sanitation Data'!$C$13,0,10*ROW('Sanitation Data'!C117))),CO123="",ISNUMBER(OFFSET('Sanitation Data'!$C$13,0,10*ROW('Sanitation Data'!C117)))),OFFSET('Sanitation Data'!$C$13,0,10*ROW('Sanitation Data'!C117)),NA())))</f>
        <v>#N/A</v>
      </c>
      <c r="AA123" s="253" t="e">
        <f ca="true">+IF(AND(ISNUMBER(OFFSET('Sanitation Data'!$D$5,0,10*ROW('Sanitation Data'!D117))),CP123="Yes"),100-OFFSET('Sanitation Data'!$D$5,0,10*ROW('Sanitation Data'!D117)),IF(AND(ISNUMBER(OFFSET('Sanitation Data'!$D$5,0,10*ROW('Sanitation Data'!D117))),CP123="No",ISNUMBER(OFFSET('Sanitation Data'!$D$5,0,10*ROW('Sanitation Data'!D117)))),CONCATENATE("[",ROUND(100-OFFSET('Sanitation Data'!$D$5,0,10*ROW('Sanitation Data'!D117)),0),"]"),IF(AND(ISNUMBER(OFFSET('Sanitation Data'!$D$5,0,10*ROW('Sanitation Data'!D117))),CP123="",ISNUMBER(OFFSET('Sanitation Data'!$D$5,0,10*ROW('Sanitation Data'!D117)))),100-OFFSET('Sanitation Data'!$D$5,0,10*ROW('Sanitation Data'!D117)),NA())))</f>
        <v>#N/A</v>
      </c>
      <c r="AB123" s="253" t="e">
        <f ca="true">+IF(AND(ISNUMBER(OFFSET('Sanitation Data'!$D$7,0,10*ROW('Sanitation Data'!D117))),CQ123="Yes"),OFFSET('Sanitation Data'!$D$7,0,10*ROW('Sanitation Data'!G117)),IF(AND(ISNUMBER(OFFSET('Sanitation Data'!$D$7,0,10*ROW('Sanitation Data'!D117))),CQ123="No",ISNUMBER(OFFSET('Sanitation Data'!$D$7,0,10*ROW('Sanitation Data'!D117)))),CONCATENATE("[",ROUND(OFFSET('Sanitation Data'!$D$7,0,10*ROW('Sanitation Data'!D117)),0),"]"),IF(AND(ISNUMBER(OFFSET('Sanitation Data'!$D$7,0,10*ROW('Sanitation Data'!D117))),CQ123="",ISNUMBER(OFFSET('Sanitation Data'!$D$7,0,10*ROW('Sanitation Data'!D117)))),OFFSET('Sanitation Data'!$D$7,0,10*ROW('Sanitation Data'!D117)),NA())))</f>
        <v>#N/A</v>
      </c>
      <c r="AC123" s="253" t="e">
        <f ca="true">+IF(AND(ISNUMBER(OFFSET('Sanitation Data'!$D$11,0,10*ROW('Sanitation Data'!D117))),CR123="Yes"),OFFSET('Sanitation Data'!$D$11,0,10*ROW('Sanitation Data'!D117)),IF(AND(ISNUMBER(OFFSET('Sanitation Data'!$D$11,0,10*ROW('Sanitation Data'!D117))),CR123="No",ISNUMBER(OFFSET('Sanitation Data'!$D$11,0,10*ROW('Sanitation Data'!D117)))),CONCATENATE("[",ROUND(OFFSET('Sanitation Data'!$D$11,0,10*ROW('Sanitation Data'!D117)),0),"]"),IF(AND(ISNUMBER(OFFSET('Sanitation Data'!$D$11,0,10*ROW('Sanitation Data'!D117))),CR123="",ISNUMBER(OFFSET('Sanitation Data'!$D$11,0,10*ROW('Sanitation Data'!D117)))),OFFSET('Sanitation Data'!$D$11,0,10*ROW('Sanitation Data'!D117)),NA())))</f>
        <v>#N/A</v>
      </c>
      <c r="AD123" s="253" t="e">
        <f ca="true">+IF(AND(ISNUMBER(OFFSET('Sanitation Data'!$D$12,0,10*ROW('Sanitation Data'!D117))),CS123="Yes"),OFFSET('Sanitation Data'!$D$12,0,10*ROW('Sanitation Data'!D117)),IF(AND(ISNUMBER(OFFSET('Sanitation Data'!$D$12,0,10*ROW('Sanitation Data'!D117))),CS123="No",ISNUMBER(OFFSET('Sanitation Data'!$D$12,0,10*ROW('Sanitation Data'!D117)))),CONCATENATE("[",ROUND(OFFSET('Sanitation Data'!$D$12,0,10*ROW('Sanitation Data'!D117)),0),"]"),IF(AND(ISNUMBER(OFFSET('Sanitation Data'!$D$12,0,10*ROW('Sanitation Data'!D117))),CS123="",ISNUMBER(OFFSET('Sanitation Data'!$D$12,0,10*ROW('Sanitation Data'!D117)))),OFFSET('Sanitation Data'!$D$12,0,10*ROW('Sanitation Data'!D117)),NA())))</f>
        <v>#N/A</v>
      </c>
      <c r="AE123" s="253" t="e">
        <f ca="true">+IF(AND(ISNUMBER(OFFSET('Sanitation Data'!$D$13,0,10*ROW('Sanitation Data'!D117))),CT123="Yes"),OFFSET('Sanitation Data'!$D$13,0,10*ROW('Sanitation Data'!D117)),IF(AND(ISNUMBER(OFFSET('Sanitation Data'!$D$13,0,10*ROW('Sanitation Data'!D117))),CT123="No",ISNUMBER(OFFSET('Sanitation Data'!$D$13,0,10*ROW('Sanitation Data'!D117)))),CONCATENATE("[",ROUND(OFFSET('Sanitation Data'!$D$13,0,10*ROW('Sanitation Data'!D117)),0),"]"),IF(AND(ISNUMBER(OFFSET('Sanitation Data'!$D$13,0,10*ROW('Sanitation Data'!D117))),CT123="",ISNUMBER(OFFSET('Sanitation Data'!$D$13,0,10*ROW('Sanitation Data'!D117)))),OFFSET('Sanitation Data'!$D$13,0,10*ROW('Sanitation Data'!D117)),NA())))</f>
        <v>#N/A</v>
      </c>
      <c r="AF123" s="253" t="e">
        <f ca="true">+IF(AND(ISNUMBER(OFFSET('Sanitation Data'!$E$5,0,10*ROW('Sanitation Data'!E117))),CU123="Yes"),100-OFFSET('Sanitation Data'!$E$5,0,10*ROW('Sanitation Data'!E117)),IF(AND(ISNUMBER(OFFSET('Sanitation Data'!$E$5,0,10*ROW('Sanitation Data'!E117))),CU123="No",ISNUMBER(OFFSET('Sanitation Data'!$E$5,0,10*ROW('Sanitation Data'!E117)))),CONCATENATE("[",ROUND(100-OFFSET('Sanitation Data'!$E$5,0,10*ROW('Sanitation Data'!E117)),0),"]"),IF(AND(ISNUMBER(OFFSET('Sanitation Data'!$E$5,0,10*ROW('Sanitation Data'!E117))),CU123="",ISNUMBER(OFFSET('Sanitation Data'!$E$5,0,10*ROW('Sanitation Data'!E117)))),100-OFFSET('Sanitation Data'!$E$5,0,10*ROW('Sanitation Data'!E117)),NA())))</f>
        <v>#N/A</v>
      </c>
      <c r="AG123" s="253" t="e">
        <f ca="true">+IF(AND(ISNUMBER(OFFSET('Sanitation Data'!$E$7,0,10*ROW('Sanitation Data'!E117))),CV123="Yes"),OFFSET('Sanitation Data'!$E$7,0,10*ROW('Sanitation Data'!E117)),IF(AND(ISNUMBER(OFFSET('Sanitation Data'!$E$7,0,10*ROW('Sanitation Data'!E117))),CV123="No",ISNUMBER(OFFSET('Sanitation Data'!$E$7,0,10*ROW('Sanitation Data'!E117)))),CONCATENATE("[",ROUND(OFFSET('Sanitation Data'!$E$7,0,10*ROW('Sanitation Data'!E117)),0),"]"),IF(AND(ISNUMBER(OFFSET('Sanitation Data'!$E$7,0,10*ROW('Sanitation Data'!E117))),CV123="",ISNUMBER(OFFSET('Sanitation Data'!$E$7,0,10*ROW('Sanitation Data'!E117)))),OFFSET('Sanitation Data'!$E$7,0,10*ROW('Sanitation Data'!E117)),NA())))</f>
        <v>#N/A</v>
      </c>
      <c r="AH123" s="253" t="e">
        <f ca="true">+IF(AND(ISNUMBER(OFFSET('Sanitation Data'!$E$11,0,10*ROW('Sanitation Data'!E117))),CW123="Yes"),OFFSET('Sanitation Data'!$E$11,0,10*ROW('Sanitation Data'!E117)),IF(AND(ISNUMBER(OFFSET('Sanitation Data'!$E$11,0,10*ROW('Sanitation Data'!E117))),CW123="No",ISNUMBER(OFFSET('Sanitation Data'!$E$11,0,10*ROW('Sanitation Data'!E117)))),CONCATENATE("[",ROUND(OFFSET('Sanitation Data'!$E$11,0,10*ROW('Sanitation Data'!E117)),0),"]"),IF(AND(ISNUMBER(OFFSET('Sanitation Data'!$E$11,0,10*ROW('Sanitation Data'!E117))),CW123="",ISNUMBER(OFFSET('Sanitation Data'!$E$11,0,10*ROW('Sanitation Data'!E117)))),OFFSET('Sanitation Data'!$E$11,0,10*ROW('Sanitation Data'!E117)),NA())))</f>
        <v>#N/A</v>
      </c>
      <c r="AI123" s="253" t="e">
        <f ca="true">+IF(AND(ISNUMBER(OFFSET('Sanitation Data'!$E$12,0,10*ROW('Sanitation Data'!E117))),CX123="Yes"),OFFSET('Sanitation Data'!$E$12,0,10*ROW('Sanitation Data'!E117)),IF(AND(ISNUMBER(OFFSET('Sanitation Data'!$E$12,0,10*ROW('Sanitation Data'!E117))),CX123="No",ISNUMBER(OFFSET('Sanitation Data'!$E$12,0,10*ROW('Sanitation Data'!E117)))),CONCATENATE("[",ROUND(OFFSET('Sanitation Data'!$E$12,0,10*ROW('Sanitation Data'!E117)),0),"]"),IF(AND(ISNUMBER(OFFSET('Sanitation Data'!$E$12,0,10*ROW('Sanitation Data'!E117))),CX123="",ISNUMBER(OFFSET('Sanitation Data'!$E$12,0,10*ROW('Sanitation Data'!E117)))),OFFSET('Sanitation Data'!$E$12,0,10*ROW('Sanitation Data'!E117)),NA())))</f>
        <v>#N/A</v>
      </c>
      <c r="AJ123" s="253" t="e">
        <f ca="true">+IF(AND(ISNUMBER(OFFSET('Sanitation Data'!$E$13,0,10*ROW('Sanitation Data'!E117))),CY123="Yes"),OFFSET('Sanitation Data'!$E$13,0,10*ROW('Sanitation Data'!E117)),IF(AND(ISNUMBER(OFFSET('Sanitation Data'!$E$13,0,10*ROW('Sanitation Data'!E117))),CY123="No",ISNUMBER(OFFSET('Sanitation Data'!$E$13,0,10*ROW('Sanitation Data'!E117)))),CONCATENATE("[",ROUND(OFFSET('Sanitation Data'!$E$13,0,10*ROW('Sanitation Data'!E117)),0),"]"),IF(AND(ISNUMBER(OFFSET('Sanitation Data'!$E$13,0,10*ROW('Sanitation Data'!E117))),CY123="",ISNUMBER(OFFSET('Sanitation Data'!$E$13,0,10*ROW('Sanitation Data'!E117)))),OFFSET('Sanitation Data'!$E$13,0,10*ROW('Sanitation Data'!E117)),NA())))</f>
        <v>#N/A</v>
      </c>
      <c r="AK123" s="253" t="e">
        <f ca="true">+IF(AND(ISNUMBER(OFFSET('Sanitation Data'!$F$5,0,10*ROW('Sanitation Data'!F117))),CZ123="Yes"),100-OFFSET('Sanitation Data'!$F$5,0,10*ROW('Sanitation Data'!F117)),IF(AND(ISNUMBER(OFFSET('Sanitation Data'!$F$5,0,10*ROW('Sanitation Data'!F117))),CZ123="No",ISNUMBER(OFFSET('Sanitation Data'!$F$5,0,10*ROW('Sanitation Data'!F117)))),CONCATENATE("[",ROUND(100-OFFSET('Sanitation Data'!$F$5,0,10*ROW('Sanitation Data'!F117)),0),"]"),IF(AND(ISNUMBER(OFFSET('Sanitation Data'!$F$5,0,10*ROW('Sanitation Data'!F117))),CZ123="",ISNUMBER(OFFSET('Sanitation Data'!$F$5,0,10*ROW('Sanitation Data'!F117)))),100-OFFSET('Sanitation Data'!$F$5,0,10*ROW('Sanitation Data'!F117)),NA())))</f>
        <v>#N/A</v>
      </c>
      <c r="AL123" s="253" t="e">
        <f ca="true">+IF(AND(ISNUMBER(OFFSET('Sanitation Data'!$F$7,0,10*ROW('Sanitation Data'!F117))),DA123="Yes"),OFFSET('Sanitation Data'!$F$7,0,10*ROW('Sanitation Data'!F117)),IF(AND(ISNUMBER(OFFSET('Sanitation Data'!$F$7,0,10*ROW('Sanitation Data'!F117))),DA123="No",ISNUMBER(OFFSET('Sanitation Data'!$F$7,0,10*ROW('Sanitation Data'!F117)))),CONCATENATE("[",ROUND(OFFSET('Sanitation Data'!$F$7,0,10*ROW('Sanitation Data'!F117)),0),"]"),IF(AND(ISNUMBER(OFFSET('Sanitation Data'!$F$7,0,10*ROW('Sanitation Data'!F117))),DA123="",ISNUMBER(OFFSET('Sanitation Data'!$F$7,0,10*ROW('Sanitation Data'!F117)))),OFFSET('Sanitation Data'!$F$7,0,10*ROW('Sanitation Data'!F117)),NA())))</f>
        <v>#N/A</v>
      </c>
      <c r="AM123" s="253" t="e">
        <f ca="true">+IF(AND(ISNUMBER(OFFSET('Sanitation Data'!$F$11,0,10*ROW('Sanitation Data'!F117))),DB123="Yes"),OFFSET('Sanitation Data'!$F$11,0,10*ROW('Sanitation Data'!F117)),IF(AND(ISNUMBER(OFFSET('Sanitation Data'!$F$11,0,10*ROW('Sanitation Data'!F117))),DB123="No",ISNUMBER(OFFSET('Sanitation Data'!$F$11,0,10*ROW('Sanitation Data'!F117)))),CONCATENATE("[",ROUND(OFFSET('Sanitation Data'!$F$11,0,10*ROW('Sanitation Data'!F117)),0),"]"),IF(AND(ISNUMBER(OFFSET('Sanitation Data'!$F$11,0,10*ROW('Sanitation Data'!F117))),DB123="",ISNUMBER(OFFSET('Sanitation Data'!$F$11,0,10*ROW('Sanitation Data'!F117)))),OFFSET('Sanitation Data'!$F$11,0,10*ROW('Sanitation Data'!F117)),NA())))</f>
        <v>#N/A</v>
      </c>
      <c r="AN123" s="253" t="e">
        <f ca="true">+IF(AND(ISNUMBER(OFFSET('Sanitation Data'!$F$12,0,10*ROW('Sanitation Data'!F117))),DC123="Yes"),OFFSET('Sanitation Data'!$F$12,0,10*ROW('Sanitation Data'!F117)),IF(AND(ISNUMBER(OFFSET('Sanitation Data'!$F$12,0,10*ROW('Sanitation Data'!F117))),DC123="No",ISNUMBER(OFFSET('Sanitation Data'!$F$12,0,10*ROW('Sanitation Data'!F117)))),CONCATENATE("[",ROUND(OFFSET('Sanitation Data'!$F$12,0,10*ROW('Sanitation Data'!F117)),0),"]"),IF(AND(ISNUMBER(OFFSET('Sanitation Data'!$F$12,0,10*ROW('Sanitation Data'!F117))),DC123="",ISNUMBER(OFFSET('Sanitation Data'!$F$12,0,10*ROW('Sanitation Data'!F117)))),OFFSET('Sanitation Data'!$F$12,0,10*ROW('Sanitation Data'!F117)),NA())))</f>
        <v>#N/A</v>
      </c>
      <c r="AO123" s="253" t="e">
        <f ca="true">+IF(AND(ISNUMBER(OFFSET('Sanitation Data'!$F$13,0,10*ROW('Sanitation Data'!F117))),DD123="Yes"),OFFSET('Sanitation Data'!$F$13,0,10*ROW('Sanitation Data'!F117)),IF(AND(ISNUMBER(OFFSET('Sanitation Data'!$F$13,0,10*ROW('Sanitation Data'!F117))),DD123="No",ISNUMBER(OFFSET('Sanitation Data'!$F$13,0,10*ROW('Sanitation Data'!F117)))),CONCATENATE("[",ROUND(OFFSET('Sanitation Data'!$F$13,0,10*ROW('Sanitation Data'!F117)),0),"]"),IF(AND(ISNUMBER(OFFSET('Sanitation Data'!$F$13,0,10*ROW('Sanitation Data'!F117))),DD123="",ISNUMBER(OFFSET('Sanitation Data'!$F$13,0,10*ROW('Sanitation Data'!F117)))),OFFSET('Sanitation Data'!$F$13,0,10*ROW('Sanitation Data'!F117)),NA())))</f>
        <v>#N/A</v>
      </c>
      <c r="AP123" s="253" t="e">
        <f ca="true">+IF(AND(ISNUMBER(OFFSET('Sanitation Data'!$G$5,0,10*ROW('Sanitation Data'!G117))),DE123="Yes"),100-OFFSET('Sanitation Data'!$G$5,0,10*ROW('Sanitation Data'!G117)),IF(AND(ISNUMBER(OFFSET('Sanitation Data'!$G$5,0,10*ROW('Sanitation Data'!G117))),DE123="No",ISNUMBER(OFFSET('Sanitation Data'!$G$5,0,10*ROW('Sanitation Data'!G117)))),CONCATENATE("[",ROUND(100-OFFSET('Sanitation Data'!$G$5,0,10*ROW('Sanitation Data'!G117)),0),"]"),IF(AND(ISNUMBER(OFFSET('Sanitation Data'!$G$5,0,10*ROW('Sanitation Data'!G117))),DE123="",ISNUMBER(OFFSET('Sanitation Data'!$G$5,0,10*ROW('Sanitation Data'!G117)))),100-OFFSET('Sanitation Data'!$G$5,0,10*ROW('Sanitation Data'!G117)),NA())))</f>
        <v>#N/A</v>
      </c>
      <c r="AQ123" s="253" t="e">
        <f ca="true">+IF(AND(ISNUMBER(OFFSET('Sanitation Data'!$G$7,0,10*ROW('Sanitation Data'!G117))),DF123="Yes"),OFFSET('Sanitation Data'!$G$7,0,10*ROW('Sanitation Data'!G117)),IF(AND(ISNUMBER(OFFSET('Sanitation Data'!$G$7,0,10*ROW('Sanitation Data'!G117))),DF123="No",ISNUMBER(OFFSET('Sanitation Data'!$G$7,0,10*ROW('Sanitation Data'!G117)))),CONCATENATE("[",ROUND(OFFSET('Sanitation Data'!$G$7,0,10*ROW('Sanitation Data'!G117)),0),"]"),IF(AND(ISNUMBER(OFFSET('Sanitation Data'!$G$7,0,10*ROW('Sanitation Data'!G117))),DF123="",ISNUMBER(OFFSET('Sanitation Data'!$G$7,0,10*ROW('Sanitation Data'!G117)))),OFFSET('Sanitation Data'!$G$7,0,10*ROW('Sanitation Data'!G117)),NA())))</f>
        <v>#N/A</v>
      </c>
      <c r="AR123" s="253" t="e">
        <f ca="true">+IF(AND(ISNUMBER(OFFSET('Sanitation Data'!$G$11,0,10*ROW('Sanitation Data'!G117))),DG123="Yes"),OFFSET('Sanitation Data'!$G$11,0,10*ROW('Sanitation Data'!G117)),IF(AND(ISNUMBER(OFFSET('Sanitation Data'!$G$11,0,10*ROW('Sanitation Data'!G117))),DG123="No",ISNUMBER(OFFSET('Sanitation Data'!$G$11,0,10*ROW('Sanitation Data'!G117)))),CONCATENATE("[",ROUND(OFFSET('Sanitation Data'!$G$11,0,10*ROW('Sanitation Data'!G117)),0),"]"),IF(AND(ISNUMBER(OFFSET('Sanitation Data'!$G$11,0,10*ROW('Sanitation Data'!G117))),DG123="",ISNUMBER(OFFSET('Sanitation Data'!$G$11,0,10*ROW('Sanitation Data'!G117)))),OFFSET('Sanitation Data'!$G$11,0,10*ROW('Sanitation Data'!G117)),NA())))</f>
        <v>#N/A</v>
      </c>
      <c r="AS123" s="253" t="e">
        <f ca="true">+IF(AND(ISNUMBER(OFFSET('Sanitation Data'!$G$12,0,10*ROW('Sanitation Data'!G117))),DH123="Yes"),OFFSET('Sanitation Data'!$G$12,0,10*ROW('Sanitation Data'!G117)),IF(AND(ISNUMBER(OFFSET('Sanitation Data'!$G$12,0,10*ROW('Sanitation Data'!G117))),DH123="No",ISNUMBER(OFFSET('Sanitation Data'!$G$12,0,10*ROW('Sanitation Data'!G117)))),CONCATENATE("[",ROUND(OFFSET('Sanitation Data'!$G$12,0,10*ROW('Sanitation Data'!G117)),0),"]"),IF(AND(ISNUMBER(OFFSET('Sanitation Data'!$G$12,0,10*ROW('Sanitation Data'!G117))),DH123="",ISNUMBER(OFFSET('Sanitation Data'!$G$12,0,10*ROW('Sanitation Data'!G117)))),OFFSET('Sanitation Data'!$G$12,0,10*ROW('Sanitation Data'!G117)),NA())))</f>
        <v>#N/A</v>
      </c>
      <c r="AT123" s="253" t="e">
        <f ca="true">+IF(AND(ISNUMBER(OFFSET('Sanitation Data'!$G$13,0,10*ROW('Sanitation Data'!G117))),DI123="Yes"),OFFSET('Sanitation Data'!$G$13,0,10*ROW('Sanitation Data'!G117)),IF(AND(ISNUMBER(OFFSET('Sanitation Data'!$G$13,0,10*ROW('Sanitation Data'!G117))),DI123="No",ISNUMBER(OFFSET('Sanitation Data'!$G$13,0,10*ROW('Sanitation Data'!G117)))),CONCATENATE("[",ROUND(OFFSET('Sanitation Data'!$G$13,0,10*ROW('Sanitation Data'!G117)),0),"]"),IF(AND(ISNUMBER(OFFSET('Sanitation Data'!$G$13,0,10*ROW('Sanitation Data'!G117))),DI123="",ISNUMBER(OFFSET('Sanitation Data'!$G$13,0,10*ROW('Sanitation Data'!G117)))),OFFSET('Sanitation Data'!$G$13,0,10*ROW('Sanitation Data'!G117)),NA())))</f>
        <v>#N/A</v>
      </c>
      <c r="AU123" s="253" t="e">
        <f ca="true">+IF(AND(ISNUMBER(OFFSET('Sanitation Data'!$H$5,0,10*ROW('Sanitation Data'!H117))),DJ123="Yes"),100-OFFSET('Sanitation Data'!$H$5,0,10*ROW('Sanitation Data'!H117)),IF(AND(ISNUMBER(OFFSET('Sanitation Data'!$H$5,0,10*ROW('Sanitation Data'!H117))),DJ123="No",ISNUMBER(OFFSET('Sanitation Data'!$H$5,0,10*ROW('Sanitation Data'!H117)))),CONCATENATE("[",ROUND(100-OFFSET('Sanitation Data'!$H$5,0,10*ROW('Sanitation Data'!H117)),0),"]"),IF(AND(ISNUMBER(OFFSET('Sanitation Data'!$H$5,0,10*ROW('Sanitation Data'!H117))),DJ123="",ISNUMBER(OFFSET('Sanitation Data'!$H$5,0,10*ROW('Sanitation Data'!H117)))),100-OFFSET('Sanitation Data'!$H$5,0,10*ROW('Sanitation Data'!H117)),NA())))</f>
        <v>#N/A</v>
      </c>
      <c r="AV123" s="253" t="e">
        <f ca="true">+IF(AND(ISNUMBER(OFFSET('Sanitation Data'!$H$7,0,10*ROW('Sanitation Data'!H117))),DK123="Yes"),OFFSET('Sanitation Data'!$H$7,0,10*ROW('Sanitation Data'!H117)),IF(AND(ISNUMBER(OFFSET('Sanitation Data'!$H$7,0,10*ROW('Sanitation Data'!H117))),DK123="No",ISNUMBER(OFFSET('Sanitation Data'!$H$7,0,10*ROW('Sanitation Data'!H117)))),CONCATENATE("[",ROUND(OFFSET('Sanitation Data'!$H$7,0,10*ROW('Sanitation Data'!H117)),0),"]"),IF(AND(ISNUMBER(OFFSET('Sanitation Data'!$H$7,0,10*ROW('Sanitation Data'!H117))),DK123="",ISNUMBER(OFFSET('Sanitation Data'!$H$7,0,10*ROW('Sanitation Data'!H117)))),OFFSET('Sanitation Data'!$H$7,0,10*ROW('Sanitation Data'!H117)),NA())))</f>
        <v>#N/A</v>
      </c>
      <c r="AW123" s="253" t="e">
        <f ca="true">+IF(AND(ISNUMBER(OFFSET('Sanitation Data'!$H$11,0,10*ROW('Sanitation Data'!H117))),DL123="Yes"),OFFSET('Sanitation Data'!$H$11,0,10*ROW('Sanitation Data'!H117)),IF(AND(ISNUMBER(OFFSET('Sanitation Data'!$H$11,0,10*ROW('Sanitation Data'!H117))),DL123="No",ISNUMBER(OFFSET('Sanitation Data'!$H$11,0,10*ROW('Sanitation Data'!H117)))),CONCATENATE("[",ROUND(OFFSET('Sanitation Data'!$H$11,0,10*ROW('Sanitation Data'!H117)),0),"]"),IF(AND(ISNUMBER(OFFSET('Sanitation Data'!$H$11,0,10*ROW('Sanitation Data'!H117))),DL123="",ISNUMBER(OFFSET('Sanitation Data'!$H$11,0,10*ROW('Sanitation Data'!H117)))),OFFSET('Sanitation Data'!$H$11,0,10*ROW('Sanitation Data'!H117)),NA())))</f>
        <v>#N/A</v>
      </c>
      <c r="AX123" s="253" t="e">
        <f ca="true">+IF(AND(ISNUMBER(OFFSET('Sanitation Data'!$H$12,0,10*ROW('Sanitation Data'!H117))),DM123="Yes"),OFFSET('Sanitation Data'!$H$12,0,10*ROW('Sanitation Data'!H117)),IF(AND(ISNUMBER(OFFSET('Sanitation Data'!$H$12,0,10*ROW('Sanitation Data'!H117))),DM123="No",ISNUMBER(OFFSET('Sanitation Data'!$H$12,0,10*ROW('Sanitation Data'!H117)))),CONCATENATE("[",ROUND(OFFSET('Sanitation Data'!$H$12,0,10*ROW('Sanitation Data'!H117)),0),"]"),IF(AND(ISNUMBER(OFFSET('Sanitation Data'!$H$12,0,10*ROW('Sanitation Data'!H117))),DM123="",ISNUMBER(OFFSET('Sanitation Data'!$H$12,0,10*ROW('Sanitation Data'!H117)))),OFFSET('Sanitation Data'!$H$12,0,10*ROW('Sanitation Data'!H117)),NA())))</f>
        <v>#N/A</v>
      </c>
      <c r="AY123" s="253" t="e">
        <f ca="true">+IF(AND(ISNUMBER(OFFSET('Sanitation Data'!$H$13,0,10*ROW('Sanitation Data'!H117))),DN123="Yes"),OFFSET('Sanitation Data'!$H$13,0,10*ROW('Sanitation Data'!H117)),IF(AND(ISNUMBER(OFFSET('Sanitation Data'!$H$13,0,10*ROW('Sanitation Data'!H117))),DN123="No",ISNUMBER(OFFSET('Sanitation Data'!$H$13,0,10*ROW('Sanitation Data'!H117)))),CONCATENATE("[",ROUND(OFFSET('Sanitation Data'!$H$13,0,10*ROW('Sanitation Data'!H117)),0),"]"),IF(AND(ISNUMBER(OFFSET('Sanitation Data'!$H$13,0,10*ROW('Sanitation Data'!H117))),DN123="",ISNUMBER(OFFSET('Sanitation Data'!$H$13,0,10*ROW('Sanitation Data'!H117)))),OFFSET('Sanitation Data'!$H$13,0,10*ROW('Sanitation Data'!H117)),NA())))</f>
        <v>#N/A</v>
      </c>
      <c r="AZ123" s="254" t="e">
        <f ca="true">+IF(AND(ISNUMBER(OFFSET('Hygiene Data'!$C$6,0,10*ROW('Hygiene Data'!C117))),DO123="Yes"),OFFSET('Hygiene Data'!$C$6,0,10*ROW('Hygiene Data'!C117)),IF(AND(ISNUMBER(OFFSET('Hygiene Data'!$C$6,0,10*ROW('Hygiene Data'!C117))),DO123="No",ISNUMBER(OFFSET('Hygiene Data'!$C$6,0,10*ROW('Hygiene Data'!C117)))),CONCATENATE("[",ROUND(OFFSET('Hygiene Data'!$C$6,0,10*ROW('Hygiene Data'!C117)),0),"]"),IF(AND(ISNUMBER(OFFSET('Hygiene Data'!$C$6,0,10*ROW('Hygiene Data'!C117))),DO123="",ISNUMBER(OFFSET('Hygiene Data'!$C$6,0,10*ROW('Hygiene Data'!C117)))),OFFSET('Hygiene Data'!$C$6,0,10*ROW('Hygiene Data'!C117)),NA())))</f>
        <v>#N/A</v>
      </c>
      <c r="BA123" s="254" t="e">
        <f ca="true">+IF(AND(ISNUMBER(OFFSET('Hygiene Data'!$C$8,0,10*ROW('Hygiene Data'!C117))),DP123="Yes"),OFFSET('Hygiene Data'!$C$8,0,10*ROW('Hygiene Data'!C117)),IF(AND(ISNUMBER(OFFSET('Hygiene Data'!$C$8,0,10*ROW('Hygiene Data'!C117))),DP123="No",ISNUMBER(OFFSET('Hygiene Data'!$C$8,0,10*ROW('Hygiene Data'!C117)))),CONCATENATE("[",ROUND(OFFSET('Hygiene Data'!$C$8,0,10*ROW('Hygiene Data'!C117)),0),"]"),IF(AND(ISNUMBER(OFFSET('Hygiene Data'!$C$8,0,10*ROW('Hygiene Data'!C117))),DP123="",ISNUMBER(OFFSET('Hygiene Data'!$C$8,0,10*ROW('Hygiene Data'!C117)))),OFFSET('Hygiene Data'!$C$8,0,10*ROW('Hygiene Data'!C117)),NA())))</f>
        <v>#N/A</v>
      </c>
      <c r="BB123" s="254" t="e">
        <f ca="true">+IF(AND(ISNUMBER(OFFSET('Hygiene Data'!$C$10,0,10*ROW('Hygiene Data'!C117))),DQ123="Yes"),OFFSET('Hygiene Data'!$C$10,0,10*ROW('Hygiene Data'!C117)),IF(AND(ISNUMBER(OFFSET('Hygiene Data'!$C$10,0,10*ROW('Hygiene Data'!C117))),DQ123="No",ISNUMBER(OFFSET('Hygiene Data'!$C$10,0,10*ROW('Hygiene Data'!C117)))),CONCATENATE("[",ROUND(OFFSET('Hygiene Data'!$C$10,0,10*ROW('Hygiene Data'!C117)),0),"]"),IF(AND(ISNUMBER(OFFSET('Hygiene Data'!$C$10,0,10*ROW('Hygiene Data'!C117))),DQ123="",ISNUMBER(OFFSET('Hygiene Data'!$C$10,0,10*ROW('Hygiene Data'!C117)))),OFFSET('Hygiene Data'!$C$10,0,10*ROW('Hygiene Data'!C117)),NA())))</f>
        <v>#N/A</v>
      </c>
      <c r="BC123" s="254" t="e">
        <f ca="true">+IF(AND(ISNUMBER(OFFSET('Hygiene Data'!$D$6,0,10*ROW('Hygiene Data'!D117))),DR123="Yes"),OFFSET('Hygiene Data'!$D$6,0,10*ROW('Hygiene Data'!D117)),IF(AND(ISNUMBER(OFFSET('Hygiene Data'!$D$6,0,10*ROW('Hygiene Data'!D117))),DR123="No",ISNUMBER(OFFSET('Hygiene Data'!$D$6,0,10*ROW('Hygiene Data'!D117)))),CONCATENATE("[",ROUND(OFFSET('Hygiene Data'!$D$6,0,10*ROW('Hygiene Data'!D117)),0),"]"),IF(AND(ISNUMBER(OFFSET('Hygiene Data'!$D$6,0,10*ROW('Hygiene Data'!D117))),DR123="",ISNUMBER(OFFSET('Hygiene Data'!$D$6,0,10*ROW('Hygiene Data'!D117)))),OFFSET('Hygiene Data'!$D$6,0,10*ROW('Hygiene Data'!D117)),NA())))</f>
        <v>#N/A</v>
      </c>
      <c r="BD123" s="254" t="e">
        <f ca="true">+IF(AND(ISNUMBER(OFFSET('Hygiene Data'!$D$8,0,10*ROW('Hygiene Data'!D117))),DS123="Yes"),OFFSET('Hygiene Data'!$D$8,0,10*ROW('Hygiene Data'!D117)),IF(AND(ISNUMBER(OFFSET('Hygiene Data'!$D$8,0,10*ROW('Hygiene Data'!D117))),DS123="No",ISNUMBER(OFFSET('Hygiene Data'!$D$8,0,10*ROW('Hygiene Data'!D117)))),CONCATENATE("[",ROUND(OFFSET('Hygiene Data'!$D$8,0,10*ROW('Hygiene Data'!D117)),0),"]"),IF(AND(ISNUMBER(OFFSET('Hygiene Data'!$D$8,0,10*ROW('Hygiene Data'!D117))),DS123="",ISNUMBER(OFFSET('Hygiene Data'!$D$8,0,10*ROW('Hygiene Data'!D117)))),OFFSET('Hygiene Data'!$D$8,0,10*ROW('Hygiene Data'!D117)),NA())))</f>
        <v>#N/A</v>
      </c>
      <c r="BE123" s="254" t="e">
        <f ca="true">+IF(AND(ISNUMBER(OFFSET('Hygiene Data'!$D$10,0,10*ROW('Hygiene Data'!D117))),DT123="Yes"),OFFSET('Hygiene Data'!$D$10,0,10*ROW('Hygiene Data'!D117)),IF(AND(ISNUMBER(OFFSET('Hygiene Data'!$D$10,0,10*ROW('Hygiene Data'!D117))),DT123="No",ISNUMBER(OFFSET('Hygiene Data'!$D$10,0,10*ROW('Hygiene Data'!D117)))),CONCATENATE("[",ROUND(OFFSET('Hygiene Data'!$D$10,0,10*ROW('Hygiene Data'!D117)),0),"]"),IF(AND(ISNUMBER(OFFSET('Hygiene Data'!$D$10,0,10*ROW('Hygiene Data'!D117))),DT123="",ISNUMBER(OFFSET('Hygiene Data'!$D$10,0,10*ROW('Hygiene Data'!D117)))),OFFSET('Hygiene Data'!$D$10,0,10*ROW('Hygiene Data'!D117)),NA())))</f>
        <v>#N/A</v>
      </c>
      <c r="BF123" s="254" t="e">
        <f ca="true">+IF(AND(ISNUMBER(OFFSET('Hygiene Data'!$E$6,0,10*ROW('Hygiene Data'!E117))),DU123="Yes"),OFFSET('Hygiene Data'!$E$6,0,10*ROW('Hygiene Data'!E117)),IF(AND(ISNUMBER(OFFSET('Hygiene Data'!$E$6,0,10*ROW('Hygiene Data'!E117))),DU123="No",ISNUMBER(OFFSET('Hygiene Data'!$E$6,0,10*ROW('Hygiene Data'!E117)))),CONCATENATE("[",ROUND(OFFSET('Hygiene Data'!$E$6,0,10*ROW('Hygiene Data'!E117)),0),"]"),IF(AND(ISNUMBER(OFFSET('Hygiene Data'!$E$6,0,10*ROW('Hygiene Data'!E117))),DU123="",ISNUMBER(OFFSET('Hygiene Data'!$E$6,0,10*ROW('Hygiene Data'!E117)))),OFFSET('Hygiene Data'!$E$6,0,10*ROW('Hygiene Data'!E117)),NA())))</f>
        <v>#N/A</v>
      </c>
      <c r="BG123" s="254" t="e">
        <f ca="true">+IF(AND(ISNUMBER(OFFSET('Hygiene Data'!$E$8,0,10*ROW('Hygiene Data'!E117))),DV123="Yes"),OFFSET('Hygiene Data'!$E$8,0,10*ROW('Hygiene Data'!E117)),IF(AND(ISNUMBER(OFFSET('Hygiene Data'!$E$8,0,10*ROW('Hygiene Data'!E117))),DV123="No",ISNUMBER(OFFSET('Hygiene Data'!$E$8,0,10*ROW('Hygiene Data'!E117)))),CONCATENATE("[",ROUND(OFFSET('Hygiene Data'!$E$8,0,10*ROW('Hygiene Data'!E117)),0),"]"),IF(AND(ISNUMBER(OFFSET('Hygiene Data'!$E$8,0,10*ROW('Hygiene Data'!E117))),DV123="",ISNUMBER(OFFSET('Hygiene Data'!$E$8,0,10*ROW('Hygiene Data'!E117)))),OFFSET('Hygiene Data'!$E$8,0,10*ROW('Hygiene Data'!E117)),NA())))</f>
        <v>#N/A</v>
      </c>
      <c r="BH123" s="254" t="e">
        <f ca="true">+IF(AND(ISNUMBER(OFFSET('Hygiene Data'!$E$10,0,10*ROW('Hygiene Data'!E117))),DW123="Yes"),OFFSET('Hygiene Data'!$E$10,0,10*ROW('Hygiene Data'!E117)),IF(AND(ISNUMBER(OFFSET('Hygiene Data'!$E$10,0,10*ROW('Hygiene Data'!E117))),DW123="No",ISNUMBER(OFFSET('Hygiene Data'!$E$10,0,10*ROW('Hygiene Data'!E117)))),CONCATENATE("[",ROUND(OFFSET('Hygiene Data'!$E$10,0,10*ROW('Hygiene Data'!E117)),0),"]"),IF(AND(ISNUMBER(OFFSET('Hygiene Data'!$E$10,0,10*ROW('Hygiene Data'!E117))),DW123="",ISNUMBER(OFFSET('Hygiene Data'!$E$10,0,10*ROW('Hygiene Data'!E117)))),OFFSET('Hygiene Data'!$E$10,0,10*ROW('Hygiene Data'!E117)),NA())))</f>
        <v>#N/A</v>
      </c>
      <c r="BI123" s="254" t="e">
        <f ca="true">+IF(AND(ISNUMBER(OFFSET('Hygiene Data'!$F$6,0,10*ROW('Hygiene Data'!F117))),DX123="Yes"),OFFSET('Hygiene Data'!$F$6,0,10*ROW('Hygiene Data'!F117)),IF(AND(ISNUMBER(OFFSET('Hygiene Data'!$F$6,0,10*ROW('Hygiene Data'!F117))),DX123="No",ISNUMBER(OFFSET('Hygiene Data'!$F$6,0,10*ROW('Hygiene Data'!F117)))),CONCATENATE("[",ROUND(OFFSET('Hygiene Data'!$F$6,0,10*ROW('Hygiene Data'!F117)),0),"]"),IF(AND(ISNUMBER(OFFSET('Hygiene Data'!$F$6,0,10*ROW('Hygiene Data'!F117))),DX123="",ISNUMBER(OFFSET('Hygiene Data'!$F$6,0,10*ROW('Hygiene Data'!F117)))),OFFSET('Hygiene Data'!$F$6,0,10*ROW('Hygiene Data'!F117)),NA())))</f>
        <v>#N/A</v>
      </c>
      <c r="BJ123" s="254" t="e">
        <f ca="true">+IF(AND(ISNUMBER(OFFSET('Hygiene Data'!$F$8,0,10*ROW('Hygiene Data'!F117))),DY123="Yes"),OFFSET('Hygiene Data'!$F$8,0,10*ROW('Hygiene Data'!F117)),IF(AND(ISNUMBER(OFFSET('Hygiene Data'!$F$8,0,10*ROW('Hygiene Data'!F117))),DY123="No",ISNUMBER(OFFSET('Hygiene Data'!$F$8,0,10*ROW('Hygiene Data'!F117)))),CONCATENATE("[",ROUND(OFFSET('Hygiene Data'!$F$8,0,10*ROW('Hygiene Data'!F117)),0),"]"),IF(AND(ISNUMBER(OFFSET('Hygiene Data'!$F$8,0,10*ROW('Hygiene Data'!F117))),DY123="",ISNUMBER(OFFSET('Hygiene Data'!$F$8,0,10*ROW('Hygiene Data'!F117)))),OFFSET('Hygiene Data'!$F$8,0,10*ROW('Hygiene Data'!F117)),NA())))</f>
        <v>#N/A</v>
      </c>
      <c r="BK123" s="254" t="e">
        <f ca="true">+IF(AND(ISNUMBER(OFFSET('Hygiene Data'!$F$10,0,10*ROW('Hygiene Data'!F117))),DZ123="Yes"),OFFSET('Hygiene Data'!$F$10,0,10*ROW('Hygiene Data'!F117)),IF(AND(ISNUMBER(OFFSET('Hygiene Data'!$F$10,0,10*ROW('Hygiene Data'!F117))),DZ123="No",ISNUMBER(OFFSET('Hygiene Data'!$F$10,0,10*ROW('Hygiene Data'!F117)))),CONCATENATE("[",ROUND(OFFSET('Hygiene Data'!$F$10,0,10*ROW('Hygiene Data'!F117)),0),"]"),IF(AND(ISNUMBER(OFFSET('Hygiene Data'!$F$10,0,10*ROW('Hygiene Data'!F117))),DZ123="",ISNUMBER(OFFSET('Hygiene Data'!$F$10,0,10*ROW('Hygiene Data'!F117)))),OFFSET('Hygiene Data'!$F$10,0,10*ROW('Hygiene Data'!F117)),NA())))</f>
        <v>#N/A</v>
      </c>
      <c r="BL123" s="254" t="e">
        <f ca="true">+IF(AND(ISNUMBER(OFFSET('Hygiene Data'!$G$6,0,10*ROW('Hygiene Data'!G117))),EA123="Yes"),OFFSET('Hygiene Data'!$G$6,0,10*ROW('Hygiene Data'!G117)),IF(AND(ISNUMBER(OFFSET('Hygiene Data'!$G$6,0,10*ROW('Hygiene Data'!G117))),EA123="No",ISNUMBER(OFFSET('Hygiene Data'!$G$6,0,10*ROW('Hygiene Data'!G117)))),CONCATENATE("[",ROUND(OFFSET('Hygiene Data'!$G$6,0,10*ROW('Hygiene Data'!G117)),0),"]"),IF(AND(ISNUMBER(OFFSET('Hygiene Data'!$G$6,0,10*ROW('Hygiene Data'!G117))),EA123="",ISNUMBER(OFFSET('Hygiene Data'!$G$6,0,10*ROW('Hygiene Data'!G117)))),OFFSET('Hygiene Data'!$G$6,0,10*ROW('Hygiene Data'!G117)),NA())))</f>
        <v>#N/A</v>
      </c>
      <c r="BM123" s="254" t="e">
        <f ca="true">+IF(AND(ISNUMBER(OFFSET('Hygiene Data'!$G$8,0,10*ROW('Hygiene Data'!G117))),EB123="Yes"),OFFSET('Hygiene Data'!$G$8,0,10*ROW('Hygiene Data'!G117)),IF(AND(ISNUMBER(OFFSET('Hygiene Data'!$G$8,0,10*ROW('Hygiene Data'!G117))),EB123="No",ISNUMBER(OFFSET('Hygiene Data'!$G$8,0,10*ROW('Hygiene Data'!G117)))),CONCATENATE("[",ROUND(OFFSET('Hygiene Data'!$G$8,0,10*ROW('Hygiene Data'!G117)),0),"]"),IF(AND(ISNUMBER(OFFSET('Hygiene Data'!$G$8,0,10*ROW('Hygiene Data'!G117))),EB123="",ISNUMBER(OFFSET('Hygiene Data'!$G$8,0,10*ROW('Hygiene Data'!G117)))),OFFSET('Hygiene Data'!$G$8,0,10*ROW('Hygiene Data'!G117)),NA())))</f>
        <v>#N/A</v>
      </c>
      <c r="BN123" s="254" t="e">
        <f ca="true">+IF(AND(ISNUMBER(OFFSET('Hygiene Data'!$G$10,0,10*ROW('Hygiene Data'!G117))),EC123="Yes"),OFFSET('Hygiene Data'!$G$10,0,10*ROW('Hygiene Data'!G117)),IF(AND(ISNUMBER(OFFSET('Hygiene Data'!$G$10,0,10*ROW('Hygiene Data'!G117))),EC123="No",ISNUMBER(OFFSET('Hygiene Data'!$G$10,0,10*ROW('Hygiene Data'!G117)))),CONCATENATE("[",ROUND(OFFSET('Hygiene Data'!$G$10,0,10*ROW('Hygiene Data'!G117)),0),"]"),IF(AND(ISNUMBER(OFFSET('Hygiene Data'!$G$10,0,10*ROW('Hygiene Data'!G117))),EC123="",ISNUMBER(OFFSET('Hygiene Data'!$G$10,0,10*ROW('Hygiene Data'!G117)))),OFFSET('Hygiene Data'!$G$10,0,10*ROW('Hygiene Data'!G117)),NA())))</f>
        <v>#N/A</v>
      </c>
      <c r="BO123" s="254" t="e">
        <f ca="true">+IF(AND(ISNUMBER(OFFSET('Hygiene Data'!$H$6,0,10*ROW('Hygiene Data'!H117))),ED123="Yes"),OFFSET('Hygiene Data'!$H$6,0,10*ROW('Hygiene Data'!H117)),IF(AND(ISNUMBER(OFFSET('Hygiene Data'!$H$6,0,10*ROW('Hygiene Data'!H117))),ED123="No",ISNUMBER(OFFSET('Hygiene Data'!$H$6,0,10*ROW('Hygiene Data'!H117)))),CONCATENATE("[",ROUND(OFFSET('Hygiene Data'!$H$6,0,10*ROW('Hygiene Data'!H117)),0),"]"),IF(AND(ISNUMBER(OFFSET('Hygiene Data'!$H$6,0,10*ROW('Hygiene Data'!H117))),ED123="",ISNUMBER(OFFSET('Hygiene Data'!$H$6,0,10*ROW('Hygiene Data'!H117)))),OFFSET('Hygiene Data'!$H$6,0,10*ROW('Hygiene Data'!H117)),NA())))</f>
        <v>#N/A</v>
      </c>
      <c r="BP123" s="254" t="e">
        <f ca="true">+IF(AND(ISNUMBER(OFFSET('Hygiene Data'!$H$8,0,10*ROW('Hygiene Data'!H117))),EE123="Yes"),OFFSET('Hygiene Data'!$H$8,0,10*ROW('Hygiene Data'!H117)),IF(AND(ISNUMBER(OFFSET('Hygiene Data'!$H$8,0,10*ROW('Hygiene Data'!H117))),EE123="No",ISNUMBER(OFFSET('Hygiene Data'!$H$8,0,10*ROW('Hygiene Data'!H117)))),CONCATENATE("[",ROUND(OFFSET('Hygiene Data'!$H$8,0,10*ROW('Hygiene Data'!H117)),0),"]"),IF(AND(ISNUMBER(OFFSET('Hygiene Data'!$H$8,0,10*ROW('Hygiene Data'!H117))),EE123="",ISNUMBER(OFFSET('Hygiene Data'!$H$8,0,10*ROW('Hygiene Data'!H117)))),OFFSET('Hygiene Data'!$H$8,0,10*ROW('Hygiene Data'!H117)),NA())))</f>
        <v>#N/A</v>
      </c>
      <c r="BQ123" s="254" t="e">
        <f ca="true">+IF(AND(ISNUMBER(OFFSET('Hygiene Data'!$H$10,0,10*ROW('Hygiene Data'!H117))),EF123="Yes"),OFFSET('Hygiene Data'!$H$10,0,10*ROW('Hygiene Data'!H117)),IF(AND(ISNUMBER(OFFSET('Hygiene Data'!$H$10,0,10*ROW('Hygiene Data'!H117))),EF123="No",ISNUMBER(OFFSET('Hygiene Data'!$H$10,0,10*ROW('Hygiene Data'!H117)))),CONCATENATE("[",ROUND(OFFSET('Hygiene Data'!$H$10,0,10*ROW('Hygiene Data'!H117)),0),"]"),IF(AND(ISNUMBER(OFFSET('Hygiene Data'!$H$10,0,10*ROW('Hygiene Data'!H117))),EF123="",ISNUMBER(OFFSET('Hygiene Data'!$H$10,0,10*ROW('Hygiene Data'!H117)))),OFFSET('Hygiene Data'!$H$10,0,10*ROW('Hygiene Data'!H117)),NA())))</f>
        <v>#N/A</v>
      </c>
      <c r="BS123" s="36" t="str">
        <f ca="true">+IF(OFFSET('Water Data'!$C$28,0,10*ROW('Water Data'!C117))="","",OFFSET('Water Data'!$C$28,0,10*ROW('Water Data'!C117)))</f>
        <v/>
      </c>
      <c r="BT123" s="36" t="str">
        <f ca="true">+IF(OFFSET('Water Data'!$C$29,0,10*ROW('Water Data'!C117))="","",OFFSET('Water Data'!$C$29,0,10*ROW('Water Data'!C117)))</f>
        <v/>
      </c>
      <c r="BU123" s="36" t="str">
        <f ca="true">+IF(OFFSET('Water Data'!$C$30,0,10*ROW('Water Data'!C117))="","",OFFSET('Water Data'!$C$30,0,10*ROW('Water Data'!C117)))</f>
        <v/>
      </c>
      <c r="BV123" s="36" t="str">
        <f ca="true">+IF(OFFSET('Water Data'!$D$28,0,10*ROW('Water Data'!D117))="","",OFFSET('Water Data'!$D$28,0,10*ROW('Water Data'!D117)))</f>
        <v/>
      </c>
      <c r="BW123" s="36" t="str">
        <f ca="true">+IF(OFFSET('Water Data'!$D$29,0,10*ROW('Water Data'!D117))="","",OFFSET('Water Data'!$D$29,0,10*ROW('Water Data'!D117)))</f>
        <v/>
      </c>
      <c r="BX123" s="36" t="str">
        <f ca="true">+IF(OFFSET('Water Data'!$D$30,0,10*ROW('Water Data'!D117))="","",OFFSET('Water Data'!$D$30,0,10*ROW('Water Data'!D117)))</f>
        <v/>
      </c>
      <c r="BY123" s="36" t="str">
        <f ca="true">+IF(OFFSET('Water Data'!$E$28,0,10*ROW('Water Data'!E117))="","",OFFSET('Water Data'!$E$28,0,10*ROW('Water Data'!E117)))</f>
        <v/>
      </c>
      <c r="BZ123" s="36" t="str">
        <f ca="true">+IF(OFFSET('Water Data'!$E$29,0,10*ROW('Water Data'!E117))="","",OFFSET('Water Data'!$E$29,0,10*ROW('Water Data'!E117)))</f>
        <v/>
      </c>
      <c r="CA123" s="36" t="str">
        <f ca="true">+IF(OFFSET('Water Data'!$E$30,0,10*ROW('Water Data'!E117))="","",OFFSET('Water Data'!$E$30,0,10*ROW('Water Data'!E117)))</f>
        <v/>
      </c>
      <c r="CB123" s="36" t="str">
        <f ca="true">+IF(OFFSET('Water Data'!$F$28,0,10*ROW('Water Data'!F117))="","",OFFSET('Water Data'!$F$28,0,10*ROW('Water Data'!F117)))</f>
        <v/>
      </c>
      <c r="CC123" s="36" t="str">
        <f ca="true">+IF(OFFSET('Water Data'!$F$29,0,10*ROW('Water Data'!F117))="","",OFFSET('Water Data'!$F$29,0,10*ROW('Water Data'!F117)))</f>
        <v/>
      </c>
      <c r="CD123" s="36" t="str">
        <f ca="true">+IF(OFFSET('Water Data'!$F$30,0,10*ROW('Water Data'!F117))="","",OFFSET('Water Data'!$F$30,0,10*ROW('Water Data'!F117)))</f>
        <v/>
      </c>
      <c r="CE123" s="36" t="str">
        <f ca="true">+IF(OFFSET('Water Data'!$G$28,0,10*ROW('Water Data'!G117))="","",OFFSET('Water Data'!$G$28,0,10*ROW('Water Data'!G117)))</f>
        <v/>
      </c>
      <c r="CF123" s="36" t="str">
        <f ca="true">+IF(OFFSET('Water Data'!$G$29,0,10*ROW('Water Data'!G117))="","",OFFSET('Water Data'!$G$29,0,10*ROW('Water Data'!G117)))</f>
        <v/>
      </c>
      <c r="CG123" s="36" t="str">
        <f ca="true">+IF(OFFSET('Water Data'!$G$30,0,10*ROW('Water Data'!G117))="","",OFFSET('Water Data'!$G$30,0,10*ROW('Water Data'!G117)))</f>
        <v/>
      </c>
      <c r="CH123" s="36" t="str">
        <f ca="true">+IF(OFFSET('Water Data'!$H$28,0,10*ROW('Water Data'!H117))="","",OFFSET('Water Data'!$H$28,0,10*ROW('Water Data'!H117)))</f>
        <v/>
      </c>
      <c r="CI123" s="36" t="str">
        <f ca="true">+IF(OFFSET('Water Data'!$H$29,0,10*ROW('Water Data'!H117))="","",OFFSET('Water Data'!$H$29,0,10*ROW('Water Data'!H117)))</f>
        <v/>
      </c>
      <c r="CJ123" s="36" t="str">
        <f ca="true">+IF(OFFSET('Water Data'!$H$30,0,10*ROW('Water Data'!H117))="","",OFFSET('Water Data'!$H$30,0,10*ROW('Water Data'!H117)))</f>
        <v/>
      </c>
      <c r="CK123" s="36" t="str">
        <f ca="true">+IF(OFFSET('Sanitation Data'!$C$29,0,10*ROW('Sanitation Data'!C117))="","",OFFSET('Sanitation Data'!$C$29,0,10*ROW('Sanitation Data'!C117)))</f>
        <v/>
      </c>
      <c r="CL123" s="36" t="str">
        <f ca="true">+IF(OFFSET('Sanitation Data'!$C$30,0,10*ROW('Sanitation Data'!C117))="","",OFFSET('Sanitation Data'!$C$30,0,10*ROW('Sanitation Data'!C117)))</f>
        <v/>
      </c>
      <c r="CM123" s="36" t="str">
        <f ca="true">+IF(OFFSET('Sanitation Data'!$C$31,0,10*ROW('Sanitation Data'!C117))="","",OFFSET('Sanitation Data'!$C$31,0,10*ROW('Sanitation Data'!C117)))</f>
        <v/>
      </c>
      <c r="CN123" s="36" t="str">
        <f ca="true">+IF(OFFSET('Sanitation Data'!$C$32,0,10*ROW('Sanitation Data'!C117))="","",OFFSET('Sanitation Data'!$C$32,0,10*ROW('Sanitation Data'!C117)))</f>
        <v/>
      </c>
      <c r="CO123" s="36" t="str">
        <f ca="true">+IF(OFFSET('Sanitation Data'!$C$33,0,10*ROW('Sanitation Data'!C117))="","",OFFSET('Sanitation Data'!$C$33,0,10*ROW('Sanitation Data'!C117)))</f>
        <v/>
      </c>
      <c r="CP123" s="36" t="str">
        <f ca="true">+IF(OFFSET('Sanitation Data'!$D$29,0,10*ROW('Sanitation Data'!D117))="","",OFFSET('Sanitation Data'!$D$29,0,10*ROW('Sanitation Data'!D117)))</f>
        <v/>
      </c>
      <c r="CQ123" s="36" t="str">
        <f ca="true">+IF(OFFSET('Sanitation Data'!$D$30,0,10*ROW('Sanitation Data'!D117))="","",OFFSET('Sanitation Data'!$D$30,0,10*ROW('Sanitation Data'!D117)))</f>
        <v/>
      </c>
      <c r="CR123" s="36" t="str">
        <f ca="true">+IF(OFFSET('Sanitation Data'!$D$31,0,10*ROW('Sanitation Data'!D117))="","",OFFSET('Sanitation Data'!$D$31,0,10*ROW('Sanitation Data'!D117)))</f>
        <v/>
      </c>
      <c r="CS123" s="36" t="str">
        <f ca="true">+IF(OFFSET('Sanitation Data'!$D$32,0,10*ROW('Sanitation Data'!D117))="","",OFFSET('Sanitation Data'!$D$32,0,10*ROW('Sanitation Data'!D117)))</f>
        <v/>
      </c>
      <c r="CT123" s="36" t="str">
        <f ca="true">+IF(OFFSET('Sanitation Data'!$D$33,0,10*ROW('Sanitation Data'!D117))="","",OFFSET('Sanitation Data'!$D$33,0,10*ROW('Sanitation Data'!D117)))</f>
        <v/>
      </c>
      <c r="CU123" s="36" t="str">
        <f ca="true">+IF(OFFSET('Sanitation Data'!$E$29,0,10*ROW('Sanitation Data'!E117))="","",OFFSET('Sanitation Data'!$E$29,0,10*ROW('Sanitation Data'!E117)))</f>
        <v/>
      </c>
      <c r="CV123" s="36" t="str">
        <f ca="true">+IF(OFFSET('Sanitation Data'!$E$30,0,10*ROW('Sanitation Data'!E117))="","",OFFSET('Sanitation Data'!$E$30,0,10*ROW('Sanitation Data'!E117)))</f>
        <v/>
      </c>
      <c r="CW123" s="36" t="str">
        <f ca="true">+IF(OFFSET('Sanitation Data'!$E$31,0,10*ROW('Sanitation Data'!E117))="","",OFFSET('Sanitation Data'!$E$31,0,10*ROW('Sanitation Data'!E117)))</f>
        <v/>
      </c>
      <c r="CX123" s="36" t="str">
        <f ca="true">+IF(OFFSET('Sanitation Data'!$E$32,0,10*ROW('Sanitation Data'!E117))="","",OFFSET('Sanitation Data'!$E$32,0,10*ROW('Sanitation Data'!E117)))</f>
        <v/>
      </c>
      <c r="CY123" s="36" t="str">
        <f ca="true">+IF(OFFSET('Sanitation Data'!$E$33,0,10*ROW('Sanitation Data'!E117))="","",OFFSET('Sanitation Data'!$E$33,0,10*ROW('Sanitation Data'!E117)))</f>
        <v/>
      </c>
      <c r="CZ123" s="36" t="str">
        <f ca="true">+IF(OFFSET('Sanitation Data'!$F$29,0,10*ROW('Sanitation Data'!F117))="","",OFFSET('Sanitation Data'!$F$29,0,10*ROW('Sanitation Data'!F117)))</f>
        <v/>
      </c>
      <c r="DA123" s="36" t="str">
        <f ca="true">+IF(OFFSET('Sanitation Data'!$F$30,0,10*ROW('Sanitation Data'!F117))="","",OFFSET('Sanitation Data'!$F$30,0,10*ROW('Sanitation Data'!F117)))</f>
        <v/>
      </c>
      <c r="DB123" s="36" t="str">
        <f ca="true">+IF(OFFSET('Sanitation Data'!$F$31,0,10*ROW('Sanitation Data'!F117))="","",OFFSET('Sanitation Data'!$F$31,0,10*ROW('Sanitation Data'!F117)))</f>
        <v/>
      </c>
      <c r="DC123" s="36" t="str">
        <f ca="true">+IF(OFFSET('Sanitation Data'!$F$32,0,10*ROW('Sanitation Data'!F117))="","",OFFSET('Sanitation Data'!$F$32,0,10*ROW('Sanitation Data'!F117)))</f>
        <v/>
      </c>
      <c r="DD123" s="36" t="str">
        <f ca="true">+IF(OFFSET('Sanitation Data'!$F$33,0,10*ROW('Sanitation Data'!F117))="","",OFFSET('Sanitation Data'!$F$33,0,10*ROW('Sanitation Data'!F117)))</f>
        <v/>
      </c>
      <c r="DE123" s="36" t="str">
        <f ca="true">+IF(OFFSET('Sanitation Data'!$G$29,0,10*ROW('Sanitation Data'!G117))="","",OFFSET('Sanitation Data'!$G$29,0,10*ROW('Sanitation Data'!G117)))</f>
        <v/>
      </c>
      <c r="DF123" s="36" t="str">
        <f ca="true">+IF(OFFSET('Sanitation Data'!$G$30,0,10*ROW('Sanitation Data'!G117))="","",OFFSET('Sanitation Data'!$G$30,0,10*ROW('Sanitation Data'!G117)))</f>
        <v/>
      </c>
      <c r="DG123" s="36" t="str">
        <f ca="true">+IF(OFFSET('Sanitation Data'!$G$31,0,10*ROW('Sanitation Data'!G117))="","",OFFSET('Sanitation Data'!$G$31,0,10*ROW('Sanitation Data'!G117)))</f>
        <v/>
      </c>
      <c r="DH123" s="36" t="str">
        <f ca="true">+IF(OFFSET('Sanitation Data'!$G$32,0,10*ROW('Sanitation Data'!G117))="","",OFFSET('Sanitation Data'!$G$32,0,10*ROW('Sanitation Data'!G117)))</f>
        <v/>
      </c>
      <c r="DI123" s="36" t="str">
        <f ca="true">+IF(OFFSET('Sanitation Data'!$G$33,0,10*ROW('Sanitation Data'!G117))="","",OFFSET('Sanitation Data'!$G$33,0,10*ROW('Sanitation Data'!G117)))</f>
        <v/>
      </c>
      <c r="DJ123" s="36" t="str">
        <f ca="true">+IF(OFFSET('Sanitation Data'!$H$29,0,10*ROW('Sanitation Data'!H117))="","",OFFSET('Sanitation Data'!$H$29,0,10*ROW('Sanitation Data'!H117)))</f>
        <v/>
      </c>
      <c r="DK123" s="36" t="str">
        <f ca="true">+IF(OFFSET('Sanitation Data'!$H$30,0,10*ROW('Sanitation Data'!H117))="","",OFFSET('Sanitation Data'!$H$30,0,10*ROW('Sanitation Data'!H117)))</f>
        <v/>
      </c>
      <c r="DL123" s="36" t="str">
        <f ca="true">+IF(OFFSET('Sanitation Data'!$H$31,0,10*ROW('Sanitation Data'!H117))="","",OFFSET('Sanitation Data'!$H$31,0,10*ROW('Sanitation Data'!H117)))</f>
        <v/>
      </c>
      <c r="DM123" s="36" t="str">
        <f ca="true">+IF(OFFSET('Sanitation Data'!$H$32,0,10*ROW('Sanitation Data'!H117))="","",OFFSET('Sanitation Data'!$H$32,0,10*ROW('Sanitation Data'!H117)))</f>
        <v/>
      </c>
      <c r="DN123" s="36" t="str">
        <f ca="true">+IF(OFFSET('Sanitation Data'!$H$33,0,10*ROW('Sanitation Data'!H117))="","",OFFSET('Sanitation Data'!$H$33,0,10*ROW('Sanitation Data'!H117)))</f>
        <v/>
      </c>
      <c r="DO123" s="36" t="str">
        <f ca="true">+IF(OFFSET('Hygiene Data'!$C$12,0,10*ROW('Hygiene Data'!C117))="","",OFFSET('Hygiene Data'!$C$12,0,10*ROW('Hygiene Data'!C117)))</f>
        <v/>
      </c>
      <c r="DP123" s="36" t="str">
        <f ca="true">+IF(OFFSET('Hygiene Data'!$C$13,0,10*ROW('Hygiene Data'!C117))="","",OFFSET('Hygiene Data'!$C$13,0,10*ROW('Hygiene Data'!C117)))</f>
        <v/>
      </c>
      <c r="DQ123" s="36" t="str">
        <f ca="true">+IF(OFFSET('Hygiene Data'!$C$14,0,10*ROW('Hygiene Data'!C117))="","",OFFSET('Hygiene Data'!$C$14,0,10*ROW('Hygiene Data'!C117)))</f>
        <v/>
      </c>
      <c r="DR123" s="36" t="str">
        <f ca="true">+IF(OFFSET('Hygiene Data'!$D$12,0,10*ROW('Hygiene Data'!D117))="","",OFFSET('Hygiene Data'!$D$12,0,10*ROW('Hygiene Data'!D117)))</f>
        <v/>
      </c>
      <c r="DS123" s="36" t="str">
        <f ca="true">+IF(OFFSET('Hygiene Data'!$D$13,0,10*ROW('Hygiene Data'!D117))="","",OFFSET('Hygiene Data'!$D$13,0,10*ROW('Hygiene Data'!D117)))</f>
        <v/>
      </c>
      <c r="DT123" s="36" t="str">
        <f ca="true">+IF(OFFSET('Hygiene Data'!$D$14,0,10*ROW('Hygiene Data'!D117))="","",OFFSET('Hygiene Data'!$D$14,0,10*ROW('Hygiene Data'!D117)))</f>
        <v/>
      </c>
      <c r="DU123" s="36" t="str">
        <f ca="true">+IF(OFFSET('Hygiene Data'!$E$12,0,10*ROW('Hygiene Data'!E117))="","",OFFSET('Hygiene Data'!$E$12,0,10*ROW('Hygiene Data'!E117)))</f>
        <v/>
      </c>
      <c r="DV123" s="36" t="str">
        <f ca="true">+IF(OFFSET('Hygiene Data'!$E$13,0,10*ROW('Hygiene Data'!E117))="","",OFFSET('Hygiene Data'!$E$13,0,10*ROW('Hygiene Data'!E117)))</f>
        <v/>
      </c>
      <c r="DW123" s="36" t="str">
        <f ca="true">+IF(OFFSET('Hygiene Data'!$E$14,0,10*ROW('Hygiene Data'!E117))="","",OFFSET('Hygiene Data'!$E$14,0,10*ROW('Hygiene Data'!E117)))</f>
        <v/>
      </c>
      <c r="DX123" s="36" t="str">
        <f ca="true">+IF(OFFSET('Hygiene Data'!$F$12,0,10*ROW('Hygiene Data'!F117))="","",OFFSET('Hygiene Data'!$F$12,0,10*ROW('Hygiene Data'!F117)))</f>
        <v/>
      </c>
      <c r="DY123" s="36" t="str">
        <f ca="true">+IF(OFFSET('Hygiene Data'!$F$13,0,10*ROW('Hygiene Data'!F117))="","",OFFSET('Hygiene Data'!$F$13,0,10*ROW('Hygiene Data'!F117)))</f>
        <v/>
      </c>
      <c r="DZ123" s="36" t="str">
        <f ca="true">+IF(OFFSET('Hygiene Data'!$F$14,0,10*ROW('Hygiene Data'!F117))="","",OFFSET('Hygiene Data'!$F$14,0,10*ROW('Hygiene Data'!F117)))</f>
        <v/>
      </c>
      <c r="EA123" s="36" t="str">
        <f ca="true">+IF(OFFSET('Hygiene Data'!$G$12,0,10*ROW('Hygiene Data'!G117))="","",OFFSET('Hygiene Data'!$G$12,0,10*ROW('Hygiene Data'!G117)))</f>
        <v/>
      </c>
      <c r="EB123" s="36" t="str">
        <f ca="true">+IF(OFFSET('Hygiene Data'!$G$13,0,10*ROW('Hygiene Data'!G117))="","",OFFSET('Hygiene Data'!$G$13,0,10*ROW('Hygiene Data'!G117)))</f>
        <v/>
      </c>
      <c r="EC123" s="36" t="str">
        <f ca="true">+IF(OFFSET('Hygiene Data'!$G$14,0,10*ROW('Hygiene Data'!G117))="","",OFFSET('Hygiene Data'!$G$14,0,10*ROW('Hygiene Data'!G117)))</f>
        <v/>
      </c>
      <c r="ED123" s="36" t="str">
        <f ca="true">+IF(OFFSET('Hygiene Data'!$H$12,0,10*ROW('Hygiene Data'!H117))="","",OFFSET('Hygiene Data'!$H$12,0,10*ROW('Hygiene Data'!H117)))</f>
        <v/>
      </c>
      <c r="EE123" s="36" t="str">
        <f ca="true">+IF(OFFSET('Hygiene Data'!$H$13,0,10*ROW('Hygiene Data'!H117))="","",OFFSET('Hygiene Data'!$H$13,0,10*ROW('Hygiene Data'!H117)))</f>
        <v/>
      </c>
      <c r="EF123" s="36" t="str">
        <f ca="true">+IF(OFFSET('Hygiene Data'!$H$14,0,10*ROW('Hygiene Data'!H117))="","",OFFSET('Hygiene Data'!$H$14,0,10*ROW('Hygiene Data'!H117)))</f>
        <v/>
      </c>
    </row>
    <row r="124" x14ac:dyDescent="0.2">
      <c r="A124" s="59" t="str">
        <f ca="true">+IF(OFFSET('Water Data'!$B$1,0,10*ROW('Water Data'!B121))="","",OFFSET('Water Data'!$B$1,0,10*ROW('Water Data'!B121)))</f>
        <v/>
      </c>
      <c r="B124" s="59" t="str">
        <f ca="true">+IF(OFFSET('Water Data'!$A$3,0,10*ROW('Water Data'!A121))="","",OFFSET('Water Data'!$A$3,0,10*ROW('Water Data'!A121)))</f>
        <v/>
      </c>
      <c r="C124" s="59" t="str">
        <f ca="true">+IF(OFFSET('Water Data'!$C$3,0,10*ROW('Water Data'!C121))="","",OFFSET('Water Data'!$C$3,0,10*ROW('Water Data'!C121)))</f>
        <v/>
      </c>
      <c r="D124" s="252" t="e">
        <f ca="true">+IF(AND(ISNUMBER(OFFSET('Water Data'!$C$5,0,10*ROW('Water Data'!C118))),BS124="Yes"),100-OFFSET('Water Data'!$C$5,0,10*ROW('Water Data'!C118)),IF(AND(ISNUMBER(OFFSET('Water Data'!$C$5,0,10*ROW('Water Data'!C118))),BS124="No",ISNUMBER(OFFSET('Water Data'!$C$5,0,10*ROW('Water Data'!C118)))),CONCATENATE("[",ROUND(100-OFFSET('Water Data'!$C$5,0,10*ROW('Water Data'!C118)),0),"]"),IF(AND(ISNUMBER(OFFSET('Water Data'!$C$5,0,10*ROW('Water Data'!C118))),BS124="",ISNUMBER(OFFSET('Water Data'!$C$5,0,10*ROW('Water Data'!C118)))),100-OFFSET('Water Data'!$C$5,0,10*ROW('Water Data'!C118)),NA())))</f>
        <v>#N/A</v>
      </c>
      <c r="E124" s="252" t="e">
        <f ca="true">+IF(AND(ISNUMBER(OFFSET('Water Data'!$C$7,0,10*ROW('Water Data'!D118))),BT124="Yes"),OFFSET('Water Data'!$C$7,0,10*ROW('Water Data'!C118)),IF(AND(ISNUMBER(OFFSET('Water Data'!$C$7,0,10*ROW('Water Data'!C118))),BT124="No",ISNUMBER(OFFSET('Water Data'!$C$7,0,10*ROW('Water Data'!C118)))),CONCATENATE("[",ROUND(OFFSET('Water Data'!$C$7,0,10*ROW('Water Data'!C118)),0),"]"),IF(AND(ISNUMBER(OFFSET('Water Data'!$C$7,0,10*ROW('Water Data'!C118))),BT124="",ISNUMBER(OFFSET('Water Data'!$C$7,0,10*ROW('Water Data'!C118)))),OFFSET('Water Data'!$C$7,0,10*ROW('Water Data'!C118)),NA())))</f>
        <v>#N/A</v>
      </c>
      <c r="F124" s="252" t="e">
        <f ca="true">+IF(AND(ISNUMBER(OFFSET('Water Data'!$C$10,0,10*ROW('Water Data'!C118))),BU124="Yes"),OFFSET('Water Data'!$C$10,0,10*ROW('Water Data'!C118)),IF(AND(ISNUMBER(OFFSET('Water Data'!$C$10,0,10*ROW('Water Data'!C118))),BU124="No",ISNUMBER(OFFSET('Water Data'!$C$10,0,10*ROW('Water Data'!C118)))),CONCATENATE("[",ROUND(OFFSET('Water Data'!$C$10,0,10*ROW('Water Data'!C118)),0),"]"),IF(AND(ISNUMBER(OFFSET('Water Data'!$C$10,0,10*ROW('Water Data'!C118))),BU124="",ISNUMBER(OFFSET('Water Data'!$C$10,0,10*ROW('Water Data'!C118)))),OFFSET('Water Data'!$C$10,0,10*ROW('Water Data'!C118)),NA())))</f>
        <v>#N/A</v>
      </c>
      <c r="G124" s="252" t="e">
        <f ca="true">+IF(AND(ISNUMBER(OFFSET('Water Data'!$D$5,0,10*ROW('Water Data'!D118))),BV124="Yes"),100-OFFSET('Water Data'!$D$5,0,10*ROW('Water Data'!D118)),IF(AND(ISNUMBER(OFFSET('Water Data'!$D$5,0,10*ROW('Water Data'!D118))),BV124="No",ISNUMBER(OFFSET('Water Data'!$D$5,0,10*ROW('Water Data'!D118)))),CONCATENATE("[",ROUND(100-OFFSET('Water Data'!$D$5,0,10*ROW('Water Data'!D118)),0),"]"),IF(AND(ISNUMBER(OFFSET('Water Data'!$D$5,0,10*ROW('Water Data'!D118))),BV124="",ISNUMBER(OFFSET('Water Data'!$D$5,0,10*ROW('Water Data'!D118)))),100-OFFSET('Water Data'!$D$5,0,10*ROW('Water Data'!D118)),NA())))</f>
        <v>#N/A</v>
      </c>
      <c r="H124" s="252" t="e">
        <f ca="true">+IF(AND(ISNUMBER(OFFSET('Water Data'!$D$7,0,10*ROW('Water Data'!D118))),BW124="Yes"),OFFSET('Water Data'!$D$7,0,10*ROW('Water Data'!D118)),IF(AND(ISNUMBER(OFFSET('Water Data'!$D$7,0,10*ROW('Water Data'!D118))),BW124="No",ISNUMBER(OFFSET('Water Data'!$D$7,0,10*ROW('Water Data'!D118)))),CONCATENATE("[",ROUND(OFFSET('Water Data'!$C$7,0,10*ROW('Water Data'!D118)),0),"]"),IF(AND(ISNUMBER(OFFSET('Water Data'!$D$7,0,10*ROW('Water Data'!D118))),BW124="",ISNUMBER(OFFSET('Water Data'!$D$7,0,10*ROW('Water Data'!D118)))),OFFSET('Water Data'!$D$7,0,10*ROW('Water Data'!D118)),NA())))</f>
        <v>#N/A</v>
      </c>
      <c r="I124" s="252" t="e">
        <f ca="true">+IF(AND(ISNUMBER(OFFSET('Water Data'!$D$10,0,10*ROW('Water Data'!D118))),BX124="Yes"),OFFSET('Water Data'!$D$10,0,10*ROW('Water Data'!D118)),IF(AND(ISNUMBER(OFFSET('Water Data'!$D$10,0,10*ROW('Water Data'!D118))),BX124="No",ISNUMBER(OFFSET('Water Data'!$D$10,0,10*ROW('Water Data'!D118)))),CONCATENATE("[",ROUND(OFFSET('Water Data'!$D$10,0,10*ROW('Water Data'!D118)),0),"]"),IF(AND(ISNUMBER(OFFSET('Water Data'!$D$10,0,10*ROW('Water Data'!D118))),BX124="",ISNUMBER(OFFSET('Water Data'!$D$10,0,10*ROW('Water Data'!D118)))),OFFSET('Water Data'!$D$10,0,10*ROW('Water Data'!D118)),NA())))</f>
        <v>#N/A</v>
      </c>
      <c r="J124" s="252" t="e">
        <f ca="true">+IF(AND(ISNUMBER(OFFSET('Water Data'!$E$5,0,10*ROW('Water Data'!E118))),BY124="Yes"),100-OFFSET('Water Data'!$E$5,0,10*ROW('Water Data'!E118)),IF(AND(ISNUMBER(OFFSET('Water Data'!$E$5,0,10*ROW('Water Data'!E118))),BY124="No",ISNUMBER(OFFSET('Water Data'!$E$5,0,10*ROW('Water Data'!E118)))),CONCATENATE("[",ROUND(100-OFFSET('Water Data'!$E$5,0,10*ROW('Water Data'!E118)),0),"]"),IF(AND(ISNUMBER(OFFSET('Water Data'!$E$5,0,10*ROW('Water Data'!E118))),BY124="",ISNUMBER(OFFSET('Water Data'!$E$5,0,10*ROW('Water Data'!E118)))),100-OFFSET('Water Data'!$E$5,0,10*ROW('Water Data'!E118)),NA())))</f>
        <v>#N/A</v>
      </c>
      <c r="K124" s="252" t="e">
        <f ca="true">+IF(AND(ISNUMBER(OFFSET('Water Data'!$E$7,0,10*ROW('Water Data'!E118))),BZ124="Yes"),OFFSET('Water Data'!$E$7,0,10*ROW('Water Data'!E118)),IF(AND(ISNUMBER(OFFSET('Water Data'!$E$7,0,10*ROW('Water Data'!E118))),BZ124="No",ISNUMBER(OFFSET('Water Data'!$E$7,0,10*ROW('Water Data'!E118)))),CONCATENATE("[",ROUND(OFFSET('Water Data'!$E$7,0,10*ROW('Water Data'!E118)),0),"]"),IF(AND(ISNUMBER(OFFSET('Water Data'!$E$7,0,10*ROW('Water Data'!E118))),BZ124="",ISNUMBER(OFFSET('Water Data'!$E$7,0,10*ROW('Water Data'!E118)))),OFFSET('Water Data'!$E$7,0,10*ROW('Water Data'!E118)),NA())))</f>
        <v>#N/A</v>
      </c>
      <c r="L124" s="252" t="e">
        <f ca="true">+IF(AND(ISNUMBER(OFFSET('Water Data'!$E$10,0,10*ROW('Water Data'!E118))),CA124="Yes"),OFFSET('Water Data'!$E$10,0,10*ROW('Water Data'!E118)),IF(AND(ISNUMBER(OFFSET('Water Data'!$E$10,0,10*ROW('Water Data'!E118))),CA124="No",ISNUMBER(OFFSET('Water Data'!$E$10,0,10*ROW('Water Data'!E118)))),CONCATENATE("[",ROUND(OFFSET('Water Data'!$E$10,0,10*ROW('Water Data'!E118)),0),"]"),IF(AND(ISNUMBER(OFFSET('Water Data'!$E$10,0,10*ROW('Water Data'!E118))),CA124="",ISNUMBER(OFFSET('Water Data'!$E$10,0,10*ROW('Water Data'!E118)))),OFFSET('Water Data'!$E$10,0,10*ROW('Water Data'!E118)),NA())))</f>
        <v>#N/A</v>
      </c>
      <c r="M124" s="252" t="e">
        <f ca="true">+IF(AND(ISNUMBER(OFFSET('Water Data'!$F$5,0,10*ROW('Water Data'!F118))),CB124="Yes"),100-OFFSET('Water Data'!$F$5,0,10*ROW('Water Data'!F118)),IF(AND(ISNUMBER(OFFSET('Water Data'!$F$5,0,10*ROW('Water Data'!F118))),CB124="No",ISNUMBER(OFFSET('Water Data'!$F$5,0,10*ROW('Water Data'!F118)))),CONCATENATE("[",ROUND(100-OFFSET('Water Data'!$F$5,0,10*ROW('Water Data'!F118)),0),"]"),IF(AND(ISNUMBER(OFFSET('Water Data'!$F$5,0,10*ROW('Water Data'!F118))),CB124="",ISNUMBER(OFFSET('Water Data'!$F$5,0,10*ROW('Water Data'!F118)))),100-OFFSET('Water Data'!$F$5,0,10*ROW('Water Data'!F118)),NA())))</f>
        <v>#N/A</v>
      </c>
      <c r="N124" s="252" t="e">
        <f ca="true">+IF(AND(ISNUMBER(OFFSET('Water Data'!$F$7,0,10*ROW('Water Data'!F118))),CC124="Yes"),OFFSET('Water Data'!$F$7,0,10*ROW('Water Data'!F118)),IF(AND(ISNUMBER(OFFSET('Water Data'!$F$7,0,10*ROW('Water Data'!F118))),CC124="No",ISNUMBER(OFFSET('Water Data'!$F$7,0,10*ROW('Water Data'!F118)))),CONCATENATE("[",ROUND(OFFSET('Water Data'!$F$7,0,10*ROW('Water Data'!F118)),0),"]"),IF(AND(ISNUMBER(OFFSET('Water Data'!$F$7,0,10*ROW('Water Data'!F118))),CC124="",ISNUMBER(OFFSET('Water Data'!$F$7,0,10*ROW('Water Data'!F118)))),OFFSET('Water Data'!$F$7,0,10*ROW('Water Data'!F118)),NA())))</f>
        <v>#N/A</v>
      </c>
      <c r="O124" s="252" t="e">
        <f ca="true">+IF(AND(ISNUMBER(OFFSET('Water Data'!$F$10,0,10*ROW('Water Data'!F118))),CD124="Yes"),OFFSET('Water Data'!$F$10,0,10*ROW('Water Data'!F118)),IF(AND(ISNUMBER(OFFSET('Water Data'!$F$10,0,10*ROW('Water Data'!F118))),CD124="No",ISNUMBER(OFFSET('Water Data'!$F$10,0,10*ROW('Water Data'!F118)))),CONCATENATE("[",ROUND(OFFSET('Water Data'!$F$10,0,10*ROW('Water Data'!F118)),0),"]"),IF(AND(ISNUMBER(OFFSET('Water Data'!$F$10,0,10*ROW('Water Data'!F118))),CD124="",ISNUMBER(OFFSET('Water Data'!$F$10,0,10*ROW('Water Data'!F118)))),OFFSET('Water Data'!$F$10,0,10*ROW('Water Data'!F118)),NA())))</f>
        <v>#N/A</v>
      </c>
      <c r="P124" s="252" t="e">
        <f ca="true">+IF(AND(ISNUMBER(OFFSET('Water Data'!$G$5,0,10*ROW('Water Data'!G118))),CE124="Yes"),100-OFFSET('Water Data'!$G$5,0,10*ROW('Water Data'!G118)),IF(AND(ISNUMBER(OFFSET('Water Data'!$G$5,0,10*ROW('Water Data'!G118))),CE124="No",ISNUMBER(OFFSET('Water Data'!$G$5,0,10*ROW('Water Data'!G118)))),CONCATENATE("[",ROUND(100-OFFSET('Water Data'!$G$5,0,10*ROW('Water Data'!G118)),0),"]"),IF(AND(ISNUMBER(OFFSET('Water Data'!$G$5,0,10*ROW('Water Data'!G118))),CE124="",ISNUMBER(OFFSET('Water Data'!$G$5,0,10*ROW('Water Data'!G118)))),100-OFFSET('Water Data'!$G$5,0,10*ROW('Water Data'!G118)),NA())))</f>
        <v>#N/A</v>
      </c>
      <c r="Q124" s="252" t="e">
        <f ca="true">+IF(AND(ISNUMBER(OFFSET('Water Data'!$G$7,0,10*ROW('Water Data'!G118))),CF124="Yes"),OFFSET('Water Data'!$G$7,0,10*ROW('Water Data'!G118)),IF(AND(ISNUMBER(OFFSET('Water Data'!$G$7,0,10*ROW('Water Data'!G118))),CF124="No",ISNUMBER(OFFSET('Water Data'!$G$7,0,10*ROW('Water Data'!G118)))),CONCATENATE("[",ROUND(OFFSET('Water Data'!$G$7,0,10*ROW('Water Data'!G118)),0),"]"),IF(AND(ISNUMBER(OFFSET('Water Data'!$G$7,0,10*ROW('Water Data'!G118))),CF124="",ISNUMBER(OFFSET('Water Data'!$G$7,0,10*ROW('Water Data'!G118)))),OFFSET('Water Data'!$G$7,0,10*ROW('Water Data'!G118)),NA())))</f>
        <v>#N/A</v>
      </c>
      <c r="R124" s="252" t="e">
        <f ca="true">+IF(AND(ISNUMBER(OFFSET('Water Data'!$G$10,0,10*ROW('Water Data'!G118))),CG124="Yes"),OFFSET('Water Data'!$G$10,0,10*ROW('Water Data'!G118)),IF(AND(ISNUMBER(OFFSET('Water Data'!$G$10,0,10*ROW('Water Data'!G118))),CG124="No",ISNUMBER(OFFSET('Water Data'!$G$10,0,10*ROW('Water Data'!G118)))),CONCATENATE("[",ROUND(OFFSET('Water Data'!$G$10,0,10*ROW('Water Data'!G118)),0),"]"),IF(AND(ISNUMBER(OFFSET('Water Data'!$G$10,0,10*ROW('Water Data'!G118))),CG124="",ISNUMBER(OFFSET('Water Data'!$G$10,0,10*ROW('Water Data'!G118)))),OFFSET('Water Data'!$G$10,0,10*ROW('Water Data'!G118)),NA())))</f>
        <v>#N/A</v>
      </c>
      <c r="S124" s="252" t="e">
        <f ca="true">+IF(AND(ISNUMBER(OFFSET('Water Data'!$H$5,0,10*ROW('Water Data'!H118))),CH124="Yes"),100-OFFSET('Water Data'!$H$5,0,10*ROW('Water Data'!H118)),IF(AND(ISNUMBER(OFFSET('Water Data'!$H$5,0,10*ROW('Water Data'!H118))),CH124="No",ISNUMBER(OFFSET('Water Data'!$H$5,0,10*ROW('Water Data'!H118)))),CONCATENATE("[",ROUND(100-OFFSET('Water Data'!$H$5,0,10*ROW('Water Data'!H118)),0),"]"),IF(AND(ISNUMBER(OFFSET('Water Data'!$H$5,0,10*ROW('Water Data'!H118))),CH124="",ISNUMBER(OFFSET('Water Data'!$H$5,0,10*ROW('Water Data'!H118)))),100-OFFSET('Water Data'!$H$5,0,10*ROW('Water Data'!H118)),NA())))</f>
        <v>#N/A</v>
      </c>
      <c r="T124" s="252" t="e">
        <f ca="true">+IF(AND(ISNUMBER(OFFSET('Water Data'!$H$7,0,10*ROW('Water Data'!H118))),CI124="Yes"),OFFSET('Water Data'!$H$7,0,10*ROW('Water Data'!H118)),IF(AND(ISNUMBER(OFFSET('Water Data'!$H$7,0,10*ROW('Water Data'!H118))),CI124="No",ISNUMBER(OFFSET('Water Data'!$H$7,0,10*ROW('Water Data'!H118)))),CONCATENATE("[",ROUND(OFFSET('Water Data'!$H$7,0,10*ROW('Water Data'!H118)),0),"]"),IF(AND(ISNUMBER(OFFSET('Water Data'!$H$7,0,10*ROW('Water Data'!H118))),CI124="",ISNUMBER(OFFSET('Water Data'!$H$7,0,10*ROW('Water Data'!H118)))),OFFSET('Water Data'!$H$7,0,10*ROW('Water Data'!H118)),NA())))</f>
        <v>#N/A</v>
      </c>
      <c r="U124" s="252" t="e">
        <f ca="true">+IF(AND(ISNUMBER(OFFSET('Water Data'!$H$10,0,10*ROW('Water Data'!H118))),CJ124="Yes"),OFFSET('Water Data'!$H$10,0,10*ROW('Water Data'!H118)),IF(AND(ISNUMBER(OFFSET('Water Data'!$H$10,0,10*ROW('Water Data'!H118))),CJ124="No",ISNUMBER(OFFSET('Water Data'!$H$10,0,10*ROW('Water Data'!H118)))),CONCATENATE("[",ROUND(OFFSET('Water Data'!$H$10,0,10*ROW('Water Data'!H118)),0),"]"),IF(AND(ISNUMBER(OFFSET('Water Data'!$H$10,0,10*ROW('Water Data'!H118))),CJ124="",ISNUMBER(OFFSET('Water Data'!$H$10,0,10*ROW('Water Data'!H118)))),OFFSET('Water Data'!$H$10,0,10*ROW('Water Data'!H118)),NA())))</f>
        <v>#N/A</v>
      </c>
      <c r="V124" s="253" t="e">
        <f ca="true">+IF(AND(ISNUMBER(OFFSET('Sanitation Data'!$C$5,0,10*ROW('Sanitation Data'!C118))),CK124="Yes"),100-OFFSET('Sanitation Data'!$C$5,0,10*ROW('Sanitation Data'!C118)),IF(AND(ISNUMBER(OFFSET('Sanitation Data'!$C$5,0,10*ROW('Sanitation Data'!C118))),CK124="No",ISNUMBER(OFFSET('Sanitation Data'!$C$5,0,10*ROW('Sanitation Data'!C118)))),CONCATENATE("[",ROUND(100-OFFSET('Sanitation Data'!$C$5,0,10*ROW('Sanitation Data'!C118)),0),"]"),IF(AND(ISNUMBER(OFFSET('Sanitation Data'!$C$5,0,10*ROW('Sanitation Data'!C118))),CK124="",ISNUMBER(OFFSET('Sanitation Data'!$C$5,0,10*ROW('Sanitation Data'!C118)))),100-OFFSET('Sanitation Data'!$C$5,0,10*ROW('Sanitation Data'!C118)),NA())))</f>
        <v>#N/A</v>
      </c>
      <c r="W124" s="253" t="e">
        <f ca="true">+IF(AND(ISNUMBER(OFFSET('Sanitation Data'!$C$7,0,10*ROW('Sanitation Data'!C118))),CL124="Yes"),OFFSET('Sanitation Data'!$C$7,0,10*ROW('Sanitation Data'!C118)),IF(AND(ISNUMBER(OFFSET('Sanitation Data'!$C$7,0,10*ROW('Sanitation Data'!C118))),CL124="No",ISNUMBER(OFFSET('Sanitation Data'!$C$7,0,10*ROW('Sanitation Data'!C118)))),CONCATENATE("[",ROUND(OFFSET('Sanitation Data'!$C$7,0,10*ROW('Sanitation Data'!C118)),0),"]"),IF(AND(ISNUMBER(OFFSET('Sanitation Data'!$C$7,0,10*ROW('Sanitation Data'!C118))),CL124="",ISNUMBER(OFFSET('Sanitation Data'!$C$7,0,10*ROW('Sanitation Data'!C118)))),OFFSET('Sanitation Data'!$C$7,0,10*ROW('Sanitation Data'!C118)),NA())))</f>
        <v>#N/A</v>
      </c>
      <c r="X124" s="253" t="e">
        <f ca="true">+IF(AND(ISNUMBER(OFFSET('Sanitation Data'!$C$11,0,10*ROW('Sanitation Data'!C118))),CM124="Yes"),OFFSET('Sanitation Data'!$C$11,0,10*ROW('Sanitation Data'!C118)),IF(AND(ISNUMBER(OFFSET('Sanitation Data'!$C$11,0,10*ROW('Sanitation Data'!C118))),CM124="No",ISNUMBER(OFFSET('Sanitation Data'!$C$11,0,10*ROW('Sanitation Data'!C118)))),CONCATENATE("[",ROUND(OFFSET('Sanitation Data'!$C$11,0,10*ROW('Sanitation Data'!C118)),0),"]"),IF(AND(ISNUMBER(OFFSET('Sanitation Data'!$C$11,0,10*ROW('Sanitation Data'!C118))),CM124="",ISNUMBER(OFFSET('Sanitation Data'!$C$11,0,10*ROW('Sanitation Data'!C118)))),OFFSET('Sanitation Data'!$C$11,0,10*ROW('Sanitation Data'!C118)),NA())))</f>
        <v>#N/A</v>
      </c>
      <c r="Y124" s="253" t="e">
        <f ca="true">+IF(AND(ISNUMBER(OFFSET('Sanitation Data'!$C$12,0,10*ROW('Sanitation Data'!C118))),CN124="Yes"),OFFSET('Sanitation Data'!$C$12,0,10*ROW('Sanitation Data'!C118)),IF(AND(ISNUMBER(OFFSET('Sanitation Data'!$C$12,0,10*ROW('Sanitation Data'!C118))),CN124="No",ISNUMBER(OFFSET('Sanitation Data'!$C$12,0,10*ROW('Sanitation Data'!C118)))),CONCATENATE("[",ROUND(OFFSET('Sanitation Data'!$C$12,0,10*ROW('Sanitation Data'!C118)),0),"]"),IF(AND(ISNUMBER(OFFSET('Sanitation Data'!$C$12,0,10*ROW('Sanitation Data'!C118))),CN124="",ISNUMBER(OFFSET('Sanitation Data'!$C$12,0,10*ROW('Sanitation Data'!C118)))),OFFSET('Sanitation Data'!$C$12,0,10*ROW('Sanitation Data'!C118)),NA())))</f>
        <v>#N/A</v>
      </c>
      <c r="Z124" s="253" t="e">
        <f ca="true">+IF(AND(ISNUMBER(OFFSET('Sanitation Data'!$C$13,0,10*ROW('Sanitation Data'!C118))),CO124="Yes"),OFFSET('Sanitation Data'!$C$13,0,10*ROW('Sanitation Data'!C118)),IF(AND(ISNUMBER(OFFSET('Sanitation Data'!$C$13,0,10*ROW('Sanitation Data'!C118))),CO124="No",ISNUMBER(OFFSET('Sanitation Data'!$C$13,0,10*ROW('Sanitation Data'!C118)))),CONCATENATE("[",ROUND(OFFSET('Sanitation Data'!$C$13,0,10*ROW('Sanitation Data'!C118)),0),"]"),IF(AND(ISNUMBER(OFFSET('Sanitation Data'!$C$13,0,10*ROW('Sanitation Data'!C118))),CO124="",ISNUMBER(OFFSET('Sanitation Data'!$C$13,0,10*ROW('Sanitation Data'!C118)))),OFFSET('Sanitation Data'!$C$13,0,10*ROW('Sanitation Data'!C118)),NA())))</f>
        <v>#N/A</v>
      </c>
      <c r="AA124" s="253" t="e">
        <f ca="true">+IF(AND(ISNUMBER(OFFSET('Sanitation Data'!$D$5,0,10*ROW('Sanitation Data'!D118))),CP124="Yes"),100-OFFSET('Sanitation Data'!$D$5,0,10*ROW('Sanitation Data'!D118)),IF(AND(ISNUMBER(OFFSET('Sanitation Data'!$D$5,0,10*ROW('Sanitation Data'!D118))),CP124="No",ISNUMBER(OFFSET('Sanitation Data'!$D$5,0,10*ROW('Sanitation Data'!D118)))),CONCATENATE("[",ROUND(100-OFFSET('Sanitation Data'!$D$5,0,10*ROW('Sanitation Data'!D118)),0),"]"),IF(AND(ISNUMBER(OFFSET('Sanitation Data'!$D$5,0,10*ROW('Sanitation Data'!D118))),CP124="",ISNUMBER(OFFSET('Sanitation Data'!$D$5,0,10*ROW('Sanitation Data'!D118)))),100-OFFSET('Sanitation Data'!$D$5,0,10*ROW('Sanitation Data'!D118)),NA())))</f>
        <v>#N/A</v>
      </c>
      <c r="AB124" s="253" t="e">
        <f ca="true">+IF(AND(ISNUMBER(OFFSET('Sanitation Data'!$D$7,0,10*ROW('Sanitation Data'!D118))),CQ124="Yes"),OFFSET('Sanitation Data'!$D$7,0,10*ROW('Sanitation Data'!G118)),IF(AND(ISNUMBER(OFFSET('Sanitation Data'!$D$7,0,10*ROW('Sanitation Data'!D118))),CQ124="No",ISNUMBER(OFFSET('Sanitation Data'!$D$7,0,10*ROW('Sanitation Data'!D118)))),CONCATENATE("[",ROUND(OFFSET('Sanitation Data'!$D$7,0,10*ROW('Sanitation Data'!D118)),0),"]"),IF(AND(ISNUMBER(OFFSET('Sanitation Data'!$D$7,0,10*ROW('Sanitation Data'!D118))),CQ124="",ISNUMBER(OFFSET('Sanitation Data'!$D$7,0,10*ROW('Sanitation Data'!D118)))),OFFSET('Sanitation Data'!$D$7,0,10*ROW('Sanitation Data'!D118)),NA())))</f>
        <v>#N/A</v>
      </c>
      <c r="AC124" s="253" t="e">
        <f ca="true">+IF(AND(ISNUMBER(OFFSET('Sanitation Data'!$D$11,0,10*ROW('Sanitation Data'!D118))),CR124="Yes"),OFFSET('Sanitation Data'!$D$11,0,10*ROW('Sanitation Data'!D118)),IF(AND(ISNUMBER(OFFSET('Sanitation Data'!$D$11,0,10*ROW('Sanitation Data'!D118))),CR124="No",ISNUMBER(OFFSET('Sanitation Data'!$D$11,0,10*ROW('Sanitation Data'!D118)))),CONCATENATE("[",ROUND(OFFSET('Sanitation Data'!$D$11,0,10*ROW('Sanitation Data'!D118)),0),"]"),IF(AND(ISNUMBER(OFFSET('Sanitation Data'!$D$11,0,10*ROW('Sanitation Data'!D118))),CR124="",ISNUMBER(OFFSET('Sanitation Data'!$D$11,0,10*ROW('Sanitation Data'!D118)))),OFFSET('Sanitation Data'!$D$11,0,10*ROW('Sanitation Data'!D118)),NA())))</f>
        <v>#N/A</v>
      </c>
      <c r="AD124" s="253" t="e">
        <f ca="true">+IF(AND(ISNUMBER(OFFSET('Sanitation Data'!$D$12,0,10*ROW('Sanitation Data'!D118))),CS124="Yes"),OFFSET('Sanitation Data'!$D$12,0,10*ROW('Sanitation Data'!D118)),IF(AND(ISNUMBER(OFFSET('Sanitation Data'!$D$12,0,10*ROW('Sanitation Data'!D118))),CS124="No",ISNUMBER(OFFSET('Sanitation Data'!$D$12,0,10*ROW('Sanitation Data'!D118)))),CONCATENATE("[",ROUND(OFFSET('Sanitation Data'!$D$12,0,10*ROW('Sanitation Data'!D118)),0),"]"),IF(AND(ISNUMBER(OFFSET('Sanitation Data'!$D$12,0,10*ROW('Sanitation Data'!D118))),CS124="",ISNUMBER(OFFSET('Sanitation Data'!$D$12,0,10*ROW('Sanitation Data'!D118)))),OFFSET('Sanitation Data'!$D$12,0,10*ROW('Sanitation Data'!D118)),NA())))</f>
        <v>#N/A</v>
      </c>
      <c r="AE124" s="253" t="e">
        <f ca="true">+IF(AND(ISNUMBER(OFFSET('Sanitation Data'!$D$13,0,10*ROW('Sanitation Data'!D118))),CT124="Yes"),OFFSET('Sanitation Data'!$D$13,0,10*ROW('Sanitation Data'!D118)),IF(AND(ISNUMBER(OFFSET('Sanitation Data'!$D$13,0,10*ROW('Sanitation Data'!D118))),CT124="No",ISNUMBER(OFFSET('Sanitation Data'!$D$13,0,10*ROW('Sanitation Data'!D118)))),CONCATENATE("[",ROUND(OFFSET('Sanitation Data'!$D$13,0,10*ROW('Sanitation Data'!D118)),0),"]"),IF(AND(ISNUMBER(OFFSET('Sanitation Data'!$D$13,0,10*ROW('Sanitation Data'!D118))),CT124="",ISNUMBER(OFFSET('Sanitation Data'!$D$13,0,10*ROW('Sanitation Data'!D118)))),OFFSET('Sanitation Data'!$D$13,0,10*ROW('Sanitation Data'!D118)),NA())))</f>
        <v>#N/A</v>
      </c>
      <c r="AF124" s="253" t="e">
        <f ca="true">+IF(AND(ISNUMBER(OFFSET('Sanitation Data'!$E$5,0,10*ROW('Sanitation Data'!E118))),CU124="Yes"),100-OFFSET('Sanitation Data'!$E$5,0,10*ROW('Sanitation Data'!E118)),IF(AND(ISNUMBER(OFFSET('Sanitation Data'!$E$5,0,10*ROW('Sanitation Data'!E118))),CU124="No",ISNUMBER(OFFSET('Sanitation Data'!$E$5,0,10*ROW('Sanitation Data'!E118)))),CONCATENATE("[",ROUND(100-OFFSET('Sanitation Data'!$E$5,0,10*ROW('Sanitation Data'!E118)),0),"]"),IF(AND(ISNUMBER(OFFSET('Sanitation Data'!$E$5,0,10*ROW('Sanitation Data'!E118))),CU124="",ISNUMBER(OFFSET('Sanitation Data'!$E$5,0,10*ROW('Sanitation Data'!E118)))),100-OFFSET('Sanitation Data'!$E$5,0,10*ROW('Sanitation Data'!E118)),NA())))</f>
        <v>#N/A</v>
      </c>
      <c r="AG124" s="253" t="e">
        <f ca="true">+IF(AND(ISNUMBER(OFFSET('Sanitation Data'!$E$7,0,10*ROW('Sanitation Data'!E118))),CV124="Yes"),OFFSET('Sanitation Data'!$E$7,0,10*ROW('Sanitation Data'!E118)),IF(AND(ISNUMBER(OFFSET('Sanitation Data'!$E$7,0,10*ROW('Sanitation Data'!E118))),CV124="No",ISNUMBER(OFFSET('Sanitation Data'!$E$7,0,10*ROW('Sanitation Data'!E118)))),CONCATENATE("[",ROUND(OFFSET('Sanitation Data'!$E$7,0,10*ROW('Sanitation Data'!E118)),0),"]"),IF(AND(ISNUMBER(OFFSET('Sanitation Data'!$E$7,0,10*ROW('Sanitation Data'!E118))),CV124="",ISNUMBER(OFFSET('Sanitation Data'!$E$7,0,10*ROW('Sanitation Data'!E118)))),OFFSET('Sanitation Data'!$E$7,0,10*ROW('Sanitation Data'!E118)),NA())))</f>
        <v>#N/A</v>
      </c>
      <c r="AH124" s="253" t="e">
        <f ca="true">+IF(AND(ISNUMBER(OFFSET('Sanitation Data'!$E$11,0,10*ROW('Sanitation Data'!E118))),CW124="Yes"),OFFSET('Sanitation Data'!$E$11,0,10*ROW('Sanitation Data'!E118)),IF(AND(ISNUMBER(OFFSET('Sanitation Data'!$E$11,0,10*ROW('Sanitation Data'!E118))),CW124="No",ISNUMBER(OFFSET('Sanitation Data'!$E$11,0,10*ROW('Sanitation Data'!E118)))),CONCATENATE("[",ROUND(OFFSET('Sanitation Data'!$E$11,0,10*ROW('Sanitation Data'!E118)),0),"]"),IF(AND(ISNUMBER(OFFSET('Sanitation Data'!$E$11,0,10*ROW('Sanitation Data'!E118))),CW124="",ISNUMBER(OFFSET('Sanitation Data'!$E$11,0,10*ROW('Sanitation Data'!E118)))),OFFSET('Sanitation Data'!$E$11,0,10*ROW('Sanitation Data'!E118)),NA())))</f>
        <v>#N/A</v>
      </c>
      <c r="AI124" s="253" t="e">
        <f ca="true">+IF(AND(ISNUMBER(OFFSET('Sanitation Data'!$E$12,0,10*ROW('Sanitation Data'!E118))),CX124="Yes"),OFFSET('Sanitation Data'!$E$12,0,10*ROW('Sanitation Data'!E118)),IF(AND(ISNUMBER(OFFSET('Sanitation Data'!$E$12,0,10*ROW('Sanitation Data'!E118))),CX124="No",ISNUMBER(OFFSET('Sanitation Data'!$E$12,0,10*ROW('Sanitation Data'!E118)))),CONCATENATE("[",ROUND(OFFSET('Sanitation Data'!$E$12,0,10*ROW('Sanitation Data'!E118)),0),"]"),IF(AND(ISNUMBER(OFFSET('Sanitation Data'!$E$12,0,10*ROW('Sanitation Data'!E118))),CX124="",ISNUMBER(OFFSET('Sanitation Data'!$E$12,0,10*ROW('Sanitation Data'!E118)))),OFFSET('Sanitation Data'!$E$12,0,10*ROW('Sanitation Data'!E118)),NA())))</f>
        <v>#N/A</v>
      </c>
      <c r="AJ124" s="253" t="e">
        <f ca="true">+IF(AND(ISNUMBER(OFFSET('Sanitation Data'!$E$13,0,10*ROW('Sanitation Data'!E118))),CY124="Yes"),OFFSET('Sanitation Data'!$E$13,0,10*ROW('Sanitation Data'!E118)),IF(AND(ISNUMBER(OFFSET('Sanitation Data'!$E$13,0,10*ROW('Sanitation Data'!E118))),CY124="No",ISNUMBER(OFFSET('Sanitation Data'!$E$13,0,10*ROW('Sanitation Data'!E118)))),CONCATENATE("[",ROUND(OFFSET('Sanitation Data'!$E$13,0,10*ROW('Sanitation Data'!E118)),0),"]"),IF(AND(ISNUMBER(OFFSET('Sanitation Data'!$E$13,0,10*ROW('Sanitation Data'!E118))),CY124="",ISNUMBER(OFFSET('Sanitation Data'!$E$13,0,10*ROW('Sanitation Data'!E118)))),OFFSET('Sanitation Data'!$E$13,0,10*ROW('Sanitation Data'!E118)),NA())))</f>
        <v>#N/A</v>
      </c>
      <c r="AK124" s="253" t="e">
        <f ca="true">+IF(AND(ISNUMBER(OFFSET('Sanitation Data'!$F$5,0,10*ROW('Sanitation Data'!F118))),CZ124="Yes"),100-OFFSET('Sanitation Data'!$F$5,0,10*ROW('Sanitation Data'!F118)),IF(AND(ISNUMBER(OFFSET('Sanitation Data'!$F$5,0,10*ROW('Sanitation Data'!F118))),CZ124="No",ISNUMBER(OFFSET('Sanitation Data'!$F$5,0,10*ROW('Sanitation Data'!F118)))),CONCATENATE("[",ROUND(100-OFFSET('Sanitation Data'!$F$5,0,10*ROW('Sanitation Data'!F118)),0),"]"),IF(AND(ISNUMBER(OFFSET('Sanitation Data'!$F$5,0,10*ROW('Sanitation Data'!F118))),CZ124="",ISNUMBER(OFFSET('Sanitation Data'!$F$5,0,10*ROW('Sanitation Data'!F118)))),100-OFFSET('Sanitation Data'!$F$5,0,10*ROW('Sanitation Data'!F118)),NA())))</f>
        <v>#N/A</v>
      </c>
      <c r="AL124" s="253" t="e">
        <f ca="true">+IF(AND(ISNUMBER(OFFSET('Sanitation Data'!$F$7,0,10*ROW('Sanitation Data'!F118))),DA124="Yes"),OFFSET('Sanitation Data'!$F$7,0,10*ROW('Sanitation Data'!F118)),IF(AND(ISNUMBER(OFFSET('Sanitation Data'!$F$7,0,10*ROW('Sanitation Data'!F118))),DA124="No",ISNUMBER(OFFSET('Sanitation Data'!$F$7,0,10*ROW('Sanitation Data'!F118)))),CONCATENATE("[",ROUND(OFFSET('Sanitation Data'!$F$7,0,10*ROW('Sanitation Data'!F118)),0),"]"),IF(AND(ISNUMBER(OFFSET('Sanitation Data'!$F$7,0,10*ROW('Sanitation Data'!F118))),DA124="",ISNUMBER(OFFSET('Sanitation Data'!$F$7,0,10*ROW('Sanitation Data'!F118)))),OFFSET('Sanitation Data'!$F$7,0,10*ROW('Sanitation Data'!F118)),NA())))</f>
        <v>#N/A</v>
      </c>
      <c r="AM124" s="253" t="e">
        <f ca="true">+IF(AND(ISNUMBER(OFFSET('Sanitation Data'!$F$11,0,10*ROW('Sanitation Data'!F118))),DB124="Yes"),OFFSET('Sanitation Data'!$F$11,0,10*ROW('Sanitation Data'!F118)),IF(AND(ISNUMBER(OFFSET('Sanitation Data'!$F$11,0,10*ROW('Sanitation Data'!F118))),DB124="No",ISNUMBER(OFFSET('Sanitation Data'!$F$11,0,10*ROW('Sanitation Data'!F118)))),CONCATENATE("[",ROUND(OFFSET('Sanitation Data'!$F$11,0,10*ROW('Sanitation Data'!F118)),0),"]"),IF(AND(ISNUMBER(OFFSET('Sanitation Data'!$F$11,0,10*ROW('Sanitation Data'!F118))),DB124="",ISNUMBER(OFFSET('Sanitation Data'!$F$11,0,10*ROW('Sanitation Data'!F118)))),OFFSET('Sanitation Data'!$F$11,0,10*ROW('Sanitation Data'!F118)),NA())))</f>
        <v>#N/A</v>
      </c>
      <c r="AN124" s="253" t="e">
        <f ca="true">+IF(AND(ISNUMBER(OFFSET('Sanitation Data'!$F$12,0,10*ROW('Sanitation Data'!F118))),DC124="Yes"),OFFSET('Sanitation Data'!$F$12,0,10*ROW('Sanitation Data'!F118)),IF(AND(ISNUMBER(OFFSET('Sanitation Data'!$F$12,0,10*ROW('Sanitation Data'!F118))),DC124="No",ISNUMBER(OFFSET('Sanitation Data'!$F$12,0,10*ROW('Sanitation Data'!F118)))),CONCATENATE("[",ROUND(OFFSET('Sanitation Data'!$F$12,0,10*ROW('Sanitation Data'!F118)),0),"]"),IF(AND(ISNUMBER(OFFSET('Sanitation Data'!$F$12,0,10*ROW('Sanitation Data'!F118))),DC124="",ISNUMBER(OFFSET('Sanitation Data'!$F$12,0,10*ROW('Sanitation Data'!F118)))),OFFSET('Sanitation Data'!$F$12,0,10*ROW('Sanitation Data'!F118)),NA())))</f>
        <v>#N/A</v>
      </c>
      <c r="AO124" s="253" t="e">
        <f ca="true">+IF(AND(ISNUMBER(OFFSET('Sanitation Data'!$F$13,0,10*ROW('Sanitation Data'!F118))),DD124="Yes"),OFFSET('Sanitation Data'!$F$13,0,10*ROW('Sanitation Data'!F118)),IF(AND(ISNUMBER(OFFSET('Sanitation Data'!$F$13,0,10*ROW('Sanitation Data'!F118))),DD124="No",ISNUMBER(OFFSET('Sanitation Data'!$F$13,0,10*ROW('Sanitation Data'!F118)))),CONCATENATE("[",ROUND(OFFSET('Sanitation Data'!$F$13,0,10*ROW('Sanitation Data'!F118)),0),"]"),IF(AND(ISNUMBER(OFFSET('Sanitation Data'!$F$13,0,10*ROW('Sanitation Data'!F118))),DD124="",ISNUMBER(OFFSET('Sanitation Data'!$F$13,0,10*ROW('Sanitation Data'!F118)))),OFFSET('Sanitation Data'!$F$13,0,10*ROW('Sanitation Data'!F118)),NA())))</f>
        <v>#N/A</v>
      </c>
      <c r="AP124" s="253" t="e">
        <f ca="true">+IF(AND(ISNUMBER(OFFSET('Sanitation Data'!$G$5,0,10*ROW('Sanitation Data'!G118))),DE124="Yes"),100-OFFSET('Sanitation Data'!$G$5,0,10*ROW('Sanitation Data'!G118)),IF(AND(ISNUMBER(OFFSET('Sanitation Data'!$G$5,0,10*ROW('Sanitation Data'!G118))),DE124="No",ISNUMBER(OFFSET('Sanitation Data'!$G$5,0,10*ROW('Sanitation Data'!G118)))),CONCATENATE("[",ROUND(100-OFFSET('Sanitation Data'!$G$5,0,10*ROW('Sanitation Data'!G118)),0),"]"),IF(AND(ISNUMBER(OFFSET('Sanitation Data'!$G$5,0,10*ROW('Sanitation Data'!G118))),DE124="",ISNUMBER(OFFSET('Sanitation Data'!$G$5,0,10*ROW('Sanitation Data'!G118)))),100-OFFSET('Sanitation Data'!$G$5,0,10*ROW('Sanitation Data'!G118)),NA())))</f>
        <v>#N/A</v>
      </c>
      <c r="AQ124" s="253" t="e">
        <f ca="true">+IF(AND(ISNUMBER(OFFSET('Sanitation Data'!$G$7,0,10*ROW('Sanitation Data'!G118))),DF124="Yes"),OFFSET('Sanitation Data'!$G$7,0,10*ROW('Sanitation Data'!G118)),IF(AND(ISNUMBER(OFFSET('Sanitation Data'!$G$7,0,10*ROW('Sanitation Data'!G118))),DF124="No",ISNUMBER(OFFSET('Sanitation Data'!$G$7,0,10*ROW('Sanitation Data'!G118)))),CONCATENATE("[",ROUND(OFFSET('Sanitation Data'!$G$7,0,10*ROW('Sanitation Data'!G118)),0),"]"),IF(AND(ISNUMBER(OFFSET('Sanitation Data'!$G$7,0,10*ROW('Sanitation Data'!G118))),DF124="",ISNUMBER(OFFSET('Sanitation Data'!$G$7,0,10*ROW('Sanitation Data'!G118)))),OFFSET('Sanitation Data'!$G$7,0,10*ROW('Sanitation Data'!G118)),NA())))</f>
        <v>#N/A</v>
      </c>
      <c r="AR124" s="253" t="e">
        <f ca="true">+IF(AND(ISNUMBER(OFFSET('Sanitation Data'!$G$11,0,10*ROW('Sanitation Data'!G118))),DG124="Yes"),OFFSET('Sanitation Data'!$G$11,0,10*ROW('Sanitation Data'!G118)),IF(AND(ISNUMBER(OFFSET('Sanitation Data'!$G$11,0,10*ROW('Sanitation Data'!G118))),DG124="No",ISNUMBER(OFFSET('Sanitation Data'!$G$11,0,10*ROW('Sanitation Data'!G118)))),CONCATENATE("[",ROUND(OFFSET('Sanitation Data'!$G$11,0,10*ROW('Sanitation Data'!G118)),0),"]"),IF(AND(ISNUMBER(OFFSET('Sanitation Data'!$G$11,0,10*ROW('Sanitation Data'!G118))),DG124="",ISNUMBER(OFFSET('Sanitation Data'!$G$11,0,10*ROW('Sanitation Data'!G118)))),OFFSET('Sanitation Data'!$G$11,0,10*ROW('Sanitation Data'!G118)),NA())))</f>
        <v>#N/A</v>
      </c>
      <c r="AS124" s="253" t="e">
        <f ca="true">+IF(AND(ISNUMBER(OFFSET('Sanitation Data'!$G$12,0,10*ROW('Sanitation Data'!G118))),DH124="Yes"),OFFSET('Sanitation Data'!$G$12,0,10*ROW('Sanitation Data'!G118)),IF(AND(ISNUMBER(OFFSET('Sanitation Data'!$G$12,0,10*ROW('Sanitation Data'!G118))),DH124="No",ISNUMBER(OFFSET('Sanitation Data'!$G$12,0,10*ROW('Sanitation Data'!G118)))),CONCATENATE("[",ROUND(OFFSET('Sanitation Data'!$G$12,0,10*ROW('Sanitation Data'!G118)),0),"]"),IF(AND(ISNUMBER(OFFSET('Sanitation Data'!$G$12,0,10*ROW('Sanitation Data'!G118))),DH124="",ISNUMBER(OFFSET('Sanitation Data'!$G$12,0,10*ROW('Sanitation Data'!G118)))),OFFSET('Sanitation Data'!$G$12,0,10*ROW('Sanitation Data'!G118)),NA())))</f>
        <v>#N/A</v>
      </c>
      <c r="AT124" s="253" t="e">
        <f ca="true">+IF(AND(ISNUMBER(OFFSET('Sanitation Data'!$G$13,0,10*ROW('Sanitation Data'!G118))),DI124="Yes"),OFFSET('Sanitation Data'!$G$13,0,10*ROW('Sanitation Data'!G118)),IF(AND(ISNUMBER(OFFSET('Sanitation Data'!$G$13,0,10*ROW('Sanitation Data'!G118))),DI124="No",ISNUMBER(OFFSET('Sanitation Data'!$G$13,0,10*ROW('Sanitation Data'!G118)))),CONCATENATE("[",ROUND(OFFSET('Sanitation Data'!$G$13,0,10*ROW('Sanitation Data'!G118)),0),"]"),IF(AND(ISNUMBER(OFFSET('Sanitation Data'!$G$13,0,10*ROW('Sanitation Data'!G118))),DI124="",ISNUMBER(OFFSET('Sanitation Data'!$G$13,0,10*ROW('Sanitation Data'!G118)))),OFFSET('Sanitation Data'!$G$13,0,10*ROW('Sanitation Data'!G118)),NA())))</f>
        <v>#N/A</v>
      </c>
      <c r="AU124" s="253" t="e">
        <f ca="true">+IF(AND(ISNUMBER(OFFSET('Sanitation Data'!$H$5,0,10*ROW('Sanitation Data'!H118))),DJ124="Yes"),100-OFFSET('Sanitation Data'!$H$5,0,10*ROW('Sanitation Data'!H118)),IF(AND(ISNUMBER(OFFSET('Sanitation Data'!$H$5,0,10*ROW('Sanitation Data'!H118))),DJ124="No",ISNUMBER(OFFSET('Sanitation Data'!$H$5,0,10*ROW('Sanitation Data'!H118)))),CONCATENATE("[",ROUND(100-OFFSET('Sanitation Data'!$H$5,0,10*ROW('Sanitation Data'!H118)),0),"]"),IF(AND(ISNUMBER(OFFSET('Sanitation Data'!$H$5,0,10*ROW('Sanitation Data'!H118))),DJ124="",ISNUMBER(OFFSET('Sanitation Data'!$H$5,0,10*ROW('Sanitation Data'!H118)))),100-OFFSET('Sanitation Data'!$H$5,0,10*ROW('Sanitation Data'!H118)),NA())))</f>
        <v>#N/A</v>
      </c>
      <c r="AV124" s="253" t="e">
        <f ca="true">+IF(AND(ISNUMBER(OFFSET('Sanitation Data'!$H$7,0,10*ROW('Sanitation Data'!H118))),DK124="Yes"),OFFSET('Sanitation Data'!$H$7,0,10*ROW('Sanitation Data'!H118)),IF(AND(ISNUMBER(OFFSET('Sanitation Data'!$H$7,0,10*ROW('Sanitation Data'!H118))),DK124="No",ISNUMBER(OFFSET('Sanitation Data'!$H$7,0,10*ROW('Sanitation Data'!H118)))),CONCATENATE("[",ROUND(OFFSET('Sanitation Data'!$H$7,0,10*ROW('Sanitation Data'!H118)),0),"]"),IF(AND(ISNUMBER(OFFSET('Sanitation Data'!$H$7,0,10*ROW('Sanitation Data'!H118))),DK124="",ISNUMBER(OFFSET('Sanitation Data'!$H$7,0,10*ROW('Sanitation Data'!H118)))),OFFSET('Sanitation Data'!$H$7,0,10*ROW('Sanitation Data'!H118)),NA())))</f>
        <v>#N/A</v>
      </c>
      <c r="AW124" s="253" t="e">
        <f ca="true">+IF(AND(ISNUMBER(OFFSET('Sanitation Data'!$H$11,0,10*ROW('Sanitation Data'!H118))),DL124="Yes"),OFFSET('Sanitation Data'!$H$11,0,10*ROW('Sanitation Data'!H118)),IF(AND(ISNUMBER(OFFSET('Sanitation Data'!$H$11,0,10*ROW('Sanitation Data'!H118))),DL124="No",ISNUMBER(OFFSET('Sanitation Data'!$H$11,0,10*ROW('Sanitation Data'!H118)))),CONCATENATE("[",ROUND(OFFSET('Sanitation Data'!$H$11,0,10*ROW('Sanitation Data'!H118)),0),"]"),IF(AND(ISNUMBER(OFFSET('Sanitation Data'!$H$11,0,10*ROW('Sanitation Data'!H118))),DL124="",ISNUMBER(OFFSET('Sanitation Data'!$H$11,0,10*ROW('Sanitation Data'!H118)))),OFFSET('Sanitation Data'!$H$11,0,10*ROW('Sanitation Data'!H118)),NA())))</f>
        <v>#N/A</v>
      </c>
      <c r="AX124" s="253" t="e">
        <f ca="true">+IF(AND(ISNUMBER(OFFSET('Sanitation Data'!$H$12,0,10*ROW('Sanitation Data'!H118))),DM124="Yes"),OFFSET('Sanitation Data'!$H$12,0,10*ROW('Sanitation Data'!H118)),IF(AND(ISNUMBER(OFFSET('Sanitation Data'!$H$12,0,10*ROW('Sanitation Data'!H118))),DM124="No",ISNUMBER(OFFSET('Sanitation Data'!$H$12,0,10*ROW('Sanitation Data'!H118)))),CONCATENATE("[",ROUND(OFFSET('Sanitation Data'!$H$12,0,10*ROW('Sanitation Data'!H118)),0),"]"),IF(AND(ISNUMBER(OFFSET('Sanitation Data'!$H$12,0,10*ROW('Sanitation Data'!H118))),DM124="",ISNUMBER(OFFSET('Sanitation Data'!$H$12,0,10*ROW('Sanitation Data'!H118)))),OFFSET('Sanitation Data'!$H$12,0,10*ROW('Sanitation Data'!H118)),NA())))</f>
        <v>#N/A</v>
      </c>
      <c r="AY124" s="253" t="e">
        <f ca="true">+IF(AND(ISNUMBER(OFFSET('Sanitation Data'!$H$13,0,10*ROW('Sanitation Data'!H118))),DN124="Yes"),OFFSET('Sanitation Data'!$H$13,0,10*ROW('Sanitation Data'!H118)),IF(AND(ISNUMBER(OFFSET('Sanitation Data'!$H$13,0,10*ROW('Sanitation Data'!H118))),DN124="No",ISNUMBER(OFFSET('Sanitation Data'!$H$13,0,10*ROW('Sanitation Data'!H118)))),CONCATENATE("[",ROUND(OFFSET('Sanitation Data'!$H$13,0,10*ROW('Sanitation Data'!H118)),0),"]"),IF(AND(ISNUMBER(OFFSET('Sanitation Data'!$H$13,0,10*ROW('Sanitation Data'!H118))),DN124="",ISNUMBER(OFFSET('Sanitation Data'!$H$13,0,10*ROW('Sanitation Data'!H118)))),OFFSET('Sanitation Data'!$H$13,0,10*ROW('Sanitation Data'!H118)),NA())))</f>
        <v>#N/A</v>
      </c>
      <c r="AZ124" s="254" t="e">
        <f ca="true">+IF(AND(ISNUMBER(OFFSET('Hygiene Data'!$C$6,0,10*ROW('Hygiene Data'!C118))),DO124="Yes"),OFFSET('Hygiene Data'!$C$6,0,10*ROW('Hygiene Data'!C118)),IF(AND(ISNUMBER(OFFSET('Hygiene Data'!$C$6,0,10*ROW('Hygiene Data'!C118))),DO124="No",ISNUMBER(OFFSET('Hygiene Data'!$C$6,0,10*ROW('Hygiene Data'!C118)))),CONCATENATE("[",ROUND(OFFSET('Hygiene Data'!$C$6,0,10*ROW('Hygiene Data'!C118)),0),"]"),IF(AND(ISNUMBER(OFFSET('Hygiene Data'!$C$6,0,10*ROW('Hygiene Data'!C118))),DO124="",ISNUMBER(OFFSET('Hygiene Data'!$C$6,0,10*ROW('Hygiene Data'!C118)))),OFFSET('Hygiene Data'!$C$6,0,10*ROW('Hygiene Data'!C118)),NA())))</f>
        <v>#N/A</v>
      </c>
      <c r="BA124" s="254" t="e">
        <f ca="true">+IF(AND(ISNUMBER(OFFSET('Hygiene Data'!$C$8,0,10*ROW('Hygiene Data'!C118))),DP124="Yes"),OFFSET('Hygiene Data'!$C$8,0,10*ROW('Hygiene Data'!C118)),IF(AND(ISNUMBER(OFFSET('Hygiene Data'!$C$8,0,10*ROW('Hygiene Data'!C118))),DP124="No",ISNUMBER(OFFSET('Hygiene Data'!$C$8,0,10*ROW('Hygiene Data'!C118)))),CONCATENATE("[",ROUND(OFFSET('Hygiene Data'!$C$8,0,10*ROW('Hygiene Data'!C118)),0),"]"),IF(AND(ISNUMBER(OFFSET('Hygiene Data'!$C$8,0,10*ROW('Hygiene Data'!C118))),DP124="",ISNUMBER(OFFSET('Hygiene Data'!$C$8,0,10*ROW('Hygiene Data'!C118)))),OFFSET('Hygiene Data'!$C$8,0,10*ROW('Hygiene Data'!C118)),NA())))</f>
        <v>#N/A</v>
      </c>
      <c r="BB124" s="254" t="e">
        <f ca="true">+IF(AND(ISNUMBER(OFFSET('Hygiene Data'!$C$10,0,10*ROW('Hygiene Data'!C118))),DQ124="Yes"),OFFSET('Hygiene Data'!$C$10,0,10*ROW('Hygiene Data'!C118)),IF(AND(ISNUMBER(OFFSET('Hygiene Data'!$C$10,0,10*ROW('Hygiene Data'!C118))),DQ124="No",ISNUMBER(OFFSET('Hygiene Data'!$C$10,0,10*ROW('Hygiene Data'!C118)))),CONCATENATE("[",ROUND(OFFSET('Hygiene Data'!$C$10,0,10*ROW('Hygiene Data'!C118)),0),"]"),IF(AND(ISNUMBER(OFFSET('Hygiene Data'!$C$10,0,10*ROW('Hygiene Data'!C118))),DQ124="",ISNUMBER(OFFSET('Hygiene Data'!$C$10,0,10*ROW('Hygiene Data'!C118)))),OFFSET('Hygiene Data'!$C$10,0,10*ROW('Hygiene Data'!C118)),NA())))</f>
        <v>#N/A</v>
      </c>
      <c r="BC124" s="254" t="e">
        <f ca="true">+IF(AND(ISNUMBER(OFFSET('Hygiene Data'!$D$6,0,10*ROW('Hygiene Data'!D118))),DR124="Yes"),OFFSET('Hygiene Data'!$D$6,0,10*ROW('Hygiene Data'!D118)),IF(AND(ISNUMBER(OFFSET('Hygiene Data'!$D$6,0,10*ROW('Hygiene Data'!D118))),DR124="No",ISNUMBER(OFFSET('Hygiene Data'!$D$6,0,10*ROW('Hygiene Data'!D118)))),CONCATENATE("[",ROUND(OFFSET('Hygiene Data'!$D$6,0,10*ROW('Hygiene Data'!D118)),0),"]"),IF(AND(ISNUMBER(OFFSET('Hygiene Data'!$D$6,0,10*ROW('Hygiene Data'!D118))),DR124="",ISNUMBER(OFFSET('Hygiene Data'!$D$6,0,10*ROW('Hygiene Data'!D118)))),OFFSET('Hygiene Data'!$D$6,0,10*ROW('Hygiene Data'!D118)),NA())))</f>
        <v>#N/A</v>
      </c>
      <c r="BD124" s="254" t="e">
        <f ca="true">+IF(AND(ISNUMBER(OFFSET('Hygiene Data'!$D$8,0,10*ROW('Hygiene Data'!D118))),DS124="Yes"),OFFSET('Hygiene Data'!$D$8,0,10*ROW('Hygiene Data'!D118)),IF(AND(ISNUMBER(OFFSET('Hygiene Data'!$D$8,0,10*ROW('Hygiene Data'!D118))),DS124="No",ISNUMBER(OFFSET('Hygiene Data'!$D$8,0,10*ROW('Hygiene Data'!D118)))),CONCATENATE("[",ROUND(OFFSET('Hygiene Data'!$D$8,0,10*ROW('Hygiene Data'!D118)),0),"]"),IF(AND(ISNUMBER(OFFSET('Hygiene Data'!$D$8,0,10*ROW('Hygiene Data'!D118))),DS124="",ISNUMBER(OFFSET('Hygiene Data'!$D$8,0,10*ROW('Hygiene Data'!D118)))),OFFSET('Hygiene Data'!$D$8,0,10*ROW('Hygiene Data'!D118)),NA())))</f>
        <v>#N/A</v>
      </c>
      <c r="BE124" s="254" t="e">
        <f ca="true">+IF(AND(ISNUMBER(OFFSET('Hygiene Data'!$D$10,0,10*ROW('Hygiene Data'!D118))),DT124="Yes"),OFFSET('Hygiene Data'!$D$10,0,10*ROW('Hygiene Data'!D118)),IF(AND(ISNUMBER(OFFSET('Hygiene Data'!$D$10,0,10*ROW('Hygiene Data'!D118))),DT124="No",ISNUMBER(OFFSET('Hygiene Data'!$D$10,0,10*ROW('Hygiene Data'!D118)))),CONCATENATE("[",ROUND(OFFSET('Hygiene Data'!$D$10,0,10*ROW('Hygiene Data'!D118)),0),"]"),IF(AND(ISNUMBER(OFFSET('Hygiene Data'!$D$10,0,10*ROW('Hygiene Data'!D118))),DT124="",ISNUMBER(OFFSET('Hygiene Data'!$D$10,0,10*ROW('Hygiene Data'!D118)))),OFFSET('Hygiene Data'!$D$10,0,10*ROW('Hygiene Data'!D118)),NA())))</f>
        <v>#N/A</v>
      </c>
      <c r="BF124" s="254" t="e">
        <f ca="true">+IF(AND(ISNUMBER(OFFSET('Hygiene Data'!$E$6,0,10*ROW('Hygiene Data'!E118))),DU124="Yes"),OFFSET('Hygiene Data'!$E$6,0,10*ROW('Hygiene Data'!E118)),IF(AND(ISNUMBER(OFFSET('Hygiene Data'!$E$6,0,10*ROW('Hygiene Data'!E118))),DU124="No",ISNUMBER(OFFSET('Hygiene Data'!$E$6,0,10*ROW('Hygiene Data'!E118)))),CONCATENATE("[",ROUND(OFFSET('Hygiene Data'!$E$6,0,10*ROW('Hygiene Data'!E118)),0),"]"),IF(AND(ISNUMBER(OFFSET('Hygiene Data'!$E$6,0,10*ROW('Hygiene Data'!E118))),DU124="",ISNUMBER(OFFSET('Hygiene Data'!$E$6,0,10*ROW('Hygiene Data'!E118)))),OFFSET('Hygiene Data'!$E$6,0,10*ROW('Hygiene Data'!E118)),NA())))</f>
        <v>#N/A</v>
      </c>
      <c r="BG124" s="254" t="e">
        <f ca="true">+IF(AND(ISNUMBER(OFFSET('Hygiene Data'!$E$8,0,10*ROW('Hygiene Data'!E118))),DV124="Yes"),OFFSET('Hygiene Data'!$E$8,0,10*ROW('Hygiene Data'!E118)),IF(AND(ISNUMBER(OFFSET('Hygiene Data'!$E$8,0,10*ROW('Hygiene Data'!E118))),DV124="No",ISNUMBER(OFFSET('Hygiene Data'!$E$8,0,10*ROW('Hygiene Data'!E118)))),CONCATENATE("[",ROUND(OFFSET('Hygiene Data'!$E$8,0,10*ROW('Hygiene Data'!E118)),0),"]"),IF(AND(ISNUMBER(OFFSET('Hygiene Data'!$E$8,0,10*ROW('Hygiene Data'!E118))),DV124="",ISNUMBER(OFFSET('Hygiene Data'!$E$8,0,10*ROW('Hygiene Data'!E118)))),OFFSET('Hygiene Data'!$E$8,0,10*ROW('Hygiene Data'!E118)),NA())))</f>
        <v>#N/A</v>
      </c>
      <c r="BH124" s="254" t="e">
        <f ca="true">+IF(AND(ISNUMBER(OFFSET('Hygiene Data'!$E$10,0,10*ROW('Hygiene Data'!E118))),DW124="Yes"),OFFSET('Hygiene Data'!$E$10,0,10*ROW('Hygiene Data'!E118)),IF(AND(ISNUMBER(OFFSET('Hygiene Data'!$E$10,0,10*ROW('Hygiene Data'!E118))),DW124="No",ISNUMBER(OFFSET('Hygiene Data'!$E$10,0,10*ROW('Hygiene Data'!E118)))),CONCATENATE("[",ROUND(OFFSET('Hygiene Data'!$E$10,0,10*ROW('Hygiene Data'!E118)),0),"]"),IF(AND(ISNUMBER(OFFSET('Hygiene Data'!$E$10,0,10*ROW('Hygiene Data'!E118))),DW124="",ISNUMBER(OFFSET('Hygiene Data'!$E$10,0,10*ROW('Hygiene Data'!E118)))),OFFSET('Hygiene Data'!$E$10,0,10*ROW('Hygiene Data'!E118)),NA())))</f>
        <v>#N/A</v>
      </c>
      <c r="BI124" s="254" t="e">
        <f ca="true">+IF(AND(ISNUMBER(OFFSET('Hygiene Data'!$F$6,0,10*ROW('Hygiene Data'!F118))),DX124="Yes"),OFFSET('Hygiene Data'!$F$6,0,10*ROW('Hygiene Data'!F118)),IF(AND(ISNUMBER(OFFSET('Hygiene Data'!$F$6,0,10*ROW('Hygiene Data'!F118))),DX124="No",ISNUMBER(OFFSET('Hygiene Data'!$F$6,0,10*ROW('Hygiene Data'!F118)))),CONCATENATE("[",ROUND(OFFSET('Hygiene Data'!$F$6,0,10*ROW('Hygiene Data'!F118)),0),"]"),IF(AND(ISNUMBER(OFFSET('Hygiene Data'!$F$6,0,10*ROW('Hygiene Data'!F118))),DX124="",ISNUMBER(OFFSET('Hygiene Data'!$F$6,0,10*ROW('Hygiene Data'!F118)))),OFFSET('Hygiene Data'!$F$6,0,10*ROW('Hygiene Data'!F118)),NA())))</f>
        <v>#N/A</v>
      </c>
      <c r="BJ124" s="254" t="e">
        <f ca="true">+IF(AND(ISNUMBER(OFFSET('Hygiene Data'!$F$8,0,10*ROW('Hygiene Data'!F118))),DY124="Yes"),OFFSET('Hygiene Data'!$F$8,0,10*ROW('Hygiene Data'!F118)),IF(AND(ISNUMBER(OFFSET('Hygiene Data'!$F$8,0,10*ROW('Hygiene Data'!F118))),DY124="No",ISNUMBER(OFFSET('Hygiene Data'!$F$8,0,10*ROW('Hygiene Data'!F118)))),CONCATENATE("[",ROUND(OFFSET('Hygiene Data'!$F$8,0,10*ROW('Hygiene Data'!F118)),0),"]"),IF(AND(ISNUMBER(OFFSET('Hygiene Data'!$F$8,0,10*ROW('Hygiene Data'!F118))),DY124="",ISNUMBER(OFFSET('Hygiene Data'!$F$8,0,10*ROW('Hygiene Data'!F118)))),OFFSET('Hygiene Data'!$F$8,0,10*ROW('Hygiene Data'!F118)),NA())))</f>
        <v>#N/A</v>
      </c>
      <c r="BK124" s="254" t="e">
        <f ca="true">+IF(AND(ISNUMBER(OFFSET('Hygiene Data'!$F$10,0,10*ROW('Hygiene Data'!F118))),DZ124="Yes"),OFFSET('Hygiene Data'!$F$10,0,10*ROW('Hygiene Data'!F118)),IF(AND(ISNUMBER(OFFSET('Hygiene Data'!$F$10,0,10*ROW('Hygiene Data'!F118))),DZ124="No",ISNUMBER(OFFSET('Hygiene Data'!$F$10,0,10*ROW('Hygiene Data'!F118)))),CONCATENATE("[",ROUND(OFFSET('Hygiene Data'!$F$10,0,10*ROW('Hygiene Data'!F118)),0),"]"),IF(AND(ISNUMBER(OFFSET('Hygiene Data'!$F$10,0,10*ROW('Hygiene Data'!F118))),DZ124="",ISNUMBER(OFFSET('Hygiene Data'!$F$10,0,10*ROW('Hygiene Data'!F118)))),OFFSET('Hygiene Data'!$F$10,0,10*ROW('Hygiene Data'!F118)),NA())))</f>
        <v>#N/A</v>
      </c>
      <c r="BL124" s="254" t="e">
        <f ca="true">+IF(AND(ISNUMBER(OFFSET('Hygiene Data'!$G$6,0,10*ROW('Hygiene Data'!G118))),EA124="Yes"),OFFSET('Hygiene Data'!$G$6,0,10*ROW('Hygiene Data'!G118)),IF(AND(ISNUMBER(OFFSET('Hygiene Data'!$G$6,0,10*ROW('Hygiene Data'!G118))),EA124="No",ISNUMBER(OFFSET('Hygiene Data'!$G$6,0,10*ROW('Hygiene Data'!G118)))),CONCATENATE("[",ROUND(OFFSET('Hygiene Data'!$G$6,0,10*ROW('Hygiene Data'!G118)),0),"]"),IF(AND(ISNUMBER(OFFSET('Hygiene Data'!$G$6,0,10*ROW('Hygiene Data'!G118))),EA124="",ISNUMBER(OFFSET('Hygiene Data'!$G$6,0,10*ROW('Hygiene Data'!G118)))),OFFSET('Hygiene Data'!$G$6,0,10*ROW('Hygiene Data'!G118)),NA())))</f>
        <v>#N/A</v>
      </c>
      <c r="BM124" s="254" t="e">
        <f ca="true">+IF(AND(ISNUMBER(OFFSET('Hygiene Data'!$G$8,0,10*ROW('Hygiene Data'!G118))),EB124="Yes"),OFFSET('Hygiene Data'!$G$8,0,10*ROW('Hygiene Data'!G118)),IF(AND(ISNUMBER(OFFSET('Hygiene Data'!$G$8,0,10*ROW('Hygiene Data'!G118))),EB124="No",ISNUMBER(OFFSET('Hygiene Data'!$G$8,0,10*ROW('Hygiene Data'!G118)))),CONCATENATE("[",ROUND(OFFSET('Hygiene Data'!$G$8,0,10*ROW('Hygiene Data'!G118)),0),"]"),IF(AND(ISNUMBER(OFFSET('Hygiene Data'!$G$8,0,10*ROW('Hygiene Data'!G118))),EB124="",ISNUMBER(OFFSET('Hygiene Data'!$G$8,0,10*ROW('Hygiene Data'!G118)))),OFFSET('Hygiene Data'!$G$8,0,10*ROW('Hygiene Data'!G118)),NA())))</f>
        <v>#N/A</v>
      </c>
      <c r="BN124" s="254" t="e">
        <f ca="true">+IF(AND(ISNUMBER(OFFSET('Hygiene Data'!$G$10,0,10*ROW('Hygiene Data'!G118))),EC124="Yes"),OFFSET('Hygiene Data'!$G$10,0,10*ROW('Hygiene Data'!G118)),IF(AND(ISNUMBER(OFFSET('Hygiene Data'!$G$10,0,10*ROW('Hygiene Data'!G118))),EC124="No",ISNUMBER(OFFSET('Hygiene Data'!$G$10,0,10*ROW('Hygiene Data'!G118)))),CONCATENATE("[",ROUND(OFFSET('Hygiene Data'!$G$10,0,10*ROW('Hygiene Data'!G118)),0),"]"),IF(AND(ISNUMBER(OFFSET('Hygiene Data'!$G$10,0,10*ROW('Hygiene Data'!G118))),EC124="",ISNUMBER(OFFSET('Hygiene Data'!$G$10,0,10*ROW('Hygiene Data'!G118)))),OFFSET('Hygiene Data'!$G$10,0,10*ROW('Hygiene Data'!G118)),NA())))</f>
        <v>#N/A</v>
      </c>
      <c r="BO124" s="254" t="e">
        <f ca="true">+IF(AND(ISNUMBER(OFFSET('Hygiene Data'!$H$6,0,10*ROW('Hygiene Data'!H118))),ED124="Yes"),OFFSET('Hygiene Data'!$H$6,0,10*ROW('Hygiene Data'!H118)),IF(AND(ISNUMBER(OFFSET('Hygiene Data'!$H$6,0,10*ROW('Hygiene Data'!H118))),ED124="No",ISNUMBER(OFFSET('Hygiene Data'!$H$6,0,10*ROW('Hygiene Data'!H118)))),CONCATENATE("[",ROUND(OFFSET('Hygiene Data'!$H$6,0,10*ROW('Hygiene Data'!H118)),0),"]"),IF(AND(ISNUMBER(OFFSET('Hygiene Data'!$H$6,0,10*ROW('Hygiene Data'!H118))),ED124="",ISNUMBER(OFFSET('Hygiene Data'!$H$6,0,10*ROW('Hygiene Data'!H118)))),OFFSET('Hygiene Data'!$H$6,0,10*ROW('Hygiene Data'!H118)),NA())))</f>
        <v>#N/A</v>
      </c>
      <c r="BP124" s="254" t="e">
        <f ca="true">+IF(AND(ISNUMBER(OFFSET('Hygiene Data'!$H$8,0,10*ROW('Hygiene Data'!H118))),EE124="Yes"),OFFSET('Hygiene Data'!$H$8,0,10*ROW('Hygiene Data'!H118)),IF(AND(ISNUMBER(OFFSET('Hygiene Data'!$H$8,0,10*ROW('Hygiene Data'!H118))),EE124="No",ISNUMBER(OFFSET('Hygiene Data'!$H$8,0,10*ROW('Hygiene Data'!H118)))),CONCATENATE("[",ROUND(OFFSET('Hygiene Data'!$H$8,0,10*ROW('Hygiene Data'!H118)),0),"]"),IF(AND(ISNUMBER(OFFSET('Hygiene Data'!$H$8,0,10*ROW('Hygiene Data'!H118))),EE124="",ISNUMBER(OFFSET('Hygiene Data'!$H$8,0,10*ROW('Hygiene Data'!H118)))),OFFSET('Hygiene Data'!$H$8,0,10*ROW('Hygiene Data'!H118)),NA())))</f>
        <v>#N/A</v>
      </c>
      <c r="BQ124" s="254" t="e">
        <f ca="true">+IF(AND(ISNUMBER(OFFSET('Hygiene Data'!$H$10,0,10*ROW('Hygiene Data'!H118))),EF124="Yes"),OFFSET('Hygiene Data'!$H$10,0,10*ROW('Hygiene Data'!H118)),IF(AND(ISNUMBER(OFFSET('Hygiene Data'!$H$10,0,10*ROW('Hygiene Data'!H118))),EF124="No",ISNUMBER(OFFSET('Hygiene Data'!$H$10,0,10*ROW('Hygiene Data'!H118)))),CONCATENATE("[",ROUND(OFFSET('Hygiene Data'!$H$10,0,10*ROW('Hygiene Data'!H118)),0),"]"),IF(AND(ISNUMBER(OFFSET('Hygiene Data'!$H$10,0,10*ROW('Hygiene Data'!H118))),EF124="",ISNUMBER(OFFSET('Hygiene Data'!$H$10,0,10*ROW('Hygiene Data'!H118)))),OFFSET('Hygiene Data'!$H$10,0,10*ROW('Hygiene Data'!H118)),NA())))</f>
        <v>#N/A</v>
      </c>
      <c r="BS124" s="36" t="str">
        <f ca="true">+IF(OFFSET('Water Data'!$C$28,0,10*ROW('Water Data'!C118))="","",OFFSET('Water Data'!$C$28,0,10*ROW('Water Data'!C118)))</f>
        <v/>
      </c>
      <c r="BT124" s="36" t="str">
        <f ca="true">+IF(OFFSET('Water Data'!$C$29,0,10*ROW('Water Data'!C118))="","",OFFSET('Water Data'!$C$29,0,10*ROW('Water Data'!C118)))</f>
        <v/>
      </c>
      <c r="BU124" s="36" t="str">
        <f ca="true">+IF(OFFSET('Water Data'!$C$30,0,10*ROW('Water Data'!C118))="","",OFFSET('Water Data'!$C$30,0,10*ROW('Water Data'!C118)))</f>
        <v/>
      </c>
      <c r="BV124" s="36" t="str">
        <f ca="true">+IF(OFFSET('Water Data'!$D$28,0,10*ROW('Water Data'!D118))="","",OFFSET('Water Data'!$D$28,0,10*ROW('Water Data'!D118)))</f>
        <v/>
      </c>
      <c r="BW124" s="36" t="str">
        <f ca="true">+IF(OFFSET('Water Data'!$D$29,0,10*ROW('Water Data'!D118))="","",OFFSET('Water Data'!$D$29,0,10*ROW('Water Data'!D118)))</f>
        <v/>
      </c>
      <c r="BX124" s="36" t="str">
        <f ca="true">+IF(OFFSET('Water Data'!$D$30,0,10*ROW('Water Data'!D118))="","",OFFSET('Water Data'!$D$30,0,10*ROW('Water Data'!D118)))</f>
        <v/>
      </c>
      <c r="BY124" s="36" t="str">
        <f ca="true">+IF(OFFSET('Water Data'!$E$28,0,10*ROW('Water Data'!E118))="","",OFFSET('Water Data'!$E$28,0,10*ROW('Water Data'!E118)))</f>
        <v/>
      </c>
      <c r="BZ124" s="36" t="str">
        <f ca="true">+IF(OFFSET('Water Data'!$E$29,0,10*ROW('Water Data'!E118))="","",OFFSET('Water Data'!$E$29,0,10*ROW('Water Data'!E118)))</f>
        <v/>
      </c>
      <c r="CA124" s="36" t="str">
        <f ca="true">+IF(OFFSET('Water Data'!$E$30,0,10*ROW('Water Data'!E118))="","",OFFSET('Water Data'!$E$30,0,10*ROW('Water Data'!E118)))</f>
        <v/>
      </c>
      <c r="CB124" s="36" t="str">
        <f ca="true">+IF(OFFSET('Water Data'!$F$28,0,10*ROW('Water Data'!F118))="","",OFFSET('Water Data'!$F$28,0,10*ROW('Water Data'!F118)))</f>
        <v/>
      </c>
      <c r="CC124" s="36" t="str">
        <f ca="true">+IF(OFFSET('Water Data'!$F$29,0,10*ROW('Water Data'!F118))="","",OFFSET('Water Data'!$F$29,0,10*ROW('Water Data'!F118)))</f>
        <v/>
      </c>
      <c r="CD124" s="36" t="str">
        <f ca="true">+IF(OFFSET('Water Data'!$F$30,0,10*ROW('Water Data'!F118))="","",OFFSET('Water Data'!$F$30,0,10*ROW('Water Data'!F118)))</f>
        <v/>
      </c>
      <c r="CE124" s="36" t="str">
        <f ca="true">+IF(OFFSET('Water Data'!$G$28,0,10*ROW('Water Data'!G118))="","",OFFSET('Water Data'!$G$28,0,10*ROW('Water Data'!G118)))</f>
        <v/>
      </c>
      <c r="CF124" s="36" t="str">
        <f ca="true">+IF(OFFSET('Water Data'!$G$29,0,10*ROW('Water Data'!G118))="","",OFFSET('Water Data'!$G$29,0,10*ROW('Water Data'!G118)))</f>
        <v/>
      </c>
      <c r="CG124" s="36" t="str">
        <f ca="true">+IF(OFFSET('Water Data'!$G$30,0,10*ROW('Water Data'!G118))="","",OFFSET('Water Data'!$G$30,0,10*ROW('Water Data'!G118)))</f>
        <v/>
      </c>
      <c r="CH124" s="36" t="str">
        <f ca="true">+IF(OFFSET('Water Data'!$H$28,0,10*ROW('Water Data'!H118))="","",OFFSET('Water Data'!$H$28,0,10*ROW('Water Data'!H118)))</f>
        <v/>
      </c>
      <c r="CI124" s="36" t="str">
        <f ca="true">+IF(OFFSET('Water Data'!$H$29,0,10*ROW('Water Data'!H118))="","",OFFSET('Water Data'!$H$29,0,10*ROW('Water Data'!H118)))</f>
        <v/>
      </c>
      <c r="CJ124" s="36" t="str">
        <f ca="true">+IF(OFFSET('Water Data'!$H$30,0,10*ROW('Water Data'!H118))="","",OFFSET('Water Data'!$H$30,0,10*ROW('Water Data'!H118)))</f>
        <v/>
      </c>
      <c r="CK124" s="36" t="str">
        <f ca="true">+IF(OFFSET('Sanitation Data'!$C$29,0,10*ROW('Sanitation Data'!C118))="","",OFFSET('Sanitation Data'!$C$29,0,10*ROW('Sanitation Data'!C118)))</f>
        <v/>
      </c>
      <c r="CL124" s="36" t="str">
        <f ca="true">+IF(OFFSET('Sanitation Data'!$C$30,0,10*ROW('Sanitation Data'!C118))="","",OFFSET('Sanitation Data'!$C$30,0,10*ROW('Sanitation Data'!C118)))</f>
        <v/>
      </c>
      <c r="CM124" s="36" t="str">
        <f ca="true">+IF(OFFSET('Sanitation Data'!$C$31,0,10*ROW('Sanitation Data'!C118))="","",OFFSET('Sanitation Data'!$C$31,0,10*ROW('Sanitation Data'!C118)))</f>
        <v/>
      </c>
      <c r="CN124" s="36" t="str">
        <f ca="true">+IF(OFFSET('Sanitation Data'!$C$32,0,10*ROW('Sanitation Data'!C118))="","",OFFSET('Sanitation Data'!$C$32,0,10*ROW('Sanitation Data'!C118)))</f>
        <v/>
      </c>
      <c r="CO124" s="36" t="str">
        <f ca="true">+IF(OFFSET('Sanitation Data'!$C$33,0,10*ROW('Sanitation Data'!C118))="","",OFFSET('Sanitation Data'!$C$33,0,10*ROW('Sanitation Data'!C118)))</f>
        <v/>
      </c>
      <c r="CP124" s="36" t="str">
        <f ca="true">+IF(OFFSET('Sanitation Data'!$D$29,0,10*ROW('Sanitation Data'!D118))="","",OFFSET('Sanitation Data'!$D$29,0,10*ROW('Sanitation Data'!D118)))</f>
        <v/>
      </c>
      <c r="CQ124" s="36" t="str">
        <f ca="true">+IF(OFFSET('Sanitation Data'!$D$30,0,10*ROW('Sanitation Data'!D118))="","",OFFSET('Sanitation Data'!$D$30,0,10*ROW('Sanitation Data'!D118)))</f>
        <v/>
      </c>
      <c r="CR124" s="36" t="str">
        <f ca="true">+IF(OFFSET('Sanitation Data'!$D$31,0,10*ROW('Sanitation Data'!D118))="","",OFFSET('Sanitation Data'!$D$31,0,10*ROW('Sanitation Data'!D118)))</f>
        <v/>
      </c>
      <c r="CS124" s="36" t="str">
        <f ca="true">+IF(OFFSET('Sanitation Data'!$D$32,0,10*ROW('Sanitation Data'!D118))="","",OFFSET('Sanitation Data'!$D$32,0,10*ROW('Sanitation Data'!D118)))</f>
        <v/>
      </c>
      <c r="CT124" s="36" t="str">
        <f ca="true">+IF(OFFSET('Sanitation Data'!$D$33,0,10*ROW('Sanitation Data'!D118))="","",OFFSET('Sanitation Data'!$D$33,0,10*ROW('Sanitation Data'!D118)))</f>
        <v/>
      </c>
      <c r="CU124" s="36" t="str">
        <f ca="true">+IF(OFFSET('Sanitation Data'!$E$29,0,10*ROW('Sanitation Data'!E118))="","",OFFSET('Sanitation Data'!$E$29,0,10*ROW('Sanitation Data'!E118)))</f>
        <v/>
      </c>
      <c r="CV124" s="36" t="str">
        <f ca="true">+IF(OFFSET('Sanitation Data'!$E$30,0,10*ROW('Sanitation Data'!E118))="","",OFFSET('Sanitation Data'!$E$30,0,10*ROW('Sanitation Data'!E118)))</f>
        <v/>
      </c>
      <c r="CW124" s="36" t="str">
        <f ca="true">+IF(OFFSET('Sanitation Data'!$E$31,0,10*ROW('Sanitation Data'!E118))="","",OFFSET('Sanitation Data'!$E$31,0,10*ROW('Sanitation Data'!E118)))</f>
        <v/>
      </c>
      <c r="CX124" s="36" t="str">
        <f ca="true">+IF(OFFSET('Sanitation Data'!$E$32,0,10*ROW('Sanitation Data'!E118))="","",OFFSET('Sanitation Data'!$E$32,0,10*ROW('Sanitation Data'!E118)))</f>
        <v/>
      </c>
      <c r="CY124" s="36" t="str">
        <f ca="true">+IF(OFFSET('Sanitation Data'!$E$33,0,10*ROW('Sanitation Data'!E118))="","",OFFSET('Sanitation Data'!$E$33,0,10*ROW('Sanitation Data'!E118)))</f>
        <v/>
      </c>
      <c r="CZ124" s="36" t="str">
        <f ca="true">+IF(OFFSET('Sanitation Data'!$F$29,0,10*ROW('Sanitation Data'!F118))="","",OFFSET('Sanitation Data'!$F$29,0,10*ROW('Sanitation Data'!F118)))</f>
        <v/>
      </c>
      <c r="DA124" s="36" t="str">
        <f ca="true">+IF(OFFSET('Sanitation Data'!$F$30,0,10*ROW('Sanitation Data'!F118))="","",OFFSET('Sanitation Data'!$F$30,0,10*ROW('Sanitation Data'!F118)))</f>
        <v/>
      </c>
      <c r="DB124" s="36" t="str">
        <f ca="true">+IF(OFFSET('Sanitation Data'!$F$31,0,10*ROW('Sanitation Data'!F118))="","",OFFSET('Sanitation Data'!$F$31,0,10*ROW('Sanitation Data'!F118)))</f>
        <v/>
      </c>
      <c r="DC124" s="36" t="str">
        <f ca="true">+IF(OFFSET('Sanitation Data'!$F$32,0,10*ROW('Sanitation Data'!F118))="","",OFFSET('Sanitation Data'!$F$32,0,10*ROW('Sanitation Data'!F118)))</f>
        <v/>
      </c>
      <c r="DD124" s="36" t="str">
        <f ca="true">+IF(OFFSET('Sanitation Data'!$F$33,0,10*ROW('Sanitation Data'!F118))="","",OFFSET('Sanitation Data'!$F$33,0,10*ROW('Sanitation Data'!F118)))</f>
        <v/>
      </c>
      <c r="DE124" s="36" t="str">
        <f ca="true">+IF(OFFSET('Sanitation Data'!$G$29,0,10*ROW('Sanitation Data'!G118))="","",OFFSET('Sanitation Data'!$G$29,0,10*ROW('Sanitation Data'!G118)))</f>
        <v/>
      </c>
      <c r="DF124" s="36" t="str">
        <f ca="true">+IF(OFFSET('Sanitation Data'!$G$30,0,10*ROW('Sanitation Data'!G118))="","",OFFSET('Sanitation Data'!$G$30,0,10*ROW('Sanitation Data'!G118)))</f>
        <v/>
      </c>
      <c r="DG124" s="36" t="str">
        <f ca="true">+IF(OFFSET('Sanitation Data'!$G$31,0,10*ROW('Sanitation Data'!G118))="","",OFFSET('Sanitation Data'!$G$31,0,10*ROW('Sanitation Data'!G118)))</f>
        <v/>
      </c>
      <c r="DH124" s="36" t="str">
        <f ca="true">+IF(OFFSET('Sanitation Data'!$G$32,0,10*ROW('Sanitation Data'!G118))="","",OFFSET('Sanitation Data'!$G$32,0,10*ROW('Sanitation Data'!G118)))</f>
        <v/>
      </c>
      <c r="DI124" s="36" t="str">
        <f ca="true">+IF(OFFSET('Sanitation Data'!$G$33,0,10*ROW('Sanitation Data'!G118))="","",OFFSET('Sanitation Data'!$G$33,0,10*ROW('Sanitation Data'!G118)))</f>
        <v/>
      </c>
      <c r="DJ124" s="36" t="str">
        <f ca="true">+IF(OFFSET('Sanitation Data'!$H$29,0,10*ROW('Sanitation Data'!H118))="","",OFFSET('Sanitation Data'!$H$29,0,10*ROW('Sanitation Data'!H118)))</f>
        <v/>
      </c>
      <c r="DK124" s="36" t="str">
        <f ca="true">+IF(OFFSET('Sanitation Data'!$H$30,0,10*ROW('Sanitation Data'!H118))="","",OFFSET('Sanitation Data'!$H$30,0,10*ROW('Sanitation Data'!H118)))</f>
        <v/>
      </c>
      <c r="DL124" s="36" t="str">
        <f ca="true">+IF(OFFSET('Sanitation Data'!$H$31,0,10*ROW('Sanitation Data'!H118))="","",OFFSET('Sanitation Data'!$H$31,0,10*ROW('Sanitation Data'!H118)))</f>
        <v/>
      </c>
      <c r="DM124" s="36" t="str">
        <f ca="true">+IF(OFFSET('Sanitation Data'!$H$32,0,10*ROW('Sanitation Data'!H118))="","",OFFSET('Sanitation Data'!$H$32,0,10*ROW('Sanitation Data'!H118)))</f>
        <v/>
      </c>
      <c r="DN124" s="36" t="str">
        <f ca="true">+IF(OFFSET('Sanitation Data'!$H$33,0,10*ROW('Sanitation Data'!H118))="","",OFFSET('Sanitation Data'!$H$33,0,10*ROW('Sanitation Data'!H118)))</f>
        <v/>
      </c>
      <c r="DO124" s="36" t="str">
        <f ca="true">+IF(OFFSET('Hygiene Data'!$C$12,0,10*ROW('Hygiene Data'!C118))="","",OFFSET('Hygiene Data'!$C$12,0,10*ROW('Hygiene Data'!C118)))</f>
        <v/>
      </c>
      <c r="DP124" s="36" t="str">
        <f ca="true">+IF(OFFSET('Hygiene Data'!$C$13,0,10*ROW('Hygiene Data'!C118))="","",OFFSET('Hygiene Data'!$C$13,0,10*ROW('Hygiene Data'!C118)))</f>
        <v/>
      </c>
      <c r="DQ124" s="36" t="str">
        <f ca="true">+IF(OFFSET('Hygiene Data'!$C$14,0,10*ROW('Hygiene Data'!C118))="","",OFFSET('Hygiene Data'!$C$14,0,10*ROW('Hygiene Data'!C118)))</f>
        <v/>
      </c>
      <c r="DR124" s="36" t="str">
        <f ca="true">+IF(OFFSET('Hygiene Data'!$D$12,0,10*ROW('Hygiene Data'!D118))="","",OFFSET('Hygiene Data'!$D$12,0,10*ROW('Hygiene Data'!D118)))</f>
        <v/>
      </c>
      <c r="DS124" s="36" t="str">
        <f ca="true">+IF(OFFSET('Hygiene Data'!$D$13,0,10*ROW('Hygiene Data'!D118))="","",OFFSET('Hygiene Data'!$D$13,0,10*ROW('Hygiene Data'!D118)))</f>
        <v/>
      </c>
      <c r="DT124" s="36" t="str">
        <f ca="true">+IF(OFFSET('Hygiene Data'!$D$14,0,10*ROW('Hygiene Data'!D118))="","",OFFSET('Hygiene Data'!$D$14,0,10*ROW('Hygiene Data'!D118)))</f>
        <v/>
      </c>
      <c r="DU124" s="36" t="str">
        <f ca="true">+IF(OFFSET('Hygiene Data'!$E$12,0,10*ROW('Hygiene Data'!E118))="","",OFFSET('Hygiene Data'!$E$12,0,10*ROW('Hygiene Data'!E118)))</f>
        <v/>
      </c>
      <c r="DV124" s="36" t="str">
        <f ca="true">+IF(OFFSET('Hygiene Data'!$E$13,0,10*ROW('Hygiene Data'!E118))="","",OFFSET('Hygiene Data'!$E$13,0,10*ROW('Hygiene Data'!E118)))</f>
        <v/>
      </c>
      <c r="DW124" s="36" t="str">
        <f ca="true">+IF(OFFSET('Hygiene Data'!$E$14,0,10*ROW('Hygiene Data'!E118))="","",OFFSET('Hygiene Data'!$E$14,0,10*ROW('Hygiene Data'!E118)))</f>
        <v/>
      </c>
      <c r="DX124" s="36" t="str">
        <f ca="true">+IF(OFFSET('Hygiene Data'!$F$12,0,10*ROW('Hygiene Data'!F118))="","",OFFSET('Hygiene Data'!$F$12,0,10*ROW('Hygiene Data'!F118)))</f>
        <v/>
      </c>
      <c r="DY124" s="36" t="str">
        <f ca="true">+IF(OFFSET('Hygiene Data'!$F$13,0,10*ROW('Hygiene Data'!F118))="","",OFFSET('Hygiene Data'!$F$13,0,10*ROW('Hygiene Data'!F118)))</f>
        <v/>
      </c>
      <c r="DZ124" s="36" t="str">
        <f ca="true">+IF(OFFSET('Hygiene Data'!$F$14,0,10*ROW('Hygiene Data'!F118))="","",OFFSET('Hygiene Data'!$F$14,0,10*ROW('Hygiene Data'!F118)))</f>
        <v/>
      </c>
      <c r="EA124" s="36" t="str">
        <f ca="true">+IF(OFFSET('Hygiene Data'!$G$12,0,10*ROW('Hygiene Data'!G118))="","",OFFSET('Hygiene Data'!$G$12,0,10*ROW('Hygiene Data'!G118)))</f>
        <v/>
      </c>
      <c r="EB124" s="36" t="str">
        <f ca="true">+IF(OFFSET('Hygiene Data'!$G$13,0,10*ROW('Hygiene Data'!G118))="","",OFFSET('Hygiene Data'!$G$13,0,10*ROW('Hygiene Data'!G118)))</f>
        <v/>
      </c>
      <c r="EC124" s="36" t="str">
        <f ca="true">+IF(OFFSET('Hygiene Data'!$G$14,0,10*ROW('Hygiene Data'!G118))="","",OFFSET('Hygiene Data'!$G$14,0,10*ROW('Hygiene Data'!G118)))</f>
        <v/>
      </c>
      <c r="ED124" s="36" t="str">
        <f ca="true">+IF(OFFSET('Hygiene Data'!$H$12,0,10*ROW('Hygiene Data'!H118))="","",OFFSET('Hygiene Data'!$H$12,0,10*ROW('Hygiene Data'!H118)))</f>
        <v/>
      </c>
      <c r="EE124" s="36" t="str">
        <f ca="true">+IF(OFFSET('Hygiene Data'!$H$13,0,10*ROW('Hygiene Data'!H118))="","",OFFSET('Hygiene Data'!$H$13,0,10*ROW('Hygiene Data'!H118)))</f>
        <v/>
      </c>
      <c r="EF124" s="36" t="str">
        <f ca="true">+IF(OFFSET('Hygiene Data'!$H$14,0,10*ROW('Hygiene Data'!H118))="","",OFFSET('Hygiene Data'!$H$14,0,10*ROW('Hygiene Data'!H118)))</f>
        <v/>
      </c>
    </row>
    <row r="125" x14ac:dyDescent="0.2">
      <c r="A125" s="59" t="str">
        <f ca="true">+IF(OFFSET('Water Data'!$B$1,0,10*ROW('Water Data'!B122))="","",OFFSET('Water Data'!$B$1,0,10*ROW('Water Data'!B122)))</f>
        <v/>
      </c>
      <c r="B125" s="59" t="str">
        <f ca="true">+IF(OFFSET('Water Data'!$A$3,0,10*ROW('Water Data'!A122))="","",OFFSET('Water Data'!$A$3,0,10*ROW('Water Data'!A122)))</f>
        <v/>
      </c>
      <c r="C125" s="59" t="str">
        <f ca="true">+IF(OFFSET('Water Data'!$C$3,0,10*ROW('Water Data'!C122))="","",OFFSET('Water Data'!$C$3,0,10*ROW('Water Data'!C122)))</f>
        <v/>
      </c>
      <c r="D125" s="252" t="e">
        <f ca="true">+IF(AND(ISNUMBER(OFFSET('Water Data'!$C$5,0,10*ROW('Water Data'!C119))),BS125="Yes"),100-OFFSET('Water Data'!$C$5,0,10*ROW('Water Data'!C119)),IF(AND(ISNUMBER(OFFSET('Water Data'!$C$5,0,10*ROW('Water Data'!C119))),BS125="No",ISNUMBER(OFFSET('Water Data'!$C$5,0,10*ROW('Water Data'!C119)))),CONCATENATE("[",ROUND(100-OFFSET('Water Data'!$C$5,0,10*ROW('Water Data'!C119)),0),"]"),IF(AND(ISNUMBER(OFFSET('Water Data'!$C$5,0,10*ROW('Water Data'!C119))),BS125="",ISNUMBER(OFFSET('Water Data'!$C$5,0,10*ROW('Water Data'!C119)))),100-OFFSET('Water Data'!$C$5,0,10*ROW('Water Data'!C119)),NA())))</f>
        <v>#N/A</v>
      </c>
      <c r="E125" s="252" t="e">
        <f ca="true">+IF(AND(ISNUMBER(OFFSET('Water Data'!$C$7,0,10*ROW('Water Data'!D119))),BT125="Yes"),OFFSET('Water Data'!$C$7,0,10*ROW('Water Data'!C119)),IF(AND(ISNUMBER(OFFSET('Water Data'!$C$7,0,10*ROW('Water Data'!C119))),BT125="No",ISNUMBER(OFFSET('Water Data'!$C$7,0,10*ROW('Water Data'!C119)))),CONCATENATE("[",ROUND(OFFSET('Water Data'!$C$7,0,10*ROW('Water Data'!C119)),0),"]"),IF(AND(ISNUMBER(OFFSET('Water Data'!$C$7,0,10*ROW('Water Data'!C119))),BT125="",ISNUMBER(OFFSET('Water Data'!$C$7,0,10*ROW('Water Data'!C119)))),OFFSET('Water Data'!$C$7,0,10*ROW('Water Data'!C119)),NA())))</f>
        <v>#N/A</v>
      </c>
      <c r="F125" s="252" t="e">
        <f ca="true">+IF(AND(ISNUMBER(OFFSET('Water Data'!$C$10,0,10*ROW('Water Data'!C119))),BU125="Yes"),OFFSET('Water Data'!$C$10,0,10*ROW('Water Data'!C119)),IF(AND(ISNUMBER(OFFSET('Water Data'!$C$10,0,10*ROW('Water Data'!C119))),BU125="No",ISNUMBER(OFFSET('Water Data'!$C$10,0,10*ROW('Water Data'!C119)))),CONCATENATE("[",ROUND(OFFSET('Water Data'!$C$10,0,10*ROW('Water Data'!C119)),0),"]"),IF(AND(ISNUMBER(OFFSET('Water Data'!$C$10,0,10*ROW('Water Data'!C119))),BU125="",ISNUMBER(OFFSET('Water Data'!$C$10,0,10*ROW('Water Data'!C119)))),OFFSET('Water Data'!$C$10,0,10*ROW('Water Data'!C119)),NA())))</f>
        <v>#N/A</v>
      </c>
      <c r="G125" s="252" t="e">
        <f ca="true">+IF(AND(ISNUMBER(OFFSET('Water Data'!$D$5,0,10*ROW('Water Data'!D119))),BV125="Yes"),100-OFFSET('Water Data'!$D$5,0,10*ROW('Water Data'!D119)),IF(AND(ISNUMBER(OFFSET('Water Data'!$D$5,0,10*ROW('Water Data'!D119))),BV125="No",ISNUMBER(OFFSET('Water Data'!$D$5,0,10*ROW('Water Data'!D119)))),CONCATENATE("[",ROUND(100-OFFSET('Water Data'!$D$5,0,10*ROW('Water Data'!D119)),0),"]"),IF(AND(ISNUMBER(OFFSET('Water Data'!$D$5,0,10*ROW('Water Data'!D119))),BV125="",ISNUMBER(OFFSET('Water Data'!$D$5,0,10*ROW('Water Data'!D119)))),100-OFFSET('Water Data'!$D$5,0,10*ROW('Water Data'!D119)),NA())))</f>
        <v>#N/A</v>
      </c>
      <c r="H125" s="252" t="e">
        <f ca="true">+IF(AND(ISNUMBER(OFFSET('Water Data'!$D$7,0,10*ROW('Water Data'!D119))),BW125="Yes"),OFFSET('Water Data'!$D$7,0,10*ROW('Water Data'!D119)),IF(AND(ISNUMBER(OFFSET('Water Data'!$D$7,0,10*ROW('Water Data'!D119))),BW125="No",ISNUMBER(OFFSET('Water Data'!$D$7,0,10*ROW('Water Data'!D119)))),CONCATENATE("[",ROUND(OFFSET('Water Data'!$C$7,0,10*ROW('Water Data'!D119)),0),"]"),IF(AND(ISNUMBER(OFFSET('Water Data'!$D$7,0,10*ROW('Water Data'!D119))),BW125="",ISNUMBER(OFFSET('Water Data'!$D$7,0,10*ROW('Water Data'!D119)))),OFFSET('Water Data'!$D$7,0,10*ROW('Water Data'!D119)),NA())))</f>
        <v>#N/A</v>
      </c>
      <c r="I125" s="252" t="e">
        <f ca="true">+IF(AND(ISNUMBER(OFFSET('Water Data'!$D$10,0,10*ROW('Water Data'!D119))),BX125="Yes"),OFFSET('Water Data'!$D$10,0,10*ROW('Water Data'!D119)),IF(AND(ISNUMBER(OFFSET('Water Data'!$D$10,0,10*ROW('Water Data'!D119))),BX125="No",ISNUMBER(OFFSET('Water Data'!$D$10,0,10*ROW('Water Data'!D119)))),CONCATENATE("[",ROUND(OFFSET('Water Data'!$D$10,0,10*ROW('Water Data'!D119)),0),"]"),IF(AND(ISNUMBER(OFFSET('Water Data'!$D$10,0,10*ROW('Water Data'!D119))),BX125="",ISNUMBER(OFFSET('Water Data'!$D$10,0,10*ROW('Water Data'!D119)))),OFFSET('Water Data'!$D$10,0,10*ROW('Water Data'!D119)),NA())))</f>
        <v>#N/A</v>
      </c>
      <c r="J125" s="252" t="e">
        <f ca="true">+IF(AND(ISNUMBER(OFFSET('Water Data'!$E$5,0,10*ROW('Water Data'!E119))),BY125="Yes"),100-OFFSET('Water Data'!$E$5,0,10*ROW('Water Data'!E119)),IF(AND(ISNUMBER(OFFSET('Water Data'!$E$5,0,10*ROW('Water Data'!E119))),BY125="No",ISNUMBER(OFFSET('Water Data'!$E$5,0,10*ROW('Water Data'!E119)))),CONCATENATE("[",ROUND(100-OFFSET('Water Data'!$E$5,0,10*ROW('Water Data'!E119)),0),"]"),IF(AND(ISNUMBER(OFFSET('Water Data'!$E$5,0,10*ROW('Water Data'!E119))),BY125="",ISNUMBER(OFFSET('Water Data'!$E$5,0,10*ROW('Water Data'!E119)))),100-OFFSET('Water Data'!$E$5,0,10*ROW('Water Data'!E119)),NA())))</f>
        <v>#N/A</v>
      </c>
      <c r="K125" s="252" t="e">
        <f ca="true">+IF(AND(ISNUMBER(OFFSET('Water Data'!$E$7,0,10*ROW('Water Data'!E119))),BZ125="Yes"),OFFSET('Water Data'!$E$7,0,10*ROW('Water Data'!E119)),IF(AND(ISNUMBER(OFFSET('Water Data'!$E$7,0,10*ROW('Water Data'!E119))),BZ125="No",ISNUMBER(OFFSET('Water Data'!$E$7,0,10*ROW('Water Data'!E119)))),CONCATENATE("[",ROUND(OFFSET('Water Data'!$E$7,0,10*ROW('Water Data'!E119)),0),"]"),IF(AND(ISNUMBER(OFFSET('Water Data'!$E$7,0,10*ROW('Water Data'!E119))),BZ125="",ISNUMBER(OFFSET('Water Data'!$E$7,0,10*ROW('Water Data'!E119)))),OFFSET('Water Data'!$E$7,0,10*ROW('Water Data'!E119)),NA())))</f>
        <v>#N/A</v>
      </c>
      <c r="L125" s="252" t="e">
        <f ca="true">+IF(AND(ISNUMBER(OFFSET('Water Data'!$E$10,0,10*ROW('Water Data'!E119))),CA125="Yes"),OFFSET('Water Data'!$E$10,0,10*ROW('Water Data'!E119)),IF(AND(ISNUMBER(OFFSET('Water Data'!$E$10,0,10*ROW('Water Data'!E119))),CA125="No",ISNUMBER(OFFSET('Water Data'!$E$10,0,10*ROW('Water Data'!E119)))),CONCATENATE("[",ROUND(OFFSET('Water Data'!$E$10,0,10*ROW('Water Data'!E119)),0),"]"),IF(AND(ISNUMBER(OFFSET('Water Data'!$E$10,0,10*ROW('Water Data'!E119))),CA125="",ISNUMBER(OFFSET('Water Data'!$E$10,0,10*ROW('Water Data'!E119)))),OFFSET('Water Data'!$E$10,0,10*ROW('Water Data'!E119)),NA())))</f>
        <v>#N/A</v>
      </c>
      <c r="M125" s="252" t="e">
        <f ca="true">+IF(AND(ISNUMBER(OFFSET('Water Data'!$F$5,0,10*ROW('Water Data'!F119))),CB125="Yes"),100-OFFSET('Water Data'!$F$5,0,10*ROW('Water Data'!F119)),IF(AND(ISNUMBER(OFFSET('Water Data'!$F$5,0,10*ROW('Water Data'!F119))),CB125="No",ISNUMBER(OFFSET('Water Data'!$F$5,0,10*ROW('Water Data'!F119)))),CONCATENATE("[",ROUND(100-OFFSET('Water Data'!$F$5,0,10*ROW('Water Data'!F119)),0),"]"),IF(AND(ISNUMBER(OFFSET('Water Data'!$F$5,0,10*ROW('Water Data'!F119))),CB125="",ISNUMBER(OFFSET('Water Data'!$F$5,0,10*ROW('Water Data'!F119)))),100-OFFSET('Water Data'!$F$5,0,10*ROW('Water Data'!F119)),NA())))</f>
        <v>#N/A</v>
      </c>
      <c r="N125" s="252" t="e">
        <f ca="true">+IF(AND(ISNUMBER(OFFSET('Water Data'!$F$7,0,10*ROW('Water Data'!F119))),CC125="Yes"),OFFSET('Water Data'!$F$7,0,10*ROW('Water Data'!F119)),IF(AND(ISNUMBER(OFFSET('Water Data'!$F$7,0,10*ROW('Water Data'!F119))),CC125="No",ISNUMBER(OFFSET('Water Data'!$F$7,0,10*ROW('Water Data'!F119)))),CONCATENATE("[",ROUND(OFFSET('Water Data'!$F$7,0,10*ROW('Water Data'!F119)),0),"]"),IF(AND(ISNUMBER(OFFSET('Water Data'!$F$7,0,10*ROW('Water Data'!F119))),CC125="",ISNUMBER(OFFSET('Water Data'!$F$7,0,10*ROW('Water Data'!F119)))),OFFSET('Water Data'!$F$7,0,10*ROW('Water Data'!F119)),NA())))</f>
        <v>#N/A</v>
      </c>
      <c r="O125" s="252" t="e">
        <f ca="true">+IF(AND(ISNUMBER(OFFSET('Water Data'!$F$10,0,10*ROW('Water Data'!F119))),CD125="Yes"),OFFSET('Water Data'!$F$10,0,10*ROW('Water Data'!F119)),IF(AND(ISNUMBER(OFFSET('Water Data'!$F$10,0,10*ROW('Water Data'!F119))),CD125="No",ISNUMBER(OFFSET('Water Data'!$F$10,0,10*ROW('Water Data'!F119)))),CONCATENATE("[",ROUND(OFFSET('Water Data'!$F$10,0,10*ROW('Water Data'!F119)),0),"]"),IF(AND(ISNUMBER(OFFSET('Water Data'!$F$10,0,10*ROW('Water Data'!F119))),CD125="",ISNUMBER(OFFSET('Water Data'!$F$10,0,10*ROW('Water Data'!F119)))),OFFSET('Water Data'!$F$10,0,10*ROW('Water Data'!F119)),NA())))</f>
        <v>#N/A</v>
      </c>
      <c r="P125" s="252" t="e">
        <f ca="true">+IF(AND(ISNUMBER(OFFSET('Water Data'!$G$5,0,10*ROW('Water Data'!G119))),CE125="Yes"),100-OFFSET('Water Data'!$G$5,0,10*ROW('Water Data'!G119)),IF(AND(ISNUMBER(OFFSET('Water Data'!$G$5,0,10*ROW('Water Data'!G119))),CE125="No",ISNUMBER(OFFSET('Water Data'!$G$5,0,10*ROW('Water Data'!G119)))),CONCATENATE("[",ROUND(100-OFFSET('Water Data'!$G$5,0,10*ROW('Water Data'!G119)),0),"]"),IF(AND(ISNUMBER(OFFSET('Water Data'!$G$5,0,10*ROW('Water Data'!G119))),CE125="",ISNUMBER(OFFSET('Water Data'!$G$5,0,10*ROW('Water Data'!G119)))),100-OFFSET('Water Data'!$G$5,0,10*ROW('Water Data'!G119)),NA())))</f>
        <v>#N/A</v>
      </c>
      <c r="Q125" s="252" t="e">
        <f ca="true">+IF(AND(ISNUMBER(OFFSET('Water Data'!$G$7,0,10*ROW('Water Data'!G119))),CF125="Yes"),OFFSET('Water Data'!$G$7,0,10*ROW('Water Data'!G119)),IF(AND(ISNUMBER(OFFSET('Water Data'!$G$7,0,10*ROW('Water Data'!G119))),CF125="No",ISNUMBER(OFFSET('Water Data'!$G$7,0,10*ROW('Water Data'!G119)))),CONCATENATE("[",ROUND(OFFSET('Water Data'!$G$7,0,10*ROW('Water Data'!G119)),0),"]"),IF(AND(ISNUMBER(OFFSET('Water Data'!$G$7,0,10*ROW('Water Data'!G119))),CF125="",ISNUMBER(OFFSET('Water Data'!$G$7,0,10*ROW('Water Data'!G119)))),OFFSET('Water Data'!$G$7,0,10*ROW('Water Data'!G119)),NA())))</f>
        <v>#N/A</v>
      </c>
      <c r="R125" s="252" t="e">
        <f ca="true">+IF(AND(ISNUMBER(OFFSET('Water Data'!$G$10,0,10*ROW('Water Data'!G119))),CG125="Yes"),OFFSET('Water Data'!$G$10,0,10*ROW('Water Data'!G119)),IF(AND(ISNUMBER(OFFSET('Water Data'!$G$10,0,10*ROW('Water Data'!G119))),CG125="No",ISNUMBER(OFFSET('Water Data'!$G$10,0,10*ROW('Water Data'!G119)))),CONCATENATE("[",ROUND(OFFSET('Water Data'!$G$10,0,10*ROW('Water Data'!G119)),0),"]"),IF(AND(ISNUMBER(OFFSET('Water Data'!$G$10,0,10*ROW('Water Data'!G119))),CG125="",ISNUMBER(OFFSET('Water Data'!$G$10,0,10*ROW('Water Data'!G119)))),OFFSET('Water Data'!$G$10,0,10*ROW('Water Data'!G119)),NA())))</f>
        <v>#N/A</v>
      </c>
      <c r="S125" s="252" t="e">
        <f ca="true">+IF(AND(ISNUMBER(OFFSET('Water Data'!$H$5,0,10*ROW('Water Data'!H119))),CH125="Yes"),100-OFFSET('Water Data'!$H$5,0,10*ROW('Water Data'!H119)),IF(AND(ISNUMBER(OFFSET('Water Data'!$H$5,0,10*ROW('Water Data'!H119))),CH125="No",ISNUMBER(OFFSET('Water Data'!$H$5,0,10*ROW('Water Data'!H119)))),CONCATENATE("[",ROUND(100-OFFSET('Water Data'!$H$5,0,10*ROW('Water Data'!H119)),0),"]"),IF(AND(ISNUMBER(OFFSET('Water Data'!$H$5,0,10*ROW('Water Data'!H119))),CH125="",ISNUMBER(OFFSET('Water Data'!$H$5,0,10*ROW('Water Data'!H119)))),100-OFFSET('Water Data'!$H$5,0,10*ROW('Water Data'!H119)),NA())))</f>
        <v>#N/A</v>
      </c>
      <c r="T125" s="252" t="e">
        <f ca="true">+IF(AND(ISNUMBER(OFFSET('Water Data'!$H$7,0,10*ROW('Water Data'!H119))),CI125="Yes"),OFFSET('Water Data'!$H$7,0,10*ROW('Water Data'!H119)),IF(AND(ISNUMBER(OFFSET('Water Data'!$H$7,0,10*ROW('Water Data'!H119))),CI125="No",ISNUMBER(OFFSET('Water Data'!$H$7,0,10*ROW('Water Data'!H119)))),CONCATENATE("[",ROUND(OFFSET('Water Data'!$H$7,0,10*ROW('Water Data'!H119)),0),"]"),IF(AND(ISNUMBER(OFFSET('Water Data'!$H$7,0,10*ROW('Water Data'!H119))),CI125="",ISNUMBER(OFFSET('Water Data'!$H$7,0,10*ROW('Water Data'!H119)))),OFFSET('Water Data'!$H$7,0,10*ROW('Water Data'!H119)),NA())))</f>
        <v>#N/A</v>
      </c>
      <c r="U125" s="252" t="e">
        <f ca="true">+IF(AND(ISNUMBER(OFFSET('Water Data'!$H$10,0,10*ROW('Water Data'!H119))),CJ125="Yes"),OFFSET('Water Data'!$H$10,0,10*ROW('Water Data'!H119)),IF(AND(ISNUMBER(OFFSET('Water Data'!$H$10,0,10*ROW('Water Data'!H119))),CJ125="No",ISNUMBER(OFFSET('Water Data'!$H$10,0,10*ROW('Water Data'!H119)))),CONCATENATE("[",ROUND(OFFSET('Water Data'!$H$10,0,10*ROW('Water Data'!H119)),0),"]"),IF(AND(ISNUMBER(OFFSET('Water Data'!$H$10,0,10*ROW('Water Data'!H119))),CJ125="",ISNUMBER(OFFSET('Water Data'!$H$10,0,10*ROW('Water Data'!H119)))),OFFSET('Water Data'!$H$10,0,10*ROW('Water Data'!H119)),NA())))</f>
        <v>#N/A</v>
      </c>
      <c r="V125" s="253" t="e">
        <f ca="true">+IF(AND(ISNUMBER(OFFSET('Sanitation Data'!$C$5,0,10*ROW('Sanitation Data'!C119))),CK125="Yes"),100-OFFSET('Sanitation Data'!$C$5,0,10*ROW('Sanitation Data'!C119)),IF(AND(ISNUMBER(OFFSET('Sanitation Data'!$C$5,0,10*ROW('Sanitation Data'!C119))),CK125="No",ISNUMBER(OFFSET('Sanitation Data'!$C$5,0,10*ROW('Sanitation Data'!C119)))),CONCATENATE("[",ROUND(100-OFFSET('Sanitation Data'!$C$5,0,10*ROW('Sanitation Data'!C119)),0),"]"),IF(AND(ISNUMBER(OFFSET('Sanitation Data'!$C$5,0,10*ROW('Sanitation Data'!C119))),CK125="",ISNUMBER(OFFSET('Sanitation Data'!$C$5,0,10*ROW('Sanitation Data'!C119)))),100-OFFSET('Sanitation Data'!$C$5,0,10*ROW('Sanitation Data'!C119)),NA())))</f>
        <v>#N/A</v>
      </c>
      <c r="W125" s="253" t="e">
        <f ca="true">+IF(AND(ISNUMBER(OFFSET('Sanitation Data'!$C$7,0,10*ROW('Sanitation Data'!C119))),CL125="Yes"),OFFSET('Sanitation Data'!$C$7,0,10*ROW('Sanitation Data'!C119)),IF(AND(ISNUMBER(OFFSET('Sanitation Data'!$C$7,0,10*ROW('Sanitation Data'!C119))),CL125="No",ISNUMBER(OFFSET('Sanitation Data'!$C$7,0,10*ROW('Sanitation Data'!C119)))),CONCATENATE("[",ROUND(OFFSET('Sanitation Data'!$C$7,0,10*ROW('Sanitation Data'!C119)),0),"]"),IF(AND(ISNUMBER(OFFSET('Sanitation Data'!$C$7,0,10*ROW('Sanitation Data'!C119))),CL125="",ISNUMBER(OFFSET('Sanitation Data'!$C$7,0,10*ROW('Sanitation Data'!C119)))),OFFSET('Sanitation Data'!$C$7,0,10*ROW('Sanitation Data'!C119)),NA())))</f>
        <v>#N/A</v>
      </c>
      <c r="X125" s="253" t="e">
        <f ca="true">+IF(AND(ISNUMBER(OFFSET('Sanitation Data'!$C$11,0,10*ROW('Sanitation Data'!C119))),CM125="Yes"),OFFSET('Sanitation Data'!$C$11,0,10*ROW('Sanitation Data'!C119)),IF(AND(ISNUMBER(OFFSET('Sanitation Data'!$C$11,0,10*ROW('Sanitation Data'!C119))),CM125="No",ISNUMBER(OFFSET('Sanitation Data'!$C$11,0,10*ROW('Sanitation Data'!C119)))),CONCATENATE("[",ROUND(OFFSET('Sanitation Data'!$C$11,0,10*ROW('Sanitation Data'!C119)),0),"]"),IF(AND(ISNUMBER(OFFSET('Sanitation Data'!$C$11,0,10*ROW('Sanitation Data'!C119))),CM125="",ISNUMBER(OFFSET('Sanitation Data'!$C$11,0,10*ROW('Sanitation Data'!C119)))),OFFSET('Sanitation Data'!$C$11,0,10*ROW('Sanitation Data'!C119)),NA())))</f>
        <v>#N/A</v>
      </c>
      <c r="Y125" s="253" t="e">
        <f ca="true">+IF(AND(ISNUMBER(OFFSET('Sanitation Data'!$C$12,0,10*ROW('Sanitation Data'!C119))),CN125="Yes"),OFFSET('Sanitation Data'!$C$12,0,10*ROW('Sanitation Data'!C119)),IF(AND(ISNUMBER(OFFSET('Sanitation Data'!$C$12,0,10*ROW('Sanitation Data'!C119))),CN125="No",ISNUMBER(OFFSET('Sanitation Data'!$C$12,0,10*ROW('Sanitation Data'!C119)))),CONCATENATE("[",ROUND(OFFSET('Sanitation Data'!$C$12,0,10*ROW('Sanitation Data'!C119)),0),"]"),IF(AND(ISNUMBER(OFFSET('Sanitation Data'!$C$12,0,10*ROW('Sanitation Data'!C119))),CN125="",ISNUMBER(OFFSET('Sanitation Data'!$C$12,0,10*ROW('Sanitation Data'!C119)))),OFFSET('Sanitation Data'!$C$12,0,10*ROW('Sanitation Data'!C119)),NA())))</f>
        <v>#N/A</v>
      </c>
      <c r="Z125" s="253" t="e">
        <f ca="true">+IF(AND(ISNUMBER(OFFSET('Sanitation Data'!$C$13,0,10*ROW('Sanitation Data'!C119))),CO125="Yes"),OFFSET('Sanitation Data'!$C$13,0,10*ROW('Sanitation Data'!C119)),IF(AND(ISNUMBER(OFFSET('Sanitation Data'!$C$13,0,10*ROW('Sanitation Data'!C119))),CO125="No",ISNUMBER(OFFSET('Sanitation Data'!$C$13,0,10*ROW('Sanitation Data'!C119)))),CONCATENATE("[",ROUND(OFFSET('Sanitation Data'!$C$13,0,10*ROW('Sanitation Data'!C119)),0),"]"),IF(AND(ISNUMBER(OFFSET('Sanitation Data'!$C$13,0,10*ROW('Sanitation Data'!C119))),CO125="",ISNUMBER(OFFSET('Sanitation Data'!$C$13,0,10*ROW('Sanitation Data'!C119)))),OFFSET('Sanitation Data'!$C$13,0,10*ROW('Sanitation Data'!C119)),NA())))</f>
        <v>#N/A</v>
      </c>
      <c r="AA125" s="253" t="e">
        <f ca="true">+IF(AND(ISNUMBER(OFFSET('Sanitation Data'!$D$5,0,10*ROW('Sanitation Data'!D119))),CP125="Yes"),100-OFFSET('Sanitation Data'!$D$5,0,10*ROW('Sanitation Data'!D119)),IF(AND(ISNUMBER(OFFSET('Sanitation Data'!$D$5,0,10*ROW('Sanitation Data'!D119))),CP125="No",ISNUMBER(OFFSET('Sanitation Data'!$D$5,0,10*ROW('Sanitation Data'!D119)))),CONCATENATE("[",ROUND(100-OFFSET('Sanitation Data'!$D$5,0,10*ROW('Sanitation Data'!D119)),0),"]"),IF(AND(ISNUMBER(OFFSET('Sanitation Data'!$D$5,0,10*ROW('Sanitation Data'!D119))),CP125="",ISNUMBER(OFFSET('Sanitation Data'!$D$5,0,10*ROW('Sanitation Data'!D119)))),100-OFFSET('Sanitation Data'!$D$5,0,10*ROW('Sanitation Data'!D119)),NA())))</f>
        <v>#N/A</v>
      </c>
      <c r="AB125" s="253" t="e">
        <f ca="true">+IF(AND(ISNUMBER(OFFSET('Sanitation Data'!$D$7,0,10*ROW('Sanitation Data'!D119))),CQ125="Yes"),OFFSET('Sanitation Data'!$D$7,0,10*ROW('Sanitation Data'!G119)),IF(AND(ISNUMBER(OFFSET('Sanitation Data'!$D$7,0,10*ROW('Sanitation Data'!D119))),CQ125="No",ISNUMBER(OFFSET('Sanitation Data'!$D$7,0,10*ROW('Sanitation Data'!D119)))),CONCATENATE("[",ROUND(OFFSET('Sanitation Data'!$D$7,0,10*ROW('Sanitation Data'!D119)),0),"]"),IF(AND(ISNUMBER(OFFSET('Sanitation Data'!$D$7,0,10*ROW('Sanitation Data'!D119))),CQ125="",ISNUMBER(OFFSET('Sanitation Data'!$D$7,0,10*ROW('Sanitation Data'!D119)))),OFFSET('Sanitation Data'!$D$7,0,10*ROW('Sanitation Data'!D119)),NA())))</f>
        <v>#N/A</v>
      </c>
      <c r="AC125" s="253" t="e">
        <f ca="true">+IF(AND(ISNUMBER(OFFSET('Sanitation Data'!$D$11,0,10*ROW('Sanitation Data'!D119))),CR125="Yes"),OFFSET('Sanitation Data'!$D$11,0,10*ROW('Sanitation Data'!D119)),IF(AND(ISNUMBER(OFFSET('Sanitation Data'!$D$11,0,10*ROW('Sanitation Data'!D119))),CR125="No",ISNUMBER(OFFSET('Sanitation Data'!$D$11,0,10*ROW('Sanitation Data'!D119)))),CONCATENATE("[",ROUND(OFFSET('Sanitation Data'!$D$11,0,10*ROW('Sanitation Data'!D119)),0),"]"),IF(AND(ISNUMBER(OFFSET('Sanitation Data'!$D$11,0,10*ROW('Sanitation Data'!D119))),CR125="",ISNUMBER(OFFSET('Sanitation Data'!$D$11,0,10*ROW('Sanitation Data'!D119)))),OFFSET('Sanitation Data'!$D$11,0,10*ROW('Sanitation Data'!D119)),NA())))</f>
        <v>#N/A</v>
      </c>
      <c r="AD125" s="253" t="e">
        <f ca="true">+IF(AND(ISNUMBER(OFFSET('Sanitation Data'!$D$12,0,10*ROW('Sanitation Data'!D119))),CS125="Yes"),OFFSET('Sanitation Data'!$D$12,0,10*ROW('Sanitation Data'!D119)),IF(AND(ISNUMBER(OFFSET('Sanitation Data'!$D$12,0,10*ROW('Sanitation Data'!D119))),CS125="No",ISNUMBER(OFFSET('Sanitation Data'!$D$12,0,10*ROW('Sanitation Data'!D119)))),CONCATENATE("[",ROUND(OFFSET('Sanitation Data'!$D$12,0,10*ROW('Sanitation Data'!D119)),0),"]"),IF(AND(ISNUMBER(OFFSET('Sanitation Data'!$D$12,0,10*ROW('Sanitation Data'!D119))),CS125="",ISNUMBER(OFFSET('Sanitation Data'!$D$12,0,10*ROW('Sanitation Data'!D119)))),OFFSET('Sanitation Data'!$D$12,0,10*ROW('Sanitation Data'!D119)),NA())))</f>
        <v>#N/A</v>
      </c>
      <c r="AE125" s="253" t="e">
        <f ca="true">+IF(AND(ISNUMBER(OFFSET('Sanitation Data'!$D$13,0,10*ROW('Sanitation Data'!D119))),CT125="Yes"),OFFSET('Sanitation Data'!$D$13,0,10*ROW('Sanitation Data'!D119)),IF(AND(ISNUMBER(OFFSET('Sanitation Data'!$D$13,0,10*ROW('Sanitation Data'!D119))),CT125="No",ISNUMBER(OFFSET('Sanitation Data'!$D$13,0,10*ROW('Sanitation Data'!D119)))),CONCATENATE("[",ROUND(OFFSET('Sanitation Data'!$D$13,0,10*ROW('Sanitation Data'!D119)),0),"]"),IF(AND(ISNUMBER(OFFSET('Sanitation Data'!$D$13,0,10*ROW('Sanitation Data'!D119))),CT125="",ISNUMBER(OFFSET('Sanitation Data'!$D$13,0,10*ROW('Sanitation Data'!D119)))),OFFSET('Sanitation Data'!$D$13,0,10*ROW('Sanitation Data'!D119)),NA())))</f>
        <v>#N/A</v>
      </c>
      <c r="AF125" s="253" t="e">
        <f ca="true">+IF(AND(ISNUMBER(OFFSET('Sanitation Data'!$E$5,0,10*ROW('Sanitation Data'!E119))),CU125="Yes"),100-OFFSET('Sanitation Data'!$E$5,0,10*ROW('Sanitation Data'!E119)),IF(AND(ISNUMBER(OFFSET('Sanitation Data'!$E$5,0,10*ROW('Sanitation Data'!E119))),CU125="No",ISNUMBER(OFFSET('Sanitation Data'!$E$5,0,10*ROW('Sanitation Data'!E119)))),CONCATENATE("[",ROUND(100-OFFSET('Sanitation Data'!$E$5,0,10*ROW('Sanitation Data'!E119)),0),"]"),IF(AND(ISNUMBER(OFFSET('Sanitation Data'!$E$5,0,10*ROW('Sanitation Data'!E119))),CU125="",ISNUMBER(OFFSET('Sanitation Data'!$E$5,0,10*ROW('Sanitation Data'!E119)))),100-OFFSET('Sanitation Data'!$E$5,0,10*ROW('Sanitation Data'!E119)),NA())))</f>
        <v>#N/A</v>
      </c>
      <c r="AG125" s="253" t="e">
        <f ca="true">+IF(AND(ISNUMBER(OFFSET('Sanitation Data'!$E$7,0,10*ROW('Sanitation Data'!E119))),CV125="Yes"),OFFSET('Sanitation Data'!$E$7,0,10*ROW('Sanitation Data'!E119)),IF(AND(ISNUMBER(OFFSET('Sanitation Data'!$E$7,0,10*ROW('Sanitation Data'!E119))),CV125="No",ISNUMBER(OFFSET('Sanitation Data'!$E$7,0,10*ROW('Sanitation Data'!E119)))),CONCATENATE("[",ROUND(OFFSET('Sanitation Data'!$E$7,0,10*ROW('Sanitation Data'!E119)),0),"]"),IF(AND(ISNUMBER(OFFSET('Sanitation Data'!$E$7,0,10*ROW('Sanitation Data'!E119))),CV125="",ISNUMBER(OFFSET('Sanitation Data'!$E$7,0,10*ROW('Sanitation Data'!E119)))),OFFSET('Sanitation Data'!$E$7,0,10*ROW('Sanitation Data'!E119)),NA())))</f>
        <v>#N/A</v>
      </c>
      <c r="AH125" s="253" t="e">
        <f ca="true">+IF(AND(ISNUMBER(OFFSET('Sanitation Data'!$E$11,0,10*ROW('Sanitation Data'!E119))),CW125="Yes"),OFFSET('Sanitation Data'!$E$11,0,10*ROW('Sanitation Data'!E119)),IF(AND(ISNUMBER(OFFSET('Sanitation Data'!$E$11,0,10*ROW('Sanitation Data'!E119))),CW125="No",ISNUMBER(OFFSET('Sanitation Data'!$E$11,0,10*ROW('Sanitation Data'!E119)))),CONCATENATE("[",ROUND(OFFSET('Sanitation Data'!$E$11,0,10*ROW('Sanitation Data'!E119)),0),"]"),IF(AND(ISNUMBER(OFFSET('Sanitation Data'!$E$11,0,10*ROW('Sanitation Data'!E119))),CW125="",ISNUMBER(OFFSET('Sanitation Data'!$E$11,0,10*ROW('Sanitation Data'!E119)))),OFFSET('Sanitation Data'!$E$11,0,10*ROW('Sanitation Data'!E119)),NA())))</f>
        <v>#N/A</v>
      </c>
      <c r="AI125" s="253" t="e">
        <f ca="true">+IF(AND(ISNUMBER(OFFSET('Sanitation Data'!$E$12,0,10*ROW('Sanitation Data'!E119))),CX125="Yes"),OFFSET('Sanitation Data'!$E$12,0,10*ROW('Sanitation Data'!E119)),IF(AND(ISNUMBER(OFFSET('Sanitation Data'!$E$12,0,10*ROW('Sanitation Data'!E119))),CX125="No",ISNUMBER(OFFSET('Sanitation Data'!$E$12,0,10*ROW('Sanitation Data'!E119)))),CONCATENATE("[",ROUND(OFFSET('Sanitation Data'!$E$12,0,10*ROW('Sanitation Data'!E119)),0),"]"),IF(AND(ISNUMBER(OFFSET('Sanitation Data'!$E$12,0,10*ROW('Sanitation Data'!E119))),CX125="",ISNUMBER(OFFSET('Sanitation Data'!$E$12,0,10*ROW('Sanitation Data'!E119)))),OFFSET('Sanitation Data'!$E$12,0,10*ROW('Sanitation Data'!E119)),NA())))</f>
        <v>#N/A</v>
      </c>
      <c r="AJ125" s="253" t="e">
        <f ca="true">+IF(AND(ISNUMBER(OFFSET('Sanitation Data'!$E$13,0,10*ROW('Sanitation Data'!E119))),CY125="Yes"),OFFSET('Sanitation Data'!$E$13,0,10*ROW('Sanitation Data'!E119)),IF(AND(ISNUMBER(OFFSET('Sanitation Data'!$E$13,0,10*ROW('Sanitation Data'!E119))),CY125="No",ISNUMBER(OFFSET('Sanitation Data'!$E$13,0,10*ROW('Sanitation Data'!E119)))),CONCATENATE("[",ROUND(OFFSET('Sanitation Data'!$E$13,0,10*ROW('Sanitation Data'!E119)),0),"]"),IF(AND(ISNUMBER(OFFSET('Sanitation Data'!$E$13,0,10*ROW('Sanitation Data'!E119))),CY125="",ISNUMBER(OFFSET('Sanitation Data'!$E$13,0,10*ROW('Sanitation Data'!E119)))),OFFSET('Sanitation Data'!$E$13,0,10*ROW('Sanitation Data'!E119)),NA())))</f>
        <v>#N/A</v>
      </c>
      <c r="AK125" s="253" t="e">
        <f ca="true">+IF(AND(ISNUMBER(OFFSET('Sanitation Data'!$F$5,0,10*ROW('Sanitation Data'!F119))),CZ125="Yes"),100-OFFSET('Sanitation Data'!$F$5,0,10*ROW('Sanitation Data'!F119)),IF(AND(ISNUMBER(OFFSET('Sanitation Data'!$F$5,0,10*ROW('Sanitation Data'!F119))),CZ125="No",ISNUMBER(OFFSET('Sanitation Data'!$F$5,0,10*ROW('Sanitation Data'!F119)))),CONCATENATE("[",ROUND(100-OFFSET('Sanitation Data'!$F$5,0,10*ROW('Sanitation Data'!F119)),0),"]"),IF(AND(ISNUMBER(OFFSET('Sanitation Data'!$F$5,0,10*ROW('Sanitation Data'!F119))),CZ125="",ISNUMBER(OFFSET('Sanitation Data'!$F$5,0,10*ROW('Sanitation Data'!F119)))),100-OFFSET('Sanitation Data'!$F$5,0,10*ROW('Sanitation Data'!F119)),NA())))</f>
        <v>#N/A</v>
      </c>
      <c r="AL125" s="253" t="e">
        <f ca="true">+IF(AND(ISNUMBER(OFFSET('Sanitation Data'!$F$7,0,10*ROW('Sanitation Data'!F119))),DA125="Yes"),OFFSET('Sanitation Data'!$F$7,0,10*ROW('Sanitation Data'!F119)),IF(AND(ISNUMBER(OFFSET('Sanitation Data'!$F$7,0,10*ROW('Sanitation Data'!F119))),DA125="No",ISNUMBER(OFFSET('Sanitation Data'!$F$7,0,10*ROW('Sanitation Data'!F119)))),CONCATENATE("[",ROUND(OFFSET('Sanitation Data'!$F$7,0,10*ROW('Sanitation Data'!F119)),0),"]"),IF(AND(ISNUMBER(OFFSET('Sanitation Data'!$F$7,0,10*ROW('Sanitation Data'!F119))),DA125="",ISNUMBER(OFFSET('Sanitation Data'!$F$7,0,10*ROW('Sanitation Data'!F119)))),OFFSET('Sanitation Data'!$F$7,0,10*ROW('Sanitation Data'!F119)),NA())))</f>
        <v>#N/A</v>
      </c>
      <c r="AM125" s="253" t="e">
        <f ca="true">+IF(AND(ISNUMBER(OFFSET('Sanitation Data'!$F$11,0,10*ROW('Sanitation Data'!F119))),DB125="Yes"),OFFSET('Sanitation Data'!$F$11,0,10*ROW('Sanitation Data'!F119)),IF(AND(ISNUMBER(OFFSET('Sanitation Data'!$F$11,0,10*ROW('Sanitation Data'!F119))),DB125="No",ISNUMBER(OFFSET('Sanitation Data'!$F$11,0,10*ROW('Sanitation Data'!F119)))),CONCATENATE("[",ROUND(OFFSET('Sanitation Data'!$F$11,0,10*ROW('Sanitation Data'!F119)),0),"]"),IF(AND(ISNUMBER(OFFSET('Sanitation Data'!$F$11,0,10*ROW('Sanitation Data'!F119))),DB125="",ISNUMBER(OFFSET('Sanitation Data'!$F$11,0,10*ROW('Sanitation Data'!F119)))),OFFSET('Sanitation Data'!$F$11,0,10*ROW('Sanitation Data'!F119)),NA())))</f>
        <v>#N/A</v>
      </c>
      <c r="AN125" s="253" t="e">
        <f ca="true">+IF(AND(ISNUMBER(OFFSET('Sanitation Data'!$F$12,0,10*ROW('Sanitation Data'!F119))),DC125="Yes"),OFFSET('Sanitation Data'!$F$12,0,10*ROW('Sanitation Data'!F119)),IF(AND(ISNUMBER(OFFSET('Sanitation Data'!$F$12,0,10*ROW('Sanitation Data'!F119))),DC125="No",ISNUMBER(OFFSET('Sanitation Data'!$F$12,0,10*ROW('Sanitation Data'!F119)))),CONCATENATE("[",ROUND(OFFSET('Sanitation Data'!$F$12,0,10*ROW('Sanitation Data'!F119)),0),"]"),IF(AND(ISNUMBER(OFFSET('Sanitation Data'!$F$12,0,10*ROW('Sanitation Data'!F119))),DC125="",ISNUMBER(OFFSET('Sanitation Data'!$F$12,0,10*ROW('Sanitation Data'!F119)))),OFFSET('Sanitation Data'!$F$12,0,10*ROW('Sanitation Data'!F119)),NA())))</f>
        <v>#N/A</v>
      </c>
      <c r="AO125" s="253" t="e">
        <f ca="true">+IF(AND(ISNUMBER(OFFSET('Sanitation Data'!$F$13,0,10*ROW('Sanitation Data'!F119))),DD125="Yes"),OFFSET('Sanitation Data'!$F$13,0,10*ROW('Sanitation Data'!F119)),IF(AND(ISNUMBER(OFFSET('Sanitation Data'!$F$13,0,10*ROW('Sanitation Data'!F119))),DD125="No",ISNUMBER(OFFSET('Sanitation Data'!$F$13,0,10*ROW('Sanitation Data'!F119)))),CONCATENATE("[",ROUND(OFFSET('Sanitation Data'!$F$13,0,10*ROW('Sanitation Data'!F119)),0),"]"),IF(AND(ISNUMBER(OFFSET('Sanitation Data'!$F$13,0,10*ROW('Sanitation Data'!F119))),DD125="",ISNUMBER(OFFSET('Sanitation Data'!$F$13,0,10*ROW('Sanitation Data'!F119)))),OFFSET('Sanitation Data'!$F$13,0,10*ROW('Sanitation Data'!F119)),NA())))</f>
        <v>#N/A</v>
      </c>
      <c r="AP125" s="253" t="e">
        <f ca="true">+IF(AND(ISNUMBER(OFFSET('Sanitation Data'!$G$5,0,10*ROW('Sanitation Data'!G119))),DE125="Yes"),100-OFFSET('Sanitation Data'!$G$5,0,10*ROW('Sanitation Data'!G119)),IF(AND(ISNUMBER(OFFSET('Sanitation Data'!$G$5,0,10*ROW('Sanitation Data'!G119))),DE125="No",ISNUMBER(OFFSET('Sanitation Data'!$G$5,0,10*ROW('Sanitation Data'!G119)))),CONCATENATE("[",ROUND(100-OFFSET('Sanitation Data'!$G$5,0,10*ROW('Sanitation Data'!G119)),0),"]"),IF(AND(ISNUMBER(OFFSET('Sanitation Data'!$G$5,0,10*ROW('Sanitation Data'!G119))),DE125="",ISNUMBER(OFFSET('Sanitation Data'!$G$5,0,10*ROW('Sanitation Data'!G119)))),100-OFFSET('Sanitation Data'!$G$5,0,10*ROW('Sanitation Data'!G119)),NA())))</f>
        <v>#N/A</v>
      </c>
      <c r="AQ125" s="253" t="e">
        <f ca="true">+IF(AND(ISNUMBER(OFFSET('Sanitation Data'!$G$7,0,10*ROW('Sanitation Data'!G119))),DF125="Yes"),OFFSET('Sanitation Data'!$G$7,0,10*ROW('Sanitation Data'!G119)),IF(AND(ISNUMBER(OFFSET('Sanitation Data'!$G$7,0,10*ROW('Sanitation Data'!G119))),DF125="No",ISNUMBER(OFFSET('Sanitation Data'!$G$7,0,10*ROW('Sanitation Data'!G119)))),CONCATENATE("[",ROUND(OFFSET('Sanitation Data'!$G$7,0,10*ROW('Sanitation Data'!G119)),0),"]"),IF(AND(ISNUMBER(OFFSET('Sanitation Data'!$G$7,0,10*ROW('Sanitation Data'!G119))),DF125="",ISNUMBER(OFFSET('Sanitation Data'!$G$7,0,10*ROW('Sanitation Data'!G119)))),OFFSET('Sanitation Data'!$G$7,0,10*ROW('Sanitation Data'!G119)),NA())))</f>
        <v>#N/A</v>
      </c>
      <c r="AR125" s="253" t="e">
        <f ca="true">+IF(AND(ISNUMBER(OFFSET('Sanitation Data'!$G$11,0,10*ROW('Sanitation Data'!G119))),DG125="Yes"),OFFSET('Sanitation Data'!$G$11,0,10*ROW('Sanitation Data'!G119)),IF(AND(ISNUMBER(OFFSET('Sanitation Data'!$G$11,0,10*ROW('Sanitation Data'!G119))),DG125="No",ISNUMBER(OFFSET('Sanitation Data'!$G$11,0,10*ROW('Sanitation Data'!G119)))),CONCATENATE("[",ROUND(OFFSET('Sanitation Data'!$G$11,0,10*ROW('Sanitation Data'!G119)),0),"]"),IF(AND(ISNUMBER(OFFSET('Sanitation Data'!$G$11,0,10*ROW('Sanitation Data'!G119))),DG125="",ISNUMBER(OFFSET('Sanitation Data'!$G$11,0,10*ROW('Sanitation Data'!G119)))),OFFSET('Sanitation Data'!$G$11,0,10*ROW('Sanitation Data'!G119)),NA())))</f>
        <v>#N/A</v>
      </c>
      <c r="AS125" s="253" t="e">
        <f ca="true">+IF(AND(ISNUMBER(OFFSET('Sanitation Data'!$G$12,0,10*ROW('Sanitation Data'!G119))),DH125="Yes"),OFFSET('Sanitation Data'!$G$12,0,10*ROW('Sanitation Data'!G119)),IF(AND(ISNUMBER(OFFSET('Sanitation Data'!$G$12,0,10*ROW('Sanitation Data'!G119))),DH125="No",ISNUMBER(OFFSET('Sanitation Data'!$G$12,0,10*ROW('Sanitation Data'!G119)))),CONCATENATE("[",ROUND(OFFSET('Sanitation Data'!$G$12,0,10*ROW('Sanitation Data'!G119)),0),"]"),IF(AND(ISNUMBER(OFFSET('Sanitation Data'!$G$12,0,10*ROW('Sanitation Data'!G119))),DH125="",ISNUMBER(OFFSET('Sanitation Data'!$G$12,0,10*ROW('Sanitation Data'!G119)))),OFFSET('Sanitation Data'!$G$12,0,10*ROW('Sanitation Data'!G119)),NA())))</f>
        <v>#N/A</v>
      </c>
      <c r="AT125" s="253" t="e">
        <f ca="true">+IF(AND(ISNUMBER(OFFSET('Sanitation Data'!$G$13,0,10*ROW('Sanitation Data'!G119))),DI125="Yes"),OFFSET('Sanitation Data'!$G$13,0,10*ROW('Sanitation Data'!G119)),IF(AND(ISNUMBER(OFFSET('Sanitation Data'!$G$13,0,10*ROW('Sanitation Data'!G119))),DI125="No",ISNUMBER(OFFSET('Sanitation Data'!$G$13,0,10*ROW('Sanitation Data'!G119)))),CONCATENATE("[",ROUND(OFFSET('Sanitation Data'!$G$13,0,10*ROW('Sanitation Data'!G119)),0),"]"),IF(AND(ISNUMBER(OFFSET('Sanitation Data'!$G$13,0,10*ROW('Sanitation Data'!G119))),DI125="",ISNUMBER(OFFSET('Sanitation Data'!$G$13,0,10*ROW('Sanitation Data'!G119)))),OFFSET('Sanitation Data'!$G$13,0,10*ROW('Sanitation Data'!G119)),NA())))</f>
        <v>#N/A</v>
      </c>
      <c r="AU125" s="253" t="e">
        <f ca="true">+IF(AND(ISNUMBER(OFFSET('Sanitation Data'!$H$5,0,10*ROW('Sanitation Data'!H119))),DJ125="Yes"),100-OFFSET('Sanitation Data'!$H$5,0,10*ROW('Sanitation Data'!H119)),IF(AND(ISNUMBER(OFFSET('Sanitation Data'!$H$5,0,10*ROW('Sanitation Data'!H119))),DJ125="No",ISNUMBER(OFFSET('Sanitation Data'!$H$5,0,10*ROW('Sanitation Data'!H119)))),CONCATENATE("[",ROUND(100-OFFSET('Sanitation Data'!$H$5,0,10*ROW('Sanitation Data'!H119)),0),"]"),IF(AND(ISNUMBER(OFFSET('Sanitation Data'!$H$5,0,10*ROW('Sanitation Data'!H119))),DJ125="",ISNUMBER(OFFSET('Sanitation Data'!$H$5,0,10*ROW('Sanitation Data'!H119)))),100-OFFSET('Sanitation Data'!$H$5,0,10*ROW('Sanitation Data'!H119)),NA())))</f>
        <v>#N/A</v>
      </c>
      <c r="AV125" s="253" t="e">
        <f ca="true">+IF(AND(ISNUMBER(OFFSET('Sanitation Data'!$H$7,0,10*ROW('Sanitation Data'!H119))),DK125="Yes"),OFFSET('Sanitation Data'!$H$7,0,10*ROW('Sanitation Data'!H119)),IF(AND(ISNUMBER(OFFSET('Sanitation Data'!$H$7,0,10*ROW('Sanitation Data'!H119))),DK125="No",ISNUMBER(OFFSET('Sanitation Data'!$H$7,0,10*ROW('Sanitation Data'!H119)))),CONCATENATE("[",ROUND(OFFSET('Sanitation Data'!$H$7,0,10*ROW('Sanitation Data'!H119)),0),"]"),IF(AND(ISNUMBER(OFFSET('Sanitation Data'!$H$7,0,10*ROW('Sanitation Data'!H119))),DK125="",ISNUMBER(OFFSET('Sanitation Data'!$H$7,0,10*ROW('Sanitation Data'!H119)))),OFFSET('Sanitation Data'!$H$7,0,10*ROW('Sanitation Data'!H119)),NA())))</f>
        <v>#N/A</v>
      </c>
      <c r="AW125" s="253" t="e">
        <f ca="true">+IF(AND(ISNUMBER(OFFSET('Sanitation Data'!$H$11,0,10*ROW('Sanitation Data'!H119))),DL125="Yes"),OFFSET('Sanitation Data'!$H$11,0,10*ROW('Sanitation Data'!H119)),IF(AND(ISNUMBER(OFFSET('Sanitation Data'!$H$11,0,10*ROW('Sanitation Data'!H119))),DL125="No",ISNUMBER(OFFSET('Sanitation Data'!$H$11,0,10*ROW('Sanitation Data'!H119)))),CONCATENATE("[",ROUND(OFFSET('Sanitation Data'!$H$11,0,10*ROW('Sanitation Data'!H119)),0),"]"),IF(AND(ISNUMBER(OFFSET('Sanitation Data'!$H$11,0,10*ROW('Sanitation Data'!H119))),DL125="",ISNUMBER(OFFSET('Sanitation Data'!$H$11,0,10*ROW('Sanitation Data'!H119)))),OFFSET('Sanitation Data'!$H$11,0,10*ROW('Sanitation Data'!H119)),NA())))</f>
        <v>#N/A</v>
      </c>
      <c r="AX125" s="253" t="e">
        <f ca="true">+IF(AND(ISNUMBER(OFFSET('Sanitation Data'!$H$12,0,10*ROW('Sanitation Data'!H119))),DM125="Yes"),OFFSET('Sanitation Data'!$H$12,0,10*ROW('Sanitation Data'!H119)),IF(AND(ISNUMBER(OFFSET('Sanitation Data'!$H$12,0,10*ROW('Sanitation Data'!H119))),DM125="No",ISNUMBER(OFFSET('Sanitation Data'!$H$12,0,10*ROW('Sanitation Data'!H119)))),CONCATENATE("[",ROUND(OFFSET('Sanitation Data'!$H$12,0,10*ROW('Sanitation Data'!H119)),0),"]"),IF(AND(ISNUMBER(OFFSET('Sanitation Data'!$H$12,0,10*ROW('Sanitation Data'!H119))),DM125="",ISNUMBER(OFFSET('Sanitation Data'!$H$12,0,10*ROW('Sanitation Data'!H119)))),OFFSET('Sanitation Data'!$H$12,0,10*ROW('Sanitation Data'!H119)),NA())))</f>
        <v>#N/A</v>
      </c>
      <c r="AY125" s="253" t="e">
        <f ca="true">+IF(AND(ISNUMBER(OFFSET('Sanitation Data'!$H$13,0,10*ROW('Sanitation Data'!H119))),DN125="Yes"),OFFSET('Sanitation Data'!$H$13,0,10*ROW('Sanitation Data'!H119)),IF(AND(ISNUMBER(OFFSET('Sanitation Data'!$H$13,0,10*ROW('Sanitation Data'!H119))),DN125="No",ISNUMBER(OFFSET('Sanitation Data'!$H$13,0,10*ROW('Sanitation Data'!H119)))),CONCATENATE("[",ROUND(OFFSET('Sanitation Data'!$H$13,0,10*ROW('Sanitation Data'!H119)),0),"]"),IF(AND(ISNUMBER(OFFSET('Sanitation Data'!$H$13,0,10*ROW('Sanitation Data'!H119))),DN125="",ISNUMBER(OFFSET('Sanitation Data'!$H$13,0,10*ROW('Sanitation Data'!H119)))),OFFSET('Sanitation Data'!$H$13,0,10*ROW('Sanitation Data'!H119)),NA())))</f>
        <v>#N/A</v>
      </c>
      <c r="AZ125" s="254" t="e">
        <f ca="true">+IF(AND(ISNUMBER(OFFSET('Hygiene Data'!$C$6,0,10*ROW('Hygiene Data'!C119))),DO125="Yes"),OFFSET('Hygiene Data'!$C$6,0,10*ROW('Hygiene Data'!C119)),IF(AND(ISNUMBER(OFFSET('Hygiene Data'!$C$6,0,10*ROW('Hygiene Data'!C119))),DO125="No",ISNUMBER(OFFSET('Hygiene Data'!$C$6,0,10*ROW('Hygiene Data'!C119)))),CONCATENATE("[",ROUND(OFFSET('Hygiene Data'!$C$6,0,10*ROW('Hygiene Data'!C119)),0),"]"),IF(AND(ISNUMBER(OFFSET('Hygiene Data'!$C$6,0,10*ROW('Hygiene Data'!C119))),DO125="",ISNUMBER(OFFSET('Hygiene Data'!$C$6,0,10*ROW('Hygiene Data'!C119)))),OFFSET('Hygiene Data'!$C$6,0,10*ROW('Hygiene Data'!C119)),NA())))</f>
        <v>#N/A</v>
      </c>
      <c r="BA125" s="254" t="e">
        <f ca="true">+IF(AND(ISNUMBER(OFFSET('Hygiene Data'!$C$8,0,10*ROW('Hygiene Data'!C119))),DP125="Yes"),OFFSET('Hygiene Data'!$C$8,0,10*ROW('Hygiene Data'!C119)),IF(AND(ISNUMBER(OFFSET('Hygiene Data'!$C$8,0,10*ROW('Hygiene Data'!C119))),DP125="No",ISNUMBER(OFFSET('Hygiene Data'!$C$8,0,10*ROW('Hygiene Data'!C119)))),CONCATENATE("[",ROUND(OFFSET('Hygiene Data'!$C$8,0,10*ROW('Hygiene Data'!C119)),0),"]"),IF(AND(ISNUMBER(OFFSET('Hygiene Data'!$C$8,0,10*ROW('Hygiene Data'!C119))),DP125="",ISNUMBER(OFFSET('Hygiene Data'!$C$8,0,10*ROW('Hygiene Data'!C119)))),OFFSET('Hygiene Data'!$C$8,0,10*ROW('Hygiene Data'!C119)),NA())))</f>
        <v>#N/A</v>
      </c>
      <c r="BB125" s="254" t="e">
        <f ca="true">+IF(AND(ISNUMBER(OFFSET('Hygiene Data'!$C$10,0,10*ROW('Hygiene Data'!C119))),DQ125="Yes"),OFFSET('Hygiene Data'!$C$10,0,10*ROW('Hygiene Data'!C119)),IF(AND(ISNUMBER(OFFSET('Hygiene Data'!$C$10,0,10*ROW('Hygiene Data'!C119))),DQ125="No",ISNUMBER(OFFSET('Hygiene Data'!$C$10,0,10*ROW('Hygiene Data'!C119)))),CONCATENATE("[",ROUND(OFFSET('Hygiene Data'!$C$10,0,10*ROW('Hygiene Data'!C119)),0),"]"),IF(AND(ISNUMBER(OFFSET('Hygiene Data'!$C$10,0,10*ROW('Hygiene Data'!C119))),DQ125="",ISNUMBER(OFFSET('Hygiene Data'!$C$10,0,10*ROW('Hygiene Data'!C119)))),OFFSET('Hygiene Data'!$C$10,0,10*ROW('Hygiene Data'!C119)),NA())))</f>
        <v>#N/A</v>
      </c>
      <c r="BC125" s="254" t="e">
        <f ca="true">+IF(AND(ISNUMBER(OFFSET('Hygiene Data'!$D$6,0,10*ROW('Hygiene Data'!D119))),DR125="Yes"),OFFSET('Hygiene Data'!$D$6,0,10*ROW('Hygiene Data'!D119)),IF(AND(ISNUMBER(OFFSET('Hygiene Data'!$D$6,0,10*ROW('Hygiene Data'!D119))),DR125="No",ISNUMBER(OFFSET('Hygiene Data'!$D$6,0,10*ROW('Hygiene Data'!D119)))),CONCATENATE("[",ROUND(OFFSET('Hygiene Data'!$D$6,0,10*ROW('Hygiene Data'!D119)),0),"]"),IF(AND(ISNUMBER(OFFSET('Hygiene Data'!$D$6,0,10*ROW('Hygiene Data'!D119))),DR125="",ISNUMBER(OFFSET('Hygiene Data'!$D$6,0,10*ROW('Hygiene Data'!D119)))),OFFSET('Hygiene Data'!$D$6,0,10*ROW('Hygiene Data'!D119)),NA())))</f>
        <v>#N/A</v>
      </c>
      <c r="BD125" s="254" t="e">
        <f ca="true">+IF(AND(ISNUMBER(OFFSET('Hygiene Data'!$D$8,0,10*ROW('Hygiene Data'!D119))),DS125="Yes"),OFFSET('Hygiene Data'!$D$8,0,10*ROW('Hygiene Data'!D119)),IF(AND(ISNUMBER(OFFSET('Hygiene Data'!$D$8,0,10*ROW('Hygiene Data'!D119))),DS125="No",ISNUMBER(OFFSET('Hygiene Data'!$D$8,0,10*ROW('Hygiene Data'!D119)))),CONCATENATE("[",ROUND(OFFSET('Hygiene Data'!$D$8,0,10*ROW('Hygiene Data'!D119)),0),"]"),IF(AND(ISNUMBER(OFFSET('Hygiene Data'!$D$8,0,10*ROW('Hygiene Data'!D119))),DS125="",ISNUMBER(OFFSET('Hygiene Data'!$D$8,0,10*ROW('Hygiene Data'!D119)))),OFFSET('Hygiene Data'!$D$8,0,10*ROW('Hygiene Data'!D119)),NA())))</f>
        <v>#N/A</v>
      </c>
      <c r="BE125" s="254" t="e">
        <f ca="true">+IF(AND(ISNUMBER(OFFSET('Hygiene Data'!$D$10,0,10*ROW('Hygiene Data'!D119))),DT125="Yes"),OFFSET('Hygiene Data'!$D$10,0,10*ROW('Hygiene Data'!D119)),IF(AND(ISNUMBER(OFFSET('Hygiene Data'!$D$10,0,10*ROW('Hygiene Data'!D119))),DT125="No",ISNUMBER(OFFSET('Hygiene Data'!$D$10,0,10*ROW('Hygiene Data'!D119)))),CONCATENATE("[",ROUND(OFFSET('Hygiene Data'!$D$10,0,10*ROW('Hygiene Data'!D119)),0),"]"),IF(AND(ISNUMBER(OFFSET('Hygiene Data'!$D$10,0,10*ROW('Hygiene Data'!D119))),DT125="",ISNUMBER(OFFSET('Hygiene Data'!$D$10,0,10*ROW('Hygiene Data'!D119)))),OFFSET('Hygiene Data'!$D$10,0,10*ROW('Hygiene Data'!D119)),NA())))</f>
        <v>#N/A</v>
      </c>
      <c r="BF125" s="254" t="e">
        <f ca="true">+IF(AND(ISNUMBER(OFFSET('Hygiene Data'!$E$6,0,10*ROW('Hygiene Data'!E119))),DU125="Yes"),OFFSET('Hygiene Data'!$E$6,0,10*ROW('Hygiene Data'!E119)),IF(AND(ISNUMBER(OFFSET('Hygiene Data'!$E$6,0,10*ROW('Hygiene Data'!E119))),DU125="No",ISNUMBER(OFFSET('Hygiene Data'!$E$6,0,10*ROW('Hygiene Data'!E119)))),CONCATENATE("[",ROUND(OFFSET('Hygiene Data'!$E$6,0,10*ROW('Hygiene Data'!E119)),0),"]"),IF(AND(ISNUMBER(OFFSET('Hygiene Data'!$E$6,0,10*ROW('Hygiene Data'!E119))),DU125="",ISNUMBER(OFFSET('Hygiene Data'!$E$6,0,10*ROW('Hygiene Data'!E119)))),OFFSET('Hygiene Data'!$E$6,0,10*ROW('Hygiene Data'!E119)),NA())))</f>
        <v>#N/A</v>
      </c>
      <c r="BG125" s="254" t="e">
        <f ca="true">+IF(AND(ISNUMBER(OFFSET('Hygiene Data'!$E$8,0,10*ROW('Hygiene Data'!E119))),DV125="Yes"),OFFSET('Hygiene Data'!$E$8,0,10*ROW('Hygiene Data'!E119)),IF(AND(ISNUMBER(OFFSET('Hygiene Data'!$E$8,0,10*ROW('Hygiene Data'!E119))),DV125="No",ISNUMBER(OFFSET('Hygiene Data'!$E$8,0,10*ROW('Hygiene Data'!E119)))),CONCATENATE("[",ROUND(OFFSET('Hygiene Data'!$E$8,0,10*ROW('Hygiene Data'!E119)),0),"]"),IF(AND(ISNUMBER(OFFSET('Hygiene Data'!$E$8,0,10*ROW('Hygiene Data'!E119))),DV125="",ISNUMBER(OFFSET('Hygiene Data'!$E$8,0,10*ROW('Hygiene Data'!E119)))),OFFSET('Hygiene Data'!$E$8,0,10*ROW('Hygiene Data'!E119)),NA())))</f>
        <v>#N/A</v>
      </c>
      <c r="BH125" s="254" t="e">
        <f ca="true">+IF(AND(ISNUMBER(OFFSET('Hygiene Data'!$E$10,0,10*ROW('Hygiene Data'!E119))),DW125="Yes"),OFFSET('Hygiene Data'!$E$10,0,10*ROW('Hygiene Data'!E119)),IF(AND(ISNUMBER(OFFSET('Hygiene Data'!$E$10,0,10*ROW('Hygiene Data'!E119))),DW125="No",ISNUMBER(OFFSET('Hygiene Data'!$E$10,0,10*ROW('Hygiene Data'!E119)))),CONCATENATE("[",ROUND(OFFSET('Hygiene Data'!$E$10,0,10*ROW('Hygiene Data'!E119)),0),"]"),IF(AND(ISNUMBER(OFFSET('Hygiene Data'!$E$10,0,10*ROW('Hygiene Data'!E119))),DW125="",ISNUMBER(OFFSET('Hygiene Data'!$E$10,0,10*ROW('Hygiene Data'!E119)))),OFFSET('Hygiene Data'!$E$10,0,10*ROW('Hygiene Data'!E119)),NA())))</f>
        <v>#N/A</v>
      </c>
      <c r="BI125" s="254" t="e">
        <f ca="true">+IF(AND(ISNUMBER(OFFSET('Hygiene Data'!$F$6,0,10*ROW('Hygiene Data'!F119))),DX125="Yes"),OFFSET('Hygiene Data'!$F$6,0,10*ROW('Hygiene Data'!F119)),IF(AND(ISNUMBER(OFFSET('Hygiene Data'!$F$6,0,10*ROW('Hygiene Data'!F119))),DX125="No",ISNUMBER(OFFSET('Hygiene Data'!$F$6,0,10*ROW('Hygiene Data'!F119)))),CONCATENATE("[",ROUND(OFFSET('Hygiene Data'!$F$6,0,10*ROW('Hygiene Data'!F119)),0),"]"),IF(AND(ISNUMBER(OFFSET('Hygiene Data'!$F$6,0,10*ROW('Hygiene Data'!F119))),DX125="",ISNUMBER(OFFSET('Hygiene Data'!$F$6,0,10*ROW('Hygiene Data'!F119)))),OFFSET('Hygiene Data'!$F$6,0,10*ROW('Hygiene Data'!F119)),NA())))</f>
        <v>#N/A</v>
      </c>
      <c r="BJ125" s="254" t="e">
        <f ca="true">+IF(AND(ISNUMBER(OFFSET('Hygiene Data'!$F$8,0,10*ROW('Hygiene Data'!F119))),DY125="Yes"),OFFSET('Hygiene Data'!$F$8,0,10*ROW('Hygiene Data'!F119)),IF(AND(ISNUMBER(OFFSET('Hygiene Data'!$F$8,0,10*ROW('Hygiene Data'!F119))),DY125="No",ISNUMBER(OFFSET('Hygiene Data'!$F$8,0,10*ROW('Hygiene Data'!F119)))),CONCATENATE("[",ROUND(OFFSET('Hygiene Data'!$F$8,0,10*ROW('Hygiene Data'!F119)),0),"]"),IF(AND(ISNUMBER(OFFSET('Hygiene Data'!$F$8,0,10*ROW('Hygiene Data'!F119))),DY125="",ISNUMBER(OFFSET('Hygiene Data'!$F$8,0,10*ROW('Hygiene Data'!F119)))),OFFSET('Hygiene Data'!$F$8,0,10*ROW('Hygiene Data'!F119)),NA())))</f>
        <v>#N/A</v>
      </c>
      <c r="BK125" s="254" t="e">
        <f ca="true">+IF(AND(ISNUMBER(OFFSET('Hygiene Data'!$F$10,0,10*ROW('Hygiene Data'!F119))),DZ125="Yes"),OFFSET('Hygiene Data'!$F$10,0,10*ROW('Hygiene Data'!F119)),IF(AND(ISNUMBER(OFFSET('Hygiene Data'!$F$10,0,10*ROW('Hygiene Data'!F119))),DZ125="No",ISNUMBER(OFFSET('Hygiene Data'!$F$10,0,10*ROW('Hygiene Data'!F119)))),CONCATENATE("[",ROUND(OFFSET('Hygiene Data'!$F$10,0,10*ROW('Hygiene Data'!F119)),0),"]"),IF(AND(ISNUMBER(OFFSET('Hygiene Data'!$F$10,0,10*ROW('Hygiene Data'!F119))),DZ125="",ISNUMBER(OFFSET('Hygiene Data'!$F$10,0,10*ROW('Hygiene Data'!F119)))),OFFSET('Hygiene Data'!$F$10,0,10*ROW('Hygiene Data'!F119)),NA())))</f>
        <v>#N/A</v>
      </c>
      <c r="BL125" s="254" t="e">
        <f ca="true">+IF(AND(ISNUMBER(OFFSET('Hygiene Data'!$G$6,0,10*ROW('Hygiene Data'!G119))),EA125="Yes"),OFFSET('Hygiene Data'!$G$6,0,10*ROW('Hygiene Data'!G119)),IF(AND(ISNUMBER(OFFSET('Hygiene Data'!$G$6,0,10*ROW('Hygiene Data'!G119))),EA125="No",ISNUMBER(OFFSET('Hygiene Data'!$G$6,0,10*ROW('Hygiene Data'!G119)))),CONCATENATE("[",ROUND(OFFSET('Hygiene Data'!$G$6,0,10*ROW('Hygiene Data'!G119)),0),"]"),IF(AND(ISNUMBER(OFFSET('Hygiene Data'!$G$6,0,10*ROW('Hygiene Data'!G119))),EA125="",ISNUMBER(OFFSET('Hygiene Data'!$G$6,0,10*ROW('Hygiene Data'!G119)))),OFFSET('Hygiene Data'!$G$6,0,10*ROW('Hygiene Data'!G119)),NA())))</f>
        <v>#N/A</v>
      </c>
      <c r="BM125" s="254" t="e">
        <f ca="true">+IF(AND(ISNUMBER(OFFSET('Hygiene Data'!$G$8,0,10*ROW('Hygiene Data'!G119))),EB125="Yes"),OFFSET('Hygiene Data'!$G$8,0,10*ROW('Hygiene Data'!G119)),IF(AND(ISNUMBER(OFFSET('Hygiene Data'!$G$8,0,10*ROW('Hygiene Data'!G119))),EB125="No",ISNUMBER(OFFSET('Hygiene Data'!$G$8,0,10*ROW('Hygiene Data'!G119)))),CONCATENATE("[",ROUND(OFFSET('Hygiene Data'!$G$8,0,10*ROW('Hygiene Data'!G119)),0),"]"),IF(AND(ISNUMBER(OFFSET('Hygiene Data'!$G$8,0,10*ROW('Hygiene Data'!G119))),EB125="",ISNUMBER(OFFSET('Hygiene Data'!$G$8,0,10*ROW('Hygiene Data'!G119)))),OFFSET('Hygiene Data'!$G$8,0,10*ROW('Hygiene Data'!G119)),NA())))</f>
        <v>#N/A</v>
      </c>
      <c r="BN125" s="254" t="e">
        <f ca="true">+IF(AND(ISNUMBER(OFFSET('Hygiene Data'!$G$10,0,10*ROW('Hygiene Data'!G119))),EC125="Yes"),OFFSET('Hygiene Data'!$G$10,0,10*ROW('Hygiene Data'!G119)),IF(AND(ISNUMBER(OFFSET('Hygiene Data'!$G$10,0,10*ROW('Hygiene Data'!G119))),EC125="No",ISNUMBER(OFFSET('Hygiene Data'!$G$10,0,10*ROW('Hygiene Data'!G119)))),CONCATENATE("[",ROUND(OFFSET('Hygiene Data'!$G$10,0,10*ROW('Hygiene Data'!G119)),0),"]"),IF(AND(ISNUMBER(OFFSET('Hygiene Data'!$G$10,0,10*ROW('Hygiene Data'!G119))),EC125="",ISNUMBER(OFFSET('Hygiene Data'!$G$10,0,10*ROW('Hygiene Data'!G119)))),OFFSET('Hygiene Data'!$G$10,0,10*ROW('Hygiene Data'!G119)),NA())))</f>
        <v>#N/A</v>
      </c>
      <c r="BO125" s="254" t="e">
        <f ca="true">+IF(AND(ISNUMBER(OFFSET('Hygiene Data'!$H$6,0,10*ROW('Hygiene Data'!H119))),ED125="Yes"),OFFSET('Hygiene Data'!$H$6,0,10*ROW('Hygiene Data'!H119)),IF(AND(ISNUMBER(OFFSET('Hygiene Data'!$H$6,0,10*ROW('Hygiene Data'!H119))),ED125="No",ISNUMBER(OFFSET('Hygiene Data'!$H$6,0,10*ROW('Hygiene Data'!H119)))),CONCATENATE("[",ROUND(OFFSET('Hygiene Data'!$H$6,0,10*ROW('Hygiene Data'!H119)),0),"]"),IF(AND(ISNUMBER(OFFSET('Hygiene Data'!$H$6,0,10*ROW('Hygiene Data'!H119))),ED125="",ISNUMBER(OFFSET('Hygiene Data'!$H$6,0,10*ROW('Hygiene Data'!H119)))),OFFSET('Hygiene Data'!$H$6,0,10*ROW('Hygiene Data'!H119)),NA())))</f>
        <v>#N/A</v>
      </c>
      <c r="BP125" s="254" t="e">
        <f ca="true">+IF(AND(ISNUMBER(OFFSET('Hygiene Data'!$H$8,0,10*ROW('Hygiene Data'!H119))),EE125="Yes"),OFFSET('Hygiene Data'!$H$8,0,10*ROW('Hygiene Data'!H119)),IF(AND(ISNUMBER(OFFSET('Hygiene Data'!$H$8,0,10*ROW('Hygiene Data'!H119))),EE125="No",ISNUMBER(OFFSET('Hygiene Data'!$H$8,0,10*ROW('Hygiene Data'!H119)))),CONCATENATE("[",ROUND(OFFSET('Hygiene Data'!$H$8,0,10*ROW('Hygiene Data'!H119)),0),"]"),IF(AND(ISNUMBER(OFFSET('Hygiene Data'!$H$8,0,10*ROW('Hygiene Data'!H119))),EE125="",ISNUMBER(OFFSET('Hygiene Data'!$H$8,0,10*ROW('Hygiene Data'!H119)))),OFFSET('Hygiene Data'!$H$8,0,10*ROW('Hygiene Data'!H119)),NA())))</f>
        <v>#N/A</v>
      </c>
      <c r="BQ125" s="254" t="e">
        <f ca="true">+IF(AND(ISNUMBER(OFFSET('Hygiene Data'!$H$10,0,10*ROW('Hygiene Data'!H119))),EF125="Yes"),OFFSET('Hygiene Data'!$H$10,0,10*ROW('Hygiene Data'!H119)),IF(AND(ISNUMBER(OFFSET('Hygiene Data'!$H$10,0,10*ROW('Hygiene Data'!H119))),EF125="No",ISNUMBER(OFFSET('Hygiene Data'!$H$10,0,10*ROW('Hygiene Data'!H119)))),CONCATENATE("[",ROUND(OFFSET('Hygiene Data'!$H$10,0,10*ROW('Hygiene Data'!H119)),0),"]"),IF(AND(ISNUMBER(OFFSET('Hygiene Data'!$H$10,0,10*ROW('Hygiene Data'!H119))),EF125="",ISNUMBER(OFFSET('Hygiene Data'!$H$10,0,10*ROW('Hygiene Data'!H119)))),OFFSET('Hygiene Data'!$H$10,0,10*ROW('Hygiene Data'!H119)),NA())))</f>
        <v>#N/A</v>
      </c>
      <c r="BS125" s="36" t="str">
        <f ca="true">+IF(OFFSET('Water Data'!$C$28,0,10*ROW('Water Data'!C119))="","",OFFSET('Water Data'!$C$28,0,10*ROW('Water Data'!C119)))</f>
        <v/>
      </c>
      <c r="BT125" s="36" t="str">
        <f ca="true">+IF(OFFSET('Water Data'!$C$29,0,10*ROW('Water Data'!C119))="","",OFFSET('Water Data'!$C$29,0,10*ROW('Water Data'!C119)))</f>
        <v/>
      </c>
      <c r="BU125" s="36" t="str">
        <f ca="true">+IF(OFFSET('Water Data'!$C$30,0,10*ROW('Water Data'!C119))="","",OFFSET('Water Data'!$C$30,0,10*ROW('Water Data'!C119)))</f>
        <v/>
      </c>
      <c r="BV125" s="36" t="str">
        <f ca="true">+IF(OFFSET('Water Data'!$D$28,0,10*ROW('Water Data'!D119))="","",OFFSET('Water Data'!$D$28,0,10*ROW('Water Data'!D119)))</f>
        <v/>
      </c>
      <c r="BW125" s="36" t="str">
        <f ca="true">+IF(OFFSET('Water Data'!$D$29,0,10*ROW('Water Data'!D119))="","",OFFSET('Water Data'!$D$29,0,10*ROW('Water Data'!D119)))</f>
        <v/>
      </c>
      <c r="BX125" s="36" t="str">
        <f ca="true">+IF(OFFSET('Water Data'!$D$30,0,10*ROW('Water Data'!D119))="","",OFFSET('Water Data'!$D$30,0,10*ROW('Water Data'!D119)))</f>
        <v/>
      </c>
      <c r="BY125" s="36" t="str">
        <f ca="true">+IF(OFFSET('Water Data'!$E$28,0,10*ROW('Water Data'!E119))="","",OFFSET('Water Data'!$E$28,0,10*ROW('Water Data'!E119)))</f>
        <v/>
      </c>
      <c r="BZ125" s="36" t="str">
        <f ca="true">+IF(OFFSET('Water Data'!$E$29,0,10*ROW('Water Data'!E119))="","",OFFSET('Water Data'!$E$29,0,10*ROW('Water Data'!E119)))</f>
        <v/>
      </c>
      <c r="CA125" s="36" t="str">
        <f ca="true">+IF(OFFSET('Water Data'!$E$30,0,10*ROW('Water Data'!E119))="","",OFFSET('Water Data'!$E$30,0,10*ROW('Water Data'!E119)))</f>
        <v/>
      </c>
      <c r="CB125" s="36" t="str">
        <f ca="true">+IF(OFFSET('Water Data'!$F$28,0,10*ROW('Water Data'!F119))="","",OFFSET('Water Data'!$F$28,0,10*ROW('Water Data'!F119)))</f>
        <v/>
      </c>
      <c r="CC125" s="36" t="str">
        <f ca="true">+IF(OFFSET('Water Data'!$F$29,0,10*ROW('Water Data'!F119))="","",OFFSET('Water Data'!$F$29,0,10*ROW('Water Data'!F119)))</f>
        <v/>
      </c>
      <c r="CD125" s="36" t="str">
        <f ca="true">+IF(OFFSET('Water Data'!$F$30,0,10*ROW('Water Data'!F119))="","",OFFSET('Water Data'!$F$30,0,10*ROW('Water Data'!F119)))</f>
        <v/>
      </c>
      <c r="CE125" s="36" t="str">
        <f ca="true">+IF(OFFSET('Water Data'!$G$28,0,10*ROW('Water Data'!G119))="","",OFFSET('Water Data'!$G$28,0,10*ROW('Water Data'!G119)))</f>
        <v/>
      </c>
      <c r="CF125" s="36" t="str">
        <f ca="true">+IF(OFFSET('Water Data'!$G$29,0,10*ROW('Water Data'!G119))="","",OFFSET('Water Data'!$G$29,0,10*ROW('Water Data'!G119)))</f>
        <v/>
      </c>
      <c r="CG125" s="36" t="str">
        <f ca="true">+IF(OFFSET('Water Data'!$G$30,0,10*ROW('Water Data'!G119))="","",OFFSET('Water Data'!$G$30,0,10*ROW('Water Data'!G119)))</f>
        <v/>
      </c>
      <c r="CH125" s="36" t="str">
        <f ca="true">+IF(OFFSET('Water Data'!$H$28,0,10*ROW('Water Data'!H119))="","",OFFSET('Water Data'!$H$28,0,10*ROW('Water Data'!H119)))</f>
        <v/>
      </c>
      <c r="CI125" s="36" t="str">
        <f ca="true">+IF(OFFSET('Water Data'!$H$29,0,10*ROW('Water Data'!H119))="","",OFFSET('Water Data'!$H$29,0,10*ROW('Water Data'!H119)))</f>
        <v/>
      </c>
      <c r="CJ125" s="36" t="str">
        <f ca="true">+IF(OFFSET('Water Data'!$H$30,0,10*ROW('Water Data'!H119))="","",OFFSET('Water Data'!$H$30,0,10*ROW('Water Data'!H119)))</f>
        <v/>
      </c>
      <c r="CK125" s="36" t="str">
        <f ca="true">+IF(OFFSET('Sanitation Data'!$C$29,0,10*ROW('Sanitation Data'!C119))="","",OFFSET('Sanitation Data'!$C$29,0,10*ROW('Sanitation Data'!C119)))</f>
        <v/>
      </c>
      <c r="CL125" s="36" t="str">
        <f ca="true">+IF(OFFSET('Sanitation Data'!$C$30,0,10*ROW('Sanitation Data'!C119))="","",OFFSET('Sanitation Data'!$C$30,0,10*ROW('Sanitation Data'!C119)))</f>
        <v/>
      </c>
      <c r="CM125" s="36" t="str">
        <f ca="true">+IF(OFFSET('Sanitation Data'!$C$31,0,10*ROW('Sanitation Data'!C119))="","",OFFSET('Sanitation Data'!$C$31,0,10*ROW('Sanitation Data'!C119)))</f>
        <v/>
      </c>
      <c r="CN125" s="36" t="str">
        <f ca="true">+IF(OFFSET('Sanitation Data'!$C$32,0,10*ROW('Sanitation Data'!C119))="","",OFFSET('Sanitation Data'!$C$32,0,10*ROW('Sanitation Data'!C119)))</f>
        <v/>
      </c>
      <c r="CO125" s="36" t="str">
        <f ca="true">+IF(OFFSET('Sanitation Data'!$C$33,0,10*ROW('Sanitation Data'!C119))="","",OFFSET('Sanitation Data'!$C$33,0,10*ROW('Sanitation Data'!C119)))</f>
        <v/>
      </c>
      <c r="CP125" s="36" t="str">
        <f ca="true">+IF(OFFSET('Sanitation Data'!$D$29,0,10*ROW('Sanitation Data'!D119))="","",OFFSET('Sanitation Data'!$D$29,0,10*ROW('Sanitation Data'!D119)))</f>
        <v/>
      </c>
      <c r="CQ125" s="36" t="str">
        <f ca="true">+IF(OFFSET('Sanitation Data'!$D$30,0,10*ROW('Sanitation Data'!D119))="","",OFFSET('Sanitation Data'!$D$30,0,10*ROW('Sanitation Data'!D119)))</f>
        <v/>
      </c>
      <c r="CR125" s="36" t="str">
        <f ca="true">+IF(OFFSET('Sanitation Data'!$D$31,0,10*ROW('Sanitation Data'!D119))="","",OFFSET('Sanitation Data'!$D$31,0,10*ROW('Sanitation Data'!D119)))</f>
        <v/>
      </c>
      <c r="CS125" s="36" t="str">
        <f ca="true">+IF(OFFSET('Sanitation Data'!$D$32,0,10*ROW('Sanitation Data'!D119))="","",OFFSET('Sanitation Data'!$D$32,0,10*ROW('Sanitation Data'!D119)))</f>
        <v/>
      </c>
      <c r="CT125" s="36" t="str">
        <f ca="true">+IF(OFFSET('Sanitation Data'!$D$33,0,10*ROW('Sanitation Data'!D119))="","",OFFSET('Sanitation Data'!$D$33,0,10*ROW('Sanitation Data'!D119)))</f>
        <v/>
      </c>
      <c r="CU125" s="36" t="str">
        <f ca="true">+IF(OFFSET('Sanitation Data'!$E$29,0,10*ROW('Sanitation Data'!E119))="","",OFFSET('Sanitation Data'!$E$29,0,10*ROW('Sanitation Data'!E119)))</f>
        <v/>
      </c>
      <c r="CV125" s="36" t="str">
        <f ca="true">+IF(OFFSET('Sanitation Data'!$E$30,0,10*ROW('Sanitation Data'!E119))="","",OFFSET('Sanitation Data'!$E$30,0,10*ROW('Sanitation Data'!E119)))</f>
        <v/>
      </c>
      <c r="CW125" s="36" t="str">
        <f ca="true">+IF(OFFSET('Sanitation Data'!$E$31,0,10*ROW('Sanitation Data'!E119))="","",OFFSET('Sanitation Data'!$E$31,0,10*ROW('Sanitation Data'!E119)))</f>
        <v/>
      </c>
      <c r="CX125" s="36" t="str">
        <f ca="true">+IF(OFFSET('Sanitation Data'!$E$32,0,10*ROW('Sanitation Data'!E119))="","",OFFSET('Sanitation Data'!$E$32,0,10*ROW('Sanitation Data'!E119)))</f>
        <v/>
      </c>
      <c r="CY125" s="36" t="str">
        <f ca="true">+IF(OFFSET('Sanitation Data'!$E$33,0,10*ROW('Sanitation Data'!E119))="","",OFFSET('Sanitation Data'!$E$33,0,10*ROW('Sanitation Data'!E119)))</f>
        <v/>
      </c>
      <c r="CZ125" s="36" t="str">
        <f ca="true">+IF(OFFSET('Sanitation Data'!$F$29,0,10*ROW('Sanitation Data'!F119))="","",OFFSET('Sanitation Data'!$F$29,0,10*ROW('Sanitation Data'!F119)))</f>
        <v/>
      </c>
      <c r="DA125" s="36" t="str">
        <f ca="true">+IF(OFFSET('Sanitation Data'!$F$30,0,10*ROW('Sanitation Data'!F119))="","",OFFSET('Sanitation Data'!$F$30,0,10*ROW('Sanitation Data'!F119)))</f>
        <v/>
      </c>
      <c r="DB125" s="36" t="str">
        <f ca="true">+IF(OFFSET('Sanitation Data'!$F$31,0,10*ROW('Sanitation Data'!F119))="","",OFFSET('Sanitation Data'!$F$31,0,10*ROW('Sanitation Data'!F119)))</f>
        <v/>
      </c>
      <c r="DC125" s="36" t="str">
        <f ca="true">+IF(OFFSET('Sanitation Data'!$F$32,0,10*ROW('Sanitation Data'!F119))="","",OFFSET('Sanitation Data'!$F$32,0,10*ROW('Sanitation Data'!F119)))</f>
        <v/>
      </c>
      <c r="DD125" s="36" t="str">
        <f ca="true">+IF(OFFSET('Sanitation Data'!$F$33,0,10*ROW('Sanitation Data'!F119))="","",OFFSET('Sanitation Data'!$F$33,0,10*ROW('Sanitation Data'!F119)))</f>
        <v/>
      </c>
      <c r="DE125" s="36" t="str">
        <f ca="true">+IF(OFFSET('Sanitation Data'!$G$29,0,10*ROW('Sanitation Data'!G119))="","",OFFSET('Sanitation Data'!$G$29,0,10*ROW('Sanitation Data'!G119)))</f>
        <v/>
      </c>
      <c r="DF125" s="36" t="str">
        <f ca="true">+IF(OFFSET('Sanitation Data'!$G$30,0,10*ROW('Sanitation Data'!G119))="","",OFFSET('Sanitation Data'!$G$30,0,10*ROW('Sanitation Data'!G119)))</f>
        <v/>
      </c>
      <c r="DG125" s="36" t="str">
        <f ca="true">+IF(OFFSET('Sanitation Data'!$G$31,0,10*ROW('Sanitation Data'!G119))="","",OFFSET('Sanitation Data'!$G$31,0,10*ROW('Sanitation Data'!G119)))</f>
        <v/>
      </c>
      <c r="DH125" s="36" t="str">
        <f ca="true">+IF(OFFSET('Sanitation Data'!$G$32,0,10*ROW('Sanitation Data'!G119))="","",OFFSET('Sanitation Data'!$G$32,0,10*ROW('Sanitation Data'!G119)))</f>
        <v/>
      </c>
      <c r="DI125" s="36" t="str">
        <f ca="true">+IF(OFFSET('Sanitation Data'!$G$33,0,10*ROW('Sanitation Data'!G119))="","",OFFSET('Sanitation Data'!$G$33,0,10*ROW('Sanitation Data'!G119)))</f>
        <v/>
      </c>
      <c r="DJ125" s="36" t="str">
        <f ca="true">+IF(OFFSET('Sanitation Data'!$H$29,0,10*ROW('Sanitation Data'!H119))="","",OFFSET('Sanitation Data'!$H$29,0,10*ROW('Sanitation Data'!H119)))</f>
        <v/>
      </c>
      <c r="DK125" s="36" t="str">
        <f ca="true">+IF(OFFSET('Sanitation Data'!$H$30,0,10*ROW('Sanitation Data'!H119))="","",OFFSET('Sanitation Data'!$H$30,0,10*ROW('Sanitation Data'!H119)))</f>
        <v/>
      </c>
      <c r="DL125" s="36" t="str">
        <f ca="true">+IF(OFFSET('Sanitation Data'!$H$31,0,10*ROW('Sanitation Data'!H119))="","",OFFSET('Sanitation Data'!$H$31,0,10*ROW('Sanitation Data'!H119)))</f>
        <v/>
      </c>
      <c r="DM125" s="36" t="str">
        <f ca="true">+IF(OFFSET('Sanitation Data'!$H$32,0,10*ROW('Sanitation Data'!H119))="","",OFFSET('Sanitation Data'!$H$32,0,10*ROW('Sanitation Data'!H119)))</f>
        <v/>
      </c>
      <c r="DN125" s="36" t="str">
        <f ca="true">+IF(OFFSET('Sanitation Data'!$H$33,0,10*ROW('Sanitation Data'!H119))="","",OFFSET('Sanitation Data'!$H$33,0,10*ROW('Sanitation Data'!H119)))</f>
        <v/>
      </c>
      <c r="DO125" s="36" t="str">
        <f ca="true">+IF(OFFSET('Hygiene Data'!$C$12,0,10*ROW('Hygiene Data'!C119))="","",OFFSET('Hygiene Data'!$C$12,0,10*ROW('Hygiene Data'!C119)))</f>
        <v/>
      </c>
      <c r="DP125" s="36" t="str">
        <f ca="true">+IF(OFFSET('Hygiene Data'!$C$13,0,10*ROW('Hygiene Data'!C119))="","",OFFSET('Hygiene Data'!$C$13,0,10*ROW('Hygiene Data'!C119)))</f>
        <v/>
      </c>
      <c r="DQ125" s="36" t="str">
        <f ca="true">+IF(OFFSET('Hygiene Data'!$C$14,0,10*ROW('Hygiene Data'!C119))="","",OFFSET('Hygiene Data'!$C$14,0,10*ROW('Hygiene Data'!C119)))</f>
        <v/>
      </c>
      <c r="DR125" s="36" t="str">
        <f ca="true">+IF(OFFSET('Hygiene Data'!$D$12,0,10*ROW('Hygiene Data'!D119))="","",OFFSET('Hygiene Data'!$D$12,0,10*ROW('Hygiene Data'!D119)))</f>
        <v/>
      </c>
      <c r="DS125" s="36" t="str">
        <f ca="true">+IF(OFFSET('Hygiene Data'!$D$13,0,10*ROW('Hygiene Data'!D119))="","",OFFSET('Hygiene Data'!$D$13,0,10*ROW('Hygiene Data'!D119)))</f>
        <v/>
      </c>
      <c r="DT125" s="36" t="str">
        <f ca="true">+IF(OFFSET('Hygiene Data'!$D$14,0,10*ROW('Hygiene Data'!D119))="","",OFFSET('Hygiene Data'!$D$14,0,10*ROW('Hygiene Data'!D119)))</f>
        <v/>
      </c>
      <c r="DU125" s="36" t="str">
        <f ca="true">+IF(OFFSET('Hygiene Data'!$E$12,0,10*ROW('Hygiene Data'!E119))="","",OFFSET('Hygiene Data'!$E$12,0,10*ROW('Hygiene Data'!E119)))</f>
        <v/>
      </c>
      <c r="DV125" s="36" t="str">
        <f ca="true">+IF(OFFSET('Hygiene Data'!$E$13,0,10*ROW('Hygiene Data'!E119))="","",OFFSET('Hygiene Data'!$E$13,0,10*ROW('Hygiene Data'!E119)))</f>
        <v/>
      </c>
      <c r="DW125" s="36" t="str">
        <f ca="true">+IF(OFFSET('Hygiene Data'!$E$14,0,10*ROW('Hygiene Data'!E119))="","",OFFSET('Hygiene Data'!$E$14,0,10*ROW('Hygiene Data'!E119)))</f>
        <v/>
      </c>
      <c r="DX125" s="36" t="str">
        <f ca="true">+IF(OFFSET('Hygiene Data'!$F$12,0,10*ROW('Hygiene Data'!F119))="","",OFFSET('Hygiene Data'!$F$12,0,10*ROW('Hygiene Data'!F119)))</f>
        <v/>
      </c>
      <c r="DY125" s="36" t="str">
        <f ca="true">+IF(OFFSET('Hygiene Data'!$F$13,0,10*ROW('Hygiene Data'!F119))="","",OFFSET('Hygiene Data'!$F$13,0,10*ROW('Hygiene Data'!F119)))</f>
        <v/>
      </c>
      <c r="DZ125" s="36" t="str">
        <f ca="true">+IF(OFFSET('Hygiene Data'!$F$14,0,10*ROW('Hygiene Data'!F119))="","",OFFSET('Hygiene Data'!$F$14,0,10*ROW('Hygiene Data'!F119)))</f>
        <v/>
      </c>
      <c r="EA125" s="36" t="str">
        <f ca="true">+IF(OFFSET('Hygiene Data'!$G$12,0,10*ROW('Hygiene Data'!G119))="","",OFFSET('Hygiene Data'!$G$12,0,10*ROW('Hygiene Data'!G119)))</f>
        <v/>
      </c>
      <c r="EB125" s="36" t="str">
        <f ca="true">+IF(OFFSET('Hygiene Data'!$G$13,0,10*ROW('Hygiene Data'!G119))="","",OFFSET('Hygiene Data'!$G$13,0,10*ROW('Hygiene Data'!G119)))</f>
        <v/>
      </c>
      <c r="EC125" s="36" t="str">
        <f ca="true">+IF(OFFSET('Hygiene Data'!$G$14,0,10*ROW('Hygiene Data'!G119))="","",OFFSET('Hygiene Data'!$G$14,0,10*ROW('Hygiene Data'!G119)))</f>
        <v/>
      </c>
      <c r="ED125" s="36" t="str">
        <f ca="true">+IF(OFFSET('Hygiene Data'!$H$12,0,10*ROW('Hygiene Data'!H119))="","",OFFSET('Hygiene Data'!$H$12,0,10*ROW('Hygiene Data'!H119)))</f>
        <v/>
      </c>
      <c r="EE125" s="36" t="str">
        <f ca="true">+IF(OFFSET('Hygiene Data'!$H$13,0,10*ROW('Hygiene Data'!H119))="","",OFFSET('Hygiene Data'!$H$13,0,10*ROW('Hygiene Data'!H119)))</f>
        <v/>
      </c>
      <c r="EF125" s="36" t="str">
        <f ca="true">+IF(OFFSET('Hygiene Data'!$H$14,0,10*ROW('Hygiene Data'!H119))="","",OFFSET('Hygiene Data'!$H$14,0,10*ROW('Hygiene Data'!H119)))</f>
        <v/>
      </c>
    </row>
    <row r="126" x14ac:dyDescent="0.2">
      <c r="A126" s="59" t="str">
        <f ca="true">+IF(OFFSET('Water Data'!$B$1,0,10*ROW('Water Data'!B123))="","",OFFSET('Water Data'!$B$1,0,10*ROW('Water Data'!B123)))</f>
        <v/>
      </c>
      <c r="B126" s="59" t="str">
        <f ca="true">+IF(OFFSET('Water Data'!$A$3,0,10*ROW('Water Data'!A123))="","",OFFSET('Water Data'!$A$3,0,10*ROW('Water Data'!A123)))</f>
        <v/>
      </c>
      <c r="C126" s="59" t="str">
        <f ca="true">+IF(OFFSET('Water Data'!$C$3,0,10*ROW('Water Data'!C123))="","",OFFSET('Water Data'!$C$3,0,10*ROW('Water Data'!C123)))</f>
        <v/>
      </c>
      <c r="D126" s="252" t="e">
        <f ca="true">+IF(AND(ISNUMBER(OFFSET('Water Data'!$C$5,0,10*ROW('Water Data'!C120))),BS126="Yes"),100-OFFSET('Water Data'!$C$5,0,10*ROW('Water Data'!C120)),IF(AND(ISNUMBER(OFFSET('Water Data'!$C$5,0,10*ROW('Water Data'!C120))),BS126="No",ISNUMBER(OFFSET('Water Data'!$C$5,0,10*ROW('Water Data'!C120)))),CONCATENATE("[",ROUND(100-OFFSET('Water Data'!$C$5,0,10*ROW('Water Data'!C120)),0),"]"),IF(AND(ISNUMBER(OFFSET('Water Data'!$C$5,0,10*ROW('Water Data'!C120))),BS126="",ISNUMBER(OFFSET('Water Data'!$C$5,0,10*ROW('Water Data'!C120)))),100-OFFSET('Water Data'!$C$5,0,10*ROW('Water Data'!C120)),NA())))</f>
        <v>#N/A</v>
      </c>
      <c r="E126" s="252" t="e">
        <f ca="true">+IF(AND(ISNUMBER(OFFSET('Water Data'!$C$7,0,10*ROW('Water Data'!D120))),BT126="Yes"),OFFSET('Water Data'!$C$7,0,10*ROW('Water Data'!C120)),IF(AND(ISNUMBER(OFFSET('Water Data'!$C$7,0,10*ROW('Water Data'!C120))),BT126="No",ISNUMBER(OFFSET('Water Data'!$C$7,0,10*ROW('Water Data'!C120)))),CONCATENATE("[",ROUND(OFFSET('Water Data'!$C$7,0,10*ROW('Water Data'!C120)),0),"]"),IF(AND(ISNUMBER(OFFSET('Water Data'!$C$7,0,10*ROW('Water Data'!C120))),BT126="",ISNUMBER(OFFSET('Water Data'!$C$7,0,10*ROW('Water Data'!C120)))),OFFSET('Water Data'!$C$7,0,10*ROW('Water Data'!C120)),NA())))</f>
        <v>#N/A</v>
      </c>
      <c r="F126" s="252" t="e">
        <f ca="true">+IF(AND(ISNUMBER(OFFSET('Water Data'!$C$10,0,10*ROW('Water Data'!C120))),BU126="Yes"),OFFSET('Water Data'!$C$10,0,10*ROW('Water Data'!C120)),IF(AND(ISNUMBER(OFFSET('Water Data'!$C$10,0,10*ROW('Water Data'!C120))),BU126="No",ISNUMBER(OFFSET('Water Data'!$C$10,0,10*ROW('Water Data'!C120)))),CONCATENATE("[",ROUND(OFFSET('Water Data'!$C$10,0,10*ROW('Water Data'!C120)),0),"]"),IF(AND(ISNUMBER(OFFSET('Water Data'!$C$10,0,10*ROW('Water Data'!C120))),BU126="",ISNUMBER(OFFSET('Water Data'!$C$10,0,10*ROW('Water Data'!C120)))),OFFSET('Water Data'!$C$10,0,10*ROW('Water Data'!C120)),NA())))</f>
        <v>#N/A</v>
      </c>
      <c r="G126" s="252" t="e">
        <f ca="true">+IF(AND(ISNUMBER(OFFSET('Water Data'!$D$5,0,10*ROW('Water Data'!D120))),BV126="Yes"),100-OFFSET('Water Data'!$D$5,0,10*ROW('Water Data'!D120)),IF(AND(ISNUMBER(OFFSET('Water Data'!$D$5,0,10*ROW('Water Data'!D120))),BV126="No",ISNUMBER(OFFSET('Water Data'!$D$5,0,10*ROW('Water Data'!D120)))),CONCATENATE("[",ROUND(100-OFFSET('Water Data'!$D$5,0,10*ROW('Water Data'!D120)),0),"]"),IF(AND(ISNUMBER(OFFSET('Water Data'!$D$5,0,10*ROW('Water Data'!D120))),BV126="",ISNUMBER(OFFSET('Water Data'!$D$5,0,10*ROW('Water Data'!D120)))),100-OFFSET('Water Data'!$D$5,0,10*ROW('Water Data'!D120)),NA())))</f>
        <v>#N/A</v>
      </c>
      <c r="H126" s="252" t="e">
        <f ca="true">+IF(AND(ISNUMBER(OFFSET('Water Data'!$D$7,0,10*ROW('Water Data'!D120))),BW126="Yes"),OFFSET('Water Data'!$D$7,0,10*ROW('Water Data'!D120)),IF(AND(ISNUMBER(OFFSET('Water Data'!$D$7,0,10*ROW('Water Data'!D120))),BW126="No",ISNUMBER(OFFSET('Water Data'!$D$7,0,10*ROW('Water Data'!D120)))),CONCATENATE("[",ROUND(OFFSET('Water Data'!$C$7,0,10*ROW('Water Data'!D120)),0),"]"),IF(AND(ISNUMBER(OFFSET('Water Data'!$D$7,0,10*ROW('Water Data'!D120))),BW126="",ISNUMBER(OFFSET('Water Data'!$D$7,0,10*ROW('Water Data'!D120)))),OFFSET('Water Data'!$D$7,0,10*ROW('Water Data'!D120)),NA())))</f>
        <v>#N/A</v>
      </c>
      <c r="I126" s="252" t="e">
        <f ca="true">+IF(AND(ISNUMBER(OFFSET('Water Data'!$D$10,0,10*ROW('Water Data'!D120))),BX126="Yes"),OFFSET('Water Data'!$D$10,0,10*ROW('Water Data'!D120)),IF(AND(ISNUMBER(OFFSET('Water Data'!$D$10,0,10*ROW('Water Data'!D120))),BX126="No",ISNUMBER(OFFSET('Water Data'!$D$10,0,10*ROW('Water Data'!D120)))),CONCATENATE("[",ROUND(OFFSET('Water Data'!$D$10,0,10*ROW('Water Data'!D120)),0),"]"),IF(AND(ISNUMBER(OFFSET('Water Data'!$D$10,0,10*ROW('Water Data'!D120))),BX126="",ISNUMBER(OFFSET('Water Data'!$D$10,0,10*ROW('Water Data'!D120)))),OFFSET('Water Data'!$D$10,0,10*ROW('Water Data'!D120)),NA())))</f>
        <v>#N/A</v>
      </c>
      <c r="J126" s="252" t="e">
        <f ca="true">+IF(AND(ISNUMBER(OFFSET('Water Data'!$E$5,0,10*ROW('Water Data'!E120))),BY126="Yes"),100-OFFSET('Water Data'!$E$5,0,10*ROW('Water Data'!E120)),IF(AND(ISNUMBER(OFFSET('Water Data'!$E$5,0,10*ROW('Water Data'!E120))),BY126="No",ISNUMBER(OFFSET('Water Data'!$E$5,0,10*ROW('Water Data'!E120)))),CONCATENATE("[",ROUND(100-OFFSET('Water Data'!$E$5,0,10*ROW('Water Data'!E120)),0),"]"),IF(AND(ISNUMBER(OFFSET('Water Data'!$E$5,0,10*ROW('Water Data'!E120))),BY126="",ISNUMBER(OFFSET('Water Data'!$E$5,0,10*ROW('Water Data'!E120)))),100-OFFSET('Water Data'!$E$5,0,10*ROW('Water Data'!E120)),NA())))</f>
        <v>#N/A</v>
      </c>
      <c r="K126" s="252" t="e">
        <f ca="true">+IF(AND(ISNUMBER(OFFSET('Water Data'!$E$7,0,10*ROW('Water Data'!E120))),BZ126="Yes"),OFFSET('Water Data'!$E$7,0,10*ROW('Water Data'!E120)),IF(AND(ISNUMBER(OFFSET('Water Data'!$E$7,0,10*ROW('Water Data'!E120))),BZ126="No",ISNUMBER(OFFSET('Water Data'!$E$7,0,10*ROW('Water Data'!E120)))),CONCATENATE("[",ROUND(OFFSET('Water Data'!$E$7,0,10*ROW('Water Data'!E120)),0),"]"),IF(AND(ISNUMBER(OFFSET('Water Data'!$E$7,0,10*ROW('Water Data'!E120))),BZ126="",ISNUMBER(OFFSET('Water Data'!$E$7,0,10*ROW('Water Data'!E120)))),OFFSET('Water Data'!$E$7,0,10*ROW('Water Data'!E120)),NA())))</f>
        <v>#N/A</v>
      </c>
      <c r="L126" s="252" t="e">
        <f ca="true">+IF(AND(ISNUMBER(OFFSET('Water Data'!$E$10,0,10*ROW('Water Data'!E120))),CA126="Yes"),OFFSET('Water Data'!$E$10,0,10*ROW('Water Data'!E120)),IF(AND(ISNUMBER(OFFSET('Water Data'!$E$10,0,10*ROW('Water Data'!E120))),CA126="No",ISNUMBER(OFFSET('Water Data'!$E$10,0,10*ROW('Water Data'!E120)))),CONCATENATE("[",ROUND(OFFSET('Water Data'!$E$10,0,10*ROW('Water Data'!E120)),0),"]"),IF(AND(ISNUMBER(OFFSET('Water Data'!$E$10,0,10*ROW('Water Data'!E120))),CA126="",ISNUMBER(OFFSET('Water Data'!$E$10,0,10*ROW('Water Data'!E120)))),OFFSET('Water Data'!$E$10,0,10*ROW('Water Data'!E120)),NA())))</f>
        <v>#N/A</v>
      </c>
      <c r="M126" s="252" t="e">
        <f ca="true">+IF(AND(ISNUMBER(OFFSET('Water Data'!$F$5,0,10*ROW('Water Data'!F120))),CB126="Yes"),100-OFFSET('Water Data'!$F$5,0,10*ROW('Water Data'!F120)),IF(AND(ISNUMBER(OFFSET('Water Data'!$F$5,0,10*ROW('Water Data'!F120))),CB126="No",ISNUMBER(OFFSET('Water Data'!$F$5,0,10*ROW('Water Data'!F120)))),CONCATENATE("[",ROUND(100-OFFSET('Water Data'!$F$5,0,10*ROW('Water Data'!F120)),0),"]"),IF(AND(ISNUMBER(OFFSET('Water Data'!$F$5,0,10*ROW('Water Data'!F120))),CB126="",ISNUMBER(OFFSET('Water Data'!$F$5,0,10*ROW('Water Data'!F120)))),100-OFFSET('Water Data'!$F$5,0,10*ROW('Water Data'!F120)),NA())))</f>
        <v>#N/A</v>
      </c>
      <c r="N126" s="252" t="e">
        <f ca="true">+IF(AND(ISNUMBER(OFFSET('Water Data'!$F$7,0,10*ROW('Water Data'!F120))),CC126="Yes"),OFFSET('Water Data'!$F$7,0,10*ROW('Water Data'!F120)),IF(AND(ISNUMBER(OFFSET('Water Data'!$F$7,0,10*ROW('Water Data'!F120))),CC126="No",ISNUMBER(OFFSET('Water Data'!$F$7,0,10*ROW('Water Data'!F120)))),CONCATENATE("[",ROUND(OFFSET('Water Data'!$F$7,0,10*ROW('Water Data'!F120)),0),"]"),IF(AND(ISNUMBER(OFFSET('Water Data'!$F$7,0,10*ROW('Water Data'!F120))),CC126="",ISNUMBER(OFFSET('Water Data'!$F$7,0,10*ROW('Water Data'!F120)))),OFFSET('Water Data'!$F$7,0,10*ROW('Water Data'!F120)),NA())))</f>
        <v>#N/A</v>
      </c>
      <c r="O126" s="252" t="e">
        <f ca="true">+IF(AND(ISNUMBER(OFFSET('Water Data'!$F$10,0,10*ROW('Water Data'!F120))),CD126="Yes"),OFFSET('Water Data'!$F$10,0,10*ROW('Water Data'!F120)),IF(AND(ISNUMBER(OFFSET('Water Data'!$F$10,0,10*ROW('Water Data'!F120))),CD126="No",ISNUMBER(OFFSET('Water Data'!$F$10,0,10*ROW('Water Data'!F120)))),CONCATENATE("[",ROUND(OFFSET('Water Data'!$F$10,0,10*ROW('Water Data'!F120)),0),"]"),IF(AND(ISNUMBER(OFFSET('Water Data'!$F$10,0,10*ROW('Water Data'!F120))),CD126="",ISNUMBER(OFFSET('Water Data'!$F$10,0,10*ROW('Water Data'!F120)))),OFFSET('Water Data'!$F$10,0,10*ROW('Water Data'!F120)),NA())))</f>
        <v>#N/A</v>
      </c>
      <c r="P126" s="252" t="e">
        <f ca="true">+IF(AND(ISNUMBER(OFFSET('Water Data'!$G$5,0,10*ROW('Water Data'!G120))),CE126="Yes"),100-OFFSET('Water Data'!$G$5,0,10*ROW('Water Data'!G120)),IF(AND(ISNUMBER(OFFSET('Water Data'!$G$5,0,10*ROW('Water Data'!G120))),CE126="No",ISNUMBER(OFFSET('Water Data'!$G$5,0,10*ROW('Water Data'!G120)))),CONCATENATE("[",ROUND(100-OFFSET('Water Data'!$G$5,0,10*ROW('Water Data'!G120)),0),"]"),IF(AND(ISNUMBER(OFFSET('Water Data'!$G$5,0,10*ROW('Water Data'!G120))),CE126="",ISNUMBER(OFFSET('Water Data'!$G$5,0,10*ROW('Water Data'!G120)))),100-OFFSET('Water Data'!$G$5,0,10*ROW('Water Data'!G120)),NA())))</f>
        <v>#N/A</v>
      </c>
      <c r="Q126" s="252" t="e">
        <f ca="true">+IF(AND(ISNUMBER(OFFSET('Water Data'!$G$7,0,10*ROW('Water Data'!G120))),CF126="Yes"),OFFSET('Water Data'!$G$7,0,10*ROW('Water Data'!G120)),IF(AND(ISNUMBER(OFFSET('Water Data'!$G$7,0,10*ROW('Water Data'!G120))),CF126="No",ISNUMBER(OFFSET('Water Data'!$G$7,0,10*ROW('Water Data'!G120)))),CONCATENATE("[",ROUND(OFFSET('Water Data'!$G$7,0,10*ROW('Water Data'!G120)),0),"]"),IF(AND(ISNUMBER(OFFSET('Water Data'!$G$7,0,10*ROW('Water Data'!G120))),CF126="",ISNUMBER(OFFSET('Water Data'!$G$7,0,10*ROW('Water Data'!G120)))),OFFSET('Water Data'!$G$7,0,10*ROW('Water Data'!G120)),NA())))</f>
        <v>#N/A</v>
      </c>
      <c r="R126" s="252" t="e">
        <f ca="true">+IF(AND(ISNUMBER(OFFSET('Water Data'!$G$10,0,10*ROW('Water Data'!G120))),CG126="Yes"),OFFSET('Water Data'!$G$10,0,10*ROW('Water Data'!G120)),IF(AND(ISNUMBER(OFFSET('Water Data'!$G$10,0,10*ROW('Water Data'!G120))),CG126="No",ISNUMBER(OFFSET('Water Data'!$G$10,0,10*ROW('Water Data'!G120)))),CONCATENATE("[",ROUND(OFFSET('Water Data'!$G$10,0,10*ROW('Water Data'!G120)),0),"]"),IF(AND(ISNUMBER(OFFSET('Water Data'!$G$10,0,10*ROW('Water Data'!G120))),CG126="",ISNUMBER(OFFSET('Water Data'!$G$10,0,10*ROW('Water Data'!G120)))),OFFSET('Water Data'!$G$10,0,10*ROW('Water Data'!G120)),NA())))</f>
        <v>#N/A</v>
      </c>
      <c r="S126" s="252" t="e">
        <f ca="true">+IF(AND(ISNUMBER(OFFSET('Water Data'!$H$5,0,10*ROW('Water Data'!H120))),CH126="Yes"),100-OFFSET('Water Data'!$H$5,0,10*ROW('Water Data'!H120)),IF(AND(ISNUMBER(OFFSET('Water Data'!$H$5,0,10*ROW('Water Data'!H120))),CH126="No",ISNUMBER(OFFSET('Water Data'!$H$5,0,10*ROW('Water Data'!H120)))),CONCATENATE("[",ROUND(100-OFFSET('Water Data'!$H$5,0,10*ROW('Water Data'!H120)),0),"]"),IF(AND(ISNUMBER(OFFSET('Water Data'!$H$5,0,10*ROW('Water Data'!H120))),CH126="",ISNUMBER(OFFSET('Water Data'!$H$5,0,10*ROW('Water Data'!H120)))),100-OFFSET('Water Data'!$H$5,0,10*ROW('Water Data'!H120)),NA())))</f>
        <v>#N/A</v>
      </c>
      <c r="T126" s="252" t="e">
        <f ca="true">+IF(AND(ISNUMBER(OFFSET('Water Data'!$H$7,0,10*ROW('Water Data'!H120))),CI126="Yes"),OFFSET('Water Data'!$H$7,0,10*ROW('Water Data'!H120)),IF(AND(ISNUMBER(OFFSET('Water Data'!$H$7,0,10*ROW('Water Data'!H120))),CI126="No",ISNUMBER(OFFSET('Water Data'!$H$7,0,10*ROW('Water Data'!H120)))),CONCATENATE("[",ROUND(OFFSET('Water Data'!$H$7,0,10*ROW('Water Data'!H120)),0),"]"),IF(AND(ISNUMBER(OFFSET('Water Data'!$H$7,0,10*ROW('Water Data'!H120))),CI126="",ISNUMBER(OFFSET('Water Data'!$H$7,0,10*ROW('Water Data'!H120)))),OFFSET('Water Data'!$H$7,0,10*ROW('Water Data'!H120)),NA())))</f>
        <v>#N/A</v>
      </c>
      <c r="U126" s="252" t="e">
        <f ca="true">+IF(AND(ISNUMBER(OFFSET('Water Data'!$H$10,0,10*ROW('Water Data'!H120))),CJ126="Yes"),OFFSET('Water Data'!$H$10,0,10*ROW('Water Data'!H120)),IF(AND(ISNUMBER(OFFSET('Water Data'!$H$10,0,10*ROW('Water Data'!H120))),CJ126="No",ISNUMBER(OFFSET('Water Data'!$H$10,0,10*ROW('Water Data'!H120)))),CONCATENATE("[",ROUND(OFFSET('Water Data'!$H$10,0,10*ROW('Water Data'!H120)),0),"]"),IF(AND(ISNUMBER(OFFSET('Water Data'!$H$10,0,10*ROW('Water Data'!H120))),CJ126="",ISNUMBER(OFFSET('Water Data'!$H$10,0,10*ROW('Water Data'!H120)))),OFFSET('Water Data'!$H$10,0,10*ROW('Water Data'!H120)),NA())))</f>
        <v>#N/A</v>
      </c>
      <c r="V126" s="253" t="e">
        <f ca="true">+IF(AND(ISNUMBER(OFFSET('Sanitation Data'!$C$5,0,10*ROW('Sanitation Data'!C120))),CK126="Yes"),100-OFFSET('Sanitation Data'!$C$5,0,10*ROW('Sanitation Data'!C120)),IF(AND(ISNUMBER(OFFSET('Sanitation Data'!$C$5,0,10*ROW('Sanitation Data'!C120))),CK126="No",ISNUMBER(OFFSET('Sanitation Data'!$C$5,0,10*ROW('Sanitation Data'!C120)))),CONCATENATE("[",ROUND(100-OFFSET('Sanitation Data'!$C$5,0,10*ROW('Sanitation Data'!C120)),0),"]"),IF(AND(ISNUMBER(OFFSET('Sanitation Data'!$C$5,0,10*ROW('Sanitation Data'!C120))),CK126="",ISNUMBER(OFFSET('Sanitation Data'!$C$5,0,10*ROW('Sanitation Data'!C120)))),100-OFFSET('Sanitation Data'!$C$5,0,10*ROW('Sanitation Data'!C120)),NA())))</f>
        <v>#N/A</v>
      </c>
      <c r="W126" s="253" t="e">
        <f ca="true">+IF(AND(ISNUMBER(OFFSET('Sanitation Data'!$C$7,0,10*ROW('Sanitation Data'!C120))),CL126="Yes"),OFFSET('Sanitation Data'!$C$7,0,10*ROW('Sanitation Data'!C120)),IF(AND(ISNUMBER(OFFSET('Sanitation Data'!$C$7,0,10*ROW('Sanitation Data'!C120))),CL126="No",ISNUMBER(OFFSET('Sanitation Data'!$C$7,0,10*ROW('Sanitation Data'!C120)))),CONCATENATE("[",ROUND(OFFSET('Sanitation Data'!$C$7,0,10*ROW('Sanitation Data'!C120)),0),"]"),IF(AND(ISNUMBER(OFFSET('Sanitation Data'!$C$7,0,10*ROW('Sanitation Data'!C120))),CL126="",ISNUMBER(OFFSET('Sanitation Data'!$C$7,0,10*ROW('Sanitation Data'!C120)))),OFFSET('Sanitation Data'!$C$7,0,10*ROW('Sanitation Data'!C120)),NA())))</f>
        <v>#N/A</v>
      </c>
      <c r="X126" s="253" t="e">
        <f ca="true">+IF(AND(ISNUMBER(OFFSET('Sanitation Data'!$C$11,0,10*ROW('Sanitation Data'!C120))),CM126="Yes"),OFFSET('Sanitation Data'!$C$11,0,10*ROW('Sanitation Data'!C120)),IF(AND(ISNUMBER(OFFSET('Sanitation Data'!$C$11,0,10*ROW('Sanitation Data'!C120))),CM126="No",ISNUMBER(OFFSET('Sanitation Data'!$C$11,0,10*ROW('Sanitation Data'!C120)))),CONCATENATE("[",ROUND(OFFSET('Sanitation Data'!$C$11,0,10*ROW('Sanitation Data'!C120)),0),"]"),IF(AND(ISNUMBER(OFFSET('Sanitation Data'!$C$11,0,10*ROW('Sanitation Data'!C120))),CM126="",ISNUMBER(OFFSET('Sanitation Data'!$C$11,0,10*ROW('Sanitation Data'!C120)))),OFFSET('Sanitation Data'!$C$11,0,10*ROW('Sanitation Data'!C120)),NA())))</f>
        <v>#N/A</v>
      </c>
      <c r="Y126" s="253" t="e">
        <f ca="true">+IF(AND(ISNUMBER(OFFSET('Sanitation Data'!$C$12,0,10*ROW('Sanitation Data'!C120))),CN126="Yes"),OFFSET('Sanitation Data'!$C$12,0,10*ROW('Sanitation Data'!C120)),IF(AND(ISNUMBER(OFFSET('Sanitation Data'!$C$12,0,10*ROW('Sanitation Data'!C120))),CN126="No",ISNUMBER(OFFSET('Sanitation Data'!$C$12,0,10*ROW('Sanitation Data'!C120)))),CONCATENATE("[",ROUND(OFFSET('Sanitation Data'!$C$12,0,10*ROW('Sanitation Data'!C120)),0),"]"),IF(AND(ISNUMBER(OFFSET('Sanitation Data'!$C$12,0,10*ROW('Sanitation Data'!C120))),CN126="",ISNUMBER(OFFSET('Sanitation Data'!$C$12,0,10*ROW('Sanitation Data'!C120)))),OFFSET('Sanitation Data'!$C$12,0,10*ROW('Sanitation Data'!C120)),NA())))</f>
        <v>#N/A</v>
      </c>
      <c r="Z126" s="253" t="e">
        <f ca="true">+IF(AND(ISNUMBER(OFFSET('Sanitation Data'!$C$13,0,10*ROW('Sanitation Data'!C120))),CO126="Yes"),OFFSET('Sanitation Data'!$C$13,0,10*ROW('Sanitation Data'!C120)),IF(AND(ISNUMBER(OFFSET('Sanitation Data'!$C$13,0,10*ROW('Sanitation Data'!C120))),CO126="No",ISNUMBER(OFFSET('Sanitation Data'!$C$13,0,10*ROW('Sanitation Data'!C120)))),CONCATENATE("[",ROUND(OFFSET('Sanitation Data'!$C$13,0,10*ROW('Sanitation Data'!C120)),0),"]"),IF(AND(ISNUMBER(OFFSET('Sanitation Data'!$C$13,0,10*ROW('Sanitation Data'!C120))),CO126="",ISNUMBER(OFFSET('Sanitation Data'!$C$13,0,10*ROW('Sanitation Data'!C120)))),OFFSET('Sanitation Data'!$C$13,0,10*ROW('Sanitation Data'!C120)),NA())))</f>
        <v>#N/A</v>
      </c>
      <c r="AA126" s="253" t="e">
        <f ca="true">+IF(AND(ISNUMBER(OFFSET('Sanitation Data'!$D$5,0,10*ROW('Sanitation Data'!D120))),CP126="Yes"),100-OFFSET('Sanitation Data'!$D$5,0,10*ROW('Sanitation Data'!D120)),IF(AND(ISNUMBER(OFFSET('Sanitation Data'!$D$5,0,10*ROW('Sanitation Data'!D120))),CP126="No",ISNUMBER(OFFSET('Sanitation Data'!$D$5,0,10*ROW('Sanitation Data'!D120)))),CONCATENATE("[",ROUND(100-OFFSET('Sanitation Data'!$D$5,0,10*ROW('Sanitation Data'!D120)),0),"]"),IF(AND(ISNUMBER(OFFSET('Sanitation Data'!$D$5,0,10*ROW('Sanitation Data'!D120))),CP126="",ISNUMBER(OFFSET('Sanitation Data'!$D$5,0,10*ROW('Sanitation Data'!D120)))),100-OFFSET('Sanitation Data'!$D$5,0,10*ROW('Sanitation Data'!D120)),NA())))</f>
        <v>#N/A</v>
      </c>
      <c r="AB126" s="253" t="e">
        <f ca="true">+IF(AND(ISNUMBER(OFFSET('Sanitation Data'!$D$7,0,10*ROW('Sanitation Data'!D120))),CQ126="Yes"),OFFSET('Sanitation Data'!$D$7,0,10*ROW('Sanitation Data'!G120)),IF(AND(ISNUMBER(OFFSET('Sanitation Data'!$D$7,0,10*ROW('Sanitation Data'!D120))),CQ126="No",ISNUMBER(OFFSET('Sanitation Data'!$D$7,0,10*ROW('Sanitation Data'!D120)))),CONCATENATE("[",ROUND(OFFSET('Sanitation Data'!$D$7,0,10*ROW('Sanitation Data'!D120)),0),"]"),IF(AND(ISNUMBER(OFFSET('Sanitation Data'!$D$7,0,10*ROW('Sanitation Data'!D120))),CQ126="",ISNUMBER(OFFSET('Sanitation Data'!$D$7,0,10*ROW('Sanitation Data'!D120)))),OFFSET('Sanitation Data'!$D$7,0,10*ROW('Sanitation Data'!D120)),NA())))</f>
        <v>#N/A</v>
      </c>
      <c r="AC126" s="253" t="e">
        <f ca="true">+IF(AND(ISNUMBER(OFFSET('Sanitation Data'!$D$11,0,10*ROW('Sanitation Data'!D120))),CR126="Yes"),OFFSET('Sanitation Data'!$D$11,0,10*ROW('Sanitation Data'!D120)),IF(AND(ISNUMBER(OFFSET('Sanitation Data'!$D$11,0,10*ROW('Sanitation Data'!D120))),CR126="No",ISNUMBER(OFFSET('Sanitation Data'!$D$11,0,10*ROW('Sanitation Data'!D120)))),CONCATENATE("[",ROUND(OFFSET('Sanitation Data'!$D$11,0,10*ROW('Sanitation Data'!D120)),0),"]"),IF(AND(ISNUMBER(OFFSET('Sanitation Data'!$D$11,0,10*ROW('Sanitation Data'!D120))),CR126="",ISNUMBER(OFFSET('Sanitation Data'!$D$11,0,10*ROW('Sanitation Data'!D120)))),OFFSET('Sanitation Data'!$D$11,0,10*ROW('Sanitation Data'!D120)),NA())))</f>
        <v>#N/A</v>
      </c>
      <c r="AD126" s="253" t="e">
        <f ca="true">+IF(AND(ISNUMBER(OFFSET('Sanitation Data'!$D$12,0,10*ROW('Sanitation Data'!D120))),CS126="Yes"),OFFSET('Sanitation Data'!$D$12,0,10*ROW('Sanitation Data'!D120)),IF(AND(ISNUMBER(OFFSET('Sanitation Data'!$D$12,0,10*ROW('Sanitation Data'!D120))),CS126="No",ISNUMBER(OFFSET('Sanitation Data'!$D$12,0,10*ROW('Sanitation Data'!D120)))),CONCATENATE("[",ROUND(OFFSET('Sanitation Data'!$D$12,0,10*ROW('Sanitation Data'!D120)),0),"]"),IF(AND(ISNUMBER(OFFSET('Sanitation Data'!$D$12,0,10*ROW('Sanitation Data'!D120))),CS126="",ISNUMBER(OFFSET('Sanitation Data'!$D$12,0,10*ROW('Sanitation Data'!D120)))),OFFSET('Sanitation Data'!$D$12,0,10*ROW('Sanitation Data'!D120)),NA())))</f>
        <v>#N/A</v>
      </c>
      <c r="AE126" s="253" t="e">
        <f ca="true">+IF(AND(ISNUMBER(OFFSET('Sanitation Data'!$D$13,0,10*ROW('Sanitation Data'!D120))),CT126="Yes"),OFFSET('Sanitation Data'!$D$13,0,10*ROW('Sanitation Data'!D120)),IF(AND(ISNUMBER(OFFSET('Sanitation Data'!$D$13,0,10*ROW('Sanitation Data'!D120))),CT126="No",ISNUMBER(OFFSET('Sanitation Data'!$D$13,0,10*ROW('Sanitation Data'!D120)))),CONCATENATE("[",ROUND(OFFSET('Sanitation Data'!$D$13,0,10*ROW('Sanitation Data'!D120)),0),"]"),IF(AND(ISNUMBER(OFFSET('Sanitation Data'!$D$13,0,10*ROW('Sanitation Data'!D120))),CT126="",ISNUMBER(OFFSET('Sanitation Data'!$D$13,0,10*ROW('Sanitation Data'!D120)))),OFFSET('Sanitation Data'!$D$13,0,10*ROW('Sanitation Data'!D120)),NA())))</f>
        <v>#N/A</v>
      </c>
      <c r="AF126" s="253" t="e">
        <f ca="true">+IF(AND(ISNUMBER(OFFSET('Sanitation Data'!$E$5,0,10*ROW('Sanitation Data'!E120))),CU126="Yes"),100-OFFSET('Sanitation Data'!$E$5,0,10*ROW('Sanitation Data'!E120)),IF(AND(ISNUMBER(OFFSET('Sanitation Data'!$E$5,0,10*ROW('Sanitation Data'!E120))),CU126="No",ISNUMBER(OFFSET('Sanitation Data'!$E$5,0,10*ROW('Sanitation Data'!E120)))),CONCATENATE("[",ROUND(100-OFFSET('Sanitation Data'!$E$5,0,10*ROW('Sanitation Data'!E120)),0),"]"),IF(AND(ISNUMBER(OFFSET('Sanitation Data'!$E$5,0,10*ROW('Sanitation Data'!E120))),CU126="",ISNUMBER(OFFSET('Sanitation Data'!$E$5,0,10*ROW('Sanitation Data'!E120)))),100-OFFSET('Sanitation Data'!$E$5,0,10*ROW('Sanitation Data'!E120)),NA())))</f>
        <v>#N/A</v>
      </c>
      <c r="AG126" s="253" t="e">
        <f ca="true">+IF(AND(ISNUMBER(OFFSET('Sanitation Data'!$E$7,0,10*ROW('Sanitation Data'!E120))),CV126="Yes"),OFFSET('Sanitation Data'!$E$7,0,10*ROW('Sanitation Data'!E120)),IF(AND(ISNUMBER(OFFSET('Sanitation Data'!$E$7,0,10*ROW('Sanitation Data'!E120))),CV126="No",ISNUMBER(OFFSET('Sanitation Data'!$E$7,0,10*ROW('Sanitation Data'!E120)))),CONCATENATE("[",ROUND(OFFSET('Sanitation Data'!$E$7,0,10*ROW('Sanitation Data'!E120)),0),"]"),IF(AND(ISNUMBER(OFFSET('Sanitation Data'!$E$7,0,10*ROW('Sanitation Data'!E120))),CV126="",ISNUMBER(OFFSET('Sanitation Data'!$E$7,0,10*ROW('Sanitation Data'!E120)))),OFFSET('Sanitation Data'!$E$7,0,10*ROW('Sanitation Data'!E120)),NA())))</f>
        <v>#N/A</v>
      </c>
      <c r="AH126" s="253" t="e">
        <f ca="true">+IF(AND(ISNUMBER(OFFSET('Sanitation Data'!$E$11,0,10*ROW('Sanitation Data'!E120))),CW126="Yes"),OFFSET('Sanitation Data'!$E$11,0,10*ROW('Sanitation Data'!E120)),IF(AND(ISNUMBER(OFFSET('Sanitation Data'!$E$11,0,10*ROW('Sanitation Data'!E120))),CW126="No",ISNUMBER(OFFSET('Sanitation Data'!$E$11,0,10*ROW('Sanitation Data'!E120)))),CONCATENATE("[",ROUND(OFFSET('Sanitation Data'!$E$11,0,10*ROW('Sanitation Data'!E120)),0),"]"),IF(AND(ISNUMBER(OFFSET('Sanitation Data'!$E$11,0,10*ROW('Sanitation Data'!E120))),CW126="",ISNUMBER(OFFSET('Sanitation Data'!$E$11,0,10*ROW('Sanitation Data'!E120)))),OFFSET('Sanitation Data'!$E$11,0,10*ROW('Sanitation Data'!E120)),NA())))</f>
        <v>#N/A</v>
      </c>
      <c r="AI126" s="253" t="e">
        <f ca="true">+IF(AND(ISNUMBER(OFFSET('Sanitation Data'!$E$12,0,10*ROW('Sanitation Data'!E120))),CX126="Yes"),OFFSET('Sanitation Data'!$E$12,0,10*ROW('Sanitation Data'!E120)),IF(AND(ISNUMBER(OFFSET('Sanitation Data'!$E$12,0,10*ROW('Sanitation Data'!E120))),CX126="No",ISNUMBER(OFFSET('Sanitation Data'!$E$12,0,10*ROW('Sanitation Data'!E120)))),CONCATENATE("[",ROUND(OFFSET('Sanitation Data'!$E$12,0,10*ROW('Sanitation Data'!E120)),0),"]"),IF(AND(ISNUMBER(OFFSET('Sanitation Data'!$E$12,0,10*ROW('Sanitation Data'!E120))),CX126="",ISNUMBER(OFFSET('Sanitation Data'!$E$12,0,10*ROW('Sanitation Data'!E120)))),OFFSET('Sanitation Data'!$E$12,0,10*ROW('Sanitation Data'!E120)),NA())))</f>
        <v>#N/A</v>
      </c>
      <c r="AJ126" s="253" t="e">
        <f ca="true">+IF(AND(ISNUMBER(OFFSET('Sanitation Data'!$E$13,0,10*ROW('Sanitation Data'!E120))),CY126="Yes"),OFFSET('Sanitation Data'!$E$13,0,10*ROW('Sanitation Data'!E120)),IF(AND(ISNUMBER(OFFSET('Sanitation Data'!$E$13,0,10*ROW('Sanitation Data'!E120))),CY126="No",ISNUMBER(OFFSET('Sanitation Data'!$E$13,0,10*ROW('Sanitation Data'!E120)))),CONCATENATE("[",ROUND(OFFSET('Sanitation Data'!$E$13,0,10*ROW('Sanitation Data'!E120)),0),"]"),IF(AND(ISNUMBER(OFFSET('Sanitation Data'!$E$13,0,10*ROW('Sanitation Data'!E120))),CY126="",ISNUMBER(OFFSET('Sanitation Data'!$E$13,0,10*ROW('Sanitation Data'!E120)))),OFFSET('Sanitation Data'!$E$13,0,10*ROW('Sanitation Data'!E120)),NA())))</f>
        <v>#N/A</v>
      </c>
      <c r="AK126" s="253" t="e">
        <f ca="true">+IF(AND(ISNUMBER(OFFSET('Sanitation Data'!$F$5,0,10*ROW('Sanitation Data'!F120))),CZ126="Yes"),100-OFFSET('Sanitation Data'!$F$5,0,10*ROW('Sanitation Data'!F120)),IF(AND(ISNUMBER(OFFSET('Sanitation Data'!$F$5,0,10*ROW('Sanitation Data'!F120))),CZ126="No",ISNUMBER(OFFSET('Sanitation Data'!$F$5,0,10*ROW('Sanitation Data'!F120)))),CONCATENATE("[",ROUND(100-OFFSET('Sanitation Data'!$F$5,0,10*ROW('Sanitation Data'!F120)),0),"]"),IF(AND(ISNUMBER(OFFSET('Sanitation Data'!$F$5,0,10*ROW('Sanitation Data'!F120))),CZ126="",ISNUMBER(OFFSET('Sanitation Data'!$F$5,0,10*ROW('Sanitation Data'!F120)))),100-OFFSET('Sanitation Data'!$F$5,0,10*ROW('Sanitation Data'!F120)),NA())))</f>
        <v>#N/A</v>
      </c>
      <c r="AL126" s="253" t="e">
        <f ca="true">+IF(AND(ISNUMBER(OFFSET('Sanitation Data'!$F$7,0,10*ROW('Sanitation Data'!F120))),DA126="Yes"),OFFSET('Sanitation Data'!$F$7,0,10*ROW('Sanitation Data'!F120)),IF(AND(ISNUMBER(OFFSET('Sanitation Data'!$F$7,0,10*ROW('Sanitation Data'!F120))),DA126="No",ISNUMBER(OFFSET('Sanitation Data'!$F$7,0,10*ROW('Sanitation Data'!F120)))),CONCATENATE("[",ROUND(OFFSET('Sanitation Data'!$F$7,0,10*ROW('Sanitation Data'!F120)),0),"]"),IF(AND(ISNUMBER(OFFSET('Sanitation Data'!$F$7,0,10*ROW('Sanitation Data'!F120))),DA126="",ISNUMBER(OFFSET('Sanitation Data'!$F$7,0,10*ROW('Sanitation Data'!F120)))),OFFSET('Sanitation Data'!$F$7,0,10*ROW('Sanitation Data'!F120)),NA())))</f>
        <v>#N/A</v>
      </c>
      <c r="AM126" s="253" t="e">
        <f ca="true">+IF(AND(ISNUMBER(OFFSET('Sanitation Data'!$F$11,0,10*ROW('Sanitation Data'!F120))),DB126="Yes"),OFFSET('Sanitation Data'!$F$11,0,10*ROW('Sanitation Data'!F120)),IF(AND(ISNUMBER(OFFSET('Sanitation Data'!$F$11,0,10*ROW('Sanitation Data'!F120))),DB126="No",ISNUMBER(OFFSET('Sanitation Data'!$F$11,0,10*ROW('Sanitation Data'!F120)))),CONCATENATE("[",ROUND(OFFSET('Sanitation Data'!$F$11,0,10*ROW('Sanitation Data'!F120)),0),"]"),IF(AND(ISNUMBER(OFFSET('Sanitation Data'!$F$11,0,10*ROW('Sanitation Data'!F120))),DB126="",ISNUMBER(OFFSET('Sanitation Data'!$F$11,0,10*ROW('Sanitation Data'!F120)))),OFFSET('Sanitation Data'!$F$11,0,10*ROW('Sanitation Data'!F120)),NA())))</f>
        <v>#N/A</v>
      </c>
      <c r="AN126" s="253" t="e">
        <f ca="true">+IF(AND(ISNUMBER(OFFSET('Sanitation Data'!$F$12,0,10*ROW('Sanitation Data'!F120))),DC126="Yes"),OFFSET('Sanitation Data'!$F$12,0,10*ROW('Sanitation Data'!F120)),IF(AND(ISNUMBER(OFFSET('Sanitation Data'!$F$12,0,10*ROW('Sanitation Data'!F120))),DC126="No",ISNUMBER(OFFSET('Sanitation Data'!$F$12,0,10*ROW('Sanitation Data'!F120)))),CONCATENATE("[",ROUND(OFFSET('Sanitation Data'!$F$12,0,10*ROW('Sanitation Data'!F120)),0),"]"),IF(AND(ISNUMBER(OFFSET('Sanitation Data'!$F$12,0,10*ROW('Sanitation Data'!F120))),DC126="",ISNUMBER(OFFSET('Sanitation Data'!$F$12,0,10*ROW('Sanitation Data'!F120)))),OFFSET('Sanitation Data'!$F$12,0,10*ROW('Sanitation Data'!F120)),NA())))</f>
        <v>#N/A</v>
      </c>
      <c r="AO126" s="253" t="e">
        <f ca="true">+IF(AND(ISNUMBER(OFFSET('Sanitation Data'!$F$13,0,10*ROW('Sanitation Data'!F120))),DD126="Yes"),OFFSET('Sanitation Data'!$F$13,0,10*ROW('Sanitation Data'!F120)),IF(AND(ISNUMBER(OFFSET('Sanitation Data'!$F$13,0,10*ROW('Sanitation Data'!F120))),DD126="No",ISNUMBER(OFFSET('Sanitation Data'!$F$13,0,10*ROW('Sanitation Data'!F120)))),CONCATENATE("[",ROUND(OFFSET('Sanitation Data'!$F$13,0,10*ROW('Sanitation Data'!F120)),0),"]"),IF(AND(ISNUMBER(OFFSET('Sanitation Data'!$F$13,0,10*ROW('Sanitation Data'!F120))),DD126="",ISNUMBER(OFFSET('Sanitation Data'!$F$13,0,10*ROW('Sanitation Data'!F120)))),OFFSET('Sanitation Data'!$F$13,0,10*ROW('Sanitation Data'!F120)),NA())))</f>
        <v>#N/A</v>
      </c>
      <c r="AP126" s="253" t="e">
        <f ca="true">+IF(AND(ISNUMBER(OFFSET('Sanitation Data'!$G$5,0,10*ROW('Sanitation Data'!G120))),DE126="Yes"),100-OFFSET('Sanitation Data'!$G$5,0,10*ROW('Sanitation Data'!G120)),IF(AND(ISNUMBER(OFFSET('Sanitation Data'!$G$5,0,10*ROW('Sanitation Data'!G120))),DE126="No",ISNUMBER(OFFSET('Sanitation Data'!$G$5,0,10*ROW('Sanitation Data'!G120)))),CONCATENATE("[",ROUND(100-OFFSET('Sanitation Data'!$G$5,0,10*ROW('Sanitation Data'!G120)),0),"]"),IF(AND(ISNUMBER(OFFSET('Sanitation Data'!$G$5,0,10*ROW('Sanitation Data'!G120))),DE126="",ISNUMBER(OFFSET('Sanitation Data'!$G$5,0,10*ROW('Sanitation Data'!G120)))),100-OFFSET('Sanitation Data'!$G$5,0,10*ROW('Sanitation Data'!G120)),NA())))</f>
        <v>#N/A</v>
      </c>
      <c r="AQ126" s="253" t="e">
        <f ca="true">+IF(AND(ISNUMBER(OFFSET('Sanitation Data'!$G$7,0,10*ROW('Sanitation Data'!G120))),DF126="Yes"),OFFSET('Sanitation Data'!$G$7,0,10*ROW('Sanitation Data'!G120)),IF(AND(ISNUMBER(OFFSET('Sanitation Data'!$G$7,0,10*ROW('Sanitation Data'!G120))),DF126="No",ISNUMBER(OFFSET('Sanitation Data'!$G$7,0,10*ROW('Sanitation Data'!G120)))),CONCATENATE("[",ROUND(OFFSET('Sanitation Data'!$G$7,0,10*ROW('Sanitation Data'!G120)),0),"]"),IF(AND(ISNUMBER(OFFSET('Sanitation Data'!$G$7,0,10*ROW('Sanitation Data'!G120))),DF126="",ISNUMBER(OFFSET('Sanitation Data'!$G$7,0,10*ROW('Sanitation Data'!G120)))),OFFSET('Sanitation Data'!$G$7,0,10*ROW('Sanitation Data'!G120)),NA())))</f>
        <v>#N/A</v>
      </c>
      <c r="AR126" s="253" t="e">
        <f ca="true">+IF(AND(ISNUMBER(OFFSET('Sanitation Data'!$G$11,0,10*ROW('Sanitation Data'!G120))),DG126="Yes"),OFFSET('Sanitation Data'!$G$11,0,10*ROW('Sanitation Data'!G120)),IF(AND(ISNUMBER(OFFSET('Sanitation Data'!$G$11,0,10*ROW('Sanitation Data'!G120))),DG126="No",ISNUMBER(OFFSET('Sanitation Data'!$G$11,0,10*ROW('Sanitation Data'!G120)))),CONCATENATE("[",ROUND(OFFSET('Sanitation Data'!$G$11,0,10*ROW('Sanitation Data'!G120)),0),"]"),IF(AND(ISNUMBER(OFFSET('Sanitation Data'!$G$11,0,10*ROW('Sanitation Data'!G120))),DG126="",ISNUMBER(OFFSET('Sanitation Data'!$G$11,0,10*ROW('Sanitation Data'!G120)))),OFFSET('Sanitation Data'!$G$11,0,10*ROW('Sanitation Data'!G120)),NA())))</f>
        <v>#N/A</v>
      </c>
      <c r="AS126" s="253" t="e">
        <f ca="true">+IF(AND(ISNUMBER(OFFSET('Sanitation Data'!$G$12,0,10*ROW('Sanitation Data'!G120))),DH126="Yes"),OFFSET('Sanitation Data'!$G$12,0,10*ROW('Sanitation Data'!G120)),IF(AND(ISNUMBER(OFFSET('Sanitation Data'!$G$12,0,10*ROW('Sanitation Data'!G120))),DH126="No",ISNUMBER(OFFSET('Sanitation Data'!$G$12,0,10*ROW('Sanitation Data'!G120)))),CONCATENATE("[",ROUND(OFFSET('Sanitation Data'!$G$12,0,10*ROW('Sanitation Data'!G120)),0),"]"),IF(AND(ISNUMBER(OFFSET('Sanitation Data'!$G$12,0,10*ROW('Sanitation Data'!G120))),DH126="",ISNUMBER(OFFSET('Sanitation Data'!$G$12,0,10*ROW('Sanitation Data'!G120)))),OFFSET('Sanitation Data'!$G$12,0,10*ROW('Sanitation Data'!G120)),NA())))</f>
        <v>#N/A</v>
      </c>
      <c r="AT126" s="253" t="e">
        <f ca="true">+IF(AND(ISNUMBER(OFFSET('Sanitation Data'!$G$13,0,10*ROW('Sanitation Data'!G120))),DI126="Yes"),OFFSET('Sanitation Data'!$G$13,0,10*ROW('Sanitation Data'!G120)),IF(AND(ISNUMBER(OFFSET('Sanitation Data'!$G$13,0,10*ROW('Sanitation Data'!G120))),DI126="No",ISNUMBER(OFFSET('Sanitation Data'!$G$13,0,10*ROW('Sanitation Data'!G120)))),CONCATENATE("[",ROUND(OFFSET('Sanitation Data'!$G$13,0,10*ROW('Sanitation Data'!G120)),0),"]"),IF(AND(ISNUMBER(OFFSET('Sanitation Data'!$G$13,0,10*ROW('Sanitation Data'!G120))),DI126="",ISNUMBER(OFFSET('Sanitation Data'!$G$13,0,10*ROW('Sanitation Data'!G120)))),OFFSET('Sanitation Data'!$G$13,0,10*ROW('Sanitation Data'!G120)),NA())))</f>
        <v>#N/A</v>
      </c>
      <c r="AU126" s="253" t="e">
        <f ca="true">+IF(AND(ISNUMBER(OFFSET('Sanitation Data'!$H$5,0,10*ROW('Sanitation Data'!H120))),DJ126="Yes"),100-OFFSET('Sanitation Data'!$H$5,0,10*ROW('Sanitation Data'!H120)),IF(AND(ISNUMBER(OFFSET('Sanitation Data'!$H$5,0,10*ROW('Sanitation Data'!H120))),DJ126="No",ISNUMBER(OFFSET('Sanitation Data'!$H$5,0,10*ROW('Sanitation Data'!H120)))),CONCATENATE("[",ROUND(100-OFFSET('Sanitation Data'!$H$5,0,10*ROW('Sanitation Data'!H120)),0),"]"),IF(AND(ISNUMBER(OFFSET('Sanitation Data'!$H$5,0,10*ROW('Sanitation Data'!H120))),DJ126="",ISNUMBER(OFFSET('Sanitation Data'!$H$5,0,10*ROW('Sanitation Data'!H120)))),100-OFFSET('Sanitation Data'!$H$5,0,10*ROW('Sanitation Data'!H120)),NA())))</f>
        <v>#N/A</v>
      </c>
      <c r="AV126" s="253" t="e">
        <f ca="true">+IF(AND(ISNUMBER(OFFSET('Sanitation Data'!$H$7,0,10*ROW('Sanitation Data'!H120))),DK126="Yes"),OFFSET('Sanitation Data'!$H$7,0,10*ROW('Sanitation Data'!H120)),IF(AND(ISNUMBER(OFFSET('Sanitation Data'!$H$7,0,10*ROW('Sanitation Data'!H120))),DK126="No",ISNUMBER(OFFSET('Sanitation Data'!$H$7,0,10*ROW('Sanitation Data'!H120)))),CONCATENATE("[",ROUND(OFFSET('Sanitation Data'!$H$7,0,10*ROW('Sanitation Data'!H120)),0),"]"),IF(AND(ISNUMBER(OFFSET('Sanitation Data'!$H$7,0,10*ROW('Sanitation Data'!H120))),DK126="",ISNUMBER(OFFSET('Sanitation Data'!$H$7,0,10*ROW('Sanitation Data'!H120)))),OFFSET('Sanitation Data'!$H$7,0,10*ROW('Sanitation Data'!H120)),NA())))</f>
        <v>#N/A</v>
      </c>
      <c r="AW126" s="253" t="e">
        <f ca="true">+IF(AND(ISNUMBER(OFFSET('Sanitation Data'!$H$11,0,10*ROW('Sanitation Data'!H120))),DL126="Yes"),OFFSET('Sanitation Data'!$H$11,0,10*ROW('Sanitation Data'!H120)),IF(AND(ISNUMBER(OFFSET('Sanitation Data'!$H$11,0,10*ROW('Sanitation Data'!H120))),DL126="No",ISNUMBER(OFFSET('Sanitation Data'!$H$11,0,10*ROW('Sanitation Data'!H120)))),CONCATENATE("[",ROUND(OFFSET('Sanitation Data'!$H$11,0,10*ROW('Sanitation Data'!H120)),0),"]"),IF(AND(ISNUMBER(OFFSET('Sanitation Data'!$H$11,0,10*ROW('Sanitation Data'!H120))),DL126="",ISNUMBER(OFFSET('Sanitation Data'!$H$11,0,10*ROW('Sanitation Data'!H120)))),OFFSET('Sanitation Data'!$H$11,0,10*ROW('Sanitation Data'!H120)),NA())))</f>
        <v>#N/A</v>
      </c>
      <c r="AX126" s="253" t="e">
        <f ca="true">+IF(AND(ISNUMBER(OFFSET('Sanitation Data'!$H$12,0,10*ROW('Sanitation Data'!H120))),DM126="Yes"),OFFSET('Sanitation Data'!$H$12,0,10*ROW('Sanitation Data'!H120)),IF(AND(ISNUMBER(OFFSET('Sanitation Data'!$H$12,0,10*ROW('Sanitation Data'!H120))),DM126="No",ISNUMBER(OFFSET('Sanitation Data'!$H$12,0,10*ROW('Sanitation Data'!H120)))),CONCATENATE("[",ROUND(OFFSET('Sanitation Data'!$H$12,0,10*ROW('Sanitation Data'!H120)),0),"]"),IF(AND(ISNUMBER(OFFSET('Sanitation Data'!$H$12,0,10*ROW('Sanitation Data'!H120))),DM126="",ISNUMBER(OFFSET('Sanitation Data'!$H$12,0,10*ROW('Sanitation Data'!H120)))),OFFSET('Sanitation Data'!$H$12,0,10*ROW('Sanitation Data'!H120)),NA())))</f>
        <v>#N/A</v>
      </c>
      <c r="AY126" s="253" t="e">
        <f ca="true">+IF(AND(ISNUMBER(OFFSET('Sanitation Data'!$H$13,0,10*ROW('Sanitation Data'!H120))),DN126="Yes"),OFFSET('Sanitation Data'!$H$13,0,10*ROW('Sanitation Data'!H120)),IF(AND(ISNUMBER(OFFSET('Sanitation Data'!$H$13,0,10*ROW('Sanitation Data'!H120))),DN126="No",ISNUMBER(OFFSET('Sanitation Data'!$H$13,0,10*ROW('Sanitation Data'!H120)))),CONCATENATE("[",ROUND(OFFSET('Sanitation Data'!$H$13,0,10*ROW('Sanitation Data'!H120)),0),"]"),IF(AND(ISNUMBER(OFFSET('Sanitation Data'!$H$13,0,10*ROW('Sanitation Data'!H120))),DN126="",ISNUMBER(OFFSET('Sanitation Data'!$H$13,0,10*ROW('Sanitation Data'!H120)))),OFFSET('Sanitation Data'!$H$13,0,10*ROW('Sanitation Data'!H120)),NA())))</f>
        <v>#N/A</v>
      </c>
      <c r="AZ126" s="254" t="e">
        <f ca="true">+IF(AND(ISNUMBER(OFFSET('Hygiene Data'!$C$6,0,10*ROW('Hygiene Data'!C120))),DO126="Yes"),OFFSET('Hygiene Data'!$C$6,0,10*ROW('Hygiene Data'!C120)),IF(AND(ISNUMBER(OFFSET('Hygiene Data'!$C$6,0,10*ROW('Hygiene Data'!C120))),DO126="No",ISNUMBER(OFFSET('Hygiene Data'!$C$6,0,10*ROW('Hygiene Data'!C120)))),CONCATENATE("[",ROUND(OFFSET('Hygiene Data'!$C$6,0,10*ROW('Hygiene Data'!C120)),0),"]"),IF(AND(ISNUMBER(OFFSET('Hygiene Data'!$C$6,0,10*ROW('Hygiene Data'!C120))),DO126="",ISNUMBER(OFFSET('Hygiene Data'!$C$6,0,10*ROW('Hygiene Data'!C120)))),OFFSET('Hygiene Data'!$C$6,0,10*ROW('Hygiene Data'!C120)),NA())))</f>
        <v>#N/A</v>
      </c>
      <c r="BA126" s="254" t="e">
        <f ca="true">+IF(AND(ISNUMBER(OFFSET('Hygiene Data'!$C$8,0,10*ROW('Hygiene Data'!C120))),DP126="Yes"),OFFSET('Hygiene Data'!$C$8,0,10*ROW('Hygiene Data'!C120)),IF(AND(ISNUMBER(OFFSET('Hygiene Data'!$C$8,0,10*ROW('Hygiene Data'!C120))),DP126="No",ISNUMBER(OFFSET('Hygiene Data'!$C$8,0,10*ROW('Hygiene Data'!C120)))),CONCATENATE("[",ROUND(OFFSET('Hygiene Data'!$C$8,0,10*ROW('Hygiene Data'!C120)),0),"]"),IF(AND(ISNUMBER(OFFSET('Hygiene Data'!$C$8,0,10*ROW('Hygiene Data'!C120))),DP126="",ISNUMBER(OFFSET('Hygiene Data'!$C$8,0,10*ROW('Hygiene Data'!C120)))),OFFSET('Hygiene Data'!$C$8,0,10*ROW('Hygiene Data'!C120)),NA())))</f>
        <v>#N/A</v>
      </c>
      <c r="BB126" s="254" t="e">
        <f ca="true">+IF(AND(ISNUMBER(OFFSET('Hygiene Data'!$C$10,0,10*ROW('Hygiene Data'!C120))),DQ126="Yes"),OFFSET('Hygiene Data'!$C$10,0,10*ROW('Hygiene Data'!C120)),IF(AND(ISNUMBER(OFFSET('Hygiene Data'!$C$10,0,10*ROW('Hygiene Data'!C120))),DQ126="No",ISNUMBER(OFFSET('Hygiene Data'!$C$10,0,10*ROW('Hygiene Data'!C120)))),CONCATENATE("[",ROUND(OFFSET('Hygiene Data'!$C$10,0,10*ROW('Hygiene Data'!C120)),0),"]"),IF(AND(ISNUMBER(OFFSET('Hygiene Data'!$C$10,0,10*ROW('Hygiene Data'!C120))),DQ126="",ISNUMBER(OFFSET('Hygiene Data'!$C$10,0,10*ROW('Hygiene Data'!C120)))),OFFSET('Hygiene Data'!$C$10,0,10*ROW('Hygiene Data'!C120)),NA())))</f>
        <v>#N/A</v>
      </c>
      <c r="BC126" s="254" t="e">
        <f ca="true">+IF(AND(ISNUMBER(OFFSET('Hygiene Data'!$D$6,0,10*ROW('Hygiene Data'!D120))),DR126="Yes"),OFFSET('Hygiene Data'!$D$6,0,10*ROW('Hygiene Data'!D120)),IF(AND(ISNUMBER(OFFSET('Hygiene Data'!$D$6,0,10*ROW('Hygiene Data'!D120))),DR126="No",ISNUMBER(OFFSET('Hygiene Data'!$D$6,0,10*ROW('Hygiene Data'!D120)))),CONCATENATE("[",ROUND(OFFSET('Hygiene Data'!$D$6,0,10*ROW('Hygiene Data'!D120)),0),"]"),IF(AND(ISNUMBER(OFFSET('Hygiene Data'!$D$6,0,10*ROW('Hygiene Data'!D120))),DR126="",ISNUMBER(OFFSET('Hygiene Data'!$D$6,0,10*ROW('Hygiene Data'!D120)))),OFFSET('Hygiene Data'!$D$6,0,10*ROW('Hygiene Data'!D120)),NA())))</f>
        <v>#N/A</v>
      </c>
      <c r="BD126" s="254" t="e">
        <f ca="true">+IF(AND(ISNUMBER(OFFSET('Hygiene Data'!$D$8,0,10*ROW('Hygiene Data'!D120))),DS126="Yes"),OFFSET('Hygiene Data'!$D$8,0,10*ROW('Hygiene Data'!D120)),IF(AND(ISNUMBER(OFFSET('Hygiene Data'!$D$8,0,10*ROW('Hygiene Data'!D120))),DS126="No",ISNUMBER(OFFSET('Hygiene Data'!$D$8,0,10*ROW('Hygiene Data'!D120)))),CONCATENATE("[",ROUND(OFFSET('Hygiene Data'!$D$8,0,10*ROW('Hygiene Data'!D120)),0),"]"),IF(AND(ISNUMBER(OFFSET('Hygiene Data'!$D$8,0,10*ROW('Hygiene Data'!D120))),DS126="",ISNUMBER(OFFSET('Hygiene Data'!$D$8,0,10*ROW('Hygiene Data'!D120)))),OFFSET('Hygiene Data'!$D$8,0,10*ROW('Hygiene Data'!D120)),NA())))</f>
        <v>#N/A</v>
      </c>
      <c r="BE126" s="254" t="e">
        <f ca="true">+IF(AND(ISNUMBER(OFFSET('Hygiene Data'!$D$10,0,10*ROW('Hygiene Data'!D120))),DT126="Yes"),OFFSET('Hygiene Data'!$D$10,0,10*ROW('Hygiene Data'!D120)),IF(AND(ISNUMBER(OFFSET('Hygiene Data'!$D$10,0,10*ROW('Hygiene Data'!D120))),DT126="No",ISNUMBER(OFFSET('Hygiene Data'!$D$10,0,10*ROW('Hygiene Data'!D120)))),CONCATENATE("[",ROUND(OFFSET('Hygiene Data'!$D$10,0,10*ROW('Hygiene Data'!D120)),0),"]"),IF(AND(ISNUMBER(OFFSET('Hygiene Data'!$D$10,0,10*ROW('Hygiene Data'!D120))),DT126="",ISNUMBER(OFFSET('Hygiene Data'!$D$10,0,10*ROW('Hygiene Data'!D120)))),OFFSET('Hygiene Data'!$D$10,0,10*ROW('Hygiene Data'!D120)),NA())))</f>
        <v>#N/A</v>
      </c>
      <c r="BF126" s="254" t="e">
        <f ca="true">+IF(AND(ISNUMBER(OFFSET('Hygiene Data'!$E$6,0,10*ROW('Hygiene Data'!E120))),DU126="Yes"),OFFSET('Hygiene Data'!$E$6,0,10*ROW('Hygiene Data'!E120)),IF(AND(ISNUMBER(OFFSET('Hygiene Data'!$E$6,0,10*ROW('Hygiene Data'!E120))),DU126="No",ISNUMBER(OFFSET('Hygiene Data'!$E$6,0,10*ROW('Hygiene Data'!E120)))),CONCATENATE("[",ROUND(OFFSET('Hygiene Data'!$E$6,0,10*ROW('Hygiene Data'!E120)),0),"]"),IF(AND(ISNUMBER(OFFSET('Hygiene Data'!$E$6,0,10*ROW('Hygiene Data'!E120))),DU126="",ISNUMBER(OFFSET('Hygiene Data'!$E$6,0,10*ROW('Hygiene Data'!E120)))),OFFSET('Hygiene Data'!$E$6,0,10*ROW('Hygiene Data'!E120)),NA())))</f>
        <v>#N/A</v>
      </c>
      <c r="BG126" s="254" t="e">
        <f ca="true">+IF(AND(ISNUMBER(OFFSET('Hygiene Data'!$E$8,0,10*ROW('Hygiene Data'!E120))),DV126="Yes"),OFFSET('Hygiene Data'!$E$8,0,10*ROW('Hygiene Data'!E120)),IF(AND(ISNUMBER(OFFSET('Hygiene Data'!$E$8,0,10*ROW('Hygiene Data'!E120))),DV126="No",ISNUMBER(OFFSET('Hygiene Data'!$E$8,0,10*ROW('Hygiene Data'!E120)))),CONCATENATE("[",ROUND(OFFSET('Hygiene Data'!$E$8,0,10*ROW('Hygiene Data'!E120)),0),"]"),IF(AND(ISNUMBER(OFFSET('Hygiene Data'!$E$8,0,10*ROW('Hygiene Data'!E120))),DV126="",ISNUMBER(OFFSET('Hygiene Data'!$E$8,0,10*ROW('Hygiene Data'!E120)))),OFFSET('Hygiene Data'!$E$8,0,10*ROW('Hygiene Data'!E120)),NA())))</f>
        <v>#N/A</v>
      </c>
      <c r="BH126" s="254" t="e">
        <f ca="true">+IF(AND(ISNUMBER(OFFSET('Hygiene Data'!$E$10,0,10*ROW('Hygiene Data'!E120))),DW126="Yes"),OFFSET('Hygiene Data'!$E$10,0,10*ROW('Hygiene Data'!E120)),IF(AND(ISNUMBER(OFFSET('Hygiene Data'!$E$10,0,10*ROW('Hygiene Data'!E120))),DW126="No",ISNUMBER(OFFSET('Hygiene Data'!$E$10,0,10*ROW('Hygiene Data'!E120)))),CONCATENATE("[",ROUND(OFFSET('Hygiene Data'!$E$10,0,10*ROW('Hygiene Data'!E120)),0),"]"),IF(AND(ISNUMBER(OFFSET('Hygiene Data'!$E$10,0,10*ROW('Hygiene Data'!E120))),DW126="",ISNUMBER(OFFSET('Hygiene Data'!$E$10,0,10*ROW('Hygiene Data'!E120)))),OFFSET('Hygiene Data'!$E$10,0,10*ROW('Hygiene Data'!E120)),NA())))</f>
        <v>#N/A</v>
      </c>
      <c r="BI126" s="254" t="e">
        <f ca="true">+IF(AND(ISNUMBER(OFFSET('Hygiene Data'!$F$6,0,10*ROW('Hygiene Data'!F120))),DX126="Yes"),OFFSET('Hygiene Data'!$F$6,0,10*ROW('Hygiene Data'!F120)),IF(AND(ISNUMBER(OFFSET('Hygiene Data'!$F$6,0,10*ROW('Hygiene Data'!F120))),DX126="No",ISNUMBER(OFFSET('Hygiene Data'!$F$6,0,10*ROW('Hygiene Data'!F120)))),CONCATENATE("[",ROUND(OFFSET('Hygiene Data'!$F$6,0,10*ROW('Hygiene Data'!F120)),0),"]"),IF(AND(ISNUMBER(OFFSET('Hygiene Data'!$F$6,0,10*ROW('Hygiene Data'!F120))),DX126="",ISNUMBER(OFFSET('Hygiene Data'!$F$6,0,10*ROW('Hygiene Data'!F120)))),OFFSET('Hygiene Data'!$F$6,0,10*ROW('Hygiene Data'!F120)),NA())))</f>
        <v>#N/A</v>
      </c>
      <c r="BJ126" s="254" t="e">
        <f ca="true">+IF(AND(ISNUMBER(OFFSET('Hygiene Data'!$F$8,0,10*ROW('Hygiene Data'!F120))),DY126="Yes"),OFFSET('Hygiene Data'!$F$8,0,10*ROW('Hygiene Data'!F120)),IF(AND(ISNUMBER(OFFSET('Hygiene Data'!$F$8,0,10*ROW('Hygiene Data'!F120))),DY126="No",ISNUMBER(OFFSET('Hygiene Data'!$F$8,0,10*ROW('Hygiene Data'!F120)))),CONCATENATE("[",ROUND(OFFSET('Hygiene Data'!$F$8,0,10*ROW('Hygiene Data'!F120)),0),"]"),IF(AND(ISNUMBER(OFFSET('Hygiene Data'!$F$8,0,10*ROW('Hygiene Data'!F120))),DY126="",ISNUMBER(OFFSET('Hygiene Data'!$F$8,0,10*ROW('Hygiene Data'!F120)))),OFFSET('Hygiene Data'!$F$8,0,10*ROW('Hygiene Data'!F120)),NA())))</f>
        <v>#N/A</v>
      </c>
      <c r="BK126" s="254" t="e">
        <f ca="true">+IF(AND(ISNUMBER(OFFSET('Hygiene Data'!$F$10,0,10*ROW('Hygiene Data'!F120))),DZ126="Yes"),OFFSET('Hygiene Data'!$F$10,0,10*ROW('Hygiene Data'!F120)),IF(AND(ISNUMBER(OFFSET('Hygiene Data'!$F$10,0,10*ROW('Hygiene Data'!F120))),DZ126="No",ISNUMBER(OFFSET('Hygiene Data'!$F$10,0,10*ROW('Hygiene Data'!F120)))),CONCATENATE("[",ROUND(OFFSET('Hygiene Data'!$F$10,0,10*ROW('Hygiene Data'!F120)),0),"]"),IF(AND(ISNUMBER(OFFSET('Hygiene Data'!$F$10,0,10*ROW('Hygiene Data'!F120))),DZ126="",ISNUMBER(OFFSET('Hygiene Data'!$F$10,0,10*ROW('Hygiene Data'!F120)))),OFFSET('Hygiene Data'!$F$10,0,10*ROW('Hygiene Data'!F120)),NA())))</f>
        <v>#N/A</v>
      </c>
      <c r="BL126" s="254" t="e">
        <f ca="true">+IF(AND(ISNUMBER(OFFSET('Hygiene Data'!$G$6,0,10*ROW('Hygiene Data'!G120))),EA126="Yes"),OFFSET('Hygiene Data'!$G$6,0,10*ROW('Hygiene Data'!G120)),IF(AND(ISNUMBER(OFFSET('Hygiene Data'!$G$6,0,10*ROW('Hygiene Data'!G120))),EA126="No",ISNUMBER(OFFSET('Hygiene Data'!$G$6,0,10*ROW('Hygiene Data'!G120)))),CONCATENATE("[",ROUND(OFFSET('Hygiene Data'!$G$6,0,10*ROW('Hygiene Data'!G120)),0),"]"),IF(AND(ISNUMBER(OFFSET('Hygiene Data'!$G$6,0,10*ROW('Hygiene Data'!G120))),EA126="",ISNUMBER(OFFSET('Hygiene Data'!$G$6,0,10*ROW('Hygiene Data'!G120)))),OFFSET('Hygiene Data'!$G$6,0,10*ROW('Hygiene Data'!G120)),NA())))</f>
        <v>#N/A</v>
      </c>
      <c r="BM126" s="254" t="e">
        <f ca="true">+IF(AND(ISNUMBER(OFFSET('Hygiene Data'!$G$8,0,10*ROW('Hygiene Data'!G120))),EB126="Yes"),OFFSET('Hygiene Data'!$G$8,0,10*ROW('Hygiene Data'!G120)),IF(AND(ISNUMBER(OFFSET('Hygiene Data'!$G$8,0,10*ROW('Hygiene Data'!G120))),EB126="No",ISNUMBER(OFFSET('Hygiene Data'!$G$8,0,10*ROW('Hygiene Data'!G120)))),CONCATENATE("[",ROUND(OFFSET('Hygiene Data'!$G$8,0,10*ROW('Hygiene Data'!G120)),0),"]"),IF(AND(ISNUMBER(OFFSET('Hygiene Data'!$G$8,0,10*ROW('Hygiene Data'!G120))),EB126="",ISNUMBER(OFFSET('Hygiene Data'!$G$8,0,10*ROW('Hygiene Data'!G120)))),OFFSET('Hygiene Data'!$G$8,0,10*ROW('Hygiene Data'!G120)),NA())))</f>
        <v>#N/A</v>
      </c>
      <c r="BN126" s="254" t="e">
        <f ca="true">+IF(AND(ISNUMBER(OFFSET('Hygiene Data'!$G$10,0,10*ROW('Hygiene Data'!G120))),EC126="Yes"),OFFSET('Hygiene Data'!$G$10,0,10*ROW('Hygiene Data'!G120)),IF(AND(ISNUMBER(OFFSET('Hygiene Data'!$G$10,0,10*ROW('Hygiene Data'!G120))),EC126="No",ISNUMBER(OFFSET('Hygiene Data'!$G$10,0,10*ROW('Hygiene Data'!G120)))),CONCATENATE("[",ROUND(OFFSET('Hygiene Data'!$G$10,0,10*ROW('Hygiene Data'!G120)),0),"]"),IF(AND(ISNUMBER(OFFSET('Hygiene Data'!$G$10,0,10*ROW('Hygiene Data'!G120))),EC126="",ISNUMBER(OFFSET('Hygiene Data'!$G$10,0,10*ROW('Hygiene Data'!G120)))),OFFSET('Hygiene Data'!$G$10,0,10*ROW('Hygiene Data'!G120)),NA())))</f>
        <v>#N/A</v>
      </c>
      <c r="BO126" s="254" t="e">
        <f ca="true">+IF(AND(ISNUMBER(OFFSET('Hygiene Data'!$H$6,0,10*ROW('Hygiene Data'!H120))),ED126="Yes"),OFFSET('Hygiene Data'!$H$6,0,10*ROW('Hygiene Data'!H120)),IF(AND(ISNUMBER(OFFSET('Hygiene Data'!$H$6,0,10*ROW('Hygiene Data'!H120))),ED126="No",ISNUMBER(OFFSET('Hygiene Data'!$H$6,0,10*ROW('Hygiene Data'!H120)))),CONCATENATE("[",ROUND(OFFSET('Hygiene Data'!$H$6,0,10*ROW('Hygiene Data'!H120)),0),"]"),IF(AND(ISNUMBER(OFFSET('Hygiene Data'!$H$6,0,10*ROW('Hygiene Data'!H120))),ED126="",ISNUMBER(OFFSET('Hygiene Data'!$H$6,0,10*ROW('Hygiene Data'!H120)))),OFFSET('Hygiene Data'!$H$6,0,10*ROW('Hygiene Data'!H120)),NA())))</f>
        <v>#N/A</v>
      </c>
      <c r="BP126" s="254" t="e">
        <f ca="true">+IF(AND(ISNUMBER(OFFSET('Hygiene Data'!$H$8,0,10*ROW('Hygiene Data'!H120))),EE126="Yes"),OFFSET('Hygiene Data'!$H$8,0,10*ROW('Hygiene Data'!H120)),IF(AND(ISNUMBER(OFFSET('Hygiene Data'!$H$8,0,10*ROW('Hygiene Data'!H120))),EE126="No",ISNUMBER(OFFSET('Hygiene Data'!$H$8,0,10*ROW('Hygiene Data'!H120)))),CONCATENATE("[",ROUND(OFFSET('Hygiene Data'!$H$8,0,10*ROW('Hygiene Data'!H120)),0),"]"),IF(AND(ISNUMBER(OFFSET('Hygiene Data'!$H$8,0,10*ROW('Hygiene Data'!H120))),EE126="",ISNUMBER(OFFSET('Hygiene Data'!$H$8,0,10*ROW('Hygiene Data'!H120)))),OFFSET('Hygiene Data'!$H$8,0,10*ROW('Hygiene Data'!H120)),NA())))</f>
        <v>#N/A</v>
      </c>
      <c r="BQ126" s="254" t="e">
        <f ca="true">+IF(AND(ISNUMBER(OFFSET('Hygiene Data'!$H$10,0,10*ROW('Hygiene Data'!H120))),EF126="Yes"),OFFSET('Hygiene Data'!$H$10,0,10*ROW('Hygiene Data'!H120)),IF(AND(ISNUMBER(OFFSET('Hygiene Data'!$H$10,0,10*ROW('Hygiene Data'!H120))),EF126="No",ISNUMBER(OFFSET('Hygiene Data'!$H$10,0,10*ROW('Hygiene Data'!H120)))),CONCATENATE("[",ROUND(OFFSET('Hygiene Data'!$H$10,0,10*ROW('Hygiene Data'!H120)),0),"]"),IF(AND(ISNUMBER(OFFSET('Hygiene Data'!$H$10,0,10*ROW('Hygiene Data'!H120))),EF126="",ISNUMBER(OFFSET('Hygiene Data'!$H$10,0,10*ROW('Hygiene Data'!H120)))),OFFSET('Hygiene Data'!$H$10,0,10*ROW('Hygiene Data'!H120)),NA())))</f>
        <v>#N/A</v>
      </c>
      <c r="BS126" s="36" t="str">
        <f ca="true">+IF(OFFSET('Water Data'!$C$28,0,10*ROW('Water Data'!C120))="","",OFFSET('Water Data'!$C$28,0,10*ROW('Water Data'!C120)))</f>
        <v/>
      </c>
      <c r="BT126" s="36" t="str">
        <f ca="true">+IF(OFFSET('Water Data'!$C$29,0,10*ROW('Water Data'!C120))="","",OFFSET('Water Data'!$C$29,0,10*ROW('Water Data'!C120)))</f>
        <v/>
      </c>
      <c r="BU126" s="36" t="str">
        <f ca="true">+IF(OFFSET('Water Data'!$C$30,0,10*ROW('Water Data'!C120))="","",OFFSET('Water Data'!$C$30,0,10*ROW('Water Data'!C120)))</f>
        <v/>
      </c>
      <c r="BV126" s="36" t="str">
        <f ca="true">+IF(OFFSET('Water Data'!$D$28,0,10*ROW('Water Data'!D120))="","",OFFSET('Water Data'!$D$28,0,10*ROW('Water Data'!D120)))</f>
        <v/>
      </c>
      <c r="BW126" s="36" t="str">
        <f ca="true">+IF(OFFSET('Water Data'!$D$29,0,10*ROW('Water Data'!D120))="","",OFFSET('Water Data'!$D$29,0,10*ROW('Water Data'!D120)))</f>
        <v/>
      </c>
      <c r="BX126" s="36" t="str">
        <f ca="true">+IF(OFFSET('Water Data'!$D$30,0,10*ROW('Water Data'!D120))="","",OFFSET('Water Data'!$D$30,0,10*ROW('Water Data'!D120)))</f>
        <v/>
      </c>
      <c r="BY126" s="36" t="str">
        <f ca="true">+IF(OFFSET('Water Data'!$E$28,0,10*ROW('Water Data'!E120))="","",OFFSET('Water Data'!$E$28,0,10*ROW('Water Data'!E120)))</f>
        <v/>
      </c>
      <c r="BZ126" s="36" t="str">
        <f ca="true">+IF(OFFSET('Water Data'!$E$29,0,10*ROW('Water Data'!E120))="","",OFFSET('Water Data'!$E$29,0,10*ROW('Water Data'!E120)))</f>
        <v/>
      </c>
      <c r="CA126" s="36" t="str">
        <f ca="true">+IF(OFFSET('Water Data'!$E$30,0,10*ROW('Water Data'!E120))="","",OFFSET('Water Data'!$E$30,0,10*ROW('Water Data'!E120)))</f>
        <v/>
      </c>
      <c r="CB126" s="36" t="str">
        <f ca="true">+IF(OFFSET('Water Data'!$F$28,0,10*ROW('Water Data'!F120))="","",OFFSET('Water Data'!$F$28,0,10*ROW('Water Data'!F120)))</f>
        <v/>
      </c>
      <c r="CC126" s="36" t="str">
        <f ca="true">+IF(OFFSET('Water Data'!$F$29,0,10*ROW('Water Data'!F120))="","",OFFSET('Water Data'!$F$29,0,10*ROW('Water Data'!F120)))</f>
        <v/>
      </c>
      <c r="CD126" s="36" t="str">
        <f ca="true">+IF(OFFSET('Water Data'!$F$30,0,10*ROW('Water Data'!F120))="","",OFFSET('Water Data'!$F$30,0,10*ROW('Water Data'!F120)))</f>
        <v/>
      </c>
      <c r="CE126" s="36" t="str">
        <f ca="true">+IF(OFFSET('Water Data'!$G$28,0,10*ROW('Water Data'!G120))="","",OFFSET('Water Data'!$G$28,0,10*ROW('Water Data'!G120)))</f>
        <v/>
      </c>
      <c r="CF126" s="36" t="str">
        <f ca="true">+IF(OFFSET('Water Data'!$G$29,0,10*ROW('Water Data'!G120))="","",OFFSET('Water Data'!$G$29,0,10*ROW('Water Data'!G120)))</f>
        <v/>
      </c>
      <c r="CG126" s="36" t="str">
        <f ca="true">+IF(OFFSET('Water Data'!$G$30,0,10*ROW('Water Data'!G120))="","",OFFSET('Water Data'!$G$30,0,10*ROW('Water Data'!G120)))</f>
        <v/>
      </c>
      <c r="CH126" s="36" t="str">
        <f ca="true">+IF(OFFSET('Water Data'!$H$28,0,10*ROW('Water Data'!H120))="","",OFFSET('Water Data'!$H$28,0,10*ROW('Water Data'!H120)))</f>
        <v/>
      </c>
      <c r="CI126" s="36" t="str">
        <f ca="true">+IF(OFFSET('Water Data'!$H$29,0,10*ROW('Water Data'!H120))="","",OFFSET('Water Data'!$H$29,0,10*ROW('Water Data'!H120)))</f>
        <v/>
      </c>
      <c r="CJ126" s="36" t="str">
        <f ca="true">+IF(OFFSET('Water Data'!$H$30,0,10*ROW('Water Data'!H120))="","",OFFSET('Water Data'!$H$30,0,10*ROW('Water Data'!H120)))</f>
        <v/>
      </c>
      <c r="CK126" s="36" t="str">
        <f ca="true">+IF(OFFSET('Sanitation Data'!$C$29,0,10*ROW('Sanitation Data'!C120))="","",OFFSET('Sanitation Data'!$C$29,0,10*ROW('Sanitation Data'!C120)))</f>
        <v/>
      </c>
      <c r="CL126" s="36" t="str">
        <f ca="true">+IF(OFFSET('Sanitation Data'!$C$30,0,10*ROW('Sanitation Data'!C120))="","",OFFSET('Sanitation Data'!$C$30,0,10*ROW('Sanitation Data'!C120)))</f>
        <v/>
      </c>
      <c r="CM126" s="36" t="str">
        <f ca="true">+IF(OFFSET('Sanitation Data'!$C$31,0,10*ROW('Sanitation Data'!C120))="","",OFFSET('Sanitation Data'!$C$31,0,10*ROW('Sanitation Data'!C120)))</f>
        <v/>
      </c>
      <c r="CN126" s="36" t="str">
        <f ca="true">+IF(OFFSET('Sanitation Data'!$C$32,0,10*ROW('Sanitation Data'!C120))="","",OFFSET('Sanitation Data'!$C$32,0,10*ROW('Sanitation Data'!C120)))</f>
        <v/>
      </c>
      <c r="CO126" s="36" t="str">
        <f ca="true">+IF(OFFSET('Sanitation Data'!$C$33,0,10*ROW('Sanitation Data'!C120))="","",OFFSET('Sanitation Data'!$C$33,0,10*ROW('Sanitation Data'!C120)))</f>
        <v/>
      </c>
      <c r="CP126" s="36" t="str">
        <f ca="true">+IF(OFFSET('Sanitation Data'!$D$29,0,10*ROW('Sanitation Data'!D120))="","",OFFSET('Sanitation Data'!$D$29,0,10*ROW('Sanitation Data'!D120)))</f>
        <v/>
      </c>
      <c r="CQ126" s="36" t="str">
        <f ca="true">+IF(OFFSET('Sanitation Data'!$D$30,0,10*ROW('Sanitation Data'!D120))="","",OFFSET('Sanitation Data'!$D$30,0,10*ROW('Sanitation Data'!D120)))</f>
        <v/>
      </c>
      <c r="CR126" s="36" t="str">
        <f ca="true">+IF(OFFSET('Sanitation Data'!$D$31,0,10*ROW('Sanitation Data'!D120))="","",OFFSET('Sanitation Data'!$D$31,0,10*ROW('Sanitation Data'!D120)))</f>
        <v/>
      </c>
      <c r="CS126" s="36" t="str">
        <f ca="true">+IF(OFFSET('Sanitation Data'!$D$32,0,10*ROW('Sanitation Data'!D120))="","",OFFSET('Sanitation Data'!$D$32,0,10*ROW('Sanitation Data'!D120)))</f>
        <v/>
      </c>
      <c r="CT126" s="36" t="str">
        <f ca="true">+IF(OFFSET('Sanitation Data'!$D$33,0,10*ROW('Sanitation Data'!D120))="","",OFFSET('Sanitation Data'!$D$33,0,10*ROW('Sanitation Data'!D120)))</f>
        <v/>
      </c>
      <c r="CU126" s="36" t="str">
        <f ca="true">+IF(OFFSET('Sanitation Data'!$E$29,0,10*ROW('Sanitation Data'!E120))="","",OFFSET('Sanitation Data'!$E$29,0,10*ROW('Sanitation Data'!E120)))</f>
        <v/>
      </c>
      <c r="CV126" s="36" t="str">
        <f ca="true">+IF(OFFSET('Sanitation Data'!$E$30,0,10*ROW('Sanitation Data'!E120))="","",OFFSET('Sanitation Data'!$E$30,0,10*ROW('Sanitation Data'!E120)))</f>
        <v/>
      </c>
      <c r="CW126" s="36" t="str">
        <f ca="true">+IF(OFFSET('Sanitation Data'!$E$31,0,10*ROW('Sanitation Data'!E120))="","",OFFSET('Sanitation Data'!$E$31,0,10*ROW('Sanitation Data'!E120)))</f>
        <v/>
      </c>
      <c r="CX126" s="36" t="str">
        <f ca="true">+IF(OFFSET('Sanitation Data'!$E$32,0,10*ROW('Sanitation Data'!E120))="","",OFFSET('Sanitation Data'!$E$32,0,10*ROW('Sanitation Data'!E120)))</f>
        <v/>
      </c>
      <c r="CY126" s="36" t="str">
        <f ca="true">+IF(OFFSET('Sanitation Data'!$E$33,0,10*ROW('Sanitation Data'!E120))="","",OFFSET('Sanitation Data'!$E$33,0,10*ROW('Sanitation Data'!E120)))</f>
        <v/>
      </c>
      <c r="CZ126" s="36" t="str">
        <f ca="true">+IF(OFFSET('Sanitation Data'!$F$29,0,10*ROW('Sanitation Data'!F120))="","",OFFSET('Sanitation Data'!$F$29,0,10*ROW('Sanitation Data'!F120)))</f>
        <v/>
      </c>
      <c r="DA126" s="36" t="str">
        <f ca="true">+IF(OFFSET('Sanitation Data'!$F$30,0,10*ROW('Sanitation Data'!F120))="","",OFFSET('Sanitation Data'!$F$30,0,10*ROW('Sanitation Data'!F120)))</f>
        <v/>
      </c>
      <c r="DB126" s="36" t="str">
        <f ca="true">+IF(OFFSET('Sanitation Data'!$F$31,0,10*ROW('Sanitation Data'!F120))="","",OFFSET('Sanitation Data'!$F$31,0,10*ROW('Sanitation Data'!F120)))</f>
        <v/>
      </c>
      <c r="DC126" s="36" t="str">
        <f ca="true">+IF(OFFSET('Sanitation Data'!$F$32,0,10*ROW('Sanitation Data'!F120))="","",OFFSET('Sanitation Data'!$F$32,0,10*ROW('Sanitation Data'!F120)))</f>
        <v/>
      </c>
      <c r="DD126" s="36" t="str">
        <f ca="true">+IF(OFFSET('Sanitation Data'!$F$33,0,10*ROW('Sanitation Data'!F120))="","",OFFSET('Sanitation Data'!$F$33,0,10*ROW('Sanitation Data'!F120)))</f>
        <v/>
      </c>
      <c r="DE126" s="36" t="str">
        <f ca="true">+IF(OFFSET('Sanitation Data'!$G$29,0,10*ROW('Sanitation Data'!G120))="","",OFFSET('Sanitation Data'!$G$29,0,10*ROW('Sanitation Data'!G120)))</f>
        <v/>
      </c>
      <c r="DF126" s="36" t="str">
        <f ca="true">+IF(OFFSET('Sanitation Data'!$G$30,0,10*ROW('Sanitation Data'!G120))="","",OFFSET('Sanitation Data'!$G$30,0,10*ROW('Sanitation Data'!G120)))</f>
        <v/>
      </c>
      <c r="DG126" s="36" t="str">
        <f ca="true">+IF(OFFSET('Sanitation Data'!$G$31,0,10*ROW('Sanitation Data'!G120))="","",OFFSET('Sanitation Data'!$G$31,0,10*ROW('Sanitation Data'!G120)))</f>
        <v/>
      </c>
      <c r="DH126" s="36" t="str">
        <f ca="true">+IF(OFFSET('Sanitation Data'!$G$32,0,10*ROW('Sanitation Data'!G120))="","",OFFSET('Sanitation Data'!$G$32,0,10*ROW('Sanitation Data'!G120)))</f>
        <v/>
      </c>
      <c r="DI126" s="36" t="str">
        <f ca="true">+IF(OFFSET('Sanitation Data'!$G$33,0,10*ROW('Sanitation Data'!G120))="","",OFFSET('Sanitation Data'!$G$33,0,10*ROW('Sanitation Data'!G120)))</f>
        <v/>
      </c>
      <c r="DJ126" s="36" t="str">
        <f ca="true">+IF(OFFSET('Sanitation Data'!$H$29,0,10*ROW('Sanitation Data'!H120))="","",OFFSET('Sanitation Data'!$H$29,0,10*ROW('Sanitation Data'!H120)))</f>
        <v/>
      </c>
      <c r="DK126" s="36" t="str">
        <f ca="true">+IF(OFFSET('Sanitation Data'!$H$30,0,10*ROW('Sanitation Data'!H120))="","",OFFSET('Sanitation Data'!$H$30,0,10*ROW('Sanitation Data'!H120)))</f>
        <v/>
      </c>
      <c r="DL126" s="36" t="str">
        <f ca="true">+IF(OFFSET('Sanitation Data'!$H$31,0,10*ROW('Sanitation Data'!H120))="","",OFFSET('Sanitation Data'!$H$31,0,10*ROW('Sanitation Data'!H120)))</f>
        <v/>
      </c>
      <c r="DM126" s="36" t="str">
        <f ca="true">+IF(OFFSET('Sanitation Data'!$H$32,0,10*ROW('Sanitation Data'!H120))="","",OFFSET('Sanitation Data'!$H$32,0,10*ROW('Sanitation Data'!H120)))</f>
        <v/>
      </c>
      <c r="DN126" s="36" t="str">
        <f ca="true">+IF(OFFSET('Sanitation Data'!$H$33,0,10*ROW('Sanitation Data'!H120))="","",OFFSET('Sanitation Data'!$H$33,0,10*ROW('Sanitation Data'!H120)))</f>
        <v/>
      </c>
      <c r="DO126" s="36" t="str">
        <f ca="true">+IF(OFFSET('Hygiene Data'!$C$12,0,10*ROW('Hygiene Data'!C120))="","",OFFSET('Hygiene Data'!$C$12,0,10*ROW('Hygiene Data'!C120)))</f>
        <v/>
      </c>
      <c r="DP126" s="36" t="str">
        <f ca="true">+IF(OFFSET('Hygiene Data'!$C$13,0,10*ROW('Hygiene Data'!C120))="","",OFFSET('Hygiene Data'!$C$13,0,10*ROW('Hygiene Data'!C120)))</f>
        <v/>
      </c>
      <c r="DQ126" s="36" t="str">
        <f ca="true">+IF(OFFSET('Hygiene Data'!$C$14,0,10*ROW('Hygiene Data'!C120))="","",OFFSET('Hygiene Data'!$C$14,0,10*ROW('Hygiene Data'!C120)))</f>
        <v/>
      </c>
      <c r="DR126" s="36" t="str">
        <f ca="true">+IF(OFFSET('Hygiene Data'!$D$12,0,10*ROW('Hygiene Data'!D120))="","",OFFSET('Hygiene Data'!$D$12,0,10*ROW('Hygiene Data'!D120)))</f>
        <v/>
      </c>
      <c r="DS126" s="36" t="str">
        <f ca="true">+IF(OFFSET('Hygiene Data'!$D$13,0,10*ROW('Hygiene Data'!D120))="","",OFFSET('Hygiene Data'!$D$13,0,10*ROW('Hygiene Data'!D120)))</f>
        <v/>
      </c>
      <c r="DT126" s="36" t="str">
        <f ca="true">+IF(OFFSET('Hygiene Data'!$D$14,0,10*ROW('Hygiene Data'!D120))="","",OFFSET('Hygiene Data'!$D$14,0,10*ROW('Hygiene Data'!D120)))</f>
        <v/>
      </c>
      <c r="DU126" s="36" t="str">
        <f ca="true">+IF(OFFSET('Hygiene Data'!$E$12,0,10*ROW('Hygiene Data'!E120))="","",OFFSET('Hygiene Data'!$E$12,0,10*ROW('Hygiene Data'!E120)))</f>
        <v/>
      </c>
      <c r="DV126" s="36" t="str">
        <f ca="true">+IF(OFFSET('Hygiene Data'!$E$13,0,10*ROW('Hygiene Data'!E120))="","",OFFSET('Hygiene Data'!$E$13,0,10*ROW('Hygiene Data'!E120)))</f>
        <v/>
      </c>
      <c r="DW126" s="36" t="str">
        <f ca="true">+IF(OFFSET('Hygiene Data'!$E$14,0,10*ROW('Hygiene Data'!E120))="","",OFFSET('Hygiene Data'!$E$14,0,10*ROW('Hygiene Data'!E120)))</f>
        <v/>
      </c>
      <c r="DX126" s="36" t="str">
        <f ca="true">+IF(OFFSET('Hygiene Data'!$F$12,0,10*ROW('Hygiene Data'!F120))="","",OFFSET('Hygiene Data'!$F$12,0,10*ROW('Hygiene Data'!F120)))</f>
        <v/>
      </c>
      <c r="DY126" s="36" t="str">
        <f ca="true">+IF(OFFSET('Hygiene Data'!$F$13,0,10*ROW('Hygiene Data'!F120))="","",OFFSET('Hygiene Data'!$F$13,0,10*ROW('Hygiene Data'!F120)))</f>
        <v/>
      </c>
      <c r="DZ126" s="36" t="str">
        <f ca="true">+IF(OFFSET('Hygiene Data'!$F$14,0,10*ROW('Hygiene Data'!F120))="","",OFFSET('Hygiene Data'!$F$14,0,10*ROW('Hygiene Data'!F120)))</f>
        <v/>
      </c>
      <c r="EA126" s="36" t="str">
        <f ca="true">+IF(OFFSET('Hygiene Data'!$G$12,0,10*ROW('Hygiene Data'!G120))="","",OFFSET('Hygiene Data'!$G$12,0,10*ROW('Hygiene Data'!G120)))</f>
        <v/>
      </c>
      <c r="EB126" s="36" t="str">
        <f ca="true">+IF(OFFSET('Hygiene Data'!$G$13,0,10*ROW('Hygiene Data'!G120))="","",OFFSET('Hygiene Data'!$G$13,0,10*ROW('Hygiene Data'!G120)))</f>
        <v/>
      </c>
      <c r="EC126" s="36" t="str">
        <f ca="true">+IF(OFFSET('Hygiene Data'!$G$14,0,10*ROW('Hygiene Data'!G120))="","",OFFSET('Hygiene Data'!$G$14,0,10*ROW('Hygiene Data'!G120)))</f>
        <v/>
      </c>
      <c r="ED126" s="36" t="str">
        <f ca="true">+IF(OFFSET('Hygiene Data'!$H$12,0,10*ROW('Hygiene Data'!H120))="","",OFFSET('Hygiene Data'!$H$12,0,10*ROW('Hygiene Data'!H120)))</f>
        <v/>
      </c>
      <c r="EE126" s="36" t="str">
        <f ca="true">+IF(OFFSET('Hygiene Data'!$H$13,0,10*ROW('Hygiene Data'!H120))="","",OFFSET('Hygiene Data'!$H$13,0,10*ROW('Hygiene Data'!H120)))</f>
        <v/>
      </c>
      <c r="EF126" s="36" t="str">
        <f ca="true">+IF(OFFSET('Hygiene Data'!$H$14,0,10*ROW('Hygiene Data'!H120))="","",OFFSET('Hygiene Data'!$H$14,0,10*ROW('Hygiene Data'!H120)))</f>
        <v/>
      </c>
    </row>
    <row r="127" x14ac:dyDescent="0.2">
      <c r="A127" s="59" t="str">
        <f ca="true">+IF(OFFSET('Water Data'!$B$1,0,10*ROW('Water Data'!B124))="","",OFFSET('Water Data'!$B$1,0,10*ROW('Water Data'!B124)))</f>
        <v/>
      </c>
      <c r="B127" s="59" t="str">
        <f ca="true">+IF(OFFSET('Water Data'!$A$3,0,10*ROW('Water Data'!A124))="","",OFFSET('Water Data'!$A$3,0,10*ROW('Water Data'!A124)))</f>
        <v/>
      </c>
      <c r="C127" s="59" t="str">
        <f ca="true">+IF(OFFSET('Water Data'!$C$3,0,10*ROW('Water Data'!C124))="","",OFFSET('Water Data'!$C$3,0,10*ROW('Water Data'!C124)))</f>
        <v/>
      </c>
      <c r="D127" s="252" t="e">
        <f ca="true">+IF(AND(ISNUMBER(OFFSET('Water Data'!$C$5,0,10*ROW('Water Data'!C121))),BS127="Yes"),100-OFFSET('Water Data'!$C$5,0,10*ROW('Water Data'!C121)),IF(AND(ISNUMBER(OFFSET('Water Data'!$C$5,0,10*ROW('Water Data'!C121))),BS127="No",ISNUMBER(OFFSET('Water Data'!$C$5,0,10*ROW('Water Data'!C121)))),CONCATENATE("[",ROUND(100-OFFSET('Water Data'!$C$5,0,10*ROW('Water Data'!C121)),0),"]"),IF(AND(ISNUMBER(OFFSET('Water Data'!$C$5,0,10*ROW('Water Data'!C121))),BS127="",ISNUMBER(OFFSET('Water Data'!$C$5,0,10*ROW('Water Data'!C121)))),100-OFFSET('Water Data'!$C$5,0,10*ROW('Water Data'!C121)),NA())))</f>
        <v>#N/A</v>
      </c>
      <c r="E127" s="252" t="e">
        <f ca="true">+IF(AND(ISNUMBER(OFFSET('Water Data'!$C$7,0,10*ROW('Water Data'!D121))),BT127="Yes"),OFFSET('Water Data'!$C$7,0,10*ROW('Water Data'!C121)),IF(AND(ISNUMBER(OFFSET('Water Data'!$C$7,0,10*ROW('Water Data'!C121))),BT127="No",ISNUMBER(OFFSET('Water Data'!$C$7,0,10*ROW('Water Data'!C121)))),CONCATENATE("[",ROUND(OFFSET('Water Data'!$C$7,0,10*ROW('Water Data'!C121)),0),"]"),IF(AND(ISNUMBER(OFFSET('Water Data'!$C$7,0,10*ROW('Water Data'!C121))),BT127="",ISNUMBER(OFFSET('Water Data'!$C$7,0,10*ROW('Water Data'!C121)))),OFFSET('Water Data'!$C$7,0,10*ROW('Water Data'!C121)),NA())))</f>
        <v>#N/A</v>
      </c>
      <c r="F127" s="252" t="e">
        <f ca="true">+IF(AND(ISNUMBER(OFFSET('Water Data'!$C$10,0,10*ROW('Water Data'!C121))),BU127="Yes"),OFFSET('Water Data'!$C$10,0,10*ROW('Water Data'!C121)),IF(AND(ISNUMBER(OFFSET('Water Data'!$C$10,0,10*ROW('Water Data'!C121))),BU127="No",ISNUMBER(OFFSET('Water Data'!$C$10,0,10*ROW('Water Data'!C121)))),CONCATENATE("[",ROUND(OFFSET('Water Data'!$C$10,0,10*ROW('Water Data'!C121)),0),"]"),IF(AND(ISNUMBER(OFFSET('Water Data'!$C$10,0,10*ROW('Water Data'!C121))),BU127="",ISNUMBER(OFFSET('Water Data'!$C$10,0,10*ROW('Water Data'!C121)))),OFFSET('Water Data'!$C$10,0,10*ROW('Water Data'!C121)),NA())))</f>
        <v>#N/A</v>
      </c>
      <c r="G127" s="252" t="e">
        <f ca="true">+IF(AND(ISNUMBER(OFFSET('Water Data'!$D$5,0,10*ROW('Water Data'!D121))),BV127="Yes"),100-OFFSET('Water Data'!$D$5,0,10*ROW('Water Data'!D121)),IF(AND(ISNUMBER(OFFSET('Water Data'!$D$5,0,10*ROW('Water Data'!D121))),BV127="No",ISNUMBER(OFFSET('Water Data'!$D$5,0,10*ROW('Water Data'!D121)))),CONCATENATE("[",ROUND(100-OFFSET('Water Data'!$D$5,0,10*ROW('Water Data'!D121)),0),"]"),IF(AND(ISNUMBER(OFFSET('Water Data'!$D$5,0,10*ROW('Water Data'!D121))),BV127="",ISNUMBER(OFFSET('Water Data'!$D$5,0,10*ROW('Water Data'!D121)))),100-OFFSET('Water Data'!$D$5,0,10*ROW('Water Data'!D121)),NA())))</f>
        <v>#N/A</v>
      </c>
      <c r="H127" s="252" t="e">
        <f ca="true">+IF(AND(ISNUMBER(OFFSET('Water Data'!$D$7,0,10*ROW('Water Data'!D121))),BW127="Yes"),OFFSET('Water Data'!$D$7,0,10*ROW('Water Data'!D121)),IF(AND(ISNUMBER(OFFSET('Water Data'!$D$7,0,10*ROW('Water Data'!D121))),BW127="No",ISNUMBER(OFFSET('Water Data'!$D$7,0,10*ROW('Water Data'!D121)))),CONCATENATE("[",ROUND(OFFSET('Water Data'!$C$7,0,10*ROW('Water Data'!D121)),0),"]"),IF(AND(ISNUMBER(OFFSET('Water Data'!$D$7,0,10*ROW('Water Data'!D121))),BW127="",ISNUMBER(OFFSET('Water Data'!$D$7,0,10*ROW('Water Data'!D121)))),OFFSET('Water Data'!$D$7,0,10*ROW('Water Data'!D121)),NA())))</f>
        <v>#N/A</v>
      </c>
      <c r="I127" s="252" t="e">
        <f ca="true">+IF(AND(ISNUMBER(OFFSET('Water Data'!$D$10,0,10*ROW('Water Data'!D121))),BX127="Yes"),OFFSET('Water Data'!$D$10,0,10*ROW('Water Data'!D121)),IF(AND(ISNUMBER(OFFSET('Water Data'!$D$10,0,10*ROW('Water Data'!D121))),BX127="No",ISNUMBER(OFFSET('Water Data'!$D$10,0,10*ROW('Water Data'!D121)))),CONCATENATE("[",ROUND(OFFSET('Water Data'!$D$10,0,10*ROW('Water Data'!D121)),0),"]"),IF(AND(ISNUMBER(OFFSET('Water Data'!$D$10,0,10*ROW('Water Data'!D121))),BX127="",ISNUMBER(OFFSET('Water Data'!$D$10,0,10*ROW('Water Data'!D121)))),OFFSET('Water Data'!$D$10,0,10*ROW('Water Data'!D121)),NA())))</f>
        <v>#N/A</v>
      </c>
      <c r="J127" s="252" t="e">
        <f ca="true">+IF(AND(ISNUMBER(OFFSET('Water Data'!$E$5,0,10*ROW('Water Data'!E121))),BY127="Yes"),100-OFFSET('Water Data'!$E$5,0,10*ROW('Water Data'!E121)),IF(AND(ISNUMBER(OFFSET('Water Data'!$E$5,0,10*ROW('Water Data'!E121))),BY127="No",ISNUMBER(OFFSET('Water Data'!$E$5,0,10*ROW('Water Data'!E121)))),CONCATENATE("[",ROUND(100-OFFSET('Water Data'!$E$5,0,10*ROW('Water Data'!E121)),0),"]"),IF(AND(ISNUMBER(OFFSET('Water Data'!$E$5,0,10*ROW('Water Data'!E121))),BY127="",ISNUMBER(OFFSET('Water Data'!$E$5,0,10*ROW('Water Data'!E121)))),100-OFFSET('Water Data'!$E$5,0,10*ROW('Water Data'!E121)),NA())))</f>
        <v>#N/A</v>
      </c>
      <c r="K127" s="252" t="e">
        <f ca="true">+IF(AND(ISNUMBER(OFFSET('Water Data'!$E$7,0,10*ROW('Water Data'!E121))),BZ127="Yes"),OFFSET('Water Data'!$E$7,0,10*ROW('Water Data'!E121)),IF(AND(ISNUMBER(OFFSET('Water Data'!$E$7,0,10*ROW('Water Data'!E121))),BZ127="No",ISNUMBER(OFFSET('Water Data'!$E$7,0,10*ROW('Water Data'!E121)))),CONCATENATE("[",ROUND(OFFSET('Water Data'!$E$7,0,10*ROW('Water Data'!E121)),0),"]"),IF(AND(ISNUMBER(OFFSET('Water Data'!$E$7,0,10*ROW('Water Data'!E121))),BZ127="",ISNUMBER(OFFSET('Water Data'!$E$7,0,10*ROW('Water Data'!E121)))),OFFSET('Water Data'!$E$7,0,10*ROW('Water Data'!E121)),NA())))</f>
        <v>#N/A</v>
      </c>
      <c r="L127" s="252" t="e">
        <f ca="true">+IF(AND(ISNUMBER(OFFSET('Water Data'!$E$10,0,10*ROW('Water Data'!E121))),CA127="Yes"),OFFSET('Water Data'!$E$10,0,10*ROW('Water Data'!E121)),IF(AND(ISNUMBER(OFFSET('Water Data'!$E$10,0,10*ROW('Water Data'!E121))),CA127="No",ISNUMBER(OFFSET('Water Data'!$E$10,0,10*ROW('Water Data'!E121)))),CONCATENATE("[",ROUND(OFFSET('Water Data'!$E$10,0,10*ROW('Water Data'!E121)),0),"]"),IF(AND(ISNUMBER(OFFSET('Water Data'!$E$10,0,10*ROW('Water Data'!E121))),CA127="",ISNUMBER(OFFSET('Water Data'!$E$10,0,10*ROW('Water Data'!E121)))),OFFSET('Water Data'!$E$10,0,10*ROW('Water Data'!E121)),NA())))</f>
        <v>#N/A</v>
      </c>
      <c r="M127" s="252" t="e">
        <f ca="true">+IF(AND(ISNUMBER(OFFSET('Water Data'!$F$5,0,10*ROW('Water Data'!F121))),CB127="Yes"),100-OFFSET('Water Data'!$F$5,0,10*ROW('Water Data'!F121)),IF(AND(ISNUMBER(OFFSET('Water Data'!$F$5,0,10*ROW('Water Data'!F121))),CB127="No",ISNUMBER(OFFSET('Water Data'!$F$5,0,10*ROW('Water Data'!F121)))),CONCATENATE("[",ROUND(100-OFFSET('Water Data'!$F$5,0,10*ROW('Water Data'!F121)),0),"]"),IF(AND(ISNUMBER(OFFSET('Water Data'!$F$5,0,10*ROW('Water Data'!F121))),CB127="",ISNUMBER(OFFSET('Water Data'!$F$5,0,10*ROW('Water Data'!F121)))),100-OFFSET('Water Data'!$F$5,0,10*ROW('Water Data'!F121)),NA())))</f>
        <v>#N/A</v>
      </c>
      <c r="N127" s="252" t="e">
        <f ca="true">+IF(AND(ISNUMBER(OFFSET('Water Data'!$F$7,0,10*ROW('Water Data'!F121))),CC127="Yes"),OFFSET('Water Data'!$F$7,0,10*ROW('Water Data'!F121)),IF(AND(ISNUMBER(OFFSET('Water Data'!$F$7,0,10*ROW('Water Data'!F121))),CC127="No",ISNUMBER(OFFSET('Water Data'!$F$7,0,10*ROW('Water Data'!F121)))),CONCATENATE("[",ROUND(OFFSET('Water Data'!$F$7,0,10*ROW('Water Data'!F121)),0),"]"),IF(AND(ISNUMBER(OFFSET('Water Data'!$F$7,0,10*ROW('Water Data'!F121))),CC127="",ISNUMBER(OFFSET('Water Data'!$F$7,0,10*ROW('Water Data'!F121)))),OFFSET('Water Data'!$F$7,0,10*ROW('Water Data'!F121)),NA())))</f>
        <v>#N/A</v>
      </c>
      <c r="O127" s="252" t="e">
        <f ca="true">+IF(AND(ISNUMBER(OFFSET('Water Data'!$F$10,0,10*ROW('Water Data'!F121))),CD127="Yes"),OFFSET('Water Data'!$F$10,0,10*ROW('Water Data'!F121)),IF(AND(ISNUMBER(OFFSET('Water Data'!$F$10,0,10*ROW('Water Data'!F121))),CD127="No",ISNUMBER(OFFSET('Water Data'!$F$10,0,10*ROW('Water Data'!F121)))),CONCATENATE("[",ROUND(OFFSET('Water Data'!$F$10,0,10*ROW('Water Data'!F121)),0),"]"),IF(AND(ISNUMBER(OFFSET('Water Data'!$F$10,0,10*ROW('Water Data'!F121))),CD127="",ISNUMBER(OFFSET('Water Data'!$F$10,0,10*ROW('Water Data'!F121)))),OFFSET('Water Data'!$F$10,0,10*ROW('Water Data'!F121)),NA())))</f>
        <v>#N/A</v>
      </c>
      <c r="P127" s="252" t="e">
        <f ca="true">+IF(AND(ISNUMBER(OFFSET('Water Data'!$G$5,0,10*ROW('Water Data'!G121))),CE127="Yes"),100-OFFSET('Water Data'!$G$5,0,10*ROW('Water Data'!G121)),IF(AND(ISNUMBER(OFFSET('Water Data'!$G$5,0,10*ROW('Water Data'!G121))),CE127="No",ISNUMBER(OFFSET('Water Data'!$G$5,0,10*ROW('Water Data'!G121)))),CONCATENATE("[",ROUND(100-OFFSET('Water Data'!$G$5,0,10*ROW('Water Data'!G121)),0),"]"),IF(AND(ISNUMBER(OFFSET('Water Data'!$G$5,0,10*ROW('Water Data'!G121))),CE127="",ISNUMBER(OFFSET('Water Data'!$G$5,0,10*ROW('Water Data'!G121)))),100-OFFSET('Water Data'!$G$5,0,10*ROW('Water Data'!G121)),NA())))</f>
        <v>#N/A</v>
      </c>
      <c r="Q127" s="252" t="e">
        <f ca="true">+IF(AND(ISNUMBER(OFFSET('Water Data'!$G$7,0,10*ROW('Water Data'!G121))),CF127="Yes"),OFFSET('Water Data'!$G$7,0,10*ROW('Water Data'!G121)),IF(AND(ISNUMBER(OFFSET('Water Data'!$G$7,0,10*ROW('Water Data'!G121))),CF127="No",ISNUMBER(OFFSET('Water Data'!$G$7,0,10*ROW('Water Data'!G121)))),CONCATENATE("[",ROUND(OFFSET('Water Data'!$G$7,0,10*ROW('Water Data'!G121)),0),"]"),IF(AND(ISNUMBER(OFFSET('Water Data'!$G$7,0,10*ROW('Water Data'!G121))),CF127="",ISNUMBER(OFFSET('Water Data'!$G$7,0,10*ROW('Water Data'!G121)))),OFFSET('Water Data'!$G$7,0,10*ROW('Water Data'!G121)),NA())))</f>
        <v>#N/A</v>
      </c>
      <c r="R127" s="252" t="e">
        <f ca="true">+IF(AND(ISNUMBER(OFFSET('Water Data'!$G$10,0,10*ROW('Water Data'!G121))),CG127="Yes"),OFFSET('Water Data'!$G$10,0,10*ROW('Water Data'!G121)),IF(AND(ISNUMBER(OFFSET('Water Data'!$G$10,0,10*ROW('Water Data'!G121))),CG127="No",ISNUMBER(OFFSET('Water Data'!$G$10,0,10*ROW('Water Data'!G121)))),CONCATENATE("[",ROUND(OFFSET('Water Data'!$G$10,0,10*ROW('Water Data'!G121)),0),"]"),IF(AND(ISNUMBER(OFFSET('Water Data'!$G$10,0,10*ROW('Water Data'!G121))),CG127="",ISNUMBER(OFFSET('Water Data'!$G$10,0,10*ROW('Water Data'!G121)))),OFFSET('Water Data'!$G$10,0,10*ROW('Water Data'!G121)),NA())))</f>
        <v>#N/A</v>
      </c>
      <c r="S127" s="252" t="e">
        <f ca="true">+IF(AND(ISNUMBER(OFFSET('Water Data'!$H$5,0,10*ROW('Water Data'!H121))),CH127="Yes"),100-OFFSET('Water Data'!$H$5,0,10*ROW('Water Data'!H121)),IF(AND(ISNUMBER(OFFSET('Water Data'!$H$5,0,10*ROW('Water Data'!H121))),CH127="No",ISNUMBER(OFFSET('Water Data'!$H$5,0,10*ROW('Water Data'!H121)))),CONCATENATE("[",ROUND(100-OFFSET('Water Data'!$H$5,0,10*ROW('Water Data'!H121)),0),"]"),IF(AND(ISNUMBER(OFFSET('Water Data'!$H$5,0,10*ROW('Water Data'!H121))),CH127="",ISNUMBER(OFFSET('Water Data'!$H$5,0,10*ROW('Water Data'!H121)))),100-OFFSET('Water Data'!$H$5,0,10*ROW('Water Data'!H121)),NA())))</f>
        <v>#N/A</v>
      </c>
      <c r="T127" s="252" t="e">
        <f ca="true">+IF(AND(ISNUMBER(OFFSET('Water Data'!$H$7,0,10*ROW('Water Data'!H121))),CI127="Yes"),OFFSET('Water Data'!$H$7,0,10*ROW('Water Data'!H121)),IF(AND(ISNUMBER(OFFSET('Water Data'!$H$7,0,10*ROW('Water Data'!H121))),CI127="No",ISNUMBER(OFFSET('Water Data'!$H$7,0,10*ROW('Water Data'!H121)))),CONCATENATE("[",ROUND(OFFSET('Water Data'!$H$7,0,10*ROW('Water Data'!H121)),0),"]"),IF(AND(ISNUMBER(OFFSET('Water Data'!$H$7,0,10*ROW('Water Data'!H121))),CI127="",ISNUMBER(OFFSET('Water Data'!$H$7,0,10*ROW('Water Data'!H121)))),OFFSET('Water Data'!$H$7,0,10*ROW('Water Data'!H121)),NA())))</f>
        <v>#N/A</v>
      </c>
      <c r="U127" s="252" t="e">
        <f ca="true">+IF(AND(ISNUMBER(OFFSET('Water Data'!$H$10,0,10*ROW('Water Data'!H121))),CJ127="Yes"),OFFSET('Water Data'!$H$10,0,10*ROW('Water Data'!H121)),IF(AND(ISNUMBER(OFFSET('Water Data'!$H$10,0,10*ROW('Water Data'!H121))),CJ127="No",ISNUMBER(OFFSET('Water Data'!$H$10,0,10*ROW('Water Data'!H121)))),CONCATENATE("[",ROUND(OFFSET('Water Data'!$H$10,0,10*ROW('Water Data'!H121)),0),"]"),IF(AND(ISNUMBER(OFFSET('Water Data'!$H$10,0,10*ROW('Water Data'!H121))),CJ127="",ISNUMBER(OFFSET('Water Data'!$H$10,0,10*ROW('Water Data'!H121)))),OFFSET('Water Data'!$H$10,0,10*ROW('Water Data'!H121)),NA())))</f>
        <v>#N/A</v>
      </c>
      <c r="V127" s="253" t="e">
        <f ca="true">+IF(AND(ISNUMBER(OFFSET('Sanitation Data'!$C$5,0,10*ROW('Sanitation Data'!C121))),CK127="Yes"),100-OFFSET('Sanitation Data'!$C$5,0,10*ROW('Sanitation Data'!C121)),IF(AND(ISNUMBER(OFFSET('Sanitation Data'!$C$5,0,10*ROW('Sanitation Data'!C121))),CK127="No",ISNUMBER(OFFSET('Sanitation Data'!$C$5,0,10*ROW('Sanitation Data'!C121)))),CONCATENATE("[",ROUND(100-OFFSET('Sanitation Data'!$C$5,0,10*ROW('Sanitation Data'!C121)),0),"]"),IF(AND(ISNUMBER(OFFSET('Sanitation Data'!$C$5,0,10*ROW('Sanitation Data'!C121))),CK127="",ISNUMBER(OFFSET('Sanitation Data'!$C$5,0,10*ROW('Sanitation Data'!C121)))),100-OFFSET('Sanitation Data'!$C$5,0,10*ROW('Sanitation Data'!C121)),NA())))</f>
        <v>#N/A</v>
      </c>
      <c r="W127" s="253" t="e">
        <f ca="true">+IF(AND(ISNUMBER(OFFSET('Sanitation Data'!$C$7,0,10*ROW('Sanitation Data'!C121))),CL127="Yes"),OFFSET('Sanitation Data'!$C$7,0,10*ROW('Sanitation Data'!C121)),IF(AND(ISNUMBER(OFFSET('Sanitation Data'!$C$7,0,10*ROW('Sanitation Data'!C121))),CL127="No",ISNUMBER(OFFSET('Sanitation Data'!$C$7,0,10*ROW('Sanitation Data'!C121)))),CONCATENATE("[",ROUND(OFFSET('Sanitation Data'!$C$7,0,10*ROW('Sanitation Data'!C121)),0),"]"),IF(AND(ISNUMBER(OFFSET('Sanitation Data'!$C$7,0,10*ROW('Sanitation Data'!C121))),CL127="",ISNUMBER(OFFSET('Sanitation Data'!$C$7,0,10*ROW('Sanitation Data'!C121)))),OFFSET('Sanitation Data'!$C$7,0,10*ROW('Sanitation Data'!C121)),NA())))</f>
        <v>#N/A</v>
      </c>
      <c r="X127" s="253" t="e">
        <f ca="true">+IF(AND(ISNUMBER(OFFSET('Sanitation Data'!$C$11,0,10*ROW('Sanitation Data'!C121))),CM127="Yes"),OFFSET('Sanitation Data'!$C$11,0,10*ROW('Sanitation Data'!C121)),IF(AND(ISNUMBER(OFFSET('Sanitation Data'!$C$11,0,10*ROW('Sanitation Data'!C121))),CM127="No",ISNUMBER(OFFSET('Sanitation Data'!$C$11,0,10*ROW('Sanitation Data'!C121)))),CONCATENATE("[",ROUND(OFFSET('Sanitation Data'!$C$11,0,10*ROW('Sanitation Data'!C121)),0),"]"),IF(AND(ISNUMBER(OFFSET('Sanitation Data'!$C$11,0,10*ROW('Sanitation Data'!C121))),CM127="",ISNUMBER(OFFSET('Sanitation Data'!$C$11,0,10*ROW('Sanitation Data'!C121)))),OFFSET('Sanitation Data'!$C$11,0,10*ROW('Sanitation Data'!C121)),NA())))</f>
        <v>#N/A</v>
      </c>
      <c r="Y127" s="253" t="e">
        <f ca="true">+IF(AND(ISNUMBER(OFFSET('Sanitation Data'!$C$12,0,10*ROW('Sanitation Data'!C121))),CN127="Yes"),OFFSET('Sanitation Data'!$C$12,0,10*ROW('Sanitation Data'!C121)),IF(AND(ISNUMBER(OFFSET('Sanitation Data'!$C$12,0,10*ROW('Sanitation Data'!C121))),CN127="No",ISNUMBER(OFFSET('Sanitation Data'!$C$12,0,10*ROW('Sanitation Data'!C121)))),CONCATENATE("[",ROUND(OFFSET('Sanitation Data'!$C$12,0,10*ROW('Sanitation Data'!C121)),0),"]"),IF(AND(ISNUMBER(OFFSET('Sanitation Data'!$C$12,0,10*ROW('Sanitation Data'!C121))),CN127="",ISNUMBER(OFFSET('Sanitation Data'!$C$12,0,10*ROW('Sanitation Data'!C121)))),OFFSET('Sanitation Data'!$C$12,0,10*ROW('Sanitation Data'!C121)),NA())))</f>
        <v>#N/A</v>
      </c>
      <c r="Z127" s="253" t="e">
        <f ca="true">+IF(AND(ISNUMBER(OFFSET('Sanitation Data'!$C$13,0,10*ROW('Sanitation Data'!C121))),CO127="Yes"),OFFSET('Sanitation Data'!$C$13,0,10*ROW('Sanitation Data'!C121)),IF(AND(ISNUMBER(OFFSET('Sanitation Data'!$C$13,0,10*ROW('Sanitation Data'!C121))),CO127="No",ISNUMBER(OFFSET('Sanitation Data'!$C$13,0,10*ROW('Sanitation Data'!C121)))),CONCATENATE("[",ROUND(OFFSET('Sanitation Data'!$C$13,0,10*ROW('Sanitation Data'!C121)),0),"]"),IF(AND(ISNUMBER(OFFSET('Sanitation Data'!$C$13,0,10*ROW('Sanitation Data'!C121))),CO127="",ISNUMBER(OFFSET('Sanitation Data'!$C$13,0,10*ROW('Sanitation Data'!C121)))),OFFSET('Sanitation Data'!$C$13,0,10*ROW('Sanitation Data'!C121)),NA())))</f>
        <v>#N/A</v>
      </c>
      <c r="AA127" s="253" t="e">
        <f ca="true">+IF(AND(ISNUMBER(OFFSET('Sanitation Data'!$D$5,0,10*ROW('Sanitation Data'!D121))),CP127="Yes"),100-OFFSET('Sanitation Data'!$D$5,0,10*ROW('Sanitation Data'!D121)),IF(AND(ISNUMBER(OFFSET('Sanitation Data'!$D$5,0,10*ROW('Sanitation Data'!D121))),CP127="No",ISNUMBER(OFFSET('Sanitation Data'!$D$5,0,10*ROW('Sanitation Data'!D121)))),CONCATENATE("[",ROUND(100-OFFSET('Sanitation Data'!$D$5,0,10*ROW('Sanitation Data'!D121)),0),"]"),IF(AND(ISNUMBER(OFFSET('Sanitation Data'!$D$5,0,10*ROW('Sanitation Data'!D121))),CP127="",ISNUMBER(OFFSET('Sanitation Data'!$D$5,0,10*ROW('Sanitation Data'!D121)))),100-OFFSET('Sanitation Data'!$D$5,0,10*ROW('Sanitation Data'!D121)),NA())))</f>
        <v>#N/A</v>
      </c>
      <c r="AB127" s="253" t="e">
        <f ca="true">+IF(AND(ISNUMBER(OFFSET('Sanitation Data'!$D$7,0,10*ROW('Sanitation Data'!D121))),CQ127="Yes"),OFFSET('Sanitation Data'!$D$7,0,10*ROW('Sanitation Data'!G121)),IF(AND(ISNUMBER(OFFSET('Sanitation Data'!$D$7,0,10*ROW('Sanitation Data'!D121))),CQ127="No",ISNUMBER(OFFSET('Sanitation Data'!$D$7,0,10*ROW('Sanitation Data'!D121)))),CONCATENATE("[",ROUND(OFFSET('Sanitation Data'!$D$7,0,10*ROW('Sanitation Data'!D121)),0),"]"),IF(AND(ISNUMBER(OFFSET('Sanitation Data'!$D$7,0,10*ROW('Sanitation Data'!D121))),CQ127="",ISNUMBER(OFFSET('Sanitation Data'!$D$7,0,10*ROW('Sanitation Data'!D121)))),OFFSET('Sanitation Data'!$D$7,0,10*ROW('Sanitation Data'!D121)),NA())))</f>
        <v>#N/A</v>
      </c>
      <c r="AC127" s="253" t="e">
        <f ca="true">+IF(AND(ISNUMBER(OFFSET('Sanitation Data'!$D$11,0,10*ROW('Sanitation Data'!D121))),CR127="Yes"),OFFSET('Sanitation Data'!$D$11,0,10*ROW('Sanitation Data'!D121)),IF(AND(ISNUMBER(OFFSET('Sanitation Data'!$D$11,0,10*ROW('Sanitation Data'!D121))),CR127="No",ISNUMBER(OFFSET('Sanitation Data'!$D$11,0,10*ROW('Sanitation Data'!D121)))),CONCATENATE("[",ROUND(OFFSET('Sanitation Data'!$D$11,0,10*ROW('Sanitation Data'!D121)),0),"]"),IF(AND(ISNUMBER(OFFSET('Sanitation Data'!$D$11,0,10*ROW('Sanitation Data'!D121))),CR127="",ISNUMBER(OFFSET('Sanitation Data'!$D$11,0,10*ROW('Sanitation Data'!D121)))),OFFSET('Sanitation Data'!$D$11,0,10*ROW('Sanitation Data'!D121)),NA())))</f>
        <v>#N/A</v>
      </c>
      <c r="AD127" s="253" t="e">
        <f ca="true">+IF(AND(ISNUMBER(OFFSET('Sanitation Data'!$D$12,0,10*ROW('Sanitation Data'!D121))),CS127="Yes"),OFFSET('Sanitation Data'!$D$12,0,10*ROW('Sanitation Data'!D121)),IF(AND(ISNUMBER(OFFSET('Sanitation Data'!$D$12,0,10*ROW('Sanitation Data'!D121))),CS127="No",ISNUMBER(OFFSET('Sanitation Data'!$D$12,0,10*ROW('Sanitation Data'!D121)))),CONCATENATE("[",ROUND(OFFSET('Sanitation Data'!$D$12,0,10*ROW('Sanitation Data'!D121)),0),"]"),IF(AND(ISNUMBER(OFFSET('Sanitation Data'!$D$12,0,10*ROW('Sanitation Data'!D121))),CS127="",ISNUMBER(OFFSET('Sanitation Data'!$D$12,0,10*ROW('Sanitation Data'!D121)))),OFFSET('Sanitation Data'!$D$12,0,10*ROW('Sanitation Data'!D121)),NA())))</f>
        <v>#N/A</v>
      </c>
      <c r="AE127" s="253" t="e">
        <f ca="true">+IF(AND(ISNUMBER(OFFSET('Sanitation Data'!$D$13,0,10*ROW('Sanitation Data'!D121))),CT127="Yes"),OFFSET('Sanitation Data'!$D$13,0,10*ROW('Sanitation Data'!D121)),IF(AND(ISNUMBER(OFFSET('Sanitation Data'!$D$13,0,10*ROW('Sanitation Data'!D121))),CT127="No",ISNUMBER(OFFSET('Sanitation Data'!$D$13,0,10*ROW('Sanitation Data'!D121)))),CONCATENATE("[",ROUND(OFFSET('Sanitation Data'!$D$13,0,10*ROW('Sanitation Data'!D121)),0),"]"),IF(AND(ISNUMBER(OFFSET('Sanitation Data'!$D$13,0,10*ROW('Sanitation Data'!D121))),CT127="",ISNUMBER(OFFSET('Sanitation Data'!$D$13,0,10*ROW('Sanitation Data'!D121)))),OFFSET('Sanitation Data'!$D$13,0,10*ROW('Sanitation Data'!D121)),NA())))</f>
        <v>#N/A</v>
      </c>
      <c r="AF127" s="253" t="e">
        <f ca="true">+IF(AND(ISNUMBER(OFFSET('Sanitation Data'!$E$5,0,10*ROW('Sanitation Data'!E121))),CU127="Yes"),100-OFFSET('Sanitation Data'!$E$5,0,10*ROW('Sanitation Data'!E121)),IF(AND(ISNUMBER(OFFSET('Sanitation Data'!$E$5,0,10*ROW('Sanitation Data'!E121))),CU127="No",ISNUMBER(OFFSET('Sanitation Data'!$E$5,0,10*ROW('Sanitation Data'!E121)))),CONCATENATE("[",ROUND(100-OFFSET('Sanitation Data'!$E$5,0,10*ROW('Sanitation Data'!E121)),0),"]"),IF(AND(ISNUMBER(OFFSET('Sanitation Data'!$E$5,0,10*ROW('Sanitation Data'!E121))),CU127="",ISNUMBER(OFFSET('Sanitation Data'!$E$5,0,10*ROW('Sanitation Data'!E121)))),100-OFFSET('Sanitation Data'!$E$5,0,10*ROW('Sanitation Data'!E121)),NA())))</f>
        <v>#N/A</v>
      </c>
      <c r="AG127" s="253" t="e">
        <f ca="true">+IF(AND(ISNUMBER(OFFSET('Sanitation Data'!$E$7,0,10*ROW('Sanitation Data'!E121))),CV127="Yes"),OFFSET('Sanitation Data'!$E$7,0,10*ROW('Sanitation Data'!E121)),IF(AND(ISNUMBER(OFFSET('Sanitation Data'!$E$7,0,10*ROW('Sanitation Data'!E121))),CV127="No",ISNUMBER(OFFSET('Sanitation Data'!$E$7,0,10*ROW('Sanitation Data'!E121)))),CONCATENATE("[",ROUND(OFFSET('Sanitation Data'!$E$7,0,10*ROW('Sanitation Data'!E121)),0),"]"),IF(AND(ISNUMBER(OFFSET('Sanitation Data'!$E$7,0,10*ROW('Sanitation Data'!E121))),CV127="",ISNUMBER(OFFSET('Sanitation Data'!$E$7,0,10*ROW('Sanitation Data'!E121)))),OFFSET('Sanitation Data'!$E$7,0,10*ROW('Sanitation Data'!E121)),NA())))</f>
        <v>#N/A</v>
      </c>
      <c r="AH127" s="253" t="e">
        <f ca="true">+IF(AND(ISNUMBER(OFFSET('Sanitation Data'!$E$11,0,10*ROW('Sanitation Data'!E121))),CW127="Yes"),OFFSET('Sanitation Data'!$E$11,0,10*ROW('Sanitation Data'!E121)),IF(AND(ISNUMBER(OFFSET('Sanitation Data'!$E$11,0,10*ROW('Sanitation Data'!E121))),CW127="No",ISNUMBER(OFFSET('Sanitation Data'!$E$11,0,10*ROW('Sanitation Data'!E121)))),CONCATENATE("[",ROUND(OFFSET('Sanitation Data'!$E$11,0,10*ROW('Sanitation Data'!E121)),0),"]"),IF(AND(ISNUMBER(OFFSET('Sanitation Data'!$E$11,0,10*ROW('Sanitation Data'!E121))),CW127="",ISNUMBER(OFFSET('Sanitation Data'!$E$11,0,10*ROW('Sanitation Data'!E121)))),OFFSET('Sanitation Data'!$E$11,0,10*ROW('Sanitation Data'!E121)),NA())))</f>
        <v>#N/A</v>
      </c>
      <c r="AI127" s="253" t="e">
        <f ca="true">+IF(AND(ISNUMBER(OFFSET('Sanitation Data'!$E$12,0,10*ROW('Sanitation Data'!E121))),CX127="Yes"),OFFSET('Sanitation Data'!$E$12,0,10*ROW('Sanitation Data'!E121)),IF(AND(ISNUMBER(OFFSET('Sanitation Data'!$E$12,0,10*ROW('Sanitation Data'!E121))),CX127="No",ISNUMBER(OFFSET('Sanitation Data'!$E$12,0,10*ROW('Sanitation Data'!E121)))),CONCATENATE("[",ROUND(OFFSET('Sanitation Data'!$E$12,0,10*ROW('Sanitation Data'!E121)),0),"]"),IF(AND(ISNUMBER(OFFSET('Sanitation Data'!$E$12,0,10*ROW('Sanitation Data'!E121))),CX127="",ISNUMBER(OFFSET('Sanitation Data'!$E$12,0,10*ROW('Sanitation Data'!E121)))),OFFSET('Sanitation Data'!$E$12,0,10*ROW('Sanitation Data'!E121)),NA())))</f>
        <v>#N/A</v>
      </c>
      <c r="AJ127" s="253" t="e">
        <f ca="true">+IF(AND(ISNUMBER(OFFSET('Sanitation Data'!$E$13,0,10*ROW('Sanitation Data'!E121))),CY127="Yes"),OFFSET('Sanitation Data'!$E$13,0,10*ROW('Sanitation Data'!E121)),IF(AND(ISNUMBER(OFFSET('Sanitation Data'!$E$13,0,10*ROW('Sanitation Data'!E121))),CY127="No",ISNUMBER(OFFSET('Sanitation Data'!$E$13,0,10*ROW('Sanitation Data'!E121)))),CONCATENATE("[",ROUND(OFFSET('Sanitation Data'!$E$13,0,10*ROW('Sanitation Data'!E121)),0),"]"),IF(AND(ISNUMBER(OFFSET('Sanitation Data'!$E$13,0,10*ROW('Sanitation Data'!E121))),CY127="",ISNUMBER(OFFSET('Sanitation Data'!$E$13,0,10*ROW('Sanitation Data'!E121)))),OFFSET('Sanitation Data'!$E$13,0,10*ROW('Sanitation Data'!E121)),NA())))</f>
        <v>#N/A</v>
      </c>
      <c r="AK127" s="253" t="e">
        <f ca="true">+IF(AND(ISNUMBER(OFFSET('Sanitation Data'!$F$5,0,10*ROW('Sanitation Data'!F121))),CZ127="Yes"),100-OFFSET('Sanitation Data'!$F$5,0,10*ROW('Sanitation Data'!F121)),IF(AND(ISNUMBER(OFFSET('Sanitation Data'!$F$5,0,10*ROW('Sanitation Data'!F121))),CZ127="No",ISNUMBER(OFFSET('Sanitation Data'!$F$5,0,10*ROW('Sanitation Data'!F121)))),CONCATENATE("[",ROUND(100-OFFSET('Sanitation Data'!$F$5,0,10*ROW('Sanitation Data'!F121)),0),"]"),IF(AND(ISNUMBER(OFFSET('Sanitation Data'!$F$5,0,10*ROW('Sanitation Data'!F121))),CZ127="",ISNUMBER(OFFSET('Sanitation Data'!$F$5,0,10*ROW('Sanitation Data'!F121)))),100-OFFSET('Sanitation Data'!$F$5,0,10*ROW('Sanitation Data'!F121)),NA())))</f>
        <v>#N/A</v>
      </c>
      <c r="AL127" s="253" t="e">
        <f ca="true">+IF(AND(ISNUMBER(OFFSET('Sanitation Data'!$F$7,0,10*ROW('Sanitation Data'!F121))),DA127="Yes"),OFFSET('Sanitation Data'!$F$7,0,10*ROW('Sanitation Data'!F121)),IF(AND(ISNUMBER(OFFSET('Sanitation Data'!$F$7,0,10*ROW('Sanitation Data'!F121))),DA127="No",ISNUMBER(OFFSET('Sanitation Data'!$F$7,0,10*ROW('Sanitation Data'!F121)))),CONCATENATE("[",ROUND(OFFSET('Sanitation Data'!$F$7,0,10*ROW('Sanitation Data'!F121)),0),"]"),IF(AND(ISNUMBER(OFFSET('Sanitation Data'!$F$7,0,10*ROW('Sanitation Data'!F121))),DA127="",ISNUMBER(OFFSET('Sanitation Data'!$F$7,0,10*ROW('Sanitation Data'!F121)))),OFFSET('Sanitation Data'!$F$7,0,10*ROW('Sanitation Data'!F121)),NA())))</f>
        <v>#N/A</v>
      </c>
      <c r="AM127" s="253" t="e">
        <f ca="true">+IF(AND(ISNUMBER(OFFSET('Sanitation Data'!$F$11,0,10*ROW('Sanitation Data'!F121))),DB127="Yes"),OFFSET('Sanitation Data'!$F$11,0,10*ROW('Sanitation Data'!F121)),IF(AND(ISNUMBER(OFFSET('Sanitation Data'!$F$11,0,10*ROW('Sanitation Data'!F121))),DB127="No",ISNUMBER(OFFSET('Sanitation Data'!$F$11,0,10*ROW('Sanitation Data'!F121)))),CONCATENATE("[",ROUND(OFFSET('Sanitation Data'!$F$11,0,10*ROW('Sanitation Data'!F121)),0),"]"),IF(AND(ISNUMBER(OFFSET('Sanitation Data'!$F$11,0,10*ROW('Sanitation Data'!F121))),DB127="",ISNUMBER(OFFSET('Sanitation Data'!$F$11,0,10*ROW('Sanitation Data'!F121)))),OFFSET('Sanitation Data'!$F$11,0,10*ROW('Sanitation Data'!F121)),NA())))</f>
        <v>#N/A</v>
      </c>
      <c r="AN127" s="253" t="e">
        <f ca="true">+IF(AND(ISNUMBER(OFFSET('Sanitation Data'!$F$12,0,10*ROW('Sanitation Data'!F121))),DC127="Yes"),OFFSET('Sanitation Data'!$F$12,0,10*ROW('Sanitation Data'!F121)),IF(AND(ISNUMBER(OFFSET('Sanitation Data'!$F$12,0,10*ROW('Sanitation Data'!F121))),DC127="No",ISNUMBER(OFFSET('Sanitation Data'!$F$12,0,10*ROW('Sanitation Data'!F121)))),CONCATENATE("[",ROUND(OFFSET('Sanitation Data'!$F$12,0,10*ROW('Sanitation Data'!F121)),0),"]"),IF(AND(ISNUMBER(OFFSET('Sanitation Data'!$F$12,0,10*ROW('Sanitation Data'!F121))),DC127="",ISNUMBER(OFFSET('Sanitation Data'!$F$12,0,10*ROW('Sanitation Data'!F121)))),OFFSET('Sanitation Data'!$F$12,0,10*ROW('Sanitation Data'!F121)),NA())))</f>
        <v>#N/A</v>
      </c>
      <c r="AO127" s="253" t="e">
        <f ca="true">+IF(AND(ISNUMBER(OFFSET('Sanitation Data'!$F$13,0,10*ROW('Sanitation Data'!F121))),DD127="Yes"),OFFSET('Sanitation Data'!$F$13,0,10*ROW('Sanitation Data'!F121)),IF(AND(ISNUMBER(OFFSET('Sanitation Data'!$F$13,0,10*ROW('Sanitation Data'!F121))),DD127="No",ISNUMBER(OFFSET('Sanitation Data'!$F$13,0,10*ROW('Sanitation Data'!F121)))),CONCATENATE("[",ROUND(OFFSET('Sanitation Data'!$F$13,0,10*ROW('Sanitation Data'!F121)),0),"]"),IF(AND(ISNUMBER(OFFSET('Sanitation Data'!$F$13,0,10*ROW('Sanitation Data'!F121))),DD127="",ISNUMBER(OFFSET('Sanitation Data'!$F$13,0,10*ROW('Sanitation Data'!F121)))),OFFSET('Sanitation Data'!$F$13,0,10*ROW('Sanitation Data'!F121)),NA())))</f>
        <v>#N/A</v>
      </c>
      <c r="AP127" s="253" t="e">
        <f ca="true">+IF(AND(ISNUMBER(OFFSET('Sanitation Data'!$G$5,0,10*ROW('Sanitation Data'!G121))),DE127="Yes"),100-OFFSET('Sanitation Data'!$G$5,0,10*ROW('Sanitation Data'!G121)),IF(AND(ISNUMBER(OFFSET('Sanitation Data'!$G$5,0,10*ROW('Sanitation Data'!G121))),DE127="No",ISNUMBER(OFFSET('Sanitation Data'!$G$5,0,10*ROW('Sanitation Data'!G121)))),CONCATENATE("[",ROUND(100-OFFSET('Sanitation Data'!$G$5,0,10*ROW('Sanitation Data'!G121)),0),"]"),IF(AND(ISNUMBER(OFFSET('Sanitation Data'!$G$5,0,10*ROW('Sanitation Data'!G121))),DE127="",ISNUMBER(OFFSET('Sanitation Data'!$G$5,0,10*ROW('Sanitation Data'!G121)))),100-OFFSET('Sanitation Data'!$G$5,0,10*ROW('Sanitation Data'!G121)),NA())))</f>
        <v>#N/A</v>
      </c>
      <c r="AQ127" s="253" t="e">
        <f ca="true">+IF(AND(ISNUMBER(OFFSET('Sanitation Data'!$G$7,0,10*ROW('Sanitation Data'!G121))),DF127="Yes"),OFFSET('Sanitation Data'!$G$7,0,10*ROW('Sanitation Data'!G121)),IF(AND(ISNUMBER(OFFSET('Sanitation Data'!$G$7,0,10*ROW('Sanitation Data'!G121))),DF127="No",ISNUMBER(OFFSET('Sanitation Data'!$G$7,0,10*ROW('Sanitation Data'!G121)))),CONCATENATE("[",ROUND(OFFSET('Sanitation Data'!$G$7,0,10*ROW('Sanitation Data'!G121)),0),"]"),IF(AND(ISNUMBER(OFFSET('Sanitation Data'!$G$7,0,10*ROW('Sanitation Data'!G121))),DF127="",ISNUMBER(OFFSET('Sanitation Data'!$G$7,0,10*ROW('Sanitation Data'!G121)))),OFFSET('Sanitation Data'!$G$7,0,10*ROW('Sanitation Data'!G121)),NA())))</f>
        <v>#N/A</v>
      </c>
      <c r="AR127" s="253" t="e">
        <f ca="true">+IF(AND(ISNUMBER(OFFSET('Sanitation Data'!$G$11,0,10*ROW('Sanitation Data'!G121))),DG127="Yes"),OFFSET('Sanitation Data'!$G$11,0,10*ROW('Sanitation Data'!G121)),IF(AND(ISNUMBER(OFFSET('Sanitation Data'!$G$11,0,10*ROW('Sanitation Data'!G121))),DG127="No",ISNUMBER(OFFSET('Sanitation Data'!$G$11,0,10*ROW('Sanitation Data'!G121)))),CONCATENATE("[",ROUND(OFFSET('Sanitation Data'!$G$11,0,10*ROW('Sanitation Data'!G121)),0),"]"),IF(AND(ISNUMBER(OFFSET('Sanitation Data'!$G$11,0,10*ROW('Sanitation Data'!G121))),DG127="",ISNUMBER(OFFSET('Sanitation Data'!$G$11,0,10*ROW('Sanitation Data'!G121)))),OFFSET('Sanitation Data'!$G$11,0,10*ROW('Sanitation Data'!G121)),NA())))</f>
        <v>#N/A</v>
      </c>
      <c r="AS127" s="253" t="e">
        <f ca="true">+IF(AND(ISNUMBER(OFFSET('Sanitation Data'!$G$12,0,10*ROW('Sanitation Data'!G121))),DH127="Yes"),OFFSET('Sanitation Data'!$G$12,0,10*ROW('Sanitation Data'!G121)),IF(AND(ISNUMBER(OFFSET('Sanitation Data'!$G$12,0,10*ROW('Sanitation Data'!G121))),DH127="No",ISNUMBER(OFFSET('Sanitation Data'!$G$12,0,10*ROW('Sanitation Data'!G121)))),CONCATENATE("[",ROUND(OFFSET('Sanitation Data'!$G$12,0,10*ROW('Sanitation Data'!G121)),0),"]"),IF(AND(ISNUMBER(OFFSET('Sanitation Data'!$G$12,0,10*ROW('Sanitation Data'!G121))),DH127="",ISNUMBER(OFFSET('Sanitation Data'!$G$12,0,10*ROW('Sanitation Data'!G121)))),OFFSET('Sanitation Data'!$G$12,0,10*ROW('Sanitation Data'!G121)),NA())))</f>
        <v>#N/A</v>
      </c>
      <c r="AT127" s="253" t="e">
        <f ca="true">+IF(AND(ISNUMBER(OFFSET('Sanitation Data'!$G$13,0,10*ROW('Sanitation Data'!G121))),DI127="Yes"),OFFSET('Sanitation Data'!$G$13,0,10*ROW('Sanitation Data'!G121)),IF(AND(ISNUMBER(OFFSET('Sanitation Data'!$G$13,0,10*ROW('Sanitation Data'!G121))),DI127="No",ISNUMBER(OFFSET('Sanitation Data'!$G$13,0,10*ROW('Sanitation Data'!G121)))),CONCATENATE("[",ROUND(OFFSET('Sanitation Data'!$G$13,0,10*ROW('Sanitation Data'!G121)),0),"]"),IF(AND(ISNUMBER(OFFSET('Sanitation Data'!$G$13,0,10*ROW('Sanitation Data'!G121))),DI127="",ISNUMBER(OFFSET('Sanitation Data'!$G$13,0,10*ROW('Sanitation Data'!G121)))),OFFSET('Sanitation Data'!$G$13,0,10*ROW('Sanitation Data'!G121)),NA())))</f>
        <v>#N/A</v>
      </c>
      <c r="AU127" s="253" t="e">
        <f ca="true">+IF(AND(ISNUMBER(OFFSET('Sanitation Data'!$H$5,0,10*ROW('Sanitation Data'!H121))),DJ127="Yes"),100-OFFSET('Sanitation Data'!$H$5,0,10*ROW('Sanitation Data'!H121)),IF(AND(ISNUMBER(OFFSET('Sanitation Data'!$H$5,0,10*ROW('Sanitation Data'!H121))),DJ127="No",ISNUMBER(OFFSET('Sanitation Data'!$H$5,0,10*ROW('Sanitation Data'!H121)))),CONCATENATE("[",ROUND(100-OFFSET('Sanitation Data'!$H$5,0,10*ROW('Sanitation Data'!H121)),0),"]"),IF(AND(ISNUMBER(OFFSET('Sanitation Data'!$H$5,0,10*ROW('Sanitation Data'!H121))),DJ127="",ISNUMBER(OFFSET('Sanitation Data'!$H$5,0,10*ROW('Sanitation Data'!H121)))),100-OFFSET('Sanitation Data'!$H$5,0,10*ROW('Sanitation Data'!H121)),NA())))</f>
        <v>#N/A</v>
      </c>
      <c r="AV127" s="253" t="e">
        <f ca="true">+IF(AND(ISNUMBER(OFFSET('Sanitation Data'!$H$7,0,10*ROW('Sanitation Data'!H121))),DK127="Yes"),OFFSET('Sanitation Data'!$H$7,0,10*ROW('Sanitation Data'!H121)),IF(AND(ISNUMBER(OFFSET('Sanitation Data'!$H$7,0,10*ROW('Sanitation Data'!H121))),DK127="No",ISNUMBER(OFFSET('Sanitation Data'!$H$7,0,10*ROW('Sanitation Data'!H121)))),CONCATENATE("[",ROUND(OFFSET('Sanitation Data'!$H$7,0,10*ROW('Sanitation Data'!H121)),0),"]"),IF(AND(ISNUMBER(OFFSET('Sanitation Data'!$H$7,0,10*ROW('Sanitation Data'!H121))),DK127="",ISNUMBER(OFFSET('Sanitation Data'!$H$7,0,10*ROW('Sanitation Data'!H121)))),OFFSET('Sanitation Data'!$H$7,0,10*ROW('Sanitation Data'!H121)),NA())))</f>
        <v>#N/A</v>
      </c>
      <c r="AW127" s="253" t="e">
        <f ca="true">+IF(AND(ISNUMBER(OFFSET('Sanitation Data'!$H$11,0,10*ROW('Sanitation Data'!H121))),DL127="Yes"),OFFSET('Sanitation Data'!$H$11,0,10*ROW('Sanitation Data'!H121)),IF(AND(ISNUMBER(OFFSET('Sanitation Data'!$H$11,0,10*ROW('Sanitation Data'!H121))),DL127="No",ISNUMBER(OFFSET('Sanitation Data'!$H$11,0,10*ROW('Sanitation Data'!H121)))),CONCATENATE("[",ROUND(OFFSET('Sanitation Data'!$H$11,0,10*ROW('Sanitation Data'!H121)),0),"]"),IF(AND(ISNUMBER(OFFSET('Sanitation Data'!$H$11,0,10*ROW('Sanitation Data'!H121))),DL127="",ISNUMBER(OFFSET('Sanitation Data'!$H$11,0,10*ROW('Sanitation Data'!H121)))),OFFSET('Sanitation Data'!$H$11,0,10*ROW('Sanitation Data'!H121)),NA())))</f>
        <v>#N/A</v>
      </c>
      <c r="AX127" s="253" t="e">
        <f ca="true">+IF(AND(ISNUMBER(OFFSET('Sanitation Data'!$H$12,0,10*ROW('Sanitation Data'!H121))),DM127="Yes"),OFFSET('Sanitation Data'!$H$12,0,10*ROW('Sanitation Data'!H121)),IF(AND(ISNUMBER(OFFSET('Sanitation Data'!$H$12,0,10*ROW('Sanitation Data'!H121))),DM127="No",ISNUMBER(OFFSET('Sanitation Data'!$H$12,0,10*ROW('Sanitation Data'!H121)))),CONCATENATE("[",ROUND(OFFSET('Sanitation Data'!$H$12,0,10*ROW('Sanitation Data'!H121)),0),"]"),IF(AND(ISNUMBER(OFFSET('Sanitation Data'!$H$12,0,10*ROW('Sanitation Data'!H121))),DM127="",ISNUMBER(OFFSET('Sanitation Data'!$H$12,0,10*ROW('Sanitation Data'!H121)))),OFFSET('Sanitation Data'!$H$12,0,10*ROW('Sanitation Data'!H121)),NA())))</f>
        <v>#N/A</v>
      </c>
      <c r="AY127" s="253" t="e">
        <f ca="true">+IF(AND(ISNUMBER(OFFSET('Sanitation Data'!$H$13,0,10*ROW('Sanitation Data'!H121))),DN127="Yes"),OFFSET('Sanitation Data'!$H$13,0,10*ROW('Sanitation Data'!H121)),IF(AND(ISNUMBER(OFFSET('Sanitation Data'!$H$13,0,10*ROW('Sanitation Data'!H121))),DN127="No",ISNUMBER(OFFSET('Sanitation Data'!$H$13,0,10*ROW('Sanitation Data'!H121)))),CONCATENATE("[",ROUND(OFFSET('Sanitation Data'!$H$13,0,10*ROW('Sanitation Data'!H121)),0),"]"),IF(AND(ISNUMBER(OFFSET('Sanitation Data'!$H$13,0,10*ROW('Sanitation Data'!H121))),DN127="",ISNUMBER(OFFSET('Sanitation Data'!$H$13,0,10*ROW('Sanitation Data'!H121)))),OFFSET('Sanitation Data'!$H$13,0,10*ROW('Sanitation Data'!H121)),NA())))</f>
        <v>#N/A</v>
      </c>
      <c r="AZ127" s="254" t="e">
        <f ca="true">+IF(AND(ISNUMBER(OFFSET('Hygiene Data'!$C$6,0,10*ROW('Hygiene Data'!C121))),DO127="Yes"),OFFSET('Hygiene Data'!$C$6,0,10*ROW('Hygiene Data'!C121)),IF(AND(ISNUMBER(OFFSET('Hygiene Data'!$C$6,0,10*ROW('Hygiene Data'!C121))),DO127="No",ISNUMBER(OFFSET('Hygiene Data'!$C$6,0,10*ROW('Hygiene Data'!C121)))),CONCATENATE("[",ROUND(OFFSET('Hygiene Data'!$C$6,0,10*ROW('Hygiene Data'!C121)),0),"]"),IF(AND(ISNUMBER(OFFSET('Hygiene Data'!$C$6,0,10*ROW('Hygiene Data'!C121))),DO127="",ISNUMBER(OFFSET('Hygiene Data'!$C$6,0,10*ROW('Hygiene Data'!C121)))),OFFSET('Hygiene Data'!$C$6,0,10*ROW('Hygiene Data'!C121)),NA())))</f>
        <v>#N/A</v>
      </c>
      <c r="BA127" s="254" t="e">
        <f ca="true">+IF(AND(ISNUMBER(OFFSET('Hygiene Data'!$C$8,0,10*ROW('Hygiene Data'!C121))),DP127="Yes"),OFFSET('Hygiene Data'!$C$8,0,10*ROW('Hygiene Data'!C121)),IF(AND(ISNUMBER(OFFSET('Hygiene Data'!$C$8,0,10*ROW('Hygiene Data'!C121))),DP127="No",ISNUMBER(OFFSET('Hygiene Data'!$C$8,0,10*ROW('Hygiene Data'!C121)))),CONCATENATE("[",ROUND(OFFSET('Hygiene Data'!$C$8,0,10*ROW('Hygiene Data'!C121)),0),"]"),IF(AND(ISNUMBER(OFFSET('Hygiene Data'!$C$8,0,10*ROW('Hygiene Data'!C121))),DP127="",ISNUMBER(OFFSET('Hygiene Data'!$C$8,0,10*ROW('Hygiene Data'!C121)))),OFFSET('Hygiene Data'!$C$8,0,10*ROW('Hygiene Data'!C121)),NA())))</f>
        <v>#N/A</v>
      </c>
      <c r="BB127" s="254" t="e">
        <f ca="true">+IF(AND(ISNUMBER(OFFSET('Hygiene Data'!$C$10,0,10*ROW('Hygiene Data'!C121))),DQ127="Yes"),OFFSET('Hygiene Data'!$C$10,0,10*ROW('Hygiene Data'!C121)),IF(AND(ISNUMBER(OFFSET('Hygiene Data'!$C$10,0,10*ROW('Hygiene Data'!C121))),DQ127="No",ISNUMBER(OFFSET('Hygiene Data'!$C$10,0,10*ROW('Hygiene Data'!C121)))),CONCATENATE("[",ROUND(OFFSET('Hygiene Data'!$C$10,0,10*ROW('Hygiene Data'!C121)),0),"]"),IF(AND(ISNUMBER(OFFSET('Hygiene Data'!$C$10,0,10*ROW('Hygiene Data'!C121))),DQ127="",ISNUMBER(OFFSET('Hygiene Data'!$C$10,0,10*ROW('Hygiene Data'!C121)))),OFFSET('Hygiene Data'!$C$10,0,10*ROW('Hygiene Data'!C121)),NA())))</f>
        <v>#N/A</v>
      </c>
      <c r="BC127" s="254" t="e">
        <f ca="true">+IF(AND(ISNUMBER(OFFSET('Hygiene Data'!$D$6,0,10*ROW('Hygiene Data'!D121))),DR127="Yes"),OFFSET('Hygiene Data'!$D$6,0,10*ROW('Hygiene Data'!D121)),IF(AND(ISNUMBER(OFFSET('Hygiene Data'!$D$6,0,10*ROW('Hygiene Data'!D121))),DR127="No",ISNUMBER(OFFSET('Hygiene Data'!$D$6,0,10*ROW('Hygiene Data'!D121)))),CONCATENATE("[",ROUND(OFFSET('Hygiene Data'!$D$6,0,10*ROW('Hygiene Data'!D121)),0),"]"),IF(AND(ISNUMBER(OFFSET('Hygiene Data'!$D$6,0,10*ROW('Hygiene Data'!D121))),DR127="",ISNUMBER(OFFSET('Hygiene Data'!$D$6,0,10*ROW('Hygiene Data'!D121)))),OFFSET('Hygiene Data'!$D$6,0,10*ROW('Hygiene Data'!D121)),NA())))</f>
        <v>#N/A</v>
      </c>
      <c r="BD127" s="254" t="e">
        <f ca="true">+IF(AND(ISNUMBER(OFFSET('Hygiene Data'!$D$8,0,10*ROW('Hygiene Data'!D121))),DS127="Yes"),OFFSET('Hygiene Data'!$D$8,0,10*ROW('Hygiene Data'!D121)),IF(AND(ISNUMBER(OFFSET('Hygiene Data'!$D$8,0,10*ROW('Hygiene Data'!D121))),DS127="No",ISNUMBER(OFFSET('Hygiene Data'!$D$8,0,10*ROW('Hygiene Data'!D121)))),CONCATENATE("[",ROUND(OFFSET('Hygiene Data'!$D$8,0,10*ROW('Hygiene Data'!D121)),0),"]"),IF(AND(ISNUMBER(OFFSET('Hygiene Data'!$D$8,0,10*ROW('Hygiene Data'!D121))),DS127="",ISNUMBER(OFFSET('Hygiene Data'!$D$8,0,10*ROW('Hygiene Data'!D121)))),OFFSET('Hygiene Data'!$D$8,0,10*ROW('Hygiene Data'!D121)),NA())))</f>
        <v>#N/A</v>
      </c>
      <c r="BE127" s="254" t="e">
        <f ca="true">+IF(AND(ISNUMBER(OFFSET('Hygiene Data'!$D$10,0,10*ROW('Hygiene Data'!D121))),DT127="Yes"),OFFSET('Hygiene Data'!$D$10,0,10*ROW('Hygiene Data'!D121)),IF(AND(ISNUMBER(OFFSET('Hygiene Data'!$D$10,0,10*ROW('Hygiene Data'!D121))),DT127="No",ISNUMBER(OFFSET('Hygiene Data'!$D$10,0,10*ROW('Hygiene Data'!D121)))),CONCATENATE("[",ROUND(OFFSET('Hygiene Data'!$D$10,0,10*ROW('Hygiene Data'!D121)),0),"]"),IF(AND(ISNUMBER(OFFSET('Hygiene Data'!$D$10,0,10*ROW('Hygiene Data'!D121))),DT127="",ISNUMBER(OFFSET('Hygiene Data'!$D$10,0,10*ROW('Hygiene Data'!D121)))),OFFSET('Hygiene Data'!$D$10,0,10*ROW('Hygiene Data'!D121)),NA())))</f>
        <v>#N/A</v>
      </c>
      <c r="BF127" s="254" t="e">
        <f ca="true">+IF(AND(ISNUMBER(OFFSET('Hygiene Data'!$E$6,0,10*ROW('Hygiene Data'!E121))),DU127="Yes"),OFFSET('Hygiene Data'!$E$6,0,10*ROW('Hygiene Data'!E121)),IF(AND(ISNUMBER(OFFSET('Hygiene Data'!$E$6,0,10*ROW('Hygiene Data'!E121))),DU127="No",ISNUMBER(OFFSET('Hygiene Data'!$E$6,0,10*ROW('Hygiene Data'!E121)))),CONCATENATE("[",ROUND(OFFSET('Hygiene Data'!$E$6,0,10*ROW('Hygiene Data'!E121)),0),"]"),IF(AND(ISNUMBER(OFFSET('Hygiene Data'!$E$6,0,10*ROW('Hygiene Data'!E121))),DU127="",ISNUMBER(OFFSET('Hygiene Data'!$E$6,0,10*ROW('Hygiene Data'!E121)))),OFFSET('Hygiene Data'!$E$6,0,10*ROW('Hygiene Data'!E121)),NA())))</f>
        <v>#N/A</v>
      </c>
      <c r="BG127" s="254" t="e">
        <f ca="true">+IF(AND(ISNUMBER(OFFSET('Hygiene Data'!$E$8,0,10*ROW('Hygiene Data'!E121))),DV127="Yes"),OFFSET('Hygiene Data'!$E$8,0,10*ROW('Hygiene Data'!E121)),IF(AND(ISNUMBER(OFFSET('Hygiene Data'!$E$8,0,10*ROW('Hygiene Data'!E121))),DV127="No",ISNUMBER(OFFSET('Hygiene Data'!$E$8,0,10*ROW('Hygiene Data'!E121)))),CONCATENATE("[",ROUND(OFFSET('Hygiene Data'!$E$8,0,10*ROW('Hygiene Data'!E121)),0),"]"),IF(AND(ISNUMBER(OFFSET('Hygiene Data'!$E$8,0,10*ROW('Hygiene Data'!E121))),DV127="",ISNUMBER(OFFSET('Hygiene Data'!$E$8,0,10*ROW('Hygiene Data'!E121)))),OFFSET('Hygiene Data'!$E$8,0,10*ROW('Hygiene Data'!E121)),NA())))</f>
        <v>#N/A</v>
      </c>
      <c r="BH127" s="254" t="e">
        <f ca="true">+IF(AND(ISNUMBER(OFFSET('Hygiene Data'!$E$10,0,10*ROW('Hygiene Data'!E121))),DW127="Yes"),OFFSET('Hygiene Data'!$E$10,0,10*ROW('Hygiene Data'!E121)),IF(AND(ISNUMBER(OFFSET('Hygiene Data'!$E$10,0,10*ROW('Hygiene Data'!E121))),DW127="No",ISNUMBER(OFFSET('Hygiene Data'!$E$10,0,10*ROW('Hygiene Data'!E121)))),CONCATENATE("[",ROUND(OFFSET('Hygiene Data'!$E$10,0,10*ROW('Hygiene Data'!E121)),0),"]"),IF(AND(ISNUMBER(OFFSET('Hygiene Data'!$E$10,0,10*ROW('Hygiene Data'!E121))),DW127="",ISNUMBER(OFFSET('Hygiene Data'!$E$10,0,10*ROW('Hygiene Data'!E121)))),OFFSET('Hygiene Data'!$E$10,0,10*ROW('Hygiene Data'!E121)),NA())))</f>
        <v>#N/A</v>
      </c>
      <c r="BI127" s="254" t="e">
        <f ca="true">+IF(AND(ISNUMBER(OFFSET('Hygiene Data'!$F$6,0,10*ROW('Hygiene Data'!F121))),DX127="Yes"),OFFSET('Hygiene Data'!$F$6,0,10*ROW('Hygiene Data'!F121)),IF(AND(ISNUMBER(OFFSET('Hygiene Data'!$F$6,0,10*ROW('Hygiene Data'!F121))),DX127="No",ISNUMBER(OFFSET('Hygiene Data'!$F$6,0,10*ROW('Hygiene Data'!F121)))),CONCATENATE("[",ROUND(OFFSET('Hygiene Data'!$F$6,0,10*ROW('Hygiene Data'!F121)),0),"]"),IF(AND(ISNUMBER(OFFSET('Hygiene Data'!$F$6,0,10*ROW('Hygiene Data'!F121))),DX127="",ISNUMBER(OFFSET('Hygiene Data'!$F$6,0,10*ROW('Hygiene Data'!F121)))),OFFSET('Hygiene Data'!$F$6,0,10*ROW('Hygiene Data'!F121)),NA())))</f>
        <v>#N/A</v>
      </c>
      <c r="BJ127" s="254" t="e">
        <f ca="true">+IF(AND(ISNUMBER(OFFSET('Hygiene Data'!$F$8,0,10*ROW('Hygiene Data'!F121))),DY127="Yes"),OFFSET('Hygiene Data'!$F$8,0,10*ROW('Hygiene Data'!F121)),IF(AND(ISNUMBER(OFFSET('Hygiene Data'!$F$8,0,10*ROW('Hygiene Data'!F121))),DY127="No",ISNUMBER(OFFSET('Hygiene Data'!$F$8,0,10*ROW('Hygiene Data'!F121)))),CONCATENATE("[",ROUND(OFFSET('Hygiene Data'!$F$8,0,10*ROW('Hygiene Data'!F121)),0),"]"),IF(AND(ISNUMBER(OFFSET('Hygiene Data'!$F$8,0,10*ROW('Hygiene Data'!F121))),DY127="",ISNUMBER(OFFSET('Hygiene Data'!$F$8,0,10*ROW('Hygiene Data'!F121)))),OFFSET('Hygiene Data'!$F$8,0,10*ROW('Hygiene Data'!F121)),NA())))</f>
        <v>#N/A</v>
      </c>
      <c r="BK127" s="254" t="e">
        <f ca="true">+IF(AND(ISNUMBER(OFFSET('Hygiene Data'!$F$10,0,10*ROW('Hygiene Data'!F121))),DZ127="Yes"),OFFSET('Hygiene Data'!$F$10,0,10*ROW('Hygiene Data'!F121)),IF(AND(ISNUMBER(OFFSET('Hygiene Data'!$F$10,0,10*ROW('Hygiene Data'!F121))),DZ127="No",ISNUMBER(OFFSET('Hygiene Data'!$F$10,0,10*ROW('Hygiene Data'!F121)))),CONCATENATE("[",ROUND(OFFSET('Hygiene Data'!$F$10,0,10*ROW('Hygiene Data'!F121)),0),"]"),IF(AND(ISNUMBER(OFFSET('Hygiene Data'!$F$10,0,10*ROW('Hygiene Data'!F121))),DZ127="",ISNUMBER(OFFSET('Hygiene Data'!$F$10,0,10*ROW('Hygiene Data'!F121)))),OFFSET('Hygiene Data'!$F$10,0,10*ROW('Hygiene Data'!F121)),NA())))</f>
        <v>#N/A</v>
      </c>
      <c r="BL127" s="254" t="e">
        <f ca="true">+IF(AND(ISNUMBER(OFFSET('Hygiene Data'!$G$6,0,10*ROW('Hygiene Data'!G121))),EA127="Yes"),OFFSET('Hygiene Data'!$G$6,0,10*ROW('Hygiene Data'!G121)),IF(AND(ISNUMBER(OFFSET('Hygiene Data'!$G$6,0,10*ROW('Hygiene Data'!G121))),EA127="No",ISNUMBER(OFFSET('Hygiene Data'!$G$6,0,10*ROW('Hygiene Data'!G121)))),CONCATENATE("[",ROUND(OFFSET('Hygiene Data'!$G$6,0,10*ROW('Hygiene Data'!G121)),0),"]"),IF(AND(ISNUMBER(OFFSET('Hygiene Data'!$G$6,0,10*ROW('Hygiene Data'!G121))),EA127="",ISNUMBER(OFFSET('Hygiene Data'!$G$6,0,10*ROW('Hygiene Data'!G121)))),OFFSET('Hygiene Data'!$G$6,0,10*ROW('Hygiene Data'!G121)),NA())))</f>
        <v>#N/A</v>
      </c>
      <c r="BM127" s="254" t="e">
        <f ca="true">+IF(AND(ISNUMBER(OFFSET('Hygiene Data'!$G$8,0,10*ROW('Hygiene Data'!G121))),EB127="Yes"),OFFSET('Hygiene Data'!$G$8,0,10*ROW('Hygiene Data'!G121)),IF(AND(ISNUMBER(OFFSET('Hygiene Data'!$G$8,0,10*ROW('Hygiene Data'!G121))),EB127="No",ISNUMBER(OFFSET('Hygiene Data'!$G$8,0,10*ROW('Hygiene Data'!G121)))),CONCATENATE("[",ROUND(OFFSET('Hygiene Data'!$G$8,0,10*ROW('Hygiene Data'!G121)),0),"]"),IF(AND(ISNUMBER(OFFSET('Hygiene Data'!$G$8,0,10*ROW('Hygiene Data'!G121))),EB127="",ISNUMBER(OFFSET('Hygiene Data'!$G$8,0,10*ROW('Hygiene Data'!G121)))),OFFSET('Hygiene Data'!$G$8,0,10*ROW('Hygiene Data'!G121)),NA())))</f>
        <v>#N/A</v>
      </c>
      <c r="BN127" s="254" t="e">
        <f ca="true">+IF(AND(ISNUMBER(OFFSET('Hygiene Data'!$G$10,0,10*ROW('Hygiene Data'!G121))),EC127="Yes"),OFFSET('Hygiene Data'!$G$10,0,10*ROW('Hygiene Data'!G121)),IF(AND(ISNUMBER(OFFSET('Hygiene Data'!$G$10,0,10*ROW('Hygiene Data'!G121))),EC127="No",ISNUMBER(OFFSET('Hygiene Data'!$G$10,0,10*ROW('Hygiene Data'!G121)))),CONCATENATE("[",ROUND(OFFSET('Hygiene Data'!$G$10,0,10*ROW('Hygiene Data'!G121)),0),"]"),IF(AND(ISNUMBER(OFFSET('Hygiene Data'!$G$10,0,10*ROW('Hygiene Data'!G121))),EC127="",ISNUMBER(OFFSET('Hygiene Data'!$G$10,0,10*ROW('Hygiene Data'!G121)))),OFFSET('Hygiene Data'!$G$10,0,10*ROW('Hygiene Data'!G121)),NA())))</f>
        <v>#N/A</v>
      </c>
      <c r="BO127" s="254" t="e">
        <f ca="true">+IF(AND(ISNUMBER(OFFSET('Hygiene Data'!$H$6,0,10*ROW('Hygiene Data'!H121))),ED127="Yes"),OFFSET('Hygiene Data'!$H$6,0,10*ROW('Hygiene Data'!H121)),IF(AND(ISNUMBER(OFFSET('Hygiene Data'!$H$6,0,10*ROW('Hygiene Data'!H121))),ED127="No",ISNUMBER(OFFSET('Hygiene Data'!$H$6,0,10*ROW('Hygiene Data'!H121)))),CONCATENATE("[",ROUND(OFFSET('Hygiene Data'!$H$6,0,10*ROW('Hygiene Data'!H121)),0),"]"),IF(AND(ISNUMBER(OFFSET('Hygiene Data'!$H$6,0,10*ROW('Hygiene Data'!H121))),ED127="",ISNUMBER(OFFSET('Hygiene Data'!$H$6,0,10*ROW('Hygiene Data'!H121)))),OFFSET('Hygiene Data'!$H$6,0,10*ROW('Hygiene Data'!H121)),NA())))</f>
        <v>#N/A</v>
      </c>
      <c r="BP127" s="254" t="e">
        <f ca="true">+IF(AND(ISNUMBER(OFFSET('Hygiene Data'!$H$8,0,10*ROW('Hygiene Data'!H121))),EE127="Yes"),OFFSET('Hygiene Data'!$H$8,0,10*ROW('Hygiene Data'!H121)),IF(AND(ISNUMBER(OFFSET('Hygiene Data'!$H$8,0,10*ROW('Hygiene Data'!H121))),EE127="No",ISNUMBER(OFFSET('Hygiene Data'!$H$8,0,10*ROW('Hygiene Data'!H121)))),CONCATENATE("[",ROUND(OFFSET('Hygiene Data'!$H$8,0,10*ROW('Hygiene Data'!H121)),0),"]"),IF(AND(ISNUMBER(OFFSET('Hygiene Data'!$H$8,0,10*ROW('Hygiene Data'!H121))),EE127="",ISNUMBER(OFFSET('Hygiene Data'!$H$8,0,10*ROW('Hygiene Data'!H121)))),OFFSET('Hygiene Data'!$H$8,0,10*ROW('Hygiene Data'!H121)),NA())))</f>
        <v>#N/A</v>
      </c>
      <c r="BQ127" s="254" t="e">
        <f ca="true">+IF(AND(ISNUMBER(OFFSET('Hygiene Data'!$H$10,0,10*ROW('Hygiene Data'!H121))),EF127="Yes"),OFFSET('Hygiene Data'!$H$10,0,10*ROW('Hygiene Data'!H121)),IF(AND(ISNUMBER(OFFSET('Hygiene Data'!$H$10,0,10*ROW('Hygiene Data'!H121))),EF127="No",ISNUMBER(OFFSET('Hygiene Data'!$H$10,0,10*ROW('Hygiene Data'!H121)))),CONCATENATE("[",ROUND(OFFSET('Hygiene Data'!$H$10,0,10*ROW('Hygiene Data'!H121)),0),"]"),IF(AND(ISNUMBER(OFFSET('Hygiene Data'!$H$10,0,10*ROW('Hygiene Data'!H121))),EF127="",ISNUMBER(OFFSET('Hygiene Data'!$H$10,0,10*ROW('Hygiene Data'!H121)))),OFFSET('Hygiene Data'!$H$10,0,10*ROW('Hygiene Data'!H121)),NA())))</f>
        <v>#N/A</v>
      </c>
      <c r="BS127" s="36" t="str">
        <f ca="true">+IF(OFFSET('Water Data'!$C$28,0,10*ROW('Water Data'!C121))="","",OFFSET('Water Data'!$C$28,0,10*ROW('Water Data'!C121)))</f>
        <v/>
      </c>
      <c r="BT127" s="36" t="str">
        <f ca="true">+IF(OFFSET('Water Data'!$C$29,0,10*ROW('Water Data'!C121))="","",OFFSET('Water Data'!$C$29,0,10*ROW('Water Data'!C121)))</f>
        <v/>
      </c>
      <c r="BU127" s="36" t="str">
        <f ca="true">+IF(OFFSET('Water Data'!$C$30,0,10*ROW('Water Data'!C121))="","",OFFSET('Water Data'!$C$30,0,10*ROW('Water Data'!C121)))</f>
        <v/>
      </c>
      <c r="BV127" s="36" t="str">
        <f ca="true">+IF(OFFSET('Water Data'!$D$28,0,10*ROW('Water Data'!D121))="","",OFFSET('Water Data'!$D$28,0,10*ROW('Water Data'!D121)))</f>
        <v/>
      </c>
      <c r="BW127" s="36" t="str">
        <f ca="true">+IF(OFFSET('Water Data'!$D$29,0,10*ROW('Water Data'!D121))="","",OFFSET('Water Data'!$D$29,0,10*ROW('Water Data'!D121)))</f>
        <v/>
      </c>
      <c r="BX127" s="36" t="str">
        <f ca="true">+IF(OFFSET('Water Data'!$D$30,0,10*ROW('Water Data'!D121))="","",OFFSET('Water Data'!$D$30,0,10*ROW('Water Data'!D121)))</f>
        <v/>
      </c>
      <c r="BY127" s="36" t="str">
        <f ca="true">+IF(OFFSET('Water Data'!$E$28,0,10*ROW('Water Data'!E121))="","",OFFSET('Water Data'!$E$28,0,10*ROW('Water Data'!E121)))</f>
        <v/>
      </c>
      <c r="BZ127" s="36" t="str">
        <f ca="true">+IF(OFFSET('Water Data'!$E$29,0,10*ROW('Water Data'!E121))="","",OFFSET('Water Data'!$E$29,0,10*ROW('Water Data'!E121)))</f>
        <v/>
      </c>
      <c r="CA127" s="36" t="str">
        <f ca="true">+IF(OFFSET('Water Data'!$E$30,0,10*ROW('Water Data'!E121))="","",OFFSET('Water Data'!$E$30,0,10*ROW('Water Data'!E121)))</f>
        <v/>
      </c>
      <c r="CB127" s="36" t="str">
        <f ca="true">+IF(OFFSET('Water Data'!$F$28,0,10*ROW('Water Data'!F121))="","",OFFSET('Water Data'!$F$28,0,10*ROW('Water Data'!F121)))</f>
        <v/>
      </c>
      <c r="CC127" s="36" t="str">
        <f ca="true">+IF(OFFSET('Water Data'!$F$29,0,10*ROW('Water Data'!F121))="","",OFFSET('Water Data'!$F$29,0,10*ROW('Water Data'!F121)))</f>
        <v/>
      </c>
      <c r="CD127" s="36" t="str">
        <f ca="true">+IF(OFFSET('Water Data'!$F$30,0,10*ROW('Water Data'!F121))="","",OFFSET('Water Data'!$F$30,0,10*ROW('Water Data'!F121)))</f>
        <v/>
      </c>
      <c r="CE127" s="36" t="str">
        <f ca="true">+IF(OFFSET('Water Data'!$G$28,0,10*ROW('Water Data'!G121))="","",OFFSET('Water Data'!$G$28,0,10*ROW('Water Data'!G121)))</f>
        <v/>
      </c>
      <c r="CF127" s="36" t="str">
        <f ca="true">+IF(OFFSET('Water Data'!$G$29,0,10*ROW('Water Data'!G121))="","",OFFSET('Water Data'!$G$29,0,10*ROW('Water Data'!G121)))</f>
        <v/>
      </c>
      <c r="CG127" s="36" t="str">
        <f ca="true">+IF(OFFSET('Water Data'!$G$30,0,10*ROW('Water Data'!G121))="","",OFFSET('Water Data'!$G$30,0,10*ROW('Water Data'!G121)))</f>
        <v/>
      </c>
      <c r="CH127" s="36" t="str">
        <f ca="true">+IF(OFFSET('Water Data'!$H$28,0,10*ROW('Water Data'!H121))="","",OFFSET('Water Data'!$H$28,0,10*ROW('Water Data'!H121)))</f>
        <v/>
      </c>
      <c r="CI127" s="36" t="str">
        <f ca="true">+IF(OFFSET('Water Data'!$H$29,0,10*ROW('Water Data'!H121))="","",OFFSET('Water Data'!$H$29,0,10*ROW('Water Data'!H121)))</f>
        <v/>
      </c>
      <c r="CJ127" s="36" t="str">
        <f ca="true">+IF(OFFSET('Water Data'!$H$30,0,10*ROW('Water Data'!H121))="","",OFFSET('Water Data'!$H$30,0,10*ROW('Water Data'!H121)))</f>
        <v/>
      </c>
      <c r="CK127" s="36" t="str">
        <f ca="true">+IF(OFFSET('Sanitation Data'!$C$29,0,10*ROW('Sanitation Data'!C121))="","",OFFSET('Sanitation Data'!$C$29,0,10*ROW('Sanitation Data'!C121)))</f>
        <v/>
      </c>
      <c r="CL127" s="36" t="str">
        <f ca="true">+IF(OFFSET('Sanitation Data'!$C$30,0,10*ROW('Sanitation Data'!C121))="","",OFFSET('Sanitation Data'!$C$30,0,10*ROW('Sanitation Data'!C121)))</f>
        <v/>
      </c>
      <c r="CM127" s="36" t="str">
        <f ca="true">+IF(OFFSET('Sanitation Data'!$C$31,0,10*ROW('Sanitation Data'!C121))="","",OFFSET('Sanitation Data'!$C$31,0,10*ROW('Sanitation Data'!C121)))</f>
        <v/>
      </c>
      <c r="CN127" s="36" t="str">
        <f ca="true">+IF(OFFSET('Sanitation Data'!$C$32,0,10*ROW('Sanitation Data'!C121))="","",OFFSET('Sanitation Data'!$C$32,0,10*ROW('Sanitation Data'!C121)))</f>
        <v/>
      </c>
      <c r="CO127" s="36" t="str">
        <f ca="true">+IF(OFFSET('Sanitation Data'!$C$33,0,10*ROW('Sanitation Data'!C121))="","",OFFSET('Sanitation Data'!$C$33,0,10*ROW('Sanitation Data'!C121)))</f>
        <v/>
      </c>
      <c r="CP127" s="36" t="str">
        <f ca="true">+IF(OFFSET('Sanitation Data'!$D$29,0,10*ROW('Sanitation Data'!D121))="","",OFFSET('Sanitation Data'!$D$29,0,10*ROW('Sanitation Data'!D121)))</f>
        <v/>
      </c>
      <c r="CQ127" s="36" t="str">
        <f ca="true">+IF(OFFSET('Sanitation Data'!$D$30,0,10*ROW('Sanitation Data'!D121))="","",OFFSET('Sanitation Data'!$D$30,0,10*ROW('Sanitation Data'!D121)))</f>
        <v/>
      </c>
      <c r="CR127" s="36" t="str">
        <f ca="true">+IF(OFFSET('Sanitation Data'!$D$31,0,10*ROW('Sanitation Data'!D121))="","",OFFSET('Sanitation Data'!$D$31,0,10*ROW('Sanitation Data'!D121)))</f>
        <v/>
      </c>
      <c r="CS127" s="36" t="str">
        <f ca="true">+IF(OFFSET('Sanitation Data'!$D$32,0,10*ROW('Sanitation Data'!D121))="","",OFFSET('Sanitation Data'!$D$32,0,10*ROW('Sanitation Data'!D121)))</f>
        <v/>
      </c>
      <c r="CT127" s="36" t="str">
        <f ca="true">+IF(OFFSET('Sanitation Data'!$D$33,0,10*ROW('Sanitation Data'!D121))="","",OFFSET('Sanitation Data'!$D$33,0,10*ROW('Sanitation Data'!D121)))</f>
        <v/>
      </c>
      <c r="CU127" s="36" t="str">
        <f ca="true">+IF(OFFSET('Sanitation Data'!$E$29,0,10*ROW('Sanitation Data'!E121))="","",OFFSET('Sanitation Data'!$E$29,0,10*ROW('Sanitation Data'!E121)))</f>
        <v/>
      </c>
      <c r="CV127" s="36" t="str">
        <f ca="true">+IF(OFFSET('Sanitation Data'!$E$30,0,10*ROW('Sanitation Data'!E121))="","",OFFSET('Sanitation Data'!$E$30,0,10*ROW('Sanitation Data'!E121)))</f>
        <v/>
      </c>
      <c r="CW127" s="36" t="str">
        <f ca="true">+IF(OFFSET('Sanitation Data'!$E$31,0,10*ROW('Sanitation Data'!E121))="","",OFFSET('Sanitation Data'!$E$31,0,10*ROW('Sanitation Data'!E121)))</f>
        <v/>
      </c>
      <c r="CX127" s="36" t="str">
        <f ca="true">+IF(OFFSET('Sanitation Data'!$E$32,0,10*ROW('Sanitation Data'!E121))="","",OFFSET('Sanitation Data'!$E$32,0,10*ROW('Sanitation Data'!E121)))</f>
        <v/>
      </c>
      <c r="CY127" s="36" t="str">
        <f ca="true">+IF(OFFSET('Sanitation Data'!$E$33,0,10*ROW('Sanitation Data'!E121))="","",OFFSET('Sanitation Data'!$E$33,0,10*ROW('Sanitation Data'!E121)))</f>
        <v/>
      </c>
      <c r="CZ127" s="36" t="str">
        <f ca="true">+IF(OFFSET('Sanitation Data'!$F$29,0,10*ROW('Sanitation Data'!F121))="","",OFFSET('Sanitation Data'!$F$29,0,10*ROW('Sanitation Data'!F121)))</f>
        <v/>
      </c>
      <c r="DA127" s="36" t="str">
        <f ca="true">+IF(OFFSET('Sanitation Data'!$F$30,0,10*ROW('Sanitation Data'!F121))="","",OFFSET('Sanitation Data'!$F$30,0,10*ROW('Sanitation Data'!F121)))</f>
        <v/>
      </c>
      <c r="DB127" s="36" t="str">
        <f ca="true">+IF(OFFSET('Sanitation Data'!$F$31,0,10*ROW('Sanitation Data'!F121))="","",OFFSET('Sanitation Data'!$F$31,0,10*ROW('Sanitation Data'!F121)))</f>
        <v/>
      </c>
      <c r="DC127" s="36" t="str">
        <f ca="true">+IF(OFFSET('Sanitation Data'!$F$32,0,10*ROW('Sanitation Data'!F121))="","",OFFSET('Sanitation Data'!$F$32,0,10*ROW('Sanitation Data'!F121)))</f>
        <v/>
      </c>
      <c r="DD127" s="36" t="str">
        <f ca="true">+IF(OFFSET('Sanitation Data'!$F$33,0,10*ROW('Sanitation Data'!F121))="","",OFFSET('Sanitation Data'!$F$33,0,10*ROW('Sanitation Data'!F121)))</f>
        <v/>
      </c>
      <c r="DE127" s="36" t="str">
        <f ca="true">+IF(OFFSET('Sanitation Data'!$G$29,0,10*ROW('Sanitation Data'!G121))="","",OFFSET('Sanitation Data'!$G$29,0,10*ROW('Sanitation Data'!G121)))</f>
        <v/>
      </c>
      <c r="DF127" s="36" t="str">
        <f ca="true">+IF(OFFSET('Sanitation Data'!$G$30,0,10*ROW('Sanitation Data'!G121))="","",OFFSET('Sanitation Data'!$G$30,0,10*ROW('Sanitation Data'!G121)))</f>
        <v/>
      </c>
      <c r="DG127" s="36" t="str">
        <f ca="true">+IF(OFFSET('Sanitation Data'!$G$31,0,10*ROW('Sanitation Data'!G121))="","",OFFSET('Sanitation Data'!$G$31,0,10*ROW('Sanitation Data'!G121)))</f>
        <v/>
      </c>
      <c r="DH127" s="36" t="str">
        <f ca="true">+IF(OFFSET('Sanitation Data'!$G$32,0,10*ROW('Sanitation Data'!G121))="","",OFFSET('Sanitation Data'!$G$32,0,10*ROW('Sanitation Data'!G121)))</f>
        <v/>
      </c>
      <c r="DI127" s="36" t="str">
        <f ca="true">+IF(OFFSET('Sanitation Data'!$G$33,0,10*ROW('Sanitation Data'!G121))="","",OFFSET('Sanitation Data'!$G$33,0,10*ROW('Sanitation Data'!G121)))</f>
        <v/>
      </c>
      <c r="DJ127" s="36" t="str">
        <f ca="true">+IF(OFFSET('Sanitation Data'!$H$29,0,10*ROW('Sanitation Data'!H121))="","",OFFSET('Sanitation Data'!$H$29,0,10*ROW('Sanitation Data'!H121)))</f>
        <v/>
      </c>
      <c r="DK127" s="36" t="str">
        <f ca="true">+IF(OFFSET('Sanitation Data'!$H$30,0,10*ROW('Sanitation Data'!H121))="","",OFFSET('Sanitation Data'!$H$30,0,10*ROW('Sanitation Data'!H121)))</f>
        <v/>
      </c>
      <c r="DL127" s="36" t="str">
        <f ca="true">+IF(OFFSET('Sanitation Data'!$H$31,0,10*ROW('Sanitation Data'!H121))="","",OFFSET('Sanitation Data'!$H$31,0,10*ROW('Sanitation Data'!H121)))</f>
        <v/>
      </c>
      <c r="DM127" s="36" t="str">
        <f ca="true">+IF(OFFSET('Sanitation Data'!$H$32,0,10*ROW('Sanitation Data'!H121))="","",OFFSET('Sanitation Data'!$H$32,0,10*ROW('Sanitation Data'!H121)))</f>
        <v/>
      </c>
      <c r="DN127" s="36" t="str">
        <f ca="true">+IF(OFFSET('Sanitation Data'!$H$33,0,10*ROW('Sanitation Data'!H121))="","",OFFSET('Sanitation Data'!$H$33,0,10*ROW('Sanitation Data'!H121)))</f>
        <v/>
      </c>
      <c r="DO127" s="36" t="str">
        <f ca="true">+IF(OFFSET('Hygiene Data'!$C$12,0,10*ROW('Hygiene Data'!C121))="","",OFFSET('Hygiene Data'!$C$12,0,10*ROW('Hygiene Data'!C121)))</f>
        <v/>
      </c>
      <c r="DP127" s="36" t="str">
        <f ca="true">+IF(OFFSET('Hygiene Data'!$C$13,0,10*ROW('Hygiene Data'!C121))="","",OFFSET('Hygiene Data'!$C$13,0,10*ROW('Hygiene Data'!C121)))</f>
        <v/>
      </c>
      <c r="DQ127" s="36" t="str">
        <f ca="true">+IF(OFFSET('Hygiene Data'!$C$14,0,10*ROW('Hygiene Data'!C121))="","",OFFSET('Hygiene Data'!$C$14,0,10*ROW('Hygiene Data'!C121)))</f>
        <v/>
      </c>
      <c r="DR127" s="36" t="str">
        <f ca="true">+IF(OFFSET('Hygiene Data'!$D$12,0,10*ROW('Hygiene Data'!D121))="","",OFFSET('Hygiene Data'!$D$12,0,10*ROW('Hygiene Data'!D121)))</f>
        <v/>
      </c>
      <c r="DS127" s="36" t="str">
        <f ca="true">+IF(OFFSET('Hygiene Data'!$D$13,0,10*ROW('Hygiene Data'!D121))="","",OFFSET('Hygiene Data'!$D$13,0,10*ROW('Hygiene Data'!D121)))</f>
        <v/>
      </c>
      <c r="DT127" s="36" t="str">
        <f ca="true">+IF(OFFSET('Hygiene Data'!$D$14,0,10*ROW('Hygiene Data'!D121))="","",OFFSET('Hygiene Data'!$D$14,0,10*ROW('Hygiene Data'!D121)))</f>
        <v/>
      </c>
      <c r="DU127" s="36" t="str">
        <f ca="true">+IF(OFFSET('Hygiene Data'!$E$12,0,10*ROW('Hygiene Data'!E121))="","",OFFSET('Hygiene Data'!$E$12,0,10*ROW('Hygiene Data'!E121)))</f>
        <v/>
      </c>
      <c r="DV127" s="36" t="str">
        <f ca="true">+IF(OFFSET('Hygiene Data'!$E$13,0,10*ROW('Hygiene Data'!E121))="","",OFFSET('Hygiene Data'!$E$13,0,10*ROW('Hygiene Data'!E121)))</f>
        <v/>
      </c>
      <c r="DW127" s="36" t="str">
        <f ca="true">+IF(OFFSET('Hygiene Data'!$E$14,0,10*ROW('Hygiene Data'!E121))="","",OFFSET('Hygiene Data'!$E$14,0,10*ROW('Hygiene Data'!E121)))</f>
        <v/>
      </c>
      <c r="DX127" s="36" t="str">
        <f ca="true">+IF(OFFSET('Hygiene Data'!$F$12,0,10*ROW('Hygiene Data'!F121))="","",OFFSET('Hygiene Data'!$F$12,0,10*ROW('Hygiene Data'!F121)))</f>
        <v/>
      </c>
      <c r="DY127" s="36" t="str">
        <f ca="true">+IF(OFFSET('Hygiene Data'!$F$13,0,10*ROW('Hygiene Data'!F121))="","",OFFSET('Hygiene Data'!$F$13,0,10*ROW('Hygiene Data'!F121)))</f>
        <v/>
      </c>
      <c r="DZ127" s="36" t="str">
        <f ca="true">+IF(OFFSET('Hygiene Data'!$F$14,0,10*ROW('Hygiene Data'!F121))="","",OFFSET('Hygiene Data'!$F$14,0,10*ROW('Hygiene Data'!F121)))</f>
        <v/>
      </c>
      <c r="EA127" s="36" t="str">
        <f ca="true">+IF(OFFSET('Hygiene Data'!$G$12,0,10*ROW('Hygiene Data'!G121))="","",OFFSET('Hygiene Data'!$G$12,0,10*ROW('Hygiene Data'!G121)))</f>
        <v/>
      </c>
      <c r="EB127" s="36" t="str">
        <f ca="true">+IF(OFFSET('Hygiene Data'!$G$13,0,10*ROW('Hygiene Data'!G121))="","",OFFSET('Hygiene Data'!$G$13,0,10*ROW('Hygiene Data'!G121)))</f>
        <v/>
      </c>
      <c r="EC127" s="36" t="str">
        <f ca="true">+IF(OFFSET('Hygiene Data'!$G$14,0,10*ROW('Hygiene Data'!G121))="","",OFFSET('Hygiene Data'!$G$14,0,10*ROW('Hygiene Data'!G121)))</f>
        <v/>
      </c>
      <c r="ED127" s="36" t="str">
        <f ca="true">+IF(OFFSET('Hygiene Data'!$H$12,0,10*ROW('Hygiene Data'!H121))="","",OFFSET('Hygiene Data'!$H$12,0,10*ROW('Hygiene Data'!H121)))</f>
        <v/>
      </c>
      <c r="EE127" s="36" t="str">
        <f ca="true">+IF(OFFSET('Hygiene Data'!$H$13,0,10*ROW('Hygiene Data'!H121))="","",OFFSET('Hygiene Data'!$H$13,0,10*ROW('Hygiene Data'!H121)))</f>
        <v/>
      </c>
      <c r="EF127" s="36" t="str">
        <f ca="true">+IF(OFFSET('Hygiene Data'!$H$14,0,10*ROW('Hygiene Data'!H121))="","",OFFSET('Hygiene Data'!$H$14,0,10*ROW('Hygiene Data'!H121)))</f>
        <v/>
      </c>
    </row>
    <row r="128" x14ac:dyDescent="0.2">
      <c r="A128" s="59" t="str">
        <f ca="true">+IF(OFFSET('Water Data'!$B$1,0,10*ROW('Water Data'!B125))="","",OFFSET('Water Data'!$B$1,0,10*ROW('Water Data'!B125)))</f>
        <v/>
      </c>
      <c r="B128" s="59" t="str">
        <f ca="true">+IF(OFFSET('Water Data'!$A$3,0,10*ROW('Water Data'!A125))="","",OFFSET('Water Data'!$A$3,0,10*ROW('Water Data'!A125)))</f>
        <v/>
      </c>
      <c r="C128" s="59" t="str">
        <f ca="true">+IF(OFFSET('Water Data'!$C$3,0,10*ROW('Water Data'!C125))="","",OFFSET('Water Data'!$C$3,0,10*ROW('Water Data'!C125)))</f>
        <v/>
      </c>
      <c r="D128" s="252" t="e">
        <f ca="true">+IF(AND(ISNUMBER(OFFSET('Water Data'!$C$5,0,10*ROW('Water Data'!C122))),BS128="Yes"),100-OFFSET('Water Data'!$C$5,0,10*ROW('Water Data'!C122)),IF(AND(ISNUMBER(OFFSET('Water Data'!$C$5,0,10*ROW('Water Data'!C122))),BS128="No",ISNUMBER(OFFSET('Water Data'!$C$5,0,10*ROW('Water Data'!C122)))),CONCATENATE("[",ROUND(100-OFFSET('Water Data'!$C$5,0,10*ROW('Water Data'!C122)),0),"]"),IF(AND(ISNUMBER(OFFSET('Water Data'!$C$5,0,10*ROW('Water Data'!C122))),BS128="",ISNUMBER(OFFSET('Water Data'!$C$5,0,10*ROW('Water Data'!C122)))),100-OFFSET('Water Data'!$C$5,0,10*ROW('Water Data'!C122)),NA())))</f>
        <v>#N/A</v>
      </c>
      <c r="E128" s="252" t="e">
        <f ca="true">+IF(AND(ISNUMBER(OFFSET('Water Data'!$C$7,0,10*ROW('Water Data'!D122))),BT128="Yes"),OFFSET('Water Data'!$C$7,0,10*ROW('Water Data'!C122)),IF(AND(ISNUMBER(OFFSET('Water Data'!$C$7,0,10*ROW('Water Data'!C122))),BT128="No",ISNUMBER(OFFSET('Water Data'!$C$7,0,10*ROW('Water Data'!C122)))),CONCATENATE("[",ROUND(OFFSET('Water Data'!$C$7,0,10*ROW('Water Data'!C122)),0),"]"),IF(AND(ISNUMBER(OFFSET('Water Data'!$C$7,0,10*ROW('Water Data'!C122))),BT128="",ISNUMBER(OFFSET('Water Data'!$C$7,0,10*ROW('Water Data'!C122)))),OFFSET('Water Data'!$C$7,0,10*ROW('Water Data'!C122)),NA())))</f>
        <v>#N/A</v>
      </c>
      <c r="F128" s="252" t="e">
        <f ca="true">+IF(AND(ISNUMBER(OFFSET('Water Data'!$C$10,0,10*ROW('Water Data'!C122))),BU128="Yes"),OFFSET('Water Data'!$C$10,0,10*ROW('Water Data'!C122)),IF(AND(ISNUMBER(OFFSET('Water Data'!$C$10,0,10*ROW('Water Data'!C122))),BU128="No",ISNUMBER(OFFSET('Water Data'!$C$10,0,10*ROW('Water Data'!C122)))),CONCATENATE("[",ROUND(OFFSET('Water Data'!$C$10,0,10*ROW('Water Data'!C122)),0),"]"),IF(AND(ISNUMBER(OFFSET('Water Data'!$C$10,0,10*ROW('Water Data'!C122))),BU128="",ISNUMBER(OFFSET('Water Data'!$C$10,0,10*ROW('Water Data'!C122)))),OFFSET('Water Data'!$C$10,0,10*ROW('Water Data'!C122)),NA())))</f>
        <v>#N/A</v>
      </c>
      <c r="G128" s="252" t="e">
        <f ca="true">+IF(AND(ISNUMBER(OFFSET('Water Data'!$D$5,0,10*ROW('Water Data'!D122))),BV128="Yes"),100-OFFSET('Water Data'!$D$5,0,10*ROW('Water Data'!D122)),IF(AND(ISNUMBER(OFFSET('Water Data'!$D$5,0,10*ROW('Water Data'!D122))),BV128="No",ISNUMBER(OFFSET('Water Data'!$D$5,0,10*ROW('Water Data'!D122)))),CONCATENATE("[",ROUND(100-OFFSET('Water Data'!$D$5,0,10*ROW('Water Data'!D122)),0),"]"),IF(AND(ISNUMBER(OFFSET('Water Data'!$D$5,0,10*ROW('Water Data'!D122))),BV128="",ISNUMBER(OFFSET('Water Data'!$D$5,0,10*ROW('Water Data'!D122)))),100-OFFSET('Water Data'!$D$5,0,10*ROW('Water Data'!D122)),NA())))</f>
        <v>#N/A</v>
      </c>
      <c r="H128" s="252" t="e">
        <f ca="true">+IF(AND(ISNUMBER(OFFSET('Water Data'!$D$7,0,10*ROW('Water Data'!D122))),BW128="Yes"),OFFSET('Water Data'!$D$7,0,10*ROW('Water Data'!D122)),IF(AND(ISNUMBER(OFFSET('Water Data'!$D$7,0,10*ROW('Water Data'!D122))),BW128="No",ISNUMBER(OFFSET('Water Data'!$D$7,0,10*ROW('Water Data'!D122)))),CONCATENATE("[",ROUND(OFFSET('Water Data'!$C$7,0,10*ROW('Water Data'!D122)),0),"]"),IF(AND(ISNUMBER(OFFSET('Water Data'!$D$7,0,10*ROW('Water Data'!D122))),BW128="",ISNUMBER(OFFSET('Water Data'!$D$7,0,10*ROW('Water Data'!D122)))),OFFSET('Water Data'!$D$7,0,10*ROW('Water Data'!D122)),NA())))</f>
        <v>#N/A</v>
      </c>
      <c r="I128" s="252" t="e">
        <f ca="true">+IF(AND(ISNUMBER(OFFSET('Water Data'!$D$10,0,10*ROW('Water Data'!D122))),BX128="Yes"),OFFSET('Water Data'!$D$10,0,10*ROW('Water Data'!D122)),IF(AND(ISNUMBER(OFFSET('Water Data'!$D$10,0,10*ROW('Water Data'!D122))),BX128="No",ISNUMBER(OFFSET('Water Data'!$D$10,0,10*ROW('Water Data'!D122)))),CONCATENATE("[",ROUND(OFFSET('Water Data'!$D$10,0,10*ROW('Water Data'!D122)),0),"]"),IF(AND(ISNUMBER(OFFSET('Water Data'!$D$10,0,10*ROW('Water Data'!D122))),BX128="",ISNUMBER(OFFSET('Water Data'!$D$10,0,10*ROW('Water Data'!D122)))),OFFSET('Water Data'!$D$10,0,10*ROW('Water Data'!D122)),NA())))</f>
        <v>#N/A</v>
      </c>
      <c r="J128" s="252" t="e">
        <f ca="true">+IF(AND(ISNUMBER(OFFSET('Water Data'!$E$5,0,10*ROW('Water Data'!E122))),BY128="Yes"),100-OFFSET('Water Data'!$E$5,0,10*ROW('Water Data'!E122)),IF(AND(ISNUMBER(OFFSET('Water Data'!$E$5,0,10*ROW('Water Data'!E122))),BY128="No",ISNUMBER(OFFSET('Water Data'!$E$5,0,10*ROW('Water Data'!E122)))),CONCATENATE("[",ROUND(100-OFFSET('Water Data'!$E$5,0,10*ROW('Water Data'!E122)),0),"]"),IF(AND(ISNUMBER(OFFSET('Water Data'!$E$5,0,10*ROW('Water Data'!E122))),BY128="",ISNUMBER(OFFSET('Water Data'!$E$5,0,10*ROW('Water Data'!E122)))),100-OFFSET('Water Data'!$E$5,0,10*ROW('Water Data'!E122)),NA())))</f>
        <v>#N/A</v>
      </c>
      <c r="K128" s="252" t="e">
        <f ca="true">+IF(AND(ISNUMBER(OFFSET('Water Data'!$E$7,0,10*ROW('Water Data'!E122))),BZ128="Yes"),OFFSET('Water Data'!$E$7,0,10*ROW('Water Data'!E122)),IF(AND(ISNUMBER(OFFSET('Water Data'!$E$7,0,10*ROW('Water Data'!E122))),BZ128="No",ISNUMBER(OFFSET('Water Data'!$E$7,0,10*ROW('Water Data'!E122)))),CONCATENATE("[",ROUND(OFFSET('Water Data'!$E$7,0,10*ROW('Water Data'!E122)),0),"]"),IF(AND(ISNUMBER(OFFSET('Water Data'!$E$7,0,10*ROW('Water Data'!E122))),BZ128="",ISNUMBER(OFFSET('Water Data'!$E$7,0,10*ROW('Water Data'!E122)))),OFFSET('Water Data'!$E$7,0,10*ROW('Water Data'!E122)),NA())))</f>
        <v>#N/A</v>
      </c>
      <c r="L128" s="252" t="e">
        <f ca="true">+IF(AND(ISNUMBER(OFFSET('Water Data'!$E$10,0,10*ROW('Water Data'!E122))),CA128="Yes"),OFFSET('Water Data'!$E$10,0,10*ROW('Water Data'!E122)),IF(AND(ISNUMBER(OFFSET('Water Data'!$E$10,0,10*ROW('Water Data'!E122))),CA128="No",ISNUMBER(OFFSET('Water Data'!$E$10,0,10*ROW('Water Data'!E122)))),CONCATENATE("[",ROUND(OFFSET('Water Data'!$E$10,0,10*ROW('Water Data'!E122)),0),"]"),IF(AND(ISNUMBER(OFFSET('Water Data'!$E$10,0,10*ROW('Water Data'!E122))),CA128="",ISNUMBER(OFFSET('Water Data'!$E$10,0,10*ROW('Water Data'!E122)))),OFFSET('Water Data'!$E$10,0,10*ROW('Water Data'!E122)),NA())))</f>
        <v>#N/A</v>
      </c>
      <c r="M128" s="252" t="e">
        <f ca="true">+IF(AND(ISNUMBER(OFFSET('Water Data'!$F$5,0,10*ROW('Water Data'!F122))),CB128="Yes"),100-OFFSET('Water Data'!$F$5,0,10*ROW('Water Data'!F122)),IF(AND(ISNUMBER(OFFSET('Water Data'!$F$5,0,10*ROW('Water Data'!F122))),CB128="No",ISNUMBER(OFFSET('Water Data'!$F$5,0,10*ROW('Water Data'!F122)))),CONCATENATE("[",ROUND(100-OFFSET('Water Data'!$F$5,0,10*ROW('Water Data'!F122)),0),"]"),IF(AND(ISNUMBER(OFFSET('Water Data'!$F$5,0,10*ROW('Water Data'!F122))),CB128="",ISNUMBER(OFFSET('Water Data'!$F$5,0,10*ROW('Water Data'!F122)))),100-OFFSET('Water Data'!$F$5,0,10*ROW('Water Data'!F122)),NA())))</f>
        <v>#N/A</v>
      </c>
      <c r="N128" s="252" t="e">
        <f ca="true">+IF(AND(ISNUMBER(OFFSET('Water Data'!$F$7,0,10*ROW('Water Data'!F122))),CC128="Yes"),OFFSET('Water Data'!$F$7,0,10*ROW('Water Data'!F122)),IF(AND(ISNUMBER(OFFSET('Water Data'!$F$7,0,10*ROW('Water Data'!F122))),CC128="No",ISNUMBER(OFFSET('Water Data'!$F$7,0,10*ROW('Water Data'!F122)))),CONCATENATE("[",ROUND(OFFSET('Water Data'!$F$7,0,10*ROW('Water Data'!F122)),0),"]"),IF(AND(ISNUMBER(OFFSET('Water Data'!$F$7,0,10*ROW('Water Data'!F122))),CC128="",ISNUMBER(OFFSET('Water Data'!$F$7,0,10*ROW('Water Data'!F122)))),OFFSET('Water Data'!$F$7,0,10*ROW('Water Data'!F122)),NA())))</f>
        <v>#N/A</v>
      </c>
      <c r="O128" s="252" t="e">
        <f ca="true">+IF(AND(ISNUMBER(OFFSET('Water Data'!$F$10,0,10*ROW('Water Data'!F122))),CD128="Yes"),OFFSET('Water Data'!$F$10,0,10*ROW('Water Data'!F122)),IF(AND(ISNUMBER(OFFSET('Water Data'!$F$10,0,10*ROW('Water Data'!F122))),CD128="No",ISNUMBER(OFFSET('Water Data'!$F$10,0,10*ROW('Water Data'!F122)))),CONCATENATE("[",ROUND(OFFSET('Water Data'!$F$10,0,10*ROW('Water Data'!F122)),0),"]"),IF(AND(ISNUMBER(OFFSET('Water Data'!$F$10,0,10*ROW('Water Data'!F122))),CD128="",ISNUMBER(OFFSET('Water Data'!$F$10,0,10*ROW('Water Data'!F122)))),OFFSET('Water Data'!$F$10,0,10*ROW('Water Data'!F122)),NA())))</f>
        <v>#N/A</v>
      </c>
      <c r="P128" s="252" t="e">
        <f ca="true">+IF(AND(ISNUMBER(OFFSET('Water Data'!$G$5,0,10*ROW('Water Data'!G122))),CE128="Yes"),100-OFFSET('Water Data'!$G$5,0,10*ROW('Water Data'!G122)),IF(AND(ISNUMBER(OFFSET('Water Data'!$G$5,0,10*ROW('Water Data'!G122))),CE128="No",ISNUMBER(OFFSET('Water Data'!$G$5,0,10*ROW('Water Data'!G122)))),CONCATENATE("[",ROUND(100-OFFSET('Water Data'!$G$5,0,10*ROW('Water Data'!G122)),0),"]"),IF(AND(ISNUMBER(OFFSET('Water Data'!$G$5,0,10*ROW('Water Data'!G122))),CE128="",ISNUMBER(OFFSET('Water Data'!$G$5,0,10*ROW('Water Data'!G122)))),100-OFFSET('Water Data'!$G$5,0,10*ROW('Water Data'!G122)),NA())))</f>
        <v>#N/A</v>
      </c>
      <c r="Q128" s="252" t="e">
        <f ca="true">+IF(AND(ISNUMBER(OFFSET('Water Data'!$G$7,0,10*ROW('Water Data'!G122))),CF128="Yes"),OFFSET('Water Data'!$G$7,0,10*ROW('Water Data'!G122)),IF(AND(ISNUMBER(OFFSET('Water Data'!$G$7,0,10*ROW('Water Data'!G122))),CF128="No",ISNUMBER(OFFSET('Water Data'!$G$7,0,10*ROW('Water Data'!G122)))),CONCATENATE("[",ROUND(OFFSET('Water Data'!$G$7,0,10*ROW('Water Data'!G122)),0),"]"),IF(AND(ISNUMBER(OFFSET('Water Data'!$G$7,0,10*ROW('Water Data'!G122))),CF128="",ISNUMBER(OFFSET('Water Data'!$G$7,0,10*ROW('Water Data'!G122)))),OFFSET('Water Data'!$G$7,0,10*ROW('Water Data'!G122)),NA())))</f>
        <v>#N/A</v>
      </c>
      <c r="R128" s="252" t="e">
        <f ca="true">+IF(AND(ISNUMBER(OFFSET('Water Data'!$G$10,0,10*ROW('Water Data'!G122))),CG128="Yes"),OFFSET('Water Data'!$G$10,0,10*ROW('Water Data'!G122)),IF(AND(ISNUMBER(OFFSET('Water Data'!$G$10,0,10*ROW('Water Data'!G122))),CG128="No",ISNUMBER(OFFSET('Water Data'!$G$10,0,10*ROW('Water Data'!G122)))),CONCATENATE("[",ROUND(OFFSET('Water Data'!$G$10,0,10*ROW('Water Data'!G122)),0),"]"),IF(AND(ISNUMBER(OFFSET('Water Data'!$G$10,0,10*ROW('Water Data'!G122))),CG128="",ISNUMBER(OFFSET('Water Data'!$G$10,0,10*ROW('Water Data'!G122)))),OFFSET('Water Data'!$G$10,0,10*ROW('Water Data'!G122)),NA())))</f>
        <v>#N/A</v>
      </c>
      <c r="S128" s="252" t="e">
        <f ca="true">+IF(AND(ISNUMBER(OFFSET('Water Data'!$H$5,0,10*ROW('Water Data'!H122))),CH128="Yes"),100-OFFSET('Water Data'!$H$5,0,10*ROW('Water Data'!H122)),IF(AND(ISNUMBER(OFFSET('Water Data'!$H$5,0,10*ROW('Water Data'!H122))),CH128="No",ISNUMBER(OFFSET('Water Data'!$H$5,0,10*ROW('Water Data'!H122)))),CONCATENATE("[",ROUND(100-OFFSET('Water Data'!$H$5,0,10*ROW('Water Data'!H122)),0),"]"),IF(AND(ISNUMBER(OFFSET('Water Data'!$H$5,0,10*ROW('Water Data'!H122))),CH128="",ISNUMBER(OFFSET('Water Data'!$H$5,0,10*ROW('Water Data'!H122)))),100-OFFSET('Water Data'!$H$5,0,10*ROW('Water Data'!H122)),NA())))</f>
        <v>#N/A</v>
      </c>
      <c r="T128" s="252" t="e">
        <f ca="true">+IF(AND(ISNUMBER(OFFSET('Water Data'!$H$7,0,10*ROW('Water Data'!H122))),CI128="Yes"),OFFSET('Water Data'!$H$7,0,10*ROW('Water Data'!H122)),IF(AND(ISNUMBER(OFFSET('Water Data'!$H$7,0,10*ROW('Water Data'!H122))),CI128="No",ISNUMBER(OFFSET('Water Data'!$H$7,0,10*ROW('Water Data'!H122)))),CONCATENATE("[",ROUND(OFFSET('Water Data'!$H$7,0,10*ROW('Water Data'!H122)),0),"]"),IF(AND(ISNUMBER(OFFSET('Water Data'!$H$7,0,10*ROW('Water Data'!H122))),CI128="",ISNUMBER(OFFSET('Water Data'!$H$7,0,10*ROW('Water Data'!H122)))),OFFSET('Water Data'!$H$7,0,10*ROW('Water Data'!H122)),NA())))</f>
        <v>#N/A</v>
      </c>
      <c r="U128" s="252" t="e">
        <f ca="true">+IF(AND(ISNUMBER(OFFSET('Water Data'!$H$10,0,10*ROW('Water Data'!H122))),CJ128="Yes"),OFFSET('Water Data'!$H$10,0,10*ROW('Water Data'!H122)),IF(AND(ISNUMBER(OFFSET('Water Data'!$H$10,0,10*ROW('Water Data'!H122))),CJ128="No",ISNUMBER(OFFSET('Water Data'!$H$10,0,10*ROW('Water Data'!H122)))),CONCATENATE("[",ROUND(OFFSET('Water Data'!$H$10,0,10*ROW('Water Data'!H122)),0),"]"),IF(AND(ISNUMBER(OFFSET('Water Data'!$H$10,0,10*ROW('Water Data'!H122))),CJ128="",ISNUMBER(OFFSET('Water Data'!$H$10,0,10*ROW('Water Data'!H122)))),OFFSET('Water Data'!$H$10,0,10*ROW('Water Data'!H122)),NA())))</f>
        <v>#N/A</v>
      </c>
      <c r="V128" s="253" t="e">
        <f ca="true">+IF(AND(ISNUMBER(OFFSET('Sanitation Data'!$C$5,0,10*ROW('Sanitation Data'!C122))),CK128="Yes"),100-OFFSET('Sanitation Data'!$C$5,0,10*ROW('Sanitation Data'!C122)),IF(AND(ISNUMBER(OFFSET('Sanitation Data'!$C$5,0,10*ROW('Sanitation Data'!C122))),CK128="No",ISNUMBER(OFFSET('Sanitation Data'!$C$5,0,10*ROW('Sanitation Data'!C122)))),CONCATENATE("[",ROUND(100-OFFSET('Sanitation Data'!$C$5,0,10*ROW('Sanitation Data'!C122)),0),"]"),IF(AND(ISNUMBER(OFFSET('Sanitation Data'!$C$5,0,10*ROW('Sanitation Data'!C122))),CK128="",ISNUMBER(OFFSET('Sanitation Data'!$C$5,0,10*ROW('Sanitation Data'!C122)))),100-OFFSET('Sanitation Data'!$C$5,0,10*ROW('Sanitation Data'!C122)),NA())))</f>
        <v>#N/A</v>
      </c>
      <c r="W128" s="253" t="e">
        <f ca="true">+IF(AND(ISNUMBER(OFFSET('Sanitation Data'!$C$7,0,10*ROW('Sanitation Data'!C122))),CL128="Yes"),OFFSET('Sanitation Data'!$C$7,0,10*ROW('Sanitation Data'!C122)),IF(AND(ISNUMBER(OFFSET('Sanitation Data'!$C$7,0,10*ROW('Sanitation Data'!C122))),CL128="No",ISNUMBER(OFFSET('Sanitation Data'!$C$7,0,10*ROW('Sanitation Data'!C122)))),CONCATENATE("[",ROUND(OFFSET('Sanitation Data'!$C$7,0,10*ROW('Sanitation Data'!C122)),0),"]"),IF(AND(ISNUMBER(OFFSET('Sanitation Data'!$C$7,0,10*ROW('Sanitation Data'!C122))),CL128="",ISNUMBER(OFFSET('Sanitation Data'!$C$7,0,10*ROW('Sanitation Data'!C122)))),OFFSET('Sanitation Data'!$C$7,0,10*ROW('Sanitation Data'!C122)),NA())))</f>
        <v>#N/A</v>
      </c>
      <c r="X128" s="253" t="e">
        <f ca="true">+IF(AND(ISNUMBER(OFFSET('Sanitation Data'!$C$11,0,10*ROW('Sanitation Data'!C122))),CM128="Yes"),OFFSET('Sanitation Data'!$C$11,0,10*ROW('Sanitation Data'!C122)),IF(AND(ISNUMBER(OFFSET('Sanitation Data'!$C$11,0,10*ROW('Sanitation Data'!C122))),CM128="No",ISNUMBER(OFFSET('Sanitation Data'!$C$11,0,10*ROW('Sanitation Data'!C122)))),CONCATENATE("[",ROUND(OFFSET('Sanitation Data'!$C$11,0,10*ROW('Sanitation Data'!C122)),0),"]"),IF(AND(ISNUMBER(OFFSET('Sanitation Data'!$C$11,0,10*ROW('Sanitation Data'!C122))),CM128="",ISNUMBER(OFFSET('Sanitation Data'!$C$11,0,10*ROW('Sanitation Data'!C122)))),OFFSET('Sanitation Data'!$C$11,0,10*ROW('Sanitation Data'!C122)),NA())))</f>
        <v>#N/A</v>
      </c>
      <c r="Y128" s="253" t="e">
        <f ca="true">+IF(AND(ISNUMBER(OFFSET('Sanitation Data'!$C$12,0,10*ROW('Sanitation Data'!C122))),CN128="Yes"),OFFSET('Sanitation Data'!$C$12,0,10*ROW('Sanitation Data'!C122)),IF(AND(ISNUMBER(OFFSET('Sanitation Data'!$C$12,0,10*ROW('Sanitation Data'!C122))),CN128="No",ISNUMBER(OFFSET('Sanitation Data'!$C$12,0,10*ROW('Sanitation Data'!C122)))),CONCATENATE("[",ROUND(OFFSET('Sanitation Data'!$C$12,0,10*ROW('Sanitation Data'!C122)),0),"]"),IF(AND(ISNUMBER(OFFSET('Sanitation Data'!$C$12,0,10*ROW('Sanitation Data'!C122))),CN128="",ISNUMBER(OFFSET('Sanitation Data'!$C$12,0,10*ROW('Sanitation Data'!C122)))),OFFSET('Sanitation Data'!$C$12,0,10*ROW('Sanitation Data'!C122)),NA())))</f>
        <v>#N/A</v>
      </c>
      <c r="Z128" s="253" t="e">
        <f ca="true">+IF(AND(ISNUMBER(OFFSET('Sanitation Data'!$C$13,0,10*ROW('Sanitation Data'!C122))),CO128="Yes"),OFFSET('Sanitation Data'!$C$13,0,10*ROW('Sanitation Data'!C122)),IF(AND(ISNUMBER(OFFSET('Sanitation Data'!$C$13,0,10*ROW('Sanitation Data'!C122))),CO128="No",ISNUMBER(OFFSET('Sanitation Data'!$C$13,0,10*ROW('Sanitation Data'!C122)))),CONCATENATE("[",ROUND(OFFSET('Sanitation Data'!$C$13,0,10*ROW('Sanitation Data'!C122)),0),"]"),IF(AND(ISNUMBER(OFFSET('Sanitation Data'!$C$13,0,10*ROW('Sanitation Data'!C122))),CO128="",ISNUMBER(OFFSET('Sanitation Data'!$C$13,0,10*ROW('Sanitation Data'!C122)))),OFFSET('Sanitation Data'!$C$13,0,10*ROW('Sanitation Data'!C122)),NA())))</f>
        <v>#N/A</v>
      </c>
      <c r="AA128" s="253" t="e">
        <f ca="true">+IF(AND(ISNUMBER(OFFSET('Sanitation Data'!$D$5,0,10*ROW('Sanitation Data'!D122))),CP128="Yes"),100-OFFSET('Sanitation Data'!$D$5,0,10*ROW('Sanitation Data'!D122)),IF(AND(ISNUMBER(OFFSET('Sanitation Data'!$D$5,0,10*ROW('Sanitation Data'!D122))),CP128="No",ISNUMBER(OFFSET('Sanitation Data'!$D$5,0,10*ROW('Sanitation Data'!D122)))),CONCATENATE("[",ROUND(100-OFFSET('Sanitation Data'!$D$5,0,10*ROW('Sanitation Data'!D122)),0),"]"),IF(AND(ISNUMBER(OFFSET('Sanitation Data'!$D$5,0,10*ROW('Sanitation Data'!D122))),CP128="",ISNUMBER(OFFSET('Sanitation Data'!$D$5,0,10*ROW('Sanitation Data'!D122)))),100-OFFSET('Sanitation Data'!$D$5,0,10*ROW('Sanitation Data'!D122)),NA())))</f>
        <v>#N/A</v>
      </c>
      <c r="AB128" s="253" t="e">
        <f ca="true">+IF(AND(ISNUMBER(OFFSET('Sanitation Data'!$D$7,0,10*ROW('Sanitation Data'!D122))),CQ128="Yes"),OFFSET('Sanitation Data'!$D$7,0,10*ROW('Sanitation Data'!G122)),IF(AND(ISNUMBER(OFFSET('Sanitation Data'!$D$7,0,10*ROW('Sanitation Data'!D122))),CQ128="No",ISNUMBER(OFFSET('Sanitation Data'!$D$7,0,10*ROW('Sanitation Data'!D122)))),CONCATENATE("[",ROUND(OFFSET('Sanitation Data'!$D$7,0,10*ROW('Sanitation Data'!D122)),0),"]"),IF(AND(ISNUMBER(OFFSET('Sanitation Data'!$D$7,0,10*ROW('Sanitation Data'!D122))),CQ128="",ISNUMBER(OFFSET('Sanitation Data'!$D$7,0,10*ROW('Sanitation Data'!D122)))),OFFSET('Sanitation Data'!$D$7,0,10*ROW('Sanitation Data'!D122)),NA())))</f>
        <v>#N/A</v>
      </c>
      <c r="AC128" s="253" t="e">
        <f ca="true">+IF(AND(ISNUMBER(OFFSET('Sanitation Data'!$D$11,0,10*ROW('Sanitation Data'!D122))),CR128="Yes"),OFFSET('Sanitation Data'!$D$11,0,10*ROW('Sanitation Data'!D122)),IF(AND(ISNUMBER(OFFSET('Sanitation Data'!$D$11,0,10*ROW('Sanitation Data'!D122))),CR128="No",ISNUMBER(OFFSET('Sanitation Data'!$D$11,0,10*ROW('Sanitation Data'!D122)))),CONCATENATE("[",ROUND(OFFSET('Sanitation Data'!$D$11,0,10*ROW('Sanitation Data'!D122)),0),"]"),IF(AND(ISNUMBER(OFFSET('Sanitation Data'!$D$11,0,10*ROW('Sanitation Data'!D122))),CR128="",ISNUMBER(OFFSET('Sanitation Data'!$D$11,0,10*ROW('Sanitation Data'!D122)))),OFFSET('Sanitation Data'!$D$11,0,10*ROW('Sanitation Data'!D122)),NA())))</f>
        <v>#N/A</v>
      </c>
      <c r="AD128" s="253" t="e">
        <f ca="true">+IF(AND(ISNUMBER(OFFSET('Sanitation Data'!$D$12,0,10*ROW('Sanitation Data'!D122))),CS128="Yes"),OFFSET('Sanitation Data'!$D$12,0,10*ROW('Sanitation Data'!D122)),IF(AND(ISNUMBER(OFFSET('Sanitation Data'!$D$12,0,10*ROW('Sanitation Data'!D122))),CS128="No",ISNUMBER(OFFSET('Sanitation Data'!$D$12,0,10*ROW('Sanitation Data'!D122)))),CONCATENATE("[",ROUND(OFFSET('Sanitation Data'!$D$12,0,10*ROW('Sanitation Data'!D122)),0),"]"),IF(AND(ISNUMBER(OFFSET('Sanitation Data'!$D$12,0,10*ROW('Sanitation Data'!D122))),CS128="",ISNUMBER(OFFSET('Sanitation Data'!$D$12,0,10*ROW('Sanitation Data'!D122)))),OFFSET('Sanitation Data'!$D$12,0,10*ROW('Sanitation Data'!D122)),NA())))</f>
        <v>#N/A</v>
      </c>
      <c r="AE128" s="253" t="e">
        <f ca="true">+IF(AND(ISNUMBER(OFFSET('Sanitation Data'!$D$13,0,10*ROW('Sanitation Data'!D122))),CT128="Yes"),OFFSET('Sanitation Data'!$D$13,0,10*ROW('Sanitation Data'!D122)),IF(AND(ISNUMBER(OFFSET('Sanitation Data'!$D$13,0,10*ROW('Sanitation Data'!D122))),CT128="No",ISNUMBER(OFFSET('Sanitation Data'!$D$13,0,10*ROW('Sanitation Data'!D122)))),CONCATENATE("[",ROUND(OFFSET('Sanitation Data'!$D$13,0,10*ROW('Sanitation Data'!D122)),0),"]"),IF(AND(ISNUMBER(OFFSET('Sanitation Data'!$D$13,0,10*ROW('Sanitation Data'!D122))),CT128="",ISNUMBER(OFFSET('Sanitation Data'!$D$13,0,10*ROW('Sanitation Data'!D122)))),OFFSET('Sanitation Data'!$D$13,0,10*ROW('Sanitation Data'!D122)),NA())))</f>
        <v>#N/A</v>
      </c>
      <c r="AF128" s="253" t="e">
        <f ca="true">+IF(AND(ISNUMBER(OFFSET('Sanitation Data'!$E$5,0,10*ROW('Sanitation Data'!E122))),CU128="Yes"),100-OFFSET('Sanitation Data'!$E$5,0,10*ROW('Sanitation Data'!E122)),IF(AND(ISNUMBER(OFFSET('Sanitation Data'!$E$5,0,10*ROW('Sanitation Data'!E122))),CU128="No",ISNUMBER(OFFSET('Sanitation Data'!$E$5,0,10*ROW('Sanitation Data'!E122)))),CONCATENATE("[",ROUND(100-OFFSET('Sanitation Data'!$E$5,0,10*ROW('Sanitation Data'!E122)),0),"]"),IF(AND(ISNUMBER(OFFSET('Sanitation Data'!$E$5,0,10*ROW('Sanitation Data'!E122))),CU128="",ISNUMBER(OFFSET('Sanitation Data'!$E$5,0,10*ROW('Sanitation Data'!E122)))),100-OFFSET('Sanitation Data'!$E$5,0,10*ROW('Sanitation Data'!E122)),NA())))</f>
        <v>#N/A</v>
      </c>
      <c r="AG128" s="253" t="e">
        <f ca="true">+IF(AND(ISNUMBER(OFFSET('Sanitation Data'!$E$7,0,10*ROW('Sanitation Data'!E122))),CV128="Yes"),OFFSET('Sanitation Data'!$E$7,0,10*ROW('Sanitation Data'!E122)),IF(AND(ISNUMBER(OFFSET('Sanitation Data'!$E$7,0,10*ROW('Sanitation Data'!E122))),CV128="No",ISNUMBER(OFFSET('Sanitation Data'!$E$7,0,10*ROW('Sanitation Data'!E122)))),CONCATENATE("[",ROUND(OFFSET('Sanitation Data'!$E$7,0,10*ROW('Sanitation Data'!E122)),0),"]"),IF(AND(ISNUMBER(OFFSET('Sanitation Data'!$E$7,0,10*ROW('Sanitation Data'!E122))),CV128="",ISNUMBER(OFFSET('Sanitation Data'!$E$7,0,10*ROW('Sanitation Data'!E122)))),OFFSET('Sanitation Data'!$E$7,0,10*ROW('Sanitation Data'!E122)),NA())))</f>
        <v>#N/A</v>
      </c>
      <c r="AH128" s="253" t="e">
        <f ca="true">+IF(AND(ISNUMBER(OFFSET('Sanitation Data'!$E$11,0,10*ROW('Sanitation Data'!E122))),CW128="Yes"),OFFSET('Sanitation Data'!$E$11,0,10*ROW('Sanitation Data'!E122)),IF(AND(ISNUMBER(OFFSET('Sanitation Data'!$E$11,0,10*ROW('Sanitation Data'!E122))),CW128="No",ISNUMBER(OFFSET('Sanitation Data'!$E$11,0,10*ROW('Sanitation Data'!E122)))),CONCATENATE("[",ROUND(OFFSET('Sanitation Data'!$E$11,0,10*ROW('Sanitation Data'!E122)),0),"]"),IF(AND(ISNUMBER(OFFSET('Sanitation Data'!$E$11,0,10*ROW('Sanitation Data'!E122))),CW128="",ISNUMBER(OFFSET('Sanitation Data'!$E$11,0,10*ROW('Sanitation Data'!E122)))),OFFSET('Sanitation Data'!$E$11,0,10*ROW('Sanitation Data'!E122)),NA())))</f>
        <v>#N/A</v>
      </c>
      <c r="AI128" s="253" t="e">
        <f ca="true">+IF(AND(ISNUMBER(OFFSET('Sanitation Data'!$E$12,0,10*ROW('Sanitation Data'!E122))),CX128="Yes"),OFFSET('Sanitation Data'!$E$12,0,10*ROW('Sanitation Data'!E122)),IF(AND(ISNUMBER(OFFSET('Sanitation Data'!$E$12,0,10*ROW('Sanitation Data'!E122))),CX128="No",ISNUMBER(OFFSET('Sanitation Data'!$E$12,0,10*ROW('Sanitation Data'!E122)))),CONCATENATE("[",ROUND(OFFSET('Sanitation Data'!$E$12,0,10*ROW('Sanitation Data'!E122)),0),"]"),IF(AND(ISNUMBER(OFFSET('Sanitation Data'!$E$12,0,10*ROW('Sanitation Data'!E122))),CX128="",ISNUMBER(OFFSET('Sanitation Data'!$E$12,0,10*ROW('Sanitation Data'!E122)))),OFFSET('Sanitation Data'!$E$12,0,10*ROW('Sanitation Data'!E122)),NA())))</f>
        <v>#N/A</v>
      </c>
      <c r="AJ128" s="253" t="e">
        <f ca="true">+IF(AND(ISNUMBER(OFFSET('Sanitation Data'!$E$13,0,10*ROW('Sanitation Data'!E122))),CY128="Yes"),OFFSET('Sanitation Data'!$E$13,0,10*ROW('Sanitation Data'!E122)),IF(AND(ISNUMBER(OFFSET('Sanitation Data'!$E$13,0,10*ROW('Sanitation Data'!E122))),CY128="No",ISNUMBER(OFFSET('Sanitation Data'!$E$13,0,10*ROW('Sanitation Data'!E122)))),CONCATENATE("[",ROUND(OFFSET('Sanitation Data'!$E$13,0,10*ROW('Sanitation Data'!E122)),0),"]"),IF(AND(ISNUMBER(OFFSET('Sanitation Data'!$E$13,0,10*ROW('Sanitation Data'!E122))),CY128="",ISNUMBER(OFFSET('Sanitation Data'!$E$13,0,10*ROW('Sanitation Data'!E122)))),OFFSET('Sanitation Data'!$E$13,0,10*ROW('Sanitation Data'!E122)),NA())))</f>
        <v>#N/A</v>
      </c>
      <c r="AK128" s="253" t="e">
        <f ca="true">+IF(AND(ISNUMBER(OFFSET('Sanitation Data'!$F$5,0,10*ROW('Sanitation Data'!F122))),CZ128="Yes"),100-OFFSET('Sanitation Data'!$F$5,0,10*ROW('Sanitation Data'!F122)),IF(AND(ISNUMBER(OFFSET('Sanitation Data'!$F$5,0,10*ROW('Sanitation Data'!F122))),CZ128="No",ISNUMBER(OFFSET('Sanitation Data'!$F$5,0,10*ROW('Sanitation Data'!F122)))),CONCATENATE("[",ROUND(100-OFFSET('Sanitation Data'!$F$5,0,10*ROW('Sanitation Data'!F122)),0),"]"),IF(AND(ISNUMBER(OFFSET('Sanitation Data'!$F$5,0,10*ROW('Sanitation Data'!F122))),CZ128="",ISNUMBER(OFFSET('Sanitation Data'!$F$5,0,10*ROW('Sanitation Data'!F122)))),100-OFFSET('Sanitation Data'!$F$5,0,10*ROW('Sanitation Data'!F122)),NA())))</f>
        <v>#N/A</v>
      </c>
      <c r="AL128" s="253" t="e">
        <f ca="true">+IF(AND(ISNUMBER(OFFSET('Sanitation Data'!$F$7,0,10*ROW('Sanitation Data'!F122))),DA128="Yes"),OFFSET('Sanitation Data'!$F$7,0,10*ROW('Sanitation Data'!F122)),IF(AND(ISNUMBER(OFFSET('Sanitation Data'!$F$7,0,10*ROW('Sanitation Data'!F122))),DA128="No",ISNUMBER(OFFSET('Sanitation Data'!$F$7,0,10*ROW('Sanitation Data'!F122)))),CONCATENATE("[",ROUND(OFFSET('Sanitation Data'!$F$7,0,10*ROW('Sanitation Data'!F122)),0),"]"),IF(AND(ISNUMBER(OFFSET('Sanitation Data'!$F$7,0,10*ROW('Sanitation Data'!F122))),DA128="",ISNUMBER(OFFSET('Sanitation Data'!$F$7,0,10*ROW('Sanitation Data'!F122)))),OFFSET('Sanitation Data'!$F$7,0,10*ROW('Sanitation Data'!F122)),NA())))</f>
        <v>#N/A</v>
      </c>
      <c r="AM128" s="253" t="e">
        <f ca="true">+IF(AND(ISNUMBER(OFFSET('Sanitation Data'!$F$11,0,10*ROW('Sanitation Data'!F122))),DB128="Yes"),OFFSET('Sanitation Data'!$F$11,0,10*ROW('Sanitation Data'!F122)),IF(AND(ISNUMBER(OFFSET('Sanitation Data'!$F$11,0,10*ROW('Sanitation Data'!F122))),DB128="No",ISNUMBER(OFFSET('Sanitation Data'!$F$11,0,10*ROW('Sanitation Data'!F122)))),CONCATENATE("[",ROUND(OFFSET('Sanitation Data'!$F$11,0,10*ROW('Sanitation Data'!F122)),0),"]"),IF(AND(ISNUMBER(OFFSET('Sanitation Data'!$F$11,0,10*ROW('Sanitation Data'!F122))),DB128="",ISNUMBER(OFFSET('Sanitation Data'!$F$11,0,10*ROW('Sanitation Data'!F122)))),OFFSET('Sanitation Data'!$F$11,0,10*ROW('Sanitation Data'!F122)),NA())))</f>
        <v>#N/A</v>
      </c>
      <c r="AN128" s="253" t="e">
        <f ca="true">+IF(AND(ISNUMBER(OFFSET('Sanitation Data'!$F$12,0,10*ROW('Sanitation Data'!F122))),DC128="Yes"),OFFSET('Sanitation Data'!$F$12,0,10*ROW('Sanitation Data'!F122)),IF(AND(ISNUMBER(OFFSET('Sanitation Data'!$F$12,0,10*ROW('Sanitation Data'!F122))),DC128="No",ISNUMBER(OFFSET('Sanitation Data'!$F$12,0,10*ROW('Sanitation Data'!F122)))),CONCATENATE("[",ROUND(OFFSET('Sanitation Data'!$F$12,0,10*ROW('Sanitation Data'!F122)),0),"]"),IF(AND(ISNUMBER(OFFSET('Sanitation Data'!$F$12,0,10*ROW('Sanitation Data'!F122))),DC128="",ISNUMBER(OFFSET('Sanitation Data'!$F$12,0,10*ROW('Sanitation Data'!F122)))),OFFSET('Sanitation Data'!$F$12,0,10*ROW('Sanitation Data'!F122)),NA())))</f>
        <v>#N/A</v>
      </c>
      <c r="AO128" s="253" t="e">
        <f ca="true">+IF(AND(ISNUMBER(OFFSET('Sanitation Data'!$F$13,0,10*ROW('Sanitation Data'!F122))),DD128="Yes"),OFFSET('Sanitation Data'!$F$13,0,10*ROW('Sanitation Data'!F122)),IF(AND(ISNUMBER(OFFSET('Sanitation Data'!$F$13,0,10*ROW('Sanitation Data'!F122))),DD128="No",ISNUMBER(OFFSET('Sanitation Data'!$F$13,0,10*ROW('Sanitation Data'!F122)))),CONCATENATE("[",ROUND(OFFSET('Sanitation Data'!$F$13,0,10*ROW('Sanitation Data'!F122)),0),"]"),IF(AND(ISNUMBER(OFFSET('Sanitation Data'!$F$13,0,10*ROW('Sanitation Data'!F122))),DD128="",ISNUMBER(OFFSET('Sanitation Data'!$F$13,0,10*ROW('Sanitation Data'!F122)))),OFFSET('Sanitation Data'!$F$13,0,10*ROW('Sanitation Data'!F122)),NA())))</f>
        <v>#N/A</v>
      </c>
      <c r="AP128" s="253" t="e">
        <f ca="true">+IF(AND(ISNUMBER(OFFSET('Sanitation Data'!$G$5,0,10*ROW('Sanitation Data'!G122))),DE128="Yes"),100-OFFSET('Sanitation Data'!$G$5,0,10*ROW('Sanitation Data'!G122)),IF(AND(ISNUMBER(OFFSET('Sanitation Data'!$G$5,0,10*ROW('Sanitation Data'!G122))),DE128="No",ISNUMBER(OFFSET('Sanitation Data'!$G$5,0,10*ROW('Sanitation Data'!G122)))),CONCATENATE("[",ROUND(100-OFFSET('Sanitation Data'!$G$5,0,10*ROW('Sanitation Data'!G122)),0),"]"),IF(AND(ISNUMBER(OFFSET('Sanitation Data'!$G$5,0,10*ROW('Sanitation Data'!G122))),DE128="",ISNUMBER(OFFSET('Sanitation Data'!$G$5,0,10*ROW('Sanitation Data'!G122)))),100-OFFSET('Sanitation Data'!$G$5,0,10*ROW('Sanitation Data'!G122)),NA())))</f>
        <v>#N/A</v>
      </c>
      <c r="AQ128" s="253" t="e">
        <f ca="true">+IF(AND(ISNUMBER(OFFSET('Sanitation Data'!$G$7,0,10*ROW('Sanitation Data'!G122))),DF128="Yes"),OFFSET('Sanitation Data'!$G$7,0,10*ROW('Sanitation Data'!G122)),IF(AND(ISNUMBER(OFFSET('Sanitation Data'!$G$7,0,10*ROW('Sanitation Data'!G122))),DF128="No",ISNUMBER(OFFSET('Sanitation Data'!$G$7,0,10*ROW('Sanitation Data'!G122)))),CONCATENATE("[",ROUND(OFFSET('Sanitation Data'!$G$7,0,10*ROW('Sanitation Data'!G122)),0),"]"),IF(AND(ISNUMBER(OFFSET('Sanitation Data'!$G$7,0,10*ROW('Sanitation Data'!G122))),DF128="",ISNUMBER(OFFSET('Sanitation Data'!$G$7,0,10*ROW('Sanitation Data'!G122)))),OFFSET('Sanitation Data'!$G$7,0,10*ROW('Sanitation Data'!G122)),NA())))</f>
        <v>#N/A</v>
      </c>
      <c r="AR128" s="253" t="e">
        <f ca="true">+IF(AND(ISNUMBER(OFFSET('Sanitation Data'!$G$11,0,10*ROW('Sanitation Data'!G122))),DG128="Yes"),OFFSET('Sanitation Data'!$G$11,0,10*ROW('Sanitation Data'!G122)),IF(AND(ISNUMBER(OFFSET('Sanitation Data'!$G$11,0,10*ROW('Sanitation Data'!G122))),DG128="No",ISNUMBER(OFFSET('Sanitation Data'!$G$11,0,10*ROW('Sanitation Data'!G122)))),CONCATENATE("[",ROUND(OFFSET('Sanitation Data'!$G$11,0,10*ROW('Sanitation Data'!G122)),0),"]"),IF(AND(ISNUMBER(OFFSET('Sanitation Data'!$G$11,0,10*ROW('Sanitation Data'!G122))),DG128="",ISNUMBER(OFFSET('Sanitation Data'!$G$11,0,10*ROW('Sanitation Data'!G122)))),OFFSET('Sanitation Data'!$G$11,0,10*ROW('Sanitation Data'!G122)),NA())))</f>
        <v>#N/A</v>
      </c>
      <c r="AS128" s="253" t="e">
        <f ca="true">+IF(AND(ISNUMBER(OFFSET('Sanitation Data'!$G$12,0,10*ROW('Sanitation Data'!G122))),DH128="Yes"),OFFSET('Sanitation Data'!$G$12,0,10*ROW('Sanitation Data'!G122)),IF(AND(ISNUMBER(OFFSET('Sanitation Data'!$G$12,0,10*ROW('Sanitation Data'!G122))),DH128="No",ISNUMBER(OFFSET('Sanitation Data'!$G$12,0,10*ROW('Sanitation Data'!G122)))),CONCATENATE("[",ROUND(OFFSET('Sanitation Data'!$G$12,0,10*ROW('Sanitation Data'!G122)),0),"]"),IF(AND(ISNUMBER(OFFSET('Sanitation Data'!$G$12,0,10*ROW('Sanitation Data'!G122))),DH128="",ISNUMBER(OFFSET('Sanitation Data'!$G$12,0,10*ROW('Sanitation Data'!G122)))),OFFSET('Sanitation Data'!$G$12,0,10*ROW('Sanitation Data'!G122)),NA())))</f>
        <v>#N/A</v>
      </c>
      <c r="AT128" s="253" t="e">
        <f ca="true">+IF(AND(ISNUMBER(OFFSET('Sanitation Data'!$G$13,0,10*ROW('Sanitation Data'!G122))),DI128="Yes"),OFFSET('Sanitation Data'!$G$13,0,10*ROW('Sanitation Data'!G122)),IF(AND(ISNUMBER(OFFSET('Sanitation Data'!$G$13,0,10*ROW('Sanitation Data'!G122))),DI128="No",ISNUMBER(OFFSET('Sanitation Data'!$G$13,0,10*ROW('Sanitation Data'!G122)))),CONCATENATE("[",ROUND(OFFSET('Sanitation Data'!$G$13,0,10*ROW('Sanitation Data'!G122)),0),"]"),IF(AND(ISNUMBER(OFFSET('Sanitation Data'!$G$13,0,10*ROW('Sanitation Data'!G122))),DI128="",ISNUMBER(OFFSET('Sanitation Data'!$G$13,0,10*ROW('Sanitation Data'!G122)))),OFFSET('Sanitation Data'!$G$13,0,10*ROW('Sanitation Data'!G122)),NA())))</f>
        <v>#N/A</v>
      </c>
      <c r="AU128" s="253" t="e">
        <f ca="true">+IF(AND(ISNUMBER(OFFSET('Sanitation Data'!$H$5,0,10*ROW('Sanitation Data'!H122))),DJ128="Yes"),100-OFFSET('Sanitation Data'!$H$5,0,10*ROW('Sanitation Data'!H122)),IF(AND(ISNUMBER(OFFSET('Sanitation Data'!$H$5,0,10*ROW('Sanitation Data'!H122))),DJ128="No",ISNUMBER(OFFSET('Sanitation Data'!$H$5,0,10*ROW('Sanitation Data'!H122)))),CONCATENATE("[",ROUND(100-OFFSET('Sanitation Data'!$H$5,0,10*ROW('Sanitation Data'!H122)),0),"]"),IF(AND(ISNUMBER(OFFSET('Sanitation Data'!$H$5,0,10*ROW('Sanitation Data'!H122))),DJ128="",ISNUMBER(OFFSET('Sanitation Data'!$H$5,0,10*ROW('Sanitation Data'!H122)))),100-OFFSET('Sanitation Data'!$H$5,0,10*ROW('Sanitation Data'!H122)),NA())))</f>
        <v>#N/A</v>
      </c>
      <c r="AV128" s="253" t="e">
        <f ca="true">+IF(AND(ISNUMBER(OFFSET('Sanitation Data'!$H$7,0,10*ROW('Sanitation Data'!H122))),DK128="Yes"),OFFSET('Sanitation Data'!$H$7,0,10*ROW('Sanitation Data'!H122)),IF(AND(ISNUMBER(OFFSET('Sanitation Data'!$H$7,0,10*ROW('Sanitation Data'!H122))),DK128="No",ISNUMBER(OFFSET('Sanitation Data'!$H$7,0,10*ROW('Sanitation Data'!H122)))),CONCATENATE("[",ROUND(OFFSET('Sanitation Data'!$H$7,0,10*ROW('Sanitation Data'!H122)),0),"]"),IF(AND(ISNUMBER(OFFSET('Sanitation Data'!$H$7,0,10*ROW('Sanitation Data'!H122))),DK128="",ISNUMBER(OFFSET('Sanitation Data'!$H$7,0,10*ROW('Sanitation Data'!H122)))),OFFSET('Sanitation Data'!$H$7,0,10*ROW('Sanitation Data'!H122)),NA())))</f>
        <v>#N/A</v>
      </c>
      <c r="AW128" s="253" t="e">
        <f ca="true">+IF(AND(ISNUMBER(OFFSET('Sanitation Data'!$H$11,0,10*ROW('Sanitation Data'!H122))),DL128="Yes"),OFFSET('Sanitation Data'!$H$11,0,10*ROW('Sanitation Data'!H122)),IF(AND(ISNUMBER(OFFSET('Sanitation Data'!$H$11,0,10*ROW('Sanitation Data'!H122))),DL128="No",ISNUMBER(OFFSET('Sanitation Data'!$H$11,0,10*ROW('Sanitation Data'!H122)))),CONCATENATE("[",ROUND(OFFSET('Sanitation Data'!$H$11,0,10*ROW('Sanitation Data'!H122)),0),"]"),IF(AND(ISNUMBER(OFFSET('Sanitation Data'!$H$11,0,10*ROW('Sanitation Data'!H122))),DL128="",ISNUMBER(OFFSET('Sanitation Data'!$H$11,0,10*ROW('Sanitation Data'!H122)))),OFFSET('Sanitation Data'!$H$11,0,10*ROW('Sanitation Data'!H122)),NA())))</f>
        <v>#N/A</v>
      </c>
      <c r="AX128" s="253" t="e">
        <f ca="true">+IF(AND(ISNUMBER(OFFSET('Sanitation Data'!$H$12,0,10*ROW('Sanitation Data'!H122))),DM128="Yes"),OFFSET('Sanitation Data'!$H$12,0,10*ROW('Sanitation Data'!H122)),IF(AND(ISNUMBER(OFFSET('Sanitation Data'!$H$12,0,10*ROW('Sanitation Data'!H122))),DM128="No",ISNUMBER(OFFSET('Sanitation Data'!$H$12,0,10*ROW('Sanitation Data'!H122)))),CONCATENATE("[",ROUND(OFFSET('Sanitation Data'!$H$12,0,10*ROW('Sanitation Data'!H122)),0),"]"),IF(AND(ISNUMBER(OFFSET('Sanitation Data'!$H$12,0,10*ROW('Sanitation Data'!H122))),DM128="",ISNUMBER(OFFSET('Sanitation Data'!$H$12,0,10*ROW('Sanitation Data'!H122)))),OFFSET('Sanitation Data'!$H$12,0,10*ROW('Sanitation Data'!H122)),NA())))</f>
        <v>#N/A</v>
      </c>
      <c r="AY128" s="253" t="e">
        <f ca="true">+IF(AND(ISNUMBER(OFFSET('Sanitation Data'!$H$13,0,10*ROW('Sanitation Data'!H122))),DN128="Yes"),OFFSET('Sanitation Data'!$H$13,0,10*ROW('Sanitation Data'!H122)),IF(AND(ISNUMBER(OFFSET('Sanitation Data'!$H$13,0,10*ROW('Sanitation Data'!H122))),DN128="No",ISNUMBER(OFFSET('Sanitation Data'!$H$13,0,10*ROW('Sanitation Data'!H122)))),CONCATENATE("[",ROUND(OFFSET('Sanitation Data'!$H$13,0,10*ROW('Sanitation Data'!H122)),0),"]"),IF(AND(ISNUMBER(OFFSET('Sanitation Data'!$H$13,0,10*ROW('Sanitation Data'!H122))),DN128="",ISNUMBER(OFFSET('Sanitation Data'!$H$13,0,10*ROW('Sanitation Data'!H122)))),OFFSET('Sanitation Data'!$H$13,0,10*ROW('Sanitation Data'!H122)),NA())))</f>
        <v>#N/A</v>
      </c>
      <c r="AZ128" s="254" t="e">
        <f ca="true">+IF(AND(ISNUMBER(OFFSET('Hygiene Data'!$C$6,0,10*ROW('Hygiene Data'!C122))),DO128="Yes"),OFFSET('Hygiene Data'!$C$6,0,10*ROW('Hygiene Data'!C122)),IF(AND(ISNUMBER(OFFSET('Hygiene Data'!$C$6,0,10*ROW('Hygiene Data'!C122))),DO128="No",ISNUMBER(OFFSET('Hygiene Data'!$C$6,0,10*ROW('Hygiene Data'!C122)))),CONCATENATE("[",ROUND(OFFSET('Hygiene Data'!$C$6,0,10*ROW('Hygiene Data'!C122)),0),"]"),IF(AND(ISNUMBER(OFFSET('Hygiene Data'!$C$6,0,10*ROW('Hygiene Data'!C122))),DO128="",ISNUMBER(OFFSET('Hygiene Data'!$C$6,0,10*ROW('Hygiene Data'!C122)))),OFFSET('Hygiene Data'!$C$6,0,10*ROW('Hygiene Data'!C122)),NA())))</f>
        <v>#N/A</v>
      </c>
      <c r="BA128" s="254" t="e">
        <f ca="true">+IF(AND(ISNUMBER(OFFSET('Hygiene Data'!$C$8,0,10*ROW('Hygiene Data'!C122))),DP128="Yes"),OFFSET('Hygiene Data'!$C$8,0,10*ROW('Hygiene Data'!C122)),IF(AND(ISNUMBER(OFFSET('Hygiene Data'!$C$8,0,10*ROW('Hygiene Data'!C122))),DP128="No",ISNUMBER(OFFSET('Hygiene Data'!$C$8,0,10*ROW('Hygiene Data'!C122)))),CONCATENATE("[",ROUND(OFFSET('Hygiene Data'!$C$8,0,10*ROW('Hygiene Data'!C122)),0),"]"),IF(AND(ISNUMBER(OFFSET('Hygiene Data'!$C$8,0,10*ROW('Hygiene Data'!C122))),DP128="",ISNUMBER(OFFSET('Hygiene Data'!$C$8,0,10*ROW('Hygiene Data'!C122)))),OFFSET('Hygiene Data'!$C$8,0,10*ROW('Hygiene Data'!C122)),NA())))</f>
        <v>#N/A</v>
      </c>
      <c r="BB128" s="254" t="e">
        <f ca="true">+IF(AND(ISNUMBER(OFFSET('Hygiene Data'!$C$10,0,10*ROW('Hygiene Data'!C122))),DQ128="Yes"),OFFSET('Hygiene Data'!$C$10,0,10*ROW('Hygiene Data'!C122)),IF(AND(ISNUMBER(OFFSET('Hygiene Data'!$C$10,0,10*ROW('Hygiene Data'!C122))),DQ128="No",ISNUMBER(OFFSET('Hygiene Data'!$C$10,0,10*ROW('Hygiene Data'!C122)))),CONCATENATE("[",ROUND(OFFSET('Hygiene Data'!$C$10,0,10*ROW('Hygiene Data'!C122)),0),"]"),IF(AND(ISNUMBER(OFFSET('Hygiene Data'!$C$10,0,10*ROW('Hygiene Data'!C122))),DQ128="",ISNUMBER(OFFSET('Hygiene Data'!$C$10,0,10*ROW('Hygiene Data'!C122)))),OFFSET('Hygiene Data'!$C$10,0,10*ROW('Hygiene Data'!C122)),NA())))</f>
        <v>#N/A</v>
      </c>
      <c r="BC128" s="254" t="e">
        <f ca="true">+IF(AND(ISNUMBER(OFFSET('Hygiene Data'!$D$6,0,10*ROW('Hygiene Data'!D122))),DR128="Yes"),OFFSET('Hygiene Data'!$D$6,0,10*ROW('Hygiene Data'!D122)),IF(AND(ISNUMBER(OFFSET('Hygiene Data'!$D$6,0,10*ROW('Hygiene Data'!D122))),DR128="No",ISNUMBER(OFFSET('Hygiene Data'!$D$6,0,10*ROW('Hygiene Data'!D122)))),CONCATENATE("[",ROUND(OFFSET('Hygiene Data'!$D$6,0,10*ROW('Hygiene Data'!D122)),0),"]"),IF(AND(ISNUMBER(OFFSET('Hygiene Data'!$D$6,0,10*ROW('Hygiene Data'!D122))),DR128="",ISNUMBER(OFFSET('Hygiene Data'!$D$6,0,10*ROW('Hygiene Data'!D122)))),OFFSET('Hygiene Data'!$D$6,0,10*ROW('Hygiene Data'!D122)),NA())))</f>
        <v>#N/A</v>
      </c>
      <c r="BD128" s="254" t="e">
        <f ca="true">+IF(AND(ISNUMBER(OFFSET('Hygiene Data'!$D$8,0,10*ROW('Hygiene Data'!D122))),DS128="Yes"),OFFSET('Hygiene Data'!$D$8,0,10*ROW('Hygiene Data'!D122)),IF(AND(ISNUMBER(OFFSET('Hygiene Data'!$D$8,0,10*ROW('Hygiene Data'!D122))),DS128="No",ISNUMBER(OFFSET('Hygiene Data'!$D$8,0,10*ROW('Hygiene Data'!D122)))),CONCATENATE("[",ROUND(OFFSET('Hygiene Data'!$D$8,0,10*ROW('Hygiene Data'!D122)),0),"]"),IF(AND(ISNUMBER(OFFSET('Hygiene Data'!$D$8,0,10*ROW('Hygiene Data'!D122))),DS128="",ISNUMBER(OFFSET('Hygiene Data'!$D$8,0,10*ROW('Hygiene Data'!D122)))),OFFSET('Hygiene Data'!$D$8,0,10*ROW('Hygiene Data'!D122)),NA())))</f>
        <v>#N/A</v>
      </c>
      <c r="BE128" s="254" t="e">
        <f ca="true">+IF(AND(ISNUMBER(OFFSET('Hygiene Data'!$D$10,0,10*ROW('Hygiene Data'!D122))),DT128="Yes"),OFFSET('Hygiene Data'!$D$10,0,10*ROW('Hygiene Data'!D122)),IF(AND(ISNUMBER(OFFSET('Hygiene Data'!$D$10,0,10*ROW('Hygiene Data'!D122))),DT128="No",ISNUMBER(OFFSET('Hygiene Data'!$D$10,0,10*ROW('Hygiene Data'!D122)))),CONCATENATE("[",ROUND(OFFSET('Hygiene Data'!$D$10,0,10*ROW('Hygiene Data'!D122)),0),"]"),IF(AND(ISNUMBER(OFFSET('Hygiene Data'!$D$10,0,10*ROW('Hygiene Data'!D122))),DT128="",ISNUMBER(OFFSET('Hygiene Data'!$D$10,0,10*ROW('Hygiene Data'!D122)))),OFFSET('Hygiene Data'!$D$10,0,10*ROW('Hygiene Data'!D122)),NA())))</f>
        <v>#N/A</v>
      </c>
      <c r="BF128" s="254" t="e">
        <f ca="true">+IF(AND(ISNUMBER(OFFSET('Hygiene Data'!$E$6,0,10*ROW('Hygiene Data'!E122))),DU128="Yes"),OFFSET('Hygiene Data'!$E$6,0,10*ROW('Hygiene Data'!E122)),IF(AND(ISNUMBER(OFFSET('Hygiene Data'!$E$6,0,10*ROW('Hygiene Data'!E122))),DU128="No",ISNUMBER(OFFSET('Hygiene Data'!$E$6,0,10*ROW('Hygiene Data'!E122)))),CONCATENATE("[",ROUND(OFFSET('Hygiene Data'!$E$6,0,10*ROW('Hygiene Data'!E122)),0),"]"),IF(AND(ISNUMBER(OFFSET('Hygiene Data'!$E$6,0,10*ROW('Hygiene Data'!E122))),DU128="",ISNUMBER(OFFSET('Hygiene Data'!$E$6,0,10*ROW('Hygiene Data'!E122)))),OFFSET('Hygiene Data'!$E$6,0,10*ROW('Hygiene Data'!E122)),NA())))</f>
        <v>#N/A</v>
      </c>
      <c r="BG128" s="254" t="e">
        <f ca="true">+IF(AND(ISNUMBER(OFFSET('Hygiene Data'!$E$8,0,10*ROW('Hygiene Data'!E122))),DV128="Yes"),OFFSET('Hygiene Data'!$E$8,0,10*ROW('Hygiene Data'!E122)),IF(AND(ISNUMBER(OFFSET('Hygiene Data'!$E$8,0,10*ROW('Hygiene Data'!E122))),DV128="No",ISNUMBER(OFFSET('Hygiene Data'!$E$8,0,10*ROW('Hygiene Data'!E122)))),CONCATENATE("[",ROUND(OFFSET('Hygiene Data'!$E$8,0,10*ROW('Hygiene Data'!E122)),0),"]"),IF(AND(ISNUMBER(OFFSET('Hygiene Data'!$E$8,0,10*ROW('Hygiene Data'!E122))),DV128="",ISNUMBER(OFFSET('Hygiene Data'!$E$8,0,10*ROW('Hygiene Data'!E122)))),OFFSET('Hygiene Data'!$E$8,0,10*ROW('Hygiene Data'!E122)),NA())))</f>
        <v>#N/A</v>
      </c>
      <c r="BH128" s="254" t="e">
        <f ca="true">+IF(AND(ISNUMBER(OFFSET('Hygiene Data'!$E$10,0,10*ROW('Hygiene Data'!E122))),DW128="Yes"),OFFSET('Hygiene Data'!$E$10,0,10*ROW('Hygiene Data'!E122)),IF(AND(ISNUMBER(OFFSET('Hygiene Data'!$E$10,0,10*ROW('Hygiene Data'!E122))),DW128="No",ISNUMBER(OFFSET('Hygiene Data'!$E$10,0,10*ROW('Hygiene Data'!E122)))),CONCATENATE("[",ROUND(OFFSET('Hygiene Data'!$E$10,0,10*ROW('Hygiene Data'!E122)),0),"]"),IF(AND(ISNUMBER(OFFSET('Hygiene Data'!$E$10,0,10*ROW('Hygiene Data'!E122))),DW128="",ISNUMBER(OFFSET('Hygiene Data'!$E$10,0,10*ROW('Hygiene Data'!E122)))),OFFSET('Hygiene Data'!$E$10,0,10*ROW('Hygiene Data'!E122)),NA())))</f>
        <v>#N/A</v>
      </c>
      <c r="BI128" s="254" t="e">
        <f ca="true">+IF(AND(ISNUMBER(OFFSET('Hygiene Data'!$F$6,0,10*ROW('Hygiene Data'!F122))),DX128="Yes"),OFFSET('Hygiene Data'!$F$6,0,10*ROW('Hygiene Data'!F122)),IF(AND(ISNUMBER(OFFSET('Hygiene Data'!$F$6,0,10*ROW('Hygiene Data'!F122))),DX128="No",ISNUMBER(OFFSET('Hygiene Data'!$F$6,0,10*ROW('Hygiene Data'!F122)))),CONCATENATE("[",ROUND(OFFSET('Hygiene Data'!$F$6,0,10*ROW('Hygiene Data'!F122)),0),"]"),IF(AND(ISNUMBER(OFFSET('Hygiene Data'!$F$6,0,10*ROW('Hygiene Data'!F122))),DX128="",ISNUMBER(OFFSET('Hygiene Data'!$F$6,0,10*ROW('Hygiene Data'!F122)))),OFFSET('Hygiene Data'!$F$6,0,10*ROW('Hygiene Data'!F122)),NA())))</f>
        <v>#N/A</v>
      </c>
      <c r="BJ128" s="254" t="e">
        <f ca="true">+IF(AND(ISNUMBER(OFFSET('Hygiene Data'!$F$8,0,10*ROW('Hygiene Data'!F122))),DY128="Yes"),OFFSET('Hygiene Data'!$F$8,0,10*ROW('Hygiene Data'!F122)),IF(AND(ISNUMBER(OFFSET('Hygiene Data'!$F$8,0,10*ROW('Hygiene Data'!F122))),DY128="No",ISNUMBER(OFFSET('Hygiene Data'!$F$8,0,10*ROW('Hygiene Data'!F122)))),CONCATENATE("[",ROUND(OFFSET('Hygiene Data'!$F$8,0,10*ROW('Hygiene Data'!F122)),0),"]"),IF(AND(ISNUMBER(OFFSET('Hygiene Data'!$F$8,0,10*ROW('Hygiene Data'!F122))),DY128="",ISNUMBER(OFFSET('Hygiene Data'!$F$8,0,10*ROW('Hygiene Data'!F122)))),OFFSET('Hygiene Data'!$F$8,0,10*ROW('Hygiene Data'!F122)),NA())))</f>
        <v>#N/A</v>
      </c>
      <c r="BK128" s="254" t="e">
        <f ca="true">+IF(AND(ISNUMBER(OFFSET('Hygiene Data'!$F$10,0,10*ROW('Hygiene Data'!F122))),DZ128="Yes"),OFFSET('Hygiene Data'!$F$10,0,10*ROW('Hygiene Data'!F122)),IF(AND(ISNUMBER(OFFSET('Hygiene Data'!$F$10,0,10*ROW('Hygiene Data'!F122))),DZ128="No",ISNUMBER(OFFSET('Hygiene Data'!$F$10,0,10*ROW('Hygiene Data'!F122)))),CONCATENATE("[",ROUND(OFFSET('Hygiene Data'!$F$10,0,10*ROW('Hygiene Data'!F122)),0),"]"),IF(AND(ISNUMBER(OFFSET('Hygiene Data'!$F$10,0,10*ROW('Hygiene Data'!F122))),DZ128="",ISNUMBER(OFFSET('Hygiene Data'!$F$10,0,10*ROW('Hygiene Data'!F122)))),OFFSET('Hygiene Data'!$F$10,0,10*ROW('Hygiene Data'!F122)),NA())))</f>
        <v>#N/A</v>
      </c>
      <c r="BL128" s="254" t="e">
        <f ca="true">+IF(AND(ISNUMBER(OFFSET('Hygiene Data'!$G$6,0,10*ROW('Hygiene Data'!G122))),EA128="Yes"),OFFSET('Hygiene Data'!$G$6,0,10*ROW('Hygiene Data'!G122)),IF(AND(ISNUMBER(OFFSET('Hygiene Data'!$G$6,0,10*ROW('Hygiene Data'!G122))),EA128="No",ISNUMBER(OFFSET('Hygiene Data'!$G$6,0,10*ROW('Hygiene Data'!G122)))),CONCATENATE("[",ROUND(OFFSET('Hygiene Data'!$G$6,0,10*ROW('Hygiene Data'!G122)),0),"]"),IF(AND(ISNUMBER(OFFSET('Hygiene Data'!$G$6,0,10*ROW('Hygiene Data'!G122))),EA128="",ISNUMBER(OFFSET('Hygiene Data'!$G$6,0,10*ROW('Hygiene Data'!G122)))),OFFSET('Hygiene Data'!$G$6,0,10*ROW('Hygiene Data'!G122)),NA())))</f>
        <v>#N/A</v>
      </c>
      <c r="BM128" s="254" t="e">
        <f ca="true">+IF(AND(ISNUMBER(OFFSET('Hygiene Data'!$G$8,0,10*ROW('Hygiene Data'!G122))),EB128="Yes"),OFFSET('Hygiene Data'!$G$8,0,10*ROW('Hygiene Data'!G122)),IF(AND(ISNUMBER(OFFSET('Hygiene Data'!$G$8,0,10*ROW('Hygiene Data'!G122))),EB128="No",ISNUMBER(OFFSET('Hygiene Data'!$G$8,0,10*ROW('Hygiene Data'!G122)))),CONCATENATE("[",ROUND(OFFSET('Hygiene Data'!$G$8,0,10*ROW('Hygiene Data'!G122)),0),"]"),IF(AND(ISNUMBER(OFFSET('Hygiene Data'!$G$8,0,10*ROW('Hygiene Data'!G122))),EB128="",ISNUMBER(OFFSET('Hygiene Data'!$G$8,0,10*ROW('Hygiene Data'!G122)))),OFFSET('Hygiene Data'!$G$8,0,10*ROW('Hygiene Data'!G122)),NA())))</f>
        <v>#N/A</v>
      </c>
      <c r="BN128" s="254" t="e">
        <f ca="true">+IF(AND(ISNUMBER(OFFSET('Hygiene Data'!$G$10,0,10*ROW('Hygiene Data'!G122))),EC128="Yes"),OFFSET('Hygiene Data'!$G$10,0,10*ROW('Hygiene Data'!G122)),IF(AND(ISNUMBER(OFFSET('Hygiene Data'!$G$10,0,10*ROW('Hygiene Data'!G122))),EC128="No",ISNUMBER(OFFSET('Hygiene Data'!$G$10,0,10*ROW('Hygiene Data'!G122)))),CONCATENATE("[",ROUND(OFFSET('Hygiene Data'!$G$10,0,10*ROW('Hygiene Data'!G122)),0),"]"),IF(AND(ISNUMBER(OFFSET('Hygiene Data'!$G$10,0,10*ROW('Hygiene Data'!G122))),EC128="",ISNUMBER(OFFSET('Hygiene Data'!$G$10,0,10*ROW('Hygiene Data'!G122)))),OFFSET('Hygiene Data'!$G$10,0,10*ROW('Hygiene Data'!G122)),NA())))</f>
        <v>#N/A</v>
      </c>
      <c r="BO128" s="254" t="e">
        <f ca="true">+IF(AND(ISNUMBER(OFFSET('Hygiene Data'!$H$6,0,10*ROW('Hygiene Data'!H122))),ED128="Yes"),OFFSET('Hygiene Data'!$H$6,0,10*ROW('Hygiene Data'!H122)),IF(AND(ISNUMBER(OFFSET('Hygiene Data'!$H$6,0,10*ROW('Hygiene Data'!H122))),ED128="No",ISNUMBER(OFFSET('Hygiene Data'!$H$6,0,10*ROW('Hygiene Data'!H122)))),CONCATENATE("[",ROUND(OFFSET('Hygiene Data'!$H$6,0,10*ROW('Hygiene Data'!H122)),0),"]"),IF(AND(ISNUMBER(OFFSET('Hygiene Data'!$H$6,0,10*ROW('Hygiene Data'!H122))),ED128="",ISNUMBER(OFFSET('Hygiene Data'!$H$6,0,10*ROW('Hygiene Data'!H122)))),OFFSET('Hygiene Data'!$H$6,0,10*ROW('Hygiene Data'!H122)),NA())))</f>
        <v>#N/A</v>
      </c>
      <c r="BP128" s="254" t="e">
        <f ca="true">+IF(AND(ISNUMBER(OFFSET('Hygiene Data'!$H$8,0,10*ROW('Hygiene Data'!H122))),EE128="Yes"),OFFSET('Hygiene Data'!$H$8,0,10*ROW('Hygiene Data'!H122)),IF(AND(ISNUMBER(OFFSET('Hygiene Data'!$H$8,0,10*ROW('Hygiene Data'!H122))),EE128="No",ISNUMBER(OFFSET('Hygiene Data'!$H$8,0,10*ROW('Hygiene Data'!H122)))),CONCATENATE("[",ROUND(OFFSET('Hygiene Data'!$H$8,0,10*ROW('Hygiene Data'!H122)),0),"]"),IF(AND(ISNUMBER(OFFSET('Hygiene Data'!$H$8,0,10*ROW('Hygiene Data'!H122))),EE128="",ISNUMBER(OFFSET('Hygiene Data'!$H$8,0,10*ROW('Hygiene Data'!H122)))),OFFSET('Hygiene Data'!$H$8,0,10*ROW('Hygiene Data'!H122)),NA())))</f>
        <v>#N/A</v>
      </c>
      <c r="BQ128" s="254" t="e">
        <f ca="true">+IF(AND(ISNUMBER(OFFSET('Hygiene Data'!$H$10,0,10*ROW('Hygiene Data'!H122))),EF128="Yes"),OFFSET('Hygiene Data'!$H$10,0,10*ROW('Hygiene Data'!H122)),IF(AND(ISNUMBER(OFFSET('Hygiene Data'!$H$10,0,10*ROW('Hygiene Data'!H122))),EF128="No",ISNUMBER(OFFSET('Hygiene Data'!$H$10,0,10*ROW('Hygiene Data'!H122)))),CONCATENATE("[",ROUND(OFFSET('Hygiene Data'!$H$10,0,10*ROW('Hygiene Data'!H122)),0),"]"),IF(AND(ISNUMBER(OFFSET('Hygiene Data'!$H$10,0,10*ROW('Hygiene Data'!H122))),EF128="",ISNUMBER(OFFSET('Hygiene Data'!$H$10,0,10*ROW('Hygiene Data'!H122)))),OFFSET('Hygiene Data'!$H$10,0,10*ROW('Hygiene Data'!H122)),NA())))</f>
        <v>#N/A</v>
      </c>
      <c r="BS128" s="36" t="str">
        <f ca="true">+IF(OFFSET('Water Data'!$C$28,0,10*ROW('Water Data'!C122))="","",OFFSET('Water Data'!$C$28,0,10*ROW('Water Data'!C122)))</f>
        <v/>
      </c>
      <c r="BT128" s="36" t="str">
        <f ca="true">+IF(OFFSET('Water Data'!$C$29,0,10*ROW('Water Data'!C122))="","",OFFSET('Water Data'!$C$29,0,10*ROW('Water Data'!C122)))</f>
        <v/>
      </c>
      <c r="BU128" s="36" t="str">
        <f ca="true">+IF(OFFSET('Water Data'!$C$30,0,10*ROW('Water Data'!C122))="","",OFFSET('Water Data'!$C$30,0,10*ROW('Water Data'!C122)))</f>
        <v/>
      </c>
      <c r="BV128" s="36" t="str">
        <f ca="true">+IF(OFFSET('Water Data'!$D$28,0,10*ROW('Water Data'!D122))="","",OFFSET('Water Data'!$D$28,0,10*ROW('Water Data'!D122)))</f>
        <v/>
      </c>
      <c r="BW128" s="36" t="str">
        <f ca="true">+IF(OFFSET('Water Data'!$D$29,0,10*ROW('Water Data'!D122))="","",OFFSET('Water Data'!$D$29,0,10*ROW('Water Data'!D122)))</f>
        <v/>
      </c>
      <c r="BX128" s="36" t="str">
        <f ca="true">+IF(OFFSET('Water Data'!$D$30,0,10*ROW('Water Data'!D122))="","",OFFSET('Water Data'!$D$30,0,10*ROW('Water Data'!D122)))</f>
        <v/>
      </c>
      <c r="BY128" s="36" t="str">
        <f ca="true">+IF(OFFSET('Water Data'!$E$28,0,10*ROW('Water Data'!E122))="","",OFFSET('Water Data'!$E$28,0,10*ROW('Water Data'!E122)))</f>
        <v/>
      </c>
      <c r="BZ128" s="36" t="str">
        <f ca="true">+IF(OFFSET('Water Data'!$E$29,0,10*ROW('Water Data'!E122))="","",OFFSET('Water Data'!$E$29,0,10*ROW('Water Data'!E122)))</f>
        <v/>
      </c>
      <c r="CA128" s="36" t="str">
        <f ca="true">+IF(OFFSET('Water Data'!$E$30,0,10*ROW('Water Data'!E122))="","",OFFSET('Water Data'!$E$30,0,10*ROW('Water Data'!E122)))</f>
        <v/>
      </c>
      <c r="CB128" s="36" t="str">
        <f ca="true">+IF(OFFSET('Water Data'!$F$28,0,10*ROW('Water Data'!F122))="","",OFFSET('Water Data'!$F$28,0,10*ROW('Water Data'!F122)))</f>
        <v/>
      </c>
      <c r="CC128" s="36" t="str">
        <f ca="true">+IF(OFFSET('Water Data'!$F$29,0,10*ROW('Water Data'!F122))="","",OFFSET('Water Data'!$F$29,0,10*ROW('Water Data'!F122)))</f>
        <v/>
      </c>
      <c r="CD128" s="36" t="str">
        <f ca="true">+IF(OFFSET('Water Data'!$F$30,0,10*ROW('Water Data'!F122))="","",OFFSET('Water Data'!$F$30,0,10*ROW('Water Data'!F122)))</f>
        <v/>
      </c>
      <c r="CE128" s="36" t="str">
        <f ca="true">+IF(OFFSET('Water Data'!$G$28,0,10*ROW('Water Data'!G122))="","",OFFSET('Water Data'!$G$28,0,10*ROW('Water Data'!G122)))</f>
        <v/>
      </c>
      <c r="CF128" s="36" t="str">
        <f ca="true">+IF(OFFSET('Water Data'!$G$29,0,10*ROW('Water Data'!G122))="","",OFFSET('Water Data'!$G$29,0,10*ROW('Water Data'!G122)))</f>
        <v/>
      </c>
      <c r="CG128" s="36" t="str">
        <f ca="true">+IF(OFFSET('Water Data'!$G$30,0,10*ROW('Water Data'!G122))="","",OFFSET('Water Data'!$G$30,0,10*ROW('Water Data'!G122)))</f>
        <v/>
      </c>
      <c r="CH128" s="36" t="str">
        <f ca="true">+IF(OFFSET('Water Data'!$H$28,0,10*ROW('Water Data'!H122))="","",OFFSET('Water Data'!$H$28,0,10*ROW('Water Data'!H122)))</f>
        <v/>
      </c>
      <c r="CI128" s="36" t="str">
        <f ca="true">+IF(OFFSET('Water Data'!$H$29,0,10*ROW('Water Data'!H122))="","",OFFSET('Water Data'!$H$29,0,10*ROW('Water Data'!H122)))</f>
        <v/>
      </c>
      <c r="CJ128" s="36" t="str">
        <f ca="true">+IF(OFFSET('Water Data'!$H$30,0,10*ROW('Water Data'!H122))="","",OFFSET('Water Data'!$H$30,0,10*ROW('Water Data'!H122)))</f>
        <v/>
      </c>
      <c r="CK128" s="36" t="str">
        <f ca="true">+IF(OFFSET('Sanitation Data'!$C$29,0,10*ROW('Sanitation Data'!C122))="","",OFFSET('Sanitation Data'!$C$29,0,10*ROW('Sanitation Data'!C122)))</f>
        <v/>
      </c>
      <c r="CL128" s="36" t="str">
        <f ca="true">+IF(OFFSET('Sanitation Data'!$C$30,0,10*ROW('Sanitation Data'!C122))="","",OFFSET('Sanitation Data'!$C$30,0,10*ROW('Sanitation Data'!C122)))</f>
        <v/>
      </c>
      <c r="CM128" s="36" t="str">
        <f ca="true">+IF(OFFSET('Sanitation Data'!$C$31,0,10*ROW('Sanitation Data'!C122))="","",OFFSET('Sanitation Data'!$C$31,0,10*ROW('Sanitation Data'!C122)))</f>
        <v/>
      </c>
      <c r="CN128" s="36" t="str">
        <f ca="true">+IF(OFFSET('Sanitation Data'!$C$32,0,10*ROW('Sanitation Data'!C122))="","",OFFSET('Sanitation Data'!$C$32,0,10*ROW('Sanitation Data'!C122)))</f>
        <v/>
      </c>
      <c r="CO128" s="36" t="str">
        <f ca="true">+IF(OFFSET('Sanitation Data'!$C$33,0,10*ROW('Sanitation Data'!C122))="","",OFFSET('Sanitation Data'!$C$33,0,10*ROW('Sanitation Data'!C122)))</f>
        <v/>
      </c>
      <c r="CP128" s="36" t="str">
        <f ca="true">+IF(OFFSET('Sanitation Data'!$D$29,0,10*ROW('Sanitation Data'!D122))="","",OFFSET('Sanitation Data'!$D$29,0,10*ROW('Sanitation Data'!D122)))</f>
        <v/>
      </c>
      <c r="CQ128" s="36" t="str">
        <f ca="true">+IF(OFFSET('Sanitation Data'!$D$30,0,10*ROW('Sanitation Data'!D122))="","",OFFSET('Sanitation Data'!$D$30,0,10*ROW('Sanitation Data'!D122)))</f>
        <v/>
      </c>
      <c r="CR128" s="36" t="str">
        <f ca="true">+IF(OFFSET('Sanitation Data'!$D$31,0,10*ROW('Sanitation Data'!D122))="","",OFFSET('Sanitation Data'!$D$31,0,10*ROW('Sanitation Data'!D122)))</f>
        <v/>
      </c>
      <c r="CS128" s="36" t="str">
        <f ca="true">+IF(OFFSET('Sanitation Data'!$D$32,0,10*ROW('Sanitation Data'!D122))="","",OFFSET('Sanitation Data'!$D$32,0,10*ROW('Sanitation Data'!D122)))</f>
        <v/>
      </c>
      <c r="CT128" s="36" t="str">
        <f ca="true">+IF(OFFSET('Sanitation Data'!$D$33,0,10*ROW('Sanitation Data'!D122))="","",OFFSET('Sanitation Data'!$D$33,0,10*ROW('Sanitation Data'!D122)))</f>
        <v/>
      </c>
      <c r="CU128" s="36" t="str">
        <f ca="true">+IF(OFFSET('Sanitation Data'!$E$29,0,10*ROW('Sanitation Data'!E122))="","",OFFSET('Sanitation Data'!$E$29,0,10*ROW('Sanitation Data'!E122)))</f>
        <v/>
      </c>
      <c r="CV128" s="36" t="str">
        <f ca="true">+IF(OFFSET('Sanitation Data'!$E$30,0,10*ROW('Sanitation Data'!E122))="","",OFFSET('Sanitation Data'!$E$30,0,10*ROW('Sanitation Data'!E122)))</f>
        <v/>
      </c>
      <c r="CW128" s="36" t="str">
        <f ca="true">+IF(OFFSET('Sanitation Data'!$E$31,0,10*ROW('Sanitation Data'!E122))="","",OFFSET('Sanitation Data'!$E$31,0,10*ROW('Sanitation Data'!E122)))</f>
        <v/>
      </c>
      <c r="CX128" s="36" t="str">
        <f ca="true">+IF(OFFSET('Sanitation Data'!$E$32,0,10*ROW('Sanitation Data'!E122))="","",OFFSET('Sanitation Data'!$E$32,0,10*ROW('Sanitation Data'!E122)))</f>
        <v/>
      </c>
      <c r="CY128" s="36" t="str">
        <f ca="true">+IF(OFFSET('Sanitation Data'!$E$33,0,10*ROW('Sanitation Data'!E122))="","",OFFSET('Sanitation Data'!$E$33,0,10*ROW('Sanitation Data'!E122)))</f>
        <v/>
      </c>
      <c r="CZ128" s="36" t="str">
        <f ca="true">+IF(OFFSET('Sanitation Data'!$F$29,0,10*ROW('Sanitation Data'!F122))="","",OFFSET('Sanitation Data'!$F$29,0,10*ROW('Sanitation Data'!F122)))</f>
        <v/>
      </c>
      <c r="DA128" s="36" t="str">
        <f ca="true">+IF(OFFSET('Sanitation Data'!$F$30,0,10*ROW('Sanitation Data'!F122))="","",OFFSET('Sanitation Data'!$F$30,0,10*ROW('Sanitation Data'!F122)))</f>
        <v/>
      </c>
      <c r="DB128" s="36" t="str">
        <f ca="true">+IF(OFFSET('Sanitation Data'!$F$31,0,10*ROW('Sanitation Data'!F122))="","",OFFSET('Sanitation Data'!$F$31,0,10*ROW('Sanitation Data'!F122)))</f>
        <v/>
      </c>
      <c r="DC128" s="36" t="str">
        <f ca="true">+IF(OFFSET('Sanitation Data'!$F$32,0,10*ROW('Sanitation Data'!F122))="","",OFFSET('Sanitation Data'!$F$32,0,10*ROW('Sanitation Data'!F122)))</f>
        <v/>
      </c>
      <c r="DD128" s="36" t="str">
        <f ca="true">+IF(OFFSET('Sanitation Data'!$F$33,0,10*ROW('Sanitation Data'!F122))="","",OFFSET('Sanitation Data'!$F$33,0,10*ROW('Sanitation Data'!F122)))</f>
        <v/>
      </c>
      <c r="DE128" s="36" t="str">
        <f ca="true">+IF(OFFSET('Sanitation Data'!$G$29,0,10*ROW('Sanitation Data'!G122))="","",OFFSET('Sanitation Data'!$G$29,0,10*ROW('Sanitation Data'!G122)))</f>
        <v/>
      </c>
      <c r="DF128" s="36" t="str">
        <f ca="true">+IF(OFFSET('Sanitation Data'!$G$30,0,10*ROW('Sanitation Data'!G122))="","",OFFSET('Sanitation Data'!$G$30,0,10*ROW('Sanitation Data'!G122)))</f>
        <v/>
      </c>
      <c r="DG128" s="36" t="str">
        <f ca="true">+IF(OFFSET('Sanitation Data'!$G$31,0,10*ROW('Sanitation Data'!G122))="","",OFFSET('Sanitation Data'!$G$31,0,10*ROW('Sanitation Data'!G122)))</f>
        <v/>
      </c>
      <c r="DH128" s="36" t="str">
        <f ca="true">+IF(OFFSET('Sanitation Data'!$G$32,0,10*ROW('Sanitation Data'!G122))="","",OFFSET('Sanitation Data'!$G$32,0,10*ROW('Sanitation Data'!G122)))</f>
        <v/>
      </c>
      <c r="DI128" s="36" t="str">
        <f ca="true">+IF(OFFSET('Sanitation Data'!$G$33,0,10*ROW('Sanitation Data'!G122))="","",OFFSET('Sanitation Data'!$G$33,0,10*ROW('Sanitation Data'!G122)))</f>
        <v/>
      </c>
      <c r="DJ128" s="36" t="str">
        <f ca="true">+IF(OFFSET('Sanitation Data'!$H$29,0,10*ROW('Sanitation Data'!H122))="","",OFFSET('Sanitation Data'!$H$29,0,10*ROW('Sanitation Data'!H122)))</f>
        <v/>
      </c>
      <c r="DK128" s="36" t="str">
        <f ca="true">+IF(OFFSET('Sanitation Data'!$H$30,0,10*ROW('Sanitation Data'!H122))="","",OFFSET('Sanitation Data'!$H$30,0,10*ROW('Sanitation Data'!H122)))</f>
        <v/>
      </c>
      <c r="DL128" s="36" t="str">
        <f ca="true">+IF(OFFSET('Sanitation Data'!$H$31,0,10*ROW('Sanitation Data'!H122))="","",OFFSET('Sanitation Data'!$H$31,0,10*ROW('Sanitation Data'!H122)))</f>
        <v/>
      </c>
      <c r="DM128" s="36" t="str">
        <f ca="true">+IF(OFFSET('Sanitation Data'!$H$32,0,10*ROW('Sanitation Data'!H122))="","",OFFSET('Sanitation Data'!$H$32,0,10*ROW('Sanitation Data'!H122)))</f>
        <v/>
      </c>
      <c r="DN128" s="36" t="str">
        <f ca="true">+IF(OFFSET('Sanitation Data'!$H$33,0,10*ROW('Sanitation Data'!H122))="","",OFFSET('Sanitation Data'!$H$33,0,10*ROW('Sanitation Data'!H122)))</f>
        <v/>
      </c>
      <c r="DO128" s="36" t="str">
        <f ca="true">+IF(OFFSET('Hygiene Data'!$C$12,0,10*ROW('Hygiene Data'!C122))="","",OFFSET('Hygiene Data'!$C$12,0,10*ROW('Hygiene Data'!C122)))</f>
        <v/>
      </c>
      <c r="DP128" s="36" t="str">
        <f ca="true">+IF(OFFSET('Hygiene Data'!$C$13,0,10*ROW('Hygiene Data'!C122))="","",OFFSET('Hygiene Data'!$C$13,0,10*ROW('Hygiene Data'!C122)))</f>
        <v/>
      </c>
      <c r="DQ128" s="36" t="str">
        <f ca="true">+IF(OFFSET('Hygiene Data'!$C$14,0,10*ROW('Hygiene Data'!C122))="","",OFFSET('Hygiene Data'!$C$14,0,10*ROW('Hygiene Data'!C122)))</f>
        <v/>
      </c>
      <c r="DR128" s="36" t="str">
        <f ca="true">+IF(OFFSET('Hygiene Data'!$D$12,0,10*ROW('Hygiene Data'!D122))="","",OFFSET('Hygiene Data'!$D$12,0,10*ROW('Hygiene Data'!D122)))</f>
        <v/>
      </c>
      <c r="DS128" s="36" t="str">
        <f ca="true">+IF(OFFSET('Hygiene Data'!$D$13,0,10*ROW('Hygiene Data'!D122))="","",OFFSET('Hygiene Data'!$D$13,0,10*ROW('Hygiene Data'!D122)))</f>
        <v/>
      </c>
      <c r="DT128" s="36" t="str">
        <f ca="true">+IF(OFFSET('Hygiene Data'!$D$14,0,10*ROW('Hygiene Data'!D122))="","",OFFSET('Hygiene Data'!$D$14,0,10*ROW('Hygiene Data'!D122)))</f>
        <v/>
      </c>
      <c r="DU128" s="36" t="str">
        <f ca="true">+IF(OFFSET('Hygiene Data'!$E$12,0,10*ROW('Hygiene Data'!E122))="","",OFFSET('Hygiene Data'!$E$12,0,10*ROW('Hygiene Data'!E122)))</f>
        <v/>
      </c>
      <c r="DV128" s="36" t="str">
        <f ca="true">+IF(OFFSET('Hygiene Data'!$E$13,0,10*ROW('Hygiene Data'!E122))="","",OFFSET('Hygiene Data'!$E$13,0,10*ROW('Hygiene Data'!E122)))</f>
        <v/>
      </c>
      <c r="DW128" s="36" t="str">
        <f ca="true">+IF(OFFSET('Hygiene Data'!$E$14,0,10*ROW('Hygiene Data'!E122))="","",OFFSET('Hygiene Data'!$E$14,0,10*ROW('Hygiene Data'!E122)))</f>
        <v/>
      </c>
      <c r="DX128" s="36" t="str">
        <f ca="true">+IF(OFFSET('Hygiene Data'!$F$12,0,10*ROW('Hygiene Data'!F122))="","",OFFSET('Hygiene Data'!$F$12,0,10*ROW('Hygiene Data'!F122)))</f>
        <v/>
      </c>
      <c r="DY128" s="36" t="str">
        <f ca="true">+IF(OFFSET('Hygiene Data'!$F$13,0,10*ROW('Hygiene Data'!F122))="","",OFFSET('Hygiene Data'!$F$13,0,10*ROW('Hygiene Data'!F122)))</f>
        <v/>
      </c>
      <c r="DZ128" s="36" t="str">
        <f ca="true">+IF(OFFSET('Hygiene Data'!$F$14,0,10*ROW('Hygiene Data'!F122))="","",OFFSET('Hygiene Data'!$F$14,0,10*ROW('Hygiene Data'!F122)))</f>
        <v/>
      </c>
      <c r="EA128" s="36" t="str">
        <f ca="true">+IF(OFFSET('Hygiene Data'!$G$12,0,10*ROW('Hygiene Data'!G122))="","",OFFSET('Hygiene Data'!$G$12,0,10*ROW('Hygiene Data'!G122)))</f>
        <v/>
      </c>
      <c r="EB128" s="36" t="str">
        <f ca="true">+IF(OFFSET('Hygiene Data'!$G$13,0,10*ROW('Hygiene Data'!G122))="","",OFFSET('Hygiene Data'!$G$13,0,10*ROW('Hygiene Data'!G122)))</f>
        <v/>
      </c>
      <c r="EC128" s="36" t="str">
        <f ca="true">+IF(OFFSET('Hygiene Data'!$G$14,0,10*ROW('Hygiene Data'!G122))="","",OFFSET('Hygiene Data'!$G$14,0,10*ROW('Hygiene Data'!G122)))</f>
        <v/>
      </c>
      <c r="ED128" s="36" t="str">
        <f ca="true">+IF(OFFSET('Hygiene Data'!$H$12,0,10*ROW('Hygiene Data'!H122))="","",OFFSET('Hygiene Data'!$H$12,0,10*ROW('Hygiene Data'!H122)))</f>
        <v/>
      </c>
      <c r="EE128" s="36" t="str">
        <f ca="true">+IF(OFFSET('Hygiene Data'!$H$13,0,10*ROW('Hygiene Data'!H122))="","",OFFSET('Hygiene Data'!$H$13,0,10*ROW('Hygiene Data'!H122)))</f>
        <v/>
      </c>
      <c r="EF128" s="36" t="str">
        <f ca="true">+IF(OFFSET('Hygiene Data'!$H$14,0,10*ROW('Hygiene Data'!H122))="","",OFFSET('Hygiene Data'!$H$14,0,10*ROW('Hygiene Data'!H122)))</f>
        <v/>
      </c>
    </row>
    <row r="129" x14ac:dyDescent="0.2">
      <c r="A129" s="59" t="str">
        <f ca="true">+IF(OFFSET('Water Data'!$B$1,0,10*ROW('Water Data'!B126))="","",OFFSET('Water Data'!$B$1,0,10*ROW('Water Data'!B126)))</f>
        <v/>
      </c>
      <c r="B129" s="59" t="str">
        <f ca="true">+IF(OFFSET('Water Data'!$A$3,0,10*ROW('Water Data'!A126))="","",OFFSET('Water Data'!$A$3,0,10*ROW('Water Data'!A126)))</f>
        <v/>
      </c>
      <c r="C129" s="59" t="str">
        <f ca="true">+IF(OFFSET('Water Data'!$C$3,0,10*ROW('Water Data'!C126))="","",OFFSET('Water Data'!$C$3,0,10*ROW('Water Data'!C126)))</f>
        <v/>
      </c>
      <c r="D129" s="252" t="e">
        <f ca="true">+IF(AND(ISNUMBER(OFFSET('Water Data'!$C$5,0,10*ROW('Water Data'!C123))),BS129="Yes"),100-OFFSET('Water Data'!$C$5,0,10*ROW('Water Data'!C123)),IF(AND(ISNUMBER(OFFSET('Water Data'!$C$5,0,10*ROW('Water Data'!C123))),BS129="No",ISNUMBER(OFFSET('Water Data'!$C$5,0,10*ROW('Water Data'!C123)))),CONCATENATE("[",ROUND(100-OFFSET('Water Data'!$C$5,0,10*ROW('Water Data'!C123)),0),"]"),IF(AND(ISNUMBER(OFFSET('Water Data'!$C$5,0,10*ROW('Water Data'!C123))),BS129="",ISNUMBER(OFFSET('Water Data'!$C$5,0,10*ROW('Water Data'!C123)))),100-OFFSET('Water Data'!$C$5,0,10*ROW('Water Data'!C123)),NA())))</f>
        <v>#N/A</v>
      </c>
      <c r="E129" s="252" t="e">
        <f ca="true">+IF(AND(ISNUMBER(OFFSET('Water Data'!$C$7,0,10*ROW('Water Data'!D123))),BT129="Yes"),OFFSET('Water Data'!$C$7,0,10*ROW('Water Data'!C123)),IF(AND(ISNUMBER(OFFSET('Water Data'!$C$7,0,10*ROW('Water Data'!C123))),BT129="No",ISNUMBER(OFFSET('Water Data'!$C$7,0,10*ROW('Water Data'!C123)))),CONCATENATE("[",ROUND(OFFSET('Water Data'!$C$7,0,10*ROW('Water Data'!C123)),0),"]"),IF(AND(ISNUMBER(OFFSET('Water Data'!$C$7,0,10*ROW('Water Data'!C123))),BT129="",ISNUMBER(OFFSET('Water Data'!$C$7,0,10*ROW('Water Data'!C123)))),OFFSET('Water Data'!$C$7,0,10*ROW('Water Data'!C123)),NA())))</f>
        <v>#N/A</v>
      </c>
      <c r="F129" s="252" t="e">
        <f ca="true">+IF(AND(ISNUMBER(OFFSET('Water Data'!$C$10,0,10*ROW('Water Data'!C123))),BU129="Yes"),OFFSET('Water Data'!$C$10,0,10*ROW('Water Data'!C123)),IF(AND(ISNUMBER(OFFSET('Water Data'!$C$10,0,10*ROW('Water Data'!C123))),BU129="No",ISNUMBER(OFFSET('Water Data'!$C$10,0,10*ROW('Water Data'!C123)))),CONCATENATE("[",ROUND(OFFSET('Water Data'!$C$10,0,10*ROW('Water Data'!C123)),0),"]"),IF(AND(ISNUMBER(OFFSET('Water Data'!$C$10,0,10*ROW('Water Data'!C123))),BU129="",ISNUMBER(OFFSET('Water Data'!$C$10,0,10*ROW('Water Data'!C123)))),OFFSET('Water Data'!$C$10,0,10*ROW('Water Data'!C123)),NA())))</f>
        <v>#N/A</v>
      </c>
      <c r="G129" s="252" t="e">
        <f ca="true">+IF(AND(ISNUMBER(OFFSET('Water Data'!$D$5,0,10*ROW('Water Data'!D123))),BV129="Yes"),100-OFFSET('Water Data'!$D$5,0,10*ROW('Water Data'!D123)),IF(AND(ISNUMBER(OFFSET('Water Data'!$D$5,0,10*ROW('Water Data'!D123))),BV129="No",ISNUMBER(OFFSET('Water Data'!$D$5,0,10*ROW('Water Data'!D123)))),CONCATENATE("[",ROUND(100-OFFSET('Water Data'!$D$5,0,10*ROW('Water Data'!D123)),0),"]"),IF(AND(ISNUMBER(OFFSET('Water Data'!$D$5,0,10*ROW('Water Data'!D123))),BV129="",ISNUMBER(OFFSET('Water Data'!$D$5,0,10*ROW('Water Data'!D123)))),100-OFFSET('Water Data'!$D$5,0,10*ROW('Water Data'!D123)),NA())))</f>
        <v>#N/A</v>
      </c>
      <c r="H129" s="252" t="e">
        <f ca="true">+IF(AND(ISNUMBER(OFFSET('Water Data'!$D$7,0,10*ROW('Water Data'!D123))),BW129="Yes"),OFFSET('Water Data'!$D$7,0,10*ROW('Water Data'!D123)),IF(AND(ISNUMBER(OFFSET('Water Data'!$D$7,0,10*ROW('Water Data'!D123))),BW129="No",ISNUMBER(OFFSET('Water Data'!$D$7,0,10*ROW('Water Data'!D123)))),CONCATENATE("[",ROUND(OFFSET('Water Data'!$C$7,0,10*ROW('Water Data'!D123)),0),"]"),IF(AND(ISNUMBER(OFFSET('Water Data'!$D$7,0,10*ROW('Water Data'!D123))),BW129="",ISNUMBER(OFFSET('Water Data'!$D$7,0,10*ROW('Water Data'!D123)))),OFFSET('Water Data'!$D$7,0,10*ROW('Water Data'!D123)),NA())))</f>
        <v>#N/A</v>
      </c>
      <c r="I129" s="252" t="e">
        <f ca="true">+IF(AND(ISNUMBER(OFFSET('Water Data'!$D$10,0,10*ROW('Water Data'!D123))),BX129="Yes"),OFFSET('Water Data'!$D$10,0,10*ROW('Water Data'!D123)),IF(AND(ISNUMBER(OFFSET('Water Data'!$D$10,0,10*ROW('Water Data'!D123))),BX129="No",ISNUMBER(OFFSET('Water Data'!$D$10,0,10*ROW('Water Data'!D123)))),CONCATENATE("[",ROUND(OFFSET('Water Data'!$D$10,0,10*ROW('Water Data'!D123)),0),"]"),IF(AND(ISNUMBER(OFFSET('Water Data'!$D$10,0,10*ROW('Water Data'!D123))),BX129="",ISNUMBER(OFFSET('Water Data'!$D$10,0,10*ROW('Water Data'!D123)))),OFFSET('Water Data'!$D$10,0,10*ROW('Water Data'!D123)),NA())))</f>
        <v>#N/A</v>
      </c>
      <c r="J129" s="252" t="e">
        <f ca="true">+IF(AND(ISNUMBER(OFFSET('Water Data'!$E$5,0,10*ROW('Water Data'!E123))),BY129="Yes"),100-OFFSET('Water Data'!$E$5,0,10*ROW('Water Data'!E123)),IF(AND(ISNUMBER(OFFSET('Water Data'!$E$5,0,10*ROW('Water Data'!E123))),BY129="No",ISNUMBER(OFFSET('Water Data'!$E$5,0,10*ROW('Water Data'!E123)))),CONCATENATE("[",ROUND(100-OFFSET('Water Data'!$E$5,0,10*ROW('Water Data'!E123)),0),"]"),IF(AND(ISNUMBER(OFFSET('Water Data'!$E$5,0,10*ROW('Water Data'!E123))),BY129="",ISNUMBER(OFFSET('Water Data'!$E$5,0,10*ROW('Water Data'!E123)))),100-OFFSET('Water Data'!$E$5,0,10*ROW('Water Data'!E123)),NA())))</f>
        <v>#N/A</v>
      </c>
      <c r="K129" s="252" t="e">
        <f ca="true">+IF(AND(ISNUMBER(OFFSET('Water Data'!$E$7,0,10*ROW('Water Data'!E123))),BZ129="Yes"),OFFSET('Water Data'!$E$7,0,10*ROW('Water Data'!E123)),IF(AND(ISNUMBER(OFFSET('Water Data'!$E$7,0,10*ROW('Water Data'!E123))),BZ129="No",ISNUMBER(OFFSET('Water Data'!$E$7,0,10*ROW('Water Data'!E123)))),CONCATENATE("[",ROUND(OFFSET('Water Data'!$E$7,0,10*ROW('Water Data'!E123)),0),"]"),IF(AND(ISNUMBER(OFFSET('Water Data'!$E$7,0,10*ROW('Water Data'!E123))),BZ129="",ISNUMBER(OFFSET('Water Data'!$E$7,0,10*ROW('Water Data'!E123)))),OFFSET('Water Data'!$E$7,0,10*ROW('Water Data'!E123)),NA())))</f>
        <v>#N/A</v>
      </c>
      <c r="L129" s="252" t="e">
        <f ca="true">+IF(AND(ISNUMBER(OFFSET('Water Data'!$E$10,0,10*ROW('Water Data'!E123))),CA129="Yes"),OFFSET('Water Data'!$E$10,0,10*ROW('Water Data'!E123)),IF(AND(ISNUMBER(OFFSET('Water Data'!$E$10,0,10*ROW('Water Data'!E123))),CA129="No",ISNUMBER(OFFSET('Water Data'!$E$10,0,10*ROW('Water Data'!E123)))),CONCATENATE("[",ROUND(OFFSET('Water Data'!$E$10,0,10*ROW('Water Data'!E123)),0),"]"),IF(AND(ISNUMBER(OFFSET('Water Data'!$E$10,0,10*ROW('Water Data'!E123))),CA129="",ISNUMBER(OFFSET('Water Data'!$E$10,0,10*ROW('Water Data'!E123)))),OFFSET('Water Data'!$E$10,0,10*ROW('Water Data'!E123)),NA())))</f>
        <v>#N/A</v>
      </c>
      <c r="M129" s="252" t="e">
        <f ca="true">+IF(AND(ISNUMBER(OFFSET('Water Data'!$F$5,0,10*ROW('Water Data'!F123))),CB129="Yes"),100-OFFSET('Water Data'!$F$5,0,10*ROW('Water Data'!F123)),IF(AND(ISNUMBER(OFFSET('Water Data'!$F$5,0,10*ROW('Water Data'!F123))),CB129="No",ISNUMBER(OFFSET('Water Data'!$F$5,0,10*ROW('Water Data'!F123)))),CONCATENATE("[",ROUND(100-OFFSET('Water Data'!$F$5,0,10*ROW('Water Data'!F123)),0),"]"),IF(AND(ISNUMBER(OFFSET('Water Data'!$F$5,0,10*ROW('Water Data'!F123))),CB129="",ISNUMBER(OFFSET('Water Data'!$F$5,0,10*ROW('Water Data'!F123)))),100-OFFSET('Water Data'!$F$5,0,10*ROW('Water Data'!F123)),NA())))</f>
        <v>#N/A</v>
      </c>
      <c r="N129" s="252" t="e">
        <f ca="true">+IF(AND(ISNUMBER(OFFSET('Water Data'!$F$7,0,10*ROW('Water Data'!F123))),CC129="Yes"),OFFSET('Water Data'!$F$7,0,10*ROW('Water Data'!F123)),IF(AND(ISNUMBER(OFFSET('Water Data'!$F$7,0,10*ROW('Water Data'!F123))),CC129="No",ISNUMBER(OFFSET('Water Data'!$F$7,0,10*ROW('Water Data'!F123)))),CONCATENATE("[",ROUND(OFFSET('Water Data'!$F$7,0,10*ROW('Water Data'!F123)),0),"]"),IF(AND(ISNUMBER(OFFSET('Water Data'!$F$7,0,10*ROW('Water Data'!F123))),CC129="",ISNUMBER(OFFSET('Water Data'!$F$7,0,10*ROW('Water Data'!F123)))),OFFSET('Water Data'!$F$7,0,10*ROW('Water Data'!F123)),NA())))</f>
        <v>#N/A</v>
      </c>
      <c r="O129" s="252" t="e">
        <f ca="true">+IF(AND(ISNUMBER(OFFSET('Water Data'!$F$10,0,10*ROW('Water Data'!F123))),CD129="Yes"),OFFSET('Water Data'!$F$10,0,10*ROW('Water Data'!F123)),IF(AND(ISNUMBER(OFFSET('Water Data'!$F$10,0,10*ROW('Water Data'!F123))),CD129="No",ISNUMBER(OFFSET('Water Data'!$F$10,0,10*ROW('Water Data'!F123)))),CONCATENATE("[",ROUND(OFFSET('Water Data'!$F$10,0,10*ROW('Water Data'!F123)),0),"]"),IF(AND(ISNUMBER(OFFSET('Water Data'!$F$10,0,10*ROW('Water Data'!F123))),CD129="",ISNUMBER(OFFSET('Water Data'!$F$10,0,10*ROW('Water Data'!F123)))),OFFSET('Water Data'!$F$10,0,10*ROW('Water Data'!F123)),NA())))</f>
        <v>#N/A</v>
      </c>
      <c r="P129" s="252" t="e">
        <f ca="true">+IF(AND(ISNUMBER(OFFSET('Water Data'!$G$5,0,10*ROW('Water Data'!G123))),CE129="Yes"),100-OFFSET('Water Data'!$G$5,0,10*ROW('Water Data'!G123)),IF(AND(ISNUMBER(OFFSET('Water Data'!$G$5,0,10*ROW('Water Data'!G123))),CE129="No",ISNUMBER(OFFSET('Water Data'!$G$5,0,10*ROW('Water Data'!G123)))),CONCATENATE("[",ROUND(100-OFFSET('Water Data'!$G$5,0,10*ROW('Water Data'!G123)),0),"]"),IF(AND(ISNUMBER(OFFSET('Water Data'!$G$5,0,10*ROW('Water Data'!G123))),CE129="",ISNUMBER(OFFSET('Water Data'!$G$5,0,10*ROW('Water Data'!G123)))),100-OFFSET('Water Data'!$G$5,0,10*ROW('Water Data'!G123)),NA())))</f>
        <v>#N/A</v>
      </c>
      <c r="Q129" s="252" t="e">
        <f ca="true">+IF(AND(ISNUMBER(OFFSET('Water Data'!$G$7,0,10*ROW('Water Data'!G123))),CF129="Yes"),OFFSET('Water Data'!$G$7,0,10*ROW('Water Data'!G123)),IF(AND(ISNUMBER(OFFSET('Water Data'!$G$7,0,10*ROW('Water Data'!G123))),CF129="No",ISNUMBER(OFFSET('Water Data'!$G$7,0,10*ROW('Water Data'!G123)))),CONCATENATE("[",ROUND(OFFSET('Water Data'!$G$7,0,10*ROW('Water Data'!G123)),0),"]"),IF(AND(ISNUMBER(OFFSET('Water Data'!$G$7,0,10*ROW('Water Data'!G123))),CF129="",ISNUMBER(OFFSET('Water Data'!$G$7,0,10*ROW('Water Data'!G123)))),OFFSET('Water Data'!$G$7,0,10*ROW('Water Data'!G123)),NA())))</f>
        <v>#N/A</v>
      </c>
      <c r="R129" s="252" t="e">
        <f ca="true">+IF(AND(ISNUMBER(OFFSET('Water Data'!$G$10,0,10*ROW('Water Data'!G123))),CG129="Yes"),OFFSET('Water Data'!$G$10,0,10*ROW('Water Data'!G123)),IF(AND(ISNUMBER(OFFSET('Water Data'!$G$10,0,10*ROW('Water Data'!G123))),CG129="No",ISNUMBER(OFFSET('Water Data'!$G$10,0,10*ROW('Water Data'!G123)))),CONCATENATE("[",ROUND(OFFSET('Water Data'!$G$10,0,10*ROW('Water Data'!G123)),0),"]"),IF(AND(ISNUMBER(OFFSET('Water Data'!$G$10,0,10*ROW('Water Data'!G123))),CG129="",ISNUMBER(OFFSET('Water Data'!$G$10,0,10*ROW('Water Data'!G123)))),OFFSET('Water Data'!$G$10,0,10*ROW('Water Data'!G123)),NA())))</f>
        <v>#N/A</v>
      </c>
      <c r="S129" s="252" t="e">
        <f ca="true">+IF(AND(ISNUMBER(OFFSET('Water Data'!$H$5,0,10*ROW('Water Data'!H123))),CH129="Yes"),100-OFFSET('Water Data'!$H$5,0,10*ROW('Water Data'!H123)),IF(AND(ISNUMBER(OFFSET('Water Data'!$H$5,0,10*ROW('Water Data'!H123))),CH129="No",ISNUMBER(OFFSET('Water Data'!$H$5,0,10*ROW('Water Data'!H123)))),CONCATENATE("[",ROUND(100-OFFSET('Water Data'!$H$5,0,10*ROW('Water Data'!H123)),0),"]"),IF(AND(ISNUMBER(OFFSET('Water Data'!$H$5,0,10*ROW('Water Data'!H123))),CH129="",ISNUMBER(OFFSET('Water Data'!$H$5,0,10*ROW('Water Data'!H123)))),100-OFFSET('Water Data'!$H$5,0,10*ROW('Water Data'!H123)),NA())))</f>
        <v>#N/A</v>
      </c>
      <c r="T129" s="252" t="e">
        <f ca="true">+IF(AND(ISNUMBER(OFFSET('Water Data'!$H$7,0,10*ROW('Water Data'!H123))),CI129="Yes"),OFFSET('Water Data'!$H$7,0,10*ROW('Water Data'!H123)),IF(AND(ISNUMBER(OFFSET('Water Data'!$H$7,0,10*ROW('Water Data'!H123))),CI129="No",ISNUMBER(OFFSET('Water Data'!$H$7,0,10*ROW('Water Data'!H123)))),CONCATENATE("[",ROUND(OFFSET('Water Data'!$H$7,0,10*ROW('Water Data'!H123)),0),"]"),IF(AND(ISNUMBER(OFFSET('Water Data'!$H$7,0,10*ROW('Water Data'!H123))),CI129="",ISNUMBER(OFFSET('Water Data'!$H$7,0,10*ROW('Water Data'!H123)))),OFFSET('Water Data'!$H$7,0,10*ROW('Water Data'!H123)),NA())))</f>
        <v>#N/A</v>
      </c>
      <c r="U129" s="252" t="e">
        <f ca="true">+IF(AND(ISNUMBER(OFFSET('Water Data'!$H$10,0,10*ROW('Water Data'!H123))),CJ129="Yes"),OFFSET('Water Data'!$H$10,0,10*ROW('Water Data'!H123)),IF(AND(ISNUMBER(OFFSET('Water Data'!$H$10,0,10*ROW('Water Data'!H123))),CJ129="No",ISNUMBER(OFFSET('Water Data'!$H$10,0,10*ROW('Water Data'!H123)))),CONCATENATE("[",ROUND(OFFSET('Water Data'!$H$10,0,10*ROW('Water Data'!H123)),0),"]"),IF(AND(ISNUMBER(OFFSET('Water Data'!$H$10,0,10*ROW('Water Data'!H123))),CJ129="",ISNUMBER(OFFSET('Water Data'!$H$10,0,10*ROW('Water Data'!H123)))),OFFSET('Water Data'!$H$10,0,10*ROW('Water Data'!H123)),NA())))</f>
        <v>#N/A</v>
      </c>
      <c r="V129" s="253" t="e">
        <f ca="true">+IF(AND(ISNUMBER(OFFSET('Sanitation Data'!$C$5,0,10*ROW('Sanitation Data'!C123))),CK129="Yes"),100-OFFSET('Sanitation Data'!$C$5,0,10*ROW('Sanitation Data'!C123)),IF(AND(ISNUMBER(OFFSET('Sanitation Data'!$C$5,0,10*ROW('Sanitation Data'!C123))),CK129="No",ISNUMBER(OFFSET('Sanitation Data'!$C$5,0,10*ROW('Sanitation Data'!C123)))),CONCATENATE("[",ROUND(100-OFFSET('Sanitation Data'!$C$5,0,10*ROW('Sanitation Data'!C123)),0),"]"),IF(AND(ISNUMBER(OFFSET('Sanitation Data'!$C$5,0,10*ROW('Sanitation Data'!C123))),CK129="",ISNUMBER(OFFSET('Sanitation Data'!$C$5,0,10*ROW('Sanitation Data'!C123)))),100-OFFSET('Sanitation Data'!$C$5,0,10*ROW('Sanitation Data'!C123)),NA())))</f>
        <v>#N/A</v>
      </c>
      <c r="W129" s="253" t="e">
        <f ca="true">+IF(AND(ISNUMBER(OFFSET('Sanitation Data'!$C$7,0,10*ROW('Sanitation Data'!C123))),CL129="Yes"),OFFSET('Sanitation Data'!$C$7,0,10*ROW('Sanitation Data'!C123)),IF(AND(ISNUMBER(OFFSET('Sanitation Data'!$C$7,0,10*ROW('Sanitation Data'!C123))),CL129="No",ISNUMBER(OFFSET('Sanitation Data'!$C$7,0,10*ROW('Sanitation Data'!C123)))),CONCATENATE("[",ROUND(OFFSET('Sanitation Data'!$C$7,0,10*ROW('Sanitation Data'!C123)),0),"]"),IF(AND(ISNUMBER(OFFSET('Sanitation Data'!$C$7,0,10*ROW('Sanitation Data'!C123))),CL129="",ISNUMBER(OFFSET('Sanitation Data'!$C$7,0,10*ROW('Sanitation Data'!C123)))),OFFSET('Sanitation Data'!$C$7,0,10*ROW('Sanitation Data'!C123)),NA())))</f>
        <v>#N/A</v>
      </c>
      <c r="X129" s="253" t="e">
        <f ca="true">+IF(AND(ISNUMBER(OFFSET('Sanitation Data'!$C$11,0,10*ROW('Sanitation Data'!C123))),CM129="Yes"),OFFSET('Sanitation Data'!$C$11,0,10*ROW('Sanitation Data'!C123)),IF(AND(ISNUMBER(OFFSET('Sanitation Data'!$C$11,0,10*ROW('Sanitation Data'!C123))),CM129="No",ISNUMBER(OFFSET('Sanitation Data'!$C$11,0,10*ROW('Sanitation Data'!C123)))),CONCATENATE("[",ROUND(OFFSET('Sanitation Data'!$C$11,0,10*ROW('Sanitation Data'!C123)),0),"]"),IF(AND(ISNUMBER(OFFSET('Sanitation Data'!$C$11,0,10*ROW('Sanitation Data'!C123))),CM129="",ISNUMBER(OFFSET('Sanitation Data'!$C$11,0,10*ROW('Sanitation Data'!C123)))),OFFSET('Sanitation Data'!$C$11,0,10*ROW('Sanitation Data'!C123)),NA())))</f>
        <v>#N/A</v>
      </c>
      <c r="Y129" s="253" t="e">
        <f ca="true">+IF(AND(ISNUMBER(OFFSET('Sanitation Data'!$C$12,0,10*ROW('Sanitation Data'!C123))),CN129="Yes"),OFFSET('Sanitation Data'!$C$12,0,10*ROW('Sanitation Data'!C123)),IF(AND(ISNUMBER(OFFSET('Sanitation Data'!$C$12,0,10*ROW('Sanitation Data'!C123))),CN129="No",ISNUMBER(OFFSET('Sanitation Data'!$C$12,0,10*ROW('Sanitation Data'!C123)))),CONCATENATE("[",ROUND(OFFSET('Sanitation Data'!$C$12,0,10*ROW('Sanitation Data'!C123)),0),"]"),IF(AND(ISNUMBER(OFFSET('Sanitation Data'!$C$12,0,10*ROW('Sanitation Data'!C123))),CN129="",ISNUMBER(OFFSET('Sanitation Data'!$C$12,0,10*ROW('Sanitation Data'!C123)))),OFFSET('Sanitation Data'!$C$12,0,10*ROW('Sanitation Data'!C123)),NA())))</f>
        <v>#N/A</v>
      </c>
      <c r="Z129" s="253" t="e">
        <f ca="true">+IF(AND(ISNUMBER(OFFSET('Sanitation Data'!$C$13,0,10*ROW('Sanitation Data'!C123))),CO129="Yes"),OFFSET('Sanitation Data'!$C$13,0,10*ROW('Sanitation Data'!C123)),IF(AND(ISNUMBER(OFFSET('Sanitation Data'!$C$13,0,10*ROW('Sanitation Data'!C123))),CO129="No",ISNUMBER(OFFSET('Sanitation Data'!$C$13,0,10*ROW('Sanitation Data'!C123)))),CONCATENATE("[",ROUND(OFFSET('Sanitation Data'!$C$13,0,10*ROW('Sanitation Data'!C123)),0),"]"),IF(AND(ISNUMBER(OFFSET('Sanitation Data'!$C$13,0,10*ROW('Sanitation Data'!C123))),CO129="",ISNUMBER(OFFSET('Sanitation Data'!$C$13,0,10*ROW('Sanitation Data'!C123)))),OFFSET('Sanitation Data'!$C$13,0,10*ROW('Sanitation Data'!C123)),NA())))</f>
        <v>#N/A</v>
      </c>
      <c r="AA129" s="253" t="e">
        <f ca="true">+IF(AND(ISNUMBER(OFFSET('Sanitation Data'!$D$5,0,10*ROW('Sanitation Data'!D123))),CP129="Yes"),100-OFFSET('Sanitation Data'!$D$5,0,10*ROW('Sanitation Data'!D123)),IF(AND(ISNUMBER(OFFSET('Sanitation Data'!$D$5,0,10*ROW('Sanitation Data'!D123))),CP129="No",ISNUMBER(OFFSET('Sanitation Data'!$D$5,0,10*ROW('Sanitation Data'!D123)))),CONCATENATE("[",ROUND(100-OFFSET('Sanitation Data'!$D$5,0,10*ROW('Sanitation Data'!D123)),0),"]"),IF(AND(ISNUMBER(OFFSET('Sanitation Data'!$D$5,0,10*ROW('Sanitation Data'!D123))),CP129="",ISNUMBER(OFFSET('Sanitation Data'!$D$5,0,10*ROW('Sanitation Data'!D123)))),100-OFFSET('Sanitation Data'!$D$5,0,10*ROW('Sanitation Data'!D123)),NA())))</f>
        <v>#N/A</v>
      </c>
      <c r="AB129" s="253" t="e">
        <f ca="true">+IF(AND(ISNUMBER(OFFSET('Sanitation Data'!$D$7,0,10*ROW('Sanitation Data'!D123))),CQ129="Yes"),OFFSET('Sanitation Data'!$D$7,0,10*ROW('Sanitation Data'!G123)),IF(AND(ISNUMBER(OFFSET('Sanitation Data'!$D$7,0,10*ROW('Sanitation Data'!D123))),CQ129="No",ISNUMBER(OFFSET('Sanitation Data'!$D$7,0,10*ROW('Sanitation Data'!D123)))),CONCATENATE("[",ROUND(OFFSET('Sanitation Data'!$D$7,0,10*ROW('Sanitation Data'!D123)),0),"]"),IF(AND(ISNUMBER(OFFSET('Sanitation Data'!$D$7,0,10*ROW('Sanitation Data'!D123))),CQ129="",ISNUMBER(OFFSET('Sanitation Data'!$D$7,0,10*ROW('Sanitation Data'!D123)))),OFFSET('Sanitation Data'!$D$7,0,10*ROW('Sanitation Data'!D123)),NA())))</f>
        <v>#N/A</v>
      </c>
      <c r="AC129" s="253" t="e">
        <f ca="true">+IF(AND(ISNUMBER(OFFSET('Sanitation Data'!$D$11,0,10*ROW('Sanitation Data'!D123))),CR129="Yes"),OFFSET('Sanitation Data'!$D$11,0,10*ROW('Sanitation Data'!D123)),IF(AND(ISNUMBER(OFFSET('Sanitation Data'!$D$11,0,10*ROW('Sanitation Data'!D123))),CR129="No",ISNUMBER(OFFSET('Sanitation Data'!$D$11,0,10*ROW('Sanitation Data'!D123)))),CONCATENATE("[",ROUND(OFFSET('Sanitation Data'!$D$11,0,10*ROW('Sanitation Data'!D123)),0),"]"),IF(AND(ISNUMBER(OFFSET('Sanitation Data'!$D$11,0,10*ROW('Sanitation Data'!D123))),CR129="",ISNUMBER(OFFSET('Sanitation Data'!$D$11,0,10*ROW('Sanitation Data'!D123)))),OFFSET('Sanitation Data'!$D$11,0,10*ROW('Sanitation Data'!D123)),NA())))</f>
        <v>#N/A</v>
      </c>
      <c r="AD129" s="253" t="e">
        <f ca="true">+IF(AND(ISNUMBER(OFFSET('Sanitation Data'!$D$12,0,10*ROW('Sanitation Data'!D123))),CS129="Yes"),OFFSET('Sanitation Data'!$D$12,0,10*ROW('Sanitation Data'!D123)),IF(AND(ISNUMBER(OFFSET('Sanitation Data'!$D$12,0,10*ROW('Sanitation Data'!D123))),CS129="No",ISNUMBER(OFFSET('Sanitation Data'!$D$12,0,10*ROW('Sanitation Data'!D123)))),CONCATENATE("[",ROUND(OFFSET('Sanitation Data'!$D$12,0,10*ROW('Sanitation Data'!D123)),0),"]"),IF(AND(ISNUMBER(OFFSET('Sanitation Data'!$D$12,0,10*ROW('Sanitation Data'!D123))),CS129="",ISNUMBER(OFFSET('Sanitation Data'!$D$12,0,10*ROW('Sanitation Data'!D123)))),OFFSET('Sanitation Data'!$D$12,0,10*ROW('Sanitation Data'!D123)),NA())))</f>
        <v>#N/A</v>
      </c>
      <c r="AE129" s="253" t="e">
        <f ca="true">+IF(AND(ISNUMBER(OFFSET('Sanitation Data'!$D$13,0,10*ROW('Sanitation Data'!D123))),CT129="Yes"),OFFSET('Sanitation Data'!$D$13,0,10*ROW('Sanitation Data'!D123)),IF(AND(ISNUMBER(OFFSET('Sanitation Data'!$D$13,0,10*ROW('Sanitation Data'!D123))),CT129="No",ISNUMBER(OFFSET('Sanitation Data'!$D$13,0,10*ROW('Sanitation Data'!D123)))),CONCATENATE("[",ROUND(OFFSET('Sanitation Data'!$D$13,0,10*ROW('Sanitation Data'!D123)),0),"]"),IF(AND(ISNUMBER(OFFSET('Sanitation Data'!$D$13,0,10*ROW('Sanitation Data'!D123))),CT129="",ISNUMBER(OFFSET('Sanitation Data'!$D$13,0,10*ROW('Sanitation Data'!D123)))),OFFSET('Sanitation Data'!$D$13,0,10*ROW('Sanitation Data'!D123)),NA())))</f>
        <v>#N/A</v>
      </c>
      <c r="AF129" s="253" t="e">
        <f ca="true">+IF(AND(ISNUMBER(OFFSET('Sanitation Data'!$E$5,0,10*ROW('Sanitation Data'!E123))),CU129="Yes"),100-OFFSET('Sanitation Data'!$E$5,0,10*ROW('Sanitation Data'!E123)),IF(AND(ISNUMBER(OFFSET('Sanitation Data'!$E$5,0,10*ROW('Sanitation Data'!E123))),CU129="No",ISNUMBER(OFFSET('Sanitation Data'!$E$5,0,10*ROW('Sanitation Data'!E123)))),CONCATENATE("[",ROUND(100-OFFSET('Sanitation Data'!$E$5,0,10*ROW('Sanitation Data'!E123)),0),"]"),IF(AND(ISNUMBER(OFFSET('Sanitation Data'!$E$5,0,10*ROW('Sanitation Data'!E123))),CU129="",ISNUMBER(OFFSET('Sanitation Data'!$E$5,0,10*ROW('Sanitation Data'!E123)))),100-OFFSET('Sanitation Data'!$E$5,0,10*ROW('Sanitation Data'!E123)),NA())))</f>
        <v>#N/A</v>
      </c>
      <c r="AG129" s="253" t="e">
        <f ca="true">+IF(AND(ISNUMBER(OFFSET('Sanitation Data'!$E$7,0,10*ROW('Sanitation Data'!E123))),CV129="Yes"),OFFSET('Sanitation Data'!$E$7,0,10*ROW('Sanitation Data'!E123)),IF(AND(ISNUMBER(OFFSET('Sanitation Data'!$E$7,0,10*ROW('Sanitation Data'!E123))),CV129="No",ISNUMBER(OFFSET('Sanitation Data'!$E$7,0,10*ROW('Sanitation Data'!E123)))),CONCATENATE("[",ROUND(OFFSET('Sanitation Data'!$E$7,0,10*ROW('Sanitation Data'!E123)),0),"]"),IF(AND(ISNUMBER(OFFSET('Sanitation Data'!$E$7,0,10*ROW('Sanitation Data'!E123))),CV129="",ISNUMBER(OFFSET('Sanitation Data'!$E$7,0,10*ROW('Sanitation Data'!E123)))),OFFSET('Sanitation Data'!$E$7,0,10*ROW('Sanitation Data'!E123)),NA())))</f>
        <v>#N/A</v>
      </c>
      <c r="AH129" s="253" t="e">
        <f ca="true">+IF(AND(ISNUMBER(OFFSET('Sanitation Data'!$E$11,0,10*ROW('Sanitation Data'!E123))),CW129="Yes"),OFFSET('Sanitation Data'!$E$11,0,10*ROW('Sanitation Data'!E123)),IF(AND(ISNUMBER(OFFSET('Sanitation Data'!$E$11,0,10*ROW('Sanitation Data'!E123))),CW129="No",ISNUMBER(OFFSET('Sanitation Data'!$E$11,0,10*ROW('Sanitation Data'!E123)))),CONCATENATE("[",ROUND(OFFSET('Sanitation Data'!$E$11,0,10*ROW('Sanitation Data'!E123)),0),"]"),IF(AND(ISNUMBER(OFFSET('Sanitation Data'!$E$11,0,10*ROW('Sanitation Data'!E123))),CW129="",ISNUMBER(OFFSET('Sanitation Data'!$E$11,0,10*ROW('Sanitation Data'!E123)))),OFFSET('Sanitation Data'!$E$11,0,10*ROW('Sanitation Data'!E123)),NA())))</f>
        <v>#N/A</v>
      </c>
      <c r="AI129" s="253" t="e">
        <f ca="true">+IF(AND(ISNUMBER(OFFSET('Sanitation Data'!$E$12,0,10*ROW('Sanitation Data'!E123))),CX129="Yes"),OFFSET('Sanitation Data'!$E$12,0,10*ROW('Sanitation Data'!E123)),IF(AND(ISNUMBER(OFFSET('Sanitation Data'!$E$12,0,10*ROW('Sanitation Data'!E123))),CX129="No",ISNUMBER(OFFSET('Sanitation Data'!$E$12,0,10*ROW('Sanitation Data'!E123)))),CONCATENATE("[",ROUND(OFFSET('Sanitation Data'!$E$12,0,10*ROW('Sanitation Data'!E123)),0),"]"),IF(AND(ISNUMBER(OFFSET('Sanitation Data'!$E$12,0,10*ROW('Sanitation Data'!E123))),CX129="",ISNUMBER(OFFSET('Sanitation Data'!$E$12,0,10*ROW('Sanitation Data'!E123)))),OFFSET('Sanitation Data'!$E$12,0,10*ROW('Sanitation Data'!E123)),NA())))</f>
        <v>#N/A</v>
      </c>
      <c r="AJ129" s="253" t="e">
        <f ca="true">+IF(AND(ISNUMBER(OFFSET('Sanitation Data'!$E$13,0,10*ROW('Sanitation Data'!E123))),CY129="Yes"),OFFSET('Sanitation Data'!$E$13,0,10*ROW('Sanitation Data'!E123)),IF(AND(ISNUMBER(OFFSET('Sanitation Data'!$E$13,0,10*ROW('Sanitation Data'!E123))),CY129="No",ISNUMBER(OFFSET('Sanitation Data'!$E$13,0,10*ROW('Sanitation Data'!E123)))),CONCATENATE("[",ROUND(OFFSET('Sanitation Data'!$E$13,0,10*ROW('Sanitation Data'!E123)),0),"]"),IF(AND(ISNUMBER(OFFSET('Sanitation Data'!$E$13,0,10*ROW('Sanitation Data'!E123))),CY129="",ISNUMBER(OFFSET('Sanitation Data'!$E$13,0,10*ROW('Sanitation Data'!E123)))),OFFSET('Sanitation Data'!$E$13,0,10*ROW('Sanitation Data'!E123)),NA())))</f>
        <v>#N/A</v>
      </c>
      <c r="AK129" s="253" t="e">
        <f ca="true">+IF(AND(ISNUMBER(OFFSET('Sanitation Data'!$F$5,0,10*ROW('Sanitation Data'!F123))),CZ129="Yes"),100-OFFSET('Sanitation Data'!$F$5,0,10*ROW('Sanitation Data'!F123)),IF(AND(ISNUMBER(OFFSET('Sanitation Data'!$F$5,0,10*ROW('Sanitation Data'!F123))),CZ129="No",ISNUMBER(OFFSET('Sanitation Data'!$F$5,0,10*ROW('Sanitation Data'!F123)))),CONCATENATE("[",ROUND(100-OFFSET('Sanitation Data'!$F$5,0,10*ROW('Sanitation Data'!F123)),0),"]"),IF(AND(ISNUMBER(OFFSET('Sanitation Data'!$F$5,0,10*ROW('Sanitation Data'!F123))),CZ129="",ISNUMBER(OFFSET('Sanitation Data'!$F$5,0,10*ROW('Sanitation Data'!F123)))),100-OFFSET('Sanitation Data'!$F$5,0,10*ROW('Sanitation Data'!F123)),NA())))</f>
        <v>#N/A</v>
      </c>
      <c r="AL129" s="253" t="e">
        <f ca="true">+IF(AND(ISNUMBER(OFFSET('Sanitation Data'!$F$7,0,10*ROW('Sanitation Data'!F123))),DA129="Yes"),OFFSET('Sanitation Data'!$F$7,0,10*ROW('Sanitation Data'!F123)),IF(AND(ISNUMBER(OFFSET('Sanitation Data'!$F$7,0,10*ROW('Sanitation Data'!F123))),DA129="No",ISNUMBER(OFFSET('Sanitation Data'!$F$7,0,10*ROW('Sanitation Data'!F123)))),CONCATENATE("[",ROUND(OFFSET('Sanitation Data'!$F$7,0,10*ROW('Sanitation Data'!F123)),0),"]"),IF(AND(ISNUMBER(OFFSET('Sanitation Data'!$F$7,0,10*ROW('Sanitation Data'!F123))),DA129="",ISNUMBER(OFFSET('Sanitation Data'!$F$7,0,10*ROW('Sanitation Data'!F123)))),OFFSET('Sanitation Data'!$F$7,0,10*ROW('Sanitation Data'!F123)),NA())))</f>
        <v>#N/A</v>
      </c>
      <c r="AM129" s="253" t="e">
        <f ca="true">+IF(AND(ISNUMBER(OFFSET('Sanitation Data'!$F$11,0,10*ROW('Sanitation Data'!F123))),DB129="Yes"),OFFSET('Sanitation Data'!$F$11,0,10*ROW('Sanitation Data'!F123)),IF(AND(ISNUMBER(OFFSET('Sanitation Data'!$F$11,0,10*ROW('Sanitation Data'!F123))),DB129="No",ISNUMBER(OFFSET('Sanitation Data'!$F$11,0,10*ROW('Sanitation Data'!F123)))),CONCATENATE("[",ROUND(OFFSET('Sanitation Data'!$F$11,0,10*ROW('Sanitation Data'!F123)),0),"]"),IF(AND(ISNUMBER(OFFSET('Sanitation Data'!$F$11,0,10*ROW('Sanitation Data'!F123))),DB129="",ISNUMBER(OFFSET('Sanitation Data'!$F$11,0,10*ROW('Sanitation Data'!F123)))),OFFSET('Sanitation Data'!$F$11,0,10*ROW('Sanitation Data'!F123)),NA())))</f>
        <v>#N/A</v>
      </c>
      <c r="AN129" s="253" t="e">
        <f ca="true">+IF(AND(ISNUMBER(OFFSET('Sanitation Data'!$F$12,0,10*ROW('Sanitation Data'!F123))),DC129="Yes"),OFFSET('Sanitation Data'!$F$12,0,10*ROW('Sanitation Data'!F123)),IF(AND(ISNUMBER(OFFSET('Sanitation Data'!$F$12,0,10*ROW('Sanitation Data'!F123))),DC129="No",ISNUMBER(OFFSET('Sanitation Data'!$F$12,0,10*ROW('Sanitation Data'!F123)))),CONCATENATE("[",ROUND(OFFSET('Sanitation Data'!$F$12,0,10*ROW('Sanitation Data'!F123)),0),"]"),IF(AND(ISNUMBER(OFFSET('Sanitation Data'!$F$12,0,10*ROW('Sanitation Data'!F123))),DC129="",ISNUMBER(OFFSET('Sanitation Data'!$F$12,0,10*ROW('Sanitation Data'!F123)))),OFFSET('Sanitation Data'!$F$12,0,10*ROW('Sanitation Data'!F123)),NA())))</f>
        <v>#N/A</v>
      </c>
      <c r="AO129" s="253" t="e">
        <f ca="true">+IF(AND(ISNUMBER(OFFSET('Sanitation Data'!$F$13,0,10*ROW('Sanitation Data'!F123))),DD129="Yes"),OFFSET('Sanitation Data'!$F$13,0,10*ROW('Sanitation Data'!F123)),IF(AND(ISNUMBER(OFFSET('Sanitation Data'!$F$13,0,10*ROW('Sanitation Data'!F123))),DD129="No",ISNUMBER(OFFSET('Sanitation Data'!$F$13,0,10*ROW('Sanitation Data'!F123)))),CONCATENATE("[",ROUND(OFFSET('Sanitation Data'!$F$13,0,10*ROW('Sanitation Data'!F123)),0),"]"),IF(AND(ISNUMBER(OFFSET('Sanitation Data'!$F$13,0,10*ROW('Sanitation Data'!F123))),DD129="",ISNUMBER(OFFSET('Sanitation Data'!$F$13,0,10*ROW('Sanitation Data'!F123)))),OFFSET('Sanitation Data'!$F$13,0,10*ROW('Sanitation Data'!F123)),NA())))</f>
        <v>#N/A</v>
      </c>
      <c r="AP129" s="253" t="e">
        <f ca="true">+IF(AND(ISNUMBER(OFFSET('Sanitation Data'!$G$5,0,10*ROW('Sanitation Data'!G123))),DE129="Yes"),100-OFFSET('Sanitation Data'!$G$5,0,10*ROW('Sanitation Data'!G123)),IF(AND(ISNUMBER(OFFSET('Sanitation Data'!$G$5,0,10*ROW('Sanitation Data'!G123))),DE129="No",ISNUMBER(OFFSET('Sanitation Data'!$G$5,0,10*ROW('Sanitation Data'!G123)))),CONCATENATE("[",ROUND(100-OFFSET('Sanitation Data'!$G$5,0,10*ROW('Sanitation Data'!G123)),0),"]"),IF(AND(ISNUMBER(OFFSET('Sanitation Data'!$G$5,0,10*ROW('Sanitation Data'!G123))),DE129="",ISNUMBER(OFFSET('Sanitation Data'!$G$5,0,10*ROW('Sanitation Data'!G123)))),100-OFFSET('Sanitation Data'!$G$5,0,10*ROW('Sanitation Data'!G123)),NA())))</f>
        <v>#N/A</v>
      </c>
      <c r="AQ129" s="253" t="e">
        <f ca="true">+IF(AND(ISNUMBER(OFFSET('Sanitation Data'!$G$7,0,10*ROW('Sanitation Data'!G123))),DF129="Yes"),OFFSET('Sanitation Data'!$G$7,0,10*ROW('Sanitation Data'!G123)),IF(AND(ISNUMBER(OFFSET('Sanitation Data'!$G$7,0,10*ROW('Sanitation Data'!G123))),DF129="No",ISNUMBER(OFFSET('Sanitation Data'!$G$7,0,10*ROW('Sanitation Data'!G123)))),CONCATENATE("[",ROUND(OFFSET('Sanitation Data'!$G$7,0,10*ROW('Sanitation Data'!G123)),0),"]"),IF(AND(ISNUMBER(OFFSET('Sanitation Data'!$G$7,0,10*ROW('Sanitation Data'!G123))),DF129="",ISNUMBER(OFFSET('Sanitation Data'!$G$7,0,10*ROW('Sanitation Data'!G123)))),OFFSET('Sanitation Data'!$G$7,0,10*ROW('Sanitation Data'!G123)),NA())))</f>
        <v>#N/A</v>
      </c>
      <c r="AR129" s="253" t="e">
        <f ca="true">+IF(AND(ISNUMBER(OFFSET('Sanitation Data'!$G$11,0,10*ROW('Sanitation Data'!G123))),DG129="Yes"),OFFSET('Sanitation Data'!$G$11,0,10*ROW('Sanitation Data'!G123)),IF(AND(ISNUMBER(OFFSET('Sanitation Data'!$G$11,0,10*ROW('Sanitation Data'!G123))),DG129="No",ISNUMBER(OFFSET('Sanitation Data'!$G$11,0,10*ROW('Sanitation Data'!G123)))),CONCATENATE("[",ROUND(OFFSET('Sanitation Data'!$G$11,0,10*ROW('Sanitation Data'!G123)),0),"]"),IF(AND(ISNUMBER(OFFSET('Sanitation Data'!$G$11,0,10*ROW('Sanitation Data'!G123))),DG129="",ISNUMBER(OFFSET('Sanitation Data'!$G$11,0,10*ROW('Sanitation Data'!G123)))),OFFSET('Sanitation Data'!$G$11,0,10*ROW('Sanitation Data'!G123)),NA())))</f>
        <v>#N/A</v>
      </c>
      <c r="AS129" s="253" t="e">
        <f ca="true">+IF(AND(ISNUMBER(OFFSET('Sanitation Data'!$G$12,0,10*ROW('Sanitation Data'!G123))),DH129="Yes"),OFFSET('Sanitation Data'!$G$12,0,10*ROW('Sanitation Data'!G123)),IF(AND(ISNUMBER(OFFSET('Sanitation Data'!$G$12,0,10*ROW('Sanitation Data'!G123))),DH129="No",ISNUMBER(OFFSET('Sanitation Data'!$G$12,0,10*ROW('Sanitation Data'!G123)))),CONCATENATE("[",ROUND(OFFSET('Sanitation Data'!$G$12,0,10*ROW('Sanitation Data'!G123)),0),"]"),IF(AND(ISNUMBER(OFFSET('Sanitation Data'!$G$12,0,10*ROW('Sanitation Data'!G123))),DH129="",ISNUMBER(OFFSET('Sanitation Data'!$G$12,0,10*ROW('Sanitation Data'!G123)))),OFFSET('Sanitation Data'!$G$12,0,10*ROW('Sanitation Data'!G123)),NA())))</f>
        <v>#N/A</v>
      </c>
      <c r="AT129" s="253" t="e">
        <f ca="true">+IF(AND(ISNUMBER(OFFSET('Sanitation Data'!$G$13,0,10*ROW('Sanitation Data'!G123))),DI129="Yes"),OFFSET('Sanitation Data'!$G$13,0,10*ROW('Sanitation Data'!G123)),IF(AND(ISNUMBER(OFFSET('Sanitation Data'!$G$13,0,10*ROW('Sanitation Data'!G123))),DI129="No",ISNUMBER(OFFSET('Sanitation Data'!$G$13,0,10*ROW('Sanitation Data'!G123)))),CONCATENATE("[",ROUND(OFFSET('Sanitation Data'!$G$13,0,10*ROW('Sanitation Data'!G123)),0),"]"),IF(AND(ISNUMBER(OFFSET('Sanitation Data'!$G$13,0,10*ROW('Sanitation Data'!G123))),DI129="",ISNUMBER(OFFSET('Sanitation Data'!$G$13,0,10*ROW('Sanitation Data'!G123)))),OFFSET('Sanitation Data'!$G$13,0,10*ROW('Sanitation Data'!G123)),NA())))</f>
        <v>#N/A</v>
      </c>
      <c r="AU129" s="253" t="e">
        <f ca="true">+IF(AND(ISNUMBER(OFFSET('Sanitation Data'!$H$5,0,10*ROW('Sanitation Data'!H123))),DJ129="Yes"),100-OFFSET('Sanitation Data'!$H$5,0,10*ROW('Sanitation Data'!H123)),IF(AND(ISNUMBER(OFFSET('Sanitation Data'!$H$5,0,10*ROW('Sanitation Data'!H123))),DJ129="No",ISNUMBER(OFFSET('Sanitation Data'!$H$5,0,10*ROW('Sanitation Data'!H123)))),CONCATENATE("[",ROUND(100-OFFSET('Sanitation Data'!$H$5,0,10*ROW('Sanitation Data'!H123)),0),"]"),IF(AND(ISNUMBER(OFFSET('Sanitation Data'!$H$5,0,10*ROW('Sanitation Data'!H123))),DJ129="",ISNUMBER(OFFSET('Sanitation Data'!$H$5,0,10*ROW('Sanitation Data'!H123)))),100-OFFSET('Sanitation Data'!$H$5,0,10*ROW('Sanitation Data'!H123)),NA())))</f>
        <v>#N/A</v>
      </c>
      <c r="AV129" s="253" t="e">
        <f ca="true">+IF(AND(ISNUMBER(OFFSET('Sanitation Data'!$H$7,0,10*ROW('Sanitation Data'!H123))),DK129="Yes"),OFFSET('Sanitation Data'!$H$7,0,10*ROW('Sanitation Data'!H123)),IF(AND(ISNUMBER(OFFSET('Sanitation Data'!$H$7,0,10*ROW('Sanitation Data'!H123))),DK129="No",ISNUMBER(OFFSET('Sanitation Data'!$H$7,0,10*ROW('Sanitation Data'!H123)))),CONCATENATE("[",ROUND(OFFSET('Sanitation Data'!$H$7,0,10*ROW('Sanitation Data'!H123)),0),"]"),IF(AND(ISNUMBER(OFFSET('Sanitation Data'!$H$7,0,10*ROW('Sanitation Data'!H123))),DK129="",ISNUMBER(OFFSET('Sanitation Data'!$H$7,0,10*ROW('Sanitation Data'!H123)))),OFFSET('Sanitation Data'!$H$7,0,10*ROW('Sanitation Data'!H123)),NA())))</f>
        <v>#N/A</v>
      </c>
      <c r="AW129" s="253" t="e">
        <f ca="true">+IF(AND(ISNUMBER(OFFSET('Sanitation Data'!$H$11,0,10*ROW('Sanitation Data'!H123))),DL129="Yes"),OFFSET('Sanitation Data'!$H$11,0,10*ROW('Sanitation Data'!H123)),IF(AND(ISNUMBER(OFFSET('Sanitation Data'!$H$11,0,10*ROW('Sanitation Data'!H123))),DL129="No",ISNUMBER(OFFSET('Sanitation Data'!$H$11,0,10*ROW('Sanitation Data'!H123)))),CONCATENATE("[",ROUND(OFFSET('Sanitation Data'!$H$11,0,10*ROW('Sanitation Data'!H123)),0),"]"),IF(AND(ISNUMBER(OFFSET('Sanitation Data'!$H$11,0,10*ROW('Sanitation Data'!H123))),DL129="",ISNUMBER(OFFSET('Sanitation Data'!$H$11,0,10*ROW('Sanitation Data'!H123)))),OFFSET('Sanitation Data'!$H$11,0,10*ROW('Sanitation Data'!H123)),NA())))</f>
        <v>#N/A</v>
      </c>
      <c r="AX129" s="253" t="e">
        <f ca="true">+IF(AND(ISNUMBER(OFFSET('Sanitation Data'!$H$12,0,10*ROW('Sanitation Data'!H123))),DM129="Yes"),OFFSET('Sanitation Data'!$H$12,0,10*ROW('Sanitation Data'!H123)),IF(AND(ISNUMBER(OFFSET('Sanitation Data'!$H$12,0,10*ROW('Sanitation Data'!H123))),DM129="No",ISNUMBER(OFFSET('Sanitation Data'!$H$12,0,10*ROW('Sanitation Data'!H123)))),CONCATENATE("[",ROUND(OFFSET('Sanitation Data'!$H$12,0,10*ROW('Sanitation Data'!H123)),0),"]"),IF(AND(ISNUMBER(OFFSET('Sanitation Data'!$H$12,0,10*ROW('Sanitation Data'!H123))),DM129="",ISNUMBER(OFFSET('Sanitation Data'!$H$12,0,10*ROW('Sanitation Data'!H123)))),OFFSET('Sanitation Data'!$H$12,0,10*ROW('Sanitation Data'!H123)),NA())))</f>
        <v>#N/A</v>
      </c>
      <c r="AY129" s="253" t="e">
        <f ca="true">+IF(AND(ISNUMBER(OFFSET('Sanitation Data'!$H$13,0,10*ROW('Sanitation Data'!H123))),DN129="Yes"),OFFSET('Sanitation Data'!$H$13,0,10*ROW('Sanitation Data'!H123)),IF(AND(ISNUMBER(OFFSET('Sanitation Data'!$H$13,0,10*ROW('Sanitation Data'!H123))),DN129="No",ISNUMBER(OFFSET('Sanitation Data'!$H$13,0,10*ROW('Sanitation Data'!H123)))),CONCATENATE("[",ROUND(OFFSET('Sanitation Data'!$H$13,0,10*ROW('Sanitation Data'!H123)),0),"]"),IF(AND(ISNUMBER(OFFSET('Sanitation Data'!$H$13,0,10*ROW('Sanitation Data'!H123))),DN129="",ISNUMBER(OFFSET('Sanitation Data'!$H$13,0,10*ROW('Sanitation Data'!H123)))),OFFSET('Sanitation Data'!$H$13,0,10*ROW('Sanitation Data'!H123)),NA())))</f>
        <v>#N/A</v>
      </c>
      <c r="AZ129" s="254" t="e">
        <f ca="true">+IF(AND(ISNUMBER(OFFSET('Hygiene Data'!$C$6,0,10*ROW('Hygiene Data'!C123))),DO129="Yes"),OFFSET('Hygiene Data'!$C$6,0,10*ROW('Hygiene Data'!C123)),IF(AND(ISNUMBER(OFFSET('Hygiene Data'!$C$6,0,10*ROW('Hygiene Data'!C123))),DO129="No",ISNUMBER(OFFSET('Hygiene Data'!$C$6,0,10*ROW('Hygiene Data'!C123)))),CONCATENATE("[",ROUND(OFFSET('Hygiene Data'!$C$6,0,10*ROW('Hygiene Data'!C123)),0),"]"),IF(AND(ISNUMBER(OFFSET('Hygiene Data'!$C$6,0,10*ROW('Hygiene Data'!C123))),DO129="",ISNUMBER(OFFSET('Hygiene Data'!$C$6,0,10*ROW('Hygiene Data'!C123)))),OFFSET('Hygiene Data'!$C$6,0,10*ROW('Hygiene Data'!C123)),NA())))</f>
        <v>#N/A</v>
      </c>
      <c r="BA129" s="254" t="e">
        <f ca="true">+IF(AND(ISNUMBER(OFFSET('Hygiene Data'!$C$8,0,10*ROW('Hygiene Data'!C123))),DP129="Yes"),OFFSET('Hygiene Data'!$C$8,0,10*ROW('Hygiene Data'!C123)),IF(AND(ISNUMBER(OFFSET('Hygiene Data'!$C$8,0,10*ROW('Hygiene Data'!C123))),DP129="No",ISNUMBER(OFFSET('Hygiene Data'!$C$8,0,10*ROW('Hygiene Data'!C123)))),CONCATENATE("[",ROUND(OFFSET('Hygiene Data'!$C$8,0,10*ROW('Hygiene Data'!C123)),0),"]"),IF(AND(ISNUMBER(OFFSET('Hygiene Data'!$C$8,0,10*ROW('Hygiene Data'!C123))),DP129="",ISNUMBER(OFFSET('Hygiene Data'!$C$8,0,10*ROW('Hygiene Data'!C123)))),OFFSET('Hygiene Data'!$C$8,0,10*ROW('Hygiene Data'!C123)),NA())))</f>
        <v>#N/A</v>
      </c>
      <c r="BB129" s="254" t="e">
        <f ca="true">+IF(AND(ISNUMBER(OFFSET('Hygiene Data'!$C$10,0,10*ROW('Hygiene Data'!C123))),DQ129="Yes"),OFFSET('Hygiene Data'!$C$10,0,10*ROW('Hygiene Data'!C123)),IF(AND(ISNUMBER(OFFSET('Hygiene Data'!$C$10,0,10*ROW('Hygiene Data'!C123))),DQ129="No",ISNUMBER(OFFSET('Hygiene Data'!$C$10,0,10*ROW('Hygiene Data'!C123)))),CONCATENATE("[",ROUND(OFFSET('Hygiene Data'!$C$10,0,10*ROW('Hygiene Data'!C123)),0),"]"),IF(AND(ISNUMBER(OFFSET('Hygiene Data'!$C$10,0,10*ROW('Hygiene Data'!C123))),DQ129="",ISNUMBER(OFFSET('Hygiene Data'!$C$10,0,10*ROW('Hygiene Data'!C123)))),OFFSET('Hygiene Data'!$C$10,0,10*ROW('Hygiene Data'!C123)),NA())))</f>
        <v>#N/A</v>
      </c>
      <c r="BC129" s="254" t="e">
        <f ca="true">+IF(AND(ISNUMBER(OFFSET('Hygiene Data'!$D$6,0,10*ROW('Hygiene Data'!D123))),DR129="Yes"),OFFSET('Hygiene Data'!$D$6,0,10*ROW('Hygiene Data'!D123)),IF(AND(ISNUMBER(OFFSET('Hygiene Data'!$D$6,0,10*ROW('Hygiene Data'!D123))),DR129="No",ISNUMBER(OFFSET('Hygiene Data'!$D$6,0,10*ROW('Hygiene Data'!D123)))),CONCATENATE("[",ROUND(OFFSET('Hygiene Data'!$D$6,0,10*ROW('Hygiene Data'!D123)),0),"]"),IF(AND(ISNUMBER(OFFSET('Hygiene Data'!$D$6,0,10*ROW('Hygiene Data'!D123))),DR129="",ISNUMBER(OFFSET('Hygiene Data'!$D$6,0,10*ROW('Hygiene Data'!D123)))),OFFSET('Hygiene Data'!$D$6,0,10*ROW('Hygiene Data'!D123)),NA())))</f>
        <v>#N/A</v>
      </c>
      <c r="BD129" s="254" t="e">
        <f ca="true">+IF(AND(ISNUMBER(OFFSET('Hygiene Data'!$D$8,0,10*ROW('Hygiene Data'!D123))),DS129="Yes"),OFFSET('Hygiene Data'!$D$8,0,10*ROW('Hygiene Data'!D123)),IF(AND(ISNUMBER(OFFSET('Hygiene Data'!$D$8,0,10*ROW('Hygiene Data'!D123))),DS129="No",ISNUMBER(OFFSET('Hygiene Data'!$D$8,0,10*ROW('Hygiene Data'!D123)))),CONCATENATE("[",ROUND(OFFSET('Hygiene Data'!$D$8,0,10*ROW('Hygiene Data'!D123)),0),"]"),IF(AND(ISNUMBER(OFFSET('Hygiene Data'!$D$8,0,10*ROW('Hygiene Data'!D123))),DS129="",ISNUMBER(OFFSET('Hygiene Data'!$D$8,0,10*ROW('Hygiene Data'!D123)))),OFFSET('Hygiene Data'!$D$8,0,10*ROW('Hygiene Data'!D123)),NA())))</f>
        <v>#N/A</v>
      </c>
      <c r="BE129" s="254" t="e">
        <f ca="true">+IF(AND(ISNUMBER(OFFSET('Hygiene Data'!$D$10,0,10*ROW('Hygiene Data'!D123))),DT129="Yes"),OFFSET('Hygiene Data'!$D$10,0,10*ROW('Hygiene Data'!D123)),IF(AND(ISNUMBER(OFFSET('Hygiene Data'!$D$10,0,10*ROW('Hygiene Data'!D123))),DT129="No",ISNUMBER(OFFSET('Hygiene Data'!$D$10,0,10*ROW('Hygiene Data'!D123)))),CONCATENATE("[",ROUND(OFFSET('Hygiene Data'!$D$10,0,10*ROW('Hygiene Data'!D123)),0),"]"),IF(AND(ISNUMBER(OFFSET('Hygiene Data'!$D$10,0,10*ROW('Hygiene Data'!D123))),DT129="",ISNUMBER(OFFSET('Hygiene Data'!$D$10,0,10*ROW('Hygiene Data'!D123)))),OFFSET('Hygiene Data'!$D$10,0,10*ROW('Hygiene Data'!D123)),NA())))</f>
        <v>#N/A</v>
      </c>
      <c r="BF129" s="254" t="e">
        <f ca="true">+IF(AND(ISNUMBER(OFFSET('Hygiene Data'!$E$6,0,10*ROW('Hygiene Data'!E123))),DU129="Yes"),OFFSET('Hygiene Data'!$E$6,0,10*ROW('Hygiene Data'!E123)),IF(AND(ISNUMBER(OFFSET('Hygiene Data'!$E$6,0,10*ROW('Hygiene Data'!E123))),DU129="No",ISNUMBER(OFFSET('Hygiene Data'!$E$6,0,10*ROW('Hygiene Data'!E123)))),CONCATENATE("[",ROUND(OFFSET('Hygiene Data'!$E$6,0,10*ROW('Hygiene Data'!E123)),0),"]"),IF(AND(ISNUMBER(OFFSET('Hygiene Data'!$E$6,0,10*ROW('Hygiene Data'!E123))),DU129="",ISNUMBER(OFFSET('Hygiene Data'!$E$6,0,10*ROW('Hygiene Data'!E123)))),OFFSET('Hygiene Data'!$E$6,0,10*ROW('Hygiene Data'!E123)),NA())))</f>
        <v>#N/A</v>
      </c>
      <c r="BG129" s="254" t="e">
        <f ca="true">+IF(AND(ISNUMBER(OFFSET('Hygiene Data'!$E$8,0,10*ROW('Hygiene Data'!E123))),DV129="Yes"),OFFSET('Hygiene Data'!$E$8,0,10*ROW('Hygiene Data'!E123)),IF(AND(ISNUMBER(OFFSET('Hygiene Data'!$E$8,0,10*ROW('Hygiene Data'!E123))),DV129="No",ISNUMBER(OFFSET('Hygiene Data'!$E$8,0,10*ROW('Hygiene Data'!E123)))),CONCATENATE("[",ROUND(OFFSET('Hygiene Data'!$E$8,0,10*ROW('Hygiene Data'!E123)),0),"]"),IF(AND(ISNUMBER(OFFSET('Hygiene Data'!$E$8,0,10*ROW('Hygiene Data'!E123))),DV129="",ISNUMBER(OFFSET('Hygiene Data'!$E$8,0,10*ROW('Hygiene Data'!E123)))),OFFSET('Hygiene Data'!$E$8,0,10*ROW('Hygiene Data'!E123)),NA())))</f>
        <v>#N/A</v>
      </c>
      <c r="BH129" s="254" t="e">
        <f ca="true">+IF(AND(ISNUMBER(OFFSET('Hygiene Data'!$E$10,0,10*ROW('Hygiene Data'!E123))),DW129="Yes"),OFFSET('Hygiene Data'!$E$10,0,10*ROW('Hygiene Data'!E123)),IF(AND(ISNUMBER(OFFSET('Hygiene Data'!$E$10,0,10*ROW('Hygiene Data'!E123))),DW129="No",ISNUMBER(OFFSET('Hygiene Data'!$E$10,0,10*ROW('Hygiene Data'!E123)))),CONCATENATE("[",ROUND(OFFSET('Hygiene Data'!$E$10,0,10*ROW('Hygiene Data'!E123)),0),"]"),IF(AND(ISNUMBER(OFFSET('Hygiene Data'!$E$10,0,10*ROW('Hygiene Data'!E123))),DW129="",ISNUMBER(OFFSET('Hygiene Data'!$E$10,0,10*ROW('Hygiene Data'!E123)))),OFFSET('Hygiene Data'!$E$10,0,10*ROW('Hygiene Data'!E123)),NA())))</f>
        <v>#N/A</v>
      </c>
      <c r="BI129" s="254" t="e">
        <f ca="true">+IF(AND(ISNUMBER(OFFSET('Hygiene Data'!$F$6,0,10*ROW('Hygiene Data'!F123))),DX129="Yes"),OFFSET('Hygiene Data'!$F$6,0,10*ROW('Hygiene Data'!F123)),IF(AND(ISNUMBER(OFFSET('Hygiene Data'!$F$6,0,10*ROW('Hygiene Data'!F123))),DX129="No",ISNUMBER(OFFSET('Hygiene Data'!$F$6,0,10*ROW('Hygiene Data'!F123)))),CONCATENATE("[",ROUND(OFFSET('Hygiene Data'!$F$6,0,10*ROW('Hygiene Data'!F123)),0),"]"),IF(AND(ISNUMBER(OFFSET('Hygiene Data'!$F$6,0,10*ROW('Hygiene Data'!F123))),DX129="",ISNUMBER(OFFSET('Hygiene Data'!$F$6,0,10*ROW('Hygiene Data'!F123)))),OFFSET('Hygiene Data'!$F$6,0,10*ROW('Hygiene Data'!F123)),NA())))</f>
        <v>#N/A</v>
      </c>
      <c r="BJ129" s="254" t="e">
        <f ca="true">+IF(AND(ISNUMBER(OFFSET('Hygiene Data'!$F$8,0,10*ROW('Hygiene Data'!F123))),DY129="Yes"),OFFSET('Hygiene Data'!$F$8,0,10*ROW('Hygiene Data'!F123)),IF(AND(ISNUMBER(OFFSET('Hygiene Data'!$F$8,0,10*ROW('Hygiene Data'!F123))),DY129="No",ISNUMBER(OFFSET('Hygiene Data'!$F$8,0,10*ROW('Hygiene Data'!F123)))),CONCATENATE("[",ROUND(OFFSET('Hygiene Data'!$F$8,0,10*ROW('Hygiene Data'!F123)),0),"]"),IF(AND(ISNUMBER(OFFSET('Hygiene Data'!$F$8,0,10*ROW('Hygiene Data'!F123))),DY129="",ISNUMBER(OFFSET('Hygiene Data'!$F$8,0,10*ROW('Hygiene Data'!F123)))),OFFSET('Hygiene Data'!$F$8,0,10*ROW('Hygiene Data'!F123)),NA())))</f>
        <v>#N/A</v>
      </c>
      <c r="BK129" s="254" t="e">
        <f ca="true">+IF(AND(ISNUMBER(OFFSET('Hygiene Data'!$F$10,0,10*ROW('Hygiene Data'!F123))),DZ129="Yes"),OFFSET('Hygiene Data'!$F$10,0,10*ROW('Hygiene Data'!F123)),IF(AND(ISNUMBER(OFFSET('Hygiene Data'!$F$10,0,10*ROW('Hygiene Data'!F123))),DZ129="No",ISNUMBER(OFFSET('Hygiene Data'!$F$10,0,10*ROW('Hygiene Data'!F123)))),CONCATENATE("[",ROUND(OFFSET('Hygiene Data'!$F$10,0,10*ROW('Hygiene Data'!F123)),0),"]"),IF(AND(ISNUMBER(OFFSET('Hygiene Data'!$F$10,0,10*ROW('Hygiene Data'!F123))),DZ129="",ISNUMBER(OFFSET('Hygiene Data'!$F$10,0,10*ROW('Hygiene Data'!F123)))),OFFSET('Hygiene Data'!$F$10,0,10*ROW('Hygiene Data'!F123)),NA())))</f>
        <v>#N/A</v>
      </c>
      <c r="BL129" s="254" t="e">
        <f ca="true">+IF(AND(ISNUMBER(OFFSET('Hygiene Data'!$G$6,0,10*ROW('Hygiene Data'!G123))),EA129="Yes"),OFFSET('Hygiene Data'!$G$6,0,10*ROW('Hygiene Data'!G123)),IF(AND(ISNUMBER(OFFSET('Hygiene Data'!$G$6,0,10*ROW('Hygiene Data'!G123))),EA129="No",ISNUMBER(OFFSET('Hygiene Data'!$G$6,0,10*ROW('Hygiene Data'!G123)))),CONCATENATE("[",ROUND(OFFSET('Hygiene Data'!$G$6,0,10*ROW('Hygiene Data'!G123)),0),"]"),IF(AND(ISNUMBER(OFFSET('Hygiene Data'!$G$6,0,10*ROW('Hygiene Data'!G123))),EA129="",ISNUMBER(OFFSET('Hygiene Data'!$G$6,0,10*ROW('Hygiene Data'!G123)))),OFFSET('Hygiene Data'!$G$6,0,10*ROW('Hygiene Data'!G123)),NA())))</f>
        <v>#N/A</v>
      </c>
      <c r="BM129" s="254" t="e">
        <f ca="true">+IF(AND(ISNUMBER(OFFSET('Hygiene Data'!$G$8,0,10*ROW('Hygiene Data'!G123))),EB129="Yes"),OFFSET('Hygiene Data'!$G$8,0,10*ROW('Hygiene Data'!G123)),IF(AND(ISNUMBER(OFFSET('Hygiene Data'!$G$8,0,10*ROW('Hygiene Data'!G123))),EB129="No",ISNUMBER(OFFSET('Hygiene Data'!$G$8,0,10*ROW('Hygiene Data'!G123)))),CONCATENATE("[",ROUND(OFFSET('Hygiene Data'!$G$8,0,10*ROW('Hygiene Data'!G123)),0),"]"),IF(AND(ISNUMBER(OFFSET('Hygiene Data'!$G$8,0,10*ROW('Hygiene Data'!G123))),EB129="",ISNUMBER(OFFSET('Hygiene Data'!$G$8,0,10*ROW('Hygiene Data'!G123)))),OFFSET('Hygiene Data'!$G$8,0,10*ROW('Hygiene Data'!G123)),NA())))</f>
        <v>#N/A</v>
      </c>
      <c r="BN129" s="254" t="e">
        <f ca="true">+IF(AND(ISNUMBER(OFFSET('Hygiene Data'!$G$10,0,10*ROW('Hygiene Data'!G123))),EC129="Yes"),OFFSET('Hygiene Data'!$G$10,0,10*ROW('Hygiene Data'!G123)),IF(AND(ISNUMBER(OFFSET('Hygiene Data'!$G$10,0,10*ROW('Hygiene Data'!G123))),EC129="No",ISNUMBER(OFFSET('Hygiene Data'!$G$10,0,10*ROW('Hygiene Data'!G123)))),CONCATENATE("[",ROUND(OFFSET('Hygiene Data'!$G$10,0,10*ROW('Hygiene Data'!G123)),0),"]"),IF(AND(ISNUMBER(OFFSET('Hygiene Data'!$G$10,0,10*ROW('Hygiene Data'!G123))),EC129="",ISNUMBER(OFFSET('Hygiene Data'!$G$10,0,10*ROW('Hygiene Data'!G123)))),OFFSET('Hygiene Data'!$G$10,0,10*ROW('Hygiene Data'!G123)),NA())))</f>
        <v>#N/A</v>
      </c>
      <c r="BO129" s="254" t="e">
        <f ca="true">+IF(AND(ISNUMBER(OFFSET('Hygiene Data'!$H$6,0,10*ROW('Hygiene Data'!H123))),ED129="Yes"),OFFSET('Hygiene Data'!$H$6,0,10*ROW('Hygiene Data'!H123)),IF(AND(ISNUMBER(OFFSET('Hygiene Data'!$H$6,0,10*ROW('Hygiene Data'!H123))),ED129="No",ISNUMBER(OFFSET('Hygiene Data'!$H$6,0,10*ROW('Hygiene Data'!H123)))),CONCATENATE("[",ROUND(OFFSET('Hygiene Data'!$H$6,0,10*ROW('Hygiene Data'!H123)),0),"]"),IF(AND(ISNUMBER(OFFSET('Hygiene Data'!$H$6,0,10*ROW('Hygiene Data'!H123))),ED129="",ISNUMBER(OFFSET('Hygiene Data'!$H$6,0,10*ROW('Hygiene Data'!H123)))),OFFSET('Hygiene Data'!$H$6,0,10*ROW('Hygiene Data'!H123)),NA())))</f>
        <v>#N/A</v>
      </c>
      <c r="BP129" s="254" t="e">
        <f ca="true">+IF(AND(ISNUMBER(OFFSET('Hygiene Data'!$H$8,0,10*ROW('Hygiene Data'!H123))),EE129="Yes"),OFFSET('Hygiene Data'!$H$8,0,10*ROW('Hygiene Data'!H123)),IF(AND(ISNUMBER(OFFSET('Hygiene Data'!$H$8,0,10*ROW('Hygiene Data'!H123))),EE129="No",ISNUMBER(OFFSET('Hygiene Data'!$H$8,0,10*ROW('Hygiene Data'!H123)))),CONCATENATE("[",ROUND(OFFSET('Hygiene Data'!$H$8,0,10*ROW('Hygiene Data'!H123)),0),"]"),IF(AND(ISNUMBER(OFFSET('Hygiene Data'!$H$8,0,10*ROW('Hygiene Data'!H123))),EE129="",ISNUMBER(OFFSET('Hygiene Data'!$H$8,0,10*ROW('Hygiene Data'!H123)))),OFFSET('Hygiene Data'!$H$8,0,10*ROW('Hygiene Data'!H123)),NA())))</f>
        <v>#N/A</v>
      </c>
      <c r="BQ129" s="254" t="e">
        <f ca="true">+IF(AND(ISNUMBER(OFFSET('Hygiene Data'!$H$10,0,10*ROW('Hygiene Data'!H123))),EF129="Yes"),OFFSET('Hygiene Data'!$H$10,0,10*ROW('Hygiene Data'!H123)),IF(AND(ISNUMBER(OFFSET('Hygiene Data'!$H$10,0,10*ROW('Hygiene Data'!H123))),EF129="No",ISNUMBER(OFFSET('Hygiene Data'!$H$10,0,10*ROW('Hygiene Data'!H123)))),CONCATENATE("[",ROUND(OFFSET('Hygiene Data'!$H$10,0,10*ROW('Hygiene Data'!H123)),0),"]"),IF(AND(ISNUMBER(OFFSET('Hygiene Data'!$H$10,0,10*ROW('Hygiene Data'!H123))),EF129="",ISNUMBER(OFFSET('Hygiene Data'!$H$10,0,10*ROW('Hygiene Data'!H123)))),OFFSET('Hygiene Data'!$H$10,0,10*ROW('Hygiene Data'!H123)),NA())))</f>
        <v>#N/A</v>
      </c>
      <c r="BS129" s="36" t="str">
        <f ca="true">+IF(OFFSET('Water Data'!$C$28,0,10*ROW('Water Data'!C123))="","",OFFSET('Water Data'!$C$28,0,10*ROW('Water Data'!C123)))</f>
        <v/>
      </c>
      <c r="BT129" s="36" t="str">
        <f ca="true">+IF(OFFSET('Water Data'!$C$29,0,10*ROW('Water Data'!C123))="","",OFFSET('Water Data'!$C$29,0,10*ROW('Water Data'!C123)))</f>
        <v/>
      </c>
      <c r="BU129" s="36" t="str">
        <f ca="true">+IF(OFFSET('Water Data'!$C$30,0,10*ROW('Water Data'!C123))="","",OFFSET('Water Data'!$C$30,0,10*ROW('Water Data'!C123)))</f>
        <v/>
      </c>
      <c r="BV129" s="36" t="str">
        <f ca="true">+IF(OFFSET('Water Data'!$D$28,0,10*ROW('Water Data'!D123))="","",OFFSET('Water Data'!$D$28,0,10*ROW('Water Data'!D123)))</f>
        <v/>
      </c>
      <c r="BW129" s="36" t="str">
        <f ca="true">+IF(OFFSET('Water Data'!$D$29,0,10*ROW('Water Data'!D123))="","",OFFSET('Water Data'!$D$29,0,10*ROW('Water Data'!D123)))</f>
        <v/>
      </c>
      <c r="BX129" s="36" t="str">
        <f ca="true">+IF(OFFSET('Water Data'!$D$30,0,10*ROW('Water Data'!D123))="","",OFFSET('Water Data'!$D$30,0,10*ROW('Water Data'!D123)))</f>
        <v/>
      </c>
      <c r="BY129" s="36" t="str">
        <f ca="true">+IF(OFFSET('Water Data'!$E$28,0,10*ROW('Water Data'!E123))="","",OFFSET('Water Data'!$E$28,0,10*ROW('Water Data'!E123)))</f>
        <v/>
      </c>
      <c r="BZ129" s="36" t="str">
        <f ca="true">+IF(OFFSET('Water Data'!$E$29,0,10*ROW('Water Data'!E123))="","",OFFSET('Water Data'!$E$29,0,10*ROW('Water Data'!E123)))</f>
        <v/>
      </c>
      <c r="CA129" s="36" t="str">
        <f ca="true">+IF(OFFSET('Water Data'!$E$30,0,10*ROW('Water Data'!E123))="","",OFFSET('Water Data'!$E$30,0,10*ROW('Water Data'!E123)))</f>
        <v/>
      </c>
      <c r="CB129" s="36" t="str">
        <f ca="true">+IF(OFFSET('Water Data'!$F$28,0,10*ROW('Water Data'!F123))="","",OFFSET('Water Data'!$F$28,0,10*ROW('Water Data'!F123)))</f>
        <v/>
      </c>
      <c r="CC129" s="36" t="str">
        <f ca="true">+IF(OFFSET('Water Data'!$F$29,0,10*ROW('Water Data'!F123))="","",OFFSET('Water Data'!$F$29,0,10*ROW('Water Data'!F123)))</f>
        <v/>
      </c>
      <c r="CD129" s="36" t="str">
        <f ca="true">+IF(OFFSET('Water Data'!$F$30,0,10*ROW('Water Data'!F123))="","",OFFSET('Water Data'!$F$30,0,10*ROW('Water Data'!F123)))</f>
        <v/>
      </c>
      <c r="CE129" s="36" t="str">
        <f ca="true">+IF(OFFSET('Water Data'!$G$28,0,10*ROW('Water Data'!G123))="","",OFFSET('Water Data'!$G$28,0,10*ROW('Water Data'!G123)))</f>
        <v/>
      </c>
      <c r="CF129" s="36" t="str">
        <f ca="true">+IF(OFFSET('Water Data'!$G$29,0,10*ROW('Water Data'!G123))="","",OFFSET('Water Data'!$G$29,0,10*ROW('Water Data'!G123)))</f>
        <v/>
      </c>
      <c r="CG129" s="36" t="str">
        <f ca="true">+IF(OFFSET('Water Data'!$G$30,0,10*ROW('Water Data'!G123))="","",OFFSET('Water Data'!$G$30,0,10*ROW('Water Data'!G123)))</f>
        <v/>
      </c>
      <c r="CH129" s="36" t="str">
        <f ca="true">+IF(OFFSET('Water Data'!$H$28,0,10*ROW('Water Data'!H123))="","",OFFSET('Water Data'!$H$28,0,10*ROW('Water Data'!H123)))</f>
        <v/>
      </c>
      <c r="CI129" s="36" t="str">
        <f ca="true">+IF(OFFSET('Water Data'!$H$29,0,10*ROW('Water Data'!H123))="","",OFFSET('Water Data'!$H$29,0,10*ROW('Water Data'!H123)))</f>
        <v/>
      </c>
      <c r="CJ129" s="36" t="str">
        <f ca="true">+IF(OFFSET('Water Data'!$H$30,0,10*ROW('Water Data'!H123))="","",OFFSET('Water Data'!$H$30,0,10*ROW('Water Data'!H123)))</f>
        <v/>
      </c>
      <c r="CK129" s="36" t="str">
        <f ca="true">+IF(OFFSET('Sanitation Data'!$C$29,0,10*ROW('Sanitation Data'!C123))="","",OFFSET('Sanitation Data'!$C$29,0,10*ROW('Sanitation Data'!C123)))</f>
        <v/>
      </c>
      <c r="CL129" s="36" t="str">
        <f ca="true">+IF(OFFSET('Sanitation Data'!$C$30,0,10*ROW('Sanitation Data'!C123))="","",OFFSET('Sanitation Data'!$C$30,0,10*ROW('Sanitation Data'!C123)))</f>
        <v/>
      </c>
      <c r="CM129" s="36" t="str">
        <f ca="true">+IF(OFFSET('Sanitation Data'!$C$31,0,10*ROW('Sanitation Data'!C123))="","",OFFSET('Sanitation Data'!$C$31,0,10*ROW('Sanitation Data'!C123)))</f>
        <v/>
      </c>
      <c r="CN129" s="36" t="str">
        <f ca="true">+IF(OFFSET('Sanitation Data'!$C$32,0,10*ROW('Sanitation Data'!C123))="","",OFFSET('Sanitation Data'!$C$32,0,10*ROW('Sanitation Data'!C123)))</f>
        <v/>
      </c>
      <c r="CO129" s="36" t="str">
        <f ca="true">+IF(OFFSET('Sanitation Data'!$C$33,0,10*ROW('Sanitation Data'!C123))="","",OFFSET('Sanitation Data'!$C$33,0,10*ROW('Sanitation Data'!C123)))</f>
        <v/>
      </c>
      <c r="CP129" s="36" t="str">
        <f ca="true">+IF(OFFSET('Sanitation Data'!$D$29,0,10*ROW('Sanitation Data'!D123))="","",OFFSET('Sanitation Data'!$D$29,0,10*ROW('Sanitation Data'!D123)))</f>
        <v/>
      </c>
      <c r="CQ129" s="36" t="str">
        <f ca="true">+IF(OFFSET('Sanitation Data'!$D$30,0,10*ROW('Sanitation Data'!D123))="","",OFFSET('Sanitation Data'!$D$30,0,10*ROW('Sanitation Data'!D123)))</f>
        <v/>
      </c>
      <c r="CR129" s="36" t="str">
        <f ca="true">+IF(OFFSET('Sanitation Data'!$D$31,0,10*ROW('Sanitation Data'!D123))="","",OFFSET('Sanitation Data'!$D$31,0,10*ROW('Sanitation Data'!D123)))</f>
        <v/>
      </c>
      <c r="CS129" s="36" t="str">
        <f ca="true">+IF(OFFSET('Sanitation Data'!$D$32,0,10*ROW('Sanitation Data'!D123))="","",OFFSET('Sanitation Data'!$D$32,0,10*ROW('Sanitation Data'!D123)))</f>
        <v/>
      </c>
      <c r="CT129" s="36" t="str">
        <f ca="true">+IF(OFFSET('Sanitation Data'!$D$33,0,10*ROW('Sanitation Data'!D123))="","",OFFSET('Sanitation Data'!$D$33,0,10*ROW('Sanitation Data'!D123)))</f>
        <v/>
      </c>
      <c r="CU129" s="36" t="str">
        <f ca="true">+IF(OFFSET('Sanitation Data'!$E$29,0,10*ROW('Sanitation Data'!E123))="","",OFFSET('Sanitation Data'!$E$29,0,10*ROW('Sanitation Data'!E123)))</f>
        <v/>
      </c>
      <c r="CV129" s="36" t="str">
        <f ca="true">+IF(OFFSET('Sanitation Data'!$E$30,0,10*ROW('Sanitation Data'!E123))="","",OFFSET('Sanitation Data'!$E$30,0,10*ROW('Sanitation Data'!E123)))</f>
        <v/>
      </c>
      <c r="CW129" s="36" t="str">
        <f ca="true">+IF(OFFSET('Sanitation Data'!$E$31,0,10*ROW('Sanitation Data'!E123))="","",OFFSET('Sanitation Data'!$E$31,0,10*ROW('Sanitation Data'!E123)))</f>
        <v/>
      </c>
      <c r="CX129" s="36" t="str">
        <f ca="true">+IF(OFFSET('Sanitation Data'!$E$32,0,10*ROW('Sanitation Data'!E123))="","",OFFSET('Sanitation Data'!$E$32,0,10*ROW('Sanitation Data'!E123)))</f>
        <v/>
      </c>
      <c r="CY129" s="36" t="str">
        <f ca="true">+IF(OFFSET('Sanitation Data'!$E$33,0,10*ROW('Sanitation Data'!E123))="","",OFFSET('Sanitation Data'!$E$33,0,10*ROW('Sanitation Data'!E123)))</f>
        <v/>
      </c>
      <c r="CZ129" s="36" t="str">
        <f ca="true">+IF(OFFSET('Sanitation Data'!$F$29,0,10*ROW('Sanitation Data'!F123))="","",OFFSET('Sanitation Data'!$F$29,0,10*ROW('Sanitation Data'!F123)))</f>
        <v/>
      </c>
      <c r="DA129" s="36" t="str">
        <f ca="true">+IF(OFFSET('Sanitation Data'!$F$30,0,10*ROW('Sanitation Data'!F123))="","",OFFSET('Sanitation Data'!$F$30,0,10*ROW('Sanitation Data'!F123)))</f>
        <v/>
      </c>
      <c r="DB129" s="36" t="str">
        <f ca="true">+IF(OFFSET('Sanitation Data'!$F$31,0,10*ROW('Sanitation Data'!F123))="","",OFFSET('Sanitation Data'!$F$31,0,10*ROW('Sanitation Data'!F123)))</f>
        <v/>
      </c>
      <c r="DC129" s="36" t="str">
        <f ca="true">+IF(OFFSET('Sanitation Data'!$F$32,0,10*ROW('Sanitation Data'!F123))="","",OFFSET('Sanitation Data'!$F$32,0,10*ROW('Sanitation Data'!F123)))</f>
        <v/>
      </c>
      <c r="DD129" s="36" t="str">
        <f ca="true">+IF(OFFSET('Sanitation Data'!$F$33,0,10*ROW('Sanitation Data'!F123))="","",OFFSET('Sanitation Data'!$F$33,0,10*ROW('Sanitation Data'!F123)))</f>
        <v/>
      </c>
      <c r="DE129" s="36" t="str">
        <f ca="true">+IF(OFFSET('Sanitation Data'!$G$29,0,10*ROW('Sanitation Data'!G123))="","",OFFSET('Sanitation Data'!$G$29,0,10*ROW('Sanitation Data'!G123)))</f>
        <v/>
      </c>
      <c r="DF129" s="36" t="str">
        <f ca="true">+IF(OFFSET('Sanitation Data'!$G$30,0,10*ROW('Sanitation Data'!G123))="","",OFFSET('Sanitation Data'!$G$30,0,10*ROW('Sanitation Data'!G123)))</f>
        <v/>
      </c>
      <c r="DG129" s="36" t="str">
        <f ca="true">+IF(OFFSET('Sanitation Data'!$G$31,0,10*ROW('Sanitation Data'!G123))="","",OFFSET('Sanitation Data'!$G$31,0,10*ROW('Sanitation Data'!G123)))</f>
        <v/>
      </c>
      <c r="DH129" s="36" t="str">
        <f ca="true">+IF(OFFSET('Sanitation Data'!$G$32,0,10*ROW('Sanitation Data'!G123))="","",OFFSET('Sanitation Data'!$G$32,0,10*ROW('Sanitation Data'!G123)))</f>
        <v/>
      </c>
      <c r="DI129" s="36" t="str">
        <f ca="true">+IF(OFFSET('Sanitation Data'!$G$33,0,10*ROW('Sanitation Data'!G123))="","",OFFSET('Sanitation Data'!$G$33,0,10*ROW('Sanitation Data'!G123)))</f>
        <v/>
      </c>
      <c r="DJ129" s="36" t="str">
        <f ca="true">+IF(OFFSET('Sanitation Data'!$H$29,0,10*ROW('Sanitation Data'!H123))="","",OFFSET('Sanitation Data'!$H$29,0,10*ROW('Sanitation Data'!H123)))</f>
        <v/>
      </c>
      <c r="DK129" s="36" t="str">
        <f ca="true">+IF(OFFSET('Sanitation Data'!$H$30,0,10*ROW('Sanitation Data'!H123))="","",OFFSET('Sanitation Data'!$H$30,0,10*ROW('Sanitation Data'!H123)))</f>
        <v/>
      </c>
      <c r="DL129" s="36" t="str">
        <f ca="true">+IF(OFFSET('Sanitation Data'!$H$31,0,10*ROW('Sanitation Data'!H123))="","",OFFSET('Sanitation Data'!$H$31,0,10*ROW('Sanitation Data'!H123)))</f>
        <v/>
      </c>
      <c r="DM129" s="36" t="str">
        <f ca="true">+IF(OFFSET('Sanitation Data'!$H$32,0,10*ROW('Sanitation Data'!H123))="","",OFFSET('Sanitation Data'!$H$32,0,10*ROW('Sanitation Data'!H123)))</f>
        <v/>
      </c>
      <c r="DN129" s="36" t="str">
        <f ca="true">+IF(OFFSET('Sanitation Data'!$H$33,0,10*ROW('Sanitation Data'!H123))="","",OFFSET('Sanitation Data'!$H$33,0,10*ROW('Sanitation Data'!H123)))</f>
        <v/>
      </c>
      <c r="DO129" s="36" t="str">
        <f ca="true">+IF(OFFSET('Hygiene Data'!$C$12,0,10*ROW('Hygiene Data'!C123))="","",OFFSET('Hygiene Data'!$C$12,0,10*ROW('Hygiene Data'!C123)))</f>
        <v/>
      </c>
      <c r="DP129" s="36" t="str">
        <f ca="true">+IF(OFFSET('Hygiene Data'!$C$13,0,10*ROW('Hygiene Data'!C123))="","",OFFSET('Hygiene Data'!$C$13,0,10*ROW('Hygiene Data'!C123)))</f>
        <v/>
      </c>
      <c r="DQ129" s="36" t="str">
        <f ca="true">+IF(OFFSET('Hygiene Data'!$C$14,0,10*ROW('Hygiene Data'!C123))="","",OFFSET('Hygiene Data'!$C$14,0,10*ROW('Hygiene Data'!C123)))</f>
        <v/>
      </c>
      <c r="DR129" s="36" t="str">
        <f ca="true">+IF(OFFSET('Hygiene Data'!$D$12,0,10*ROW('Hygiene Data'!D123))="","",OFFSET('Hygiene Data'!$D$12,0,10*ROW('Hygiene Data'!D123)))</f>
        <v/>
      </c>
      <c r="DS129" s="36" t="str">
        <f ca="true">+IF(OFFSET('Hygiene Data'!$D$13,0,10*ROW('Hygiene Data'!D123))="","",OFFSET('Hygiene Data'!$D$13,0,10*ROW('Hygiene Data'!D123)))</f>
        <v/>
      </c>
      <c r="DT129" s="36" t="str">
        <f ca="true">+IF(OFFSET('Hygiene Data'!$D$14,0,10*ROW('Hygiene Data'!D123))="","",OFFSET('Hygiene Data'!$D$14,0,10*ROW('Hygiene Data'!D123)))</f>
        <v/>
      </c>
      <c r="DU129" s="36" t="str">
        <f ca="true">+IF(OFFSET('Hygiene Data'!$E$12,0,10*ROW('Hygiene Data'!E123))="","",OFFSET('Hygiene Data'!$E$12,0,10*ROW('Hygiene Data'!E123)))</f>
        <v/>
      </c>
      <c r="DV129" s="36" t="str">
        <f ca="true">+IF(OFFSET('Hygiene Data'!$E$13,0,10*ROW('Hygiene Data'!E123))="","",OFFSET('Hygiene Data'!$E$13,0,10*ROW('Hygiene Data'!E123)))</f>
        <v/>
      </c>
      <c r="DW129" s="36" t="str">
        <f ca="true">+IF(OFFSET('Hygiene Data'!$E$14,0,10*ROW('Hygiene Data'!E123))="","",OFFSET('Hygiene Data'!$E$14,0,10*ROW('Hygiene Data'!E123)))</f>
        <v/>
      </c>
      <c r="DX129" s="36" t="str">
        <f ca="true">+IF(OFFSET('Hygiene Data'!$F$12,0,10*ROW('Hygiene Data'!F123))="","",OFFSET('Hygiene Data'!$F$12,0,10*ROW('Hygiene Data'!F123)))</f>
        <v/>
      </c>
      <c r="DY129" s="36" t="str">
        <f ca="true">+IF(OFFSET('Hygiene Data'!$F$13,0,10*ROW('Hygiene Data'!F123))="","",OFFSET('Hygiene Data'!$F$13,0,10*ROW('Hygiene Data'!F123)))</f>
        <v/>
      </c>
      <c r="DZ129" s="36" t="str">
        <f ca="true">+IF(OFFSET('Hygiene Data'!$F$14,0,10*ROW('Hygiene Data'!F123))="","",OFFSET('Hygiene Data'!$F$14,0,10*ROW('Hygiene Data'!F123)))</f>
        <v/>
      </c>
      <c r="EA129" s="36" t="str">
        <f ca="true">+IF(OFFSET('Hygiene Data'!$G$12,0,10*ROW('Hygiene Data'!G123))="","",OFFSET('Hygiene Data'!$G$12,0,10*ROW('Hygiene Data'!G123)))</f>
        <v/>
      </c>
      <c r="EB129" s="36" t="str">
        <f ca="true">+IF(OFFSET('Hygiene Data'!$G$13,0,10*ROW('Hygiene Data'!G123))="","",OFFSET('Hygiene Data'!$G$13,0,10*ROW('Hygiene Data'!G123)))</f>
        <v/>
      </c>
      <c r="EC129" s="36" t="str">
        <f ca="true">+IF(OFFSET('Hygiene Data'!$G$14,0,10*ROW('Hygiene Data'!G123))="","",OFFSET('Hygiene Data'!$G$14,0,10*ROW('Hygiene Data'!G123)))</f>
        <v/>
      </c>
      <c r="ED129" s="36" t="str">
        <f ca="true">+IF(OFFSET('Hygiene Data'!$H$12,0,10*ROW('Hygiene Data'!H123))="","",OFFSET('Hygiene Data'!$H$12,0,10*ROW('Hygiene Data'!H123)))</f>
        <v/>
      </c>
      <c r="EE129" s="36" t="str">
        <f ca="true">+IF(OFFSET('Hygiene Data'!$H$13,0,10*ROW('Hygiene Data'!H123))="","",OFFSET('Hygiene Data'!$H$13,0,10*ROW('Hygiene Data'!H123)))</f>
        <v/>
      </c>
      <c r="EF129" s="36" t="str">
        <f ca="true">+IF(OFFSET('Hygiene Data'!$H$14,0,10*ROW('Hygiene Data'!H123))="","",OFFSET('Hygiene Data'!$H$14,0,10*ROW('Hygiene Data'!H123)))</f>
        <v/>
      </c>
    </row>
    <row r="130" x14ac:dyDescent="0.2">
      <c r="A130" s="59" t="str">
        <f ca="true">+IF(OFFSET('Water Data'!$B$1,0,10*ROW('Water Data'!B127))="","",OFFSET('Water Data'!$B$1,0,10*ROW('Water Data'!B127)))</f>
        <v/>
      </c>
      <c r="B130" s="59" t="str">
        <f ca="true">+IF(OFFSET('Water Data'!$A$3,0,10*ROW('Water Data'!A127))="","",OFFSET('Water Data'!$A$3,0,10*ROW('Water Data'!A127)))</f>
        <v/>
      </c>
      <c r="C130" s="59" t="str">
        <f ca="true">+IF(OFFSET('Water Data'!$C$3,0,10*ROW('Water Data'!C127))="","",OFFSET('Water Data'!$C$3,0,10*ROW('Water Data'!C127)))</f>
        <v/>
      </c>
      <c r="D130" s="252" t="e">
        <f ca="true">+IF(AND(ISNUMBER(OFFSET('Water Data'!$C$5,0,10*ROW('Water Data'!C124))),BS130="Yes"),100-OFFSET('Water Data'!$C$5,0,10*ROW('Water Data'!C124)),IF(AND(ISNUMBER(OFFSET('Water Data'!$C$5,0,10*ROW('Water Data'!C124))),BS130="No",ISNUMBER(OFFSET('Water Data'!$C$5,0,10*ROW('Water Data'!C124)))),CONCATENATE("[",ROUND(100-OFFSET('Water Data'!$C$5,0,10*ROW('Water Data'!C124)),0),"]"),IF(AND(ISNUMBER(OFFSET('Water Data'!$C$5,0,10*ROW('Water Data'!C124))),BS130="",ISNUMBER(OFFSET('Water Data'!$C$5,0,10*ROW('Water Data'!C124)))),100-OFFSET('Water Data'!$C$5,0,10*ROW('Water Data'!C124)),NA())))</f>
        <v>#N/A</v>
      </c>
      <c r="E130" s="252" t="e">
        <f ca="true">+IF(AND(ISNUMBER(OFFSET('Water Data'!$C$7,0,10*ROW('Water Data'!D124))),BT130="Yes"),OFFSET('Water Data'!$C$7,0,10*ROW('Water Data'!C124)),IF(AND(ISNUMBER(OFFSET('Water Data'!$C$7,0,10*ROW('Water Data'!C124))),BT130="No",ISNUMBER(OFFSET('Water Data'!$C$7,0,10*ROW('Water Data'!C124)))),CONCATENATE("[",ROUND(OFFSET('Water Data'!$C$7,0,10*ROW('Water Data'!C124)),0),"]"),IF(AND(ISNUMBER(OFFSET('Water Data'!$C$7,0,10*ROW('Water Data'!C124))),BT130="",ISNUMBER(OFFSET('Water Data'!$C$7,0,10*ROW('Water Data'!C124)))),OFFSET('Water Data'!$C$7,0,10*ROW('Water Data'!C124)),NA())))</f>
        <v>#N/A</v>
      </c>
      <c r="F130" s="252" t="e">
        <f ca="true">+IF(AND(ISNUMBER(OFFSET('Water Data'!$C$10,0,10*ROW('Water Data'!C124))),BU130="Yes"),OFFSET('Water Data'!$C$10,0,10*ROW('Water Data'!C124)),IF(AND(ISNUMBER(OFFSET('Water Data'!$C$10,0,10*ROW('Water Data'!C124))),BU130="No",ISNUMBER(OFFSET('Water Data'!$C$10,0,10*ROW('Water Data'!C124)))),CONCATENATE("[",ROUND(OFFSET('Water Data'!$C$10,0,10*ROW('Water Data'!C124)),0),"]"),IF(AND(ISNUMBER(OFFSET('Water Data'!$C$10,0,10*ROW('Water Data'!C124))),BU130="",ISNUMBER(OFFSET('Water Data'!$C$10,0,10*ROW('Water Data'!C124)))),OFFSET('Water Data'!$C$10,0,10*ROW('Water Data'!C124)),NA())))</f>
        <v>#N/A</v>
      </c>
      <c r="G130" s="252" t="e">
        <f ca="true">+IF(AND(ISNUMBER(OFFSET('Water Data'!$D$5,0,10*ROW('Water Data'!D124))),BV130="Yes"),100-OFFSET('Water Data'!$D$5,0,10*ROW('Water Data'!D124)),IF(AND(ISNUMBER(OFFSET('Water Data'!$D$5,0,10*ROW('Water Data'!D124))),BV130="No",ISNUMBER(OFFSET('Water Data'!$D$5,0,10*ROW('Water Data'!D124)))),CONCATENATE("[",ROUND(100-OFFSET('Water Data'!$D$5,0,10*ROW('Water Data'!D124)),0),"]"),IF(AND(ISNUMBER(OFFSET('Water Data'!$D$5,0,10*ROW('Water Data'!D124))),BV130="",ISNUMBER(OFFSET('Water Data'!$D$5,0,10*ROW('Water Data'!D124)))),100-OFFSET('Water Data'!$D$5,0,10*ROW('Water Data'!D124)),NA())))</f>
        <v>#N/A</v>
      </c>
      <c r="H130" s="252" t="e">
        <f ca="true">+IF(AND(ISNUMBER(OFFSET('Water Data'!$D$7,0,10*ROW('Water Data'!D124))),BW130="Yes"),OFFSET('Water Data'!$D$7,0,10*ROW('Water Data'!D124)),IF(AND(ISNUMBER(OFFSET('Water Data'!$D$7,0,10*ROW('Water Data'!D124))),BW130="No",ISNUMBER(OFFSET('Water Data'!$D$7,0,10*ROW('Water Data'!D124)))),CONCATENATE("[",ROUND(OFFSET('Water Data'!$C$7,0,10*ROW('Water Data'!D124)),0),"]"),IF(AND(ISNUMBER(OFFSET('Water Data'!$D$7,0,10*ROW('Water Data'!D124))),BW130="",ISNUMBER(OFFSET('Water Data'!$D$7,0,10*ROW('Water Data'!D124)))),OFFSET('Water Data'!$D$7,0,10*ROW('Water Data'!D124)),NA())))</f>
        <v>#N/A</v>
      </c>
      <c r="I130" s="252" t="e">
        <f ca="true">+IF(AND(ISNUMBER(OFFSET('Water Data'!$D$10,0,10*ROW('Water Data'!D124))),BX130="Yes"),OFFSET('Water Data'!$D$10,0,10*ROW('Water Data'!D124)),IF(AND(ISNUMBER(OFFSET('Water Data'!$D$10,0,10*ROW('Water Data'!D124))),BX130="No",ISNUMBER(OFFSET('Water Data'!$D$10,0,10*ROW('Water Data'!D124)))),CONCATENATE("[",ROUND(OFFSET('Water Data'!$D$10,0,10*ROW('Water Data'!D124)),0),"]"),IF(AND(ISNUMBER(OFFSET('Water Data'!$D$10,0,10*ROW('Water Data'!D124))),BX130="",ISNUMBER(OFFSET('Water Data'!$D$10,0,10*ROW('Water Data'!D124)))),OFFSET('Water Data'!$D$10,0,10*ROW('Water Data'!D124)),NA())))</f>
        <v>#N/A</v>
      </c>
      <c r="J130" s="252" t="e">
        <f ca="true">+IF(AND(ISNUMBER(OFFSET('Water Data'!$E$5,0,10*ROW('Water Data'!E124))),BY130="Yes"),100-OFFSET('Water Data'!$E$5,0,10*ROW('Water Data'!E124)),IF(AND(ISNUMBER(OFFSET('Water Data'!$E$5,0,10*ROW('Water Data'!E124))),BY130="No",ISNUMBER(OFFSET('Water Data'!$E$5,0,10*ROW('Water Data'!E124)))),CONCATENATE("[",ROUND(100-OFFSET('Water Data'!$E$5,0,10*ROW('Water Data'!E124)),0),"]"),IF(AND(ISNUMBER(OFFSET('Water Data'!$E$5,0,10*ROW('Water Data'!E124))),BY130="",ISNUMBER(OFFSET('Water Data'!$E$5,0,10*ROW('Water Data'!E124)))),100-OFFSET('Water Data'!$E$5,0,10*ROW('Water Data'!E124)),NA())))</f>
        <v>#N/A</v>
      </c>
      <c r="K130" s="252" t="e">
        <f ca="true">+IF(AND(ISNUMBER(OFFSET('Water Data'!$E$7,0,10*ROW('Water Data'!E124))),BZ130="Yes"),OFFSET('Water Data'!$E$7,0,10*ROW('Water Data'!E124)),IF(AND(ISNUMBER(OFFSET('Water Data'!$E$7,0,10*ROW('Water Data'!E124))),BZ130="No",ISNUMBER(OFFSET('Water Data'!$E$7,0,10*ROW('Water Data'!E124)))),CONCATENATE("[",ROUND(OFFSET('Water Data'!$E$7,0,10*ROW('Water Data'!E124)),0),"]"),IF(AND(ISNUMBER(OFFSET('Water Data'!$E$7,0,10*ROW('Water Data'!E124))),BZ130="",ISNUMBER(OFFSET('Water Data'!$E$7,0,10*ROW('Water Data'!E124)))),OFFSET('Water Data'!$E$7,0,10*ROW('Water Data'!E124)),NA())))</f>
        <v>#N/A</v>
      </c>
      <c r="L130" s="252" t="e">
        <f ca="true">+IF(AND(ISNUMBER(OFFSET('Water Data'!$E$10,0,10*ROW('Water Data'!E124))),CA130="Yes"),OFFSET('Water Data'!$E$10,0,10*ROW('Water Data'!E124)),IF(AND(ISNUMBER(OFFSET('Water Data'!$E$10,0,10*ROW('Water Data'!E124))),CA130="No",ISNUMBER(OFFSET('Water Data'!$E$10,0,10*ROW('Water Data'!E124)))),CONCATENATE("[",ROUND(OFFSET('Water Data'!$E$10,0,10*ROW('Water Data'!E124)),0),"]"),IF(AND(ISNUMBER(OFFSET('Water Data'!$E$10,0,10*ROW('Water Data'!E124))),CA130="",ISNUMBER(OFFSET('Water Data'!$E$10,0,10*ROW('Water Data'!E124)))),OFFSET('Water Data'!$E$10,0,10*ROW('Water Data'!E124)),NA())))</f>
        <v>#N/A</v>
      </c>
      <c r="M130" s="252" t="e">
        <f ca="true">+IF(AND(ISNUMBER(OFFSET('Water Data'!$F$5,0,10*ROW('Water Data'!F124))),CB130="Yes"),100-OFFSET('Water Data'!$F$5,0,10*ROW('Water Data'!F124)),IF(AND(ISNUMBER(OFFSET('Water Data'!$F$5,0,10*ROW('Water Data'!F124))),CB130="No",ISNUMBER(OFFSET('Water Data'!$F$5,0,10*ROW('Water Data'!F124)))),CONCATENATE("[",ROUND(100-OFFSET('Water Data'!$F$5,0,10*ROW('Water Data'!F124)),0),"]"),IF(AND(ISNUMBER(OFFSET('Water Data'!$F$5,0,10*ROW('Water Data'!F124))),CB130="",ISNUMBER(OFFSET('Water Data'!$F$5,0,10*ROW('Water Data'!F124)))),100-OFFSET('Water Data'!$F$5,0,10*ROW('Water Data'!F124)),NA())))</f>
        <v>#N/A</v>
      </c>
      <c r="N130" s="252" t="e">
        <f ca="true">+IF(AND(ISNUMBER(OFFSET('Water Data'!$F$7,0,10*ROW('Water Data'!F124))),CC130="Yes"),OFFSET('Water Data'!$F$7,0,10*ROW('Water Data'!F124)),IF(AND(ISNUMBER(OFFSET('Water Data'!$F$7,0,10*ROW('Water Data'!F124))),CC130="No",ISNUMBER(OFFSET('Water Data'!$F$7,0,10*ROW('Water Data'!F124)))),CONCATENATE("[",ROUND(OFFSET('Water Data'!$F$7,0,10*ROW('Water Data'!F124)),0),"]"),IF(AND(ISNUMBER(OFFSET('Water Data'!$F$7,0,10*ROW('Water Data'!F124))),CC130="",ISNUMBER(OFFSET('Water Data'!$F$7,0,10*ROW('Water Data'!F124)))),OFFSET('Water Data'!$F$7,0,10*ROW('Water Data'!F124)),NA())))</f>
        <v>#N/A</v>
      </c>
      <c r="O130" s="252" t="e">
        <f ca="true">+IF(AND(ISNUMBER(OFFSET('Water Data'!$F$10,0,10*ROW('Water Data'!F124))),CD130="Yes"),OFFSET('Water Data'!$F$10,0,10*ROW('Water Data'!F124)),IF(AND(ISNUMBER(OFFSET('Water Data'!$F$10,0,10*ROW('Water Data'!F124))),CD130="No",ISNUMBER(OFFSET('Water Data'!$F$10,0,10*ROW('Water Data'!F124)))),CONCATENATE("[",ROUND(OFFSET('Water Data'!$F$10,0,10*ROW('Water Data'!F124)),0),"]"),IF(AND(ISNUMBER(OFFSET('Water Data'!$F$10,0,10*ROW('Water Data'!F124))),CD130="",ISNUMBER(OFFSET('Water Data'!$F$10,0,10*ROW('Water Data'!F124)))),OFFSET('Water Data'!$F$10,0,10*ROW('Water Data'!F124)),NA())))</f>
        <v>#N/A</v>
      </c>
      <c r="P130" s="252" t="e">
        <f ca="true">+IF(AND(ISNUMBER(OFFSET('Water Data'!$G$5,0,10*ROW('Water Data'!G124))),CE130="Yes"),100-OFFSET('Water Data'!$G$5,0,10*ROW('Water Data'!G124)),IF(AND(ISNUMBER(OFFSET('Water Data'!$G$5,0,10*ROW('Water Data'!G124))),CE130="No",ISNUMBER(OFFSET('Water Data'!$G$5,0,10*ROW('Water Data'!G124)))),CONCATENATE("[",ROUND(100-OFFSET('Water Data'!$G$5,0,10*ROW('Water Data'!G124)),0),"]"),IF(AND(ISNUMBER(OFFSET('Water Data'!$G$5,0,10*ROW('Water Data'!G124))),CE130="",ISNUMBER(OFFSET('Water Data'!$G$5,0,10*ROW('Water Data'!G124)))),100-OFFSET('Water Data'!$G$5,0,10*ROW('Water Data'!G124)),NA())))</f>
        <v>#N/A</v>
      </c>
      <c r="Q130" s="252" t="e">
        <f ca="true">+IF(AND(ISNUMBER(OFFSET('Water Data'!$G$7,0,10*ROW('Water Data'!G124))),CF130="Yes"),OFFSET('Water Data'!$G$7,0,10*ROW('Water Data'!G124)),IF(AND(ISNUMBER(OFFSET('Water Data'!$G$7,0,10*ROW('Water Data'!G124))),CF130="No",ISNUMBER(OFFSET('Water Data'!$G$7,0,10*ROW('Water Data'!G124)))),CONCATENATE("[",ROUND(OFFSET('Water Data'!$G$7,0,10*ROW('Water Data'!G124)),0),"]"),IF(AND(ISNUMBER(OFFSET('Water Data'!$G$7,0,10*ROW('Water Data'!G124))),CF130="",ISNUMBER(OFFSET('Water Data'!$G$7,0,10*ROW('Water Data'!G124)))),OFFSET('Water Data'!$G$7,0,10*ROW('Water Data'!G124)),NA())))</f>
        <v>#N/A</v>
      </c>
      <c r="R130" s="252" t="e">
        <f ca="true">+IF(AND(ISNUMBER(OFFSET('Water Data'!$G$10,0,10*ROW('Water Data'!G124))),CG130="Yes"),OFFSET('Water Data'!$G$10,0,10*ROW('Water Data'!G124)),IF(AND(ISNUMBER(OFFSET('Water Data'!$G$10,0,10*ROW('Water Data'!G124))),CG130="No",ISNUMBER(OFFSET('Water Data'!$G$10,0,10*ROW('Water Data'!G124)))),CONCATENATE("[",ROUND(OFFSET('Water Data'!$G$10,0,10*ROW('Water Data'!G124)),0),"]"),IF(AND(ISNUMBER(OFFSET('Water Data'!$G$10,0,10*ROW('Water Data'!G124))),CG130="",ISNUMBER(OFFSET('Water Data'!$G$10,0,10*ROW('Water Data'!G124)))),OFFSET('Water Data'!$G$10,0,10*ROW('Water Data'!G124)),NA())))</f>
        <v>#N/A</v>
      </c>
      <c r="S130" s="252" t="e">
        <f ca="true">+IF(AND(ISNUMBER(OFFSET('Water Data'!$H$5,0,10*ROW('Water Data'!H124))),CH130="Yes"),100-OFFSET('Water Data'!$H$5,0,10*ROW('Water Data'!H124)),IF(AND(ISNUMBER(OFFSET('Water Data'!$H$5,0,10*ROW('Water Data'!H124))),CH130="No",ISNUMBER(OFFSET('Water Data'!$H$5,0,10*ROW('Water Data'!H124)))),CONCATENATE("[",ROUND(100-OFFSET('Water Data'!$H$5,0,10*ROW('Water Data'!H124)),0),"]"),IF(AND(ISNUMBER(OFFSET('Water Data'!$H$5,0,10*ROW('Water Data'!H124))),CH130="",ISNUMBER(OFFSET('Water Data'!$H$5,0,10*ROW('Water Data'!H124)))),100-OFFSET('Water Data'!$H$5,0,10*ROW('Water Data'!H124)),NA())))</f>
        <v>#N/A</v>
      </c>
      <c r="T130" s="252" t="e">
        <f ca="true">+IF(AND(ISNUMBER(OFFSET('Water Data'!$H$7,0,10*ROW('Water Data'!H124))),CI130="Yes"),OFFSET('Water Data'!$H$7,0,10*ROW('Water Data'!H124)),IF(AND(ISNUMBER(OFFSET('Water Data'!$H$7,0,10*ROW('Water Data'!H124))),CI130="No",ISNUMBER(OFFSET('Water Data'!$H$7,0,10*ROW('Water Data'!H124)))),CONCATENATE("[",ROUND(OFFSET('Water Data'!$H$7,0,10*ROW('Water Data'!H124)),0),"]"),IF(AND(ISNUMBER(OFFSET('Water Data'!$H$7,0,10*ROW('Water Data'!H124))),CI130="",ISNUMBER(OFFSET('Water Data'!$H$7,0,10*ROW('Water Data'!H124)))),OFFSET('Water Data'!$H$7,0,10*ROW('Water Data'!H124)),NA())))</f>
        <v>#N/A</v>
      </c>
      <c r="U130" s="252" t="e">
        <f ca="true">+IF(AND(ISNUMBER(OFFSET('Water Data'!$H$10,0,10*ROW('Water Data'!H124))),CJ130="Yes"),OFFSET('Water Data'!$H$10,0,10*ROW('Water Data'!H124)),IF(AND(ISNUMBER(OFFSET('Water Data'!$H$10,0,10*ROW('Water Data'!H124))),CJ130="No",ISNUMBER(OFFSET('Water Data'!$H$10,0,10*ROW('Water Data'!H124)))),CONCATENATE("[",ROUND(OFFSET('Water Data'!$H$10,0,10*ROW('Water Data'!H124)),0),"]"),IF(AND(ISNUMBER(OFFSET('Water Data'!$H$10,0,10*ROW('Water Data'!H124))),CJ130="",ISNUMBER(OFFSET('Water Data'!$H$10,0,10*ROW('Water Data'!H124)))),OFFSET('Water Data'!$H$10,0,10*ROW('Water Data'!H124)),NA())))</f>
        <v>#N/A</v>
      </c>
      <c r="V130" s="253" t="e">
        <f ca="true">+IF(AND(ISNUMBER(OFFSET('Sanitation Data'!$C$5,0,10*ROW('Sanitation Data'!C124))),CK130="Yes"),100-OFFSET('Sanitation Data'!$C$5,0,10*ROW('Sanitation Data'!C124)),IF(AND(ISNUMBER(OFFSET('Sanitation Data'!$C$5,0,10*ROW('Sanitation Data'!C124))),CK130="No",ISNUMBER(OFFSET('Sanitation Data'!$C$5,0,10*ROW('Sanitation Data'!C124)))),CONCATENATE("[",ROUND(100-OFFSET('Sanitation Data'!$C$5,0,10*ROW('Sanitation Data'!C124)),0),"]"),IF(AND(ISNUMBER(OFFSET('Sanitation Data'!$C$5,0,10*ROW('Sanitation Data'!C124))),CK130="",ISNUMBER(OFFSET('Sanitation Data'!$C$5,0,10*ROW('Sanitation Data'!C124)))),100-OFFSET('Sanitation Data'!$C$5,0,10*ROW('Sanitation Data'!C124)),NA())))</f>
        <v>#N/A</v>
      </c>
      <c r="W130" s="253" t="e">
        <f ca="true">+IF(AND(ISNUMBER(OFFSET('Sanitation Data'!$C$7,0,10*ROW('Sanitation Data'!C124))),CL130="Yes"),OFFSET('Sanitation Data'!$C$7,0,10*ROW('Sanitation Data'!C124)),IF(AND(ISNUMBER(OFFSET('Sanitation Data'!$C$7,0,10*ROW('Sanitation Data'!C124))),CL130="No",ISNUMBER(OFFSET('Sanitation Data'!$C$7,0,10*ROW('Sanitation Data'!C124)))),CONCATENATE("[",ROUND(OFFSET('Sanitation Data'!$C$7,0,10*ROW('Sanitation Data'!C124)),0),"]"),IF(AND(ISNUMBER(OFFSET('Sanitation Data'!$C$7,0,10*ROW('Sanitation Data'!C124))),CL130="",ISNUMBER(OFFSET('Sanitation Data'!$C$7,0,10*ROW('Sanitation Data'!C124)))),OFFSET('Sanitation Data'!$C$7,0,10*ROW('Sanitation Data'!C124)),NA())))</f>
        <v>#N/A</v>
      </c>
      <c r="X130" s="253" t="e">
        <f ca="true">+IF(AND(ISNUMBER(OFFSET('Sanitation Data'!$C$11,0,10*ROW('Sanitation Data'!C124))),CM130="Yes"),OFFSET('Sanitation Data'!$C$11,0,10*ROW('Sanitation Data'!C124)),IF(AND(ISNUMBER(OFFSET('Sanitation Data'!$C$11,0,10*ROW('Sanitation Data'!C124))),CM130="No",ISNUMBER(OFFSET('Sanitation Data'!$C$11,0,10*ROW('Sanitation Data'!C124)))),CONCATENATE("[",ROUND(OFFSET('Sanitation Data'!$C$11,0,10*ROW('Sanitation Data'!C124)),0),"]"),IF(AND(ISNUMBER(OFFSET('Sanitation Data'!$C$11,0,10*ROW('Sanitation Data'!C124))),CM130="",ISNUMBER(OFFSET('Sanitation Data'!$C$11,0,10*ROW('Sanitation Data'!C124)))),OFFSET('Sanitation Data'!$C$11,0,10*ROW('Sanitation Data'!C124)),NA())))</f>
        <v>#N/A</v>
      </c>
      <c r="Y130" s="253" t="e">
        <f ca="true">+IF(AND(ISNUMBER(OFFSET('Sanitation Data'!$C$12,0,10*ROW('Sanitation Data'!C124))),CN130="Yes"),OFFSET('Sanitation Data'!$C$12,0,10*ROW('Sanitation Data'!C124)),IF(AND(ISNUMBER(OFFSET('Sanitation Data'!$C$12,0,10*ROW('Sanitation Data'!C124))),CN130="No",ISNUMBER(OFFSET('Sanitation Data'!$C$12,0,10*ROW('Sanitation Data'!C124)))),CONCATENATE("[",ROUND(OFFSET('Sanitation Data'!$C$12,0,10*ROW('Sanitation Data'!C124)),0),"]"),IF(AND(ISNUMBER(OFFSET('Sanitation Data'!$C$12,0,10*ROW('Sanitation Data'!C124))),CN130="",ISNUMBER(OFFSET('Sanitation Data'!$C$12,0,10*ROW('Sanitation Data'!C124)))),OFFSET('Sanitation Data'!$C$12,0,10*ROW('Sanitation Data'!C124)),NA())))</f>
        <v>#N/A</v>
      </c>
      <c r="Z130" s="253" t="e">
        <f ca="true">+IF(AND(ISNUMBER(OFFSET('Sanitation Data'!$C$13,0,10*ROW('Sanitation Data'!C124))),CO130="Yes"),OFFSET('Sanitation Data'!$C$13,0,10*ROW('Sanitation Data'!C124)),IF(AND(ISNUMBER(OFFSET('Sanitation Data'!$C$13,0,10*ROW('Sanitation Data'!C124))),CO130="No",ISNUMBER(OFFSET('Sanitation Data'!$C$13,0,10*ROW('Sanitation Data'!C124)))),CONCATENATE("[",ROUND(OFFSET('Sanitation Data'!$C$13,0,10*ROW('Sanitation Data'!C124)),0),"]"),IF(AND(ISNUMBER(OFFSET('Sanitation Data'!$C$13,0,10*ROW('Sanitation Data'!C124))),CO130="",ISNUMBER(OFFSET('Sanitation Data'!$C$13,0,10*ROW('Sanitation Data'!C124)))),OFFSET('Sanitation Data'!$C$13,0,10*ROW('Sanitation Data'!C124)),NA())))</f>
        <v>#N/A</v>
      </c>
      <c r="AA130" s="253" t="e">
        <f ca="true">+IF(AND(ISNUMBER(OFFSET('Sanitation Data'!$D$5,0,10*ROW('Sanitation Data'!D124))),CP130="Yes"),100-OFFSET('Sanitation Data'!$D$5,0,10*ROW('Sanitation Data'!D124)),IF(AND(ISNUMBER(OFFSET('Sanitation Data'!$D$5,0,10*ROW('Sanitation Data'!D124))),CP130="No",ISNUMBER(OFFSET('Sanitation Data'!$D$5,0,10*ROW('Sanitation Data'!D124)))),CONCATENATE("[",ROUND(100-OFFSET('Sanitation Data'!$D$5,0,10*ROW('Sanitation Data'!D124)),0),"]"),IF(AND(ISNUMBER(OFFSET('Sanitation Data'!$D$5,0,10*ROW('Sanitation Data'!D124))),CP130="",ISNUMBER(OFFSET('Sanitation Data'!$D$5,0,10*ROW('Sanitation Data'!D124)))),100-OFFSET('Sanitation Data'!$D$5,0,10*ROW('Sanitation Data'!D124)),NA())))</f>
        <v>#N/A</v>
      </c>
      <c r="AB130" s="253" t="e">
        <f ca="true">+IF(AND(ISNUMBER(OFFSET('Sanitation Data'!$D$7,0,10*ROW('Sanitation Data'!D124))),CQ130="Yes"),OFFSET('Sanitation Data'!$D$7,0,10*ROW('Sanitation Data'!G124)),IF(AND(ISNUMBER(OFFSET('Sanitation Data'!$D$7,0,10*ROW('Sanitation Data'!D124))),CQ130="No",ISNUMBER(OFFSET('Sanitation Data'!$D$7,0,10*ROW('Sanitation Data'!D124)))),CONCATENATE("[",ROUND(OFFSET('Sanitation Data'!$D$7,0,10*ROW('Sanitation Data'!D124)),0),"]"),IF(AND(ISNUMBER(OFFSET('Sanitation Data'!$D$7,0,10*ROW('Sanitation Data'!D124))),CQ130="",ISNUMBER(OFFSET('Sanitation Data'!$D$7,0,10*ROW('Sanitation Data'!D124)))),OFFSET('Sanitation Data'!$D$7,0,10*ROW('Sanitation Data'!D124)),NA())))</f>
        <v>#N/A</v>
      </c>
      <c r="AC130" s="253" t="e">
        <f ca="true">+IF(AND(ISNUMBER(OFFSET('Sanitation Data'!$D$11,0,10*ROW('Sanitation Data'!D124))),CR130="Yes"),OFFSET('Sanitation Data'!$D$11,0,10*ROW('Sanitation Data'!D124)),IF(AND(ISNUMBER(OFFSET('Sanitation Data'!$D$11,0,10*ROW('Sanitation Data'!D124))),CR130="No",ISNUMBER(OFFSET('Sanitation Data'!$D$11,0,10*ROW('Sanitation Data'!D124)))),CONCATENATE("[",ROUND(OFFSET('Sanitation Data'!$D$11,0,10*ROW('Sanitation Data'!D124)),0),"]"),IF(AND(ISNUMBER(OFFSET('Sanitation Data'!$D$11,0,10*ROW('Sanitation Data'!D124))),CR130="",ISNUMBER(OFFSET('Sanitation Data'!$D$11,0,10*ROW('Sanitation Data'!D124)))),OFFSET('Sanitation Data'!$D$11,0,10*ROW('Sanitation Data'!D124)),NA())))</f>
        <v>#N/A</v>
      </c>
      <c r="AD130" s="253" t="e">
        <f ca="true">+IF(AND(ISNUMBER(OFFSET('Sanitation Data'!$D$12,0,10*ROW('Sanitation Data'!D124))),CS130="Yes"),OFFSET('Sanitation Data'!$D$12,0,10*ROW('Sanitation Data'!D124)),IF(AND(ISNUMBER(OFFSET('Sanitation Data'!$D$12,0,10*ROW('Sanitation Data'!D124))),CS130="No",ISNUMBER(OFFSET('Sanitation Data'!$D$12,0,10*ROW('Sanitation Data'!D124)))),CONCATENATE("[",ROUND(OFFSET('Sanitation Data'!$D$12,0,10*ROW('Sanitation Data'!D124)),0),"]"),IF(AND(ISNUMBER(OFFSET('Sanitation Data'!$D$12,0,10*ROW('Sanitation Data'!D124))),CS130="",ISNUMBER(OFFSET('Sanitation Data'!$D$12,0,10*ROW('Sanitation Data'!D124)))),OFFSET('Sanitation Data'!$D$12,0,10*ROW('Sanitation Data'!D124)),NA())))</f>
        <v>#N/A</v>
      </c>
      <c r="AE130" s="253" t="e">
        <f ca="true">+IF(AND(ISNUMBER(OFFSET('Sanitation Data'!$D$13,0,10*ROW('Sanitation Data'!D124))),CT130="Yes"),OFFSET('Sanitation Data'!$D$13,0,10*ROW('Sanitation Data'!D124)),IF(AND(ISNUMBER(OFFSET('Sanitation Data'!$D$13,0,10*ROW('Sanitation Data'!D124))),CT130="No",ISNUMBER(OFFSET('Sanitation Data'!$D$13,0,10*ROW('Sanitation Data'!D124)))),CONCATENATE("[",ROUND(OFFSET('Sanitation Data'!$D$13,0,10*ROW('Sanitation Data'!D124)),0),"]"),IF(AND(ISNUMBER(OFFSET('Sanitation Data'!$D$13,0,10*ROW('Sanitation Data'!D124))),CT130="",ISNUMBER(OFFSET('Sanitation Data'!$D$13,0,10*ROW('Sanitation Data'!D124)))),OFFSET('Sanitation Data'!$D$13,0,10*ROW('Sanitation Data'!D124)),NA())))</f>
        <v>#N/A</v>
      </c>
      <c r="AF130" s="253" t="e">
        <f ca="true">+IF(AND(ISNUMBER(OFFSET('Sanitation Data'!$E$5,0,10*ROW('Sanitation Data'!E124))),CU130="Yes"),100-OFFSET('Sanitation Data'!$E$5,0,10*ROW('Sanitation Data'!E124)),IF(AND(ISNUMBER(OFFSET('Sanitation Data'!$E$5,0,10*ROW('Sanitation Data'!E124))),CU130="No",ISNUMBER(OFFSET('Sanitation Data'!$E$5,0,10*ROW('Sanitation Data'!E124)))),CONCATENATE("[",ROUND(100-OFFSET('Sanitation Data'!$E$5,0,10*ROW('Sanitation Data'!E124)),0),"]"),IF(AND(ISNUMBER(OFFSET('Sanitation Data'!$E$5,0,10*ROW('Sanitation Data'!E124))),CU130="",ISNUMBER(OFFSET('Sanitation Data'!$E$5,0,10*ROW('Sanitation Data'!E124)))),100-OFFSET('Sanitation Data'!$E$5,0,10*ROW('Sanitation Data'!E124)),NA())))</f>
        <v>#N/A</v>
      </c>
      <c r="AG130" s="253" t="e">
        <f ca="true">+IF(AND(ISNUMBER(OFFSET('Sanitation Data'!$E$7,0,10*ROW('Sanitation Data'!E124))),CV130="Yes"),OFFSET('Sanitation Data'!$E$7,0,10*ROW('Sanitation Data'!E124)),IF(AND(ISNUMBER(OFFSET('Sanitation Data'!$E$7,0,10*ROW('Sanitation Data'!E124))),CV130="No",ISNUMBER(OFFSET('Sanitation Data'!$E$7,0,10*ROW('Sanitation Data'!E124)))),CONCATENATE("[",ROUND(OFFSET('Sanitation Data'!$E$7,0,10*ROW('Sanitation Data'!E124)),0),"]"),IF(AND(ISNUMBER(OFFSET('Sanitation Data'!$E$7,0,10*ROW('Sanitation Data'!E124))),CV130="",ISNUMBER(OFFSET('Sanitation Data'!$E$7,0,10*ROW('Sanitation Data'!E124)))),OFFSET('Sanitation Data'!$E$7,0,10*ROW('Sanitation Data'!E124)),NA())))</f>
        <v>#N/A</v>
      </c>
      <c r="AH130" s="253" t="e">
        <f ca="true">+IF(AND(ISNUMBER(OFFSET('Sanitation Data'!$E$11,0,10*ROW('Sanitation Data'!E124))),CW130="Yes"),OFFSET('Sanitation Data'!$E$11,0,10*ROW('Sanitation Data'!E124)),IF(AND(ISNUMBER(OFFSET('Sanitation Data'!$E$11,0,10*ROW('Sanitation Data'!E124))),CW130="No",ISNUMBER(OFFSET('Sanitation Data'!$E$11,0,10*ROW('Sanitation Data'!E124)))),CONCATENATE("[",ROUND(OFFSET('Sanitation Data'!$E$11,0,10*ROW('Sanitation Data'!E124)),0),"]"),IF(AND(ISNUMBER(OFFSET('Sanitation Data'!$E$11,0,10*ROW('Sanitation Data'!E124))),CW130="",ISNUMBER(OFFSET('Sanitation Data'!$E$11,0,10*ROW('Sanitation Data'!E124)))),OFFSET('Sanitation Data'!$E$11,0,10*ROW('Sanitation Data'!E124)),NA())))</f>
        <v>#N/A</v>
      </c>
      <c r="AI130" s="253" t="e">
        <f ca="true">+IF(AND(ISNUMBER(OFFSET('Sanitation Data'!$E$12,0,10*ROW('Sanitation Data'!E124))),CX130="Yes"),OFFSET('Sanitation Data'!$E$12,0,10*ROW('Sanitation Data'!E124)),IF(AND(ISNUMBER(OFFSET('Sanitation Data'!$E$12,0,10*ROW('Sanitation Data'!E124))),CX130="No",ISNUMBER(OFFSET('Sanitation Data'!$E$12,0,10*ROW('Sanitation Data'!E124)))),CONCATENATE("[",ROUND(OFFSET('Sanitation Data'!$E$12,0,10*ROW('Sanitation Data'!E124)),0),"]"),IF(AND(ISNUMBER(OFFSET('Sanitation Data'!$E$12,0,10*ROW('Sanitation Data'!E124))),CX130="",ISNUMBER(OFFSET('Sanitation Data'!$E$12,0,10*ROW('Sanitation Data'!E124)))),OFFSET('Sanitation Data'!$E$12,0,10*ROW('Sanitation Data'!E124)),NA())))</f>
        <v>#N/A</v>
      </c>
      <c r="AJ130" s="253" t="e">
        <f ca="true">+IF(AND(ISNUMBER(OFFSET('Sanitation Data'!$E$13,0,10*ROW('Sanitation Data'!E124))),CY130="Yes"),OFFSET('Sanitation Data'!$E$13,0,10*ROW('Sanitation Data'!E124)),IF(AND(ISNUMBER(OFFSET('Sanitation Data'!$E$13,0,10*ROW('Sanitation Data'!E124))),CY130="No",ISNUMBER(OFFSET('Sanitation Data'!$E$13,0,10*ROW('Sanitation Data'!E124)))),CONCATENATE("[",ROUND(OFFSET('Sanitation Data'!$E$13,0,10*ROW('Sanitation Data'!E124)),0),"]"),IF(AND(ISNUMBER(OFFSET('Sanitation Data'!$E$13,0,10*ROW('Sanitation Data'!E124))),CY130="",ISNUMBER(OFFSET('Sanitation Data'!$E$13,0,10*ROW('Sanitation Data'!E124)))),OFFSET('Sanitation Data'!$E$13,0,10*ROW('Sanitation Data'!E124)),NA())))</f>
        <v>#N/A</v>
      </c>
      <c r="AK130" s="253" t="e">
        <f ca="true">+IF(AND(ISNUMBER(OFFSET('Sanitation Data'!$F$5,0,10*ROW('Sanitation Data'!F124))),CZ130="Yes"),100-OFFSET('Sanitation Data'!$F$5,0,10*ROW('Sanitation Data'!F124)),IF(AND(ISNUMBER(OFFSET('Sanitation Data'!$F$5,0,10*ROW('Sanitation Data'!F124))),CZ130="No",ISNUMBER(OFFSET('Sanitation Data'!$F$5,0,10*ROW('Sanitation Data'!F124)))),CONCATENATE("[",ROUND(100-OFFSET('Sanitation Data'!$F$5,0,10*ROW('Sanitation Data'!F124)),0),"]"),IF(AND(ISNUMBER(OFFSET('Sanitation Data'!$F$5,0,10*ROW('Sanitation Data'!F124))),CZ130="",ISNUMBER(OFFSET('Sanitation Data'!$F$5,0,10*ROW('Sanitation Data'!F124)))),100-OFFSET('Sanitation Data'!$F$5,0,10*ROW('Sanitation Data'!F124)),NA())))</f>
        <v>#N/A</v>
      </c>
      <c r="AL130" s="253" t="e">
        <f ca="true">+IF(AND(ISNUMBER(OFFSET('Sanitation Data'!$F$7,0,10*ROW('Sanitation Data'!F124))),DA130="Yes"),OFFSET('Sanitation Data'!$F$7,0,10*ROW('Sanitation Data'!F124)),IF(AND(ISNUMBER(OFFSET('Sanitation Data'!$F$7,0,10*ROW('Sanitation Data'!F124))),DA130="No",ISNUMBER(OFFSET('Sanitation Data'!$F$7,0,10*ROW('Sanitation Data'!F124)))),CONCATENATE("[",ROUND(OFFSET('Sanitation Data'!$F$7,0,10*ROW('Sanitation Data'!F124)),0),"]"),IF(AND(ISNUMBER(OFFSET('Sanitation Data'!$F$7,0,10*ROW('Sanitation Data'!F124))),DA130="",ISNUMBER(OFFSET('Sanitation Data'!$F$7,0,10*ROW('Sanitation Data'!F124)))),OFFSET('Sanitation Data'!$F$7,0,10*ROW('Sanitation Data'!F124)),NA())))</f>
        <v>#N/A</v>
      </c>
      <c r="AM130" s="253" t="e">
        <f ca="true">+IF(AND(ISNUMBER(OFFSET('Sanitation Data'!$F$11,0,10*ROW('Sanitation Data'!F124))),DB130="Yes"),OFFSET('Sanitation Data'!$F$11,0,10*ROW('Sanitation Data'!F124)),IF(AND(ISNUMBER(OFFSET('Sanitation Data'!$F$11,0,10*ROW('Sanitation Data'!F124))),DB130="No",ISNUMBER(OFFSET('Sanitation Data'!$F$11,0,10*ROW('Sanitation Data'!F124)))),CONCATENATE("[",ROUND(OFFSET('Sanitation Data'!$F$11,0,10*ROW('Sanitation Data'!F124)),0),"]"),IF(AND(ISNUMBER(OFFSET('Sanitation Data'!$F$11,0,10*ROW('Sanitation Data'!F124))),DB130="",ISNUMBER(OFFSET('Sanitation Data'!$F$11,0,10*ROW('Sanitation Data'!F124)))),OFFSET('Sanitation Data'!$F$11,0,10*ROW('Sanitation Data'!F124)),NA())))</f>
        <v>#N/A</v>
      </c>
      <c r="AN130" s="253" t="e">
        <f ca="true">+IF(AND(ISNUMBER(OFFSET('Sanitation Data'!$F$12,0,10*ROW('Sanitation Data'!F124))),DC130="Yes"),OFFSET('Sanitation Data'!$F$12,0,10*ROW('Sanitation Data'!F124)),IF(AND(ISNUMBER(OFFSET('Sanitation Data'!$F$12,0,10*ROW('Sanitation Data'!F124))),DC130="No",ISNUMBER(OFFSET('Sanitation Data'!$F$12,0,10*ROW('Sanitation Data'!F124)))),CONCATENATE("[",ROUND(OFFSET('Sanitation Data'!$F$12,0,10*ROW('Sanitation Data'!F124)),0),"]"),IF(AND(ISNUMBER(OFFSET('Sanitation Data'!$F$12,0,10*ROW('Sanitation Data'!F124))),DC130="",ISNUMBER(OFFSET('Sanitation Data'!$F$12,0,10*ROW('Sanitation Data'!F124)))),OFFSET('Sanitation Data'!$F$12,0,10*ROW('Sanitation Data'!F124)),NA())))</f>
        <v>#N/A</v>
      </c>
      <c r="AO130" s="253" t="e">
        <f ca="true">+IF(AND(ISNUMBER(OFFSET('Sanitation Data'!$F$13,0,10*ROW('Sanitation Data'!F124))),DD130="Yes"),OFFSET('Sanitation Data'!$F$13,0,10*ROW('Sanitation Data'!F124)),IF(AND(ISNUMBER(OFFSET('Sanitation Data'!$F$13,0,10*ROW('Sanitation Data'!F124))),DD130="No",ISNUMBER(OFFSET('Sanitation Data'!$F$13,0,10*ROW('Sanitation Data'!F124)))),CONCATENATE("[",ROUND(OFFSET('Sanitation Data'!$F$13,0,10*ROW('Sanitation Data'!F124)),0),"]"),IF(AND(ISNUMBER(OFFSET('Sanitation Data'!$F$13,0,10*ROW('Sanitation Data'!F124))),DD130="",ISNUMBER(OFFSET('Sanitation Data'!$F$13,0,10*ROW('Sanitation Data'!F124)))),OFFSET('Sanitation Data'!$F$13,0,10*ROW('Sanitation Data'!F124)),NA())))</f>
        <v>#N/A</v>
      </c>
      <c r="AP130" s="253" t="e">
        <f ca="true">+IF(AND(ISNUMBER(OFFSET('Sanitation Data'!$G$5,0,10*ROW('Sanitation Data'!G124))),DE130="Yes"),100-OFFSET('Sanitation Data'!$G$5,0,10*ROW('Sanitation Data'!G124)),IF(AND(ISNUMBER(OFFSET('Sanitation Data'!$G$5,0,10*ROW('Sanitation Data'!G124))),DE130="No",ISNUMBER(OFFSET('Sanitation Data'!$G$5,0,10*ROW('Sanitation Data'!G124)))),CONCATENATE("[",ROUND(100-OFFSET('Sanitation Data'!$G$5,0,10*ROW('Sanitation Data'!G124)),0),"]"),IF(AND(ISNUMBER(OFFSET('Sanitation Data'!$G$5,0,10*ROW('Sanitation Data'!G124))),DE130="",ISNUMBER(OFFSET('Sanitation Data'!$G$5,0,10*ROW('Sanitation Data'!G124)))),100-OFFSET('Sanitation Data'!$G$5,0,10*ROW('Sanitation Data'!G124)),NA())))</f>
        <v>#N/A</v>
      </c>
      <c r="AQ130" s="253" t="e">
        <f ca="true">+IF(AND(ISNUMBER(OFFSET('Sanitation Data'!$G$7,0,10*ROW('Sanitation Data'!G124))),DF130="Yes"),OFFSET('Sanitation Data'!$G$7,0,10*ROW('Sanitation Data'!G124)),IF(AND(ISNUMBER(OFFSET('Sanitation Data'!$G$7,0,10*ROW('Sanitation Data'!G124))),DF130="No",ISNUMBER(OFFSET('Sanitation Data'!$G$7,0,10*ROW('Sanitation Data'!G124)))),CONCATENATE("[",ROUND(OFFSET('Sanitation Data'!$G$7,0,10*ROW('Sanitation Data'!G124)),0),"]"),IF(AND(ISNUMBER(OFFSET('Sanitation Data'!$G$7,0,10*ROW('Sanitation Data'!G124))),DF130="",ISNUMBER(OFFSET('Sanitation Data'!$G$7,0,10*ROW('Sanitation Data'!G124)))),OFFSET('Sanitation Data'!$G$7,0,10*ROW('Sanitation Data'!G124)),NA())))</f>
        <v>#N/A</v>
      </c>
      <c r="AR130" s="253" t="e">
        <f ca="true">+IF(AND(ISNUMBER(OFFSET('Sanitation Data'!$G$11,0,10*ROW('Sanitation Data'!G124))),DG130="Yes"),OFFSET('Sanitation Data'!$G$11,0,10*ROW('Sanitation Data'!G124)),IF(AND(ISNUMBER(OFFSET('Sanitation Data'!$G$11,0,10*ROW('Sanitation Data'!G124))),DG130="No",ISNUMBER(OFFSET('Sanitation Data'!$G$11,0,10*ROW('Sanitation Data'!G124)))),CONCATENATE("[",ROUND(OFFSET('Sanitation Data'!$G$11,0,10*ROW('Sanitation Data'!G124)),0),"]"),IF(AND(ISNUMBER(OFFSET('Sanitation Data'!$G$11,0,10*ROW('Sanitation Data'!G124))),DG130="",ISNUMBER(OFFSET('Sanitation Data'!$G$11,0,10*ROW('Sanitation Data'!G124)))),OFFSET('Sanitation Data'!$G$11,0,10*ROW('Sanitation Data'!G124)),NA())))</f>
        <v>#N/A</v>
      </c>
      <c r="AS130" s="253" t="e">
        <f ca="true">+IF(AND(ISNUMBER(OFFSET('Sanitation Data'!$G$12,0,10*ROW('Sanitation Data'!G124))),DH130="Yes"),OFFSET('Sanitation Data'!$G$12,0,10*ROW('Sanitation Data'!G124)),IF(AND(ISNUMBER(OFFSET('Sanitation Data'!$G$12,0,10*ROW('Sanitation Data'!G124))),DH130="No",ISNUMBER(OFFSET('Sanitation Data'!$G$12,0,10*ROW('Sanitation Data'!G124)))),CONCATENATE("[",ROUND(OFFSET('Sanitation Data'!$G$12,0,10*ROW('Sanitation Data'!G124)),0),"]"),IF(AND(ISNUMBER(OFFSET('Sanitation Data'!$G$12,0,10*ROW('Sanitation Data'!G124))),DH130="",ISNUMBER(OFFSET('Sanitation Data'!$G$12,0,10*ROW('Sanitation Data'!G124)))),OFFSET('Sanitation Data'!$G$12,0,10*ROW('Sanitation Data'!G124)),NA())))</f>
        <v>#N/A</v>
      </c>
      <c r="AT130" s="253" t="e">
        <f ca="true">+IF(AND(ISNUMBER(OFFSET('Sanitation Data'!$G$13,0,10*ROW('Sanitation Data'!G124))),DI130="Yes"),OFFSET('Sanitation Data'!$G$13,0,10*ROW('Sanitation Data'!G124)),IF(AND(ISNUMBER(OFFSET('Sanitation Data'!$G$13,0,10*ROW('Sanitation Data'!G124))),DI130="No",ISNUMBER(OFFSET('Sanitation Data'!$G$13,0,10*ROW('Sanitation Data'!G124)))),CONCATENATE("[",ROUND(OFFSET('Sanitation Data'!$G$13,0,10*ROW('Sanitation Data'!G124)),0),"]"),IF(AND(ISNUMBER(OFFSET('Sanitation Data'!$G$13,0,10*ROW('Sanitation Data'!G124))),DI130="",ISNUMBER(OFFSET('Sanitation Data'!$G$13,0,10*ROW('Sanitation Data'!G124)))),OFFSET('Sanitation Data'!$G$13,0,10*ROW('Sanitation Data'!G124)),NA())))</f>
        <v>#N/A</v>
      </c>
      <c r="AU130" s="253" t="e">
        <f ca="true">+IF(AND(ISNUMBER(OFFSET('Sanitation Data'!$H$5,0,10*ROW('Sanitation Data'!H124))),DJ130="Yes"),100-OFFSET('Sanitation Data'!$H$5,0,10*ROW('Sanitation Data'!H124)),IF(AND(ISNUMBER(OFFSET('Sanitation Data'!$H$5,0,10*ROW('Sanitation Data'!H124))),DJ130="No",ISNUMBER(OFFSET('Sanitation Data'!$H$5,0,10*ROW('Sanitation Data'!H124)))),CONCATENATE("[",ROUND(100-OFFSET('Sanitation Data'!$H$5,0,10*ROW('Sanitation Data'!H124)),0),"]"),IF(AND(ISNUMBER(OFFSET('Sanitation Data'!$H$5,0,10*ROW('Sanitation Data'!H124))),DJ130="",ISNUMBER(OFFSET('Sanitation Data'!$H$5,0,10*ROW('Sanitation Data'!H124)))),100-OFFSET('Sanitation Data'!$H$5,0,10*ROW('Sanitation Data'!H124)),NA())))</f>
        <v>#N/A</v>
      </c>
      <c r="AV130" s="253" t="e">
        <f ca="true">+IF(AND(ISNUMBER(OFFSET('Sanitation Data'!$H$7,0,10*ROW('Sanitation Data'!H124))),DK130="Yes"),OFFSET('Sanitation Data'!$H$7,0,10*ROW('Sanitation Data'!H124)),IF(AND(ISNUMBER(OFFSET('Sanitation Data'!$H$7,0,10*ROW('Sanitation Data'!H124))),DK130="No",ISNUMBER(OFFSET('Sanitation Data'!$H$7,0,10*ROW('Sanitation Data'!H124)))),CONCATENATE("[",ROUND(OFFSET('Sanitation Data'!$H$7,0,10*ROW('Sanitation Data'!H124)),0),"]"),IF(AND(ISNUMBER(OFFSET('Sanitation Data'!$H$7,0,10*ROW('Sanitation Data'!H124))),DK130="",ISNUMBER(OFFSET('Sanitation Data'!$H$7,0,10*ROW('Sanitation Data'!H124)))),OFFSET('Sanitation Data'!$H$7,0,10*ROW('Sanitation Data'!H124)),NA())))</f>
        <v>#N/A</v>
      </c>
      <c r="AW130" s="253" t="e">
        <f ca="true">+IF(AND(ISNUMBER(OFFSET('Sanitation Data'!$H$11,0,10*ROW('Sanitation Data'!H124))),DL130="Yes"),OFFSET('Sanitation Data'!$H$11,0,10*ROW('Sanitation Data'!H124)),IF(AND(ISNUMBER(OFFSET('Sanitation Data'!$H$11,0,10*ROW('Sanitation Data'!H124))),DL130="No",ISNUMBER(OFFSET('Sanitation Data'!$H$11,0,10*ROW('Sanitation Data'!H124)))),CONCATENATE("[",ROUND(OFFSET('Sanitation Data'!$H$11,0,10*ROW('Sanitation Data'!H124)),0),"]"),IF(AND(ISNUMBER(OFFSET('Sanitation Data'!$H$11,0,10*ROW('Sanitation Data'!H124))),DL130="",ISNUMBER(OFFSET('Sanitation Data'!$H$11,0,10*ROW('Sanitation Data'!H124)))),OFFSET('Sanitation Data'!$H$11,0,10*ROW('Sanitation Data'!H124)),NA())))</f>
        <v>#N/A</v>
      </c>
      <c r="AX130" s="253" t="e">
        <f ca="true">+IF(AND(ISNUMBER(OFFSET('Sanitation Data'!$H$12,0,10*ROW('Sanitation Data'!H124))),DM130="Yes"),OFFSET('Sanitation Data'!$H$12,0,10*ROW('Sanitation Data'!H124)),IF(AND(ISNUMBER(OFFSET('Sanitation Data'!$H$12,0,10*ROW('Sanitation Data'!H124))),DM130="No",ISNUMBER(OFFSET('Sanitation Data'!$H$12,0,10*ROW('Sanitation Data'!H124)))),CONCATENATE("[",ROUND(OFFSET('Sanitation Data'!$H$12,0,10*ROW('Sanitation Data'!H124)),0),"]"),IF(AND(ISNUMBER(OFFSET('Sanitation Data'!$H$12,0,10*ROW('Sanitation Data'!H124))),DM130="",ISNUMBER(OFFSET('Sanitation Data'!$H$12,0,10*ROW('Sanitation Data'!H124)))),OFFSET('Sanitation Data'!$H$12,0,10*ROW('Sanitation Data'!H124)),NA())))</f>
        <v>#N/A</v>
      </c>
      <c r="AY130" s="253" t="e">
        <f ca="true">+IF(AND(ISNUMBER(OFFSET('Sanitation Data'!$H$13,0,10*ROW('Sanitation Data'!H124))),DN130="Yes"),OFFSET('Sanitation Data'!$H$13,0,10*ROW('Sanitation Data'!H124)),IF(AND(ISNUMBER(OFFSET('Sanitation Data'!$H$13,0,10*ROW('Sanitation Data'!H124))),DN130="No",ISNUMBER(OFFSET('Sanitation Data'!$H$13,0,10*ROW('Sanitation Data'!H124)))),CONCATENATE("[",ROUND(OFFSET('Sanitation Data'!$H$13,0,10*ROW('Sanitation Data'!H124)),0),"]"),IF(AND(ISNUMBER(OFFSET('Sanitation Data'!$H$13,0,10*ROW('Sanitation Data'!H124))),DN130="",ISNUMBER(OFFSET('Sanitation Data'!$H$13,0,10*ROW('Sanitation Data'!H124)))),OFFSET('Sanitation Data'!$H$13,0,10*ROW('Sanitation Data'!H124)),NA())))</f>
        <v>#N/A</v>
      </c>
      <c r="AZ130" s="254" t="e">
        <f ca="true">+IF(AND(ISNUMBER(OFFSET('Hygiene Data'!$C$6,0,10*ROW('Hygiene Data'!C124))),DO130="Yes"),OFFSET('Hygiene Data'!$C$6,0,10*ROW('Hygiene Data'!C124)),IF(AND(ISNUMBER(OFFSET('Hygiene Data'!$C$6,0,10*ROW('Hygiene Data'!C124))),DO130="No",ISNUMBER(OFFSET('Hygiene Data'!$C$6,0,10*ROW('Hygiene Data'!C124)))),CONCATENATE("[",ROUND(OFFSET('Hygiene Data'!$C$6,0,10*ROW('Hygiene Data'!C124)),0),"]"),IF(AND(ISNUMBER(OFFSET('Hygiene Data'!$C$6,0,10*ROW('Hygiene Data'!C124))),DO130="",ISNUMBER(OFFSET('Hygiene Data'!$C$6,0,10*ROW('Hygiene Data'!C124)))),OFFSET('Hygiene Data'!$C$6,0,10*ROW('Hygiene Data'!C124)),NA())))</f>
        <v>#N/A</v>
      </c>
      <c r="BA130" s="254" t="e">
        <f ca="true">+IF(AND(ISNUMBER(OFFSET('Hygiene Data'!$C$8,0,10*ROW('Hygiene Data'!C124))),DP130="Yes"),OFFSET('Hygiene Data'!$C$8,0,10*ROW('Hygiene Data'!C124)),IF(AND(ISNUMBER(OFFSET('Hygiene Data'!$C$8,0,10*ROW('Hygiene Data'!C124))),DP130="No",ISNUMBER(OFFSET('Hygiene Data'!$C$8,0,10*ROW('Hygiene Data'!C124)))),CONCATENATE("[",ROUND(OFFSET('Hygiene Data'!$C$8,0,10*ROW('Hygiene Data'!C124)),0),"]"),IF(AND(ISNUMBER(OFFSET('Hygiene Data'!$C$8,0,10*ROW('Hygiene Data'!C124))),DP130="",ISNUMBER(OFFSET('Hygiene Data'!$C$8,0,10*ROW('Hygiene Data'!C124)))),OFFSET('Hygiene Data'!$C$8,0,10*ROW('Hygiene Data'!C124)),NA())))</f>
        <v>#N/A</v>
      </c>
      <c r="BB130" s="254" t="e">
        <f ca="true">+IF(AND(ISNUMBER(OFFSET('Hygiene Data'!$C$10,0,10*ROW('Hygiene Data'!C124))),DQ130="Yes"),OFFSET('Hygiene Data'!$C$10,0,10*ROW('Hygiene Data'!C124)),IF(AND(ISNUMBER(OFFSET('Hygiene Data'!$C$10,0,10*ROW('Hygiene Data'!C124))),DQ130="No",ISNUMBER(OFFSET('Hygiene Data'!$C$10,0,10*ROW('Hygiene Data'!C124)))),CONCATENATE("[",ROUND(OFFSET('Hygiene Data'!$C$10,0,10*ROW('Hygiene Data'!C124)),0),"]"),IF(AND(ISNUMBER(OFFSET('Hygiene Data'!$C$10,0,10*ROW('Hygiene Data'!C124))),DQ130="",ISNUMBER(OFFSET('Hygiene Data'!$C$10,0,10*ROW('Hygiene Data'!C124)))),OFFSET('Hygiene Data'!$C$10,0,10*ROW('Hygiene Data'!C124)),NA())))</f>
        <v>#N/A</v>
      </c>
      <c r="BC130" s="254" t="e">
        <f ca="true">+IF(AND(ISNUMBER(OFFSET('Hygiene Data'!$D$6,0,10*ROW('Hygiene Data'!D124))),DR130="Yes"),OFFSET('Hygiene Data'!$D$6,0,10*ROW('Hygiene Data'!D124)),IF(AND(ISNUMBER(OFFSET('Hygiene Data'!$D$6,0,10*ROW('Hygiene Data'!D124))),DR130="No",ISNUMBER(OFFSET('Hygiene Data'!$D$6,0,10*ROW('Hygiene Data'!D124)))),CONCATENATE("[",ROUND(OFFSET('Hygiene Data'!$D$6,0,10*ROW('Hygiene Data'!D124)),0),"]"),IF(AND(ISNUMBER(OFFSET('Hygiene Data'!$D$6,0,10*ROW('Hygiene Data'!D124))),DR130="",ISNUMBER(OFFSET('Hygiene Data'!$D$6,0,10*ROW('Hygiene Data'!D124)))),OFFSET('Hygiene Data'!$D$6,0,10*ROW('Hygiene Data'!D124)),NA())))</f>
        <v>#N/A</v>
      </c>
      <c r="BD130" s="254" t="e">
        <f ca="true">+IF(AND(ISNUMBER(OFFSET('Hygiene Data'!$D$8,0,10*ROW('Hygiene Data'!D124))),DS130="Yes"),OFFSET('Hygiene Data'!$D$8,0,10*ROW('Hygiene Data'!D124)),IF(AND(ISNUMBER(OFFSET('Hygiene Data'!$D$8,0,10*ROW('Hygiene Data'!D124))),DS130="No",ISNUMBER(OFFSET('Hygiene Data'!$D$8,0,10*ROW('Hygiene Data'!D124)))),CONCATENATE("[",ROUND(OFFSET('Hygiene Data'!$D$8,0,10*ROW('Hygiene Data'!D124)),0),"]"),IF(AND(ISNUMBER(OFFSET('Hygiene Data'!$D$8,0,10*ROW('Hygiene Data'!D124))),DS130="",ISNUMBER(OFFSET('Hygiene Data'!$D$8,0,10*ROW('Hygiene Data'!D124)))),OFFSET('Hygiene Data'!$D$8,0,10*ROW('Hygiene Data'!D124)),NA())))</f>
        <v>#N/A</v>
      </c>
      <c r="BE130" s="254" t="e">
        <f ca="true">+IF(AND(ISNUMBER(OFFSET('Hygiene Data'!$D$10,0,10*ROW('Hygiene Data'!D124))),DT130="Yes"),OFFSET('Hygiene Data'!$D$10,0,10*ROW('Hygiene Data'!D124)),IF(AND(ISNUMBER(OFFSET('Hygiene Data'!$D$10,0,10*ROW('Hygiene Data'!D124))),DT130="No",ISNUMBER(OFFSET('Hygiene Data'!$D$10,0,10*ROW('Hygiene Data'!D124)))),CONCATENATE("[",ROUND(OFFSET('Hygiene Data'!$D$10,0,10*ROW('Hygiene Data'!D124)),0),"]"),IF(AND(ISNUMBER(OFFSET('Hygiene Data'!$D$10,0,10*ROW('Hygiene Data'!D124))),DT130="",ISNUMBER(OFFSET('Hygiene Data'!$D$10,0,10*ROW('Hygiene Data'!D124)))),OFFSET('Hygiene Data'!$D$10,0,10*ROW('Hygiene Data'!D124)),NA())))</f>
        <v>#N/A</v>
      </c>
      <c r="BF130" s="254" t="e">
        <f ca="true">+IF(AND(ISNUMBER(OFFSET('Hygiene Data'!$E$6,0,10*ROW('Hygiene Data'!E124))),DU130="Yes"),OFFSET('Hygiene Data'!$E$6,0,10*ROW('Hygiene Data'!E124)),IF(AND(ISNUMBER(OFFSET('Hygiene Data'!$E$6,0,10*ROW('Hygiene Data'!E124))),DU130="No",ISNUMBER(OFFSET('Hygiene Data'!$E$6,0,10*ROW('Hygiene Data'!E124)))),CONCATENATE("[",ROUND(OFFSET('Hygiene Data'!$E$6,0,10*ROW('Hygiene Data'!E124)),0),"]"),IF(AND(ISNUMBER(OFFSET('Hygiene Data'!$E$6,0,10*ROW('Hygiene Data'!E124))),DU130="",ISNUMBER(OFFSET('Hygiene Data'!$E$6,0,10*ROW('Hygiene Data'!E124)))),OFFSET('Hygiene Data'!$E$6,0,10*ROW('Hygiene Data'!E124)),NA())))</f>
        <v>#N/A</v>
      </c>
      <c r="BG130" s="254" t="e">
        <f ca="true">+IF(AND(ISNUMBER(OFFSET('Hygiene Data'!$E$8,0,10*ROW('Hygiene Data'!E124))),DV130="Yes"),OFFSET('Hygiene Data'!$E$8,0,10*ROW('Hygiene Data'!E124)),IF(AND(ISNUMBER(OFFSET('Hygiene Data'!$E$8,0,10*ROW('Hygiene Data'!E124))),DV130="No",ISNUMBER(OFFSET('Hygiene Data'!$E$8,0,10*ROW('Hygiene Data'!E124)))),CONCATENATE("[",ROUND(OFFSET('Hygiene Data'!$E$8,0,10*ROW('Hygiene Data'!E124)),0),"]"),IF(AND(ISNUMBER(OFFSET('Hygiene Data'!$E$8,0,10*ROW('Hygiene Data'!E124))),DV130="",ISNUMBER(OFFSET('Hygiene Data'!$E$8,0,10*ROW('Hygiene Data'!E124)))),OFFSET('Hygiene Data'!$E$8,0,10*ROW('Hygiene Data'!E124)),NA())))</f>
        <v>#N/A</v>
      </c>
      <c r="BH130" s="254" t="e">
        <f ca="true">+IF(AND(ISNUMBER(OFFSET('Hygiene Data'!$E$10,0,10*ROW('Hygiene Data'!E124))),DW130="Yes"),OFFSET('Hygiene Data'!$E$10,0,10*ROW('Hygiene Data'!E124)),IF(AND(ISNUMBER(OFFSET('Hygiene Data'!$E$10,0,10*ROW('Hygiene Data'!E124))),DW130="No",ISNUMBER(OFFSET('Hygiene Data'!$E$10,0,10*ROW('Hygiene Data'!E124)))),CONCATENATE("[",ROUND(OFFSET('Hygiene Data'!$E$10,0,10*ROW('Hygiene Data'!E124)),0),"]"),IF(AND(ISNUMBER(OFFSET('Hygiene Data'!$E$10,0,10*ROW('Hygiene Data'!E124))),DW130="",ISNUMBER(OFFSET('Hygiene Data'!$E$10,0,10*ROW('Hygiene Data'!E124)))),OFFSET('Hygiene Data'!$E$10,0,10*ROW('Hygiene Data'!E124)),NA())))</f>
        <v>#N/A</v>
      </c>
      <c r="BI130" s="254" t="e">
        <f ca="true">+IF(AND(ISNUMBER(OFFSET('Hygiene Data'!$F$6,0,10*ROW('Hygiene Data'!F124))),DX130="Yes"),OFFSET('Hygiene Data'!$F$6,0,10*ROW('Hygiene Data'!F124)),IF(AND(ISNUMBER(OFFSET('Hygiene Data'!$F$6,0,10*ROW('Hygiene Data'!F124))),DX130="No",ISNUMBER(OFFSET('Hygiene Data'!$F$6,0,10*ROW('Hygiene Data'!F124)))),CONCATENATE("[",ROUND(OFFSET('Hygiene Data'!$F$6,0,10*ROW('Hygiene Data'!F124)),0),"]"),IF(AND(ISNUMBER(OFFSET('Hygiene Data'!$F$6,0,10*ROW('Hygiene Data'!F124))),DX130="",ISNUMBER(OFFSET('Hygiene Data'!$F$6,0,10*ROW('Hygiene Data'!F124)))),OFFSET('Hygiene Data'!$F$6,0,10*ROW('Hygiene Data'!F124)),NA())))</f>
        <v>#N/A</v>
      </c>
      <c r="BJ130" s="254" t="e">
        <f ca="true">+IF(AND(ISNUMBER(OFFSET('Hygiene Data'!$F$8,0,10*ROW('Hygiene Data'!F124))),DY130="Yes"),OFFSET('Hygiene Data'!$F$8,0,10*ROW('Hygiene Data'!F124)),IF(AND(ISNUMBER(OFFSET('Hygiene Data'!$F$8,0,10*ROW('Hygiene Data'!F124))),DY130="No",ISNUMBER(OFFSET('Hygiene Data'!$F$8,0,10*ROW('Hygiene Data'!F124)))),CONCATENATE("[",ROUND(OFFSET('Hygiene Data'!$F$8,0,10*ROW('Hygiene Data'!F124)),0),"]"),IF(AND(ISNUMBER(OFFSET('Hygiene Data'!$F$8,0,10*ROW('Hygiene Data'!F124))),DY130="",ISNUMBER(OFFSET('Hygiene Data'!$F$8,0,10*ROW('Hygiene Data'!F124)))),OFFSET('Hygiene Data'!$F$8,0,10*ROW('Hygiene Data'!F124)),NA())))</f>
        <v>#N/A</v>
      </c>
      <c r="BK130" s="254" t="e">
        <f ca="true">+IF(AND(ISNUMBER(OFFSET('Hygiene Data'!$F$10,0,10*ROW('Hygiene Data'!F124))),DZ130="Yes"),OFFSET('Hygiene Data'!$F$10,0,10*ROW('Hygiene Data'!F124)),IF(AND(ISNUMBER(OFFSET('Hygiene Data'!$F$10,0,10*ROW('Hygiene Data'!F124))),DZ130="No",ISNUMBER(OFFSET('Hygiene Data'!$F$10,0,10*ROW('Hygiene Data'!F124)))),CONCATENATE("[",ROUND(OFFSET('Hygiene Data'!$F$10,0,10*ROW('Hygiene Data'!F124)),0),"]"),IF(AND(ISNUMBER(OFFSET('Hygiene Data'!$F$10,0,10*ROW('Hygiene Data'!F124))),DZ130="",ISNUMBER(OFFSET('Hygiene Data'!$F$10,0,10*ROW('Hygiene Data'!F124)))),OFFSET('Hygiene Data'!$F$10,0,10*ROW('Hygiene Data'!F124)),NA())))</f>
        <v>#N/A</v>
      </c>
      <c r="BL130" s="254" t="e">
        <f ca="true">+IF(AND(ISNUMBER(OFFSET('Hygiene Data'!$G$6,0,10*ROW('Hygiene Data'!G124))),EA130="Yes"),OFFSET('Hygiene Data'!$G$6,0,10*ROW('Hygiene Data'!G124)),IF(AND(ISNUMBER(OFFSET('Hygiene Data'!$G$6,0,10*ROW('Hygiene Data'!G124))),EA130="No",ISNUMBER(OFFSET('Hygiene Data'!$G$6,0,10*ROW('Hygiene Data'!G124)))),CONCATENATE("[",ROUND(OFFSET('Hygiene Data'!$G$6,0,10*ROW('Hygiene Data'!G124)),0),"]"),IF(AND(ISNUMBER(OFFSET('Hygiene Data'!$G$6,0,10*ROW('Hygiene Data'!G124))),EA130="",ISNUMBER(OFFSET('Hygiene Data'!$G$6,0,10*ROW('Hygiene Data'!G124)))),OFFSET('Hygiene Data'!$G$6,0,10*ROW('Hygiene Data'!G124)),NA())))</f>
        <v>#N/A</v>
      </c>
      <c r="BM130" s="254" t="e">
        <f ca="true">+IF(AND(ISNUMBER(OFFSET('Hygiene Data'!$G$8,0,10*ROW('Hygiene Data'!G124))),EB130="Yes"),OFFSET('Hygiene Data'!$G$8,0,10*ROW('Hygiene Data'!G124)),IF(AND(ISNUMBER(OFFSET('Hygiene Data'!$G$8,0,10*ROW('Hygiene Data'!G124))),EB130="No",ISNUMBER(OFFSET('Hygiene Data'!$G$8,0,10*ROW('Hygiene Data'!G124)))),CONCATENATE("[",ROUND(OFFSET('Hygiene Data'!$G$8,0,10*ROW('Hygiene Data'!G124)),0),"]"),IF(AND(ISNUMBER(OFFSET('Hygiene Data'!$G$8,0,10*ROW('Hygiene Data'!G124))),EB130="",ISNUMBER(OFFSET('Hygiene Data'!$G$8,0,10*ROW('Hygiene Data'!G124)))),OFFSET('Hygiene Data'!$G$8,0,10*ROW('Hygiene Data'!G124)),NA())))</f>
        <v>#N/A</v>
      </c>
      <c r="BN130" s="254" t="e">
        <f ca="true">+IF(AND(ISNUMBER(OFFSET('Hygiene Data'!$G$10,0,10*ROW('Hygiene Data'!G124))),EC130="Yes"),OFFSET('Hygiene Data'!$G$10,0,10*ROW('Hygiene Data'!G124)),IF(AND(ISNUMBER(OFFSET('Hygiene Data'!$G$10,0,10*ROW('Hygiene Data'!G124))),EC130="No",ISNUMBER(OFFSET('Hygiene Data'!$G$10,0,10*ROW('Hygiene Data'!G124)))),CONCATENATE("[",ROUND(OFFSET('Hygiene Data'!$G$10,0,10*ROW('Hygiene Data'!G124)),0),"]"),IF(AND(ISNUMBER(OFFSET('Hygiene Data'!$G$10,0,10*ROW('Hygiene Data'!G124))),EC130="",ISNUMBER(OFFSET('Hygiene Data'!$G$10,0,10*ROW('Hygiene Data'!G124)))),OFFSET('Hygiene Data'!$G$10,0,10*ROW('Hygiene Data'!G124)),NA())))</f>
        <v>#N/A</v>
      </c>
      <c r="BO130" s="254" t="e">
        <f ca="true">+IF(AND(ISNUMBER(OFFSET('Hygiene Data'!$H$6,0,10*ROW('Hygiene Data'!H124))),ED130="Yes"),OFFSET('Hygiene Data'!$H$6,0,10*ROW('Hygiene Data'!H124)),IF(AND(ISNUMBER(OFFSET('Hygiene Data'!$H$6,0,10*ROW('Hygiene Data'!H124))),ED130="No",ISNUMBER(OFFSET('Hygiene Data'!$H$6,0,10*ROW('Hygiene Data'!H124)))),CONCATENATE("[",ROUND(OFFSET('Hygiene Data'!$H$6,0,10*ROW('Hygiene Data'!H124)),0),"]"),IF(AND(ISNUMBER(OFFSET('Hygiene Data'!$H$6,0,10*ROW('Hygiene Data'!H124))),ED130="",ISNUMBER(OFFSET('Hygiene Data'!$H$6,0,10*ROW('Hygiene Data'!H124)))),OFFSET('Hygiene Data'!$H$6,0,10*ROW('Hygiene Data'!H124)),NA())))</f>
        <v>#N/A</v>
      </c>
      <c r="BP130" s="254" t="e">
        <f ca="true">+IF(AND(ISNUMBER(OFFSET('Hygiene Data'!$H$8,0,10*ROW('Hygiene Data'!H124))),EE130="Yes"),OFFSET('Hygiene Data'!$H$8,0,10*ROW('Hygiene Data'!H124)),IF(AND(ISNUMBER(OFFSET('Hygiene Data'!$H$8,0,10*ROW('Hygiene Data'!H124))),EE130="No",ISNUMBER(OFFSET('Hygiene Data'!$H$8,0,10*ROW('Hygiene Data'!H124)))),CONCATENATE("[",ROUND(OFFSET('Hygiene Data'!$H$8,0,10*ROW('Hygiene Data'!H124)),0),"]"),IF(AND(ISNUMBER(OFFSET('Hygiene Data'!$H$8,0,10*ROW('Hygiene Data'!H124))),EE130="",ISNUMBER(OFFSET('Hygiene Data'!$H$8,0,10*ROW('Hygiene Data'!H124)))),OFFSET('Hygiene Data'!$H$8,0,10*ROW('Hygiene Data'!H124)),NA())))</f>
        <v>#N/A</v>
      </c>
      <c r="BQ130" s="254" t="e">
        <f ca="true">+IF(AND(ISNUMBER(OFFSET('Hygiene Data'!$H$10,0,10*ROW('Hygiene Data'!H124))),EF130="Yes"),OFFSET('Hygiene Data'!$H$10,0,10*ROW('Hygiene Data'!H124)),IF(AND(ISNUMBER(OFFSET('Hygiene Data'!$H$10,0,10*ROW('Hygiene Data'!H124))),EF130="No",ISNUMBER(OFFSET('Hygiene Data'!$H$10,0,10*ROW('Hygiene Data'!H124)))),CONCATENATE("[",ROUND(OFFSET('Hygiene Data'!$H$10,0,10*ROW('Hygiene Data'!H124)),0),"]"),IF(AND(ISNUMBER(OFFSET('Hygiene Data'!$H$10,0,10*ROW('Hygiene Data'!H124))),EF130="",ISNUMBER(OFFSET('Hygiene Data'!$H$10,0,10*ROW('Hygiene Data'!H124)))),OFFSET('Hygiene Data'!$H$10,0,10*ROW('Hygiene Data'!H124)),NA())))</f>
        <v>#N/A</v>
      </c>
      <c r="BS130" s="36" t="str">
        <f ca="true">+IF(OFFSET('Water Data'!$C$28,0,10*ROW('Water Data'!C124))="","",OFFSET('Water Data'!$C$28,0,10*ROW('Water Data'!C124)))</f>
        <v/>
      </c>
      <c r="BT130" s="36" t="str">
        <f ca="true">+IF(OFFSET('Water Data'!$C$29,0,10*ROW('Water Data'!C124))="","",OFFSET('Water Data'!$C$29,0,10*ROW('Water Data'!C124)))</f>
        <v/>
      </c>
      <c r="BU130" s="36" t="str">
        <f ca="true">+IF(OFFSET('Water Data'!$C$30,0,10*ROW('Water Data'!C124))="","",OFFSET('Water Data'!$C$30,0,10*ROW('Water Data'!C124)))</f>
        <v/>
      </c>
      <c r="BV130" s="36" t="str">
        <f ca="true">+IF(OFFSET('Water Data'!$D$28,0,10*ROW('Water Data'!D124))="","",OFFSET('Water Data'!$D$28,0,10*ROW('Water Data'!D124)))</f>
        <v/>
      </c>
      <c r="BW130" s="36" t="str">
        <f ca="true">+IF(OFFSET('Water Data'!$D$29,0,10*ROW('Water Data'!D124))="","",OFFSET('Water Data'!$D$29,0,10*ROW('Water Data'!D124)))</f>
        <v/>
      </c>
      <c r="BX130" s="36" t="str">
        <f ca="true">+IF(OFFSET('Water Data'!$D$30,0,10*ROW('Water Data'!D124))="","",OFFSET('Water Data'!$D$30,0,10*ROW('Water Data'!D124)))</f>
        <v/>
      </c>
      <c r="BY130" s="36" t="str">
        <f ca="true">+IF(OFFSET('Water Data'!$E$28,0,10*ROW('Water Data'!E124))="","",OFFSET('Water Data'!$E$28,0,10*ROW('Water Data'!E124)))</f>
        <v/>
      </c>
      <c r="BZ130" s="36" t="str">
        <f ca="true">+IF(OFFSET('Water Data'!$E$29,0,10*ROW('Water Data'!E124))="","",OFFSET('Water Data'!$E$29,0,10*ROW('Water Data'!E124)))</f>
        <v/>
      </c>
      <c r="CA130" s="36" t="str">
        <f ca="true">+IF(OFFSET('Water Data'!$E$30,0,10*ROW('Water Data'!E124))="","",OFFSET('Water Data'!$E$30,0,10*ROW('Water Data'!E124)))</f>
        <v/>
      </c>
      <c r="CB130" s="36" t="str">
        <f ca="true">+IF(OFFSET('Water Data'!$F$28,0,10*ROW('Water Data'!F124))="","",OFFSET('Water Data'!$F$28,0,10*ROW('Water Data'!F124)))</f>
        <v/>
      </c>
      <c r="CC130" s="36" t="str">
        <f ca="true">+IF(OFFSET('Water Data'!$F$29,0,10*ROW('Water Data'!F124))="","",OFFSET('Water Data'!$F$29,0,10*ROW('Water Data'!F124)))</f>
        <v/>
      </c>
      <c r="CD130" s="36" t="str">
        <f ca="true">+IF(OFFSET('Water Data'!$F$30,0,10*ROW('Water Data'!F124))="","",OFFSET('Water Data'!$F$30,0,10*ROW('Water Data'!F124)))</f>
        <v/>
      </c>
      <c r="CE130" s="36" t="str">
        <f ca="true">+IF(OFFSET('Water Data'!$G$28,0,10*ROW('Water Data'!G124))="","",OFFSET('Water Data'!$G$28,0,10*ROW('Water Data'!G124)))</f>
        <v/>
      </c>
      <c r="CF130" s="36" t="str">
        <f ca="true">+IF(OFFSET('Water Data'!$G$29,0,10*ROW('Water Data'!G124))="","",OFFSET('Water Data'!$G$29,0,10*ROW('Water Data'!G124)))</f>
        <v/>
      </c>
      <c r="CG130" s="36" t="str">
        <f ca="true">+IF(OFFSET('Water Data'!$G$30,0,10*ROW('Water Data'!G124))="","",OFFSET('Water Data'!$G$30,0,10*ROW('Water Data'!G124)))</f>
        <v/>
      </c>
      <c r="CH130" s="36" t="str">
        <f ca="true">+IF(OFFSET('Water Data'!$H$28,0,10*ROW('Water Data'!H124))="","",OFFSET('Water Data'!$H$28,0,10*ROW('Water Data'!H124)))</f>
        <v/>
      </c>
      <c r="CI130" s="36" t="str">
        <f ca="true">+IF(OFFSET('Water Data'!$H$29,0,10*ROW('Water Data'!H124))="","",OFFSET('Water Data'!$H$29,0,10*ROW('Water Data'!H124)))</f>
        <v/>
      </c>
      <c r="CJ130" s="36" t="str">
        <f ca="true">+IF(OFFSET('Water Data'!$H$30,0,10*ROW('Water Data'!H124))="","",OFFSET('Water Data'!$H$30,0,10*ROW('Water Data'!H124)))</f>
        <v/>
      </c>
      <c r="CK130" s="36" t="str">
        <f ca="true">+IF(OFFSET('Sanitation Data'!$C$29,0,10*ROW('Sanitation Data'!C124))="","",OFFSET('Sanitation Data'!$C$29,0,10*ROW('Sanitation Data'!C124)))</f>
        <v/>
      </c>
      <c r="CL130" s="36" t="str">
        <f ca="true">+IF(OFFSET('Sanitation Data'!$C$30,0,10*ROW('Sanitation Data'!C124))="","",OFFSET('Sanitation Data'!$C$30,0,10*ROW('Sanitation Data'!C124)))</f>
        <v/>
      </c>
      <c r="CM130" s="36" t="str">
        <f ca="true">+IF(OFFSET('Sanitation Data'!$C$31,0,10*ROW('Sanitation Data'!C124))="","",OFFSET('Sanitation Data'!$C$31,0,10*ROW('Sanitation Data'!C124)))</f>
        <v/>
      </c>
      <c r="CN130" s="36" t="str">
        <f ca="true">+IF(OFFSET('Sanitation Data'!$C$32,0,10*ROW('Sanitation Data'!C124))="","",OFFSET('Sanitation Data'!$C$32,0,10*ROW('Sanitation Data'!C124)))</f>
        <v/>
      </c>
      <c r="CO130" s="36" t="str">
        <f ca="true">+IF(OFFSET('Sanitation Data'!$C$33,0,10*ROW('Sanitation Data'!C124))="","",OFFSET('Sanitation Data'!$C$33,0,10*ROW('Sanitation Data'!C124)))</f>
        <v/>
      </c>
      <c r="CP130" s="36" t="str">
        <f ca="true">+IF(OFFSET('Sanitation Data'!$D$29,0,10*ROW('Sanitation Data'!D124))="","",OFFSET('Sanitation Data'!$D$29,0,10*ROW('Sanitation Data'!D124)))</f>
        <v/>
      </c>
      <c r="CQ130" s="36" t="str">
        <f ca="true">+IF(OFFSET('Sanitation Data'!$D$30,0,10*ROW('Sanitation Data'!D124))="","",OFFSET('Sanitation Data'!$D$30,0,10*ROW('Sanitation Data'!D124)))</f>
        <v/>
      </c>
      <c r="CR130" s="36" t="str">
        <f ca="true">+IF(OFFSET('Sanitation Data'!$D$31,0,10*ROW('Sanitation Data'!D124))="","",OFFSET('Sanitation Data'!$D$31,0,10*ROW('Sanitation Data'!D124)))</f>
        <v/>
      </c>
      <c r="CS130" s="36" t="str">
        <f ca="true">+IF(OFFSET('Sanitation Data'!$D$32,0,10*ROW('Sanitation Data'!D124))="","",OFFSET('Sanitation Data'!$D$32,0,10*ROW('Sanitation Data'!D124)))</f>
        <v/>
      </c>
      <c r="CT130" s="36" t="str">
        <f ca="true">+IF(OFFSET('Sanitation Data'!$D$33,0,10*ROW('Sanitation Data'!D124))="","",OFFSET('Sanitation Data'!$D$33,0,10*ROW('Sanitation Data'!D124)))</f>
        <v/>
      </c>
      <c r="CU130" s="36" t="str">
        <f ca="true">+IF(OFFSET('Sanitation Data'!$E$29,0,10*ROW('Sanitation Data'!E124))="","",OFFSET('Sanitation Data'!$E$29,0,10*ROW('Sanitation Data'!E124)))</f>
        <v/>
      </c>
      <c r="CV130" s="36" t="str">
        <f ca="true">+IF(OFFSET('Sanitation Data'!$E$30,0,10*ROW('Sanitation Data'!E124))="","",OFFSET('Sanitation Data'!$E$30,0,10*ROW('Sanitation Data'!E124)))</f>
        <v/>
      </c>
      <c r="CW130" s="36" t="str">
        <f ca="true">+IF(OFFSET('Sanitation Data'!$E$31,0,10*ROW('Sanitation Data'!E124))="","",OFFSET('Sanitation Data'!$E$31,0,10*ROW('Sanitation Data'!E124)))</f>
        <v/>
      </c>
      <c r="CX130" s="36" t="str">
        <f ca="true">+IF(OFFSET('Sanitation Data'!$E$32,0,10*ROW('Sanitation Data'!E124))="","",OFFSET('Sanitation Data'!$E$32,0,10*ROW('Sanitation Data'!E124)))</f>
        <v/>
      </c>
      <c r="CY130" s="36" t="str">
        <f ca="true">+IF(OFFSET('Sanitation Data'!$E$33,0,10*ROW('Sanitation Data'!E124))="","",OFFSET('Sanitation Data'!$E$33,0,10*ROW('Sanitation Data'!E124)))</f>
        <v/>
      </c>
      <c r="CZ130" s="36" t="str">
        <f ca="true">+IF(OFFSET('Sanitation Data'!$F$29,0,10*ROW('Sanitation Data'!F124))="","",OFFSET('Sanitation Data'!$F$29,0,10*ROW('Sanitation Data'!F124)))</f>
        <v/>
      </c>
      <c r="DA130" s="36" t="str">
        <f ca="true">+IF(OFFSET('Sanitation Data'!$F$30,0,10*ROW('Sanitation Data'!F124))="","",OFFSET('Sanitation Data'!$F$30,0,10*ROW('Sanitation Data'!F124)))</f>
        <v/>
      </c>
      <c r="DB130" s="36" t="str">
        <f ca="true">+IF(OFFSET('Sanitation Data'!$F$31,0,10*ROW('Sanitation Data'!F124))="","",OFFSET('Sanitation Data'!$F$31,0,10*ROW('Sanitation Data'!F124)))</f>
        <v/>
      </c>
      <c r="DC130" s="36" t="str">
        <f ca="true">+IF(OFFSET('Sanitation Data'!$F$32,0,10*ROW('Sanitation Data'!F124))="","",OFFSET('Sanitation Data'!$F$32,0,10*ROW('Sanitation Data'!F124)))</f>
        <v/>
      </c>
      <c r="DD130" s="36" t="str">
        <f ca="true">+IF(OFFSET('Sanitation Data'!$F$33,0,10*ROW('Sanitation Data'!F124))="","",OFFSET('Sanitation Data'!$F$33,0,10*ROW('Sanitation Data'!F124)))</f>
        <v/>
      </c>
      <c r="DE130" s="36" t="str">
        <f ca="true">+IF(OFFSET('Sanitation Data'!$G$29,0,10*ROW('Sanitation Data'!G124))="","",OFFSET('Sanitation Data'!$G$29,0,10*ROW('Sanitation Data'!G124)))</f>
        <v/>
      </c>
      <c r="DF130" s="36" t="str">
        <f ca="true">+IF(OFFSET('Sanitation Data'!$G$30,0,10*ROW('Sanitation Data'!G124))="","",OFFSET('Sanitation Data'!$G$30,0,10*ROW('Sanitation Data'!G124)))</f>
        <v/>
      </c>
      <c r="DG130" s="36" t="str">
        <f ca="true">+IF(OFFSET('Sanitation Data'!$G$31,0,10*ROW('Sanitation Data'!G124))="","",OFFSET('Sanitation Data'!$G$31,0,10*ROW('Sanitation Data'!G124)))</f>
        <v/>
      </c>
      <c r="DH130" s="36" t="str">
        <f ca="true">+IF(OFFSET('Sanitation Data'!$G$32,0,10*ROW('Sanitation Data'!G124))="","",OFFSET('Sanitation Data'!$G$32,0,10*ROW('Sanitation Data'!G124)))</f>
        <v/>
      </c>
      <c r="DI130" s="36" t="str">
        <f ca="true">+IF(OFFSET('Sanitation Data'!$G$33,0,10*ROW('Sanitation Data'!G124))="","",OFFSET('Sanitation Data'!$G$33,0,10*ROW('Sanitation Data'!G124)))</f>
        <v/>
      </c>
      <c r="DJ130" s="36" t="str">
        <f ca="true">+IF(OFFSET('Sanitation Data'!$H$29,0,10*ROW('Sanitation Data'!H124))="","",OFFSET('Sanitation Data'!$H$29,0,10*ROW('Sanitation Data'!H124)))</f>
        <v/>
      </c>
      <c r="DK130" s="36" t="str">
        <f ca="true">+IF(OFFSET('Sanitation Data'!$H$30,0,10*ROW('Sanitation Data'!H124))="","",OFFSET('Sanitation Data'!$H$30,0,10*ROW('Sanitation Data'!H124)))</f>
        <v/>
      </c>
      <c r="DL130" s="36" t="str">
        <f ca="true">+IF(OFFSET('Sanitation Data'!$H$31,0,10*ROW('Sanitation Data'!H124))="","",OFFSET('Sanitation Data'!$H$31,0,10*ROW('Sanitation Data'!H124)))</f>
        <v/>
      </c>
      <c r="DM130" s="36" t="str">
        <f ca="true">+IF(OFFSET('Sanitation Data'!$H$32,0,10*ROW('Sanitation Data'!H124))="","",OFFSET('Sanitation Data'!$H$32,0,10*ROW('Sanitation Data'!H124)))</f>
        <v/>
      </c>
      <c r="DN130" s="36" t="str">
        <f ca="true">+IF(OFFSET('Sanitation Data'!$H$33,0,10*ROW('Sanitation Data'!H124))="","",OFFSET('Sanitation Data'!$H$33,0,10*ROW('Sanitation Data'!H124)))</f>
        <v/>
      </c>
      <c r="DO130" s="36" t="str">
        <f ca="true">+IF(OFFSET('Hygiene Data'!$C$12,0,10*ROW('Hygiene Data'!C124))="","",OFFSET('Hygiene Data'!$C$12,0,10*ROW('Hygiene Data'!C124)))</f>
        <v/>
      </c>
      <c r="DP130" s="36" t="str">
        <f ca="true">+IF(OFFSET('Hygiene Data'!$C$13,0,10*ROW('Hygiene Data'!C124))="","",OFFSET('Hygiene Data'!$C$13,0,10*ROW('Hygiene Data'!C124)))</f>
        <v/>
      </c>
      <c r="DQ130" s="36" t="str">
        <f ca="true">+IF(OFFSET('Hygiene Data'!$C$14,0,10*ROW('Hygiene Data'!C124))="","",OFFSET('Hygiene Data'!$C$14,0,10*ROW('Hygiene Data'!C124)))</f>
        <v/>
      </c>
      <c r="DR130" s="36" t="str">
        <f ca="true">+IF(OFFSET('Hygiene Data'!$D$12,0,10*ROW('Hygiene Data'!D124))="","",OFFSET('Hygiene Data'!$D$12,0,10*ROW('Hygiene Data'!D124)))</f>
        <v/>
      </c>
      <c r="DS130" s="36" t="str">
        <f ca="true">+IF(OFFSET('Hygiene Data'!$D$13,0,10*ROW('Hygiene Data'!D124))="","",OFFSET('Hygiene Data'!$D$13,0,10*ROW('Hygiene Data'!D124)))</f>
        <v/>
      </c>
      <c r="DT130" s="36" t="str">
        <f ca="true">+IF(OFFSET('Hygiene Data'!$D$14,0,10*ROW('Hygiene Data'!D124))="","",OFFSET('Hygiene Data'!$D$14,0,10*ROW('Hygiene Data'!D124)))</f>
        <v/>
      </c>
      <c r="DU130" s="36" t="str">
        <f ca="true">+IF(OFFSET('Hygiene Data'!$E$12,0,10*ROW('Hygiene Data'!E124))="","",OFFSET('Hygiene Data'!$E$12,0,10*ROW('Hygiene Data'!E124)))</f>
        <v/>
      </c>
      <c r="DV130" s="36" t="str">
        <f ca="true">+IF(OFFSET('Hygiene Data'!$E$13,0,10*ROW('Hygiene Data'!E124))="","",OFFSET('Hygiene Data'!$E$13,0,10*ROW('Hygiene Data'!E124)))</f>
        <v/>
      </c>
      <c r="DW130" s="36" t="str">
        <f ca="true">+IF(OFFSET('Hygiene Data'!$E$14,0,10*ROW('Hygiene Data'!E124))="","",OFFSET('Hygiene Data'!$E$14,0,10*ROW('Hygiene Data'!E124)))</f>
        <v/>
      </c>
      <c r="DX130" s="36" t="str">
        <f ca="true">+IF(OFFSET('Hygiene Data'!$F$12,0,10*ROW('Hygiene Data'!F124))="","",OFFSET('Hygiene Data'!$F$12,0,10*ROW('Hygiene Data'!F124)))</f>
        <v/>
      </c>
      <c r="DY130" s="36" t="str">
        <f ca="true">+IF(OFFSET('Hygiene Data'!$F$13,0,10*ROW('Hygiene Data'!F124))="","",OFFSET('Hygiene Data'!$F$13,0,10*ROW('Hygiene Data'!F124)))</f>
        <v/>
      </c>
      <c r="DZ130" s="36" t="str">
        <f ca="true">+IF(OFFSET('Hygiene Data'!$F$14,0,10*ROW('Hygiene Data'!F124))="","",OFFSET('Hygiene Data'!$F$14,0,10*ROW('Hygiene Data'!F124)))</f>
        <v/>
      </c>
      <c r="EA130" s="36" t="str">
        <f ca="true">+IF(OFFSET('Hygiene Data'!$G$12,0,10*ROW('Hygiene Data'!G124))="","",OFFSET('Hygiene Data'!$G$12,0,10*ROW('Hygiene Data'!G124)))</f>
        <v/>
      </c>
      <c r="EB130" s="36" t="str">
        <f ca="true">+IF(OFFSET('Hygiene Data'!$G$13,0,10*ROW('Hygiene Data'!G124))="","",OFFSET('Hygiene Data'!$G$13,0,10*ROW('Hygiene Data'!G124)))</f>
        <v/>
      </c>
      <c r="EC130" s="36" t="str">
        <f ca="true">+IF(OFFSET('Hygiene Data'!$G$14,0,10*ROW('Hygiene Data'!G124))="","",OFFSET('Hygiene Data'!$G$14,0,10*ROW('Hygiene Data'!G124)))</f>
        <v/>
      </c>
      <c r="ED130" s="36" t="str">
        <f ca="true">+IF(OFFSET('Hygiene Data'!$H$12,0,10*ROW('Hygiene Data'!H124))="","",OFFSET('Hygiene Data'!$H$12,0,10*ROW('Hygiene Data'!H124)))</f>
        <v/>
      </c>
      <c r="EE130" s="36" t="str">
        <f ca="true">+IF(OFFSET('Hygiene Data'!$H$13,0,10*ROW('Hygiene Data'!H124))="","",OFFSET('Hygiene Data'!$H$13,0,10*ROW('Hygiene Data'!H124)))</f>
        <v/>
      </c>
      <c r="EF130" s="36" t="str">
        <f ca="true">+IF(OFFSET('Hygiene Data'!$H$14,0,10*ROW('Hygiene Data'!H124))="","",OFFSET('Hygiene Data'!$H$14,0,10*ROW('Hygiene Data'!H124)))</f>
        <v/>
      </c>
    </row>
    <row r="131" x14ac:dyDescent="0.2">
      <c r="A131" s="59" t="str">
        <f ca="true">+IF(OFFSET('Water Data'!$B$1,0,10*ROW('Water Data'!B128))="","",OFFSET('Water Data'!$B$1,0,10*ROW('Water Data'!B128)))</f>
        <v/>
      </c>
      <c r="B131" s="59" t="str">
        <f ca="true">+IF(OFFSET('Water Data'!$A$3,0,10*ROW('Water Data'!A128))="","",OFFSET('Water Data'!$A$3,0,10*ROW('Water Data'!A128)))</f>
        <v/>
      </c>
      <c r="C131" s="59" t="str">
        <f ca="true">+IF(OFFSET('Water Data'!$C$3,0,10*ROW('Water Data'!C128))="","",OFFSET('Water Data'!$C$3,0,10*ROW('Water Data'!C128)))</f>
        <v/>
      </c>
      <c r="D131" s="252" t="e">
        <f ca="true">+IF(AND(ISNUMBER(OFFSET('Water Data'!$C$5,0,10*ROW('Water Data'!C125))),BS131="Yes"),100-OFFSET('Water Data'!$C$5,0,10*ROW('Water Data'!C125)),IF(AND(ISNUMBER(OFFSET('Water Data'!$C$5,0,10*ROW('Water Data'!C125))),BS131="No",ISNUMBER(OFFSET('Water Data'!$C$5,0,10*ROW('Water Data'!C125)))),CONCATENATE("[",ROUND(100-OFFSET('Water Data'!$C$5,0,10*ROW('Water Data'!C125)),0),"]"),IF(AND(ISNUMBER(OFFSET('Water Data'!$C$5,0,10*ROW('Water Data'!C125))),BS131="",ISNUMBER(OFFSET('Water Data'!$C$5,0,10*ROW('Water Data'!C125)))),100-OFFSET('Water Data'!$C$5,0,10*ROW('Water Data'!C125)),NA())))</f>
        <v>#N/A</v>
      </c>
      <c r="E131" s="252" t="e">
        <f ca="true">+IF(AND(ISNUMBER(OFFSET('Water Data'!$C$7,0,10*ROW('Water Data'!D125))),BT131="Yes"),OFFSET('Water Data'!$C$7,0,10*ROW('Water Data'!C125)),IF(AND(ISNUMBER(OFFSET('Water Data'!$C$7,0,10*ROW('Water Data'!C125))),BT131="No",ISNUMBER(OFFSET('Water Data'!$C$7,0,10*ROW('Water Data'!C125)))),CONCATENATE("[",ROUND(OFFSET('Water Data'!$C$7,0,10*ROW('Water Data'!C125)),0),"]"),IF(AND(ISNUMBER(OFFSET('Water Data'!$C$7,0,10*ROW('Water Data'!C125))),BT131="",ISNUMBER(OFFSET('Water Data'!$C$7,0,10*ROW('Water Data'!C125)))),OFFSET('Water Data'!$C$7,0,10*ROW('Water Data'!C125)),NA())))</f>
        <v>#N/A</v>
      </c>
      <c r="F131" s="252" t="e">
        <f ca="true">+IF(AND(ISNUMBER(OFFSET('Water Data'!$C$10,0,10*ROW('Water Data'!C125))),BU131="Yes"),OFFSET('Water Data'!$C$10,0,10*ROW('Water Data'!C125)),IF(AND(ISNUMBER(OFFSET('Water Data'!$C$10,0,10*ROW('Water Data'!C125))),BU131="No",ISNUMBER(OFFSET('Water Data'!$C$10,0,10*ROW('Water Data'!C125)))),CONCATENATE("[",ROUND(OFFSET('Water Data'!$C$10,0,10*ROW('Water Data'!C125)),0),"]"),IF(AND(ISNUMBER(OFFSET('Water Data'!$C$10,0,10*ROW('Water Data'!C125))),BU131="",ISNUMBER(OFFSET('Water Data'!$C$10,0,10*ROW('Water Data'!C125)))),OFFSET('Water Data'!$C$10,0,10*ROW('Water Data'!C125)),NA())))</f>
        <v>#N/A</v>
      </c>
      <c r="G131" s="252" t="e">
        <f ca="true">+IF(AND(ISNUMBER(OFFSET('Water Data'!$D$5,0,10*ROW('Water Data'!D125))),BV131="Yes"),100-OFFSET('Water Data'!$D$5,0,10*ROW('Water Data'!D125)),IF(AND(ISNUMBER(OFFSET('Water Data'!$D$5,0,10*ROW('Water Data'!D125))),BV131="No",ISNUMBER(OFFSET('Water Data'!$D$5,0,10*ROW('Water Data'!D125)))),CONCATENATE("[",ROUND(100-OFFSET('Water Data'!$D$5,0,10*ROW('Water Data'!D125)),0),"]"),IF(AND(ISNUMBER(OFFSET('Water Data'!$D$5,0,10*ROW('Water Data'!D125))),BV131="",ISNUMBER(OFFSET('Water Data'!$D$5,0,10*ROW('Water Data'!D125)))),100-OFFSET('Water Data'!$D$5,0,10*ROW('Water Data'!D125)),NA())))</f>
        <v>#N/A</v>
      </c>
      <c r="H131" s="252" t="e">
        <f ca="true">+IF(AND(ISNUMBER(OFFSET('Water Data'!$D$7,0,10*ROW('Water Data'!D125))),BW131="Yes"),OFFSET('Water Data'!$D$7,0,10*ROW('Water Data'!D125)),IF(AND(ISNUMBER(OFFSET('Water Data'!$D$7,0,10*ROW('Water Data'!D125))),BW131="No",ISNUMBER(OFFSET('Water Data'!$D$7,0,10*ROW('Water Data'!D125)))),CONCATENATE("[",ROUND(OFFSET('Water Data'!$C$7,0,10*ROW('Water Data'!D125)),0),"]"),IF(AND(ISNUMBER(OFFSET('Water Data'!$D$7,0,10*ROW('Water Data'!D125))),BW131="",ISNUMBER(OFFSET('Water Data'!$D$7,0,10*ROW('Water Data'!D125)))),OFFSET('Water Data'!$D$7,0,10*ROW('Water Data'!D125)),NA())))</f>
        <v>#N/A</v>
      </c>
      <c r="I131" s="252" t="e">
        <f ca="true">+IF(AND(ISNUMBER(OFFSET('Water Data'!$D$10,0,10*ROW('Water Data'!D125))),BX131="Yes"),OFFSET('Water Data'!$D$10,0,10*ROW('Water Data'!D125)),IF(AND(ISNUMBER(OFFSET('Water Data'!$D$10,0,10*ROW('Water Data'!D125))),BX131="No",ISNUMBER(OFFSET('Water Data'!$D$10,0,10*ROW('Water Data'!D125)))),CONCATENATE("[",ROUND(OFFSET('Water Data'!$D$10,0,10*ROW('Water Data'!D125)),0),"]"),IF(AND(ISNUMBER(OFFSET('Water Data'!$D$10,0,10*ROW('Water Data'!D125))),BX131="",ISNUMBER(OFFSET('Water Data'!$D$10,0,10*ROW('Water Data'!D125)))),OFFSET('Water Data'!$D$10,0,10*ROW('Water Data'!D125)),NA())))</f>
        <v>#N/A</v>
      </c>
      <c r="J131" s="252" t="e">
        <f ca="true">+IF(AND(ISNUMBER(OFFSET('Water Data'!$E$5,0,10*ROW('Water Data'!E125))),BY131="Yes"),100-OFFSET('Water Data'!$E$5,0,10*ROW('Water Data'!E125)),IF(AND(ISNUMBER(OFFSET('Water Data'!$E$5,0,10*ROW('Water Data'!E125))),BY131="No",ISNUMBER(OFFSET('Water Data'!$E$5,0,10*ROW('Water Data'!E125)))),CONCATENATE("[",ROUND(100-OFFSET('Water Data'!$E$5,0,10*ROW('Water Data'!E125)),0),"]"),IF(AND(ISNUMBER(OFFSET('Water Data'!$E$5,0,10*ROW('Water Data'!E125))),BY131="",ISNUMBER(OFFSET('Water Data'!$E$5,0,10*ROW('Water Data'!E125)))),100-OFFSET('Water Data'!$E$5,0,10*ROW('Water Data'!E125)),NA())))</f>
        <v>#N/A</v>
      </c>
      <c r="K131" s="252" t="e">
        <f ca="true">+IF(AND(ISNUMBER(OFFSET('Water Data'!$E$7,0,10*ROW('Water Data'!E125))),BZ131="Yes"),OFFSET('Water Data'!$E$7,0,10*ROW('Water Data'!E125)),IF(AND(ISNUMBER(OFFSET('Water Data'!$E$7,0,10*ROW('Water Data'!E125))),BZ131="No",ISNUMBER(OFFSET('Water Data'!$E$7,0,10*ROW('Water Data'!E125)))),CONCATENATE("[",ROUND(OFFSET('Water Data'!$E$7,0,10*ROW('Water Data'!E125)),0),"]"),IF(AND(ISNUMBER(OFFSET('Water Data'!$E$7,0,10*ROW('Water Data'!E125))),BZ131="",ISNUMBER(OFFSET('Water Data'!$E$7,0,10*ROW('Water Data'!E125)))),OFFSET('Water Data'!$E$7,0,10*ROW('Water Data'!E125)),NA())))</f>
        <v>#N/A</v>
      </c>
      <c r="L131" s="252" t="e">
        <f ca="true">+IF(AND(ISNUMBER(OFFSET('Water Data'!$E$10,0,10*ROW('Water Data'!E125))),CA131="Yes"),OFFSET('Water Data'!$E$10,0,10*ROW('Water Data'!E125)),IF(AND(ISNUMBER(OFFSET('Water Data'!$E$10,0,10*ROW('Water Data'!E125))),CA131="No",ISNUMBER(OFFSET('Water Data'!$E$10,0,10*ROW('Water Data'!E125)))),CONCATENATE("[",ROUND(OFFSET('Water Data'!$E$10,0,10*ROW('Water Data'!E125)),0),"]"),IF(AND(ISNUMBER(OFFSET('Water Data'!$E$10,0,10*ROW('Water Data'!E125))),CA131="",ISNUMBER(OFFSET('Water Data'!$E$10,0,10*ROW('Water Data'!E125)))),OFFSET('Water Data'!$E$10,0,10*ROW('Water Data'!E125)),NA())))</f>
        <v>#N/A</v>
      </c>
      <c r="M131" s="252" t="e">
        <f ca="true">+IF(AND(ISNUMBER(OFFSET('Water Data'!$F$5,0,10*ROW('Water Data'!F125))),CB131="Yes"),100-OFFSET('Water Data'!$F$5,0,10*ROW('Water Data'!F125)),IF(AND(ISNUMBER(OFFSET('Water Data'!$F$5,0,10*ROW('Water Data'!F125))),CB131="No",ISNUMBER(OFFSET('Water Data'!$F$5,0,10*ROW('Water Data'!F125)))),CONCATENATE("[",ROUND(100-OFFSET('Water Data'!$F$5,0,10*ROW('Water Data'!F125)),0),"]"),IF(AND(ISNUMBER(OFFSET('Water Data'!$F$5,0,10*ROW('Water Data'!F125))),CB131="",ISNUMBER(OFFSET('Water Data'!$F$5,0,10*ROW('Water Data'!F125)))),100-OFFSET('Water Data'!$F$5,0,10*ROW('Water Data'!F125)),NA())))</f>
        <v>#N/A</v>
      </c>
      <c r="N131" s="252" t="e">
        <f ca="true">+IF(AND(ISNUMBER(OFFSET('Water Data'!$F$7,0,10*ROW('Water Data'!F125))),CC131="Yes"),OFFSET('Water Data'!$F$7,0,10*ROW('Water Data'!F125)),IF(AND(ISNUMBER(OFFSET('Water Data'!$F$7,0,10*ROW('Water Data'!F125))),CC131="No",ISNUMBER(OFFSET('Water Data'!$F$7,0,10*ROW('Water Data'!F125)))),CONCATENATE("[",ROUND(OFFSET('Water Data'!$F$7,0,10*ROW('Water Data'!F125)),0),"]"),IF(AND(ISNUMBER(OFFSET('Water Data'!$F$7,0,10*ROW('Water Data'!F125))),CC131="",ISNUMBER(OFFSET('Water Data'!$F$7,0,10*ROW('Water Data'!F125)))),OFFSET('Water Data'!$F$7,0,10*ROW('Water Data'!F125)),NA())))</f>
        <v>#N/A</v>
      </c>
      <c r="O131" s="252" t="e">
        <f ca="true">+IF(AND(ISNUMBER(OFFSET('Water Data'!$F$10,0,10*ROW('Water Data'!F125))),CD131="Yes"),OFFSET('Water Data'!$F$10,0,10*ROW('Water Data'!F125)),IF(AND(ISNUMBER(OFFSET('Water Data'!$F$10,0,10*ROW('Water Data'!F125))),CD131="No",ISNUMBER(OFFSET('Water Data'!$F$10,0,10*ROW('Water Data'!F125)))),CONCATENATE("[",ROUND(OFFSET('Water Data'!$F$10,0,10*ROW('Water Data'!F125)),0),"]"),IF(AND(ISNUMBER(OFFSET('Water Data'!$F$10,0,10*ROW('Water Data'!F125))),CD131="",ISNUMBER(OFFSET('Water Data'!$F$10,0,10*ROW('Water Data'!F125)))),OFFSET('Water Data'!$F$10,0,10*ROW('Water Data'!F125)),NA())))</f>
        <v>#N/A</v>
      </c>
      <c r="P131" s="252" t="e">
        <f ca="true">+IF(AND(ISNUMBER(OFFSET('Water Data'!$G$5,0,10*ROW('Water Data'!G125))),CE131="Yes"),100-OFFSET('Water Data'!$G$5,0,10*ROW('Water Data'!G125)),IF(AND(ISNUMBER(OFFSET('Water Data'!$G$5,0,10*ROW('Water Data'!G125))),CE131="No",ISNUMBER(OFFSET('Water Data'!$G$5,0,10*ROW('Water Data'!G125)))),CONCATENATE("[",ROUND(100-OFFSET('Water Data'!$G$5,0,10*ROW('Water Data'!G125)),0),"]"),IF(AND(ISNUMBER(OFFSET('Water Data'!$G$5,0,10*ROW('Water Data'!G125))),CE131="",ISNUMBER(OFFSET('Water Data'!$G$5,0,10*ROW('Water Data'!G125)))),100-OFFSET('Water Data'!$G$5,0,10*ROW('Water Data'!G125)),NA())))</f>
        <v>#N/A</v>
      </c>
      <c r="Q131" s="252" t="e">
        <f ca="true">+IF(AND(ISNUMBER(OFFSET('Water Data'!$G$7,0,10*ROW('Water Data'!G125))),CF131="Yes"),OFFSET('Water Data'!$G$7,0,10*ROW('Water Data'!G125)),IF(AND(ISNUMBER(OFFSET('Water Data'!$G$7,0,10*ROW('Water Data'!G125))),CF131="No",ISNUMBER(OFFSET('Water Data'!$G$7,0,10*ROW('Water Data'!G125)))),CONCATENATE("[",ROUND(OFFSET('Water Data'!$G$7,0,10*ROW('Water Data'!G125)),0),"]"),IF(AND(ISNUMBER(OFFSET('Water Data'!$G$7,0,10*ROW('Water Data'!G125))),CF131="",ISNUMBER(OFFSET('Water Data'!$G$7,0,10*ROW('Water Data'!G125)))),OFFSET('Water Data'!$G$7,0,10*ROW('Water Data'!G125)),NA())))</f>
        <v>#N/A</v>
      </c>
      <c r="R131" s="252" t="e">
        <f ca="true">+IF(AND(ISNUMBER(OFFSET('Water Data'!$G$10,0,10*ROW('Water Data'!G125))),CG131="Yes"),OFFSET('Water Data'!$G$10,0,10*ROW('Water Data'!G125)),IF(AND(ISNUMBER(OFFSET('Water Data'!$G$10,0,10*ROW('Water Data'!G125))),CG131="No",ISNUMBER(OFFSET('Water Data'!$G$10,0,10*ROW('Water Data'!G125)))),CONCATENATE("[",ROUND(OFFSET('Water Data'!$G$10,0,10*ROW('Water Data'!G125)),0),"]"),IF(AND(ISNUMBER(OFFSET('Water Data'!$G$10,0,10*ROW('Water Data'!G125))),CG131="",ISNUMBER(OFFSET('Water Data'!$G$10,0,10*ROW('Water Data'!G125)))),OFFSET('Water Data'!$G$10,0,10*ROW('Water Data'!G125)),NA())))</f>
        <v>#N/A</v>
      </c>
      <c r="S131" s="252" t="e">
        <f ca="true">+IF(AND(ISNUMBER(OFFSET('Water Data'!$H$5,0,10*ROW('Water Data'!H125))),CH131="Yes"),100-OFFSET('Water Data'!$H$5,0,10*ROW('Water Data'!H125)),IF(AND(ISNUMBER(OFFSET('Water Data'!$H$5,0,10*ROW('Water Data'!H125))),CH131="No",ISNUMBER(OFFSET('Water Data'!$H$5,0,10*ROW('Water Data'!H125)))),CONCATENATE("[",ROUND(100-OFFSET('Water Data'!$H$5,0,10*ROW('Water Data'!H125)),0),"]"),IF(AND(ISNUMBER(OFFSET('Water Data'!$H$5,0,10*ROW('Water Data'!H125))),CH131="",ISNUMBER(OFFSET('Water Data'!$H$5,0,10*ROW('Water Data'!H125)))),100-OFFSET('Water Data'!$H$5,0,10*ROW('Water Data'!H125)),NA())))</f>
        <v>#N/A</v>
      </c>
      <c r="T131" s="252" t="e">
        <f ca="true">+IF(AND(ISNUMBER(OFFSET('Water Data'!$H$7,0,10*ROW('Water Data'!H125))),CI131="Yes"),OFFSET('Water Data'!$H$7,0,10*ROW('Water Data'!H125)),IF(AND(ISNUMBER(OFFSET('Water Data'!$H$7,0,10*ROW('Water Data'!H125))),CI131="No",ISNUMBER(OFFSET('Water Data'!$H$7,0,10*ROW('Water Data'!H125)))),CONCATENATE("[",ROUND(OFFSET('Water Data'!$H$7,0,10*ROW('Water Data'!H125)),0),"]"),IF(AND(ISNUMBER(OFFSET('Water Data'!$H$7,0,10*ROW('Water Data'!H125))),CI131="",ISNUMBER(OFFSET('Water Data'!$H$7,0,10*ROW('Water Data'!H125)))),OFFSET('Water Data'!$H$7,0,10*ROW('Water Data'!H125)),NA())))</f>
        <v>#N/A</v>
      </c>
      <c r="U131" s="252" t="e">
        <f ca="true">+IF(AND(ISNUMBER(OFFSET('Water Data'!$H$10,0,10*ROW('Water Data'!H125))),CJ131="Yes"),OFFSET('Water Data'!$H$10,0,10*ROW('Water Data'!H125)),IF(AND(ISNUMBER(OFFSET('Water Data'!$H$10,0,10*ROW('Water Data'!H125))),CJ131="No",ISNUMBER(OFFSET('Water Data'!$H$10,0,10*ROW('Water Data'!H125)))),CONCATENATE("[",ROUND(OFFSET('Water Data'!$H$10,0,10*ROW('Water Data'!H125)),0),"]"),IF(AND(ISNUMBER(OFFSET('Water Data'!$H$10,0,10*ROW('Water Data'!H125))),CJ131="",ISNUMBER(OFFSET('Water Data'!$H$10,0,10*ROW('Water Data'!H125)))),OFFSET('Water Data'!$H$10,0,10*ROW('Water Data'!H125)),NA())))</f>
        <v>#N/A</v>
      </c>
      <c r="V131" s="253" t="e">
        <f ca="true">+IF(AND(ISNUMBER(OFFSET('Sanitation Data'!$C$5,0,10*ROW('Sanitation Data'!C125))),CK131="Yes"),100-OFFSET('Sanitation Data'!$C$5,0,10*ROW('Sanitation Data'!C125)),IF(AND(ISNUMBER(OFFSET('Sanitation Data'!$C$5,0,10*ROW('Sanitation Data'!C125))),CK131="No",ISNUMBER(OFFSET('Sanitation Data'!$C$5,0,10*ROW('Sanitation Data'!C125)))),CONCATENATE("[",ROUND(100-OFFSET('Sanitation Data'!$C$5,0,10*ROW('Sanitation Data'!C125)),0),"]"),IF(AND(ISNUMBER(OFFSET('Sanitation Data'!$C$5,0,10*ROW('Sanitation Data'!C125))),CK131="",ISNUMBER(OFFSET('Sanitation Data'!$C$5,0,10*ROW('Sanitation Data'!C125)))),100-OFFSET('Sanitation Data'!$C$5,0,10*ROW('Sanitation Data'!C125)),NA())))</f>
        <v>#N/A</v>
      </c>
      <c r="W131" s="253" t="e">
        <f ca="true">+IF(AND(ISNUMBER(OFFSET('Sanitation Data'!$C$7,0,10*ROW('Sanitation Data'!C125))),CL131="Yes"),OFFSET('Sanitation Data'!$C$7,0,10*ROW('Sanitation Data'!C125)),IF(AND(ISNUMBER(OFFSET('Sanitation Data'!$C$7,0,10*ROW('Sanitation Data'!C125))),CL131="No",ISNUMBER(OFFSET('Sanitation Data'!$C$7,0,10*ROW('Sanitation Data'!C125)))),CONCATENATE("[",ROUND(OFFSET('Sanitation Data'!$C$7,0,10*ROW('Sanitation Data'!C125)),0),"]"),IF(AND(ISNUMBER(OFFSET('Sanitation Data'!$C$7,0,10*ROW('Sanitation Data'!C125))),CL131="",ISNUMBER(OFFSET('Sanitation Data'!$C$7,0,10*ROW('Sanitation Data'!C125)))),OFFSET('Sanitation Data'!$C$7,0,10*ROW('Sanitation Data'!C125)),NA())))</f>
        <v>#N/A</v>
      </c>
      <c r="X131" s="253" t="e">
        <f ca="true">+IF(AND(ISNUMBER(OFFSET('Sanitation Data'!$C$11,0,10*ROW('Sanitation Data'!C125))),CM131="Yes"),OFFSET('Sanitation Data'!$C$11,0,10*ROW('Sanitation Data'!C125)),IF(AND(ISNUMBER(OFFSET('Sanitation Data'!$C$11,0,10*ROW('Sanitation Data'!C125))),CM131="No",ISNUMBER(OFFSET('Sanitation Data'!$C$11,0,10*ROW('Sanitation Data'!C125)))),CONCATENATE("[",ROUND(OFFSET('Sanitation Data'!$C$11,0,10*ROW('Sanitation Data'!C125)),0),"]"),IF(AND(ISNUMBER(OFFSET('Sanitation Data'!$C$11,0,10*ROW('Sanitation Data'!C125))),CM131="",ISNUMBER(OFFSET('Sanitation Data'!$C$11,0,10*ROW('Sanitation Data'!C125)))),OFFSET('Sanitation Data'!$C$11,0,10*ROW('Sanitation Data'!C125)),NA())))</f>
        <v>#N/A</v>
      </c>
      <c r="Y131" s="253" t="e">
        <f ca="true">+IF(AND(ISNUMBER(OFFSET('Sanitation Data'!$C$12,0,10*ROW('Sanitation Data'!C125))),CN131="Yes"),OFFSET('Sanitation Data'!$C$12,0,10*ROW('Sanitation Data'!C125)),IF(AND(ISNUMBER(OFFSET('Sanitation Data'!$C$12,0,10*ROW('Sanitation Data'!C125))),CN131="No",ISNUMBER(OFFSET('Sanitation Data'!$C$12,0,10*ROW('Sanitation Data'!C125)))),CONCATENATE("[",ROUND(OFFSET('Sanitation Data'!$C$12,0,10*ROW('Sanitation Data'!C125)),0),"]"),IF(AND(ISNUMBER(OFFSET('Sanitation Data'!$C$12,0,10*ROW('Sanitation Data'!C125))),CN131="",ISNUMBER(OFFSET('Sanitation Data'!$C$12,0,10*ROW('Sanitation Data'!C125)))),OFFSET('Sanitation Data'!$C$12,0,10*ROW('Sanitation Data'!C125)),NA())))</f>
        <v>#N/A</v>
      </c>
      <c r="Z131" s="253" t="e">
        <f ca="true">+IF(AND(ISNUMBER(OFFSET('Sanitation Data'!$C$13,0,10*ROW('Sanitation Data'!C125))),CO131="Yes"),OFFSET('Sanitation Data'!$C$13,0,10*ROW('Sanitation Data'!C125)),IF(AND(ISNUMBER(OFFSET('Sanitation Data'!$C$13,0,10*ROW('Sanitation Data'!C125))),CO131="No",ISNUMBER(OFFSET('Sanitation Data'!$C$13,0,10*ROW('Sanitation Data'!C125)))),CONCATENATE("[",ROUND(OFFSET('Sanitation Data'!$C$13,0,10*ROW('Sanitation Data'!C125)),0),"]"),IF(AND(ISNUMBER(OFFSET('Sanitation Data'!$C$13,0,10*ROW('Sanitation Data'!C125))),CO131="",ISNUMBER(OFFSET('Sanitation Data'!$C$13,0,10*ROW('Sanitation Data'!C125)))),OFFSET('Sanitation Data'!$C$13,0,10*ROW('Sanitation Data'!C125)),NA())))</f>
        <v>#N/A</v>
      </c>
      <c r="AA131" s="253" t="e">
        <f ca="true">+IF(AND(ISNUMBER(OFFSET('Sanitation Data'!$D$5,0,10*ROW('Sanitation Data'!D125))),CP131="Yes"),100-OFFSET('Sanitation Data'!$D$5,0,10*ROW('Sanitation Data'!D125)),IF(AND(ISNUMBER(OFFSET('Sanitation Data'!$D$5,0,10*ROW('Sanitation Data'!D125))),CP131="No",ISNUMBER(OFFSET('Sanitation Data'!$D$5,0,10*ROW('Sanitation Data'!D125)))),CONCATENATE("[",ROUND(100-OFFSET('Sanitation Data'!$D$5,0,10*ROW('Sanitation Data'!D125)),0),"]"),IF(AND(ISNUMBER(OFFSET('Sanitation Data'!$D$5,0,10*ROW('Sanitation Data'!D125))),CP131="",ISNUMBER(OFFSET('Sanitation Data'!$D$5,0,10*ROW('Sanitation Data'!D125)))),100-OFFSET('Sanitation Data'!$D$5,0,10*ROW('Sanitation Data'!D125)),NA())))</f>
        <v>#N/A</v>
      </c>
      <c r="AB131" s="253" t="e">
        <f ca="true">+IF(AND(ISNUMBER(OFFSET('Sanitation Data'!$D$7,0,10*ROW('Sanitation Data'!D125))),CQ131="Yes"),OFFSET('Sanitation Data'!$D$7,0,10*ROW('Sanitation Data'!G125)),IF(AND(ISNUMBER(OFFSET('Sanitation Data'!$D$7,0,10*ROW('Sanitation Data'!D125))),CQ131="No",ISNUMBER(OFFSET('Sanitation Data'!$D$7,0,10*ROW('Sanitation Data'!D125)))),CONCATENATE("[",ROUND(OFFSET('Sanitation Data'!$D$7,0,10*ROW('Sanitation Data'!D125)),0),"]"),IF(AND(ISNUMBER(OFFSET('Sanitation Data'!$D$7,0,10*ROW('Sanitation Data'!D125))),CQ131="",ISNUMBER(OFFSET('Sanitation Data'!$D$7,0,10*ROW('Sanitation Data'!D125)))),OFFSET('Sanitation Data'!$D$7,0,10*ROW('Sanitation Data'!D125)),NA())))</f>
        <v>#N/A</v>
      </c>
      <c r="AC131" s="253" t="e">
        <f ca="true">+IF(AND(ISNUMBER(OFFSET('Sanitation Data'!$D$11,0,10*ROW('Sanitation Data'!D125))),CR131="Yes"),OFFSET('Sanitation Data'!$D$11,0,10*ROW('Sanitation Data'!D125)),IF(AND(ISNUMBER(OFFSET('Sanitation Data'!$D$11,0,10*ROW('Sanitation Data'!D125))),CR131="No",ISNUMBER(OFFSET('Sanitation Data'!$D$11,0,10*ROW('Sanitation Data'!D125)))),CONCATENATE("[",ROUND(OFFSET('Sanitation Data'!$D$11,0,10*ROW('Sanitation Data'!D125)),0),"]"),IF(AND(ISNUMBER(OFFSET('Sanitation Data'!$D$11,0,10*ROW('Sanitation Data'!D125))),CR131="",ISNUMBER(OFFSET('Sanitation Data'!$D$11,0,10*ROW('Sanitation Data'!D125)))),OFFSET('Sanitation Data'!$D$11,0,10*ROW('Sanitation Data'!D125)),NA())))</f>
        <v>#N/A</v>
      </c>
      <c r="AD131" s="253" t="e">
        <f ca="true">+IF(AND(ISNUMBER(OFFSET('Sanitation Data'!$D$12,0,10*ROW('Sanitation Data'!D125))),CS131="Yes"),OFFSET('Sanitation Data'!$D$12,0,10*ROW('Sanitation Data'!D125)),IF(AND(ISNUMBER(OFFSET('Sanitation Data'!$D$12,0,10*ROW('Sanitation Data'!D125))),CS131="No",ISNUMBER(OFFSET('Sanitation Data'!$D$12,0,10*ROW('Sanitation Data'!D125)))),CONCATENATE("[",ROUND(OFFSET('Sanitation Data'!$D$12,0,10*ROW('Sanitation Data'!D125)),0),"]"),IF(AND(ISNUMBER(OFFSET('Sanitation Data'!$D$12,0,10*ROW('Sanitation Data'!D125))),CS131="",ISNUMBER(OFFSET('Sanitation Data'!$D$12,0,10*ROW('Sanitation Data'!D125)))),OFFSET('Sanitation Data'!$D$12,0,10*ROW('Sanitation Data'!D125)),NA())))</f>
        <v>#N/A</v>
      </c>
      <c r="AE131" s="253" t="e">
        <f ca="true">+IF(AND(ISNUMBER(OFFSET('Sanitation Data'!$D$13,0,10*ROW('Sanitation Data'!D125))),CT131="Yes"),OFFSET('Sanitation Data'!$D$13,0,10*ROW('Sanitation Data'!D125)),IF(AND(ISNUMBER(OFFSET('Sanitation Data'!$D$13,0,10*ROW('Sanitation Data'!D125))),CT131="No",ISNUMBER(OFFSET('Sanitation Data'!$D$13,0,10*ROW('Sanitation Data'!D125)))),CONCATENATE("[",ROUND(OFFSET('Sanitation Data'!$D$13,0,10*ROW('Sanitation Data'!D125)),0),"]"),IF(AND(ISNUMBER(OFFSET('Sanitation Data'!$D$13,0,10*ROW('Sanitation Data'!D125))),CT131="",ISNUMBER(OFFSET('Sanitation Data'!$D$13,0,10*ROW('Sanitation Data'!D125)))),OFFSET('Sanitation Data'!$D$13,0,10*ROW('Sanitation Data'!D125)),NA())))</f>
        <v>#N/A</v>
      </c>
      <c r="AF131" s="253" t="e">
        <f ca="true">+IF(AND(ISNUMBER(OFFSET('Sanitation Data'!$E$5,0,10*ROW('Sanitation Data'!E125))),CU131="Yes"),100-OFFSET('Sanitation Data'!$E$5,0,10*ROW('Sanitation Data'!E125)),IF(AND(ISNUMBER(OFFSET('Sanitation Data'!$E$5,0,10*ROW('Sanitation Data'!E125))),CU131="No",ISNUMBER(OFFSET('Sanitation Data'!$E$5,0,10*ROW('Sanitation Data'!E125)))),CONCATENATE("[",ROUND(100-OFFSET('Sanitation Data'!$E$5,0,10*ROW('Sanitation Data'!E125)),0),"]"),IF(AND(ISNUMBER(OFFSET('Sanitation Data'!$E$5,0,10*ROW('Sanitation Data'!E125))),CU131="",ISNUMBER(OFFSET('Sanitation Data'!$E$5,0,10*ROW('Sanitation Data'!E125)))),100-OFFSET('Sanitation Data'!$E$5,0,10*ROW('Sanitation Data'!E125)),NA())))</f>
        <v>#N/A</v>
      </c>
      <c r="AG131" s="253" t="e">
        <f ca="true">+IF(AND(ISNUMBER(OFFSET('Sanitation Data'!$E$7,0,10*ROW('Sanitation Data'!E125))),CV131="Yes"),OFFSET('Sanitation Data'!$E$7,0,10*ROW('Sanitation Data'!E125)),IF(AND(ISNUMBER(OFFSET('Sanitation Data'!$E$7,0,10*ROW('Sanitation Data'!E125))),CV131="No",ISNUMBER(OFFSET('Sanitation Data'!$E$7,0,10*ROW('Sanitation Data'!E125)))),CONCATENATE("[",ROUND(OFFSET('Sanitation Data'!$E$7,0,10*ROW('Sanitation Data'!E125)),0),"]"),IF(AND(ISNUMBER(OFFSET('Sanitation Data'!$E$7,0,10*ROW('Sanitation Data'!E125))),CV131="",ISNUMBER(OFFSET('Sanitation Data'!$E$7,0,10*ROW('Sanitation Data'!E125)))),OFFSET('Sanitation Data'!$E$7,0,10*ROW('Sanitation Data'!E125)),NA())))</f>
        <v>#N/A</v>
      </c>
      <c r="AH131" s="253" t="e">
        <f ca="true">+IF(AND(ISNUMBER(OFFSET('Sanitation Data'!$E$11,0,10*ROW('Sanitation Data'!E125))),CW131="Yes"),OFFSET('Sanitation Data'!$E$11,0,10*ROW('Sanitation Data'!E125)),IF(AND(ISNUMBER(OFFSET('Sanitation Data'!$E$11,0,10*ROW('Sanitation Data'!E125))),CW131="No",ISNUMBER(OFFSET('Sanitation Data'!$E$11,0,10*ROW('Sanitation Data'!E125)))),CONCATENATE("[",ROUND(OFFSET('Sanitation Data'!$E$11,0,10*ROW('Sanitation Data'!E125)),0),"]"),IF(AND(ISNUMBER(OFFSET('Sanitation Data'!$E$11,0,10*ROW('Sanitation Data'!E125))),CW131="",ISNUMBER(OFFSET('Sanitation Data'!$E$11,0,10*ROW('Sanitation Data'!E125)))),OFFSET('Sanitation Data'!$E$11,0,10*ROW('Sanitation Data'!E125)),NA())))</f>
        <v>#N/A</v>
      </c>
      <c r="AI131" s="253" t="e">
        <f ca="true">+IF(AND(ISNUMBER(OFFSET('Sanitation Data'!$E$12,0,10*ROW('Sanitation Data'!E125))),CX131="Yes"),OFFSET('Sanitation Data'!$E$12,0,10*ROW('Sanitation Data'!E125)),IF(AND(ISNUMBER(OFFSET('Sanitation Data'!$E$12,0,10*ROW('Sanitation Data'!E125))),CX131="No",ISNUMBER(OFFSET('Sanitation Data'!$E$12,0,10*ROW('Sanitation Data'!E125)))),CONCATENATE("[",ROUND(OFFSET('Sanitation Data'!$E$12,0,10*ROW('Sanitation Data'!E125)),0),"]"),IF(AND(ISNUMBER(OFFSET('Sanitation Data'!$E$12,0,10*ROW('Sanitation Data'!E125))),CX131="",ISNUMBER(OFFSET('Sanitation Data'!$E$12,0,10*ROW('Sanitation Data'!E125)))),OFFSET('Sanitation Data'!$E$12,0,10*ROW('Sanitation Data'!E125)),NA())))</f>
        <v>#N/A</v>
      </c>
      <c r="AJ131" s="253" t="e">
        <f ca="true">+IF(AND(ISNUMBER(OFFSET('Sanitation Data'!$E$13,0,10*ROW('Sanitation Data'!E125))),CY131="Yes"),OFFSET('Sanitation Data'!$E$13,0,10*ROW('Sanitation Data'!E125)),IF(AND(ISNUMBER(OFFSET('Sanitation Data'!$E$13,0,10*ROW('Sanitation Data'!E125))),CY131="No",ISNUMBER(OFFSET('Sanitation Data'!$E$13,0,10*ROW('Sanitation Data'!E125)))),CONCATENATE("[",ROUND(OFFSET('Sanitation Data'!$E$13,0,10*ROW('Sanitation Data'!E125)),0),"]"),IF(AND(ISNUMBER(OFFSET('Sanitation Data'!$E$13,0,10*ROW('Sanitation Data'!E125))),CY131="",ISNUMBER(OFFSET('Sanitation Data'!$E$13,0,10*ROW('Sanitation Data'!E125)))),OFFSET('Sanitation Data'!$E$13,0,10*ROW('Sanitation Data'!E125)),NA())))</f>
        <v>#N/A</v>
      </c>
      <c r="AK131" s="253" t="e">
        <f ca="true">+IF(AND(ISNUMBER(OFFSET('Sanitation Data'!$F$5,0,10*ROW('Sanitation Data'!F125))),CZ131="Yes"),100-OFFSET('Sanitation Data'!$F$5,0,10*ROW('Sanitation Data'!F125)),IF(AND(ISNUMBER(OFFSET('Sanitation Data'!$F$5,0,10*ROW('Sanitation Data'!F125))),CZ131="No",ISNUMBER(OFFSET('Sanitation Data'!$F$5,0,10*ROW('Sanitation Data'!F125)))),CONCATENATE("[",ROUND(100-OFFSET('Sanitation Data'!$F$5,0,10*ROW('Sanitation Data'!F125)),0),"]"),IF(AND(ISNUMBER(OFFSET('Sanitation Data'!$F$5,0,10*ROW('Sanitation Data'!F125))),CZ131="",ISNUMBER(OFFSET('Sanitation Data'!$F$5,0,10*ROW('Sanitation Data'!F125)))),100-OFFSET('Sanitation Data'!$F$5,0,10*ROW('Sanitation Data'!F125)),NA())))</f>
        <v>#N/A</v>
      </c>
      <c r="AL131" s="253" t="e">
        <f ca="true">+IF(AND(ISNUMBER(OFFSET('Sanitation Data'!$F$7,0,10*ROW('Sanitation Data'!F125))),DA131="Yes"),OFFSET('Sanitation Data'!$F$7,0,10*ROW('Sanitation Data'!F125)),IF(AND(ISNUMBER(OFFSET('Sanitation Data'!$F$7,0,10*ROW('Sanitation Data'!F125))),DA131="No",ISNUMBER(OFFSET('Sanitation Data'!$F$7,0,10*ROW('Sanitation Data'!F125)))),CONCATENATE("[",ROUND(OFFSET('Sanitation Data'!$F$7,0,10*ROW('Sanitation Data'!F125)),0),"]"),IF(AND(ISNUMBER(OFFSET('Sanitation Data'!$F$7,0,10*ROW('Sanitation Data'!F125))),DA131="",ISNUMBER(OFFSET('Sanitation Data'!$F$7,0,10*ROW('Sanitation Data'!F125)))),OFFSET('Sanitation Data'!$F$7,0,10*ROW('Sanitation Data'!F125)),NA())))</f>
        <v>#N/A</v>
      </c>
      <c r="AM131" s="253" t="e">
        <f ca="true">+IF(AND(ISNUMBER(OFFSET('Sanitation Data'!$F$11,0,10*ROW('Sanitation Data'!F125))),DB131="Yes"),OFFSET('Sanitation Data'!$F$11,0,10*ROW('Sanitation Data'!F125)),IF(AND(ISNUMBER(OFFSET('Sanitation Data'!$F$11,0,10*ROW('Sanitation Data'!F125))),DB131="No",ISNUMBER(OFFSET('Sanitation Data'!$F$11,0,10*ROW('Sanitation Data'!F125)))),CONCATENATE("[",ROUND(OFFSET('Sanitation Data'!$F$11,0,10*ROW('Sanitation Data'!F125)),0),"]"),IF(AND(ISNUMBER(OFFSET('Sanitation Data'!$F$11,0,10*ROW('Sanitation Data'!F125))),DB131="",ISNUMBER(OFFSET('Sanitation Data'!$F$11,0,10*ROW('Sanitation Data'!F125)))),OFFSET('Sanitation Data'!$F$11,0,10*ROW('Sanitation Data'!F125)),NA())))</f>
        <v>#N/A</v>
      </c>
      <c r="AN131" s="253" t="e">
        <f ca="true">+IF(AND(ISNUMBER(OFFSET('Sanitation Data'!$F$12,0,10*ROW('Sanitation Data'!F125))),DC131="Yes"),OFFSET('Sanitation Data'!$F$12,0,10*ROW('Sanitation Data'!F125)),IF(AND(ISNUMBER(OFFSET('Sanitation Data'!$F$12,0,10*ROW('Sanitation Data'!F125))),DC131="No",ISNUMBER(OFFSET('Sanitation Data'!$F$12,0,10*ROW('Sanitation Data'!F125)))),CONCATENATE("[",ROUND(OFFSET('Sanitation Data'!$F$12,0,10*ROW('Sanitation Data'!F125)),0),"]"),IF(AND(ISNUMBER(OFFSET('Sanitation Data'!$F$12,0,10*ROW('Sanitation Data'!F125))),DC131="",ISNUMBER(OFFSET('Sanitation Data'!$F$12,0,10*ROW('Sanitation Data'!F125)))),OFFSET('Sanitation Data'!$F$12,0,10*ROW('Sanitation Data'!F125)),NA())))</f>
        <v>#N/A</v>
      </c>
      <c r="AO131" s="253" t="e">
        <f ca="true">+IF(AND(ISNUMBER(OFFSET('Sanitation Data'!$F$13,0,10*ROW('Sanitation Data'!F125))),DD131="Yes"),OFFSET('Sanitation Data'!$F$13,0,10*ROW('Sanitation Data'!F125)),IF(AND(ISNUMBER(OFFSET('Sanitation Data'!$F$13,0,10*ROW('Sanitation Data'!F125))),DD131="No",ISNUMBER(OFFSET('Sanitation Data'!$F$13,0,10*ROW('Sanitation Data'!F125)))),CONCATENATE("[",ROUND(OFFSET('Sanitation Data'!$F$13,0,10*ROW('Sanitation Data'!F125)),0),"]"),IF(AND(ISNUMBER(OFFSET('Sanitation Data'!$F$13,0,10*ROW('Sanitation Data'!F125))),DD131="",ISNUMBER(OFFSET('Sanitation Data'!$F$13,0,10*ROW('Sanitation Data'!F125)))),OFFSET('Sanitation Data'!$F$13,0,10*ROW('Sanitation Data'!F125)),NA())))</f>
        <v>#N/A</v>
      </c>
      <c r="AP131" s="253" t="e">
        <f ca="true">+IF(AND(ISNUMBER(OFFSET('Sanitation Data'!$G$5,0,10*ROW('Sanitation Data'!G125))),DE131="Yes"),100-OFFSET('Sanitation Data'!$G$5,0,10*ROW('Sanitation Data'!G125)),IF(AND(ISNUMBER(OFFSET('Sanitation Data'!$G$5,0,10*ROW('Sanitation Data'!G125))),DE131="No",ISNUMBER(OFFSET('Sanitation Data'!$G$5,0,10*ROW('Sanitation Data'!G125)))),CONCATENATE("[",ROUND(100-OFFSET('Sanitation Data'!$G$5,0,10*ROW('Sanitation Data'!G125)),0),"]"),IF(AND(ISNUMBER(OFFSET('Sanitation Data'!$G$5,0,10*ROW('Sanitation Data'!G125))),DE131="",ISNUMBER(OFFSET('Sanitation Data'!$G$5,0,10*ROW('Sanitation Data'!G125)))),100-OFFSET('Sanitation Data'!$G$5,0,10*ROW('Sanitation Data'!G125)),NA())))</f>
        <v>#N/A</v>
      </c>
      <c r="AQ131" s="253" t="e">
        <f ca="true">+IF(AND(ISNUMBER(OFFSET('Sanitation Data'!$G$7,0,10*ROW('Sanitation Data'!G125))),DF131="Yes"),OFFSET('Sanitation Data'!$G$7,0,10*ROW('Sanitation Data'!G125)),IF(AND(ISNUMBER(OFFSET('Sanitation Data'!$G$7,0,10*ROW('Sanitation Data'!G125))),DF131="No",ISNUMBER(OFFSET('Sanitation Data'!$G$7,0,10*ROW('Sanitation Data'!G125)))),CONCATENATE("[",ROUND(OFFSET('Sanitation Data'!$G$7,0,10*ROW('Sanitation Data'!G125)),0),"]"),IF(AND(ISNUMBER(OFFSET('Sanitation Data'!$G$7,0,10*ROW('Sanitation Data'!G125))),DF131="",ISNUMBER(OFFSET('Sanitation Data'!$G$7,0,10*ROW('Sanitation Data'!G125)))),OFFSET('Sanitation Data'!$G$7,0,10*ROW('Sanitation Data'!G125)),NA())))</f>
        <v>#N/A</v>
      </c>
      <c r="AR131" s="253" t="e">
        <f ca="true">+IF(AND(ISNUMBER(OFFSET('Sanitation Data'!$G$11,0,10*ROW('Sanitation Data'!G125))),DG131="Yes"),OFFSET('Sanitation Data'!$G$11,0,10*ROW('Sanitation Data'!G125)),IF(AND(ISNUMBER(OFFSET('Sanitation Data'!$G$11,0,10*ROW('Sanitation Data'!G125))),DG131="No",ISNUMBER(OFFSET('Sanitation Data'!$G$11,0,10*ROW('Sanitation Data'!G125)))),CONCATENATE("[",ROUND(OFFSET('Sanitation Data'!$G$11,0,10*ROW('Sanitation Data'!G125)),0),"]"),IF(AND(ISNUMBER(OFFSET('Sanitation Data'!$G$11,0,10*ROW('Sanitation Data'!G125))),DG131="",ISNUMBER(OFFSET('Sanitation Data'!$G$11,0,10*ROW('Sanitation Data'!G125)))),OFFSET('Sanitation Data'!$G$11,0,10*ROW('Sanitation Data'!G125)),NA())))</f>
        <v>#N/A</v>
      </c>
      <c r="AS131" s="253" t="e">
        <f ca="true">+IF(AND(ISNUMBER(OFFSET('Sanitation Data'!$G$12,0,10*ROW('Sanitation Data'!G125))),DH131="Yes"),OFFSET('Sanitation Data'!$G$12,0,10*ROW('Sanitation Data'!G125)),IF(AND(ISNUMBER(OFFSET('Sanitation Data'!$G$12,0,10*ROW('Sanitation Data'!G125))),DH131="No",ISNUMBER(OFFSET('Sanitation Data'!$G$12,0,10*ROW('Sanitation Data'!G125)))),CONCATENATE("[",ROUND(OFFSET('Sanitation Data'!$G$12,0,10*ROW('Sanitation Data'!G125)),0),"]"),IF(AND(ISNUMBER(OFFSET('Sanitation Data'!$G$12,0,10*ROW('Sanitation Data'!G125))),DH131="",ISNUMBER(OFFSET('Sanitation Data'!$G$12,0,10*ROW('Sanitation Data'!G125)))),OFFSET('Sanitation Data'!$G$12,0,10*ROW('Sanitation Data'!G125)),NA())))</f>
        <v>#N/A</v>
      </c>
      <c r="AT131" s="253" t="e">
        <f ca="true">+IF(AND(ISNUMBER(OFFSET('Sanitation Data'!$G$13,0,10*ROW('Sanitation Data'!G125))),DI131="Yes"),OFFSET('Sanitation Data'!$G$13,0,10*ROW('Sanitation Data'!G125)),IF(AND(ISNUMBER(OFFSET('Sanitation Data'!$G$13,0,10*ROW('Sanitation Data'!G125))),DI131="No",ISNUMBER(OFFSET('Sanitation Data'!$G$13,0,10*ROW('Sanitation Data'!G125)))),CONCATENATE("[",ROUND(OFFSET('Sanitation Data'!$G$13,0,10*ROW('Sanitation Data'!G125)),0),"]"),IF(AND(ISNUMBER(OFFSET('Sanitation Data'!$G$13,0,10*ROW('Sanitation Data'!G125))),DI131="",ISNUMBER(OFFSET('Sanitation Data'!$G$13,0,10*ROW('Sanitation Data'!G125)))),OFFSET('Sanitation Data'!$G$13,0,10*ROW('Sanitation Data'!G125)),NA())))</f>
        <v>#N/A</v>
      </c>
      <c r="AU131" s="253" t="e">
        <f ca="true">+IF(AND(ISNUMBER(OFFSET('Sanitation Data'!$H$5,0,10*ROW('Sanitation Data'!H125))),DJ131="Yes"),100-OFFSET('Sanitation Data'!$H$5,0,10*ROW('Sanitation Data'!H125)),IF(AND(ISNUMBER(OFFSET('Sanitation Data'!$H$5,0,10*ROW('Sanitation Data'!H125))),DJ131="No",ISNUMBER(OFFSET('Sanitation Data'!$H$5,0,10*ROW('Sanitation Data'!H125)))),CONCATENATE("[",ROUND(100-OFFSET('Sanitation Data'!$H$5,0,10*ROW('Sanitation Data'!H125)),0),"]"),IF(AND(ISNUMBER(OFFSET('Sanitation Data'!$H$5,0,10*ROW('Sanitation Data'!H125))),DJ131="",ISNUMBER(OFFSET('Sanitation Data'!$H$5,0,10*ROW('Sanitation Data'!H125)))),100-OFFSET('Sanitation Data'!$H$5,0,10*ROW('Sanitation Data'!H125)),NA())))</f>
        <v>#N/A</v>
      </c>
      <c r="AV131" s="253" t="e">
        <f ca="true">+IF(AND(ISNUMBER(OFFSET('Sanitation Data'!$H$7,0,10*ROW('Sanitation Data'!H125))),DK131="Yes"),OFFSET('Sanitation Data'!$H$7,0,10*ROW('Sanitation Data'!H125)),IF(AND(ISNUMBER(OFFSET('Sanitation Data'!$H$7,0,10*ROW('Sanitation Data'!H125))),DK131="No",ISNUMBER(OFFSET('Sanitation Data'!$H$7,0,10*ROW('Sanitation Data'!H125)))),CONCATENATE("[",ROUND(OFFSET('Sanitation Data'!$H$7,0,10*ROW('Sanitation Data'!H125)),0),"]"),IF(AND(ISNUMBER(OFFSET('Sanitation Data'!$H$7,0,10*ROW('Sanitation Data'!H125))),DK131="",ISNUMBER(OFFSET('Sanitation Data'!$H$7,0,10*ROW('Sanitation Data'!H125)))),OFFSET('Sanitation Data'!$H$7,0,10*ROW('Sanitation Data'!H125)),NA())))</f>
        <v>#N/A</v>
      </c>
      <c r="AW131" s="253" t="e">
        <f ca="true">+IF(AND(ISNUMBER(OFFSET('Sanitation Data'!$H$11,0,10*ROW('Sanitation Data'!H125))),DL131="Yes"),OFFSET('Sanitation Data'!$H$11,0,10*ROW('Sanitation Data'!H125)),IF(AND(ISNUMBER(OFFSET('Sanitation Data'!$H$11,0,10*ROW('Sanitation Data'!H125))),DL131="No",ISNUMBER(OFFSET('Sanitation Data'!$H$11,0,10*ROW('Sanitation Data'!H125)))),CONCATENATE("[",ROUND(OFFSET('Sanitation Data'!$H$11,0,10*ROW('Sanitation Data'!H125)),0),"]"),IF(AND(ISNUMBER(OFFSET('Sanitation Data'!$H$11,0,10*ROW('Sanitation Data'!H125))),DL131="",ISNUMBER(OFFSET('Sanitation Data'!$H$11,0,10*ROW('Sanitation Data'!H125)))),OFFSET('Sanitation Data'!$H$11,0,10*ROW('Sanitation Data'!H125)),NA())))</f>
        <v>#N/A</v>
      </c>
      <c r="AX131" s="253" t="e">
        <f ca="true">+IF(AND(ISNUMBER(OFFSET('Sanitation Data'!$H$12,0,10*ROW('Sanitation Data'!H125))),DM131="Yes"),OFFSET('Sanitation Data'!$H$12,0,10*ROW('Sanitation Data'!H125)),IF(AND(ISNUMBER(OFFSET('Sanitation Data'!$H$12,0,10*ROW('Sanitation Data'!H125))),DM131="No",ISNUMBER(OFFSET('Sanitation Data'!$H$12,0,10*ROW('Sanitation Data'!H125)))),CONCATENATE("[",ROUND(OFFSET('Sanitation Data'!$H$12,0,10*ROW('Sanitation Data'!H125)),0),"]"),IF(AND(ISNUMBER(OFFSET('Sanitation Data'!$H$12,0,10*ROW('Sanitation Data'!H125))),DM131="",ISNUMBER(OFFSET('Sanitation Data'!$H$12,0,10*ROW('Sanitation Data'!H125)))),OFFSET('Sanitation Data'!$H$12,0,10*ROW('Sanitation Data'!H125)),NA())))</f>
        <v>#N/A</v>
      </c>
      <c r="AY131" s="253" t="e">
        <f ca="true">+IF(AND(ISNUMBER(OFFSET('Sanitation Data'!$H$13,0,10*ROW('Sanitation Data'!H125))),DN131="Yes"),OFFSET('Sanitation Data'!$H$13,0,10*ROW('Sanitation Data'!H125)),IF(AND(ISNUMBER(OFFSET('Sanitation Data'!$H$13,0,10*ROW('Sanitation Data'!H125))),DN131="No",ISNUMBER(OFFSET('Sanitation Data'!$H$13,0,10*ROW('Sanitation Data'!H125)))),CONCATENATE("[",ROUND(OFFSET('Sanitation Data'!$H$13,0,10*ROW('Sanitation Data'!H125)),0),"]"),IF(AND(ISNUMBER(OFFSET('Sanitation Data'!$H$13,0,10*ROW('Sanitation Data'!H125))),DN131="",ISNUMBER(OFFSET('Sanitation Data'!$H$13,0,10*ROW('Sanitation Data'!H125)))),OFFSET('Sanitation Data'!$H$13,0,10*ROW('Sanitation Data'!H125)),NA())))</f>
        <v>#N/A</v>
      </c>
      <c r="AZ131" s="254" t="e">
        <f ca="true">+IF(AND(ISNUMBER(OFFSET('Hygiene Data'!$C$6,0,10*ROW('Hygiene Data'!C125))),DO131="Yes"),OFFSET('Hygiene Data'!$C$6,0,10*ROW('Hygiene Data'!C125)),IF(AND(ISNUMBER(OFFSET('Hygiene Data'!$C$6,0,10*ROW('Hygiene Data'!C125))),DO131="No",ISNUMBER(OFFSET('Hygiene Data'!$C$6,0,10*ROW('Hygiene Data'!C125)))),CONCATENATE("[",ROUND(OFFSET('Hygiene Data'!$C$6,0,10*ROW('Hygiene Data'!C125)),0),"]"),IF(AND(ISNUMBER(OFFSET('Hygiene Data'!$C$6,0,10*ROW('Hygiene Data'!C125))),DO131="",ISNUMBER(OFFSET('Hygiene Data'!$C$6,0,10*ROW('Hygiene Data'!C125)))),OFFSET('Hygiene Data'!$C$6,0,10*ROW('Hygiene Data'!C125)),NA())))</f>
        <v>#N/A</v>
      </c>
      <c r="BA131" s="254" t="e">
        <f ca="true">+IF(AND(ISNUMBER(OFFSET('Hygiene Data'!$C$8,0,10*ROW('Hygiene Data'!C125))),DP131="Yes"),OFFSET('Hygiene Data'!$C$8,0,10*ROW('Hygiene Data'!C125)),IF(AND(ISNUMBER(OFFSET('Hygiene Data'!$C$8,0,10*ROW('Hygiene Data'!C125))),DP131="No",ISNUMBER(OFFSET('Hygiene Data'!$C$8,0,10*ROW('Hygiene Data'!C125)))),CONCATENATE("[",ROUND(OFFSET('Hygiene Data'!$C$8,0,10*ROW('Hygiene Data'!C125)),0),"]"),IF(AND(ISNUMBER(OFFSET('Hygiene Data'!$C$8,0,10*ROW('Hygiene Data'!C125))),DP131="",ISNUMBER(OFFSET('Hygiene Data'!$C$8,0,10*ROW('Hygiene Data'!C125)))),OFFSET('Hygiene Data'!$C$8,0,10*ROW('Hygiene Data'!C125)),NA())))</f>
        <v>#N/A</v>
      </c>
      <c r="BB131" s="254" t="e">
        <f ca="true">+IF(AND(ISNUMBER(OFFSET('Hygiene Data'!$C$10,0,10*ROW('Hygiene Data'!C125))),DQ131="Yes"),OFFSET('Hygiene Data'!$C$10,0,10*ROW('Hygiene Data'!C125)),IF(AND(ISNUMBER(OFFSET('Hygiene Data'!$C$10,0,10*ROW('Hygiene Data'!C125))),DQ131="No",ISNUMBER(OFFSET('Hygiene Data'!$C$10,0,10*ROW('Hygiene Data'!C125)))),CONCATENATE("[",ROUND(OFFSET('Hygiene Data'!$C$10,0,10*ROW('Hygiene Data'!C125)),0),"]"),IF(AND(ISNUMBER(OFFSET('Hygiene Data'!$C$10,0,10*ROW('Hygiene Data'!C125))),DQ131="",ISNUMBER(OFFSET('Hygiene Data'!$C$10,0,10*ROW('Hygiene Data'!C125)))),OFFSET('Hygiene Data'!$C$10,0,10*ROW('Hygiene Data'!C125)),NA())))</f>
        <v>#N/A</v>
      </c>
      <c r="BC131" s="254" t="e">
        <f ca="true">+IF(AND(ISNUMBER(OFFSET('Hygiene Data'!$D$6,0,10*ROW('Hygiene Data'!D125))),DR131="Yes"),OFFSET('Hygiene Data'!$D$6,0,10*ROW('Hygiene Data'!D125)),IF(AND(ISNUMBER(OFFSET('Hygiene Data'!$D$6,0,10*ROW('Hygiene Data'!D125))),DR131="No",ISNUMBER(OFFSET('Hygiene Data'!$D$6,0,10*ROW('Hygiene Data'!D125)))),CONCATENATE("[",ROUND(OFFSET('Hygiene Data'!$D$6,0,10*ROW('Hygiene Data'!D125)),0),"]"),IF(AND(ISNUMBER(OFFSET('Hygiene Data'!$D$6,0,10*ROW('Hygiene Data'!D125))),DR131="",ISNUMBER(OFFSET('Hygiene Data'!$D$6,0,10*ROW('Hygiene Data'!D125)))),OFFSET('Hygiene Data'!$D$6,0,10*ROW('Hygiene Data'!D125)),NA())))</f>
        <v>#N/A</v>
      </c>
      <c r="BD131" s="254" t="e">
        <f ca="true">+IF(AND(ISNUMBER(OFFSET('Hygiene Data'!$D$8,0,10*ROW('Hygiene Data'!D125))),DS131="Yes"),OFFSET('Hygiene Data'!$D$8,0,10*ROW('Hygiene Data'!D125)),IF(AND(ISNUMBER(OFFSET('Hygiene Data'!$D$8,0,10*ROW('Hygiene Data'!D125))),DS131="No",ISNUMBER(OFFSET('Hygiene Data'!$D$8,0,10*ROW('Hygiene Data'!D125)))),CONCATENATE("[",ROUND(OFFSET('Hygiene Data'!$D$8,0,10*ROW('Hygiene Data'!D125)),0),"]"),IF(AND(ISNUMBER(OFFSET('Hygiene Data'!$D$8,0,10*ROW('Hygiene Data'!D125))),DS131="",ISNUMBER(OFFSET('Hygiene Data'!$D$8,0,10*ROW('Hygiene Data'!D125)))),OFFSET('Hygiene Data'!$D$8,0,10*ROW('Hygiene Data'!D125)),NA())))</f>
        <v>#N/A</v>
      </c>
      <c r="BE131" s="254" t="e">
        <f ca="true">+IF(AND(ISNUMBER(OFFSET('Hygiene Data'!$D$10,0,10*ROW('Hygiene Data'!D125))),DT131="Yes"),OFFSET('Hygiene Data'!$D$10,0,10*ROW('Hygiene Data'!D125)),IF(AND(ISNUMBER(OFFSET('Hygiene Data'!$D$10,0,10*ROW('Hygiene Data'!D125))),DT131="No",ISNUMBER(OFFSET('Hygiene Data'!$D$10,0,10*ROW('Hygiene Data'!D125)))),CONCATENATE("[",ROUND(OFFSET('Hygiene Data'!$D$10,0,10*ROW('Hygiene Data'!D125)),0),"]"),IF(AND(ISNUMBER(OFFSET('Hygiene Data'!$D$10,0,10*ROW('Hygiene Data'!D125))),DT131="",ISNUMBER(OFFSET('Hygiene Data'!$D$10,0,10*ROW('Hygiene Data'!D125)))),OFFSET('Hygiene Data'!$D$10,0,10*ROW('Hygiene Data'!D125)),NA())))</f>
        <v>#N/A</v>
      </c>
      <c r="BF131" s="254" t="e">
        <f ca="true">+IF(AND(ISNUMBER(OFFSET('Hygiene Data'!$E$6,0,10*ROW('Hygiene Data'!E125))),DU131="Yes"),OFFSET('Hygiene Data'!$E$6,0,10*ROW('Hygiene Data'!E125)),IF(AND(ISNUMBER(OFFSET('Hygiene Data'!$E$6,0,10*ROW('Hygiene Data'!E125))),DU131="No",ISNUMBER(OFFSET('Hygiene Data'!$E$6,0,10*ROW('Hygiene Data'!E125)))),CONCATENATE("[",ROUND(OFFSET('Hygiene Data'!$E$6,0,10*ROW('Hygiene Data'!E125)),0),"]"),IF(AND(ISNUMBER(OFFSET('Hygiene Data'!$E$6,0,10*ROW('Hygiene Data'!E125))),DU131="",ISNUMBER(OFFSET('Hygiene Data'!$E$6,0,10*ROW('Hygiene Data'!E125)))),OFFSET('Hygiene Data'!$E$6,0,10*ROW('Hygiene Data'!E125)),NA())))</f>
        <v>#N/A</v>
      </c>
      <c r="BG131" s="254" t="e">
        <f ca="true">+IF(AND(ISNUMBER(OFFSET('Hygiene Data'!$E$8,0,10*ROW('Hygiene Data'!E125))),DV131="Yes"),OFFSET('Hygiene Data'!$E$8,0,10*ROW('Hygiene Data'!E125)),IF(AND(ISNUMBER(OFFSET('Hygiene Data'!$E$8,0,10*ROW('Hygiene Data'!E125))),DV131="No",ISNUMBER(OFFSET('Hygiene Data'!$E$8,0,10*ROW('Hygiene Data'!E125)))),CONCATENATE("[",ROUND(OFFSET('Hygiene Data'!$E$8,0,10*ROW('Hygiene Data'!E125)),0),"]"),IF(AND(ISNUMBER(OFFSET('Hygiene Data'!$E$8,0,10*ROW('Hygiene Data'!E125))),DV131="",ISNUMBER(OFFSET('Hygiene Data'!$E$8,0,10*ROW('Hygiene Data'!E125)))),OFFSET('Hygiene Data'!$E$8,0,10*ROW('Hygiene Data'!E125)),NA())))</f>
        <v>#N/A</v>
      </c>
      <c r="BH131" s="254" t="e">
        <f ca="true">+IF(AND(ISNUMBER(OFFSET('Hygiene Data'!$E$10,0,10*ROW('Hygiene Data'!E125))),DW131="Yes"),OFFSET('Hygiene Data'!$E$10,0,10*ROW('Hygiene Data'!E125)),IF(AND(ISNUMBER(OFFSET('Hygiene Data'!$E$10,0,10*ROW('Hygiene Data'!E125))),DW131="No",ISNUMBER(OFFSET('Hygiene Data'!$E$10,0,10*ROW('Hygiene Data'!E125)))),CONCATENATE("[",ROUND(OFFSET('Hygiene Data'!$E$10,0,10*ROW('Hygiene Data'!E125)),0),"]"),IF(AND(ISNUMBER(OFFSET('Hygiene Data'!$E$10,0,10*ROW('Hygiene Data'!E125))),DW131="",ISNUMBER(OFFSET('Hygiene Data'!$E$10,0,10*ROW('Hygiene Data'!E125)))),OFFSET('Hygiene Data'!$E$10,0,10*ROW('Hygiene Data'!E125)),NA())))</f>
        <v>#N/A</v>
      </c>
      <c r="BI131" s="254" t="e">
        <f ca="true">+IF(AND(ISNUMBER(OFFSET('Hygiene Data'!$F$6,0,10*ROW('Hygiene Data'!F125))),DX131="Yes"),OFFSET('Hygiene Data'!$F$6,0,10*ROW('Hygiene Data'!F125)),IF(AND(ISNUMBER(OFFSET('Hygiene Data'!$F$6,0,10*ROW('Hygiene Data'!F125))),DX131="No",ISNUMBER(OFFSET('Hygiene Data'!$F$6,0,10*ROW('Hygiene Data'!F125)))),CONCATENATE("[",ROUND(OFFSET('Hygiene Data'!$F$6,0,10*ROW('Hygiene Data'!F125)),0),"]"),IF(AND(ISNUMBER(OFFSET('Hygiene Data'!$F$6,0,10*ROW('Hygiene Data'!F125))),DX131="",ISNUMBER(OFFSET('Hygiene Data'!$F$6,0,10*ROW('Hygiene Data'!F125)))),OFFSET('Hygiene Data'!$F$6,0,10*ROW('Hygiene Data'!F125)),NA())))</f>
        <v>#N/A</v>
      </c>
      <c r="BJ131" s="254" t="e">
        <f ca="true">+IF(AND(ISNUMBER(OFFSET('Hygiene Data'!$F$8,0,10*ROW('Hygiene Data'!F125))),DY131="Yes"),OFFSET('Hygiene Data'!$F$8,0,10*ROW('Hygiene Data'!F125)),IF(AND(ISNUMBER(OFFSET('Hygiene Data'!$F$8,0,10*ROW('Hygiene Data'!F125))),DY131="No",ISNUMBER(OFFSET('Hygiene Data'!$F$8,0,10*ROW('Hygiene Data'!F125)))),CONCATENATE("[",ROUND(OFFSET('Hygiene Data'!$F$8,0,10*ROW('Hygiene Data'!F125)),0),"]"),IF(AND(ISNUMBER(OFFSET('Hygiene Data'!$F$8,0,10*ROW('Hygiene Data'!F125))),DY131="",ISNUMBER(OFFSET('Hygiene Data'!$F$8,0,10*ROW('Hygiene Data'!F125)))),OFFSET('Hygiene Data'!$F$8,0,10*ROW('Hygiene Data'!F125)),NA())))</f>
        <v>#N/A</v>
      </c>
      <c r="BK131" s="254" t="e">
        <f ca="true">+IF(AND(ISNUMBER(OFFSET('Hygiene Data'!$F$10,0,10*ROW('Hygiene Data'!F125))),DZ131="Yes"),OFFSET('Hygiene Data'!$F$10,0,10*ROW('Hygiene Data'!F125)),IF(AND(ISNUMBER(OFFSET('Hygiene Data'!$F$10,0,10*ROW('Hygiene Data'!F125))),DZ131="No",ISNUMBER(OFFSET('Hygiene Data'!$F$10,0,10*ROW('Hygiene Data'!F125)))),CONCATENATE("[",ROUND(OFFSET('Hygiene Data'!$F$10,0,10*ROW('Hygiene Data'!F125)),0),"]"),IF(AND(ISNUMBER(OFFSET('Hygiene Data'!$F$10,0,10*ROW('Hygiene Data'!F125))),DZ131="",ISNUMBER(OFFSET('Hygiene Data'!$F$10,0,10*ROW('Hygiene Data'!F125)))),OFFSET('Hygiene Data'!$F$10,0,10*ROW('Hygiene Data'!F125)),NA())))</f>
        <v>#N/A</v>
      </c>
      <c r="BL131" s="254" t="e">
        <f ca="true">+IF(AND(ISNUMBER(OFFSET('Hygiene Data'!$G$6,0,10*ROW('Hygiene Data'!G125))),EA131="Yes"),OFFSET('Hygiene Data'!$G$6,0,10*ROW('Hygiene Data'!G125)),IF(AND(ISNUMBER(OFFSET('Hygiene Data'!$G$6,0,10*ROW('Hygiene Data'!G125))),EA131="No",ISNUMBER(OFFSET('Hygiene Data'!$G$6,0,10*ROW('Hygiene Data'!G125)))),CONCATENATE("[",ROUND(OFFSET('Hygiene Data'!$G$6,0,10*ROW('Hygiene Data'!G125)),0),"]"),IF(AND(ISNUMBER(OFFSET('Hygiene Data'!$G$6,0,10*ROW('Hygiene Data'!G125))),EA131="",ISNUMBER(OFFSET('Hygiene Data'!$G$6,0,10*ROW('Hygiene Data'!G125)))),OFFSET('Hygiene Data'!$G$6,0,10*ROW('Hygiene Data'!G125)),NA())))</f>
        <v>#N/A</v>
      </c>
      <c r="BM131" s="254" t="e">
        <f ca="true">+IF(AND(ISNUMBER(OFFSET('Hygiene Data'!$G$8,0,10*ROW('Hygiene Data'!G125))),EB131="Yes"),OFFSET('Hygiene Data'!$G$8,0,10*ROW('Hygiene Data'!G125)),IF(AND(ISNUMBER(OFFSET('Hygiene Data'!$G$8,0,10*ROW('Hygiene Data'!G125))),EB131="No",ISNUMBER(OFFSET('Hygiene Data'!$G$8,0,10*ROW('Hygiene Data'!G125)))),CONCATENATE("[",ROUND(OFFSET('Hygiene Data'!$G$8,0,10*ROW('Hygiene Data'!G125)),0),"]"),IF(AND(ISNUMBER(OFFSET('Hygiene Data'!$G$8,0,10*ROW('Hygiene Data'!G125))),EB131="",ISNUMBER(OFFSET('Hygiene Data'!$G$8,0,10*ROW('Hygiene Data'!G125)))),OFFSET('Hygiene Data'!$G$8,0,10*ROW('Hygiene Data'!G125)),NA())))</f>
        <v>#N/A</v>
      </c>
      <c r="BN131" s="254" t="e">
        <f ca="true">+IF(AND(ISNUMBER(OFFSET('Hygiene Data'!$G$10,0,10*ROW('Hygiene Data'!G125))),EC131="Yes"),OFFSET('Hygiene Data'!$G$10,0,10*ROW('Hygiene Data'!G125)),IF(AND(ISNUMBER(OFFSET('Hygiene Data'!$G$10,0,10*ROW('Hygiene Data'!G125))),EC131="No",ISNUMBER(OFFSET('Hygiene Data'!$G$10,0,10*ROW('Hygiene Data'!G125)))),CONCATENATE("[",ROUND(OFFSET('Hygiene Data'!$G$10,0,10*ROW('Hygiene Data'!G125)),0),"]"),IF(AND(ISNUMBER(OFFSET('Hygiene Data'!$G$10,0,10*ROW('Hygiene Data'!G125))),EC131="",ISNUMBER(OFFSET('Hygiene Data'!$G$10,0,10*ROW('Hygiene Data'!G125)))),OFFSET('Hygiene Data'!$G$10,0,10*ROW('Hygiene Data'!G125)),NA())))</f>
        <v>#N/A</v>
      </c>
      <c r="BO131" s="254" t="e">
        <f ca="true">+IF(AND(ISNUMBER(OFFSET('Hygiene Data'!$H$6,0,10*ROW('Hygiene Data'!H125))),ED131="Yes"),OFFSET('Hygiene Data'!$H$6,0,10*ROW('Hygiene Data'!H125)),IF(AND(ISNUMBER(OFFSET('Hygiene Data'!$H$6,0,10*ROW('Hygiene Data'!H125))),ED131="No",ISNUMBER(OFFSET('Hygiene Data'!$H$6,0,10*ROW('Hygiene Data'!H125)))),CONCATENATE("[",ROUND(OFFSET('Hygiene Data'!$H$6,0,10*ROW('Hygiene Data'!H125)),0),"]"),IF(AND(ISNUMBER(OFFSET('Hygiene Data'!$H$6,0,10*ROW('Hygiene Data'!H125))),ED131="",ISNUMBER(OFFSET('Hygiene Data'!$H$6,0,10*ROW('Hygiene Data'!H125)))),OFFSET('Hygiene Data'!$H$6,0,10*ROW('Hygiene Data'!H125)),NA())))</f>
        <v>#N/A</v>
      </c>
      <c r="BP131" s="254" t="e">
        <f ca="true">+IF(AND(ISNUMBER(OFFSET('Hygiene Data'!$H$8,0,10*ROW('Hygiene Data'!H125))),EE131="Yes"),OFFSET('Hygiene Data'!$H$8,0,10*ROW('Hygiene Data'!H125)),IF(AND(ISNUMBER(OFFSET('Hygiene Data'!$H$8,0,10*ROW('Hygiene Data'!H125))),EE131="No",ISNUMBER(OFFSET('Hygiene Data'!$H$8,0,10*ROW('Hygiene Data'!H125)))),CONCATENATE("[",ROUND(OFFSET('Hygiene Data'!$H$8,0,10*ROW('Hygiene Data'!H125)),0),"]"),IF(AND(ISNUMBER(OFFSET('Hygiene Data'!$H$8,0,10*ROW('Hygiene Data'!H125))),EE131="",ISNUMBER(OFFSET('Hygiene Data'!$H$8,0,10*ROW('Hygiene Data'!H125)))),OFFSET('Hygiene Data'!$H$8,0,10*ROW('Hygiene Data'!H125)),NA())))</f>
        <v>#N/A</v>
      </c>
      <c r="BQ131" s="254" t="e">
        <f ca="true">+IF(AND(ISNUMBER(OFFSET('Hygiene Data'!$H$10,0,10*ROW('Hygiene Data'!H125))),EF131="Yes"),OFFSET('Hygiene Data'!$H$10,0,10*ROW('Hygiene Data'!H125)),IF(AND(ISNUMBER(OFFSET('Hygiene Data'!$H$10,0,10*ROW('Hygiene Data'!H125))),EF131="No",ISNUMBER(OFFSET('Hygiene Data'!$H$10,0,10*ROW('Hygiene Data'!H125)))),CONCATENATE("[",ROUND(OFFSET('Hygiene Data'!$H$10,0,10*ROW('Hygiene Data'!H125)),0),"]"),IF(AND(ISNUMBER(OFFSET('Hygiene Data'!$H$10,0,10*ROW('Hygiene Data'!H125))),EF131="",ISNUMBER(OFFSET('Hygiene Data'!$H$10,0,10*ROW('Hygiene Data'!H125)))),OFFSET('Hygiene Data'!$H$10,0,10*ROW('Hygiene Data'!H125)),NA())))</f>
        <v>#N/A</v>
      </c>
      <c r="BS131" s="36" t="str">
        <f ca="true">+IF(OFFSET('Water Data'!$C$28,0,10*ROW('Water Data'!C125))="","",OFFSET('Water Data'!$C$28,0,10*ROW('Water Data'!C125)))</f>
        <v/>
      </c>
      <c r="BT131" s="36" t="str">
        <f ca="true">+IF(OFFSET('Water Data'!$C$29,0,10*ROW('Water Data'!C125))="","",OFFSET('Water Data'!$C$29,0,10*ROW('Water Data'!C125)))</f>
        <v/>
      </c>
      <c r="BU131" s="36" t="str">
        <f ca="true">+IF(OFFSET('Water Data'!$C$30,0,10*ROW('Water Data'!C125))="","",OFFSET('Water Data'!$C$30,0,10*ROW('Water Data'!C125)))</f>
        <v/>
      </c>
      <c r="BV131" s="36" t="str">
        <f ca="true">+IF(OFFSET('Water Data'!$D$28,0,10*ROW('Water Data'!D125))="","",OFFSET('Water Data'!$D$28,0,10*ROW('Water Data'!D125)))</f>
        <v/>
      </c>
      <c r="BW131" s="36" t="str">
        <f ca="true">+IF(OFFSET('Water Data'!$D$29,0,10*ROW('Water Data'!D125))="","",OFFSET('Water Data'!$D$29,0,10*ROW('Water Data'!D125)))</f>
        <v/>
      </c>
      <c r="BX131" s="36" t="str">
        <f ca="true">+IF(OFFSET('Water Data'!$D$30,0,10*ROW('Water Data'!D125))="","",OFFSET('Water Data'!$D$30,0,10*ROW('Water Data'!D125)))</f>
        <v/>
      </c>
      <c r="BY131" s="36" t="str">
        <f ca="true">+IF(OFFSET('Water Data'!$E$28,0,10*ROW('Water Data'!E125))="","",OFFSET('Water Data'!$E$28,0,10*ROW('Water Data'!E125)))</f>
        <v/>
      </c>
      <c r="BZ131" s="36" t="str">
        <f ca="true">+IF(OFFSET('Water Data'!$E$29,0,10*ROW('Water Data'!E125))="","",OFFSET('Water Data'!$E$29,0,10*ROW('Water Data'!E125)))</f>
        <v/>
      </c>
      <c r="CA131" s="36" t="str">
        <f ca="true">+IF(OFFSET('Water Data'!$E$30,0,10*ROW('Water Data'!E125))="","",OFFSET('Water Data'!$E$30,0,10*ROW('Water Data'!E125)))</f>
        <v/>
      </c>
      <c r="CB131" s="36" t="str">
        <f ca="true">+IF(OFFSET('Water Data'!$F$28,0,10*ROW('Water Data'!F125))="","",OFFSET('Water Data'!$F$28,0,10*ROW('Water Data'!F125)))</f>
        <v/>
      </c>
      <c r="CC131" s="36" t="str">
        <f ca="true">+IF(OFFSET('Water Data'!$F$29,0,10*ROW('Water Data'!F125))="","",OFFSET('Water Data'!$F$29,0,10*ROW('Water Data'!F125)))</f>
        <v/>
      </c>
      <c r="CD131" s="36" t="str">
        <f ca="true">+IF(OFFSET('Water Data'!$F$30,0,10*ROW('Water Data'!F125))="","",OFFSET('Water Data'!$F$30,0,10*ROW('Water Data'!F125)))</f>
        <v/>
      </c>
      <c r="CE131" s="36" t="str">
        <f ca="true">+IF(OFFSET('Water Data'!$G$28,0,10*ROW('Water Data'!G125))="","",OFFSET('Water Data'!$G$28,0,10*ROW('Water Data'!G125)))</f>
        <v/>
      </c>
      <c r="CF131" s="36" t="str">
        <f ca="true">+IF(OFFSET('Water Data'!$G$29,0,10*ROW('Water Data'!G125))="","",OFFSET('Water Data'!$G$29,0,10*ROW('Water Data'!G125)))</f>
        <v/>
      </c>
      <c r="CG131" s="36" t="str">
        <f ca="true">+IF(OFFSET('Water Data'!$G$30,0,10*ROW('Water Data'!G125))="","",OFFSET('Water Data'!$G$30,0,10*ROW('Water Data'!G125)))</f>
        <v/>
      </c>
      <c r="CH131" s="36" t="str">
        <f ca="true">+IF(OFFSET('Water Data'!$H$28,0,10*ROW('Water Data'!H125))="","",OFFSET('Water Data'!$H$28,0,10*ROW('Water Data'!H125)))</f>
        <v/>
      </c>
      <c r="CI131" s="36" t="str">
        <f ca="true">+IF(OFFSET('Water Data'!$H$29,0,10*ROW('Water Data'!H125))="","",OFFSET('Water Data'!$H$29,0,10*ROW('Water Data'!H125)))</f>
        <v/>
      </c>
      <c r="CJ131" s="36" t="str">
        <f ca="true">+IF(OFFSET('Water Data'!$H$30,0,10*ROW('Water Data'!H125))="","",OFFSET('Water Data'!$H$30,0,10*ROW('Water Data'!H125)))</f>
        <v/>
      </c>
      <c r="CK131" s="36" t="str">
        <f ca="true">+IF(OFFSET('Sanitation Data'!$C$29,0,10*ROW('Sanitation Data'!C125))="","",OFFSET('Sanitation Data'!$C$29,0,10*ROW('Sanitation Data'!C125)))</f>
        <v/>
      </c>
      <c r="CL131" s="36" t="str">
        <f ca="true">+IF(OFFSET('Sanitation Data'!$C$30,0,10*ROW('Sanitation Data'!C125))="","",OFFSET('Sanitation Data'!$C$30,0,10*ROW('Sanitation Data'!C125)))</f>
        <v/>
      </c>
      <c r="CM131" s="36" t="str">
        <f ca="true">+IF(OFFSET('Sanitation Data'!$C$31,0,10*ROW('Sanitation Data'!C125))="","",OFFSET('Sanitation Data'!$C$31,0,10*ROW('Sanitation Data'!C125)))</f>
        <v/>
      </c>
      <c r="CN131" s="36" t="str">
        <f ca="true">+IF(OFFSET('Sanitation Data'!$C$32,0,10*ROW('Sanitation Data'!C125))="","",OFFSET('Sanitation Data'!$C$32,0,10*ROW('Sanitation Data'!C125)))</f>
        <v/>
      </c>
      <c r="CO131" s="36" t="str">
        <f ca="true">+IF(OFFSET('Sanitation Data'!$C$33,0,10*ROW('Sanitation Data'!C125))="","",OFFSET('Sanitation Data'!$C$33,0,10*ROW('Sanitation Data'!C125)))</f>
        <v/>
      </c>
      <c r="CP131" s="36" t="str">
        <f ca="true">+IF(OFFSET('Sanitation Data'!$D$29,0,10*ROW('Sanitation Data'!D125))="","",OFFSET('Sanitation Data'!$D$29,0,10*ROW('Sanitation Data'!D125)))</f>
        <v/>
      </c>
      <c r="CQ131" s="36" t="str">
        <f ca="true">+IF(OFFSET('Sanitation Data'!$D$30,0,10*ROW('Sanitation Data'!D125))="","",OFFSET('Sanitation Data'!$D$30,0,10*ROW('Sanitation Data'!D125)))</f>
        <v/>
      </c>
      <c r="CR131" s="36" t="str">
        <f ca="true">+IF(OFFSET('Sanitation Data'!$D$31,0,10*ROW('Sanitation Data'!D125))="","",OFFSET('Sanitation Data'!$D$31,0,10*ROW('Sanitation Data'!D125)))</f>
        <v/>
      </c>
      <c r="CS131" s="36" t="str">
        <f ca="true">+IF(OFFSET('Sanitation Data'!$D$32,0,10*ROW('Sanitation Data'!D125))="","",OFFSET('Sanitation Data'!$D$32,0,10*ROW('Sanitation Data'!D125)))</f>
        <v/>
      </c>
      <c r="CT131" s="36" t="str">
        <f ca="true">+IF(OFFSET('Sanitation Data'!$D$33,0,10*ROW('Sanitation Data'!D125))="","",OFFSET('Sanitation Data'!$D$33,0,10*ROW('Sanitation Data'!D125)))</f>
        <v/>
      </c>
      <c r="CU131" s="36" t="str">
        <f ca="true">+IF(OFFSET('Sanitation Data'!$E$29,0,10*ROW('Sanitation Data'!E125))="","",OFFSET('Sanitation Data'!$E$29,0,10*ROW('Sanitation Data'!E125)))</f>
        <v/>
      </c>
      <c r="CV131" s="36" t="str">
        <f ca="true">+IF(OFFSET('Sanitation Data'!$E$30,0,10*ROW('Sanitation Data'!E125))="","",OFFSET('Sanitation Data'!$E$30,0,10*ROW('Sanitation Data'!E125)))</f>
        <v/>
      </c>
      <c r="CW131" s="36" t="str">
        <f ca="true">+IF(OFFSET('Sanitation Data'!$E$31,0,10*ROW('Sanitation Data'!E125))="","",OFFSET('Sanitation Data'!$E$31,0,10*ROW('Sanitation Data'!E125)))</f>
        <v/>
      </c>
      <c r="CX131" s="36" t="str">
        <f ca="true">+IF(OFFSET('Sanitation Data'!$E$32,0,10*ROW('Sanitation Data'!E125))="","",OFFSET('Sanitation Data'!$E$32,0,10*ROW('Sanitation Data'!E125)))</f>
        <v/>
      </c>
      <c r="CY131" s="36" t="str">
        <f ca="true">+IF(OFFSET('Sanitation Data'!$E$33,0,10*ROW('Sanitation Data'!E125))="","",OFFSET('Sanitation Data'!$E$33,0,10*ROW('Sanitation Data'!E125)))</f>
        <v/>
      </c>
      <c r="CZ131" s="36" t="str">
        <f ca="true">+IF(OFFSET('Sanitation Data'!$F$29,0,10*ROW('Sanitation Data'!F125))="","",OFFSET('Sanitation Data'!$F$29,0,10*ROW('Sanitation Data'!F125)))</f>
        <v/>
      </c>
      <c r="DA131" s="36" t="str">
        <f ca="true">+IF(OFFSET('Sanitation Data'!$F$30,0,10*ROW('Sanitation Data'!F125))="","",OFFSET('Sanitation Data'!$F$30,0,10*ROW('Sanitation Data'!F125)))</f>
        <v/>
      </c>
      <c r="DB131" s="36" t="str">
        <f ca="true">+IF(OFFSET('Sanitation Data'!$F$31,0,10*ROW('Sanitation Data'!F125))="","",OFFSET('Sanitation Data'!$F$31,0,10*ROW('Sanitation Data'!F125)))</f>
        <v/>
      </c>
      <c r="DC131" s="36" t="str">
        <f ca="true">+IF(OFFSET('Sanitation Data'!$F$32,0,10*ROW('Sanitation Data'!F125))="","",OFFSET('Sanitation Data'!$F$32,0,10*ROW('Sanitation Data'!F125)))</f>
        <v/>
      </c>
      <c r="DD131" s="36" t="str">
        <f ca="true">+IF(OFFSET('Sanitation Data'!$F$33,0,10*ROW('Sanitation Data'!F125))="","",OFFSET('Sanitation Data'!$F$33,0,10*ROW('Sanitation Data'!F125)))</f>
        <v/>
      </c>
      <c r="DE131" s="36" t="str">
        <f ca="true">+IF(OFFSET('Sanitation Data'!$G$29,0,10*ROW('Sanitation Data'!G125))="","",OFFSET('Sanitation Data'!$G$29,0,10*ROW('Sanitation Data'!G125)))</f>
        <v/>
      </c>
      <c r="DF131" s="36" t="str">
        <f ca="true">+IF(OFFSET('Sanitation Data'!$G$30,0,10*ROW('Sanitation Data'!G125))="","",OFFSET('Sanitation Data'!$G$30,0,10*ROW('Sanitation Data'!G125)))</f>
        <v/>
      </c>
      <c r="DG131" s="36" t="str">
        <f ca="true">+IF(OFFSET('Sanitation Data'!$G$31,0,10*ROW('Sanitation Data'!G125))="","",OFFSET('Sanitation Data'!$G$31,0,10*ROW('Sanitation Data'!G125)))</f>
        <v/>
      </c>
      <c r="DH131" s="36" t="str">
        <f ca="true">+IF(OFFSET('Sanitation Data'!$G$32,0,10*ROW('Sanitation Data'!G125))="","",OFFSET('Sanitation Data'!$G$32,0,10*ROW('Sanitation Data'!G125)))</f>
        <v/>
      </c>
      <c r="DI131" s="36" t="str">
        <f ca="true">+IF(OFFSET('Sanitation Data'!$G$33,0,10*ROW('Sanitation Data'!G125))="","",OFFSET('Sanitation Data'!$G$33,0,10*ROW('Sanitation Data'!G125)))</f>
        <v/>
      </c>
      <c r="DJ131" s="36" t="str">
        <f ca="true">+IF(OFFSET('Sanitation Data'!$H$29,0,10*ROW('Sanitation Data'!H125))="","",OFFSET('Sanitation Data'!$H$29,0,10*ROW('Sanitation Data'!H125)))</f>
        <v/>
      </c>
      <c r="DK131" s="36" t="str">
        <f ca="true">+IF(OFFSET('Sanitation Data'!$H$30,0,10*ROW('Sanitation Data'!H125))="","",OFFSET('Sanitation Data'!$H$30,0,10*ROW('Sanitation Data'!H125)))</f>
        <v/>
      </c>
      <c r="DL131" s="36" t="str">
        <f ca="true">+IF(OFFSET('Sanitation Data'!$H$31,0,10*ROW('Sanitation Data'!H125))="","",OFFSET('Sanitation Data'!$H$31,0,10*ROW('Sanitation Data'!H125)))</f>
        <v/>
      </c>
      <c r="DM131" s="36" t="str">
        <f ca="true">+IF(OFFSET('Sanitation Data'!$H$32,0,10*ROW('Sanitation Data'!H125))="","",OFFSET('Sanitation Data'!$H$32,0,10*ROW('Sanitation Data'!H125)))</f>
        <v/>
      </c>
      <c r="DN131" s="36" t="str">
        <f ca="true">+IF(OFFSET('Sanitation Data'!$H$33,0,10*ROW('Sanitation Data'!H125))="","",OFFSET('Sanitation Data'!$H$33,0,10*ROW('Sanitation Data'!H125)))</f>
        <v/>
      </c>
      <c r="DO131" s="36" t="str">
        <f ca="true">+IF(OFFSET('Hygiene Data'!$C$12,0,10*ROW('Hygiene Data'!C125))="","",OFFSET('Hygiene Data'!$C$12,0,10*ROW('Hygiene Data'!C125)))</f>
        <v/>
      </c>
      <c r="DP131" s="36" t="str">
        <f ca="true">+IF(OFFSET('Hygiene Data'!$C$13,0,10*ROW('Hygiene Data'!C125))="","",OFFSET('Hygiene Data'!$C$13,0,10*ROW('Hygiene Data'!C125)))</f>
        <v/>
      </c>
      <c r="DQ131" s="36" t="str">
        <f ca="true">+IF(OFFSET('Hygiene Data'!$C$14,0,10*ROW('Hygiene Data'!C125))="","",OFFSET('Hygiene Data'!$C$14,0,10*ROW('Hygiene Data'!C125)))</f>
        <v/>
      </c>
      <c r="DR131" s="36" t="str">
        <f ca="true">+IF(OFFSET('Hygiene Data'!$D$12,0,10*ROW('Hygiene Data'!D125))="","",OFFSET('Hygiene Data'!$D$12,0,10*ROW('Hygiene Data'!D125)))</f>
        <v/>
      </c>
      <c r="DS131" s="36" t="str">
        <f ca="true">+IF(OFFSET('Hygiene Data'!$D$13,0,10*ROW('Hygiene Data'!D125))="","",OFFSET('Hygiene Data'!$D$13,0,10*ROW('Hygiene Data'!D125)))</f>
        <v/>
      </c>
      <c r="DT131" s="36" t="str">
        <f ca="true">+IF(OFFSET('Hygiene Data'!$D$14,0,10*ROW('Hygiene Data'!D125))="","",OFFSET('Hygiene Data'!$D$14,0,10*ROW('Hygiene Data'!D125)))</f>
        <v/>
      </c>
      <c r="DU131" s="36" t="str">
        <f ca="true">+IF(OFFSET('Hygiene Data'!$E$12,0,10*ROW('Hygiene Data'!E125))="","",OFFSET('Hygiene Data'!$E$12,0,10*ROW('Hygiene Data'!E125)))</f>
        <v/>
      </c>
      <c r="DV131" s="36" t="str">
        <f ca="true">+IF(OFFSET('Hygiene Data'!$E$13,0,10*ROW('Hygiene Data'!E125))="","",OFFSET('Hygiene Data'!$E$13,0,10*ROW('Hygiene Data'!E125)))</f>
        <v/>
      </c>
      <c r="DW131" s="36" t="str">
        <f ca="true">+IF(OFFSET('Hygiene Data'!$E$14,0,10*ROW('Hygiene Data'!E125))="","",OFFSET('Hygiene Data'!$E$14,0,10*ROW('Hygiene Data'!E125)))</f>
        <v/>
      </c>
      <c r="DX131" s="36" t="str">
        <f ca="true">+IF(OFFSET('Hygiene Data'!$F$12,0,10*ROW('Hygiene Data'!F125))="","",OFFSET('Hygiene Data'!$F$12,0,10*ROW('Hygiene Data'!F125)))</f>
        <v/>
      </c>
      <c r="DY131" s="36" t="str">
        <f ca="true">+IF(OFFSET('Hygiene Data'!$F$13,0,10*ROW('Hygiene Data'!F125))="","",OFFSET('Hygiene Data'!$F$13,0,10*ROW('Hygiene Data'!F125)))</f>
        <v/>
      </c>
      <c r="DZ131" s="36" t="str">
        <f ca="true">+IF(OFFSET('Hygiene Data'!$F$14,0,10*ROW('Hygiene Data'!F125))="","",OFFSET('Hygiene Data'!$F$14,0,10*ROW('Hygiene Data'!F125)))</f>
        <v/>
      </c>
      <c r="EA131" s="36" t="str">
        <f ca="true">+IF(OFFSET('Hygiene Data'!$G$12,0,10*ROW('Hygiene Data'!G125))="","",OFFSET('Hygiene Data'!$G$12,0,10*ROW('Hygiene Data'!G125)))</f>
        <v/>
      </c>
      <c r="EB131" s="36" t="str">
        <f ca="true">+IF(OFFSET('Hygiene Data'!$G$13,0,10*ROW('Hygiene Data'!G125))="","",OFFSET('Hygiene Data'!$G$13,0,10*ROW('Hygiene Data'!G125)))</f>
        <v/>
      </c>
      <c r="EC131" s="36" t="str">
        <f ca="true">+IF(OFFSET('Hygiene Data'!$G$14,0,10*ROW('Hygiene Data'!G125))="","",OFFSET('Hygiene Data'!$G$14,0,10*ROW('Hygiene Data'!G125)))</f>
        <v/>
      </c>
      <c r="ED131" s="36" t="str">
        <f ca="true">+IF(OFFSET('Hygiene Data'!$H$12,0,10*ROW('Hygiene Data'!H125))="","",OFFSET('Hygiene Data'!$H$12,0,10*ROW('Hygiene Data'!H125)))</f>
        <v/>
      </c>
      <c r="EE131" s="36" t="str">
        <f ca="true">+IF(OFFSET('Hygiene Data'!$H$13,0,10*ROW('Hygiene Data'!H125))="","",OFFSET('Hygiene Data'!$H$13,0,10*ROW('Hygiene Data'!H125)))</f>
        <v/>
      </c>
      <c r="EF131" s="36" t="str">
        <f ca="true">+IF(OFFSET('Hygiene Data'!$H$14,0,10*ROW('Hygiene Data'!H125))="","",OFFSET('Hygiene Data'!$H$14,0,10*ROW('Hygiene Data'!H125)))</f>
        <v/>
      </c>
    </row>
    <row r="132" x14ac:dyDescent="0.2">
      <c r="A132" s="59" t="str">
        <f ca="true">+IF(OFFSET('Water Data'!$B$1,0,10*ROW('Water Data'!B129))="","",OFFSET('Water Data'!$B$1,0,10*ROW('Water Data'!B129)))</f>
        <v/>
      </c>
      <c r="B132" s="59" t="str">
        <f ca="true">+IF(OFFSET('Water Data'!$A$3,0,10*ROW('Water Data'!A129))="","",OFFSET('Water Data'!$A$3,0,10*ROW('Water Data'!A129)))</f>
        <v/>
      </c>
      <c r="C132" s="59" t="str">
        <f ca="true">+IF(OFFSET('Water Data'!$C$3,0,10*ROW('Water Data'!C129))="","",OFFSET('Water Data'!$C$3,0,10*ROW('Water Data'!C129)))</f>
        <v/>
      </c>
      <c r="D132" s="252" t="e">
        <f ca="true">+IF(AND(ISNUMBER(OFFSET('Water Data'!$C$5,0,10*ROW('Water Data'!C126))),BS132="Yes"),100-OFFSET('Water Data'!$C$5,0,10*ROW('Water Data'!C126)),IF(AND(ISNUMBER(OFFSET('Water Data'!$C$5,0,10*ROW('Water Data'!C126))),BS132="No",ISNUMBER(OFFSET('Water Data'!$C$5,0,10*ROW('Water Data'!C126)))),CONCATENATE("[",ROUND(100-OFFSET('Water Data'!$C$5,0,10*ROW('Water Data'!C126)),0),"]"),IF(AND(ISNUMBER(OFFSET('Water Data'!$C$5,0,10*ROW('Water Data'!C126))),BS132="",ISNUMBER(OFFSET('Water Data'!$C$5,0,10*ROW('Water Data'!C126)))),100-OFFSET('Water Data'!$C$5,0,10*ROW('Water Data'!C126)),NA())))</f>
        <v>#N/A</v>
      </c>
      <c r="E132" s="252" t="e">
        <f ca="true">+IF(AND(ISNUMBER(OFFSET('Water Data'!$C$7,0,10*ROW('Water Data'!D126))),BT132="Yes"),OFFSET('Water Data'!$C$7,0,10*ROW('Water Data'!C126)),IF(AND(ISNUMBER(OFFSET('Water Data'!$C$7,0,10*ROW('Water Data'!C126))),BT132="No",ISNUMBER(OFFSET('Water Data'!$C$7,0,10*ROW('Water Data'!C126)))),CONCATENATE("[",ROUND(OFFSET('Water Data'!$C$7,0,10*ROW('Water Data'!C126)),0),"]"),IF(AND(ISNUMBER(OFFSET('Water Data'!$C$7,0,10*ROW('Water Data'!C126))),BT132="",ISNUMBER(OFFSET('Water Data'!$C$7,0,10*ROW('Water Data'!C126)))),OFFSET('Water Data'!$C$7,0,10*ROW('Water Data'!C126)),NA())))</f>
        <v>#N/A</v>
      </c>
      <c r="F132" s="252" t="e">
        <f ca="true">+IF(AND(ISNUMBER(OFFSET('Water Data'!$C$10,0,10*ROW('Water Data'!C126))),BU132="Yes"),OFFSET('Water Data'!$C$10,0,10*ROW('Water Data'!C126)),IF(AND(ISNUMBER(OFFSET('Water Data'!$C$10,0,10*ROW('Water Data'!C126))),BU132="No",ISNUMBER(OFFSET('Water Data'!$C$10,0,10*ROW('Water Data'!C126)))),CONCATENATE("[",ROUND(OFFSET('Water Data'!$C$10,0,10*ROW('Water Data'!C126)),0),"]"),IF(AND(ISNUMBER(OFFSET('Water Data'!$C$10,0,10*ROW('Water Data'!C126))),BU132="",ISNUMBER(OFFSET('Water Data'!$C$10,0,10*ROW('Water Data'!C126)))),OFFSET('Water Data'!$C$10,0,10*ROW('Water Data'!C126)),NA())))</f>
        <v>#N/A</v>
      </c>
      <c r="G132" s="252" t="e">
        <f ca="true">+IF(AND(ISNUMBER(OFFSET('Water Data'!$D$5,0,10*ROW('Water Data'!D126))),BV132="Yes"),100-OFFSET('Water Data'!$D$5,0,10*ROW('Water Data'!D126)),IF(AND(ISNUMBER(OFFSET('Water Data'!$D$5,0,10*ROW('Water Data'!D126))),BV132="No",ISNUMBER(OFFSET('Water Data'!$D$5,0,10*ROW('Water Data'!D126)))),CONCATENATE("[",ROUND(100-OFFSET('Water Data'!$D$5,0,10*ROW('Water Data'!D126)),0),"]"),IF(AND(ISNUMBER(OFFSET('Water Data'!$D$5,0,10*ROW('Water Data'!D126))),BV132="",ISNUMBER(OFFSET('Water Data'!$D$5,0,10*ROW('Water Data'!D126)))),100-OFFSET('Water Data'!$D$5,0,10*ROW('Water Data'!D126)),NA())))</f>
        <v>#N/A</v>
      </c>
      <c r="H132" s="252" t="e">
        <f ca="true">+IF(AND(ISNUMBER(OFFSET('Water Data'!$D$7,0,10*ROW('Water Data'!D126))),BW132="Yes"),OFFSET('Water Data'!$D$7,0,10*ROW('Water Data'!D126)),IF(AND(ISNUMBER(OFFSET('Water Data'!$D$7,0,10*ROW('Water Data'!D126))),BW132="No",ISNUMBER(OFFSET('Water Data'!$D$7,0,10*ROW('Water Data'!D126)))),CONCATENATE("[",ROUND(OFFSET('Water Data'!$C$7,0,10*ROW('Water Data'!D126)),0),"]"),IF(AND(ISNUMBER(OFFSET('Water Data'!$D$7,0,10*ROW('Water Data'!D126))),BW132="",ISNUMBER(OFFSET('Water Data'!$D$7,0,10*ROW('Water Data'!D126)))),OFFSET('Water Data'!$D$7,0,10*ROW('Water Data'!D126)),NA())))</f>
        <v>#N/A</v>
      </c>
      <c r="I132" s="252" t="e">
        <f ca="true">+IF(AND(ISNUMBER(OFFSET('Water Data'!$D$10,0,10*ROW('Water Data'!D126))),BX132="Yes"),OFFSET('Water Data'!$D$10,0,10*ROW('Water Data'!D126)),IF(AND(ISNUMBER(OFFSET('Water Data'!$D$10,0,10*ROW('Water Data'!D126))),BX132="No",ISNUMBER(OFFSET('Water Data'!$D$10,0,10*ROW('Water Data'!D126)))),CONCATENATE("[",ROUND(OFFSET('Water Data'!$D$10,0,10*ROW('Water Data'!D126)),0),"]"),IF(AND(ISNUMBER(OFFSET('Water Data'!$D$10,0,10*ROW('Water Data'!D126))),BX132="",ISNUMBER(OFFSET('Water Data'!$D$10,0,10*ROW('Water Data'!D126)))),OFFSET('Water Data'!$D$10,0,10*ROW('Water Data'!D126)),NA())))</f>
        <v>#N/A</v>
      </c>
      <c r="J132" s="252" t="e">
        <f ca="true">+IF(AND(ISNUMBER(OFFSET('Water Data'!$E$5,0,10*ROW('Water Data'!E126))),BY132="Yes"),100-OFFSET('Water Data'!$E$5,0,10*ROW('Water Data'!E126)),IF(AND(ISNUMBER(OFFSET('Water Data'!$E$5,0,10*ROW('Water Data'!E126))),BY132="No",ISNUMBER(OFFSET('Water Data'!$E$5,0,10*ROW('Water Data'!E126)))),CONCATENATE("[",ROUND(100-OFFSET('Water Data'!$E$5,0,10*ROW('Water Data'!E126)),0),"]"),IF(AND(ISNUMBER(OFFSET('Water Data'!$E$5,0,10*ROW('Water Data'!E126))),BY132="",ISNUMBER(OFFSET('Water Data'!$E$5,0,10*ROW('Water Data'!E126)))),100-OFFSET('Water Data'!$E$5,0,10*ROW('Water Data'!E126)),NA())))</f>
        <v>#N/A</v>
      </c>
      <c r="K132" s="252" t="e">
        <f ca="true">+IF(AND(ISNUMBER(OFFSET('Water Data'!$E$7,0,10*ROW('Water Data'!E126))),BZ132="Yes"),OFFSET('Water Data'!$E$7,0,10*ROW('Water Data'!E126)),IF(AND(ISNUMBER(OFFSET('Water Data'!$E$7,0,10*ROW('Water Data'!E126))),BZ132="No",ISNUMBER(OFFSET('Water Data'!$E$7,0,10*ROW('Water Data'!E126)))),CONCATENATE("[",ROUND(OFFSET('Water Data'!$E$7,0,10*ROW('Water Data'!E126)),0),"]"),IF(AND(ISNUMBER(OFFSET('Water Data'!$E$7,0,10*ROW('Water Data'!E126))),BZ132="",ISNUMBER(OFFSET('Water Data'!$E$7,0,10*ROW('Water Data'!E126)))),OFFSET('Water Data'!$E$7,0,10*ROW('Water Data'!E126)),NA())))</f>
        <v>#N/A</v>
      </c>
      <c r="L132" s="252" t="e">
        <f ca="true">+IF(AND(ISNUMBER(OFFSET('Water Data'!$E$10,0,10*ROW('Water Data'!E126))),CA132="Yes"),OFFSET('Water Data'!$E$10,0,10*ROW('Water Data'!E126)),IF(AND(ISNUMBER(OFFSET('Water Data'!$E$10,0,10*ROW('Water Data'!E126))),CA132="No",ISNUMBER(OFFSET('Water Data'!$E$10,0,10*ROW('Water Data'!E126)))),CONCATENATE("[",ROUND(OFFSET('Water Data'!$E$10,0,10*ROW('Water Data'!E126)),0),"]"),IF(AND(ISNUMBER(OFFSET('Water Data'!$E$10,0,10*ROW('Water Data'!E126))),CA132="",ISNUMBER(OFFSET('Water Data'!$E$10,0,10*ROW('Water Data'!E126)))),OFFSET('Water Data'!$E$10,0,10*ROW('Water Data'!E126)),NA())))</f>
        <v>#N/A</v>
      </c>
      <c r="M132" s="252" t="e">
        <f ca="true">+IF(AND(ISNUMBER(OFFSET('Water Data'!$F$5,0,10*ROW('Water Data'!F126))),CB132="Yes"),100-OFFSET('Water Data'!$F$5,0,10*ROW('Water Data'!F126)),IF(AND(ISNUMBER(OFFSET('Water Data'!$F$5,0,10*ROW('Water Data'!F126))),CB132="No",ISNUMBER(OFFSET('Water Data'!$F$5,0,10*ROW('Water Data'!F126)))),CONCATENATE("[",ROUND(100-OFFSET('Water Data'!$F$5,0,10*ROW('Water Data'!F126)),0),"]"),IF(AND(ISNUMBER(OFFSET('Water Data'!$F$5,0,10*ROW('Water Data'!F126))),CB132="",ISNUMBER(OFFSET('Water Data'!$F$5,0,10*ROW('Water Data'!F126)))),100-OFFSET('Water Data'!$F$5,0,10*ROW('Water Data'!F126)),NA())))</f>
        <v>#N/A</v>
      </c>
      <c r="N132" s="252" t="e">
        <f ca="true">+IF(AND(ISNUMBER(OFFSET('Water Data'!$F$7,0,10*ROW('Water Data'!F126))),CC132="Yes"),OFFSET('Water Data'!$F$7,0,10*ROW('Water Data'!F126)),IF(AND(ISNUMBER(OFFSET('Water Data'!$F$7,0,10*ROW('Water Data'!F126))),CC132="No",ISNUMBER(OFFSET('Water Data'!$F$7,0,10*ROW('Water Data'!F126)))),CONCATENATE("[",ROUND(OFFSET('Water Data'!$F$7,0,10*ROW('Water Data'!F126)),0),"]"),IF(AND(ISNUMBER(OFFSET('Water Data'!$F$7,0,10*ROW('Water Data'!F126))),CC132="",ISNUMBER(OFFSET('Water Data'!$F$7,0,10*ROW('Water Data'!F126)))),OFFSET('Water Data'!$F$7,0,10*ROW('Water Data'!F126)),NA())))</f>
        <v>#N/A</v>
      </c>
      <c r="O132" s="252" t="e">
        <f ca="true">+IF(AND(ISNUMBER(OFFSET('Water Data'!$F$10,0,10*ROW('Water Data'!F126))),CD132="Yes"),OFFSET('Water Data'!$F$10,0,10*ROW('Water Data'!F126)),IF(AND(ISNUMBER(OFFSET('Water Data'!$F$10,0,10*ROW('Water Data'!F126))),CD132="No",ISNUMBER(OFFSET('Water Data'!$F$10,0,10*ROW('Water Data'!F126)))),CONCATENATE("[",ROUND(OFFSET('Water Data'!$F$10,0,10*ROW('Water Data'!F126)),0),"]"),IF(AND(ISNUMBER(OFFSET('Water Data'!$F$10,0,10*ROW('Water Data'!F126))),CD132="",ISNUMBER(OFFSET('Water Data'!$F$10,0,10*ROW('Water Data'!F126)))),OFFSET('Water Data'!$F$10,0,10*ROW('Water Data'!F126)),NA())))</f>
        <v>#N/A</v>
      </c>
      <c r="P132" s="252" t="e">
        <f ca="true">+IF(AND(ISNUMBER(OFFSET('Water Data'!$G$5,0,10*ROW('Water Data'!G126))),CE132="Yes"),100-OFFSET('Water Data'!$G$5,0,10*ROW('Water Data'!G126)),IF(AND(ISNUMBER(OFFSET('Water Data'!$G$5,0,10*ROW('Water Data'!G126))),CE132="No",ISNUMBER(OFFSET('Water Data'!$G$5,0,10*ROW('Water Data'!G126)))),CONCATENATE("[",ROUND(100-OFFSET('Water Data'!$G$5,0,10*ROW('Water Data'!G126)),0),"]"),IF(AND(ISNUMBER(OFFSET('Water Data'!$G$5,0,10*ROW('Water Data'!G126))),CE132="",ISNUMBER(OFFSET('Water Data'!$G$5,0,10*ROW('Water Data'!G126)))),100-OFFSET('Water Data'!$G$5,0,10*ROW('Water Data'!G126)),NA())))</f>
        <v>#N/A</v>
      </c>
      <c r="Q132" s="252" t="e">
        <f ca="true">+IF(AND(ISNUMBER(OFFSET('Water Data'!$G$7,0,10*ROW('Water Data'!G126))),CF132="Yes"),OFFSET('Water Data'!$G$7,0,10*ROW('Water Data'!G126)),IF(AND(ISNUMBER(OFFSET('Water Data'!$G$7,0,10*ROW('Water Data'!G126))),CF132="No",ISNUMBER(OFFSET('Water Data'!$G$7,0,10*ROW('Water Data'!G126)))),CONCATENATE("[",ROUND(OFFSET('Water Data'!$G$7,0,10*ROW('Water Data'!G126)),0),"]"),IF(AND(ISNUMBER(OFFSET('Water Data'!$G$7,0,10*ROW('Water Data'!G126))),CF132="",ISNUMBER(OFFSET('Water Data'!$G$7,0,10*ROW('Water Data'!G126)))),OFFSET('Water Data'!$G$7,0,10*ROW('Water Data'!G126)),NA())))</f>
        <v>#N/A</v>
      </c>
      <c r="R132" s="252" t="e">
        <f ca="true">+IF(AND(ISNUMBER(OFFSET('Water Data'!$G$10,0,10*ROW('Water Data'!G126))),CG132="Yes"),OFFSET('Water Data'!$G$10,0,10*ROW('Water Data'!G126)),IF(AND(ISNUMBER(OFFSET('Water Data'!$G$10,0,10*ROW('Water Data'!G126))),CG132="No",ISNUMBER(OFFSET('Water Data'!$G$10,0,10*ROW('Water Data'!G126)))),CONCATENATE("[",ROUND(OFFSET('Water Data'!$G$10,0,10*ROW('Water Data'!G126)),0),"]"),IF(AND(ISNUMBER(OFFSET('Water Data'!$G$10,0,10*ROW('Water Data'!G126))),CG132="",ISNUMBER(OFFSET('Water Data'!$G$10,0,10*ROW('Water Data'!G126)))),OFFSET('Water Data'!$G$10,0,10*ROW('Water Data'!G126)),NA())))</f>
        <v>#N/A</v>
      </c>
      <c r="S132" s="252" t="e">
        <f ca="true">+IF(AND(ISNUMBER(OFFSET('Water Data'!$H$5,0,10*ROW('Water Data'!H126))),CH132="Yes"),100-OFFSET('Water Data'!$H$5,0,10*ROW('Water Data'!H126)),IF(AND(ISNUMBER(OFFSET('Water Data'!$H$5,0,10*ROW('Water Data'!H126))),CH132="No",ISNUMBER(OFFSET('Water Data'!$H$5,0,10*ROW('Water Data'!H126)))),CONCATENATE("[",ROUND(100-OFFSET('Water Data'!$H$5,0,10*ROW('Water Data'!H126)),0),"]"),IF(AND(ISNUMBER(OFFSET('Water Data'!$H$5,0,10*ROW('Water Data'!H126))),CH132="",ISNUMBER(OFFSET('Water Data'!$H$5,0,10*ROW('Water Data'!H126)))),100-OFFSET('Water Data'!$H$5,0,10*ROW('Water Data'!H126)),NA())))</f>
        <v>#N/A</v>
      </c>
      <c r="T132" s="252" t="e">
        <f ca="true">+IF(AND(ISNUMBER(OFFSET('Water Data'!$H$7,0,10*ROW('Water Data'!H126))),CI132="Yes"),OFFSET('Water Data'!$H$7,0,10*ROW('Water Data'!H126)),IF(AND(ISNUMBER(OFFSET('Water Data'!$H$7,0,10*ROW('Water Data'!H126))),CI132="No",ISNUMBER(OFFSET('Water Data'!$H$7,0,10*ROW('Water Data'!H126)))),CONCATENATE("[",ROUND(OFFSET('Water Data'!$H$7,0,10*ROW('Water Data'!H126)),0),"]"),IF(AND(ISNUMBER(OFFSET('Water Data'!$H$7,0,10*ROW('Water Data'!H126))),CI132="",ISNUMBER(OFFSET('Water Data'!$H$7,0,10*ROW('Water Data'!H126)))),OFFSET('Water Data'!$H$7,0,10*ROW('Water Data'!H126)),NA())))</f>
        <v>#N/A</v>
      </c>
      <c r="U132" s="252" t="e">
        <f ca="true">+IF(AND(ISNUMBER(OFFSET('Water Data'!$H$10,0,10*ROW('Water Data'!H126))),CJ132="Yes"),OFFSET('Water Data'!$H$10,0,10*ROW('Water Data'!H126)),IF(AND(ISNUMBER(OFFSET('Water Data'!$H$10,0,10*ROW('Water Data'!H126))),CJ132="No",ISNUMBER(OFFSET('Water Data'!$H$10,0,10*ROW('Water Data'!H126)))),CONCATENATE("[",ROUND(OFFSET('Water Data'!$H$10,0,10*ROW('Water Data'!H126)),0),"]"),IF(AND(ISNUMBER(OFFSET('Water Data'!$H$10,0,10*ROW('Water Data'!H126))),CJ132="",ISNUMBER(OFFSET('Water Data'!$H$10,0,10*ROW('Water Data'!H126)))),OFFSET('Water Data'!$H$10,0,10*ROW('Water Data'!H126)),NA())))</f>
        <v>#N/A</v>
      </c>
      <c r="V132" s="253" t="e">
        <f ca="true">+IF(AND(ISNUMBER(OFFSET('Sanitation Data'!$C$5,0,10*ROW('Sanitation Data'!C126))),CK132="Yes"),100-OFFSET('Sanitation Data'!$C$5,0,10*ROW('Sanitation Data'!C126)),IF(AND(ISNUMBER(OFFSET('Sanitation Data'!$C$5,0,10*ROW('Sanitation Data'!C126))),CK132="No",ISNUMBER(OFFSET('Sanitation Data'!$C$5,0,10*ROW('Sanitation Data'!C126)))),CONCATENATE("[",ROUND(100-OFFSET('Sanitation Data'!$C$5,0,10*ROW('Sanitation Data'!C126)),0),"]"),IF(AND(ISNUMBER(OFFSET('Sanitation Data'!$C$5,0,10*ROW('Sanitation Data'!C126))),CK132="",ISNUMBER(OFFSET('Sanitation Data'!$C$5,0,10*ROW('Sanitation Data'!C126)))),100-OFFSET('Sanitation Data'!$C$5,0,10*ROW('Sanitation Data'!C126)),NA())))</f>
        <v>#N/A</v>
      </c>
      <c r="W132" s="253" t="e">
        <f ca="true">+IF(AND(ISNUMBER(OFFSET('Sanitation Data'!$C$7,0,10*ROW('Sanitation Data'!C126))),CL132="Yes"),OFFSET('Sanitation Data'!$C$7,0,10*ROW('Sanitation Data'!C126)),IF(AND(ISNUMBER(OFFSET('Sanitation Data'!$C$7,0,10*ROW('Sanitation Data'!C126))),CL132="No",ISNUMBER(OFFSET('Sanitation Data'!$C$7,0,10*ROW('Sanitation Data'!C126)))),CONCATENATE("[",ROUND(OFFSET('Sanitation Data'!$C$7,0,10*ROW('Sanitation Data'!C126)),0),"]"),IF(AND(ISNUMBER(OFFSET('Sanitation Data'!$C$7,0,10*ROW('Sanitation Data'!C126))),CL132="",ISNUMBER(OFFSET('Sanitation Data'!$C$7,0,10*ROW('Sanitation Data'!C126)))),OFFSET('Sanitation Data'!$C$7,0,10*ROW('Sanitation Data'!C126)),NA())))</f>
        <v>#N/A</v>
      </c>
      <c r="X132" s="253" t="e">
        <f ca="true">+IF(AND(ISNUMBER(OFFSET('Sanitation Data'!$C$11,0,10*ROW('Sanitation Data'!C126))),CM132="Yes"),OFFSET('Sanitation Data'!$C$11,0,10*ROW('Sanitation Data'!C126)),IF(AND(ISNUMBER(OFFSET('Sanitation Data'!$C$11,0,10*ROW('Sanitation Data'!C126))),CM132="No",ISNUMBER(OFFSET('Sanitation Data'!$C$11,0,10*ROW('Sanitation Data'!C126)))),CONCATENATE("[",ROUND(OFFSET('Sanitation Data'!$C$11,0,10*ROW('Sanitation Data'!C126)),0),"]"),IF(AND(ISNUMBER(OFFSET('Sanitation Data'!$C$11,0,10*ROW('Sanitation Data'!C126))),CM132="",ISNUMBER(OFFSET('Sanitation Data'!$C$11,0,10*ROW('Sanitation Data'!C126)))),OFFSET('Sanitation Data'!$C$11,0,10*ROW('Sanitation Data'!C126)),NA())))</f>
        <v>#N/A</v>
      </c>
      <c r="Y132" s="253" t="e">
        <f ca="true">+IF(AND(ISNUMBER(OFFSET('Sanitation Data'!$C$12,0,10*ROW('Sanitation Data'!C126))),CN132="Yes"),OFFSET('Sanitation Data'!$C$12,0,10*ROW('Sanitation Data'!C126)),IF(AND(ISNUMBER(OFFSET('Sanitation Data'!$C$12,0,10*ROW('Sanitation Data'!C126))),CN132="No",ISNUMBER(OFFSET('Sanitation Data'!$C$12,0,10*ROW('Sanitation Data'!C126)))),CONCATENATE("[",ROUND(OFFSET('Sanitation Data'!$C$12,0,10*ROW('Sanitation Data'!C126)),0),"]"),IF(AND(ISNUMBER(OFFSET('Sanitation Data'!$C$12,0,10*ROW('Sanitation Data'!C126))),CN132="",ISNUMBER(OFFSET('Sanitation Data'!$C$12,0,10*ROW('Sanitation Data'!C126)))),OFFSET('Sanitation Data'!$C$12,0,10*ROW('Sanitation Data'!C126)),NA())))</f>
        <v>#N/A</v>
      </c>
      <c r="Z132" s="253" t="e">
        <f ca="true">+IF(AND(ISNUMBER(OFFSET('Sanitation Data'!$C$13,0,10*ROW('Sanitation Data'!C126))),CO132="Yes"),OFFSET('Sanitation Data'!$C$13,0,10*ROW('Sanitation Data'!C126)),IF(AND(ISNUMBER(OFFSET('Sanitation Data'!$C$13,0,10*ROW('Sanitation Data'!C126))),CO132="No",ISNUMBER(OFFSET('Sanitation Data'!$C$13,0,10*ROW('Sanitation Data'!C126)))),CONCATENATE("[",ROUND(OFFSET('Sanitation Data'!$C$13,0,10*ROW('Sanitation Data'!C126)),0),"]"),IF(AND(ISNUMBER(OFFSET('Sanitation Data'!$C$13,0,10*ROW('Sanitation Data'!C126))),CO132="",ISNUMBER(OFFSET('Sanitation Data'!$C$13,0,10*ROW('Sanitation Data'!C126)))),OFFSET('Sanitation Data'!$C$13,0,10*ROW('Sanitation Data'!C126)),NA())))</f>
        <v>#N/A</v>
      </c>
      <c r="AA132" s="253" t="e">
        <f ca="true">+IF(AND(ISNUMBER(OFFSET('Sanitation Data'!$D$5,0,10*ROW('Sanitation Data'!D126))),CP132="Yes"),100-OFFSET('Sanitation Data'!$D$5,0,10*ROW('Sanitation Data'!D126)),IF(AND(ISNUMBER(OFFSET('Sanitation Data'!$D$5,0,10*ROW('Sanitation Data'!D126))),CP132="No",ISNUMBER(OFFSET('Sanitation Data'!$D$5,0,10*ROW('Sanitation Data'!D126)))),CONCATENATE("[",ROUND(100-OFFSET('Sanitation Data'!$D$5,0,10*ROW('Sanitation Data'!D126)),0),"]"),IF(AND(ISNUMBER(OFFSET('Sanitation Data'!$D$5,0,10*ROW('Sanitation Data'!D126))),CP132="",ISNUMBER(OFFSET('Sanitation Data'!$D$5,0,10*ROW('Sanitation Data'!D126)))),100-OFFSET('Sanitation Data'!$D$5,0,10*ROW('Sanitation Data'!D126)),NA())))</f>
        <v>#N/A</v>
      </c>
      <c r="AB132" s="253" t="e">
        <f ca="true">+IF(AND(ISNUMBER(OFFSET('Sanitation Data'!$D$7,0,10*ROW('Sanitation Data'!D126))),CQ132="Yes"),OFFSET('Sanitation Data'!$D$7,0,10*ROW('Sanitation Data'!G126)),IF(AND(ISNUMBER(OFFSET('Sanitation Data'!$D$7,0,10*ROW('Sanitation Data'!D126))),CQ132="No",ISNUMBER(OFFSET('Sanitation Data'!$D$7,0,10*ROW('Sanitation Data'!D126)))),CONCATENATE("[",ROUND(OFFSET('Sanitation Data'!$D$7,0,10*ROW('Sanitation Data'!D126)),0),"]"),IF(AND(ISNUMBER(OFFSET('Sanitation Data'!$D$7,0,10*ROW('Sanitation Data'!D126))),CQ132="",ISNUMBER(OFFSET('Sanitation Data'!$D$7,0,10*ROW('Sanitation Data'!D126)))),OFFSET('Sanitation Data'!$D$7,0,10*ROW('Sanitation Data'!D126)),NA())))</f>
        <v>#N/A</v>
      </c>
      <c r="AC132" s="253" t="e">
        <f ca="true">+IF(AND(ISNUMBER(OFFSET('Sanitation Data'!$D$11,0,10*ROW('Sanitation Data'!D126))),CR132="Yes"),OFFSET('Sanitation Data'!$D$11,0,10*ROW('Sanitation Data'!D126)),IF(AND(ISNUMBER(OFFSET('Sanitation Data'!$D$11,0,10*ROW('Sanitation Data'!D126))),CR132="No",ISNUMBER(OFFSET('Sanitation Data'!$D$11,0,10*ROW('Sanitation Data'!D126)))),CONCATENATE("[",ROUND(OFFSET('Sanitation Data'!$D$11,0,10*ROW('Sanitation Data'!D126)),0),"]"),IF(AND(ISNUMBER(OFFSET('Sanitation Data'!$D$11,0,10*ROW('Sanitation Data'!D126))),CR132="",ISNUMBER(OFFSET('Sanitation Data'!$D$11,0,10*ROW('Sanitation Data'!D126)))),OFFSET('Sanitation Data'!$D$11,0,10*ROW('Sanitation Data'!D126)),NA())))</f>
        <v>#N/A</v>
      </c>
      <c r="AD132" s="253" t="e">
        <f ca="true">+IF(AND(ISNUMBER(OFFSET('Sanitation Data'!$D$12,0,10*ROW('Sanitation Data'!D126))),CS132="Yes"),OFFSET('Sanitation Data'!$D$12,0,10*ROW('Sanitation Data'!D126)),IF(AND(ISNUMBER(OFFSET('Sanitation Data'!$D$12,0,10*ROW('Sanitation Data'!D126))),CS132="No",ISNUMBER(OFFSET('Sanitation Data'!$D$12,0,10*ROW('Sanitation Data'!D126)))),CONCATENATE("[",ROUND(OFFSET('Sanitation Data'!$D$12,0,10*ROW('Sanitation Data'!D126)),0),"]"),IF(AND(ISNUMBER(OFFSET('Sanitation Data'!$D$12,0,10*ROW('Sanitation Data'!D126))),CS132="",ISNUMBER(OFFSET('Sanitation Data'!$D$12,0,10*ROW('Sanitation Data'!D126)))),OFFSET('Sanitation Data'!$D$12,0,10*ROW('Sanitation Data'!D126)),NA())))</f>
        <v>#N/A</v>
      </c>
      <c r="AE132" s="253" t="e">
        <f ca="true">+IF(AND(ISNUMBER(OFFSET('Sanitation Data'!$D$13,0,10*ROW('Sanitation Data'!D126))),CT132="Yes"),OFFSET('Sanitation Data'!$D$13,0,10*ROW('Sanitation Data'!D126)),IF(AND(ISNUMBER(OFFSET('Sanitation Data'!$D$13,0,10*ROW('Sanitation Data'!D126))),CT132="No",ISNUMBER(OFFSET('Sanitation Data'!$D$13,0,10*ROW('Sanitation Data'!D126)))),CONCATENATE("[",ROUND(OFFSET('Sanitation Data'!$D$13,0,10*ROW('Sanitation Data'!D126)),0),"]"),IF(AND(ISNUMBER(OFFSET('Sanitation Data'!$D$13,0,10*ROW('Sanitation Data'!D126))),CT132="",ISNUMBER(OFFSET('Sanitation Data'!$D$13,0,10*ROW('Sanitation Data'!D126)))),OFFSET('Sanitation Data'!$D$13,0,10*ROW('Sanitation Data'!D126)),NA())))</f>
        <v>#N/A</v>
      </c>
      <c r="AF132" s="253" t="e">
        <f ca="true">+IF(AND(ISNUMBER(OFFSET('Sanitation Data'!$E$5,0,10*ROW('Sanitation Data'!E126))),CU132="Yes"),100-OFFSET('Sanitation Data'!$E$5,0,10*ROW('Sanitation Data'!E126)),IF(AND(ISNUMBER(OFFSET('Sanitation Data'!$E$5,0,10*ROW('Sanitation Data'!E126))),CU132="No",ISNUMBER(OFFSET('Sanitation Data'!$E$5,0,10*ROW('Sanitation Data'!E126)))),CONCATENATE("[",ROUND(100-OFFSET('Sanitation Data'!$E$5,0,10*ROW('Sanitation Data'!E126)),0),"]"),IF(AND(ISNUMBER(OFFSET('Sanitation Data'!$E$5,0,10*ROW('Sanitation Data'!E126))),CU132="",ISNUMBER(OFFSET('Sanitation Data'!$E$5,0,10*ROW('Sanitation Data'!E126)))),100-OFFSET('Sanitation Data'!$E$5,0,10*ROW('Sanitation Data'!E126)),NA())))</f>
        <v>#N/A</v>
      </c>
      <c r="AG132" s="253" t="e">
        <f ca="true">+IF(AND(ISNUMBER(OFFSET('Sanitation Data'!$E$7,0,10*ROW('Sanitation Data'!E126))),CV132="Yes"),OFFSET('Sanitation Data'!$E$7,0,10*ROW('Sanitation Data'!E126)),IF(AND(ISNUMBER(OFFSET('Sanitation Data'!$E$7,0,10*ROW('Sanitation Data'!E126))),CV132="No",ISNUMBER(OFFSET('Sanitation Data'!$E$7,0,10*ROW('Sanitation Data'!E126)))),CONCATENATE("[",ROUND(OFFSET('Sanitation Data'!$E$7,0,10*ROW('Sanitation Data'!E126)),0),"]"),IF(AND(ISNUMBER(OFFSET('Sanitation Data'!$E$7,0,10*ROW('Sanitation Data'!E126))),CV132="",ISNUMBER(OFFSET('Sanitation Data'!$E$7,0,10*ROW('Sanitation Data'!E126)))),OFFSET('Sanitation Data'!$E$7,0,10*ROW('Sanitation Data'!E126)),NA())))</f>
        <v>#N/A</v>
      </c>
      <c r="AH132" s="253" t="e">
        <f ca="true">+IF(AND(ISNUMBER(OFFSET('Sanitation Data'!$E$11,0,10*ROW('Sanitation Data'!E126))),CW132="Yes"),OFFSET('Sanitation Data'!$E$11,0,10*ROW('Sanitation Data'!E126)),IF(AND(ISNUMBER(OFFSET('Sanitation Data'!$E$11,0,10*ROW('Sanitation Data'!E126))),CW132="No",ISNUMBER(OFFSET('Sanitation Data'!$E$11,0,10*ROW('Sanitation Data'!E126)))),CONCATENATE("[",ROUND(OFFSET('Sanitation Data'!$E$11,0,10*ROW('Sanitation Data'!E126)),0),"]"),IF(AND(ISNUMBER(OFFSET('Sanitation Data'!$E$11,0,10*ROW('Sanitation Data'!E126))),CW132="",ISNUMBER(OFFSET('Sanitation Data'!$E$11,0,10*ROW('Sanitation Data'!E126)))),OFFSET('Sanitation Data'!$E$11,0,10*ROW('Sanitation Data'!E126)),NA())))</f>
        <v>#N/A</v>
      </c>
      <c r="AI132" s="253" t="e">
        <f ca="true">+IF(AND(ISNUMBER(OFFSET('Sanitation Data'!$E$12,0,10*ROW('Sanitation Data'!E126))),CX132="Yes"),OFFSET('Sanitation Data'!$E$12,0,10*ROW('Sanitation Data'!E126)),IF(AND(ISNUMBER(OFFSET('Sanitation Data'!$E$12,0,10*ROW('Sanitation Data'!E126))),CX132="No",ISNUMBER(OFFSET('Sanitation Data'!$E$12,0,10*ROW('Sanitation Data'!E126)))),CONCATENATE("[",ROUND(OFFSET('Sanitation Data'!$E$12,0,10*ROW('Sanitation Data'!E126)),0),"]"),IF(AND(ISNUMBER(OFFSET('Sanitation Data'!$E$12,0,10*ROW('Sanitation Data'!E126))),CX132="",ISNUMBER(OFFSET('Sanitation Data'!$E$12,0,10*ROW('Sanitation Data'!E126)))),OFFSET('Sanitation Data'!$E$12,0,10*ROW('Sanitation Data'!E126)),NA())))</f>
        <v>#N/A</v>
      </c>
      <c r="AJ132" s="253" t="e">
        <f ca="true">+IF(AND(ISNUMBER(OFFSET('Sanitation Data'!$E$13,0,10*ROW('Sanitation Data'!E126))),CY132="Yes"),OFFSET('Sanitation Data'!$E$13,0,10*ROW('Sanitation Data'!E126)),IF(AND(ISNUMBER(OFFSET('Sanitation Data'!$E$13,0,10*ROW('Sanitation Data'!E126))),CY132="No",ISNUMBER(OFFSET('Sanitation Data'!$E$13,0,10*ROW('Sanitation Data'!E126)))),CONCATENATE("[",ROUND(OFFSET('Sanitation Data'!$E$13,0,10*ROW('Sanitation Data'!E126)),0),"]"),IF(AND(ISNUMBER(OFFSET('Sanitation Data'!$E$13,0,10*ROW('Sanitation Data'!E126))),CY132="",ISNUMBER(OFFSET('Sanitation Data'!$E$13,0,10*ROW('Sanitation Data'!E126)))),OFFSET('Sanitation Data'!$E$13,0,10*ROW('Sanitation Data'!E126)),NA())))</f>
        <v>#N/A</v>
      </c>
      <c r="AK132" s="253" t="e">
        <f ca="true">+IF(AND(ISNUMBER(OFFSET('Sanitation Data'!$F$5,0,10*ROW('Sanitation Data'!F126))),CZ132="Yes"),100-OFFSET('Sanitation Data'!$F$5,0,10*ROW('Sanitation Data'!F126)),IF(AND(ISNUMBER(OFFSET('Sanitation Data'!$F$5,0,10*ROW('Sanitation Data'!F126))),CZ132="No",ISNUMBER(OFFSET('Sanitation Data'!$F$5,0,10*ROW('Sanitation Data'!F126)))),CONCATENATE("[",ROUND(100-OFFSET('Sanitation Data'!$F$5,0,10*ROW('Sanitation Data'!F126)),0),"]"),IF(AND(ISNUMBER(OFFSET('Sanitation Data'!$F$5,0,10*ROW('Sanitation Data'!F126))),CZ132="",ISNUMBER(OFFSET('Sanitation Data'!$F$5,0,10*ROW('Sanitation Data'!F126)))),100-OFFSET('Sanitation Data'!$F$5,0,10*ROW('Sanitation Data'!F126)),NA())))</f>
        <v>#N/A</v>
      </c>
      <c r="AL132" s="253" t="e">
        <f ca="true">+IF(AND(ISNUMBER(OFFSET('Sanitation Data'!$F$7,0,10*ROW('Sanitation Data'!F126))),DA132="Yes"),OFFSET('Sanitation Data'!$F$7,0,10*ROW('Sanitation Data'!F126)),IF(AND(ISNUMBER(OFFSET('Sanitation Data'!$F$7,0,10*ROW('Sanitation Data'!F126))),DA132="No",ISNUMBER(OFFSET('Sanitation Data'!$F$7,0,10*ROW('Sanitation Data'!F126)))),CONCATENATE("[",ROUND(OFFSET('Sanitation Data'!$F$7,0,10*ROW('Sanitation Data'!F126)),0),"]"),IF(AND(ISNUMBER(OFFSET('Sanitation Data'!$F$7,0,10*ROW('Sanitation Data'!F126))),DA132="",ISNUMBER(OFFSET('Sanitation Data'!$F$7,0,10*ROW('Sanitation Data'!F126)))),OFFSET('Sanitation Data'!$F$7,0,10*ROW('Sanitation Data'!F126)),NA())))</f>
        <v>#N/A</v>
      </c>
      <c r="AM132" s="253" t="e">
        <f ca="true">+IF(AND(ISNUMBER(OFFSET('Sanitation Data'!$F$11,0,10*ROW('Sanitation Data'!F126))),DB132="Yes"),OFFSET('Sanitation Data'!$F$11,0,10*ROW('Sanitation Data'!F126)),IF(AND(ISNUMBER(OFFSET('Sanitation Data'!$F$11,0,10*ROW('Sanitation Data'!F126))),DB132="No",ISNUMBER(OFFSET('Sanitation Data'!$F$11,0,10*ROW('Sanitation Data'!F126)))),CONCATENATE("[",ROUND(OFFSET('Sanitation Data'!$F$11,0,10*ROW('Sanitation Data'!F126)),0),"]"),IF(AND(ISNUMBER(OFFSET('Sanitation Data'!$F$11,0,10*ROW('Sanitation Data'!F126))),DB132="",ISNUMBER(OFFSET('Sanitation Data'!$F$11,0,10*ROW('Sanitation Data'!F126)))),OFFSET('Sanitation Data'!$F$11,0,10*ROW('Sanitation Data'!F126)),NA())))</f>
        <v>#N/A</v>
      </c>
      <c r="AN132" s="253" t="e">
        <f ca="true">+IF(AND(ISNUMBER(OFFSET('Sanitation Data'!$F$12,0,10*ROW('Sanitation Data'!F126))),DC132="Yes"),OFFSET('Sanitation Data'!$F$12,0,10*ROW('Sanitation Data'!F126)),IF(AND(ISNUMBER(OFFSET('Sanitation Data'!$F$12,0,10*ROW('Sanitation Data'!F126))),DC132="No",ISNUMBER(OFFSET('Sanitation Data'!$F$12,0,10*ROW('Sanitation Data'!F126)))),CONCATENATE("[",ROUND(OFFSET('Sanitation Data'!$F$12,0,10*ROW('Sanitation Data'!F126)),0),"]"),IF(AND(ISNUMBER(OFFSET('Sanitation Data'!$F$12,0,10*ROW('Sanitation Data'!F126))),DC132="",ISNUMBER(OFFSET('Sanitation Data'!$F$12,0,10*ROW('Sanitation Data'!F126)))),OFFSET('Sanitation Data'!$F$12,0,10*ROW('Sanitation Data'!F126)),NA())))</f>
        <v>#N/A</v>
      </c>
      <c r="AO132" s="253" t="e">
        <f ca="true">+IF(AND(ISNUMBER(OFFSET('Sanitation Data'!$F$13,0,10*ROW('Sanitation Data'!F126))),DD132="Yes"),OFFSET('Sanitation Data'!$F$13,0,10*ROW('Sanitation Data'!F126)),IF(AND(ISNUMBER(OFFSET('Sanitation Data'!$F$13,0,10*ROW('Sanitation Data'!F126))),DD132="No",ISNUMBER(OFFSET('Sanitation Data'!$F$13,0,10*ROW('Sanitation Data'!F126)))),CONCATENATE("[",ROUND(OFFSET('Sanitation Data'!$F$13,0,10*ROW('Sanitation Data'!F126)),0),"]"),IF(AND(ISNUMBER(OFFSET('Sanitation Data'!$F$13,0,10*ROW('Sanitation Data'!F126))),DD132="",ISNUMBER(OFFSET('Sanitation Data'!$F$13,0,10*ROW('Sanitation Data'!F126)))),OFFSET('Sanitation Data'!$F$13,0,10*ROW('Sanitation Data'!F126)),NA())))</f>
        <v>#N/A</v>
      </c>
      <c r="AP132" s="253" t="e">
        <f ca="true">+IF(AND(ISNUMBER(OFFSET('Sanitation Data'!$G$5,0,10*ROW('Sanitation Data'!G126))),DE132="Yes"),100-OFFSET('Sanitation Data'!$G$5,0,10*ROW('Sanitation Data'!G126)),IF(AND(ISNUMBER(OFFSET('Sanitation Data'!$G$5,0,10*ROW('Sanitation Data'!G126))),DE132="No",ISNUMBER(OFFSET('Sanitation Data'!$G$5,0,10*ROW('Sanitation Data'!G126)))),CONCATENATE("[",ROUND(100-OFFSET('Sanitation Data'!$G$5,0,10*ROW('Sanitation Data'!G126)),0),"]"),IF(AND(ISNUMBER(OFFSET('Sanitation Data'!$G$5,0,10*ROW('Sanitation Data'!G126))),DE132="",ISNUMBER(OFFSET('Sanitation Data'!$G$5,0,10*ROW('Sanitation Data'!G126)))),100-OFFSET('Sanitation Data'!$G$5,0,10*ROW('Sanitation Data'!G126)),NA())))</f>
        <v>#N/A</v>
      </c>
      <c r="AQ132" s="253" t="e">
        <f ca="true">+IF(AND(ISNUMBER(OFFSET('Sanitation Data'!$G$7,0,10*ROW('Sanitation Data'!G126))),DF132="Yes"),OFFSET('Sanitation Data'!$G$7,0,10*ROW('Sanitation Data'!G126)),IF(AND(ISNUMBER(OFFSET('Sanitation Data'!$G$7,0,10*ROW('Sanitation Data'!G126))),DF132="No",ISNUMBER(OFFSET('Sanitation Data'!$G$7,0,10*ROW('Sanitation Data'!G126)))),CONCATENATE("[",ROUND(OFFSET('Sanitation Data'!$G$7,0,10*ROW('Sanitation Data'!G126)),0),"]"),IF(AND(ISNUMBER(OFFSET('Sanitation Data'!$G$7,0,10*ROW('Sanitation Data'!G126))),DF132="",ISNUMBER(OFFSET('Sanitation Data'!$G$7,0,10*ROW('Sanitation Data'!G126)))),OFFSET('Sanitation Data'!$G$7,0,10*ROW('Sanitation Data'!G126)),NA())))</f>
        <v>#N/A</v>
      </c>
      <c r="AR132" s="253" t="e">
        <f ca="true">+IF(AND(ISNUMBER(OFFSET('Sanitation Data'!$G$11,0,10*ROW('Sanitation Data'!G126))),DG132="Yes"),OFFSET('Sanitation Data'!$G$11,0,10*ROW('Sanitation Data'!G126)),IF(AND(ISNUMBER(OFFSET('Sanitation Data'!$G$11,0,10*ROW('Sanitation Data'!G126))),DG132="No",ISNUMBER(OFFSET('Sanitation Data'!$G$11,0,10*ROW('Sanitation Data'!G126)))),CONCATENATE("[",ROUND(OFFSET('Sanitation Data'!$G$11,0,10*ROW('Sanitation Data'!G126)),0),"]"),IF(AND(ISNUMBER(OFFSET('Sanitation Data'!$G$11,0,10*ROW('Sanitation Data'!G126))),DG132="",ISNUMBER(OFFSET('Sanitation Data'!$G$11,0,10*ROW('Sanitation Data'!G126)))),OFFSET('Sanitation Data'!$G$11,0,10*ROW('Sanitation Data'!G126)),NA())))</f>
        <v>#N/A</v>
      </c>
      <c r="AS132" s="253" t="e">
        <f ca="true">+IF(AND(ISNUMBER(OFFSET('Sanitation Data'!$G$12,0,10*ROW('Sanitation Data'!G126))),DH132="Yes"),OFFSET('Sanitation Data'!$G$12,0,10*ROW('Sanitation Data'!G126)),IF(AND(ISNUMBER(OFFSET('Sanitation Data'!$G$12,0,10*ROW('Sanitation Data'!G126))),DH132="No",ISNUMBER(OFFSET('Sanitation Data'!$G$12,0,10*ROW('Sanitation Data'!G126)))),CONCATENATE("[",ROUND(OFFSET('Sanitation Data'!$G$12,0,10*ROW('Sanitation Data'!G126)),0),"]"),IF(AND(ISNUMBER(OFFSET('Sanitation Data'!$G$12,0,10*ROW('Sanitation Data'!G126))),DH132="",ISNUMBER(OFFSET('Sanitation Data'!$G$12,0,10*ROW('Sanitation Data'!G126)))),OFFSET('Sanitation Data'!$G$12,0,10*ROW('Sanitation Data'!G126)),NA())))</f>
        <v>#N/A</v>
      </c>
      <c r="AT132" s="253" t="e">
        <f ca="true">+IF(AND(ISNUMBER(OFFSET('Sanitation Data'!$G$13,0,10*ROW('Sanitation Data'!G126))),DI132="Yes"),OFFSET('Sanitation Data'!$G$13,0,10*ROW('Sanitation Data'!G126)),IF(AND(ISNUMBER(OFFSET('Sanitation Data'!$G$13,0,10*ROW('Sanitation Data'!G126))),DI132="No",ISNUMBER(OFFSET('Sanitation Data'!$G$13,0,10*ROW('Sanitation Data'!G126)))),CONCATENATE("[",ROUND(OFFSET('Sanitation Data'!$G$13,0,10*ROW('Sanitation Data'!G126)),0),"]"),IF(AND(ISNUMBER(OFFSET('Sanitation Data'!$G$13,0,10*ROW('Sanitation Data'!G126))),DI132="",ISNUMBER(OFFSET('Sanitation Data'!$G$13,0,10*ROW('Sanitation Data'!G126)))),OFFSET('Sanitation Data'!$G$13,0,10*ROW('Sanitation Data'!G126)),NA())))</f>
        <v>#N/A</v>
      </c>
      <c r="AU132" s="253" t="e">
        <f ca="true">+IF(AND(ISNUMBER(OFFSET('Sanitation Data'!$H$5,0,10*ROW('Sanitation Data'!H126))),DJ132="Yes"),100-OFFSET('Sanitation Data'!$H$5,0,10*ROW('Sanitation Data'!H126)),IF(AND(ISNUMBER(OFFSET('Sanitation Data'!$H$5,0,10*ROW('Sanitation Data'!H126))),DJ132="No",ISNUMBER(OFFSET('Sanitation Data'!$H$5,0,10*ROW('Sanitation Data'!H126)))),CONCATENATE("[",ROUND(100-OFFSET('Sanitation Data'!$H$5,0,10*ROW('Sanitation Data'!H126)),0),"]"),IF(AND(ISNUMBER(OFFSET('Sanitation Data'!$H$5,0,10*ROW('Sanitation Data'!H126))),DJ132="",ISNUMBER(OFFSET('Sanitation Data'!$H$5,0,10*ROW('Sanitation Data'!H126)))),100-OFFSET('Sanitation Data'!$H$5,0,10*ROW('Sanitation Data'!H126)),NA())))</f>
        <v>#N/A</v>
      </c>
      <c r="AV132" s="253" t="e">
        <f ca="true">+IF(AND(ISNUMBER(OFFSET('Sanitation Data'!$H$7,0,10*ROW('Sanitation Data'!H126))),DK132="Yes"),OFFSET('Sanitation Data'!$H$7,0,10*ROW('Sanitation Data'!H126)),IF(AND(ISNUMBER(OFFSET('Sanitation Data'!$H$7,0,10*ROW('Sanitation Data'!H126))),DK132="No",ISNUMBER(OFFSET('Sanitation Data'!$H$7,0,10*ROW('Sanitation Data'!H126)))),CONCATENATE("[",ROUND(OFFSET('Sanitation Data'!$H$7,0,10*ROW('Sanitation Data'!H126)),0),"]"),IF(AND(ISNUMBER(OFFSET('Sanitation Data'!$H$7,0,10*ROW('Sanitation Data'!H126))),DK132="",ISNUMBER(OFFSET('Sanitation Data'!$H$7,0,10*ROW('Sanitation Data'!H126)))),OFFSET('Sanitation Data'!$H$7,0,10*ROW('Sanitation Data'!H126)),NA())))</f>
        <v>#N/A</v>
      </c>
      <c r="AW132" s="253" t="e">
        <f ca="true">+IF(AND(ISNUMBER(OFFSET('Sanitation Data'!$H$11,0,10*ROW('Sanitation Data'!H126))),DL132="Yes"),OFFSET('Sanitation Data'!$H$11,0,10*ROW('Sanitation Data'!H126)),IF(AND(ISNUMBER(OFFSET('Sanitation Data'!$H$11,0,10*ROW('Sanitation Data'!H126))),DL132="No",ISNUMBER(OFFSET('Sanitation Data'!$H$11,0,10*ROW('Sanitation Data'!H126)))),CONCATENATE("[",ROUND(OFFSET('Sanitation Data'!$H$11,0,10*ROW('Sanitation Data'!H126)),0),"]"),IF(AND(ISNUMBER(OFFSET('Sanitation Data'!$H$11,0,10*ROW('Sanitation Data'!H126))),DL132="",ISNUMBER(OFFSET('Sanitation Data'!$H$11,0,10*ROW('Sanitation Data'!H126)))),OFFSET('Sanitation Data'!$H$11,0,10*ROW('Sanitation Data'!H126)),NA())))</f>
        <v>#N/A</v>
      </c>
      <c r="AX132" s="253" t="e">
        <f ca="true">+IF(AND(ISNUMBER(OFFSET('Sanitation Data'!$H$12,0,10*ROW('Sanitation Data'!H126))),DM132="Yes"),OFFSET('Sanitation Data'!$H$12,0,10*ROW('Sanitation Data'!H126)),IF(AND(ISNUMBER(OFFSET('Sanitation Data'!$H$12,0,10*ROW('Sanitation Data'!H126))),DM132="No",ISNUMBER(OFFSET('Sanitation Data'!$H$12,0,10*ROW('Sanitation Data'!H126)))),CONCATENATE("[",ROUND(OFFSET('Sanitation Data'!$H$12,0,10*ROW('Sanitation Data'!H126)),0),"]"),IF(AND(ISNUMBER(OFFSET('Sanitation Data'!$H$12,0,10*ROW('Sanitation Data'!H126))),DM132="",ISNUMBER(OFFSET('Sanitation Data'!$H$12,0,10*ROW('Sanitation Data'!H126)))),OFFSET('Sanitation Data'!$H$12,0,10*ROW('Sanitation Data'!H126)),NA())))</f>
        <v>#N/A</v>
      </c>
      <c r="AY132" s="253" t="e">
        <f ca="true">+IF(AND(ISNUMBER(OFFSET('Sanitation Data'!$H$13,0,10*ROW('Sanitation Data'!H126))),DN132="Yes"),OFFSET('Sanitation Data'!$H$13,0,10*ROW('Sanitation Data'!H126)),IF(AND(ISNUMBER(OFFSET('Sanitation Data'!$H$13,0,10*ROW('Sanitation Data'!H126))),DN132="No",ISNUMBER(OFFSET('Sanitation Data'!$H$13,0,10*ROW('Sanitation Data'!H126)))),CONCATENATE("[",ROUND(OFFSET('Sanitation Data'!$H$13,0,10*ROW('Sanitation Data'!H126)),0),"]"),IF(AND(ISNUMBER(OFFSET('Sanitation Data'!$H$13,0,10*ROW('Sanitation Data'!H126))),DN132="",ISNUMBER(OFFSET('Sanitation Data'!$H$13,0,10*ROW('Sanitation Data'!H126)))),OFFSET('Sanitation Data'!$H$13,0,10*ROW('Sanitation Data'!H126)),NA())))</f>
        <v>#N/A</v>
      </c>
      <c r="AZ132" s="254" t="e">
        <f ca="true">+IF(AND(ISNUMBER(OFFSET('Hygiene Data'!$C$6,0,10*ROW('Hygiene Data'!C126))),DO132="Yes"),OFFSET('Hygiene Data'!$C$6,0,10*ROW('Hygiene Data'!C126)),IF(AND(ISNUMBER(OFFSET('Hygiene Data'!$C$6,0,10*ROW('Hygiene Data'!C126))),DO132="No",ISNUMBER(OFFSET('Hygiene Data'!$C$6,0,10*ROW('Hygiene Data'!C126)))),CONCATENATE("[",ROUND(OFFSET('Hygiene Data'!$C$6,0,10*ROW('Hygiene Data'!C126)),0),"]"),IF(AND(ISNUMBER(OFFSET('Hygiene Data'!$C$6,0,10*ROW('Hygiene Data'!C126))),DO132="",ISNUMBER(OFFSET('Hygiene Data'!$C$6,0,10*ROW('Hygiene Data'!C126)))),OFFSET('Hygiene Data'!$C$6,0,10*ROW('Hygiene Data'!C126)),NA())))</f>
        <v>#N/A</v>
      </c>
      <c r="BA132" s="254" t="e">
        <f ca="true">+IF(AND(ISNUMBER(OFFSET('Hygiene Data'!$C$8,0,10*ROW('Hygiene Data'!C126))),DP132="Yes"),OFFSET('Hygiene Data'!$C$8,0,10*ROW('Hygiene Data'!C126)),IF(AND(ISNUMBER(OFFSET('Hygiene Data'!$C$8,0,10*ROW('Hygiene Data'!C126))),DP132="No",ISNUMBER(OFFSET('Hygiene Data'!$C$8,0,10*ROW('Hygiene Data'!C126)))),CONCATENATE("[",ROUND(OFFSET('Hygiene Data'!$C$8,0,10*ROW('Hygiene Data'!C126)),0),"]"),IF(AND(ISNUMBER(OFFSET('Hygiene Data'!$C$8,0,10*ROW('Hygiene Data'!C126))),DP132="",ISNUMBER(OFFSET('Hygiene Data'!$C$8,0,10*ROW('Hygiene Data'!C126)))),OFFSET('Hygiene Data'!$C$8,0,10*ROW('Hygiene Data'!C126)),NA())))</f>
        <v>#N/A</v>
      </c>
      <c r="BB132" s="254" t="e">
        <f ca="true">+IF(AND(ISNUMBER(OFFSET('Hygiene Data'!$C$10,0,10*ROW('Hygiene Data'!C126))),DQ132="Yes"),OFFSET('Hygiene Data'!$C$10,0,10*ROW('Hygiene Data'!C126)),IF(AND(ISNUMBER(OFFSET('Hygiene Data'!$C$10,0,10*ROW('Hygiene Data'!C126))),DQ132="No",ISNUMBER(OFFSET('Hygiene Data'!$C$10,0,10*ROW('Hygiene Data'!C126)))),CONCATENATE("[",ROUND(OFFSET('Hygiene Data'!$C$10,0,10*ROW('Hygiene Data'!C126)),0),"]"),IF(AND(ISNUMBER(OFFSET('Hygiene Data'!$C$10,0,10*ROW('Hygiene Data'!C126))),DQ132="",ISNUMBER(OFFSET('Hygiene Data'!$C$10,0,10*ROW('Hygiene Data'!C126)))),OFFSET('Hygiene Data'!$C$10,0,10*ROW('Hygiene Data'!C126)),NA())))</f>
        <v>#N/A</v>
      </c>
      <c r="BC132" s="254" t="e">
        <f ca="true">+IF(AND(ISNUMBER(OFFSET('Hygiene Data'!$D$6,0,10*ROW('Hygiene Data'!D126))),DR132="Yes"),OFFSET('Hygiene Data'!$D$6,0,10*ROW('Hygiene Data'!D126)),IF(AND(ISNUMBER(OFFSET('Hygiene Data'!$D$6,0,10*ROW('Hygiene Data'!D126))),DR132="No",ISNUMBER(OFFSET('Hygiene Data'!$D$6,0,10*ROW('Hygiene Data'!D126)))),CONCATENATE("[",ROUND(OFFSET('Hygiene Data'!$D$6,0,10*ROW('Hygiene Data'!D126)),0),"]"),IF(AND(ISNUMBER(OFFSET('Hygiene Data'!$D$6,0,10*ROW('Hygiene Data'!D126))),DR132="",ISNUMBER(OFFSET('Hygiene Data'!$D$6,0,10*ROW('Hygiene Data'!D126)))),OFFSET('Hygiene Data'!$D$6,0,10*ROW('Hygiene Data'!D126)),NA())))</f>
        <v>#N/A</v>
      </c>
      <c r="BD132" s="254" t="e">
        <f ca="true">+IF(AND(ISNUMBER(OFFSET('Hygiene Data'!$D$8,0,10*ROW('Hygiene Data'!D126))),DS132="Yes"),OFFSET('Hygiene Data'!$D$8,0,10*ROW('Hygiene Data'!D126)),IF(AND(ISNUMBER(OFFSET('Hygiene Data'!$D$8,0,10*ROW('Hygiene Data'!D126))),DS132="No",ISNUMBER(OFFSET('Hygiene Data'!$D$8,0,10*ROW('Hygiene Data'!D126)))),CONCATENATE("[",ROUND(OFFSET('Hygiene Data'!$D$8,0,10*ROW('Hygiene Data'!D126)),0),"]"),IF(AND(ISNUMBER(OFFSET('Hygiene Data'!$D$8,0,10*ROW('Hygiene Data'!D126))),DS132="",ISNUMBER(OFFSET('Hygiene Data'!$D$8,0,10*ROW('Hygiene Data'!D126)))),OFFSET('Hygiene Data'!$D$8,0,10*ROW('Hygiene Data'!D126)),NA())))</f>
        <v>#N/A</v>
      </c>
      <c r="BE132" s="254" t="e">
        <f ca="true">+IF(AND(ISNUMBER(OFFSET('Hygiene Data'!$D$10,0,10*ROW('Hygiene Data'!D126))),DT132="Yes"),OFFSET('Hygiene Data'!$D$10,0,10*ROW('Hygiene Data'!D126)),IF(AND(ISNUMBER(OFFSET('Hygiene Data'!$D$10,0,10*ROW('Hygiene Data'!D126))),DT132="No",ISNUMBER(OFFSET('Hygiene Data'!$D$10,0,10*ROW('Hygiene Data'!D126)))),CONCATENATE("[",ROUND(OFFSET('Hygiene Data'!$D$10,0,10*ROW('Hygiene Data'!D126)),0),"]"),IF(AND(ISNUMBER(OFFSET('Hygiene Data'!$D$10,0,10*ROW('Hygiene Data'!D126))),DT132="",ISNUMBER(OFFSET('Hygiene Data'!$D$10,0,10*ROW('Hygiene Data'!D126)))),OFFSET('Hygiene Data'!$D$10,0,10*ROW('Hygiene Data'!D126)),NA())))</f>
        <v>#N/A</v>
      </c>
      <c r="BF132" s="254" t="e">
        <f ca="true">+IF(AND(ISNUMBER(OFFSET('Hygiene Data'!$E$6,0,10*ROW('Hygiene Data'!E126))),DU132="Yes"),OFFSET('Hygiene Data'!$E$6,0,10*ROW('Hygiene Data'!E126)),IF(AND(ISNUMBER(OFFSET('Hygiene Data'!$E$6,0,10*ROW('Hygiene Data'!E126))),DU132="No",ISNUMBER(OFFSET('Hygiene Data'!$E$6,0,10*ROW('Hygiene Data'!E126)))),CONCATENATE("[",ROUND(OFFSET('Hygiene Data'!$E$6,0,10*ROW('Hygiene Data'!E126)),0),"]"),IF(AND(ISNUMBER(OFFSET('Hygiene Data'!$E$6,0,10*ROW('Hygiene Data'!E126))),DU132="",ISNUMBER(OFFSET('Hygiene Data'!$E$6,0,10*ROW('Hygiene Data'!E126)))),OFFSET('Hygiene Data'!$E$6,0,10*ROW('Hygiene Data'!E126)),NA())))</f>
        <v>#N/A</v>
      </c>
      <c r="BG132" s="254" t="e">
        <f ca="true">+IF(AND(ISNUMBER(OFFSET('Hygiene Data'!$E$8,0,10*ROW('Hygiene Data'!E126))),DV132="Yes"),OFFSET('Hygiene Data'!$E$8,0,10*ROW('Hygiene Data'!E126)),IF(AND(ISNUMBER(OFFSET('Hygiene Data'!$E$8,0,10*ROW('Hygiene Data'!E126))),DV132="No",ISNUMBER(OFFSET('Hygiene Data'!$E$8,0,10*ROW('Hygiene Data'!E126)))),CONCATENATE("[",ROUND(OFFSET('Hygiene Data'!$E$8,0,10*ROW('Hygiene Data'!E126)),0),"]"),IF(AND(ISNUMBER(OFFSET('Hygiene Data'!$E$8,0,10*ROW('Hygiene Data'!E126))),DV132="",ISNUMBER(OFFSET('Hygiene Data'!$E$8,0,10*ROW('Hygiene Data'!E126)))),OFFSET('Hygiene Data'!$E$8,0,10*ROW('Hygiene Data'!E126)),NA())))</f>
        <v>#N/A</v>
      </c>
      <c r="BH132" s="254" t="e">
        <f ca="true">+IF(AND(ISNUMBER(OFFSET('Hygiene Data'!$E$10,0,10*ROW('Hygiene Data'!E126))),DW132="Yes"),OFFSET('Hygiene Data'!$E$10,0,10*ROW('Hygiene Data'!E126)),IF(AND(ISNUMBER(OFFSET('Hygiene Data'!$E$10,0,10*ROW('Hygiene Data'!E126))),DW132="No",ISNUMBER(OFFSET('Hygiene Data'!$E$10,0,10*ROW('Hygiene Data'!E126)))),CONCATENATE("[",ROUND(OFFSET('Hygiene Data'!$E$10,0,10*ROW('Hygiene Data'!E126)),0),"]"),IF(AND(ISNUMBER(OFFSET('Hygiene Data'!$E$10,0,10*ROW('Hygiene Data'!E126))),DW132="",ISNUMBER(OFFSET('Hygiene Data'!$E$10,0,10*ROW('Hygiene Data'!E126)))),OFFSET('Hygiene Data'!$E$10,0,10*ROW('Hygiene Data'!E126)),NA())))</f>
        <v>#N/A</v>
      </c>
      <c r="BI132" s="254" t="e">
        <f ca="true">+IF(AND(ISNUMBER(OFFSET('Hygiene Data'!$F$6,0,10*ROW('Hygiene Data'!F126))),DX132="Yes"),OFFSET('Hygiene Data'!$F$6,0,10*ROW('Hygiene Data'!F126)),IF(AND(ISNUMBER(OFFSET('Hygiene Data'!$F$6,0,10*ROW('Hygiene Data'!F126))),DX132="No",ISNUMBER(OFFSET('Hygiene Data'!$F$6,0,10*ROW('Hygiene Data'!F126)))),CONCATENATE("[",ROUND(OFFSET('Hygiene Data'!$F$6,0,10*ROW('Hygiene Data'!F126)),0),"]"),IF(AND(ISNUMBER(OFFSET('Hygiene Data'!$F$6,0,10*ROW('Hygiene Data'!F126))),DX132="",ISNUMBER(OFFSET('Hygiene Data'!$F$6,0,10*ROW('Hygiene Data'!F126)))),OFFSET('Hygiene Data'!$F$6,0,10*ROW('Hygiene Data'!F126)),NA())))</f>
        <v>#N/A</v>
      </c>
      <c r="BJ132" s="254" t="e">
        <f ca="true">+IF(AND(ISNUMBER(OFFSET('Hygiene Data'!$F$8,0,10*ROW('Hygiene Data'!F126))),DY132="Yes"),OFFSET('Hygiene Data'!$F$8,0,10*ROW('Hygiene Data'!F126)),IF(AND(ISNUMBER(OFFSET('Hygiene Data'!$F$8,0,10*ROW('Hygiene Data'!F126))),DY132="No",ISNUMBER(OFFSET('Hygiene Data'!$F$8,0,10*ROW('Hygiene Data'!F126)))),CONCATENATE("[",ROUND(OFFSET('Hygiene Data'!$F$8,0,10*ROW('Hygiene Data'!F126)),0),"]"),IF(AND(ISNUMBER(OFFSET('Hygiene Data'!$F$8,0,10*ROW('Hygiene Data'!F126))),DY132="",ISNUMBER(OFFSET('Hygiene Data'!$F$8,0,10*ROW('Hygiene Data'!F126)))),OFFSET('Hygiene Data'!$F$8,0,10*ROW('Hygiene Data'!F126)),NA())))</f>
        <v>#N/A</v>
      </c>
      <c r="BK132" s="254" t="e">
        <f ca="true">+IF(AND(ISNUMBER(OFFSET('Hygiene Data'!$F$10,0,10*ROW('Hygiene Data'!F126))),DZ132="Yes"),OFFSET('Hygiene Data'!$F$10,0,10*ROW('Hygiene Data'!F126)),IF(AND(ISNUMBER(OFFSET('Hygiene Data'!$F$10,0,10*ROW('Hygiene Data'!F126))),DZ132="No",ISNUMBER(OFFSET('Hygiene Data'!$F$10,0,10*ROW('Hygiene Data'!F126)))),CONCATENATE("[",ROUND(OFFSET('Hygiene Data'!$F$10,0,10*ROW('Hygiene Data'!F126)),0),"]"),IF(AND(ISNUMBER(OFFSET('Hygiene Data'!$F$10,0,10*ROW('Hygiene Data'!F126))),DZ132="",ISNUMBER(OFFSET('Hygiene Data'!$F$10,0,10*ROW('Hygiene Data'!F126)))),OFFSET('Hygiene Data'!$F$10,0,10*ROW('Hygiene Data'!F126)),NA())))</f>
        <v>#N/A</v>
      </c>
      <c r="BL132" s="254" t="e">
        <f ca="true">+IF(AND(ISNUMBER(OFFSET('Hygiene Data'!$G$6,0,10*ROW('Hygiene Data'!G126))),EA132="Yes"),OFFSET('Hygiene Data'!$G$6,0,10*ROW('Hygiene Data'!G126)),IF(AND(ISNUMBER(OFFSET('Hygiene Data'!$G$6,0,10*ROW('Hygiene Data'!G126))),EA132="No",ISNUMBER(OFFSET('Hygiene Data'!$G$6,0,10*ROW('Hygiene Data'!G126)))),CONCATENATE("[",ROUND(OFFSET('Hygiene Data'!$G$6,0,10*ROW('Hygiene Data'!G126)),0),"]"),IF(AND(ISNUMBER(OFFSET('Hygiene Data'!$G$6,0,10*ROW('Hygiene Data'!G126))),EA132="",ISNUMBER(OFFSET('Hygiene Data'!$G$6,0,10*ROW('Hygiene Data'!G126)))),OFFSET('Hygiene Data'!$G$6,0,10*ROW('Hygiene Data'!G126)),NA())))</f>
        <v>#N/A</v>
      </c>
      <c r="BM132" s="254" t="e">
        <f ca="true">+IF(AND(ISNUMBER(OFFSET('Hygiene Data'!$G$8,0,10*ROW('Hygiene Data'!G126))),EB132="Yes"),OFFSET('Hygiene Data'!$G$8,0,10*ROW('Hygiene Data'!G126)),IF(AND(ISNUMBER(OFFSET('Hygiene Data'!$G$8,0,10*ROW('Hygiene Data'!G126))),EB132="No",ISNUMBER(OFFSET('Hygiene Data'!$G$8,0,10*ROW('Hygiene Data'!G126)))),CONCATENATE("[",ROUND(OFFSET('Hygiene Data'!$G$8,0,10*ROW('Hygiene Data'!G126)),0),"]"),IF(AND(ISNUMBER(OFFSET('Hygiene Data'!$G$8,0,10*ROW('Hygiene Data'!G126))),EB132="",ISNUMBER(OFFSET('Hygiene Data'!$G$8,0,10*ROW('Hygiene Data'!G126)))),OFFSET('Hygiene Data'!$G$8,0,10*ROW('Hygiene Data'!G126)),NA())))</f>
        <v>#N/A</v>
      </c>
      <c r="BN132" s="254" t="e">
        <f ca="true">+IF(AND(ISNUMBER(OFFSET('Hygiene Data'!$G$10,0,10*ROW('Hygiene Data'!G126))),EC132="Yes"),OFFSET('Hygiene Data'!$G$10,0,10*ROW('Hygiene Data'!G126)),IF(AND(ISNUMBER(OFFSET('Hygiene Data'!$G$10,0,10*ROW('Hygiene Data'!G126))),EC132="No",ISNUMBER(OFFSET('Hygiene Data'!$G$10,0,10*ROW('Hygiene Data'!G126)))),CONCATENATE("[",ROUND(OFFSET('Hygiene Data'!$G$10,0,10*ROW('Hygiene Data'!G126)),0),"]"),IF(AND(ISNUMBER(OFFSET('Hygiene Data'!$G$10,0,10*ROW('Hygiene Data'!G126))),EC132="",ISNUMBER(OFFSET('Hygiene Data'!$G$10,0,10*ROW('Hygiene Data'!G126)))),OFFSET('Hygiene Data'!$G$10,0,10*ROW('Hygiene Data'!G126)),NA())))</f>
        <v>#N/A</v>
      </c>
      <c r="BO132" s="254" t="e">
        <f ca="true">+IF(AND(ISNUMBER(OFFSET('Hygiene Data'!$H$6,0,10*ROW('Hygiene Data'!H126))),ED132="Yes"),OFFSET('Hygiene Data'!$H$6,0,10*ROW('Hygiene Data'!H126)),IF(AND(ISNUMBER(OFFSET('Hygiene Data'!$H$6,0,10*ROW('Hygiene Data'!H126))),ED132="No",ISNUMBER(OFFSET('Hygiene Data'!$H$6,0,10*ROW('Hygiene Data'!H126)))),CONCATENATE("[",ROUND(OFFSET('Hygiene Data'!$H$6,0,10*ROW('Hygiene Data'!H126)),0),"]"),IF(AND(ISNUMBER(OFFSET('Hygiene Data'!$H$6,0,10*ROW('Hygiene Data'!H126))),ED132="",ISNUMBER(OFFSET('Hygiene Data'!$H$6,0,10*ROW('Hygiene Data'!H126)))),OFFSET('Hygiene Data'!$H$6,0,10*ROW('Hygiene Data'!H126)),NA())))</f>
        <v>#N/A</v>
      </c>
      <c r="BP132" s="254" t="e">
        <f ca="true">+IF(AND(ISNUMBER(OFFSET('Hygiene Data'!$H$8,0,10*ROW('Hygiene Data'!H126))),EE132="Yes"),OFFSET('Hygiene Data'!$H$8,0,10*ROW('Hygiene Data'!H126)),IF(AND(ISNUMBER(OFFSET('Hygiene Data'!$H$8,0,10*ROW('Hygiene Data'!H126))),EE132="No",ISNUMBER(OFFSET('Hygiene Data'!$H$8,0,10*ROW('Hygiene Data'!H126)))),CONCATENATE("[",ROUND(OFFSET('Hygiene Data'!$H$8,0,10*ROW('Hygiene Data'!H126)),0),"]"),IF(AND(ISNUMBER(OFFSET('Hygiene Data'!$H$8,0,10*ROW('Hygiene Data'!H126))),EE132="",ISNUMBER(OFFSET('Hygiene Data'!$H$8,0,10*ROW('Hygiene Data'!H126)))),OFFSET('Hygiene Data'!$H$8,0,10*ROW('Hygiene Data'!H126)),NA())))</f>
        <v>#N/A</v>
      </c>
      <c r="BQ132" s="254" t="e">
        <f ca="true">+IF(AND(ISNUMBER(OFFSET('Hygiene Data'!$H$10,0,10*ROW('Hygiene Data'!H126))),EF132="Yes"),OFFSET('Hygiene Data'!$H$10,0,10*ROW('Hygiene Data'!H126)),IF(AND(ISNUMBER(OFFSET('Hygiene Data'!$H$10,0,10*ROW('Hygiene Data'!H126))),EF132="No",ISNUMBER(OFFSET('Hygiene Data'!$H$10,0,10*ROW('Hygiene Data'!H126)))),CONCATENATE("[",ROUND(OFFSET('Hygiene Data'!$H$10,0,10*ROW('Hygiene Data'!H126)),0),"]"),IF(AND(ISNUMBER(OFFSET('Hygiene Data'!$H$10,0,10*ROW('Hygiene Data'!H126))),EF132="",ISNUMBER(OFFSET('Hygiene Data'!$H$10,0,10*ROW('Hygiene Data'!H126)))),OFFSET('Hygiene Data'!$H$10,0,10*ROW('Hygiene Data'!H126)),NA())))</f>
        <v>#N/A</v>
      </c>
      <c r="BS132" s="36" t="str">
        <f ca="true">+IF(OFFSET('Water Data'!$C$28,0,10*ROW('Water Data'!C126))="","",OFFSET('Water Data'!$C$28,0,10*ROW('Water Data'!C126)))</f>
        <v/>
      </c>
      <c r="BT132" s="36" t="str">
        <f ca="true">+IF(OFFSET('Water Data'!$C$29,0,10*ROW('Water Data'!C126))="","",OFFSET('Water Data'!$C$29,0,10*ROW('Water Data'!C126)))</f>
        <v/>
      </c>
      <c r="BU132" s="36" t="str">
        <f ca="true">+IF(OFFSET('Water Data'!$C$30,0,10*ROW('Water Data'!C126))="","",OFFSET('Water Data'!$C$30,0,10*ROW('Water Data'!C126)))</f>
        <v/>
      </c>
      <c r="BV132" s="36" t="str">
        <f ca="true">+IF(OFFSET('Water Data'!$D$28,0,10*ROW('Water Data'!D126))="","",OFFSET('Water Data'!$D$28,0,10*ROW('Water Data'!D126)))</f>
        <v/>
      </c>
      <c r="BW132" s="36" t="str">
        <f ca="true">+IF(OFFSET('Water Data'!$D$29,0,10*ROW('Water Data'!D126))="","",OFFSET('Water Data'!$D$29,0,10*ROW('Water Data'!D126)))</f>
        <v/>
      </c>
      <c r="BX132" s="36" t="str">
        <f ca="true">+IF(OFFSET('Water Data'!$D$30,0,10*ROW('Water Data'!D126))="","",OFFSET('Water Data'!$D$30,0,10*ROW('Water Data'!D126)))</f>
        <v/>
      </c>
      <c r="BY132" s="36" t="str">
        <f ca="true">+IF(OFFSET('Water Data'!$E$28,0,10*ROW('Water Data'!E126))="","",OFFSET('Water Data'!$E$28,0,10*ROW('Water Data'!E126)))</f>
        <v/>
      </c>
      <c r="BZ132" s="36" t="str">
        <f ca="true">+IF(OFFSET('Water Data'!$E$29,0,10*ROW('Water Data'!E126))="","",OFFSET('Water Data'!$E$29,0,10*ROW('Water Data'!E126)))</f>
        <v/>
      </c>
      <c r="CA132" s="36" t="str">
        <f ca="true">+IF(OFFSET('Water Data'!$E$30,0,10*ROW('Water Data'!E126))="","",OFFSET('Water Data'!$E$30,0,10*ROW('Water Data'!E126)))</f>
        <v/>
      </c>
      <c r="CB132" s="36" t="str">
        <f ca="true">+IF(OFFSET('Water Data'!$F$28,0,10*ROW('Water Data'!F126))="","",OFFSET('Water Data'!$F$28,0,10*ROW('Water Data'!F126)))</f>
        <v/>
      </c>
      <c r="CC132" s="36" t="str">
        <f ca="true">+IF(OFFSET('Water Data'!$F$29,0,10*ROW('Water Data'!F126))="","",OFFSET('Water Data'!$F$29,0,10*ROW('Water Data'!F126)))</f>
        <v/>
      </c>
      <c r="CD132" s="36" t="str">
        <f ca="true">+IF(OFFSET('Water Data'!$F$30,0,10*ROW('Water Data'!F126))="","",OFFSET('Water Data'!$F$30,0,10*ROW('Water Data'!F126)))</f>
        <v/>
      </c>
      <c r="CE132" s="36" t="str">
        <f ca="true">+IF(OFFSET('Water Data'!$G$28,0,10*ROW('Water Data'!G126))="","",OFFSET('Water Data'!$G$28,0,10*ROW('Water Data'!G126)))</f>
        <v/>
      </c>
      <c r="CF132" s="36" t="str">
        <f ca="true">+IF(OFFSET('Water Data'!$G$29,0,10*ROW('Water Data'!G126))="","",OFFSET('Water Data'!$G$29,0,10*ROW('Water Data'!G126)))</f>
        <v/>
      </c>
      <c r="CG132" s="36" t="str">
        <f ca="true">+IF(OFFSET('Water Data'!$G$30,0,10*ROW('Water Data'!G126))="","",OFFSET('Water Data'!$G$30,0,10*ROW('Water Data'!G126)))</f>
        <v/>
      </c>
      <c r="CH132" s="36" t="str">
        <f ca="true">+IF(OFFSET('Water Data'!$H$28,0,10*ROW('Water Data'!H126))="","",OFFSET('Water Data'!$H$28,0,10*ROW('Water Data'!H126)))</f>
        <v/>
      </c>
      <c r="CI132" s="36" t="str">
        <f ca="true">+IF(OFFSET('Water Data'!$H$29,0,10*ROW('Water Data'!H126))="","",OFFSET('Water Data'!$H$29,0,10*ROW('Water Data'!H126)))</f>
        <v/>
      </c>
      <c r="CJ132" s="36" t="str">
        <f ca="true">+IF(OFFSET('Water Data'!$H$30,0,10*ROW('Water Data'!H126))="","",OFFSET('Water Data'!$H$30,0,10*ROW('Water Data'!H126)))</f>
        <v/>
      </c>
      <c r="CK132" s="36" t="str">
        <f ca="true">+IF(OFFSET('Sanitation Data'!$C$29,0,10*ROW('Sanitation Data'!C126))="","",OFFSET('Sanitation Data'!$C$29,0,10*ROW('Sanitation Data'!C126)))</f>
        <v/>
      </c>
      <c r="CL132" s="36" t="str">
        <f ca="true">+IF(OFFSET('Sanitation Data'!$C$30,0,10*ROW('Sanitation Data'!C126))="","",OFFSET('Sanitation Data'!$C$30,0,10*ROW('Sanitation Data'!C126)))</f>
        <v/>
      </c>
      <c r="CM132" s="36" t="str">
        <f ca="true">+IF(OFFSET('Sanitation Data'!$C$31,0,10*ROW('Sanitation Data'!C126))="","",OFFSET('Sanitation Data'!$C$31,0,10*ROW('Sanitation Data'!C126)))</f>
        <v/>
      </c>
      <c r="CN132" s="36" t="str">
        <f ca="true">+IF(OFFSET('Sanitation Data'!$C$32,0,10*ROW('Sanitation Data'!C126))="","",OFFSET('Sanitation Data'!$C$32,0,10*ROW('Sanitation Data'!C126)))</f>
        <v/>
      </c>
      <c r="CO132" s="36" t="str">
        <f ca="true">+IF(OFFSET('Sanitation Data'!$C$33,0,10*ROW('Sanitation Data'!C126))="","",OFFSET('Sanitation Data'!$C$33,0,10*ROW('Sanitation Data'!C126)))</f>
        <v/>
      </c>
      <c r="CP132" s="36" t="str">
        <f ca="true">+IF(OFFSET('Sanitation Data'!$D$29,0,10*ROW('Sanitation Data'!D126))="","",OFFSET('Sanitation Data'!$D$29,0,10*ROW('Sanitation Data'!D126)))</f>
        <v/>
      </c>
      <c r="CQ132" s="36" t="str">
        <f ca="true">+IF(OFFSET('Sanitation Data'!$D$30,0,10*ROW('Sanitation Data'!D126))="","",OFFSET('Sanitation Data'!$D$30,0,10*ROW('Sanitation Data'!D126)))</f>
        <v/>
      </c>
      <c r="CR132" s="36" t="str">
        <f ca="true">+IF(OFFSET('Sanitation Data'!$D$31,0,10*ROW('Sanitation Data'!D126))="","",OFFSET('Sanitation Data'!$D$31,0,10*ROW('Sanitation Data'!D126)))</f>
        <v/>
      </c>
      <c r="CS132" s="36" t="str">
        <f ca="true">+IF(OFFSET('Sanitation Data'!$D$32,0,10*ROW('Sanitation Data'!D126))="","",OFFSET('Sanitation Data'!$D$32,0,10*ROW('Sanitation Data'!D126)))</f>
        <v/>
      </c>
      <c r="CT132" s="36" t="str">
        <f ca="true">+IF(OFFSET('Sanitation Data'!$D$33,0,10*ROW('Sanitation Data'!D126))="","",OFFSET('Sanitation Data'!$D$33,0,10*ROW('Sanitation Data'!D126)))</f>
        <v/>
      </c>
      <c r="CU132" s="36" t="str">
        <f ca="true">+IF(OFFSET('Sanitation Data'!$E$29,0,10*ROW('Sanitation Data'!E126))="","",OFFSET('Sanitation Data'!$E$29,0,10*ROW('Sanitation Data'!E126)))</f>
        <v/>
      </c>
      <c r="CV132" s="36" t="str">
        <f ca="true">+IF(OFFSET('Sanitation Data'!$E$30,0,10*ROW('Sanitation Data'!E126))="","",OFFSET('Sanitation Data'!$E$30,0,10*ROW('Sanitation Data'!E126)))</f>
        <v/>
      </c>
      <c r="CW132" s="36" t="str">
        <f ca="true">+IF(OFFSET('Sanitation Data'!$E$31,0,10*ROW('Sanitation Data'!E126))="","",OFFSET('Sanitation Data'!$E$31,0,10*ROW('Sanitation Data'!E126)))</f>
        <v/>
      </c>
      <c r="CX132" s="36" t="str">
        <f ca="true">+IF(OFFSET('Sanitation Data'!$E$32,0,10*ROW('Sanitation Data'!E126))="","",OFFSET('Sanitation Data'!$E$32,0,10*ROW('Sanitation Data'!E126)))</f>
        <v/>
      </c>
      <c r="CY132" s="36" t="str">
        <f ca="true">+IF(OFFSET('Sanitation Data'!$E$33,0,10*ROW('Sanitation Data'!E126))="","",OFFSET('Sanitation Data'!$E$33,0,10*ROW('Sanitation Data'!E126)))</f>
        <v/>
      </c>
      <c r="CZ132" s="36" t="str">
        <f ca="true">+IF(OFFSET('Sanitation Data'!$F$29,0,10*ROW('Sanitation Data'!F126))="","",OFFSET('Sanitation Data'!$F$29,0,10*ROW('Sanitation Data'!F126)))</f>
        <v/>
      </c>
      <c r="DA132" s="36" t="str">
        <f ca="true">+IF(OFFSET('Sanitation Data'!$F$30,0,10*ROW('Sanitation Data'!F126))="","",OFFSET('Sanitation Data'!$F$30,0,10*ROW('Sanitation Data'!F126)))</f>
        <v/>
      </c>
      <c r="DB132" s="36" t="str">
        <f ca="true">+IF(OFFSET('Sanitation Data'!$F$31,0,10*ROW('Sanitation Data'!F126))="","",OFFSET('Sanitation Data'!$F$31,0,10*ROW('Sanitation Data'!F126)))</f>
        <v/>
      </c>
      <c r="DC132" s="36" t="str">
        <f ca="true">+IF(OFFSET('Sanitation Data'!$F$32,0,10*ROW('Sanitation Data'!F126))="","",OFFSET('Sanitation Data'!$F$32,0,10*ROW('Sanitation Data'!F126)))</f>
        <v/>
      </c>
      <c r="DD132" s="36" t="str">
        <f ca="true">+IF(OFFSET('Sanitation Data'!$F$33,0,10*ROW('Sanitation Data'!F126))="","",OFFSET('Sanitation Data'!$F$33,0,10*ROW('Sanitation Data'!F126)))</f>
        <v/>
      </c>
      <c r="DE132" s="36" t="str">
        <f ca="true">+IF(OFFSET('Sanitation Data'!$G$29,0,10*ROW('Sanitation Data'!G126))="","",OFFSET('Sanitation Data'!$G$29,0,10*ROW('Sanitation Data'!G126)))</f>
        <v/>
      </c>
      <c r="DF132" s="36" t="str">
        <f ca="true">+IF(OFFSET('Sanitation Data'!$G$30,0,10*ROW('Sanitation Data'!G126))="","",OFFSET('Sanitation Data'!$G$30,0,10*ROW('Sanitation Data'!G126)))</f>
        <v/>
      </c>
      <c r="DG132" s="36" t="str">
        <f ca="true">+IF(OFFSET('Sanitation Data'!$G$31,0,10*ROW('Sanitation Data'!G126))="","",OFFSET('Sanitation Data'!$G$31,0,10*ROW('Sanitation Data'!G126)))</f>
        <v/>
      </c>
      <c r="DH132" s="36" t="str">
        <f ca="true">+IF(OFFSET('Sanitation Data'!$G$32,0,10*ROW('Sanitation Data'!G126))="","",OFFSET('Sanitation Data'!$G$32,0,10*ROW('Sanitation Data'!G126)))</f>
        <v/>
      </c>
      <c r="DI132" s="36" t="str">
        <f ca="true">+IF(OFFSET('Sanitation Data'!$G$33,0,10*ROW('Sanitation Data'!G126))="","",OFFSET('Sanitation Data'!$G$33,0,10*ROW('Sanitation Data'!G126)))</f>
        <v/>
      </c>
      <c r="DJ132" s="36" t="str">
        <f ca="true">+IF(OFFSET('Sanitation Data'!$H$29,0,10*ROW('Sanitation Data'!H126))="","",OFFSET('Sanitation Data'!$H$29,0,10*ROW('Sanitation Data'!H126)))</f>
        <v/>
      </c>
      <c r="DK132" s="36" t="str">
        <f ca="true">+IF(OFFSET('Sanitation Data'!$H$30,0,10*ROW('Sanitation Data'!H126))="","",OFFSET('Sanitation Data'!$H$30,0,10*ROW('Sanitation Data'!H126)))</f>
        <v/>
      </c>
      <c r="DL132" s="36" t="str">
        <f ca="true">+IF(OFFSET('Sanitation Data'!$H$31,0,10*ROW('Sanitation Data'!H126))="","",OFFSET('Sanitation Data'!$H$31,0,10*ROW('Sanitation Data'!H126)))</f>
        <v/>
      </c>
      <c r="DM132" s="36" t="str">
        <f ca="true">+IF(OFFSET('Sanitation Data'!$H$32,0,10*ROW('Sanitation Data'!H126))="","",OFFSET('Sanitation Data'!$H$32,0,10*ROW('Sanitation Data'!H126)))</f>
        <v/>
      </c>
      <c r="DN132" s="36" t="str">
        <f ca="true">+IF(OFFSET('Sanitation Data'!$H$33,0,10*ROW('Sanitation Data'!H126))="","",OFFSET('Sanitation Data'!$H$33,0,10*ROW('Sanitation Data'!H126)))</f>
        <v/>
      </c>
      <c r="DO132" s="36" t="str">
        <f ca="true">+IF(OFFSET('Hygiene Data'!$C$12,0,10*ROW('Hygiene Data'!C126))="","",OFFSET('Hygiene Data'!$C$12,0,10*ROW('Hygiene Data'!C126)))</f>
        <v/>
      </c>
      <c r="DP132" s="36" t="str">
        <f ca="true">+IF(OFFSET('Hygiene Data'!$C$13,0,10*ROW('Hygiene Data'!C126))="","",OFFSET('Hygiene Data'!$C$13,0,10*ROW('Hygiene Data'!C126)))</f>
        <v/>
      </c>
      <c r="DQ132" s="36" t="str">
        <f ca="true">+IF(OFFSET('Hygiene Data'!$C$14,0,10*ROW('Hygiene Data'!C126))="","",OFFSET('Hygiene Data'!$C$14,0,10*ROW('Hygiene Data'!C126)))</f>
        <v/>
      </c>
      <c r="DR132" s="36" t="str">
        <f ca="true">+IF(OFFSET('Hygiene Data'!$D$12,0,10*ROW('Hygiene Data'!D126))="","",OFFSET('Hygiene Data'!$D$12,0,10*ROW('Hygiene Data'!D126)))</f>
        <v/>
      </c>
      <c r="DS132" s="36" t="str">
        <f ca="true">+IF(OFFSET('Hygiene Data'!$D$13,0,10*ROW('Hygiene Data'!D126))="","",OFFSET('Hygiene Data'!$D$13,0,10*ROW('Hygiene Data'!D126)))</f>
        <v/>
      </c>
      <c r="DT132" s="36" t="str">
        <f ca="true">+IF(OFFSET('Hygiene Data'!$D$14,0,10*ROW('Hygiene Data'!D126))="","",OFFSET('Hygiene Data'!$D$14,0,10*ROW('Hygiene Data'!D126)))</f>
        <v/>
      </c>
      <c r="DU132" s="36" t="str">
        <f ca="true">+IF(OFFSET('Hygiene Data'!$E$12,0,10*ROW('Hygiene Data'!E126))="","",OFFSET('Hygiene Data'!$E$12,0,10*ROW('Hygiene Data'!E126)))</f>
        <v/>
      </c>
      <c r="DV132" s="36" t="str">
        <f ca="true">+IF(OFFSET('Hygiene Data'!$E$13,0,10*ROW('Hygiene Data'!E126))="","",OFFSET('Hygiene Data'!$E$13,0,10*ROW('Hygiene Data'!E126)))</f>
        <v/>
      </c>
      <c r="DW132" s="36" t="str">
        <f ca="true">+IF(OFFSET('Hygiene Data'!$E$14,0,10*ROW('Hygiene Data'!E126))="","",OFFSET('Hygiene Data'!$E$14,0,10*ROW('Hygiene Data'!E126)))</f>
        <v/>
      </c>
      <c r="DX132" s="36" t="str">
        <f ca="true">+IF(OFFSET('Hygiene Data'!$F$12,0,10*ROW('Hygiene Data'!F126))="","",OFFSET('Hygiene Data'!$F$12,0,10*ROW('Hygiene Data'!F126)))</f>
        <v/>
      </c>
      <c r="DY132" s="36" t="str">
        <f ca="true">+IF(OFFSET('Hygiene Data'!$F$13,0,10*ROW('Hygiene Data'!F126))="","",OFFSET('Hygiene Data'!$F$13,0,10*ROW('Hygiene Data'!F126)))</f>
        <v/>
      </c>
      <c r="DZ132" s="36" t="str">
        <f ca="true">+IF(OFFSET('Hygiene Data'!$F$14,0,10*ROW('Hygiene Data'!F126))="","",OFFSET('Hygiene Data'!$F$14,0,10*ROW('Hygiene Data'!F126)))</f>
        <v/>
      </c>
      <c r="EA132" s="36" t="str">
        <f ca="true">+IF(OFFSET('Hygiene Data'!$G$12,0,10*ROW('Hygiene Data'!G126))="","",OFFSET('Hygiene Data'!$G$12,0,10*ROW('Hygiene Data'!G126)))</f>
        <v/>
      </c>
      <c r="EB132" s="36" t="str">
        <f ca="true">+IF(OFFSET('Hygiene Data'!$G$13,0,10*ROW('Hygiene Data'!G126))="","",OFFSET('Hygiene Data'!$G$13,0,10*ROW('Hygiene Data'!G126)))</f>
        <v/>
      </c>
      <c r="EC132" s="36" t="str">
        <f ca="true">+IF(OFFSET('Hygiene Data'!$G$14,0,10*ROW('Hygiene Data'!G126))="","",OFFSET('Hygiene Data'!$G$14,0,10*ROW('Hygiene Data'!G126)))</f>
        <v/>
      </c>
      <c r="ED132" s="36" t="str">
        <f ca="true">+IF(OFFSET('Hygiene Data'!$H$12,0,10*ROW('Hygiene Data'!H126))="","",OFFSET('Hygiene Data'!$H$12,0,10*ROW('Hygiene Data'!H126)))</f>
        <v/>
      </c>
      <c r="EE132" s="36" t="str">
        <f ca="true">+IF(OFFSET('Hygiene Data'!$H$13,0,10*ROW('Hygiene Data'!H126))="","",OFFSET('Hygiene Data'!$H$13,0,10*ROW('Hygiene Data'!H126)))</f>
        <v/>
      </c>
      <c r="EF132" s="36" t="str">
        <f ca="true">+IF(OFFSET('Hygiene Data'!$H$14,0,10*ROW('Hygiene Data'!H126))="","",OFFSET('Hygiene Data'!$H$14,0,10*ROW('Hygiene Data'!H126)))</f>
        <v/>
      </c>
    </row>
    <row r="133" x14ac:dyDescent="0.2">
      <c r="A133" s="59" t="str">
        <f ca="true">+IF(OFFSET('Water Data'!$B$1,0,10*ROW('Water Data'!B130))="","",OFFSET('Water Data'!$B$1,0,10*ROW('Water Data'!B130)))</f>
        <v/>
      </c>
      <c r="B133" s="59" t="str">
        <f ca="true">+IF(OFFSET('Water Data'!$A$3,0,10*ROW('Water Data'!A130))="","",OFFSET('Water Data'!$A$3,0,10*ROW('Water Data'!A130)))</f>
        <v/>
      </c>
      <c r="C133" s="59" t="str">
        <f ca="true">+IF(OFFSET('Water Data'!$C$3,0,10*ROW('Water Data'!C130))="","",OFFSET('Water Data'!$C$3,0,10*ROW('Water Data'!C130)))</f>
        <v/>
      </c>
      <c r="D133" s="252" t="e">
        <f ca="true">+IF(AND(ISNUMBER(OFFSET('Water Data'!$C$5,0,10*ROW('Water Data'!C127))),BS133="Yes"),100-OFFSET('Water Data'!$C$5,0,10*ROW('Water Data'!C127)),IF(AND(ISNUMBER(OFFSET('Water Data'!$C$5,0,10*ROW('Water Data'!C127))),BS133="No",ISNUMBER(OFFSET('Water Data'!$C$5,0,10*ROW('Water Data'!C127)))),CONCATENATE("[",ROUND(100-OFFSET('Water Data'!$C$5,0,10*ROW('Water Data'!C127)),0),"]"),IF(AND(ISNUMBER(OFFSET('Water Data'!$C$5,0,10*ROW('Water Data'!C127))),BS133="",ISNUMBER(OFFSET('Water Data'!$C$5,0,10*ROW('Water Data'!C127)))),100-OFFSET('Water Data'!$C$5,0,10*ROW('Water Data'!C127)),NA())))</f>
        <v>#N/A</v>
      </c>
      <c r="E133" s="252" t="e">
        <f ca="true">+IF(AND(ISNUMBER(OFFSET('Water Data'!$C$7,0,10*ROW('Water Data'!D127))),BT133="Yes"),OFFSET('Water Data'!$C$7,0,10*ROW('Water Data'!C127)),IF(AND(ISNUMBER(OFFSET('Water Data'!$C$7,0,10*ROW('Water Data'!C127))),BT133="No",ISNUMBER(OFFSET('Water Data'!$C$7,0,10*ROW('Water Data'!C127)))),CONCATENATE("[",ROUND(OFFSET('Water Data'!$C$7,0,10*ROW('Water Data'!C127)),0),"]"),IF(AND(ISNUMBER(OFFSET('Water Data'!$C$7,0,10*ROW('Water Data'!C127))),BT133="",ISNUMBER(OFFSET('Water Data'!$C$7,0,10*ROW('Water Data'!C127)))),OFFSET('Water Data'!$C$7,0,10*ROW('Water Data'!C127)),NA())))</f>
        <v>#N/A</v>
      </c>
      <c r="F133" s="252" t="e">
        <f ca="true">+IF(AND(ISNUMBER(OFFSET('Water Data'!$C$10,0,10*ROW('Water Data'!C127))),BU133="Yes"),OFFSET('Water Data'!$C$10,0,10*ROW('Water Data'!C127)),IF(AND(ISNUMBER(OFFSET('Water Data'!$C$10,0,10*ROW('Water Data'!C127))),BU133="No",ISNUMBER(OFFSET('Water Data'!$C$10,0,10*ROW('Water Data'!C127)))),CONCATENATE("[",ROUND(OFFSET('Water Data'!$C$10,0,10*ROW('Water Data'!C127)),0),"]"),IF(AND(ISNUMBER(OFFSET('Water Data'!$C$10,0,10*ROW('Water Data'!C127))),BU133="",ISNUMBER(OFFSET('Water Data'!$C$10,0,10*ROW('Water Data'!C127)))),OFFSET('Water Data'!$C$10,0,10*ROW('Water Data'!C127)),NA())))</f>
        <v>#N/A</v>
      </c>
      <c r="G133" s="252" t="e">
        <f ca="true">+IF(AND(ISNUMBER(OFFSET('Water Data'!$D$5,0,10*ROW('Water Data'!D127))),BV133="Yes"),100-OFFSET('Water Data'!$D$5,0,10*ROW('Water Data'!D127)),IF(AND(ISNUMBER(OFFSET('Water Data'!$D$5,0,10*ROW('Water Data'!D127))),BV133="No",ISNUMBER(OFFSET('Water Data'!$D$5,0,10*ROW('Water Data'!D127)))),CONCATENATE("[",ROUND(100-OFFSET('Water Data'!$D$5,0,10*ROW('Water Data'!D127)),0),"]"),IF(AND(ISNUMBER(OFFSET('Water Data'!$D$5,0,10*ROW('Water Data'!D127))),BV133="",ISNUMBER(OFFSET('Water Data'!$D$5,0,10*ROW('Water Data'!D127)))),100-OFFSET('Water Data'!$D$5,0,10*ROW('Water Data'!D127)),NA())))</f>
        <v>#N/A</v>
      </c>
      <c r="H133" s="252" t="e">
        <f ca="true">+IF(AND(ISNUMBER(OFFSET('Water Data'!$D$7,0,10*ROW('Water Data'!D127))),BW133="Yes"),OFFSET('Water Data'!$D$7,0,10*ROW('Water Data'!D127)),IF(AND(ISNUMBER(OFFSET('Water Data'!$D$7,0,10*ROW('Water Data'!D127))),BW133="No",ISNUMBER(OFFSET('Water Data'!$D$7,0,10*ROW('Water Data'!D127)))),CONCATENATE("[",ROUND(OFFSET('Water Data'!$C$7,0,10*ROW('Water Data'!D127)),0),"]"),IF(AND(ISNUMBER(OFFSET('Water Data'!$D$7,0,10*ROW('Water Data'!D127))),BW133="",ISNUMBER(OFFSET('Water Data'!$D$7,0,10*ROW('Water Data'!D127)))),OFFSET('Water Data'!$D$7,0,10*ROW('Water Data'!D127)),NA())))</f>
        <v>#N/A</v>
      </c>
      <c r="I133" s="252" t="e">
        <f ca="true">+IF(AND(ISNUMBER(OFFSET('Water Data'!$D$10,0,10*ROW('Water Data'!D127))),BX133="Yes"),OFFSET('Water Data'!$D$10,0,10*ROW('Water Data'!D127)),IF(AND(ISNUMBER(OFFSET('Water Data'!$D$10,0,10*ROW('Water Data'!D127))),BX133="No",ISNUMBER(OFFSET('Water Data'!$D$10,0,10*ROW('Water Data'!D127)))),CONCATENATE("[",ROUND(OFFSET('Water Data'!$D$10,0,10*ROW('Water Data'!D127)),0),"]"),IF(AND(ISNUMBER(OFFSET('Water Data'!$D$10,0,10*ROW('Water Data'!D127))),BX133="",ISNUMBER(OFFSET('Water Data'!$D$10,0,10*ROW('Water Data'!D127)))),OFFSET('Water Data'!$D$10,0,10*ROW('Water Data'!D127)),NA())))</f>
        <v>#N/A</v>
      </c>
      <c r="J133" s="252" t="e">
        <f ca="true">+IF(AND(ISNUMBER(OFFSET('Water Data'!$E$5,0,10*ROW('Water Data'!E127))),BY133="Yes"),100-OFFSET('Water Data'!$E$5,0,10*ROW('Water Data'!E127)),IF(AND(ISNUMBER(OFFSET('Water Data'!$E$5,0,10*ROW('Water Data'!E127))),BY133="No",ISNUMBER(OFFSET('Water Data'!$E$5,0,10*ROW('Water Data'!E127)))),CONCATENATE("[",ROUND(100-OFFSET('Water Data'!$E$5,0,10*ROW('Water Data'!E127)),0),"]"),IF(AND(ISNUMBER(OFFSET('Water Data'!$E$5,0,10*ROW('Water Data'!E127))),BY133="",ISNUMBER(OFFSET('Water Data'!$E$5,0,10*ROW('Water Data'!E127)))),100-OFFSET('Water Data'!$E$5,0,10*ROW('Water Data'!E127)),NA())))</f>
        <v>#N/A</v>
      </c>
      <c r="K133" s="252" t="e">
        <f ca="true">+IF(AND(ISNUMBER(OFFSET('Water Data'!$E$7,0,10*ROW('Water Data'!E127))),BZ133="Yes"),OFFSET('Water Data'!$E$7,0,10*ROW('Water Data'!E127)),IF(AND(ISNUMBER(OFFSET('Water Data'!$E$7,0,10*ROW('Water Data'!E127))),BZ133="No",ISNUMBER(OFFSET('Water Data'!$E$7,0,10*ROW('Water Data'!E127)))),CONCATENATE("[",ROUND(OFFSET('Water Data'!$E$7,0,10*ROW('Water Data'!E127)),0),"]"),IF(AND(ISNUMBER(OFFSET('Water Data'!$E$7,0,10*ROW('Water Data'!E127))),BZ133="",ISNUMBER(OFFSET('Water Data'!$E$7,0,10*ROW('Water Data'!E127)))),OFFSET('Water Data'!$E$7,0,10*ROW('Water Data'!E127)),NA())))</f>
        <v>#N/A</v>
      </c>
      <c r="L133" s="252" t="e">
        <f ca="true">+IF(AND(ISNUMBER(OFFSET('Water Data'!$E$10,0,10*ROW('Water Data'!E127))),CA133="Yes"),OFFSET('Water Data'!$E$10,0,10*ROW('Water Data'!E127)),IF(AND(ISNUMBER(OFFSET('Water Data'!$E$10,0,10*ROW('Water Data'!E127))),CA133="No",ISNUMBER(OFFSET('Water Data'!$E$10,0,10*ROW('Water Data'!E127)))),CONCATENATE("[",ROUND(OFFSET('Water Data'!$E$10,0,10*ROW('Water Data'!E127)),0),"]"),IF(AND(ISNUMBER(OFFSET('Water Data'!$E$10,0,10*ROW('Water Data'!E127))),CA133="",ISNUMBER(OFFSET('Water Data'!$E$10,0,10*ROW('Water Data'!E127)))),OFFSET('Water Data'!$E$10,0,10*ROW('Water Data'!E127)),NA())))</f>
        <v>#N/A</v>
      </c>
      <c r="M133" s="252" t="e">
        <f ca="true">+IF(AND(ISNUMBER(OFFSET('Water Data'!$F$5,0,10*ROW('Water Data'!F127))),CB133="Yes"),100-OFFSET('Water Data'!$F$5,0,10*ROW('Water Data'!F127)),IF(AND(ISNUMBER(OFFSET('Water Data'!$F$5,0,10*ROW('Water Data'!F127))),CB133="No",ISNUMBER(OFFSET('Water Data'!$F$5,0,10*ROW('Water Data'!F127)))),CONCATENATE("[",ROUND(100-OFFSET('Water Data'!$F$5,0,10*ROW('Water Data'!F127)),0),"]"),IF(AND(ISNUMBER(OFFSET('Water Data'!$F$5,0,10*ROW('Water Data'!F127))),CB133="",ISNUMBER(OFFSET('Water Data'!$F$5,0,10*ROW('Water Data'!F127)))),100-OFFSET('Water Data'!$F$5,0,10*ROW('Water Data'!F127)),NA())))</f>
        <v>#N/A</v>
      </c>
      <c r="N133" s="252" t="e">
        <f ca="true">+IF(AND(ISNUMBER(OFFSET('Water Data'!$F$7,0,10*ROW('Water Data'!F127))),CC133="Yes"),OFFSET('Water Data'!$F$7,0,10*ROW('Water Data'!F127)),IF(AND(ISNUMBER(OFFSET('Water Data'!$F$7,0,10*ROW('Water Data'!F127))),CC133="No",ISNUMBER(OFFSET('Water Data'!$F$7,0,10*ROW('Water Data'!F127)))),CONCATENATE("[",ROUND(OFFSET('Water Data'!$F$7,0,10*ROW('Water Data'!F127)),0),"]"),IF(AND(ISNUMBER(OFFSET('Water Data'!$F$7,0,10*ROW('Water Data'!F127))),CC133="",ISNUMBER(OFFSET('Water Data'!$F$7,0,10*ROW('Water Data'!F127)))),OFFSET('Water Data'!$F$7,0,10*ROW('Water Data'!F127)),NA())))</f>
        <v>#N/A</v>
      </c>
      <c r="O133" s="252" t="e">
        <f ca="true">+IF(AND(ISNUMBER(OFFSET('Water Data'!$F$10,0,10*ROW('Water Data'!F127))),CD133="Yes"),OFFSET('Water Data'!$F$10,0,10*ROW('Water Data'!F127)),IF(AND(ISNUMBER(OFFSET('Water Data'!$F$10,0,10*ROW('Water Data'!F127))),CD133="No",ISNUMBER(OFFSET('Water Data'!$F$10,0,10*ROW('Water Data'!F127)))),CONCATENATE("[",ROUND(OFFSET('Water Data'!$F$10,0,10*ROW('Water Data'!F127)),0),"]"),IF(AND(ISNUMBER(OFFSET('Water Data'!$F$10,0,10*ROW('Water Data'!F127))),CD133="",ISNUMBER(OFFSET('Water Data'!$F$10,0,10*ROW('Water Data'!F127)))),OFFSET('Water Data'!$F$10,0,10*ROW('Water Data'!F127)),NA())))</f>
        <v>#N/A</v>
      </c>
      <c r="P133" s="252" t="e">
        <f ca="true">+IF(AND(ISNUMBER(OFFSET('Water Data'!$G$5,0,10*ROW('Water Data'!G127))),CE133="Yes"),100-OFFSET('Water Data'!$G$5,0,10*ROW('Water Data'!G127)),IF(AND(ISNUMBER(OFFSET('Water Data'!$G$5,0,10*ROW('Water Data'!G127))),CE133="No",ISNUMBER(OFFSET('Water Data'!$G$5,0,10*ROW('Water Data'!G127)))),CONCATENATE("[",ROUND(100-OFFSET('Water Data'!$G$5,0,10*ROW('Water Data'!G127)),0),"]"),IF(AND(ISNUMBER(OFFSET('Water Data'!$G$5,0,10*ROW('Water Data'!G127))),CE133="",ISNUMBER(OFFSET('Water Data'!$G$5,0,10*ROW('Water Data'!G127)))),100-OFFSET('Water Data'!$G$5,0,10*ROW('Water Data'!G127)),NA())))</f>
        <v>#N/A</v>
      </c>
      <c r="Q133" s="252" t="e">
        <f ca="true">+IF(AND(ISNUMBER(OFFSET('Water Data'!$G$7,0,10*ROW('Water Data'!G127))),CF133="Yes"),OFFSET('Water Data'!$G$7,0,10*ROW('Water Data'!G127)),IF(AND(ISNUMBER(OFFSET('Water Data'!$G$7,0,10*ROW('Water Data'!G127))),CF133="No",ISNUMBER(OFFSET('Water Data'!$G$7,0,10*ROW('Water Data'!G127)))),CONCATENATE("[",ROUND(OFFSET('Water Data'!$G$7,0,10*ROW('Water Data'!G127)),0),"]"),IF(AND(ISNUMBER(OFFSET('Water Data'!$G$7,0,10*ROW('Water Data'!G127))),CF133="",ISNUMBER(OFFSET('Water Data'!$G$7,0,10*ROW('Water Data'!G127)))),OFFSET('Water Data'!$G$7,0,10*ROW('Water Data'!G127)),NA())))</f>
        <v>#N/A</v>
      </c>
      <c r="R133" s="252" t="e">
        <f ca="true">+IF(AND(ISNUMBER(OFFSET('Water Data'!$G$10,0,10*ROW('Water Data'!G127))),CG133="Yes"),OFFSET('Water Data'!$G$10,0,10*ROW('Water Data'!G127)),IF(AND(ISNUMBER(OFFSET('Water Data'!$G$10,0,10*ROW('Water Data'!G127))),CG133="No",ISNUMBER(OFFSET('Water Data'!$G$10,0,10*ROW('Water Data'!G127)))),CONCATENATE("[",ROUND(OFFSET('Water Data'!$G$10,0,10*ROW('Water Data'!G127)),0),"]"),IF(AND(ISNUMBER(OFFSET('Water Data'!$G$10,0,10*ROW('Water Data'!G127))),CG133="",ISNUMBER(OFFSET('Water Data'!$G$10,0,10*ROW('Water Data'!G127)))),OFFSET('Water Data'!$G$10,0,10*ROW('Water Data'!G127)),NA())))</f>
        <v>#N/A</v>
      </c>
      <c r="S133" s="252" t="e">
        <f ca="true">+IF(AND(ISNUMBER(OFFSET('Water Data'!$H$5,0,10*ROW('Water Data'!H127))),CH133="Yes"),100-OFFSET('Water Data'!$H$5,0,10*ROW('Water Data'!H127)),IF(AND(ISNUMBER(OFFSET('Water Data'!$H$5,0,10*ROW('Water Data'!H127))),CH133="No",ISNUMBER(OFFSET('Water Data'!$H$5,0,10*ROW('Water Data'!H127)))),CONCATENATE("[",ROUND(100-OFFSET('Water Data'!$H$5,0,10*ROW('Water Data'!H127)),0),"]"),IF(AND(ISNUMBER(OFFSET('Water Data'!$H$5,0,10*ROW('Water Data'!H127))),CH133="",ISNUMBER(OFFSET('Water Data'!$H$5,0,10*ROW('Water Data'!H127)))),100-OFFSET('Water Data'!$H$5,0,10*ROW('Water Data'!H127)),NA())))</f>
        <v>#N/A</v>
      </c>
      <c r="T133" s="252" t="e">
        <f ca="true">+IF(AND(ISNUMBER(OFFSET('Water Data'!$H$7,0,10*ROW('Water Data'!H127))),CI133="Yes"),OFFSET('Water Data'!$H$7,0,10*ROW('Water Data'!H127)),IF(AND(ISNUMBER(OFFSET('Water Data'!$H$7,0,10*ROW('Water Data'!H127))),CI133="No",ISNUMBER(OFFSET('Water Data'!$H$7,0,10*ROW('Water Data'!H127)))),CONCATENATE("[",ROUND(OFFSET('Water Data'!$H$7,0,10*ROW('Water Data'!H127)),0),"]"),IF(AND(ISNUMBER(OFFSET('Water Data'!$H$7,0,10*ROW('Water Data'!H127))),CI133="",ISNUMBER(OFFSET('Water Data'!$H$7,0,10*ROW('Water Data'!H127)))),OFFSET('Water Data'!$H$7,0,10*ROW('Water Data'!H127)),NA())))</f>
        <v>#N/A</v>
      </c>
      <c r="U133" s="252" t="e">
        <f ca="true">+IF(AND(ISNUMBER(OFFSET('Water Data'!$H$10,0,10*ROW('Water Data'!H127))),CJ133="Yes"),OFFSET('Water Data'!$H$10,0,10*ROW('Water Data'!H127)),IF(AND(ISNUMBER(OFFSET('Water Data'!$H$10,0,10*ROW('Water Data'!H127))),CJ133="No",ISNUMBER(OFFSET('Water Data'!$H$10,0,10*ROW('Water Data'!H127)))),CONCATENATE("[",ROUND(OFFSET('Water Data'!$H$10,0,10*ROW('Water Data'!H127)),0),"]"),IF(AND(ISNUMBER(OFFSET('Water Data'!$H$10,0,10*ROW('Water Data'!H127))),CJ133="",ISNUMBER(OFFSET('Water Data'!$H$10,0,10*ROW('Water Data'!H127)))),OFFSET('Water Data'!$H$10,0,10*ROW('Water Data'!H127)),NA())))</f>
        <v>#N/A</v>
      </c>
      <c r="V133" s="253" t="e">
        <f ca="true">+IF(AND(ISNUMBER(OFFSET('Sanitation Data'!$C$5,0,10*ROW('Sanitation Data'!C127))),CK133="Yes"),100-OFFSET('Sanitation Data'!$C$5,0,10*ROW('Sanitation Data'!C127)),IF(AND(ISNUMBER(OFFSET('Sanitation Data'!$C$5,0,10*ROW('Sanitation Data'!C127))),CK133="No",ISNUMBER(OFFSET('Sanitation Data'!$C$5,0,10*ROW('Sanitation Data'!C127)))),CONCATENATE("[",ROUND(100-OFFSET('Sanitation Data'!$C$5,0,10*ROW('Sanitation Data'!C127)),0),"]"),IF(AND(ISNUMBER(OFFSET('Sanitation Data'!$C$5,0,10*ROW('Sanitation Data'!C127))),CK133="",ISNUMBER(OFFSET('Sanitation Data'!$C$5,0,10*ROW('Sanitation Data'!C127)))),100-OFFSET('Sanitation Data'!$C$5,0,10*ROW('Sanitation Data'!C127)),NA())))</f>
        <v>#N/A</v>
      </c>
      <c r="W133" s="253" t="e">
        <f ca="true">+IF(AND(ISNUMBER(OFFSET('Sanitation Data'!$C$7,0,10*ROW('Sanitation Data'!C127))),CL133="Yes"),OFFSET('Sanitation Data'!$C$7,0,10*ROW('Sanitation Data'!C127)),IF(AND(ISNUMBER(OFFSET('Sanitation Data'!$C$7,0,10*ROW('Sanitation Data'!C127))),CL133="No",ISNUMBER(OFFSET('Sanitation Data'!$C$7,0,10*ROW('Sanitation Data'!C127)))),CONCATENATE("[",ROUND(OFFSET('Sanitation Data'!$C$7,0,10*ROW('Sanitation Data'!C127)),0),"]"),IF(AND(ISNUMBER(OFFSET('Sanitation Data'!$C$7,0,10*ROW('Sanitation Data'!C127))),CL133="",ISNUMBER(OFFSET('Sanitation Data'!$C$7,0,10*ROW('Sanitation Data'!C127)))),OFFSET('Sanitation Data'!$C$7,0,10*ROW('Sanitation Data'!C127)),NA())))</f>
        <v>#N/A</v>
      </c>
      <c r="X133" s="253" t="e">
        <f ca="true">+IF(AND(ISNUMBER(OFFSET('Sanitation Data'!$C$11,0,10*ROW('Sanitation Data'!C127))),CM133="Yes"),OFFSET('Sanitation Data'!$C$11,0,10*ROW('Sanitation Data'!C127)),IF(AND(ISNUMBER(OFFSET('Sanitation Data'!$C$11,0,10*ROW('Sanitation Data'!C127))),CM133="No",ISNUMBER(OFFSET('Sanitation Data'!$C$11,0,10*ROW('Sanitation Data'!C127)))),CONCATENATE("[",ROUND(OFFSET('Sanitation Data'!$C$11,0,10*ROW('Sanitation Data'!C127)),0),"]"),IF(AND(ISNUMBER(OFFSET('Sanitation Data'!$C$11,0,10*ROW('Sanitation Data'!C127))),CM133="",ISNUMBER(OFFSET('Sanitation Data'!$C$11,0,10*ROW('Sanitation Data'!C127)))),OFFSET('Sanitation Data'!$C$11,0,10*ROW('Sanitation Data'!C127)),NA())))</f>
        <v>#N/A</v>
      </c>
      <c r="Y133" s="253" t="e">
        <f ca="true">+IF(AND(ISNUMBER(OFFSET('Sanitation Data'!$C$12,0,10*ROW('Sanitation Data'!C127))),CN133="Yes"),OFFSET('Sanitation Data'!$C$12,0,10*ROW('Sanitation Data'!C127)),IF(AND(ISNUMBER(OFFSET('Sanitation Data'!$C$12,0,10*ROW('Sanitation Data'!C127))),CN133="No",ISNUMBER(OFFSET('Sanitation Data'!$C$12,0,10*ROW('Sanitation Data'!C127)))),CONCATENATE("[",ROUND(OFFSET('Sanitation Data'!$C$12,0,10*ROW('Sanitation Data'!C127)),0),"]"),IF(AND(ISNUMBER(OFFSET('Sanitation Data'!$C$12,0,10*ROW('Sanitation Data'!C127))),CN133="",ISNUMBER(OFFSET('Sanitation Data'!$C$12,0,10*ROW('Sanitation Data'!C127)))),OFFSET('Sanitation Data'!$C$12,0,10*ROW('Sanitation Data'!C127)),NA())))</f>
        <v>#N/A</v>
      </c>
      <c r="Z133" s="253" t="e">
        <f ca="true">+IF(AND(ISNUMBER(OFFSET('Sanitation Data'!$C$13,0,10*ROW('Sanitation Data'!C127))),CO133="Yes"),OFFSET('Sanitation Data'!$C$13,0,10*ROW('Sanitation Data'!C127)),IF(AND(ISNUMBER(OFFSET('Sanitation Data'!$C$13,0,10*ROW('Sanitation Data'!C127))),CO133="No",ISNUMBER(OFFSET('Sanitation Data'!$C$13,0,10*ROW('Sanitation Data'!C127)))),CONCATENATE("[",ROUND(OFFSET('Sanitation Data'!$C$13,0,10*ROW('Sanitation Data'!C127)),0),"]"),IF(AND(ISNUMBER(OFFSET('Sanitation Data'!$C$13,0,10*ROW('Sanitation Data'!C127))),CO133="",ISNUMBER(OFFSET('Sanitation Data'!$C$13,0,10*ROW('Sanitation Data'!C127)))),OFFSET('Sanitation Data'!$C$13,0,10*ROW('Sanitation Data'!C127)),NA())))</f>
        <v>#N/A</v>
      </c>
      <c r="AA133" s="253" t="e">
        <f ca="true">+IF(AND(ISNUMBER(OFFSET('Sanitation Data'!$D$5,0,10*ROW('Sanitation Data'!D127))),CP133="Yes"),100-OFFSET('Sanitation Data'!$D$5,0,10*ROW('Sanitation Data'!D127)),IF(AND(ISNUMBER(OFFSET('Sanitation Data'!$D$5,0,10*ROW('Sanitation Data'!D127))),CP133="No",ISNUMBER(OFFSET('Sanitation Data'!$D$5,0,10*ROW('Sanitation Data'!D127)))),CONCATENATE("[",ROUND(100-OFFSET('Sanitation Data'!$D$5,0,10*ROW('Sanitation Data'!D127)),0),"]"),IF(AND(ISNUMBER(OFFSET('Sanitation Data'!$D$5,0,10*ROW('Sanitation Data'!D127))),CP133="",ISNUMBER(OFFSET('Sanitation Data'!$D$5,0,10*ROW('Sanitation Data'!D127)))),100-OFFSET('Sanitation Data'!$D$5,0,10*ROW('Sanitation Data'!D127)),NA())))</f>
        <v>#N/A</v>
      </c>
      <c r="AB133" s="253" t="e">
        <f ca="true">+IF(AND(ISNUMBER(OFFSET('Sanitation Data'!$D$7,0,10*ROW('Sanitation Data'!D127))),CQ133="Yes"),OFFSET('Sanitation Data'!$D$7,0,10*ROW('Sanitation Data'!G127)),IF(AND(ISNUMBER(OFFSET('Sanitation Data'!$D$7,0,10*ROW('Sanitation Data'!D127))),CQ133="No",ISNUMBER(OFFSET('Sanitation Data'!$D$7,0,10*ROW('Sanitation Data'!D127)))),CONCATENATE("[",ROUND(OFFSET('Sanitation Data'!$D$7,0,10*ROW('Sanitation Data'!D127)),0),"]"),IF(AND(ISNUMBER(OFFSET('Sanitation Data'!$D$7,0,10*ROW('Sanitation Data'!D127))),CQ133="",ISNUMBER(OFFSET('Sanitation Data'!$D$7,0,10*ROW('Sanitation Data'!D127)))),OFFSET('Sanitation Data'!$D$7,0,10*ROW('Sanitation Data'!D127)),NA())))</f>
        <v>#N/A</v>
      </c>
      <c r="AC133" s="253" t="e">
        <f ca="true">+IF(AND(ISNUMBER(OFFSET('Sanitation Data'!$D$11,0,10*ROW('Sanitation Data'!D127))),CR133="Yes"),OFFSET('Sanitation Data'!$D$11,0,10*ROW('Sanitation Data'!D127)),IF(AND(ISNUMBER(OFFSET('Sanitation Data'!$D$11,0,10*ROW('Sanitation Data'!D127))),CR133="No",ISNUMBER(OFFSET('Sanitation Data'!$D$11,0,10*ROW('Sanitation Data'!D127)))),CONCATENATE("[",ROUND(OFFSET('Sanitation Data'!$D$11,0,10*ROW('Sanitation Data'!D127)),0),"]"),IF(AND(ISNUMBER(OFFSET('Sanitation Data'!$D$11,0,10*ROW('Sanitation Data'!D127))),CR133="",ISNUMBER(OFFSET('Sanitation Data'!$D$11,0,10*ROW('Sanitation Data'!D127)))),OFFSET('Sanitation Data'!$D$11,0,10*ROW('Sanitation Data'!D127)),NA())))</f>
        <v>#N/A</v>
      </c>
      <c r="AD133" s="253" t="e">
        <f ca="true">+IF(AND(ISNUMBER(OFFSET('Sanitation Data'!$D$12,0,10*ROW('Sanitation Data'!D127))),CS133="Yes"),OFFSET('Sanitation Data'!$D$12,0,10*ROW('Sanitation Data'!D127)),IF(AND(ISNUMBER(OFFSET('Sanitation Data'!$D$12,0,10*ROW('Sanitation Data'!D127))),CS133="No",ISNUMBER(OFFSET('Sanitation Data'!$D$12,0,10*ROW('Sanitation Data'!D127)))),CONCATENATE("[",ROUND(OFFSET('Sanitation Data'!$D$12,0,10*ROW('Sanitation Data'!D127)),0),"]"),IF(AND(ISNUMBER(OFFSET('Sanitation Data'!$D$12,0,10*ROW('Sanitation Data'!D127))),CS133="",ISNUMBER(OFFSET('Sanitation Data'!$D$12,0,10*ROW('Sanitation Data'!D127)))),OFFSET('Sanitation Data'!$D$12,0,10*ROW('Sanitation Data'!D127)),NA())))</f>
        <v>#N/A</v>
      </c>
      <c r="AE133" s="253" t="e">
        <f ca="true">+IF(AND(ISNUMBER(OFFSET('Sanitation Data'!$D$13,0,10*ROW('Sanitation Data'!D127))),CT133="Yes"),OFFSET('Sanitation Data'!$D$13,0,10*ROW('Sanitation Data'!D127)),IF(AND(ISNUMBER(OFFSET('Sanitation Data'!$D$13,0,10*ROW('Sanitation Data'!D127))),CT133="No",ISNUMBER(OFFSET('Sanitation Data'!$D$13,0,10*ROW('Sanitation Data'!D127)))),CONCATENATE("[",ROUND(OFFSET('Sanitation Data'!$D$13,0,10*ROW('Sanitation Data'!D127)),0),"]"),IF(AND(ISNUMBER(OFFSET('Sanitation Data'!$D$13,0,10*ROW('Sanitation Data'!D127))),CT133="",ISNUMBER(OFFSET('Sanitation Data'!$D$13,0,10*ROW('Sanitation Data'!D127)))),OFFSET('Sanitation Data'!$D$13,0,10*ROW('Sanitation Data'!D127)),NA())))</f>
        <v>#N/A</v>
      </c>
      <c r="AF133" s="253" t="e">
        <f ca="true">+IF(AND(ISNUMBER(OFFSET('Sanitation Data'!$E$5,0,10*ROW('Sanitation Data'!E127))),CU133="Yes"),100-OFFSET('Sanitation Data'!$E$5,0,10*ROW('Sanitation Data'!E127)),IF(AND(ISNUMBER(OFFSET('Sanitation Data'!$E$5,0,10*ROW('Sanitation Data'!E127))),CU133="No",ISNUMBER(OFFSET('Sanitation Data'!$E$5,0,10*ROW('Sanitation Data'!E127)))),CONCATENATE("[",ROUND(100-OFFSET('Sanitation Data'!$E$5,0,10*ROW('Sanitation Data'!E127)),0),"]"),IF(AND(ISNUMBER(OFFSET('Sanitation Data'!$E$5,0,10*ROW('Sanitation Data'!E127))),CU133="",ISNUMBER(OFFSET('Sanitation Data'!$E$5,0,10*ROW('Sanitation Data'!E127)))),100-OFFSET('Sanitation Data'!$E$5,0,10*ROW('Sanitation Data'!E127)),NA())))</f>
        <v>#N/A</v>
      </c>
      <c r="AG133" s="253" t="e">
        <f ca="true">+IF(AND(ISNUMBER(OFFSET('Sanitation Data'!$E$7,0,10*ROW('Sanitation Data'!E127))),CV133="Yes"),OFFSET('Sanitation Data'!$E$7,0,10*ROW('Sanitation Data'!E127)),IF(AND(ISNUMBER(OFFSET('Sanitation Data'!$E$7,0,10*ROW('Sanitation Data'!E127))),CV133="No",ISNUMBER(OFFSET('Sanitation Data'!$E$7,0,10*ROW('Sanitation Data'!E127)))),CONCATENATE("[",ROUND(OFFSET('Sanitation Data'!$E$7,0,10*ROW('Sanitation Data'!E127)),0),"]"),IF(AND(ISNUMBER(OFFSET('Sanitation Data'!$E$7,0,10*ROW('Sanitation Data'!E127))),CV133="",ISNUMBER(OFFSET('Sanitation Data'!$E$7,0,10*ROW('Sanitation Data'!E127)))),OFFSET('Sanitation Data'!$E$7,0,10*ROW('Sanitation Data'!E127)),NA())))</f>
        <v>#N/A</v>
      </c>
      <c r="AH133" s="253" t="e">
        <f ca="true">+IF(AND(ISNUMBER(OFFSET('Sanitation Data'!$E$11,0,10*ROW('Sanitation Data'!E127))),CW133="Yes"),OFFSET('Sanitation Data'!$E$11,0,10*ROW('Sanitation Data'!E127)),IF(AND(ISNUMBER(OFFSET('Sanitation Data'!$E$11,0,10*ROW('Sanitation Data'!E127))),CW133="No",ISNUMBER(OFFSET('Sanitation Data'!$E$11,0,10*ROW('Sanitation Data'!E127)))),CONCATENATE("[",ROUND(OFFSET('Sanitation Data'!$E$11,0,10*ROW('Sanitation Data'!E127)),0),"]"),IF(AND(ISNUMBER(OFFSET('Sanitation Data'!$E$11,0,10*ROW('Sanitation Data'!E127))),CW133="",ISNUMBER(OFFSET('Sanitation Data'!$E$11,0,10*ROW('Sanitation Data'!E127)))),OFFSET('Sanitation Data'!$E$11,0,10*ROW('Sanitation Data'!E127)),NA())))</f>
        <v>#N/A</v>
      </c>
      <c r="AI133" s="253" t="e">
        <f ca="true">+IF(AND(ISNUMBER(OFFSET('Sanitation Data'!$E$12,0,10*ROW('Sanitation Data'!E127))),CX133="Yes"),OFFSET('Sanitation Data'!$E$12,0,10*ROW('Sanitation Data'!E127)),IF(AND(ISNUMBER(OFFSET('Sanitation Data'!$E$12,0,10*ROW('Sanitation Data'!E127))),CX133="No",ISNUMBER(OFFSET('Sanitation Data'!$E$12,0,10*ROW('Sanitation Data'!E127)))),CONCATENATE("[",ROUND(OFFSET('Sanitation Data'!$E$12,0,10*ROW('Sanitation Data'!E127)),0),"]"),IF(AND(ISNUMBER(OFFSET('Sanitation Data'!$E$12,0,10*ROW('Sanitation Data'!E127))),CX133="",ISNUMBER(OFFSET('Sanitation Data'!$E$12,0,10*ROW('Sanitation Data'!E127)))),OFFSET('Sanitation Data'!$E$12,0,10*ROW('Sanitation Data'!E127)),NA())))</f>
        <v>#N/A</v>
      </c>
      <c r="AJ133" s="253" t="e">
        <f ca="true">+IF(AND(ISNUMBER(OFFSET('Sanitation Data'!$E$13,0,10*ROW('Sanitation Data'!E127))),CY133="Yes"),OFFSET('Sanitation Data'!$E$13,0,10*ROW('Sanitation Data'!E127)),IF(AND(ISNUMBER(OFFSET('Sanitation Data'!$E$13,0,10*ROW('Sanitation Data'!E127))),CY133="No",ISNUMBER(OFFSET('Sanitation Data'!$E$13,0,10*ROW('Sanitation Data'!E127)))),CONCATENATE("[",ROUND(OFFSET('Sanitation Data'!$E$13,0,10*ROW('Sanitation Data'!E127)),0),"]"),IF(AND(ISNUMBER(OFFSET('Sanitation Data'!$E$13,0,10*ROW('Sanitation Data'!E127))),CY133="",ISNUMBER(OFFSET('Sanitation Data'!$E$13,0,10*ROW('Sanitation Data'!E127)))),OFFSET('Sanitation Data'!$E$13,0,10*ROW('Sanitation Data'!E127)),NA())))</f>
        <v>#N/A</v>
      </c>
      <c r="AK133" s="253" t="e">
        <f ca="true">+IF(AND(ISNUMBER(OFFSET('Sanitation Data'!$F$5,0,10*ROW('Sanitation Data'!F127))),CZ133="Yes"),100-OFFSET('Sanitation Data'!$F$5,0,10*ROW('Sanitation Data'!F127)),IF(AND(ISNUMBER(OFFSET('Sanitation Data'!$F$5,0,10*ROW('Sanitation Data'!F127))),CZ133="No",ISNUMBER(OFFSET('Sanitation Data'!$F$5,0,10*ROW('Sanitation Data'!F127)))),CONCATENATE("[",ROUND(100-OFFSET('Sanitation Data'!$F$5,0,10*ROW('Sanitation Data'!F127)),0),"]"),IF(AND(ISNUMBER(OFFSET('Sanitation Data'!$F$5,0,10*ROW('Sanitation Data'!F127))),CZ133="",ISNUMBER(OFFSET('Sanitation Data'!$F$5,0,10*ROW('Sanitation Data'!F127)))),100-OFFSET('Sanitation Data'!$F$5,0,10*ROW('Sanitation Data'!F127)),NA())))</f>
        <v>#N/A</v>
      </c>
      <c r="AL133" s="253" t="e">
        <f ca="true">+IF(AND(ISNUMBER(OFFSET('Sanitation Data'!$F$7,0,10*ROW('Sanitation Data'!F127))),DA133="Yes"),OFFSET('Sanitation Data'!$F$7,0,10*ROW('Sanitation Data'!F127)),IF(AND(ISNUMBER(OFFSET('Sanitation Data'!$F$7,0,10*ROW('Sanitation Data'!F127))),DA133="No",ISNUMBER(OFFSET('Sanitation Data'!$F$7,0,10*ROW('Sanitation Data'!F127)))),CONCATENATE("[",ROUND(OFFSET('Sanitation Data'!$F$7,0,10*ROW('Sanitation Data'!F127)),0),"]"),IF(AND(ISNUMBER(OFFSET('Sanitation Data'!$F$7,0,10*ROW('Sanitation Data'!F127))),DA133="",ISNUMBER(OFFSET('Sanitation Data'!$F$7,0,10*ROW('Sanitation Data'!F127)))),OFFSET('Sanitation Data'!$F$7,0,10*ROW('Sanitation Data'!F127)),NA())))</f>
        <v>#N/A</v>
      </c>
      <c r="AM133" s="253" t="e">
        <f ca="true">+IF(AND(ISNUMBER(OFFSET('Sanitation Data'!$F$11,0,10*ROW('Sanitation Data'!F127))),DB133="Yes"),OFFSET('Sanitation Data'!$F$11,0,10*ROW('Sanitation Data'!F127)),IF(AND(ISNUMBER(OFFSET('Sanitation Data'!$F$11,0,10*ROW('Sanitation Data'!F127))),DB133="No",ISNUMBER(OFFSET('Sanitation Data'!$F$11,0,10*ROW('Sanitation Data'!F127)))),CONCATENATE("[",ROUND(OFFSET('Sanitation Data'!$F$11,0,10*ROW('Sanitation Data'!F127)),0),"]"),IF(AND(ISNUMBER(OFFSET('Sanitation Data'!$F$11,0,10*ROW('Sanitation Data'!F127))),DB133="",ISNUMBER(OFFSET('Sanitation Data'!$F$11,0,10*ROW('Sanitation Data'!F127)))),OFFSET('Sanitation Data'!$F$11,0,10*ROW('Sanitation Data'!F127)),NA())))</f>
        <v>#N/A</v>
      </c>
      <c r="AN133" s="253" t="e">
        <f ca="true">+IF(AND(ISNUMBER(OFFSET('Sanitation Data'!$F$12,0,10*ROW('Sanitation Data'!F127))),DC133="Yes"),OFFSET('Sanitation Data'!$F$12,0,10*ROW('Sanitation Data'!F127)),IF(AND(ISNUMBER(OFFSET('Sanitation Data'!$F$12,0,10*ROW('Sanitation Data'!F127))),DC133="No",ISNUMBER(OFFSET('Sanitation Data'!$F$12,0,10*ROW('Sanitation Data'!F127)))),CONCATENATE("[",ROUND(OFFSET('Sanitation Data'!$F$12,0,10*ROW('Sanitation Data'!F127)),0),"]"),IF(AND(ISNUMBER(OFFSET('Sanitation Data'!$F$12,0,10*ROW('Sanitation Data'!F127))),DC133="",ISNUMBER(OFFSET('Sanitation Data'!$F$12,0,10*ROW('Sanitation Data'!F127)))),OFFSET('Sanitation Data'!$F$12,0,10*ROW('Sanitation Data'!F127)),NA())))</f>
        <v>#N/A</v>
      </c>
      <c r="AO133" s="253" t="e">
        <f ca="true">+IF(AND(ISNUMBER(OFFSET('Sanitation Data'!$F$13,0,10*ROW('Sanitation Data'!F127))),DD133="Yes"),OFFSET('Sanitation Data'!$F$13,0,10*ROW('Sanitation Data'!F127)),IF(AND(ISNUMBER(OFFSET('Sanitation Data'!$F$13,0,10*ROW('Sanitation Data'!F127))),DD133="No",ISNUMBER(OFFSET('Sanitation Data'!$F$13,0,10*ROW('Sanitation Data'!F127)))),CONCATENATE("[",ROUND(OFFSET('Sanitation Data'!$F$13,0,10*ROW('Sanitation Data'!F127)),0),"]"),IF(AND(ISNUMBER(OFFSET('Sanitation Data'!$F$13,0,10*ROW('Sanitation Data'!F127))),DD133="",ISNUMBER(OFFSET('Sanitation Data'!$F$13,0,10*ROW('Sanitation Data'!F127)))),OFFSET('Sanitation Data'!$F$13,0,10*ROW('Sanitation Data'!F127)),NA())))</f>
        <v>#N/A</v>
      </c>
      <c r="AP133" s="253" t="e">
        <f ca="true">+IF(AND(ISNUMBER(OFFSET('Sanitation Data'!$G$5,0,10*ROW('Sanitation Data'!G127))),DE133="Yes"),100-OFFSET('Sanitation Data'!$G$5,0,10*ROW('Sanitation Data'!G127)),IF(AND(ISNUMBER(OFFSET('Sanitation Data'!$G$5,0,10*ROW('Sanitation Data'!G127))),DE133="No",ISNUMBER(OFFSET('Sanitation Data'!$G$5,0,10*ROW('Sanitation Data'!G127)))),CONCATENATE("[",ROUND(100-OFFSET('Sanitation Data'!$G$5,0,10*ROW('Sanitation Data'!G127)),0),"]"),IF(AND(ISNUMBER(OFFSET('Sanitation Data'!$G$5,0,10*ROW('Sanitation Data'!G127))),DE133="",ISNUMBER(OFFSET('Sanitation Data'!$G$5,0,10*ROW('Sanitation Data'!G127)))),100-OFFSET('Sanitation Data'!$G$5,0,10*ROW('Sanitation Data'!G127)),NA())))</f>
        <v>#N/A</v>
      </c>
      <c r="AQ133" s="253" t="e">
        <f ca="true">+IF(AND(ISNUMBER(OFFSET('Sanitation Data'!$G$7,0,10*ROW('Sanitation Data'!G127))),DF133="Yes"),OFFSET('Sanitation Data'!$G$7,0,10*ROW('Sanitation Data'!G127)),IF(AND(ISNUMBER(OFFSET('Sanitation Data'!$G$7,0,10*ROW('Sanitation Data'!G127))),DF133="No",ISNUMBER(OFFSET('Sanitation Data'!$G$7,0,10*ROW('Sanitation Data'!G127)))),CONCATENATE("[",ROUND(OFFSET('Sanitation Data'!$G$7,0,10*ROW('Sanitation Data'!G127)),0),"]"),IF(AND(ISNUMBER(OFFSET('Sanitation Data'!$G$7,0,10*ROW('Sanitation Data'!G127))),DF133="",ISNUMBER(OFFSET('Sanitation Data'!$G$7,0,10*ROW('Sanitation Data'!G127)))),OFFSET('Sanitation Data'!$G$7,0,10*ROW('Sanitation Data'!G127)),NA())))</f>
        <v>#N/A</v>
      </c>
      <c r="AR133" s="253" t="e">
        <f ca="true">+IF(AND(ISNUMBER(OFFSET('Sanitation Data'!$G$11,0,10*ROW('Sanitation Data'!G127))),DG133="Yes"),OFFSET('Sanitation Data'!$G$11,0,10*ROW('Sanitation Data'!G127)),IF(AND(ISNUMBER(OFFSET('Sanitation Data'!$G$11,0,10*ROW('Sanitation Data'!G127))),DG133="No",ISNUMBER(OFFSET('Sanitation Data'!$G$11,0,10*ROW('Sanitation Data'!G127)))),CONCATENATE("[",ROUND(OFFSET('Sanitation Data'!$G$11,0,10*ROW('Sanitation Data'!G127)),0),"]"),IF(AND(ISNUMBER(OFFSET('Sanitation Data'!$G$11,0,10*ROW('Sanitation Data'!G127))),DG133="",ISNUMBER(OFFSET('Sanitation Data'!$G$11,0,10*ROW('Sanitation Data'!G127)))),OFFSET('Sanitation Data'!$G$11,0,10*ROW('Sanitation Data'!G127)),NA())))</f>
        <v>#N/A</v>
      </c>
      <c r="AS133" s="253" t="e">
        <f ca="true">+IF(AND(ISNUMBER(OFFSET('Sanitation Data'!$G$12,0,10*ROW('Sanitation Data'!G127))),DH133="Yes"),OFFSET('Sanitation Data'!$G$12,0,10*ROW('Sanitation Data'!G127)),IF(AND(ISNUMBER(OFFSET('Sanitation Data'!$G$12,0,10*ROW('Sanitation Data'!G127))),DH133="No",ISNUMBER(OFFSET('Sanitation Data'!$G$12,0,10*ROW('Sanitation Data'!G127)))),CONCATENATE("[",ROUND(OFFSET('Sanitation Data'!$G$12,0,10*ROW('Sanitation Data'!G127)),0),"]"),IF(AND(ISNUMBER(OFFSET('Sanitation Data'!$G$12,0,10*ROW('Sanitation Data'!G127))),DH133="",ISNUMBER(OFFSET('Sanitation Data'!$G$12,0,10*ROW('Sanitation Data'!G127)))),OFFSET('Sanitation Data'!$G$12,0,10*ROW('Sanitation Data'!G127)),NA())))</f>
        <v>#N/A</v>
      </c>
      <c r="AT133" s="253" t="e">
        <f ca="true">+IF(AND(ISNUMBER(OFFSET('Sanitation Data'!$G$13,0,10*ROW('Sanitation Data'!G127))),DI133="Yes"),OFFSET('Sanitation Data'!$G$13,0,10*ROW('Sanitation Data'!G127)),IF(AND(ISNUMBER(OFFSET('Sanitation Data'!$G$13,0,10*ROW('Sanitation Data'!G127))),DI133="No",ISNUMBER(OFFSET('Sanitation Data'!$G$13,0,10*ROW('Sanitation Data'!G127)))),CONCATENATE("[",ROUND(OFFSET('Sanitation Data'!$G$13,0,10*ROW('Sanitation Data'!G127)),0),"]"),IF(AND(ISNUMBER(OFFSET('Sanitation Data'!$G$13,0,10*ROW('Sanitation Data'!G127))),DI133="",ISNUMBER(OFFSET('Sanitation Data'!$G$13,0,10*ROW('Sanitation Data'!G127)))),OFFSET('Sanitation Data'!$G$13,0,10*ROW('Sanitation Data'!G127)),NA())))</f>
        <v>#N/A</v>
      </c>
      <c r="AU133" s="253" t="e">
        <f ca="true">+IF(AND(ISNUMBER(OFFSET('Sanitation Data'!$H$5,0,10*ROW('Sanitation Data'!H127))),DJ133="Yes"),100-OFFSET('Sanitation Data'!$H$5,0,10*ROW('Sanitation Data'!H127)),IF(AND(ISNUMBER(OFFSET('Sanitation Data'!$H$5,0,10*ROW('Sanitation Data'!H127))),DJ133="No",ISNUMBER(OFFSET('Sanitation Data'!$H$5,0,10*ROW('Sanitation Data'!H127)))),CONCATENATE("[",ROUND(100-OFFSET('Sanitation Data'!$H$5,0,10*ROW('Sanitation Data'!H127)),0),"]"),IF(AND(ISNUMBER(OFFSET('Sanitation Data'!$H$5,0,10*ROW('Sanitation Data'!H127))),DJ133="",ISNUMBER(OFFSET('Sanitation Data'!$H$5,0,10*ROW('Sanitation Data'!H127)))),100-OFFSET('Sanitation Data'!$H$5,0,10*ROW('Sanitation Data'!H127)),NA())))</f>
        <v>#N/A</v>
      </c>
      <c r="AV133" s="253" t="e">
        <f ca="true">+IF(AND(ISNUMBER(OFFSET('Sanitation Data'!$H$7,0,10*ROW('Sanitation Data'!H127))),DK133="Yes"),OFFSET('Sanitation Data'!$H$7,0,10*ROW('Sanitation Data'!H127)),IF(AND(ISNUMBER(OFFSET('Sanitation Data'!$H$7,0,10*ROW('Sanitation Data'!H127))),DK133="No",ISNUMBER(OFFSET('Sanitation Data'!$H$7,0,10*ROW('Sanitation Data'!H127)))),CONCATENATE("[",ROUND(OFFSET('Sanitation Data'!$H$7,0,10*ROW('Sanitation Data'!H127)),0),"]"),IF(AND(ISNUMBER(OFFSET('Sanitation Data'!$H$7,0,10*ROW('Sanitation Data'!H127))),DK133="",ISNUMBER(OFFSET('Sanitation Data'!$H$7,0,10*ROW('Sanitation Data'!H127)))),OFFSET('Sanitation Data'!$H$7,0,10*ROW('Sanitation Data'!H127)),NA())))</f>
        <v>#N/A</v>
      </c>
      <c r="AW133" s="253" t="e">
        <f ca="true">+IF(AND(ISNUMBER(OFFSET('Sanitation Data'!$H$11,0,10*ROW('Sanitation Data'!H127))),DL133="Yes"),OFFSET('Sanitation Data'!$H$11,0,10*ROW('Sanitation Data'!H127)),IF(AND(ISNUMBER(OFFSET('Sanitation Data'!$H$11,0,10*ROW('Sanitation Data'!H127))),DL133="No",ISNUMBER(OFFSET('Sanitation Data'!$H$11,0,10*ROW('Sanitation Data'!H127)))),CONCATENATE("[",ROUND(OFFSET('Sanitation Data'!$H$11,0,10*ROW('Sanitation Data'!H127)),0),"]"),IF(AND(ISNUMBER(OFFSET('Sanitation Data'!$H$11,0,10*ROW('Sanitation Data'!H127))),DL133="",ISNUMBER(OFFSET('Sanitation Data'!$H$11,0,10*ROW('Sanitation Data'!H127)))),OFFSET('Sanitation Data'!$H$11,0,10*ROW('Sanitation Data'!H127)),NA())))</f>
        <v>#N/A</v>
      </c>
      <c r="AX133" s="253" t="e">
        <f ca="true">+IF(AND(ISNUMBER(OFFSET('Sanitation Data'!$H$12,0,10*ROW('Sanitation Data'!H127))),DM133="Yes"),OFFSET('Sanitation Data'!$H$12,0,10*ROW('Sanitation Data'!H127)),IF(AND(ISNUMBER(OFFSET('Sanitation Data'!$H$12,0,10*ROW('Sanitation Data'!H127))),DM133="No",ISNUMBER(OFFSET('Sanitation Data'!$H$12,0,10*ROW('Sanitation Data'!H127)))),CONCATENATE("[",ROUND(OFFSET('Sanitation Data'!$H$12,0,10*ROW('Sanitation Data'!H127)),0),"]"),IF(AND(ISNUMBER(OFFSET('Sanitation Data'!$H$12,0,10*ROW('Sanitation Data'!H127))),DM133="",ISNUMBER(OFFSET('Sanitation Data'!$H$12,0,10*ROW('Sanitation Data'!H127)))),OFFSET('Sanitation Data'!$H$12,0,10*ROW('Sanitation Data'!H127)),NA())))</f>
        <v>#N/A</v>
      </c>
      <c r="AY133" s="253" t="e">
        <f ca="true">+IF(AND(ISNUMBER(OFFSET('Sanitation Data'!$H$13,0,10*ROW('Sanitation Data'!H127))),DN133="Yes"),OFFSET('Sanitation Data'!$H$13,0,10*ROW('Sanitation Data'!H127)),IF(AND(ISNUMBER(OFFSET('Sanitation Data'!$H$13,0,10*ROW('Sanitation Data'!H127))),DN133="No",ISNUMBER(OFFSET('Sanitation Data'!$H$13,0,10*ROW('Sanitation Data'!H127)))),CONCATENATE("[",ROUND(OFFSET('Sanitation Data'!$H$13,0,10*ROW('Sanitation Data'!H127)),0),"]"),IF(AND(ISNUMBER(OFFSET('Sanitation Data'!$H$13,0,10*ROW('Sanitation Data'!H127))),DN133="",ISNUMBER(OFFSET('Sanitation Data'!$H$13,0,10*ROW('Sanitation Data'!H127)))),OFFSET('Sanitation Data'!$H$13,0,10*ROW('Sanitation Data'!H127)),NA())))</f>
        <v>#N/A</v>
      </c>
      <c r="AZ133" s="254" t="e">
        <f ca="true">+IF(AND(ISNUMBER(OFFSET('Hygiene Data'!$C$6,0,10*ROW('Hygiene Data'!C127))),DO133="Yes"),OFFSET('Hygiene Data'!$C$6,0,10*ROW('Hygiene Data'!C127)),IF(AND(ISNUMBER(OFFSET('Hygiene Data'!$C$6,0,10*ROW('Hygiene Data'!C127))),DO133="No",ISNUMBER(OFFSET('Hygiene Data'!$C$6,0,10*ROW('Hygiene Data'!C127)))),CONCATENATE("[",ROUND(OFFSET('Hygiene Data'!$C$6,0,10*ROW('Hygiene Data'!C127)),0),"]"),IF(AND(ISNUMBER(OFFSET('Hygiene Data'!$C$6,0,10*ROW('Hygiene Data'!C127))),DO133="",ISNUMBER(OFFSET('Hygiene Data'!$C$6,0,10*ROW('Hygiene Data'!C127)))),OFFSET('Hygiene Data'!$C$6,0,10*ROW('Hygiene Data'!C127)),NA())))</f>
        <v>#N/A</v>
      </c>
      <c r="BA133" s="254" t="e">
        <f ca="true">+IF(AND(ISNUMBER(OFFSET('Hygiene Data'!$C$8,0,10*ROW('Hygiene Data'!C127))),DP133="Yes"),OFFSET('Hygiene Data'!$C$8,0,10*ROW('Hygiene Data'!C127)),IF(AND(ISNUMBER(OFFSET('Hygiene Data'!$C$8,0,10*ROW('Hygiene Data'!C127))),DP133="No",ISNUMBER(OFFSET('Hygiene Data'!$C$8,0,10*ROW('Hygiene Data'!C127)))),CONCATENATE("[",ROUND(OFFSET('Hygiene Data'!$C$8,0,10*ROW('Hygiene Data'!C127)),0),"]"),IF(AND(ISNUMBER(OFFSET('Hygiene Data'!$C$8,0,10*ROW('Hygiene Data'!C127))),DP133="",ISNUMBER(OFFSET('Hygiene Data'!$C$8,0,10*ROW('Hygiene Data'!C127)))),OFFSET('Hygiene Data'!$C$8,0,10*ROW('Hygiene Data'!C127)),NA())))</f>
        <v>#N/A</v>
      </c>
      <c r="BB133" s="254" t="e">
        <f ca="true">+IF(AND(ISNUMBER(OFFSET('Hygiene Data'!$C$10,0,10*ROW('Hygiene Data'!C127))),DQ133="Yes"),OFFSET('Hygiene Data'!$C$10,0,10*ROW('Hygiene Data'!C127)),IF(AND(ISNUMBER(OFFSET('Hygiene Data'!$C$10,0,10*ROW('Hygiene Data'!C127))),DQ133="No",ISNUMBER(OFFSET('Hygiene Data'!$C$10,0,10*ROW('Hygiene Data'!C127)))),CONCATENATE("[",ROUND(OFFSET('Hygiene Data'!$C$10,0,10*ROW('Hygiene Data'!C127)),0),"]"),IF(AND(ISNUMBER(OFFSET('Hygiene Data'!$C$10,0,10*ROW('Hygiene Data'!C127))),DQ133="",ISNUMBER(OFFSET('Hygiene Data'!$C$10,0,10*ROW('Hygiene Data'!C127)))),OFFSET('Hygiene Data'!$C$10,0,10*ROW('Hygiene Data'!C127)),NA())))</f>
        <v>#N/A</v>
      </c>
      <c r="BC133" s="254" t="e">
        <f ca="true">+IF(AND(ISNUMBER(OFFSET('Hygiene Data'!$D$6,0,10*ROW('Hygiene Data'!D127))),DR133="Yes"),OFFSET('Hygiene Data'!$D$6,0,10*ROW('Hygiene Data'!D127)),IF(AND(ISNUMBER(OFFSET('Hygiene Data'!$D$6,0,10*ROW('Hygiene Data'!D127))),DR133="No",ISNUMBER(OFFSET('Hygiene Data'!$D$6,0,10*ROW('Hygiene Data'!D127)))),CONCATENATE("[",ROUND(OFFSET('Hygiene Data'!$D$6,0,10*ROW('Hygiene Data'!D127)),0),"]"),IF(AND(ISNUMBER(OFFSET('Hygiene Data'!$D$6,0,10*ROW('Hygiene Data'!D127))),DR133="",ISNUMBER(OFFSET('Hygiene Data'!$D$6,0,10*ROW('Hygiene Data'!D127)))),OFFSET('Hygiene Data'!$D$6,0,10*ROW('Hygiene Data'!D127)),NA())))</f>
        <v>#N/A</v>
      </c>
      <c r="BD133" s="254" t="e">
        <f ca="true">+IF(AND(ISNUMBER(OFFSET('Hygiene Data'!$D$8,0,10*ROW('Hygiene Data'!D127))),DS133="Yes"),OFFSET('Hygiene Data'!$D$8,0,10*ROW('Hygiene Data'!D127)),IF(AND(ISNUMBER(OFFSET('Hygiene Data'!$D$8,0,10*ROW('Hygiene Data'!D127))),DS133="No",ISNUMBER(OFFSET('Hygiene Data'!$D$8,0,10*ROW('Hygiene Data'!D127)))),CONCATENATE("[",ROUND(OFFSET('Hygiene Data'!$D$8,0,10*ROW('Hygiene Data'!D127)),0),"]"),IF(AND(ISNUMBER(OFFSET('Hygiene Data'!$D$8,0,10*ROW('Hygiene Data'!D127))),DS133="",ISNUMBER(OFFSET('Hygiene Data'!$D$8,0,10*ROW('Hygiene Data'!D127)))),OFFSET('Hygiene Data'!$D$8,0,10*ROW('Hygiene Data'!D127)),NA())))</f>
        <v>#N/A</v>
      </c>
      <c r="BE133" s="254" t="e">
        <f ca="true">+IF(AND(ISNUMBER(OFFSET('Hygiene Data'!$D$10,0,10*ROW('Hygiene Data'!D127))),DT133="Yes"),OFFSET('Hygiene Data'!$D$10,0,10*ROW('Hygiene Data'!D127)),IF(AND(ISNUMBER(OFFSET('Hygiene Data'!$D$10,0,10*ROW('Hygiene Data'!D127))),DT133="No",ISNUMBER(OFFSET('Hygiene Data'!$D$10,0,10*ROW('Hygiene Data'!D127)))),CONCATENATE("[",ROUND(OFFSET('Hygiene Data'!$D$10,0,10*ROW('Hygiene Data'!D127)),0),"]"),IF(AND(ISNUMBER(OFFSET('Hygiene Data'!$D$10,0,10*ROW('Hygiene Data'!D127))),DT133="",ISNUMBER(OFFSET('Hygiene Data'!$D$10,0,10*ROW('Hygiene Data'!D127)))),OFFSET('Hygiene Data'!$D$10,0,10*ROW('Hygiene Data'!D127)),NA())))</f>
        <v>#N/A</v>
      </c>
      <c r="BF133" s="254" t="e">
        <f ca="true">+IF(AND(ISNUMBER(OFFSET('Hygiene Data'!$E$6,0,10*ROW('Hygiene Data'!E127))),DU133="Yes"),OFFSET('Hygiene Data'!$E$6,0,10*ROW('Hygiene Data'!E127)),IF(AND(ISNUMBER(OFFSET('Hygiene Data'!$E$6,0,10*ROW('Hygiene Data'!E127))),DU133="No",ISNUMBER(OFFSET('Hygiene Data'!$E$6,0,10*ROW('Hygiene Data'!E127)))),CONCATENATE("[",ROUND(OFFSET('Hygiene Data'!$E$6,0,10*ROW('Hygiene Data'!E127)),0),"]"),IF(AND(ISNUMBER(OFFSET('Hygiene Data'!$E$6,0,10*ROW('Hygiene Data'!E127))),DU133="",ISNUMBER(OFFSET('Hygiene Data'!$E$6,0,10*ROW('Hygiene Data'!E127)))),OFFSET('Hygiene Data'!$E$6,0,10*ROW('Hygiene Data'!E127)),NA())))</f>
        <v>#N/A</v>
      </c>
      <c r="BG133" s="254" t="e">
        <f ca="true">+IF(AND(ISNUMBER(OFFSET('Hygiene Data'!$E$8,0,10*ROW('Hygiene Data'!E127))),DV133="Yes"),OFFSET('Hygiene Data'!$E$8,0,10*ROW('Hygiene Data'!E127)),IF(AND(ISNUMBER(OFFSET('Hygiene Data'!$E$8,0,10*ROW('Hygiene Data'!E127))),DV133="No",ISNUMBER(OFFSET('Hygiene Data'!$E$8,0,10*ROW('Hygiene Data'!E127)))),CONCATENATE("[",ROUND(OFFSET('Hygiene Data'!$E$8,0,10*ROW('Hygiene Data'!E127)),0),"]"),IF(AND(ISNUMBER(OFFSET('Hygiene Data'!$E$8,0,10*ROW('Hygiene Data'!E127))),DV133="",ISNUMBER(OFFSET('Hygiene Data'!$E$8,0,10*ROW('Hygiene Data'!E127)))),OFFSET('Hygiene Data'!$E$8,0,10*ROW('Hygiene Data'!E127)),NA())))</f>
        <v>#N/A</v>
      </c>
      <c r="BH133" s="254" t="e">
        <f ca="true">+IF(AND(ISNUMBER(OFFSET('Hygiene Data'!$E$10,0,10*ROW('Hygiene Data'!E127))),DW133="Yes"),OFFSET('Hygiene Data'!$E$10,0,10*ROW('Hygiene Data'!E127)),IF(AND(ISNUMBER(OFFSET('Hygiene Data'!$E$10,0,10*ROW('Hygiene Data'!E127))),DW133="No",ISNUMBER(OFFSET('Hygiene Data'!$E$10,0,10*ROW('Hygiene Data'!E127)))),CONCATENATE("[",ROUND(OFFSET('Hygiene Data'!$E$10,0,10*ROW('Hygiene Data'!E127)),0),"]"),IF(AND(ISNUMBER(OFFSET('Hygiene Data'!$E$10,0,10*ROW('Hygiene Data'!E127))),DW133="",ISNUMBER(OFFSET('Hygiene Data'!$E$10,0,10*ROW('Hygiene Data'!E127)))),OFFSET('Hygiene Data'!$E$10,0,10*ROW('Hygiene Data'!E127)),NA())))</f>
        <v>#N/A</v>
      </c>
      <c r="BI133" s="254" t="e">
        <f ca="true">+IF(AND(ISNUMBER(OFFSET('Hygiene Data'!$F$6,0,10*ROW('Hygiene Data'!F127))),DX133="Yes"),OFFSET('Hygiene Data'!$F$6,0,10*ROW('Hygiene Data'!F127)),IF(AND(ISNUMBER(OFFSET('Hygiene Data'!$F$6,0,10*ROW('Hygiene Data'!F127))),DX133="No",ISNUMBER(OFFSET('Hygiene Data'!$F$6,0,10*ROW('Hygiene Data'!F127)))),CONCATENATE("[",ROUND(OFFSET('Hygiene Data'!$F$6,0,10*ROW('Hygiene Data'!F127)),0),"]"),IF(AND(ISNUMBER(OFFSET('Hygiene Data'!$F$6,0,10*ROW('Hygiene Data'!F127))),DX133="",ISNUMBER(OFFSET('Hygiene Data'!$F$6,0,10*ROW('Hygiene Data'!F127)))),OFFSET('Hygiene Data'!$F$6,0,10*ROW('Hygiene Data'!F127)),NA())))</f>
        <v>#N/A</v>
      </c>
      <c r="BJ133" s="254" t="e">
        <f ca="true">+IF(AND(ISNUMBER(OFFSET('Hygiene Data'!$F$8,0,10*ROW('Hygiene Data'!F127))),DY133="Yes"),OFFSET('Hygiene Data'!$F$8,0,10*ROW('Hygiene Data'!F127)),IF(AND(ISNUMBER(OFFSET('Hygiene Data'!$F$8,0,10*ROW('Hygiene Data'!F127))),DY133="No",ISNUMBER(OFFSET('Hygiene Data'!$F$8,0,10*ROW('Hygiene Data'!F127)))),CONCATENATE("[",ROUND(OFFSET('Hygiene Data'!$F$8,0,10*ROW('Hygiene Data'!F127)),0),"]"),IF(AND(ISNUMBER(OFFSET('Hygiene Data'!$F$8,0,10*ROW('Hygiene Data'!F127))),DY133="",ISNUMBER(OFFSET('Hygiene Data'!$F$8,0,10*ROW('Hygiene Data'!F127)))),OFFSET('Hygiene Data'!$F$8,0,10*ROW('Hygiene Data'!F127)),NA())))</f>
        <v>#N/A</v>
      </c>
      <c r="BK133" s="254" t="e">
        <f ca="true">+IF(AND(ISNUMBER(OFFSET('Hygiene Data'!$F$10,0,10*ROW('Hygiene Data'!F127))),DZ133="Yes"),OFFSET('Hygiene Data'!$F$10,0,10*ROW('Hygiene Data'!F127)),IF(AND(ISNUMBER(OFFSET('Hygiene Data'!$F$10,0,10*ROW('Hygiene Data'!F127))),DZ133="No",ISNUMBER(OFFSET('Hygiene Data'!$F$10,0,10*ROW('Hygiene Data'!F127)))),CONCATENATE("[",ROUND(OFFSET('Hygiene Data'!$F$10,0,10*ROW('Hygiene Data'!F127)),0),"]"),IF(AND(ISNUMBER(OFFSET('Hygiene Data'!$F$10,0,10*ROW('Hygiene Data'!F127))),DZ133="",ISNUMBER(OFFSET('Hygiene Data'!$F$10,0,10*ROW('Hygiene Data'!F127)))),OFFSET('Hygiene Data'!$F$10,0,10*ROW('Hygiene Data'!F127)),NA())))</f>
        <v>#N/A</v>
      </c>
      <c r="BL133" s="254" t="e">
        <f ca="true">+IF(AND(ISNUMBER(OFFSET('Hygiene Data'!$G$6,0,10*ROW('Hygiene Data'!G127))),EA133="Yes"),OFFSET('Hygiene Data'!$G$6,0,10*ROW('Hygiene Data'!G127)),IF(AND(ISNUMBER(OFFSET('Hygiene Data'!$G$6,0,10*ROW('Hygiene Data'!G127))),EA133="No",ISNUMBER(OFFSET('Hygiene Data'!$G$6,0,10*ROW('Hygiene Data'!G127)))),CONCATENATE("[",ROUND(OFFSET('Hygiene Data'!$G$6,0,10*ROW('Hygiene Data'!G127)),0),"]"),IF(AND(ISNUMBER(OFFSET('Hygiene Data'!$G$6,0,10*ROW('Hygiene Data'!G127))),EA133="",ISNUMBER(OFFSET('Hygiene Data'!$G$6,0,10*ROW('Hygiene Data'!G127)))),OFFSET('Hygiene Data'!$G$6,0,10*ROW('Hygiene Data'!G127)),NA())))</f>
        <v>#N/A</v>
      </c>
      <c r="BM133" s="254" t="e">
        <f ca="true">+IF(AND(ISNUMBER(OFFSET('Hygiene Data'!$G$8,0,10*ROW('Hygiene Data'!G127))),EB133="Yes"),OFFSET('Hygiene Data'!$G$8,0,10*ROW('Hygiene Data'!G127)),IF(AND(ISNUMBER(OFFSET('Hygiene Data'!$G$8,0,10*ROW('Hygiene Data'!G127))),EB133="No",ISNUMBER(OFFSET('Hygiene Data'!$G$8,0,10*ROW('Hygiene Data'!G127)))),CONCATENATE("[",ROUND(OFFSET('Hygiene Data'!$G$8,0,10*ROW('Hygiene Data'!G127)),0),"]"),IF(AND(ISNUMBER(OFFSET('Hygiene Data'!$G$8,0,10*ROW('Hygiene Data'!G127))),EB133="",ISNUMBER(OFFSET('Hygiene Data'!$G$8,0,10*ROW('Hygiene Data'!G127)))),OFFSET('Hygiene Data'!$G$8,0,10*ROW('Hygiene Data'!G127)),NA())))</f>
        <v>#N/A</v>
      </c>
      <c r="BN133" s="254" t="e">
        <f ca="true">+IF(AND(ISNUMBER(OFFSET('Hygiene Data'!$G$10,0,10*ROW('Hygiene Data'!G127))),EC133="Yes"),OFFSET('Hygiene Data'!$G$10,0,10*ROW('Hygiene Data'!G127)),IF(AND(ISNUMBER(OFFSET('Hygiene Data'!$G$10,0,10*ROW('Hygiene Data'!G127))),EC133="No",ISNUMBER(OFFSET('Hygiene Data'!$G$10,0,10*ROW('Hygiene Data'!G127)))),CONCATENATE("[",ROUND(OFFSET('Hygiene Data'!$G$10,0,10*ROW('Hygiene Data'!G127)),0),"]"),IF(AND(ISNUMBER(OFFSET('Hygiene Data'!$G$10,0,10*ROW('Hygiene Data'!G127))),EC133="",ISNUMBER(OFFSET('Hygiene Data'!$G$10,0,10*ROW('Hygiene Data'!G127)))),OFFSET('Hygiene Data'!$G$10,0,10*ROW('Hygiene Data'!G127)),NA())))</f>
        <v>#N/A</v>
      </c>
      <c r="BO133" s="254" t="e">
        <f ca="true">+IF(AND(ISNUMBER(OFFSET('Hygiene Data'!$H$6,0,10*ROW('Hygiene Data'!H127))),ED133="Yes"),OFFSET('Hygiene Data'!$H$6,0,10*ROW('Hygiene Data'!H127)),IF(AND(ISNUMBER(OFFSET('Hygiene Data'!$H$6,0,10*ROW('Hygiene Data'!H127))),ED133="No",ISNUMBER(OFFSET('Hygiene Data'!$H$6,0,10*ROW('Hygiene Data'!H127)))),CONCATENATE("[",ROUND(OFFSET('Hygiene Data'!$H$6,0,10*ROW('Hygiene Data'!H127)),0),"]"),IF(AND(ISNUMBER(OFFSET('Hygiene Data'!$H$6,0,10*ROW('Hygiene Data'!H127))),ED133="",ISNUMBER(OFFSET('Hygiene Data'!$H$6,0,10*ROW('Hygiene Data'!H127)))),OFFSET('Hygiene Data'!$H$6,0,10*ROW('Hygiene Data'!H127)),NA())))</f>
        <v>#N/A</v>
      </c>
      <c r="BP133" s="254" t="e">
        <f ca="true">+IF(AND(ISNUMBER(OFFSET('Hygiene Data'!$H$8,0,10*ROW('Hygiene Data'!H127))),EE133="Yes"),OFFSET('Hygiene Data'!$H$8,0,10*ROW('Hygiene Data'!H127)),IF(AND(ISNUMBER(OFFSET('Hygiene Data'!$H$8,0,10*ROW('Hygiene Data'!H127))),EE133="No",ISNUMBER(OFFSET('Hygiene Data'!$H$8,0,10*ROW('Hygiene Data'!H127)))),CONCATENATE("[",ROUND(OFFSET('Hygiene Data'!$H$8,0,10*ROW('Hygiene Data'!H127)),0),"]"),IF(AND(ISNUMBER(OFFSET('Hygiene Data'!$H$8,0,10*ROW('Hygiene Data'!H127))),EE133="",ISNUMBER(OFFSET('Hygiene Data'!$H$8,0,10*ROW('Hygiene Data'!H127)))),OFFSET('Hygiene Data'!$H$8,0,10*ROW('Hygiene Data'!H127)),NA())))</f>
        <v>#N/A</v>
      </c>
      <c r="BQ133" s="254" t="e">
        <f ca="true">+IF(AND(ISNUMBER(OFFSET('Hygiene Data'!$H$10,0,10*ROW('Hygiene Data'!H127))),EF133="Yes"),OFFSET('Hygiene Data'!$H$10,0,10*ROW('Hygiene Data'!H127)),IF(AND(ISNUMBER(OFFSET('Hygiene Data'!$H$10,0,10*ROW('Hygiene Data'!H127))),EF133="No",ISNUMBER(OFFSET('Hygiene Data'!$H$10,0,10*ROW('Hygiene Data'!H127)))),CONCATENATE("[",ROUND(OFFSET('Hygiene Data'!$H$10,0,10*ROW('Hygiene Data'!H127)),0),"]"),IF(AND(ISNUMBER(OFFSET('Hygiene Data'!$H$10,0,10*ROW('Hygiene Data'!H127))),EF133="",ISNUMBER(OFFSET('Hygiene Data'!$H$10,0,10*ROW('Hygiene Data'!H127)))),OFFSET('Hygiene Data'!$H$10,0,10*ROW('Hygiene Data'!H127)),NA())))</f>
        <v>#N/A</v>
      </c>
      <c r="BS133" s="36" t="str">
        <f ca="true">+IF(OFFSET('Water Data'!$C$28,0,10*ROW('Water Data'!C127))="","",OFFSET('Water Data'!$C$28,0,10*ROW('Water Data'!C127)))</f>
        <v/>
      </c>
      <c r="BT133" s="36" t="str">
        <f ca="true">+IF(OFFSET('Water Data'!$C$29,0,10*ROW('Water Data'!C127))="","",OFFSET('Water Data'!$C$29,0,10*ROW('Water Data'!C127)))</f>
        <v/>
      </c>
      <c r="BU133" s="36" t="str">
        <f ca="true">+IF(OFFSET('Water Data'!$C$30,0,10*ROW('Water Data'!C127))="","",OFFSET('Water Data'!$C$30,0,10*ROW('Water Data'!C127)))</f>
        <v/>
      </c>
      <c r="BV133" s="36" t="str">
        <f ca="true">+IF(OFFSET('Water Data'!$D$28,0,10*ROW('Water Data'!D127))="","",OFFSET('Water Data'!$D$28,0,10*ROW('Water Data'!D127)))</f>
        <v/>
      </c>
      <c r="BW133" s="36" t="str">
        <f ca="true">+IF(OFFSET('Water Data'!$D$29,0,10*ROW('Water Data'!D127))="","",OFFSET('Water Data'!$D$29,0,10*ROW('Water Data'!D127)))</f>
        <v/>
      </c>
      <c r="BX133" s="36" t="str">
        <f ca="true">+IF(OFFSET('Water Data'!$D$30,0,10*ROW('Water Data'!D127))="","",OFFSET('Water Data'!$D$30,0,10*ROW('Water Data'!D127)))</f>
        <v/>
      </c>
      <c r="BY133" s="36" t="str">
        <f ca="true">+IF(OFFSET('Water Data'!$E$28,0,10*ROW('Water Data'!E127))="","",OFFSET('Water Data'!$E$28,0,10*ROW('Water Data'!E127)))</f>
        <v/>
      </c>
      <c r="BZ133" s="36" t="str">
        <f ca="true">+IF(OFFSET('Water Data'!$E$29,0,10*ROW('Water Data'!E127))="","",OFFSET('Water Data'!$E$29,0,10*ROW('Water Data'!E127)))</f>
        <v/>
      </c>
      <c r="CA133" s="36" t="str">
        <f ca="true">+IF(OFFSET('Water Data'!$E$30,0,10*ROW('Water Data'!E127))="","",OFFSET('Water Data'!$E$30,0,10*ROW('Water Data'!E127)))</f>
        <v/>
      </c>
      <c r="CB133" s="36" t="str">
        <f ca="true">+IF(OFFSET('Water Data'!$F$28,0,10*ROW('Water Data'!F127))="","",OFFSET('Water Data'!$F$28,0,10*ROW('Water Data'!F127)))</f>
        <v/>
      </c>
      <c r="CC133" s="36" t="str">
        <f ca="true">+IF(OFFSET('Water Data'!$F$29,0,10*ROW('Water Data'!F127))="","",OFFSET('Water Data'!$F$29,0,10*ROW('Water Data'!F127)))</f>
        <v/>
      </c>
      <c r="CD133" s="36" t="str">
        <f ca="true">+IF(OFFSET('Water Data'!$F$30,0,10*ROW('Water Data'!F127))="","",OFFSET('Water Data'!$F$30,0,10*ROW('Water Data'!F127)))</f>
        <v/>
      </c>
      <c r="CE133" s="36" t="str">
        <f ca="true">+IF(OFFSET('Water Data'!$G$28,0,10*ROW('Water Data'!G127))="","",OFFSET('Water Data'!$G$28,0,10*ROW('Water Data'!G127)))</f>
        <v/>
      </c>
      <c r="CF133" s="36" t="str">
        <f ca="true">+IF(OFFSET('Water Data'!$G$29,0,10*ROW('Water Data'!G127))="","",OFFSET('Water Data'!$G$29,0,10*ROW('Water Data'!G127)))</f>
        <v/>
      </c>
      <c r="CG133" s="36" t="str">
        <f ca="true">+IF(OFFSET('Water Data'!$G$30,0,10*ROW('Water Data'!G127))="","",OFFSET('Water Data'!$G$30,0,10*ROW('Water Data'!G127)))</f>
        <v/>
      </c>
      <c r="CH133" s="36" t="str">
        <f ca="true">+IF(OFFSET('Water Data'!$H$28,0,10*ROW('Water Data'!H127))="","",OFFSET('Water Data'!$H$28,0,10*ROW('Water Data'!H127)))</f>
        <v/>
      </c>
      <c r="CI133" s="36" t="str">
        <f ca="true">+IF(OFFSET('Water Data'!$H$29,0,10*ROW('Water Data'!H127))="","",OFFSET('Water Data'!$H$29,0,10*ROW('Water Data'!H127)))</f>
        <v/>
      </c>
      <c r="CJ133" s="36" t="str">
        <f ca="true">+IF(OFFSET('Water Data'!$H$30,0,10*ROW('Water Data'!H127))="","",OFFSET('Water Data'!$H$30,0,10*ROW('Water Data'!H127)))</f>
        <v/>
      </c>
      <c r="CK133" s="36" t="str">
        <f ca="true">+IF(OFFSET('Sanitation Data'!$C$29,0,10*ROW('Sanitation Data'!C127))="","",OFFSET('Sanitation Data'!$C$29,0,10*ROW('Sanitation Data'!C127)))</f>
        <v/>
      </c>
      <c r="CL133" s="36" t="str">
        <f ca="true">+IF(OFFSET('Sanitation Data'!$C$30,0,10*ROW('Sanitation Data'!C127))="","",OFFSET('Sanitation Data'!$C$30,0,10*ROW('Sanitation Data'!C127)))</f>
        <v/>
      </c>
      <c r="CM133" s="36" t="str">
        <f ca="true">+IF(OFFSET('Sanitation Data'!$C$31,0,10*ROW('Sanitation Data'!C127))="","",OFFSET('Sanitation Data'!$C$31,0,10*ROW('Sanitation Data'!C127)))</f>
        <v/>
      </c>
      <c r="CN133" s="36" t="str">
        <f ca="true">+IF(OFFSET('Sanitation Data'!$C$32,0,10*ROW('Sanitation Data'!C127))="","",OFFSET('Sanitation Data'!$C$32,0,10*ROW('Sanitation Data'!C127)))</f>
        <v/>
      </c>
      <c r="CO133" s="36" t="str">
        <f ca="true">+IF(OFFSET('Sanitation Data'!$C$33,0,10*ROW('Sanitation Data'!C127))="","",OFFSET('Sanitation Data'!$C$33,0,10*ROW('Sanitation Data'!C127)))</f>
        <v/>
      </c>
      <c r="CP133" s="36" t="str">
        <f ca="true">+IF(OFFSET('Sanitation Data'!$D$29,0,10*ROW('Sanitation Data'!D127))="","",OFFSET('Sanitation Data'!$D$29,0,10*ROW('Sanitation Data'!D127)))</f>
        <v/>
      </c>
      <c r="CQ133" s="36" t="str">
        <f ca="true">+IF(OFFSET('Sanitation Data'!$D$30,0,10*ROW('Sanitation Data'!D127))="","",OFFSET('Sanitation Data'!$D$30,0,10*ROW('Sanitation Data'!D127)))</f>
        <v/>
      </c>
      <c r="CR133" s="36" t="str">
        <f ca="true">+IF(OFFSET('Sanitation Data'!$D$31,0,10*ROW('Sanitation Data'!D127))="","",OFFSET('Sanitation Data'!$D$31,0,10*ROW('Sanitation Data'!D127)))</f>
        <v/>
      </c>
      <c r="CS133" s="36" t="str">
        <f ca="true">+IF(OFFSET('Sanitation Data'!$D$32,0,10*ROW('Sanitation Data'!D127))="","",OFFSET('Sanitation Data'!$D$32,0,10*ROW('Sanitation Data'!D127)))</f>
        <v/>
      </c>
      <c r="CT133" s="36" t="str">
        <f ca="true">+IF(OFFSET('Sanitation Data'!$D$33,0,10*ROW('Sanitation Data'!D127))="","",OFFSET('Sanitation Data'!$D$33,0,10*ROW('Sanitation Data'!D127)))</f>
        <v/>
      </c>
      <c r="CU133" s="36" t="str">
        <f ca="true">+IF(OFFSET('Sanitation Data'!$E$29,0,10*ROW('Sanitation Data'!E127))="","",OFFSET('Sanitation Data'!$E$29,0,10*ROW('Sanitation Data'!E127)))</f>
        <v/>
      </c>
      <c r="CV133" s="36" t="str">
        <f ca="true">+IF(OFFSET('Sanitation Data'!$E$30,0,10*ROW('Sanitation Data'!E127))="","",OFFSET('Sanitation Data'!$E$30,0,10*ROW('Sanitation Data'!E127)))</f>
        <v/>
      </c>
      <c r="CW133" s="36" t="str">
        <f ca="true">+IF(OFFSET('Sanitation Data'!$E$31,0,10*ROW('Sanitation Data'!E127))="","",OFFSET('Sanitation Data'!$E$31,0,10*ROW('Sanitation Data'!E127)))</f>
        <v/>
      </c>
      <c r="CX133" s="36" t="str">
        <f ca="true">+IF(OFFSET('Sanitation Data'!$E$32,0,10*ROW('Sanitation Data'!E127))="","",OFFSET('Sanitation Data'!$E$32,0,10*ROW('Sanitation Data'!E127)))</f>
        <v/>
      </c>
      <c r="CY133" s="36" t="str">
        <f ca="true">+IF(OFFSET('Sanitation Data'!$E$33,0,10*ROW('Sanitation Data'!E127))="","",OFFSET('Sanitation Data'!$E$33,0,10*ROW('Sanitation Data'!E127)))</f>
        <v/>
      </c>
      <c r="CZ133" s="36" t="str">
        <f ca="true">+IF(OFFSET('Sanitation Data'!$F$29,0,10*ROW('Sanitation Data'!F127))="","",OFFSET('Sanitation Data'!$F$29,0,10*ROW('Sanitation Data'!F127)))</f>
        <v/>
      </c>
      <c r="DA133" s="36" t="str">
        <f ca="true">+IF(OFFSET('Sanitation Data'!$F$30,0,10*ROW('Sanitation Data'!F127))="","",OFFSET('Sanitation Data'!$F$30,0,10*ROW('Sanitation Data'!F127)))</f>
        <v/>
      </c>
      <c r="DB133" s="36" t="str">
        <f ca="true">+IF(OFFSET('Sanitation Data'!$F$31,0,10*ROW('Sanitation Data'!F127))="","",OFFSET('Sanitation Data'!$F$31,0,10*ROW('Sanitation Data'!F127)))</f>
        <v/>
      </c>
      <c r="DC133" s="36" t="str">
        <f ca="true">+IF(OFFSET('Sanitation Data'!$F$32,0,10*ROW('Sanitation Data'!F127))="","",OFFSET('Sanitation Data'!$F$32,0,10*ROW('Sanitation Data'!F127)))</f>
        <v/>
      </c>
      <c r="DD133" s="36" t="str">
        <f ca="true">+IF(OFFSET('Sanitation Data'!$F$33,0,10*ROW('Sanitation Data'!F127))="","",OFFSET('Sanitation Data'!$F$33,0,10*ROW('Sanitation Data'!F127)))</f>
        <v/>
      </c>
      <c r="DE133" s="36" t="str">
        <f ca="true">+IF(OFFSET('Sanitation Data'!$G$29,0,10*ROW('Sanitation Data'!G127))="","",OFFSET('Sanitation Data'!$G$29,0,10*ROW('Sanitation Data'!G127)))</f>
        <v/>
      </c>
      <c r="DF133" s="36" t="str">
        <f ca="true">+IF(OFFSET('Sanitation Data'!$G$30,0,10*ROW('Sanitation Data'!G127))="","",OFFSET('Sanitation Data'!$G$30,0,10*ROW('Sanitation Data'!G127)))</f>
        <v/>
      </c>
      <c r="DG133" s="36" t="str">
        <f ca="true">+IF(OFFSET('Sanitation Data'!$G$31,0,10*ROW('Sanitation Data'!G127))="","",OFFSET('Sanitation Data'!$G$31,0,10*ROW('Sanitation Data'!G127)))</f>
        <v/>
      </c>
      <c r="DH133" s="36" t="str">
        <f ca="true">+IF(OFFSET('Sanitation Data'!$G$32,0,10*ROW('Sanitation Data'!G127))="","",OFFSET('Sanitation Data'!$G$32,0,10*ROW('Sanitation Data'!G127)))</f>
        <v/>
      </c>
      <c r="DI133" s="36" t="str">
        <f ca="true">+IF(OFFSET('Sanitation Data'!$G$33,0,10*ROW('Sanitation Data'!G127))="","",OFFSET('Sanitation Data'!$G$33,0,10*ROW('Sanitation Data'!G127)))</f>
        <v/>
      </c>
      <c r="DJ133" s="36" t="str">
        <f ca="true">+IF(OFFSET('Sanitation Data'!$H$29,0,10*ROW('Sanitation Data'!H127))="","",OFFSET('Sanitation Data'!$H$29,0,10*ROW('Sanitation Data'!H127)))</f>
        <v/>
      </c>
      <c r="DK133" s="36" t="str">
        <f ca="true">+IF(OFFSET('Sanitation Data'!$H$30,0,10*ROW('Sanitation Data'!H127))="","",OFFSET('Sanitation Data'!$H$30,0,10*ROW('Sanitation Data'!H127)))</f>
        <v/>
      </c>
      <c r="DL133" s="36" t="str">
        <f ca="true">+IF(OFFSET('Sanitation Data'!$H$31,0,10*ROW('Sanitation Data'!H127))="","",OFFSET('Sanitation Data'!$H$31,0,10*ROW('Sanitation Data'!H127)))</f>
        <v/>
      </c>
      <c r="DM133" s="36" t="str">
        <f ca="true">+IF(OFFSET('Sanitation Data'!$H$32,0,10*ROW('Sanitation Data'!H127))="","",OFFSET('Sanitation Data'!$H$32,0,10*ROW('Sanitation Data'!H127)))</f>
        <v/>
      </c>
      <c r="DN133" s="36" t="str">
        <f ca="true">+IF(OFFSET('Sanitation Data'!$H$33,0,10*ROW('Sanitation Data'!H127))="","",OFFSET('Sanitation Data'!$H$33,0,10*ROW('Sanitation Data'!H127)))</f>
        <v/>
      </c>
      <c r="DO133" s="36" t="str">
        <f ca="true">+IF(OFFSET('Hygiene Data'!$C$12,0,10*ROW('Hygiene Data'!C127))="","",OFFSET('Hygiene Data'!$C$12,0,10*ROW('Hygiene Data'!C127)))</f>
        <v/>
      </c>
      <c r="DP133" s="36" t="str">
        <f ca="true">+IF(OFFSET('Hygiene Data'!$C$13,0,10*ROW('Hygiene Data'!C127))="","",OFFSET('Hygiene Data'!$C$13,0,10*ROW('Hygiene Data'!C127)))</f>
        <v/>
      </c>
      <c r="DQ133" s="36" t="str">
        <f ca="true">+IF(OFFSET('Hygiene Data'!$C$14,0,10*ROW('Hygiene Data'!C127))="","",OFFSET('Hygiene Data'!$C$14,0,10*ROW('Hygiene Data'!C127)))</f>
        <v/>
      </c>
      <c r="DR133" s="36" t="str">
        <f ca="true">+IF(OFFSET('Hygiene Data'!$D$12,0,10*ROW('Hygiene Data'!D127))="","",OFFSET('Hygiene Data'!$D$12,0,10*ROW('Hygiene Data'!D127)))</f>
        <v/>
      </c>
      <c r="DS133" s="36" t="str">
        <f ca="true">+IF(OFFSET('Hygiene Data'!$D$13,0,10*ROW('Hygiene Data'!D127))="","",OFFSET('Hygiene Data'!$D$13,0,10*ROW('Hygiene Data'!D127)))</f>
        <v/>
      </c>
      <c r="DT133" s="36" t="str">
        <f ca="true">+IF(OFFSET('Hygiene Data'!$D$14,0,10*ROW('Hygiene Data'!D127))="","",OFFSET('Hygiene Data'!$D$14,0,10*ROW('Hygiene Data'!D127)))</f>
        <v/>
      </c>
      <c r="DU133" s="36" t="str">
        <f ca="true">+IF(OFFSET('Hygiene Data'!$E$12,0,10*ROW('Hygiene Data'!E127))="","",OFFSET('Hygiene Data'!$E$12,0,10*ROW('Hygiene Data'!E127)))</f>
        <v/>
      </c>
      <c r="DV133" s="36" t="str">
        <f ca="true">+IF(OFFSET('Hygiene Data'!$E$13,0,10*ROW('Hygiene Data'!E127))="","",OFFSET('Hygiene Data'!$E$13,0,10*ROW('Hygiene Data'!E127)))</f>
        <v/>
      </c>
      <c r="DW133" s="36" t="str">
        <f ca="true">+IF(OFFSET('Hygiene Data'!$E$14,0,10*ROW('Hygiene Data'!E127))="","",OFFSET('Hygiene Data'!$E$14,0,10*ROW('Hygiene Data'!E127)))</f>
        <v/>
      </c>
      <c r="DX133" s="36" t="str">
        <f ca="true">+IF(OFFSET('Hygiene Data'!$F$12,0,10*ROW('Hygiene Data'!F127))="","",OFFSET('Hygiene Data'!$F$12,0,10*ROW('Hygiene Data'!F127)))</f>
        <v/>
      </c>
      <c r="DY133" s="36" t="str">
        <f ca="true">+IF(OFFSET('Hygiene Data'!$F$13,0,10*ROW('Hygiene Data'!F127))="","",OFFSET('Hygiene Data'!$F$13,0,10*ROW('Hygiene Data'!F127)))</f>
        <v/>
      </c>
      <c r="DZ133" s="36" t="str">
        <f ca="true">+IF(OFFSET('Hygiene Data'!$F$14,0,10*ROW('Hygiene Data'!F127))="","",OFFSET('Hygiene Data'!$F$14,0,10*ROW('Hygiene Data'!F127)))</f>
        <v/>
      </c>
      <c r="EA133" s="36" t="str">
        <f ca="true">+IF(OFFSET('Hygiene Data'!$G$12,0,10*ROW('Hygiene Data'!G127))="","",OFFSET('Hygiene Data'!$G$12,0,10*ROW('Hygiene Data'!G127)))</f>
        <v/>
      </c>
      <c r="EB133" s="36" t="str">
        <f ca="true">+IF(OFFSET('Hygiene Data'!$G$13,0,10*ROW('Hygiene Data'!G127))="","",OFFSET('Hygiene Data'!$G$13,0,10*ROW('Hygiene Data'!G127)))</f>
        <v/>
      </c>
      <c r="EC133" s="36" t="str">
        <f ca="true">+IF(OFFSET('Hygiene Data'!$G$14,0,10*ROW('Hygiene Data'!G127))="","",OFFSET('Hygiene Data'!$G$14,0,10*ROW('Hygiene Data'!G127)))</f>
        <v/>
      </c>
      <c r="ED133" s="36" t="str">
        <f ca="true">+IF(OFFSET('Hygiene Data'!$H$12,0,10*ROW('Hygiene Data'!H127))="","",OFFSET('Hygiene Data'!$H$12,0,10*ROW('Hygiene Data'!H127)))</f>
        <v/>
      </c>
      <c r="EE133" s="36" t="str">
        <f ca="true">+IF(OFFSET('Hygiene Data'!$H$13,0,10*ROW('Hygiene Data'!H127))="","",OFFSET('Hygiene Data'!$H$13,0,10*ROW('Hygiene Data'!H127)))</f>
        <v/>
      </c>
      <c r="EF133" s="36" t="str">
        <f ca="true">+IF(OFFSET('Hygiene Data'!$H$14,0,10*ROW('Hygiene Data'!H127))="","",OFFSET('Hygiene Data'!$H$14,0,10*ROW('Hygiene Data'!H127)))</f>
        <v/>
      </c>
    </row>
    <row r="134" x14ac:dyDescent="0.2">
      <c r="A134" s="59" t="str">
        <f ca="true">+IF(OFFSET('Water Data'!$B$1,0,10*ROW('Water Data'!B131))="","",OFFSET('Water Data'!$B$1,0,10*ROW('Water Data'!B131)))</f>
        <v/>
      </c>
      <c r="B134" s="59" t="str">
        <f ca="true">+IF(OFFSET('Water Data'!$A$3,0,10*ROW('Water Data'!A131))="","",OFFSET('Water Data'!$A$3,0,10*ROW('Water Data'!A131)))</f>
        <v/>
      </c>
      <c r="C134" s="59" t="str">
        <f ca="true">+IF(OFFSET('Water Data'!$C$3,0,10*ROW('Water Data'!C131))="","",OFFSET('Water Data'!$C$3,0,10*ROW('Water Data'!C131)))</f>
        <v/>
      </c>
      <c r="D134" s="252" t="e">
        <f ca="true">+IF(AND(ISNUMBER(OFFSET('Water Data'!$C$5,0,10*ROW('Water Data'!C128))),BS134="Yes"),100-OFFSET('Water Data'!$C$5,0,10*ROW('Water Data'!C128)),IF(AND(ISNUMBER(OFFSET('Water Data'!$C$5,0,10*ROW('Water Data'!C128))),BS134="No",ISNUMBER(OFFSET('Water Data'!$C$5,0,10*ROW('Water Data'!C128)))),CONCATENATE("[",ROUND(100-OFFSET('Water Data'!$C$5,0,10*ROW('Water Data'!C128)),0),"]"),IF(AND(ISNUMBER(OFFSET('Water Data'!$C$5,0,10*ROW('Water Data'!C128))),BS134="",ISNUMBER(OFFSET('Water Data'!$C$5,0,10*ROW('Water Data'!C128)))),100-OFFSET('Water Data'!$C$5,0,10*ROW('Water Data'!C128)),NA())))</f>
        <v>#N/A</v>
      </c>
      <c r="E134" s="252" t="e">
        <f ca="true">+IF(AND(ISNUMBER(OFFSET('Water Data'!$C$7,0,10*ROW('Water Data'!D128))),BT134="Yes"),OFFSET('Water Data'!$C$7,0,10*ROW('Water Data'!C128)),IF(AND(ISNUMBER(OFFSET('Water Data'!$C$7,0,10*ROW('Water Data'!C128))),BT134="No",ISNUMBER(OFFSET('Water Data'!$C$7,0,10*ROW('Water Data'!C128)))),CONCATENATE("[",ROUND(OFFSET('Water Data'!$C$7,0,10*ROW('Water Data'!C128)),0),"]"),IF(AND(ISNUMBER(OFFSET('Water Data'!$C$7,0,10*ROW('Water Data'!C128))),BT134="",ISNUMBER(OFFSET('Water Data'!$C$7,0,10*ROW('Water Data'!C128)))),OFFSET('Water Data'!$C$7,0,10*ROW('Water Data'!C128)),NA())))</f>
        <v>#N/A</v>
      </c>
      <c r="F134" s="252" t="e">
        <f ca="true">+IF(AND(ISNUMBER(OFFSET('Water Data'!$C$10,0,10*ROW('Water Data'!C128))),BU134="Yes"),OFFSET('Water Data'!$C$10,0,10*ROW('Water Data'!C128)),IF(AND(ISNUMBER(OFFSET('Water Data'!$C$10,0,10*ROW('Water Data'!C128))),BU134="No",ISNUMBER(OFFSET('Water Data'!$C$10,0,10*ROW('Water Data'!C128)))),CONCATENATE("[",ROUND(OFFSET('Water Data'!$C$10,0,10*ROW('Water Data'!C128)),0),"]"),IF(AND(ISNUMBER(OFFSET('Water Data'!$C$10,0,10*ROW('Water Data'!C128))),BU134="",ISNUMBER(OFFSET('Water Data'!$C$10,0,10*ROW('Water Data'!C128)))),OFFSET('Water Data'!$C$10,0,10*ROW('Water Data'!C128)),NA())))</f>
        <v>#N/A</v>
      </c>
      <c r="G134" s="252" t="e">
        <f ca="true">+IF(AND(ISNUMBER(OFFSET('Water Data'!$D$5,0,10*ROW('Water Data'!D128))),BV134="Yes"),100-OFFSET('Water Data'!$D$5,0,10*ROW('Water Data'!D128)),IF(AND(ISNUMBER(OFFSET('Water Data'!$D$5,0,10*ROW('Water Data'!D128))),BV134="No",ISNUMBER(OFFSET('Water Data'!$D$5,0,10*ROW('Water Data'!D128)))),CONCATENATE("[",ROUND(100-OFFSET('Water Data'!$D$5,0,10*ROW('Water Data'!D128)),0),"]"),IF(AND(ISNUMBER(OFFSET('Water Data'!$D$5,0,10*ROW('Water Data'!D128))),BV134="",ISNUMBER(OFFSET('Water Data'!$D$5,0,10*ROW('Water Data'!D128)))),100-OFFSET('Water Data'!$D$5,0,10*ROW('Water Data'!D128)),NA())))</f>
        <v>#N/A</v>
      </c>
      <c r="H134" s="252" t="e">
        <f ca="true">+IF(AND(ISNUMBER(OFFSET('Water Data'!$D$7,0,10*ROW('Water Data'!D128))),BW134="Yes"),OFFSET('Water Data'!$D$7,0,10*ROW('Water Data'!D128)),IF(AND(ISNUMBER(OFFSET('Water Data'!$D$7,0,10*ROW('Water Data'!D128))),BW134="No",ISNUMBER(OFFSET('Water Data'!$D$7,0,10*ROW('Water Data'!D128)))),CONCATENATE("[",ROUND(OFFSET('Water Data'!$C$7,0,10*ROW('Water Data'!D128)),0),"]"),IF(AND(ISNUMBER(OFFSET('Water Data'!$D$7,0,10*ROW('Water Data'!D128))),BW134="",ISNUMBER(OFFSET('Water Data'!$D$7,0,10*ROW('Water Data'!D128)))),OFFSET('Water Data'!$D$7,0,10*ROW('Water Data'!D128)),NA())))</f>
        <v>#N/A</v>
      </c>
      <c r="I134" s="252" t="e">
        <f ca="true">+IF(AND(ISNUMBER(OFFSET('Water Data'!$D$10,0,10*ROW('Water Data'!D128))),BX134="Yes"),OFFSET('Water Data'!$D$10,0,10*ROW('Water Data'!D128)),IF(AND(ISNUMBER(OFFSET('Water Data'!$D$10,0,10*ROW('Water Data'!D128))),BX134="No",ISNUMBER(OFFSET('Water Data'!$D$10,0,10*ROW('Water Data'!D128)))),CONCATENATE("[",ROUND(OFFSET('Water Data'!$D$10,0,10*ROW('Water Data'!D128)),0),"]"),IF(AND(ISNUMBER(OFFSET('Water Data'!$D$10,0,10*ROW('Water Data'!D128))),BX134="",ISNUMBER(OFFSET('Water Data'!$D$10,0,10*ROW('Water Data'!D128)))),OFFSET('Water Data'!$D$10,0,10*ROW('Water Data'!D128)),NA())))</f>
        <v>#N/A</v>
      </c>
      <c r="J134" s="252" t="e">
        <f ca="true">+IF(AND(ISNUMBER(OFFSET('Water Data'!$E$5,0,10*ROW('Water Data'!E128))),BY134="Yes"),100-OFFSET('Water Data'!$E$5,0,10*ROW('Water Data'!E128)),IF(AND(ISNUMBER(OFFSET('Water Data'!$E$5,0,10*ROW('Water Data'!E128))),BY134="No",ISNUMBER(OFFSET('Water Data'!$E$5,0,10*ROW('Water Data'!E128)))),CONCATENATE("[",ROUND(100-OFFSET('Water Data'!$E$5,0,10*ROW('Water Data'!E128)),0),"]"),IF(AND(ISNUMBER(OFFSET('Water Data'!$E$5,0,10*ROW('Water Data'!E128))),BY134="",ISNUMBER(OFFSET('Water Data'!$E$5,0,10*ROW('Water Data'!E128)))),100-OFFSET('Water Data'!$E$5,0,10*ROW('Water Data'!E128)),NA())))</f>
        <v>#N/A</v>
      </c>
      <c r="K134" s="252" t="e">
        <f ca="true">+IF(AND(ISNUMBER(OFFSET('Water Data'!$E$7,0,10*ROW('Water Data'!E128))),BZ134="Yes"),OFFSET('Water Data'!$E$7,0,10*ROW('Water Data'!E128)),IF(AND(ISNUMBER(OFFSET('Water Data'!$E$7,0,10*ROW('Water Data'!E128))),BZ134="No",ISNUMBER(OFFSET('Water Data'!$E$7,0,10*ROW('Water Data'!E128)))),CONCATENATE("[",ROUND(OFFSET('Water Data'!$E$7,0,10*ROW('Water Data'!E128)),0),"]"),IF(AND(ISNUMBER(OFFSET('Water Data'!$E$7,0,10*ROW('Water Data'!E128))),BZ134="",ISNUMBER(OFFSET('Water Data'!$E$7,0,10*ROW('Water Data'!E128)))),OFFSET('Water Data'!$E$7,0,10*ROW('Water Data'!E128)),NA())))</f>
        <v>#N/A</v>
      </c>
      <c r="L134" s="252" t="e">
        <f ca="true">+IF(AND(ISNUMBER(OFFSET('Water Data'!$E$10,0,10*ROW('Water Data'!E128))),CA134="Yes"),OFFSET('Water Data'!$E$10,0,10*ROW('Water Data'!E128)),IF(AND(ISNUMBER(OFFSET('Water Data'!$E$10,0,10*ROW('Water Data'!E128))),CA134="No",ISNUMBER(OFFSET('Water Data'!$E$10,0,10*ROW('Water Data'!E128)))),CONCATENATE("[",ROUND(OFFSET('Water Data'!$E$10,0,10*ROW('Water Data'!E128)),0),"]"),IF(AND(ISNUMBER(OFFSET('Water Data'!$E$10,0,10*ROW('Water Data'!E128))),CA134="",ISNUMBER(OFFSET('Water Data'!$E$10,0,10*ROW('Water Data'!E128)))),OFFSET('Water Data'!$E$10,0,10*ROW('Water Data'!E128)),NA())))</f>
        <v>#N/A</v>
      </c>
      <c r="M134" s="252" t="e">
        <f ca="true">+IF(AND(ISNUMBER(OFFSET('Water Data'!$F$5,0,10*ROW('Water Data'!F128))),CB134="Yes"),100-OFFSET('Water Data'!$F$5,0,10*ROW('Water Data'!F128)),IF(AND(ISNUMBER(OFFSET('Water Data'!$F$5,0,10*ROW('Water Data'!F128))),CB134="No",ISNUMBER(OFFSET('Water Data'!$F$5,0,10*ROW('Water Data'!F128)))),CONCATENATE("[",ROUND(100-OFFSET('Water Data'!$F$5,0,10*ROW('Water Data'!F128)),0),"]"),IF(AND(ISNUMBER(OFFSET('Water Data'!$F$5,0,10*ROW('Water Data'!F128))),CB134="",ISNUMBER(OFFSET('Water Data'!$F$5,0,10*ROW('Water Data'!F128)))),100-OFFSET('Water Data'!$F$5,0,10*ROW('Water Data'!F128)),NA())))</f>
        <v>#N/A</v>
      </c>
      <c r="N134" s="252" t="e">
        <f ca="true">+IF(AND(ISNUMBER(OFFSET('Water Data'!$F$7,0,10*ROW('Water Data'!F128))),CC134="Yes"),OFFSET('Water Data'!$F$7,0,10*ROW('Water Data'!F128)),IF(AND(ISNUMBER(OFFSET('Water Data'!$F$7,0,10*ROW('Water Data'!F128))),CC134="No",ISNUMBER(OFFSET('Water Data'!$F$7,0,10*ROW('Water Data'!F128)))),CONCATENATE("[",ROUND(OFFSET('Water Data'!$F$7,0,10*ROW('Water Data'!F128)),0),"]"),IF(AND(ISNUMBER(OFFSET('Water Data'!$F$7,0,10*ROW('Water Data'!F128))),CC134="",ISNUMBER(OFFSET('Water Data'!$F$7,0,10*ROW('Water Data'!F128)))),OFFSET('Water Data'!$F$7,0,10*ROW('Water Data'!F128)),NA())))</f>
        <v>#N/A</v>
      </c>
      <c r="O134" s="252" t="e">
        <f ca="true">+IF(AND(ISNUMBER(OFFSET('Water Data'!$F$10,0,10*ROW('Water Data'!F128))),CD134="Yes"),OFFSET('Water Data'!$F$10,0,10*ROW('Water Data'!F128)),IF(AND(ISNUMBER(OFFSET('Water Data'!$F$10,0,10*ROW('Water Data'!F128))),CD134="No",ISNUMBER(OFFSET('Water Data'!$F$10,0,10*ROW('Water Data'!F128)))),CONCATENATE("[",ROUND(OFFSET('Water Data'!$F$10,0,10*ROW('Water Data'!F128)),0),"]"),IF(AND(ISNUMBER(OFFSET('Water Data'!$F$10,0,10*ROW('Water Data'!F128))),CD134="",ISNUMBER(OFFSET('Water Data'!$F$10,0,10*ROW('Water Data'!F128)))),OFFSET('Water Data'!$F$10,0,10*ROW('Water Data'!F128)),NA())))</f>
        <v>#N/A</v>
      </c>
      <c r="P134" s="252" t="e">
        <f ca="true">+IF(AND(ISNUMBER(OFFSET('Water Data'!$G$5,0,10*ROW('Water Data'!G128))),CE134="Yes"),100-OFFSET('Water Data'!$G$5,0,10*ROW('Water Data'!G128)),IF(AND(ISNUMBER(OFFSET('Water Data'!$G$5,0,10*ROW('Water Data'!G128))),CE134="No",ISNUMBER(OFFSET('Water Data'!$G$5,0,10*ROW('Water Data'!G128)))),CONCATENATE("[",ROUND(100-OFFSET('Water Data'!$G$5,0,10*ROW('Water Data'!G128)),0),"]"),IF(AND(ISNUMBER(OFFSET('Water Data'!$G$5,0,10*ROW('Water Data'!G128))),CE134="",ISNUMBER(OFFSET('Water Data'!$G$5,0,10*ROW('Water Data'!G128)))),100-OFFSET('Water Data'!$G$5,0,10*ROW('Water Data'!G128)),NA())))</f>
        <v>#N/A</v>
      </c>
      <c r="Q134" s="252" t="e">
        <f ca="true">+IF(AND(ISNUMBER(OFFSET('Water Data'!$G$7,0,10*ROW('Water Data'!G128))),CF134="Yes"),OFFSET('Water Data'!$G$7,0,10*ROW('Water Data'!G128)),IF(AND(ISNUMBER(OFFSET('Water Data'!$G$7,0,10*ROW('Water Data'!G128))),CF134="No",ISNUMBER(OFFSET('Water Data'!$G$7,0,10*ROW('Water Data'!G128)))),CONCATENATE("[",ROUND(OFFSET('Water Data'!$G$7,0,10*ROW('Water Data'!G128)),0),"]"),IF(AND(ISNUMBER(OFFSET('Water Data'!$G$7,0,10*ROW('Water Data'!G128))),CF134="",ISNUMBER(OFFSET('Water Data'!$G$7,0,10*ROW('Water Data'!G128)))),OFFSET('Water Data'!$G$7,0,10*ROW('Water Data'!G128)),NA())))</f>
        <v>#N/A</v>
      </c>
      <c r="R134" s="252" t="e">
        <f ca="true">+IF(AND(ISNUMBER(OFFSET('Water Data'!$G$10,0,10*ROW('Water Data'!G128))),CG134="Yes"),OFFSET('Water Data'!$G$10,0,10*ROW('Water Data'!G128)),IF(AND(ISNUMBER(OFFSET('Water Data'!$G$10,0,10*ROW('Water Data'!G128))),CG134="No",ISNUMBER(OFFSET('Water Data'!$G$10,0,10*ROW('Water Data'!G128)))),CONCATENATE("[",ROUND(OFFSET('Water Data'!$G$10,0,10*ROW('Water Data'!G128)),0),"]"),IF(AND(ISNUMBER(OFFSET('Water Data'!$G$10,0,10*ROW('Water Data'!G128))),CG134="",ISNUMBER(OFFSET('Water Data'!$G$10,0,10*ROW('Water Data'!G128)))),OFFSET('Water Data'!$G$10,0,10*ROW('Water Data'!G128)),NA())))</f>
        <v>#N/A</v>
      </c>
      <c r="S134" s="252" t="e">
        <f ca="true">+IF(AND(ISNUMBER(OFFSET('Water Data'!$H$5,0,10*ROW('Water Data'!H128))),CH134="Yes"),100-OFFSET('Water Data'!$H$5,0,10*ROW('Water Data'!H128)),IF(AND(ISNUMBER(OFFSET('Water Data'!$H$5,0,10*ROW('Water Data'!H128))),CH134="No",ISNUMBER(OFFSET('Water Data'!$H$5,0,10*ROW('Water Data'!H128)))),CONCATENATE("[",ROUND(100-OFFSET('Water Data'!$H$5,0,10*ROW('Water Data'!H128)),0),"]"),IF(AND(ISNUMBER(OFFSET('Water Data'!$H$5,0,10*ROW('Water Data'!H128))),CH134="",ISNUMBER(OFFSET('Water Data'!$H$5,0,10*ROW('Water Data'!H128)))),100-OFFSET('Water Data'!$H$5,0,10*ROW('Water Data'!H128)),NA())))</f>
        <v>#N/A</v>
      </c>
      <c r="T134" s="252" t="e">
        <f ca="true">+IF(AND(ISNUMBER(OFFSET('Water Data'!$H$7,0,10*ROW('Water Data'!H128))),CI134="Yes"),OFFSET('Water Data'!$H$7,0,10*ROW('Water Data'!H128)),IF(AND(ISNUMBER(OFFSET('Water Data'!$H$7,0,10*ROW('Water Data'!H128))),CI134="No",ISNUMBER(OFFSET('Water Data'!$H$7,0,10*ROW('Water Data'!H128)))),CONCATENATE("[",ROUND(OFFSET('Water Data'!$H$7,0,10*ROW('Water Data'!H128)),0),"]"),IF(AND(ISNUMBER(OFFSET('Water Data'!$H$7,0,10*ROW('Water Data'!H128))),CI134="",ISNUMBER(OFFSET('Water Data'!$H$7,0,10*ROW('Water Data'!H128)))),OFFSET('Water Data'!$H$7,0,10*ROW('Water Data'!H128)),NA())))</f>
        <v>#N/A</v>
      </c>
      <c r="U134" s="252" t="e">
        <f ca="true">+IF(AND(ISNUMBER(OFFSET('Water Data'!$H$10,0,10*ROW('Water Data'!H128))),CJ134="Yes"),OFFSET('Water Data'!$H$10,0,10*ROW('Water Data'!H128)),IF(AND(ISNUMBER(OFFSET('Water Data'!$H$10,0,10*ROW('Water Data'!H128))),CJ134="No",ISNUMBER(OFFSET('Water Data'!$H$10,0,10*ROW('Water Data'!H128)))),CONCATENATE("[",ROUND(OFFSET('Water Data'!$H$10,0,10*ROW('Water Data'!H128)),0),"]"),IF(AND(ISNUMBER(OFFSET('Water Data'!$H$10,0,10*ROW('Water Data'!H128))),CJ134="",ISNUMBER(OFFSET('Water Data'!$H$10,0,10*ROW('Water Data'!H128)))),OFFSET('Water Data'!$H$10,0,10*ROW('Water Data'!H128)),NA())))</f>
        <v>#N/A</v>
      </c>
      <c r="V134" s="253" t="e">
        <f ca="true">+IF(AND(ISNUMBER(OFFSET('Sanitation Data'!$C$5,0,10*ROW('Sanitation Data'!C128))),CK134="Yes"),100-OFFSET('Sanitation Data'!$C$5,0,10*ROW('Sanitation Data'!C128)),IF(AND(ISNUMBER(OFFSET('Sanitation Data'!$C$5,0,10*ROW('Sanitation Data'!C128))),CK134="No",ISNUMBER(OFFSET('Sanitation Data'!$C$5,0,10*ROW('Sanitation Data'!C128)))),CONCATENATE("[",ROUND(100-OFFSET('Sanitation Data'!$C$5,0,10*ROW('Sanitation Data'!C128)),0),"]"),IF(AND(ISNUMBER(OFFSET('Sanitation Data'!$C$5,0,10*ROW('Sanitation Data'!C128))),CK134="",ISNUMBER(OFFSET('Sanitation Data'!$C$5,0,10*ROW('Sanitation Data'!C128)))),100-OFFSET('Sanitation Data'!$C$5,0,10*ROW('Sanitation Data'!C128)),NA())))</f>
        <v>#N/A</v>
      </c>
      <c r="W134" s="253" t="e">
        <f ca="true">+IF(AND(ISNUMBER(OFFSET('Sanitation Data'!$C$7,0,10*ROW('Sanitation Data'!C128))),CL134="Yes"),OFFSET('Sanitation Data'!$C$7,0,10*ROW('Sanitation Data'!C128)),IF(AND(ISNUMBER(OFFSET('Sanitation Data'!$C$7,0,10*ROW('Sanitation Data'!C128))),CL134="No",ISNUMBER(OFFSET('Sanitation Data'!$C$7,0,10*ROW('Sanitation Data'!C128)))),CONCATENATE("[",ROUND(OFFSET('Sanitation Data'!$C$7,0,10*ROW('Sanitation Data'!C128)),0),"]"),IF(AND(ISNUMBER(OFFSET('Sanitation Data'!$C$7,0,10*ROW('Sanitation Data'!C128))),CL134="",ISNUMBER(OFFSET('Sanitation Data'!$C$7,0,10*ROW('Sanitation Data'!C128)))),OFFSET('Sanitation Data'!$C$7,0,10*ROW('Sanitation Data'!C128)),NA())))</f>
        <v>#N/A</v>
      </c>
      <c r="X134" s="253" t="e">
        <f ca="true">+IF(AND(ISNUMBER(OFFSET('Sanitation Data'!$C$11,0,10*ROW('Sanitation Data'!C128))),CM134="Yes"),OFFSET('Sanitation Data'!$C$11,0,10*ROW('Sanitation Data'!C128)),IF(AND(ISNUMBER(OFFSET('Sanitation Data'!$C$11,0,10*ROW('Sanitation Data'!C128))),CM134="No",ISNUMBER(OFFSET('Sanitation Data'!$C$11,0,10*ROW('Sanitation Data'!C128)))),CONCATENATE("[",ROUND(OFFSET('Sanitation Data'!$C$11,0,10*ROW('Sanitation Data'!C128)),0),"]"),IF(AND(ISNUMBER(OFFSET('Sanitation Data'!$C$11,0,10*ROW('Sanitation Data'!C128))),CM134="",ISNUMBER(OFFSET('Sanitation Data'!$C$11,0,10*ROW('Sanitation Data'!C128)))),OFFSET('Sanitation Data'!$C$11,0,10*ROW('Sanitation Data'!C128)),NA())))</f>
        <v>#N/A</v>
      </c>
      <c r="Y134" s="253" t="e">
        <f ca="true">+IF(AND(ISNUMBER(OFFSET('Sanitation Data'!$C$12,0,10*ROW('Sanitation Data'!C128))),CN134="Yes"),OFFSET('Sanitation Data'!$C$12,0,10*ROW('Sanitation Data'!C128)),IF(AND(ISNUMBER(OFFSET('Sanitation Data'!$C$12,0,10*ROW('Sanitation Data'!C128))),CN134="No",ISNUMBER(OFFSET('Sanitation Data'!$C$12,0,10*ROW('Sanitation Data'!C128)))),CONCATENATE("[",ROUND(OFFSET('Sanitation Data'!$C$12,0,10*ROW('Sanitation Data'!C128)),0),"]"),IF(AND(ISNUMBER(OFFSET('Sanitation Data'!$C$12,0,10*ROW('Sanitation Data'!C128))),CN134="",ISNUMBER(OFFSET('Sanitation Data'!$C$12,0,10*ROW('Sanitation Data'!C128)))),OFFSET('Sanitation Data'!$C$12,0,10*ROW('Sanitation Data'!C128)),NA())))</f>
        <v>#N/A</v>
      </c>
      <c r="Z134" s="253" t="e">
        <f ca="true">+IF(AND(ISNUMBER(OFFSET('Sanitation Data'!$C$13,0,10*ROW('Sanitation Data'!C128))),CO134="Yes"),OFFSET('Sanitation Data'!$C$13,0,10*ROW('Sanitation Data'!C128)),IF(AND(ISNUMBER(OFFSET('Sanitation Data'!$C$13,0,10*ROW('Sanitation Data'!C128))),CO134="No",ISNUMBER(OFFSET('Sanitation Data'!$C$13,0,10*ROW('Sanitation Data'!C128)))),CONCATENATE("[",ROUND(OFFSET('Sanitation Data'!$C$13,0,10*ROW('Sanitation Data'!C128)),0),"]"),IF(AND(ISNUMBER(OFFSET('Sanitation Data'!$C$13,0,10*ROW('Sanitation Data'!C128))),CO134="",ISNUMBER(OFFSET('Sanitation Data'!$C$13,0,10*ROW('Sanitation Data'!C128)))),OFFSET('Sanitation Data'!$C$13,0,10*ROW('Sanitation Data'!C128)),NA())))</f>
        <v>#N/A</v>
      </c>
      <c r="AA134" s="253" t="e">
        <f ca="true">+IF(AND(ISNUMBER(OFFSET('Sanitation Data'!$D$5,0,10*ROW('Sanitation Data'!D128))),CP134="Yes"),100-OFFSET('Sanitation Data'!$D$5,0,10*ROW('Sanitation Data'!D128)),IF(AND(ISNUMBER(OFFSET('Sanitation Data'!$D$5,0,10*ROW('Sanitation Data'!D128))),CP134="No",ISNUMBER(OFFSET('Sanitation Data'!$D$5,0,10*ROW('Sanitation Data'!D128)))),CONCATENATE("[",ROUND(100-OFFSET('Sanitation Data'!$D$5,0,10*ROW('Sanitation Data'!D128)),0),"]"),IF(AND(ISNUMBER(OFFSET('Sanitation Data'!$D$5,0,10*ROW('Sanitation Data'!D128))),CP134="",ISNUMBER(OFFSET('Sanitation Data'!$D$5,0,10*ROW('Sanitation Data'!D128)))),100-OFFSET('Sanitation Data'!$D$5,0,10*ROW('Sanitation Data'!D128)),NA())))</f>
        <v>#N/A</v>
      </c>
      <c r="AB134" s="253" t="e">
        <f ca="true">+IF(AND(ISNUMBER(OFFSET('Sanitation Data'!$D$7,0,10*ROW('Sanitation Data'!D128))),CQ134="Yes"),OFFSET('Sanitation Data'!$D$7,0,10*ROW('Sanitation Data'!G128)),IF(AND(ISNUMBER(OFFSET('Sanitation Data'!$D$7,0,10*ROW('Sanitation Data'!D128))),CQ134="No",ISNUMBER(OFFSET('Sanitation Data'!$D$7,0,10*ROW('Sanitation Data'!D128)))),CONCATENATE("[",ROUND(OFFSET('Sanitation Data'!$D$7,0,10*ROW('Sanitation Data'!D128)),0),"]"),IF(AND(ISNUMBER(OFFSET('Sanitation Data'!$D$7,0,10*ROW('Sanitation Data'!D128))),CQ134="",ISNUMBER(OFFSET('Sanitation Data'!$D$7,0,10*ROW('Sanitation Data'!D128)))),OFFSET('Sanitation Data'!$D$7,0,10*ROW('Sanitation Data'!D128)),NA())))</f>
        <v>#N/A</v>
      </c>
      <c r="AC134" s="253" t="e">
        <f ca="true">+IF(AND(ISNUMBER(OFFSET('Sanitation Data'!$D$11,0,10*ROW('Sanitation Data'!D128))),CR134="Yes"),OFFSET('Sanitation Data'!$D$11,0,10*ROW('Sanitation Data'!D128)),IF(AND(ISNUMBER(OFFSET('Sanitation Data'!$D$11,0,10*ROW('Sanitation Data'!D128))),CR134="No",ISNUMBER(OFFSET('Sanitation Data'!$D$11,0,10*ROW('Sanitation Data'!D128)))),CONCATENATE("[",ROUND(OFFSET('Sanitation Data'!$D$11,0,10*ROW('Sanitation Data'!D128)),0),"]"),IF(AND(ISNUMBER(OFFSET('Sanitation Data'!$D$11,0,10*ROW('Sanitation Data'!D128))),CR134="",ISNUMBER(OFFSET('Sanitation Data'!$D$11,0,10*ROW('Sanitation Data'!D128)))),OFFSET('Sanitation Data'!$D$11,0,10*ROW('Sanitation Data'!D128)),NA())))</f>
        <v>#N/A</v>
      </c>
      <c r="AD134" s="253" t="e">
        <f ca="true">+IF(AND(ISNUMBER(OFFSET('Sanitation Data'!$D$12,0,10*ROW('Sanitation Data'!D128))),CS134="Yes"),OFFSET('Sanitation Data'!$D$12,0,10*ROW('Sanitation Data'!D128)),IF(AND(ISNUMBER(OFFSET('Sanitation Data'!$D$12,0,10*ROW('Sanitation Data'!D128))),CS134="No",ISNUMBER(OFFSET('Sanitation Data'!$D$12,0,10*ROW('Sanitation Data'!D128)))),CONCATENATE("[",ROUND(OFFSET('Sanitation Data'!$D$12,0,10*ROW('Sanitation Data'!D128)),0),"]"),IF(AND(ISNUMBER(OFFSET('Sanitation Data'!$D$12,0,10*ROW('Sanitation Data'!D128))),CS134="",ISNUMBER(OFFSET('Sanitation Data'!$D$12,0,10*ROW('Sanitation Data'!D128)))),OFFSET('Sanitation Data'!$D$12,0,10*ROW('Sanitation Data'!D128)),NA())))</f>
        <v>#N/A</v>
      </c>
      <c r="AE134" s="253" t="e">
        <f ca="true">+IF(AND(ISNUMBER(OFFSET('Sanitation Data'!$D$13,0,10*ROW('Sanitation Data'!D128))),CT134="Yes"),OFFSET('Sanitation Data'!$D$13,0,10*ROW('Sanitation Data'!D128)),IF(AND(ISNUMBER(OFFSET('Sanitation Data'!$D$13,0,10*ROW('Sanitation Data'!D128))),CT134="No",ISNUMBER(OFFSET('Sanitation Data'!$D$13,0,10*ROW('Sanitation Data'!D128)))),CONCATENATE("[",ROUND(OFFSET('Sanitation Data'!$D$13,0,10*ROW('Sanitation Data'!D128)),0),"]"),IF(AND(ISNUMBER(OFFSET('Sanitation Data'!$D$13,0,10*ROW('Sanitation Data'!D128))),CT134="",ISNUMBER(OFFSET('Sanitation Data'!$D$13,0,10*ROW('Sanitation Data'!D128)))),OFFSET('Sanitation Data'!$D$13,0,10*ROW('Sanitation Data'!D128)),NA())))</f>
        <v>#N/A</v>
      </c>
      <c r="AF134" s="253" t="e">
        <f ca="true">+IF(AND(ISNUMBER(OFFSET('Sanitation Data'!$E$5,0,10*ROW('Sanitation Data'!E128))),CU134="Yes"),100-OFFSET('Sanitation Data'!$E$5,0,10*ROW('Sanitation Data'!E128)),IF(AND(ISNUMBER(OFFSET('Sanitation Data'!$E$5,0,10*ROW('Sanitation Data'!E128))),CU134="No",ISNUMBER(OFFSET('Sanitation Data'!$E$5,0,10*ROW('Sanitation Data'!E128)))),CONCATENATE("[",ROUND(100-OFFSET('Sanitation Data'!$E$5,0,10*ROW('Sanitation Data'!E128)),0),"]"),IF(AND(ISNUMBER(OFFSET('Sanitation Data'!$E$5,0,10*ROW('Sanitation Data'!E128))),CU134="",ISNUMBER(OFFSET('Sanitation Data'!$E$5,0,10*ROW('Sanitation Data'!E128)))),100-OFFSET('Sanitation Data'!$E$5,0,10*ROW('Sanitation Data'!E128)),NA())))</f>
        <v>#N/A</v>
      </c>
      <c r="AG134" s="253" t="e">
        <f ca="true">+IF(AND(ISNUMBER(OFFSET('Sanitation Data'!$E$7,0,10*ROW('Sanitation Data'!E128))),CV134="Yes"),OFFSET('Sanitation Data'!$E$7,0,10*ROW('Sanitation Data'!E128)),IF(AND(ISNUMBER(OFFSET('Sanitation Data'!$E$7,0,10*ROW('Sanitation Data'!E128))),CV134="No",ISNUMBER(OFFSET('Sanitation Data'!$E$7,0,10*ROW('Sanitation Data'!E128)))),CONCATENATE("[",ROUND(OFFSET('Sanitation Data'!$E$7,0,10*ROW('Sanitation Data'!E128)),0),"]"),IF(AND(ISNUMBER(OFFSET('Sanitation Data'!$E$7,0,10*ROW('Sanitation Data'!E128))),CV134="",ISNUMBER(OFFSET('Sanitation Data'!$E$7,0,10*ROW('Sanitation Data'!E128)))),OFFSET('Sanitation Data'!$E$7,0,10*ROW('Sanitation Data'!E128)),NA())))</f>
        <v>#N/A</v>
      </c>
      <c r="AH134" s="253" t="e">
        <f ca="true">+IF(AND(ISNUMBER(OFFSET('Sanitation Data'!$E$11,0,10*ROW('Sanitation Data'!E128))),CW134="Yes"),OFFSET('Sanitation Data'!$E$11,0,10*ROW('Sanitation Data'!E128)),IF(AND(ISNUMBER(OFFSET('Sanitation Data'!$E$11,0,10*ROW('Sanitation Data'!E128))),CW134="No",ISNUMBER(OFFSET('Sanitation Data'!$E$11,0,10*ROW('Sanitation Data'!E128)))),CONCATENATE("[",ROUND(OFFSET('Sanitation Data'!$E$11,0,10*ROW('Sanitation Data'!E128)),0),"]"),IF(AND(ISNUMBER(OFFSET('Sanitation Data'!$E$11,0,10*ROW('Sanitation Data'!E128))),CW134="",ISNUMBER(OFFSET('Sanitation Data'!$E$11,0,10*ROW('Sanitation Data'!E128)))),OFFSET('Sanitation Data'!$E$11,0,10*ROW('Sanitation Data'!E128)),NA())))</f>
        <v>#N/A</v>
      </c>
      <c r="AI134" s="253" t="e">
        <f ca="true">+IF(AND(ISNUMBER(OFFSET('Sanitation Data'!$E$12,0,10*ROW('Sanitation Data'!E128))),CX134="Yes"),OFFSET('Sanitation Data'!$E$12,0,10*ROW('Sanitation Data'!E128)),IF(AND(ISNUMBER(OFFSET('Sanitation Data'!$E$12,0,10*ROW('Sanitation Data'!E128))),CX134="No",ISNUMBER(OFFSET('Sanitation Data'!$E$12,0,10*ROW('Sanitation Data'!E128)))),CONCATENATE("[",ROUND(OFFSET('Sanitation Data'!$E$12,0,10*ROW('Sanitation Data'!E128)),0),"]"),IF(AND(ISNUMBER(OFFSET('Sanitation Data'!$E$12,0,10*ROW('Sanitation Data'!E128))),CX134="",ISNUMBER(OFFSET('Sanitation Data'!$E$12,0,10*ROW('Sanitation Data'!E128)))),OFFSET('Sanitation Data'!$E$12,0,10*ROW('Sanitation Data'!E128)),NA())))</f>
        <v>#N/A</v>
      </c>
      <c r="AJ134" s="253" t="e">
        <f ca="true">+IF(AND(ISNUMBER(OFFSET('Sanitation Data'!$E$13,0,10*ROW('Sanitation Data'!E128))),CY134="Yes"),OFFSET('Sanitation Data'!$E$13,0,10*ROW('Sanitation Data'!E128)),IF(AND(ISNUMBER(OFFSET('Sanitation Data'!$E$13,0,10*ROW('Sanitation Data'!E128))),CY134="No",ISNUMBER(OFFSET('Sanitation Data'!$E$13,0,10*ROW('Sanitation Data'!E128)))),CONCATENATE("[",ROUND(OFFSET('Sanitation Data'!$E$13,0,10*ROW('Sanitation Data'!E128)),0),"]"),IF(AND(ISNUMBER(OFFSET('Sanitation Data'!$E$13,0,10*ROW('Sanitation Data'!E128))),CY134="",ISNUMBER(OFFSET('Sanitation Data'!$E$13,0,10*ROW('Sanitation Data'!E128)))),OFFSET('Sanitation Data'!$E$13,0,10*ROW('Sanitation Data'!E128)),NA())))</f>
        <v>#N/A</v>
      </c>
      <c r="AK134" s="253" t="e">
        <f ca="true">+IF(AND(ISNUMBER(OFFSET('Sanitation Data'!$F$5,0,10*ROW('Sanitation Data'!F128))),CZ134="Yes"),100-OFFSET('Sanitation Data'!$F$5,0,10*ROW('Sanitation Data'!F128)),IF(AND(ISNUMBER(OFFSET('Sanitation Data'!$F$5,0,10*ROW('Sanitation Data'!F128))),CZ134="No",ISNUMBER(OFFSET('Sanitation Data'!$F$5,0,10*ROW('Sanitation Data'!F128)))),CONCATENATE("[",ROUND(100-OFFSET('Sanitation Data'!$F$5,0,10*ROW('Sanitation Data'!F128)),0),"]"),IF(AND(ISNUMBER(OFFSET('Sanitation Data'!$F$5,0,10*ROW('Sanitation Data'!F128))),CZ134="",ISNUMBER(OFFSET('Sanitation Data'!$F$5,0,10*ROW('Sanitation Data'!F128)))),100-OFFSET('Sanitation Data'!$F$5,0,10*ROW('Sanitation Data'!F128)),NA())))</f>
        <v>#N/A</v>
      </c>
      <c r="AL134" s="253" t="e">
        <f ca="true">+IF(AND(ISNUMBER(OFFSET('Sanitation Data'!$F$7,0,10*ROW('Sanitation Data'!F128))),DA134="Yes"),OFFSET('Sanitation Data'!$F$7,0,10*ROW('Sanitation Data'!F128)),IF(AND(ISNUMBER(OFFSET('Sanitation Data'!$F$7,0,10*ROW('Sanitation Data'!F128))),DA134="No",ISNUMBER(OFFSET('Sanitation Data'!$F$7,0,10*ROW('Sanitation Data'!F128)))),CONCATENATE("[",ROUND(OFFSET('Sanitation Data'!$F$7,0,10*ROW('Sanitation Data'!F128)),0),"]"),IF(AND(ISNUMBER(OFFSET('Sanitation Data'!$F$7,0,10*ROW('Sanitation Data'!F128))),DA134="",ISNUMBER(OFFSET('Sanitation Data'!$F$7,0,10*ROW('Sanitation Data'!F128)))),OFFSET('Sanitation Data'!$F$7,0,10*ROW('Sanitation Data'!F128)),NA())))</f>
        <v>#N/A</v>
      </c>
      <c r="AM134" s="253" t="e">
        <f ca="true">+IF(AND(ISNUMBER(OFFSET('Sanitation Data'!$F$11,0,10*ROW('Sanitation Data'!F128))),DB134="Yes"),OFFSET('Sanitation Data'!$F$11,0,10*ROW('Sanitation Data'!F128)),IF(AND(ISNUMBER(OFFSET('Sanitation Data'!$F$11,0,10*ROW('Sanitation Data'!F128))),DB134="No",ISNUMBER(OFFSET('Sanitation Data'!$F$11,0,10*ROW('Sanitation Data'!F128)))),CONCATENATE("[",ROUND(OFFSET('Sanitation Data'!$F$11,0,10*ROW('Sanitation Data'!F128)),0),"]"),IF(AND(ISNUMBER(OFFSET('Sanitation Data'!$F$11,0,10*ROW('Sanitation Data'!F128))),DB134="",ISNUMBER(OFFSET('Sanitation Data'!$F$11,0,10*ROW('Sanitation Data'!F128)))),OFFSET('Sanitation Data'!$F$11,0,10*ROW('Sanitation Data'!F128)),NA())))</f>
        <v>#N/A</v>
      </c>
      <c r="AN134" s="253" t="e">
        <f ca="true">+IF(AND(ISNUMBER(OFFSET('Sanitation Data'!$F$12,0,10*ROW('Sanitation Data'!F128))),DC134="Yes"),OFFSET('Sanitation Data'!$F$12,0,10*ROW('Sanitation Data'!F128)),IF(AND(ISNUMBER(OFFSET('Sanitation Data'!$F$12,0,10*ROW('Sanitation Data'!F128))),DC134="No",ISNUMBER(OFFSET('Sanitation Data'!$F$12,0,10*ROW('Sanitation Data'!F128)))),CONCATENATE("[",ROUND(OFFSET('Sanitation Data'!$F$12,0,10*ROW('Sanitation Data'!F128)),0),"]"),IF(AND(ISNUMBER(OFFSET('Sanitation Data'!$F$12,0,10*ROW('Sanitation Data'!F128))),DC134="",ISNUMBER(OFFSET('Sanitation Data'!$F$12,0,10*ROW('Sanitation Data'!F128)))),OFFSET('Sanitation Data'!$F$12,0,10*ROW('Sanitation Data'!F128)),NA())))</f>
        <v>#N/A</v>
      </c>
      <c r="AO134" s="253" t="e">
        <f ca="true">+IF(AND(ISNUMBER(OFFSET('Sanitation Data'!$F$13,0,10*ROW('Sanitation Data'!F128))),DD134="Yes"),OFFSET('Sanitation Data'!$F$13,0,10*ROW('Sanitation Data'!F128)),IF(AND(ISNUMBER(OFFSET('Sanitation Data'!$F$13,0,10*ROW('Sanitation Data'!F128))),DD134="No",ISNUMBER(OFFSET('Sanitation Data'!$F$13,0,10*ROW('Sanitation Data'!F128)))),CONCATENATE("[",ROUND(OFFSET('Sanitation Data'!$F$13,0,10*ROW('Sanitation Data'!F128)),0),"]"),IF(AND(ISNUMBER(OFFSET('Sanitation Data'!$F$13,0,10*ROW('Sanitation Data'!F128))),DD134="",ISNUMBER(OFFSET('Sanitation Data'!$F$13,0,10*ROW('Sanitation Data'!F128)))),OFFSET('Sanitation Data'!$F$13,0,10*ROW('Sanitation Data'!F128)),NA())))</f>
        <v>#N/A</v>
      </c>
      <c r="AP134" s="253" t="e">
        <f ca="true">+IF(AND(ISNUMBER(OFFSET('Sanitation Data'!$G$5,0,10*ROW('Sanitation Data'!G128))),DE134="Yes"),100-OFFSET('Sanitation Data'!$G$5,0,10*ROW('Sanitation Data'!G128)),IF(AND(ISNUMBER(OFFSET('Sanitation Data'!$G$5,0,10*ROW('Sanitation Data'!G128))),DE134="No",ISNUMBER(OFFSET('Sanitation Data'!$G$5,0,10*ROW('Sanitation Data'!G128)))),CONCATENATE("[",ROUND(100-OFFSET('Sanitation Data'!$G$5,0,10*ROW('Sanitation Data'!G128)),0),"]"),IF(AND(ISNUMBER(OFFSET('Sanitation Data'!$G$5,0,10*ROW('Sanitation Data'!G128))),DE134="",ISNUMBER(OFFSET('Sanitation Data'!$G$5,0,10*ROW('Sanitation Data'!G128)))),100-OFFSET('Sanitation Data'!$G$5,0,10*ROW('Sanitation Data'!G128)),NA())))</f>
        <v>#N/A</v>
      </c>
      <c r="AQ134" s="253" t="e">
        <f ca="true">+IF(AND(ISNUMBER(OFFSET('Sanitation Data'!$G$7,0,10*ROW('Sanitation Data'!G128))),DF134="Yes"),OFFSET('Sanitation Data'!$G$7,0,10*ROW('Sanitation Data'!G128)),IF(AND(ISNUMBER(OFFSET('Sanitation Data'!$G$7,0,10*ROW('Sanitation Data'!G128))),DF134="No",ISNUMBER(OFFSET('Sanitation Data'!$G$7,0,10*ROW('Sanitation Data'!G128)))),CONCATENATE("[",ROUND(OFFSET('Sanitation Data'!$G$7,0,10*ROW('Sanitation Data'!G128)),0),"]"),IF(AND(ISNUMBER(OFFSET('Sanitation Data'!$G$7,0,10*ROW('Sanitation Data'!G128))),DF134="",ISNUMBER(OFFSET('Sanitation Data'!$G$7,0,10*ROW('Sanitation Data'!G128)))),OFFSET('Sanitation Data'!$G$7,0,10*ROW('Sanitation Data'!G128)),NA())))</f>
        <v>#N/A</v>
      </c>
      <c r="AR134" s="253" t="e">
        <f ca="true">+IF(AND(ISNUMBER(OFFSET('Sanitation Data'!$G$11,0,10*ROW('Sanitation Data'!G128))),DG134="Yes"),OFFSET('Sanitation Data'!$G$11,0,10*ROW('Sanitation Data'!G128)),IF(AND(ISNUMBER(OFFSET('Sanitation Data'!$G$11,0,10*ROW('Sanitation Data'!G128))),DG134="No",ISNUMBER(OFFSET('Sanitation Data'!$G$11,0,10*ROW('Sanitation Data'!G128)))),CONCATENATE("[",ROUND(OFFSET('Sanitation Data'!$G$11,0,10*ROW('Sanitation Data'!G128)),0),"]"),IF(AND(ISNUMBER(OFFSET('Sanitation Data'!$G$11,0,10*ROW('Sanitation Data'!G128))),DG134="",ISNUMBER(OFFSET('Sanitation Data'!$G$11,0,10*ROW('Sanitation Data'!G128)))),OFFSET('Sanitation Data'!$G$11,0,10*ROW('Sanitation Data'!G128)),NA())))</f>
        <v>#N/A</v>
      </c>
      <c r="AS134" s="253" t="e">
        <f ca="true">+IF(AND(ISNUMBER(OFFSET('Sanitation Data'!$G$12,0,10*ROW('Sanitation Data'!G128))),DH134="Yes"),OFFSET('Sanitation Data'!$G$12,0,10*ROW('Sanitation Data'!G128)),IF(AND(ISNUMBER(OFFSET('Sanitation Data'!$G$12,0,10*ROW('Sanitation Data'!G128))),DH134="No",ISNUMBER(OFFSET('Sanitation Data'!$G$12,0,10*ROW('Sanitation Data'!G128)))),CONCATENATE("[",ROUND(OFFSET('Sanitation Data'!$G$12,0,10*ROW('Sanitation Data'!G128)),0),"]"),IF(AND(ISNUMBER(OFFSET('Sanitation Data'!$G$12,0,10*ROW('Sanitation Data'!G128))),DH134="",ISNUMBER(OFFSET('Sanitation Data'!$G$12,0,10*ROW('Sanitation Data'!G128)))),OFFSET('Sanitation Data'!$G$12,0,10*ROW('Sanitation Data'!G128)),NA())))</f>
        <v>#N/A</v>
      </c>
      <c r="AT134" s="253" t="e">
        <f ca="true">+IF(AND(ISNUMBER(OFFSET('Sanitation Data'!$G$13,0,10*ROW('Sanitation Data'!G128))),DI134="Yes"),OFFSET('Sanitation Data'!$G$13,0,10*ROW('Sanitation Data'!G128)),IF(AND(ISNUMBER(OFFSET('Sanitation Data'!$G$13,0,10*ROW('Sanitation Data'!G128))),DI134="No",ISNUMBER(OFFSET('Sanitation Data'!$G$13,0,10*ROW('Sanitation Data'!G128)))),CONCATENATE("[",ROUND(OFFSET('Sanitation Data'!$G$13,0,10*ROW('Sanitation Data'!G128)),0),"]"),IF(AND(ISNUMBER(OFFSET('Sanitation Data'!$G$13,0,10*ROW('Sanitation Data'!G128))),DI134="",ISNUMBER(OFFSET('Sanitation Data'!$G$13,0,10*ROW('Sanitation Data'!G128)))),OFFSET('Sanitation Data'!$G$13,0,10*ROW('Sanitation Data'!G128)),NA())))</f>
        <v>#N/A</v>
      </c>
      <c r="AU134" s="253" t="e">
        <f ca="true">+IF(AND(ISNUMBER(OFFSET('Sanitation Data'!$H$5,0,10*ROW('Sanitation Data'!H128))),DJ134="Yes"),100-OFFSET('Sanitation Data'!$H$5,0,10*ROW('Sanitation Data'!H128)),IF(AND(ISNUMBER(OFFSET('Sanitation Data'!$H$5,0,10*ROW('Sanitation Data'!H128))),DJ134="No",ISNUMBER(OFFSET('Sanitation Data'!$H$5,0,10*ROW('Sanitation Data'!H128)))),CONCATENATE("[",ROUND(100-OFFSET('Sanitation Data'!$H$5,0,10*ROW('Sanitation Data'!H128)),0),"]"),IF(AND(ISNUMBER(OFFSET('Sanitation Data'!$H$5,0,10*ROW('Sanitation Data'!H128))),DJ134="",ISNUMBER(OFFSET('Sanitation Data'!$H$5,0,10*ROW('Sanitation Data'!H128)))),100-OFFSET('Sanitation Data'!$H$5,0,10*ROW('Sanitation Data'!H128)),NA())))</f>
        <v>#N/A</v>
      </c>
      <c r="AV134" s="253" t="e">
        <f ca="true">+IF(AND(ISNUMBER(OFFSET('Sanitation Data'!$H$7,0,10*ROW('Sanitation Data'!H128))),DK134="Yes"),OFFSET('Sanitation Data'!$H$7,0,10*ROW('Sanitation Data'!H128)),IF(AND(ISNUMBER(OFFSET('Sanitation Data'!$H$7,0,10*ROW('Sanitation Data'!H128))),DK134="No",ISNUMBER(OFFSET('Sanitation Data'!$H$7,0,10*ROW('Sanitation Data'!H128)))),CONCATENATE("[",ROUND(OFFSET('Sanitation Data'!$H$7,0,10*ROW('Sanitation Data'!H128)),0),"]"),IF(AND(ISNUMBER(OFFSET('Sanitation Data'!$H$7,0,10*ROW('Sanitation Data'!H128))),DK134="",ISNUMBER(OFFSET('Sanitation Data'!$H$7,0,10*ROW('Sanitation Data'!H128)))),OFFSET('Sanitation Data'!$H$7,0,10*ROW('Sanitation Data'!H128)),NA())))</f>
        <v>#N/A</v>
      </c>
      <c r="AW134" s="253" t="e">
        <f ca="true">+IF(AND(ISNUMBER(OFFSET('Sanitation Data'!$H$11,0,10*ROW('Sanitation Data'!H128))),DL134="Yes"),OFFSET('Sanitation Data'!$H$11,0,10*ROW('Sanitation Data'!H128)),IF(AND(ISNUMBER(OFFSET('Sanitation Data'!$H$11,0,10*ROW('Sanitation Data'!H128))),DL134="No",ISNUMBER(OFFSET('Sanitation Data'!$H$11,0,10*ROW('Sanitation Data'!H128)))),CONCATENATE("[",ROUND(OFFSET('Sanitation Data'!$H$11,0,10*ROW('Sanitation Data'!H128)),0),"]"),IF(AND(ISNUMBER(OFFSET('Sanitation Data'!$H$11,0,10*ROW('Sanitation Data'!H128))),DL134="",ISNUMBER(OFFSET('Sanitation Data'!$H$11,0,10*ROW('Sanitation Data'!H128)))),OFFSET('Sanitation Data'!$H$11,0,10*ROW('Sanitation Data'!H128)),NA())))</f>
        <v>#N/A</v>
      </c>
      <c r="AX134" s="253" t="e">
        <f ca="true">+IF(AND(ISNUMBER(OFFSET('Sanitation Data'!$H$12,0,10*ROW('Sanitation Data'!H128))),DM134="Yes"),OFFSET('Sanitation Data'!$H$12,0,10*ROW('Sanitation Data'!H128)),IF(AND(ISNUMBER(OFFSET('Sanitation Data'!$H$12,0,10*ROW('Sanitation Data'!H128))),DM134="No",ISNUMBER(OFFSET('Sanitation Data'!$H$12,0,10*ROW('Sanitation Data'!H128)))),CONCATENATE("[",ROUND(OFFSET('Sanitation Data'!$H$12,0,10*ROW('Sanitation Data'!H128)),0),"]"),IF(AND(ISNUMBER(OFFSET('Sanitation Data'!$H$12,0,10*ROW('Sanitation Data'!H128))),DM134="",ISNUMBER(OFFSET('Sanitation Data'!$H$12,0,10*ROW('Sanitation Data'!H128)))),OFFSET('Sanitation Data'!$H$12,0,10*ROW('Sanitation Data'!H128)),NA())))</f>
        <v>#N/A</v>
      </c>
      <c r="AY134" s="253" t="e">
        <f ca="true">+IF(AND(ISNUMBER(OFFSET('Sanitation Data'!$H$13,0,10*ROW('Sanitation Data'!H128))),DN134="Yes"),OFFSET('Sanitation Data'!$H$13,0,10*ROW('Sanitation Data'!H128)),IF(AND(ISNUMBER(OFFSET('Sanitation Data'!$H$13,0,10*ROW('Sanitation Data'!H128))),DN134="No",ISNUMBER(OFFSET('Sanitation Data'!$H$13,0,10*ROW('Sanitation Data'!H128)))),CONCATENATE("[",ROUND(OFFSET('Sanitation Data'!$H$13,0,10*ROW('Sanitation Data'!H128)),0),"]"),IF(AND(ISNUMBER(OFFSET('Sanitation Data'!$H$13,0,10*ROW('Sanitation Data'!H128))),DN134="",ISNUMBER(OFFSET('Sanitation Data'!$H$13,0,10*ROW('Sanitation Data'!H128)))),OFFSET('Sanitation Data'!$H$13,0,10*ROW('Sanitation Data'!H128)),NA())))</f>
        <v>#N/A</v>
      </c>
      <c r="AZ134" s="254" t="e">
        <f ca="true">+IF(AND(ISNUMBER(OFFSET('Hygiene Data'!$C$6,0,10*ROW('Hygiene Data'!C128))),DO134="Yes"),OFFSET('Hygiene Data'!$C$6,0,10*ROW('Hygiene Data'!C128)),IF(AND(ISNUMBER(OFFSET('Hygiene Data'!$C$6,0,10*ROW('Hygiene Data'!C128))),DO134="No",ISNUMBER(OFFSET('Hygiene Data'!$C$6,0,10*ROW('Hygiene Data'!C128)))),CONCATENATE("[",ROUND(OFFSET('Hygiene Data'!$C$6,0,10*ROW('Hygiene Data'!C128)),0),"]"),IF(AND(ISNUMBER(OFFSET('Hygiene Data'!$C$6,0,10*ROW('Hygiene Data'!C128))),DO134="",ISNUMBER(OFFSET('Hygiene Data'!$C$6,0,10*ROW('Hygiene Data'!C128)))),OFFSET('Hygiene Data'!$C$6,0,10*ROW('Hygiene Data'!C128)),NA())))</f>
        <v>#N/A</v>
      </c>
      <c r="BA134" s="254" t="e">
        <f ca="true">+IF(AND(ISNUMBER(OFFSET('Hygiene Data'!$C$8,0,10*ROW('Hygiene Data'!C128))),DP134="Yes"),OFFSET('Hygiene Data'!$C$8,0,10*ROW('Hygiene Data'!C128)),IF(AND(ISNUMBER(OFFSET('Hygiene Data'!$C$8,0,10*ROW('Hygiene Data'!C128))),DP134="No",ISNUMBER(OFFSET('Hygiene Data'!$C$8,0,10*ROW('Hygiene Data'!C128)))),CONCATENATE("[",ROUND(OFFSET('Hygiene Data'!$C$8,0,10*ROW('Hygiene Data'!C128)),0),"]"),IF(AND(ISNUMBER(OFFSET('Hygiene Data'!$C$8,0,10*ROW('Hygiene Data'!C128))),DP134="",ISNUMBER(OFFSET('Hygiene Data'!$C$8,0,10*ROW('Hygiene Data'!C128)))),OFFSET('Hygiene Data'!$C$8,0,10*ROW('Hygiene Data'!C128)),NA())))</f>
        <v>#N/A</v>
      </c>
      <c r="BB134" s="254" t="e">
        <f ca="true">+IF(AND(ISNUMBER(OFFSET('Hygiene Data'!$C$10,0,10*ROW('Hygiene Data'!C128))),DQ134="Yes"),OFFSET('Hygiene Data'!$C$10,0,10*ROW('Hygiene Data'!C128)),IF(AND(ISNUMBER(OFFSET('Hygiene Data'!$C$10,0,10*ROW('Hygiene Data'!C128))),DQ134="No",ISNUMBER(OFFSET('Hygiene Data'!$C$10,0,10*ROW('Hygiene Data'!C128)))),CONCATENATE("[",ROUND(OFFSET('Hygiene Data'!$C$10,0,10*ROW('Hygiene Data'!C128)),0),"]"),IF(AND(ISNUMBER(OFFSET('Hygiene Data'!$C$10,0,10*ROW('Hygiene Data'!C128))),DQ134="",ISNUMBER(OFFSET('Hygiene Data'!$C$10,0,10*ROW('Hygiene Data'!C128)))),OFFSET('Hygiene Data'!$C$10,0,10*ROW('Hygiene Data'!C128)),NA())))</f>
        <v>#N/A</v>
      </c>
      <c r="BC134" s="254" t="e">
        <f ca="true">+IF(AND(ISNUMBER(OFFSET('Hygiene Data'!$D$6,0,10*ROW('Hygiene Data'!D128))),DR134="Yes"),OFFSET('Hygiene Data'!$D$6,0,10*ROW('Hygiene Data'!D128)),IF(AND(ISNUMBER(OFFSET('Hygiene Data'!$D$6,0,10*ROW('Hygiene Data'!D128))),DR134="No",ISNUMBER(OFFSET('Hygiene Data'!$D$6,0,10*ROW('Hygiene Data'!D128)))),CONCATENATE("[",ROUND(OFFSET('Hygiene Data'!$D$6,0,10*ROW('Hygiene Data'!D128)),0),"]"),IF(AND(ISNUMBER(OFFSET('Hygiene Data'!$D$6,0,10*ROW('Hygiene Data'!D128))),DR134="",ISNUMBER(OFFSET('Hygiene Data'!$D$6,0,10*ROW('Hygiene Data'!D128)))),OFFSET('Hygiene Data'!$D$6,0,10*ROW('Hygiene Data'!D128)),NA())))</f>
        <v>#N/A</v>
      </c>
      <c r="BD134" s="254" t="e">
        <f ca="true">+IF(AND(ISNUMBER(OFFSET('Hygiene Data'!$D$8,0,10*ROW('Hygiene Data'!D128))),DS134="Yes"),OFFSET('Hygiene Data'!$D$8,0,10*ROW('Hygiene Data'!D128)),IF(AND(ISNUMBER(OFFSET('Hygiene Data'!$D$8,0,10*ROW('Hygiene Data'!D128))),DS134="No",ISNUMBER(OFFSET('Hygiene Data'!$D$8,0,10*ROW('Hygiene Data'!D128)))),CONCATENATE("[",ROUND(OFFSET('Hygiene Data'!$D$8,0,10*ROW('Hygiene Data'!D128)),0),"]"),IF(AND(ISNUMBER(OFFSET('Hygiene Data'!$D$8,0,10*ROW('Hygiene Data'!D128))),DS134="",ISNUMBER(OFFSET('Hygiene Data'!$D$8,0,10*ROW('Hygiene Data'!D128)))),OFFSET('Hygiene Data'!$D$8,0,10*ROW('Hygiene Data'!D128)),NA())))</f>
        <v>#N/A</v>
      </c>
      <c r="BE134" s="254" t="e">
        <f ca="true">+IF(AND(ISNUMBER(OFFSET('Hygiene Data'!$D$10,0,10*ROW('Hygiene Data'!D128))),DT134="Yes"),OFFSET('Hygiene Data'!$D$10,0,10*ROW('Hygiene Data'!D128)),IF(AND(ISNUMBER(OFFSET('Hygiene Data'!$D$10,0,10*ROW('Hygiene Data'!D128))),DT134="No",ISNUMBER(OFFSET('Hygiene Data'!$D$10,0,10*ROW('Hygiene Data'!D128)))),CONCATENATE("[",ROUND(OFFSET('Hygiene Data'!$D$10,0,10*ROW('Hygiene Data'!D128)),0),"]"),IF(AND(ISNUMBER(OFFSET('Hygiene Data'!$D$10,0,10*ROW('Hygiene Data'!D128))),DT134="",ISNUMBER(OFFSET('Hygiene Data'!$D$10,0,10*ROW('Hygiene Data'!D128)))),OFFSET('Hygiene Data'!$D$10,0,10*ROW('Hygiene Data'!D128)),NA())))</f>
        <v>#N/A</v>
      </c>
      <c r="BF134" s="254" t="e">
        <f ca="true">+IF(AND(ISNUMBER(OFFSET('Hygiene Data'!$E$6,0,10*ROW('Hygiene Data'!E128))),DU134="Yes"),OFFSET('Hygiene Data'!$E$6,0,10*ROW('Hygiene Data'!E128)),IF(AND(ISNUMBER(OFFSET('Hygiene Data'!$E$6,0,10*ROW('Hygiene Data'!E128))),DU134="No",ISNUMBER(OFFSET('Hygiene Data'!$E$6,0,10*ROW('Hygiene Data'!E128)))),CONCATENATE("[",ROUND(OFFSET('Hygiene Data'!$E$6,0,10*ROW('Hygiene Data'!E128)),0),"]"),IF(AND(ISNUMBER(OFFSET('Hygiene Data'!$E$6,0,10*ROW('Hygiene Data'!E128))),DU134="",ISNUMBER(OFFSET('Hygiene Data'!$E$6,0,10*ROW('Hygiene Data'!E128)))),OFFSET('Hygiene Data'!$E$6,0,10*ROW('Hygiene Data'!E128)),NA())))</f>
        <v>#N/A</v>
      </c>
      <c r="BG134" s="254" t="e">
        <f ca="true">+IF(AND(ISNUMBER(OFFSET('Hygiene Data'!$E$8,0,10*ROW('Hygiene Data'!E128))),DV134="Yes"),OFFSET('Hygiene Data'!$E$8,0,10*ROW('Hygiene Data'!E128)),IF(AND(ISNUMBER(OFFSET('Hygiene Data'!$E$8,0,10*ROW('Hygiene Data'!E128))),DV134="No",ISNUMBER(OFFSET('Hygiene Data'!$E$8,0,10*ROW('Hygiene Data'!E128)))),CONCATENATE("[",ROUND(OFFSET('Hygiene Data'!$E$8,0,10*ROW('Hygiene Data'!E128)),0),"]"),IF(AND(ISNUMBER(OFFSET('Hygiene Data'!$E$8,0,10*ROW('Hygiene Data'!E128))),DV134="",ISNUMBER(OFFSET('Hygiene Data'!$E$8,0,10*ROW('Hygiene Data'!E128)))),OFFSET('Hygiene Data'!$E$8,0,10*ROW('Hygiene Data'!E128)),NA())))</f>
        <v>#N/A</v>
      </c>
      <c r="BH134" s="254" t="e">
        <f ca="true">+IF(AND(ISNUMBER(OFFSET('Hygiene Data'!$E$10,0,10*ROW('Hygiene Data'!E128))),DW134="Yes"),OFFSET('Hygiene Data'!$E$10,0,10*ROW('Hygiene Data'!E128)),IF(AND(ISNUMBER(OFFSET('Hygiene Data'!$E$10,0,10*ROW('Hygiene Data'!E128))),DW134="No",ISNUMBER(OFFSET('Hygiene Data'!$E$10,0,10*ROW('Hygiene Data'!E128)))),CONCATENATE("[",ROUND(OFFSET('Hygiene Data'!$E$10,0,10*ROW('Hygiene Data'!E128)),0),"]"),IF(AND(ISNUMBER(OFFSET('Hygiene Data'!$E$10,0,10*ROW('Hygiene Data'!E128))),DW134="",ISNUMBER(OFFSET('Hygiene Data'!$E$10,0,10*ROW('Hygiene Data'!E128)))),OFFSET('Hygiene Data'!$E$10,0,10*ROW('Hygiene Data'!E128)),NA())))</f>
        <v>#N/A</v>
      </c>
      <c r="BI134" s="254" t="e">
        <f ca="true">+IF(AND(ISNUMBER(OFFSET('Hygiene Data'!$F$6,0,10*ROW('Hygiene Data'!F128))),DX134="Yes"),OFFSET('Hygiene Data'!$F$6,0,10*ROW('Hygiene Data'!F128)),IF(AND(ISNUMBER(OFFSET('Hygiene Data'!$F$6,0,10*ROW('Hygiene Data'!F128))),DX134="No",ISNUMBER(OFFSET('Hygiene Data'!$F$6,0,10*ROW('Hygiene Data'!F128)))),CONCATENATE("[",ROUND(OFFSET('Hygiene Data'!$F$6,0,10*ROW('Hygiene Data'!F128)),0),"]"),IF(AND(ISNUMBER(OFFSET('Hygiene Data'!$F$6,0,10*ROW('Hygiene Data'!F128))),DX134="",ISNUMBER(OFFSET('Hygiene Data'!$F$6,0,10*ROW('Hygiene Data'!F128)))),OFFSET('Hygiene Data'!$F$6,0,10*ROW('Hygiene Data'!F128)),NA())))</f>
        <v>#N/A</v>
      </c>
      <c r="BJ134" s="254" t="e">
        <f ca="true">+IF(AND(ISNUMBER(OFFSET('Hygiene Data'!$F$8,0,10*ROW('Hygiene Data'!F128))),DY134="Yes"),OFFSET('Hygiene Data'!$F$8,0,10*ROW('Hygiene Data'!F128)),IF(AND(ISNUMBER(OFFSET('Hygiene Data'!$F$8,0,10*ROW('Hygiene Data'!F128))),DY134="No",ISNUMBER(OFFSET('Hygiene Data'!$F$8,0,10*ROW('Hygiene Data'!F128)))),CONCATENATE("[",ROUND(OFFSET('Hygiene Data'!$F$8,0,10*ROW('Hygiene Data'!F128)),0),"]"),IF(AND(ISNUMBER(OFFSET('Hygiene Data'!$F$8,0,10*ROW('Hygiene Data'!F128))),DY134="",ISNUMBER(OFFSET('Hygiene Data'!$F$8,0,10*ROW('Hygiene Data'!F128)))),OFFSET('Hygiene Data'!$F$8,0,10*ROW('Hygiene Data'!F128)),NA())))</f>
        <v>#N/A</v>
      </c>
      <c r="BK134" s="254" t="e">
        <f ca="true">+IF(AND(ISNUMBER(OFFSET('Hygiene Data'!$F$10,0,10*ROW('Hygiene Data'!F128))),DZ134="Yes"),OFFSET('Hygiene Data'!$F$10,0,10*ROW('Hygiene Data'!F128)),IF(AND(ISNUMBER(OFFSET('Hygiene Data'!$F$10,0,10*ROW('Hygiene Data'!F128))),DZ134="No",ISNUMBER(OFFSET('Hygiene Data'!$F$10,0,10*ROW('Hygiene Data'!F128)))),CONCATENATE("[",ROUND(OFFSET('Hygiene Data'!$F$10,0,10*ROW('Hygiene Data'!F128)),0),"]"),IF(AND(ISNUMBER(OFFSET('Hygiene Data'!$F$10,0,10*ROW('Hygiene Data'!F128))),DZ134="",ISNUMBER(OFFSET('Hygiene Data'!$F$10,0,10*ROW('Hygiene Data'!F128)))),OFFSET('Hygiene Data'!$F$10,0,10*ROW('Hygiene Data'!F128)),NA())))</f>
        <v>#N/A</v>
      </c>
      <c r="BL134" s="254" t="e">
        <f ca="true">+IF(AND(ISNUMBER(OFFSET('Hygiene Data'!$G$6,0,10*ROW('Hygiene Data'!G128))),EA134="Yes"),OFFSET('Hygiene Data'!$G$6,0,10*ROW('Hygiene Data'!G128)),IF(AND(ISNUMBER(OFFSET('Hygiene Data'!$G$6,0,10*ROW('Hygiene Data'!G128))),EA134="No",ISNUMBER(OFFSET('Hygiene Data'!$G$6,0,10*ROW('Hygiene Data'!G128)))),CONCATENATE("[",ROUND(OFFSET('Hygiene Data'!$G$6,0,10*ROW('Hygiene Data'!G128)),0),"]"),IF(AND(ISNUMBER(OFFSET('Hygiene Data'!$G$6,0,10*ROW('Hygiene Data'!G128))),EA134="",ISNUMBER(OFFSET('Hygiene Data'!$G$6,0,10*ROW('Hygiene Data'!G128)))),OFFSET('Hygiene Data'!$G$6,0,10*ROW('Hygiene Data'!G128)),NA())))</f>
        <v>#N/A</v>
      </c>
      <c r="BM134" s="254" t="e">
        <f ca="true">+IF(AND(ISNUMBER(OFFSET('Hygiene Data'!$G$8,0,10*ROW('Hygiene Data'!G128))),EB134="Yes"),OFFSET('Hygiene Data'!$G$8,0,10*ROW('Hygiene Data'!G128)),IF(AND(ISNUMBER(OFFSET('Hygiene Data'!$G$8,0,10*ROW('Hygiene Data'!G128))),EB134="No",ISNUMBER(OFFSET('Hygiene Data'!$G$8,0,10*ROW('Hygiene Data'!G128)))),CONCATENATE("[",ROUND(OFFSET('Hygiene Data'!$G$8,0,10*ROW('Hygiene Data'!G128)),0),"]"),IF(AND(ISNUMBER(OFFSET('Hygiene Data'!$G$8,0,10*ROW('Hygiene Data'!G128))),EB134="",ISNUMBER(OFFSET('Hygiene Data'!$G$8,0,10*ROW('Hygiene Data'!G128)))),OFFSET('Hygiene Data'!$G$8,0,10*ROW('Hygiene Data'!G128)),NA())))</f>
        <v>#N/A</v>
      </c>
      <c r="BN134" s="254" t="e">
        <f ca="true">+IF(AND(ISNUMBER(OFFSET('Hygiene Data'!$G$10,0,10*ROW('Hygiene Data'!G128))),EC134="Yes"),OFFSET('Hygiene Data'!$G$10,0,10*ROW('Hygiene Data'!G128)),IF(AND(ISNUMBER(OFFSET('Hygiene Data'!$G$10,0,10*ROW('Hygiene Data'!G128))),EC134="No",ISNUMBER(OFFSET('Hygiene Data'!$G$10,0,10*ROW('Hygiene Data'!G128)))),CONCATENATE("[",ROUND(OFFSET('Hygiene Data'!$G$10,0,10*ROW('Hygiene Data'!G128)),0),"]"),IF(AND(ISNUMBER(OFFSET('Hygiene Data'!$G$10,0,10*ROW('Hygiene Data'!G128))),EC134="",ISNUMBER(OFFSET('Hygiene Data'!$G$10,0,10*ROW('Hygiene Data'!G128)))),OFFSET('Hygiene Data'!$G$10,0,10*ROW('Hygiene Data'!G128)),NA())))</f>
        <v>#N/A</v>
      </c>
      <c r="BO134" s="254" t="e">
        <f ca="true">+IF(AND(ISNUMBER(OFFSET('Hygiene Data'!$H$6,0,10*ROW('Hygiene Data'!H128))),ED134="Yes"),OFFSET('Hygiene Data'!$H$6,0,10*ROW('Hygiene Data'!H128)),IF(AND(ISNUMBER(OFFSET('Hygiene Data'!$H$6,0,10*ROW('Hygiene Data'!H128))),ED134="No",ISNUMBER(OFFSET('Hygiene Data'!$H$6,0,10*ROW('Hygiene Data'!H128)))),CONCATENATE("[",ROUND(OFFSET('Hygiene Data'!$H$6,0,10*ROW('Hygiene Data'!H128)),0),"]"),IF(AND(ISNUMBER(OFFSET('Hygiene Data'!$H$6,0,10*ROW('Hygiene Data'!H128))),ED134="",ISNUMBER(OFFSET('Hygiene Data'!$H$6,0,10*ROW('Hygiene Data'!H128)))),OFFSET('Hygiene Data'!$H$6,0,10*ROW('Hygiene Data'!H128)),NA())))</f>
        <v>#N/A</v>
      </c>
      <c r="BP134" s="254" t="e">
        <f ca="true">+IF(AND(ISNUMBER(OFFSET('Hygiene Data'!$H$8,0,10*ROW('Hygiene Data'!H128))),EE134="Yes"),OFFSET('Hygiene Data'!$H$8,0,10*ROW('Hygiene Data'!H128)),IF(AND(ISNUMBER(OFFSET('Hygiene Data'!$H$8,0,10*ROW('Hygiene Data'!H128))),EE134="No",ISNUMBER(OFFSET('Hygiene Data'!$H$8,0,10*ROW('Hygiene Data'!H128)))),CONCATENATE("[",ROUND(OFFSET('Hygiene Data'!$H$8,0,10*ROW('Hygiene Data'!H128)),0),"]"),IF(AND(ISNUMBER(OFFSET('Hygiene Data'!$H$8,0,10*ROW('Hygiene Data'!H128))),EE134="",ISNUMBER(OFFSET('Hygiene Data'!$H$8,0,10*ROW('Hygiene Data'!H128)))),OFFSET('Hygiene Data'!$H$8,0,10*ROW('Hygiene Data'!H128)),NA())))</f>
        <v>#N/A</v>
      </c>
      <c r="BQ134" s="254" t="e">
        <f ca="true">+IF(AND(ISNUMBER(OFFSET('Hygiene Data'!$H$10,0,10*ROW('Hygiene Data'!H128))),EF134="Yes"),OFFSET('Hygiene Data'!$H$10,0,10*ROW('Hygiene Data'!H128)),IF(AND(ISNUMBER(OFFSET('Hygiene Data'!$H$10,0,10*ROW('Hygiene Data'!H128))),EF134="No",ISNUMBER(OFFSET('Hygiene Data'!$H$10,0,10*ROW('Hygiene Data'!H128)))),CONCATENATE("[",ROUND(OFFSET('Hygiene Data'!$H$10,0,10*ROW('Hygiene Data'!H128)),0),"]"),IF(AND(ISNUMBER(OFFSET('Hygiene Data'!$H$10,0,10*ROW('Hygiene Data'!H128))),EF134="",ISNUMBER(OFFSET('Hygiene Data'!$H$10,0,10*ROW('Hygiene Data'!H128)))),OFFSET('Hygiene Data'!$H$10,0,10*ROW('Hygiene Data'!H128)),NA())))</f>
        <v>#N/A</v>
      </c>
      <c r="BS134" s="36" t="str">
        <f ca="true">+IF(OFFSET('Water Data'!$C$28,0,10*ROW('Water Data'!C128))="","",OFFSET('Water Data'!$C$28,0,10*ROW('Water Data'!C128)))</f>
        <v/>
      </c>
      <c r="BT134" s="36" t="str">
        <f ca="true">+IF(OFFSET('Water Data'!$C$29,0,10*ROW('Water Data'!C128))="","",OFFSET('Water Data'!$C$29,0,10*ROW('Water Data'!C128)))</f>
        <v/>
      </c>
      <c r="BU134" s="36" t="str">
        <f ca="true">+IF(OFFSET('Water Data'!$C$30,0,10*ROW('Water Data'!C128))="","",OFFSET('Water Data'!$C$30,0,10*ROW('Water Data'!C128)))</f>
        <v/>
      </c>
      <c r="BV134" s="36" t="str">
        <f ca="true">+IF(OFFSET('Water Data'!$D$28,0,10*ROW('Water Data'!D128))="","",OFFSET('Water Data'!$D$28,0,10*ROW('Water Data'!D128)))</f>
        <v/>
      </c>
      <c r="BW134" s="36" t="str">
        <f ca="true">+IF(OFFSET('Water Data'!$D$29,0,10*ROW('Water Data'!D128))="","",OFFSET('Water Data'!$D$29,0,10*ROW('Water Data'!D128)))</f>
        <v/>
      </c>
      <c r="BX134" s="36" t="str">
        <f ca="true">+IF(OFFSET('Water Data'!$D$30,0,10*ROW('Water Data'!D128))="","",OFFSET('Water Data'!$D$30,0,10*ROW('Water Data'!D128)))</f>
        <v/>
      </c>
      <c r="BY134" s="36" t="str">
        <f ca="true">+IF(OFFSET('Water Data'!$E$28,0,10*ROW('Water Data'!E128))="","",OFFSET('Water Data'!$E$28,0,10*ROW('Water Data'!E128)))</f>
        <v/>
      </c>
      <c r="BZ134" s="36" t="str">
        <f ca="true">+IF(OFFSET('Water Data'!$E$29,0,10*ROW('Water Data'!E128))="","",OFFSET('Water Data'!$E$29,0,10*ROW('Water Data'!E128)))</f>
        <v/>
      </c>
      <c r="CA134" s="36" t="str">
        <f ca="true">+IF(OFFSET('Water Data'!$E$30,0,10*ROW('Water Data'!E128))="","",OFFSET('Water Data'!$E$30,0,10*ROW('Water Data'!E128)))</f>
        <v/>
      </c>
      <c r="CB134" s="36" t="str">
        <f ca="true">+IF(OFFSET('Water Data'!$F$28,0,10*ROW('Water Data'!F128))="","",OFFSET('Water Data'!$F$28,0,10*ROW('Water Data'!F128)))</f>
        <v/>
      </c>
      <c r="CC134" s="36" t="str">
        <f ca="true">+IF(OFFSET('Water Data'!$F$29,0,10*ROW('Water Data'!F128))="","",OFFSET('Water Data'!$F$29,0,10*ROW('Water Data'!F128)))</f>
        <v/>
      </c>
      <c r="CD134" s="36" t="str">
        <f ca="true">+IF(OFFSET('Water Data'!$F$30,0,10*ROW('Water Data'!F128))="","",OFFSET('Water Data'!$F$30,0,10*ROW('Water Data'!F128)))</f>
        <v/>
      </c>
      <c r="CE134" s="36" t="str">
        <f ca="true">+IF(OFFSET('Water Data'!$G$28,0,10*ROW('Water Data'!G128))="","",OFFSET('Water Data'!$G$28,0,10*ROW('Water Data'!G128)))</f>
        <v/>
      </c>
      <c r="CF134" s="36" t="str">
        <f ca="true">+IF(OFFSET('Water Data'!$G$29,0,10*ROW('Water Data'!G128))="","",OFFSET('Water Data'!$G$29,0,10*ROW('Water Data'!G128)))</f>
        <v/>
      </c>
      <c r="CG134" s="36" t="str">
        <f ca="true">+IF(OFFSET('Water Data'!$G$30,0,10*ROW('Water Data'!G128))="","",OFFSET('Water Data'!$G$30,0,10*ROW('Water Data'!G128)))</f>
        <v/>
      </c>
      <c r="CH134" s="36" t="str">
        <f ca="true">+IF(OFFSET('Water Data'!$H$28,0,10*ROW('Water Data'!H128))="","",OFFSET('Water Data'!$H$28,0,10*ROW('Water Data'!H128)))</f>
        <v/>
      </c>
      <c r="CI134" s="36" t="str">
        <f ca="true">+IF(OFFSET('Water Data'!$H$29,0,10*ROW('Water Data'!H128))="","",OFFSET('Water Data'!$H$29,0,10*ROW('Water Data'!H128)))</f>
        <v/>
      </c>
      <c r="CJ134" s="36" t="str">
        <f ca="true">+IF(OFFSET('Water Data'!$H$30,0,10*ROW('Water Data'!H128))="","",OFFSET('Water Data'!$H$30,0,10*ROW('Water Data'!H128)))</f>
        <v/>
      </c>
      <c r="CK134" s="36" t="str">
        <f ca="true">+IF(OFFSET('Sanitation Data'!$C$29,0,10*ROW('Sanitation Data'!C128))="","",OFFSET('Sanitation Data'!$C$29,0,10*ROW('Sanitation Data'!C128)))</f>
        <v/>
      </c>
      <c r="CL134" s="36" t="str">
        <f ca="true">+IF(OFFSET('Sanitation Data'!$C$30,0,10*ROW('Sanitation Data'!C128))="","",OFFSET('Sanitation Data'!$C$30,0,10*ROW('Sanitation Data'!C128)))</f>
        <v/>
      </c>
      <c r="CM134" s="36" t="str">
        <f ca="true">+IF(OFFSET('Sanitation Data'!$C$31,0,10*ROW('Sanitation Data'!C128))="","",OFFSET('Sanitation Data'!$C$31,0,10*ROW('Sanitation Data'!C128)))</f>
        <v/>
      </c>
      <c r="CN134" s="36" t="str">
        <f ca="true">+IF(OFFSET('Sanitation Data'!$C$32,0,10*ROW('Sanitation Data'!C128))="","",OFFSET('Sanitation Data'!$C$32,0,10*ROW('Sanitation Data'!C128)))</f>
        <v/>
      </c>
      <c r="CO134" s="36" t="str">
        <f ca="true">+IF(OFFSET('Sanitation Data'!$C$33,0,10*ROW('Sanitation Data'!C128))="","",OFFSET('Sanitation Data'!$C$33,0,10*ROW('Sanitation Data'!C128)))</f>
        <v/>
      </c>
      <c r="CP134" s="36" t="str">
        <f ca="true">+IF(OFFSET('Sanitation Data'!$D$29,0,10*ROW('Sanitation Data'!D128))="","",OFFSET('Sanitation Data'!$D$29,0,10*ROW('Sanitation Data'!D128)))</f>
        <v/>
      </c>
      <c r="CQ134" s="36" t="str">
        <f ca="true">+IF(OFFSET('Sanitation Data'!$D$30,0,10*ROW('Sanitation Data'!D128))="","",OFFSET('Sanitation Data'!$D$30,0,10*ROW('Sanitation Data'!D128)))</f>
        <v/>
      </c>
      <c r="CR134" s="36" t="str">
        <f ca="true">+IF(OFFSET('Sanitation Data'!$D$31,0,10*ROW('Sanitation Data'!D128))="","",OFFSET('Sanitation Data'!$D$31,0,10*ROW('Sanitation Data'!D128)))</f>
        <v/>
      </c>
      <c r="CS134" s="36" t="str">
        <f ca="true">+IF(OFFSET('Sanitation Data'!$D$32,0,10*ROW('Sanitation Data'!D128))="","",OFFSET('Sanitation Data'!$D$32,0,10*ROW('Sanitation Data'!D128)))</f>
        <v/>
      </c>
      <c r="CT134" s="36" t="str">
        <f ca="true">+IF(OFFSET('Sanitation Data'!$D$33,0,10*ROW('Sanitation Data'!D128))="","",OFFSET('Sanitation Data'!$D$33,0,10*ROW('Sanitation Data'!D128)))</f>
        <v/>
      </c>
      <c r="CU134" s="36" t="str">
        <f ca="true">+IF(OFFSET('Sanitation Data'!$E$29,0,10*ROW('Sanitation Data'!E128))="","",OFFSET('Sanitation Data'!$E$29,0,10*ROW('Sanitation Data'!E128)))</f>
        <v/>
      </c>
      <c r="CV134" s="36" t="str">
        <f ca="true">+IF(OFFSET('Sanitation Data'!$E$30,0,10*ROW('Sanitation Data'!E128))="","",OFFSET('Sanitation Data'!$E$30,0,10*ROW('Sanitation Data'!E128)))</f>
        <v/>
      </c>
      <c r="CW134" s="36" t="str">
        <f ca="true">+IF(OFFSET('Sanitation Data'!$E$31,0,10*ROW('Sanitation Data'!E128))="","",OFFSET('Sanitation Data'!$E$31,0,10*ROW('Sanitation Data'!E128)))</f>
        <v/>
      </c>
      <c r="CX134" s="36" t="str">
        <f ca="true">+IF(OFFSET('Sanitation Data'!$E$32,0,10*ROW('Sanitation Data'!E128))="","",OFFSET('Sanitation Data'!$E$32,0,10*ROW('Sanitation Data'!E128)))</f>
        <v/>
      </c>
      <c r="CY134" s="36" t="str">
        <f ca="true">+IF(OFFSET('Sanitation Data'!$E$33,0,10*ROW('Sanitation Data'!E128))="","",OFFSET('Sanitation Data'!$E$33,0,10*ROW('Sanitation Data'!E128)))</f>
        <v/>
      </c>
      <c r="CZ134" s="36" t="str">
        <f ca="true">+IF(OFFSET('Sanitation Data'!$F$29,0,10*ROW('Sanitation Data'!F128))="","",OFFSET('Sanitation Data'!$F$29,0,10*ROW('Sanitation Data'!F128)))</f>
        <v/>
      </c>
      <c r="DA134" s="36" t="str">
        <f ca="true">+IF(OFFSET('Sanitation Data'!$F$30,0,10*ROW('Sanitation Data'!F128))="","",OFFSET('Sanitation Data'!$F$30,0,10*ROW('Sanitation Data'!F128)))</f>
        <v/>
      </c>
      <c r="DB134" s="36" t="str">
        <f ca="true">+IF(OFFSET('Sanitation Data'!$F$31,0,10*ROW('Sanitation Data'!F128))="","",OFFSET('Sanitation Data'!$F$31,0,10*ROW('Sanitation Data'!F128)))</f>
        <v/>
      </c>
      <c r="DC134" s="36" t="str">
        <f ca="true">+IF(OFFSET('Sanitation Data'!$F$32,0,10*ROW('Sanitation Data'!F128))="","",OFFSET('Sanitation Data'!$F$32,0,10*ROW('Sanitation Data'!F128)))</f>
        <v/>
      </c>
      <c r="DD134" s="36" t="str">
        <f ca="true">+IF(OFFSET('Sanitation Data'!$F$33,0,10*ROW('Sanitation Data'!F128))="","",OFFSET('Sanitation Data'!$F$33,0,10*ROW('Sanitation Data'!F128)))</f>
        <v/>
      </c>
      <c r="DE134" s="36" t="str">
        <f ca="true">+IF(OFFSET('Sanitation Data'!$G$29,0,10*ROW('Sanitation Data'!G128))="","",OFFSET('Sanitation Data'!$G$29,0,10*ROW('Sanitation Data'!G128)))</f>
        <v/>
      </c>
      <c r="DF134" s="36" t="str">
        <f ca="true">+IF(OFFSET('Sanitation Data'!$G$30,0,10*ROW('Sanitation Data'!G128))="","",OFFSET('Sanitation Data'!$G$30,0,10*ROW('Sanitation Data'!G128)))</f>
        <v/>
      </c>
      <c r="DG134" s="36" t="str">
        <f ca="true">+IF(OFFSET('Sanitation Data'!$G$31,0,10*ROW('Sanitation Data'!G128))="","",OFFSET('Sanitation Data'!$G$31,0,10*ROW('Sanitation Data'!G128)))</f>
        <v/>
      </c>
      <c r="DH134" s="36" t="str">
        <f ca="true">+IF(OFFSET('Sanitation Data'!$G$32,0,10*ROW('Sanitation Data'!G128))="","",OFFSET('Sanitation Data'!$G$32,0,10*ROW('Sanitation Data'!G128)))</f>
        <v/>
      </c>
      <c r="DI134" s="36" t="str">
        <f ca="true">+IF(OFFSET('Sanitation Data'!$G$33,0,10*ROW('Sanitation Data'!G128))="","",OFFSET('Sanitation Data'!$G$33,0,10*ROW('Sanitation Data'!G128)))</f>
        <v/>
      </c>
      <c r="DJ134" s="36" t="str">
        <f ca="true">+IF(OFFSET('Sanitation Data'!$H$29,0,10*ROW('Sanitation Data'!H128))="","",OFFSET('Sanitation Data'!$H$29,0,10*ROW('Sanitation Data'!H128)))</f>
        <v/>
      </c>
      <c r="DK134" s="36" t="str">
        <f ca="true">+IF(OFFSET('Sanitation Data'!$H$30,0,10*ROW('Sanitation Data'!H128))="","",OFFSET('Sanitation Data'!$H$30,0,10*ROW('Sanitation Data'!H128)))</f>
        <v/>
      </c>
      <c r="DL134" s="36" t="str">
        <f ca="true">+IF(OFFSET('Sanitation Data'!$H$31,0,10*ROW('Sanitation Data'!H128))="","",OFFSET('Sanitation Data'!$H$31,0,10*ROW('Sanitation Data'!H128)))</f>
        <v/>
      </c>
      <c r="DM134" s="36" t="str">
        <f ca="true">+IF(OFFSET('Sanitation Data'!$H$32,0,10*ROW('Sanitation Data'!H128))="","",OFFSET('Sanitation Data'!$H$32,0,10*ROW('Sanitation Data'!H128)))</f>
        <v/>
      </c>
      <c r="DN134" s="36" t="str">
        <f ca="true">+IF(OFFSET('Sanitation Data'!$H$33,0,10*ROW('Sanitation Data'!H128))="","",OFFSET('Sanitation Data'!$H$33,0,10*ROW('Sanitation Data'!H128)))</f>
        <v/>
      </c>
      <c r="DO134" s="36" t="str">
        <f ca="true">+IF(OFFSET('Hygiene Data'!$C$12,0,10*ROW('Hygiene Data'!C128))="","",OFFSET('Hygiene Data'!$C$12,0,10*ROW('Hygiene Data'!C128)))</f>
        <v/>
      </c>
      <c r="DP134" s="36" t="str">
        <f ca="true">+IF(OFFSET('Hygiene Data'!$C$13,0,10*ROW('Hygiene Data'!C128))="","",OFFSET('Hygiene Data'!$C$13,0,10*ROW('Hygiene Data'!C128)))</f>
        <v/>
      </c>
      <c r="DQ134" s="36" t="str">
        <f ca="true">+IF(OFFSET('Hygiene Data'!$C$14,0,10*ROW('Hygiene Data'!C128))="","",OFFSET('Hygiene Data'!$C$14,0,10*ROW('Hygiene Data'!C128)))</f>
        <v/>
      </c>
      <c r="DR134" s="36" t="str">
        <f ca="true">+IF(OFFSET('Hygiene Data'!$D$12,0,10*ROW('Hygiene Data'!D128))="","",OFFSET('Hygiene Data'!$D$12,0,10*ROW('Hygiene Data'!D128)))</f>
        <v/>
      </c>
      <c r="DS134" s="36" t="str">
        <f ca="true">+IF(OFFSET('Hygiene Data'!$D$13,0,10*ROW('Hygiene Data'!D128))="","",OFFSET('Hygiene Data'!$D$13,0,10*ROW('Hygiene Data'!D128)))</f>
        <v/>
      </c>
      <c r="DT134" s="36" t="str">
        <f ca="true">+IF(OFFSET('Hygiene Data'!$D$14,0,10*ROW('Hygiene Data'!D128))="","",OFFSET('Hygiene Data'!$D$14,0,10*ROW('Hygiene Data'!D128)))</f>
        <v/>
      </c>
      <c r="DU134" s="36" t="str">
        <f ca="true">+IF(OFFSET('Hygiene Data'!$E$12,0,10*ROW('Hygiene Data'!E128))="","",OFFSET('Hygiene Data'!$E$12,0,10*ROW('Hygiene Data'!E128)))</f>
        <v/>
      </c>
      <c r="DV134" s="36" t="str">
        <f ca="true">+IF(OFFSET('Hygiene Data'!$E$13,0,10*ROW('Hygiene Data'!E128))="","",OFFSET('Hygiene Data'!$E$13,0,10*ROW('Hygiene Data'!E128)))</f>
        <v/>
      </c>
      <c r="DW134" s="36" t="str">
        <f ca="true">+IF(OFFSET('Hygiene Data'!$E$14,0,10*ROW('Hygiene Data'!E128))="","",OFFSET('Hygiene Data'!$E$14,0,10*ROW('Hygiene Data'!E128)))</f>
        <v/>
      </c>
      <c r="DX134" s="36" t="str">
        <f ca="true">+IF(OFFSET('Hygiene Data'!$F$12,0,10*ROW('Hygiene Data'!F128))="","",OFFSET('Hygiene Data'!$F$12,0,10*ROW('Hygiene Data'!F128)))</f>
        <v/>
      </c>
      <c r="DY134" s="36" t="str">
        <f ca="true">+IF(OFFSET('Hygiene Data'!$F$13,0,10*ROW('Hygiene Data'!F128))="","",OFFSET('Hygiene Data'!$F$13,0,10*ROW('Hygiene Data'!F128)))</f>
        <v/>
      </c>
      <c r="DZ134" s="36" t="str">
        <f ca="true">+IF(OFFSET('Hygiene Data'!$F$14,0,10*ROW('Hygiene Data'!F128))="","",OFFSET('Hygiene Data'!$F$14,0,10*ROW('Hygiene Data'!F128)))</f>
        <v/>
      </c>
      <c r="EA134" s="36" t="str">
        <f ca="true">+IF(OFFSET('Hygiene Data'!$G$12,0,10*ROW('Hygiene Data'!G128))="","",OFFSET('Hygiene Data'!$G$12,0,10*ROW('Hygiene Data'!G128)))</f>
        <v/>
      </c>
      <c r="EB134" s="36" t="str">
        <f ca="true">+IF(OFFSET('Hygiene Data'!$G$13,0,10*ROW('Hygiene Data'!G128))="","",OFFSET('Hygiene Data'!$G$13,0,10*ROW('Hygiene Data'!G128)))</f>
        <v/>
      </c>
      <c r="EC134" s="36" t="str">
        <f ca="true">+IF(OFFSET('Hygiene Data'!$G$14,0,10*ROW('Hygiene Data'!G128))="","",OFFSET('Hygiene Data'!$G$14,0,10*ROW('Hygiene Data'!G128)))</f>
        <v/>
      </c>
      <c r="ED134" s="36" t="str">
        <f ca="true">+IF(OFFSET('Hygiene Data'!$H$12,0,10*ROW('Hygiene Data'!H128))="","",OFFSET('Hygiene Data'!$H$12,0,10*ROW('Hygiene Data'!H128)))</f>
        <v/>
      </c>
      <c r="EE134" s="36" t="str">
        <f ca="true">+IF(OFFSET('Hygiene Data'!$H$13,0,10*ROW('Hygiene Data'!H128))="","",OFFSET('Hygiene Data'!$H$13,0,10*ROW('Hygiene Data'!H128)))</f>
        <v/>
      </c>
      <c r="EF134" s="36" t="str">
        <f ca="true">+IF(OFFSET('Hygiene Data'!$H$14,0,10*ROW('Hygiene Data'!H128))="","",OFFSET('Hygiene Data'!$H$14,0,10*ROW('Hygiene Data'!H128)))</f>
        <v/>
      </c>
    </row>
    <row r="135" x14ac:dyDescent="0.2">
      <c r="A135" s="59" t="str">
        <f ca="true">+IF(OFFSET('Water Data'!$B$1,0,10*ROW('Water Data'!B132))="","",OFFSET('Water Data'!$B$1,0,10*ROW('Water Data'!B132)))</f>
        <v/>
      </c>
      <c r="B135" s="59" t="str">
        <f ca="true">+IF(OFFSET('Water Data'!$A$3,0,10*ROW('Water Data'!A132))="","",OFFSET('Water Data'!$A$3,0,10*ROW('Water Data'!A132)))</f>
        <v/>
      </c>
      <c r="C135" s="59" t="str">
        <f ca="true">+IF(OFFSET('Water Data'!$C$3,0,10*ROW('Water Data'!C132))="","",OFFSET('Water Data'!$C$3,0,10*ROW('Water Data'!C132)))</f>
        <v/>
      </c>
      <c r="D135" s="252" t="e">
        <f ca="true">+IF(AND(ISNUMBER(OFFSET('Water Data'!$C$5,0,10*ROW('Water Data'!C129))),BS135="Yes"),100-OFFSET('Water Data'!$C$5,0,10*ROW('Water Data'!C129)),IF(AND(ISNUMBER(OFFSET('Water Data'!$C$5,0,10*ROW('Water Data'!C129))),BS135="No",ISNUMBER(OFFSET('Water Data'!$C$5,0,10*ROW('Water Data'!C129)))),CONCATENATE("[",ROUND(100-OFFSET('Water Data'!$C$5,0,10*ROW('Water Data'!C129)),0),"]"),IF(AND(ISNUMBER(OFFSET('Water Data'!$C$5,0,10*ROW('Water Data'!C129))),BS135="",ISNUMBER(OFFSET('Water Data'!$C$5,0,10*ROW('Water Data'!C129)))),100-OFFSET('Water Data'!$C$5,0,10*ROW('Water Data'!C129)),NA())))</f>
        <v>#N/A</v>
      </c>
      <c r="E135" s="252" t="e">
        <f ca="true">+IF(AND(ISNUMBER(OFFSET('Water Data'!$C$7,0,10*ROW('Water Data'!D129))),BT135="Yes"),OFFSET('Water Data'!$C$7,0,10*ROW('Water Data'!C129)),IF(AND(ISNUMBER(OFFSET('Water Data'!$C$7,0,10*ROW('Water Data'!C129))),BT135="No",ISNUMBER(OFFSET('Water Data'!$C$7,0,10*ROW('Water Data'!C129)))),CONCATENATE("[",ROUND(OFFSET('Water Data'!$C$7,0,10*ROW('Water Data'!C129)),0),"]"),IF(AND(ISNUMBER(OFFSET('Water Data'!$C$7,0,10*ROW('Water Data'!C129))),BT135="",ISNUMBER(OFFSET('Water Data'!$C$7,0,10*ROW('Water Data'!C129)))),OFFSET('Water Data'!$C$7,0,10*ROW('Water Data'!C129)),NA())))</f>
        <v>#N/A</v>
      </c>
      <c r="F135" s="252" t="e">
        <f ca="true">+IF(AND(ISNUMBER(OFFSET('Water Data'!$C$10,0,10*ROW('Water Data'!C129))),BU135="Yes"),OFFSET('Water Data'!$C$10,0,10*ROW('Water Data'!C129)),IF(AND(ISNUMBER(OFFSET('Water Data'!$C$10,0,10*ROW('Water Data'!C129))),BU135="No",ISNUMBER(OFFSET('Water Data'!$C$10,0,10*ROW('Water Data'!C129)))),CONCATENATE("[",ROUND(OFFSET('Water Data'!$C$10,0,10*ROW('Water Data'!C129)),0),"]"),IF(AND(ISNUMBER(OFFSET('Water Data'!$C$10,0,10*ROW('Water Data'!C129))),BU135="",ISNUMBER(OFFSET('Water Data'!$C$10,0,10*ROW('Water Data'!C129)))),OFFSET('Water Data'!$C$10,0,10*ROW('Water Data'!C129)),NA())))</f>
        <v>#N/A</v>
      </c>
      <c r="G135" s="252" t="e">
        <f ca="true">+IF(AND(ISNUMBER(OFFSET('Water Data'!$D$5,0,10*ROW('Water Data'!D129))),BV135="Yes"),100-OFFSET('Water Data'!$D$5,0,10*ROW('Water Data'!D129)),IF(AND(ISNUMBER(OFFSET('Water Data'!$D$5,0,10*ROW('Water Data'!D129))),BV135="No",ISNUMBER(OFFSET('Water Data'!$D$5,0,10*ROW('Water Data'!D129)))),CONCATENATE("[",ROUND(100-OFFSET('Water Data'!$D$5,0,10*ROW('Water Data'!D129)),0),"]"),IF(AND(ISNUMBER(OFFSET('Water Data'!$D$5,0,10*ROW('Water Data'!D129))),BV135="",ISNUMBER(OFFSET('Water Data'!$D$5,0,10*ROW('Water Data'!D129)))),100-OFFSET('Water Data'!$D$5,0,10*ROW('Water Data'!D129)),NA())))</f>
        <v>#N/A</v>
      </c>
      <c r="H135" s="252" t="e">
        <f ca="true">+IF(AND(ISNUMBER(OFFSET('Water Data'!$D$7,0,10*ROW('Water Data'!D129))),BW135="Yes"),OFFSET('Water Data'!$D$7,0,10*ROW('Water Data'!D129)),IF(AND(ISNUMBER(OFFSET('Water Data'!$D$7,0,10*ROW('Water Data'!D129))),BW135="No",ISNUMBER(OFFSET('Water Data'!$D$7,0,10*ROW('Water Data'!D129)))),CONCATENATE("[",ROUND(OFFSET('Water Data'!$C$7,0,10*ROW('Water Data'!D129)),0),"]"),IF(AND(ISNUMBER(OFFSET('Water Data'!$D$7,0,10*ROW('Water Data'!D129))),BW135="",ISNUMBER(OFFSET('Water Data'!$D$7,0,10*ROW('Water Data'!D129)))),OFFSET('Water Data'!$D$7,0,10*ROW('Water Data'!D129)),NA())))</f>
        <v>#N/A</v>
      </c>
      <c r="I135" s="252" t="e">
        <f ca="true">+IF(AND(ISNUMBER(OFFSET('Water Data'!$D$10,0,10*ROW('Water Data'!D129))),BX135="Yes"),OFFSET('Water Data'!$D$10,0,10*ROW('Water Data'!D129)),IF(AND(ISNUMBER(OFFSET('Water Data'!$D$10,0,10*ROW('Water Data'!D129))),BX135="No",ISNUMBER(OFFSET('Water Data'!$D$10,0,10*ROW('Water Data'!D129)))),CONCATENATE("[",ROUND(OFFSET('Water Data'!$D$10,0,10*ROW('Water Data'!D129)),0),"]"),IF(AND(ISNUMBER(OFFSET('Water Data'!$D$10,0,10*ROW('Water Data'!D129))),BX135="",ISNUMBER(OFFSET('Water Data'!$D$10,0,10*ROW('Water Data'!D129)))),OFFSET('Water Data'!$D$10,0,10*ROW('Water Data'!D129)),NA())))</f>
        <v>#N/A</v>
      </c>
      <c r="J135" s="252" t="e">
        <f ca="true">+IF(AND(ISNUMBER(OFFSET('Water Data'!$E$5,0,10*ROW('Water Data'!E129))),BY135="Yes"),100-OFFSET('Water Data'!$E$5,0,10*ROW('Water Data'!E129)),IF(AND(ISNUMBER(OFFSET('Water Data'!$E$5,0,10*ROW('Water Data'!E129))),BY135="No",ISNUMBER(OFFSET('Water Data'!$E$5,0,10*ROW('Water Data'!E129)))),CONCATENATE("[",ROUND(100-OFFSET('Water Data'!$E$5,0,10*ROW('Water Data'!E129)),0),"]"),IF(AND(ISNUMBER(OFFSET('Water Data'!$E$5,0,10*ROW('Water Data'!E129))),BY135="",ISNUMBER(OFFSET('Water Data'!$E$5,0,10*ROW('Water Data'!E129)))),100-OFFSET('Water Data'!$E$5,0,10*ROW('Water Data'!E129)),NA())))</f>
        <v>#N/A</v>
      </c>
      <c r="K135" s="252" t="e">
        <f ca="true">+IF(AND(ISNUMBER(OFFSET('Water Data'!$E$7,0,10*ROW('Water Data'!E129))),BZ135="Yes"),OFFSET('Water Data'!$E$7,0,10*ROW('Water Data'!E129)),IF(AND(ISNUMBER(OFFSET('Water Data'!$E$7,0,10*ROW('Water Data'!E129))),BZ135="No",ISNUMBER(OFFSET('Water Data'!$E$7,0,10*ROW('Water Data'!E129)))),CONCATENATE("[",ROUND(OFFSET('Water Data'!$E$7,0,10*ROW('Water Data'!E129)),0),"]"),IF(AND(ISNUMBER(OFFSET('Water Data'!$E$7,0,10*ROW('Water Data'!E129))),BZ135="",ISNUMBER(OFFSET('Water Data'!$E$7,0,10*ROW('Water Data'!E129)))),OFFSET('Water Data'!$E$7,0,10*ROW('Water Data'!E129)),NA())))</f>
        <v>#N/A</v>
      </c>
      <c r="L135" s="252" t="e">
        <f ca="true">+IF(AND(ISNUMBER(OFFSET('Water Data'!$E$10,0,10*ROW('Water Data'!E129))),CA135="Yes"),OFFSET('Water Data'!$E$10,0,10*ROW('Water Data'!E129)),IF(AND(ISNUMBER(OFFSET('Water Data'!$E$10,0,10*ROW('Water Data'!E129))),CA135="No",ISNUMBER(OFFSET('Water Data'!$E$10,0,10*ROW('Water Data'!E129)))),CONCATENATE("[",ROUND(OFFSET('Water Data'!$E$10,0,10*ROW('Water Data'!E129)),0),"]"),IF(AND(ISNUMBER(OFFSET('Water Data'!$E$10,0,10*ROW('Water Data'!E129))),CA135="",ISNUMBER(OFFSET('Water Data'!$E$10,0,10*ROW('Water Data'!E129)))),OFFSET('Water Data'!$E$10,0,10*ROW('Water Data'!E129)),NA())))</f>
        <v>#N/A</v>
      </c>
      <c r="M135" s="252" t="e">
        <f ca="true">+IF(AND(ISNUMBER(OFFSET('Water Data'!$F$5,0,10*ROW('Water Data'!F129))),CB135="Yes"),100-OFFSET('Water Data'!$F$5,0,10*ROW('Water Data'!F129)),IF(AND(ISNUMBER(OFFSET('Water Data'!$F$5,0,10*ROW('Water Data'!F129))),CB135="No",ISNUMBER(OFFSET('Water Data'!$F$5,0,10*ROW('Water Data'!F129)))),CONCATENATE("[",ROUND(100-OFFSET('Water Data'!$F$5,0,10*ROW('Water Data'!F129)),0),"]"),IF(AND(ISNUMBER(OFFSET('Water Data'!$F$5,0,10*ROW('Water Data'!F129))),CB135="",ISNUMBER(OFFSET('Water Data'!$F$5,0,10*ROW('Water Data'!F129)))),100-OFFSET('Water Data'!$F$5,0,10*ROW('Water Data'!F129)),NA())))</f>
        <v>#N/A</v>
      </c>
      <c r="N135" s="252" t="e">
        <f ca="true">+IF(AND(ISNUMBER(OFFSET('Water Data'!$F$7,0,10*ROW('Water Data'!F129))),CC135="Yes"),OFFSET('Water Data'!$F$7,0,10*ROW('Water Data'!F129)),IF(AND(ISNUMBER(OFFSET('Water Data'!$F$7,0,10*ROW('Water Data'!F129))),CC135="No",ISNUMBER(OFFSET('Water Data'!$F$7,0,10*ROW('Water Data'!F129)))),CONCATENATE("[",ROUND(OFFSET('Water Data'!$F$7,0,10*ROW('Water Data'!F129)),0),"]"),IF(AND(ISNUMBER(OFFSET('Water Data'!$F$7,0,10*ROW('Water Data'!F129))),CC135="",ISNUMBER(OFFSET('Water Data'!$F$7,0,10*ROW('Water Data'!F129)))),OFFSET('Water Data'!$F$7,0,10*ROW('Water Data'!F129)),NA())))</f>
        <v>#N/A</v>
      </c>
      <c r="O135" s="252" t="e">
        <f ca="true">+IF(AND(ISNUMBER(OFFSET('Water Data'!$F$10,0,10*ROW('Water Data'!F129))),CD135="Yes"),OFFSET('Water Data'!$F$10,0,10*ROW('Water Data'!F129)),IF(AND(ISNUMBER(OFFSET('Water Data'!$F$10,0,10*ROW('Water Data'!F129))),CD135="No",ISNUMBER(OFFSET('Water Data'!$F$10,0,10*ROW('Water Data'!F129)))),CONCATENATE("[",ROUND(OFFSET('Water Data'!$F$10,0,10*ROW('Water Data'!F129)),0),"]"),IF(AND(ISNUMBER(OFFSET('Water Data'!$F$10,0,10*ROW('Water Data'!F129))),CD135="",ISNUMBER(OFFSET('Water Data'!$F$10,0,10*ROW('Water Data'!F129)))),OFFSET('Water Data'!$F$10,0,10*ROW('Water Data'!F129)),NA())))</f>
        <v>#N/A</v>
      </c>
      <c r="P135" s="252" t="e">
        <f ca="true">+IF(AND(ISNUMBER(OFFSET('Water Data'!$G$5,0,10*ROW('Water Data'!G129))),CE135="Yes"),100-OFFSET('Water Data'!$G$5,0,10*ROW('Water Data'!G129)),IF(AND(ISNUMBER(OFFSET('Water Data'!$G$5,0,10*ROW('Water Data'!G129))),CE135="No",ISNUMBER(OFFSET('Water Data'!$G$5,0,10*ROW('Water Data'!G129)))),CONCATENATE("[",ROUND(100-OFFSET('Water Data'!$G$5,0,10*ROW('Water Data'!G129)),0),"]"),IF(AND(ISNUMBER(OFFSET('Water Data'!$G$5,0,10*ROW('Water Data'!G129))),CE135="",ISNUMBER(OFFSET('Water Data'!$G$5,0,10*ROW('Water Data'!G129)))),100-OFFSET('Water Data'!$G$5,0,10*ROW('Water Data'!G129)),NA())))</f>
        <v>#N/A</v>
      </c>
      <c r="Q135" s="252" t="e">
        <f ca="true">+IF(AND(ISNUMBER(OFFSET('Water Data'!$G$7,0,10*ROW('Water Data'!G129))),CF135="Yes"),OFFSET('Water Data'!$G$7,0,10*ROW('Water Data'!G129)),IF(AND(ISNUMBER(OFFSET('Water Data'!$G$7,0,10*ROW('Water Data'!G129))),CF135="No",ISNUMBER(OFFSET('Water Data'!$G$7,0,10*ROW('Water Data'!G129)))),CONCATENATE("[",ROUND(OFFSET('Water Data'!$G$7,0,10*ROW('Water Data'!G129)),0),"]"),IF(AND(ISNUMBER(OFFSET('Water Data'!$G$7,0,10*ROW('Water Data'!G129))),CF135="",ISNUMBER(OFFSET('Water Data'!$G$7,0,10*ROW('Water Data'!G129)))),OFFSET('Water Data'!$G$7,0,10*ROW('Water Data'!G129)),NA())))</f>
        <v>#N/A</v>
      </c>
      <c r="R135" s="252" t="e">
        <f ca="true">+IF(AND(ISNUMBER(OFFSET('Water Data'!$G$10,0,10*ROW('Water Data'!G129))),CG135="Yes"),OFFSET('Water Data'!$G$10,0,10*ROW('Water Data'!G129)),IF(AND(ISNUMBER(OFFSET('Water Data'!$G$10,0,10*ROW('Water Data'!G129))),CG135="No",ISNUMBER(OFFSET('Water Data'!$G$10,0,10*ROW('Water Data'!G129)))),CONCATENATE("[",ROUND(OFFSET('Water Data'!$G$10,0,10*ROW('Water Data'!G129)),0),"]"),IF(AND(ISNUMBER(OFFSET('Water Data'!$G$10,0,10*ROW('Water Data'!G129))),CG135="",ISNUMBER(OFFSET('Water Data'!$G$10,0,10*ROW('Water Data'!G129)))),OFFSET('Water Data'!$G$10,0,10*ROW('Water Data'!G129)),NA())))</f>
        <v>#N/A</v>
      </c>
      <c r="S135" s="252" t="e">
        <f ca="true">+IF(AND(ISNUMBER(OFFSET('Water Data'!$H$5,0,10*ROW('Water Data'!H129))),CH135="Yes"),100-OFFSET('Water Data'!$H$5,0,10*ROW('Water Data'!H129)),IF(AND(ISNUMBER(OFFSET('Water Data'!$H$5,0,10*ROW('Water Data'!H129))),CH135="No",ISNUMBER(OFFSET('Water Data'!$H$5,0,10*ROW('Water Data'!H129)))),CONCATENATE("[",ROUND(100-OFFSET('Water Data'!$H$5,0,10*ROW('Water Data'!H129)),0),"]"),IF(AND(ISNUMBER(OFFSET('Water Data'!$H$5,0,10*ROW('Water Data'!H129))),CH135="",ISNUMBER(OFFSET('Water Data'!$H$5,0,10*ROW('Water Data'!H129)))),100-OFFSET('Water Data'!$H$5,0,10*ROW('Water Data'!H129)),NA())))</f>
        <v>#N/A</v>
      </c>
      <c r="T135" s="252" t="e">
        <f ca="true">+IF(AND(ISNUMBER(OFFSET('Water Data'!$H$7,0,10*ROW('Water Data'!H129))),CI135="Yes"),OFFSET('Water Data'!$H$7,0,10*ROW('Water Data'!H129)),IF(AND(ISNUMBER(OFFSET('Water Data'!$H$7,0,10*ROW('Water Data'!H129))),CI135="No",ISNUMBER(OFFSET('Water Data'!$H$7,0,10*ROW('Water Data'!H129)))),CONCATENATE("[",ROUND(OFFSET('Water Data'!$H$7,0,10*ROW('Water Data'!H129)),0),"]"),IF(AND(ISNUMBER(OFFSET('Water Data'!$H$7,0,10*ROW('Water Data'!H129))),CI135="",ISNUMBER(OFFSET('Water Data'!$H$7,0,10*ROW('Water Data'!H129)))),OFFSET('Water Data'!$H$7,0,10*ROW('Water Data'!H129)),NA())))</f>
        <v>#N/A</v>
      </c>
      <c r="U135" s="252" t="e">
        <f ca="true">+IF(AND(ISNUMBER(OFFSET('Water Data'!$H$10,0,10*ROW('Water Data'!H129))),CJ135="Yes"),OFFSET('Water Data'!$H$10,0,10*ROW('Water Data'!H129)),IF(AND(ISNUMBER(OFFSET('Water Data'!$H$10,0,10*ROW('Water Data'!H129))),CJ135="No",ISNUMBER(OFFSET('Water Data'!$H$10,0,10*ROW('Water Data'!H129)))),CONCATENATE("[",ROUND(OFFSET('Water Data'!$H$10,0,10*ROW('Water Data'!H129)),0),"]"),IF(AND(ISNUMBER(OFFSET('Water Data'!$H$10,0,10*ROW('Water Data'!H129))),CJ135="",ISNUMBER(OFFSET('Water Data'!$H$10,0,10*ROW('Water Data'!H129)))),OFFSET('Water Data'!$H$10,0,10*ROW('Water Data'!H129)),NA())))</f>
        <v>#N/A</v>
      </c>
      <c r="V135" s="253" t="e">
        <f ca="true">+IF(AND(ISNUMBER(OFFSET('Sanitation Data'!$C$5,0,10*ROW('Sanitation Data'!C129))),CK135="Yes"),100-OFFSET('Sanitation Data'!$C$5,0,10*ROW('Sanitation Data'!C129)),IF(AND(ISNUMBER(OFFSET('Sanitation Data'!$C$5,0,10*ROW('Sanitation Data'!C129))),CK135="No",ISNUMBER(OFFSET('Sanitation Data'!$C$5,0,10*ROW('Sanitation Data'!C129)))),CONCATENATE("[",ROUND(100-OFFSET('Sanitation Data'!$C$5,0,10*ROW('Sanitation Data'!C129)),0),"]"),IF(AND(ISNUMBER(OFFSET('Sanitation Data'!$C$5,0,10*ROW('Sanitation Data'!C129))),CK135="",ISNUMBER(OFFSET('Sanitation Data'!$C$5,0,10*ROW('Sanitation Data'!C129)))),100-OFFSET('Sanitation Data'!$C$5,0,10*ROW('Sanitation Data'!C129)),NA())))</f>
        <v>#N/A</v>
      </c>
      <c r="W135" s="253" t="e">
        <f ca="true">+IF(AND(ISNUMBER(OFFSET('Sanitation Data'!$C$7,0,10*ROW('Sanitation Data'!C129))),CL135="Yes"),OFFSET('Sanitation Data'!$C$7,0,10*ROW('Sanitation Data'!C129)),IF(AND(ISNUMBER(OFFSET('Sanitation Data'!$C$7,0,10*ROW('Sanitation Data'!C129))),CL135="No",ISNUMBER(OFFSET('Sanitation Data'!$C$7,0,10*ROW('Sanitation Data'!C129)))),CONCATENATE("[",ROUND(OFFSET('Sanitation Data'!$C$7,0,10*ROW('Sanitation Data'!C129)),0),"]"),IF(AND(ISNUMBER(OFFSET('Sanitation Data'!$C$7,0,10*ROW('Sanitation Data'!C129))),CL135="",ISNUMBER(OFFSET('Sanitation Data'!$C$7,0,10*ROW('Sanitation Data'!C129)))),OFFSET('Sanitation Data'!$C$7,0,10*ROW('Sanitation Data'!C129)),NA())))</f>
        <v>#N/A</v>
      </c>
      <c r="X135" s="253" t="e">
        <f ca="true">+IF(AND(ISNUMBER(OFFSET('Sanitation Data'!$C$11,0,10*ROW('Sanitation Data'!C129))),CM135="Yes"),OFFSET('Sanitation Data'!$C$11,0,10*ROW('Sanitation Data'!C129)),IF(AND(ISNUMBER(OFFSET('Sanitation Data'!$C$11,0,10*ROW('Sanitation Data'!C129))),CM135="No",ISNUMBER(OFFSET('Sanitation Data'!$C$11,0,10*ROW('Sanitation Data'!C129)))),CONCATENATE("[",ROUND(OFFSET('Sanitation Data'!$C$11,0,10*ROW('Sanitation Data'!C129)),0),"]"),IF(AND(ISNUMBER(OFFSET('Sanitation Data'!$C$11,0,10*ROW('Sanitation Data'!C129))),CM135="",ISNUMBER(OFFSET('Sanitation Data'!$C$11,0,10*ROW('Sanitation Data'!C129)))),OFFSET('Sanitation Data'!$C$11,0,10*ROW('Sanitation Data'!C129)),NA())))</f>
        <v>#N/A</v>
      </c>
      <c r="Y135" s="253" t="e">
        <f ca="true">+IF(AND(ISNUMBER(OFFSET('Sanitation Data'!$C$12,0,10*ROW('Sanitation Data'!C129))),CN135="Yes"),OFFSET('Sanitation Data'!$C$12,0,10*ROW('Sanitation Data'!C129)),IF(AND(ISNUMBER(OFFSET('Sanitation Data'!$C$12,0,10*ROW('Sanitation Data'!C129))),CN135="No",ISNUMBER(OFFSET('Sanitation Data'!$C$12,0,10*ROW('Sanitation Data'!C129)))),CONCATENATE("[",ROUND(OFFSET('Sanitation Data'!$C$12,0,10*ROW('Sanitation Data'!C129)),0),"]"),IF(AND(ISNUMBER(OFFSET('Sanitation Data'!$C$12,0,10*ROW('Sanitation Data'!C129))),CN135="",ISNUMBER(OFFSET('Sanitation Data'!$C$12,0,10*ROW('Sanitation Data'!C129)))),OFFSET('Sanitation Data'!$C$12,0,10*ROW('Sanitation Data'!C129)),NA())))</f>
        <v>#N/A</v>
      </c>
      <c r="Z135" s="253" t="e">
        <f ca="true">+IF(AND(ISNUMBER(OFFSET('Sanitation Data'!$C$13,0,10*ROW('Sanitation Data'!C129))),CO135="Yes"),OFFSET('Sanitation Data'!$C$13,0,10*ROW('Sanitation Data'!C129)),IF(AND(ISNUMBER(OFFSET('Sanitation Data'!$C$13,0,10*ROW('Sanitation Data'!C129))),CO135="No",ISNUMBER(OFFSET('Sanitation Data'!$C$13,0,10*ROW('Sanitation Data'!C129)))),CONCATENATE("[",ROUND(OFFSET('Sanitation Data'!$C$13,0,10*ROW('Sanitation Data'!C129)),0),"]"),IF(AND(ISNUMBER(OFFSET('Sanitation Data'!$C$13,0,10*ROW('Sanitation Data'!C129))),CO135="",ISNUMBER(OFFSET('Sanitation Data'!$C$13,0,10*ROW('Sanitation Data'!C129)))),OFFSET('Sanitation Data'!$C$13,0,10*ROW('Sanitation Data'!C129)),NA())))</f>
        <v>#N/A</v>
      </c>
      <c r="AA135" s="253" t="e">
        <f ca="true">+IF(AND(ISNUMBER(OFFSET('Sanitation Data'!$D$5,0,10*ROW('Sanitation Data'!D129))),CP135="Yes"),100-OFFSET('Sanitation Data'!$D$5,0,10*ROW('Sanitation Data'!D129)),IF(AND(ISNUMBER(OFFSET('Sanitation Data'!$D$5,0,10*ROW('Sanitation Data'!D129))),CP135="No",ISNUMBER(OFFSET('Sanitation Data'!$D$5,0,10*ROW('Sanitation Data'!D129)))),CONCATENATE("[",ROUND(100-OFFSET('Sanitation Data'!$D$5,0,10*ROW('Sanitation Data'!D129)),0),"]"),IF(AND(ISNUMBER(OFFSET('Sanitation Data'!$D$5,0,10*ROW('Sanitation Data'!D129))),CP135="",ISNUMBER(OFFSET('Sanitation Data'!$D$5,0,10*ROW('Sanitation Data'!D129)))),100-OFFSET('Sanitation Data'!$D$5,0,10*ROW('Sanitation Data'!D129)),NA())))</f>
        <v>#N/A</v>
      </c>
      <c r="AB135" s="253" t="e">
        <f ca="true">+IF(AND(ISNUMBER(OFFSET('Sanitation Data'!$D$7,0,10*ROW('Sanitation Data'!D129))),CQ135="Yes"),OFFSET('Sanitation Data'!$D$7,0,10*ROW('Sanitation Data'!G129)),IF(AND(ISNUMBER(OFFSET('Sanitation Data'!$D$7,0,10*ROW('Sanitation Data'!D129))),CQ135="No",ISNUMBER(OFFSET('Sanitation Data'!$D$7,0,10*ROW('Sanitation Data'!D129)))),CONCATENATE("[",ROUND(OFFSET('Sanitation Data'!$D$7,0,10*ROW('Sanitation Data'!D129)),0),"]"),IF(AND(ISNUMBER(OFFSET('Sanitation Data'!$D$7,0,10*ROW('Sanitation Data'!D129))),CQ135="",ISNUMBER(OFFSET('Sanitation Data'!$D$7,0,10*ROW('Sanitation Data'!D129)))),OFFSET('Sanitation Data'!$D$7,0,10*ROW('Sanitation Data'!D129)),NA())))</f>
        <v>#N/A</v>
      </c>
      <c r="AC135" s="253" t="e">
        <f ca="true">+IF(AND(ISNUMBER(OFFSET('Sanitation Data'!$D$11,0,10*ROW('Sanitation Data'!D129))),CR135="Yes"),OFFSET('Sanitation Data'!$D$11,0,10*ROW('Sanitation Data'!D129)),IF(AND(ISNUMBER(OFFSET('Sanitation Data'!$D$11,0,10*ROW('Sanitation Data'!D129))),CR135="No",ISNUMBER(OFFSET('Sanitation Data'!$D$11,0,10*ROW('Sanitation Data'!D129)))),CONCATENATE("[",ROUND(OFFSET('Sanitation Data'!$D$11,0,10*ROW('Sanitation Data'!D129)),0),"]"),IF(AND(ISNUMBER(OFFSET('Sanitation Data'!$D$11,0,10*ROW('Sanitation Data'!D129))),CR135="",ISNUMBER(OFFSET('Sanitation Data'!$D$11,0,10*ROW('Sanitation Data'!D129)))),OFFSET('Sanitation Data'!$D$11,0,10*ROW('Sanitation Data'!D129)),NA())))</f>
        <v>#N/A</v>
      </c>
      <c r="AD135" s="253" t="e">
        <f ca="true">+IF(AND(ISNUMBER(OFFSET('Sanitation Data'!$D$12,0,10*ROW('Sanitation Data'!D129))),CS135="Yes"),OFFSET('Sanitation Data'!$D$12,0,10*ROW('Sanitation Data'!D129)),IF(AND(ISNUMBER(OFFSET('Sanitation Data'!$D$12,0,10*ROW('Sanitation Data'!D129))),CS135="No",ISNUMBER(OFFSET('Sanitation Data'!$D$12,0,10*ROW('Sanitation Data'!D129)))),CONCATENATE("[",ROUND(OFFSET('Sanitation Data'!$D$12,0,10*ROW('Sanitation Data'!D129)),0),"]"),IF(AND(ISNUMBER(OFFSET('Sanitation Data'!$D$12,0,10*ROW('Sanitation Data'!D129))),CS135="",ISNUMBER(OFFSET('Sanitation Data'!$D$12,0,10*ROW('Sanitation Data'!D129)))),OFFSET('Sanitation Data'!$D$12,0,10*ROW('Sanitation Data'!D129)),NA())))</f>
        <v>#N/A</v>
      </c>
      <c r="AE135" s="253" t="e">
        <f ca="true">+IF(AND(ISNUMBER(OFFSET('Sanitation Data'!$D$13,0,10*ROW('Sanitation Data'!D129))),CT135="Yes"),OFFSET('Sanitation Data'!$D$13,0,10*ROW('Sanitation Data'!D129)),IF(AND(ISNUMBER(OFFSET('Sanitation Data'!$D$13,0,10*ROW('Sanitation Data'!D129))),CT135="No",ISNUMBER(OFFSET('Sanitation Data'!$D$13,0,10*ROW('Sanitation Data'!D129)))),CONCATENATE("[",ROUND(OFFSET('Sanitation Data'!$D$13,0,10*ROW('Sanitation Data'!D129)),0),"]"),IF(AND(ISNUMBER(OFFSET('Sanitation Data'!$D$13,0,10*ROW('Sanitation Data'!D129))),CT135="",ISNUMBER(OFFSET('Sanitation Data'!$D$13,0,10*ROW('Sanitation Data'!D129)))),OFFSET('Sanitation Data'!$D$13,0,10*ROW('Sanitation Data'!D129)),NA())))</f>
        <v>#N/A</v>
      </c>
      <c r="AF135" s="253" t="e">
        <f ca="true">+IF(AND(ISNUMBER(OFFSET('Sanitation Data'!$E$5,0,10*ROW('Sanitation Data'!E129))),CU135="Yes"),100-OFFSET('Sanitation Data'!$E$5,0,10*ROW('Sanitation Data'!E129)),IF(AND(ISNUMBER(OFFSET('Sanitation Data'!$E$5,0,10*ROW('Sanitation Data'!E129))),CU135="No",ISNUMBER(OFFSET('Sanitation Data'!$E$5,0,10*ROW('Sanitation Data'!E129)))),CONCATENATE("[",ROUND(100-OFFSET('Sanitation Data'!$E$5,0,10*ROW('Sanitation Data'!E129)),0),"]"),IF(AND(ISNUMBER(OFFSET('Sanitation Data'!$E$5,0,10*ROW('Sanitation Data'!E129))),CU135="",ISNUMBER(OFFSET('Sanitation Data'!$E$5,0,10*ROW('Sanitation Data'!E129)))),100-OFFSET('Sanitation Data'!$E$5,0,10*ROW('Sanitation Data'!E129)),NA())))</f>
        <v>#N/A</v>
      </c>
      <c r="AG135" s="253" t="e">
        <f ca="true">+IF(AND(ISNUMBER(OFFSET('Sanitation Data'!$E$7,0,10*ROW('Sanitation Data'!E129))),CV135="Yes"),OFFSET('Sanitation Data'!$E$7,0,10*ROW('Sanitation Data'!E129)),IF(AND(ISNUMBER(OFFSET('Sanitation Data'!$E$7,0,10*ROW('Sanitation Data'!E129))),CV135="No",ISNUMBER(OFFSET('Sanitation Data'!$E$7,0,10*ROW('Sanitation Data'!E129)))),CONCATENATE("[",ROUND(OFFSET('Sanitation Data'!$E$7,0,10*ROW('Sanitation Data'!E129)),0),"]"),IF(AND(ISNUMBER(OFFSET('Sanitation Data'!$E$7,0,10*ROW('Sanitation Data'!E129))),CV135="",ISNUMBER(OFFSET('Sanitation Data'!$E$7,0,10*ROW('Sanitation Data'!E129)))),OFFSET('Sanitation Data'!$E$7,0,10*ROW('Sanitation Data'!E129)),NA())))</f>
        <v>#N/A</v>
      </c>
      <c r="AH135" s="253" t="e">
        <f ca="true">+IF(AND(ISNUMBER(OFFSET('Sanitation Data'!$E$11,0,10*ROW('Sanitation Data'!E129))),CW135="Yes"),OFFSET('Sanitation Data'!$E$11,0,10*ROW('Sanitation Data'!E129)),IF(AND(ISNUMBER(OFFSET('Sanitation Data'!$E$11,0,10*ROW('Sanitation Data'!E129))),CW135="No",ISNUMBER(OFFSET('Sanitation Data'!$E$11,0,10*ROW('Sanitation Data'!E129)))),CONCATENATE("[",ROUND(OFFSET('Sanitation Data'!$E$11,0,10*ROW('Sanitation Data'!E129)),0),"]"),IF(AND(ISNUMBER(OFFSET('Sanitation Data'!$E$11,0,10*ROW('Sanitation Data'!E129))),CW135="",ISNUMBER(OFFSET('Sanitation Data'!$E$11,0,10*ROW('Sanitation Data'!E129)))),OFFSET('Sanitation Data'!$E$11,0,10*ROW('Sanitation Data'!E129)),NA())))</f>
        <v>#N/A</v>
      </c>
      <c r="AI135" s="253" t="e">
        <f ca="true">+IF(AND(ISNUMBER(OFFSET('Sanitation Data'!$E$12,0,10*ROW('Sanitation Data'!E129))),CX135="Yes"),OFFSET('Sanitation Data'!$E$12,0,10*ROW('Sanitation Data'!E129)),IF(AND(ISNUMBER(OFFSET('Sanitation Data'!$E$12,0,10*ROW('Sanitation Data'!E129))),CX135="No",ISNUMBER(OFFSET('Sanitation Data'!$E$12,0,10*ROW('Sanitation Data'!E129)))),CONCATENATE("[",ROUND(OFFSET('Sanitation Data'!$E$12,0,10*ROW('Sanitation Data'!E129)),0),"]"),IF(AND(ISNUMBER(OFFSET('Sanitation Data'!$E$12,0,10*ROW('Sanitation Data'!E129))),CX135="",ISNUMBER(OFFSET('Sanitation Data'!$E$12,0,10*ROW('Sanitation Data'!E129)))),OFFSET('Sanitation Data'!$E$12,0,10*ROW('Sanitation Data'!E129)),NA())))</f>
        <v>#N/A</v>
      </c>
      <c r="AJ135" s="253" t="e">
        <f ca="true">+IF(AND(ISNUMBER(OFFSET('Sanitation Data'!$E$13,0,10*ROW('Sanitation Data'!E129))),CY135="Yes"),OFFSET('Sanitation Data'!$E$13,0,10*ROW('Sanitation Data'!E129)),IF(AND(ISNUMBER(OFFSET('Sanitation Data'!$E$13,0,10*ROW('Sanitation Data'!E129))),CY135="No",ISNUMBER(OFFSET('Sanitation Data'!$E$13,0,10*ROW('Sanitation Data'!E129)))),CONCATENATE("[",ROUND(OFFSET('Sanitation Data'!$E$13,0,10*ROW('Sanitation Data'!E129)),0),"]"),IF(AND(ISNUMBER(OFFSET('Sanitation Data'!$E$13,0,10*ROW('Sanitation Data'!E129))),CY135="",ISNUMBER(OFFSET('Sanitation Data'!$E$13,0,10*ROW('Sanitation Data'!E129)))),OFFSET('Sanitation Data'!$E$13,0,10*ROW('Sanitation Data'!E129)),NA())))</f>
        <v>#N/A</v>
      </c>
      <c r="AK135" s="253" t="e">
        <f ca="true">+IF(AND(ISNUMBER(OFFSET('Sanitation Data'!$F$5,0,10*ROW('Sanitation Data'!F129))),CZ135="Yes"),100-OFFSET('Sanitation Data'!$F$5,0,10*ROW('Sanitation Data'!F129)),IF(AND(ISNUMBER(OFFSET('Sanitation Data'!$F$5,0,10*ROW('Sanitation Data'!F129))),CZ135="No",ISNUMBER(OFFSET('Sanitation Data'!$F$5,0,10*ROW('Sanitation Data'!F129)))),CONCATENATE("[",ROUND(100-OFFSET('Sanitation Data'!$F$5,0,10*ROW('Sanitation Data'!F129)),0),"]"),IF(AND(ISNUMBER(OFFSET('Sanitation Data'!$F$5,0,10*ROW('Sanitation Data'!F129))),CZ135="",ISNUMBER(OFFSET('Sanitation Data'!$F$5,0,10*ROW('Sanitation Data'!F129)))),100-OFFSET('Sanitation Data'!$F$5,0,10*ROW('Sanitation Data'!F129)),NA())))</f>
        <v>#N/A</v>
      </c>
      <c r="AL135" s="253" t="e">
        <f ca="true">+IF(AND(ISNUMBER(OFFSET('Sanitation Data'!$F$7,0,10*ROW('Sanitation Data'!F129))),DA135="Yes"),OFFSET('Sanitation Data'!$F$7,0,10*ROW('Sanitation Data'!F129)),IF(AND(ISNUMBER(OFFSET('Sanitation Data'!$F$7,0,10*ROW('Sanitation Data'!F129))),DA135="No",ISNUMBER(OFFSET('Sanitation Data'!$F$7,0,10*ROW('Sanitation Data'!F129)))),CONCATENATE("[",ROUND(OFFSET('Sanitation Data'!$F$7,0,10*ROW('Sanitation Data'!F129)),0),"]"),IF(AND(ISNUMBER(OFFSET('Sanitation Data'!$F$7,0,10*ROW('Sanitation Data'!F129))),DA135="",ISNUMBER(OFFSET('Sanitation Data'!$F$7,0,10*ROW('Sanitation Data'!F129)))),OFFSET('Sanitation Data'!$F$7,0,10*ROW('Sanitation Data'!F129)),NA())))</f>
        <v>#N/A</v>
      </c>
      <c r="AM135" s="253" t="e">
        <f ca="true">+IF(AND(ISNUMBER(OFFSET('Sanitation Data'!$F$11,0,10*ROW('Sanitation Data'!F129))),DB135="Yes"),OFFSET('Sanitation Data'!$F$11,0,10*ROW('Sanitation Data'!F129)),IF(AND(ISNUMBER(OFFSET('Sanitation Data'!$F$11,0,10*ROW('Sanitation Data'!F129))),DB135="No",ISNUMBER(OFFSET('Sanitation Data'!$F$11,0,10*ROW('Sanitation Data'!F129)))),CONCATENATE("[",ROUND(OFFSET('Sanitation Data'!$F$11,0,10*ROW('Sanitation Data'!F129)),0),"]"),IF(AND(ISNUMBER(OFFSET('Sanitation Data'!$F$11,0,10*ROW('Sanitation Data'!F129))),DB135="",ISNUMBER(OFFSET('Sanitation Data'!$F$11,0,10*ROW('Sanitation Data'!F129)))),OFFSET('Sanitation Data'!$F$11,0,10*ROW('Sanitation Data'!F129)),NA())))</f>
        <v>#N/A</v>
      </c>
      <c r="AN135" s="253" t="e">
        <f ca="true">+IF(AND(ISNUMBER(OFFSET('Sanitation Data'!$F$12,0,10*ROW('Sanitation Data'!F129))),DC135="Yes"),OFFSET('Sanitation Data'!$F$12,0,10*ROW('Sanitation Data'!F129)),IF(AND(ISNUMBER(OFFSET('Sanitation Data'!$F$12,0,10*ROW('Sanitation Data'!F129))),DC135="No",ISNUMBER(OFFSET('Sanitation Data'!$F$12,0,10*ROW('Sanitation Data'!F129)))),CONCATENATE("[",ROUND(OFFSET('Sanitation Data'!$F$12,0,10*ROW('Sanitation Data'!F129)),0),"]"),IF(AND(ISNUMBER(OFFSET('Sanitation Data'!$F$12,0,10*ROW('Sanitation Data'!F129))),DC135="",ISNUMBER(OFFSET('Sanitation Data'!$F$12,0,10*ROW('Sanitation Data'!F129)))),OFFSET('Sanitation Data'!$F$12,0,10*ROW('Sanitation Data'!F129)),NA())))</f>
        <v>#N/A</v>
      </c>
      <c r="AO135" s="253" t="e">
        <f ca="true">+IF(AND(ISNUMBER(OFFSET('Sanitation Data'!$F$13,0,10*ROW('Sanitation Data'!F129))),DD135="Yes"),OFFSET('Sanitation Data'!$F$13,0,10*ROW('Sanitation Data'!F129)),IF(AND(ISNUMBER(OFFSET('Sanitation Data'!$F$13,0,10*ROW('Sanitation Data'!F129))),DD135="No",ISNUMBER(OFFSET('Sanitation Data'!$F$13,0,10*ROW('Sanitation Data'!F129)))),CONCATENATE("[",ROUND(OFFSET('Sanitation Data'!$F$13,0,10*ROW('Sanitation Data'!F129)),0),"]"),IF(AND(ISNUMBER(OFFSET('Sanitation Data'!$F$13,0,10*ROW('Sanitation Data'!F129))),DD135="",ISNUMBER(OFFSET('Sanitation Data'!$F$13,0,10*ROW('Sanitation Data'!F129)))),OFFSET('Sanitation Data'!$F$13,0,10*ROW('Sanitation Data'!F129)),NA())))</f>
        <v>#N/A</v>
      </c>
      <c r="AP135" s="253" t="e">
        <f ca="true">+IF(AND(ISNUMBER(OFFSET('Sanitation Data'!$G$5,0,10*ROW('Sanitation Data'!G129))),DE135="Yes"),100-OFFSET('Sanitation Data'!$G$5,0,10*ROW('Sanitation Data'!G129)),IF(AND(ISNUMBER(OFFSET('Sanitation Data'!$G$5,0,10*ROW('Sanitation Data'!G129))),DE135="No",ISNUMBER(OFFSET('Sanitation Data'!$G$5,0,10*ROW('Sanitation Data'!G129)))),CONCATENATE("[",ROUND(100-OFFSET('Sanitation Data'!$G$5,0,10*ROW('Sanitation Data'!G129)),0),"]"),IF(AND(ISNUMBER(OFFSET('Sanitation Data'!$G$5,0,10*ROW('Sanitation Data'!G129))),DE135="",ISNUMBER(OFFSET('Sanitation Data'!$G$5,0,10*ROW('Sanitation Data'!G129)))),100-OFFSET('Sanitation Data'!$G$5,0,10*ROW('Sanitation Data'!G129)),NA())))</f>
        <v>#N/A</v>
      </c>
      <c r="AQ135" s="253" t="e">
        <f ca="true">+IF(AND(ISNUMBER(OFFSET('Sanitation Data'!$G$7,0,10*ROW('Sanitation Data'!G129))),DF135="Yes"),OFFSET('Sanitation Data'!$G$7,0,10*ROW('Sanitation Data'!G129)),IF(AND(ISNUMBER(OFFSET('Sanitation Data'!$G$7,0,10*ROW('Sanitation Data'!G129))),DF135="No",ISNUMBER(OFFSET('Sanitation Data'!$G$7,0,10*ROW('Sanitation Data'!G129)))),CONCATENATE("[",ROUND(OFFSET('Sanitation Data'!$G$7,0,10*ROW('Sanitation Data'!G129)),0),"]"),IF(AND(ISNUMBER(OFFSET('Sanitation Data'!$G$7,0,10*ROW('Sanitation Data'!G129))),DF135="",ISNUMBER(OFFSET('Sanitation Data'!$G$7,0,10*ROW('Sanitation Data'!G129)))),OFFSET('Sanitation Data'!$G$7,0,10*ROW('Sanitation Data'!G129)),NA())))</f>
        <v>#N/A</v>
      </c>
      <c r="AR135" s="253" t="e">
        <f ca="true">+IF(AND(ISNUMBER(OFFSET('Sanitation Data'!$G$11,0,10*ROW('Sanitation Data'!G129))),DG135="Yes"),OFFSET('Sanitation Data'!$G$11,0,10*ROW('Sanitation Data'!G129)),IF(AND(ISNUMBER(OFFSET('Sanitation Data'!$G$11,0,10*ROW('Sanitation Data'!G129))),DG135="No",ISNUMBER(OFFSET('Sanitation Data'!$G$11,0,10*ROW('Sanitation Data'!G129)))),CONCATENATE("[",ROUND(OFFSET('Sanitation Data'!$G$11,0,10*ROW('Sanitation Data'!G129)),0),"]"),IF(AND(ISNUMBER(OFFSET('Sanitation Data'!$G$11,0,10*ROW('Sanitation Data'!G129))),DG135="",ISNUMBER(OFFSET('Sanitation Data'!$G$11,0,10*ROW('Sanitation Data'!G129)))),OFFSET('Sanitation Data'!$G$11,0,10*ROW('Sanitation Data'!G129)),NA())))</f>
        <v>#N/A</v>
      </c>
      <c r="AS135" s="253" t="e">
        <f ca="true">+IF(AND(ISNUMBER(OFFSET('Sanitation Data'!$G$12,0,10*ROW('Sanitation Data'!G129))),DH135="Yes"),OFFSET('Sanitation Data'!$G$12,0,10*ROW('Sanitation Data'!G129)),IF(AND(ISNUMBER(OFFSET('Sanitation Data'!$G$12,0,10*ROW('Sanitation Data'!G129))),DH135="No",ISNUMBER(OFFSET('Sanitation Data'!$G$12,0,10*ROW('Sanitation Data'!G129)))),CONCATENATE("[",ROUND(OFFSET('Sanitation Data'!$G$12,0,10*ROW('Sanitation Data'!G129)),0),"]"),IF(AND(ISNUMBER(OFFSET('Sanitation Data'!$G$12,0,10*ROW('Sanitation Data'!G129))),DH135="",ISNUMBER(OFFSET('Sanitation Data'!$G$12,0,10*ROW('Sanitation Data'!G129)))),OFFSET('Sanitation Data'!$G$12,0,10*ROW('Sanitation Data'!G129)),NA())))</f>
        <v>#N/A</v>
      </c>
      <c r="AT135" s="253" t="e">
        <f ca="true">+IF(AND(ISNUMBER(OFFSET('Sanitation Data'!$G$13,0,10*ROW('Sanitation Data'!G129))),DI135="Yes"),OFFSET('Sanitation Data'!$G$13,0,10*ROW('Sanitation Data'!G129)),IF(AND(ISNUMBER(OFFSET('Sanitation Data'!$G$13,0,10*ROW('Sanitation Data'!G129))),DI135="No",ISNUMBER(OFFSET('Sanitation Data'!$G$13,0,10*ROW('Sanitation Data'!G129)))),CONCATENATE("[",ROUND(OFFSET('Sanitation Data'!$G$13,0,10*ROW('Sanitation Data'!G129)),0),"]"),IF(AND(ISNUMBER(OFFSET('Sanitation Data'!$G$13,0,10*ROW('Sanitation Data'!G129))),DI135="",ISNUMBER(OFFSET('Sanitation Data'!$G$13,0,10*ROW('Sanitation Data'!G129)))),OFFSET('Sanitation Data'!$G$13,0,10*ROW('Sanitation Data'!G129)),NA())))</f>
        <v>#N/A</v>
      </c>
      <c r="AU135" s="253" t="e">
        <f ca="true">+IF(AND(ISNUMBER(OFFSET('Sanitation Data'!$H$5,0,10*ROW('Sanitation Data'!H129))),DJ135="Yes"),100-OFFSET('Sanitation Data'!$H$5,0,10*ROW('Sanitation Data'!H129)),IF(AND(ISNUMBER(OFFSET('Sanitation Data'!$H$5,0,10*ROW('Sanitation Data'!H129))),DJ135="No",ISNUMBER(OFFSET('Sanitation Data'!$H$5,0,10*ROW('Sanitation Data'!H129)))),CONCATENATE("[",ROUND(100-OFFSET('Sanitation Data'!$H$5,0,10*ROW('Sanitation Data'!H129)),0),"]"),IF(AND(ISNUMBER(OFFSET('Sanitation Data'!$H$5,0,10*ROW('Sanitation Data'!H129))),DJ135="",ISNUMBER(OFFSET('Sanitation Data'!$H$5,0,10*ROW('Sanitation Data'!H129)))),100-OFFSET('Sanitation Data'!$H$5,0,10*ROW('Sanitation Data'!H129)),NA())))</f>
        <v>#N/A</v>
      </c>
      <c r="AV135" s="253" t="e">
        <f ca="true">+IF(AND(ISNUMBER(OFFSET('Sanitation Data'!$H$7,0,10*ROW('Sanitation Data'!H129))),DK135="Yes"),OFFSET('Sanitation Data'!$H$7,0,10*ROW('Sanitation Data'!H129)),IF(AND(ISNUMBER(OFFSET('Sanitation Data'!$H$7,0,10*ROW('Sanitation Data'!H129))),DK135="No",ISNUMBER(OFFSET('Sanitation Data'!$H$7,0,10*ROW('Sanitation Data'!H129)))),CONCATENATE("[",ROUND(OFFSET('Sanitation Data'!$H$7,0,10*ROW('Sanitation Data'!H129)),0),"]"),IF(AND(ISNUMBER(OFFSET('Sanitation Data'!$H$7,0,10*ROW('Sanitation Data'!H129))),DK135="",ISNUMBER(OFFSET('Sanitation Data'!$H$7,0,10*ROW('Sanitation Data'!H129)))),OFFSET('Sanitation Data'!$H$7,0,10*ROW('Sanitation Data'!H129)),NA())))</f>
        <v>#N/A</v>
      </c>
      <c r="AW135" s="253" t="e">
        <f ca="true">+IF(AND(ISNUMBER(OFFSET('Sanitation Data'!$H$11,0,10*ROW('Sanitation Data'!H129))),DL135="Yes"),OFFSET('Sanitation Data'!$H$11,0,10*ROW('Sanitation Data'!H129)),IF(AND(ISNUMBER(OFFSET('Sanitation Data'!$H$11,0,10*ROW('Sanitation Data'!H129))),DL135="No",ISNUMBER(OFFSET('Sanitation Data'!$H$11,0,10*ROW('Sanitation Data'!H129)))),CONCATENATE("[",ROUND(OFFSET('Sanitation Data'!$H$11,0,10*ROW('Sanitation Data'!H129)),0),"]"),IF(AND(ISNUMBER(OFFSET('Sanitation Data'!$H$11,0,10*ROW('Sanitation Data'!H129))),DL135="",ISNUMBER(OFFSET('Sanitation Data'!$H$11,0,10*ROW('Sanitation Data'!H129)))),OFFSET('Sanitation Data'!$H$11,0,10*ROW('Sanitation Data'!H129)),NA())))</f>
        <v>#N/A</v>
      </c>
      <c r="AX135" s="253" t="e">
        <f ca="true">+IF(AND(ISNUMBER(OFFSET('Sanitation Data'!$H$12,0,10*ROW('Sanitation Data'!H129))),DM135="Yes"),OFFSET('Sanitation Data'!$H$12,0,10*ROW('Sanitation Data'!H129)),IF(AND(ISNUMBER(OFFSET('Sanitation Data'!$H$12,0,10*ROW('Sanitation Data'!H129))),DM135="No",ISNUMBER(OFFSET('Sanitation Data'!$H$12,0,10*ROW('Sanitation Data'!H129)))),CONCATENATE("[",ROUND(OFFSET('Sanitation Data'!$H$12,0,10*ROW('Sanitation Data'!H129)),0),"]"),IF(AND(ISNUMBER(OFFSET('Sanitation Data'!$H$12,0,10*ROW('Sanitation Data'!H129))),DM135="",ISNUMBER(OFFSET('Sanitation Data'!$H$12,0,10*ROW('Sanitation Data'!H129)))),OFFSET('Sanitation Data'!$H$12,0,10*ROW('Sanitation Data'!H129)),NA())))</f>
        <v>#N/A</v>
      </c>
      <c r="AY135" s="253" t="e">
        <f ca="true">+IF(AND(ISNUMBER(OFFSET('Sanitation Data'!$H$13,0,10*ROW('Sanitation Data'!H129))),DN135="Yes"),OFFSET('Sanitation Data'!$H$13,0,10*ROW('Sanitation Data'!H129)),IF(AND(ISNUMBER(OFFSET('Sanitation Data'!$H$13,0,10*ROW('Sanitation Data'!H129))),DN135="No",ISNUMBER(OFFSET('Sanitation Data'!$H$13,0,10*ROW('Sanitation Data'!H129)))),CONCATENATE("[",ROUND(OFFSET('Sanitation Data'!$H$13,0,10*ROW('Sanitation Data'!H129)),0),"]"),IF(AND(ISNUMBER(OFFSET('Sanitation Data'!$H$13,0,10*ROW('Sanitation Data'!H129))),DN135="",ISNUMBER(OFFSET('Sanitation Data'!$H$13,0,10*ROW('Sanitation Data'!H129)))),OFFSET('Sanitation Data'!$H$13,0,10*ROW('Sanitation Data'!H129)),NA())))</f>
        <v>#N/A</v>
      </c>
      <c r="AZ135" s="254" t="e">
        <f ca="true">+IF(AND(ISNUMBER(OFFSET('Hygiene Data'!$C$6,0,10*ROW('Hygiene Data'!C129))),DO135="Yes"),OFFSET('Hygiene Data'!$C$6,0,10*ROW('Hygiene Data'!C129)),IF(AND(ISNUMBER(OFFSET('Hygiene Data'!$C$6,0,10*ROW('Hygiene Data'!C129))),DO135="No",ISNUMBER(OFFSET('Hygiene Data'!$C$6,0,10*ROW('Hygiene Data'!C129)))),CONCATENATE("[",ROUND(OFFSET('Hygiene Data'!$C$6,0,10*ROW('Hygiene Data'!C129)),0),"]"),IF(AND(ISNUMBER(OFFSET('Hygiene Data'!$C$6,0,10*ROW('Hygiene Data'!C129))),DO135="",ISNUMBER(OFFSET('Hygiene Data'!$C$6,0,10*ROW('Hygiene Data'!C129)))),OFFSET('Hygiene Data'!$C$6,0,10*ROW('Hygiene Data'!C129)),NA())))</f>
        <v>#N/A</v>
      </c>
      <c r="BA135" s="254" t="e">
        <f ca="true">+IF(AND(ISNUMBER(OFFSET('Hygiene Data'!$C$8,0,10*ROW('Hygiene Data'!C129))),DP135="Yes"),OFFSET('Hygiene Data'!$C$8,0,10*ROW('Hygiene Data'!C129)),IF(AND(ISNUMBER(OFFSET('Hygiene Data'!$C$8,0,10*ROW('Hygiene Data'!C129))),DP135="No",ISNUMBER(OFFSET('Hygiene Data'!$C$8,0,10*ROW('Hygiene Data'!C129)))),CONCATENATE("[",ROUND(OFFSET('Hygiene Data'!$C$8,0,10*ROW('Hygiene Data'!C129)),0),"]"),IF(AND(ISNUMBER(OFFSET('Hygiene Data'!$C$8,0,10*ROW('Hygiene Data'!C129))),DP135="",ISNUMBER(OFFSET('Hygiene Data'!$C$8,0,10*ROW('Hygiene Data'!C129)))),OFFSET('Hygiene Data'!$C$8,0,10*ROW('Hygiene Data'!C129)),NA())))</f>
        <v>#N/A</v>
      </c>
      <c r="BB135" s="254" t="e">
        <f ca="true">+IF(AND(ISNUMBER(OFFSET('Hygiene Data'!$C$10,0,10*ROW('Hygiene Data'!C129))),DQ135="Yes"),OFFSET('Hygiene Data'!$C$10,0,10*ROW('Hygiene Data'!C129)),IF(AND(ISNUMBER(OFFSET('Hygiene Data'!$C$10,0,10*ROW('Hygiene Data'!C129))),DQ135="No",ISNUMBER(OFFSET('Hygiene Data'!$C$10,0,10*ROW('Hygiene Data'!C129)))),CONCATENATE("[",ROUND(OFFSET('Hygiene Data'!$C$10,0,10*ROW('Hygiene Data'!C129)),0),"]"),IF(AND(ISNUMBER(OFFSET('Hygiene Data'!$C$10,0,10*ROW('Hygiene Data'!C129))),DQ135="",ISNUMBER(OFFSET('Hygiene Data'!$C$10,0,10*ROW('Hygiene Data'!C129)))),OFFSET('Hygiene Data'!$C$10,0,10*ROW('Hygiene Data'!C129)),NA())))</f>
        <v>#N/A</v>
      </c>
      <c r="BC135" s="254" t="e">
        <f ca="true">+IF(AND(ISNUMBER(OFFSET('Hygiene Data'!$D$6,0,10*ROW('Hygiene Data'!D129))),DR135="Yes"),OFFSET('Hygiene Data'!$D$6,0,10*ROW('Hygiene Data'!D129)),IF(AND(ISNUMBER(OFFSET('Hygiene Data'!$D$6,0,10*ROW('Hygiene Data'!D129))),DR135="No",ISNUMBER(OFFSET('Hygiene Data'!$D$6,0,10*ROW('Hygiene Data'!D129)))),CONCATENATE("[",ROUND(OFFSET('Hygiene Data'!$D$6,0,10*ROW('Hygiene Data'!D129)),0),"]"),IF(AND(ISNUMBER(OFFSET('Hygiene Data'!$D$6,0,10*ROW('Hygiene Data'!D129))),DR135="",ISNUMBER(OFFSET('Hygiene Data'!$D$6,0,10*ROW('Hygiene Data'!D129)))),OFFSET('Hygiene Data'!$D$6,0,10*ROW('Hygiene Data'!D129)),NA())))</f>
        <v>#N/A</v>
      </c>
      <c r="BD135" s="254" t="e">
        <f ca="true">+IF(AND(ISNUMBER(OFFSET('Hygiene Data'!$D$8,0,10*ROW('Hygiene Data'!D129))),DS135="Yes"),OFFSET('Hygiene Data'!$D$8,0,10*ROW('Hygiene Data'!D129)),IF(AND(ISNUMBER(OFFSET('Hygiene Data'!$D$8,0,10*ROW('Hygiene Data'!D129))),DS135="No",ISNUMBER(OFFSET('Hygiene Data'!$D$8,0,10*ROW('Hygiene Data'!D129)))),CONCATENATE("[",ROUND(OFFSET('Hygiene Data'!$D$8,0,10*ROW('Hygiene Data'!D129)),0),"]"),IF(AND(ISNUMBER(OFFSET('Hygiene Data'!$D$8,0,10*ROW('Hygiene Data'!D129))),DS135="",ISNUMBER(OFFSET('Hygiene Data'!$D$8,0,10*ROW('Hygiene Data'!D129)))),OFFSET('Hygiene Data'!$D$8,0,10*ROW('Hygiene Data'!D129)),NA())))</f>
        <v>#N/A</v>
      </c>
      <c r="BE135" s="254" t="e">
        <f ca="true">+IF(AND(ISNUMBER(OFFSET('Hygiene Data'!$D$10,0,10*ROW('Hygiene Data'!D129))),DT135="Yes"),OFFSET('Hygiene Data'!$D$10,0,10*ROW('Hygiene Data'!D129)),IF(AND(ISNUMBER(OFFSET('Hygiene Data'!$D$10,0,10*ROW('Hygiene Data'!D129))),DT135="No",ISNUMBER(OFFSET('Hygiene Data'!$D$10,0,10*ROW('Hygiene Data'!D129)))),CONCATENATE("[",ROUND(OFFSET('Hygiene Data'!$D$10,0,10*ROW('Hygiene Data'!D129)),0),"]"),IF(AND(ISNUMBER(OFFSET('Hygiene Data'!$D$10,0,10*ROW('Hygiene Data'!D129))),DT135="",ISNUMBER(OFFSET('Hygiene Data'!$D$10,0,10*ROW('Hygiene Data'!D129)))),OFFSET('Hygiene Data'!$D$10,0,10*ROW('Hygiene Data'!D129)),NA())))</f>
        <v>#N/A</v>
      </c>
      <c r="BF135" s="254" t="e">
        <f ca="true">+IF(AND(ISNUMBER(OFFSET('Hygiene Data'!$E$6,0,10*ROW('Hygiene Data'!E129))),DU135="Yes"),OFFSET('Hygiene Data'!$E$6,0,10*ROW('Hygiene Data'!E129)),IF(AND(ISNUMBER(OFFSET('Hygiene Data'!$E$6,0,10*ROW('Hygiene Data'!E129))),DU135="No",ISNUMBER(OFFSET('Hygiene Data'!$E$6,0,10*ROW('Hygiene Data'!E129)))),CONCATENATE("[",ROUND(OFFSET('Hygiene Data'!$E$6,0,10*ROW('Hygiene Data'!E129)),0),"]"),IF(AND(ISNUMBER(OFFSET('Hygiene Data'!$E$6,0,10*ROW('Hygiene Data'!E129))),DU135="",ISNUMBER(OFFSET('Hygiene Data'!$E$6,0,10*ROW('Hygiene Data'!E129)))),OFFSET('Hygiene Data'!$E$6,0,10*ROW('Hygiene Data'!E129)),NA())))</f>
        <v>#N/A</v>
      </c>
      <c r="BG135" s="254" t="e">
        <f ca="true">+IF(AND(ISNUMBER(OFFSET('Hygiene Data'!$E$8,0,10*ROW('Hygiene Data'!E129))),DV135="Yes"),OFFSET('Hygiene Data'!$E$8,0,10*ROW('Hygiene Data'!E129)),IF(AND(ISNUMBER(OFFSET('Hygiene Data'!$E$8,0,10*ROW('Hygiene Data'!E129))),DV135="No",ISNUMBER(OFFSET('Hygiene Data'!$E$8,0,10*ROW('Hygiene Data'!E129)))),CONCATENATE("[",ROUND(OFFSET('Hygiene Data'!$E$8,0,10*ROW('Hygiene Data'!E129)),0),"]"),IF(AND(ISNUMBER(OFFSET('Hygiene Data'!$E$8,0,10*ROW('Hygiene Data'!E129))),DV135="",ISNUMBER(OFFSET('Hygiene Data'!$E$8,0,10*ROW('Hygiene Data'!E129)))),OFFSET('Hygiene Data'!$E$8,0,10*ROW('Hygiene Data'!E129)),NA())))</f>
        <v>#N/A</v>
      </c>
      <c r="BH135" s="254" t="e">
        <f ca="true">+IF(AND(ISNUMBER(OFFSET('Hygiene Data'!$E$10,0,10*ROW('Hygiene Data'!E129))),DW135="Yes"),OFFSET('Hygiene Data'!$E$10,0,10*ROW('Hygiene Data'!E129)),IF(AND(ISNUMBER(OFFSET('Hygiene Data'!$E$10,0,10*ROW('Hygiene Data'!E129))),DW135="No",ISNUMBER(OFFSET('Hygiene Data'!$E$10,0,10*ROW('Hygiene Data'!E129)))),CONCATENATE("[",ROUND(OFFSET('Hygiene Data'!$E$10,0,10*ROW('Hygiene Data'!E129)),0),"]"),IF(AND(ISNUMBER(OFFSET('Hygiene Data'!$E$10,0,10*ROW('Hygiene Data'!E129))),DW135="",ISNUMBER(OFFSET('Hygiene Data'!$E$10,0,10*ROW('Hygiene Data'!E129)))),OFFSET('Hygiene Data'!$E$10,0,10*ROW('Hygiene Data'!E129)),NA())))</f>
        <v>#N/A</v>
      </c>
      <c r="BI135" s="254" t="e">
        <f ca="true">+IF(AND(ISNUMBER(OFFSET('Hygiene Data'!$F$6,0,10*ROW('Hygiene Data'!F129))),DX135="Yes"),OFFSET('Hygiene Data'!$F$6,0,10*ROW('Hygiene Data'!F129)),IF(AND(ISNUMBER(OFFSET('Hygiene Data'!$F$6,0,10*ROW('Hygiene Data'!F129))),DX135="No",ISNUMBER(OFFSET('Hygiene Data'!$F$6,0,10*ROW('Hygiene Data'!F129)))),CONCATENATE("[",ROUND(OFFSET('Hygiene Data'!$F$6,0,10*ROW('Hygiene Data'!F129)),0),"]"),IF(AND(ISNUMBER(OFFSET('Hygiene Data'!$F$6,0,10*ROW('Hygiene Data'!F129))),DX135="",ISNUMBER(OFFSET('Hygiene Data'!$F$6,0,10*ROW('Hygiene Data'!F129)))),OFFSET('Hygiene Data'!$F$6,0,10*ROW('Hygiene Data'!F129)),NA())))</f>
        <v>#N/A</v>
      </c>
      <c r="BJ135" s="254" t="e">
        <f ca="true">+IF(AND(ISNUMBER(OFFSET('Hygiene Data'!$F$8,0,10*ROW('Hygiene Data'!F129))),DY135="Yes"),OFFSET('Hygiene Data'!$F$8,0,10*ROW('Hygiene Data'!F129)),IF(AND(ISNUMBER(OFFSET('Hygiene Data'!$F$8,0,10*ROW('Hygiene Data'!F129))),DY135="No",ISNUMBER(OFFSET('Hygiene Data'!$F$8,0,10*ROW('Hygiene Data'!F129)))),CONCATENATE("[",ROUND(OFFSET('Hygiene Data'!$F$8,0,10*ROW('Hygiene Data'!F129)),0),"]"),IF(AND(ISNUMBER(OFFSET('Hygiene Data'!$F$8,0,10*ROW('Hygiene Data'!F129))),DY135="",ISNUMBER(OFFSET('Hygiene Data'!$F$8,0,10*ROW('Hygiene Data'!F129)))),OFFSET('Hygiene Data'!$F$8,0,10*ROW('Hygiene Data'!F129)),NA())))</f>
        <v>#N/A</v>
      </c>
      <c r="BK135" s="254" t="e">
        <f ca="true">+IF(AND(ISNUMBER(OFFSET('Hygiene Data'!$F$10,0,10*ROW('Hygiene Data'!F129))),DZ135="Yes"),OFFSET('Hygiene Data'!$F$10,0,10*ROW('Hygiene Data'!F129)),IF(AND(ISNUMBER(OFFSET('Hygiene Data'!$F$10,0,10*ROW('Hygiene Data'!F129))),DZ135="No",ISNUMBER(OFFSET('Hygiene Data'!$F$10,0,10*ROW('Hygiene Data'!F129)))),CONCATENATE("[",ROUND(OFFSET('Hygiene Data'!$F$10,0,10*ROW('Hygiene Data'!F129)),0),"]"),IF(AND(ISNUMBER(OFFSET('Hygiene Data'!$F$10,0,10*ROW('Hygiene Data'!F129))),DZ135="",ISNUMBER(OFFSET('Hygiene Data'!$F$10,0,10*ROW('Hygiene Data'!F129)))),OFFSET('Hygiene Data'!$F$10,0,10*ROW('Hygiene Data'!F129)),NA())))</f>
        <v>#N/A</v>
      </c>
      <c r="BL135" s="254" t="e">
        <f ca="true">+IF(AND(ISNUMBER(OFFSET('Hygiene Data'!$G$6,0,10*ROW('Hygiene Data'!G129))),EA135="Yes"),OFFSET('Hygiene Data'!$G$6,0,10*ROW('Hygiene Data'!G129)),IF(AND(ISNUMBER(OFFSET('Hygiene Data'!$G$6,0,10*ROW('Hygiene Data'!G129))),EA135="No",ISNUMBER(OFFSET('Hygiene Data'!$G$6,0,10*ROW('Hygiene Data'!G129)))),CONCATENATE("[",ROUND(OFFSET('Hygiene Data'!$G$6,0,10*ROW('Hygiene Data'!G129)),0),"]"),IF(AND(ISNUMBER(OFFSET('Hygiene Data'!$G$6,0,10*ROW('Hygiene Data'!G129))),EA135="",ISNUMBER(OFFSET('Hygiene Data'!$G$6,0,10*ROW('Hygiene Data'!G129)))),OFFSET('Hygiene Data'!$G$6,0,10*ROW('Hygiene Data'!G129)),NA())))</f>
        <v>#N/A</v>
      </c>
      <c r="BM135" s="254" t="e">
        <f ca="true">+IF(AND(ISNUMBER(OFFSET('Hygiene Data'!$G$8,0,10*ROW('Hygiene Data'!G129))),EB135="Yes"),OFFSET('Hygiene Data'!$G$8,0,10*ROW('Hygiene Data'!G129)),IF(AND(ISNUMBER(OFFSET('Hygiene Data'!$G$8,0,10*ROW('Hygiene Data'!G129))),EB135="No",ISNUMBER(OFFSET('Hygiene Data'!$G$8,0,10*ROW('Hygiene Data'!G129)))),CONCATENATE("[",ROUND(OFFSET('Hygiene Data'!$G$8,0,10*ROW('Hygiene Data'!G129)),0),"]"),IF(AND(ISNUMBER(OFFSET('Hygiene Data'!$G$8,0,10*ROW('Hygiene Data'!G129))),EB135="",ISNUMBER(OFFSET('Hygiene Data'!$G$8,0,10*ROW('Hygiene Data'!G129)))),OFFSET('Hygiene Data'!$G$8,0,10*ROW('Hygiene Data'!G129)),NA())))</f>
        <v>#N/A</v>
      </c>
      <c r="BN135" s="254" t="e">
        <f ca="true">+IF(AND(ISNUMBER(OFFSET('Hygiene Data'!$G$10,0,10*ROW('Hygiene Data'!G129))),EC135="Yes"),OFFSET('Hygiene Data'!$G$10,0,10*ROW('Hygiene Data'!G129)),IF(AND(ISNUMBER(OFFSET('Hygiene Data'!$G$10,0,10*ROW('Hygiene Data'!G129))),EC135="No",ISNUMBER(OFFSET('Hygiene Data'!$G$10,0,10*ROW('Hygiene Data'!G129)))),CONCATENATE("[",ROUND(OFFSET('Hygiene Data'!$G$10,0,10*ROW('Hygiene Data'!G129)),0),"]"),IF(AND(ISNUMBER(OFFSET('Hygiene Data'!$G$10,0,10*ROW('Hygiene Data'!G129))),EC135="",ISNUMBER(OFFSET('Hygiene Data'!$G$10,0,10*ROW('Hygiene Data'!G129)))),OFFSET('Hygiene Data'!$G$10,0,10*ROW('Hygiene Data'!G129)),NA())))</f>
        <v>#N/A</v>
      </c>
      <c r="BO135" s="254" t="e">
        <f ca="true">+IF(AND(ISNUMBER(OFFSET('Hygiene Data'!$H$6,0,10*ROW('Hygiene Data'!H129))),ED135="Yes"),OFFSET('Hygiene Data'!$H$6,0,10*ROW('Hygiene Data'!H129)),IF(AND(ISNUMBER(OFFSET('Hygiene Data'!$H$6,0,10*ROW('Hygiene Data'!H129))),ED135="No",ISNUMBER(OFFSET('Hygiene Data'!$H$6,0,10*ROW('Hygiene Data'!H129)))),CONCATENATE("[",ROUND(OFFSET('Hygiene Data'!$H$6,0,10*ROW('Hygiene Data'!H129)),0),"]"),IF(AND(ISNUMBER(OFFSET('Hygiene Data'!$H$6,0,10*ROW('Hygiene Data'!H129))),ED135="",ISNUMBER(OFFSET('Hygiene Data'!$H$6,0,10*ROW('Hygiene Data'!H129)))),OFFSET('Hygiene Data'!$H$6,0,10*ROW('Hygiene Data'!H129)),NA())))</f>
        <v>#N/A</v>
      </c>
      <c r="BP135" s="254" t="e">
        <f ca="true">+IF(AND(ISNUMBER(OFFSET('Hygiene Data'!$H$8,0,10*ROW('Hygiene Data'!H129))),EE135="Yes"),OFFSET('Hygiene Data'!$H$8,0,10*ROW('Hygiene Data'!H129)),IF(AND(ISNUMBER(OFFSET('Hygiene Data'!$H$8,0,10*ROW('Hygiene Data'!H129))),EE135="No",ISNUMBER(OFFSET('Hygiene Data'!$H$8,0,10*ROW('Hygiene Data'!H129)))),CONCATENATE("[",ROUND(OFFSET('Hygiene Data'!$H$8,0,10*ROW('Hygiene Data'!H129)),0),"]"),IF(AND(ISNUMBER(OFFSET('Hygiene Data'!$H$8,0,10*ROW('Hygiene Data'!H129))),EE135="",ISNUMBER(OFFSET('Hygiene Data'!$H$8,0,10*ROW('Hygiene Data'!H129)))),OFFSET('Hygiene Data'!$H$8,0,10*ROW('Hygiene Data'!H129)),NA())))</f>
        <v>#N/A</v>
      </c>
      <c r="BQ135" s="254" t="e">
        <f ca="true">+IF(AND(ISNUMBER(OFFSET('Hygiene Data'!$H$10,0,10*ROW('Hygiene Data'!H129))),EF135="Yes"),OFFSET('Hygiene Data'!$H$10,0,10*ROW('Hygiene Data'!H129)),IF(AND(ISNUMBER(OFFSET('Hygiene Data'!$H$10,0,10*ROW('Hygiene Data'!H129))),EF135="No",ISNUMBER(OFFSET('Hygiene Data'!$H$10,0,10*ROW('Hygiene Data'!H129)))),CONCATENATE("[",ROUND(OFFSET('Hygiene Data'!$H$10,0,10*ROW('Hygiene Data'!H129)),0),"]"),IF(AND(ISNUMBER(OFFSET('Hygiene Data'!$H$10,0,10*ROW('Hygiene Data'!H129))),EF135="",ISNUMBER(OFFSET('Hygiene Data'!$H$10,0,10*ROW('Hygiene Data'!H129)))),OFFSET('Hygiene Data'!$H$10,0,10*ROW('Hygiene Data'!H129)),NA())))</f>
        <v>#N/A</v>
      </c>
      <c r="BS135" s="36" t="str">
        <f ca="true">+IF(OFFSET('Water Data'!$C$28,0,10*ROW('Water Data'!C129))="","",OFFSET('Water Data'!$C$28,0,10*ROW('Water Data'!C129)))</f>
        <v/>
      </c>
      <c r="BT135" s="36" t="str">
        <f ca="true">+IF(OFFSET('Water Data'!$C$29,0,10*ROW('Water Data'!C129))="","",OFFSET('Water Data'!$C$29,0,10*ROW('Water Data'!C129)))</f>
        <v/>
      </c>
      <c r="BU135" s="36" t="str">
        <f ca="true">+IF(OFFSET('Water Data'!$C$30,0,10*ROW('Water Data'!C129))="","",OFFSET('Water Data'!$C$30,0,10*ROW('Water Data'!C129)))</f>
        <v/>
      </c>
      <c r="BV135" s="36" t="str">
        <f ca="true">+IF(OFFSET('Water Data'!$D$28,0,10*ROW('Water Data'!D129))="","",OFFSET('Water Data'!$D$28,0,10*ROW('Water Data'!D129)))</f>
        <v/>
      </c>
      <c r="BW135" s="36" t="str">
        <f ca="true">+IF(OFFSET('Water Data'!$D$29,0,10*ROW('Water Data'!D129))="","",OFFSET('Water Data'!$D$29,0,10*ROW('Water Data'!D129)))</f>
        <v/>
      </c>
      <c r="BX135" s="36" t="str">
        <f ca="true">+IF(OFFSET('Water Data'!$D$30,0,10*ROW('Water Data'!D129))="","",OFFSET('Water Data'!$D$30,0,10*ROW('Water Data'!D129)))</f>
        <v/>
      </c>
      <c r="BY135" s="36" t="str">
        <f ca="true">+IF(OFFSET('Water Data'!$E$28,0,10*ROW('Water Data'!E129))="","",OFFSET('Water Data'!$E$28,0,10*ROW('Water Data'!E129)))</f>
        <v/>
      </c>
      <c r="BZ135" s="36" t="str">
        <f ca="true">+IF(OFFSET('Water Data'!$E$29,0,10*ROW('Water Data'!E129))="","",OFFSET('Water Data'!$E$29,0,10*ROW('Water Data'!E129)))</f>
        <v/>
      </c>
      <c r="CA135" s="36" t="str">
        <f ca="true">+IF(OFFSET('Water Data'!$E$30,0,10*ROW('Water Data'!E129))="","",OFFSET('Water Data'!$E$30,0,10*ROW('Water Data'!E129)))</f>
        <v/>
      </c>
      <c r="CB135" s="36" t="str">
        <f ca="true">+IF(OFFSET('Water Data'!$F$28,0,10*ROW('Water Data'!F129))="","",OFFSET('Water Data'!$F$28,0,10*ROW('Water Data'!F129)))</f>
        <v/>
      </c>
      <c r="CC135" s="36" t="str">
        <f ca="true">+IF(OFFSET('Water Data'!$F$29,0,10*ROW('Water Data'!F129))="","",OFFSET('Water Data'!$F$29,0,10*ROW('Water Data'!F129)))</f>
        <v/>
      </c>
      <c r="CD135" s="36" t="str">
        <f ca="true">+IF(OFFSET('Water Data'!$F$30,0,10*ROW('Water Data'!F129))="","",OFFSET('Water Data'!$F$30,0,10*ROW('Water Data'!F129)))</f>
        <v/>
      </c>
      <c r="CE135" s="36" t="str">
        <f ca="true">+IF(OFFSET('Water Data'!$G$28,0,10*ROW('Water Data'!G129))="","",OFFSET('Water Data'!$G$28,0,10*ROW('Water Data'!G129)))</f>
        <v/>
      </c>
      <c r="CF135" s="36" t="str">
        <f ca="true">+IF(OFFSET('Water Data'!$G$29,0,10*ROW('Water Data'!G129))="","",OFFSET('Water Data'!$G$29,0,10*ROW('Water Data'!G129)))</f>
        <v/>
      </c>
      <c r="CG135" s="36" t="str">
        <f ca="true">+IF(OFFSET('Water Data'!$G$30,0,10*ROW('Water Data'!G129))="","",OFFSET('Water Data'!$G$30,0,10*ROW('Water Data'!G129)))</f>
        <v/>
      </c>
      <c r="CH135" s="36" t="str">
        <f ca="true">+IF(OFFSET('Water Data'!$H$28,0,10*ROW('Water Data'!H129))="","",OFFSET('Water Data'!$H$28,0,10*ROW('Water Data'!H129)))</f>
        <v/>
      </c>
      <c r="CI135" s="36" t="str">
        <f ca="true">+IF(OFFSET('Water Data'!$H$29,0,10*ROW('Water Data'!H129))="","",OFFSET('Water Data'!$H$29,0,10*ROW('Water Data'!H129)))</f>
        <v/>
      </c>
      <c r="CJ135" s="36" t="str">
        <f ca="true">+IF(OFFSET('Water Data'!$H$30,0,10*ROW('Water Data'!H129))="","",OFFSET('Water Data'!$H$30,0,10*ROW('Water Data'!H129)))</f>
        <v/>
      </c>
      <c r="CK135" s="36" t="str">
        <f ca="true">+IF(OFFSET('Sanitation Data'!$C$29,0,10*ROW('Sanitation Data'!C129))="","",OFFSET('Sanitation Data'!$C$29,0,10*ROW('Sanitation Data'!C129)))</f>
        <v/>
      </c>
      <c r="CL135" s="36" t="str">
        <f ca="true">+IF(OFFSET('Sanitation Data'!$C$30,0,10*ROW('Sanitation Data'!C129))="","",OFFSET('Sanitation Data'!$C$30,0,10*ROW('Sanitation Data'!C129)))</f>
        <v/>
      </c>
      <c r="CM135" s="36" t="str">
        <f ca="true">+IF(OFFSET('Sanitation Data'!$C$31,0,10*ROW('Sanitation Data'!C129))="","",OFFSET('Sanitation Data'!$C$31,0,10*ROW('Sanitation Data'!C129)))</f>
        <v/>
      </c>
      <c r="CN135" s="36" t="str">
        <f ca="true">+IF(OFFSET('Sanitation Data'!$C$32,0,10*ROW('Sanitation Data'!C129))="","",OFFSET('Sanitation Data'!$C$32,0,10*ROW('Sanitation Data'!C129)))</f>
        <v/>
      </c>
      <c r="CO135" s="36" t="str">
        <f ca="true">+IF(OFFSET('Sanitation Data'!$C$33,0,10*ROW('Sanitation Data'!C129))="","",OFFSET('Sanitation Data'!$C$33,0,10*ROW('Sanitation Data'!C129)))</f>
        <v/>
      </c>
      <c r="CP135" s="36" t="str">
        <f ca="true">+IF(OFFSET('Sanitation Data'!$D$29,0,10*ROW('Sanitation Data'!D129))="","",OFFSET('Sanitation Data'!$D$29,0,10*ROW('Sanitation Data'!D129)))</f>
        <v/>
      </c>
      <c r="CQ135" s="36" t="str">
        <f ca="true">+IF(OFFSET('Sanitation Data'!$D$30,0,10*ROW('Sanitation Data'!D129))="","",OFFSET('Sanitation Data'!$D$30,0,10*ROW('Sanitation Data'!D129)))</f>
        <v/>
      </c>
      <c r="CR135" s="36" t="str">
        <f ca="true">+IF(OFFSET('Sanitation Data'!$D$31,0,10*ROW('Sanitation Data'!D129))="","",OFFSET('Sanitation Data'!$D$31,0,10*ROW('Sanitation Data'!D129)))</f>
        <v/>
      </c>
      <c r="CS135" s="36" t="str">
        <f ca="true">+IF(OFFSET('Sanitation Data'!$D$32,0,10*ROW('Sanitation Data'!D129))="","",OFFSET('Sanitation Data'!$D$32,0,10*ROW('Sanitation Data'!D129)))</f>
        <v/>
      </c>
      <c r="CT135" s="36" t="str">
        <f ca="true">+IF(OFFSET('Sanitation Data'!$D$33,0,10*ROW('Sanitation Data'!D129))="","",OFFSET('Sanitation Data'!$D$33,0,10*ROW('Sanitation Data'!D129)))</f>
        <v/>
      </c>
      <c r="CU135" s="36" t="str">
        <f ca="true">+IF(OFFSET('Sanitation Data'!$E$29,0,10*ROW('Sanitation Data'!E129))="","",OFFSET('Sanitation Data'!$E$29,0,10*ROW('Sanitation Data'!E129)))</f>
        <v/>
      </c>
      <c r="CV135" s="36" t="str">
        <f ca="true">+IF(OFFSET('Sanitation Data'!$E$30,0,10*ROW('Sanitation Data'!E129))="","",OFFSET('Sanitation Data'!$E$30,0,10*ROW('Sanitation Data'!E129)))</f>
        <v/>
      </c>
      <c r="CW135" s="36" t="str">
        <f ca="true">+IF(OFFSET('Sanitation Data'!$E$31,0,10*ROW('Sanitation Data'!E129))="","",OFFSET('Sanitation Data'!$E$31,0,10*ROW('Sanitation Data'!E129)))</f>
        <v/>
      </c>
      <c r="CX135" s="36" t="str">
        <f ca="true">+IF(OFFSET('Sanitation Data'!$E$32,0,10*ROW('Sanitation Data'!E129))="","",OFFSET('Sanitation Data'!$E$32,0,10*ROW('Sanitation Data'!E129)))</f>
        <v/>
      </c>
      <c r="CY135" s="36" t="str">
        <f ca="true">+IF(OFFSET('Sanitation Data'!$E$33,0,10*ROW('Sanitation Data'!E129))="","",OFFSET('Sanitation Data'!$E$33,0,10*ROW('Sanitation Data'!E129)))</f>
        <v/>
      </c>
      <c r="CZ135" s="36" t="str">
        <f ca="true">+IF(OFFSET('Sanitation Data'!$F$29,0,10*ROW('Sanitation Data'!F129))="","",OFFSET('Sanitation Data'!$F$29,0,10*ROW('Sanitation Data'!F129)))</f>
        <v/>
      </c>
      <c r="DA135" s="36" t="str">
        <f ca="true">+IF(OFFSET('Sanitation Data'!$F$30,0,10*ROW('Sanitation Data'!F129))="","",OFFSET('Sanitation Data'!$F$30,0,10*ROW('Sanitation Data'!F129)))</f>
        <v/>
      </c>
      <c r="DB135" s="36" t="str">
        <f ca="true">+IF(OFFSET('Sanitation Data'!$F$31,0,10*ROW('Sanitation Data'!F129))="","",OFFSET('Sanitation Data'!$F$31,0,10*ROW('Sanitation Data'!F129)))</f>
        <v/>
      </c>
      <c r="DC135" s="36" t="str">
        <f ca="true">+IF(OFFSET('Sanitation Data'!$F$32,0,10*ROW('Sanitation Data'!F129))="","",OFFSET('Sanitation Data'!$F$32,0,10*ROW('Sanitation Data'!F129)))</f>
        <v/>
      </c>
      <c r="DD135" s="36" t="str">
        <f ca="true">+IF(OFFSET('Sanitation Data'!$F$33,0,10*ROW('Sanitation Data'!F129))="","",OFFSET('Sanitation Data'!$F$33,0,10*ROW('Sanitation Data'!F129)))</f>
        <v/>
      </c>
      <c r="DE135" s="36" t="str">
        <f ca="true">+IF(OFFSET('Sanitation Data'!$G$29,0,10*ROW('Sanitation Data'!G129))="","",OFFSET('Sanitation Data'!$G$29,0,10*ROW('Sanitation Data'!G129)))</f>
        <v/>
      </c>
      <c r="DF135" s="36" t="str">
        <f ca="true">+IF(OFFSET('Sanitation Data'!$G$30,0,10*ROW('Sanitation Data'!G129))="","",OFFSET('Sanitation Data'!$G$30,0,10*ROW('Sanitation Data'!G129)))</f>
        <v/>
      </c>
      <c r="DG135" s="36" t="str">
        <f ca="true">+IF(OFFSET('Sanitation Data'!$G$31,0,10*ROW('Sanitation Data'!G129))="","",OFFSET('Sanitation Data'!$G$31,0,10*ROW('Sanitation Data'!G129)))</f>
        <v/>
      </c>
      <c r="DH135" s="36" t="str">
        <f ca="true">+IF(OFFSET('Sanitation Data'!$G$32,0,10*ROW('Sanitation Data'!G129))="","",OFFSET('Sanitation Data'!$G$32,0,10*ROW('Sanitation Data'!G129)))</f>
        <v/>
      </c>
      <c r="DI135" s="36" t="str">
        <f ca="true">+IF(OFFSET('Sanitation Data'!$G$33,0,10*ROW('Sanitation Data'!G129))="","",OFFSET('Sanitation Data'!$G$33,0,10*ROW('Sanitation Data'!G129)))</f>
        <v/>
      </c>
      <c r="DJ135" s="36" t="str">
        <f ca="true">+IF(OFFSET('Sanitation Data'!$H$29,0,10*ROW('Sanitation Data'!H129))="","",OFFSET('Sanitation Data'!$H$29,0,10*ROW('Sanitation Data'!H129)))</f>
        <v/>
      </c>
      <c r="DK135" s="36" t="str">
        <f ca="true">+IF(OFFSET('Sanitation Data'!$H$30,0,10*ROW('Sanitation Data'!H129))="","",OFFSET('Sanitation Data'!$H$30,0,10*ROW('Sanitation Data'!H129)))</f>
        <v/>
      </c>
      <c r="DL135" s="36" t="str">
        <f ca="true">+IF(OFFSET('Sanitation Data'!$H$31,0,10*ROW('Sanitation Data'!H129))="","",OFFSET('Sanitation Data'!$H$31,0,10*ROW('Sanitation Data'!H129)))</f>
        <v/>
      </c>
      <c r="DM135" s="36" t="str">
        <f ca="true">+IF(OFFSET('Sanitation Data'!$H$32,0,10*ROW('Sanitation Data'!H129))="","",OFFSET('Sanitation Data'!$H$32,0,10*ROW('Sanitation Data'!H129)))</f>
        <v/>
      </c>
      <c r="DN135" s="36" t="str">
        <f ca="true">+IF(OFFSET('Sanitation Data'!$H$33,0,10*ROW('Sanitation Data'!H129))="","",OFFSET('Sanitation Data'!$H$33,0,10*ROW('Sanitation Data'!H129)))</f>
        <v/>
      </c>
      <c r="DO135" s="36" t="str">
        <f ca="true">+IF(OFFSET('Hygiene Data'!$C$12,0,10*ROW('Hygiene Data'!C129))="","",OFFSET('Hygiene Data'!$C$12,0,10*ROW('Hygiene Data'!C129)))</f>
        <v/>
      </c>
      <c r="DP135" s="36" t="str">
        <f ca="true">+IF(OFFSET('Hygiene Data'!$C$13,0,10*ROW('Hygiene Data'!C129))="","",OFFSET('Hygiene Data'!$C$13,0,10*ROW('Hygiene Data'!C129)))</f>
        <v/>
      </c>
      <c r="DQ135" s="36" t="str">
        <f ca="true">+IF(OFFSET('Hygiene Data'!$C$14,0,10*ROW('Hygiene Data'!C129))="","",OFFSET('Hygiene Data'!$C$14,0,10*ROW('Hygiene Data'!C129)))</f>
        <v/>
      </c>
      <c r="DR135" s="36" t="str">
        <f ca="true">+IF(OFFSET('Hygiene Data'!$D$12,0,10*ROW('Hygiene Data'!D129))="","",OFFSET('Hygiene Data'!$D$12,0,10*ROW('Hygiene Data'!D129)))</f>
        <v/>
      </c>
      <c r="DS135" s="36" t="str">
        <f ca="true">+IF(OFFSET('Hygiene Data'!$D$13,0,10*ROW('Hygiene Data'!D129))="","",OFFSET('Hygiene Data'!$D$13,0,10*ROW('Hygiene Data'!D129)))</f>
        <v/>
      </c>
      <c r="DT135" s="36" t="str">
        <f ca="true">+IF(OFFSET('Hygiene Data'!$D$14,0,10*ROW('Hygiene Data'!D129))="","",OFFSET('Hygiene Data'!$D$14,0,10*ROW('Hygiene Data'!D129)))</f>
        <v/>
      </c>
      <c r="DU135" s="36" t="str">
        <f ca="true">+IF(OFFSET('Hygiene Data'!$E$12,0,10*ROW('Hygiene Data'!E129))="","",OFFSET('Hygiene Data'!$E$12,0,10*ROW('Hygiene Data'!E129)))</f>
        <v/>
      </c>
      <c r="DV135" s="36" t="str">
        <f ca="true">+IF(OFFSET('Hygiene Data'!$E$13,0,10*ROW('Hygiene Data'!E129))="","",OFFSET('Hygiene Data'!$E$13,0,10*ROW('Hygiene Data'!E129)))</f>
        <v/>
      </c>
      <c r="DW135" s="36" t="str">
        <f ca="true">+IF(OFFSET('Hygiene Data'!$E$14,0,10*ROW('Hygiene Data'!E129))="","",OFFSET('Hygiene Data'!$E$14,0,10*ROW('Hygiene Data'!E129)))</f>
        <v/>
      </c>
      <c r="DX135" s="36" t="str">
        <f ca="true">+IF(OFFSET('Hygiene Data'!$F$12,0,10*ROW('Hygiene Data'!F129))="","",OFFSET('Hygiene Data'!$F$12,0,10*ROW('Hygiene Data'!F129)))</f>
        <v/>
      </c>
      <c r="DY135" s="36" t="str">
        <f ca="true">+IF(OFFSET('Hygiene Data'!$F$13,0,10*ROW('Hygiene Data'!F129))="","",OFFSET('Hygiene Data'!$F$13,0,10*ROW('Hygiene Data'!F129)))</f>
        <v/>
      </c>
      <c r="DZ135" s="36" t="str">
        <f ca="true">+IF(OFFSET('Hygiene Data'!$F$14,0,10*ROW('Hygiene Data'!F129))="","",OFFSET('Hygiene Data'!$F$14,0,10*ROW('Hygiene Data'!F129)))</f>
        <v/>
      </c>
      <c r="EA135" s="36" t="str">
        <f ca="true">+IF(OFFSET('Hygiene Data'!$G$12,0,10*ROW('Hygiene Data'!G129))="","",OFFSET('Hygiene Data'!$G$12,0,10*ROW('Hygiene Data'!G129)))</f>
        <v/>
      </c>
      <c r="EB135" s="36" t="str">
        <f ca="true">+IF(OFFSET('Hygiene Data'!$G$13,0,10*ROW('Hygiene Data'!G129))="","",OFFSET('Hygiene Data'!$G$13,0,10*ROW('Hygiene Data'!G129)))</f>
        <v/>
      </c>
      <c r="EC135" s="36" t="str">
        <f ca="true">+IF(OFFSET('Hygiene Data'!$G$14,0,10*ROW('Hygiene Data'!G129))="","",OFFSET('Hygiene Data'!$G$14,0,10*ROW('Hygiene Data'!G129)))</f>
        <v/>
      </c>
      <c r="ED135" s="36" t="str">
        <f ca="true">+IF(OFFSET('Hygiene Data'!$H$12,0,10*ROW('Hygiene Data'!H129))="","",OFFSET('Hygiene Data'!$H$12,0,10*ROW('Hygiene Data'!H129)))</f>
        <v/>
      </c>
      <c r="EE135" s="36" t="str">
        <f ca="true">+IF(OFFSET('Hygiene Data'!$H$13,0,10*ROW('Hygiene Data'!H129))="","",OFFSET('Hygiene Data'!$H$13,0,10*ROW('Hygiene Data'!H129)))</f>
        <v/>
      </c>
      <c r="EF135" s="36" t="str">
        <f ca="true">+IF(OFFSET('Hygiene Data'!$H$14,0,10*ROW('Hygiene Data'!H129))="","",OFFSET('Hygiene Data'!$H$14,0,10*ROW('Hygiene Data'!H129)))</f>
        <v/>
      </c>
    </row>
    <row r="136" x14ac:dyDescent="0.2">
      <c r="A136" s="59" t="str">
        <f ca="true">+IF(OFFSET('Water Data'!$B$1,0,10*ROW('Water Data'!B133))="","",OFFSET('Water Data'!$B$1,0,10*ROW('Water Data'!B133)))</f>
        <v/>
      </c>
      <c r="B136" s="59" t="str">
        <f ca="true">+IF(OFFSET('Water Data'!$A$3,0,10*ROW('Water Data'!A133))="","",OFFSET('Water Data'!$A$3,0,10*ROW('Water Data'!A133)))</f>
        <v/>
      </c>
      <c r="C136" s="59" t="str">
        <f ca="true">+IF(OFFSET('Water Data'!$C$3,0,10*ROW('Water Data'!C133))="","",OFFSET('Water Data'!$C$3,0,10*ROW('Water Data'!C133)))</f>
        <v/>
      </c>
      <c r="D136" s="252" t="e">
        <f ca="true">+IF(AND(ISNUMBER(OFFSET('Water Data'!$C$5,0,10*ROW('Water Data'!C130))),BS136="Yes"),100-OFFSET('Water Data'!$C$5,0,10*ROW('Water Data'!C130)),IF(AND(ISNUMBER(OFFSET('Water Data'!$C$5,0,10*ROW('Water Data'!C130))),BS136="No",ISNUMBER(OFFSET('Water Data'!$C$5,0,10*ROW('Water Data'!C130)))),CONCATENATE("[",ROUND(100-OFFSET('Water Data'!$C$5,0,10*ROW('Water Data'!C130)),0),"]"),IF(AND(ISNUMBER(OFFSET('Water Data'!$C$5,0,10*ROW('Water Data'!C130))),BS136="",ISNUMBER(OFFSET('Water Data'!$C$5,0,10*ROW('Water Data'!C130)))),100-OFFSET('Water Data'!$C$5,0,10*ROW('Water Data'!C130)),NA())))</f>
        <v>#N/A</v>
      </c>
      <c r="E136" s="252" t="e">
        <f ca="true">+IF(AND(ISNUMBER(OFFSET('Water Data'!$C$7,0,10*ROW('Water Data'!D130))),BT136="Yes"),OFFSET('Water Data'!$C$7,0,10*ROW('Water Data'!C130)),IF(AND(ISNUMBER(OFFSET('Water Data'!$C$7,0,10*ROW('Water Data'!C130))),BT136="No",ISNUMBER(OFFSET('Water Data'!$C$7,0,10*ROW('Water Data'!C130)))),CONCATENATE("[",ROUND(OFFSET('Water Data'!$C$7,0,10*ROW('Water Data'!C130)),0),"]"),IF(AND(ISNUMBER(OFFSET('Water Data'!$C$7,0,10*ROW('Water Data'!C130))),BT136="",ISNUMBER(OFFSET('Water Data'!$C$7,0,10*ROW('Water Data'!C130)))),OFFSET('Water Data'!$C$7,0,10*ROW('Water Data'!C130)),NA())))</f>
        <v>#N/A</v>
      </c>
      <c r="F136" s="252" t="e">
        <f ca="true">+IF(AND(ISNUMBER(OFFSET('Water Data'!$C$10,0,10*ROW('Water Data'!C130))),BU136="Yes"),OFFSET('Water Data'!$C$10,0,10*ROW('Water Data'!C130)),IF(AND(ISNUMBER(OFFSET('Water Data'!$C$10,0,10*ROW('Water Data'!C130))),BU136="No",ISNUMBER(OFFSET('Water Data'!$C$10,0,10*ROW('Water Data'!C130)))),CONCATENATE("[",ROUND(OFFSET('Water Data'!$C$10,0,10*ROW('Water Data'!C130)),0),"]"),IF(AND(ISNUMBER(OFFSET('Water Data'!$C$10,0,10*ROW('Water Data'!C130))),BU136="",ISNUMBER(OFFSET('Water Data'!$C$10,0,10*ROW('Water Data'!C130)))),OFFSET('Water Data'!$C$10,0,10*ROW('Water Data'!C130)),NA())))</f>
        <v>#N/A</v>
      </c>
      <c r="G136" s="252" t="e">
        <f ca="true">+IF(AND(ISNUMBER(OFFSET('Water Data'!$D$5,0,10*ROW('Water Data'!D130))),BV136="Yes"),100-OFFSET('Water Data'!$D$5,0,10*ROW('Water Data'!D130)),IF(AND(ISNUMBER(OFFSET('Water Data'!$D$5,0,10*ROW('Water Data'!D130))),BV136="No",ISNUMBER(OFFSET('Water Data'!$D$5,0,10*ROW('Water Data'!D130)))),CONCATENATE("[",ROUND(100-OFFSET('Water Data'!$D$5,0,10*ROW('Water Data'!D130)),0),"]"),IF(AND(ISNUMBER(OFFSET('Water Data'!$D$5,0,10*ROW('Water Data'!D130))),BV136="",ISNUMBER(OFFSET('Water Data'!$D$5,0,10*ROW('Water Data'!D130)))),100-OFFSET('Water Data'!$D$5,0,10*ROW('Water Data'!D130)),NA())))</f>
        <v>#N/A</v>
      </c>
      <c r="H136" s="252" t="e">
        <f ca="true">+IF(AND(ISNUMBER(OFFSET('Water Data'!$D$7,0,10*ROW('Water Data'!D130))),BW136="Yes"),OFFSET('Water Data'!$D$7,0,10*ROW('Water Data'!D130)),IF(AND(ISNUMBER(OFFSET('Water Data'!$D$7,0,10*ROW('Water Data'!D130))),BW136="No",ISNUMBER(OFFSET('Water Data'!$D$7,0,10*ROW('Water Data'!D130)))),CONCATENATE("[",ROUND(OFFSET('Water Data'!$C$7,0,10*ROW('Water Data'!D130)),0),"]"),IF(AND(ISNUMBER(OFFSET('Water Data'!$D$7,0,10*ROW('Water Data'!D130))),BW136="",ISNUMBER(OFFSET('Water Data'!$D$7,0,10*ROW('Water Data'!D130)))),OFFSET('Water Data'!$D$7,0,10*ROW('Water Data'!D130)),NA())))</f>
        <v>#N/A</v>
      </c>
      <c r="I136" s="252" t="e">
        <f ca="true">+IF(AND(ISNUMBER(OFFSET('Water Data'!$D$10,0,10*ROW('Water Data'!D130))),BX136="Yes"),OFFSET('Water Data'!$D$10,0,10*ROW('Water Data'!D130)),IF(AND(ISNUMBER(OFFSET('Water Data'!$D$10,0,10*ROW('Water Data'!D130))),BX136="No",ISNUMBER(OFFSET('Water Data'!$D$10,0,10*ROW('Water Data'!D130)))),CONCATENATE("[",ROUND(OFFSET('Water Data'!$D$10,0,10*ROW('Water Data'!D130)),0),"]"),IF(AND(ISNUMBER(OFFSET('Water Data'!$D$10,0,10*ROW('Water Data'!D130))),BX136="",ISNUMBER(OFFSET('Water Data'!$D$10,0,10*ROW('Water Data'!D130)))),OFFSET('Water Data'!$D$10,0,10*ROW('Water Data'!D130)),NA())))</f>
        <v>#N/A</v>
      </c>
      <c r="J136" s="252" t="e">
        <f ca="true">+IF(AND(ISNUMBER(OFFSET('Water Data'!$E$5,0,10*ROW('Water Data'!E130))),BY136="Yes"),100-OFFSET('Water Data'!$E$5,0,10*ROW('Water Data'!E130)),IF(AND(ISNUMBER(OFFSET('Water Data'!$E$5,0,10*ROW('Water Data'!E130))),BY136="No",ISNUMBER(OFFSET('Water Data'!$E$5,0,10*ROW('Water Data'!E130)))),CONCATENATE("[",ROUND(100-OFFSET('Water Data'!$E$5,0,10*ROW('Water Data'!E130)),0),"]"),IF(AND(ISNUMBER(OFFSET('Water Data'!$E$5,0,10*ROW('Water Data'!E130))),BY136="",ISNUMBER(OFFSET('Water Data'!$E$5,0,10*ROW('Water Data'!E130)))),100-OFFSET('Water Data'!$E$5,0,10*ROW('Water Data'!E130)),NA())))</f>
        <v>#N/A</v>
      </c>
      <c r="K136" s="252" t="e">
        <f ca="true">+IF(AND(ISNUMBER(OFFSET('Water Data'!$E$7,0,10*ROW('Water Data'!E130))),BZ136="Yes"),OFFSET('Water Data'!$E$7,0,10*ROW('Water Data'!E130)),IF(AND(ISNUMBER(OFFSET('Water Data'!$E$7,0,10*ROW('Water Data'!E130))),BZ136="No",ISNUMBER(OFFSET('Water Data'!$E$7,0,10*ROW('Water Data'!E130)))),CONCATENATE("[",ROUND(OFFSET('Water Data'!$E$7,0,10*ROW('Water Data'!E130)),0),"]"),IF(AND(ISNUMBER(OFFSET('Water Data'!$E$7,0,10*ROW('Water Data'!E130))),BZ136="",ISNUMBER(OFFSET('Water Data'!$E$7,0,10*ROW('Water Data'!E130)))),OFFSET('Water Data'!$E$7,0,10*ROW('Water Data'!E130)),NA())))</f>
        <v>#N/A</v>
      </c>
      <c r="L136" s="252" t="e">
        <f ca="true">+IF(AND(ISNUMBER(OFFSET('Water Data'!$E$10,0,10*ROW('Water Data'!E130))),CA136="Yes"),OFFSET('Water Data'!$E$10,0,10*ROW('Water Data'!E130)),IF(AND(ISNUMBER(OFFSET('Water Data'!$E$10,0,10*ROW('Water Data'!E130))),CA136="No",ISNUMBER(OFFSET('Water Data'!$E$10,0,10*ROW('Water Data'!E130)))),CONCATENATE("[",ROUND(OFFSET('Water Data'!$E$10,0,10*ROW('Water Data'!E130)),0),"]"),IF(AND(ISNUMBER(OFFSET('Water Data'!$E$10,0,10*ROW('Water Data'!E130))),CA136="",ISNUMBER(OFFSET('Water Data'!$E$10,0,10*ROW('Water Data'!E130)))),OFFSET('Water Data'!$E$10,0,10*ROW('Water Data'!E130)),NA())))</f>
        <v>#N/A</v>
      </c>
      <c r="M136" s="252" t="e">
        <f ca="true">+IF(AND(ISNUMBER(OFFSET('Water Data'!$F$5,0,10*ROW('Water Data'!F130))),CB136="Yes"),100-OFFSET('Water Data'!$F$5,0,10*ROW('Water Data'!F130)),IF(AND(ISNUMBER(OFFSET('Water Data'!$F$5,0,10*ROW('Water Data'!F130))),CB136="No",ISNUMBER(OFFSET('Water Data'!$F$5,0,10*ROW('Water Data'!F130)))),CONCATENATE("[",ROUND(100-OFFSET('Water Data'!$F$5,0,10*ROW('Water Data'!F130)),0),"]"),IF(AND(ISNUMBER(OFFSET('Water Data'!$F$5,0,10*ROW('Water Data'!F130))),CB136="",ISNUMBER(OFFSET('Water Data'!$F$5,0,10*ROW('Water Data'!F130)))),100-OFFSET('Water Data'!$F$5,0,10*ROW('Water Data'!F130)),NA())))</f>
        <v>#N/A</v>
      </c>
      <c r="N136" s="252" t="e">
        <f ca="true">+IF(AND(ISNUMBER(OFFSET('Water Data'!$F$7,0,10*ROW('Water Data'!F130))),CC136="Yes"),OFFSET('Water Data'!$F$7,0,10*ROW('Water Data'!F130)),IF(AND(ISNUMBER(OFFSET('Water Data'!$F$7,0,10*ROW('Water Data'!F130))),CC136="No",ISNUMBER(OFFSET('Water Data'!$F$7,0,10*ROW('Water Data'!F130)))),CONCATENATE("[",ROUND(OFFSET('Water Data'!$F$7,0,10*ROW('Water Data'!F130)),0),"]"),IF(AND(ISNUMBER(OFFSET('Water Data'!$F$7,0,10*ROW('Water Data'!F130))),CC136="",ISNUMBER(OFFSET('Water Data'!$F$7,0,10*ROW('Water Data'!F130)))),OFFSET('Water Data'!$F$7,0,10*ROW('Water Data'!F130)),NA())))</f>
        <v>#N/A</v>
      </c>
      <c r="O136" s="252" t="e">
        <f ca="true">+IF(AND(ISNUMBER(OFFSET('Water Data'!$F$10,0,10*ROW('Water Data'!F130))),CD136="Yes"),OFFSET('Water Data'!$F$10,0,10*ROW('Water Data'!F130)),IF(AND(ISNUMBER(OFFSET('Water Data'!$F$10,0,10*ROW('Water Data'!F130))),CD136="No",ISNUMBER(OFFSET('Water Data'!$F$10,0,10*ROW('Water Data'!F130)))),CONCATENATE("[",ROUND(OFFSET('Water Data'!$F$10,0,10*ROW('Water Data'!F130)),0),"]"),IF(AND(ISNUMBER(OFFSET('Water Data'!$F$10,0,10*ROW('Water Data'!F130))),CD136="",ISNUMBER(OFFSET('Water Data'!$F$10,0,10*ROW('Water Data'!F130)))),OFFSET('Water Data'!$F$10,0,10*ROW('Water Data'!F130)),NA())))</f>
        <v>#N/A</v>
      </c>
      <c r="P136" s="252" t="e">
        <f ca="true">+IF(AND(ISNUMBER(OFFSET('Water Data'!$G$5,0,10*ROW('Water Data'!G130))),CE136="Yes"),100-OFFSET('Water Data'!$G$5,0,10*ROW('Water Data'!G130)),IF(AND(ISNUMBER(OFFSET('Water Data'!$G$5,0,10*ROW('Water Data'!G130))),CE136="No",ISNUMBER(OFFSET('Water Data'!$G$5,0,10*ROW('Water Data'!G130)))),CONCATENATE("[",ROUND(100-OFFSET('Water Data'!$G$5,0,10*ROW('Water Data'!G130)),0),"]"),IF(AND(ISNUMBER(OFFSET('Water Data'!$G$5,0,10*ROW('Water Data'!G130))),CE136="",ISNUMBER(OFFSET('Water Data'!$G$5,0,10*ROW('Water Data'!G130)))),100-OFFSET('Water Data'!$G$5,0,10*ROW('Water Data'!G130)),NA())))</f>
        <v>#N/A</v>
      </c>
      <c r="Q136" s="252" t="e">
        <f ca="true">+IF(AND(ISNUMBER(OFFSET('Water Data'!$G$7,0,10*ROW('Water Data'!G130))),CF136="Yes"),OFFSET('Water Data'!$G$7,0,10*ROW('Water Data'!G130)),IF(AND(ISNUMBER(OFFSET('Water Data'!$G$7,0,10*ROW('Water Data'!G130))),CF136="No",ISNUMBER(OFFSET('Water Data'!$G$7,0,10*ROW('Water Data'!G130)))),CONCATENATE("[",ROUND(OFFSET('Water Data'!$G$7,0,10*ROW('Water Data'!G130)),0),"]"),IF(AND(ISNUMBER(OFFSET('Water Data'!$G$7,0,10*ROW('Water Data'!G130))),CF136="",ISNUMBER(OFFSET('Water Data'!$G$7,0,10*ROW('Water Data'!G130)))),OFFSET('Water Data'!$G$7,0,10*ROW('Water Data'!G130)),NA())))</f>
        <v>#N/A</v>
      </c>
      <c r="R136" s="252" t="e">
        <f ca="true">+IF(AND(ISNUMBER(OFFSET('Water Data'!$G$10,0,10*ROW('Water Data'!G130))),CG136="Yes"),OFFSET('Water Data'!$G$10,0,10*ROW('Water Data'!G130)),IF(AND(ISNUMBER(OFFSET('Water Data'!$G$10,0,10*ROW('Water Data'!G130))),CG136="No",ISNUMBER(OFFSET('Water Data'!$G$10,0,10*ROW('Water Data'!G130)))),CONCATENATE("[",ROUND(OFFSET('Water Data'!$G$10,0,10*ROW('Water Data'!G130)),0),"]"),IF(AND(ISNUMBER(OFFSET('Water Data'!$G$10,0,10*ROW('Water Data'!G130))),CG136="",ISNUMBER(OFFSET('Water Data'!$G$10,0,10*ROW('Water Data'!G130)))),OFFSET('Water Data'!$G$10,0,10*ROW('Water Data'!G130)),NA())))</f>
        <v>#N/A</v>
      </c>
      <c r="S136" s="252" t="e">
        <f ca="true">+IF(AND(ISNUMBER(OFFSET('Water Data'!$H$5,0,10*ROW('Water Data'!H130))),CH136="Yes"),100-OFFSET('Water Data'!$H$5,0,10*ROW('Water Data'!H130)),IF(AND(ISNUMBER(OFFSET('Water Data'!$H$5,0,10*ROW('Water Data'!H130))),CH136="No",ISNUMBER(OFFSET('Water Data'!$H$5,0,10*ROW('Water Data'!H130)))),CONCATENATE("[",ROUND(100-OFFSET('Water Data'!$H$5,0,10*ROW('Water Data'!H130)),0),"]"),IF(AND(ISNUMBER(OFFSET('Water Data'!$H$5,0,10*ROW('Water Data'!H130))),CH136="",ISNUMBER(OFFSET('Water Data'!$H$5,0,10*ROW('Water Data'!H130)))),100-OFFSET('Water Data'!$H$5,0,10*ROW('Water Data'!H130)),NA())))</f>
        <v>#N/A</v>
      </c>
      <c r="T136" s="252" t="e">
        <f ca="true">+IF(AND(ISNUMBER(OFFSET('Water Data'!$H$7,0,10*ROW('Water Data'!H130))),CI136="Yes"),OFFSET('Water Data'!$H$7,0,10*ROW('Water Data'!H130)),IF(AND(ISNUMBER(OFFSET('Water Data'!$H$7,0,10*ROW('Water Data'!H130))),CI136="No",ISNUMBER(OFFSET('Water Data'!$H$7,0,10*ROW('Water Data'!H130)))),CONCATENATE("[",ROUND(OFFSET('Water Data'!$H$7,0,10*ROW('Water Data'!H130)),0),"]"),IF(AND(ISNUMBER(OFFSET('Water Data'!$H$7,0,10*ROW('Water Data'!H130))),CI136="",ISNUMBER(OFFSET('Water Data'!$H$7,0,10*ROW('Water Data'!H130)))),OFFSET('Water Data'!$H$7,0,10*ROW('Water Data'!H130)),NA())))</f>
        <v>#N/A</v>
      </c>
      <c r="U136" s="252" t="e">
        <f ca="true">+IF(AND(ISNUMBER(OFFSET('Water Data'!$H$10,0,10*ROW('Water Data'!H130))),CJ136="Yes"),OFFSET('Water Data'!$H$10,0,10*ROW('Water Data'!H130)),IF(AND(ISNUMBER(OFFSET('Water Data'!$H$10,0,10*ROW('Water Data'!H130))),CJ136="No",ISNUMBER(OFFSET('Water Data'!$H$10,0,10*ROW('Water Data'!H130)))),CONCATENATE("[",ROUND(OFFSET('Water Data'!$H$10,0,10*ROW('Water Data'!H130)),0),"]"),IF(AND(ISNUMBER(OFFSET('Water Data'!$H$10,0,10*ROW('Water Data'!H130))),CJ136="",ISNUMBER(OFFSET('Water Data'!$H$10,0,10*ROW('Water Data'!H130)))),OFFSET('Water Data'!$H$10,0,10*ROW('Water Data'!H130)),NA())))</f>
        <v>#N/A</v>
      </c>
      <c r="V136" s="253" t="e">
        <f ca="true">+IF(AND(ISNUMBER(OFFSET('Sanitation Data'!$C$5,0,10*ROW('Sanitation Data'!C130))),CK136="Yes"),100-OFFSET('Sanitation Data'!$C$5,0,10*ROW('Sanitation Data'!C130)),IF(AND(ISNUMBER(OFFSET('Sanitation Data'!$C$5,0,10*ROW('Sanitation Data'!C130))),CK136="No",ISNUMBER(OFFSET('Sanitation Data'!$C$5,0,10*ROW('Sanitation Data'!C130)))),CONCATENATE("[",ROUND(100-OFFSET('Sanitation Data'!$C$5,0,10*ROW('Sanitation Data'!C130)),0),"]"),IF(AND(ISNUMBER(OFFSET('Sanitation Data'!$C$5,0,10*ROW('Sanitation Data'!C130))),CK136="",ISNUMBER(OFFSET('Sanitation Data'!$C$5,0,10*ROW('Sanitation Data'!C130)))),100-OFFSET('Sanitation Data'!$C$5,0,10*ROW('Sanitation Data'!C130)),NA())))</f>
        <v>#N/A</v>
      </c>
      <c r="W136" s="253" t="e">
        <f ca="true">+IF(AND(ISNUMBER(OFFSET('Sanitation Data'!$C$7,0,10*ROW('Sanitation Data'!C130))),CL136="Yes"),OFFSET('Sanitation Data'!$C$7,0,10*ROW('Sanitation Data'!C130)),IF(AND(ISNUMBER(OFFSET('Sanitation Data'!$C$7,0,10*ROW('Sanitation Data'!C130))),CL136="No",ISNUMBER(OFFSET('Sanitation Data'!$C$7,0,10*ROW('Sanitation Data'!C130)))),CONCATENATE("[",ROUND(OFFSET('Sanitation Data'!$C$7,0,10*ROW('Sanitation Data'!C130)),0),"]"),IF(AND(ISNUMBER(OFFSET('Sanitation Data'!$C$7,0,10*ROW('Sanitation Data'!C130))),CL136="",ISNUMBER(OFFSET('Sanitation Data'!$C$7,0,10*ROW('Sanitation Data'!C130)))),OFFSET('Sanitation Data'!$C$7,0,10*ROW('Sanitation Data'!C130)),NA())))</f>
        <v>#N/A</v>
      </c>
      <c r="X136" s="253" t="e">
        <f ca="true">+IF(AND(ISNUMBER(OFFSET('Sanitation Data'!$C$11,0,10*ROW('Sanitation Data'!C130))),CM136="Yes"),OFFSET('Sanitation Data'!$C$11,0,10*ROW('Sanitation Data'!C130)),IF(AND(ISNUMBER(OFFSET('Sanitation Data'!$C$11,0,10*ROW('Sanitation Data'!C130))),CM136="No",ISNUMBER(OFFSET('Sanitation Data'!$C$11,0,10*ROW('Sanitation Data'!C130)))),CONCATENATE("[",ROUND(OFFSET('Sanitation Data'!$C$11,0,10*ROW('Sanitation Data'!C130)),0),"]"),IF(AND(ISNUMBER(OFFSET('Sanitation Data'!$C$11,0,10*ROW('Sanitation Data'!C130))),CM136="",ISNUMBER(OFFSET('Sanitation Data'!$C$11,0,10*ROW('Sanitation Data'!C130)))),OFFSET('Sanitation Data'!$C$11,0,10*ROW('Sanitation Data'!C130)),NA())))</f>
        <v>#N/A</v>
      </c>
      <c r="Y136" s="253" t="e">
        <f ca="true">+IF(AND(ISNUMBER(OFFSET('Sanitation Data'!$C$12,0,10*ROW('Sanitation Data'!C130))),CN136="Yes"),OFFSET('Sanitation Data'!$C$12,0,10*ROW('Sanitation Data'!C130)),IF(AND(ISNUMBER(OFFSET('Sanitation Data'!$C$12,0,10*ROW('Sanitation Data'!C130))),CN136="No",ISNUMBER(OFFSET('Sanitation Data'!$C$12,0,10*ROW('Sanitation Data'!C130)))),CONCATENATE("[",ROUND(OFFSET('Sanitation Data'!$C$12,0,10*ROW('Sanitation Data'!C130)),0),"]"),IF(AND(ISNUMBER(OFFSET('Sanitation Data'!$C$12,0,10*ROW('Sanitation Data'!C130))),CN136="",ISNUMBER(OFFSET('Sanitation Data'!$C$12,0,10*ROW('Sanitation Data'!C130)))),OFFSET('Sanitation Data'!$C$12,0,10*ROW('Sanitation Data'!C130)),NA())))</f>
        <v>#N/A</v>
      </c>
      <c r="Z136" s="253" t="e">
        <f ca="true">+IF(AND(ISNUMBER(OFFSET('Sanitation Data'!$C$13,0,10*ROW('Sanitation Data'!C130))),CO136="Yes"),OFFSET('Sanitation Data'!$C$13,0,10*ROW('Sanitation Data'!C130)),IF(AND(ISNUMBER(OFFSET('Sanitation Data'!$C$13,0,10*ROW('Sanitation Data'!C130))),CO136="No",ISNUMBER(OFFSET('Sanitation Data'!$C$13,0,10*ROW('Sanitation Data'!C130)))),CONCATENATE("[",ROUND(OFFSET('Sanitation Data'!$C$13,0,10*ROW('Sanitation Data'!C130)),0),"]"),IF(AND(ISNUMBER(OFFSET('Sanitation Data'!$C$13,0,10*ROW('Sanitation Data'!C130))),CO136="",ISNUMBER(OFFSET('Sanitation Data'!$C$13,0,10*ROW('Sanitation Data'!C130)))),OFFSET('Sanitation Data'!$C$13,0,10*ROW('Sanitation Data'!C130)),NA())))</f>
        <v>#N/A</v>
      </c>
      <c r="AA136" s="253" t="e">
        <f ca="true">+IF(AND(ISNUMBER(OFFSET('Sanitation Data'!$D$5,0,10*ROW('Sanitation Data'!D130))),CP136="Yes"),100-OFFSET('Sanitation Data'!$D$5,0,10*ROW('Sanitation Data'!D130)),IF(AND(ISNUMBER(OFFSET('Sanitation Data'!$D$5,0,10*ROW('Sanitation Data'!D130))),CP136="No",ISNUMBER(OFFSET('Sanitation Data'!$D$5,0,10*ROW('Sanitation Data'!D130)))),CONCATENATE("[",ROUND(100-OFFSET('Sanitation Data'!$D$5,0,10*ROW('Sanitation Data'!D130)),0),"]"),IF(AND(ISNUMBER(OFFSET('Sanitation Data'!$D$5,0,10*ROW('Sanitation Data'!D130))),CP136="",ISNUMBER(OFFSET('Sanitation Data'!$D$5,0,10*ROW('Sanitation Data'!D130)))),100-OFFSET('Sanitation Data'!$D$5,0,10*ROW('Sanitation Data'!D130)),NA())))</f>
        <v>#N/A</v>
      </c>
      <c r="AB136" s="253" t="e">
        <f ca="true">+IF(AND(ISNUMBER(OFFSET('Sanitation Data'!$D$7,0,10*ROW('Sanitation Data'!D130))),CQ136="Yes"),OFFSET('Sanitation Data'!$D$7,0,10*ROW('Sanitation Data'!G130)),IF(AND(ISNUMBER(OFFSET('Sanitation Data'!$D$7,0,10*ROW('Sanitation Data'!D130))),CQ136="No",ISNUMBER(OFFSET('Sanitation Data'!$D$7,0,10*ROW('Sanitation Data'!D130)))),CONCATENATE("[",ROUND(OFFSET('Sanitation Data'!$D$7,0,10*ROW('Sanitation Data'!D130)),0),"]"),IF(AND(ISNUMBER(OFFSET('Sanitation Data'!$D$7,0,10*ROW('Sanitation Data'!D130))),CQ136="",ISNUMBER(OFFSET('Sanitation Data'!$D$7,0,10*ROW('Sanitation Data'!D130)))),OFFSET('Sanitation Data'!$D$7,0,10*ROW('Sanitation Data'!D130)),NA())))</f>
        <v>#N/A</v>
      </c>
      <c r="AC136" s="253" t="e">
        <f ca="true">+IF(AND(ISNUMBER(OFFSET('Sanitation Data'!$D$11,0,10*ROW('Sanitation Data'!D130))),CR136="Yes"),OFFSET('Sanitation Data'!$D$11,0,10*ROW('Sanitation Data'!D130)),IF(AND(ISNUMBER(OFFSET('Sanitation Data'!$D$11,0,10*ROW('Sanitation Data'!D130))),CR136="No",ISNUMBER(OFFSET('Sanitation Data'!$D$11,0,10*ROW('Sanitation Data'!D130)))),CONCATENATE("[",ROUND(OFFSET('Sanitation Data'!$D$11,0,10*ROW('Sanitation Data'!D130)),0),"]"),IF(AND(ISNUMBER(OFFSET('Sanitation Data'!$D$11,0,10*ROW('Sanitation Data'!D130))),CR136="",ISNUMBER(OFFSET('Sanitation Data'!$D$11,0,10*ROW('Sanitation Data'!D130)))),OFFSET('Sanitation Data'!$D$11,0,10*ROW('Sanitation Data'!D130)),NA())))</f>
        <v>#N/A</v>
      </c>
      <c r="AD136" s="253" t="e">
        <f ca="true">+IF(AND(ISNUMBER(OFFSET('Sanitation Data'!$D$12,0,10*ROW('Sanitation Data'!D130))),CS136="Yes"),OFFSET('Sanitation Data'!$D$12,0,10*ROW('Sanitation Data'!D130)),IF(AND(ISNUMBER(OFFSET('Sanitation Data'!$D$12,0,10*ROW('Sanitation Data'!D130))),CS136="No",ISNUMBER(OFFSET('Sanitation Data'!$D$12,0,10*ROW('Sanitation Data'!D130)))),CONCATENATE("[",ROUND(OFFSET('Sanitation Data'!$D$12,0,10*ROW('Sanitation Data'!D130)),0),"]"),IF(AND(ISNUMBER(OFFSET('Sanitation Data'!$D$12,0,10*ROW('Sanitation Data'!D130))),CS136="",ISNUMBER(OFFSET('Sanitation Data'!$D$12,0,10*ROW('Sanitation Data'!D130)))),OFFSET('Sanitation Data'!$D$12,0,10*ROW('Sanitation Data'!D130)),NA())))</f>
        <v>#N/A</v>
      </c>
      <c r="AE136" s="253" t="e">
        <f ca="true">+IF(AND(ISNUMBER(OFFSET('Sanitation Data'!$D$13,0,10*ROW('Sanitation Data'!D130))),CT136="Yes"),OFFSET('Sanitation Data'!$D$13,0,10*ROW('Sanitation Data'!D130)),IF(AND(ISNUMBER(OFFSET('Sanitation Data'!$D$13,0,10*ROW('Sanitation Data'!D130))),CT136="No",ISNUMBER(OFFSET('Sanitation Data'!$D$13,0,10*ROW('Sanitation Data'!D130)))),CONCATENATE("[",ROUND(OFFSET('Sanitation Data'!$D$13,0,10*ROW('Sanitation Data'!D130)),0),"]"),IF(AND(ISNUMBER(OFFSET('Sanitation Data'!$D$13,0,10*ROW('Sanitation Data'!D130))),CT136="",ISNUMBER(OFFSET('Sanitation Data'!$D$13,0,10*ROW('Sanitation Data'!D130)))),OFFSET('Sanitation Data'!$D$13,0,10*ROW('Sanitation Data'!D130)),NA())))</f>
        <v>#N/A</v>
      </c>
      <c r="AF136" s="253" t="e">
        <f ca="true">+IF(AND(ISNUMBER(OFFSET('Sanitation Data'!$E$5,0,10*ROW('Sanitation Data'!E130))),CU136="Yes"),100-OFFSET('Sanitation Data'!$E$5,0,10*ROW('Sanitation Data'!E130)),IF(AND(ISNUMBER(OFFSET('Sanitation Data'!$E$5,0,10*ROW('Sanitation Data'!E130))),CU136="No",ISNUMBER(OFFSET('Sanitation Data'!$E$5,0,10*ROW('Sanitation Data'!E130)))),CONCATENATE("[",ROUND(100-OFFSET('Sanitation Data'!$E$5,0,10*ROW('Sanitation Data'!E130)),0),"]"),IF(AND(ISNUMBER(OFFSET('Sanitation Data'!$E$5,0,10*ROW('Sanitation Data'!E130))),CU136="",ISNUMBER(OFFSET('Sanitation Data'!$E$5,0,10*ROW('Sanitation Data'!E130)))),100-OFFSET('Sanitation Data'!$E$5,0,10*ROW('Sanitation Data'!E130)),NA())))</f>
        <v>#N/A</v>
      </c>
      <c r="AG136" s="253" t="e">
        <f ca="true">+IF(AND(ISNUMBER(OFFSET('Sanitation Data'!$E$7,0,10*ROW('Sanitation Data'!E130))),CV136="Yes"),OFFSET('Sanitation Data'!$E$7,0,10*ROW('Sanitation Data'!E130)),IF(AND(ISNUMBER(OFFSET('Sanitation Data'!$E$7,0,10*ROW('Sanitation Data'!E130))),CV136="No",ISNUMBER(OFFSET('Sanitation Data'!$E$7,0,10*ROW('Sanitation Data'!E130)))),CONCATENATE("[",ROUND(OFFSET('Sanitation Data'!$E$7,0,10*ROW('Sanitation Data'!E130)),0),"]"),IF(AND(ISNUMBER(OFFSET('Sanitation Data'!$E$7,0,10*ROW('Sanitation Data'!E130))),CV136="",ISNUMBER(OFFSET('Sanitation Data'!$E$7,0,10*ROW('Sanitation Data'!E130)))),OFFSET('Sanitation Data'!$E$7,0,10*ROW('Sanitation Data'!E130)),NA())))</f>
        <v>#N/A</v>
      </c>
      <c r="AH136" s="253" t="e">
        <f ca="true">+IF(AND(ISNUMBER(OFFSET('Sanitation Data'!$E$11,0,10*ROW('Sanitation Data'!E130))),CW136="Yes"),OFFSET('Sanitation Data'!$E$11,0,10*ROW('Sanitation Data'!E130)),IF(AND(ISNUMBER(OFFSET('Sanitation Data'!$E$11,0,10*ROW('Sanitation Data'!E130))),CW136="No",ISNUMBER(OFFSET('Sanitation Data'!$E$11,0,10*ROW('Sanitation Data'!E130)))),CONCATENATE("[",ROUND(OFFSET('Sanitation Data'!$E$11,0,10*ROW('Sanitation Data'!E130)),0),"]"),IF(AND(ISNUMBER(OFFSET('Sanitation Data'!$E$11,0,10*ROW('Sanitation Data'!E130))),CW136="",ISNUMBER(OFFSET('Sanitation Data'!$E$11,0,10*ROW('Sanitation Data'!E130)))),OFFSET('Sanitation Data'!$E$11,0,10*ROW('Sanitation Data'!E130)),NA())))</f>
        <v>#N/A</v>
      </c>
      <c r="AI136" s="253" t="e">
        <f ca="true">+IF(AND(ISNUMBER(OFFSET('Sanitation Data'!$E$12,0,10*ROW('Sanitation Data'!E130))),CX136="Yes"),OFFSET('Sanitation Data'!$E$12,0,10*ROW('Sanitation Data'!E130)),IF(AND(ISNUMBER(OFFSET('Sanitation Data'!$E$12,0,10*ROW('Sanitation Data'!E130))),CX136="No",ISNUMBER(OFFSET('Sanitation Data'!$E$12,0,10*ROW('Sanitation Data'!E130)))),CONCATENATE("[",ROUND(OFFSET('Sanitation Data'!$E$12,0,10*ROW('Sanitation Data'!E130)),0),"]"),IF(AND(ISNUMBER(OFFSET('Sanitation Data'!$E$12,0,10*ROW('Sanitation Data'!E130))),CX136="",ISNUMBER(OFFSET('Sanitation Data'!$E$12,0,10*ROW('Sanitation Data'!E130)))),OFFSET('Sanitation Data'!$E$12,0,10*ROW('Sanitation Data'!E130)),NA())))</f>
        <v>#N/A</v>
      </c>
      <c r="AJ136" s="253" t="e">
        <f ca="true">+IF(AND(ISNUMBER(OFFSET('Sanitation Data'!$E$13,0,10*ROW('Sanitation Data'!E130))),CY136="Yes"),OFFSET('Sanitation Data'!$E$13,0,10*ROW('Sanitation Data'!E130)),IF(AND(ISNUMBER(OFFSET('Sanitation Data'!$E$13,0,10*ROW('Sanitation Data'!E130))),CY136="No",ISNUMBER(OFFSET('Sanitation Data'!$E$13,0,10*ROW('Sanitation Data'!E130)))),CONCATENATE("[",ROUND(OFFSET('Sanitation Data'!$E$13,0,10*ROW('Sanitation Data'!E130)),0),"]"),IF(AND(ISNUMBER(OFFSET('Sanitation Data'!$E$13,0,10*ROW('Sanitation Data'!E130))),CY136="",ISNUMBER(OFFSET('Sanitation Data'!$E$13,0,10*ROW('Sanitation Data'!E130)))),OFFSET('Sanitation Data'!$E$13,0,10*ROW('Sanitation Data'!E130)),NA())))</f>
        <v>#N/A</v>
      </c>
      <c r="AK136" s="253" t="e">
        <f ca="true">+IF(AND(ISNUMBER(OFFSET('Sanitation Data'!$F$5,0,10*ROW('Sanitation Data'!F130))),CZ136="Yes"),100-OFFSET('Sanitation Data'!$F$5,0,10*ROW('Sanitation Data'!F130)),IF(AND(ISNUMBER(OFFSET('Sanitation Data'!$F$5,0,10*ROW('Sanitation Data'!F130))),CZ136="No",ISNUMBER(OFFSET('Sanitation Data'!$F$5,0,10*ROW('Sanitation Data'!F130)))),CONCATENATE("[",ROUND(100-OFFSET('Sanitation Data'!$F$5,0,10*ROW('Sanitation Data'!F130)),0),"]"),IF(AND(ISNUMBER(OFFSET('Sanitation Data'!$F$5,0,10*ROW('Sanitation Data'!F130))),CZ136="",ISNUMBER(OFFSET('Sanitation Data'!$F$5,0,10*ROW('Sanitation Data'!F130)))),100-OFFSET('Sanitation Data'!$F$5,0,10*ROW('Sanitation Data'!F130)),NA())))</f>
        <v>#N/A</v>
      </c>
      <c r="AL136" s="253" t="e">
        <f ca="true">+IF(AND(ISNUMBER(OFFSET('Sanitation Data'!$F$7,0,10*ROW('Sanitation Data'!F130))),DA136="Yes"),OFFSET('Sanitation Data'!$F$7,0,10*ROW('Sanitation Data'!F130)),IF(AND(ISNUMBER(OFFSET('Sanitation Data'!$F$7,0,10*ROW('Sanitation Data'!F130))),DA136="No",ISNUMBER(OFFSET('Sanitation Data'!$F$7,0,10*ROW('Sanitation Data'!F130)))),CONCATENATE("[",ROUND(OFFSET('Sanitation Data'!$F$7,0,10*ROW('Sanitation Data'!F130)),0),"]"),IF(AND(ISNUMBER(OFFSET('Sanitation Data'!$F$7,0,10*ROW('Sanitation Data'!F130))),DA136="",ISNUMBER(OFFSET('Sanitation Data'!$F$7,0,10*ROW('Sanitation Data'!F130)))),OFFSET('Sanitation Data'!$F$7,0,10*ROW('Sanitation Data'!F130)),NA())))</f>
        <v>#N/A</v>
      </c>
      <c r="AM136" s="253" t="e">
        <f ca="true">+IF(AND(ISNUMBER(OFFSET('Sanitation Data'!$F$11,0,10*ROW('Sanitation Data'!F130))),DB136="Yes"),OFFSET('Sanitation Data'!$F$11,0,10*ROW('Sanitation Data'!F130)),IF(AND(ISNUMBER(OFFSET('Sanitation Data'!$F$11,0,10*ROW('Sanitation Data'!F130))),DB136="No",ISNUMBER(OFFSET('Sanitation Data'!$F$11,0,10*ROW('Sanitation Data'!F130)))),CONCATENATE("[",ROUND(OFFSET('Sanitation Data'!$F$11,0,10*ROW('Sanitation Data'!F130)),0),"]"),IF(AND(ISNUMBER(OFFSET('Sanitation Data'!$F$11,0,10*ROW('Sanitation Data'!F130))),DB136="",ISNUMBER(OFFSET('Sanitation Data'!$F$11,0,10*ROW('Sanitation Data'!F130)))),OFFSET('Sanitation Data'!$F$11,0,10*ROW('Sanitation Data'!F130)),NA())))</f>
        <v>#N/A</v>
      </c>
      <c r="AN136" s="253" t="e">
        <f ca="true">+IF(AND(ISNUMBER(OFFSET('Sanitation Data'!$F$12,0,10*ROW('Sanitation Data'!F130))),DC136="Yes"),OFFSET('Sanitation Data'!$F$12,0,10*ROW('Sanitation Data'!F130)),IF(AND(ISNUMBER(OFFSET('Sanitation Data'!$F$12,0,10*ROW('Sanitation Data'!F130))),DC136="No",ISNUMBER(OFFSET('Sanitation Data'!$F$12,0,10*ROW('Sanitation Data'!F130)))),CONCATENATE("[",ROUND(OFFSET('Sanitation Data'!$F$12,0,10*ROW('Sanitation Data'!F130)),0),"]"),IF(AND(ISNUMBER(OFFSET('Sanitation Data'!$F$12,0,10*ROW('Sanitation Data'!F130))),DC136="",ISNUMBER(OFFSET('Sanitation Data'!$F$12,0,10*ROW('Sanitation Data'!F130)))),OFFSET('Sanitation Data'!$F$12,0,10*ROW('Sanitation Data'!F130)),NA())))</f>
        <v>#N/A</v>
      </c>
      <c r="AO136" s="253" t="e">
        <f ca="true">+IF(AND(ISNUMBER(OFFSET('Sanitation Data'!$F$13,0,10*ROW('Sanitation Data'!F130))),DD136="Yes"),OFFSET('Sanitation Data'!$F$13,0,10*ROW('Sanitation Data'!F130)),IF(AND(ISNUMBER(OFFSET('Sanitation Data'!$F$13,0,10*ROW('Sanitation Data'!F130))),DD136="No",ISNUMBER(OFFSET('Sanitation Data'!$F$13,0,10*ROW('Sanitation Data'!F130)))),CONCATENATE("[",ROUND(OFFSET('Sanitation Data'!$F$13,0,10*ROW('Sanitation Data'!F130)),0),"]"),IF(AND(ISNUMBER(OFFSET('Sanitation Data'!$F$13,0,10*ROW('Sanitation Data'!F130))),DD136="",ISNUMBER(OFFSET('Sanitation Data'!$F$13,0,10*ROW('Sanitation Data'!F130)))),OFFSET('Sanitation Data'!$F$13,0,10*ROW('Sanitation Data'!F130)),NA())))</f>
        <v>#N/A</v>
      </c>
      <c r="AP136" s="253" t="e">
        <f ca="true">+IF(AND(ISNUMBER(OFFSET('Sanitation Data'!$G$5,0,10*ROW('Sanitation Data'!G130))),DE136="Yes"),100-OFFSET('Sanitation Data'!$G$5,0,10*ROW('Sanitation Data'!G130)),IF(AND(ISNUMBER(OFFSET('Sanitation Data'!$G$5,0,10*ROW('Sanitation Data'!G130))),DE136="No",ISNUMBER(OFFSET('Sanitation Data'!$G$5,0,10*ROW('Sanitation Data'!G130)))),CONCATENATE("[",ROUND(100-OFFSET('Sanitation Data'!$G$5,0,10*ROW('Sanitation Data'!G130)),0),"]"),IF(AND(ISNUMBER(OFFSET('Sanitation Data'!$G$5,0,10*ROW('Sanitation Data'!G130))),DE136="",ISNUMBER(OFFSET('Sanitation Data'!$G$5,0,10*ROW('Sanitation Data'!G130)))),100-OFFSET('Sanitation Data'!$G$5,0,10*ROW('Sanitation Data'!G130)),NA())))</f>
        <v>#N/A</v>
      </c>
      <c r="AQ136" s="253" t="e">
        <f ca="true">+IF(AND(ISNUMBER(OFFSET('Sanitation Data'!$G$7,0,10*ROW('Sanitation Data'!G130))),DF136="Yes"),OFFSET('Sanitation Data'!$G$7,0,10*ROW('Sanitation Data'!G130)),IF(AND(ISNUMBER(OFFSET('Sanitation Data'!$G$7,0,10*ROW('Sanitation Data'!G130))),DF136="No",ISNUMBER(OFFSET('Sanitation Data'!$G$7,0,10*ROW('Sanitation Data'!G130)))),CONCATENATE("[",ROUND(OFFSET('Sanitation Data'!$G$7,0,10*ROW('Sanitation Data'!G130)),0),"]"),IF(AND(ISNUMBER(OFFSET('Sanitation Data'!$G$7,0,10*ROW('Sanitation Data'!G130))),DF136="",ISNUMBER(OFFSET('Sanitation Data'!$G$7,0,10*ROW('Sanitation Data'!G130)))),OFFSET('Sanitation Data'!$G$7,0,10*ROW('Sanitation Data'!G130)),NA())))</f>
        <v>#N/A</v>
      </c>
      <c r="AR136" s="253" t="e">
        <f ca="true">+IF(AND(ISNUMBER(OFFSET('Sanitation Data'!$G$11,0,10*ROW('Sanitation Data'!G130))),DG136="Yes"),OFFSET('Sanitation Data'!$G$11,0,10*ROW('Sanitation Data'!G130)),IF(AND(ISNUMBER(OFFSET('Sanitation Data'!$G$11,0,10*ROW('Sanitation Data'!G130))),DG136="No",ISNUMBER(OFFSET('Sanitation Data'!$G$11,0,10*ROW('Sanitation Data'!G130)))),CONCATENATE("[",ROUND(OFFSET('Sanitation Data'!$G$11,0,10*ROW('Sanitation Data'!G130)),0),"]"),IF(AND(ISNUMBER(OFFSET('Sanitation Data'!$G$11,0,10*ROW('Sanitation Data'!G130))),DG136="",ISNUMBER(OFFSET('Sanitation Data'!$G$11,0,10*ROW('Sanitation Data'!G130)))),OFFSET('Sanitation Data'!$G$11,0,10*ROW('Sanitation Data'!G130)),NA())))</f>
        <v>#N/A</v>
      </c>
      <c r="AS136" s="253" t="e">
        <f ca="true">+IF(AND(ISNUMBER(OFFSET('Sanitation Data'!$G$12,0,10*ROW('Sanitation Data'!G130))),DH136="Yes"),OFFSET('Sanitation Data'!$G$12,0,10*ROW('Sanitation Data'!G130)),IF(AND(ISNUMBER(OFFSET('Sanitation Data'!$G$12,0,10*ROW('Sanitation Data'!G130))),DH136="No",ISNUMBER(OFFSET('Sanitation Data'!$G$12,0,10*ROW('Sanitation Data'!G130)))),CONCATENATE("[",ROUND(OFFSET('Sanitation Data'!$G$12,0,10*ROW('Sanitation Data'!G130)),0),"]"),IF(AND(ISNUMBER(OFFSET('Sanitation Data'!$G$12,0,10*ROW('Sanitation Data'!G130))),DH136="",ISNUMBER(OFFSET('Sanitation Data'!$G$12,0,10*ROW('Sanitation Data'!G130)))),OFFSET('Sanitation Data'!$G$12,0,10*ROW('Sanitation Data'!G130)),NA())))</f>
        <v>#N/A</v>
      </c>
      <c r="AT136" s="253" t="e">
        <f ca="true">+IF(AND(ISNUMBER(OFFSET('Sanitation Data'!$G$13,0,10*ROW('Sanitation Data'!G130))),DI136="Yes"),OFFSET('Sanitation Data'!$G$13,0,10*ROW('Sanitation Data'!G130)),IF(AND(ISNUMBER(OFFSET('Sanitation Data'!$G$13,0,10*ROW('Sanitation Data'!G130))),DI136="No",ISNUMBER(OFFSET('Sanitation Data'!$G$13,0,10*ROW('Sanitation Data'!G130)))),CONCATENATE("[",ROUND(OFFSET('Sanitation Data'!$G$13,0,10*ROW('Sanitation Data'!G130)),0),"]"),IF(AND(ISNUMBER(OFFSET('Sanitation Data'!$G$13,0,10*ROW('Sanitation Data'!G130))),DI136="",ISNUMBER(OFFSET('Sanitation Data'!$G$13,0,10*ROW('Sanitation Data'!G130)))),OFFSET('Sanitation Data'!$G$13,0,10*ROW('Sanitation Data'!G130)),NA())))</f>
        <v>#N/A</v>
      </c>
      <c r="AU136" s="253" t="e">
        <f ca="true">+IF(AND(ISNUMBER(OFFSET('Sanitation Data'!$H$5,0,10*ROW('Sanitation Data'!H130))),DJ136="Yes"),100-OFFSET('Sanitation Data'!$H$5,0,10*ROW('Sanitation Data'!H130)),IF(AND(ISNUMBER(OFFSET('Sanitation Data'!$H$5,0,10*ROW('Sanitation Data'!H130))),DJ136="No",ISNUMBER(OFFSET('Sanitation Data'!$H$5,0,10*ROW('Sanitation Data'!H130)))),CONCATENATE("[",ROUND(100-OFFSET('Sanitation Data'!$H$5,0,10*ROW('Sanitation Data'!H130)),0),"]"),IF(AND(ISNUMBER(OFFSET('Sanitation Data'!$H$5,0,10*ROW('Sanitation Data'!H130))),DJ136="",ISNUMBER(OFFSET('Sanitation Data'!$H$5,0,10*ROW('Sanitation Data'!H130)))),100-OFFSET('Sanitation Data'!$H$5,0,10*ROW('Sanitation Data'!H130)),NA())))</f>
        <v>#N/A</v>
      </c>
      <c r="AV136" s="253" t="e">
        <f ca="true">+IF(AND(ISNUMBER(OFFSET('Sanitation Data'!$H$7,0,10*ROW('Sanitation Data'!H130))),DK136="Yes"),OFFSET('Sanitation Data'!$H$7,0,10*ROW('Sanitation Data'!H130)),IF(AND(ISNUMBER(OFFSET('Sanitation Data'!$H$7,0,10*ROW('Sanitation Data'!H130))),DK136="No",ISNUMBER(OFFSET('Sanitation Data'!$H$7,0,10*ROW('Sanitation Data'!H130)))),CONCATENATE("[",ROUND(OFFSET('Sanitation Data'!$H$7,0,10*ROW('Sanitation Data'!H130)),0),"]"),IF(AND(ISNUMBER(OFFSET('Sanitation Data'!$H$7,0,10*ROW('Sanitation Data'!H130))),DK136="",ISNUMBER(OFFSET('Sanitation Data'!$H$7,0,10*ROW('Sanitation Data'!H130)))),OFFSET('Sanitation Data'!$H$7,0,10*ROW('Sanitation Data'!H130)),NA())))</f>
        <v>#N/A</v>
      </c>
      <c r="AW136" s="253" t="e">
        <f ca="true">+IF(AND(ISNUMBER(OFFSET('Sanitation Data'!$H$11,0,10*ROW('Sanitation Data'!H130))),DL136="Yes"),OFFSET('Sanitation Data'!$H$11,0,10*ROW('Sanitation Data'!H130)),IF(AND(ISNUMBER(OFFSET('Sanitation Data'!$H$11,0,10*ROW('Sanitation Data'!H130))),DL136="No",ISNUMBER(OFFSET('Sanitation Data'!$H$11,0,10*ROW('Sanitation Data'!H130)))),CONCATENATE("[",ROUND(OFFSET('Sanitation Data'!$H$11,0,10*ROW('Sanitation Data'!H130)),0),"]"),IF(AND(ISNUMBER(OFFSET('Sanitation Data'!$H$11,0,10*ROW('Sanitation Data'!H130))),DL136="",ISNUMBER(OFFSET('Sanitation Data'!$H$11,0,10*ROW('Sanitation Data'!H130)))),OFFSET('Sanitation Data'!$H$11,0,10*ROW('Sanitation Data'!H130)),NA())))</f>
        <v>#N/A</v>
      </c>
      <c r="AX136" s="253" t="e">
        <f ca="true">+IF(AND(ISNUMBER(OFFSET('Sanitation Data'!$H$12,0,10*ROW('Sanitation Data'!H130))),DM136="Yes"),OFFSET('Sanitation Data'!$H$12,0,10*ROW('Sanitation Data'!H130)),IF(AND(ISNUMBER(OFFSET('Sanitation Data'!$H$12,0,10*ROW('Sanitation Data'!H130))),DM136="No",ISNUMBER(OFFSET('Sanitation Data'!$H$12,0,10*ROW('Sanitation Data'!H130)))),CONCATENATE("[",ROUND(OFFSET('Sanitation Data'!$H$12,0,10*ROW('Sanitation Data'!H130)),0),"]"),IF(AND(ISNUMBER(OFFSET('Sanitation Data'!$H$12,0,10*ROW('Sanitation Data'!H130))),DM136="",ISNUMBER(OFFSET('Sanitation Data'!$H$12,0,10*ROW('Sanitation Data'!H130)))),OFFSET('Sanitation Data'!$H$12,0,10*ROW('Sanitation Data'!H130)),NA())))</f>
        <v>#N/A</v>
      </c>
      <c r="AY136" s="253" t="e">
        <f ca="true">+IF(AND(ISNUMBER(OFFSET('Sanitation Data'!$H$13,0,10*ROW('Sanitation Data'!H130))),DN136="Yes"),OFFSET('Sanitation Data'!$H$13,0,10*ROW('Sanitation Data'!H130)),IF(AND(ISNUMBER(OFFSET('Sanitation Data'!$H$13,0,10*ROW('Sanitation Data'!H130))),DN136="No",ISNUMBER(OFFSET('Sanitation Data'!$H$13,0,10*ROW('Sanitation Data'!H130)))),CONCATENATE("[",ROUND(OFFSET('Sanitation Data'!$H$13,0,10*ROW('Sanitation Data'!H130)),0),"]"),IF(AND(ISNUMBER(OFFSET('Sanitation Data'!$H$13,0,10*ROW('Sanitation Data'!H130))),DN136="",ISNUMBER(OFFSET('Sanitation Data'!$H$13,0,10*ROW('Sanitation Data'!H130)))),OFFSET('Sanitation Data'!$H$13,0,10*ROW('Sanitation Data'!H130)),NA())))</f>
        <v>#N/A</v>
      </c>
      <c r="AZ136" s="254" t="e">
        <f ca="true">+IF(AND(ISNUMBER(OFFSET('Hygiene Data'!$C$6,0,10*ROW('Hygiene Data'!C130))),DO136="Yes"),OFFSET('Hygiene Data'!$C$6,0,10*ROW('Hygiene Data'!C130)),IF(AND(ISNUMBER(OFFSET('Hygiene Data'!$C$6,0,10*ROW('Hygiene Data'!C130))),DO136="No",ISNUMBER(OFFSET('Hygiene Data'!$C$6,0,10*ROW('Hygiene Data'!C130)))),CONCATENATE("[",ROUND(OFFSET('Hygiene Data'!$C$6,0,10*ROW('Hygiene Data'!C130)),0),"]"),IF(AND(ISNUMBER(OFFSET('Hygiene Data'!$C$6,0,10*ROW('Hygiene Data'!C130))),DO136="",ISNUMBER(OFFSET('Hygiene Data'!$C$6,0,10*ROW('Hygiene Data'!C130)))),OFFSET('Hygiene Data'!$C$6,0,10*ROW('Hygiene Data'!C130)),NA())))</f>
        <v>#N/A</v>
      </c>
      <c r="BA136" s="254" t="e">
        <f ca="true">+IF(AND(ISNUMBER(OFFSET('Hygiene Data'!$C$8,0,10*ROW('Hygiene Data'!C130))),DP136="Yes"),OFFSET('Hygiene Data'!$C$8,0,10*ROW('Hygiene Data'!C130)),IF(AND(ISNUMBER(OFFSET('Hygiene Data'!$C$8,0,10*ROW('Hygiene Data'!C130))),DP136="No",ISNUMBER(OFFSET('Hygiene Data'!$C$8,0,10*ROW('Hygiene Data'!C130)))),CONCATENATE("[",ROUND(OFFSET('Hygiene Data'!$C$8,0,10*ROW('Hygiene Data'!C130)),0),"]"),IF(AND(ISNUMBER(OFFSET('Hygiene Data'!$C$8,0,10*ROW('Hygiene Data'!C130))),DP136="",ISNUMBER(OFFSET('Hygiene Data'!$C$8,0,10*ROW('Hygiene Data'!C130)))),OFFSET('Hygiene Data'!$C$8,0,10*ROW('Hygiene Data'!C130)),NA())))</f>
        <v>#N/A</v>
      </c>
      <c r="BB136" s="254" t="e">
        <f ca="true">+IF(AND(ISNUMBER(OFFSET('Hygiene Data'!$C$10,0,10*ROW('Hygiene Data'!C130))),DQ136="Yes"),OFFSET('Hygiene Data'!$C$10,0,10*ROW('Hygiene Data'!C130)),IF(AND(ISNUMBER(OFFSET('Hygiene Data'!$C$10,0,10*ROW('Hygiene Data'!C130))),DQ136="No",ISNUMBER(OFFSET('Hygiene Data'!$C$10,0,10*ROW('Hygiene Data'!C130)))),CONCATENATE("[",ROUND(OFFSET('Hygiene Data'!$C$10,0,10*ROW('Hygiene Data'!C130)),0),"]"),IF(AND(ISNUMBER(OFFSET('Hygiene Data'!$C$10,0,10*ROW('Hygiene Data'!C130))),DQ136="",ISNUMBER(OFFSET('Hygiene Data'!$C$10,0,10*ROW('Hygiene Data'!C130)))),OFFSET('Hygiene Data'!$C$10,0,10*ROW('Hygiene Data'!C130)),NA())))</f>
        <v>#N/A</v>
      </c>
      <c r="BC136" s="254" t="e">
        <f ca="true">+IF(AND(ISNUMBER(OFFSET('Hygiene Data'!$D$6,0,10*ROW('Hygiene Data'!D130))),DR136="Yes"),OFFSET('Hygiene Data'!$D$6,0,10*ROW('Hygiene Data'!D130)),IF(AND(ISNUMBER(OFFSET('Hygiene Data'!$D$6,0,10*ROW('Hygiene Data'!D130))),DR136="No",ISNUMBER(OFFSET('Hygiene Data'!$D$6,0,10*ROW('Hygiene Data'!D130)))),CONCATENATE("[",ROUND(OFFSET('Hygiene Data'!$D$6,0,10*ROW('Hygiene Data'!D130)),0),"]"),IF(AND(ISNUMBER(OFFSET('Hygiene Data'!$D$6,0,10*ROW('Hygiene Data'!D130))),DR136="",ISNUMBER(OFFSET('Hygiene Data'!$D$6,0,10*ROW('Hygiene Data'!D130)))),OFFSET('Hygiene Data'!$D$6,0,10*ROW('Hygiene Data'!D130)),NA())))</f>
        <v>#N/A</v>
      </c>
      <c r="BD136" s="254" t="e">
        <f ca="true">+IF(AND(ISNUMBER(OFFSET('Hygiene Data'!$D$8,0,10*ROW('Hygiene Data'!D130))),DS136="Yes"),OFFSET('Hygiene Data'!$D$8,0,10*ROW('Hygiene Data'!D130)),IF(AND(ISNUMBER(OFFSET('Hygiene Data'!$D$8,0,10*ROW('Hygiene Data'!D130))),DS136="No",ISNUMBER(OFFSET('Hygiene Data'!$D$8,0,10*ROW('Hygiene Data'!D130)))),CONCATENATE("[",ROUND(OFFSET('Hygiene Data'!$D$8,0,10*ROW('Hygiene Data'!D130)),0),"]"),IF(AND(ISNUMBER(OFFSET('Hygiene Data'!$D$8,0,10*ROW('Hygiene Data'!D130))),DS136="",ISNUMBER(OFFSET('Hygiene Data'!$D$8,0,10*ROW('Hygiene Data'!D130)))),OFFSET('Hygiene Data'!$D$8,0,10*ROW('Hygiene Data'!D130)),NA())))</f>
        <v>#N/A</v>
      </c>
      <c r="BE136" s="254" t="e">
        <f ca="true">+IF(AND(ISNUMBER(OFFSET('Hygiene Data'!$D$10,0,10*ROW('Hygiene Data'!D130))),DT136="Yes"),OFFSET('Hygiene Data'!$D$10,0,10*ROW('Hygiene Data'!D130)),IF(AND(ISNUMBER(OFFSET('Hygiene Data'!$D$10,0,10*ROW('Hygiene Data'!D130))),DT136="No",ISNUMBER(OFFSET('Hygiene Data'!$D$10,0,10*ROW('Hygiene Data'!D130)))),CONCATENATE("[",ROUND(OFFSET('Hygiene Data'!$D$10,0,10*ROW('Hygiene Data'!D130)),0),"]"),IF(AND(ISNUMBER(OFFSET('Hygiene Data'!$D$10,0,10*ROW('Hygiene Data'!D130))),DT136="",ISNUMBER(OFFSET('Hygiene Data'!$D$10,0,10*ROW('Hygiene Data'!D130)))),OFFSET('Hygiene Data'!$D$10,0,10*ROW('Hygiene Data'!D130)),NA())))</f>
        <v>#N/A</v>
      </c>
      <c r="BF136" s="254" t="e">
        <f ca="true">+IF(AND(ISNUMBER(OFFSET('Hygiene Data'!$E$6,0,10*ROW('Hygiene Data'!E130))),DU136="Yes"),OFFSET('Hygiene Data'!$E$6,0,10*ROW('Hygiene Data'!E130)),IF(AND(ISNUMBER(OFFSET('Hygiene Data'!$E$6,0,10*ROW('Hygiene Data'!E130))),DU136="No",ISNUMBER(OFFSET('Hygiene Data'!$E$6,0,10*ROW('Hygiene Data'!E130)))),CONCATENATE("[",ROUND(OFFSET('Hygiene Data'!$E$6,0,10*ROW('Hygiene Data'!E130)),0),"]"),IF(AND(ISNUMBER(OFFSET('Hygiene Data'!$E$6,0,10*ROW('Hygiene Data'!E130))),DU136="",ISNUMBER(OFFSET('Hygiene Data'!$E$6,0,10*ROW('Hygiene Data'!E130)))),OFFSET('Hygiene Data'!$E$6,0,10*ROW('Hygiene Data'!E130)),NA())))</f>
        <v>#N/A</v>
      </c>
      <c r="BG136" s="254" t="e">
        <f ca="true">+IF(AND(ISNUMBER(OFFSET('Hygiene Data'!$E$8,0,10*ROW('Hygiene Data'!E130))),DV136="Yes"),OFFSET('Hygiene Data'!$E$8,0,10*ROW('Hygiene Data'!E130)),IF(AND(ISNUMBER(OFFSET('Hygiene Data'!$E$8,0,10*ROW('Hygiene Data'!E130))),DV136="No",ISNUMBER(OFFSET('Hygiene Data'!$E$8,0,10*ROW('Hygiene Data'!E130)))),CONCATENATE("[",ROUND(OFFSET('Hygiene Data'!$E$8,0,10*ROW('Hygiene Data'!E130)),0),"]"),IF(AND(ISNUMBER(OFFSET('Hygiene Data'!$E$8,0,10*ROW('Hygiene Data'!E130))),DV136="",ISNUMBER(OFFSET('Hygiene Data'!$E$8,0,10*ROW('Hygiene Data'!E130)))),OFFSET('Hygiene Data'!$E$8,0,10*ROW('Hygiene Data'!E130)),NA())))</f>
        <v>#N/A</v>
      </c>
      <c r="BH136" s="254" t="e">
        <f ca="true">+IF(AND(ISNUMBER(OFFSET('Hygiene Data'!$E$10,0,10*ROW('Hygiene Data'!E130))),DW136="Yes"),OFFSET('Hygiene Data'!$E$10,0,10*ROW('Hygiene Data'!E130)),IF(AND(ISNUMBER(OFFSET('Hygiene Data'!$E$10,0,10*ROW('Hygiene Data'!E130))),DW136="No",ISNUMBER(OFFSET('Hygiene Data'!$E$10,0,10*ROW('Hygiene Data'!E130)))),CONCATENATE("[",ROUND(OFFSET('Hygiene Data'!$E$10,0,10*ROW('Hygiene Data'!E130)),0),"]"),IF(AND(ISNUMBER(OFFSET('Hygiene Data'!$E$10,0,10*ROW('Hygiene Data'!E130))),DW136="",ISNUMBER(OFFSET('Hygiene Data'!$E$10,0,10*ROW('Hygiene Data'!E130)))),OFFSET('Hygiene Data'!$E$10,0,10*ROW('Hygiene Data'!E130)),NA())))</f>
        <v>#N/A</v>
      </c>
      <c r="BI136" s="254" t="e">
        <f ca="true">+IF(AND(ISNUMBER(OFFSET('Hygiene Data'!$F$6,0,10*ROW('Hygiene Data'!F130))),DX136="Yes"),OFFSET('Hygiene Data'!$F$6,0,10*ROW('Hygiene Data'!F130)),IF(AND(ISNUMBER(OFFSET('Hygiene Data'!$F$6,0,10*ROW('Hygiene Data'!F130))),DX136="No",ISNUMBER(OFFSET('Hygiene Data'!$F$6,0,10*ROW('Hygiene Data'!F130)))),CONCATENATE("[",ROUND(OFFSET('Hygiene Data'!$F$6,0,10*ROW('Hygiene Data'!F130)),0),"]"),IF(AND(ISNUMBER(OFFSET('Hygiene Data'!$F$6,0,10*ROW('Hygiene Data'!F130))),DX136="",ISNUMBER(OFFSET('Hygiene Data'!$F$6,0,10*ROW('Hygiene Data'!F130)))),OFFSET('Hygiene Data'!$F$6,0,10*ROW('Hygiene Data'!F130)),NA())))</f>
        <v>#N/A</v>
      </c>
      <c r="BJ136" s="254" t="e">
        <f ca="true">+IF(AND(ISNUMBER(OFFSET('Hygiene Data'!$F$8,0,10*ROW('Hygiene Data'!F130))),DY136="Yes"),OFFSET('Hygiene Data'!$F$8,0,10*ROW('Hygiene Data'!F130)),IF(AND(ISNUMBER(OFFSET('Hygiene Data'!$F$8,0,10*ROW('Hygiene Data'!F130))),DY136="No",ISNUMBER(OFFSET('Hygiene Data'!$F$8,0,10*ROW('Hygiene Data'!F130)))),CONCATENATE("[",ROUND(OFFSET('Hygiene Data'!$F$8,0,10*ROW('Hygiene Data'!F130)),0),"]"),IF(AND(ISNUMBER(OFFSET('Hygiene Data'!$F$8,0,10*ROW('Hygiene Data'!F130))),DY136="",ISNUMBER(OFFSET('Hygiene Data'!$F$8,0,10*ROW('Hygiene Data'!F130)))),OFFSET('Hygiene Data'!$F$8,0,10*ROW('Hygiene Data'!F130)),NA())))</f>
        <v>#N/A</v>
      </c>
      <c r="BK136" s="254" t="e">
        <f ca="true">+IF(AND(ISNUMBER(OFFSET('Hygiene Data'!$F$10,0,10*ROW('Hygiene Data'!F130))),DZ136="Yes"),OFFSET('Hygiene Data'!$F$10,0,10*ROW('Hygiene Data'!F130)),IF(AND(ISNUMBER(OFFSET('Hygiene Data'!$F$10,0,10*ROW('Hygiene Data'!F130))),DZ136="No",ISNUMBER(OFFSET('Hygiene Data'!$F$10,0,10*ROW('Hygiene Data'!F130)))),CONCATENATE("[",ROUND(OFFSET('Hygiene Data'!$F$10,0,10*ROW('Hygiene Data'!F130)),0),"]"),IF(AND(ISNUMBER(OFFSET('Hygiene Data'!$F$10,0,10*ROW('Hygiene Data'!F130))),DZ136="",ISNUMBER(OFFSET('Hygiene Data'!$F$10,0,10*ROW('Hygiene Data'!F130)))),OFFSET('Hygiene Data'!$F$10,0,10*ROW('Hygiene Data'!F130)),NA())))</f>
        <v>#N/A</v>
      </c>
      <c r="BL136" s="254" t="e">
        <f ca="true">+IF(AND(ISNUMBER(OFFSET('Hygiene Data'!$G$6,0,10*ROW('Hygiene Data'!G130))),EA136="Yes"),OFFSET('Hygiene Data'!$G$6,0,10*ROW('Hygiene Data'!G130)),IF(AND(ISNUMBER(OFFSET('Hygiene Data'!$G$6,0,10*ROW('Hygiene Data'!G130))),EA136="No",ISNUMBER(OFFSET('Hygiene Data'!$G$6,0,10*ROW('Hygiene Data'!G130)))),CONCATENATE("[",ROUND(OFFSET('Hygiene Data'!$G$6,0,10*ROW('Hygiene Data'!G130)),0),"]"),IF(AND(ISNUMBER(OFFSET('Hygiene Data'!$G$6,0,10*ROW('Hygiene Data'!G130))),EA136="",ISNUMBER(OFFSET('Hygiene Data'!$G$6,0,10*ROW('Hygiene Data'!G130)))),OFFSET('Hygiene Data'!$G$6,0,10*ROW('Hygiene Data'!G130)),NA())))</f>
        <v>#N/A</v>
      </c>
      <c r="BM136" s="254" t="e">
        <f ca="true">+IF(AND(ISNUMBER(OFFSET('Hygiene Data'!$G$8,0,10*ROW('Hygiene Data'!G130))),EB136="Yes"),OFFSET('Hygiene Data'!$G$8,0,10*ROW('Hygiene Data'!G130)),IF(AND(ISNUMBER(OFFSET('Hygiene Data'!$G$8,0,10*ROW('Hygiene Data'!G130))),EB136="No",ISNUMBER(OFFSET('Hygiene Data'!$G$8,0,10*ROW('Hygiene Data'!G130)))),CONCATENATE("[",ROUND(OFFSET('Hygiene Data'!$G$8,0,10*ROW('Hygiene Data'!G130)),0),"]"),IF(AND(ISNUMBER(OFFSET('Hygiene Data'!$G$8,0,10*ROW('Hygiene Data'!G130))),EB136="",ISNUMBER(OFFSET('Hygiene Data'!$G$8,0,10*ROW('Hygiene Data'!G130)))),OFFSET('Hygiene Data'!$G$8,0,10*ROW('Hygiene Data'!G130)),NA())))</f>
        <v>#N/A</v>
      </c>
      <c r="BN136" s="254" t="e">
        <f ca="true">+IF(AND(ISNUMBER(OFFSET('Hygiene Data'!$G$10,0,10*ROW('Hygiene Data'!G130))),EC136="Yes"),OFFSET('Hygiene Data'!$G$10,0,10*ROW('Hygiene Data'!G130)),IF(AND(ISNUMBER(OFFSET('Hygiene Data'!$G$10,0,10*ROW('Hygiene Data'!G130))),EC136="No",ISNUMBER(OFFSET('Hygiene Data'!$G$10,0,10*ROW('Hygiene Data'!G130)))),CONCATENATE("[",ROUND(OFFSET('Hygiene Data'!$G$10,0,10*ROW('Hygiene Data'!G130)),0),"]"),IF(AND(ISNUMBER(OFFSET('Hygiene Data'!$G$10,0,10*ROW('Hygiene Data'!G130))),EC136="",ISNUMBER(OFFSET('Hygiene Data'!$G$10,0,10*ROW('Hygiene Data'!G130)))),OFFSET('Hygiene Data'!$G$10,0,10*ROW('Hygiene Data'!G130)),NA())))</f>
        <v>#N/A</v>
      </c>
      <c r="BO136" s="254" t="e">
        <f ca="true">+IF(AND(ISNUMBER(OFFSET('Hygiene Data'!$H$6,0,10*ROW('Hygiene Data'!H130))),ED136="Yes"),OFFSET('Hygiene Data'!$H$6,0,10*ROW('Hygiene Data'!H130)),IF(AND(ISNUMBER(OFFSET('Hygiene Data'!$H$6,0,10*ROW('Hygiene Data'!H130))),ED136="No",ISNUMBER(OFFSET('Hygiene Data'!$H$6,0,10*ROW('Hygiene Data'!H130)))),CONCATENATE("[",ROUND(OFFSET('Hygiene Data'!$H$6,0,10*ROW('Hygiene Data'!H130)),0),"]"),IF(AND(ISNUMBER(OFFSET('Hygiene Data'!$H$6,0,10*ROW('Hygiene Data'!H130))),ED136="",ISNUMBER(OFFSET('Hygiene Data'!$H$6,0,10*ROW('Hygiene Data'!H130)))),OFFSET('Hygiene Data'!$H$6,0,10*ROW('Hygiene Data'!H130)),NA())))</f>
        <v>#N/A</v>
      </c>
      <c r="BP136" s="254" t="e">
        <f ca="true">+IF(AND(ISNUMBER(OFFSET('Hygiene Data'!$H$8,0,10*ROW('Hygiene Data'!H130))),EE136="Yes"),OFFSET('Hygiene Data'!$H$8,0,10*ROW('Hygiene Data'!H130)),IF(AND(ISNUMBER(OFFSET('Hygiene Data'!$H$8,0,10*ROW('Hygiene Data'!H130))),EE136="No",ISNUMBER(OFFSET('Hygiene Data'!$H$8,0,10*ROW('Hygiene Data'!H130)))),CONCATENATE("[",ROUND(OFFSET('Hygiene Data'!$H$8,0,10*ROW('Hygiene Data'!H130)),0),"]"),IF(AND(ISNUMBER(OFFSET('Hygiene Data'!$H$8,0,10*ROW('Hygiene Data'!H130))),EE136="",ISNUMBER(OFFSET('Hygiene Data'!$H$8,0,10*ROW('Hygiene Data'!H130)))),OFFSET('Hygiene Data'!$H$8,0,10*ROW('Hygiene Data'!H130)),NA())))</f>
        <v>#N/A</v>
      </c>
      <c r="BQ136" s="254" t="e">
        <f ca="true">+IF(AND(ISNUMBER(OFFSET('Hygiene Data'!$H$10,0,10*ROW('Hygiene Data'!H130))),EF136="Yes"),OFFSET('Hygiene Data'!$H$10,0,10*ROW('Hygiene Data'!H130)),IF(AND(ISNUMBER(OFFSET('Hygiene Data'!$H$10,0,10*ROW('Hygiene Data'!H130))),EF136="No",ISNUMBER(OFFSET('Hygiene Data'!$H$10,0,10*ROW('Hygiene Data'!H130)))),CONCATENATE("[",ROUND(OFFSET('Hygiene Data'!$H$10,0,10*ROW('Hygiene Data'!H130)),0),"]"),IF(AND(ISNUMBER(OFFSET('Hygiene Data'!$H$10,0,10*ROW('Hygiene Data'!H130))),EF136="",ISNUMBER(OFFSET('Hygiene Data'!$H$10,0,10*ROW('Hygiene Data'!H130)))),OFFSET('Hygiene Data'!$H$10,0,10*ROW('Hygiene Data'!H130)),NA())))</f>
        <v>#N/A</v>
      </c>
      <c r="BS136" s="36" t="str">
        <f ca="true">+IF(OFFSET('Water Data'!$C$28,0,10*ROW('Water Data'!C130))="","",OFFSET('Water Data'!$C$28,0,10*ROW('Water Data'!C130)))</f>
        <v/>
      </c>
      <c r="BT136" s="36" t="str">
        <f ca="true">+IF(OFFSET('Water Data'!$C$29,0,10*ROW('Water Data'!C130))="","",OFFSET('Water Data'!$C$29,0,10*ROW('Water Data'!C130)))</f>
        <v/>
      </c>
      <c r="BU136" s="36" t="str">
        <f ca="true">+IF(OFFSET('Water Data'!$C$30,0,10*ROW('Water Data'!C130))="","",OFFSET('Water Data'!$C$30,0,10*ROW('Water Data'!C130)))</f>
        <v/>
      </c>
      <c r="BV136" s="36" t="str">
        <f ca="true">+IF(OFFSET('Water Data'!$D$28,0,10*ROW('Water Data'!D130))="","",OFFSET('Water Data'!$D$28,0,10*ROW('Water Data'!D130)))</f>
        <v/>
      </c>
      <c r="BW136" s="36" t="str">
        <f ca="true">+IF(OFFSET('Water Data'!$D$29,0,10*ROW('Water Data'!D130))="","",OFFSET('Water Data'!$D$29,0,10*ROW('Water Data'!D130)))</f>
        <v/>
      </c>
      <c r="BX136" s="36" t="str">
        <f ca="true">+IF(OFFSET('Water Data'!$D$30,0,10*ROW('Water Data'!D130))="","",OFFSET('Water Data'!$D$30,0,10*ROW('Water Data'!D130)))</f>
        <v/>
      </c>
      <c r="BY136" s="36" t="str">
        <f ca="true">+IF(OFFSET('Water Data'!$E$28,0,10*ROW('Water Data'!E130))="","",OFFSET('Water Data'!$E$28,0,10*ROW('Water Data'!E130)))</f>
        <v/>
      </c>
      <c r="BZ136" s="36" t="str">
        <f ca="true">+IF(OFFSET('Water Data'!$E$29,0,10*ROW('Water Data'!E130))="","",OFFSET('Water Data'!$E$29,0,10*ROW('Water Data'!E130)))</f>
        <v/>
      </c>
      <c r="CA136" s="36" t="str">
        <f ca="true">+IF(OFFSET('Water Data'!$E$30,0,10*ROW('Water Data'!E130))="","",OFFSET('Water Data'!$E$30,0,10*ROW('Water Data'!E130)))</f>
        <v/>
      </c>
      <c r="CB136" s="36" t="str">
        <f ca="true">+IF(OFFSET('Water Data'!$F$28,0,10*ROW('Water Data'!F130))="","",OFFSET('Water Data'!$F$28,0,10*ROW('Water Data'!F130)))</f>
        <v/>
      </c>
      <c r="CC136" s="36" t="str">
        <f ca="true">+IF(OFFSET('Water Data'!$F$29,0,10*ROW('Water Data'!F130))="","",OFFSET('Water Data'!$F$29,0,10*ROW('Water Data'!F130)))</f>
        <v/>
      </c>
      <c r="CD136" s="36" t="str">
        <f ca="true">+IF(OFFSET('Water Data'!$F$30,0,10*ROW('Water Data'!F130))="","",OFFSET('Water Data'!$F$30,0,10*ROW('Water Data'!F130)))</f>
        <v/>
      </c>
      <c r="CE136" s="36" t="str">
        <f ca="true">+IF(OFFSET('Water Data'!$G$28,0,10*ROW('Water Data'!G130))="","",OFFSET('Water Data'!$G$28,0,10*ROW('Water Data'!G130)))</f>
        <v/>
      </c>
      <c r="CF136" s="36" t="str">
        <f ca="true">+IF(OFFSET('Water Data'!$G$29,0,10*ROW('Water Data'!G130))="","",OFFSET('Water Data'!$G$29,0,10*ROW('Water Data'!G130)))</f>
        <v/>
      </c>
      <c r="CG136" s="36" t="str">
        <f ca="true">+IF(OFFSET('Water Data'!$G$30,0,10*ROW('Water Data'!G130))="","",OFFSET('Water Data'!$G$30,0,10*ROW('Water Data'!G130)))</f>
        <v/>
      </c>
      <c r="CH136" s="36" t="str">
        <f ca="true">+IF(OFFSET('Water Data'!$H$28,0,10*ROW('Water Data'!H130))="","",OFFSET('Water Data'!$H$28,0,10*ROW('Water Data'!H130)))</f>
        <v/>
      </c>
      <c r="CI136" s="36" t="str">
        <f ca="true">+IF(OFFSET('Water Data'!$H$29,0,10*ROW('Water Data'!H130))="","",OFFSET('Water Data'!$H$29,0,10*ROW('Water Data'!H130)))</f>
        <v/>
      </c>
      <c r="CJ136" s="36" t="str">
        <f ca="true">+IF(OFFSET('Water Data'!$H$30,0,10*ROW('Water Data'!H130))="","",OFFSET('Water Data'!$H$30,0,10*ROW('Water Data'!H130)))</f>
        <v/>
      </c>
      <c r="CK136" s="36" t="str">
        <f ca="true">+IF(OFFSET('Sanitation Data'!$C$29,0,10*ROW('Sanitation Data'!C130))="","",OFFSET('Sanitation Data'!$C$29,0,10*ROW('Sanitation Data'!C130)))</f>
        <v/>
      </c>
      <c r="CL136" s="36" t="str">
        <f ca="true">+IF(OFFSET('Sanitation Data'!$C$30,0,10*ROW('Sanitation Data'!C130))="","",OFFSET('Sanitation Data'!$C$30,0,10*ROW('Sanitation Data'!C130)))</f>
        <v/>
      </c>
      <c r="CM136" s="36" t="str">
        <f ca="true">+IF(OFFSET('Sanitation Data'!$C$31,0,10*ROW('Sanitation Data'!C130))="","",OFFSET('Sanitation Data'!$C$31,0,10*ROW('Sanitation Data'!C130)))</f>
        <v/>
      </c>
      <c r="CN136" s="36" t="str">
        <f ca="true">+IF(OFFSET('Sanitation Data'!$C$32,0,10*ROW('Sanitation Data'!C130))="","",OFFSET('Sanitation Data'!$C$32,0,10*ROW('Sanitation Data'!C130)))</f>
        <v/>
      </c>
      <c r="CO136" s="36" t="str">
        <f ca="true">+IF(OFFSET('Sanitation Data'!$C$33,0,10*ROW('Sanitation Data'!C130))="","",OFFSET('Sanitation Data'!$C$33,0,10*ROW('Sanitation Data'!C130)))</f>
        <v/>
      </c>
      <c r="CP136" s="36" t="str">
        <f ca="true">+IF(OFFSET('Sanitation Data'!$D$29,0,10*ROW('Sanitation Data'!D130))="","",OFFSET('Sanitation Data'!$D$29,0,10*ROW('Sanitation Data'!D130)))</f>
        <v/>
      </c>
      <c r="CQ136" s="36" t="str">
        <f ca="true">+IF(OFFSET('Sanitation Data'!$D$30,0,10*ROW('Sanitation Data'!D130))="","",OFFSET('Sanitation Data'!$D$30,0,10*ROW('Sanitation Data'!D130)))</f>
        <v/>
      </c>
      <c r="CR136" s="36" t="str">
        <f ca="true">+IF(OFFSET('Sanitation Data'!$D$31,0,10*ROW('Sanitation Data'!D130))="","",OFFSET('Sanitation Data'!$D$31,0,10*ROW('Sanitation Data'!D130)))</f>
        <v/>
      </c>
      <c r="CS136" s="36" t="str">
        <f ca="true">+IF(OFFSET('Sanitation Data'!$D$32,0,10*ROW('Sanitation Data'!D130))="","",OFFSET('Sanitation Data'!$D$32,0,10*ROW('Sanitation Data'!D130)))</f>
        <v/>
      </c>
      <c r="CT136" s="36" t="str">
        <f ca="true">+IF(OFFSET('Sanitation Data'!$D$33,0,10*ROW('Sanitation Data'!D130))="","",OFFSET('Sanitation Data'!$D$33,0,10*ROW('Sanitation Data'!D130)))</f>
        <v/>
      </c>
      <c r="CU136" s="36" t="str">
        <f ca="true">+IF(OFFSET('Sanitation Data'!$E$29,0,10*ROW('Sanitation Data'!E130))="","",OFFSET('Sanitation Data'!$E$29,0,10*ROW('Sanitation Data'!E130)))</f>
        <v/>
      </c>
      <c r="CV136" s="36" t="str">
        <f ca="true">+IF(OFFSET('Sanitation Data'!$E$30,0,10*ROW('Sanitation Data'!E130))="","",OFFSET('Sanitation Data'!$E$30,0,10*ROW('Sanitation Data'!E130)))</f>
        <v/>
      </c>
      <c r="CW136" s="36" t="str">
        <f ca="true">+IF(OFFSET('Sanitation Data'!$E$31,0,10*ROW('Sanitation Data'!E130))="","",OFFSET('Sanitation Data'!$E$31,0,10*ROW('Sanitation Data'!E130)))</f>
        <v/>
      </c>
      <c r="CX136" s="36" t="str">
        <f ca="true">+IF(OFFSET('Sanitation Data'!$E$32,0,10*ROW('Sanitation Data'!E130))="","",OFFSET('Sanitation Data'!$E$32,0,10*ROW('Sanitation Data'!E130)))</f>
        <v/>
      </c>
      <c r="CY136" s="36" t="str">
        <f ca="true">+IF(OFFSET('Sanitation Data'!$E$33,0,10*ROW('Sanitation Data'!E130))="","",OFFSET('Sanitation Data'!$E$33,0,10*ROW('Sanitation Data'!E130)))</f>
        <v/>
      </c>
      <c r="CZ136" s="36" t="str">
        <f ca="true">+IF(OFFSET('Sanitation Data'!$F$29,0,10*ROW('Sanitation Data'!F130))="","",OFFSET('Sanitation Data'!$F$29,0,10*ROW('Sanitation Data'!F130)))</f>
        <v/>
      </c>
      <c r="DA136" s="36" t="str">
        <f ca="true">+IF(OFFSET('Sanitation Data'!$F$30,0,10*ROW('Sanitation Data'!F130))="","",OFFSET('Sanitation Data'!$F$30,0,10*ROW('Sanitation Data'!F130)))</f>
        <v/>
      </c>
      <c r="DB136" s="36" t="str">
        <f ca="true">+IF(OFFSET('Sanitation Data'!$F$31,0,10*ROW('Sanitation Data'!F130))="","",OFFSET('Sanitation Data'!$F$31,0,10*ROW('Sanitation Data'!F130)))</f>
        <v/>
      </c>
      <c r="DC136" s="36" t="str">
        <f ca="true">+IF(OFFSET('Sanitation Data'!$F$32,0,10*ROW('Sanitation Data'!F130))="","",OFFSET('Sanitation Data'!$F$32,0,10*ROW('Sanitation Data'!F130)))</f>
        <v/>
      </c>
      <c r="DD136" s="36" t="str">
        <f ca="true">+IF(OFFSET('Sanitation Data'!$F$33,0,10*ROW('Sanitation Data'!F130))="","",OFFSET('Sanitation Data'!$F$33,0,10*ROW('Sanitation Data'!F130)))</f>
        <v/>
      </c>
      <c r="DE136" s="36" t="str">
        <f ca="true">+IF(OFFSET('Sanitation Data'!$G$29,0,10*ROW('Sanitation Data'!G130))="","",OFFSET('Sanitation Data'!$G$29,0,10*ROW('Sanitation Data'!G130)))</f>
        <v/>
      </c>
      <c r="DF136" s="36" t="str">
        <f ca="true">+IF(OFFSET('Sanitation Data'!$G$30,0,10*ROW('Sanitation Data'!G130))="","",OFFSET('Sanitation Data'!$G$30,0,10*ROW('Sanitation Data'!G130)))</f>
        <v/>
      </c>
      <c r="DG136" s="36" t="str">
        <f ca="true">+IF(OFFSET('Sanitation Data'!$G$31,0,10*ROW('Sanitation Data'!G130))="","",OFFSET('Sanitation Data'!$G$31,0,10*ROW('Sanitation Data'!G130)))</f>
        <v/>
      </c>
      <c r="DH136" s="36" t="str">
        <f ca="true">+IF(OFFSET('Sanitation Data'!$G$32,0,10*ROW('Sanitation Data'!G130))="","",OFFSET('Sanitation Data'!$G$32,0,10*ROW('Sanitation Data'!G130)))</f>
        <v/>
      </c>
      <c r="DI136" s="36" t="str">
        <f ca="true">+IF(OFFSET('Sanitation Data'!$G$33,0,10*ROW('Sanitation Data'!G130))="","",OFFSET('Sanitation Data'!$G$33,0,10*ROW('Sanitation Data'!G130)))</f>
        <v/>
      </c>
      <c r="DJ136" s="36" t="str">
        <f ca="true">+IF(OFFSET('Sanitation Data'!$H$29,0,10*ROW('Sanitation Data'!H130))="","",OFFSET('Sanitation Data'!$H$29,0,10*ROW('Sanitation Data'!H130)))</f>
        <v/>
      </c>
      <c r="DK136" s="36" t="str">
        <f ca="true">+IF(OFFSET('Sanitation Data'!$H$30,0,10*ROW('Sanitation Data'!H130))="","",OFFSET('Sanitation Data'!$H$30,0,10*ROW('Sanitation Data'!H130)))</f>
        <v/>
      </c>
      <c r="DL136" s="36" t="str">
        <f ca="true">+IF(OFFSET('Sanitation Data'!$H$31,0,10*ROW('Sanitation Data'!H130))="","",OFFSET('Sanitation Data'!$H$31,0,10*ROW('Sanitation Data'!H130)))</f>
        <v/>
      </c>
      <c r="DM136" s="36" t="str">
        <f ca="true">+IF(OFFSET('Sanitation Data'!$H$32,0,10*ROW('Sanitation Data'!H130))="","",OFFSET('Sanitation Data'!$H$32,0,10*ROW('Sanitation Data'!H130)))</f>
        <v/>
      </c>
      <c r="DN136" s="36" t="str">
        <f ca="true">+IF(OFFSET('Sanitation Data'!$H$33,0,10*ROW('Sanitation Data'!H130))="","",OFFSET('Sanitation Data'!$H$33,0,10*ROW('Sanitation Data'!H130)))</f>
        <v/>
      </c>
      <c r="DO136" s="36" t="str">
        <f ca="true">+IF(OFFSET('Hygiene Data'!$C$12,0,10*ROW('Hygiene Data'!C130))="","",OFFSET('Hygiene Data'!$C$12,0,10*ROW('Hygiene Data'!C130)))</f>
        <v/>
      </c>
      <c r="DP136" s="36" t="str">
        <f ca="true">+IF(OFFSET('Hygiene Data'!$C$13,0,10*ROW('Hygiene Data'!C130))="","",OFFSET('Hygiene Data'!$C$13,0,10*ROW('Hygiene Data'!C130)))</f>
        <v/>
      </c>
      <c r="DQ136" s="36" t="str">
        <f ca="true">+IF(OFFSET('Hygiene Data'!$C$14,0,10*ROW('Hygiene Data'!C130))="","",OFFSET('Hygiene Data'!$C$14,0,10*ROW('Hygiene Data'!C130)))</f>
        <v/>
      </c>
      <c r="DR136" s="36" t="str">
        <f ca="true">+IF(OFFSET('Hygiene Data'!$D$12,0,10*ROW('Hygiene Data'!D130))="","",OFFSET('Hygiene Data'!$D$12,0,10*ROW('Hygiene Data'!D130)))</f>
        <v/>
      </c>
      <c r="DS136" s="36" t="str">
        <f ca="true">+IF(OFFSET('Hygiene Data'!$D$13,0,10*ROW('Hygiene Data'!D130))="","",OFFSET('Hygiene Data'!$D$13,0,10*ROW('Hygiene Data'!D130)))</f>
        <v/>
      </c>
      <c r="DT136" s="36" t="str">
        <f ca="true">+IF(OFFSET('Hygiene Data'!$D$14,0,10*ROW('Hygiene Data'!D130))="","",OFFSET('Hygiene Data'!$D$14,0,10*ROW('Hygiene Data'!D130)))</f>
        <v/>
      </c>
      <c r="DU136" s="36" t="str">
        <f ca="true">+IF(OFFSET('Hygiene Data'!$E$12,0,10*ROW('Hygiene Data'!E130))="","",OFFSET('Hygiene Data'!$E$12,0,10*ROW('Hygiene Data'!E130)))</f>
        <v/>
      </c>
      <c r="DV136" s="36" t="str">
        <f ca="true">+IF(OFFSET('Hygiene Data'!$E$13,0,10*ROW('Hygiene Data'!E130))="","",OFFSET('Hygiene Data'!$E$13,0,10*ROW('Hygiene Data'!E130)))</f>
        <v/>
      </c>
      <c r="DW136" s="36" t="str">
        <f ca="true">+IF(OFFSET('Hygiene Data'!$E$14,0,10*ROW('Hygiene Data'!E130))="","",OFFSET('Hygiene Data'!$E$14,0,10*ROW('Hygiene Data'!E130)))</f>
        <v/>
      </c>
      <c r="DX136" s="36" t="str">
        <f ca="true">+IF(OFFSET('Hygiene Data'!$F$12,0,10*ROW('Hygiene Data'!F130))="","",OFFSET('Hygiene Data'!$F$12,0,10*ROW('Hygiene Data'!F130)))</f>
        <v/>
      </c>
      <c r="DY136" s="36" t="str">
        <f ca="true">+IF(OFFSET('Hygiene Data'!$F$13,0,10*ROW('Hygiene Data'!F130))="","",OFFSET('Hygiene Data'!$F$13,0,10*ROW('Hygiene Data'!F130)))</f>
        <v/>
      </c>
      <c r="DZ136" s="36" t="str">
        <f ca="true">+IF(OFFSET('Hygiene Data'!$F$14,0,10*ROW('Hygiene Data'!F130))="","",OFFSET('Hygiene Data'!$F$14,0,10*ROW('Hygiene Data'!F130)))</f>
        <v/>
      </c>
      <c r="EA136" s="36" t="str">
        <f ca="true">+IF(OFFSET('Hygiene Data'!$G$12,0,10*ROW('Hygiene Data'!G130))="","",OFFSET('Hygiene Data'!$G$12,0,10*ROW('Hygiene Data'!G130)))</f>
        <v/>
      </c>
      <c r="EB136" s="36" t="str">
        <f ca="true">+IF(OFFSET('Hygiene Data'!$G$13,0,10*ROW('Hygiene Data'!G130))="","",OFFSET('Hygiene Data'!$G$13,0,10*ROW('Hygiene Data'!G130)))</f>
        <v/>
      </c>
      <c r="EC136" s="36" t="str">
        <f ca="true">+IF(OFFSET('Hygiene Data'!$G$14,0,10*ROW('Hygiene Data'!G130))="","",OFFSET('Hygiene Data'!$G$14,0,10*ROW('Hygiene Data'!G130)))</f>
        <v/>
      </c>
      <c r="ED136" s="36" t="str">
        <f ca="true">+IF(OFFSET('Hygiene Data'!$H$12,0,10*ROW('Hygiene Data'!H130))="","",OFFSET('Hygiene Data'!$H$12,0,10*ROW('Hygiene Data'!H130)))</f>
        <v/>
      </c>
      <c r="EE136" s="36" t="str">
        <f ca="true">+IF(OFFSET('Hygiene Data'!$H$13,0,10*ROW('Hygiene Data'!H130))="","",OFFSET('Hygiene Data'!$H$13,0,10*ROW('Hygiene Data'!H130)))</f>
        <v/>
      </c>
      <c r="EF136" s="36" t="str">
        <f ca="true">+IF(OFFSET('Hygiene Data'!$H$14,0,10*ROW('Hygiene Data'!H130))="","",OFFSET('Hygiene Data'!$H$14,0,10*ROW('Hygiene Data'!H130)))</f>
        <v/>
      </c>
    </row>
    <row r="137" x14ac:dyDescent="0.2">
      <c r="A137" s="59" t="str">
        <f ca="true">+IF(OFFSET('Water Data'!$B$1,0,10*ROW('Water Data'!B134))="","",OFFSET('Water Data'!$B$1,0,10*ROW('Water Data'!B134)))</f>
        <v/>
      </c>
      <c r="B137" s="59" t="str">
        <f ca="true">+IF(OFFSET('Water Data'!$A$3,0,10*ROW('Water Data'!A134))="","",OFFSET('Water Data'!$A$3,0,10*ROW('Water Data'!A134)))</f>
        <v/>
      </c>
      <c r="C137" s="59" t="str">
        <f ca="true">+IF(OFFSET('Water Data'!$C$3,0,10*ROW('Water Data'!C134))="","",OFFSET('Water Data'!$C$3,0,10*ROW('Water Data'!C134)))</f>
        <v/>
      </c>
      <c r="D137" s="252" t="e">
        <f ca="true">+IF(AND(ISNUMBER(OFFSET('Water Data'!$C$5,0,10*ROW('Water Data'!C131))),BS137="Yes"),100-OFFSET('Water Data'!$C$5,0,10*ROW('Water Data'!C131)),IF(AND(ISNUMBER(OFFSET('Water Data'!$C$5,0,10*ROW('Water Data'!C131))),BS137="No",ISNUMBER(OFFSET('Water Data'!$C$5,0,10*ROW('Water Data'!C131)))),CONCATENATE("[",ROUND(100-OFFSET('Water Data'!$C$5,0,10*ROW('Water Data'!C131)),0),"]"),IF(AND(ISNUMBER(OFFSET('Water Data'!$C$5,0,10*ROW('Water Data'!C131))),BS137="",ISNUMBER(OFFSET('Water Data'!$C$5,0,10*ROW('Water Data'!C131)))),100-OFFSET('Water Data'!$C$5,0,10*ROW('Water Data'!C131)),NA())))</f>
        <v>#N/A</v>
      </c>
      <c r="E137" s="252" t="e">
        <f ca="true">+IF(AND(ISNUMBER(OFFSET('Water Data'!$C$7,0,10*ROW('Water Data'!D131))),BT137="Yes"),OFFSET('Water Data'!$C$7,0,10*ROW('Water Data'!C131)),IF(AND(ISNUMBER(OFFSET('Water Data'!$C$7,0,10*ROW('Water Data'!C131))),BT137="No",ISNUMBER(OFFSET('Water Data'!$C$7,0,10*ROW('Water Data'!C131)))),CONCATENATE("[",ROUND(OFFSET('Water Data'!$C$7,0,10*ROW('Water Data'!C131)),0),"]"),IF(AND(ISNUMBER(OFFSET('Water Data'!$C$7,0,10*ROW('Water Data'!C131))),BT137="",ISNUMBER(OFFSET('Water Data'!$C$7,0,10*ROW('Water Data'!C131)))),OFFSET('Water Data'!$C$7,0,10*ROW('Water Data'!C131)),NA())))</f>
        <v>#N/A</v>
      </c>
      <c r="F137" s="252" t="e">
        <f ca="true">+IF(AND(ISNUMBER(OFFSET('Water Data'!$C$10,0,10*ROW('Water Data'!C131))),BU137="Yes"),OFFSET('Water Data'!$C$10,0,10*ROW('Water Data'!C131)),IF(AND(ISNUMBER(OFFSET('Water Data'!$C$10,0,10*ROW('Water Data'!C131))),BU137="No",ISNUMBER(OFFSET('Water Data'!$C$10,0,10*ROW('Water Data'!C131)))),CONCATENATE("[",ROUND(OFFSET('Water Data'!$C$10,0,10*ROW('Water Data'!C131)),0),"]"),IF(AND(ISNUMBER(OFFSET('Water Data'!$C$10,0,10*ROW('Water Data'!C131))),BU137="",ISNUMBER(OFFSET('Water Data'!$C$10,0,10*ROW('Water Data'!C131)))),OFFSET('Water Data'!$C$10,0,10*ROW('Water Data'!C131)),NA())))</f>
        <v>#N/A</v>
      </c>
      <c r="G137" s="252" t="e">
        <f ca="true">+IF(AND(ISNUMBER(OFFSET('Water Data'!$D$5,0,10*ROW('Water Data'!D131))),BV137="Yes"),100-OFFSET('Water Data'!$D$5,0,10*ROW('Water Data'!D131)),IF(AND(ISNUMBER(OFFSET('Water Data'!$D$5,0,10*ROW('Water Data'!D131))),BV137="No",ISNUMBER(OFFSET('Water Data'!$D$5,0,10*ROW('Water Data'!D131)))),CONCATENATE("[",ROUND(100-OFFSET('Water Data'!$D$5,0,10*ROW('Water Data'!D131)),0),"]"),IF(AND(ISNUMBER(OFFSET('Water Data'!$D$5,0,10*ROW('Water Data'!D131))),BV137="",ISNUMBER(OFFSET('Water Data'!$D$5,0,10*ROW('Water Data'!D131)))),100-OFFSET('Water Data'!$D$5,0,10*ROW('Water Data'!D131)),NA())))</f>
        <v>#N/A</v>
      </c>
      <c r="H137" s="252" t="e">
        <f ca="true">+IF(AND(ISNUMBER(OFFSET('Water Data'!$D$7,0,10*ROW('Water Data'!D131))),BW137="Yes"),OFFSET('Water Data'!$D$7,0,10*ROW('Water Data'!D131)),IF(AND(ISNUMBER(OFFSET('Water Data'!$D$7,0,10*ROW('Water Data'!D131))),BW137="No",ISNUMBER(OFFSET('Water Data'!$D$7,0,10*ROW('Water Data'!D131)))),CONCATENATE("[",ROUND(OFFSET('Water Data'!$C$7,0,10*ROW('Water Data'!D131)),0),"]"),IF(AND(ISNUMBER(OFFSET('Water Data'!$D$7,0,10*ROW('Water Data'!D131))),BW137="",ISNUMBER(OFFSET('Water Data'!$D$7,0,10*ROW('Water Data'!D131)))),OFFSET('Water Data'!$D$7,0,10*ROW('Water Data'!D131)),NA())))</f>
        <v>#N/A</v>
      </c>
      <c r="I137" s="252" t="e">
        <f ca="true">+IF(AND(ISNUMBER(OFFSET('Water Data'!$D$10,0,10*ROW('Water Data'!D131))),BX137="Yes"),OFFSET('Water Data'!$D$10,0,10*ROW('Water Data'!D131)),IF(AND(ISNUMBER(OFFSET('Water Data'!$D$10,0,10*ROW('Water Data'!D131))),BX137="No",ISNUMBER(OFFSET('Water Data'!$D$10,0,10*ROW('Water Data'!D131)))),CONCATENATE("[",ROUND(OFFSET('Water Data'!$D$10,0,10*ROW('Water Data'!D131)),0),"]"),IF(AND(ISNUMBER(OFFSET('Water Data'!$D$10,0,10*ROW('Water Data'!D131))),BX137="",ISNUMBER(OFFSET('Water Data'!$D$10,0,10*ROW('Water Data'!D131)))),OFFSET('Water Data'!$D$10,0,10*ROW('Water Data'!D131)),NA())))</f>
        <v>#N/A</v>
      </c>
      <c r="J137" s="252" t="e">
        <f ca="true">+IF(AND(ISNUMBER(OFFSET('Water Data'!$E$5,0,10*ROW('Water Data'!E131))),BY137="Yes"),100-OFFSET('Water Data'!$E$5,0,10*ROW('Water Data'!E131)),IF(AND(ISNUMBER(OFFSET('Water Data'!$E$5,0,10*ROW('Water Data'!E131))),BY137="No",ISNUMBER(OFFSET('Water Data'!$E$5,0,10*ROW('Water Data'!E131)))),CONCATENATE("[",ROUND(100-OFFSET('Water Data'!$E$5,0,10*ROW('Water Data'!E131)),0),"]"),IF(AND(ISNUMBER(OFFSET('Water Data'!$E$5,0,10*ROW('Water Data'!E131))),BY137="",ISNUMBER(OFFSET('Water Data'!$E$5,0,10*ROW('Water Data'!E131)))),100-OFFSET('Water Data'!$E$5,0,10*ROW('Water Data'!E131)),NA())))</f>
        <v>#N/A</v>
      </c>
      <c r="K137" s="252" t="e">
        <f ca="true">+IF(AND(ISNUMBER(OFFSET('Water Data'!$E$7,0,10*ROW('Water Data'!E131))),BZ137="Yes"),OFFSET('Water Data'!$E$7,0,10*ROW('Water Data'!E131)),IF(AND(ISNUMBER(OFFSET('Water Data'!$E$7,0,10*ROW('Water Data'!E131))),BZ137="No",ISNUMBER(OFFSET('Water Data'!$E$7,0,10*ROW('Water Data'!E131)))),CONCATENATE("[",ROUND(OFFSET('Water Data'!$E$7,0,10*ROW('Water Data'!E131)),0),"]"),IF(AND(ISNUMBER(OFFSET('Water Data'!$E$7,0,10*ROW('Water Data'!E131))),BZ137="",ISNUMBER(OFFSET('Water Data'!$E$7,0,10*ROW('Water Data'!E131)))),OFFSET('Water Data'!$E$7,0,10*ROW('Water Data'!E131)),NA())))</f>
        <v>#N/A</v>
      </c>
      <c r="L137" s="252" t="e">
        <f ca="true">+IF(AND(ISNUMBER(OFFSET('Water Data'!$E$10,0,10*ROW('Water Data'!E131))),CA137="Yes"),OFFSET('Water Data'!$E$10,0,10*ROW('Water Data'!E131)),IF(AND(ISNUMBER(OFFSET('Water Data'!$E$10,0,10*ROW('Water Data'!E131))),CA137="No",ISNUMBER(OFFSET('Water Data'!$E$10,0,10*ROW('Water Data'!E131)))),CONCATENATE("[",ROUND(OFFSET('Water Data'!$E$10,0,10*ROW('Water Data'!E131)),0),"]"),IF(AND(ISNUMBER(OFFSET('Water Data'!$E$10,0,10*ROW('Water Data'!E131))),CA137="",ISNUMBER(OFFSET('Water Data'!$E$10,0,10*ROW('Water Data'!E131)))),OFFSET('Water Data'!$E$10,0,10*ROW('Water Data'!E131)),NA())))</f>
        <v>#N/A</v>
      </c>
      <c r="M137" s="252" t="e">
        <f ca="true">+IF(AND(ISNUMBER(OFFSET('Water Data'!$F$5,0,10*ROW('Water Data'!F131))),CB137="Yes"),100-OFFSET('Water Data'!$F$5,0,10*ROW('Water Data'!F131)),IF(AND(ISNUMBER(OFFSET('Water Data'!$F$5,0,10*ROW('Water Data'!F131))),CB137="No",ISNUMBER(OFFSET('Water Data'!$F$5,0,10*ROW('Water Data'!F131)))),CONCATENATE("[",ROUND(100-OFFSET('Water Data'!$F$5,0,10*ROW('Water Data'!F131)),0),"]"),IF(AND(ISNUMBER(OFFSET('Water Data'!$F$5,0,10*ROW('Water Data'!F131))),CB137="",ISNUMBER(OFFSET('Water Data'!$F$5,0,10*ROW('Water Data'!F131)))),100-OFFSET('Water Data'!$F$5,0,10*ROW('Water Data'!F131)),NA())))</f>
        <v>#N/A</v>
      </c>
      <c r="N137" s="252" t="e">
        <f ca="true">+IF(AND(ISNUMBER(OFFSET('Water Data'!$F$7,0,10*ROW('Water Data'!F131))),CC137="Yes"),OFFSET('Water Data'!$F$7,0,10*ROW('Water Data'!F131)),IF(AND(ISNUMBER(OFFSET('Water Data'!$F$7,0,10*ROW('Water Data'!F131))),CC137="No",ISNUMBER(OFFSET('Water Data'!$F$7,0,10*ROW('Water Data'!F131)))),CONCATENATE("[",ROUND(OFFSET('Water Data'!$F$7,0,10*ROW('Water Data'!F131)),0),"]"),IF(AND(ISNUMBER(OFFSET('Water Data'!$F$7,0,10*ROW('Water Data'!F131))),CC137="",ISNUMBER(OFFSET('Water Data'!$F$7,0,10*ROW('Water Data'!F131)))),OFFSET('Water Data'!$F$7,0,10*ROW('Water Data'!F131)),NA())))</f>
        <v>#N/A</v>
      </c>
      <c r="O137" s="252" t="e">
        <f ca="true">+IF(AND(ISNUMBER(OFFSET('Water Data'!$F$10,0,10*ROW('Water Data'!F131))),CD137="Yes"),OFFSET('Water Data'!$F$10,0,10*ROW('Water Data'!F131)),IF(AND(ISNUMBER(OFFSET('Water Data'!$F$10,0,10*ROW('Water Data'!F131))),CD137="No",ISNUMBER(OFFSET('Water Data'!$F$10,0,10*ROW('Water Data'!F131)))),CONCATENATE("[",ROUND(OFFSET('Water Data'!$F$10,0,10*ROW('Water Data'!F131)),0),"]"),IF(AND(ISNUMBER(OFFSET('Water Data'!$F$10,0,10*ROW('Water Data'!F131))),CD137="",ISNUMBER(OFFSET('Water Data'!$F$10,0,10*ROW('Water Data'!F131)))),OFFSET('Water Data'!$F$10,0,10*ROW('Water Data'!F131)),NA())))</f>
        <v>#N/A</v>
      </c>
      <c r="P137" s="252" t="e">
        <f ca="true">+IF(AND(ISNUMBER(OFFSET('Water Data'!$G$5,0,10*ROW('Water Data'!G131))),CE137="Yes"),100-OFFSET('Water Data'!$G$5,0,10*ROW('Water Data'!G131)),IF(AND(ISNUMBER(OFFSET('Water Data'!$G$5,0,10*ROW('Water Data'!G131))),CE137="No",ISNUMBER(OFFSET('Water Data'!$G$5,0,10*ROW('Water Data'!G131)))),CONCATENATE("[",ROUND(100-OFFSET('Water Data'!$G$5,0,10*ROW('Water Data'!G131)),0),"]"),IF(AND(ISNUMBER(OFFSET('Water Data'!$G$5,0,10*ROW('Water Data'!G131))),CE137="",ISNUMBER(OFFSET('Water Data'!$G$5,0,10*ROW('Water Data'!G131)))),100-OFFSET('Water Data'!$G$5,0,10*ROW('Water Data'!G131)),NA())))</f>
        <v>#N/A</v>
      </c>
      <c r="Q137" s="252" t="e">
        <f ca="true">+IF(AND(ISNUMBER(OFFSET('Water Data'!$G$7,0,10*ROW('Water Data'!G131))),CF137="Yes"),OFFSET('Water Data'!$G$7,0,10*ROW('Water Data'!G131)),IF(AND(ISNUMBER(OFFSET('Water Data'!$G$7,0,10*ROW('Water Data'!G131))),CF137="No",ISNUMBER(OFFSET('Water Data'!$G$7,0,10*ROW('Water Data'!G131)))),CONCATENATE("[",ROUND(OFFSET('Water Data'!$G$7,0,10*ROW('Water Data'!G131)),0),"]"),IF(AND(ISNUMBER(OFFSET('Water Data'!$G$7,0,10*ROW('Water Data'!G131))),CF137="",ISNUMBER(OFFSET('Water Data'!$G$7,0,10*ROW('Water Data'!G131)))),OFFSET('Water Data'!$G$7,0,10*ROW('Water Data'!G131)),NA())))</f>
        <v>#N/A</v>
      </c>
      <c r="R137" s="252" t="e">
        <f ca="true">+IF(AND(ISNUMBER(OFFSET('Water Data'!$G$10,0,10*ROW('Water Data'!G131))),CG137="Yes"),OFFSET('Water Data'!$G$10,0,10*ROW('Water Data'!G131)),IF(AND(ISNUMBER(OFFSET('Water Data'!$G$10,0,10*ROW('Water Data'!G131))),CG137="No",ISNUMBER(OFFSET('Water Data'!$G$10,0,10*ROW('Water Data'!G131)))),CONCATENATE("[",ROUND(OFFSET('Water Data'!$G$10,0,10*ROW('Water Data'!G131)),0),"]"),IF(AND(ISNUMBER(OFFSET('Water Data'!$G$10,0,10*ROW('Water Data'!G131))),CG137="",ISNUMBER(OFFSET('Water Data'!$G$10,0,10*ROW('Water Data'!G131)))),OFFSET('Water Data'!$G$10,0,10*ROW('Water Data'!G131)),NA())))</f>
        <v>#N/A</v>
      </c>
      <c r="S137" s="252" t="e">
        <f ca="true">+IF(AND(ISNUMBER(OFFSET('Water Data'!$H$5,0,10*ROW('Water Data'!H131))),CH137="Yes"),100-OFFSET('Water Data'!$H$5,0,10*ROW('Water Data'!H131)),IF(AND(ISNUMBER(OFFSET('Water Data'!$H$5,0,10*ROW('Water Data'!H131))),CH137="No",ISNUMBER(OFFSET('Water Data'!$H$5,0,10*ROW('Water Data'!H131)))),CONCATENATE("[",ROUND(100-OFFSET('Water Data'!$H$5,0,10*ROW('Water Data'!H131)),0),"]"),IF(AND(ISNUMBER(OFFSET('Water Data'!$H$5,0,10*ROW('Water Data'!H131))),CH137="",ISNUMBER(OFFSET('Water Data'!$H$5,0,10*ROW('Water Data'!H131)))),100-OFFSET('Water Data'!$H$5,0,10*ROW('Water Data'!H131)),NA())))</f>
        <v>#N/A</v>
      </c>
      <c r="T137" s="252" t="e">
        <f ca="true">+IF(AND(ISNUMBER(OFFSET('Water Data'!$H$7,0,10*ROW('Water Data'!H131))),CI137="Yes"),OFFSET('Water Data'!$H$7,0,10*ROW('Water Data'!H131)),IF(AND(ISNUMBER(OFFSET('Water Data'!$H$7,0,10*ROW('Water Data'!H131))),CI137="No",ISNUMBER(OFFSET('Water Data'!$H$7,0,10*ROW('Water Data'!H131)))),CONCATENATE("[",ROUND(OFFSET('Water Data'!$H$7,0,10*ROW('Water Data'!H131)),0),"]"),IF(AND(ISNUMBER(OFFSET('Water Data'!$H$7,0,10*ROW('Water Data'!H131))),CI137="",ISNUMBER(OFFSET('Water Data'!$H$7,0,10*ROW('Water Data'!H131)))),OFFSET('Water Data'!$H$7,0,10*ROW('Water Data'!H131)),NA())))</f>
        <v>#N/A</v>
      </c>
      <c r="U137" s="252" t="e">
        <f ca="true">+IF(AND(ISNUMBER(OFFSET('Water Data'!$H$10,0,10*ROW('Water Data'!H131))),CJ137="Yes"),OFFSET('Water Data'!$H$10,0,10*ROW('Water Data'!H131)),IF(AND(ISNUMBER(OFFSET('Water Data'!$H$10,0,10*ROW('Water Data'!H131))),CJ137="No",ISNUMBER(OFFSET('Water Data'!$H$10,0,10*ROW('Water Data'!H131)))),CONCATENATE("[",ROUND(OFFSET('Water Data'!$H$10,0,10*ROW('Water Data'!H131)),0),"]"),IF(AND(ISNUMBER(OFFSET('Water Data'!$H$10,0,10*ROW('Water Data'!H131))),CJ137="",ISNUMBER(OFFSET('Water Data'!$H$10,0,10*ROW('Water Data'!H131)))),OFFSET('Water Data'!$H$10,0,10*ROW('Water Data'!H131)),NA())))</f>
        <v>#N/A</v>
      </c>
      <c r="V137" s="253" t="e">
        <f ca="true">+IF(AND(ISNUMBER(OFFSET('Sanitation Data'!$C$5,0,10*ROW('Sanitation Data'!C131))),CK137="Yes"),100-OFFSET('Sanitation Data'!$C$5,0,10*ROW('Sanitation Data'!C131)),IF(AND(ISNUMBER(OFFSET('Sanitation Data'!$C$5,0,10*ROW('Sanitation Data'!C131))),CK137="No",ISNUMBER(OFFSET('Sanitation Data'!$C$5,0,10*ROW('Sanitation Data'!C131)))),CONCATENATE("[",ROUND(100-OFFSET('Sanitation Data'!$C$5,0,10*ROW('Sanitation Data'!C131)),0),"]"),IF(AND(ISNUMBER(OFFSET('Sanitation Data'!$C$5,0,10*ROW('Sanitation Data'!C131))),CK137="",ISNUMBER(OFFSET('Sanitation Data'!$C$5,0,10*ROW('Sanitation Data'!C131)))),100-OFFSET('Sanitation Data'!$C$5,0,10*ROW('Sanitation Data'!C131)),NA())))</f>
        <v>#N/A</v>
      </c>
      <c r="W137" s="253" t="e">
        <f ca="true">+IF(AND(ISNUMBER(OFFSET('Sanitation Data'!$C$7,0,10*ROW('Sanitation Data'!C131))),CL137="Yes"),OFFSET('Sanitation Data'!$C$7,0,10*ROW('Sanitation Data'!C131)),IF(AND(ISNUMBER(OFFSET('Sanitation Data'!$C$7,0,10*ROW('Sanitation Data'!C131))),CL137="No",ISNUMBER(OFFSET('Sanitation Data'!$C$7,0,10*ROW('Sanitation Data'!C131)))),CONCATENATE("[",ROUND(OFFSET('Sanitation Data'!$C$7,0,10*ROW('Sanitation Data'!C131)),0),"]"),IF(AND(ISNUMBER(OFFSET('Sanitation Data'!$C$7,0,10*ROW('Sanitation Data'!C131))),CL137="",ISNUMBER(OFFSET('Sanitation Data'!$C$7,0,10*ROW('Sanitation Data'!C131)))),OFFSET('Sanitation Data'!$C$7,0,10*ROW('Sanitation Data'!C131)),NA())))</f>
        <v>#N/A</v>
      </c>
      <c r="X137" s="253" t="e">
        <f ca="true">+IF(AND(ISNUMBER(OFFSET('Sanitation Data'!$C$11,0,10*ROW('Sanitation Data'!C131))),CM137="Yes"),OFFSET('Sanitation Data'!$C$11,0,10*ROW('Sanitation Data'!C131)),IF(AND(ISNUMBER(OFFSET('Sanitation Data'!$C$11,0,10*ROW('Sanitation Data'!C131))),CM137="No",ISNUMBER(OFFSET('Sanitation Data'!$C$11,0,10*ROW('Sanitation Data'!C131)))),CONCATENATE("[",ROUND(OFFSET('Sanitation Data'!$C$11,0,10*ROW('Sanitation Data'!C131)),0),"]"),IF(AND(ISNUMBER(OFFSET('Sanitation Data'!$C$11,0,10*ROW('Sanitation Data'!C131))),CM137="",ISNUMBER(OFFSET('Sanitation Data'!$C$11,0,10*ROW('Sanitation Data'!C131)))),OFFSET('Sanitation Data'!$C$11,0,10*ROW('Sanitation Data'!C131)),NA())))</f>
        <v>#N/A</v>
      </c>
      <c r="Y137" s="253" t="e">
        <f ca="true">+IF(AND(ISNUMBER(OFFSET('Sanitation Data'!$C$12,0,10*ROW('Sanitation Data'!C131))),CN137="Yes"),OFFSET('Sanitation Data'!$C$12,0,10*ROW('Sanitation Data'!C131)),IF(AND(ISNUMBER(OFFSET('Sanitation Data'!$C$12,0,10*ROW('Sanitation Data'!C131))),CN137="No",ISNUMBER(OFFSET('Sanitation Data'!$C$12,0,10*ROW('Sanitation Data'!C131)))),CONCATENATE("[",ROUND(OFFSET('Sanitation Data'!$C$12,0,10*ROW('Sanitation Data'!C131)),0),"]"),IF(AND(ISNUMBER(OFFSET('Sanitation Data'!$C$12,0,10*ROW('Sanitation Data'!C131))),CN137="",ISNUMBER(OFFSET('Sanitation Data'!$C$12,0,10*ROW('Sanitation Data'!C131)))),OFFSET('Sanitation Data'!$C$12,0,10*ROW('Sanitation Data'!C131)),NA())))</f>
        <v>#N/A</v>
      </c>
      <c r="Z137" s="253" t="e">
        <f ca="true">+IF(AND(ISNUMBER(OFFSET('Sanitation Data'!$C$13,0,10*ROW('Sanitation Data'!C131))),CO137="Yes"),OFFSET('Sanitation Data'!$C$13,0,10*ROW('Sanitation Data'!C131)),IF(AND(ISNUMBER(OFFSET('Sanitation Data'!$C$13,0,10*ROW('Sanitation Data'!C131))),CO137="No",ISNUMBER(OFFSET('Sanitation Data'!$C$13,0,10*ROW('Sanitation Data'!C131)))),CONCATENATE("[",ROUND(OFFSET('Sanitation Data'!$C$13,0,10*ROW('Sanitation Data'!C131)),0),"]"),IF(AND(ISNUMBER(OFFSET('Sanitation Data'!$C$13,0,10*ROW('Sanitation Data'!C131))),CO137="",ISNUMBER(OFFSET('Sanitation Data'!$C$13,0,10*ROW('Sanitation Data'!C131)))),OFFSET('Sanitation Data'!$C$13,0,10*ROW('Sanitation Data'!C131)),NA())))</f>
        <v>#N/A</v>
      </c>
      <c r="AA137" s="253" t="e">
        <f ca="true">+IF(AND(ISNUMBER(OFFSET('Sanitation Data'!$D$5,0,10*ROW('Sanitation Data'!D131))),CP137="Yes"),100-OFFSET('Sanitation Data'!$D$5,0,10*ROW('Sanitation Data'!D131)),IF(AND(ISNUMBER(OFFSET('Sanitation Data'!$D$5,0,10*ROW('Sanitation Data'!D131))),CP137="No",ISNUMBER(OFFSET('Sanitation Data'!$D$5,0,10*ROW('Sanitation Data'!D131)))),CONCATENATE("[",ROUND(100-OFFSET('Sanitation Data'!$D$5,0,10*ROW('Sanitation Data'!D131)),0),"]"),IF(AND(ISNUMBER(OFFSET('Sanitation Data'!$D$5,0,10*ROW('Sanitation Data'!D131))),CP137="",ISNUMBER(OFFSET('Sanitation Data'!$D$5,0,10*ROW('Sanitation Data'!D131)))),100-OFFSET('Sanitation Data'!$D$5,0,10*ROW('Sanitation Data'!D131)),NA())))</f>
        <v>#N/A</v>
      </c>
      <c r="AB137" s="253" t="e">
        <f ca="true">+IF(AND(ISNUMBER(OFFSET('Sanitation Data'!$D$7,0,10*ROW('Sanitation Data'!D131))),CQ137="Yes"),OFFSET('Sanitation Data'!$D$7,0,10*ROW('Sanitation Data'!G131)),IF(AND(ISNUMBER(OFFSET('Sanitation Data'!$D$7,0,10*ROW('Sanitation Data'!D131))),CQ137="No",ISNUMBER(OFFSET('Sanitation Data'!$D$7,0,10*ROW('Sanitation Data'!D131)))),CONCATENATE("[",ROUND(OFFSET('Sanitation Data'!$D$7,0,10*ROW('Sanitation Data'!D131)),0),"]"),IF(AND(ISNUMBER(OFFSET('Sanitation Data'!$D$7,0,10*ROW('Sanitation Data'!D131))),CQ137="",ISNUMBER(OFFSET('Sanitation Data'!$D$7,0,10*ROW('Sanitation Data'!D131)))),OFFSET('Sanitation Data'!$D$7,0,10*ROW('Sanitation Data'!D131)),NA())))</f>
        <v>#N/A</v>
      </c>
      <c r="AC137" s="253" t="e">
        <f ca="true">+IF(AND(ISNUMBER(OFFSET('Sanitation Data'!$D$11,0,10*ROW('Sanitation Data'!D131))),CR137="Yes"),OFFSET('Sanitation Data'!$D$11,0,10*ROW('Sanitation Data'!D131)),IF(AND(ISNUMBER(OFFSET('Sanitation Data'!$D$11,0,10*ROW('Sanitation Data'!D131))),CR137="No",ISNUMBER(OFFSET('Sanitation Data'!$D$11,0,10*ROW('Sanitation Data'!D131)))),CONCATENATE("[",ROUND(OFFSET('Sanitation Data'!$D$11,0,10*ROW('Sanitation Data'!D131)),0),"]"),IF(AND(ISNUMBER(OFFSET('Sanitation Data'!$D$11,0,10*ROW('Sanitation Data'!D131))),CR137="",ISNUMBER(OFFSET('Sanitation Data'!$D$11,0,10*ROW('Sanitation Data'!D131)))),OFFSET('Sanitation Data'!$D$11,0,10*ROW('Sanitation Data'!D131)),NA())))</f>
        <v>#N/A</v>
      </c>
      <c r="AD137" s="253" t="e">
        <f ca="true">+IF(AND(ISNUMBER(OFFSET('Sanitation Data'!$D$12,0,10*ROW('Sanitation Data'!D131))),CS137="Yes"),OFFSET('Sanitation Data'!$D$12,0,10*ROW('Sanitation Data'!D131)),IF(AND(ISNUMBER(OFFSET('Sanitation Data'!$D$12,0,10*ROW('Sanitation Data'!D131))),CS137="No",ISNUMBER(OFFSET('Sanitation Data'!$D$12,0,10*ROW('Sanitation Data'!D131)))),CONCATENATE("[",ROUND(OFFSET('Sanitation Data'!$D$12,0,10*ROW('Sanitation Data'!D131)),0),"]"),IF(AND(ISNUMBER(OFFSET('Sanitation Data'!$D$12,0,10*ROW('Sanitation Data'!D131))),CS137="",ISNUMBER(OFFSET('Sanitation Data'!$D$12,0,10*ROW('Sanitation Data'!D131)))),OFFSET('Sanitation Data'!$D$12,0,10*ROW('Sanitation Data'!D131)),NA())))</f>
        <v>#N/A</v>
      </c>
      <c r="AE137" s="253" t="e">
        <f ca="true">+IF(AND(ISNUMBER(OFFSET('Sanitation Data'!$D$13,0,10*ROW('Sanitation Data'!D131))),CT137="Yes"),OFFSET('Sanitation Data'!$D$13,0,10*ROW('Sanitation Data'!D131)),IF(AND(ISNUMBER(OFFSET('Sanitation Data'!$D$13,0,10*ROW('Sanitation Data'!D131))),CT137="No",ISNUMBER(OFFSET('Sanitation Data'!$D$13,0,10*ROW('Sanitation Data'!D131)))),CONCATENATE("[",ROUND(OFFSET('Sanitation Data'!$D$13,0,10*ROW('Sanitation Data'!D131)),0),"]"),IF(AND(ISNUMBER(OFFSET('Sanitation Data'!$D$13,0,10*ROW('Sanitation Data'!D131))),CT137="",ISNUMBER(OFFSET('Sanitation Data'!$D$13,0,10*ROW('Sanitation Data'!D131)))),OFFSET('Sanitation Data'!$D$13,0,10*ROW('Sanitation Data'!D131)),NA())))</f>
        <v>#N/A</v>
      </c>
      <c r="AF137" s="253" t="e">
        <f ca="true">+IF(AND(ISNUMBER(OFFSET('Sanitation Data'!$E$5,0,10*ROW('Sanitation Data'!E131))),CU137="Yes"),100-OFFSET('Sanitation Data'!$E$5,0,10*ROW('Sanitation Data'!E131)),IF(AND(ISNUMBER(OFFSET('Sanitation Data'!$E$5,0,10*ROW('Sanitation Data'!E131))),CU137="No",ISNUMBER(OFFSET('Sanitation Data'!$E$5,0,10*ROW('Sanitation Data'!E131)))),CONCATENATE("[",ROUND(100-OFFSET('Sanitation Data'!$E$5,0,10*ROW('Sanitation Data'!E131)),0),"]"),IF(AND(ISNUMBER(OFFSET('Sanitation Data'!$E$5,0,10*ROW('Sanitation Data'!E131))),CU137="",ISNUMBER(OFFSET('Sanitation Data'!$E$5,0,10*ROW('Sanitation Data'!E131)))),100-OFFSET('Sanitation Data'!$E$5,0,10*ROW('Sanitation Data'!E131)),NA())))</f>
        <v>#N/A</v>
      </c>
      <c r="AG137" s="253" t="e">
        <f ca="true">+IF(AND(ISNUMBER(OFFSET('Sanitation Data'!$E$7,0,10*ROW('Sanitation Data'!E131))),CV137="Yes"),OFFSET('Sanitation Data'!$E$7,0,10*ROW('Sanitation Data'!E131)),IF(AND(ISNUMBER(OFFSET('Sanitation Data'!$E$7,0,10*ROW('Sanitation Data'!E131))),CV137="No",ISNUMBER(OFFSET('Sanitation Data'!$E$7,0,10*ROW('Sanitation Data'!E131)))),CONCATENATE("[",ROUND(OFFSET('Sanitation Data'!$E$7,0,10*ROW('Sanitation Data'!E131)),0),"]"),IF(AND(ISNUMBER(OFFSET('Sanitation Data'!$E$7,0,10*ROW('Sanitation Data'!E131))),CV137="",ISNUMBER(OFFSET('Sanitation Data'!$E$7,0,10*ROW('Sanitation Data'!E131)))),OFFSET('Sanitation Data'!$E$7,0,10*ROW('Sanitation Data'!E131)),NA())))</f>
        <v>#N/A</v>
      </c>
      <c r="AH137" s="253" t="e">
        <f ca="true">+IF(AND(ISNUMBER(OFFSET('Sanitation Data'!$E$11,0,10*ROW('Sanitation Data'!E131))),CW137="Yes"),OFFSET('Sanitation Data'!$E$11,0,10*ROW('Sanitation Data'!E131)),IF(AND(ISNUMBER(OFFSET('Sanitation Data'!$E$11,0,10*ROW('Sanitation Data'!E131))),CW137="No",ISNUMBER(OFFSET('Sanitation Data'!$E$11,0,10*ROW('Sanitation Data'!E131)))),CONCATENATE("[",ROUND(OFFSET('Sanitation Data'!$E$11,0,10*ROW('Sanitation Data'!E131)),0),"]"),IF(AND(ISNUMBER(OFFSET('Sanitation Data'!$E$11,0,10*ROW('Sanitation Data'!E131))),CW137="",ISNUMBER(OFFSET('Sanitation Data'!$E$11,0,10*ROW('Sanitation Data'!E131)))),OFFSET('Sanitation Data'!$E$11,0,10*ROW('Sanitation Data'!E131)),NA())))</f>
        <v>#N/A</v>
      </c>
      <c r="AI137" s="253" t="e">
        <f ca="true">+IF(AND(ISNUMBER(OFFSET('Sanitation Data'!$E$12,0,10*ROW('Sanitation Data'!E131))),CX137="Yes"),OFFSET('Sanitation Data'!$E$12,0,10*ROW('Sanitation Data'!E131)),IF(AND(ISNUMBER(OFFSET('Sanitation Data'!$E$12,0,10*ROW('Sanitation Data'!E131))),CX137="No",ISNUMBER(OFFSET('Sanitation Data'!$E$12,0,10*ROW('Sanitation Data'!E131)))),CONCATENATE("[",ROUND(OFFSET('Sanitation Data'!$E$12,0,10*ROW('Sanitation Data'!E131)),0),"]"),IF(AND(ISNUMBER(OFFSET('Sanitation Data'!$E$12,0,10*ROW('Sanitation Data'!E131))),CX137="",ISNUMBER(OFFSET('Sanitation Data'!$E$12,0,10*ROW('Sanitation Data'!E131)))),OFFSET('Sanitation Data'!$E$12,0,10*ROW('Sanitation Data'!E131)),NA())))</f>
        <v>#N/A</v>
      </c>
      <c r="AJ137" s="253" t="e">
        <f ca="true">+IF(AND(ISNUMBER(OFFSET('Sanitation Data'!$E$13,0,10*ROW('Sanitation Data'!E131))),CY137="Yes"),OFFSET('Sanitation Data'!$E$13,0,10*ROW('Sanitation Data'!E131)),IF(AND(ISNUMBER(OFFSET('Sanitation Data'!$E$13,0,10*ROW('Sanitation Data'!E131))),CY137="No",ISNUMBER(OFFSET('Sanitation Data'!$E$13,0,10*ROW('Sanitation Data'!E131)))),CONCATENATE("[",ROUND(OFFSET('Sanitation Data'!$E$13,0,10*ROW('Sanitation Data'!E131)),0),"]"),IF(AND(ISNUMBER(OFFSET('Sanitation Data'!$E$13,0,10*ROW('Sanitation Data'!E131))),CY137="",ISNUMBER(OFFSET('Sanitation Data'!$E$13,0,10*ROW('Sanitation Data'!E131)))),OFFSET('Sanitation Data'!$E$13,0,10*ROW('Sanitation Data'!E131)),NA())))</f>
        <v>#N/A</v>
      </c>
      <c r="AK137" s="253" t="e">
        <f ca="true">+IF(AND(ISNUMBER(OFFSET('Sanitation Data'!$F$5,0,10*ROW('Sanitation Data'!F131))),CZ137="Yes"),100-OFFSET('Sanitation Data'!$F$5,0,10*ROW('Sanitation Data'!F131)),IF(AND(ISNUMBER(OFFSET('Sanitation Data'!$F$5,0,10*ROW('Sanitation Data'!F131))),CZ137="No",ISNUMBER(OFFSET('Sanitation Data'!$F$5,0,10*ROW('Sanitation Data'!F131)))),CONCATENATE("[",ROUND(100-OFFSET('Sanitation Data'!$F$5,0,10*ROW('Sanitation Data'!F131)),0),"]"),IF(AND(ISNUMBER(OFFSET('Sanitation Data'!$F$5,0,10*ROW('Sanitation Data'!F131))),CZ137="",ISNUMBER(OFFSET('Sanitation Data'!$F$5,0,10*ROW('Sanitation Data'!F131)))),100-OFFSET('Sanitation Data'!$F$5,0,10*ROW('Sanitation Data'!F131)),NA())))</f>
        <v>#N/A</v>
      </c>
      <c r="AL137" s="253" t="e">
        <f ca="true">+IF(AND(ISNUMBER(OFFSET('Sanitation Data'!$F$7,0,10*ROW('Sanitation Data'!F131))),DA137="Yes"),OFFSET('Sanitation Data'!$F$7,0,10*ROW('Sanitation Data'!F131)),IF(AND(ISNUMBER(OFFSET('Sanitation Data'!$F$7,0,10*ROW('Sanitation Data'!F131))),DA137="No",ISNUMBER(OFFSET('Sanitation Data'!$F$7,0,10*ROW('Sanitation Data'!F131)))),CONCATENATE("[",ROUND(OFFSET('Sanitation Data'!$F$7,0,10*ROW('Sanitation Data'!F131)),0),"]"),IF(AND(ISNUMBER(OFFSET('Sanitation Data'!$F$7,0,10*ROW('Sanitation Data'!F131))),DA137="",ISNUMBER(OFFSET('Sanitation Data'!$F$7,0,10*ROW('Sanitation Data'!F131)))),OFFSET('Sanitation Data'!$F$7,0,10*ROW('Sanitation Data'!F131)),NA())))</f>
        <v>#N/A</v>
      </c>
      <c r="AM137" s="253" t="e">
        <f ca="true">+IF(AND(ISNUMBER(OFFSET('Sanitation Data'!$F$11,0,10*ROW('Sanitation Data'!F131))),DB137="Yes"),OFFSET('Sanitation Data'!$F$11,0,10*ROW('Sanitation Data'!F131)),IF(AND(ISNUMBER(OFFSET('Sanitation Data'!$F$11,0,10*ROW('Sanitation Data'!F131))),DB137="No",ISNUMBER(OFFSET('Sanitation Data'!$F$11,0,10*ROW('Sanitation Data'!F131)))),CONCATENATE("[",ROUND(OFFSET('Sanitation Data'!$F$11,0,10*ROW('Sanitation Data'!F131)),0),"]"),IF(AND(ISNUMBER(OFFSET('Sanitation Data'!$F$11,0,10*ROW('Sanitation Data'!F131))),DB137="",ISNUMBER(OFFSET('Sanitation Data'!$F$11,0,10*ROW('Sanitation Data'!F131)))),OFFSET('Sanitation Data'!$F$11,0,10*ROW('Sanitation Data'!F131)),NA())))</f>
        <v>#N/A</v>
      </c>
      <c r="AN137" s="253" t="e">
        <f ca="true">+IF(AND(ISNUMBER(OFFSET('Sanitation Data'!$F$12,0,10*ROW('Sanitation Data'!F131))),DC137="Yes"),OFFSET('Sanitation Data'!$F$12,0,10*ROW('Sanitation Data'!F131)),IF(AND(ISNUMBER(OFFSET('Sanitation Data'!$F$12,0,10*ROW('Sanitation Data'!F131))),DC137="No",ISNUMBER(OFFSET('Sanitation Data'!$F$12,0,10*ROW('Sanitation Data'!F131)))),CONCATENATE("[",ROUND(OFFSET('Sanitation Data'!$F$12,0,10*ROW('Sanitation Data'!F131)),0),"]"),IF(AND(ISNUMBER(OFFSET('Sanitation Data'!$F$12,0,10*ROW('Sanitation Data'!F131))),DC137="",ISNUMBER(OFFSET('Sanitation Data'!$F$12,0,10*ROW('Sanitation Data'!F131)))),OFFSET('Sanitation Data'!$F$12,0,10*ROW('Sanitation Data'!F131)),NA())))</f>
        <v>#N/A</v>
      </c>
      <c r="AO137" s="253" t="e">
        <f ca="true">+IF(AND(ISNUMBER(OFFSET('Sanitation Data'!$F$13,0,10*ROW('Sanitation Data'!F131))),DD137="Yes"),OFFSET('Sanitation Data'!$F$13,0,10*ROW('Sanitation Data'!F131)),IF(AND(ISNUMBER(OFFSET('Sanitation Data'!$F$13,0,10*ROW('Sanitation Data'!F131))),DD137="No",ISNUMBER(OFFSET('Sanitation Data'!$F$13,0,10*ROW('Sanitation Data'!F131)))),CONCATENATE("[",ROUND(OFFSET('Sanitation Data'!$F$13,0,10*ROW('Sanitation Data'!F131)),0),"]"),IF(AND(ISNUMBER(OFFSET('Sanitation Data'!$F$13,0,10*ROW('Sanitation Data'!F131))),DD137="",ISNUMBER(OFFSET('Sanitation Data'!$F$13,0,10*ROW('Sanitation Data'!F131)))),OFFSET('Sanitation Data'!$F$13,0,10*ROW('Sanitation Data'!F131)),NA())))</f>
        <v>#N/A</v>
      </c>
      <c r="AP137" s="253" t="e">
        <f ca="true">+IF(AND(ISNUMBER(OFFSET('Sanitation Data'!$G$5,0,10*ROW('Sanitation Data'!G131))),DE137="Yes"),100-OFFSET('Sanitation Data'!$G$5,0,10*ROW('Sanitation Data'!G131)),IF(AND(ISNUMBER(OFFSET('Sanitation Data'!$G$5,0,10*ROW('Sanitation Data'!G131))),DE137="No",ISNUMBER(OFFSET('Sanitation Data'!$G$5,0,10*ROW('Sanitation Data'!G131)))),CONCATENATE("[",ROUND(100-OFFSET('Sanitation Data'!$G$5,0,10*ROW('Sanitation Data'!G131)),0),"]"),IF(AND(ISNUMBER(OFFSET('Sanitation Data'!$G$5,0,10*ROW('Sanitation Data'!G131))),DE137="",ISNUMBER(OFFSET('Sanitation Data'!$G$5,0,10*ROW('Sanitation Data'!G131)))),100-OFFSET('Sanitation Data'!$G$5,0,10*ROW('Sanitation Data'!G131)),NA())))</f>
        <v>#N/A</v>
      </c>
      <c r="AQ137" s="253" t="e">
        <f ca="true">+IF(AND(ISNUMBER(OFFSET('Sanitation Data'!$G$7,0,10*ROW('Sanitation Data'!G131))),DF137="Yes"),OFFSET('Sanitation Data'!$G$7,0,10*ROW('Sanitation Data'!G131)),IF(AND(ISNUMBER(OFFSET('Sanitation Data'!$G$7,0,10*ROW('Sanitation Data'!G131))),DF137="No",ISNUMBER(OFFSET('Sanitation Data'!$G$7,0,10*ROW('Sanitation Data'!G131)))),CONCATENATE("[",ROUND(OFFSET('Sanitation Data'!$G$7,0,10*ROW('Sanitation Data'!G131)),0),"]"),IF(AND(ISNUMBER(OFFSET('Sanitation Data'!$G$7,0,10*ROW('Sanitation Data'!G131))),DF137="",ISNUMBER(OFFSET('Sanitation Data'!$G$7,0,10*ROW('Sanitation Data'!G131)))),OFFSET('Sanitation Data'!$G$7,0,10*ROW('Sanitation Data'!G131)),NA())))</f>
        <v>#N/A</v>
      </c>
      <c r="AR137" s="253" t="e">
        <f ca="true">+IF(AND(ISNUMBER(OFFSET('Sanitation Data'!$G$11,0,10*ROW('Sanitation Data'!G131))),DG137="Yes"),OFFSET('Sanitation Data'!$G$11,0,10*ROW('Sanitation Data'!G131)),IF(AND(ISNUMBER(OFFSET('Sanitation Data'!$G$11,0,10*ROW('Sanitation Data'!G131))),DG137="No",ISNUMBER(OFFSET('Sanitation Data'!$G$11,0,10*ROW('Sanitation Data'!G131)))),CONCATENATE("[",ROUND(OFFSET('Sanitation Data'!$G$11,0,10*ROW('Sanitation Data'!G131)),0),"]"),IF(AND(ISNUMBER(OFFSET('Sanitation Data'!$G$11,0,10*ROW('Sanitation Data'!G131))),DG137="",ISNUMBER(OFFSET('Sanitation Data'!$G$11,0,10*ROW('Sanitation Data'!G131)))),OFFSET('Sanitation Data'!$G$11,0,10*ROW('Sanitation Data'!G131)),NA())))</f>
        <v>#N/A</v>
      </c>
      <c r="AS137" s="253" t="e">
        <f ca="true">+IF(AND(ISNUMBER(OFFSET('Sanitation Data'!$G$12,0,10*ROW('Sanitation Data'!G131))),DH137="Yes"),OFFSET('Sanitation Data'!$G$12,0,10*ROW('Sanitation Data'!G131)),IF(AND(ISNUMBER(OFFSET('Sanitation Data'!$G$12,0,10*ROW('Sanitation Data'!G131))),DH137="No",ISNUMBER(OFFSET('Sanitation Data'!$G$12,0,10*ROW('Sanitation Data'!G131)))),CONCATENATE("[",ROUND(OFFSET('Sanitation Data'!$G$12,0,10*ROW('Sanitation Data'!G131)),0),"]"),IF(AND(ISNUMBER(OFFSET('Sanitation Data'!$G$12,0,10*ROW('Sanitation Data'!G131))),DH137="",ISNUMBER(OFFSET('Sanitation Data'!$G$12,0,10*ROW('Sanitation Data'!G131)))),OFFSET('Sanitation Data'!$G$12,0,10*ROW('Sanitation Data'!G131)),NA())))</f>
        <v>#N/A</v>
      </c>
      <c r="AT137" s="253" t="e">
        <f ca="true">+IF(AND(ISNUMBER(OFFSET('Sanitation Data'!$G$13,0,10*ROW('Sanitation Data'!G131))),DI137="Yes"),OFFSET('Sanitation Data'!$G$13,0,10*ROW('Sanitation Data'!G131)),IF(AND(ISNUMBER(OFFSET('Sanitation Data'!$G$13,0,10*ROW('Sanitation Data'!G131))),DI137="No",ISNUMBER(OFFSET('Sanitation Data'!$G$13,0,10*ROW('Sanitation Data'!G131)))),CONCATENATE("[",ROUND(OFFSET('Sanitation Data'!$G$13,0,10*ROW('Sanitation Data'!G131)),0),"]"),IF(AND(ISNUMBER(OFFSET('Sanitation Data'!$G$13,0,10*ROW('Sanitation Data'!G131))),DI137="",ISNUMBER(OFFSET('Sanitation Data'!$G$13,0,10*ROW('Sanitation Data'!G131)))),OFFSET('Sanitation Data'!$G$13,0,10*ROW('Sanitation Data'!G131)),NA())))</f>
        <v>#N/A</v>
      </c>
      <c r="AU137" s="253" t="e">
        <f ca="true">+IF(AND(ISNUMBER(OFFSET('Sanitation Data'!$H$5,0,10*ROW('Sanitation Data'!H131))),DJ137="Yes"),100-OFFSET('Sanitation Data'!$H$5,0,10*ROW('Sanitation Data'!H131)),IF(AND(ISNUMBER(OFFSET('Sanitation Data'!$H$5,0,10*ROW('Sanitation Data'!H131))),DJ137="No",ISNUMBER(OFFSET('Sanitation Data'!$H$5,0,10*ROW('Sanitation Data'!H131)))),CONCATENATE("[",ROUND(100-OFFSET('Sanitation Data'!$H$5,0,10*ROW('Sanitation Data'!H131)),0),"]"),IF(AND(ISNUMBER(OFFSET('Sanitation Data'!$H$5,0,10*ROW('Sanitation Data'!H131))),DJ137="",ISNUMBER(OFFSET('Sanitation Data'!$H$5,0,10*ROW('Sanitation Data'!H131)))),100-OFFSET('Sanitation Data'!$H$5,0,10*ROW('Sanitation Data'!H131)),NA())))</f>
        <v>#N/A</v>
      </c>
      <c r="AV137" s="253" t="e">
        <f ca="true">+IF(AND(ISNUMBER(OFFSET('Sanitation Data'!$H$7,0,10*ROW('Sanitation Data'!H131))),DK137="Yes"),OFFSET('Sanitation Data'!$H$7,0,10*ROW('Sanitation Data'!H131)),IF(AND(ISNUMBER(OFFSET('Sanitation Data'!$H$7,0,10*ROW('Sanitation Data'!H131))),DK137="No",ISNUMBER(OFFSET('Sanitation Data'!$H$7,0,10*ROW('Sanitation Data'!H131)))),CONCATENATE("[",ROUND(OFFSET('Sanitation Data'!$H$7,0,10*ROW('Sanitation Data'!H131)),0),"]"),IF(AND(ISNUMBER(OFFSET('Sanitation Data'!$H$7,0,10*ROW('Sanitation Data'!H131))),DK137="",ISNUMBER(OFFSET('Sanitation Data'!$H$7,0,10*ROW('Sanitation Data'!H131)))),OFFSET('Sanitation Data'!$H$7,0,10*ROW('Sanitation Data'!H131)),NA())))</f>
        <v>#N/A</v>
      </c>
      <c r="AW137" s="253" t="e">
        <f ca="true">+IF(AND(ISNUMBER(OFFSET('Sanitation Data'!$H$11,0,10*ROW('Sanitation Data'!H131))),DL137="Yes"),OFFSET('Sanitation Data'!$H$11,0,10*ROW('Sanitation Data'!H131)),IF(AND(ISNUMBER(OFFSET('Sanitation Data'!$H$11,0,10*ROW('Sanitation Data'!H131))),DL137="No",ISNUMBER(OFFSET('Sanitation Data'!$H$11,0,10*ROW('Sanitation Data'!H131)))),CONCATENATE("[",ROUND(OFFSET('Sanitation Data'!$H$11,0,10*ROW('Sanitation Data'!H131)),0),"]"),IF(AND(ISNUMBER(OFFSET('Sanitation Data'!$H$11,0,10*ROW('Sanitation Data'!H131))),DL137="",ISNUMBER(OFFSET('Sanitation Data'!$H$11,0,10*ROW('Sanitation Data'!H131)))),OFFSET('Sanitation Data'!$H$11,0,10*ROW('Sanitation Data'!H131)),NA())))</f>
        <v>#N/A</v>
      </c>
      <c r="AX137" s="253" t="e">
        <f ca="true">+IF(AND(ISNUMBER(OFFSET('Sanitation Data'!$H$12,0,10*ROW('Sanitation Data'!H131))),DM137="Yes"),OFFSET('Sanitation Data'!$H$12,0,10*ROW('Sanitation Data'!H131)),IF(AND(ISNUMBER(OFFSET('Sanitation Data'!$H$12,0,10*ROW('Sanitation Data'!H131))),DM137="No",ISNUMBER(OFFSET('Sanitation Data'!$H$12,0,10*ROW('Sanitation Data'!H131)))),CONCATENATE("[",ROUND(OFFSET('Sanitation Data'!$H$12,0,10*ROW('Sanitation Data'!H131)),0),"]"),IF(AND(ISNUMBER(OFFSET('Sanitation Data'!$H$12,0,10*ROW('Sanitation Data'!H131))),DM137="",ISNUMBER(OFFSET('Sanitation Data'!$H$12,0,10*ROW('Sanitation Data'!H131)))),OFFSET('Sanitation Data'!$H$12,0,10*ROW('Sanitation Data'!H131)),NA())))</f>
        <v>#N/A</v>
      </c>
      <c r="AY137" s="253" t="e">
        <f ca="true">+IF(AND(ISNUMBER(OFFSET('Sanitation Data'!$H$13,0,10*ROW('Sanitation Data'!H131))),DN137="Yes"),OFFSET('Sanitation Data'!$H$13,0,10*ROW('Sanitation Data'!H131)),IF(AND(ISNUMBER(OFFSET('Sanitation Data'!$H$13,0,10*ROW('Sanitation Data'!H131))),DN137="No",ISNUMBER(OFFSET('Sanitation Data'!$H$13,0,10*ROW('Sanitation Data'!H131)))),CONCATENATE("[",ROUND(OFFSET('Sanitation Data'!$H$13,0,10*ROW('Sanitation Data'!H131)),0),"]"),IF(AND(ISNUMBER(OFFSET('Sanitation Data'!$H$13,0,10*ROW('Sanitation Data'!H131))),DN137="",ISNUMBER(OFFSET('Sanitation Data'!$H$13,0,10*ROW('Sanitation Data'!H131)))),OFFSET('Sanitation Data'!$H$13,0,10*ROW('Sanitation Data'!H131)),NA())))</f>
        <v>#N/A</v>
      </c>
      <c r="AZ137" s="254" t="e">
        <f ca="true">+IF(AND(ISNUMBER(OFFSET('Hygiene Data'!$C$6,0,10*ROW('Hygiene Data'!C131))),DO137="Yes"),OFFSET('Hygiene Data'!$C$6,0,10*ROW('Hygiene Data'!C131)),IF(AND(ISNUMBER(OFFSET('Hygiene Data'!$C$6,0,10*ROW('Hygiene Data'!C131))),DO137="No",ISNUMBER(OFFSET('Hygiene Data'!$C$6,0,10*ROW('Hygiene Data'!C131)))),CONCATENATE("[",ROUND(OFFSET('Hygiene Data'!$C$6,0,10*ROW('Hygiene Data'!C131)),0),"]"),IF(AND(ISNUMBER(OFFSET('Hygiene Data'!$C$6,0,10*ROW('Hygiene Data'!C131))),DO137="",ISNUMBER(OFFSET('Hygiene Data'!$C$6,0,10*ROW('Hygiene Data'!C131)))),OFFSET('Hygiene Data'!$C$6,0,10*ROW('Hygiene Data'!C131)),NA())))</f>
        <v>#N/A</v>
      </c>
      <c r="BA137" s="254" t="e">
        <f ca="true">+IF(AND(ISNUMBER(OFFSET('Hygiene Data'!$C$8,0,10*ROW('Hygiene Data'!C131))),DP137="Yes"),OFFSET('Hygiene Data'!$C$8,0,10*ROW('Hygiene Data'!C131)),IF(AND(ISNUMBER(OFFSET('Hygiene Data'!$C$8,0,10*ROW('Hygiene Data'!C131))),DP137="No",ISNUMBER(OFFSET('Hygiene Data'!$C$8,0,10*ROW('Hygiene Data'!C131)))),CONCATENATE("[",ROUND(OFFSET('Hygiene Data'!$C$8,0,10*ROW('Hygiene Data'!C131)),0),"]"),IF(AND(ISNUMBER(OFFSET('Hygiene Data'!$C$8,0,10*ROW('Hygiene Data'!C131))),DP137="",ISNUMBER(OFFSET('Hygiene Data'!$C$8,0,10*ROW('Hygiene Data'!C131)))),OFFSET('Hygiene Data'!$C$8,0,10*ROW('Hygiene Data'!C131)),NA())))</f>
        <v>#N/A</v>
      </c>
      <c r="BB137" s="254" t="e">
        <f ca="true">+IF(AND(ISNUMBER(OFFSET('Hygiene Data'!$C$10,0,10*ROW('Hygiene Data'!C131))),DQ137="Yes"),OFFSET('Hygiene Data'!$C$10,0,10*ROW('Hygiene Data'!C131)),IF(AND(ISNUMBER(OFFSET('Hygiene Data'!$C$10,0,10*ROW('Hygiene Data'!C131))),DQ137="No",ISNUMBER(OFFSET('Hygiene Data'!$C$10,0,10*ROW('Hygiene Data'!C131)))),CONCATENATE("[",ROUND(OFFSET('Hygiene Data'!$C$10,0,10*ROW('Hygiene Data'!C131)),0),"]"),IF(AND(ISNUMBER(OFFSET('Hygiene Data'!$C$10,0,10*ROW('Hygiene Data'!C131))),DQ137="",ISNUMBER(OFFSET('Hygiene Data'!$C$10,0,10*ROW('Hygiene Data'!C131)))),OFFSET('Hygiene Data'!$C$10,0,10*ROW('Hygiene Data'!C131)),NA())))</f>
        <v>#N/A</v>
      </c>
      <c r="BC137" s="254" t="e">
        <f ca="true">+IF(AND(ISNUMBER(OFFSET('Hygiene Data'!$D$6,0,10*ROW('Hygiene Data'!D131))),DR137="Yes"),OFFSET('Hygiene Data'!$D$6,0,10*ROW('Hygiene Data'!D131)),IF(AND(ISNUMBER(OFFSET('Hygiene Data'!$D$6,0,10*ROW('Hygiene Data'!D131))),DR137="No",ISNUMBER(OFFSET('Hygiene Data'!$D$6,0,10*ROW('Hygiene Data'!D131)))),CONCATENATE("[",ROUND(OFFSET('Hygiene Data'!$D$6,0,10*ROW('Hygiene Data'!D131)),0),"]"),IF(AND(ISNUMBER(OFFSET('Hygiene Data'!$D$6,0,10*ROW('Hygiene Data'!D131))),DR137="",ISNUMBER(OFFSET('Hygiene Data'!$D$6,0,10*ROW('Hygiene Data'!D131)))),OFFSET('Hygiene Data'!$D$6,0,10*ROW('Hygiene Data'!D131)),NA())))</f>
        <v>#N/A</v>
      </c>
      <c r="BD137" s="254" t="e">
        <f ca="true">+IF(AND(ISNUMBER(OFFSET('Hygiene Data'!$D$8,0,10*ROW('Hygiene Data'!D131))),DS137="Yes"),OFFSET('Hygiene Data'!$D$8,0,10*ROW('Hygiene Data'!D131)),IF(AND(ISNUMBER(OFFSET('Hygiene Data'!$D$8,0,10*ROW('Hygiene Data'!D131))),DS137="No",ISNUMBER(OFFSET('Hygiene Data'!$D$8,0,10*ROW('Hygiene Data'!D131)))),CONCATENATE("[",ROUND(OFFSET('Hygiene Data'!$D$8,0,10*ROW('Hygiene Data'!D131)),0),"]"),IF(AND(ISNUMBER(OFFSET('Hygiene Data'!$D$8,0,10*ROW('Hygiene Data'!D131))),DS137="",ISNUMBER(OFFSET('Hygiene Data'!$D$8,0,10*ROW('Hygiene Data'!D131)))),OFFSET('Hygiene Data'!$D$8,0,10*ROW('Hygiene Data'!D131)),NA())))</f>
        <v>#N/A</v>
      </c>
      <c r="BE137" s="254" t="e">
        <f ca="true">+IF(AND(ISNUMBER(OFFSET('Hygiene Data'!$D$10,0,10*ROW('Hygiene Data'!D131))),DT137="Yes"),OFFSET('Hygiene Data'!$D$10,0,10*ROW('Hygiene Data'!D131)),IF(AND(ISNUMBER(OFFSET('Hygiene Data'!$D$10,0,10*ROW('Hygiene Data'!D131))),DT137="No",ISNUMBER(OFFSET('Hygiene Data'!$D$10,0,10*ROW('Hygiene Data'!D131)))),CONCATENATE("[",ROUND(OFFSET('Hygiene Data'!$D$10,0,10*ROW('Hygiene Data'!D131)),0),"]"),IF(AND(ISNUMBER(OFFSET('Hygiene Data'!$D$10,0,10*ROW('Hygiene Data'!D131))),DT137="",ISNUMBER(OFFSET('Hygiene Data'!$D$10,0,10*ROW('Hygiene Data'!D131)))),OFFSET('Hygiene Data'!$D$10,0,10*ROW('Hygiene Data'!D131)),NA())))</f>
        <v>#N/A</v>
      </c>
      <c r="BF137" s="254" t="e">
        <f ca="true">+IF(AND(ISNUMBER(OFFSET('Hygiene Data'!$E$6,0,10*ROW('Hygiene Data'!E131))),DU137="Yes"),OFFSET('Hygiene Data'!$E$6,0,10*ROW('Hygiene Data'!E131)),IF(AND(ISNUMBER(OFFSET('Hygiene Data'!$E$6,0,10*ROW('Hygiene Data'!E131))),DU137="No",ISNUMBER(OFFSET('Hygiene Data'!$E$6,0,10*ROW('Hygiene Data'!E131)))),CONCATENATE("[",ROUND(OFFSET('Hygiene Data'!$E$6,0,10*ROW('Hygiene Data'!E131)),0),"]"),IF(AND(ISNUMBER(OFFSET('Hygiene Data'!$E$6,0,10*ROW('Hygiene Data'!E131))),DU137="",ISNUMBER(OFFSET('Hygiene Data'!$E$6,0,10*ROW('Hygiene Data'!E131)))),OFFSET('Hygiene Data'!$E$6,0,10*ROW('Hygiene Data'!E131)),NA())))</f>
        <v>#N/A</v>
      </c>
      <c r="BG137" s="254" t="e">
        <f ca="true">+IF(AND(ISNUMBER(OFFSET('Hygiene Data'!$E$8,0,10*ROW('Hygiene Data'!E131))),DV137="Yes"),OFFSET('Hygiene Data'!$E$8,0,10*ROW('Hygiene Data'!E131)),IF(AND(ISNUMBER(OFFSET('Hygiene Data'!$E$8,0,10*ROW('Hygiene Data'!E131))),DV137="No",ISNUMBER(OFFSET('Hygiene Data'!$E$8,0,10*ROW('Hygiene Data'!E131)))),CONCATENATE("[",ROUND(OFFSET('Hygiene Data'!$E$8,0,10*ROW('Hygiene Data'!E131)),0),"]"),IF(AND(ISNUMBER(OFFSET('Hygiene Data'!$E$8,0,10*ROW('Hygiene Data'!E131))),DV137="",ISNUMBER(OFFSET('Hygiene Data'!$E$8,0,10*ROW('Hygiene Data'!E131)))),OFFSET('Hygiene Data'!$E$8,0,10*ROW('Hygiene Data'!E131)),NA())))</f>
        <v>#N/A</v>
      </c>
      <c r="BH137" s="254" t="e">
        <f ca="true">+IF(AND(ISNUMBER(OFFSET('Hygiene Data'!$E$10,0,10*ROW('Hygiene Data'!E131))),DW137="Yes"),OFFSET('Hygiene Data'!$E$10,0,10*ROW('Hygiene Data'!E131)),IF(AND(ISNUMBER(OFFSET('Hygiene Data'!$E$10,0,10*ROW('Hygiene Data'!E131))),DW137="No",ISNUMBER(OFFSET('Hygiene Data'!$E$10,0,10*ROW('Hygiene Data'!E131)))),CONCATENATE("[",ROUND(OFFSET('Hygiene Data'!$E$10,0,10*ROW('Hygiene Data'!E131)),0),"]"),IF(AND(ISNUMBER(OFFSET('Hygiene Data'!$E$10,0,10*ROW('Hygiene Data'!E131))),DW137="",ISNUMBER(OFFSET('Hygiene Data'!$E$10,0,10*ROW('Hygiene Data'!E131)))),OFFSET('Hygiene Data'!$E$10,0,10*ROW('Hygiene Data'!E131)),NA())))</f>
        <v>#N/A</v>
      </c>
      <c r="BI137" s="254" t="e">
        <f ca="true">+IF(AND(ISNUMBER(OFFSET('Hygiene Data'!$F$6,0,10*ROW('Hygiene Data'!F131))),DX137="Yes"),OFFSET('Hygiene Data'!$F$6,0,10*ROW('Hygiene Data'!F131)),IF(AND(ISNUMBER(OFFSET('Hygiene Data'!$F$6,0,10*ROW('Hygiene Data'!F131))),DX137="No",ISNUMBER(OFFSET('Hygiene Data'!$F$6,0,10*ROW('Hygiene Data'!F131)))),CONCATENATE("[",ROUND(OFFSET('Hygiene Data'!$F$6,0,10*ROW('Hygiene Data'!F131)),0),"]"),IF(AND(ISNUMBER(OFFSET('Hygiene Data'!$F$6,0,10*ROW('Hygiene Data'!F131))),DX137="",ISNUMBER(OFFSET('Hygiene Data'!$F$6,0,10*ROW('Hygiene Data'!F131)))),OFFSET('Hygiene Data'!$F$6,0,10*ROW('Hygiene Data'!F131)),NA())))</f>
        <v>#N/A</v>
      </c>
      <c r="BJ137" s="254" t="e">
        <f ca="true">+IF(AND(ISNUMBER(OFFSET('Hygiene Data'!$F$8,0,10*ROW('Hygiene Data'!F131))),DY137="Yes"),OFFSET('Hygiene Data'!$F$8,0,10*ROW('Hygiene Data'!F131)),IF(AND(ISNUMBER(OFFSET('Hygiene Data'!$F$8,0,10*ROW('Hygiene Data'!F131))),DY137="No",ISNUMBER(OFFSET('Hygiene Data'!$F$8,0,10*ROW('Hygiene Data'!F131)))),CONCATENATE("[",ROUND(OFFSET('Hygiene Data'!$F$8,0,10*ROW('Hygiene Data'!F131)),0),"]"),IF(AND(ISNUMBER(OFFSET('Hygiene Data'!$F$8,0,10*ROW('Hygiene Data'!F131))),DY137="",ISNUMBER(OFFSET('Hygiene Data'!$F$8,0,10*ROW('Hygiene Data'!F131)))),OFFSET('Hygiene Data'!$F$8,0,10*ROW('Hygiene Data'!F131)),NA())))</f>
        <v>#N/A</v>
      </c>
      <c r="BK137" s="254" t="e">
        <f ca="true">+IF(AND(ISNUMBER(OFFSET('Hygiene Data'!$F$10,0,10*ROW('Hygiene Data'!F131))),DZ137="Yes"),OFFSET('Hygiene Data'!$F$10,0,10*ROW('Hygiene Data'!F131)),IF(AND(ISNUMBER(OFFSET('Hygiene Data'!$F$10,0,10*ROW('Hygiene Data'!F131))),DZ137="No",ISNUMBER(OFFSET('Hygiene Data'!$F$10,0,10*ROW('Hygiene Data'!F131)))),CONCATENATE("[",ROUND(OFFSET('Hygiene Data'!$F$10,0,10*ROW('Hygiene Data'!F131)),0),"]"),IF(AND(ISNUMBER(OFFSET('Hygiene Data'!$F$10,0,10*ROW('Hygiene Data'!F131))),DZ137="",ISNUMBER(OFFSET('Hygiene Data'!$F$10,0,10*ROW('Hygiene Data'!F131)))),OFFSET('Hygiene Data'!$F$10,0,10*ROW('Hygiene Data'!F131)),NA())))</f>
        <v>#N/A</v>
      </c>
      <c r="BL137" s="254" t="e">
        <f ca="true">+IF(AND(ISNUMBER(OFFSET('Hygiene Data'!$G$6,0,10*ROW('Hygiene Data'!G131))),EA137="Yes"),OFFSET('Hygiene Data'!$G$6,0,10*ROW('Hygiene Data'!G131)),IF(AND(ISNUMBER(OFFSET('Hygiene Data'!$G$6,0,10*ROW('Hygiene Data'!G131))),EA137="No",ISNUMBER(OFFSET('Hygiene Data'!$G$6,0,10*ROW('Hygiene Data'!G131)))),CONCATENATE("[",ROUND(OFFSET('Hygiene Data'!$G$6,0,10*ROW('Hygiene Data'!G131)),0),"]"),IF(AND(ISNUMBER(OFFSET('Hygiene Data'!$G$6,0,10*ROW('Hygiene Data'!G131))),EA137="",ISNUMBER(OFFSET('Hygiene Data'!$G$6,0,10*ROW('Hygiene Data'!G131)))),OFFSET('Hygiene Data'!$G$6,0,10*ROW('Hygiene Data'!G131)),NA())))</f>
        <v>#N/A</v>
      </c>
      <c r="BM137" s="254" t="e">
        <f ca="true">+IF(AND(ISNUMBER(OFFSET('Hygiene Data'!$G$8,0,10*ROW('Hygiene Data'!G131))),EB137="Yes"),OFFSET('Hygiene Data'!$G$8,0,10*ROW('Hygiene Data'!G131)),IF(AND(ISNUMBER(OFFSET('Hygiene Data'!$G$8,0,10*ROW('Hygiene Data'!G131))),EB137="No",ISNUMBER(OFFSET('Hygiene Data'!$G$8,0,10*ROW('Hygiene Data'!G131)))),CONCATENATE("[",ROUND(OFFSET('Hygiene Data'!$G$8,0,10*ROW('Hygiene Data'!G131)),0),"]"),IF(AND(ISNUMBER(OFFSET('Hygiene Data'!$G$8,0,10*ROW('Hygiene Data'!G131))),EB137="",ISNUMBER(OFFSET('Hygiene Data'!$G$8,0,10*ROW('Hygiene Data'!G131)))),OFFSET('Hygiene Data'!$G$8,0,10*ROW('Hygiene Data'!G131)),NA())))</f>
        <v>#N/A</v>
      </c>
      <c r="BN137" s="254" t="e">
        <f ca="true">+IF(AND(ISNUMBER(OFFSET('Hygiene Data'!$G$10,0,10*ROW('Hygiene Data'!G131))),EC137="Yes"),OFFSET('Hygiene Data'!$G$10,0,10*ROW('Hygiene Data'!G131)),IF(AND(ISNUMBER(OFFSET('Hygiene Data'!$G$10,0,10*ROW('Hygiene Data'!G131))),EC137="No",ISNUMBER(OFFSET('Hygiene Data'!$G$10,0,10*ROW('Hygiene Data'!G131)))),CONCATENATE("[",ROUND(OFFSET('Hygiene Data'!$G$10,0,10*ROW('Hygiene Data'!G131)),0),"]"),IF(AND(ISNUMBER(OFFSET('Hygiene Data'!$G$10,0,10*ROW('Hygiene Data'!G131))),EC137="",ISNUMBER(OFFSET('Hygiene Data'!$G$10,0,10*ROW('Hygiene Data'!G131)))),OFFSET('Hygiene Data'!$G$10,0,10*ROW('Hygiene Data'!G131)),NA())))</f>
        <v>#N/A</v>
      </c>
      <c r="BO137" s="254" t="e">
        <f ca="true">+IF(AND(ISNUMBER(OFFSET('Hygiene Data'!$H$6,0,10*ROW('Hygiene Data'!H131))),ED137="Yes"),OFFSET('Hygiene Data'!$H$6,0,10*ROW('Hygiene Data'!H131)),IF(AND(ISNUMBER(OFFSET('Hygiene Data'!$H$6,0,10*ROW('Hygiene Data'!H131))),ED137="No",ISNUMBER(OFFSET('Hygiene Data'!$H$6,0,10*ROW('Hygiene Data'!H131)))),CONCATENATE("[",ROUND(OFFSET('Hygiene Data'!$H$6,0,10*ROW('Hygiene Data'!H131)),0),"]"),IF(AND(ISNUMBER(OFFSET('Hygiene Data'!$H$6,0,10*ROW('Hygiene Data'!H131))),ED137="",ISNUMBER(OFFSET('Hygiene Data'!$H$6,0,10*ROW('Hygiene Data'!H131)))),OFFSET('Hygiene Data'!$H$6,0,10*ROW('Hygiene Data'!H131)),NA())))</f>
        <v>#N/A</v>
      </c>
      <c r="BP137" s="254" t="e">
        <f ca="true">+IF(AND(ISNUMBER(OFFSET('Hygiene Data'!$H$8,0,10*ROW('Hygiene Data'!H131))),EE137="Yes"),OFFSET('Hygiene Data'!$H$8,0,10*ROW('Hygiene Data'!H131)),IF(AND(ISNUMBER(OFFSET('Hygiene Data'!$H$8,0,10*ROW('Hygiene Data'!H131))),EE137="No",ISNUMBER(OFFSET('Hygiene Data'!$H$8,0,10*ROW('Hygiene Data'!H131)))),CONCATENATE("[",ROUND(OFFSET('Hygiene Data'!$H$8,0,10*ROW('Hygiene Data'!H131)),0),"]"),IF(AND(ISNUMBER(OFFSET('Hygiene Data'!$H$8,0,10*ROW('Hygiene Data'!H131))),EE137="",ISNUMBER(OFFSET('Hygiene Data'!$H$8,0,10*ROW('Hygiene Data'!H131)))),OFFSET('Hygiene Data'!$H$8,0,10*ROW('Hygiene Data'!H131)),NA())))</f>
        <v>#N/A</v>
      </c>
      <c r="BQ137" s="254" t="e">
        <f ca="true">+IF(AND(ISNUMBER(OFFSET('Hygiene Data'!$H$10,0,10*ROW('Hygiene Data'!H131))),EF137="Yes"),OFFSET('Hygiene Data'!$H$10,0,10*ROW('Hygiene Data'!H131)),IF(AND(ISNUMBER(OFFSET('Hygiene Data'!$H$10,0,10*ROW('Hygiene Data'!H131))),EF137="No",ISNUMBER(OFFSET('Hygiene Data'!$H$10,0,10*ROW('Hygiene Data'!H131)))),CONCATENATE("[",ROUND(OFFSET('Hygiene Data'!$H$10,0,10*ROW('Hygiene Data'!H131)),0),"]"),IF(AND(ISNUMBER(OFFSET('Hygiene Data'!$H$10,0,10*ROW('Hygiene Data'!H131))),EF137="",ISNUMBER(OFFSET('Hygiene Data'!$H$10,0,10*ROW('Hygiene Data'!H131)))),OFFSET('Hygiene Data'!$H$10,0,10*ROW('Hygiene Data'!H131)),NA())))</f>
        <v>#N/A</v>
      </c>
      <c r="BS137" s="36" t="str">
        <f ca="true">+IF(OFFSET('Water Data'!$C$28,0,10*ROW('Water Data'!C131))="","",OFFSET('Water Data'!$C$28,0,10*ROW('Water Data'!C131)))</f>
        <v/>
      </c>
      <c r="BT137" s="36" t="str">
        <f ca="true">+IF(OFFSET('Water Data'!$C$29,0,10*ROW('Water Data'!C131))="","",OFFSET('Water Data'!$C$29,0,10*ROW('Water Data'!C131)))</f>
        <v/>
      </c>
      <c r="BU137" s="36" t="str">
        <f ca="true">+IF(OFFSET('Water Data'!$C$30,0,10*ROW('Water Data'!C131))="","",OFFSET('Water Data'!$C$30,0,10*ROW('Water Data'!C131)))</f>
        <v/>
      </c>
      <c r="BV137" s="36" t="str">
        <f ca="true">+IF(OFFSET('Water Data'!$D$28,0,10*ROW('Water Data'!D131))="","",OFFSET('Water Data'!$D$28,0,10*ROW('Water Data'!D131)))</f>
        <v/>
      </c>
      <c r="BW137" s="36" t="str">
        <f ca="true">+IF(OFFSET('Water Data'!$D$29,0,10*ROW('Water Data'!D131))="","",OFFSET('Water Data'!$D$29,0,10*ROW('Water Data'!D131)))</f>
        <v/>
      </c>
      <c r="BX137" s="36" t="str">
        <f ca="true">+IF(OFFSET('Water Data'!$D$30,0,10*ROW('Water Data'!D131))="","",OFFSET('Water Data'!$D$30,0,10*ROW('Water Data'!D131)))</f>
        <v/>
      </c>
      <c r="BY137" s="36" t="str">
        <f ca="true">+IF(OFFSET('Water Data'!$E$28,0,10*ROW('Water Data'!E131))="","",OFFSET('Water Data'!$E$28,0,10*ROW('Water Data'!E131)))</f>
        <v/>
      </c>
      <c r="BZ137" s="36" t="str">
        <f ca="true">+IF(OFFSET('Water Data'!$E$29,0,10*ROW('Water Data'!E131))="","",OFFSET('Water Data'!$E$29,0,10*ROW('Water Data'!E131)))</f>
        <v/>
      </c>
      <c r="CA137" s="36" t="str">
        <f ca="true">+IF(OFFSET('Water Data'!$E$30,0,10*ROW('Water Data'!E131))="","",OFFSET('Water Data'!$E$30,0,10*ROW('Water Data'!E131)))</f>
        <v/>
      </c>
      <c r="CB137" s="36" t="str">
        <f ca="true">+IF(OFFSET('Water Data'!$F$28,0,10*ROW('Water Data'!F131))="","",OFFSET('Water Data'!$F$28,0,10*ROW('Water Data'!F131)))</f>
        <v/>
      </c>
      <c r="CC137" s="36" t="str">
        <f ca="true">+IF(OFFSET('Water Data'!$F$29,0,10*ROW('Water Data'!F131))="","",OFFSET('Water Data'!$F$29,0,10*ROW('Water Data'!F131)))</f>
        <v/>
      </c>
      <c r="CD137" s="36" t="str">
        <f ca="true">+IF(OFFSET('Water Data'!$F$30,0,10*ROW('Water Data'!F131))="","",OFFSET('Water Data'!$F$30,0,10*ROW('Water Data'!F131)))</f>
        <v/>
      </c>
      <c r="CE137" s="36" t="str">
        <f ca="true">+IF(OFFSET('Water Data'!$G$28,0,10*ROW('Water Data'!G131))="","",OFFSET('Water Data'!$G$28,0,10*ROW('Water Data'!G131)))</f>
        <v/>
      </c>
      <c r="CF137" s="36" t="str">
        <f ca="true">+IF(OFFSET('Water Data'!$G$29,0,10*ROW('Water Data'!G131))="","",OFFSET('Water Data'!$G$29,0,10*ROW('Water Data'!G131)))</f>
        <v/>
      </c>
      <c r="CG137" s="36" t="str">
        <f ca="true">+IF(OFFSET('Water Data'!$G$30,0,10*ROW('Water Data'!G131))="","",OFFSET('Water Data'!$G$30,0,10*ROW('Water Data'!G131)))</f>
        <v/>
      </c>
      <c r="CH137" s="36" t="str">
        <f ca="true">+IF(OFFSET('Water Data'!$H$28,0,10*ROW('Water Data'!H131))="","",OFFSET('Water Data'!$H$28,0,10*ROW('Water Data'!H131)))</f>
        <v/>
      </c>
      <c r="CI137" s="36" t="str">
        <f ca="true">+IF(OFFSET('Water Data'!$H$29,0,10*ROW('Water Data'!H131))="","",OFFSET('Water Data'!$H$29,0,10*ROW('Water Data'!H131)))</f>
        <v/>
      </c>
      <c r="CJ137" s="36" t="str">
        <f ca="true">+IF(OFFSET('Water Data'!$H$30,0,10*ROW('Water Data'!H131))="","",OFFSET('Water Data'!$H$30,0,10*ROW('Water Data'!H131)))</f>
        <v/>
      </c>
      <c r="CK137" s="36" t="str">
        <f ca="true">+IF(OFFSET('Sanitation Data'!$C$29,0,10*ROW('Sanitation Data'!C131))="","",OFFSET('Sanitation Data'!$C$29,0,10*ROW('Sanitation Data'!C131)))</f>
        <v/>
      </c>
      <c r="CL137" s="36" t="str">
        <f ca="true">+IF(OFFSET('Sanitation Data'!$C$30,0,10*ROW('Sanitation Data'!C131))="","",OFFSET('Sanitation Data'!$C$30,0,10*ROW('Sanitation Data'!C131)))</f>
        <v/>
      </c>
      <c r="CM137" s="36" t="str">
        <f ca="true">+IF(OFFSET('Sanitation Data'!$C$31,0,10*ROW('Sanitation Data'!C131))="","",OFFSET('Sanitation Data'!$C$31,0,10*ROW('Sanitation Data'!C131)))</f>
        <v/>
      </c>
      <c r="CN137" s="36" t="str">
        <f ca="true">+IF(OFFSET('Sanitation Data'!$C$32,0,10*ROW('Sanitation Data'!C131))="","",OFFSET('Sanitation Data'!$C$32,0,10*ROW('Sanitation Data'!C131)))</f>
        <v/>
      </c>
      <c r="CO137" s="36" t="str">
        <f ca="true">+IF(OFFSET('Sanitation Data'!$C$33,0,10*ROW('Sanitation Data'!C131))="","",OFFSET('Sanitation Data'!$C$33,0,10*ROW('Sanitation Data'!C131)))</f>
        <v/>
      </c>
      <c r="CP137" s="36" t="str">
        <f ca="true">+IF(OFFSET('Sanitation Data'!$D$29,0,10*ROW('Sanitation Data'!D131))="","",OFFSET('Sanitation Data'!$D$29,0,10*ROW('Sanitation Data'!D131)))</f>
        <v/>
      </c>
      <c r="CQ137" s="36" t="str">
        <f ca="true">+IF(OFFSET('Sanitation Data'!$D$30,0,10*ROW('Sanitation Data'!D131))="","",OFFSET('Sanitation Data'!$D$30,0,10*ROW('Sanitation Data'!D131)))</f>
        <v/>
      </c>
      <c r="CR137" s="36" t="str">
        <f ca="true">+IF(OFFSET('Sanitation Data'!$D$31,0,10*ROW('Sanitation Data'!D131))="","",OFFSET('Sanitation Data'!$D$31,0,10*ROW('Sanitation Data'!D131)))</f>
        <v/>
      </c>
      <c r="CS137" s="36" t="str">
        <f ca="true">+IF(OFFSET('Sanitation Data'!$D$32,0,10*ROW('Sanitation Data'!D131))="","",OFFSET('Sanitation Data'!$D$32,0,10*ROW('Sanitation Data'!D131)))</f>
        <v/>
      </c>
      <c r="CT137" s="36" t="str">
        <f ca="true">+IF(OFFSET('Sanitation Data'!$D$33,0,10*ROW('Sanitation Data'!D131))="","",OFFSET('Sanitation Data'!$D$33,0,10*ROW('Sanitation Data'!D131)))</f>
        <v/>
      </c>
      <c r="CU137" s="36" t="str">
        <f ca="true">+IF(OFFSET('Sanitation Data'!$E$29,0,10*ROW('Sanitation Data'!E131))="","",OFFSET('Sanitation Data'!$E$29,0,10*ROW('Sanitation Data'!E131)))</f>
        <v/>
      </c>
      <c r="CV137" s="36" t="str">
        <f ca="true">+IF(OFFSET('Sanitation Data'!$E$30,0,10*ROW('Sanitation Data'!E131))="","",OFFSET('Sanitation Data'!$E$30,0,10*ROW('Sanitation Data'!E131)))</f>
        <v/>
      </c>
      <c r="CW137" s="36" t="str">
        <f ca="true">+IF(OFFSET('Sanitation Data'!$E$31,0,10*ROW('Sanitation Data'!E131))="","",OFFSET('Sanitation Data'!$E$31,0,10*ROW('Sanitation Data'!E131)))</f>
        <v/>
      </c>
      <c r="CX137" s="36" t="str">
        <f ca="true">+IF(OFFSET('Sanitation Data'!$E$32,0,10*ROW('Sanitation Data'!E131))="","",OFFSET('Sanitation Data'!$E$32,0,10*ROW('Sanitation Data'!E131)))</f>
        <v/>
      </c>
      <c r="CY137" s="36" t="str">
        <f ca="true">+IF(OFFSET('Sanitation Data'!$E$33,0,10*ROW('Sanitation Data'!E131))="","",OFFSET('Sanitation Data'!$E$33,0,10*ROW('Sanitation Data'!E131)))</f>
        <v/>
      </c>
      <c r="CZ137" s="36" t="str">
        <f ca="true">+IF(OFFSET('Sanitation Data'!$F$29,0,10*ROW('Sanitation Data'!F131))="","",OFFSET('Sanitation Data'!$F$29,0,10*ROW('Sanitation Data'!F131)))</f>
        <v/>
      </c>
      <c r="DA137" s="36" t="str">
        <f ca="true">+IF(OFFSET('Sanitation Data'!$F$30,0,10*ROW('Sanitation Data'!F131))="","",OFFSET('Sanitation Data'!$F$30,0,10*ROW('Sanitation Data'!F131)))</f>
        <v/>
      </c>
      <c r="DB137" s="36" t="str">
        <f ca="true">+IF(OFFSET('Sanitation Data'!$F$31,0,10*ROW('Sanitation Data'!F131))="","",OFFSET('Sanitation Data'!$F$31,0,10*ROW('Sanitation Data'!F131)))</f>
        <v/>
      </c>
      <c r="DC137" s="36" t="str">
        <f ca="true">+IF(OFFSET('Sanitation Data'!$F$32,0,10*ROW('Sanitation Data'!F131))="","",OFFSET('Sanitation Data'!$F$32,0,10*ROW('Sanitation Data'!F131)))</f>
        <v/>
      </c>
      <c r="DD137" s="36" t="str">
        <f ca="true">+IF(OFFSET('Sanitation Data'!$F$33,0,10*ROW('Sanitation Data'!F131))="","",OFFSET('Sanitation Data'!$F$33,0,10*ROW('Sanitation Data'!F131)))</f>
        <v/>
      </c>
      <c r="DE137" s="36" t="str">
        <f ca="true">+IF(OFFSET('Sanitation Data'!$G$29,0,10*ROW('Sanitation Data'!G131))="","",OFFSET('Sanitation Data'!$G$29,0,10*ROW('Sanitation Data'!G131)))</f>
        <v/>
      </c>
      <c r="DF137" s="36" t="str">
        <f ca="true">+IF(OFFSET('Sanitation Data'!$G$30,0,10*ROW('Sanitation Data'!G131))="","",OFFSET('Sanitation Data'!$G$30,0,10*ROW('Sanitation Data'!G131)))</f>
        <v/>
      </c>
      <c r="DG137" s="36" t="str">
        <f ca="true">+IF(OFFSET('Sanitation Data'!$G$31,0,10*ROW('Sanitation Data'!G131))="","",OFFSET('Sanitation Data'!$G$31,0,10*ROW('Sanitation Data'!G131)))</f>
        <v/>
      </c>
      <c r="DH137" s="36" t="str">
        <f ca="true">+IF(OFFSET('Sanitation Data'!$G$32,0,10*ROW('Sanitation Data'!G131))="","",OFFSET('Sanitation Data'!$G$32,0,10*ROW('Sanitation Data'!G131)))</f>
        <v/>
      </c>
      <c r="DI137" s="36" t="str">
        <f ca="true">+IF(OFFSET('Sanitation Data'!$G$33,0,10*ROW('Sanitation Data'!G131))="","",OFFSET('Sanitation Data'!$G$33,0,10*ROW('Sanitation Data'!G131)))</f>
        <v/>
      </c>
      <c r="DJ137" s="36" t="str">
        <f ca="true">+IF(OFFSET('Sanitation Data'!$H$29,0,10*ROW('Sanitation Data'!H131))="","",OFFSET('Sanitation Data'!$H$29,0,10*ROW('Sanitation Data'!H131)))</f>
        <v/>
      </c>
      <c r="DK137" s="36" t="str">
        <f ca="true">+IF(OFFSET('Sanitation Data'!$H$30,0,10*ROW('Sanitation Data'!H131))="","",OFFSET('Sanitation Data'!$H$30,0,10*ROW('Sanitation Data'!H131)))</f>
        <v/>
      </c>
      <c r="DL137" s="36" t="str">
        <f ca="true">+IF(OFFSET('Sanitation Data'!$H$31,0,10*ROW('Sanitation Data'!H131))="","",OFFSET('Sanitation Data'!$H$31,0,10*ROW('Sanitation Data'!H131)))</f>
        <v/>
      </c>
      <c r="DM137" s="36" t="str">
        <f ca="true">+IF(OFFSET('Sanitation Data'!$H$32,0,10*ROW('Sanitation Data'!H131))="","",OFFSET('Sanitation Data'!$H$32,0,10*ROW('Sanitation Data'!H131)))</f>
        <v/>
      </c>
      <c r="DN137" s="36" t="str">
        <f ca="true">+IF(OFFSET('Sanitation Data'!$H$33,0,10*ROW('Sanitation Data'!H131))="","",OFFSET('Sanitation Data'!$H$33,0,10*ROW('Sanitation Data'!H131)))</f>
        <v/>
      </c>
      <c r="DO137" s="36" t="str">
        <f ca="true">+IF(OFFSET('Hygiene Data'!$C$12,0,10*ROW('Hygiene Data'!C131))="","",OFFSET('Hygiene Data'!$C$12,0,10*ROW('Hygiene Data'!C131)))</f>
        <v/>
      </c>
      <c r="DP137" s="36" t="str">
        <f ca="true">+IF(OFFSET('Hygiene Data'!$C$13,0,10*ROW('Hygiene Data'!C131))="","",OFFSET('Hygiene Data'!$C$13,0,10*ROW('Hygiene Data'!C131)))</f>
        <v/>
      </c>
      <c r="DQ137" s="36" t="str">
        <f ca="true">+IF(OFFSET('Hygiene Data'!$C$14,0,10*ROW('Hygiene Data'!C131))="","",OFFSET('Hygiene Data'!$C$14,0,10*ROW('Hygiene Data'!C131)))</f>
        <v/>
      </c>
      <c r="DR137" s="36" t="str">
        <f ca="true">+IF(OFFSET('Hygiene Data'!$D$12,0,10*ROW('Hygiene Data'!D131))="","",OFFSET('Hygiene Data'!$D$12,0,10*ROW('Hygiene Data'!D131)))</f>
        <v/>
      </c>
      <c r="DS137" s="36" t="str">
        <f ca="true">+IF(OFFSET('Hygiene Data'!$D$13,0,10*ROW('Hygiene Data'!D131))="","",OFFSET('Hygiene Data'!$D$13,0,10*ROW('Hygiene Data'!D131)))</f>
        <v/>
      </c>
      <c r="DT137" s="36" t="str">
        <f ca="true">+IF(OFFSET('Hygiene Data'!$D$14,0,10*ROW('Hygiene Data'!D131))="","",OFFSET('Hygiene Data'!$D$14,0,10*ROW('Hygiene Data'!D131)))</f>
        <v/>
      </c>
      <c r="DU137" s="36" t="str">
        <f ca="true">+IF(OFFSET('Hygiene Data'!$E$12,0,10*ROW('Hygiene Data'!E131))="","",OFFSET('Hygiene Data'!$E$12,0,10*ROW('Hygiene Data'!E131)))</f>
        <v/>
      </c>
      <c r="DV137" s="36" t="str">
        <f ca="true">+IF(OFFSET('Hygiene Data'!$E$13,0,10*ROW('Hygiene Data'!E131))="","",OFFSET('Hygiene Data'!$E$13,0,10*ROW('Hygiene Data'!E131)))</f>
        <v/>
      </c>
      <c r="DW137" s="36" t="str">
        <f ca="true">+IF(OFFSET('Hygiene Data'!$E$14,0,10*ROW('Hygiene Data'!E131))="","",OFFSET('Hygiene Data'!$E$14,0,10*ROW('Hygiene Data'!E131)))</f>
        <v/>
      </c>
      <c r="DX137" s="36" t="str">
        <f ca="true">+IF(OFFSET('Hygiene Data'!$F$12,0,10*ROW('Hygiene Data'!F131))="","",OFFSET('Hygiene Data'!$F$12,0,10*ROW('Hygiene Data'!F131)))</f>
        <v/>
      </c>
      <c r="DY137" s="36" t="str">
        <f ca="true">+IF(OFFSET('Hygiene Data'!$F$13,0,10*ROW('Hygiene Data'!F131))="","",OFFSET('Hygiene Data'!$F$13,0,10*ROW('Hygiene Data'!F131)))</f>
        <v/>
      </c>
      <c r="DZ137" s="36" t="str">
        <f ca="true">+IF(OFFSET('Hygiene Data'!$F$14,0,10*ROW('Hygiene Data'!F131))="","",OFFSET('Hygiene Data'!$F$14,0,10*ROW('Hygiene Data'!F131)))</f>
        <v/>
      </c>
      <c r="EA137" s="36" t="str">
        <f ca="true">+IF(OFFSET('Hygiene Data'!$G$12,0,10*ROW('Hygiene Data'!G131))="","",OFFSET('Hygiene Data'!$G$12,0,10*ROW('Hygiene Data'!G131)))</f>
        <v/>
      </c>
      <c r="EB137" s="36" t="str">
        <f ca="true">+IF(OFFSET('Hygiene Data'!$G$13,0,10*ROW('Hygiene Data'!G131))="","",OFFSET('Hygiene Data'!$G$13,0,10*ROW('Hygiene Data'!G131)))</f>
        <v/>
      </c>
      <c r="EC137" s="36" t="str">
        <f ca="true">+IF(OFFSET('Hygiene Data'!$G$14,0,10*ROW('Hygiene Data'!G131))="","",OFFSET('Hygiene Data'!$G$14,0,10*ROW('Hygiene Data'!G131)))</f>
        <v/>
      </c>
      <c r="ED137" s="36" t="str">
        <f ca="true">+IF(OFFSET('Hygiene Data'!$H$12,0,10*ROW('Hygiene Data'!H131))="","",OFFSET('Hygiene Data'!$H$12,0,10*ROW('Hygiene Data'!H131)))</f>
        <v/>
      </c>
      <c r="EE137" s="36" t="str">
        <f ca="true">+IF(OFFSET('Hygiene Data'!$H$13,0,10*ROW('Hygiene Data'!H131))="","",OFFSET('Hygiene Data'!$H$13,0,10*ROW('Hygiene Data'!H131)))</f>
        <v/>
      </c>
      <c r="EF137" s="36" t="str">
        <f ca="true">+IF(OFFSET('Hygiene Data'!$H$14,0,10*ROW('Hygiene Data'!H131))="","",OFFSET('Hygiene Data'!$H$14,0,10*ROW('Hygiene Data'!H131)))</f>
        <v/>
      </c>
    </row>
    <row r="138" x14ac:dyDescent="0.2">
      <c r="A138" s="59" t="str">
        <f ca="true">+IF(OFFSET('Water Data'!$B$1,0,10*ROW('Water Data'!B135))="","",OFFSET('Water Data'!$B$1,0,10*ROW('Water Data'!B135)))</f>
        <v/>
      </c>
      <c r="B138" s="59" t="str">
        <f ca="true">+IF(OFFSET('Water Data'!$A$3,0,10*ROW('Water Data'!A135))="","",OFFSET('Water Data'!$A$3,0,10*ROW('Water Data'!A135)))</f>
        <v/>
      </c>
      <c r="C138" s="59" t="str">
        <f ca="true">+IF(OFFSET('Water Data'!$C$3,0,10*ROW('Water Data'!C135))="","",OFFSET('Water Data'!$C$3,0,10*ROW('Water Data'!C135)))</f>
        <v/>
      </c>
      <c r="D138" s="252" t="e">
        <f ca="true">+IF(AND(ISNUMBER(OFFSET('Water Data'!$C$5,0,10*ROW('Water Data'!C132))),BS138="Yes"),100-OFFSET('Water Data'!$C$5,0,10*ROW('Water Data'!C132)),IF(AND(ISNUMBER(OFFSET('Water Data'!$C$5,0,10*ROW('Water Data'!C132))),BS138="No",ISNUMBER(OFFSET('Water Data'!$C$5,0,10*ROW('Water Data'!C132)))),CONCATENATE("[",ROUND(100-OFFSET('Water Data'!$C$5,0,10*ROW('Water Data'!C132)),0),"]"),IF(AND(ISNUMBER(OFFSET('Water Data'!$C$5,0,10*ROW('Water Data'!C132))),BS138="",ISNUMBER(OFFSET('Water Data'!$C$5,0,10*ROW('Water Data'!C132)))),100-OFFSET('Water Data'!$C$5,0,10*ROW('Water Data'!C132)),NA())))</f>
        <v>#N/A</v>
      </c>
      <c r="E138" s="252" t="e">
        <f ca="true">+IF(AND(ISNUMBER(OFFSET('Water Data'!$C$7,0,10*ROW('Water Data'!D132))),BT138="Yes"),OFFSET('Water Data'!$C$7,0,10*ROW('Water Data'!C132)),IF(AND(ISNUMBER(OFFSET('Water Data'!$C$7,0,10*ROW('Water Data'!C132))),BT138="No",ISNUMBER(OFFSET('Water Data'!$C$7,0,10*ROW('Water Data'!C132)))),CONCATENATE("[",ROUND(OFFSET('Water Data'!$C$7,0,10*ROW('Water Data'!C132)),0),"]"),IF(AND(ISNUMBER(OFFSET('Water Data'!$C$7,0,10*ROW('Water Data'!C132))),BT138="",ISNUMBER(OFFSET('Water Data'!$C$7,0,10*ROW('Water Data'!C132)))),OFFSET('Water Data'!$C$7,0,10*ROW('Water Data'!C132)),NA())))</f>
        <v>#N/A</v>
      </c>
      <c r="F138" s="252" t="e">
        <f ca="true">+IF(AND(ISNUMBER(OFFSET('Water Data'!$C$10,0,10*ROW('Water Data'!C132))),BU138="Yes"),OFFSET('Water Data'!$C$10,0,10*ROW('Water Data'!C132)),IF(AND(ISNUMBER(OFFSET('Water Data'!$C$10,0,10*ROW('Water Data'!C132))),BU138="No",ISNUMBER(OFFSET('Water Data'!$C$10,0,10*ROW('Water Data'!C132)))),CONCATENATE("[",ROUND(OFFSET('Water Data'!$C$10,0,10*ROW('Water Data'!C132)),0),"]"),IF(AND(ISNUMBER(OFFSET('Water Data'!$C$10,0,10*ROW('Water Data'!C132))),BU138="",ISNUMBER(OFFSET('Water Data'!$C$10,0,10*ROW('Water Data'!C132)))),OFFSET('Water Data'!$C$10,0,10*ROW('Water Data'!C132)),NA())))</f>
        <v>#N/A</v>
      </c>
      <c r="G138" s="252" t="e">
        <f ca="true">+IF(AND(ISNUMBER(OFFSET('Water Data'!$D$5,0,10*ROW('Water Data'!D132))),BV138="Yes"),100-OFFSET('Water Data'!$D$5,0,10*ROW('Water Data'!D132)),IF(AND(ISNUMBER(OFFSET('Water Data'!$D$5,0,10*ROW('Water Data'!D132))),BV138="No",ISNUMBER(OFFSET('Water Data'!$D$5,0,10*ROW('Water Data'!D132)))),CONCATENATE("[",ROUND(100-OFFSET('Water Data'!$D$5,0,10*ROW('Water Data'!D132)),0),"]"),IF(AND(ISNUMBER(OFFSET('Water Data'!$D$5,0,10*ROW('Water Data'!D132))),BV138="",ISNUMBER(OFFSET('Water Data'!$D$5,0,10*ROW('Water Data'!D132)))),100-OFFSET('Water Data'!$D$5,0,10*ROW('Water Data'!D132)),NA())))</f>
        <v>#N/A</v>
      </c>
      <c r="H138" s="252" t="e">
        <f ca="true">+IF(AND(ISNUMBER(OFFSET('Water Data'!$D$7,0,10*ROW('Water Data'!D132))),BW138="Yes"),OFFSET('Water Data'!$D$7,0,10*ROW('Water Data'!D132)),IF(AND(ISNUMBER(OFFSET('Water Data'!$D$7,0,10*ROW('Water Data'!D132))),BW138="No",ISNUMBER(OFFSET('Water Data'!$D$7,0,10*ROW('Water Data'!D132)))),CONCATENATE("[",ROUND(OFFSET('Water Data'!$C$7,0,10*ROW('Water Data'!D132)),0),"]"),IF(AND(ISNUMBER(OFFSET('Water Data'!$D$7,0,10*ROW('Water Data'!D132))),BW138="",ISNUMBER(OFFSET('Water Data'!$D$7,0,10*ROW('Water Data'!D132)))),OFFSET('Water Data'!$D$7,0,10*ROW('Water Data'!D132)),NA())))</f>
        <v>#N/A</v>
      </c>
      <c r="I138" s="252" t="e">
        <f ca="true">+IF(AND(ISNUMBER(OFFSET('Water Data'!$D$10,0,10*ROW('Water Data'!D132))),BX138="Yes"),OFFSET('Water Data'!$D$10,0,10*ROW('Water Data'!D132)),IF(AND(ISNUMBER(OFFSET('Water Data'!$D$10,0,10*ROW('Water Data'!D132))),BX138="No",ISNUMBER(OFFSET('Water Data'!$D$10,0,10*ROW('Water Data'!D132)))),CONCATENATE("[",ROUND(OFFSET('Water Data'!$D$10,0,10*ROW('Water Data'!D132)),0),"]"),IF(AND(ISNUMBER(OFFSET('Water Data'!$D$10,0,10*ROW('Water Data'!D132))),BX138="",ISNUMBER(OFFSET('Water Data'!$D$10,0,10*ROW('Water Data'!D132)))),OFFSET('Water Data'!$D$10,0,10*ROW('Water Data'!D132)),NA())))</f>
        <v>#N/A</v>
      </c>
      <c r="J138" s="252" t="e">
        <f ca="true">+IF(AND(ISNUMBER(OFFSET('Water Data'!$E$5,0,10*ROW('Water Data'!E132))),BY138="Yes"),100-OFFSET('Water Data'!$E$5,0,10*ROW('Water Data'!E132)),IF(AND(ISNUMBER(OFFSET('Water Data'!$E$5,0,10*ROW('Water Data'!E132))),BY138="No",ISNUMBER(OFFSET('Water Data'!$E$5,0,10*ROW('Water Data'!E132)))),CONCATENATE("[",ROUND(100-OFFSET('Water Data'!$E$5,0,10*ROW('Water Data'!E132)),0),"]"),IF(AND(ISNUMBER(OFFSET('Water Data'!$E$5,0,10*ROW('Water Data'!E132))),BY138="",ISNUMBER(OFFSET('Water Data'!$E$5,0,10*ROW('Water Data'!E132)))),100-OFFSET('Water Data'!$E$5,0,10*ROW('Water Data'!E132)),NA())))</f>
        <v>#N/A</v>
      </c>
      <c r="K138" s="252" t="e">
        <f ca="true">+IF(AND(ISNUMBER(OFFSET('Water Data'!$E$7,0,10*ROW('Water Data'!E132))),BZ138="Yes"),OFFSET('Water Data'!$E$7,0,10*ROW('Water Data'!E132)),IF(AND(ISNUMBER(OFFSET('Water Data'!$E$7,0,10*ROW('Water Data'!E132))),BZ138="No",ISNUMBER(OFFSET('Water Data'!$E$7,0,10*ROW('Water Data'!E132)))),CONCATENATE("[",ROUND(OFFSET('Water Data'!$E$7,0,10*ROW('Water Data'!E132)),0),"]"),IF(AND(ISNUMBER(OFFSET('Water Data'!$E$7,0,10*ROW('Water Data'!E132))),BZ138="",ISNUMBER(OFFSET('Water Data'!$E$7,0,10*ROW('Water Data'!E132)))),OFFSET('Water Data'!$E$7,0,10*ROW('Water Data'!E132)),NA())))</f>
        <v>#N/A</v>
      </c>
      <c r="L138" s="252" t="e">
        <f ca="true">+IF(AND(ISNUMBER(OFFSET('Water Data'!$E$10,0,10*ROW('Water Data'!E132))),CA138="Yes"),OFFSET('Water Data'!$E$10,0,10*ROW('Water Data'!E132)),IF(AND(ISNUMBER(OFFSET('Water Data'!$E$10,0,10*ROW('Water Data'!E132))),CA138="No",ISNUMBER(OFFSET('Water Data'!$E$10,0,10*ROW('Water Data'!E132)))),CONCATENATE("[",ROUND(OFFSET('Water Data'!$E$10,0,10*ROW('Water Data'!E132)),0),"]"),IF(AND(ISNUMBER(OFFSET('Water Data'!$E$10,0,10*ROW('Water Data'!E132))),CA138="",ISNUMBER(OFFSET('Water Data'!$E$10,0,10*ROW('Water Data'!E132)))),OFFSET('Water Data'!$E$10,0,10*ROW('Water Data'!E132)),NA())))</f>
        <v>#N/A</v>
      </c>
      <c r="M138" s="252" t="e">
        <f ca="true">+IF(AND(ISNUMBER(OFFSET('Water Data'!$F$5,0,10*ROW('Water Data'!F132))),CB138="Yes"),100-OFFSET('Water Data'!$F$5,0,10*ROW('Water Data'!F132)),IF(AND(ISNUMBER(OFFSET('Water Data'!$F$5,0,10*ROW('Water Data'!F132))),CB138="No",ISNUMBER(OFFSET('Water Data'!$F$5,0,10*ROW('Water Data'!F132)))),CONCATENATE("[",ROUND(100-OFFSET('Water Data'!$F$5,0,10*ROW('Water Data'!F132)),0),"]"),IF(AND(ISNUMBER(OFFSET('Water Data'!$F$5,0,10*ROW('Water Data'!F132))),CB138="",ISNUMBER(OFFSET('Water Data'!$F$5,0,10*ROW('Water Data'!F132)))),100-OFFSET('Water Data'!$F$5,0,10*ROW('Water Data'!F132)),NA())))</f>
        <v>#N/A</v>
      </c>
      <c r="N138" s="252" t="e">
        <f ca="true">+IF(AND(ISNUMBER(OFFSET('Water Data'!$F$7,0,10*ROW('Water Data'!F132))),CC138="Yes"),OFFSET('Water Data'!$F$7,0,10*ROW('Water Data'!F132)),IF(AND(ISNUMBER(OFFSET('Water Data'!$F$7,0,10*ROW('Water Data'!F132))),CC138="No",ISNUMBER(OFFSET('Water Data'!$F$7,0,10*ROW('Water Data'!F132)))),CONCATENATE("[",ROUND(OFFSET('Water Data'!$F$7,0,10*ROW('Water Data'!F132)),0),"]"),IF(AND(ISNUMBER(OFFSET('Water Data'!$F$7,0,10*ROW('Water Data'!F132))),CC138="",ISNUMBER(OFFSET('Water Data'!$F$7,0,10*ROW('Water Data'!F132)))),OFFSET('Water Data'!$F$7,0,10*ROW('Water Data'!F132)),NA())))</f>
        <v>#N/A</v>
      </c>
      <c r="O138" s="252" t="e">
        <f ca="true">+IF(AND(ISNUMBER(OFFSET('Water Data'!$F$10,0,10*ROW('Water Data'!F132))),CD138="Yes"),OFFSET('Water Data'!$F$10,0,10*ROW('Water Data'!F132)),IF(AND(ISNUMBER(OFFSET('Water Data'!$F$10,0,10*ROW('Water Data'!F132))),CD138="No",ISNUMBER(OFFSET('Water Data'!$F$10,0,10*ROW('Water Data'!F132)))),CONCATENATE("[",ROUND(OFFSET('Water Data'!$F$10,0,10*ROW('Water Data'!F132)),0),"]"),IF(AND(ISNUMBER(OFFSET('Water Data'!$F$10,0,10*ROW('Water Data'!F132))),CD138="",ISNUMBER(OFFSET('Water Data'!$F$10,0,10*ROW('Water Data'!F132)))),OFFSET('Water Data'!$F$10,0,10*ROW('Water Data'!F132)),NA())))</f>
        <v>#N/A</v>
      </c>
      <c r="P138" s="252" t="e">
        <f ca="true">+IF(AND(ISNUMBER(OFFSET('Water Data'!$G$5,0,10*ROW('Water Data'!G132))),CE138="Yes"),100-OFFSET('Water Data'!$G$5,0,10*ROW('Water Data'!G132)),IF(AND(ISNUMBER(OFFSET('Water Data'!$G$5,0,10*ROW('Water Data'!G132))),CE138="No",ISNUMBER(OFFSET('Water Data'!$G$5,0,10*ROW('Water Data'!G132)))),CONCATENATE("[",ROUND(100-OFFSET('Water Data'!$G$5,0,10*ROW('Water Data'!G132)),0),"]"),IF(AND(ISNUMBER(OFFSET('Water Data'!$G$5,0,10*ROW('Water Data'!G132))),CE138="",ISNUMBER(OFFSET('Water Data'!$G$5,0,10*ROW('Water Data'!G132)))),100-OFFSET('Water Data'!$G$5,0,10*ROW('Water Data'!G132)),NA())))</f>
        <v>#N/A</v>
      </c>
      <c r="Q138" s="252" t="e">
        <f ca="true">+IF(AND(ISNUMBER(OFFSET('Water Data'!$G$7,0,10*ROW('Water Data'!G132))),CF138="Yes"),OFFSET('Water Data'!$G$7,0,10*ROW('Water Data'!G132)),IF(AND(ISNUMBER(OFFSET('Water Data'!$G$7,0,10*ROW('Water Data'!G132))),CF138="No",ISNUMBER(OFFSET('Water Data'!$G$7,0,10*ROW('Water Data'!G132)))),CONCATENATE("[",ROUND(OFFSET('Water Data'!$G$7,0,10*ROW('Water Data'!G132)),0),"]"),IF(AND(ISNUMBER(OFFSET('Water Data'!$G$7,0,10*ROW('Water Data'!G132))),CF138="",ISNUMBER(OFFSET('Water Data'!$G$7,0,10*ROW('Water Data'!G132)))),OFFSET('Water Data'!$G$7,0,10*ROW('Water Data'!G132)),NA())))</f>
        <v>#N/A</v>
      </c>
      <c r="R138" s="252" t="e">
        <f ca="true">+IF(AND(ISNUMBER(OFFSET('Water Data'!$G$10,0,10*ROW('Water Data'!G132))),CG138="Yes"),OFFSET('Water Data'!$G$10,0,10*ROW('Water Data'!G132)),IF(AND(ISNUMBER(OFFSET('Water Data'!$G$10,0,10*ROW('Water Data'!G132))),CG138="No",ISNUMBER(OFFSET('Water Data'!$G$10,0,10*ROW('Water Data'!G132)))),CONCATENATE("[",ROUND(OFFSET('Water Data'!$G$10,0,10*ROW('Water Data'!G132)),0),"]"),IF(AND(ISNUMBER(OFFSET('Water Data'!$G$10,0,10*ROW('Water Data'!G132))),CG138="",ISNUMBER(OFFSET('Water Data'!$G$10,0,10*ROW('Water Data'!G132)))),OFFSET('Water Data'!$G$10,0,10*ROW('Water Data'!G132)),NA())))</f>
        <v>#N/A</v>
      </c>
      <c r="S138" s="252" t="e">
        <f ca="true">+IF(AND(ISNUMBER(OFFSET('Water Data'!$H$5,0,10*ROW('Water Data'!H132))),CH138="Yes"),100-OFFSET('Water Data'!$H$5,0,10*ROW('Water Data'!H132)),IF(AND(ISNUMBER(OFFSET('Water Data'!$H$5,0,10*ROW('Water Data'!H132))),CH138="No",ISNUMBER(OFFSET('Water Data'!$H$5,0,10*ROW('Water Data'!H132)))),CONCATENATE("[",ROUND(100-OFFSET('Water Data'!$H$5,0,10*ROW('Water Data'!H132)),0),"]"),IF(AND(ISNUMBER(OFFSET('Water Data'!$H$5,0,10*ROW('Water Data'!H132))),CH138="",ISNUMBER(OFFSET('Water Data'!$H$5,0,10*ROW('Water Data'!H132)))),100-OFFSET('Water Data'!$H$5,0,10*ROW('Water Data'!H132)),NA())))</f>
        <v>#N/A</v>
      </c>
      <c r="T138" s="252" t="e">
        <f ca="true">+IF(AND(ISNUMBER(OFFSET('Water Data'!$H$7,0,10*ROW('Water Data'!H132))),CI138="Yes"),OFFSET('Water Data'!$H$7,0,10*ROW('Water Data'!H132)),IF(AND(ISNUMBER(OFFSET('Water Data'!$H$7,0,10*ROW('Water Data'!H132))),CI138="No",ISNUMBER(OFFSET('Water Data'!$H$7,0,10*ROW('Water Data'!H132)))),CONCATENATE("[",ROUND(OFFSET('Water Data'!$H$7,0,10*ROW('Water Data'!H132)),0),"]"),IF(AND(ISNUMBER(OFFSET('Water Data'!$H$7,0,10*ROW('Water Data'!H132))),CI138="",ISNUMBER(OFFSET('Water Data'!$H$7,0,10*ROW('Water Data'!H132)))),OFFSET('Water Data'!$H$7,0,10*ROW('Water Data'!H132)),NA())))</f>
        <v>#N/A</v>
      </c>
      <c r="U138" s="252" t="e">
        <f ca="true">+IF(AND(ISNUMBER(OFFSET('Water Data'!$H$10,0,10*ROW('Water Data'!H132))),CJ138="Yes"),OFFSET('Water Data'!$H$10,0,10*ROW('Water Data'!H132)),IF(AND(ISNUMBER(OFFSET('Water Data'!$H$10,0,10*ROW('Water Data'!H132))),CJ138="No",ISNUMBER(OFFSET('Water Data'!$H$10,0,10*ROW('Water Data'!H132)))),CONCATENATE("[",ROUND(OFFSET('Water Data'!$H$10,0,10*ROW('Water Data'!H132)),0),"]"),IF(AND(ISNUMBER(OFFSET('Water Data'!$H$10,0,10*ROW('Water Data'!H132))),CJ138="",ISNUMBER(OFFSET('Water Data'!$H$10,0,10*ROW('Water Data'!H132)))),OFFSET('Water Data'!$H$10,0,10*ROW('Water Data'!H132)),NA())))</f>
        <v>#N/A</v>
      </c>
      <c r="V138" s="253" t="e">
        <f ca="true">+IF(AND(ISNUMBER(OFFSET('Sanitation Data'!$C$5,0,10*ROW('Sanitation Data'!C132))),CK138="Yes"),100-OFFSET('Sanitation Data'!$C$5,0,10*ROW('Sanitation Data'!C132)),IF(AND(ISNUMBER(OFFSET('Sanitation Data'!$C$5,0,10*ROW('Sanitation Data'!C132))),CK138="No",ISNUMBER(OFFSET('Sanitation Data'!$C$5,0,10*ROW('Sanitation Data'!C132)))),CONCATENATE("[",ROUND(100-OFFSET('Sanitation Data'!$C$5,0,10*ROW('Sanitation Data'!C132)),0),"]"),IF(AND(ISNUMBER(OFFSET('Sanitation Data'!$C$5,0,10*ROW('Sanitation Data'!C132))),CK138="",ISNUMBER(OFFSET('Sanitation Data'!$C$5,0,10*ROW('Sanitation Data'!C132)))),100-OFFSET('Sanitation Data'!$C$5,0,10*ROW('Sanitation Data'!C132)),NA())))</f>
        <v>#N/A</v>
      </c>
      <c r="W138" s="253" t="e">
        <f ca="true">+IF(AND(ISNUMBER(OFFSET('Sanitation Data'!$C$7,0,10*ROW('Sanitation Data'!C132))),CL138="Yes"),OFFSET('Sanitation Data'!$C$7,0,10*ROW('Sanitation Data'!C132)),IF(AND(ISNUMBER(OFFSET('Sanitation Data'!$C$7,0,10*ROW('Sanitation Data'!C132))),CL138="No",ISNUMBER(OFFSET('Sanitation Data'!$C$7,0,10*ROW('Sanitation Data'!C132)))),CONCATENATE("[",ROUND(OFFSET('Sanitation Data'!$C$7,0,10*ROW('Sanitation Data'!C132)),0),"]"),IF(AND(ISNUMBER(OFFSET('Sanitation Data'!$C$7,0,10*ROW('Sanitation Data'!C132))),CL138="",ISNUMBER(OFFSET('Sanitation Data'!$C$7,0,10*ROW('Sanitation Data'!C132)))),OFFSET('Sanitation Data'!$C$7,0,10*ROW('Sanitation Data'!C132)),NA())))</f>
        <v>#N/A</v>
      </c>
      <c r="X138" s="253" t="e">
        <f ca="true">+IF(AND(ISNUMBER(OFFSET('Sanitation Data'!$C$11,0,10*ROW('Sanitation Data'!C132))),CM138="Yes"),OFFSET('Sanitation Data'!$C$11,0,10*ROW('Sanitation Data'!C132)),IF(AND(ISNUMBER(OFFSET('Sanitation Data'!$C$11,0,10*ROW('Sanitation Data'!C132))),CM138="No",ISNUMBER(OFFSET('Sanitation Data'!$C$11,0,10*ROW('Sanitation Data'!C132)))),CONCATENATE("[",ROUND(OFFSET('Sanitation Data'!$C$11,0,10*ROW('Sanitation Data'!C132)),0),"]"),IF(AND(ISNUMBER(OFFSET('Sanitation Data'!$C$11,0,10*ROW('Sanitation Data'!C132))),CM138="",ISNUMBER(OFFSET('Sanitation Data'!$C$11,0,10*ROW('Sanitation Data'!C132)))),OFFSET('Sanitation Data'!$C$11,0,10*ROW('Sanitation Data'!C132)),NA())))</f>
        <v>#N/A</v>
      </c>
      <c r="Y138" s="253" t="e">
        <f ca="true">+IF(AND(ISNUMBER(OFFSET('Sanitation Data'!$C$12,0,10*ROW('Sanitation Data'!C132))),CN138="Yes"),OFFSET('Sanitation Data'!$C$12,0,10*ROW('Sanitation Data'!C132)),IF(AND(ISNUMBER(OFFSET('Sanitation Data'!$C$12,0,10*ROW('Sanitation Data'!C132))),CN138="No",ISNUMBER(OFFSET('Sanitation Data'!$C$12,0,10*ROW('Sanitation Data'!C132)))),CONCATENATE("[",ROUND(OFFSET('Sanitation Data'!$C$12,0,10*ROW('Sanitation Data'!C132)),0),"]"),IF(AND(ISNUMBER(OFFSET('Sanitation Data'!$C$12,0,10*ROW('Sanitation Data'!C132))),CN138="",ISNUMBER(OFFSET('Sanitation Data'!$C$12,0,10*ROW('Sanitation Data'!C132)))),OFFSET('Sanitation Data'!$C$12,0,10*ROW('Sanitation Data'!C132)),NA())))</f>
        <v>#N/A</v>
      </c>
      <c r="Z138" s="253" t="e">
        <f ca="true">+IF(AND(ISNUMBER(OFFSET('Sanitation Data'!$C$13,0,10*ROW('Sanitation Data'!C132))),CO138="Yes"),OFFSET('Sanitation Data'!$C$13,0,10*ROW('Sanitation Data'!C132)),IF(AND(ISNUMBER(OFFSET('Sanitation Data'!$C$13,0,10*ROW('Sanitation Data'!C132))),CO138="No",ISNUMBER(OFFSET('Sanitation Data'!$C$13,0,10*ROW('Sanitation Data'!C132)))),CONCATENATE("[",ROUND(OFFSET('Sanitation Data'!$C$13,0,10*ROW('Sanitation Data'!C132)),0),"]"),IF(AND(ISNUMBER(OFFSET('Sanitation Data'!$C$13,0,10*ROW('Sanitation Data'!C132))),CO138="",ISNUMBER(OFFSET('Sanitation Data'!$C$13,0,10*ROW('Sanitation Data'!C132)))),OFFSET('Sanitation Data'!$C$13,0,10*ROW('Sanitation Data'!C132)),NA())))</f>
        <v>#N/A</v>
      </c>
      <c r="AA138" s="253" t="e">
        <f ca="true">+IF(AND(ISNUMBER(OFFSET('Sanitation Data'!$D$5,0,10*ROW('Sanitation Data'!D132))),CP138="Yes"),100-OFFSET('Sanitation Data'!$D$5,0,10*ROW('Sanitation Data'!D132)),IF(AND(ISNUMBER(OFFSET('Sanitation Data'!$D$5,0,10*ROW('Sanitation Data'!D132))),CP138="No",ISNUMBER(OFFSET('Sanitation Data'!$D$5,0,10*ROW('Sanitation Data'!D132)))),CONCATENATE("[",ROUND(100-OFFSET('Sanitation Data'!$D$5,0,10*ROW('Sanitation Data'!D132)),0),"]"),IF(AND(ISNUMBER(OFFSET('Sanitation Data'!$D$5,0,10*ROW('Sanitation Data'!D132))),CP138="",ISNUMBER(OFFSET('Sanitation Data'!$D$5,0,10*ROW('Sanitation Data'!D132)))),100-OFFSET('Sanitation Data'!$D$5,0,10*ROW('Sanitation Data'!D132)),NA())))</f>
        <v>#N/A</v>
      </c>
      <c r="AB138" s="253" t="e">
        <f ca="true">+IF(AND(ISNUMBER(OFFSET('Sanitation Data'!$D$7,0,10*ROW('Sanitation Data'!D132))),CQ138="Yes"),OFFSET('Sanitation Data'!$D$7,0,10*ROW('Sanitation Data'!G132)),IF(AND(ISNUMBER(OFFSET('Sanitation Data'!$D$7,0,10*ROW('Sanitation Data'!D132))),CQ138="No",ISNUMBER(OFFSET('Sanitation Data'!$D$7,0,10*ROW('Sanitation Data'!D132)))),CONCATENATE("[",ROUND(OFFSET('Sanitation Data'!$D$7,0,10*ROW('Sanitation Data'!D132)),0),"]"),IF(AND(ISNUMBER(OFFSET('Sanitation Data'!$D$7,0,10*ROW('Sanitation Data'!D132))),CQ138="",ISNUMBER(OFFSET('Sanitation Data'!$D$7,0,10*ROW('Sanitation Data'!D132)))),OFFSET('Sanitation Data'!$D$7,0,10*ROW('Sanitation Data'!D132)),NA())))</f>
        <v>#N/A</v>
      </c>
      <c r="AC138" s="253" t="e">
        <f ca="true">+IF(AND(ISNUMBER(OFFSET('Sanitation Data'!$D$11,0,10*ROW('Sanitation Data'!D132))),CR138="Yes"),OFFSET('Sanitation Data'!$D$11,0,10*ROW('Sanitation Data'!D132)),IF(AND(ISNUMBER(OFFSET('Sanitation Data'!$D$11,0,10*ROW('Sanitation Data'!D132))),CR138="No",ISNUMBER(OFFSET('Sanitation Data'!$D$11,0,10*ROW('Sanitation Data'!D132)))),CONCATENATE("[",ROUND(OFFSET('Sanitation Data'!$D$11,0,10*ROW('Sanitation Data'!D132)),0),"]"),IF(AND(ISNUMBER(OFFSET('Sanitation Data'!$D$11,0,10*ROW('Sanitation Data'!D132))),CR138="",ISNUMBER(OFFSET('Sanitation Data'!$D$11,0,10*ROW('Sanitation Data'!D132)))),OFFSET('Sanitation Data'!$D$11,0,10*ROW('Sanitation Data'!D132)),NA())))</f>
        <v>#N/A</v>
      </c>
      <c r="AD138" s="253" t="e">
        <f ca="true">+IF(AND(ISNUMBER(OFFSET('Sanitation Data'!$D$12,0,10*ROW('Sanitation Data'!D132))),CS138="Yes"),OFFSET('Sanitation Data'!$D$12,0,10*ROW('Sanitation Data'!D132)),IF(AND(ISNUMBER(OFFSET('Sanitation Data'!$D$12,0,10*ROW('Sanitation Data'!D132))),CS138="No",ISNUMBER(OFFSET('Sanitation Data'!$D$12,0,10*ROW('Sanitation Data'!D132)))),CONCATENATE("[",ROUND(OFFSET('Sanitation Data'!$D$12,0,10*ROW('Sanitation Data'!D132)),0),"]"),IF(AND(ISNUMBER(OFFSET('Sanitation Data'!$D$12,0,10*ROW('Sanitation Data'!D132))),CS138="",ISNUMBER(OFFSET('Sanitation Data'!$D$12,0,10*ROW('Sanitation Data'!D132)))),OFFSET('Sanitation Data'!$D$12,0,10*ROW('Sanitation Data'!D132)),NA())))</f>
        <v>#N/A</v>
      </c>
      <c r="AE138" s="253" t="e">
        <f ca="true">+IF(AND(ISNUMBER(OFFSET('Sanitation Data'!$D$13,0,10*ROW('Sanitation Data'!D132))),CT138="Yes"),OFFSET('Sanitation Data'!$D$13,0,10*ROW('Sanitation Data'!D132)),IF(AND(ISNUMBER(OFFSET('Sanitation Data'!$D$13,0,10*ROW('Sanitation Data'!D132))),CT138="No",ISNUMBER(OFFSET('Sanitation Data'!$D$13,0,10*ROW('Sanitation Data'!D132)))),CONCATENATE("[",ROUND(OFFSET('Sanitation Data'!$D$13,0,10*ROW('Sanitation Data'!D132)),0),"]"),IF(AND(ISNUMBER(OFFSET('Sanitation Data'!$D$13,0,10*ROW('Sanitation Data'!D132))),CT138="",ISNUMBER(OFFSET('Sanitation Data'!$D$13,0,10*ROW('Sanitation Data'!D132)))),OFFSET('Sanitation Data'!$D$13,0,10*ROW('Sanitation Data'!D132)),NA())))</f>
        <v>#N/A</v>
      </c>
      <c r="AF138" s="253" t="e">
        <f ca="true">+IF(AND(ISNUMBER(OFFSET('Sanitation Data'!$E$5,0,10*ROW('Sanitation Data'!E132))),CU138="Yes"),100-OFFSET('Sanitation Data'!$E$5,0,10*ROW('Sanitation Data'!E132)),IF(AND(ISNUMBER(OFFSET('Sanitation Data'!$E$5,0,10*ROW('Sanitation Data'!E132))),CU138="No",ISNUMBER(OFFSET('Sanitation Data'!$E$5,0,10*ROW('Sanitation Data'!E132)))),CONCATENATE("[",ROUND(100-OFFSET('Sanitation Data'!$E$5,0,10*ROW('Sanitation Data'!E132)),0),"]"),IF(AND(ISNUMBER(OFFSET('Sanitation Data'!$E$5,0,10*ROW('Sanitation Data'!E132))),CU138="",ISNUMBER(OFFSET('Sanitation Data'!$E$5,0,10*ROW('Sanitation Data'!E132)))),100-OFFSET('Sanitation Data'!$E$5,0,10*ROW('Sanitation Data'!E132)),NA())))</f>
        <v>#N/A</v>
      </c>
      <c r="AG138" s="253" t="e">
        <f ca="true">+IF(AND(ISNUMBER(OFFSET('Sanitation Data'!$E$7,0,10*ROW('Sanitation Data'!E132))),CV138="Yes"),OFFSET('Sanitation Data'!$E$7,0,10*ROW('Sanitation Data'!E132)),IF(AND(ISNUMBER(OFFSET('Sanitation Data'!$E$7,0,10*ROW('Sanitation Data'!E132))),CV138="No",ISNUMBER(OFFSET('Sanitation Data'!$E$7,0,10*ROW('Sanitation Data'!E132)))),CONCATENATE("[",ROUND(OFFSET('Sanitation Data'!$E$7,0,10*ROW('Sanitation Data'!E132)),0),"]"),IF(AND(ISNUMBER(OFFSET('Sanitation Data'!$E$7,0,10*ROW('Sanitation Data'!E132))),CV138="",ISNUMBER(OFFSET('Sanitation Data'!$E$7,0,10*ROW('Sanitation Data'!E132)))),OFFSET('Sanitation Data'!$E$7,0,10*ROW('Sanitation Data'!E132)),NA())))</f>
        <v>#N/A</v>
      </c>
      <c r="AH138" s="253" t="e">
        <f ca="true">+IF(AND(ISNUMBER(OFFSET('Sanitation Data'!$E$11,0,10*ROW('Sanitation Data'!E132))),CW138="Yes"),OFFSET('Sanitation Data'!$E$11,0,10*ROW('Sanitation Data'!E132)),IF(AND(ISNUMBER(OFFSET('Sanitation Data'!$E$11,0,10*ROW('Sanitation Data'!E132))),CW138="No",ISNUMBER(OFFSET('Sanitation Data'!$E$11,0,10*ROW('Sanitation Data'!E132)))),CONCATENATE("[",ROUND(OFFSET('Sanitation Data'!$E$11,0,10*ROW('Sanitation Data'!E132)),0),"]"),IF(AND(ISNUMBER(OFFSET('Sanitation Data'!$E$11,0,10*ROW('Sanitation Data'!E132))),CW138="",ISNUMBER(OFFSET('Sanitation Data'!$E$11,0,10*ROW('Sanitation Data'!E132)))),OFFSET('Sanitation Data'!$E$11,0,10*ROW('Sanitation Data'!E132)),NA())))</f>
        <v>#N/A</v>
      </c>
      <c r="AI138" s="253" t="e">
        <f ca="true">+IF(AND(ISNUMBER(OFFSET('Sanitation Data'!$E$12,0,10*ROW('Sanitation Data'!E132))),CX138="Yes"),OFFSET('Sanitation Data'!$E$12,0,10*ROW('Sanitation Data'!E132)),IF(AND(ISNUMBER(OFFSET('Sanitation Data'!$E$12,0,10*ROW('Sanitation Data'!E132))),CX138="No",ISNUMBER(OFFSET('Sanitation Data'!$E$12,0,10*ROW('Sanitation Data'!E132)))),CONCATENATE("[",ROUND(OFFSET('Sanitation Data'!$E$12,0,10*ROW('Sanitation Data'!E132)),0),"]"),IF(AND(ISNUMBER(OFFSET('Sanitation Data'!$E$12,0,10*ROW('Sanitation Data'!E132))),CX138="",ISNUMBER(OFFSET('Sanitation Data'!$E$12,0,10*ROW('Sanitation Data'!E132)))),OFFSET('Sanitation Data'!$E$12,0,10*ROW('Sanitation Data'!E132)),NA())))</f>
        <v>#N/A</v>
      </c>
      <c r="AJ138" s="253" t="e">
        <f ca="true">+IF(AND(ISNUMBER(OFFSET('Sanitation Data'!$E$13,0,10*ROW('Sanitation Data'!E132))),CY138="Yes"),OFFSET('Sanitation Data'!$E$13,0,10*ROW('Sanitation Data'!E132)),IF(AND(ISNUMBER(OFFSET('Sanitation Data'!$E$13,0,10*ROW('Sanitation Data'!E132))),CY138="No",ISNUMBER(OFFSET('Sanitation Data'!$E$13,0,10*ROW('Sanitation Data'!E132)))),CONCATENATE("[",ROUND(OFFSET('Sanitation Data'!$E$13,0,10*ROW('Sanitation Data'!E132)),0),"]"),IF(AND(ISNUMBER(OFFSET('Sanitation Data'!$E$13,0,10*ROW('Sanitation Data'!E132))),CY138="",ISNUMBER(OFFSET('Sanitation Data'!$E$13,0,10*ROW('Sanitation Data'!E132)))),OFFSET('Sanitation Data'!$E$13,0,10*ROW('Sanitation Data'!E132)),NA())))</f>
        <v>#N/A</v>
      </c>
      <c r="AK138" s="253" t="e">
        <f ca="true">+IF(AND(ISNUMBER(OFFSET('Sanitation Data'!$F$5,0,10*ROW('Sanitation Data'!F132))),CZ138="Yes"),100-OFFSET('Sanitation Data'!$F$5,0,10*ROW('Sanitation Data'!F132)),IF(AND(ISNUMBER(OFFSET('Sanitation Data'!$F$5,0,10*ROW('Sanitation Data'!F132))),CZ138="No",ISNUMBER(OFFSET('Sanitation Data'!$F$5,0,10*ROW('Sanitation Data'!F132)))),CONCATENATE("[",ROUND(100-OFFSET('Sanitation Data'!$F$5,0,10*ROW('Sanitation Data'!F132)),0),"]"),IF(AND(ISNUMBER(OFFSET('Sanitation Data'!$F$5,0,10*ROW('Sanitation Data'!F132))),CZ138="",ISNUMBER(OFFSET('Sanitation Data'!$F$5,0,10*ROW('Sanitation Data'!F132)))),100-OFFSET('Sanitation Data'!$F$5,0,10*ROW('Sanitation Data'!F132)),NA())))</f>
        <v>#N/A</v>
      </c>
      <c r="AL138" s="253" t="e">
        <f ca="true">+IF(AND(ISNUMBER(OFFSET('Sanitation Data'!$F$7,0,10*ROW('Sanitation Data'!F132))),DA138="Yes"),OFFSET('Sanitation Data'!$F$7,0,10*ROW('Sanitation Data'!F132)),IF(AND(ISNUMBER(OFFSET('Sanitation Data'!$F$7,0,10*ROW('Sanitation Data'!F132))),DA138="No",ISNUMBER(OFFSET('Sanitation Data'!$F$7,0,10*ROW('Sanitation Data'!F132)))),CONCATENATE("[",ROUND(OFFSET('Sanitation Data'!$F$7,0,10*ROW('Sanitation Data'!F132)),0),"]"),IF(AND(ISNUMBER(OFFSET('Sanitation Data'!$F$7,0,10*ROW('Sanitation Data'!F132))),DA138="",ISNUMBER(OFFSET('Sanitation Data'!$F$7,0,10*ROW('Sanitation Data'!F132)))),OFFSET('Sanitation Data'!$F$7,0,10*ROW('Sanitation Data'!F132)),NA())))</f>
        <v>#N/A</v>
      </c>
      <c r="AM138" s="253" t="e">
        <f ca="true">+IF(AND(ISNUMBER(OFFSET('Sanitation Data'!$F$11,0,10*ROW('Sanitation Data'!F132))),DB138="Yes"),OFFSET('Sanitation Data'!$F$11,0,10*ROW('Sanitation Data'!F132)),IF(AND(ISNUMBER(OFFSET('Sanitation Data'!$F$11,0,10*ROW('Sanitation Data'!F132))),DB138="No",ISNUMBER(OFFSET('Sanitation Data'!$F$11,0,10*ROW('Sanitation Data'!F132)))),CONCATENATE("[",ROUND(OFFSET('Sanitation Data'!$F$11,0,10*ROW('Sanitation Data'!F132)),0),"]"),IF(AND(ISNUMBER(OFFSET('Sanitation Data'!$F$11,0,10*ROW('Sanitation Data'!F132))),DB138="",ISNUMBER(OFFSET('Sanitation Data'!$F$11,0,10*ROW('Sanitation Data'!F132)))),OFFSET('Sanitation Data'!$F$11,0,10*ROW('Sanitation Data'!F132)),NA())))</f>
        <v>#N/A</v>
      </c>
      <c r="AN138" s="253" t="e">
        <f ca="true">+IF(AND(ISNUMBER(OFFSET('Sanitation Data'!$F$12,0,10*ROW('Sanitation Data'!F132))),DC138="Yes"),OFFSET('Sanitation Data'!$F$12,0,10*ROW('Sanitation Data'!F132)),IF(AND(ISNUMBER(OFFSET('Sanitation Data'!$F$12,0,10*ROW('Sanitation Data'!F132))),DC138="No",ISNUMBER(OFFSET('Sanitation Data'!$F$12,0,10*ROW('Sanitation Data'!F132)))),CONCATENATE("[",ROUND(OFFSET('Sanitation Data'!$F$12,0,10*ROW('Sanitation Data'!F132)),0),"]"),IF(AND(ISNUMBER(OFFSET('Sanitation Data'!$F$12,0,10*ROW('Sanitation Data'!F132))),DC138="",ISNUMBER(OFFSET('Sanitation Data'!$F$12,0,10*ROW('Sanitation Data'!F132)))),OFFSET('Sanitation Data'!$F$12,0,10*ROW('Sanitation Data'!F132)),NA())))</f>
        <v>#N/A</v>
      </c>
      <c r="AO138" s="253" t="e">
        <f ca="true">+IF(AND(ISNUMBER(OFFSET('Sanitation Data'!$F$13,0,10*ROW('Sanitation Data'!F132))),DD138="Yes"),OFFSET('Sanitation Data'!$F$13,0,10*ROW('Sanitation Data'!F132)),IF(AND(ISNUMBER(OFFSET('Sanitation Data'!$F$13,0,10*ROW('Sanitation Data'!F132))),DD138="No",ISNUMBER(OFFSET('Sanitation Data'!$F$13,0,10*ROW('Sanitation Data'!F132)))),CONCATENATE("[",ROUND(OFFSET('Sanitation Data'!$F$13,0,10*ROW('Sanitation Data'!F132)),0),"]"),IF(AND(ISNUMBER(OFFSET('Sanitation Data'!$F$13,0,10*ROW('Sanitation Data'!F132))),DD138="",ISNUMBER(OFFSET('Sanitation Data'!$F$13,0,10*ROW('Sanitation Data'!F132)))),OFFSET('Sanitation Data'!$F$13,0,10*ROW('Sanitation Data'!F132)),NA())))</f>
        <v>#N/A</v>
      </c>
      <c r="AP138" s="253" t="e">
        <f ca="true">+IF(AND(ISNUMBER(OFFSET('Sanitation Data'!$G$5,0,10*ROW('Sanitation Data'!G132))),DE138="Yes"),100-OFFSET('Sanitation Data'!$G$5,0,10*ROW('Sanitation Data'!G132)),IF(AND(ISNUMBER(OFFSET('Sanitation Data'!$G$5,0,10*ROW('Sanitation Data'!G132))),DE138="No",ISNUMBER(OFFSET('Sanitation Data'!$G$5,0,10*ROW('Sanitation Data'!G132)))),CONCATENATE("[",ROUND(100-OFFSET('Sanitation Data'!$G$5,0,10*ROW('Sanitation Data'!G132)),0),"]"),IF(AND(ISNUMBER(OFFSET('Sanitation Data'!$G$5,0,10*ROW('Sanitation Data'!G132))),DE138="",ISNUMBER(OFFSET('Sanitation Data'!$G$5,0,10*ROW('Sanitation Data'!G132)))),100-OFFSET('Sanitation Data'!$G$5,0,10*ROW('Sanitation Data'!G132)),NA())))</f>
        <v>#N/A</v>
      </c>
      <c r="AQ138" s="253" t="e">
        <f ca="true">+IF(AND(ISNUMBER(OFFSET('Sanitation Data'!$G$7,0,10*ROW('Sanitation Data'!G132))),DF138="Yes"),OFFSET('Sanitation Data'!$G$7,0,10*ROW('Sanitation Data'!G132)),IF(AND(ISNUMBER(OFFSET('Sanitation Data'!$G$7,0,10*ROW('Sanitation Data'!G132))),DF138="No",ISNUMBER(OFFSET('Sanitation Data'!$G$7,0,10*ROW('Sanitation Data'!G132)))),CONCATENATE("[",ROUND(OFFSET('Sanitation Data'!$G$7,0,10*ROW('Sanitation Data'!G132)),0),"]"),IF(AND(ISNUMBER(OFFSET('Sanitation Data'!$G$7,0,10*ROW('Sanitation Data'!G132))),DF138="",ISNUMBER(OFFSET('Sanitation Data'!$G$7,0,10*ROW('Sanitation Data'!G132)))),OFFSET('Sanitation Data'!$G$7,0,10*ROW('Sanitation Data'!G132)),NA())))</f>
        <v>#N/A</v>
      </c>
      <c r="AR138" s="253" t="e">
        <f ca="true">+IF(AND(ISNUMBER(OFFSET('Sanitation Data'!$G$11,0,10*ROW('Sanitation Data'!G132))),DG138="Yes"),OFFSET('Sanitation Data'!$G$11,0,10*ROW('Sanitation Data'!G132)),IF(AND(ISNUMBER(OFFSET('Sanitation Data'!$G$11,0,10*ROW('Sanitation Data'!G132))),DG138="No",ISNUMBER(OFFSET('Sanitation Data'!$G$11,0,10*ROW('Sanitation Data'!G132)))),CONCATENATE("[",ROUND(OFFSET('Sanitation Data'!$G$11,0,10*ROW('Sanitation Data'!G132)),0),"]"),IF(AND(ISNUMBER(OFFSET('Sanitation Data'!$G$11,0,10*ROW('Sanitation Data'!G132))),DG138="",ISNUMBER(OFFSET('Sanitation Data'!$G$11,0,10*ROW('Sanitation Data'!G132)))),OFFSET('Sanitation Data'!$G$11,0,10*ROW('Sanitation Data'!G132)),NA())))</f>
        <v>#N/A</v>
      </c>
      <c r="AS138" s="253" t="e">
        <f ca="true">+IF(AND(ISNUMBER(OFFSET('Sanitation Data'!$G$12,0,10*ROW('Sanitation Data'!G132))),DH138="Yes"),OFFSET('Sanitation Data'!$G$12,0,10*ROW('Sanitation Data'!G132)),IF(AND(ISNUMBER(OFFSET('Sanitation Data'!$G$12,0,10*ROW('Sanitation Data'!G132))),DH138="No",ISNUMBER(OFFSET('Sanitation Data'!$G$12,0,10*ROW('Sanitation Data'!G132)))),CONCATENATE("[",ROUND(OFFSET('Sanitation Data'!$G$12,0,10*ROW('Sanitation Data'!G132)),0),"]"),IF(AND(ISNUMBER(OFFSET('Sanitation Data'!$G$12,0,10*ROW('Sanitation Data'!G132))),DH138="",ISNUMBER(OFFSET('Sanitation Data'!$G$12,0,10*ROW('Sanitation Data'!G132)))),OFFSET('Sanitation Data'!$G$12,0,10*ROW('Sanitation Data'!G132)),NA())))</f>
        <v>#N/A</v>
      </c>
      <c r="AT138" s="253" t="e">
        <f ca="true">+IF(AND(ISNUMBER(OFFSET('Sanitation Data'!$G$13,0,10*ROW('Sanitation Data'!G132))),DI138="Yes"),OFFSET('Sanitation Data'!$G$13,0,10*ROW('Sanitation Data'!G132)),IF(AND(ISNUMBER(OFFSET('Sanitation Data'!$G$13,0,10*ROW('Sanitation Data'!G132))),DI138="No",ISNUMBER(OFFSET('Sanitation Data'!$G$13,0,10*ROW('Sanitation Data'!G132)))),CONCATENATE("[",ROUND(OFFSET('Sanitation Data'!$G$13,0,10*ROW('Sanitation Data'!G132)),0),"]"),IF(AND(ISNUMBER(OFFSET('Sanitation Data'!$G$13,0,10*ROW('Sanitation Data'!G132))),DI138="",ISNUMBER(OFFSET('Sanitation Data'!$G$13,0,10*ROW('Sanitation Data'!G132)))),OFFSET('Sanitation Data'!$G$13,0,10*ROW('Sanitation Data'!G132)),NA())))</f>
        <v>#N/A</v>
      </c>
      <c r="AU138" s="253" t="e">
        <f ca="true">+IF(AND(ISNUMBER(OFFSET('Sanitation Data'!$H$5,0,10*ROW('Sanitation Data'!H132))),DJ138="Yes"),100-OFFSET('Sanitation Data'!$H$5,0,10*ROW('Sanitation Data'!H132)),IF(AND(ISNUMBER(OFFSET('Sanitation Data'!$H$5,0,10*ROW('Sanitation Data'!H132))),DJ138="No",ISNUMBER(OFFSET('Sanitation Data'!$H$5,0,10*ROW('Sanitation Data'!H132)))),CONCATENATE("[",ROUND(100-OFFSET('Sanitation Data'!$H$5,0,10*ROW('Sanitation Data'!H132)),0),"]"),IF(AND(ISNUMBER(OFFSET('Sanitation Data'!$H$5,0,10*ROW('Sanitation Data'!H132))),DJ138="",ISNUMBER(OFFSET('Sanitation Data'!$H$5,0,10*ROW('Sanitation Data'!H132)))),100-OFFSET('Sanitation Data'!$H$5,0,10*ROW('Sanitation Data'!H132)),NA())))</f>
        <v>#N/A</v>
      </c>
      <c r="AV138" s="253" t="e">
        <f ca="true">+IF(AND(ISNUMBER(OFFSET('Sanitation Data'!$H$7,0,10*ROW('Sanitation Data'!H132))),DK138="Yes"),OFFSET('Sanitation Data'!$H$7,0,10*ROW('Sanitation Data'!H132)),IF(AND(ISNUMBER(OFFSET('Sanitation Data'!$H$7,0,10*ROW('Sanitation Data'!H132))),DK138="No",ISNUMBER(OFFSET('Sanitation Data'!$H$7,0,10*ROW('Sanitation Data'!H132)))),CONCATENATE("[",ROUND(OFFSET('Sanitation Data'!$H$7,0,10*ROW('Sanitation Data'!H132)),0),"]"),IF(AND(ISNUMBER(OFFSET('Sanitation Data'!$H$7,0,10*ROW('Sanitation Data'!H132))),DK138="",ISNUMBER(OFFSET('Sanitation Data'!$H$7,0,10*ROW('Sanitation Data'!H132)))),OFFSET('Sanitation Data'!$H$7,0,10*ROW('Sanitation Data'!H132)),NA())))</f>
        <v>#N/A</v>
      </c>
      <c r="AW138" s="253" t="e">
        <f ca="true">+IF(AND(ISNUMBER(OFFSET('Sanitation Data'!$H$11,0,10*ROW('Sanitation Data'!H132))),DL138="Yes"),OFFSET('Sanitation Data'!$H$11,0,10*ROW('Sanitation Data'!H132)),IF(AND(ISNUMBER(OFFSET('Sanitation Data'!$H$11,0,10*ROW('Sanitation Data'!H132))),DL138="No",ISNUMBER(OFFSET('Sanitation Data'!$H$11,0,10*ROW('Sanitation Data'!H132)))),CONCATENATE("[",ROUND(OFFSET('Sanitation Data'!$H$11,0,10*ROW('Sanitation Data'!H132)),0),"]"),IF(AND(ISNUMBER(OFFSET('Sanitation Data'!$H$11,0,10*ROW('Sanitation Data'!H132))),DL138="",ISNUMBER(OFFSET('Sanitation Data'!$H$11,0,10*ROW('Sanitation Data'!H132)))),OFFSET('Sanitation Data'!$H$11,0,10*ROW('Sanitation Data'!H132)),NA())))</f>
        <v>#N/A</v>
      </c>
      <c r="AX138" s="253" t="e">
        <f ca="true">+IF(AND(ISNUMBER(OFFSET('Sanitation Data'!$H$12,0,10*ROW('Sanitation Data'!H132))),DM138="Yes"),OFFSET('Sanitation Data'!$H$12,0,10*ROW('Sanitation Data'!H132)),IF(AND(ISNUMBER(OFFSET('Sanitation Data'!$H$12,0,10*ROW('Sanitation Data'!H132))),DM138="No",ISNUMBER(OFFSET('Sanitation Data'!$H$12,0,10*ROW('Sanitation Data'!H132)))),CONCATENATE("[",ROUND(OFFSET('Sanitation Data'!$H$12,0,10*ROW('Sanitation Data'!H132)),0),"]"),IF(AND(ISNUMBER(OFFSET('Sanitation Data'!$H$12,0,10*ROW('Sanitation Data'!H132))),DM138="",ISNUMBER(OFFSET('Sanitation Data'!$H$12,0,10*ROW('Sanitation Data'!H132)))),OFFSET('Sanitation Data'!$H$12,0,10*ROW('Sanitation Data'!H132)),NA())))</f>
        <v>#N/A</v>
      </c>
      <c r="AY138" s="253" t="e">
        <f ca="true">+IF(AND(ISNUMBER(OFFSET('Sanitation Data'!$H$13,0,10*ROW('Sanitation Data'!H132))),DN138="Yes"),OFFSET('Sanitation Data'!$H$13,0,10*ROW('Sanitation Data'!H132)),IF(AND(ISNUMBER(OFFSET('Sanitation Data'!$H$13,0,10*ROW('Sanitation Data'!H132))),DN138="No",ISNUMBER(OFFSET('Sanitation Data'!$H$13,0,10*ROW('Sanitation Data'!H132)))),CONCATENATE("[",ROUND(OFFSET('Sanitation Data'!$H$13,0,10*ROW('Sanitation Data'!H132)),0),"]"),IF(AND(ISNUMBER(OFFSET('Sanitation Data'!$H$13,0,10*ROW('Sanitation Data'!H132))),DN138="",ISNUMBER(OFFSET('Sanitation Data'!$H$13,0,10*ROW('Sanitation Data'!H132)))),OFFSET('Sanitation Data'!$H$13,0,10*ROW('Sanitation Data'!H132)),NA())))</f>
        <v>#N/A</v>
      </c>
      <c r="AZ138" s="254" t="e">
        <f ca="true">+IF(AND(ISNUMBER(OFFSET('Hygiene Data'!$C$6,0,10*ROW('Hygiene Data'!C132))),DO138="Yes"),OFFSET('Hygiene Data'!$C$6,0,10*ROW('Hygiene Data'!C132)),IF(AND(ISNUMBER(OFFSET('Hygiene Data'!$C$6,0,10*ROW('Hygiene Data'!C132))),DO138="No",ISNUMBER(OFFSET('Hygiene Data'!$C$6,0,10*ROW('Hygiene Data'!C132)))),CONCATENATE("[",ROUND(OFFSET('Hygiene Data'!$C$6,0,10*ROW('Hygiene Data'!C132)),0),"]"),IF(AND(ISNUMBER(OFFSET('Hygiene Data'!$C$6,0,10*ROW('Hygiene Data'!C132))),DO138="",ISNUMBER(OFFSET('Hygiene Data'!$C$6,0,10*ROW('Hygiene Data'!C132)))),OFFSET('Hygiene Data'!$C$6,0,10*ROW('Hygiene Data'!C132)),NA())))</f>
        <v>#N/A</v>
      </c>
      <c r="BA138" s="254" t="e">
        <f ca="true">+IF(AND(ISNUMBER(OFFSET('Hygiene Data'!$C$8,0,10*ROW('Hygiene Data'!C132))),DP138="Yes"),OFFSET('Hygiene Data'!$C$8,0,10*ROW('Hygiene Data'!C132)),IF(AND(ISNUMBER(OFFSET('Hygiene Data'!$C$8,0,10*ROW('Hygiene Data'!C132))),DP138="No",ISNUMBER(OFFSET('Hygiene Data'!$C$8,0,10*ROW('Hygiene Data'!C132)))),CONCATENATE("[",ROUND(OFFSET('Hygiene Data'!$C$8,0,10*ROW('Hygiene Data'!C132)),0),"]"),IF(AND(ISNUMBER(OFFSET('Hygiene Data'!$C$8,0,10*ROW('Hygiene Data'!C132))),DP138="",ISNUMBER(OFFSET('Hygiene Data'!$C$8,0,10*ROW('Hygiene Data'!C132)))),OFFSET('Hygiene Data'!$C$8,0,10*ROW('Hygiene Data'!C132)),NA())))</f>
        <v>#N/A</v>
      </c>
      <c r="BB138" s="254" t="e">
        <f ca="true">+IF(AND(ISNUMBER(OFFSET('Hygiene Data'!$C$10,0,10*ROW('Hygiene Data'!C132))),DQ138="Yes"),OFFSET('Hygiene Data'!$C$10,0,10*ROW('Hygiene Data'!C132)),IF(AND(ISNUMBER(OFFSET('Hygiene Data'!$C$10,0,10*ROW('Hygiene Data'!C132))),DQ138="No",ISNUMBER(OFFSET('Hygiene Data'!$C$10,0,10*ROW('Hygiene Data'!C132)))),CONCATENATE("[",ROUND(OFFSET('Hygiene Data'!$C$10,0,10*ROW('Hygiene Data'!C132)),0),"]"),IF(AND(ISNUMBER(OFFSET('Hygiene Data'!$C$10,0,10*ROW('Hygiene Data'!C132))),DQ138="",ISNUMBER(OFFSET('Hygiene Data'!$C$10,0,10*ROW('Hygiene Data'!C132)))),OFFSET('Hygiene Data'!$C$10,0,10*ROW('Hygiene Data'!C132)),NA())))</f>
        <v>#N/A</v>
      </c>
      <c r="BC138" s="254" t="e">
        <f ca="true">+IF(AND(ISNUMBER(OFFSET('Hygiene Data'!$D$6,0,10*ROW('Hygiene Data'!D132))),DR138="Yes"),OFFSET('Hygiene Data'!$D$6,0,10*ROW('Hygiene Data'!D132)),IF(AND(ISNUMBER(OFFSET('Hygiene Data'!$D$6,0,10*ROW('Hygiene Data'!D132))),DR138="No",ISNUMBER(OFFSET('Hygiene Data'!$D$6,0,10*ROW('Hygiene Data'!D132)))),CONCATENATE("[",ROUND(OFFSET('Hygiene Data'!$D$6,0,10*ROW('Hygiene Data'!D132)),0),"]"),IF(AND(ISNUMBER(OFFSET('Hygiene Data'!$D$6,0,10*ROW('Hygiene Data'!D132))),DR138="",ISNUMBER(OFFSET('Hygiene Data'!$D$6,0,10*ROW('Hygiene Data'!D132)))),OFFSET('Hygiene Data'!$D$6,0,10*ROW('Hygiene Data'!D132)),NA())))</f>
        <v>#N/A</v>
      </c>
      <c r="BD138" s="254" t="e">
        <f ca="true">+IF(AND(ISNUMBER(OFFSET('Hygiene Data'!$D$8,0,10*ROW('Hygiene Data'!D132))),DS138="Yes"),OFFSET('Hygiene Data'!$D$8,0,10*ROW('Hygiene Data'!D132)),IF(AND(ISNUMBER(OFFSET('Hygiene Data'!$D$8,0,10*ROW('Hygiene Data'!D132))),DS138="No",ISNUMBER(OFFSET('Hygiene Data'!$D$8,0,10*ROW('Hygiene Data'!D132)))),CONCATENATE("[",ROUND(OFFSET('Hygiene Data'!$D$8,0,10*ROW('Hygiene Data'!D132)),0),"]"),IF(AND(ISNUMBER(OFFSET('Hygiene Data'!$D$8,0,10*ROW('Hygiene Data'!D132))),DS138="",ISNUMBER(OFFSET('Hygiene Data'!$D$8,0,10*ROW('Hygiene Data'!D132)))),OFFSET('Hygiene Data'!$D$8,0,10*ROW('Hygiene Data'!D132)),NA())))</f>
        <v>#N/A</v>
      </c>
      <c r="BE138" s="254" t="e">
        <f ca="true">+IF(AND(ISNUMBER(OFFSET('Hygiene Data'!$D$10,0,10*ROW('Hygiene Data'!D132))),DT138="Yes"),OFFSET('Hygiene Data'!$D$10,0,10*ROW('Hygiene Data'!D132)),IF(AND(ISNUMBER(OFFSET('Hygiene Data'!$D$10,0,10*ROW('Hygiene Data'!D132))),DT138="No",ISNUMBER(OFFSET('Hygiene Data'!$D$10,0,10*ROW('Hygiene Data'!D132)))),CONCATENATE("[",ROUND(OFFSET('Hygiene Data'!$D$10,0,10*ROW('Hygiene Data'!D132)),0),"]"),IF(AND(ISNUMBER(OFFSET('Hygiene Data'!$D$10,0,10*ROW('Hygiene Data'!D132))),DT138="",ISNUMBER(OFFSET('Hygiene Data'!$D$10,0,10*ROW('Hygiene Data'!D132)))),OFFSET('Hygiene Data'!$D$10,0,10*ROW('Hygiene Data'!D132)),NA())))</f>
        <v>#N/A</v>
      </c>
      <c r="BF138" s="254" t="e">
        <f ca="true">+IF(AND(ISNUMBER(OFFSET('Hygiene Data'!$E$6,0,10*ROW('Hygiene Data'!E132))),DU138="Yes"),OFFSET('Hygiene Data'!$E$6,0,10*ROW('Hygiene Data'!E132)),IF(AND(ISNUMBER(OFFSET('Hygiene Data'!$E$6,0,10*ROW('Hygiene Data'!E132))),DU138="No",ISNUMBER(OFFSET('Hygiene Data'!$E$6,0,10*ROW('Hygiene Data'!E132)))),CONCATENATE("[",ROUND(OFFSET('Hygiene Data'!$E$6,0,10*ROW('Hygiene Data'!E132)),0),"]"),IF(AND(ISNUMBER(OFFSET('Hygiene Data'!$E$6,0,10*ROW('Hygiene Data'!E132))),DU138="",ISNUMBER(OFFSET('Hygiene Data'!$E$6,0,10*ROW('Hygiene Data'!E132)))),OFFSET('Hygiene Data'!$E$6,0,10*ROW('Hygiene Data'!E132)),NA())))</f>
        <v>#N/A</v>
      </c>
      <c r="BG138" s="254" t="e">
        <f ca="true">+IF(AND(ISNUMBER(OFFSET('Hygiene Data'!$E$8,0,10*ROW('Hygiene Data'!E132))),DV138="Yes"),OFFSET('Hygiene Data'!$E$8,0,10*ROW('Hygiene Data'!E132)),IF(AND(ISNUMBER(OFFSET('Hygiene Data'!$E$8,0,10*ROW('Hygiene Data'!E132))),DV138="No",ISNUMBER(OFFSET('Hygiene Data'!$E$8,0,10*ROW('Hygiene Data'!E132)))),CONCATENATE("[",ROUND(OFFSET('Hygiene Data'!$E$8,0,10*ROW('Hygiene Data'!E132)),0),"]"),IF(AND(ISNUMBER(OFFSET('Hygiene Data'!$E$8,0,10*ROW('Hygiene Data'!E132))),DV138="",ISNUMBER(OFFSET('Hygiene Data'!$E$8,0,10*ROW('Hygiene Data'!E132)))),OFFSET('Hygiene Data'!$E$8,0,10*ROW('Hygiene Data'!E132)),NA())))</f>
        <v>#N/A</v>
      </c>
      <c r="BH138" s="254" t="e">
        <f ca="true">+IF(AND(ISNUMBER(OFFSET('Hygiene Data'!$E$10,0,10*ROW('Hygiene Data'!E132))),DW138="Yes"),OFFSET('Hygiene Data'!$E$10,0,10*ROW('Hygiene Data'!E132)),IF(AND(ISNUMBER(OFFSET('Hygiene Data'!$E$10,0,10*ROW('Hygiene Data'!E132))),DW138="No",ISNUMBER(OFFSET('Hygiene Data'!$E$10,0,10*ROW('Hygiene Data'!E132)))),CONCATENATE("[",ROUND(OFFSET('Hygiene Data'!$E$10,0,10*ROW('Hygiene Data'!E132)),0),"]"),IF(AND(ISNUMBER(OFFSET('Hygiene Data'!$E$10,0,10*ROW('Hygiene Data'!E132))),DW138="",ISNUMBER(OFFSET('Hygiene Data'!$E$10,0,10*ROW('Hygiene Data'!E132)))),OFFSET('Hygiene Data'!$E$10,0,10*ROW('Hygiene Data'!E132)),NA())))</f>
        <v>#N/A</v>
      </c>
      <c r="BI138" s="254" t="e">
        <f ca="true">+IF(AND(ISNUMBER(OFFSET('Hygiene Data'!$F$6,0,10*ROW('Hygiene Data'!F132))),DX138="Yes"),OFFSET('Hygiene Data'!$F$6,0,10*ROW('Hygiene Data'!F132)),IF(AND(ISNUMBER(OFFSET('Hygiene Data'!$F$6,0,10*ROW('Hygiene Data'!F132))),DX138="No",ISNUMBER(OFFSET('Hygiene Data'!$F$6,0,10*ROW('Hygiene Data'!F132)))),CONCATENATE("[",ROUND(OFFSET('Hygiene Data'!$F$6,0,10*ROW('Hygiene Data'!F132)),0),"]"),IF(AND(ISNUMBER(OFFSET('Hygiene Data'!$F$6,0,10*ROW('Hygiene Data'!F132))),DX138="",ISNUMBER(OFFSET('Hygiene Data'!$F$6,0,10*ROW('Hygiene Data'!F132)))),OFFSET('Hygiene Data'!$F$6,0,10*ROW('Hygiene Data'!F132)),NA())))</f>
        <v>#N/A</v>
      </c>
      <c r="BJ138" s="254" t="e">
        <f ca="true">+IF(AND(ISNUMBER(OFFSET('Hygiene Data'!$F$8,0,10*ROW('Hygiene Data'!F132))),DY138="Yes"),OFFSET('Hygiene Data'!$F$8,0,10*ROW('Hygiene Data'!F132)),IF(AND(ISNUMBER(OFFSET('Hygiene Data'!$F$8,0,10*ROW('Hygiene Data'!F132))),DY138="No",ISNUMBER(OFFSET('Hygiene Data'!$F$8,0,10*ROW('Hygiene Data'!F132)))),CONCATENATE("[",ROUND(OFFSET('Hygiene Data'!$F$8,0,10*ROW('Hygiene Data'!F132)),0),"]"),IF(AND(ISNUMBER(OFFSET('Hygiene Data'!$F$8,0,10*ROW('Hygiene Data'!F132))),DY138="",ISNUMBER(OFFSET('Hygiene Data'!$F$8,0,10*ROW('Hygiene Data'!F132)))),OFFSET('Hygiene Data'!$F$8,0,10*ROW('Hygiene Data'!F132)),NA())))</f>
        <v>#N/A</v>
      </c>
      <c r="BK138" s="254" t="e">
        <f ca="true">+IF(AND(ISNUMBER(OFFSET('Hygiene Data'!$F$10,0,10*ROW('Hygiene Data'!F132))),DZ138="Yes"),OFFSET('Hygiene Data'!$F$10,0,10*ROW('Hygiene Data'!F132)),IF(AND(ISNUMBER(OFFSET('Hygiene Data'!$F$10,0,10*ROW('Hygiene Data'!F132))),DZ138="No",ISNUMBER(OFFSET('Hygiene Data'!$F$10,0,10*ROW('Hygiene Data'!F132)))),CONCATENATE("[",ROUND(OFFSET('Hygiene Data'!$F$10,0,10*ROW('Hygiene Data'!F132)),0),"]"),IF(AND(ISNUMBER(OFFSET('Hygiene Data'!$F$10,0,10*ROW('Hygiene Data'!F132))),DZ138="",ISNUMBER(OFFSET('Hygiene Data'!$F$10,0,10*ROW('Hygiene Data'!F132)))),OFFSET('Hygiene Data'!$F$10,0,10*ROW('Hygiene Data'!F132)),NA())))</f>
        <v>#N/A</v>
      </c>
      <c r="BL138" s="254" t="e">
        <f ca="true">+IF(AND(ISNUMBER(OFFSET('Hygiene Data'!$G$6,0,10*ROW('Hygiene Data'!G132))),EA138="Yes"),OFFSET('Hygiene Data'!$G$6,0,10*ROW('Hygiene Data'!G132)),IF(AND(ISNUMBER(OFFSET('Hygiene Data'!$G$6,0,10*ROW('Hygiene Data'!G132))),EA138="No",ISNUMBER(OFFSET('Hygiene Data'!$G$6,0,10*ROW('Hygiene Data'!G132)))),CONCATENATE("[",ROUND(OFFSET('Hygiene Data'!$G$6,0,10*ROW('Hygiene Data'!G132)),0),"]"),IF(AND(ISNUMBER(OFFSET('Hygiene Data'!$G$6,0,10*ROW('Hygiene Data'!G132))),EA138="",ISNUMBER(OFFSET('Hygiene Data'!$G$6,0,10*ROW('Hygiene Data'!G132)))),OFFSET('Hygiene Data'!$G$6,0,10*ROW('Hygiene Data'!G132)),NA())))</f>
        <v>#N/A</v>
      </c>
      <c r="BM138" s="254" t="e">
        <f ca="true">+IF(AND(ISNUMBER(OFFSET('Hygiene Data'!$G$8,0,10*ROW('Hygiene Data'!G132))),EB138="Yes"),OFFSET('Hygiene Data'!$G$8,0,10*ROW('Hygiene Data'!G132)),IF(AND(ISNUMBER(OFFSET('Hygiene Data'!$G$8,0,10*ROW('Hygiene Data'!G132))),EB138="No",ISNUMBER(OFFSET('Hygiene Data'!$G$8,0,10*ROW('Hygiene Data'!G132)))),CONCATENATE("[",ROUND(OFFSET('Hygiene Data'!$G$8,0,10*ROW('Hygiene Data'!G132)),0),"]"),IF(AND(ISNUMBER(OFFSET('Hygiene Data'!$G$8,0,10*ROW('Hygiene Data'!G132))),EB138="",ISNUMBER(OFFSET('Hygiene Data'!$G$8,0,10*ROW('Hygiene Data'!G132)))),OFFSET('Hygiene Data'!$G$8,0,10*ROW('Hygiene Data'!G132)),NA())))</f>
        <v>#N/A</v>
      </c>
      <c r="BN138" s="254" t="e">
        <f ca="true">+IF(AND(ISNUMBER(OFFSET('Hygiene Data'!$G$10,0,10*ROW('Hygiene Data'!G132))),EC138="Yes"),OFFSET('Hygiene Data'!$G$10,0,10*ROW('Hygiene Data'!G132)),IF(AND(ISNUMBER(OFFSET('Hygiene Data'!$G$10,0,10*ROW('Hygiene Data'!G132))),EC138="No",ISNUMBER(OFFSET('Hygiene Data'!$G$10,0,10*ROW('Hygiene Data'!G132)))),CONCATENATE("[",ROUND(OFFSET('Hygiene Data'!$G$10,0,10*ROW('Hygiene Data'!G132)),0),"]"),IF(AND(ISNUMBER(OFFSET('Hygiene Data'!$G$10,0,10*ROW('Hygiene Data'!G132))),EC138="",ISNUMBER(OFFSET('Hygiene Data'!$G$10,0,10*ROW('Hygiene Data'!G132)))),OFFSET('Hygiene Data'!$G$10,0,10*ROW('Hygiene Data'!G132)),NA())))</f>
        <v>#N/A</v>
      </c>
      <c r="BO138" s="254" t="e">
        <f ca="true">+IF(AND(ISNUMBER(OFFSET('Hygiene Data'!$H$6,0,10*ROW('Hygiene Data'!H132))),ED138="Yes"),OFFSET('Hygiene Data'!$H$6,0,10*ROW('Hygiene Data'!H132)),IF(AND(ISNUMBER(OFFSET('Hygiene Data'!$H$6,0,10*ROW('Hygiene Data'!H132))),ED138="No",ISNUMBER(OFFSET('Hygiene Data'!$H$6,0,10*ROW('Hygiene Data'!H132)))),CONCATENATE("[",ROUND(OFFSET('Hygiene Data'!$H$6,0,10*ROW('Hygiene Data'!H132)),0),"]"),IF(AND(ISNUMBER(OFFSET('Hygiene Data'!$H$6,0,10*ROW('Hygiene Data'!H132))),ED138="",ISNUMBER(OFFSET('Hygiene Data'!$H$6,0,10*ROW('Hygiene Data'!H132)))),OFFSET('Hygiene Data'!$H$6,0,10*ROW('Hygiene Data'!H132)),NA())))</f>
        <v>#N/A</v>
      </c>
      <c r="BP138" s="254" t="e">
        <f ca="true">+IF(AND(ISNUMBER(OFFSET('Hygiene Data'!$H$8,0,10*ROW('Hygiene Data'!H132))),EE138="Yes"),OFFSET('Hygiene Data'!$H$8,0,10*ROW('Hygiene Data'!H132)),IF(AND(ISNUMBER(OFFSET('Hygiene Data'!$H$8,0,10*ROW('Hygiene Data'!H132))),EE138="No",ISNUMBER(OFFSET('Hygiene Data'!$H$8,0,10*ROW('Hygiene Data'!H132)))),CONCATENATE("[",ROUND(OFFSET('Hygiene Data'!$H$8,0,10*ROW('Hygiene Data'!H132)),0),"]"),IF(AND(ISNUMBER(OFFSET('Hygiene Data'!$H$8,0,10*ROW('Hygiene Data'!H132))),EE138="",ISNUMBER(OFFSET('Hygiene Data'!$H$8,0,10*ROW('Hygiene Data'!H132)))),OFFSET('Hygiene Data'!$H$8,0,10*ROW('Hygiene Data'!H132)),NA())))</f>
        <v>#N/A</v>
      </c>
      <c r="BQ138" s="254" t="e">
        <f ca="true">+IF(AND(ISNUMBER(OFFSET('Hygiene Data'!$H$10,0,10*ROW('Hygiene Data'!H132))),EF138="Yes"),OFFSET('Hygiene Data'!$H$10,0,10*ROW('Hygiene Data'!H132)),IF(AND(ISNUMBER(OFFSET('Hygiene Data'!$H$10,0,10*ROW('Hygiene Data'!H132))),EF138="No",ISNUMBER(OFFSET('Hygiene Data'!$H$10,0,10*ROW('Hygiene Data'!H132)))),CONCATENATE("[",ROUND(OFFSET('Hygiene Data'!$H$10,0,10*ROW('Hygiene Data'!H132)),0),"]"),IF(AND(ISNUMBER(OFFSET('Hygiene Data'!$H$10,0,10*ROW('Hygiene Data'!H132))),EF138="",ISNUMBER(OFFSET('Hygiene Data'!$H$10,0,10*ROW('Hygiene Data'!H132)))),OFFSET('Hygiene Data'!$H$10,0,10*ROW('Hygiene Data'!H132)),NA())))</f>
        <v>#N/A</v>
      </c>
      <c r="BS138" s="36" t="str">
        <f ca="true">+IF(OFFSET('Water Data'!$C$28,0,10*ROW('Water Data'!C132))="","",OFFSET('Water Data'!$C$28,0,10*ROW('Water Data'!C132)))</f>
        <v/>
      </c>
      <c r="BT138" s="36" t="str">
        <f ca="true">+IF(OFFSET('Water Data'!$C$29,0,10*ROW('Water Data'!C132))="","",OFFSET('Water Data'!$C$29,0,10*ROW('Water Data'!C132)))</f>
        <v/>
      </c>
      <c r="BU138" s="36" t="str">
        <f ca="true">+IF(OFFSET('Water Data'!$C$30,0,10*ROW('Water Data'!C132))="","",OFFSET('Water Data'!$C$30,0,10*ROW('Water Data'!C132)))</f>
        <v/>
      </c>
      <c r="BV138" s="36" t="str">
        <f ca="true">+IF(OFFSET('Water Data'!$D$28,0,10*ROW('Water Data'!D132))="","",OFFSET('Water Data'!$D$28,0,10*ROW('Water Data'!D132)))</f>
        <v/>
      </c>
      <c r="BW138" s="36" t="str">
        <f ca="true">+IF(OFFSET('Water Data'!$D$29,0,10*ROW('Water Data'!D132))="","",OFFSET('Water Data'!$D$29,0,10*ROW('Water Data'!D132)))</f>
        <v/>
      </c>
      <c r="BX138" s="36" t="str">
        <f ca="true">+IF(OFFSET('Water Data'!$D$30,0,10*ROW('Water Data'!D132))="","",OFFSET('Water Data'!$D$30,0,10*ROW('Water Data'!D132)))</f>
        <v/>
      </c>
      <c r="BY138" s="36" t="str">
        <f ca="true">+IF(OFFSET('Water Data'!$E$28,0,10*ROW('Water Data'!E132))="","",OFFSET('Water Data'!$E$28,0,10*ROW('Water Data'!E132)))</f>
        <v/>
      </c>
      <c r="BZ138" s="36" t="str">
        <f ca="true">+IF(OFFSET('Water Data'!$E$29,0,10*ROW('Water Data'!E132))="","",OFFSET('Water Data'!$E$29,0,10*ROW('Water Data'!E132)))</f>
        <v/>
      </c>
      <c r="CA138" s="36" t="str">
        <f ca="true">+IF(OFFSET('Water Data'!$E$30,0,10*ROW('Water Data'!E132))="","",OFFSET('Water Data'!$E$30,0,10*ROW('Water Data'!E132)))</f>
        <v/>
      </c>
      <c r="CB138" s="36" t="str">
        <f ca="true">+IF(OFFSET('Water Data'!$F$28,0,10*ROW('Water Data'!F132))="","",OFFSET('Water Data'!$F$28,0,10*ROW('Water Data'!F132)))</f>
        <v/>
      </c>
      <c r="CC138" s="36" t="str">
        <f ca="true">+IF(OFFSET('Water Data'!$F$29,0,10*ROW('Water Data'!F132))="","",OFFSET('Water Data'!$F$29,0,10*ROW('Water Data'!F132)))</f>
        <v/>
      </c>
      <c r="CD138" s="36" t="str">
        <f ca="true">+IF(OFFSET('Water Data'!$F$30,0,10*ROW('Water Data'!F132))="","",OFFSET('Water Data'!$F$30,0,10*ROW('Water Data'!F132)))</f>
        <v/>
      </c>
      <c r="CE138" s="36" t="str">
        <f ca="true">+IF(OFFSET('Water Data'!$G$28,0,10*ROW('Water Data'!G132))="","",OFFSET('Water Data'!$G$28,0,10*ROW('Water Data'!G132)))</f>
        <v/>
      </c>
      <c r="CF138" s="36" t="str">
        <f ca="true">+IF(OFFSET('Water Data'!$G$29,0,10*ROW('Water Data'!G132))="","",OFFSET('Water Data'!$G$29,0,10*ROW('Water Data'!G132)))</f>
        <v/>
      </c>
      <c r="CG138" s="36" t="str">
        <f ca="true">+IF(OFFSET('Water Data'!$G$30,0,10*ROW('Water Data'!G132))="","",OFFSET('Water Data'!$G$30,0,10*ROW('Water Data'!G132)))</f>
        <v/>
      </c>
      <c r="CH138" s="36" t="str">
        <f ca="true">+IF(OFFSET('Water Data'!$H$28,0,10*ROW('Water Data'!H132))="","",OFFSET('Water Data'!$H$28,0,10*ROW('Water Data'!H132)))</f>
        <v/>
      </c>
      <c r="CI138" s="36" t="str">
        <f ca="true">+IF(OFFSET('Water Data'!$H$29,0,10*ROW('Water Data'!H132))="","",OFFSET('Water Data'!$H$29,0,10*ROW('Water Data'!H132)))</f>
        <v/>
      </c>
      <c r="CJ138" s="36" t="str">
        <f ca="true">+IF(OFFSET('Water Data'!$H$30,0,10*ROW('Water Data'!H132))="","",OFFSET('Water Data'!$H$30,0,10*ROW('Water Data'!H132)))</f>
        <v/>
      </c>
      <c r="CK138" s="36" t="str">
        <f ca="true">+IF(OFFSET('Sanitation Data'!$C$29,0,10*ROW('Sanitation Data'!C132))="","",OFFSET('Sanitation Data'!$C$29,0,10*ROW('Sanitation Data'!C132)))</f>
        <v/>
      </c>
      <c r="CL138" s="36" t="str">
        <f ca="true">+IF(OFFSET('Sanitation Data'!$C$30,0,10*ROW('Sanitation Data'!C132))="","",OFFSET('Sanitation Data'!$C$30,0,10*ROW('Sanitation Data'!C132)))</f>
        <v/>
      </c>
      <c r="CM138" s="36" t="str">
        <f ca="true">+IF(OFFSET('Sanitation Data'!$C$31,0,10*ROW('Sanitation Data'!C132))="","",OFFSET('Sanitation Data'!$C$31,0,10*ROW('Sanitation Data'!C132)))</f>
        <v/>
      </c>
      <c r="CN138" s="36" t="str">
        <f ca="true">+IF(OFFSET('Sanitation Data'!$C$32,0,10*ROW('Sanitation Data'!C132))="","",OFFSET('Sanitation Data'!$C$32,0,10*ROW('Sanitation Data'!C132)))</f>
        <v/>
      </c>
      <c r="CO138" s="36" t="str">
        <f ca="true">+IF(OFFSET('Sanitation Data'!$C$33,0,10*ROW('Sanitation Data'!C132))="","",OFFSET('Sanitation Data'!$C$33,0,10*ROW('Sanitation Data'!C132)))</f>
        <v/>
      </c>
      <c r="CP138" s="36" t="str">
        <f ca="true">+IF(OFFSET('Sanitation Data'!$D$29,0,10*ROW('Sanitation Data'!D132))="","",OFFSET('Sanitation Data'!$D$29,0,10*ROW('Sanitation Data'!D132)))</f>
        <v/>
      </c>
      <c r="CQ138" s="36" t="str">
        <f ca="true">+IF(OFFSET('Sanitation Data'!$D$30,0,10*ROW('Sanitation Data'!D132))="","",OFFSET('Sanitation Data'!$D$30,0,10*ROW('Sanitation Data'!D132)))</f>
        <v/>
      </c>
      <c r="CR138" s="36" t="str">
        <f ca="true">+IF(OFFSET('Sanitation Data'!$D$31,0,10*ROW('Sanitation Data'!D132))="","",OFFSET('Sanitation Data'!$D$31,0,10*ROW('Sanitation Data'!D132)))</f>
        <v/>
      </c>
      <c r="CS138" s="36" t="str">
        <f ca="true">+IF(OFFSET('Sanitation Data'!$D$32,0,10*ROW('Sanitation Data'!D132))="","",OFFSET('Sanitation Data'!$D$32,0,10*ROW('Sanitation Data'!D132)))</f>
        <v/>
      </c>
      <c r="CT138" s="36" t="str">
        <f ca="true">+IF(OFFSET('Sanitation Data'!$D$33,0,10*ROW('Sanitation Data'!D132))="","",OFFSET('Sanitation Data'!$D$33,0,10*ROW('Sanitation Data'!D132)))</f>
        <v/>
      </c>
      <c r="CU138" s="36" t="str">
        <f ca="true">+IF(OFFSET('Sanitation Data'!$E$29,0,10*ROW('Sanitation Data'!E132))="","",OFFSET('Sanitation Data'!$E$29,0,10*ROW('Sanitation Data'!E132)))</f>
        <v/>
      </c>
      <c r="CV138" s="36" t="str">
        <f ca="true">+IF(OFFSET('Sanitation Data'!$E$30,0,10*ROW('Sanitation Data'!E132))="","",OFFSET('Sanitation Data'!$E$30,0,10*ROW('Sanitation Data'!E132)))</f>
        <v/>
      </c>
      <c r="CW138" s="36" t="str">
        <f ca="true">+IF(OFFSET('Sanitation Data'!$E$31,0,10*ROW('Sanitation Data'!E132))="","",OFFSET('Sanitation Data'!$E$31,0,10*ROW('Sanitation Data'!E132)))</f>
        <v/>
      </c>
      <c r="CX138" s="36" t="str">
        <f ca="true">+IF(OFFSET('Sanitation Data'!$E$32,0,10*ROW('Sanitation Data'!E132))="","",OFFSET('Sanitation Data'!$E$32,0,10*ROW('Sanitation Data'!E132)))</f>
        <v/>
      </c>
      <c r="CY138" s="36" t="str">
        <f ca="true">+IF(OFFSET('Sanitation Data'!$E$33,0,10*ROW('Sanitation Data'!E132))="","",OFFSET('Sanitation Data'!$E$33,0,10*ROW('Sanitation Data'!E132)))</f>
        <v/>
      </c>
      <c r="CZ138" s="36" t="str">
        <f ca="true">+IF(OFFSET('Sanitation Data'!$F$29,0,10*ROW('Sanitation Data'!F132))="","",OFFSET('Sanitation Data'!$F$29,0,10*ROW('Sanitation Data'!F132)))</f>
        <v/>
      </c>
      <c r="DA138" s="36" t="str">
        <f ca="true">+IF(OFFSET('Sanitation Data'!$F$30,0,10*ROW('Sanitation Data'!F132))="","",OFFSET('Sanitation Data'!$F$30,0,10*ROW('Sanitation Data'!F132)))</f>
        <v/>
      </c>
      <c r="DB138" s="36" t="str">
        <f ca="true">+IF(OFFSET('Sanitation Data'!$F$31,0,10*ROW('Sanitation Data'!F132))="","",OFFSET('Sanitation Data'!$F$31,0,10*ROW('Sanitation Data'!F132)))</f>
        <v/>
      </c>
      <c r="DC138" s="36" t="str">
        <f ca="true">+IF(OFFSET('Sanitation Data'!$F$32,0,10*ROW('Sanitation Data'!F132))="","",OFFSET('Sanitation Data'!$F$32,0,10*ROW('Sanitation Data'!F132)))</f>
        <v/>
      </c>
      <c r="DD138" s="36" t="str">
        <f ca="true">+IF(OFFSET('Sanitation Data'!$F$33,0,10*ROW('Sanitation Data'!F132))="","",OFFSET('Sanitation Data'!$F$33,0,10*ROW('Sanitation Data'!F132)))</f>
        <v/>
      </c>
      <c r="DE138" s="36" t="str">
        <f ca="true">+IF(OFFSET('Sanitation Data'!$G$29,0,10*ROW('Sanitation Data'!G132))="","",OFFSET('Sanitation Data'!$G$29,0,10*ROW('Sanitation Data'!G132)))</f>
        <v/>
      </c>
      <c r="DF138" s="36" t="str">
        <f ca="true">+IF(OFFSET('Sanitation Data'!$G$30,0,10*ROW('Sanitation Data'!G132))="","",OFFSET('Sanitation Data'!$G$30,0,10*ROW('Sanitation Data'!G132)))</f>
        <v/>
      </c>
      <c r="DG138" s="36" t="str">
        <f ca="true">+IF(OFFSET('Sanitation Data'!$G$31,0,10*ROW('Sanitation Data'!G132))="","",OFFSET('Sanitation Data'!$G$31,0,10*ROW('Sanitation Data'!G132)))</f>
        <v/>
      </c>
      <c r="DH138" s="36" t="str">
        <f ca="true">+IF(OFFSET('Sanitation Data'!$G$32,0,10*ROW('Sanitation Data'!G132))="","",OFFSET('Sanitation Data'!$G$32,0,10*ROW('Sanitation Data'!G132)))</f>
        <v/>
      </c>
      <c r="DI138" s="36" t="str">
        <f ca="true">+IF(OFFSET('Sanitation Data'!$G$33,0,10*ROW('Sanitation Data'!G132))="","",OFFSET('Sanitation Data'!$G$33,0,10*ROW('Sanitation Data'!G132)))</f>
        <v/>
      </c>
      <c r="DJ138" s="36" t="str">
        <f ca="true">+IF(OFFSET('Sanitation Data'!$H$29,0,10*ROW('Sanitation Data'!H132))="","",OFFSET('Sanitation Data'!$H$29,0,10*ROW('Sanitation Data'!H132)))</f>
        <v/>
      </c>
      <c r="DK138" s="36" t="str">
        <f ca="true">+IF(OFFSET('Sanitation Data'!$H$30,0,10*ROW('Sanitation Data'!H132))="","",OFFSET('Sanitation Data'!$H$30,0,10*ROW('Sanitation Data'!H132)))</f>
        <v/>
      </c>
      <c r="DL138" s="36" t="str">
        <f ca="true">+IF(OFFSET('Sanitation Data'!$H$31,0,10*ROW('Sanitation Data'!H132))="","",OFFSET('Sanitation Data'!$H$31,0,10*ROW('Sanitation Data'!H132)))</f>
        <v/>
      </c>
      <c r="DM138" s="36" t="str">
        <f ca="true">+IF(OFFSET('Sanitation Data'!$H$32,0,10*ROW('Sanitation Data'!H132))="","",OFFSET('Sanitation Data'!$H$32,0,10*ROW('Sanitation Data'!H132)))</f>
        <v/>
      </c>
      <c r="DN138" s="36" t="str">
        <f ca="true">+IF(OFFSET('Sanitation Data'!$H$33,0,10*ROW('Sanitation Data'!H132))="","",OFFSET('Sanitation Data'!$H$33,0,10*ROW('Sanitation Data'!H132)))</f>
        <v/>
      </c>
      <c r="DO138" s="36" t="str">
        <f ca="true">+IF(OFFSET('Hygiene Data'!$C$12,0,10*ROW('Hygiene Data'!C132))="","",OFFSET('Hygiene Data'!$C$12,0,10*ROW('Hygiene Data'!C132)))</f>
        <v/>
      </c>
      <c r="DP138" s="36" t="str">
        <f ca="true">+IF(OFFSET('Hygiene Data'!$C$13,0,10*ROW('Hygiene Data'!C132))="","",OFFSET('Hygiene Data'!$C$13,0,10*ROW('Hygiene Data'!C132)))</f>
        <v/>
      </c>
      <c r="DQ138" s="36" t="str">
        <f ca="true">+IF(OFFSET('Hygiene Data'!$C$14,0,10*ROW('Hygiene Data'!C132))="","",OFFSET('Hygiene Data'!$C$14,0,10*ROW('Hygiene Data'!C132)))</f>
        <v/>
      </c>
      <c r="DR138" s="36" t="str">
        <f ca="true">+IF(OFFSET('Hygiene Data'!$D$12,0,10*ROW('Hygiene Data'!D132))="","",OFFSET('Hygiene Data'!$D$12,0,10*ROW('Hygiene Data'!D132)))</f>
        <v/>
      </c>
      <c r="DS138" s="36" t="str">
        <f ca="true">+IF(OFFSET('Hygiene Data'!$D$13,0,10*ROW('Hygiene Data'!D132))="","",OFFSET('Hygiene Data'!$D$13,0,10*ROW('Hygiene Data'!D132)))</f>
        <v/>
      </c>
      <c r="DT138" s="36" t="str">
        <f ca="true">+IF(OFFSET('Hygiene Data'!$D$14,0,10*ROW('Hygiene Data'!D132))="","",OFFSET('Hygiene Data'!$D$14,0,10*ROW('Hygiene Data'!D132)))</f>
        <v/>
      </c>
      <c r="DU138" s="36" t="str">
        <f ca="true">+IF(OFFSET('Hygiene Data'!$E$12,0,10*ROW('Hygiene Data'!E132))="","",OFFSET('Hygiene Data'!$E$12,0,10*ROW('Hygiene Data'!E132)))</f>
        <v/>
      </c>
      <c r="DV138" s="36" t="str">
        <f ca="true">+IF(OFFSET('Hygiene Data'!$E$13,0,10*ROW('Hygiene Data'!E132))="","",OFFSET('Hygiene Data'!$E$13,0,10*ROW('Hygiene Data'!E132)))</f>
        <v/>
      </c>
      <c r="DW138" s="36" t="str">
        <f ca="true">+IF(OFFSET('Hygiene Data'!$E$14,0,10*ROW('Hygiene Data'!E132))="","",OFFSET('Hygiene Data'!$E$14,0,10*ROW('Hygiene Data'!E132)))</f>
        <v/>
      </c>
      <c r="DX138" s="36" t="str">
        <f ca="true">+IF(OFFSET('Hygiene Data'!$F$12,0,10*ROW('Hygiene Data'!F132))="","",OFFSET('Hygiene Data'!$F$12,0,10*ROW('Hygiene Data'!F132)))</f>
        <v/>
      </c>
      <c r="DY138" s="36" t="str">
        <f ca="true">+IF(OFFSET('Hygiene Data'!$F$13,0,10*ROW('Hygiene Data'!F132))="","",OFFSET('Hygiene Data'!$F$13,0,10*ROW('Hygiene Data'!F132)))</f>
        <v/>
      </c>
      <c r="DZ138" s="36" t="str">
        <f ca="true">+IF(OFFSET('Hygiene Data'!$F$14,0,10*ROW('Hygiene Data'!F132))="","",OFFSET('Hygiene Data'!$F$14,0,10*ROW('Hygiene Data'!F132)))</f>
        <v/>
      </c>
      <c r="EA138" s="36" t="str">
        <f ca="true">+IF(OFFSET('Hygiene Data'!$G$12,0,10*ROW('Hygiene Data'!G132))="","",OFFSET('Hygiene Data'!$G$12,0,10*ROW('Hygiene Data'!G132)))</f>
        <v/>
      </c>
      <c r="EB138" s="36" t="str">
        <f ca="true">+IF(OFFSET('Hygiene Data'!$G$13,0,10*ROW('Hygiene Data'!G132))="","",OFFSET('Hygiene Data'!$G$13,0,10*ROW('Hygiene Data'!G132)))</f>
        <v/>
      </c>
      <c r="EC138" s="36" t="str">
        <f ca="true">+IF(OFFSET('Hygiene Data'!$G$14,0,10*ROW('Hygiene Data'!G132))="","",OFFSET('Hygiene Data'!$G$14,0,10*ROW('Hygiene Data'!G132)))</f>
        <v/>
      </c>
      <c r="ED138" s="36" t="str">
        <f ca="true">+IF(OFFSET('Hygiene Data'!$H$12,0,10*ROW('Hygiene Data'!H132))="","",OFFSET('Hygiene Data'!$H$12,0,10*ROW('Hygiene Data'!H132)))</f>
        <v/>
      </c>
      <c r="EE138" s="36" t="str">
        <f ca="true">+IF(OFFSET('Hygiene Data'!$H$13,0,10*ROW('Hygiene Data'!H132))="","",OFFSET('Hygiene Data'!$H$13,0,10*ROW('Hygiene Data'!H132)))</f>
        <v/>
      </c>
      <c r="EF138" s="36" t="str">
        <f ca="true">+IF(OFFSET('Hygiene Data'!$H$14,0,10*ROW('Hygiene Data'!H132))="","",OFFSET('Hygiene Data'!$H$14,0,10*ROW('Hygiene Data'!H132)))</f>
        <v/>
      </c>
    </row>
    <row r="139" x14ac:dyDescent="0.2">
      <c r="A139" s="59" t="str">
        <f ca="true">+IF(OFFSET('Water Data'!$B$1,0,10*ROW('Water Data'!B136))="","",OFFSET('Water Data'!$B$1,0,10*ROW('Water Data'!B136)))</f>
        <v/>
      </c>
      <c r="B139" s="59" t="str">
        <f ca="true">+IF(OFFSET('Water Data'!$A$3,0,10*ROW('Water Data'!A136))="","",OFFSET('Water Data'!$A$3,0,10*ROW('Water Data'!A136)))</f>
        <v/>
      </c>
      <c r="C139" s="59" t="str">
        <f ca="true">+IF(OFFSET('Water Data'!$C$3,0,10*ROW('Water Data'!C136))="","",OFFSET('Water Data'!$C$3,0,10*ROW('Water Data'!C136)))</f>
        <v/>
      </c>
      <c r="D139" s="252" t="e">
        <f ca="true">+IF(AND(ISNUMBER(OFFSET('Water Data'!$C$5,0,10*ROW('Water Data'!C133))),BS139="Yes"),100-OFFSET('Water Data'!$C$5,0,10*ROW('Water Data'!C133)),IF(AND(ISNUMBER(OFFSET('Water Data'!$C$5,0,10*ROW('Water Data'!C133))),BS139="No",ISNUMBER(OFFSET('Water Data'!$C$5,0,10*ROW('Water Data'!C133)))),CONCATENATE("[",ROUND(100-OFFSET('Water Data'!$C$5,0,10*ROW('Water Data'!C133)),0),"]"),IF(AND(ISNUMBER(OFFSET('Water Data'!$C$5,0,10*ROW('Water Data'!C133))),BS139="",ISNUMBER(OFFSET('Water Data'!$C$5,0,10*ROW('Water Data'!C133)))),100-OFFSET('Water Data'!$C$5,0,10*ROW('Water Data'!C133)),NA())))</f>
        <v>#N/A</v>
      </c>
      <c r="E139" s="252" t="e">
        <f ca="true">+IF(AND(ISNUMBER(OFFSET('Water Data'!$C$7,0,10*ROW('Water Data'!D133))),BT139="Yes"),OFFSET('Water Data'!$C$7,0,10*ROW('Water Data'!C133)),IF(AND(ISNUMBER(OFFSET('Water Data'!$C$7,0,10*ROW('Water Data'!C133))),BT139="No",ISNUMBER(OFFSET('Water Data'!$C$7,0,10*ROW('Water Data'!C133)))),CONCATENATE("[",ROUND(OFFSET('Water Data'!$C$7,0,10*ROW('Water Data'!C133)),0),"]"),IF(AND(ISNUMBER(OFFSET('Water Data'!$C$7,0,10*ROW('Water Data'!C133))),BT139="",ISNUMBER(OFFSET('Water Data'!$C$7,0,10*ROW('Water Data'!C133)))),OFFSET('Water Data'!$C$7,0,10*ROW('Water Data'!C133)),NA())))</f>
        <v>#N/A</v>
      </c>
      <c r="F139" s="252" t="e">
        <f ca="true">+IF(AND(ISNUMBER(OFFSET('Water Data'!$C$10,0,10*ROW('Water Data'!C133))),BU139="Yes"),OFFSET('Water Data'!$C$10,0,10*ROW('Water Data'!C133)),IF(AND(ISNUMBER(OFFSET('Water Data'!$C$10,0,10*ROW('Water Data'!C133))),BU139="No",ISNUMBER(OFFSET('Water Data'!$C$10,0,10*ROW('Water Data'!C133)))),CONCATENATE("[",ROUND(OFFSET('Water Data'!$C$10,0,10*ROW('Water Data'!C133)),0),"]"),IF(AND(ISNUMBER(OFFSET('Water Data'!$C$10,0,10*ROW('Water Data'!C133))),BU139="",ISNUMBER(OFFSET('Water Data'!$C$10,0,10*ROW('Water Data'!C133)))),OFFSET('Water Data'!$C$10,0,10*ROW('Water Data'!C133)),NA())))</f>
        <v>#N/A</v>
      </c>
      <c r="G139" s="252" t="e">
        <f ca="true">+IF(AND(ISNUMBER(OFFSET('Water Data'!$D$5,0,10*ROW('Water Data'!D133))),BV139="Yes"),100-OFFSET('Water Data'!$D$5,0,10*ROW('Water Data'!D133)),IF(AND(ISNUMBER(OFFSET('Water Data'!$D$5,0,10*ROW('Water Data'!D133))),BV139="No",ISNUMBER(OFFSET('Water Data'!$D$5,0,10*ROW('Water Data'!D133)))),CONCATENATE("[",ROUND(100-OFFSET('Water Data'!$D$5,0,10*ROW('Water Data'!D133)),0),"]"),IF(AND(ISNUMBER(OFFSET('Water Data'!$D$5,0,10*ROW('Water Data'!D133))),BV139="",ISNUMBER(OFFSET('Water Data'!$D$5,0,10*ROW('Water Data'!D133)))),100-OFFSET('Water Data'!$D$5,0,10*ROW('Water Data'!D133)),NA())))</f>
        <v>#N/A</v>
      </c>
      <c r="H139" s="252" t="e">
        <f ca="true">+IF(AND(ISNUMBER(OFFSET('Water Data'!$D$7,0,10*ROW('Water Data'!D133))),BW139="Yes"),OFFSET('Water Data'!$D$7,0,10*ROW('Water Data'!D133)),IF(AND(ISNUMBER(OFFSET('Water Data'!$D$7,0,10*ROW('Water Data'!D133))),BW139="No",ISNUMBER(OFFSET('Water Data'!$D$7,0,10*ROW('Water Data'!D133)))),CONCATENATE("[",ROUND(OFFSET('Water Data'!$C$7,0,10*ROW('Water Data'!D133)),0),"]"),IF(AND(ISNUMBER(OFFSET('Water Data'!$D$7,0,10*ROW('Water Data'!D133))),BW139="",ISNUMBER(OFFSET('Water Data'!$D$7,0,10*ROW('Water Data'!D133)))),OFFSET('Water Data'!$D$7,0,10*ROW('Water Data'!D133)),NA())))</f>
        <v>#N/A</v>
      </c>
      <c r="I139" s="252" t="e">
        <f ca="true">+IF(AND(ISNUMBER(OFFSET('Water Data'!$D$10,0,10*ROW('Water Data'!D133))),BX139="Yes"),OFFSET('Water Data'!$D$10,0,10*ROW('Water Data'!D133)),IF(AND(ISNUMBER(OFFSET('Water Data'!$D$10,0,10*ROW('Water Data'!D133))),BX139="No",ISNUMBER(OFFSET('Water Data'!$D$10,0,10*ROW('Water Data'!D133)))),CONCATENATE("[",ROUND(OFFSET('Water Data'!$D$10,0,10*ROW('Water Data'!D133)),0),"]"),IF(AND(ISNUMBER(OFFSET('Water Data'!$D$10,0,10*ROW('Water Data'!D133))),BX139="",ISNUMBER(OFFSET('Water Data'!$D$10,0,10*ROW('Water Data'!D133)))),OFFSET('Water Data'!$D$10,0,10*ROW('Water Data'!D133)),NA())))</f>
        <v>#N/A</v>
      </c>
      <c r="J139" s="252" t="e">
        <f ca="true">+IF(AND(ISNUMBER(OFFSET('Water Data'!$E$5,0,10*ROW('Water Data'!E133))),BY139="Yes"),100-OFFSET('Water Data'!$E$5,0,10*ROW('Water Data'!E133)),IF(AND(ISNUMBER(OFFSET('Water Data'!$E$5,0,10*ROW('Water Data'!E133))),BY139="No",ISNUMBER(OFFSET('Water Data'!$E$5,0,10*ROW('Water Data'!E133)))),CONCATENATE("[",ROUND(100-OFFSET('Water Data'!$E$5,0,10*ROW('Water Data'!E133)),0),"]"),IF(AND(ISNUMBER(OFFSET('Water Data'!$E$5,0,10*ROW('Water Data'!E133))),BY139="",ISNUMBER(OFFSET('Water Data'!$E$5,0,10*ROW('Water Data'!E133)))),100-OFFSET('Water Data'!$E$5,0,10*ROW('Water Data'!E133)),NA())))</f>
        <v>#N/A</v>
      </c>
      <c r="K139" s="252" t="e">
        <f ca="true">+IF(AND(ISNUMBER(OFFSET('Water Data'!$E$7,0,10*ROW('Water Data'!E133))),BZ139="Yes"),OFFSET('Water Data'!$E$7,0,10*ROW('Water Data'!E133)),IF(AND(ISNUMBER(OFFSET('Water Data'!$E$7,0,10*ROW('Water Data'!E133))),BZ139="No",ISNUMBER(OFFSET('Water Data'!$E$7,0,10*ROW('Water Data'!E133)))),CONCATENATE("[",ROUND(OFFSET('Water Data'!$E$7,0,10*ROW('Water Data'!E133)),0),"]"),IF(AND(ISNUMBER(OFFSET('Water Data'!$E$7,0,10*ROW('Water Data'!E133))),BZ139="",ISNUMBER(OFFSET('Water Data'!$E$7,0,10*ROW('Water Data'!E133)))),OFFSET('Water Data'!$E$7,0,10*ROW('Water Data'!E133)),NA())))</f>
        <v>#N/A</v>
      </c>
      <c r="L139" s="252" t="e">
        <f ca="true">+IF(AND(ISNUMBER(OFFSET('Water Data'!$E$10,0,10*ROW('Water Data'!E133))),CA139="Yes"),OFFSET('Water Data'!$E$10,0,10*ROW('Water Data'!E133)),IF(AND(ISNUMBER(OFFSET('Water Data'!$E$10,0,10*ROW('Water Data'!E133))),CA139="No",ISNUMBER(OFFSET('Water Data'!$E$10,0,10*ROW('Water Data'!E133)))),CONCATENATE("[",ROUND(OFFSET('Water Data'!$E$10,0,10*ROW('Water Data'!E133)),0),"]"),IF(AND(ISNUMBER(OFFSET('Water Data'!$E$10,0,10*ROW('Water Data'!E133))),CA139="",ISNUMBER(OFFSET('Water Data'!$E$10,0,10*ROW('Water Data'!E133)))),OFFSET('Water Data'!$E$10,0,10*ROW('Water Data'!E133)),NA())))</f>
        <v>#N/A</v>
      </c>
      <c r="M139" s="252" t="e">
        <f ca="true">+IF(AND(ISNUMBER(OFFSET('Water Data'!$F$5,0,10*ROW('Water Data'!F133))),CB139="Yes"),100-OFFSET('Water Data'!$F$5,0,10*ROW('Water Data'!F133)),IF(AND(ISNUMBER(OFFSET('Water Data'!$F$5,0,10*ROW('Water Data'!F133))),CB139="No",ISNUMBER(OFFSET('Water Data'!$F$5,0,10*ROW('Water Data'!F133)))),CONCATENATE("[",ROUND(100-OFFSET('Water Data'!$F$5,0,10*ROW('Water Data'!F133)),0),"]"),IF(AND(ISNUMBER(OFFSET('Water Data'!$F$5,0,10*ROW('Water Data'!F133))),CB139="",ISNUMBER(OFFSET('Water Data'!$F$5,0,10*ROW('Water Data'!F133)))),100-OFFSET('Water Data'!$F$5,0,10*ROW('Water Data'!F133)),NA())))</f>
        <v>#N/A</v>
      </c>
      <c r="N139" s="252" t="e">
        <f ca="true">+IF(AND(ISNUMBER(OFFSET('Water Data'!$F$7,0,10*ROW('Water Data'!F133))),CC139="Yes"),OFFSET('Water Data'!$F$7,0,10*ROW('Water Data'!F133)),IF(AND(ISNUMBER(OFFSET('Water Data'!$F$7,0,10*ROW('Water Data'!F133))),CC139="No",ISNUMBER(OFFSET('Water Data'!$F$7,0,10*ROW('Water Data'!F133)))),CONCATENATE("[",ROUND(OFFSET('Water Data'!$F$7,0,10*ROW('Water Data'!F133)),0),"]"),IF(AND(ISNUMBER(OFFSET('Water Data'!$F$7,0,10*ROW('Water Data'!F133))),CC139="",ISNUMBER(OFFSET('Water Data'!$F$7,0,10*ROW('Water Data'!F133)))),OFFSET('Water Data'!$F$7,0,10*ROW('Water Data'!F133)),NA())))</f>
        <v>#N/A</v>
      </c>
      <c r="O139" s="252" t="e">
        <f ca="true">+IF(AND(ISNUMBER(OFFSET('Water Data'!$F$10,0,10*ROW('Water Data'!F133))),CD139="Yes"),OFFSET('Water Data'!$F$10,0,10*ROW('Water Data'!F133)),IF(AND(ISNUMBER(OFFSET('Water Data'!$F$10,0,10*ROW('Water Data'!F133))),CD139="No",ISNUMBER(OFFSET('Water Data'!$F$10,0,10*ROW('Water Data'!F133)))),CONCATENATE("[",ROUND(OFFSET('Water Data'!$F$10,0,10*ROW('Water Data'!F133)),0),"]"),IF(AND(ISNUMBER(OFFSET('Water Data'!$F$10,0,10*ROW('Water Data'!F133))),CD139="",ISNUMBER(OFFSET('Water Data'!$F$10,0,10*ROW('Water Data'!F133)))),OFFSET('Water Data'!$F$10,0,10*ROW('Water Data'!F133)),NA())))</f>
        <v>#N/A</v>
      </c>
      <c r="P139" s="252" t="e">
        <f ca="true">+IF(AND(ISNUMBER(OFFSET('Water Data'!$G$5,0,10*ROW('Water Data'!G133))),CE139="Yes"),100-OFFSET('Water Data'!$G$5,0,10*ROW('Water Data'!G133)),IF(AND(ISNUMBER(OFFSET('Water Data'!$G$5,0,10*ROW('Water Data'!G133))),CE139="No",ISNUMBER(OFFSET('Water Data'!$G$5,0,10*ROW('Water Data'!G133)))),CONCATENATE("[",ROUND(100-OFFSET('Water Data'!$G$5,0,10*ROW('Water Data'!G133)),0),"]"),IF(AND(ISNUMBER(OFFSET('Water Data'!$G$5,0,10*ROW('Water Data'!G133))),CE139="",ISNUMBER(OFFSET('Water Data'!$G$5,0,10*ROW('Water Data'!G133)))),100-OFFSET('Water Data'!$G$5,0,10*ROW('Water Data'!G133)),NA())))</f>
        <v>#N/A</v>
      </c>
      <c r="Q139" s="252" t="e">
        <f ca="true">+IF(AND(ISNUMBER(OFFSET('Water Data'!$G$7,0,10*ROW('Water Data'!G133))),CF139="Yes"),OFFSET('Water Data'!$G$7,0,10*ROW('Water Data'!G133)),IF(AND(ISNUMBER(OFFSET('Water Data'!$G$7,0,10*ROW('Water Data'!G133))),CF139="No",ISNUMBER(OFFSET('Water Data'!$G$7,0,10*ROW('Water Data'!G133)))),CONCATENATE("[",ROUND(OFFSET('Water Data'!$G$7,0,10*ROW('Water Data'!G133)),0),"]"),IF(AND(ISNUMBER(OFFSET('Water Data'!$G$7,0,10*ROW('Water Data'!G133))),CF139="",ISNUMBER(OFFSET('Water Data'!$G$7,0,10*ROW('Water Data'!G133)))),OFFSET('Water Data'!$G$7,0,10*ROW('Water Data'!G133)),NA())))</f>
        <v>#N/A</v>
      </c>
      <c r="R139" s="252" t="e">
        <f ca="true">+IF(AND(ISNUMBER(OFFSET('Water Data'!$G$10,0,10*ROW('Water Data'!G133))),CG139="Yes"),OFFSET('Water Data'!$G$10,0,10*ROW('Water Data'!G133)),IF(AND(ISNUMBER(OFFSET('Water Data'!$G$10,0,10*ROW('Water Data'!G133))),CG139="No",ISNUMBER(OFFSET('Water Data'!$G$10,0,10*ROW('Water Data'!G133)))),CONCATENATE("[",ROUND(OFFSET('Water Data'!$G$10,0,10*ROW('Water Data'!G133)),0),"]"),IF(AND(ISNUMBER(OFFSET('Water Data'!$G$10,0,10*ROW('Water Data'!G133))),CG139="",ISNUMBER(OFFSET('Water Data'!$G$10,0,10*ROW('Water Data'!G133)))),OFFSET('Water Data'!$G$10,0,10*ROW('Water Data'!G133)),NA())))</f>
        <v>#N/A</v>
      </c>
      <c r="S139" s="252" t="e">
        <f ca="true">+IF(AND(ISNUMBER(OFFSET('Water Data'!$H$5,0,10*ROW('Water Data'!H133))),CH139="Yes"),100-OFFSET('Water Data'!$H$5,0,10*ROW('Water Data'!H133)),IF(AND(ISNUMBER(OFFSET('Water Data'!$H$5,0,10*ROW('Water Data'!H133))),CH139="No",ISNUMBER(OFFSET('Water Data'!$H$5,0,10*ROW('Water Data'!H133)))),CONCATENATE("[",ROUND(100-OFFSET('Water Data'!$H$5,0,10*ROW('Water Data'!H133)),0),"]"),IF(AND(ISNUMBER(OFFSET('Water Data'!$H$5,0,10*ROW('Water Data'!H133))),CH139="",ISNUMBER(OFFSET('Water Data'!$H$5,0,10*ROW('Water Data'!H133)))),100-OFFSET('Water Data'!$H$5,0,10*ROW('Water Data'!H133)),NA())))</f>
        <v>#N/A</v>
      </c>
      <c r="T139" s="252" t="e">
        <f ca="true">+IF(AND(ISNUMBER(OFFSET('Water Data'!$H$7,0,10*ROW('Water Data'!H133))),CI139="Yes"),OFFSET('Water Data'!$H$7,0,10*ROW('Water Data'!H133)),IF(AND(ISNUMBER(OFFSET('Water Data'!$H$7,0,10*ROW('Water Data'!H133))),CI139="No",ISNUMBER(OFFSET('Water Data'!$H$7,0,10*ROW('Water Data'!H133)))),CONCATENATE("[",ROUND(OFFSET('Water Data'!$H$7,0,10*ROW('Water Data'!H133)),0),"]"),IF(AND(ISNUMBER(OFFSET('Water Data'!$H$7,0,10*ROW('Water Data'!H133))),CI139="",ISNUMBER(OFFSET('Water Data'!$H$7,0,10*ROW('Water Data'!H133)))),OFFSET('Water Data'!$H$7,0,10*ROW('Water Data'!H133)),NA())))</f>
        <v>#N/A</v>
      </c>
      <c r="U139" s="252" t="e">
        <f ca="true">+IF(AND(ISNUMBER(OFFSET('Water Data'!$H$10,0,10*ROW('Water Data'!H133))),CJ139="Yes"),OFFSET('Water Data'!$H$10,0,10*ROW('Water Data'!H133)),IF(AND(ISNUMBER(OFFSET('Water Data'!$H$10,0,10*ROW('Water Data'!H133))),CJ139="No",ISNUMBER(OFFSET('Water Data'!$H$10,0,10*ROW('Water Data'!H133)))),CONCATENATE("[",ROUND(OFFSET('Water Data'!$H$10,0,10*ROW('Water Data'!H133)),0),"]"),IF(AND(ISNUMBER(OFFSET('Water Data'!$H$10,0,10*ROW('Water Data'!H133))),CJ139="",ISNUMBER(OFFSET('Water Data'!$H$10,0,10*ROW('Water Data'!H133)))),OFFSET('Water Data'!$H$10,0,10*ROW('Water Data'!H133)),NA())))</f>
        <v>#N/A</v>
      </c>
      <c r="V139" s="253" t="e">
        <f ca="true">+IF(AND(ISNUMBER(OFFSET('Sanitation Data'!$C$5,0,10*ROW('Sanitation Data'!C133))),CK139="Yes"),100-OFFSET('Sanitation Data'!$C$5,0,10*ROW('Sanitation Data'!C133)),IF(AND(ISNUMBER(OFFSET('Sanitation Data'!$C$5,0,10*ROW('Sanitation Data'!C133))),CK139="No",ISNUMBER(OFFSET('Sanitation Data'!$C$5,0,10*ROW('Sanitation Data'!C133)))),CONCATENATE("[",ROUND(100-OFFSET('Sanitation Data'!$C$5,0,10*ROW('Sanitation Data'!C133)),0),"]"),IF(AND(ISNUMBER(OFFSET('Sanitation Data'!$C$5,0,10*ROW('Sanitation Data'!C133))),CK139="",ISNUMBER(OFFSET('Sanitation Data'!$C$5,0,10*ROW('Sanitation Data'!C133)))),100-OFFSET('Sanitation Data'!$C$5,0,10*ROW('Sanitation Data'!C133)),NA())))</f>
        <v>#N/A</v>
      </c>
      <c r="W139" s="253" t="e">
        <f ca="true">+IF(AND(ISNUMBER(OFFSET('Sanitation Data'!$C$7,0,10*ROW('Sanitation Data'!C133))),CL139="Yes"),OFFSET('Sanitation Data'!$C$7,0,10*ROW('Sanitation Data'!C133)),IF(AND(ISNUMBER(OFFSET('Sanitation Data'!$C$7,0,10*ROW('Sanitation Data'!C133))),CL139="No",ISNUMBER(OFFSET('Sanitation Data'!$C$7,0,10*ROW('Sanitation Data'!C133)))),CONCATENATE("[",ROUND(OFFSET('Sanitation Data'!$C$7,0,10*ROW('Sanitation Data'!C133)),0),"]"),IF(AND(ISNUMBER(OFFSET('Sanitation Data'!$C$7,0,10*ROW('Sanitation Data'!C133))),CL139="",ISNUMBER(OFFSET('Sanitation Data'!$C$7,0,10*ROW('Sanitation Data'!C133)))),OFFSET('Sanitation Data'!$C$7,0,10*ROW('Sanitation Data'!C133)),NA())))</f>
        <v>#N/A</v>
      </c>
      <c r="X139" s="253" t="e">
        <f ca="true">+IF(AND(ISNUMBER(OFFSET('Sanitation Data'!$C$11,0,10*ROW('Sanitation Data'!C133))),CM139="Yes"),OFFSET('Sanitation Data'!$C$11,0,10*ROW('Sanitation Data'!C133)),IF(AND(ISNUMBER(OFFSET('Sanitation Data'!$C$11,0,10*ROW('Sanitation Data'!C133))),CM139="No",ISNUMBER(OFFSET('Sanitation Data'!$C$11,0,10*ROW('Sanitation Data'!C133)))),CONCATENATE("[",ROUND(OFFSET('Sanitation Data'!$C$11,0,10*ROW('Sanitation Data'!C133)),0),"]"),IF(AND(ISNUMBER(OFFSET('Sanitation Data'!$C$11,0,10*ROW('Sanitation Data'!C133))),CM139="",ISNUMBER(OFFSET('Sanitation Data'!$C$11,0,10*ROW('Sanitation Data'!C133)))),OFFSET('Sanitation Data'!$C$11,0,10*ROW('Sanitation Data'!C133)),NA())))</f>
        <v>#N/A</v>
      </c>
      <c r="Y139" s="253" t="e">
        <f ca="true">+IF(AND(ISNUMBER(OFFSET('Sanitation Data'!$C$12,0,10*ROW('Sanitation Data'!C133))),CN139="Yes"),OFFSET('Sanitation Data'!$C$12,0,10*ROW('Sanitation Data'!C133)),IF(AND(ISNUMBER(OFFSET('Sanitation Data'!$C$12,0,10*ROW('Sanitation Data'!C133))),CN139="No",ISNUMBER(OFFSET('Sanitation Data'!$C$12,0,10*ROW('Sanitation Data'!C133)))),CONCATENATE("[",ROUND(OFFSET('Sanitation Data'!$C$12,0,10*ROW('Sanitation Data'!C133)),0),"]"),IF(AND(ISNUMBER(OFFSET('Sanitation Data'!$C$12,0,10*ROW('Sanitation Data'!C133))),CN139="",ISNUMBER(OFFSET('Sanitation Data'!$C$12,0,10*ROW('Sanitation Data'!C133)))),OFFSET('Sanitation Data'!$C$12,0,10*ROW('Sanitation Data'!C133)),NA())))</f>
        <v>#N/A</v>
      </c>
      <c r="Z139" s="253" t="e">
        <f ca="true">+IF(AND(ISNUMBER(OFFSET('Sanitation Data'!$C$13,0,10*ROW('Sanitation Data'!C133))),CO139="Yes"),OFFSET('Sanitation Data'!$C$13,0,10*ROW('Sanitation Data'!C133)),IF(AND(ISNUMBER(OFFSET('Sanitation Data'!$C$13,0,10*ROW('Sanitation Data'!C133))),CO139="No",ISNUMBER(OFFSET('Sanitation Data'!$C$13,0,10*ROW('Sanitation Data'!C133)))),CONCATENATE("[",ROUND(OFFSET('Sanitation Data'!$C$13,0,10*ROW('Sanitation Data'!C133)),0),"]"),IF(AND(ISNUMBER(OFFSET('Sanitation Data'!$C$13,0,10*ROW('Sanitation Data'!C133))),CO139="",ISNUMBER(OFFSET('Sanitation Data'!$C$13,0,10*ROW('Sanitation Data'!C133)))),OFFSET('Sanitation Data'!$C$13,0,10*ROW('Sanitation Data'!C133)),NA())))</f>
        <v>#N/A</v>
      </c>
      <c r="AA139" s="253" t="e">
        <f ca="true">+IF(AND(ISNUMBER(OFFSET('Sanitation Data'!$D$5,0,10*ROW('Sanitation Data'!D133))),CP139="Yes"),100-OFFSET('Sanitation Data'!$D$5,0,10*ROW('Sanitation Data'!D133)),IF(AND(ISNUMBER(OFFSET('Sanitation Data'!$D$5,0,10*ROW('Sanitation Data'!D133))),CP139="No",ISNUMBER(OFFSET('Sanitation Data'!$D$5,0,10*ROW('Sanitation Data'!D133)))),CONCATENATE("[",ROUND(100-OFFSET('Sanitation Data'!$D$5,0,10*ROW('Sanitation Data'!D133)),0),"]"),IF(AND(ISNUMBER(OFFSET('Sanitation Data'!$D$5,0,10*ROW('Sanitation Data'!D133))),CP139="",ISNUMBER(OFFSET('Sanitation Data'!$D$5,0,10*ROW('Sanitation Data'!D133)))),100-OFFSET('Sanitation Data'!$D$5,0,10*ROW('Sanitation Data'!D133)),NA())))</f>
        <v>#N/A</v>
      </c>
      <c r="AB139" s="253" t="e">
        <f ca="true">+IF(AND(ISNUMBER(OFFSET('Sanitation Data'!$D$7,0,10*ROW('Sanitation Data'!D133))),CQ139="Yes"),OFFSET('Sanitation Data'!$D$7,0,10*ROW('Sanitation Data'!G133)),IF(AND(ISNUMBER(OFFSET('Sanitation Data'!$D$7,0,10*ROW('Sanitation Data'!D133))),CQ139="No",ISNUMBER(OFFSET('Sanitation Data'!$D$7,0,10*ROW('Sanitation Data'!D133)))),CONCATENATE("[",ROUND(OFFSET('Sanitation Data'!$D$7,0,10*ROW('Sanitation Data'!D133)),0),"]"),IF(AND(ISNUMBER(OFFSET('Sanitation Data'!$D$7,0,10*ROW('Sanitation Data'!D133))),CQ139="",ISNUMBER(OFFSET('Sanitation Data'!$D$7,0,10*ROW('Sanitation Data'!D133)))),OFFSET('Sanitation Data'!$D$7,0,10*ROW('Sanitation Data'!D133)),NA())))</f>
        <v>#N/A</v>
      </c>
      <c r="AC139" s="253" t="e">
        <f ca="true">+IF(AND(ISNUMBER(OFFSET('Sanitation Data'!$D$11,0,10*ROW('Sanitation Data'!D133))),CR139="Yes"),OFFSET('Sanitation Data'!$D$11,0,10*ROW('Sanitation Data'!D133)),IF(AND(ISNUMBER(OFFSET('Sanitation Data'!$D$11,0,10*ROW('Sanitation Data'!D133))),CR139="No",ISNUMBER(OFFSET('Sanitation Data'!$D$11,0,10*ROW('Sanitation Data'!D133)))),CONCATENATE("[",ROUND(OFFSET('Sanitation Data'!$D$11,0,10*ROW('Sanitation Data'!D133)),0),"]"),IF(AND(ISNUMBER(OFFSET('Sanitation Data'!$D$11,0,10*ROW('Sanitation Data'!D133))),CR139="",ISNUMBER(OFFSET('Sanitation Data'!$D$11,0,10*ROW('Sanitation Data'!D133)))),OFFSET('Sanitation Data'!$D$11,0,10*ROW('Sanitation Data'!D133)),NA())))</f>
        <v>#N/A</v>
      </c>
      <c r="AD139" s="253" t="e">
        <f ca="true">+IF(AND(ISNUMBER(OFFSET('Sanitation Data'!$D$12,0,10*ROW('Sanitation Data'!D133))),CS139="Yes"),OFFSET('Sanitation Data'!$D$12,0,10*ROW('Sanitation Data'!D133)),IF(AND(ISNUMBER(OFFSET('Sanitation Data'!$D$12,0,10*ROW('Sanitation Data'!D133))),CS139="No",ISNUMBER(OFFSET('Sanitation Data'!$D$12,0,10*ROW('Sanitation Data'!D133)))),CONCATENATE("[",ROUND(OFFSET('Sanitation Data'!$D$12,0,10*ROW('Sanitation Data'!D133)),0),"]"),IF(AND(ISNUMBER(OFFSET('Sanitation Data'!$D$12,0,10*ROW('Sanitation Data'!D133))),CS139="",ISNUMBER(OFFSET('Sanitation Data'!$D$12,0,10*ROW('Sanitation Data'!D133)))),OFFSET('Sanitation Data'!$D$12,0,10*ROW('Sanitation Data'!D133)),NA())))</f>
        <v>#N/A</v>
      </c>
      <c r="AE139" s="253" t="e">
        <f ca="true">+IF(AND(ISNUMBER(OFFSET('Sanitation Data'!$D$13,0,10*ROW('Sanitation Data'!D133))),CT139="Yes"),OFFSET('Sanitation Data'!$D$13,0,10*ROW('Sanitation Data'!D133)),IF(AND(ISNUMBER(OFFSET('Sanitation Data'!$D$13,0,10*ROW('Sanitation Data'!D133))),CT139="No",ISNUMBER(OFFSET('Sanitation Data'!$D$13,0,10*ROW('Sanitation Data'!D133)))),CONCATENATE("[",ROUND(OFFSET('Sanitation Data'!$D$13,0,10*ROW('Sanitation Data'!D133)),0),"]"),IF(AND(ISNUMBER(OFFSET('Sanitation Data'!$D$13,0,10*ROW('Sanitation Data'!D133))),CT139="",ISNUMBER(OFFSET('Sanitation Data'!$D$13,0,10*ROW('Sanitation Data'!D133)))),OFFSET('Sanitation Data'!$D$13,0,10*ROW('Sanitation Data'!D133)),NA())))</f>
        <v>#N/A</v>
      </c>
      <c r="AF139" s="253" t="e">
        <f ca="true">+IF(AND(ISNUMBER(OFFSET('Sanitation Data'!$E$5,0,10*ROW('Sanitation Data'!E133))),CU139="Yes"),100-OFFSET('Sanitation Data'!$E$5,0,10*ROW('Sanitation Data'!E133)),IF(AND(ISNUMBER(OFFSET('Sanitation Data'!$E$5,0,10*ROW('Sanitation Data'!E133))),CU139="No",ISNUMBER(OFFSET('Sanitation Data'!$E$5,0,10*ROW('Sanitation Data'!E133)))),CONCATENATE("[",ROUND(100-OFFSET('Sanitation Data'!$E$5,0,10*ROW('Sanitation Data'!E133)),0),"]"),IF(AND(ISNUMBER(OFFSET('Sanitation Data'!$E$5,0,10*ROW('Sanitation Data'!E133))),CU139="",ISNUMBER(OFFSET('Sanitation Data'!$E$5,0,10*ROW('Sanitation Data'!E133)))),100-OFFSET('Sanitation Data'!$E$5,0,10*ROW('Sanitation Data'!E133)),NA())))</f>
        <v>#N/A</v>
      </c>
      <c r="AG139" s="253" t="e">
        <f ca="true">+IF(AND(ISNUMBER(OFFSET('Sanitation Data'!$E$7,0,10*ROW('Sanitation Data'!E133))),CV139="Yes"),OFFSET('Sanitation Data'!$E$7,0,10*ROW('Sanitation Data'!E133)),IF(AND(ISNUMBER(OFFSET('Sanitation Data'!$E$7,0,10*ROW('Sanitation Data'!E133))),CV139="No",ISNUMBER(OFFSET('Sanitation Data'!$E$7,0,10*ROW('Sanitation Data'!E133)))),CONCATENATE("[",ROUND(OFFSET('Sanitation Data'!$E$7,0,10*ROW('Sanitation Data'!E133)),0),"]"),IF(AND(ISNUMBER(OFFSET('Sanitation Data'!$E$7,0,10*ROW('Sanitation Data'!E133))),CV139="",ISNUMBER(OFFSET('Sanitation Data'!$E$7,0,10*ROW('Sanitation Data'!E133)))),OFFSET('Sanitation Data'!$E$7,0,10*ROW('Sanitation Data'!E133)),NA())))</f>
        <v>#N/A</v>
      </c>
      <c r="AH139" s="253" t="e">
        <f ca="true">+IF(AND(ISNUMBER(OFFSET('Sanitation Data'!$E$11,0,10*ROW('Sanitation Data'!E133))),CW139="Yes"),OFFSET('Sanitation Data'!$E$11,0,10*ROW('Sanitation Data'!E133)),IF(AND(ISNUMBER(OFFSET('Sanitation Data'!$E$11,0,10*ROW('Sanitation Data'!E133))),CW139="No",ISNUMBER(OFFSET('Sanitation Data'!$E$11,0,10*ROW('Sanitation Data'!E133)))),CONCATENATE("[",ROUND(OFFSET('Sanitation Data'!$E$11,0,10*ROW('Sanitation Data'!E133)),0),"]"),IF(AND(ISNUMBER(OFFSET('Sanitation Data'!$E$11,0,10*ROW('Sanitation Data'!E133))),CW139="",ISNUMBER(OFFSET('Sanitation Data'!$E$11,0,10*ROW('Sanitation Data'!E133)))),OFFSET('Sanitation Data'!$E$11,0,10*ROW('Sanitation Data'!E133)),NA())))</f>
        <v>#N/A</v>
      </c>
      <c r="AI139" s="253" t="e">
        <f ca="true">+IF(AND(ISNUMBER(OFFSET('Sanitation Data'!$E$12,0,10*ROW('Sanitation Data'!E133))),CX139="Yes"),OFFSET('Sanitation Data'!$E$12,0,10*ROW('Sanitation Data'!E133)),IF(AND(ISNUMBER(OFFSET('Sanitation Data'!$E$12,0,10*ROW('Sanitation Data'!E133))),CX139="No",ISNUMBER(OFFSET('Sanitation Data'!$E$12,0,10*ROW('Sanitation Data'!E133)))),CONCATENATE("[",ROUND(OFFSET('Sanitation Data'!$E$12,0,10*ROW('Sanitation Data'!E133)),0),"]"),IF(AND(ISNUMBER(OFFSET('Sanitation Data'!$E$12,0,10*ROW('Sanitation Data'!E133))),CX139="",ISNUMBER(OFFSET('Sanitation Data'!$E$12,0,10*ROW('Sanitation Data'!E133)))),OFFSET('Sanitation Data'!$E$12,0,10*ROW('Sanitation Data'!E133)),NA())))</f>
        <v>#N/A</v>
      </c>
      <c r="AJ139" s="253" t="e">
        <f ca="true">+IF(AND(ISNUMBER(OFFSET('Sanitation Data'!$E$13,0,10*ROW('Sanitation Data'!E133))),CY139="Yes"),OFFSET('Sanitation Data'!$E$13,0,10*ROW('Sanitation Data'!E133)),IF(AND(ISNUMBER(OFFSET('Sanitation Data'!$E$13,0,10*ROW('Sanitation Data'!E133))),CY139="No",ISNUMBER(OFFSET('Sanitation Data'!$E$13,0,10*ROW('Sanitation Data'!E133)))),CONCATENATE("[",ROUND(OFFSET('Sanitation Data'!$E$13,0,10*ROW('Sanitation Data'!E133)),0),"]"),IF(AND(ISNUMBER(OFFSET('Sanitation Data'!$E$13,0,10*ROW('Sanitation Data'!E133))),CY139="",ISNUMBER(OFFSET('Sanitation Data'!$E$13,0,10*ROW('Sanitation Data'!E133)))),OFFSET('Sanitation Data'!$E$13,0,10*ROW('Sanitation Data'!E133)),NA())))</f>
        <v>#N/A</v>
      </c>
      <c r="AK139" s="253" t="e">
        <f ca="true">+IF(AND(ISNUMBER(OFFSET('Sanitation Data'!$F$5,0,10*ROW('Sanitation Data'!F133))),CZ139="Yes"),100-OFFSET('Sanitation Data'!$F$5,0,10*ROW('Sanitation Data'!F133)),IF(AND(ISNUMBER(OFFSET('Sanitation Data'!$F$5,0,10*ROW('Sanitation Data'!F133))),CZ139="No",ISNUMBER(OFFSET('Sanitation Data'!$F$5,0,10*ROW('Sanitation Data'!F133)))),CONCATENATE("[",ROUND(100-OFFSET('Sanitation Data'!$F$5,0,10*ROW('Sanitation Data'!F133)),0),"]"),IF(AND(ISNUMBER(OFFSET('Sanitation Data'!$F$5,0,10*ROW('Sanitation Data'!F133))),CZ139="",ISNUMBER(OFFSET('Sanitation Data'!$F$5,0,10*ROW('Sanitation Data'!F133)))),100-OFFSET('Sanitation Data'!$F$5,0,10*ROW('Sanitation Data'!F133)),NA())))</f>
        <v>#N/A</v>
      </c>
      <c r="AL139" s="253" t="e">
        <f ca="true">+IF(AND(ISNUMBER(OFFSET('Sanitation Data'!$F$7,0,10*ROW('Sanitation Data'!F133))),DA139="Yes"),OFFSET('Sanitation Data'!$F$7,0,10*ROW('Sanitation Data'!F133)),IF(AND(ISNUMBER(OFFSET('Sanitation Data'!$F$7,0,10*ROW('Sanitation Data'!F133))),DA139="No",ISNUMBER(OFFSET('Sanitation Data'!$F$7,0,10*ROW('Sanitation Data'!F133)))),CONCATENATE("[",ROUND(OFFSET('Sanitation Data'!$F$7,0,10*ROW('Sanitation Data'!F133)),0),"]"),IF(AND(ISNUMBER(OFFSET('Sanitation Data'!$F$7,0,10*ROW('Sanitation Data'!F133))),DA139="",ISNUMBER(OFFSET('Sanitation Data'!$F$7,0,10*ROW('Sanitation Data'!F133)))),OFFSET('Sanitation Data'!$F$7,0,10*ROW('Sanitation Data'!F133)),NA())))</f>
        <v>#N/A</v>
      </c>
      <c r="AM139" s="253" t="e">
        <f ca="true">+IF(AND(ISNUMBER(OFFSET('Sanitation Data'!$F$11,0,10*ROW('Sanitation Data'!F133))),DB139="Yes"),OFFSET('Sanitation Data'!$F$11,0,10*ROW('Sanitation Data'!F133)),IF(AND(ISNUMBER(OFFSET('Sanitation Data'!$F$11,0,10*ROW('Sanitation Data'!F133))),DB139="No",ISNUMBER(OFFSET('Sanitation Data'!$F$11,0,10*ROW('Sanitation Data'!F133)))),CONCATENATE("[",ROUND(OFFSET('Sanitation Data'!$F$11,0,10*ROW('Sanitation Data'!F133)),0),"]"),IF(AND(ISNUMBER(OFFSET('Sanitation Data'!$F$11,0,10*ROW('Sanitation Data'!F133))),DB139="",ISNUMBER(OFFSET('Sanitation Data'!$F$11,0,10*ROW('Sanitation Data'!F133)))),OFFSET('Sanitation Data'!$F$11,0,10*ROW('Sanitation Data'!F133)),NA())))</f>
        <v>#N/A</v>
      </c>
      <c r="AN139" s="253" t="e">
        <f ca="true">+IF(AND(ISNUMBER(OFFSET('Sanitation Data'!$F$12,0,10*ROW('Sanitation Data'!F133))),DC139="Yes"),OFFSET('Sanitation Data'!$F$12,0,10*ROW('Sanitation Data'!F133)),IF(AND(ISNUMBER(OFFSET('Sanitation Data'!$F$12,0,10*ROW('Sanitation Data'!F133))),DC139="No",ISNUMBER(OFFSET('Sanitation Data'!$F$12,0,10*ROW('Sanitation Data'!F133)))),CONCATENATE("[",ROUND(OFFSET('Sanitation Data'!$F$12,0,10*ROW('Sanitation Data'!F133)),0),"]"),IF(AND(ISNUMBER(OFFSET('Sanitation Data'!$F$12,0,10*ROW('Sanitation Data'!F133))),DC139="",ISNUMBER(OFFSET('Sanitation Data'!$F$12,0,10*ROW('Sanitation Data'!F133)))),OFFSET('Sanitation Data'!$F$12,0,10*ROW('Sanitation Data'!F133)),NA())))</f>
        <v>#N/A</v>
      </c>
      <c r="AO139" s="253" t="e">
        <f ca="true">+IF(AND(ISNUMBER(OFFSET('Sanitation Data'!$F$13,0,10*ROW('Sanitation Data'!F133))),DD139="Yes"),OFFSET('Sanitation Data'!$F$13,0,10*ROW('Sanitation Data'!F133)),IF(AND(ISNUMBER(OFFSET('Sanitation Data'!$F$13,0,10*ROW('Sanitation Data'!F133))),DD139="No",ISNUMBER(OFFSET('Sanitation Data'!$F$13,0,10*ROW('Sanitation Data'!F133)))),CONCATENATE("[",ROUND(OFFSET('Sanitation Data'!$F$13,0,10*ROW('Sanitation Data'!F133)),0),"]"),IF(AND(ISNUMBER(OFFSET('Sanitation Data'!$F$13,0,10*ROW('Sanitation Data'!F133))),DD139="",ISNUMBER(OFFSET('Sanitation Data'!$F$13,0,10*ROW('Sanitation Data'!F133)))),OFFSET('Sanitation Data'!$F$13,0,10*ROW('Sanitation Data'!F133)),NA())))</f>
        <v>#N/A</v>
      </c>
      <c r="AP139" s="253" t="e">
        <f ca="true">+IF(AND(ISNUMBER(OFFSET('Sanitation Data'!$G$5,0,10*ROW('Sanitation Data'!G133))),DE139="Yes"),100-OFFSET('Sanitation Data'!$G$5,0,10*ROW('Sanitation Data'!G133)),IF(AND(ISNUMBER(OFFSET('Sanitation Data'!$G$5,0,10*ROW('Sanitation Data'!G133))),DE139="No",ISNUMBER(OFFSET('Sanitation Data'!$G$5,0,10*ROW('Sanitation Data'!G133)))),CONCATENATE("[",ROUND(100-OFFSET('Sanitation Data'!$G$5,0,10*ROW('Sanitation Data'!G133)),0),"]"),IF(AND(ISNUMBER(OFFSET('Sanitation Data'!$G$5,0,10*ROW('Sanitation Data'!G133))),DE139="",ISNUMBER(OFFSET('Sanitation Data'!$G$5,0,10*ROW('Sanitation Data'!G133)))),100-OFFSET('Sanitation Data'!$G$5,0,10*ROW('Sanitation Data'!G133)),NA())))</f>
        <v>#N/A</v>
      </c>
      <c r="AQ139" s="253" t="e">
        <f ca="true">+IF(AND(ISNUMBER(OFFSET('Sanitation Data'!$G$7,0,10*ROW('Sanitation Data'!G133))),DF139="Yes"),OFFSET('Sanitation Data'!$G$7,0,10*ROW('Sanitation Data'!G133)),IF(AND(ISNUMBER(OFFSET('Sanitation Data'!$G$7,0,10*ROW('Sanitation Data'!G133))),DF139="No",ISNUMBER(OFFSET('Sanitation Data'!$G$7,0,10*ROW('Sanitation Data'!G133)))),CONCATENATE("[",ROUND(OFFSET('Sanitation Data'!$G$7,0,10*ROW('Sanitation Data'!G133)),0),"]"),IF(AND(ISNUMBER(OFFSET('Sanitation Data'!$G$7,0,10*ROW('Sanitation Data'!G133))),DF139="",ISNUMBER(OFFSET('Sanitation Data'!$G$7,0,10*ROW('Sanitation Data'!G133)))),OFFSET('Sanitation Data'!$G$7,0,10*ROW('Sanitation Data'!G133)),NA())))</f>
        <v>#N/A</v>
      </c>
      <c r="AR139" s="253" t="e">
        <f ca="true">+IF(AND(ISNUMBER(OFFSET('Sanitation Data'!$G$11,0,10*ROW('Sanitation Data'!G133))),DG139="Yes"),OFFSET('Sanitation Data'!$G$11,0,10*ROW('Sanitation Data'!G133)),IF(AND(ISNUMBER(OFFSET('Sanitation Data'!$G$11,0,10*ROW('Sanitation Data'!G133))),DG139="No",ISNUMBER(OFFSET('Sanitation Data'!$G$11,0,10*ROW('Sanitation Data'!G133)))),CONCATENATE("[",ROUND(OFFSET('Sanitation Data'!$G$11,0,10*ROW('Sanitation Data'!G133)),0),"]"),IF(AND(ISNUMBER(OFFSET('Sanitation Data'!$G$11,0,10*ROW('Sanitation Data'!G133))),DG139="",ISNUMBER(OFFSET('Sanitation Data'!$G$11,0,10*ROW('Sanitation Data'!G133)))),OFFSET('Sanitation Data'!$G$11,0,10*ROW('Sanitation Data'!G133)),NA())))</f>
        <v>#N/A</v>
      </c>
      <c r="AS139" s="253" t="e">
        <f ca="true">+IF(AND(ISNUMBER(OFFSET('Sanitation Data'!$G$12,0,10*ROW('Sanitation Data'!G133))),DH139="Yes"),OFFSET('Sanitation Data'!$G$12,0,10*ROW('Sanitation Data'!G133)),IF(AND(ISNUMBER(OFFSET('Sanitation Data'!$G$12,0,10*ROW('Sanitation Data'!G133))),DH139="No",ISNUMBER(OFFSET('Sanitation Data'!$G$12,0,10*ROW('Sanitation Data'!G133)))),CONCATENATE("[",ROUND(OFFSET('Sanitation Data'!$G$12,0,10*ROW('Sanitation Data'!G133)),0),"]"),IF(AND(ISNUMBER(OFFSET('Sanitation Data'!$G$12,0,10*ROW('Sanitation Data'!G133))),DH139="",ISNUMBER(OFFSET('Sanitation Data'!$G$12,0,10*ROW('Sanitation Data'!G133)))),OFFSET('Sanitation Data'!$G$12,0,10*ROW('Sanitation Data'!G133)),NA())))</f>
        <v>#N/A</v>
      </c>
      <c r="AT139" s="253" t="e">
        <f ca="true">+IF(AND(ISNUMBER(OFFSET('Sanitation Data'!$G$13,0,10*ROW('Sanitation Data'!G133))),DI139="Yes"),OFFSET('Sanitation Data'!$G$13,0,10*ROW('Sanitation Data'!G133)),IF(AND(ISNUMBER(OFFSET('Sanitation Data'!$G$13,0,10*ROW('Sanitation Data'!G133))),DI139="No",ISNUMBER(OFFSET('Sanitation Data'!$G$13,0,10*ROW('Sanitation Data'!G133)))),CONCATENATE("[",ROUND(OFFSET('Sanitation Data'!$G$13,0,10*ROW('Sanitation Data'!G133)),0),"]"),IF(AND(ISNUMBER(OFFSET('Sanitation Data'!$G$13,0,10*ROW('Sanitation Data'!G133))),DI139="",ISNUMBER(OFFSET('Sanitation Data'!$G$13,0,10*ROW('Sanitation Data'!G133)))),OFFSET('Sanitation Data'!$G$13,0,10*ROW('Sanitation Data'!G133)),NA())))</f>
        <v>#N/A</v>
      </c>
      <c r="AU139" s="253" t="e">
        <f ca="true">+IF(AND(ISNUMBER(OFFSET('Sanitation Data'!$H$5,0,10*ROW('Sanitation Data'!H133))),DJ139="Yes"),100-OFFSET('Sanitation Data'!$H$5,0,10*ROW('Sanitation Data'!H133)),IF(AND(ISNUMBER(OFFSET('Sanitation Data'!$H$5,0,10*ROW('Sanitation Data'!H133))),DJ139="No",ISNUMBER(OFFSET('Sanitation Data'!$H$5,0,10*ROW('Sanitation Data'!H133)))),CONCATENATE("[",ROUND(100-OFFSET('Sanitation Data'!$H$5,0,10*ROW('Sanitation Data'!H133)),0),"]"),IF(AND(ISNUMBER(OFFSET('Sanitation Data'!$H$5,0,10*ROW('Sanitation Data'!H133))),DJ139="",ISNUMBER(OFFSET('Sanitation Data'!$H$5,0,10*ROW('Sanitation Data'!H133)))),100-OFFSET('Sanitation Data'!$H$5,0,10*ROW('Sanitation Data'!H133)),NA())))</f>
        <v>#N/A</v>
      </c>
      <c r="AV139" s="253" t="e">
        <f ca="true">+IF(AND(ISNUMBER(OFFSET('Sanitation Data'!$H$7,0,10*ROW('Sanitation Data'!H133))),DK139="Yes"),OFFSET('Sanitation Data'!$H$7,0,10*ROW('Sanitation Data'!H133)),IF(AND(ISNUMBER(OFFSET('Sanitation Data'!$H$7,0,10*ROW('Sanitation Data'!H133))),DK139="No",ISNUMBER(OFFSET('Sanitation Data'!$H$7,0,10*ROW('Sanitation Data'!H133)))),CONCATENATE("[",ROUND(OFFSET('Sanitation Data'!$H$7,0,10*ROW('Sanitation Data'!H133)),0),"]"),IF(AND(ISNUMBER(OFFSET('Sanitation Data'!$H$7,0,10*ROW('Sanitation Data'!H133))),DK139="",ISNUMBER(OFFSET('Sanitation Data'!$H$7,0,10*ROW('Sanitation Data'!H133)))),OFFSET('Sanitation Data'!$H$7,0,10*ROW('Sanitation Data'!H133)),NA())))</f>
        <v>#N/A</v>
      </c>
      <c r="AW139" s="253" t="e">
        <f ca="true">+IF(AND(ISNUMBER(OFFSET('Sanitation Data'!$H$11,0,10*ROW('Sanitation Data'!H133))),DL139="Yes"),OFFSET('Sanitation Data'!$H$11,0,10*ROW('Sanitation Data'!H133)),IF(AND(ISNUMBER(OFFSET('Sanitation Data'!$H$11,0,10*ROW('Sanitation Data'!H133))),DL139="No",ISNUMBER(OFFSET('Sanitation Data'!$H$11,0,10*ROW('Sanitation Data'!H133)))),CONCATENATE("[",ROUND(OFFSET('Sanitation Data'!$H$11,0,10*ROW('Sanitation Data'!H133)),0),"]"),IF(AND(ISNUMBER(OFFSET('Sanitation Data'!$H$11,0,10*ROW('Sanitation Data'!H133))),DL139="",ISNUMBER(OFFSET('Sanitation Data'!$H$11,0,10*ROW('Sanitation Data'!H133)))),OFFSET('Sanitation Data'!$H$11,0,10*ROW('Sanitation Data'!H133)),NA())))</f>
        <v>#N/A</v>
      </c>
      <c r="AX139" s="253" t="e">
        <f ca="true">+IF(AND(ISNUMBER(OFFSET('Sanitation Data'!$H$12,0,10*ROW('Sanitation Data'!H133))),DM139="Yes"),OFFSET('Sanitation Data'!$H$12,0,10*ROW('Sanitation Data'!H133)),IF(AND(ISNUMBER(OFFSET('Sanitation Data'!$H$12,0,10*ROW('Sanitation Data'!H133))),DM139="No",ISNUMBER(OFFSET('Sanitation Data'!$H$12,0,10*ROW('Sanitation Data'!H133)))),CONCATENATE("[",ROUND(OFFSET('Sanitation Data'!$H$12,0,10*ROW('Sanitation Data'!H133)),0),"]"),IF(AND(ISNUMBER(OFFSET('Sanitation Data'!$H$12,0,10*ROW('Sanitation Data'!H133))),DM139="",ISNUMBER(OFFSET('Sanitation Data'!$H$12,0,10*ROW('Sanitation Data'!H133)))),OFFSET('Sanitation Data'!$H$12,0,10*ROW('Sanitation Data'!H133)),NA())))</f>
        <v>#N/A</v>
      </c>
      <c r="AY139" s="253" t="e">
        <f ca="true">+IF(AND(ISNUMBER(OFFSET('Sanitation Data'!$H$13,0,10*ROW('Sanitation Data'!H133))),DN139="Yes"),OFFSET('Sanitation Data'!$H$13,0,10*ROW('Sanitation Data'!H133)),IF(AND(ISNUMBER(OFFSET('Sanitation Data'!$H$13,0,10*ROW('Sanitation Data'!H133))),DN139="No",ISNUMBER(OFFSET('Sanitation Data'!$H$13,0,10*ROW('Sanitation Data'!H133)))),CONCATENATE("[",ROUND(OFFSET('Sanitation Data'!$H$13,0,10*ROW('Sanitation Data'!H133)),0),"]"),IF(AND(ISNUMBER(OFFSET('Sanitation Data'!$H$13,0,10*ROW('Sanitation Data'!H133))),DN139="",ISNUMBER(OFFSET('Sanitation Data'!$H$13,0,10*ROW('Sanitation Data'!H133)))),OFFSET('Sanitation Data'!$H$13,0,10*ROW('Sanitation Data'!H133)),NA())))</f>
        <v>#N/A</v>
      </c>
      <c r="AZ139" s="254" t="e">
        <f ca="true">+IF(AND(ISNUMBER(OFFSET('Hygiene Data'!$C$6,0,10*ROW('Hygiene Data'!C133))),DO139="Yes"),OFFSET('Hygiene Data'!$C$6,0,10*ROW('Hygiene Data'!C133)),IF(AND(ISNUMBER(OFFSET('Hygiene Data'!$C$6,0,10*ROW('Hygiene Data'!C133))),DO139="No",ISNUMBER(OFFSET('Hygiene Data'!$C$6,0,10*ROW('Hygiene Data'!C133)))),CONCATENATE("[",ROUND(OFFSET('Hygiene Data'!$C$6,0,10*ROW('Hygiene Data'!C133)),0),"]"),IF(AND(ISNUMBER(OFFSET('Hygiene Data'!$C$6,0,10*ROW('Hygiene Data'!C133))),DO139="",ISNUMBER(OFFSET('Hygiene Data'!$C$6,0,10*ROW('Hygiene Data'!C133)))),OFFSET('Hygiene Data'!$C$6,0,10*ROW('Hygiene Data'!C133)),NA())))</f>
        <v>#N/A</v>
      </c>
      <c r="BA139" s="254" t="e">
        <f ca="true">+IF(AND(ISNUMBER(OFFSET('Hygiene Data'!$C$8,0,10*ROW('Hygiene Data'!C133))),DP139="Yes"),OFFSET('Hygiene Data'!$C$8,0,10*ROW('Hygiene Data'!C133)),IF(AND(ISNUMBER(OFFSET('Hygiene Data'!$C$8,0,10*ROW('Hygiene Data'!C133))),DP139="No",ISNUMBER(OFFSET('Hygiene Data'!$C$8,0,10*ROW('Hygiene Data'!C133)))),CONCATENATE("[",ROUND(OFFSET('Hygiene Data'!$C$8,0,10*ROW('Hygiene Data'!C133)),0),"]"),IF(AND(ISNUMBER(OFFSET('Hygiene Data'!$C$8,0,10*ROW('Hygiene Data'!C133))),DP139="",ISNUMBER(OFFSET('Hygiene Data'!$C$8,0,10*ROW('Hygiene Data'!C133)))),OFFSET('Hygiene Data'!$C$8,0,10*ROW('Hygiene Data'!C133)),NA())))</f>
        <v>#N/A</v>
      </c>
      <c r="BB139" s="254" t="e">
        <f ca="true">+IF(AND(ISNUMBER(OFFSET('Hygiene Data'!$C$10,0,10*ROW('Hygiene Data'!C133))),DQ139="Yes"),OFFSET('Hygiene Data'!$C$10,0,10*ROW('Hygiene Data'!C133)),IF(AND(ISNUMBER(OFFSET('Hygiene Data'!$C$10,0,10*ROW('Hygiene Data'!C133))),DQ139="No",ISNUMBER(OFFSET('Hygiene Data'!$C$10,0,10*ROW('Hygiene Data'!C133)))),CONCATENATE("[",ROUND(OFFSET('Hygiene Data'!$C$10,0,10*ROW('Hygiene Data'!C133)),0),"]"),IF(AND(ISNUMBER(OFFSET('Hygiene Data'!$C$10,0,10*ROW('Hygiene Data'!C133))),DQ139="",ISNUMBER(OFFSET('Hygiene Data'!$C$10,0,10*ROW('Hygiene Data'!C133)))),OFFSET('Hygiene Data'!$C$10,0,10*ROW('Hygiene Data'!C133)),NA())))</f>
        <v>#N/A</v>
      </c>
      <c r="BC139" s="254" t="e">
        <f ca="true">+IF(AND(ISNUMBER(OFFSET('Hygiene Data'!$D$6,0,10*ROW('Hygiene Data'!D133))),DR139="Yes"),OFFSET('Hygiene Data'!$D$6,0,10*ROW('Hygiene Data'!D133)),IF(AND(ISNUMBER(OFFSET('Hygiene Data'!$D$6,0,10*ROW('Hygiene Data'!D133))),DR139="No",ISNUMBER(OFFSET('Hygiene Data'!$D$6,0,10*ROW('Hygiene Data'!D133)))),CONCATENATE("[",ROUND(OFFSET('Hygiene Data'!$D$6,0,10*ROW('Hygiene Data'!D133)),0),"]"),IF(AND(ISNUMBER(OFFSET('Hygiene Data'!$D$6,0,10*ROW('Hygiene Data'!D133))),DR139="",ISNUMBER(OFFSET('Hygiene Data'!$D$6,0,10*ROW('Hygiene Data'!D133)))),OFFSET('Hygiene Data'!$D$6,0,10*ROW('Hygiene Data'!D133)),NA())))</f>
        <v>#N/A</v>
      </c>
      <c r="BD139" s="254" t="e">
        <f ca="true">+IF(AND(ISNUMBER(OFFSET('Hygiene Data'!$D$8,0,10*ROW('Hygiene Data'!D133))),DS139="Yes"),OFFSET('Hygiene Data'!$D$8,0,10*ROW('Hygiene Data'!D133)),IF(AND(ISNUMBER(OFFSET('Hygiene Data'!$D$8,0,10*ROW('Hygiene Data'!D133))),DS139="No",ISNUMBER(OFFSET('Hygiene Data'!$D$8,0,10*ROW('Hygiene Data'!D133)))),CONCATENATE("[",ROUND(OFFSET('Hygiene Data'!$D$8,0,10*ROW('Hygiene Data'!D133)),0),"]"),IF(AND(ISNUMBER(OFFSET('Hygiene Data'!$D$8,0,10*ROW('Hygiene Data'!D133))),DS139="",ISNUMBER(OFFSET('Hygiene Data'!$D$8,0,10*ROW('Hygiene Data'!D133)))),OFFSET('Hygiene Data'!$D$8,0,10*ROW('Hygiene Data'!D133)),NA())))</f>
        <v>#N/A</v>
      </c>
      <c r="BE139" s="254" t="e">
        <f ca="true">+IF(AND(ISNUMBER(OFFSET('Hygiene Data'!$D$10,0,10*ROW('Hygiene Data'!D133))),DT139="Yes"),OFFSET('Hygiene Data'!$D$10,0,10*ROW('Hygiene Data'!D133)),IF(AND(ISNUMBER(OFFSET('Hygiene Data'!$D$10,0,10*ROW('Hygiene Data'!D133))),DT139="No",ISNUMBER(OFFSET('Hygiene Data'!$D$10,0,10*ROW('Hygiene Data'!D133)))),CONCATENATE("[",ROUND(OFFSET('Hygiene Data'!$D$10,0,10*ROW('Hygiene Data'!D133)),0),"]"),IF(AND(ISNUMBER(OFFSET('Hygiene Data'!$D$10,0,10*ROW('Hygiene Data'!D133))),DT139="",ISNUMBER(OFFSET('Hygiene Data'!$D$10,0,10*ROW('Hygiene Data'!D133)))),OFFSET('Hygiene Data'!$D$10,0,10*ROW('Hygiene Data'!D133)),NA())))</f>
        <v>#N/A</v>
      </c>
      <c r="BF139" s="254" t="e">
        <f ca="true">+IF(AND(ISNUMBER(OFFSET('Hygiene Data'!$E$6,0,10*ROW('Hygiene Data'!E133))),DU139="Yes"),OFFSET('Hygiene Data'!$E$6,0,10*ROW('Hygiene Data'!E133)),IF(AND(ISNUMBER(OFFSET('Hygiene Data'!$E$6,0,10*ROW('Hygiene Data'!E133))),DU139="No",ISNUMBER(OFFSET('Hygiene Data'!$E$6,0,10*ROW('Hygiene Data'!E133)))),CONCATENATE("[",ROUND(OFFSET('Hygiene Data'!$E$6,0,10*ROW('Hygiene Data'!E133)),0),"]"),IF(AND(ISNUMBER(OFFSET('Hygiene Data'!$E$6,0,10*ROW('Hygiene Data'!E133))),DU139="",ISNUMBER(OFFSET('Hygiene Data'!$E$6,0,10*ROW('Hygiene Data'!E133)))),OFFSET('Hygiene Data'!$E$6,0,10*ROW('Hygiene Data'!E133)),NA())))</f>
        <v>#N/A</v>
      </c>
      <c r="BG139" s="254" t="e">
        <f ca="true">+IF(AND(ISNUMBER(OFFSET('Hygiene Data'!$E$8,0,10*ROW('Hygiene Data'!E133))),DV139="Yes"),OFFSET('Hygiene Data'!$E$8,0,10*ROW('Hygiene Data'!E133)),IF(AND(ISNUMBER(OFFSET('Hygiene Data'!$E$8,0,10*ROW('Hygiene Data'!E133))),DV139="No",ISNUMBER(OFFSET('Hygiene Data'!$E$8,0,10*ROW('Hygiene Data'!E133)))),CONCATENATE("[",ROUND(OFFSET('Hygiene Data'!$E$8,0,10*ROW('Hygiene Data'!E133)),0),"]"),IF(AND(ISNUMBER(OFFSET('Hygiene Data'!$E$8,0,10*ROW('Hygiene Data'!E133))),DV139="",ISNUMBER(OFFSET('Hygiene Data'!$E$8,0,10*ROW('Hygiene Data'!E133)))),OFFSET('Hygiene Data'!$E$8,0,10*ROW('Hygiene Data'!E133)),NA())))</f>
        <v>#N/A</v>
      </c>
      <c r="BH139" s="254" t="e">
        <f ca="true">+IF(AND(ISNUMBER(OFFSET('Hygiene Data'!$E$10,0,10*ROW('Hygiene Data'!E133))),DW139="Yes"),OFFSET('Hygiene Data'!$E$10,0,10*ROW('Hygiene Data'!E133)),IF(AND(ISNUMBER(OFFSET('Hygiene Data'!$E$10,0,10*ROW('Hygiene Data'!E133))),DW139="No",ISNUMBER(OFFSET('Hygiene Data'!$E$10,0,10*ROW('Hygiene Data'!E133)))),CONCATENATE("[",ROUND(OFFSET('Hygiene Data'!$E$10,0,10*ROW('Hygiene Data'!E133)),0),"]"),IF(AND(ISNUMBER(OFFSET('Hygiene Data'!$E$10,0,10*ROW('Hygiene Data'!E133))),DW139="",ISNUMBER(OFFSET('Hygiene Data'!$E$10,0,10*ROW('Hygiene Data'!E133)))),OFFSET('Hygiene Data'!$E$10,0,10*ROW('Hygiene Data'!E133)),NA())))</f>
        <v>#N/A</v>
      </c>
      <c r="BI139" s="254" t="e">
        <f ca="true">+IF(AND(ISNUMBER(OFFSET('Hygiene Data'!$F$6,0,10*ROW('Hygiene Data'!F133))),DX139="Yes"),OFFSET('Hygiene Data'!$F$6,0,10*ROW('Hygiene Data'!F133)),IF(AND(ISNUMBER(OFFSET('Hygiene Data'!$F$6,0,10*ROW('Hygiene Data'!F133))),DX139="No",ISNUMBER(OFFSET('Hygiene Data'!$F$6,0,10*ROW('Hygiene Data'!F133)))),CONCATENATE("[",ROUND(OFFSET('Hygiene Data'!$F$6,0,10*ROW('Hygiene Data'!F133)),0),"]"),IF(AND(ISNUMBER(OFFSET('Hygiene Data'!$F$6,0,10*ROW('Hygiene Data'!F133))),DX139="",ISNUMBER(OFFSET('Hygiene Data'!$F$6,0,10*ROW('Hygiene Data'!F133)))),OFFSET('Hygiene Data'!$F$6,0,10*ROW('Hygiene Data'!F133)),NA())))</f>
        <v>#N/A</v>
      </c>
      <c r="BJ139" s="254" t="e">
        <f ca="true">+IF(AND(ISNUMBER(OFFSET('Hygiene Data'!$F$8,0,10*ROW('Hygiene Data'!F133))),DY139="Yes"),OFFSET('Hygiene Data'!$F$8,0,10*ROW('Hygiene Data'!F133)),IF(AND(ISNUMBER(OFFSET('Hygiene Data'!$F$8,0,10*ROW('Hygiene Data'!F133))),DY139="No",ISNUMBER(OFFSET('Hygiene Data'!$F$8,0,10*ROW('Hygiene Data'!F133)))),CONCATENATE("[",ROUND(OFFSET('Hygiene Data'!$F$8,0,10*ROW('Hygiene Data'!F133)),0),"]"),IF(AND(ISNUMBER(OFFSET('Hygiene Data'!$F$8,0,10*ROW('Hygiene Data'!F133))),DY139="",ISNUMBER(OFFSET('Hygiene Data'!$F$8,0,10*ROW('Hygiene Data'!F133)))),OFFSET('Hygiene Data'!$F$8,0,10*ROW('Hygiene Data'!F133)),NA())))</f>
        <v>#N/A</v>
      </c>
      <c r="BK139" s="254" t="e">
        <f ca="true">+IF(AND(ISNUMBER(OFFSET('Hygiene Data'!$F$10,0,10*ROW('Hygiene Data'!F133))),DZ139="Yes"),OFFSET('Hygiene Data'!$F$10,0,10*ROW('Hygiene Data'!F133)),IF(AND(ISNUMBER(OFFSET('Hygiene Data'!$F$10,0,10*ROW('Hygiene Data'!F133))),DZ139="No",ISNUMBER(OFFSET('Hygiene Data'!$F$10,0,10*ROW('Hygiene Data'!F133)))),CONCATENATE("[",ROUND(OFFSET('Hygiene Data'!$F$10,0,10*ROW('Hygiene Data'!F133)),0),"]"),IF(AND(ISNUMBER(OFFSET('Hygiene Data'!$F$10,0,10*ROW('Hygiene Data'!F133))),DZ139="",ISNUMBER(OFFSET('Hygiene Data'!$F$10,0,10*ROW('Hygiene Data'!F133)))),OFFSET('Hygiene Data'!$F$10,0,10*ROW('Hygiene Data'!F133)),NA())))</f>
        <v>#N/A</v>
      </c>
      <c r="BL139" s="254" t="e">
        <f ca="true">+IF(AND(ISNUMBER(OFFSET('Hygiene Data'!$G$6,0,10*ROW('Hygiene Data'!G133))),EA139="Yes"),OFFSET('Hygiene Data'!$G$6,0,10*ROW('Hygiene Data'!G133)),IF(AND(ISNUMBER(OFFSET('Hygiene Data'!$G$6,0,10*ROW('Hygiene Data'!G133))),EA139="No",ISNUMBER(OFFSET('Hygiene Data'!$G$6,0,10*ROW('Hygiene Data'!G133)))),CONCATENATE("[",ROUND(OFFSET('Hygiene Data'!$G$6,0,10*ROW('Hygiene Data'!G133)),0),"]"),IF(AND(ISNUMBER(OFFSET('Hygiene Data'!$G$6,0,10*ROW('Hygiene Data'!G133))),EA139="",ISNUMBER(OFFSET('Hygiene Data'!$G$6,0,10*ROW('Hygiene Data'!G133)))),OFFSET('Hygiene Data'!$G$6,0,10*ROW('Hygiene Data'!G133)),NA())))</f>
        <v>#N/A</v>
      </c>
      <c r="BM139" s="254" t="e">
        <f ca="true">+IF(AND(ISNUMBER(OFFSET('Hygiene Data'!$G$8,0,10*ROW('Hygiene Data'!G133))),EB139="Yes"),OFFSET('Hygiene Data'!$G$8,0,10*ROW('Hygiene Data'!G133)),IF(AND(ISNUMBER(OFFSET('Hygiene Data'!$G$8,0,10*ROW('Hygiene Data'!G133))),EB139="No",ISNUMBER(OFFSET('Hygiene Data'!$G$8,0,10*ROW('Hygiene Data'!G133)))),CONCATENATE("[",ROUND(OFFSET('Hygiene Data'!$G$8,0,10*ROW('Hygiene Data'!G133)),0),"]"),IF(AND(ISNUMBER(OFFSET('Hygiene Data'!$G$8,0,10*ROW('Hygiene Data'!G133))),EB139="",ISNUMBER(OFFSET('Hygiene Data'!$G$8,0,10*ROW('Hygiene Data'!G133)))),OFFSET('Hygiene Data'!$G$8,0,10*ROW('Hygiene Data'!G133)),NA())))</f>
        <v>#N/A</v>
      </c>
      <c r="BN139" s="254" t="e">
        <f ca="true">+IF(AND(ISNUMBER(OFFSET('Hygiene Data'!$G$10,0,10*ROW('Hygiene Data'!G133))),EC139="Yes"),OFFSET('Hygiene Data'!$G$10,0,10*ROW('Hygiene Data'!G133)),IF(AND(ISNUMBER(OFFSET('Hygiene Data'!$G$10,0,10*ROW('Hygiene Data'!G133))),EC139="No",ISNUMBER(OFFSET('Hygiene Data'!$G$10,0,10*ROW('Hygiene Data'!G133)))),CONCATENATE("[",ROUND(OFFSET('Hygiene Data'!$G$10,0,10*ROW('Hygiene Data'!G133)),0),"]"),IF(AND(ISNUMBER(OFFSET('Hygiene Data'!$G$10,0,10*ROW('Hygiene Data'!G133))),EC139="",ISNUMBER(OFFSET('Hygiene Data'!$G$10,0,10*ROW('Hygiene Data'!G133)))),OFFSET('Hygiene Data'!$G$10,0,10*ROW('Hygiene Data'!G133)),NA())))</f>
        <v>#N/A</v>
      </c>
      <c r="BO139" s="254" t="e">
        <f ca="true">+IF(AND(ISNUMBER(OFFSET('Hygiene Data'!$H$6,0,10*ROW('Hygiene Data'!H133))),ED139="Yes"),OFFSET('Hygiene Data'!$H$6,0,10*ROW('Hygiene Data'!H133)),IF(AND(ISNUMBER(OFFSET('Hygiene Data'!$H$6,0,10*ROW('Hygiene Data'!H133))),ED139="No",ISNUMBER(OFFSET('Hygiene Data'!$H$6,0,10*ROW('Hygiene Data'!H133)))),CONCATENATE("[",ROUND(OFFSET('Hygiene Data'!$H$6,0,10*ROW('Hygiene Data'!H133)),0),"]"),IF(AND(ISNUMBER(OFFSET('Hygiene Data'!$H$6,0,10*ROW('Hygiene Data'!H133))),ED139="",ISNUMBER(OFFSET('Hygiene Data'!$H$6,0,10*ROW('Hygiene Data'!H133)))),OFFSET('Hygiene Data'!$H$6,0,10*ROW('Hygiene Data'!H133)),NA())))</f>
        <v>#N/A</v>
      </c>
      <c r="BP139" s="254" t="e">
        <f ca="true">+IF(AND(ISNUMBER(OFFSET('Hygiene Data'!$H$8,0,10*ROW('Hygiene Data'!H133))),EE139="Yes"),OFFSET('Hygiene Data'!$H$8,0,10*ROW('Hygiene Data'!H133)),IF(AND(ISNUMBER(OFFSET('Hygiene Data'!$H$8,0,10*ROW('Hygiene Data'!H133))),EE139="No",ISNUMBER(OFFSET('Hygiene Data'!$H$8,0,10*ROW('Hygiene Data'!H133)))),CONCATENATE("[",ROUND(OFFSET('Hygiene Data'!$H$8,0,10*ROW('Hygiene Data'!H133)),0),"]"),IF(AND(ISNUMBER(OFFSET('Hygiene Data'!$H$8,0,10*ROW('Hygiene Data'!H133))),EE139="",ISNUMBER(OFFSET('Hygiene Data'!$H$8,0,10*ROW('Hygiene Data'!H133)))),OFFSET('Hygiene Data'!$H$8,0,10*ROW('Hygiene Data'!H133)),NA())))</f>
        <v>#N/A</v>
      </c>
      <c r="BQ139" s="254" t="e">
        <f ca="true">+IF(AND(ISNUMBER(OFFSET('Hygiene Data'!$H$10,0,10*ROW('Hygiene Data'!H133))),EF139="Yes"),OFFSET('Hygiene Data'!$H$10,0,10*ROW('Hygiene Data'!H133)),IF(AND(ISNUMBER(OFFSET('Hygiene Data'!$H$10,0,10*ROW('Hygiene Data'!H133))),EF139="No",ISNUMBER(OFFSET('Hygiene Data'!$H$10,0,10*ROW('Hygiene Data'!H133)))),CONCATENATE("[",ROUND(OFFSET('Hygiene Data'!$H$10,0,10*ROW('Hygiene Data'!H133)),0),"]"),IF(AND(ISNUMBER(OFFSET('Hygiene Data'!$H$10,0,10*ROW('Hygiene Data'!H133))),EF139="",ISNUMBER(OFFSET('Hygiene Data'!$H$10,0,10*ROW('Hygiene Data'!H133)))),OFFSET('Hygiene Data'!$H$10,0,10*ROW('Hygiene Data'!H133)),NA())))</f>
        <v>#N/A</v>
      </c>
      <c r="BS139" s="36" t="str">
        <f ca="true">+IF(OFFSET('Water Data'!$C$28,0,10*ROW('Water Data'!C133))="","",OFFSET('Water Data'!$C$28,0,10*ROW('Water Data'!C133)))</f>
        <v/>
      </c>
      <c r="BT139" s="36" t="str">
        <f ca="true">+IF(OFFSET('Water Data'!$C$29,0,10*ROW('Water Data'!C133))="","",OFFSET('Water Data'!$C$29,0,10*ROW('Water Data'!C133)))</f>
        <v/>
      </c>
      <c r="BU139" s="36" t="str">
        <f ca="true">+IF(OFFSET('Water Data'!$C$30,0,10*ROW('Water Data'!C133))="","",OFFSET('Water Data'!$C$30,0,10*ROW('Water Data'!C133)))</f>
        <v/>
      </c>
      <c r="BV139" s="36" t="str">
        <f ca="true">+IF(OFFSET('Water Data'!$D$28,0,10*ROW('Water Data'!D133))="","",OFFSET('Water Data'!$D$28,0,10*ROW('Water Data'!D133)))</f>
        <v/>
      </c>
      <c r="BW139" s="36" t="str">
        <f ca="true">+IF(OFFSET('Water Data'!$D$29,0,10*ROW('Water Data'!D133))="","",OFFSET('Water Data'!$D$29,0,10*ROW('Water Data'!D133)))</f>
        <v/>
      </c>
      <c r="BX139" s="36" t="str">
        <f ca="true">+IF(OFFSET('Water Data'!$D$30,0,10*ROW('Water Data'!D133))="","",OFFSET('Water Data'!$D$30,0,10*ROW('Water Data'!D133)))</f>
        <v/>
      </c>
      <c r="BY139" s="36" t="str">
        <f ca="true">+IF(OFFSET('Water Data'!$E$28,0,10*ROW('Water Data'!E133))="","",OFFSET('Water Data'!$E$28,0,10*ROW('Water Data'!E133)))</f>
        <v/>
      </c>
      <c r="BZ139" s="36" t="str">
        <f ca="true">+IF(OFFSET('Water Data'!$E$29,0,10*ROW('Water Data'!E133))="","",OFFSET('Water Data'!$E$29,0,10*ROW('Water Data'!E133)))</f>
        <v/>
      </c>
      <c r="CA139" s="36" t="str">
        <f ca="true">+IF(OFFSET('Water Data'!$E$30,0,10*ROW('Water Data'!E133))="","",OFFSET('Water Data'!$E$30,0,10*ROW('Water Data'!E133)))</f>
        <v/>
      </c>
      <c r="CB139" s="36" t="str">
        <f ca="true">+IF(OFFSET('Water Data'!$F$28,0,10*ROW('Water Data'!F133))="","",OFFSET('Water Data'!$F$28,0,10*ROW('Water Data'!F133)))</f>
        <v/>
      </c>
      <c r="CC139" s="36" t="str">
        <f ca="true">+IF(OFFSET('Water Data'!$F$29,0,10*ROW('Water Data'!F133))="","",OFFSET('Water Data'!$F$29,0,10*ROW('Water Data'!F133)))</f>
        <v/>
      </c>
      <c r="CD139" s="36" t="str">
        <f ca="true">+IF(OFFSET('Water Data'!$F$30,0,10*ROW('Water Data'!F133))="","",OFFSET('Water Data'!$F$30,0,10*ROW('Water Data'!F133)))</f>
        <v/>
      </c>
      <c r="CE139" s="36" t="str">
        <f ca="true">+IF(OFFSET('Water Data'!$G$28,0,10*ROW('Water Data'!G133))="","",OFFSET('Water Data'!$G$28,0,10*ROW('Water Data'!G133)))</f>
        <v/>
      </c>
      <c r="CF139" s="36" t="str">
        <f ca="true">+IF(OFFSET('Water Data'!$G$29,0,10*ROW('Water Data'!G133))="","",OFFSET('Water Data'!$G$29,0,10*ROW('Water Data'!G133)))</f>
        <v/>
      </c>
      <c r="CG139" s="36" t="str">
        <f ca="true">+IF(OFFSET('Water Data'!$G$30,0,10*ROW('Water Data'!G133))="","",OFFSET('Water Data'!$G$30,0,10*ROW('Water Data'!G133)))</f>
        <v/>
      </c>
      <c r="CH139" s="36" t="str">
        <f ca="true">+IF(OFFSET('Water Data'!$H$28,0,10*ROW('Water Data'!H133))="","",OFFSET('Water Data'!$H$28,0,10*ROW('Water Data'!H133)))</f>
        <v/>
      </c>
      <c r="CI139" s="36" t="str">
        <f ca="true">+IF(OFFSET('Water Data'!$H$29,0,10*ROW('Water Data'!H133))="","",OFFSET('Water Data'!$H$29,0,10*ROW('Water Data'!H133)))</f>
        <v/>
      </c>
      <c r="CJ139" s="36" t="str">
        <f ca="true">+IF(OFFSET('Water Data'!$H$30,0,10*ROW('Water Data'!H133))="","",OFFSET('Water Data'!$H$30,0,10*ROW('Water Data'!H133)))</f>
        <v/>
      </c>
      <c r="CK139" s="36" t="str">
        <f ca="true">+IF(OFFSET('Sanitation Data'!$C$29,0,10*ROW('Sanitation Data'!C133))="","",OFFSET('Sanitation Data'!$C$29,0,10*ROW('Sanitation Data'!C133)))</f>
        <v/>
      </c>
      <c r="CL139" s="36" t="str">
        <f ca="true">+IF(OFFSET('Sanitation Data'!$C$30,0,10*ROW('Sanitation Data'!C133))="","",OFFSET('Sanitation Data'!$C$30,0,10*ROW('Sanitation Data'!C133)))</f>
        <v/>
      </c>
      <c r="CM139" s="36" t="str">
        <f ca="true">+IF(OFFSET('Sanitation Data'!$C$31,0,10*ROW('Sanitation Data'!C133))="","",OFFSET('Sanitation Data'!$C$31,0,10*ROW('Sanitation Data'!C133)))</f>
        <v/>
      </c>
      <c r="CN139" s="36" t="str">
        <f ca="true">+IF(OFFSET('Sanitation Data'!$C$32,0,10*ROW('Sanitation Data'!C133))="","",OFFSET('Sanitation Data'!$C$32,0,10*ROW('Sanitation Data'!C133)))</f>
        <v/>
      </c>
      <c r="CO139" s="36" t="str">
        <f ca="true">+IF(OFFSET('Sanitation Data'!$C$33,0,10*ROW('Sanitation Data'!C133))="","",OFFSET('Sanitation Data'!$C$33,0,10*ROW('Sanitation Data'!C133)))</f>
        <v/>
      </c>
      <c r="CP139" s="36" t="str">
        <f ca="true">+IF(OFFSET('Sanitation Data'!$D$29,0,10*ROW('Sanitation Data'!D133))="","",OFFSET('Sanitation Data'!$D$29,0,10*ROW('Sanitation Data'!D133)))</f>
        <v/>
      </c>
      <c r="CQ139" s="36" t="str">
        <f ca="true">+IF(OFFSET('Sanitation Data'!$D$30,0,10*ROW('Sanitation Data'!D133))="","",OFFSET('Sanitation Data'!$D$30,0,10*ROW('Sanitation Data'!D133)))</f>
        <v/>
      </c>
      <c r="CR139" s="36" t="str">
        <f ca="true">+IF(OFFSET('Sanitation Data'!$D$31,0,10*ROW('Sanitation Data'!D133))="","",OFFSET('Sanitation Data'!$D$31,0,10*ROW('Sanitation Data'!D133)))</f>
        <v/>
      </c>
      <c r="CS139" s="36" t="str">
        <f ca="true">+IF(OFFSET('Sanitation Data'!$D$32,0,10*ROW('Sanitation Data'!D133))="","",OFFSET('Sanitation Data'!$D$32,0,10*ROW('Sanitation Data'!D133)))</f>
        <v/>
      </c>
      <c r="CT139" s="36" t="str">
        <f ca="true">+IF(OFFSET('Sanitation Data'!$D$33,0,10*ROW('Sanitation Data'!D133))="","",OFFSET('Sanitation Data'!$D$33,0,10*ROW('Sanitation Data'!D133)))</f>
        <v/>
      </c>
      <c r="CU139" s="36" t="str">
        <f ca="true">+IF(OFFSET('Sanitation Data'!$E$29,0,10*ROW('Sanitation Data'!E133))="","",OFFSET('Sanitation Data'!$E$29,0,10*ROW('Sanitation Data'!E133)))</f>
        <v/>
      </c>
      <c r="CV139" s="36" t="str">
        <f ca="true">+IF(OFFSET('Sanitation Data'!$E$30,0,10*ROW('Sanitation Data'!E133))="","",OFFSET('Sanitation Data'!$E$30,0,10*ROW('Sanitation Data'!E133)))</f>
        <v/>
      </c>
      <c r="CW139" s="36" t="str">
        <f ca="true">+IF(OFFSET('Sanitation Data'!$E$31,0,10*ROW('Sanitation Data'!E133))="","",OFFSET('Sanitation Data'!$E$31,0,10*ROW('Sanitation Data'!E133)))</f>
        <v/>
      </c>
      <c r="CX139" s="36" t="str">
        <f ca="true">+IF(OFFSET('Sanitation Data'!$E$32,0,10*ROW('Sanitation Data'!E133))="","",OFFSET('Sanitation Data'!$E$32,0,10*ROW('Sanitation Data'!E133)))</f>
        <v/>
      </c>
      <c r="CY139" s="36" t="str">
        <f ca="true">+IF(OFFSET('Sanitation Data'!$E$33,0,10*ROW('Sanitation Data'!E133))="","",OFFSET('Sanitation Data'!$E$33,0,10*ROW('Sanitation Data'!E133)))</f>
        <v/>
      </c>
      <c r="CZ139" s="36" t="str">
        <f ca="true">+IF(OFFSET('Sanitation Data'!$F$29,0,10*ROW('Sanitation Data'!F133))="","",OFFSET('Sanitation Data'!$F$29,0,10*ROW('Sanitation Data'!F133)))</f>
        <v/>
      </c>
      <c r="DA139" s="36" t="str">
        <f ca="true">+IF(OFFSET('Sanitation Data'!$F$30,0,10*ROW('Sanitation Data'!F133))="","",OFFSET('Sanitation Data'!$F$30,0,10*ROW('Sanitation Data'!F133)))</f>
        <v/>
      </c>
      <c r="DB139" s="36" t="str">
        <f ca="true">+IF(OFFSET('Sanitation Data'!$F$31,0,10*ROW('Sanitation Data'!F133))="","",OFFSET('Sanitation Data'!$F$31,0,10*ROW('Sanitation Data'!F133)))</f>
        <v/>
      </c>
      <c r="DC139" s="36" t="str">
        <f ca="true">+IF(OFFSET('Sanitation Data'!$F$32,0,10*ROW('Sanitation Data'!F133))="","",OFFSET('Sanitation Data'!$F$32,0,10*ROW('Sanitation Data'!F133)))</f>
        <v/>
      </c>
      <c r="DD139" s="36" t="str">
        <f ca="true">+IF(OFFSET('Sanitation Data'!$F$33,0,10*ROW('Sanitation Data'!F133))="","",OFFSET('Sanitation Data'!$F$33,0,10*ROW('Sanitation Data'!F133)))</f>
        <v/>
      </c>
      <c r="DE139" s="36" t="str">
        <f ca="true">+IF(OFFSET('Sanitation Data'!$G$29,0,10*ROW('Sanitation Data'!G133))="","",OFFSET('Sanitation Data'!$G$29,0,10*ROW('Sanitation Data'!G133)))</f>
        <v/>
      </c>
      <c r="DF139" s="36" t="str">
        <f ca="true">+IF(OFFSET('Sanitation Data'!$G$30,0,10*ROW('Sanitation Data'!G133))="","",OFFSET('Sanitation Data'!$G$30,0,10*ROW('Sanitation Data'!G133)))</f>
        <v/>
      </c>
      <c r="DG139" s="36" t="str">
        <f ca="true">+IF(OFFSET('Sanitation Data'!$G$31,0,10*ROW('Sanitation Data'!G133))="","",OFFSET('Sanitation Data'!$G$31,0,10*ROW('Sanitation Data'!G133)))</f>
        <v/>
      </c>
      <c r="DH139" s="36" t="str">
        <f ca="true">+IF(OFFSET('Sanitation Data'!$G$32,0,10*ROW('Sanitation Data'!G133))="","",OFFSET('Sanitation Data'!$G$32,0,10*ROW('Sanitation Data'!G133)))</f>
        <v/>
      </c>
      <c r="DI139" s="36" t="str">
        <f ca="true">+IF(OFFSET('Sanitation Data'!$G$33,0,10*ROW('Sanitation Data'!G133))="","",OFFSET('Sanitation Data'!$G$33,0,10*ROW('Sanitation Data'!G133)))</f>
        <v/>
      </c>
      <c r="DJ139" s="36" t="str">
        <f ca="true">+IF(OFFSET('Sanitation Data'!$H$29,0,10*ROW('Sanitation Data'!H133))="","",OFFSET('Sanitation Data'!$H$29,0,10*ROW('Sanitation Data'!H133)))</f>
        <v/>
      </c>
      <c r="DK139" s="36" t="str">
        <f ca="true">+IF(OFFSET('Sanitation Data'!$H$30,0,10*ROW('Sanitation Data'!H133))="","",OFFSET('Sanitation Data'!$H$30,0,10*ROW('Sanitation Data'!H133)))</f>
        <v/>
      </c>
      <c r="DL139" s="36" t="str">
        <f ca="true">+IF(OFFSET('Sanitation Data'!$H$31,0,10*ROW('Sanitation Data'!H133))="","",OFFSET('Sanitation Data'!$H$31,0,10*ROW('Sanitation Data'!H133)))</f>
        <v/>
      </c>
      <c r="DM139" s="36" t="str">
        <f ca="true">+IF(OFFSET('Sanitation Data'!$H$32,0,10*ROW('Sanitation Data'!H133))="","",OFFSET('Sanitation Data'!$H$32,0,10*ROW('Sanitation Data'!H133)))</f>
        <v/>
      </c>
      <c r="DN139" s="36" t="str">
        <f ca="true">+IF(OFFSET('Sanitation Data'!$H$33,0,10*ROW('Sanitation Data'!H133))="","",OFFSET('Sanitation Data'!$H$33,0,10*ROW('Sanitation Data'!H133)))</f>
        <v/>
      </c>
      <c r="DO139" s="36" t="str">
        <f ca="true">+IF(OFFSET('Hygiene Data'!$C$12,0,10*ROW('Hygiene Data'!C133))="","",OFFSET('Hygiene Data'!$C$12,0,10*ROW('Hygiene Data'!C133)))</f>
        <v/>
      </c>
      <c r="DP139" s="36" t="str">
        <f ca="true">+IF(OFFSET('Hygiene Data'!$C$13,0,10*ROW('Hygiene Data'!C133))="","",OFFSET('Hygiene Data'!$C$13,0,10*ROW('Hygiene Data'!C133)))</f>
        <v/>
      </c>
      <c r="DQ139" s="36" t="str">
        <f ca="true">+IF(OFFSET('Hygiene Data'!$C$14,0,10*ROW('Hygiene Data'!C133))="","",OFFSET('Hygiene Data'!$C$14,0,10*ROW('Hygiene Data'!C133)))</f>
        <v/>
      </c>
      <c r="DR139" s="36" t="str">
        <f ca="true">+IF(OFFSET('Hygiene Data'!$D$12,0,10*ROW('Hygiene Data'!D133))="","",OFFSET('Hygiene Data'!$D$12,0,10*ROW('Hygiene Data'!D133)))</f>
        <v/>
      </c>
      <c r="DS139" s="36" t="str">
        <f ca="true">+IF(OFFSET('Hygiene Data'!$D$13,0,10*ROW('Hygiene Data'!D133))="","",OFFSET('Hygiene Data'!$D$13,0,10*ROW('Hygiene Data'!D133)))</f>
        <v/>
      </c>
      <c r="DT139" s="36" t="str">
        <f ca="true">+IF(OFFSET('Hygiene Data'!$D$14,0,10*ROW('Hygiene Data'!D133))="","",OFFSET('Hygiene Data'!$D$14,0,10*ROW('Hygiene Data'!D133)))</f>
        <v/>
      </c>
      <c r="DU139" s="36" t="str">
        <f ca="true">+IF(OFFSET('Hygiene Data'!$E$12,0,10*ROW('Hygiene Data'!E133))="","",OFFSET('Hygiene Data'!$E$12,0,10*ROW('Hygiene Data'!E133)))</f>
        <v/>
      </c>
      <c r="DV139" s="36" t="str">
        <f ca="true">+IF(OFFSET('Hygiene Data'!$E$13,0,10*ROW('Hygiene Data'!E133))="","",OFFSET('Hygiene Data'!$E$13,0,10*ROW('Hygiene Data'!E133)))</f>
        <v/>
      </c>
      <c r="DW139" s="36" t="str">
        <f ca="true">+IF(OFFSET('Hygiene Data'!$E$14,0,10*ROW('Hygiene Data'!E133))="","",OFFSET('Hygiene Data'!$E$14,0,10*ROW('Hygiene Data'!E133)))</f>
        <v/>
      </c>
      <c r="DX139" s="36" t="str">
        <f ca="true">+IF(OFFSET('Hygiene Data'!$F$12,0,10*ROW('Hygiene Data'!F133))="","",OFFSET('Hygiene Data'!$F$12,0,10*ROW('Hygiene Data'!F133)))</f>
        <v/>
      </c>
      <c r="DY139" s="36" t="str">
        <f ca="true">+IF(OFFSET('Hygiene Data'!$F$13,0,10*ROW('Hygiene Data'!F133))="","",OFFSET('Hygiene Data'!$F$13,0,10*ROW('Hygiene Data'!F133)))</f>
        <v/>
      </c>
      <c r="DZ139" s="36" t="str">
        <f ca="true">+IF(OFFSET('Hygiene Data'!$F$14,0,10*ROW('Hygiene Data'!F133))="","",OFFSET('Hygiene Data'!$F$14,0,10*ROW('Hygiene Data'!F133)))</f>
        <v/>
      </c>
      <c r="EA139" s="36" t="str">
        <f ca="true">+IF(OFFSET('Hygiene Data'!$G$12,0,10*ROW('Hygiene Data'!G133))="","",OFFSET('Hygiene Data'!$G$12,0,10*ROW('Hygiene Data'!G133)))</f>
        <v/>
      </c>
      <c r="EB139" s="36" t="str">
        <f ca="true">+IF(OFFSET('Hygiene Data'!$G$13,0,10*ROW('Hygiene Data'!G133))="","",OFFSET('Hygiene Data'!$G$13,0,10*ROW('Hygiene Data'!G133)))</f>
        <v/>
      </c>
      <c r="EC139" s="36" t="str">
        <f ca="true">+IF(OFFSET('Hygiene Data'!$G$14,0,10*ROW('Hygiene Data'!G133))="","",OFFSET('Hygiene Data'!$G$14,0,10*ROW('Hygiene Data'!G133)))</f>
        <v/>
      </c>
      <c r="ED139" s="36" t="str">
        <f ca="true">+IF(OFFSET('Hygiene Data'!$H$12,0,10*ROW('Hygiene Data'!H133))="","",OFFSET('Hygiene Data'!$H$12,0,10*ROW('Hygiene Data'!H133)))</f>
        <v/>
      </c>
      <c r="EE139" s="36" t="str">
        <f ca="true">+IF(OFFSET('Hygiene Data'!$H$13,0,10*ROW('Hygiene Data'!H133))="","",OFFSET('Hygiene Data'!$H$13,0,10*ROW('Hygiene Data'!H133)))</f>
        <v/>
      </c>
      <c r="EF139" s="36" t="str">
        <f ca="true">+IF(OFFSET('Hygiene Data'!$H$14,0,10*ROW('Hygiene Data'!H133))="","",OFFSET('Hygiene Data'!$H$14,0,10*ROW('Hygiene Data'!H133)))</f>
        <v/>
      </c>
    </row>
    <row r="140" x14ac:dyDescent="0.2">
      <c r="A140" s="59" t="str">
        <f ca="true">+IF(OFFSET('Water Data'!$B$1,0,10*ROW('Water Data'!B137))="","",OFFSET('Water Data'!$B$1,0,10*ROW('Water Data'!B137)))</f>
        <v/>
      </c>
      <c r="B140" s="59" t="str">
        <f ca="true">+IF(OFFSET('Water Data'!$A$3,0,10*ROW('Water Data'!A137))="","",OFFSET('Water Data'!$A$3,0,10*ROW('Water Data'!A137)))</f>
        <v/>
      </c>
      <c r="C140" s="59" t="str">
        <f ca="true">+IF(OFFSET('Water Data'!$C$3,0,10*ROW('Water Data'!C137))="","",OFFSET('Water Data'!$C$3,0,10*ROW('Water Data'!C137)))</f>
        <v/>
      </c>
      <c r="D140" s="252" t="e">
        <f ca="true">+IF(AND(ISNUMBER(OFFSET('Water Data'!$C$5,0,10*ROW('Water Data'!C134))),BS140="Yes"),100-OFFSET('Water Data'!$C$5,0,10*ROW('Water Data'!C134)),IF(AND(ISNUMBER(OFFSET('Water Data'!$C$5,0,10*ROW('Water Data'!C134))),BS140="No",ISNUMBER(OFFSET('Water Data'!$C$5,0,10*ROW('Water Data'!C134)))),CONCATENATE("[",ROUND(100-OFFSET('Water Data'!$C$5,0,10*ROW('Water Data'!C134)),0),"]"),IF(AND(ISNUMBER(OFFSET('Water Data'!$C$5,0,10*ROW('Water Data'!C134))),BS140="",ISNUMBER(OFFSET('Water Data'!$C$5,0,10*ROW('Water Data'!C134)))),100-OFFSET('Water Data'!$C$5,0,10*ROW('Water Data'!C134)),NA())))</f>
        <v>#N/A</v>
      </c>
      <c r="E140" s="252" t="e">
        <f ca="true">+IF(AND(ISNUMBER(OFFSET('Water Data'!$C$7,0,10*ROW('Water Data'!D134))),BT140="Yes"),OFFSET('Water Data'!$C$7,0,10*ROW('Water Data'!C134)),IF(AND(ISNUMBER(OFFSET('Water Data'!$C$7,0,10*ROW('Water Data'!C134))),BT140="No",ISNUMBER(OFFSET('Water Data'!$C$7,0,10*ROW('Water Data'!C134)))),CONCATENATE("[",ROUND(OFFSET('Water Data'!$C$7,0,10*ROW('Water Data'!C134)),0),"]"),IF(AND(ISNUMBER(OFFSET('Water Data'!$C$7,0,10*ROW('Water Data'!C134))),BT140="",ISNUMBER(OFFSET('Water Data'!$C$7,0,10*ROW('Water Data'!C134)))),OFFSET('Water Data'!$C$7,0,10*ROW('Water Data'!C134)),NA())))</f>
        <v>#N/A</v>
      </c>
      <c r="F140" s="252" t="e">
        <f ca="true">+IF(AND(ISNUMBER(OFFSET('Water Data'!$C$10,0,10*ROW('Water Data'!C134))),BU140="Yes"),OFFSET('Water Data'!$C$10,0,10*ROW('Water Data'!C134)),IF(AND(ISNUMBER(OFFSET('Water Data'!$C$10,0,10*ROW('Water Data'!C134))),BU140="No",ISNUMBER(OFFSET('Water Data'!$C$10,0,10*ROW('Water Data'!C134)))),CONCATENATE("[",ROUND(OFFSET('Water Data'!$C$10,0,10*ROW('Water Data'!C134)),0),"]"),IF(AND(ISNUMBER(OFFSET('Water Data'!$C$10,0,10*ROW('Water Data'!C134))),BU140="",ISNUMBER(OFFSET('Water Data'!$C$10,0,10*ROW('Water Data'!C134)))),OFFSET('Water Data'!$C$10,0,10*ROW('Water Data'!C134)),NA())))</f>
        <v>#N/A</v>
      </c>
      <c r="G140" s="252" t="e">
        <f ca="true">+IF(AND(ISNUMBER(OFFSET('Water Data'!$D$5,0,10*ROW('Water Data'!D134))),BV140="Yes"),100-OFFSET('Water Data'!$D$5,0,10*ROW('Water Data'!D134)),IF(AND(ISNUMBER(OFFSET('Water Data'!$D$5,0,10*ROW('Water Data'!D134))),BV140="No",ISNUMBER(OFFSET('Water Data'!$D$5,0,10*ROW('Water Data'!D134)))),CONCATENATE("[",ROUND(100-OFFSET('Water Data'!$D$5,0,10*ROW('Water Data'!D134)),0),"]"),IF(AND(ISNUMBER(OFFSET('Water Data'!$D$5,0,10*ROW('Water Data'!D134))),BV140="",ISNUMBER(OFFSET('Water Data'!$D$5,0,10*ROW('Water Data'!D134)))),100-OFFSET('Water Data'!$D$5,0,10*ROW('Water Data'!D134)),NA())))</f>
        <v>#N/A</v>
      </c>
      <c r="H140" s="252" t="e">
        <f ca="true">+IF(AND(ISNUMBER(OFFSET('Water Data'!$D$7,0,10*ROW('Water Data'!D134))),BW140="Yes"),OFFSET('Water Data'!$D$7,0,10*ROW('Water Data'!D134)),IF(AND(ISNUMBER(OFFSET('Water Data'!$D$7,0,10*ROW('Water Data'!D134))),BW140="No",ISNUMBER(OFFSET('Water Data'!$D$7,0,10*ROW('Water Data'!D134)))),CONCATENATE("[",ROUND(OFFSET('Water Data'!$C$7,0,10*ROW('Water Data'!D134)),0),"]"),IF(AND(ISNUMBER(OFFSET('Water Data'!$D$7,0,10*ROW('Water Data'!D134))),BW140="",ISNUMBER(OFFSET('Water Data'!$D$7,0,10*ROW('Water Data'!D134)))),OFFSET('Water Data'!$D$7,0,10*ROW('Water Data'!D134)),NA())))</f>
        <v>#N/A</v>
      </c>
      <c r="I140" s="252" t="e">
        <f ca="true">+IF(AND(ISNUMBER(OFFSET('Water Data'!$D$10,0,10*ROW('Water Data'!D134))),BX140="Yes"),OFFSET('Water Data'!$D$10,0,10*ROW('Water Data'!D134)),IF(AND(ISNUMBER(OFFSET('Water Data'!$D$10,0,10*ROW('Water Data'!D134))),BX140="No",ISNUMBER(OFFSET('Water Data'!$D$10,0,10*ROW('Water Data'!D134)))),CONCATENATE("[",ROUND(OFFSET('Water Data'!$D$10,0,10*ROW('Water Data'!D134)),0),"]"),IF(AND(ISNUMBER(OFFSET('Water Data'!$D$10,0,10*ROW('Water Data'!D134))),BX140="",ISNUMBER(OFFSET('Water Data'!$D$10,0,10*ROW('Water Data'!D134)))),OFFSET('Water Data'!$D$10,0,10*ROW('Water Data'!D134)),NA())))</f>
        <v>#N/A</v>
      </c>
      <c r="J140" s="252" t="e">
        <f ca="true">+IF(AND(ISNUMBER(OFFSET('Water Data'!$E$5,0,10*ROW('Water Data'!E134))),BY140="Yes"),100-OFFSET('Water Data'!$E$5,0,10*ROW('Water Data'!E134)),IF(AND(ISNUMBER(OFFSET('Water Data'!$E$5,0,10*ROW('Water Data'!E134))),BY140="No",ISNUMBER(OFFSET('Water Data'!$E$5,0,10*ROW('Water Data'!E134)))),CONCATENATE("[",ROUND(100-OFFSET('Water Data'!$E$5,0,10*ROW('Water Data'!E134)),0),"]"),IF(AND(ISNUMBER(OFFSET('Water Data'!$E$5,0,10*ROW('Water Data'!E134))),BY140="",ISNUMBER(OFFSET('Water Data'!$E$5,0,10*ROW('Water Data'!E134)))),100-OFFSET('Water Data'!$E$5,0,10*ROW('Water Data'!E134)),NA())))</f>
        <v>#N/A</v>
      </c>
      <c r="K140" s="252" t="e">
        <f ca="true">+IF(AND(ISNUMBER(OFFSET('Water Data'!$E$7,0,10*ROW('Water Data'!E134))),BZ140="Yes"),OFFSET('Water Data'!$E$7,0,10*ROW('Water Data'!E134)),IF(AND(ISNUMBER(OFFSET('Water Data'!$E$7,0,10*ROW('Water Data'!E134))),BZ140="No",ISNUMBER(OFFSET('Water Data'!$E$7,0,10*ROW('Water Data'!E134)))),CONCATENATE("[",ROUND(OFFSET('Water Data'!$E$7,0,10*ROW('Water Data'!E134)),0),"]"),IF(AND(ISNUMBER(OFFSET('Water Data'!$E$7,0,10*ROW('Water Data'!E134))),BZ140="",ISNUMBER(OFFSET('Water Data'!$E$7,0,10*ROW('Water Data'!E134)))),OFFSET('Water Data'!$E$7,0,10*ROW('Water Data'!E134)),NA())))</f>
        <v>#N/A</v>
      </c>
      <c r="L140" s="252" t="e">
        <f ca="true">+IF(AND(ISNUMBER(OFFSET('Water Data'!$E$10,0,10*ROW('Water Data'!E134))),CA140="Yes"),OFFSET('Water Data'!$E$10,0,10*ROW('Water Data'!E134)),IF(AND(ISNUMBER(OFFSET('Water Data'!$E$10,0,10*ROW('Water Data'!E134))),CA140="No",ISNUMBER(OFFSET('Water Data'!$E$10,0,10*ROW('Water Data'!E134)))),CONCATENATE("[",ROUND(OFFSET('Water Data'!$E$10,0,10*ROW('Water Data'!E134)),0),"]"),IF(AND(ISNUMBER(OFFSET('Water Data'!$E$10,0,10*ROW('Water Data'!E134))),CA140="",ISNUMBER(OFFSET('Water Data'!$E$10,0,10*ROW('Water Data'!E134)))),OFFSET('Water Data'!$E$10,0,10*ROW('Water Data'!E134)),NA())))</f>
        <v>#N/A</v>
      </c>
      <c r="M140" s="252" t="e">
        <f ca="true">+IF(AND(ISNUMBER(OFFSET('Water Data'!$F$5,0,10*ROW('Water Data'!F134))),CB140="Yes"),100-OFFSET('Water Data'!$F$5,0,10*ROW('Water Data'!F134)),IF(AND(ISNUMBER(OFFSET('Water Data'!$F$5,0,10*ROW('Water Data'!F134))),CB140="No",ISNUMBER(OFFSET('Water Data'!$F$5,0,10*ROW('Water Data'!F134)))),CONCATENATE("[",ROUND(100-OFFSET('Water Data'!$F$5,0,10*ROW('Water Data'!F134)),0),"]"),IF(AND(ISNUMBER(OFFSET('Water Data'!$F$5,0,10*ROW('Water Data'!F134))),CB140="",ISNUMBER(OFFSET('Water Data'!$F$5,0,10*ROW('Water Data'!F134)))),100-OFFSET('Water Data'!$F$5,0,10*ROW('Water Data'!F134)),NA())))</f>
        <v>#N/A</v>
      </c>
      <c r="N140" s="252" t="e">
        <f ca="true">+IF(AND(ISNUMBER(OFFSET('Water Data'!$F$7,0,10*ROW('Water Data'!F134))),CC140="Yes"),OFFSET('Water Data'!$F$7,0,10*ROW('Water Data'!F134)),IF(AND(ISNUMBER(OFFSET('Water Data'!$F$7,0,10*ROW('Water Data'!F134))),CC140="No",ISNUMBER(OFFSET('Water Data'!$F$7,0,10*ROW('Water Data'!F134)))),CONCATENATE("[",ROUND(OFFSET('Water Data'!$F$7,0,10*ROW('Water Data'!F134)),0),"]"),IF(AND(ISNUMBER(OFFSET('Water Data'!$F$7,0,10*ROW('Water Data'!F134))),CC140="",ISNUMBER(OFFSET('Water Data'!$F$7,0,10*ROW('Water Data'!F134)))),OFFSET('Water Data'!$F$7,0,10*ROW('Water Data'!F134)),NA())))</f>
        <v>#N/A</v>
      </c>
      <c r="O140" s="252" t="e">
        <f ca="true">+IF(AND(ISNUMBER(OFFSET('Water Data'!$F$10,0,10*ROW('Water Data'!F134))),CD140="Yes"),OFFSET('Water Data'!$F$10,0,10*ROW('Water Data'!F134)),IF(AND(ISNUMBER(OFFSET('Water Data'!$F$10,0,10*ROW('Water Data'!F134))),CD140="No",ISNUMBER(OFFSET('Water Data'!$F$10,0,10*ROW('Water Data'!F134)))),CONCATENATE("[",ROUND(OFFSET('Water Data'!$F$10,0,10*ROW('Water Data'!F134)),0),"]"),IF(AND(ISNUMBER(OFFSET('Water Data'!$F$10,0,10*ROW('Water Data'!F134))),CD140="",ISNUMBER(OFFSET('Water Data'!$F$10,0,10*ROW('Water Data'!F134)))),OFFSET('Water Data'!$F$10,0,10*ROW('Water Data'!F134)),NA())))</f>
        <v>#N/A</v>
      </c>
      <c r="P140" s="252" t="e">
        <f ca="true">+IF(AND(ISNUMBER(OFFSET('Water Data'!$G$5,0,10*ROW('Water Data'!G134))),CE140="Yes"),100-OFFSET('Water Data'!$G$5,0,10*ROW('Water Data'!G134)),IF(AND(ISNUMBER(OFFSET('Water Data'!$G$5,0,10*ROW('Water Data'!G134))),CE140="No",ISNUMBER(OFFSET('Water Data'!$G$5,0,10*ROW('Water Data'!G134)))),CONCATENATE("[",ROUND(100-OFFSET('Water Data'!$G$5,0,10*ROW('Water Data'!G134)),0),"]"),IF(AND(ISNUMBER(OFFSET('Water Data'!$G$5,0,10*ROW('Water Data'!G134))),CE140="",ISNUMBER(OFFSET('Water Data'!$G$5,0,10*ROW('Water Data'!G134)))),100-OFFSET('Water Data'!$G$5,0,10*ROW('Water Data'!G134)),NA())))</f>
        <v>#N/A</v>
      </c>
      <c r="Q140" s="252" t="e">
        <f ca="true">+IF(AND(ISNUMBER(OFFSET('Water Data'!$G$7,0,10*ROW('Water Data'!G134))),CF140="Yes"),OFFSET('Water Data'!$G$7,0,10*ROW('Water Data'!G134)),IF(AND(ISNUMBER(OFFSET('Water Data'!$G$7,0,10*ROW('Water Data'!G134))),CF140="No",ISNUMBER(OFFSET('Water Data'!$G$7,0,10*ROW('Water Data'!G134)))),CONCATENATE("[",ROUND(OFFSET('Water Data'!$G$7,0,10*ROW('Water Data'!G134)),0),"]"),IF(AND(ISNUMBER(OFFSET('Water Data'!$G$7,0,10*ROW('Water Data'!G134))),CF140="",ISNUMBER(OFFSET('Water Data'!$G$7,0,10*ROW('Water Data'!G134)))),OFFSET('Water Data'!$G$7,0,10*ROW('Water Data'!G134)),NA())))</f>
        <v>#N/A</v>
      </c>
      <c r="R140" s="252" t="e">
        <f ca="true">+IF(AND(ISNUMBER(OFFSET('Water Data'!$G$10,0,10*ROW('Water Data'!G134))),CG140="Yes"),OFFSET('Water Data'!$G$10,0,10*ROW('Water Data'!G134)),IF(AND(ISNUMBER(OFFSET('Water Data'!$G$10,0,10*ROW('Water Data'!G134))),CG140="No",ISNUMBER(OFFSET('Water Data'!$G$10,0,10*ROW('Water Data'!G134)))),CONCATENATE("[",ROUND(OFFSET('Water Data'!$G$10,0,10*ROW('Water Data'!G134)),0),"]"),IF(AND(ISNUMBER(OFFSET('Water Data'!$G$10,0,10*ROW('Water Data'!G134))),CG140="",ISNUMBER(OFFSET('Water Data'!$G$10,0,10*ROW('Water Data'!G134)))),OFFSET('Water Data'!$G$10,0,10*ROW('Water Data'!G134)),NA())))</f>
        <v>#N/A</v>
      </c>
      <c r="S140" s="252" t="e">
        <f ca="true">+IF(AND(ISNUMBER(OFFSET('Water Data'!$H$5,0,10*ROW('Water Data'!H134))),CH140="Yes"),100-OFFSET('Water Data'!$H$5,0,10*ROW('Water Data'!H134)),IF(AND(ISNUMBER(OFFSET('Water Data'!$H$5,0,10*ROW('Water Data'!H134))),CH140="No",ISNUMBER(OFFSET('Water Data'!$H$5,0,10*ROW('Water Data'!H134)))),CONCATENATE("[",ROUND(100-OFFSET('Water Data'!$H$5,0,10*ROW('Water Data'!H134)),0),"]"),IF(AND(ISNUMBER(OFFSET('Water Data'!$H$5,0,10*ROW('Water Data'!H134))),CH140="",ISNUMBER(OFFSET('Water Data'!$H$5,0,10*ROW('Water Data'!H134)))),100-OFFSET('Water Data'!$H$5,0,10*ROW('Water Data'!H134)),NA())))</f>
        <v>#N/A</v>
      </c>
      <c r="T140" s="252" t="e">
        <f ca="true">+IF(AND(ISNUMBER(OFFSET('Water Data'!$H$7,0,10*ROW('Water Data'!H134))),CI140="Yes"),OFFSET('Water Data'!$H$7,0,10*ROW('Water Data'!H134)),IF(AND(ISNUMBER(OFFSET('Water Data'!$H$7,0,10*ROW('Water Data'!H134))),CI140="No",ISNUMBER(OFFSET('Water Data'!$H$7,0,10*ROW('Water Data'!H134)))),CONCATENATE("[",ROUND(OFFSET('Water Data'!$H$7,0,10*ROW('Water Data'!H134)),0),"]"),IF(AND(ISNUMBER(OFFSET('Water Data'!$H$7,0,10*ROW('Water Data'!H134))),CI140="",ISNUMBER(OFFSET('Water Data'!$H$7,0,10*ROW('Water Data'!H134)))),OFFSET('Water Data'!$H$7,0,10*ROW('Water Data'!H134)),NA())))</f>
        <v>#N/A</v>
      </c>
      <c r="U140" s="252" t="e">
        <f ca="true">+IF(AND(ISNUMBER(OFFSET('Water Data'!$H$10,0,10*ROW('Water Data'!H134))),CJ140="Yes"),OFFSET('Water Data'!$H$10,0,10*ROW('Water Data'!H134)),IF(AND(ISNUMBER(OFFSET('Water Data'!$H$10,0,10*ROW('Water Data'!H134))),CJ140="No",ISNUMBER(OFFSET('Water Data'!$H$10,0,10*ROW('Water Data'!H134)))),CONCATENATE("[",ROUND(OFFSET('Water Data'!$H$10,0,10*ROW('Water Data'!H134)),0),"]"),IF(AND(ISNUMBER(OFFSET('Water Data'!$H$10,0,10*ROW('Water Data'!H134))),CJ140="",ISNUMBER(OFFSET('Water Data'!$H$10,0,10*ROW('Water Data'!H134)))),OFFSET('Water Data'!$H$10,0,10*ROW('Water Data'!H134)),NA())))</f>
        <v>#N/A</v>
      </c>
      <c r="V140" s="253" t="e">
        <f ca="true">+IF(AND(ISNUMBER(OFFSET('Sanitation Data'!$C$5,0,10*ROW('Sanitation Data'!C134))),CK140="Yes"),100-OFFSET('Sanitation Data'!$C$5,0,10*ROW('Sanitation Data'!C134)),IF(AND(ISNUMBER(OFFSET('Sanitation Data'!$C$5,0,10*ROW('Sanitation Data'!C134))),CK140="No",ISNUMBER(OFFSET('Sanitation Data'!$C$5,0,10*ROW('Sanitation Data'!C134)))),CONCATENATE("[",ROUND(100-OFFSET('Sanitation Data'!$C$5,0,10*ROW('Sanitation Data'!C134)),0),"]"),IF(AND(ISNUMBER(OFFSET('Sanitation Data'!$C$5,0,10*ROW('Sanitation Data'!C134))),CK140="",ISNUMBER(OFFSET('Sanitation Data'!$C$5,0,10*ROW('Sanitation Data'!C134)))),100-OFFSET('Sanitation Data'!$C$5,0,10*ROW('Sanitation Data'!C134)),NA())))</f>
        <v>#N/A</v>
      </c>
      <c r="W140" s="253" t="e">
        <f ca="true">+IF(AND(ISNUMBER(OFFSET('Sanitation Data'!$C$7,0,10*ROW('Sanitation Data'!C134))),CL140="Yes"),OFFSET('Sanitation Data'!$C$7,0,10*ROW('Sanitation Data'!C134)),IF(AND(ISNUMBER(OFFSET('Sanitation Data'!$C$7,0,10*ROW('Sanitation Data'!C134))),CL140="No",ISNUMBER(OFFSET('Sanitation Data'!$C$7,0,10*ROW('Sanitation Data'!C134)))),CONCATENATE("[",ROUND(OFFSET('Sanitation Data'!$C$7,0,10*ROW('Sanitation Data'!C134)),0),"]"),IF(AND(ISNUMBER(OFFSET('Sanitation Data'!$C$7,0,10*ROW('Sanitation Data'!C134))),CL140="",ISNUMBER(OFFSET('Sanitation Data'!$C$7,0,10*ROW('Sanitation Data'!C134)))),OFFSET('Sanitation Data'!$C$7,0,10*ROW('Sanitation Data'!C134)),NA())))</f>
        <v>#N/A</v>
      </c>
      <c r="X140" s="253" t="e">
        <f ca="true">+IF(AND(ISNUMBER(OFFSET('Sanitation Data'!$C$11,0,10*ROW('Sanitation Data'!C134))),CM140="Yes"),OFFSET('Sanitation Data'!$C$11,0,10*ROW('Sanitation Data'!C134)),IF(AND(ISNUMBER(OFFSET('Sanitation Data'!$C$11,0,10*ROW('Sanitation Data'!C134))),CM140="No",ISNUMBER(OFFSET('Sanitation Data'!$C$11,0,10*ROW('Sanitation Data'!C134)))),CONCATENATE("[",ROUND(OFFSET('Sanitation Data'!$C$11,0,10*ROW('Sanitation Data'!C134)),0),"]"),IF(AND(ISNUMBER(OFFSET('Sanitation Data'!$C$11,0,10*ROW('Sanitation Data'!C134))),CM140="",ISNUMBER(OFFSET('Sanitation Data'!$C$11,0,10*ROW('Sanitation Data'!C134)))),OFFSET('Sanitation Data'!$C$11,0,10*ROW('Sanitation Data'!C134)),NA())))</f>
        <v>#N/A</v>
      </c>
      <c r="Y140" s="253" t="e">
        <f ca="true">+IF(AND(ISNUMBER(OFFSET('Sanitation Data'!$C$12,0,10*ROW('Sanitation Data'!C134))),CN140="Yes"),OFFSET('Sanitation Data'!$C$12,0,10*ROW('Sanitation Data'!C134)),IF(AND(ISNUMBER(OFFSET('Sanitation Data'!$C$12,0,10*ROW('Sanitation Data'!C134))),CN140="No",ISNUMBER(OFFSET('Sanitation Data'!$C$12,0,10*ROW('Sanitation Data'!C134)))),CONCATENATE("[",ROUND(OFFSET('Sanitation Data'!$C$12,0,10*ROW('Sanitation Data'!C134)),0),"]"),IF(AND(ISNUMBER(OFFSET('Sanitation Data'!$C$12,0,10*ROW('Sanitation Data'!C134))),CN140="",ISNUMBER(OFFSET('Sanitation Data'!$C$12,0,10*ROW('Sanitation Data'!C134)))),OFFSET('Sanitation Data'!$C$12,0,10*ROW('Sanitation Data'!C134)),NA())))</f>
        <v>#N/A</v>
      </c>
      <c r="Z140" s="253" t="e">
        <f ca="true">+IF(AND(ISNUMBER(OFFSET('Sanitation Data'!$C$13,0,10*ROW('Sanitation Data'!C134))),CO140="Yes"),OFFSET('Sanitation Data'!$C$13,0,10*ROW('Sanitation Data'!C134)),IF(AND(ISNUMBER(OFFSET('Sanitation Data'!$C$13,0,10*ROW('Sanitation Data'!C134))),CO140="No",ISNUMBER(OFFSET('Sanitation Data'!$C$13,0,10*ROW('Sanitation Data'!C134)))),CONCATENATE("[",ROUND(OFFSET('Sanitation Data'!$C$13,0,10*ROW('Sanitation Data'!C134)),0),"]"),IF(AND(ISNUMBER(OFFSET('Sanitation Data'!$C$13,0,10*ROW('Sanitation Data'!C134))),CO140="",ISNUMBER(OFFSET('Sanitation Data'!$C$13,0,10*ROW('Sanitation Data'!C134)))),OFFSET('Sanitation Data'!$C$13,0,10*ROW('Sanitation Data'!C134)),NA())))</f>
        <v>#N/A</v>
      </c>
      <c r="AA140" s="253" t="e">
        <f ca="true">+IF(AND(ISNUMBER(OFFSET('Sanitation Data'!$D$5,0,10*ROW('Sanitation Data'!D134))),CP140="Yes"),100-OFFSET('Sanitation Data'!$D$5,0,10*ROW('Sanitation Data'!D134)),IF(AND(ISNUMBER(OFFSET('Sanitation Data'!$D$5,0,10*ROW('Sanitation Data'!D134))),CP140="No",ISNUMBER(OFFSET('Sanitation Data'!$D$5,0,10*ROW('Sanitation Data'!D134)))),CONCATENATE("[",ROUND(100-OFFSET('Sanitation Data'!$D$5,0,10*ROW('Sanitation Data'!D134)),0),"]"),IF(AND(ISNUMBER(OFFSET('Sanitation Data'!$D$5,0,10*ROW('Sanitation Data'!D134))),CP140="",ISNUMBER(OFFSET('Sanitation Data'!$D$5,0,10*ROW('Sanitation Data'!D134)))),100-OFFSET('Sanitation Data'!$D$5,0,10*ROW('Sanitation Data'!D134)),NA())))</f>
        <v>#N/A</v>
      </c>
      <c r="AB140" s="253" t="e">
        <f ca="true">+IF(AND(ISNUMBER(OFFSET('Sanitation Data'!$D$7,0,10*ROW('Sanitation Data'!D134))),CQ140="Yes"),OFFSET('Sanitation Data'!$D$7,0,10*ROW('Sanitation Data'!G134)),IF(AND(ISNUMBER(OFFSET('Sanitation Data'!$D$7,0,10*ROW('Sanitation Data'!D134))),CQ140="No",ISNUMBER(OFFSET('Sanitation Data'!$D$7,0,10*ROW('Sanitation Data'!D134)))),CONCATENATE("[",ROUND(OFFSET('Sanitation Data'!$D$7,0,10*ROW('Sanitation Data'!D134)),0),"]"),IF(AND(ISNUMBER(OFFSET('Sanitation Data'!$D$7,0,10*ROW('Sanitation Data'!D134))),CQ140="",ISNUMBER(OFFSET('Sanitation Data'!$D$7,0,10*ROW('Sanitation Data'!D134)))),OFFSET('Sanitation Data'!$D$7,0,10*ROW('Sanitation Data'!D134)),NA())))</f>
        <v>#N/A</v>
      </c>
      <c r="AC140" s="253" t="e">
        <f ca="true">+IF(AND(ISNUMBER(OFFSET('Sanitation Data'!$D$11,0,10*ROW('Sanitation Data'!D134))),CR140="Yes"),OFFSET('Sanitation Data'!$D$11,0,10*ROW('Sanitation Data'!D134)),IF(AND(ISNUMBER(OFFSET('Sanitation Data'!$D$11,0,10*ROW('Sanitation Data'!D134))),CR140="No",ISNUMBER(OFFSET('Sanitation Data'!$D$11,0,10*ROW('Sanitation Data'!D134)))),CONCATENATE("[",ROUND(OFFSET('Sanitation Data'!$D$11,0,10*ROW('Sanitation Data'!D134)),0),"]"),IF(AND(ISNUMBER(OFFSET('Sanitation Data'!$D$11,0,10*ROW('Sanitation Data'!D134))),CR140="",ISNUMBER(OFFSET('Sanitation Data'!$D$11,0,10*ROW('Sanitation Data'!D134)))),OFFSET('Sanitation Data'!$D$11,0,10*ROW('Sanitation Data'!D134)),NA())))</f>
        <v>#N/A</v>
      </c>
      <c r="AD140" s="253" t="e">
        <f ca="true">+IF(AND(ISNUMBER(OFFSET('Sanitation Data'!$D$12,0,10*ROW('Sanitation Data'!D134))),CS140="Yes"),OFFSET('Sanitation Data'!$D$12,0,10*ROW('Sanitation Data'!D134)),IF(AND(ISNUMBER(OFFSET('Sanitation Data'!$D$12,0,10*ROW('Sanitation Data'!D134))),CS140="No",ISNUMBER(OFFSET('Sanitation Data'!$D$12,0,10*ROW('Sanitation Data'!D134)))),CONCATENATE("[",ROUND(OFFSET('Sanitation Data'!$D$12,0,10*ROW('Sanitation Data'!D134)),0),"]"),IF(AND(ISNUMBER(OFFSET('Sanitation Data'!$D$12,0,10*ROW('Sanitation Data'!D134))),CS140="",ISNUMBER(OFFSET('Sanitation Data'!$D$12,0,10*ROW('Sanitation Data'!D134)))),OFFSET('Sanitation Data'!$D$12,0,10*ROW('Sanitation Data'!D134)),NA())))</f>
        <v>#N/A</v>
      </c>
      <c r="AE140" s="253" t="e">
        <f ca="true">+IF(AND(ISNUMBER(OFFSET('Sanitation Data'!$D$13,0,10*ROW('Sanitation Data'!D134))),CT140="Yes"),OFFSET('Sanitation Data'!$D$13,0,10*ROW('Sanitation Data'!D134)),IF(AND(ISNUMBER(OFFSET('Sanitation Data'!$D$13,0,10*ROW('Sanitation Data'!D134))),CT140="No",ISNUMBER(OFFSET('Sanitation Data'!$D$13,0,10*ROW('Sanitation Data'!D134)))),CONCATENATE("[",ROUND(OFFSET('Sanitation Data'!$D$13,0,10*ROW('Sanitation Data'!D134)),0),"]"),IF(AND(ISNUMBER(OFFSET('Sanitation Data'!$D$13,0,10*ROW('Sanitation Data'!D134))),CT140="",ISNUMBER(OFFSET('Sanitation Data'!$D$13,0,10*ROW('Sanitation Data'!D134)))),OFFSET('Sanitation Data'!$D$13,0,10*ROW('Sanitation Data'!D134)),NA())))</f>
        <v>#N/A</v>
      </c>
      <c r="AF140" s="253" t="e">
        <f ca="true">+IF(AND(ISNUMBER(OFFSET('Sanitation Data'!$E$5,0,10*ROW('Sanitation Data'!E134))),CU140="Yes"),100-OFFSET('Sanitation Data'!$E$5,0,10*ROW('Sanitation Data'!E134)),IF(AND(ISNUMBER(OFFSET('Sanitation Data'!$E$5,0,10*ROW('Sanitation Data'!E134))),CU140="No",ISNUMBER(OFFSET('Sanitation Data'!$E$5,0,10*ROW('Sanitation Data'!E134)))),CONCATENATE("[",ROUND(100-OFFSET('Sanitation Data'!$E$5,0,10*ROW('Sanitation Data'!E134)),0),"]"),IF(AND(ISNUMBER(OFFSET('Sanitation Data'!$E$5,0,10*ROW('Sanitation Data'!E134))),CU140="",ISNUMBER(OFFSET('Sanitation Data'!$E$5,0,10*ROW('Sanitation Data'!E134)))),100-OFFSET('Sanitation Data'!$E$5,0,10*ROW('Sanitation Data'!E134)),NA())))</f>
        <v>#N/A</v>
      </c>
      <c r="AG140" s="253" t="e">
        <f ca="true">+IF(AND(ISNUMBER(OFFSET('Sanitation Data'!$E$7,0,10*ROW('Sanitation Data'!E134))),CV140="Yes"),OFFSET('Sanitation Data'!$E$7,0,10*ROW('Sanitation Data'!E134)),IF(AND(ISNUMBER(OFFSET('Sanitation Data'!$E$7,0,10*ROW('Sanitation Data'!E134))),CV140="No",ISNUMBER(OFFSET('Sanitation Data'!$E$7,0,10*ROW('Sanitation Data'!E134)))),CONCATENATE("[",ROUND(OFFSET('Sanitation Data'!$E$7,0,10*ROW('Sanitation Data'!E134)),0),"]"),IF(AND(ISNUMBER(OFFSET('Sanitation Data'!$E$7,0,10*ROW('Sanitation Data'!E134))),CV140="",ISNUMBER(OFFSET('Sanitation Data'!$E$7,0,10*ROW('Sanitation Data'!E134)))),OFFSET('Sanitation Data'!$E$7,0,10*ROW('Sanitation Data'!E134)),NA())))</f>
        <v>#N/A</v>
      </c>
      <c r="AH140" s="253" t="e">
        <f ca="true">+IF(AND(ISNUMBER(OFFSET('Sanitation Data'!$E$11,0,10*ROW('Sanitation Data'!E134))),CW140="Yes"),OFFSET('Sanitation Data'!$E$11,0,10*ROW('Sanitation Data'!E134)),IF(AND(ISNUMBER(OFFSET('Sanitation Data'!$E$11,0,10*ROW('Sanitation Data'!E134))),CW140="No",ISNUMBER(OFFSET('Sanitation Data'!$E$11,0,10*ROW('Sanitation Data'!E134)))),CONCATENATE("[",ROUND(OFFSET('Sanitation Data'!$E$11,0,10*ROW('Sanitation Data'!E134)),0),"]"),IF(AND(ISNUMBER(OFFSET('Sanitation Data'!$E$11,0,10*ROW('Sanitation Data'!E134))),CW140="",ISNUMBER(OFFSET('Sanitation Data'!$E$11,0,10*ROW('Sanitation Data'!E134)))),OFFSET('Sanitation Data'!$E$11,0,10*ROW('Sanitation Data'!E134)),NA())))</f>
        <v>#N/A</v>
      </c>
      <c r="AI140" s="253" t="e">
        <f ca="true">+IF(AND(ISNUMBER(OFFSET('Sanitation Data'!$E$12,0,10*ROW('Sanitation Data'!E134))),CX140="Yes"),OFFSET('Sanitation Data'!$E$12,0,10*ROW('Sanitation Data'!E134)),IF(AND(ISNUMBER(OFFSET('Sanitation Data'!$E$12,0,10*ROW('Sanitation Data'!E134))),CX140="No",ISNUMBER(OFFSET('Sanitation Data'!$E$12,0,10*ROW('Sanitation Data'!E134)))),CONCATENATE("[",ROUND(OFFSET('Sanitation Data'!$E$12,0,10*ROW('Sanitation Data'!E134)),0),"]"),IF(AND(ISNUMBER(OFFSET('Sanitation Data'!$E$12,0,10*ROW('Sanitation Data'!E134))),CX140="",ISNUMBER(OFFSET('Sanitation Data'!$E$12,0,10*ROW('Sanitation Data'!E134)))),OFFSET('Sanitation Data'!$E$12,0,10*ROW('Sanitation Data'!E134)),NA())))</f>
        <v>#N/A</v>
      </c>
      <c r="AJ140" s="253" t="e">
        <f ca="true">+IF(AND(ISNUMBER(OFFSET('Sanitation Data'!$E$13,0,10*ROW('Sanitation Data'!E134))),CY140="Yes"),OFFSET('Sanitation Data'!$E$13,0,10*ROW('Sanitation Data'!E134)),IF(AND(ISNUMBER(OFFSET('Sanitation Data'!$E$13,0,10*ROW('Sanitation Data'!E134))),CY140="No",ISNUMBER(OFFSET('Sanitation Data'!$E$13,0,10*ROW('Sanitation Data'!E134)))),CONCATENATE("[",ROUND(OFFSET('Sanitation Data'!$E$13,0,10*ROW('Sanitation Data'!E134)),0),"]"),IF(AND(ISNUMBER(OFFSET('Sanitation Data'!$E$13,0,10*ROW('Sanitation Data'!E134))),CY140="",ISNUMBER(OFFSET('Sanitation Data'!$E$13,0,10*ROW('Sanitation Data'!E134)))),OFFSET('Sanitation Data'!$E$13,0,10*ROW('Sanitation Data'!E134)),NA())))</f>
        <v>#N/A</v>
      </c>
      <c r="AK140" s="253" t="e">
        <f ca="true">+IF(AND(ISNUMBER(OFFSET('Sanitation Data'!$F$5,0,10*ROW('Sanitation Data'!F134))),CZ140="Yes"),100-OFFSET('Sanitation Data'!$F$5,0,10*ROW('Sanitation Data'!F134)),IF(AND(ISNUMBER(OFFSET('Sanitation Data'!$F$5,0,10*ROW('Sanitation Data'!F134))),CZ140="No",ISNUMBER(OFFSET('Sanitation Data'!$F$5,0,10*ROW('Sanitation Data'!F134)))),CONCATENATE("[",ROUND(100-OFFSET('Sanitation Data'!$F$5,0,10*ROW('Sanitation Data'!F134)),0),"]"),IF(AND(ISNUMBER(OFFSET('Sanitation Data'!$F$5,0,10*ROW('Sanitation Data'!F134))),CZ140="",ISNUMBER(OFFSET('Sanitation Data'!$F$5,0,10*ROW('Sanitation Data'!F134)))),100-OFFSET('Sanitation Data'!$F$5,0,10*ROW('Sanitation Data'!F134)),NA())))</f>
        <v>#N/A</v>
      </c>
      <c r="AL140" s="253" t="e">
        <f ca="true">+IF(AND(ISNUMBER(OFFSET('Sanitation Data'!$F$7,0,10*ROW('Sanitation Data'!F134))),DA140="Yes"),OFFSET('Sanitation Data'!$F$7,0,10*ROW('Sanitation Data'!F134)),IF(AND(ISNUMBER(OFFSET('Sanitation Data'!$F$7,0,10*ROW('Sanitation Data'!F134))),DA140="No",ISNUMBER(OFFSET('Sanitation Data'!$F$7,0,10*ROW('Sanitation Data'!F134)))),CONCATENATE("[",ROUND(OFFSET('Sanitation Data'!$F$7,0,10*ROW('Sanitation Data'!F134)),0),"]"),IF(AND(ISNUMBER(OFFSET('Sanitation Data'!$F$7,0,10*ROW('Sanitation Data'!F134))),DA140="",ISNUMBER(OFFSET('Sanitation Data'!$F$7,0,10*ROW('Sanitation Data'!F134)))),OFFSET('Sanitation Data'!$F$7,0,10*ROW('Sanitation Data'!F134)),NA())))</f>
        <v>#N/A</v>
      </c>
      <c r="AM140" s="253" t="e">
        <f ca="true">+IF(AND(ISNUMBER(OFFSET('Sanitation Data'!$F$11,0,10*ROW('Sanitation Data'!F134))),DB140="Yes"),OFFSET('Sanitation Data'!$F$11,0,10*ROW('Sanitation Data'!F134)),IF(AND(ISNUMBER(OFFSET('Sanitation Data'!$F$11,0,10*ROW('Sanitation Data'!F134))),DB140="No",ISNUMBER(OFFSET('Sanitation Data'!$F$11,0,10*ROW('Sanitation Data'!F134)))),CONCATENATE("[",ROUND(OFFSET('Sanitation Data'!$F$11,0,10*ROW('Sanitation Data'!F134)),0),"]"),IF(AND(ISNUMBER(OFFSET('Sanitation Data'!$F$11,0,10*ROW('Sanitation Data'!F134))),DB140="",ISNUMBER(OFFSET('Sanitation Data'!$F$11,0,10*ROW('Sanitation Data'!F134)))),OFFSET('Sanitation Data'!$F$11,0,10*ROW('Sanitation Data'!F134)),NA())))</f>
        <v>#N/A</v>
      </c>
      <c r="AN140" s="253" t="e">
        <f ca="true">+IF(AND(ISNUMBER(OFFSET('Sanitation Data'!$F$12,0,10*ROW('Sanitation Data'!F134))),DC140="Yes"),OFFSET('Sanitation Data'!$F$12,0,10*ROW('Sanitation Data'!F134)),IF(AND(ISNUMBER(OFFSET('Sanitation Data'!$F$12,0,10*ROW('Sanitation Data'!F134))),DC140="No",ISNUMBER(OFFSET('Sanitation Data'!$F$12,0,10*ROW('Sanitation Data'!F134)))),CONCATENATE("[",ROUND(OFFSET('Sanitation Data'!$F$12,0,10*ROW('Sanitation Data'!F134)),0),"]"),IF(AND(ISNUMBER(OFFSET('Sanitation Data'!$F$12,0,10*ROW('Sanitation Data'!F134))),DC140="",ISNUMBER(OFFSET('Sanitation Data'!$F$12,0,10*ROW('Sanitation Data'!F134)))),OFFSET('Sanitation Data'!$F$12,0,10*ROW('Sanitation Data'!F134)),NA())))</f>
        <v>#N/A</v>
      </c>
      <c r="AO140" s="253" t="e">
        <f ca="true">+IF(AND(ISNUMBER(OFFSET('Sanitation Data'!$F$13,0,10*ROW('Sanitation Data'!F134))),DD140="Yes"),OFFSET('Sanitation Data'!$F$13,0,10*ROW('Sanitation Data'!F134)),IF(AND(ISNUMBER(OFFSET('Sanitation Data'!$F$13,0,10*ROW('Sanitation Data'!F134))),DD140="No",ISNUMBER(OFFSET('Sanitation Data'!$F$13,0,10*ROW('Sanitation Data'!F134)))),CONCATENATE("[",ROUND(OFFSET('Sanitation Data'!$F$13,0,10*ROW('Sanitation Data'!F134)),0),"]"),IF(AND(ISNUMBER(OFFSET('Sanitation Data'!$F$13,0,10*ROW('Sanitation Data'!F134))),DD140="",ISNUMBER(OFFSET('Sanitation Data'!$F$13,0,10*ROW('Sanitation Data'!F134)))),OFFSET('Sanitation Data'!$F$13,0,10*ROW('Sanitation Data'!F134)),NA())))</f>
        <v>#N/A</v>
      </c>
      <c r="AP140" s="253" t="e">
        <f ca="true">+IF(AND(ISNUMBER(OFFSET('Sanitation Data'!$G$5,0,10*ROW('Sanitation Data'!G134))),DE140="Yes"),100-OFFSET('Sanitation Data'!$G$5,0,10*ROW('Sanitation Data'!G134)),IF(AND(ISNUMBER(OFFSET('Sanitation Data'!$G$5,0,10*ROW('Sanitation Data'!G134))),DE140="No",ISNUMBER(OFFSET('Sanitation Data'!$G$5,0,10*ROW('Sanitation Data'!G134)))),CONCATENATE("[",ROUND(100-OFFSET('Sanitation Data'!$G$5,0,10*ROW('Sanitation Data'!G134)),0),"]"),IF(AND(ISNUMBER(OFFSET('Sanitation Data'!$G$5,0,10*ROW('Sanitation Data'!G134))),DE140="",ISNUMBER(OFFSET('Sanitation Data'!$G$5,0,10*ROW('Sanitation Data'!G134)))),100-OFFSET('Sanitation Data'!$G$5,0,10*ROW('Sanitation Data'!G134)),NA())))</f>
        <v>#N/A</v>
      </c>
      <c r="AQ140" s="253" t="e">
        <f ca="true">+IF(AND(ISNUMBER(OFFSET('Sanitation Data'!$G$7,0,10*ROW('Sanitation Data'!G134))),DF140="Yes"),OFFSET('Sanitation Data'!$G$7,0,10*ROW('Sanitation Data'!G134)),IF(AND(ISNUMBER(OFFSET('Sanitation Data'!$G$7,0,10*ROW('Sanitation Data'!G134))),DF140="No",ISNUMBER(OFFSET('Sanitation Data'!$G$7,0,10*ROW('Sanitation Data'!G134)))),CONCATENATE("[",ROUND(OFFSET('Sanitation Data'!$G$7,0,10*ROW('Sanitation Data'!G134)),0),"]"),IF(AND(ISNUMBER(OFFSET('Sanitation Data'!$G$7,0,10*ROW('Sanitation Data'!G134))),DF140="",ISNUMBER(OFFSET('Sanitation Data'!$G$7,0,10*ROW('Sanitation Data'!G134)))),OFFSET('Sanitation Data'!$G$7,0,10*ROW('Sanitation Data'!G134)),NA())))</f>
        <v>#N/A</v>
      </c>
      <c r="AR140" s="253" t="e">
        <f ca="true">+IF(AND(ISNUMBER(OFFSET('Sanitation Data'!$G$11,0,10*ROW('Sanitation Data'!G134))),DG140="Yes"),OFFSET('Sanitation Data'!$G$11,0,10*ROW('Sanitation Data'!G134)),IF(AND(ISNUMBER(OFFSET('Sanitation Data'!$G$11,0,10*ROW('Sanitation Data'!G134))),DG140="No",ISNUMBER(OFFSET('Sanitation Data'!$G$11,0,10*ROW('Sanitation Data'!G134)))),CONCATENATE("[",ROUND(OFFSET('Sanitation Data'!$G$11,0,10*ROW('Sanitation Data'!G134)),0),"]"),IF(AND(ISNUMBER(OFFSET('Sanitation Data'!$G$11,0,10*ROW('Sanitation Data'!G134))),DG140="",ISNUMBER(OFFSET('Sanitation Data'!$G$11,0,10*ROW('Sanitation Data'!G134)))),OFFSET('Sanitation Data'!$G$11,0,10*ROW('Sanitation Data'!G134)),NA())))</f>
        <v>#N/A</v>
      </c>
      <c r="AS140" s="253" t="e">
        <f ca="true">+IF(AND(ISNUMBER(OFFSET('Sanitation Data'!$G$12,0,10*ROW('Sanitation Data'!G134))),DH140="Yes"),OFFSET('Sanitation Data'!$G$12,0,10*ROW('Sanitation Data'!G134)),IF(AND(ISNUMBER(OFFSET('Sanitation Data'!$G$12,0,10*ROW('Sanitation Data'!G134))),DH140="No",ISNUMBER(OFFSET('Sanitation Data'!$G$12,0,10*ROW('Sanitation Data'!G134)))),CONCATENATE("[",ROUND(OFFSET('Sanitation Data'!$G$12,0,10*ROW('Sanitation Data'!G134)),0),"]"),IF(AND(ISNUMBER(OFFSET('Sanitation Data'!$G$12,0,10*ROW('Sanitation Data'!G134))),DH140="",ISNUMBER(OFFSET('Sanitation Data'!$G$12,0,10*ROW('Sanitation Data'!G134)))),OFFSET('Sanitation Data'!$G$12,0,10*ROW('Sanitation Data'!G134)),NA())))</f>
        <v>#N/A</v>
      </c>
      <c r="AT140" s="253" t="e">
        <f ca="true">+IF(AND(ISNUMBER(OFFSET('Sanitation Data'!$G$13,0,10*ROW('Sanitation Data'!G134))),DI140="Yes"),OFFSET('Sanitation Data'!$G$13,0,10*ROW('Sanitation Data'!G134)),IF(AND(ISNUMBER(OFFSET('Sanitation Data'!$G$13,0,10*ROW('Sanitation Data'!G134))),DI140="No",ISNUMBER(OFFSET('Sanitation Data'!$G$13,0,10*ROW('Sanitation Data'!G134)))),CONCATENATE("[",ROUND(OFFSET('Sanitation Data'!$G$13,0,10*ROW('Sanitation Data'!G134)),0),"]"),IF(AND(ISNUMBER(OFFSET('Sanitation Data'!$G$13,0,10*ROW('Sanitation Data'!G134))),DI140="",ISNUMBER(OFFSET('Sanitation Data'!$G$13,0,10*ROW('Sanitation Data'!G134)))),OFFSET('Sanitation Data'!$G$13,0,10*ROW('Sanitation Data'!G134)),NA())))</f>
        <v>#N/A</v>
      </c>
      <c r="AU140" s="253" t="e">
        <f ca="true">+IF(AND(ISNUMBER(OFFSET('Sanitation Data'!$H$5,0,10*ROW('Sanitation Data'!H134))),DJ140="Yes"),100-OFFSET('Sanitation Data'!$H$5,0,10*ROW('Sanitation Data'!H134)),IF(AND(ISNUMBER(OFFSET('Sanitation Data'!$H$5,0,10*ROW('Sanitation Data'!H134))),DJ140="No",ISNUMBER(OFFSET('Sanitation Data'!$H$5,0,10*ROW('Sanitation Data'!H134)))),CONCATENATE("[",ROUND(100-OFFSET('Sanitation Data'!$H$5,0,10*ROW('Sanitation Data'!H134)),0),"]"),IF(AND(ISNUMBER(OFFSET('Sanitation Data'!$H$5,0,10*ROW('Sanitation Data'!H134))),DJ140="",ISNUMBER(OFFSET('Sanitation Data'!$H$5,0,10*ROW('Sanitation Data'!H134)))),100-OFFSET('Sanitation Data'!$H$5,0,10*ROW('Sanitation Data'!H134)),NA())))</f>
        <v>#N/A</v>
      </c>
      <c r="AV140" s="253" t="e">
        <f ca="true">+IF(AND(ISNUMBER(OFFSET('Sanitation Data'!$H$7,0,10*ROW('Sanitation Data'!H134))),DK140="Yes"),OFFSET('Sanitation Data'!$H$7,0,10*ROW('Sanitation Data'!H134)),IF(AND(ISNUMBER(OFFSET('Sanitation Data'!$H$7,0,10*ROW('Sanitation Data'!H134))),DK140="No",ISNUMBER(OFFSET('Sanitation Data'!$H$7,0,10*ROW('Sanitation Data'!H134)))),CONCATENATE("[",ROUND(OFFSET('Sanitation Data'!$H$7,0,10*ROW('Sanitation Data'!H134)),0),"]"),IF(AND(ISNUMBER(OFFSET('Sanitation Data'!$H$7,0,10*ROW('Sanitation Data'!H134))),DK140="",ISNUMBER(OFFSET('Sanitation Data'!$H$7,0,10*ROW('Sanitation Data'!H134)))),OFFSET('Sanitation Data'!$H$7,0,10*ROW('Sanitation Data'!H134)),NA())))</f>
        <v>#N/A</v>
      </c>
      <c r="AW140" s="253" t="e">
        <f ca="true">+IF(AND(ISNUMBER(OFFSET('Sanitation Data'!$H$11,0,10*ROW('Sanitation Data'!H134))),DL140="Yes"),OFFSET('Sanitation Data'!$H$11,0,10*ROW('Sanitation Data'!H134)),IF(AND(ISNUMBER(OFFSET('Sanitation Data'!$H$11,0,10*ROW('Sanitation Data'!H134))),DL140="No",ISNUMBER(OFFSET('Sanitation Data'!$H$11,0,10*ROW('Sanitation Data'!H134)))),CONCATENATE("[",ROUND(OFFSET('Sanitation Data'!$H$11,0,10*ROW('Sanitation Data'!H134)),0),"]"),IF(AND(ISNUMBER(OFFSET('Sanitation Data'!$H$11,0,10*ROW('Sanitation Data'!H134))),DL140="",ISNUMBER(OFFSET('Sanitation Data'!$H$11,0,10*ROW('Sanitation Data'!H134)))),OFFSET('Sanitation Data'!$H$11,0,10*ROW('Sanitation Data'!H134)),NA())))</f>
        <v>#N/A</v>
      </c>
      <c r="AX140" s="253" t="e">
        <f ca="true">+IF(AND(ISNUMBER(OFFSET('Sanitation Data'!$H$12,0,10*ROW('Sanitation Data'!H134))),DM140="Yes"),OFFSET('Sanitation Data'!$H$12,0,10*ROW('Sanitation Data'!H134)),IF(AND(ISNUMBER(OFFSET('Sanitation Data'!$H$12,0,10*ROW('Sanitation Data'!H134))),DM140="No",ISNUMBER(OFFSET('Sanitation Data'!$H$12,0,10*ROW('Sanitation Data'!H134)))),CONCATENATE("[",ROUND(OFFSET('Sanitation Data'!$H$12,0,10*ROW('Sanitation Data'!H134)),0),"]"),IF(AND(ISNUMBER(OFFSET('Sanitation Data'!$H$12,0,10*ROW('Sanitation Data'!H134))),DM140="",ISNUMBER(OFFSET('Sanitation Data'!$H$12,0,10*ROW('Sanitation Data'!H134)))),OFFSET('Sanitation Data'!$H$12,0,10*ROW('Sanitation Data'!H134)),NA())))</f>
        <v>#N/A</v>
      </c>
      <c r="AY140" s="253" t="e">
        <f ca="true">+IF(AND(ISNUMBER(OFFSET('Sanitation Data'!$H$13,0,10*ROW('Sanitation Data'!H134))),DN140="Yes"),OFFSET('Sanitation Data'!$H$13,0,10*ROW('Sanitation Data'!H134)),IF(AND(ISNUMBER(OFFSET('Sanitation Data'!$H$13,0,10*ROW('Sanitation Data'!H134))),DN140="No",ISNUMBER(OFFSET('Sanitation Data'!$H$13,0,10*ROW('Sanitation Data'!H134)))),CONCATENATE("[",ROUND(OFFSET('Sanitation Data'!$H$13,0,10*ROW('Sanitation Data'!H134)),0),"]"),IF(AND(ISNUMBER(OFFSET('Sanitation Data'!$H$13,0,10*ROW('Sanitation Data'!H134))),DN140="",ISNUMBER(OFFSET('Sanitation Data'!$H$13,0,10*ROW('Sanitation Data'!H134)))),OFFSET('Sanitation Data'!$H$13,0,10*ROW('Sanitation Data'!H134)),NA())))</f>
        <v>#N/A</v>
      </c>
      <c r="AZ140" s="254" t="e">
        <f ca="true">+IF(AND(ISNUMBER(OFFSET('Hygiene Data'!$C$6,0,10*ROW('Hygiene Data'!C134))),DO140="Yes"),OFFSET('Hygiene Data'!$C$6,0,10*ROW('Hygiene Data'!C134)),IF(AND(ISNUMBER(OFFSET('Hygiene Data'!$C$6,0,10*ROW('Hygiene Data'!C134))),DO140="No",ISNUMBER(OFFSET('Hygiene Data'!$C$6,0,10*ROW('Hygiene Data'!C134)))),CONCATENATE("[",ROUND(OFFSET('Hygiene Data'!$C$6,0,10*ROW('Hygiene Data'!C134)),0),"]"),IF(AND(ISNUMBER(OFFSET('Hygiene Data'!$C$6,0,10*ROW('Hygiene Data'!C134))),DO140="",ISNUMBER(OFFSET('Hygiene Data'!$C$6,0,10*ROW('Hygiene Data'!C134)))),OFFSET('Hygiene Data'!$C$6,0,10*ROW('Hygiene Data'!C134)),NA())))</f>
        <v>#N/A</v>
      </c>
      <c r="BA140" s="254" t="e">
        <f ca="true">+IF(AND(ISNUMBER(OFFSET('Hygiene Data'!$C$8,0,10*ROW('Hygiene Data'!C134))),DP140="Yes"),OFFSET('Hygiene Data'!$C$8,0,10*ROW('Hygiene Data'!C134)),IF(AND(ISNUMBER(OFFSET('Hygiene Data'!$C$8,0,10*ROW('Hygiene Data'!C134))),DP140="No",ISNUMBER(OFFSET('Hygiene Data'!$C$8,0,10*ROW('Hygiene Data'!C134)))),CONCATENATE("[",ROUND(OFFSET('Hygiene Data'!$C$8,0,10*ROW('Hygiene Data'!C134)),0),"]"),IF(AND(ISNUMBER(OFFSET('Hygiene Data'!$C$8,0,10*ROW('Hygiene Data'!C134))),DP140="",ISNUMBER(OFFSET('Hygiene Data'!$C$8,0,10*ROW('Hygiene Data'!C134)))),OFFSET('Hygiene Data'!$C$8,0,10*ROW('Hygiene Data'!C134)),NA())))</f>
        <v>#N/A</v>
      </c>
      <c r="BB140" s="254" t="e">
        <f ca="true">+IF(AND(ISNUMBER(OFFSET('Hygiene Data'!$C$10,0,10*ROW('Hygiene Data'!C134))),DQ140="Yes"),OFFSET('Hygiene Data'!$C$10,0,10*ROW('Hygiene Data'!C134)),IF(AND(ISNUMBER(OFFSET('Hygiene Data'!$C$10,0,10*ROW('Hygiene Data'!C134))),DQ140="No",ISNUMBER(OFFSET('Hygiene Data'!$C$10,0,10*ROW('Hygiene Data'!C134)))),CONCATENATE("[",ROUND(OFFSET('Hygiene Data'!$C$10,0,10*ROW('Hygiene Data'!C134)),0),"]"),IF(AND(ISNUMBER(OFFSET('Hygiene Data'!$C$10,0,10*ROW('Hygiene Data'!C134))),DQ140="",ISNUMBER(OFFSET('Hygiene Data'!$C$10,0,10*ROW('Hygiene Data'!C134)))),OFFSET('Hygiene Data'!$C$10,0,10*ROW('Hygiene Data'!C134)),NA())))</f>
        <v>#N/A</v>
      </c>
      <c r="BC140" s="254" t="e">
        <f ca="true">+IF(AND(ISNUMBER(OFFSET('Hygiene Data'!$D$6,0,10*ROW('Hygiene Data'!D134))),DR140="Yes"),OFFSET('Hygiene Data'!$D$6,0,10*ROW('Hygiene Data'!D134)),IF(AND(ISNUMBER(OFFSET('Hygiene Data'!$D$6,0,10*ROW('Hygiene Data'!D134))),DR140="No",ISNUMBER(OFFSET('Hygiene Data'!$D$6,0,10*ROW('Hygiene Data'!D134)))),CONCATENATE("[",ROUND(OFFSET('Hygiene Data'!$D$6,0,10*ROW('Hygiene Data'!D134)),0),"]"),IF(AND(ISNUMBER(OFFSET('Hygiene Data'!$D$6,0,10*ROW('Hygiene Data'!D134))),DR140="",ISNUMBER(OFFSET('Hygiene Data'!$D$6,0,10*ROW('Hygiene Data'!D134)))),OFFSET('Hygiene Data'!$D$6,0,10*ROW('Hygiene Data'!D134)),NA())))</f>
        <v>#N/A</v>
      </c>
      <c r="BD140" s="254" t="e">
        <f ca="true">+IF(AND(ISNUMBER(OFFSET('Hygiene Data'!$D$8,0,10*ROW('Hygiene Data'!D134))),DS140="Yes"),OFFSET('Hygiene Data'!$D$8,0,10*ROW('Hygiene Data'!D134)),IF(AND(ISNUMBER(OFFSET('Hygiene Data'!$D$8,0,10*ROW('Hygiene Data'!D134))),DS140="No",ISNUMBER(OFFSET('Hygiene Data'!$D$8,0,10*ROW('Hygiene Data'!D134)))),CONCATENATE("[",ROUND(OFFSET('Hygiene Data'!$D$8,0,10*ROW('Hygiene Data'!D134)),0),"]"),IF(AND(ISNUMBER(OFFSET('Hygiene Data'!$D$8,0,10*ROW('Hygiene Data'!D134))),DS140="",ISNUMBER(OFFSET('Hygiene Data'!$D$8,0,10*ROW('Hygiene Data'!D134)))),OFFSET('Hygiene Data'!$D$8,0,10*ROW('Hygiene Data'!D134)),NA())))</f>
        <v>#N/A</v>
      </c>
      <c r="BE140" s="254" t="e">
        <f ca="true">+IF(AND(ISNUMBER(OFFSET('Hygiene Data'!$D$10,0,10*ROW('Hygiene Data'!D134))),DT140="Yes"),OFFSET('Hygiene Data'!$D$10,0,10*ROW('Hygiene Data'!D134)),IF(AND(ISNUMBER(OFFSET('Hygiene Data'!$D$10,0,10*ROW('Hygiene Data'!D134))),DT140="No",ISNUMBER(OFFSET('Hygiene Data'!$D$10,0,10*ROW('Hygiene Data'!D134)))),CONCATENATE("[",ROUND(OFFSET('Hygiene Data'!$D$10,0,10*ROW('Hygiene Data'!D134)),0),"]"),IF(AND(ISNUMBER(OFFSET('Hygiene Data'!$D$10,0,10*ROW('Hygiene Data'!D134))),DT140="",ISNUMBER(OFFSET('Hygiene Data'!$D$10,0,10*ROW('Hygiene Data'!D134)))),OFFSET('Hygiene Data'!$D$10,0,10*ROW('Hygiene Data'!D134)),NA())))</f>
        <v>#N/A</v>
      </c>
      <c r="BF140" s="254" t="e">
        <f ca="true">+IF(AND(ISNUMBER(OFFSET('Hygiene Data'!$E$6,0,10*ROW('Hygiene Data'!E134))),DU140="Yes"),OFFSET('Hygiene Data'!$E$6,0,10*ROW('Hygiene Data'!E134)),IF(AND(ISNUMBER(OFFSET('Hygiene Data'!$E$6,0,10*ROW('Hygiene Data'!E134))),DU140="No",ISNUMBER(OFFSET('Hygiene Data'!$E$6,0,10*ROW('Hygiene Data'!E134)))),CONCATENATE("[",ROUND(OFFSET('Hygiene Data'!$E$6,0,10*ROW('Hygiene Data'!E134)),0),"]"),IF(AND(ISNUMBER(OFFSET('Hygiene Data'!$E$6,0,10*ROW('Hygiene Data'!E134))),DU140="",ISNUMBER(OFFSET('Hygiene Data'!$E$6,0,10*ROW('Hygiene Data'!E134)))),OFFSET('Hygiene Data'!$E$6,0,10*ROW('Hygiene Data'!E134)),NA())))</f>
        <v>#N/A</v>
      </c>
      <c r="BG140" s="254" t="e">
        <f ca="true">+IF(AND(ISNUMBER(OFFSET('Hygiene Data'!$E$8,0,10*ROW('Hygiene Data'!E134))),DV140="Yes"),OFFSET('Hygiene Data'!$E$8,0,10*ROW('Hygiene Data'!E134)),IF(AND(ISNUMBER(OFFSET('Hygiene Data'!$E$8,0,10*ROW('Hygiene Data'!E134))),DV140="No",ISNUMBER(OFFSET('Hygiene Data'!$E$8,0,10*ROW('Hygiene Data'!E134)))),CONCATENATE("[",ROUND(OFFSET('Hygiene Data'!$E$8,0,10*ROW('Hygiene Data'!E134)),0),"]"),IF(AND(ISNUMBER(OFFSET('Hygiene Data'!$E$8,0,10*ROW('Hygiene Data'!E134))),DV140="",ISNUMBER(OFFSET('Hygiene Data'!$E$8,0,10*ROW('Hygiene Data'!E134)))),OFFSET('Hygiene Data'!$E$8,0,10*ROW('Hygiene Data'!E134)),NA())))</f>
        <v>#N/A</v>
      </c>
      <c r="BH140" s="254" t="e">
        <f ca="true">+IF(AND(ISNUMBER(OFFSET('Hygiene Data'!$E$10,0,10*ROW('Hygiene Data'!E134))),DW140="Yes"),OFFSET('Hygiene Data'!$E$10,0,10*ROW('Hygiene Data'!E134)),IF(AND(ISNUMBER(OFFSET('Hygiene Data'!$E$10,0,10*ROW('Hygiene Data'!E134))),DW140="No",ISNUMBER(OFFSET('Hygiene Data'!$E$10,0,10*ROW('Hygiene Data'!E134)))),CONCATENATE("[",ROUND(OFFSET('Hygiene Data'!$E$10,0,10*ROW('Hygiene Data'!E134)),0),"]"),IF(AND(ISNUMBER(OFFSET('Hygiene Data'!$E$10,0,10*ROW('Hygiene Data'!E134))),DW140="",ISNUMBER(OFFSET('Hygiene Data'!$E$10,0,10*ROW('Hygiene Data'!E134)))),OFFSET('Hygiene Data'!$E$10,0,10*ROW('Hygiene Data'!E134)),NA())))</f>
        <v>#N/A</v>
      </c>
      <c r="BI140" s="254" t="e">
        <f ca="true">+IF(AND(ISNUMBER(OFFSET('Hygiene Data'!$F$6,0,10*ROW('Hygiene Data'!F134))),DX140="Yes"),OFFSET('Hygiene Data'!$F$6,0,10*ROW('Hygiene Data'!F134)),IF(AND(ISNUMBER(OFFSET('Hygiene Data'!$F$6,0,10*ROW('Hygiene Data'!F134))),DX140="No",ISNUMBER(OFFSET('Hygiene Data'!$F$6,0,10*ROW('Hygiene Data'!F134)))),CONCATENATE("[",ROUND(OFFSET('Hygiene Data'!$F$6,0,10*ROW('Hygiene Data'!F134)),0),"]"),IF(AND(ISNUMBER(OFFSET('Hygiene Data'!$F$6,0,10*ROW('Hygiene Data'!F134))),DX140="",ISNUMBER(OFFSET('Hygiene Data'!$F$6,0,10*ROW('Hygiene Data'!F134)))),OFFSET('Hygiene Data'!$F$6,0,10*ROW('Hygiene Data'!F134)),NA())))</f>
        <v>#N/A</v>
      </c>
      <c r="BJ140" s="254" t="e">
        <f ca="true">+IF(AND(ISNUMBER(OFFSET('Hygiene Data'!$F$8,0,10*ROW('Hygiene Data'!F134))),DY140="Yes"),OFFSET('Hygiene Data'!$F$8,0,10*ROW('Hygiene Data'!F134)),IF(AND(ISNUMBER(OFFSET('Hygiene Data'!$F$8,0,10*ROW('Hygiene Data'!F134))),DY140="No",ISNUMBER(OFFSET('Hygiene Data'!$F$8,0,10*ROW('Hygiene Data'!F134)))),CONCATENATE("[",ROUND(OFFSET('Hygiene Data'!$F$8,0,10*ROW('Hygiene Data'!F134)),0),"]"),IF(AND(ISNUMBER(OFFSET('Hygiene Data'!$F$8,0,10*ROW('Hygiene Data'!F134))),DY140="",ISNUMBER(OFFSET('Hygiene Data'!$F$8,0,10*ROW('Hygiene Data'!F134)))),OFFSET('Hygiene Data'!$F$8,0,10*ROW('Hygiene Data'!F134)),NA())))</f>
        <v>#N/A</v>
      </c>
      <c r="BK140" s="254" t="e">
        <f ca="true">+IF(AND(ISNUMBER(OFFSET('Hygiene Data'!$F$10,0,10*ROW('Hygiene Data'!F134))),DZ140="Yes"),OFFSET('Hygiene Data'!$F$10,0,10*ROW('Hygiene Data'!F134)),IF(AND(ISNUMBER(OFFSET('Hygiene Data'!$F$10,0,10*ROW('Hygiene Data'!F134))),DZ140="No",ISNUMBER(OFFSET('Hygiene Data'!$F$10,0,10*ROW('Hygiene Data'!F134)))),CONCATENATE("[",ROUND(OFFSET('Hygiene Data'!$F$10,0,10*ROW('Hygiene Data'!F134)),0),"]"),IF(AND(ISNUMBER(OFFSET('Hygiene Data'!$F$10,0,10*ROW('Hygiene Data'!F134))),DZ140="",ISNUMBER(OFFSET('Hygiene Data'!$F$10,0,10*ROW('Hygiene Data'!F134)))),OFFSET('Hygiene Data'!$F$10,0,10*ROW('Hygiene Data'!F134)),NA())))</f>
        <v>#N/A</v>
      </c>
      <c r="BL140" s="254" t="e">
        <f ca="true">+IF(AND(ISNUMBER(OFFSET('Hygiene Data'!$G$6,0,10*ROW('Hygiene Data'!G134))),EA140="Yes"),OFFSET('Hygiene Data'!$G$6,0,10*ROW('Hygiene Data'!G134)),IF(AND(ISNUMBER(OFFSET('Hygiene Data'!$G$6,0,10*ROW('Hygiene Data'!G134))),EA140="No",ISNUMBER(OFFSET('Hygiene Data'!$G$6,0,10*ROW('Hygiene Data'!G134)))),CONCATENATE("[",ROUND(OFFSET('Hygiene Data'!$G$6,0,10*ROW('Hygiene Data'!G134)),0),"]"),IF(AND(ISNUMBER(OFFSET('Hygiene Data'!$G$6,0,10*ROW('Hygiene Data'!G134))),EA140="",ISNUMBER(OFFSET('Hygiene Data'!$G$6,0,10*ROW('Hygiene Data'!G134)))),OFFSET('Hygiene Data'!$G$6,0,10*ROW('Hygiene Data'!G134)),NA())))</f>
        <v>#N/A</v>
      </c>
      <c r="BM140" s="254" t="e">
        <f ca="true">+IF(AND(ISNUMBER(OFFSET('Hygiene Data'!$G$8,0,10*ROW('Hygiene Data'!G134))),EB140="Yes"),OFFSET('Hygiene Data'!$G$8,0,10*ROW('Hygiene Data'!G134)),IF(AND(ISNUMBER(OFFSET('Hygiene Data'!$G$8,0,10*ROW('Hygiene Data'!G134))),EB140="No",ISNUMBER(OFFSET('Hygiene Data'!$G$8,0,10*ROW('Hygiene Data'!G134)))),CONCATENATE("[",ROUND(OFFSET('Hygiene Data'!$G$8,0,10*ROW('Hygiene Data'!G134)),0),"]"),IF(AND(ISNUMBER(OFFSET('Hygiene Data'!$G$8,0,10*ROW('Hygiene Data'!G134))),EB140="",ISNUMBER(OFFSET('Hygiene Data'!$G$8,0,10*ROW('Hygiene Data'!G134)))),OFFSET('Hygiene Data'!$G$8,0,10*ROW('Hygiene Data'!G134)),NA())))</f>
        <v>#N/A</v>
      </c>
      <c r="BN140" s="254" t="e">
        <f ca="true">+IF(AND(ISNUMBER(OFFSET('Hygiene Data'!$G$10,0,10*ROW('Hygiene Data'!G134))),EC140="Yes"),OFFSET('Hygiene Data'!$G$10,0,10*ROW('Hygiene Data'!G134)),IF(AND(ISNUMBER(OFFSET('Hygiene Data'!$G$10,0,10*ROW('Hygiene Data'!G134))),EC140="No",ISNUMBER(OFFSET('Hygiene Data'!$G$10,0,10*ROW('Hygiene Data'!G134)))),CONCATENATE("[",ROUND(OFFSET('Hygiene Data'!$G$10,0,10*ROW('Hygiene Data'!G134)),0),"]"),IF(AND(ISNUMBER(OFFSET('Hygiene Data'!$G$10,0,10*ROW('Hygiene Data'!G134))),EC140="",ISNUMBER(OFFSET('Hygiene Data'!$G$10,0,10*ROW('Hygiene Data'!G134)))),OFFSET('Hygiene Data'!$G$10,0,10*ROW('Hygiene Data'!G134)),NA())))</f>
        <v>#N/A</v>
      </c>
      <c r="BO140" s="254" t="e">
        <f ca="true">+IF(AND(ISNUMBER(OFFSET('Hygiene Data'!$H$6,0,10*ROW('Hygiene Data'!H134))),ED140="Yes"),OFFSET('Hygiene Data'!$H$6,0,10*ROW('Hygiene Data'!H134)),IF(AND(ISNUMBER(OFFSET('Hygiene Data'!$H$6,0,10*ROW('Hygiene Data'!H134))),ED140="No",ISNUMBER(OFFSET('Hygiene Data'!$H$6,0,10*ROW('Hygiene Data'!H134)))),CONCATENATE("[",ROUND(OFFSET('Hygiene Data'!$H$6,0,10*ROW('Hygiene Data'!H134)),0),"]"),IF(AND(ISNUMBER(OFFSET('Hygiene Data'!$H$6,0,10*ROW('Hygiene Data'!H134))),ED140="",ISNUMBER(OFFSET('Hygiene Data'!$H$6,0,10*ROW('Hygiene Data'!H134)))),OFFSET('Hygiene Data'!$H$6,0,10*ROW('Hygiene Data'!H134)),NA())))</f>
        <v>#N/A</v>
      </c>
      <c r="BP140" s="254" t="e">
        <f ca="true">+IF(AND(ISNUMBER(OFFSET('Hygiene Data'!$H$8,0,10*ROW('Hygiene Data'!H134))),EE140="Yes"),OFFSET('Hygiene Data'!$H$8,0,10*ROW('Hygiene Data'!H134)),IF(AND(ISNUMBER(OFFSET('Hygiene Data'!$H$8,0,10*ROW('Hygiene Data'!H134))),EE140="No",ISNUMBER(OFFSET('Hygiene Data'!$H$8,0,10*ROW('Hygiene Data'!H134)))),CONCATENATE("[",ROUND(OFFSET('Hygiene Data'!$H$8,0,10*ROW('Hygiene Data'!H134)),0),"]"),IF(AND(ISNUMBER(OFFSET('Hygiene Data'!$H$8,0,10*ROW('Hygiene Data'!H134))),EE140="",ISNUMBER(OFFSET('Hygiene Data'!$H$8,0,10*ROW('Hygiene Data'!H134)))),OFFSET('Hygiene Data'!$H$8,0,10*ROW('Hygiene Data'!H134)),NA())))</f>
        <v>#N/A</v>
      </c>
      <c r="BQ140" s="254" t="e">
        <f ca="true">+IF(AND(ISNUMBER(OFFSET('Hygiene Data'!$H$10,0,10*ROW('Hygiene Data'!H134))),EF140="Yes"),OFFSET('Hygiene Data'!$H$10,0,10*ROW('Hygiene Data'!H134)),IF(AND(ISNUMBER(OFFSET('Hygiene Data'!$H$10,0,10*ROW('Hygiene Data'!H134))),EF140="No",ISNUMBER(OFFSET('Hygiene Data'!$H$10,0,10*ROW('Hygiene Data'!H134)))),CONCATENATE("[",ROUND(OFFSET('Hygiene Data'!$H$10,0,10*ROW('Hygiene Data'!H134)),0),"]"),IF(AND(ISNUMBER(OFFSET('Hygiene Data'!$H$10,0,10*ROW('Hygiene Data'!H134))),EF140="",ISNUMBER(OFFSET('Hygiene Data'!$H$10,0,10*ROW('Hygiene Data'!H134)))),OFFSET('Hygiene Data'!$H$10,0,10*ROW('Hygiene Data'!H134)),NA())))</f>
        <v>#N/A</v>
      </c>
      <c r="BS140" s="36" t="str">
        <f ca="true">+IF(OFFSET('Water Data'!$C$28,0,10*ROW('Water Data'!C134))="","",OFFSET('Water Data'!$C$28,0,10*ROW('Water Data'!C134)))</f>
        <v/>
      </c>
      <c r="BT140" s="36" t="str">
        <f ca="true">+IF(OFFSET('Water Data'!$C$29,0,10*ROW('Water Data'!C134))="","",OFFSET('Water Data'!$C$29,0,10*ROW('Water Data'!C134)))</f>
        <v/>
      </c>
      <c r="BU140" s="36" t="str">
        <f ca="true">+IF(OFFSET('Water Data'!$C$30,0,10*ROW('Water Data'!C134))="","",OFFSET('Water Data'!$C$30,0,10*ROW('Water Data'!C134)))</f>
        <v/>
      </c>
      <c r="BV140" s="36" t="str">
        <f ca="true">+IF(OFFSET('Water Data'!$D$28,0,10*ROW('Water Data'!D134))="","",OFFSET('Water Data'!$D$28,0,10*ROW('Water Data'!D134)))</f>
        <v/>
      </c>
      <c r="BW140" s="36" t="str">
        <f ca="true">+IF(OFFSET('Water Data'!$D$29,0,10*ROW('Water Data'!D134))="","",OFFSET('Water Data'!$D$29,0,10*ROW('Water Data'!D134)))</f>
        <v/>
      </c>
      <c r="BX140" s="36" t="str">
        <f ca="true">+IF(OFFSET('Water Data'!$D$30,0,10*ROW('Water Data'!D134))="","",OFFSET('Water Data'!$D$30,0,10*ROW('Water Data'!D134)))</f>
        <v/>
      </c>
      <c r="BY140" s="36" t="str">
        <f ca="true">+IF(OFFSET('Water Data'!$E$28,0,10*ROW('Water Data'!E134))="","",OFFSET('Water Data'!$E$28,0,10*ROW('Water Data'!E134)))</f>
        <v/>
      </c>
      <c r="BZ140" s="36" t="str">
        <f ca="true">+IF(OFFSET('Water Data'!$E$29,0,10*ROW('Water Data'!E134))="","",OFFSET('Water Data'!$E$29,0,10*ROW('Water Data'!E134)))</f>
        <v/>
      </c>
      <c r="CA140" s="36" t="str">
        <f ca="true">+IF(OFFSET('Water Data'!$E$30,0,10*ROW('Water Data'!E134))="","",OFFSET('Water Data'!$E$30,0,10*ROW('Water Data'!E134)))</f>
        <v/>
      </c>
      <c r="CB140" s="36" t="str">
        <f ca="true">+IF(OFFSET('Water Data'!$F$28,0,10*ROW('Water Data'!F134))="","",OFFSET('Water Data'!$F$28,0,10*ROW('Water Data'!F134)))</f>
        <v/>
      </c>
      <c r="CC140" s="36" t="str">
        <f ca="true">+IF(OFFSET('Water Data'!$F$29,0,10*ROW('Water Data'!F134))="","",OFFSET('Water Data'!$F$29,0,10*ROW('Water Data'!F134)))</f>
        <v/>
      </c>
      <c r="CD140" s="36" t="str">
        <f ca="true">+IF(OFFSET('Water Data'!$F$30,0,10*ROW('Water Data'!F134))="","",OFFSET('Water Data'!$F$30,0,10*ROW('Water Data'!F134)))</f>
        <v/>
      </c>
      <c r="CE140" s="36" t="str">
        <f ca="true">+IF(OFFSET('Water Data'!$G$28,0,10*ROW('Water Data'!G134))="","",OFFSET('Water Data'!$G$28,0,10*ROW('Water Data'!G134)))</f>
        <v/>
      </c>
      <c r="CF140" s="36" t="str">
        <f ca="true">+IF(OFFSET('Water Data'!$G$29,0,10*ROW('Water Data'!G134))="","",OFFSET('Water Data'!$G$29,0,10*ROW('Water Data'!G134)))</f>
        <v/>
      </c>
      <c r="CG140" s="36" t="str">
        <f ca="true">+IF(OFFSET('Water Data'!$G$30,0,10*ROW('Water Data'!G134))="","",OFFSET('Water Data'!$G$30,0,10*ROW('Water Data'!G134)))</f>
        <v/>
      </c>
      <c r="CH140" s="36" t="str">
        <f ca="true">+IF(OFFSET('Water Data'!$H$28,0,10*ROW('Water Data'!H134))="","",OFFSET('Water Data'!$H$28,0,10*ROW('Water Data'!H134)))</f>
        <v/>
      </c>
      <c r="CI140" s="36" t="str">
        <f ca="true">+IF(OFFSET('Water Data'!$H$29,0,10*ROW('Water Data'!H134))="","",OFFSET('Water Data'!$H$29,0,10*ROW('Water Data'!H134)))</f>
        <v/>
      </c>
      <c r="CJ140" s="36" t="str">
        <f ca="true">+IF(OFFSET('Water Data'!$H$30,0,10*ROW('Water Data'!H134))="","",OFFSET('Water Data'!$H$30,0,10*ROW('Water Data'!H134)))</f>
        <v/>
      </c>
      <c r="CK140" s="36" t="str">
        <f ca="true">+IF(OFFSET('Sanitation Data'!$C$29,0,10*ROW('Sanitation Data'!C134))="","",OFFSET('Sanitation Data'!$C$29,0,10*ROW('Sanitation Data'!C134)))</f>
        <v/>
      </c>
      <c r="CL140" s="36" t="str">
        <f ca="true">+IF(OFFSET('Sanitation Data'!$C$30,0,10*ROW('Sanitation Data'!C134))="","",OFFSET('Sanitation Data'!$C$30,0,10*ROW('Sanitation Data'!C134)))</f>
        <v/>
      </c>
      <c r="CM140" s="36" t="str">
        <f ca="true">+IF(OFFSET('Sanitation Data'!$C$31,0,10*ROW('Sanitation Data'!C134))="","",OFFSET('Sanitation Data'!$C$31,0,10*ROW('Sanitation Data'!C134)))</f>
        <v/>
      </c>
      <c r="CN140" s="36" t="str">
        <f ca="true">+IF(OFFSET('Sanitation Data'!$C$32,0,10*ROW('Sanitation Data'!C134))="","",OFFSET('Sanitation Data'!$C$32,0,10*ROW('Sanitation Data'!C134)))</f>
        <v/>
      </c>
      <c r="CO140" s="36" t="str">
        <f ca="true">+IF(OFFSET('Sanitation Data'!$C$33,0,10*ROW('Sanitation Data'!C134))="","",OFFSET('Sanitation Data'!$C$33,0,10*ROW('Sanitation Data'!C134)))</f>
        <v/>
      </c>
      <c r="CP140" s="36" t="str">
        <f ca="true">+IF(OFFSET('Sanitation Data'!$D$29,0,10*ROW('Sanitation Data'!D134))="","",OFFSET('Sanitation Data'!$D$29,0,10*ROW('Sanitation Data'!D134)))</f>
        <v/>
      </c>
      <c r="CQ140" s="36" t="str">
        <f ca="true">+IF(OFFSET('Sanitation Data'!$D$30,0,10*ROW('Sanitation Data'!D134))="","",OFFSET('Sanitation Data'!$D$30,0,10*ROW('Sanitation Data'!D134)))</f>
        <v/>
      </c>
      <c r="CR140" s="36" t="str">
        <f ca="true">+IF(OFFSET('Sanitation Data'!$D$31,0,10*ROW('Sanitation Data'!D134))="","",OFFSET('Sanitation Data'!$D$31,0,10*ROW('Sanitation Data'!D134)))</f>
        <v/>
      </c>
      <c r="CS140" s="36" t="str">
        <f ca="true">+IF(OFFSET('Sanitation Data'!$D$32,0,10*ROW('Sanitation Data'!D134))="","",OFFSET('Sanitation Data'!$D$32,0,10*ROW('Sanitation Data'!D134)))</f>
        <v/>
      </c>
      <c r="CT140" s="36" t="str">
        <f ca="true">+IF(OFFSET('Sanitation Data'!$D$33,0,10*ROW('Sanitation Data'!D134))="","",OFFSET('Sanitation Data'!$D$33,0,10*ROW('Sanitation Data'!D134)))</f>
        <v/>
      </c>
      <c r="CU140" s="36" t="str">
        <f ca="true">+IF(OFFSET('Sanitation Data'!$E$29,0,10*ROW('Sanitation Data'!E134))="","",OFFSET('Sanitation Data'!$E$29,0,10*ROW('Sanitation Data'!E134)))</f>
        <v/>
      </c>
      <c r="CV140" s="36" t="str">
        <f ca="true">+IF(OFFSET('Sanitation Data'!$E$30,0,10*ROW('Sanitation Data'!E134))="","",OFFSET('Sanitation Data'!$E$30,0,10*ROW('Sanitation Data'!E134)))</f>
        <v/>
      </c>
      <c r="CW140" s="36" t="str">
        <f ca="true">+IF(OFFSET('Sanitation Data'!$E$31,0,10*ROW('Sanitation Data'!E134))="","",OFFSET('Sanitation Data'!$E$31,0,10*ROW('Sanitation Data'!E134)))</f>
        <v/>
      </c>
      <c r="CX140" s="36" t="str">
        <f ca="true">+IF(OFFSET('Sanitation Data'!$E$32,0,10*ROW('Sanitation Data'!E134))="","",OFFSET('Sanitation Data'!$E$32,0,10*ROW('Sanitation Data'!E134)))</f>
        <v/>
      </c>
      <c r="CY140" s="36" t="str">
        <f ca="true">+IF(OFFSET('Sanitation Data'!$E$33,0,10*ROW('Sanitation Data'!E134))="","",OFFSET('Sanitation Data'!$E$33,0,10*ROW('Sanitation Data'!E134)))</f>
        <v/>
      </c>
      <c r="CZ140" s="36" t="str">
        <f ca="true">+IF(OFFSET('Sanitation Data'!$F$29,0,10*ROW('Sanitation Data'!F134))="","",OFFSET('Sanitation Data'!$F$29,0,10*ROW('Sanitation Data'!F134)))</f>
        <v/>
      </c>
      <c r="DA140" s="36" t="str">
        <f ca="true">+IF(OFFSET('Sanitation Data'!$F$30,0,10*ROW('Sanitation Data'!F134))="","",OFFSET('Sanitation Data'!$F$30,0,10*ROW('Sanitation Data'!F134)))</f>
        <v/>
      </c>
      <c r="DB140" s="36" t="str">
        <f ca="true">+IF(OFFSET('Sanitation Data'!$F$31,0,10*ROW('Sanitation Data'!F134))="","",OFFSET('Sanitation Data'!$F$31,0,10*ROW('Sanitation Data'!F134)))</f>
        <v/>
      </c>
      <c r="DC140" s="36" t="str">
        <f ca="true">+IF(OFFSET('Sanitation Data'!$F$32,0,10*ROW('Sanitation Data'!F134))="","",OFFSET('Sanitation Data'!$F$32,0,10*ROW('Sanitation Data'!F134)))</f>
        <v/>
      </c>
      <c r="DD140" s="36" t="str">
        <f ca="true">+IF(OFFSET('Sanitation Data'!$F$33,0,10*ROW('Sanitation Data'!F134))="","",OFFSET('Sanitation Data'!$F$33,0,10*ROW('Sanitation Data'!F134)))</f>
        <v/>
      </c>
      <c r="DE140" s="36" t="str">
        <f ca="true">+IF(OFFSET('Sanitation Data'!$G$29,0,10*ROW('Sanitation Data'!G134))="","",OFFSET('Sanitation Data'!$G$29,0,10*ROW('Sanitation Data'!G134)))</f>
        <v/>
      </c>
      <c r="DF140" s="36" t="str">
        <f ca="true">+IF(OFFSET('Sanitation Data'!$G$30,0,10*ROW('Sanitation Data'!G134))="","",OFFSET('Sanitation Data'!$G$30,0,10*ROW('Sanitation Data'!G134)))</f>
        <v/>
      </c>
      <c r="DG140" s="36" t="str">
        <f ca="true">+IF(OFFSET('Sanitation Data'!$G$31,0,10*ROW('Sanitation Data'!G134))="","",OFFSET('Sanitation Data'!$G$31,0,10*ROW('Sanitation Data'!G134)))</f>
        <v/>
      </c>
      <c r="DH140" s="36" t="str">
        <f ca="true">+IF(OFFSET('Sanitation Data'!$G$32,0,10*ROW('Sanitation Data'!G134))="","",OFFSET('Sanitation Data'!$G$32,0,10*ROW('Sanitation Data'!G134)))</f>
        <v/>
      </c>
      <c r="DI140" s="36" t="str">
        <f ca="true">+IF(OFFSET('Sanitation Data'!$G$33,0,10*ROW('Sanitation Data'!G134))="","",OFFSET('Sanitation Data'!$G$33,0,10*ROW('Sanitation Data'!G134)))</f>
        <v/>
      </c>
      <c r="DJ140" s="36" t="str">
        <f ca="true">+IF(OFFSET('Sanitation Data'!$H$29,0,10*ROW('Sanitation Data'!H134))="","",OFFSET('Sanitation Data'!$H$29,0,10*ROW('Sanitation Data'!H134)))</f>
        <v/>
      </c>
      <c r="DK140" s="36" t="str">
        <f ca="true">+IF(OFFSET('Sanitation Data'!$H$30,0,10*ROW('Sanitation Data'!H134))="","",OFFSET('Sanitation Data'!$H$30,0,10*ROW('Sanitation Data'!H134)))</f>
        <v/>
      </c>
      <c r="DL140" s="36" t="str">
        <f ca="true">+IF(OFFSET('Sanitation Data'!$H$31,0,10*ROW('Sanitation Data'!H134))="","",OFFSET('Sanitation Data'!$H$31,0,10*ROW('Sanitation Data'!H134)))</f>
        <v/>
      </c>
      <c r="DM140" s="36" t="str">
        <f ca="true">+IF(OFFSET('Sanitation Data'!$H$32,0,10*ROW('Sanitation Data'!H134))="","",OFFSET('Sanitation Data'!$H$32,0,10*ROW('Sanitation Data'!H134)))</f>
        <v/>
      </c>
      <c r="DN140" s="36" t="str">
        <f ca="true">+IF(OFFSET('Sanitation Data'!$H$33,0,10*ROW('Sanitation Data'!H134))="","",OFFSET('Sanitation Data'!$H$33,0,10*ROW('Sanitation Data'!H134)))</f>
        <v/>
      </c>
      <c r="DO140" s="36" t="str">
        <f ca="true">+IF(OFFSET('Hygiene Data'!$C$12,0,10*ROW('Hygiene Data'!C134))="","",OFFSET('Hygiene Data'!$C$12,0,10*ROW('Hygiene Data'!C134)))</f>
        <v/>
      </c>
      <c r="DP140" s="36" t="str">
        <f ca="true">+IF(OFFSET('Hygiene Data'!$C$13,0,10*ROW('Hygiene Data'!C134))="","",OFFSET('Hygiene Data'!$C$13,0,10*ROW('Hygiene Data'!C134)))</f>
        <v/>
      </c>
      <c r="DQ140" s="36" t="str">
        <f ca="true">+IF(OFFSET('Hygiene Data'!$C$14,0,10*ROW('Hygiene Data'!C134))="","",OFFSET('Hygiene Data'!$C$14,0,10*ROW('Hygiene Data'!C134)))</f>
        <v/>
      </c>
      <c r="DR140" s="36" t="str">
        <f ca="true">+IF(OFFSET('Hygiene Data'!$D$12,0,10*ROW('Hygiene Data'!D134))="","",OFFSET('Hygiene Data'!$D$12,0,10*ROW('Hygiene Data'!D134)))</f>
        <v/>
      </c>
      <c r="DS140" s="36" t="str">
        <f ca="true">+IF(OFFSET('Hygiene Data'!$D$13,0,10*ROW('Hygiene Data'!D134))="","",OFFSET('Hygiene Data'!$D$13,0,10*ROW('Hygiene Data'!D134)))</f>
        <v/>
      </c>
      <c r="DT140" s="36" t="str">
        <f ca="true">+IF(OFFSET('Hygiene Data'!$D$14,0,10*ROW('Hygiene Data'!D134))="","",OFFSET('Hygiene Data'!$D$14,0,10*ROW('Hygiene Data'!D134)))</f>
        <v/>
      </c>
      <c r="DU140" s="36" t="str">
        <f ca="true">+IF(OFFSET('Hygiene Data'!$E$12,0,10*ROW('Hygiene Data'!E134))="","",OFFSET('Hygiene Data'!$E$12,0,10*ROW('Hygiene Data'!E134)))</f>
        <v/>
      </c>
      <c r="DV140" s="36" t="str">
        <f ca="true">+IF(OFFSET('Hygiene Data'!$E$13,0,10*ROW('Hygiene Data'!E134))="","",OFFSET('Hygiene Data'!$E$13,0,10*ROW('Hygiene Data'!E134)))</f>
        <v/>
      </c>
      <c r="DW140" s="36" t="str">
        <f ca="true">+IF(OFFSET('Hygiene Data'!$E$14,0,10*ROW('Hygiene Data'!E134))="","",OFFSET('Hygiene Data'!$E$14,0,10*ROW('Hygiene Data'!E134)))</f>
        <v/>
      </c>
      <c r="DX140" s="36" t="str">
        <f ca="true">+IF(OFFSET('Hygiene Data'!$F$12,0,10*ROW('Hygiene Data'!F134))="","",OFFSET('Hygiene Data'!$F$12,0,10*ROW('Hygiene Data'!F134)))</f>
        <v/>
      </c>
      <c r="DY140" s="36" t="str">
        <f ca="true">+IF(OFFSET('Hygiene Data'!$F$13,0,10*ROW('Hygiene Data'!F134))="","",OFFSET('Hygiene Data'!$F$13,0,10*ROW('Hygiene Data'!F134)))</f>
        <v/>
      </c>
      <c r="DZ140" s="36" t="str">
        <f ca="true">+IF(OFFSET('Hygiene Data'!$F$14,0,10*ROW('Hygiene Data'!F134))="","",OFFSET('Hygiene Data'!$F$14,0,10*ROW('Hygiene Data'!F134)))</f>
        <v/>
      </c>
      <c r="EA140" s="36" t="str">
        <f ca="true">+IF(OFFSET('Hygiene Data'!$G$12,0,10*ROW('Hygiene Data'!G134))="","",OFFSET('Hygiene Data'!$G$12,0,10*ROW('Hygiene Data'!G134)))</f>
        <v/>
      </c>
      <c r="EB140" s="36" t="str">
        <f ca="true">+IF(OFFSET('Hygiene Data'!$G$13,0,10*ROW('Hygiene Data'!G134))="","",OFFSET('Hygiene Data'!$G$13,0,10*ROW('Hygiene Data'!G134)))</f>
        <v/>
      </c>
      <c r="EC140" s="36" t="str">
        <f ca="true">+IF(OFFSET('Hygiene Data'!$G$14,0,10*ROW('Hygiene Data'!G134))="","",OFFSET('Hygiene Data'!$G$14,0,10*ROW('Hygiene Data'!G134)))</f>
        <v/>
      </c>
      <c r="ED140" s="36" t="str">
        <f ca="true">+IF(OFFSET('Hygiene Data'!$H$12,0,10*ROW('Hygiene Data'!H134))="","",OFFSET('Hygiene Data'!$H$12,0,10*ROW('Hygiene Data'!H134)))</f>
        <v/>
      </c>
      <c r="EE140" s="36" t="str">
        <f ca="true">+IF(OFFSET('Hygiene Data'!$H$13,0,10*ROW('Hygiene Data'!H134))="","",OFFSET('Hygiene Data'!$H$13,0,10*ROW('Hygiene Data'!H134)))</f>
        <v/>
      </c>
      <c r="EF140" s="36" t="str">
        <f ca="true">+IF(OFFSET('Hygiene Data'!$H$14,0,10*ROW('Hygiene Data'!H134))="","",OFFSET('Hygiene Data'!$H$14,0,10*ROW('Hygiene Data'!H134)))</f>
        <v/>
      </c>
    </row>
    <row r="141" x14ac:dyDescent="0.2">
      <c r="A141" s="59" t="str">
        <f ca="true">+IF(OFFSET('Water Data'!$B$1,0,10*ROW('Water Data'!B138))="","",OFFSET('Water Data'!$B$1,0,10*ROW('Water Data'!B138)))</f>
        <v/>
      </c>
      <c r="B141" s="59" t="str">
        <f ca="true">+IF(OFFSET('Water Data'!$A$3,0,10*ROW('Water Data'!A138))="","",OFFSET('Water Data'!$A$3,0,10*ROW('Water Data'!A138)))</f>
        <v/>
      </c>
      <c r="C141" s="59" t="str">
        <f ca="true">+IF(OFFSET('Water Data'!$C$3,0,10*ROW('Water Data'!C138))="","",OFFSET('Water Data'!$C$3,0,10*ROW('Water Data'!C138)))</f>
        <v/>
      </c>
      <c r="D141" s="252" t="e">
        <f ca="true">+IF(AND(ISNUMBER(OFFSET('Water Data'!$C$5,0,10*ROW('Water Data'!C135))),BS141="Yes"),100-OFFSET('Water Data'!$C$5,0,10*ROW('Water Data'!C135)),IF(AND(ISNUMBER(OFFSET('Water Data'!$C$5,0,10*ROW('Water Data'!C135))),BS141="No",ISNUMBER(OFFSET('Water Data'!$C$5,0,10*ROW('Water Data'!C135)))),CONCATENATE("[",ROUND(100-OFFSET('Water Data'!$C$5,0,10*ROW('Water Data'!C135)),0),"]"),IF(AND(ISNUMBER(OFFSET('Water Data'!$C$5,0,10*ROW('Water Data'!C135))),BS141="",ISNUMBER(OFFSET('Water Data'!$C$5,0,10*ROW('Water Data'!C135)))),100-OFFSET('Water Data'!$C$5,0,10*ROW('Water Data'!C135)),NA())))</f>
        <v>#N/A</v>
      </c>
      <c r="E141" s="252" t="e">
        <f ca="true">+IF(AND(ISNUMBER(OFFSET('Water Data'!$C$7,0,10*ROW('Water Data'!D135))),BT141="Yes"),OFFSET('Water Data'!$C$7,0,10*ROW('Water Data'!C135)),IF(AND(ISNUMBER(OFFSET('Water Data'!$C$7,0,10*ROW('Water Data'!C135))),BT141="No",ISNUMBER(OFFSET('Water Data'!$C$7,0,10*ROW('Water Data'!C135)))),CONCATENATE("[",ROUND(OFFSET('Water Data'!$C$7,0,10*ROW('Water Data'!C135)),0),"]"),IF(AND(ISNUMBER(OFFSET('Water Data'!$C$7,0,10*ROW('Water Data'!C135))),BT141="",ISNUMBER(OFFSET('Water Data'!$C$7,0,10*ROW('Water Data'!C135)))),OFFSET('Water Data'!$C$7,0,10*ROW('Water Data'!C135)),NA())))</f>
        <v>#N/A</v>
      </c>
      <c r="F141" s="252" t="e">
        <f ca="true">+IF(AND(ISNUMBER(OFFSET('Water Data'!$C$10,0,10*ROW('Water Data'!C135))),BU141="Yes"),OFFSET('Water Data'!$C$10,0,10*ROW('Water Data'!C135)),IF(AND(ISNUMBER(OFFSET('Water Data'!$C$10,0,10*ROW('Water Data'!C135))),BU141="No",ISNUMBER(OFFSET('Water Data'!$C$10,0,10*ROW('Water Data'!C135)))),CONCATENATE("[",ROUND(OFFSET('Water Data'!$C$10,0,10*ROW('Water Data'!C135)),0),"]"),IF(AND(ISNUMBER(OFFSET('Water Data'!$C$10,0,10*ROW('Water Data'!C135))),BU141="",ISNUMBER(OFFSET('Water Data'!$C$10,0,10*ROW('Water Data'!C135)))),OFFSET('Water Data'!$C$10,0,10*ROW('Water Data'!C135)),NA())))</f>
        <v>#N/A</v>
      </c>
      <c r="G141" s="252" t="e">
        <f ca="true">+IF(AND(ISNUMBER(OFFSET('Water Data'!$D$5,0,10*ROW('Water Data'!D135))),BV141="Yes"),100-OFFSET('Water Data'!$D$5,0,10*ROW('Water Data'!D135)),IF(AND(ISNUMBER(OFFSET('Water Data'!$D$5,0,10*ROW('Water Data'!D135))),BV141="No",ISNUMBER(OFFSET('Water Data'!$D$5,0,10*ROW('Water Data'!D135)))),CONCATENATE("[",ROUND(100-OFFSET('Water Data'!$D$5,0,10*ROW('Water Data'!D135)),0),"]"),IF(AND(ISNUMBER(OFFSET('Water Data'!$D$5,0,10*ROW('Water Data'!D135))),BV141="",ISNUMBER(OFFSET('Water Data'!$D$5,0,10*ROW('Water Data'!D135)))),100-OFFSET('Water Data'!$D$5,0,10*ROW('Water Data'!D135)),NA())))</f>
        <v>#N/A</v>
      </c>
      <c r="H141" s="252" t="e">
        <f ca="true">+IF(AND(ISNUMBER(OFFSET('Water Data'!$D$7,0,10*ROW('Water Data'!D135))),BW141="Yes"),OFFSET('Water Data'!$D$7,0,10*ROW('Water Data'!D135)),IF(AND(ISNUMBER(OFFSET('Water Data'!$D$7,0,10*ROW('Water Data'!D135))),BW141="No",ISNUMBER(OFFSET('Water Data'!$D$7,0,10*ROW('Water Data'!D135)))),CONCATENATE("[",ROUND(OFFSET('Water Data'!$C$7,0,10*ROW('Water Data'!D135)),0),"]"),IF(AND(ISNUMBER(OFFSET('Water Data'!$D$7,0,10*ROW('Water Data'!D135))),BW141="",ISNUMBER(OFFSET('Water Data'!$D$7,0,10*ROW('Water Data'!D135)))),OFFSET('Water Data'!$D$7,0,10*ROW('Water Data'!D135)),NA())))</f>
        <v>#N/A</v>
      </c>
      <c r="I141" s="252" t="e">
        <f ca="true">+IF(AND(ISNUMBER(OFFSET('Water Data'!$D$10,0,10*ROW('Water Data'!D135))),BX141="Yes"),OFFSET('Water Data'!$D$10,0,10*ROW('Water Data'!D135)),IF(AND(ISNUMBER(OFFSET('Water Data'!$D$10,0,10*ROW('Water Data'!D135))),BX141="No",ISNUMBER(OFFSET('Water Data'!$D$10,0,10*ROW('Water Data'!D135)))),CONCATENATE("[",ROUND(OFFSET('Water Data'!$D$10,0,10*ROW('Water Data'!D135)),0),"]"),IF(AND(ISNUMBER(OFFSET('Water Data'!$D$10,0,10*ROW('Water Data'!D135))),BX141="",ISNUMBER(OFFSET('Water Data'!$D$10,0,10*ROW('Water Data'!D135)))),OFFSET('Water Data'!$D$10,0,10*ROW('Water Data'!D135)),NA())))</f>
        <v>#N/A</v>
      </c>
      <c r="J141" s="252" t="e">
        <f ca="true">+IF(AND(ISNUMBER(OFFSET('Water Data'!$E$5,0,10*ROW('Water Data'!E135))),BY141="Yes"),100-OFFSET('Water Data'!$E$5,0,10*ROW('Water Data'!E135)),IF(AND(ISNUMBER(OFFSET('Water Data'!$E$5,0,10*ROW('Water Data'!E135))),BY141="No",ISNUMBER(OFFSET('Water Data'!$E$5,0,10*ROW('Water Data'!E135)))),CONCATENATE("[",ROUND(100-OFFSET('Water Data'!$E$5,0,10*ROW('Water Data'!E135)),0),"]"),IF(AND(ISNUMBER(OFFSET('Water Data'!$E$5,0,10*ROW('Water Data'!E135))),BY141="",ISNUMBER(OFFSET('Water Data'!$E$5,0,10*ROW('Water Data'!E135)))),100-OFFSET('Water Data'!$E$5,0,10*ROW('Water Data'!E135)),NA())))</f>
        <v>#N/A</v>
      </c>
      <c r="K141" s="252" t="e">
        <f ca="true">+IF(AND(ISNUMBER(OFFSET('Water Data'!$E$7,0,10*ROW('Water Data'!E135))),BZ141="Yes"),OFFSET('Water Data'!$E$7,0,10*ROW('Water Data'!E135)),IF(AND(ISNUMBER(OFFSET('Water Data'!$E$7,0,10*ROW('Water Data'!E135))),BZ141="No",ISNUMBER(OFFSET('Water Data'!$E$7,0,10*ROW('Water Data'!E135)))),CONCATENATE("[",ROUND(OFFSET('Water Data'!$E$7,0,10*ROW('Water Data'!E135)),0),"]"),IF(AND(ISNUMBER(OFFSET('Water Data'!$E$7,0,10*ROW('Water Data'!E135))),BZ141="",ISNUMBER(OFFSET('Water Data'!$E$7,0,10*ROW('Water Data'!E135)))),OFFSET('Water Data'!$E$7,0,10*ROW('Water Data'!E135)),NA())))</f>
        <v>#N/A</v>
      </c>
      <c r="L141" s="252" t="e">
        <f ca="true">+IF(AND(ISNUMBER(OFFSET('Water Data'!$E$10,0,10*ROW('Water Data'!E135))),CA141="Yes"),OFFSET('Water Data'!$E$10,0,10*ROW('Water Data'!E135)),IF(AND(ISNUMBER(OFFSET('Water Data'!$E$10,0,10*ROW('Water Data'!E135))),CA141="No",ISNUMBER(OFFSET('Water Data'!$E$10,0,10*ROW('Water Data'!E135)))),CONCATENATE("[",ROUND(OFFSET('Water Data'!$E$10,0,10*ROW('Water Data'!E135)),0),"]"),IF(AND(ISNUMBER(OFFSET('Water Data'!$E$10,0,10*ROW('Water Data'!E135))),CA141="",ISNUMBER(OFFSET('Water Data'!$E$10,0,10*ROW('Water Data'!E135)))),OFFSET('Water Data'!$E$10,0,10*ROW('Water Data'!E135)),NA())))</f>
        <v>#N/A</v>
      </c>
      <c r="M141" s="252" t="e">
        <f ca="true">+IF(AND(ISNUMBER(OFFSET('Water Data'!$F$5,0,10*ROW('Water Data'!F135))),CB141="Yes"),100-OFFSET('Water Data'!$F$5,0,10*ROW('Water Data'!F135)),IF(AND(ISNUMBER(OFFSET('Water Data'!$F$5,0,10*ROW('Water Data'!F135))),CB141="No",ISNUMBER(OFFSET('Water Data'!$F$5,0,10*ROW('Water Data'!F135)))),CONCATENATE("[",ROUND(100-OFFSET('Water Data'!$F$5,0,10*ROW('Water Data'!F135)),0),"]"),IF(AND(ISNUMBER(OFFSET('Water Data'!$F$5,0,10*ROW('Water Data'!F135))),CB141="",ISNUMBER(OFFSET('Water Data'!$F$5,0,10*ROW('Water Data'!F135)))),100-OFFSET('Water Data'!$F$5,0,10*ROW('Water Data'!F135)),NA())))</f>
        <v>#N/A</v>
      </c>
      <c r="N141" s="252" t="e">
        <f ca="true">+IF(AND(ISNUMBER(OFFSET('Water Data'!$F$7,0,10*ROW('Water Data'!F135))),CC141="Yes"),OFFSET('Water Data'!$F$7,0,10*ROW('Water Data'!F135)),IF(AND(ISNUMBER(OFFSET('Water Data'!$F$7,0,10*ROW('Water Data'!F135))),CC141="No",ISNUMBER(OFFSET('Water Data'!$F$7,0,10*ROW('Water Data'!F135)))),CONCATENATE("[",ROUND(OFFSET('Water Data'!$F$7,0,10*ROW('Water Data'!F135)),0),"]"),IF(AND(ISNUMBER(OFFSET('Water Data'!$F$7,0,10*ROW('Water Data'!F135))),CC141="",ISNUMBER(OFFSET('Water Data'!$F$7,0,10*ROW('Water Data'!F135)))),OFFSET('Water Data'!$F$7,0,10*ROW('Water Data'!F135)),NA())))</f>
        <v>#N/A</v>
      </c>
      <c r="O141" s="252" t="e">
        <f ca="true">+IF(AND(ISNUMBER(OFFSET('Water Data'!$F$10,0,10*ROW('Water Data'!F135))),CD141="Yes"),OFFSET('Water Data'!$F$10,0,10*ROW('Water Data'!F135)),IF(AND(ISNUMBER(OFFSET('Water Data'!$F$10,0,10*ROW('Water Data'!F135))),CD141="No",ISNUMBER(OFFSET('Water Data'!$F$10,0,10*ROW('Water Data'!F135)))),CONCATENATE("[",ROUND(OFFSET('Water Data'!$F$10,0,10*ROW('Water Data'!F135)),0),"]"),IF(AND(ISNUMBER(OFFSET('Water Data'!$F$10,0,10*ROW('Water Data'!F135))),CD141="",ISNUMBER(OFFSET('Water Data'!$F$10,0,10*ROW('Water Data'!F135)))),OFFSET('Water Data'!$F$10,0,10*ROW('Water Data'!F135)),NA())))</f>
        <v>#N/A</v>
      </c>
      <c r="P141" s="252" t="e">
        <f ca="true">+IF(AND(ISNUMBER(OFFSET('Water Data'!$G$5,0,10*ROW('Water Data'!G135))),CE141="Yes"),100-OFFSET('Water Data'!$G$5,0,10*ROW('Water Data'!G135)),IF(AND(ISNUMBER(OFFSET('Water Data'!$G$5,0,10*ROW('Water Data'!G135))),CE141="No",ISNUMBER(OFFSET('Water Data'!$G$5,0,10*ROW('Water Data'!G135)))),CONCATENATE("[",ROUND(100-OFFSET('Water Data'!$G$5,0,10*ROW('Water Data'!G135)),0),"]"),IF(AND(ISNUMBER(OFFSET('Water Data'!$G$5,0,10*ROW('Water Data'!G135))),CE141="",ISNUMBER(OFFSET('Water Data'!$G$5,0,10*ROW('Water Data'!G135)))),100-OFFSET('Water Data'!$G$5,0,10*ROW('Water Data'!G135)),NA())))</f>
        <v>#N/A</v>
      </c>
      <c r="Q141" s="252" t="e">
        <f ca="true">+IF(AND(ISNUMBER(OFFSET('Water Data'!$G$7,0,10*ROW('Water Data'!G135))),CF141="Yes"),OFFSET('Water Data'!$G$7,0,10*ROW('Water Data'!G135)),IF(AND(ISNUMBER(OFFSET('Water Data'!$G$7,0,10*ROW('Water Data'!G135))),CF141="No",ISNUMBER(OFFSET('Water Data'!$G$7,0,10*ROW('Water Data'!G135)))),CONCATENATE("[",ROUND(OFFSET('Water Data'!$G$7,0,10*ROW('Water Data'!G135)),0),"]"),IF(AND(ISNUMBER(OFFSET('Water Data'!$G$7,0,10*ROW('Water Data'!G135))),CF141="",ISNUMBER(OFFSET('Water Data'!$G$7,0,10*ROW('Water Data'!G135)))),OFFSET('Water Data'!$G$7,0,10*ROW('Water Data'!G135)),NA())))</f>
        <v>#N/A</v>
      </c>
      <c r="R141" s="252" t="e">
        <f ca="true">+IF(AND(ISNUMBER(OFFSET('Water Data'!$G$10,0,10*ROW('Water Data'!G135))),CG141="Yes"),OFFSET('Water Data'!$G$10,0,10*ROW('Water Data'!G135)),IF(AND(ISNUMBER(OFFSET('Water Data'!$G$10,0,10*ROW('Water Data'!G135))),CG141="No",ISNUMBER(OFFSET('Water Data'!$G$10,0,10*ROW('Water Data'!G135)))),CONCATENATE("[",ROUND(OFFSET('Water Data'!$G$10,0,10*ROW('Water Data'!G135)),0),"]"),IF(AND(ISNUMBER(OFFSET('Water Data'!$G$10,0,10*ROW('Water Data'!G135))),CG141="",ISNUMBER(OFFSET('Water Data'!$G$10,0,10*ROW('Water Data'!G135)))),OFFSET('Water Data'!$G$10,0,10*ROW('Water Data'!G135)),NA())))</f>
        <v>#N/A</v>
      </c>
      <c r="S141" s="252" t="e">
        <f ca="true">+IF(AND(ISNUMBER(OFFSET('Water Data'!$H$5,0,10*ROW('Water Data'!H135))),CH141="Yes"),100-OFFSET('Water Data'!$H$5,0,10*ROW('Water Data'!H135)),IF(AND(ISNUMBER(OFFSET('Water Data'!$H$5,0,10*ROW('Water Data'!H135))),CH141="No",ISNUMBER(OFFSET('Water Data'!$H$5,0,10*ROW('Water Data'!H135)))),CONCATENATE("[",ROUND(100-OFFSET('Water Data'!$H$5,0,10*ROW('Water Data'!H135)),0),"]"),IF(AND(ISNUMBER(OFFSET('Water Data'!$H$5,0,10*ROW('Water Data'!H135))),CH141="",ISNUMBER(OFFSET('Water Data'!$H$5,0,10*ROW('Water Data'!H135)))),100-OFFSET('Water Data'!$H$5,0,10*ROW('Water Data'!H135)),NA())))</f>
        <v>#N/A</v>
      </c>
      <c r="T141" s="252" t="e">
        <f ca="true">+IF(AND(ISNUMBER(OFFSET('Water Data'!$H$7,0,10*ROW('Water Data'!H135))),CI141="Yes"),OFFSET('Water Data'!$H$7,0,10*ROW('Water Data'!H135)),IF(AND(ISNUMBER(OFFSET('Water Data'!$H$7,0,10*ROW('Water Data'!H135))),CI141="No",ISNUMBER(OFFSET('Water Data'!$H$7,0,10*ROW('Water Data'!H135)))),CONCATENATE("[",ROUND(OFFSET('Water Data'!$H$7,0,10*ROW('Water Data'!H135)),0),"]"),IF(AND(ISNUMBER(OFFSET('Water Data'!$H$7,0,10*ROW('Water Data'!H135))),CI141="",ISNUMBER(OFFSET('Water Data'!$H$7,0,10*ROW('Water Data'!H135)))),OFFSET('Water Data'!$H$7,0,10*ROW('Water Data'!H135)),NA())))</f>
        <v>#N/A</v>
      </c>
      <c r="U141" s="252" t="e">
        <f ca="true">+IF(AND(ISNUMBER(OFFSET('Water Data'!$H$10,0,10*ROW('Water Data'!H135))),CJ141="Yes"),OFFSET('Water Data'!$H$10,0,10*ROW('Water Data'!H135)),IF(AND(ISNUMBER(OFFSET('Water Data'!$H$10,0,10*ROW('Water Data'!H135))),CJ141="No",ISNUMBER(OFFSET('Water Data'!$H$10,0,10*ROW('Water Data'!H135)))),CONCATENATE("[",ROUND(OFFSET('Water Data'!$H$10,0,10*ROW('Water Data'!H135)),0),"]"),IF(AND(ISNUMBER(OFFSET('Water Data'!$H$10,0,10*ROW('Water Data'!H135))),CJ141="",ISNUMBER(OFFSET('Water Data'!$H$10,0,10*ROW('Water Data'!H135)))),OFFSET('Water Data'!$H$10,0,10*ROW('Water Data'!H135)),NA())))</f>
        <v>#N/A</v>
      </c>
      <c r="V141" s="253" t="e">
        <f ca="true">+IF(AND(ISNUMBER(OFFSET('Sanitation Data'!$C$5,0,10*ROW('Sanitation Data'!C135))),CK141="Yes"),100-OFFSET('Sanitation Data'!$C$5,0,10*ROW('Sanitation Data'!C135)),IF(AND(ISNUMBER(OFFSET('Sanitation Data'!$C$5,0,10*ROW('Sanitation Data'!C135))),CK141="No",ISNUMBER(OFFSET('Sanitation Data'!$C$5,0,10*ROW('Sanitation Data'!C135)))),CONCATENATE("[",ROUND(100-OFFSET('Sanitation Data'!$C$5,0,10*ROW('Sanitation Data'!C135)),0),"]"),IF(AND(ISNUMBER(OFFSET('Sanitation Data'!$C$5,0,10*ROW('Sanitation Data'!C135))),CK141="",ISNUMBER(OFFSET('Sanitation Data'!$C$5,0,10*ROW('Sanitation Data'!C135)))),100-OFFSET('Sanitation Data'!$C$5,0,10*ROW('Sanitation Data'!C135)),NA())))</f>
        <v>#N/A</v>
      </c>
      <c r="W141" s="253" t="e">
        <f ca="true">+IF(AND(ISNUMBER(OFFSET('Sanitation Data'!$C$7,0,10*ROW('Sanitation Data'!C135))),CL141="Yes"),OFFSET('Sanitation Data'!$C$7,0,10*ROW('Sanitation Data'!C135)),IF(AND(ISNUMBER(OFFSET('Sanitation Data'!$C$7,0,10*ROW('Sanitation Data'!C135))),CL141="No",ISNUMBER(OFFSET('Sanitation Data'!$C$7,0,10*ROW('Sanitation Data'!C135)))),CONCATENATE("[",ROUND(OFFSET('Sanitation Data'!$C$7,0,10*ROW('Sanitation Data'!C135)),0),"]"),IF(AND(ISNUMBER(OFFSET('Sanitation Data'!$C$7,0,10*ROW('Sanitation Data'!C135))),CL141="",ISNUMBER(OFFSET('Sanitation Data'!$C$7,0,10*ROW('Sanitation Data'!C135)))),OFFSET('Sanitation Data'!$C$7,0,10*ROW('Sanitation Data'!C135)),NA())))</f>
        <v>#N/A</v>
      </c>
      <c r="X141" s="253" t="e">
        <f ca="true">+IF(AND(ISNUMBER(OFFSET('Sanitation Data'!$C$11,0,10*ROW('Sanitation Data'!C135))),CM141="Yes"),OFFSET('Sanitation Data'!$C$11,0,10*ROW('Sanitation Data'!C135)),IF(AND(ISNUMBER(OFFSET('Sanitation Data'!$C$11,0,10*ROW('Sanitation Data'!C135))),CM141="No",ISNUMBER(OFFSET('Sanitation Data'!$C$11,0,10*ROW('Sanitation Data'!C135)))),CONCATENATE("[",ROUND(OFFSET('Sanitation Data'!$C$11,0,10*ROW('Sanitation Data'!C135)),0),"]"),IF(AND(ISNUMBER(OFFSET('Sanitation Data'!$C$11,0,10*ROW('Sanitation Data'!C135))),CM141="",ISNUMBER(OFFSET('Sanitation Data'!$C$11,0,10*ROW('Sanitation Data'!C135)))),OFFSET('Sanitation Data'!$C$11,0,10*ROW('Sanitation Data'!C135)),NA())))</f>
        <v>#N/A</v>
      </c>
      <c r="Y141" s="253" t="e">
        <f ca="true">+IF(AND(ISNUMBER(OFFSET('Sanitation Data'!$C$12,0,10*ROW('Sanitation Data'!C135))),CN141="Yes"),OFFSET('Sanitation Data'!$C$12,0,10*ROW('Sanitation Data'!C135)),IF(AND(ISNUMBER(OFFSET('Sanitation Data'!$C$12,0,10*ROW('Sanitation Data'!C135))),CN141="No",ISNUMBER(OFFSET('Sanitation Data'!$C$12,0,10*ROW('Sanitation Data'!C135)))),CONCATENATE("[",ROUND(OFFSET('Sanitation Data'!$C$12,0,10*ROW('Sanitation Data'!C135)),0),"]"),IF(AND(ISNUMBER(OFFSET('Sanitation Data'!$C$12,0,10*ROW('Sanitation Data'!C135))),CN141="",ISNUMBER(OFFSET('Sanitation Data'!$C$12,0,10*ROW('Sanitation Data'!C135)))),OFFSET('Sanitation Data'!$C$12,0,10*ROW('Sanitation Data'!C135)),NA())))</f>
        <v>#N/A</v>
      </c>
      <c r="Z141" s="253" t="e">
        <f ca="true">+IF(AND(ISNUMBER(OFFSET('Sanitation Data'!$C$13,0,10*ROW('Sanitation Data'!C135))),CO141="Yes"),OFFSET('Sanitation Data'!$C$13,0,10*ROW('Sanitation Data'!C135)),IF(AND(ISNUMBER(OFFSET('Sanitation Data'!$C$13,0,10*ROW('Sanitation Data'!C135))),CO141="No",ISNUMBER(OFFSET('Sanitation Data'!$C$13,0,10*ROW('Sanitation Data'!C135)))),CONCATENATE("[",ROUND(OFFSET('Sanitation Data'!$C$13,0,10*ROW('Sanitation Data'!C135)),0),"]"),IF(AND(ISNUMBER(OFFSET('Sanitation Data'!$C$13,0,10*ROW('Sanitation Data'!C135))),CO141="",ISNUMBER(OFFSET('Sanitation Data'!$C$13,0,10*ROW('Sanitation Data'!C135)))),OFFSET('Sanitation Data'!$C$13,0,10*ROW('Sanitation Data'!C135)),NA())))</f>
        <v>#N/A</v>
      </c>
      <c r="AA141" s="253" t="e">
        <f ca="true">+IF(AND(ISNUMBER(OFFSET('Sanitation Data'!$D$5,0,10*ROW('Sanitation Data'!D135))),CP141="Yes"),100-OFFSET('Sanitation Data'!$D$5,0,10*ROW('Sanitation Data'!D135)),IF(AND(ISNUMBER(OFFSET('Sanitation Data'!$D$5,0,10*ROW('Sanitation Data'!D135))),CP141="No",ISNUMBER(OFFSET('Sanitation Data'!$D$5,0,10*ROW('Sanitation Data'!D135)))),CONCATENATE("[",ROUND(100-OFFSET('Sanitation Data'!$D$5,0,10*ROW('Sanitation Data'!D135)),0),"]"),IF(AND(ISNUMBER(OFFSET('Sanitation Data'!$D$5,0,10*ROW('Sanitation Data'!D135))),CP141="",ISNUMBER(OFFSET('Sanitation Data'!$D$5,0,10*ROW('Sanitation Data'!D135)))),100-OFFSET('Sanitation Data'!$D$5,0,10*ROW('Sanitation Data'!D135)),NA())))</f>
        <v>#N/A</v>
      </c>
      <c r="AB141" s="253" t="e">
        <f ca="true">+IF(AND(ISNUMBER(OFFSET('Sanitation Data'!$D$7,0,10*ROW('Sanitation Data'!D135))),CQ141="Yes"),OFFSET('Sanitation Data'!$D$7,0,10*ROW('Sanitation Data'!G135)),IF(AND(ISNUMBER(OFFSET('Sanitation Data'!$D$7,0,10*ROW('Sanitation Data'!D135))),CQ141="No",ISNUMBER(OFFSET('Sanitation Data'!$D$7,0,10*ROW('Sanitation Data'!D135)))),CONCATENATE("[",ROUND(OFFSET('Sanitation Data'!$D$7,0,10*ROW('Sanitation Data'!D135)),0),"]"),IF(AND(ISNUMBER(OFFSET('Sanitation Data'!$D$7,0,10*ROW('Sanitation Data'!D135))),CQ141="",ISNUMBER(OFFSET('Sanitation Data'!$D$7,0,10*ROW('Sanitation Data'!D135)))),OFFSET('Sanitation Data'!$D$7,0,10*ROW('Sanitation Data'!D135)),NA())))</f>
        <v>#N/A</v>
      </c>
      <c r="AC141" s="253" t="e">
        <f ca="true">+IF(AND(ISNUMBER(OFFSET('Sanitation Data'!$D$11,0,10*ROW('Sanitation Data'!D135))),CR141="Yes"),OFFSET('Sanitation Data'!$D$11,0,10*ROW('Sanitation Data'!D135)),IF(AND(ISNUMBER(OFFSET('Sanitation Data'!$D$11,0,10*ROW('Sanitation Data'!D135))),CR141="No",ISNUMBER(OFFSET('Sanitation Data'!$D$11,0,10*ROW('Sanitation Data'!D135)))),CONCATENATE("[",ROUND(OFFSET('Sanitation Data'!$D$11,0,10*ROW('Sanitation Data'!D135)),0),"]"),IF(AND(ISNUMBER(OFFSET('Sanitation Data'!$D$11,0,10*ROW('Sanitation Data'!D135))),CR141="",ISNUMBER(OFFSET('Sanitation Data'!$D$11,0,10*ROW('Sanitation Data'!D135)))),OFFSET('Sanitation Data'!$D$11,0,10*ROW('Sanitation Data'!D135)),NA())))</f>
        <v>#N/A</v>
      </c>
      <c r="AD141" s="253" t="e">
        <f ca="true">+IF(AND(ISNUMBER(OFFSET('Sanitation Data'!$D$12,0,10*ROW('Sanitation Data'!D135))),CS141="Yes"),OFFSET('Sanitation Data'!$D$12,0,10*ROW('Sanitation Data'!D135)),IF(AND(ISNUMBER(OFFSET('Sanitation Data'!$D$12,0,10*ROW('Sanitation Data'!D135))),CS141="No",ISNUMBER(OFFSET('Sanitation Data'!$D$12,0,10*ROW('Sanitation Data'!D135)))),CONCATENATE("[",ROUND(OFFSET('Sanitation Data'!$D$12,0,10*ROW('Sanitation Data'!D135)),0),"]"),IF(AND(ISNUMBER(OFFSET('Sanitation Data'!$D$12,0,10*ROW('Sanitation Data'!D135))),CS141="",ISNUMBER(OFFSET('Sanitation Data'!$D$12,0,10*ROW('Sanitation Data'!D135)))),OFFSET('Sanitation Data'!$D$12,0,10*ROW('Sanitation Data'!D135)),NA())))</f>
        <v>#N/A</v>
      </c>
      <c r="AE141" s="253" t="e">
        <f ca="true">+IF(AND(ISNUMBER(OFFSET('Sanitation Data'!$D$13,0,10*ROW('Sanitation Data'!D135))),CT141="Yes"),OFFSET('Sanitation Data'!$D$13,0,10*ROW('Sanitation Data'!D135)),IF(AND(ISNUMBER(OFFSET('Sanitation Data'!$D$13,0,10*ROW('Sanitation Data'!D135))),CT141="No",ISNUMBER(OFFSET('Sanitation Data'!$D$13,0,10*ROW('Sanitation Data'!D135)))),CONCATENATE("[",ROUND(OFFSET('Sanitation Data'!$D$13,0,10*ROW('Sanitation Data'!D135)),0),"]"),IF(AND(ISNUMBER(OFFSET('Sanitation Data'!$D$13,0,10*ROW('Sanitation Data'!D135))),CT141="",ISNUMBER(OFFSET('Sanitation Data'!$D$13,0,10*ROW('Sanitation Data'!D135)))),OFFSET('Sanitation Data'!$D$13,0,10*ROW('Sanitation Data'!D135)),NA())))</f>
        <v>#N/A</v>
      </c>
      <c r="AF141" s="253" t="e">
        <f ca="true">+IF(AND(ISNUMBER(OFFSET('Sanitation Data'!$E$5,0,10*ROW('Sanitation Data'!E135))),CU141="Yes"),100-OFFSET('Sanitation Data'!$E$5,0,10*ROW('Sanitation Data'!E135)),IF(AND(ISNUMBER(OFFSET('Sanitation Data'!$E$5,0,10*ROW('Sanitation Data'!E135))),CU141="No",ISNUMBER(OFFSET('Sanitation Data'!$E$5,0,10*ROW('Sanitation Data'!E135)))),CONCATENATE("[",ROUND(100-OFFSET('Sanitation Data'!$E$5,0,10*ROW('Sanitation Data'!E135)),0),"]"),IF(AND(ISNUMBER(OFFSET('Sanitation Data'!$E$5,0,10*ROW('Sanitation Data'!E135))),CU141="",ISNUMBER(OFFSET('Sanitation Data'!$E$5,0,10*ROW('Sanitation Data'!E135)))),100-OFFSET('Sanitation Data'!$E$5,0,10*ROW('Sanitation Data'!E135)),NA())))</f>
        <v>#N/A</v>
      </c>
      <c r="AG141" s="253" t="e">
        <f ca="true">+IF(AND(ISNUMBER(OFFSET('Sanitation Data'!$E$7,0,10*ROW('Sanitation Data'!E135))),CV141="Yes"),OFFSET('Sanitation Data'!$E$7,0,10*ROW('Sanitation Data'!E135)),IF(AND(ISNUMBER(OFFSET('Sanitation Data'!$E$7,0,10*ROW('Sanitation Data'!E135))),CV141="No",ISNUMBER(OFFSET('Sanitation Data'!$E$7,0,10*ROW('Sanitation Data'!E135)))),CONCATENATE("[",ROUND(OFFSET('Sanitation Data'!$E$7,0,10*ROW('Sanitation Data'!E135)),0),"]"),IF(AND(ISNUMBER(OFFSET('Sanitation Data'!$E$7,0,10*ROW('Sanitation Data'!E135))),CV141="",ISNUMBER(OFFSET('Sanitation Data'!$E$7,0,10*ROW('Sanitation Data'!E135)))),OFFSET('Sanitation Data'!$E$7,0,10*ROW('Sanitation Data'!E135)),NA())))</f>
        <v>#N/A</v>
      </c>
      <c r="AH141" s="253" t="e">
        <f ca="true">+IF(AND(ISNUMBER(OFFSET('Sanitation Data'!$E$11,0,10*ROW('Sanitation Data'!E135))),CW141="Yes"),OFFSET('Sanitation Data'!$E$11,0,10*ROW('Sanitation Data'!E135)),IF(AND(ISNUMBER(OFFSET('Sanitation Data'!$E$11,0,10*ROW('Sanitation Data'!E135))),CW141="No",ISNUMBER(OFFSET('Sanitation Data'!$E$11,0,10*ROW('Sanitation Data'!E135)))),CONCATENATE("[",ROUND(OFFSET('Sanitation Data'!$E$11,0,10*ROW('Sanitation Data'!E135)),0),"]"),IF(AND(ISNUMBER(OFFSET('Sanitation Data'!$E$11,0,10*ROW('Sanitation Data'!E135))),CW141="",ISNUMBER(OFFSET('Sanitation Data'!$E$11,0,10*ROW('Sanitation Data'!E135)))),OFFSET('Sanitation Data'!$E$11,0,10*ROW('Sanitation Data'!E135)),NA())))</f>
        <v>#N/A</v>
      </c>
      <c r="AI141" s="253" t="e">
        <f ca="true">+IF(AND(ISNUMBER(OFFSET('Sanitation Data'!$E$12,0,10*ROW('Sanitation Data'!E135))),CX141="Yes"),OFFSET('Sanitation Data'!$E$12,0,10*ROW('Sanitation Data'!E135)),IF(AND(ISNUMBER(OFFSET('Sanitation Data'!$E$12,0,10*ROW('Sanitation Data'!E135))),CX141="No",ISNUMBER(OFFSET('Sanitation Data'!$E$12,0,10*ROW('Sanitation Data'!E135)))),CONCATENATE("[",ROUND(OFFSET('Sanitation Data'!$E$12,0,10*ROW('Sanitation Data'!E135)),0),"]"),IF(AND(ISNUMBER(OFFSET('Sanitation Data'!$E$12,0,10*ROW('Sanitation Data'!E135))),CX141="",ISNUMBER(OFFSET('Sanitation Data'!$E$12,0,10*ROW('Sanitation Data'!E135)))),OFFSET('Sanitation Data'!$E$12,0,10*ROW('Sanitation Data'!E135)),NA())))</f>
        <v>#N/A</v>
      </c>
      <c r="AJ141" s="253" t="e">
        <f ca="true">+IF(AND(ISNUMBER(OFFSET('Sanitation Data'!$E$13,0,10*ROW('Sanitation Data'!E135))),CY141="Yes"),OFFSET('Sanitation Data'!$E$13,0,10*ROW('Sanitation Data'!E135)),IF(AND(ISNUMBER(OFFSET('Sanitation Data'!$E$13,0,10*ROW('Sanitation Data'!E135))),CY141="No",ISNUMBER(OFFSET('Sanitation Data'!$E$13,0,10*ROW('Sanitation Data'!E135)))),CONCATENATE("[",ROUND(OFFSET('Sanitation Data'!$E$13,0,10*ROW('Sanitation Data'!E135)),0),"]"),IF(AND(ISNUMBER(OFFSET('Sanitation Data'!$E$13,0,10*ROW('Sanitation Data'!E135))),CY141="",ISNUMBER(OFFSET('Sanitation Data'!$E$13,0,10*ROW('Sanitation Data'!E135)))),OFFSET('Sanitation Data'!$E$13,0,10*ROW('Sanitation Data'!E135)),NA())))</f>
        <v>#N/A</v>
      </c>
      <c r="AK141" s="253" t="e">
        <f ca="true">+IF(AND(ISNUMBER(OFFSET('Sanitation Data'!$F$5,0,10*ROW('Sanitation Data'!F135))),CZ141="Yes"),100-OFFSET('Sanitation Data'!$F$5,0,10*ROW('Sanitation Data'!F135)),IF(AND(ISNUMBER(OFFSET('Sanitation Data'!$F$5,0,10*ROW('Sanitation Data'!F135))),CZ141="No",ISNUMBER(OFFSET('Sanitation Data'!$F$5,0,10*ROW('Sanitation Data'!F135)))),CONCATENATE("[",ROUND(100-OFFSET('Sanitation Data'!$F$5,0,10*ROW('Sanitation Data'!F135)),0),"]"),IF(AND(ISNUMBER(OFFSET('Sanitation Data'!$F$5,0,10*ROW('Sanitation Data'!F135))),CZ141="",ISNUMBER(OFFSET('Sanitation Data'!$F$5,0,10*ROW('Sanitation Data'!F135)))),100-OFFSET('Sanitation Data'!$F$5,0,10*ROW('Sanitation Data'!F135)),NA())))</f>
        <v>#N/A</v>
      </c>
      <c r="AL141" s="253" t="e">
        <f ca="true">+IF(AND(ISNUMBER(OFFSET('Sanitation Data'!$F$7,0,10*ROW('Sanitation Data'!F135))),DA141="Yes"),OFFSET('Sanitation Data'!$F$7,0,10*ROW('Sanitation Data'!F135)),IF(AND(ISNUMBER(OFFSET('Sanitation Data'!$F$7,0,10*ROW('Sanitation Data'!F135))),DA141="No",ISNUMBER(OFFSET('Sanitation Data'!$F$7,0,10*ROW('Sanitation Data'!F135)))),CONCATENATE("[",ROUND(OFFSET('Sanitation Data'!$F$7,0,10*ROW('Sanitation Data'!F135)),0),"]"),IF(AND(ISNUMBER(OFFSET('Sanitation Data'!$F$7,0,10*ROW('Sanitation Data'!F135))),DA141="",ISNUMBER(OFFSET('Sanitation Data'!$F$7,0,10*ROW('Sanitation Data'!F135)))),OFFSET('Sanitation Data'!$F$7,0,10*ROW('Sanitation Data'!F135)),NA())))</f>
        <v>#N/A</v>
      </c>
      <c r="AM141" s="253" t="e">
        <f ca="true">+IF(AND(ISNUMBER(OFFSET('Sanitation Data'!$F$11,0,10*ROW('Sanitation Data'!F135))),DB141="Yes"),OFFSET('Sanitation Data'!$F$11,0,10*ROW('Sanitation Data'!F135)),IF(AND(ISNUMBER(OFFSET('Sanitation Data'!$F$11,0,10*ROW('Sanitation Data'!F135))),DB141="No",ISNUMBER(OFFSET('Sanitation Data'!$F$11,0,10*ROW('Sanitation Data'!F135)))),CONCATENATE("[",ROUND(OFFSET('Sanitation Data'!$F$11,0,10*ROW('Sanitation Data'!F135)),0),"]"),IF(AND(ISNUMBER(OFFSET('Sanitation Data'!$F$11,0,10*ROW('Sanitation Data'!F135))),DB141="",ISNUMBER(OFFSET('Sanitation Data'!$F$11,0,10*ROW('Sanitation Data'!F135)))),OFFSET('Sanitation Data'!$F$11,0,10*ROW('Sanitation Data'!F135)),NA())))</f>
        <v>#N/A</v>
      </c>
      <c r="AN141" s="253" t="e">
        <f ca="true">+IF(AND(ISNUMBER(OFFSET('Sanitation Data'!$F$12,0,10*ROW('Sanitation Data'!F135))),DC141="Yes"),OFFSET('Sanitation Data'!$F$12,0,10*ROW('Sanitation Data'!F135)),IF(AND(ISNUMBER(OFFSET('Sanitation Data'!$F$12,0,10*ROW('Sanitation Data'!F135))),DC141="No",ISNUMBER(OFFSET('Sanitation Data'!$F$12,0,10*ROW('Sanitation Data'!F135)))),CONCATENATE("[",ROUND(OFFSET('Sanitation Data'!$F$12,0,10*ROW('Sanitation Data'!F135)),0),"]"),IF(AND(ISNUMBER(OFFSET('Sanitation Data'!$F$12,0,10*ROW('Sanitation Data'!F135))),DC141="",ISNUMBER(OFFSET('Sanitation Data'!$F$12,0,10*ROW('Sanitation Data'!F135)))),OFFSET('Sanitation Data'!$F$12,0,10*ROW('Sanitation Data'!F135)),NA())))</f>
        <v>#N/A</v>
      </c>
      <c r="AO141" s="253" t="e">
        <f ca="true">+IF(AND(ISNUMBER(OFFSET('Sanitation Data'!$F$13,0,10*ROW('Sanitation Data'!F135))),DD141="Yes"),OFFSET('Sanitation Data'!$F$13,0,10*ROW('Sanitation Data'!F135)),IF(AND(ISNUMBER(OFFSET('Sanitation Data'!$F$13,0,10*ROW('Sanitation Data'!F135))),DD141="No",ISNUMBER(OFFSET('Sanitation Data'!$F$13,0,10*ROW('Sanitation Data'!F135)))),CONCATENATE("[",ROUND(OFFSET('Sanitation Data'!$F$13,0,10*ROW('Sanitation Data'!F135)),0),"]"),IF(AND(ISNUMBER(OFFSET('Sanitation Data'!$F$13,0,10*ROW('Sanitation Data'!F135))),DD141="",ISNUMBER(OFFSET('Sanitation Data'!$F$13,0,10*ROW('Sanitation Data'!F135)))),OFFSET('Sanitation Data'!$F$13,0,10*ROW('Sanitation Data'!F135)),NA())))</f>
        <v>#N/A</v>
      </c>
      <c r="AP141" s="253" t="e">
        <f ca="true">+IF(AND(ISNUMBER(OFFSET('Sanitation Data'!$G$5,0,10*ROW('Sanitation Data'!G135))),DE141="Yes"),100-OFFSET('Sanitation Data'!$G$5,0,10*ROW('Sanitation Data'!G135)),IF(AND(ISNUMBER(OFFSET('Sanitation Data'!$G$5,0,10*ROW('Sanitation Data'!G135))),DE141="No",ISNUMBER(OFFSET('Sanitation Data'!$G$5,0,10*ROW('Sanitation Data'!G135)))),CONCATENATE("[",ROUND(100-OFFSET('Sanitation Data'!$G$5,0,10*ROW('Sanitation Data'!G135)),0),"]"),IF(AND(ISNUMBER(OFFSET('Sanitation Data'!$G$5,0,10*ROW('Sanitation Data'!G135))),DE141="",ISNUMBER(OFFSET('Sanitation Data'!$G$5,0,10*ROW('Sanitation Data'!G135)))),100-OFFSET('Sanitation Data'!$G$5,0,10*ROW('Sanitation Data'!G135)),NA())))</f>
        <v>#N/A</v>
      </c>
      <c r="AQ141" s="253" t="e">
        <f ca="true">+IF(AND(ISNUMBER(OFFSET('Sanitation Data'!$G$7,0,10*ROW('Sanitation Data'!G135))),DF141="Yes"),OFFSET('Sanitation Data'!$G$7,0,10*ROW('Sanitation Data'!G135)),IF(AND(ISNUMBER(OFFSET('Sanitation Data'!$G$7,0,10*ROW('Sanitation Data'!G135))),DF141="No",ISNUMBER(OFFSET('Sanitation Data'!$G$7,0,10*ROW('Sanitation Data'!G135)))),CONCATENATE("[",ROUND(OFFSET('Sanitation Data'!$G$7,0,10*ROW('Sanitation Data'!G135)),0),"]"),IF(AND(ISNUMBER(OFFSET('Sanitation Data'!$G$7,0,10*ROW('Sanitation Data'!G135))),DF141="",ISNUMBER(OFFSET('Sanitation Data'!$G$7,0,10*ROW('Sanitation Data'!G135)))),OFFSET('Sanitation Data'!$G$7,0,10*ROW('Sanitation Data'!G135)),NA())))</f>
        <v>#N/A</v>
      </c>
      <c r="AR141" s="253" t="e">
        <f ca="true">+IF(AND(ISNUMBER(OFFSET('Sanitation Data'!$G$11,0,10*ROW('Sanitation Data'!G135))),DG141="Yes"),OFFSET('Sanitation Data'!$G$11,0,10*ROW('Sanitation Data'!G135)),IF(AND(ISNUMBER(OFFSET('Sanitation Data'!$G$11,0,10*ROW('Sanitation Data'!G135))),DG141="No",ISNUMBER(OFFSET('Sanitation Data'!$G$11,0,10*ROW('Sanitation Data'!G135)))),CONCATENATE("[",ROUND(OFFSET('Sanitation Data'!$G$11,0,10*ROW('Sanitation Data'!G135)),0),"]"),IF(AND(ISNUMBER(OFFSET('Sanitation Data'!$G$11,0,10*ROW('Sanitation Data'!G135))),DG141="",ISNUMBER(OFFSET('Sanitation Data'!$G$11,0,10*ROW('Sanitation Data'!G135)))),OFFSET('Sanitation Data'!$G$11,0,10*ROW('Sanitation Data'!G135)),NA())))</f>
        <v>#N/A</v>
      </c>
      <c r="AS141" s="253" t="e">
        <f ca="true">+IF(AND(ISNUMBER(OFFSET('Sanitation Data'!$G$12,0,10*ROW('Sanitation Data'!G135))),DH141="Yes"),OFFSET('Sanitation Data'!$G$12,0,10*ROW('Sanitation Data'!G135)),IF(AND(ISNUMBER(OFFSET('Sanitation Data'!$G$12,0,10*ROW('Sanitation Data'!G135))),DH141="No",ISNUMBER(OFFSET('Sanitation Data'!$G$12,0,10*ROW('Sanitation Data'!G135)))),CONCATENATE("[",ROUND(OFFSET('Sanitation Data'!$G$12,0,10*ROW('Sanitation Data'!G135)),0),"]"),IF(AND(ISNUMBER(OFFSET('Sanitation Data'!$G$12,0,10*ROW('Sanitation Data'!G135))),DH141="",ISNUMBER(OFFSET('Sanitation Data'!$G$12,0,10*ROW('Sanitation Data'!G135)))),OFFSET('Sanitation Data'!$G$12,0,10*ROW('Sanitation Data'!G135)),NA())))</f>
        <v>#N/A</v>
      </c>
      <c r="AT141" s="253" t="e">
        <f ca="true">+IF(AND(ISNUMBER(OFFSET('Sanitation Data'!$G$13,0,10*ROW('Sanitation Data'!G135))),DI141="Yes"),OFFSET('Sanitation Data'!$G$13,0,10*ROW('Sanitation Data'!G135)),IF(AND(ISNUMBER(OFFSET('Sanitation Data'!$G$13,0,10*ROW('Sanitation Data'!G135))),DI141="No",ISNUMBER(OFFSET('Sanitation Data'!$G$13,0,10*ROW('Sanitation Data'!G135)))),CONCATENATE("[",ROUND(OFFSET('Sanitation Data'!$G$13,0,10*ROW('Sanitation Data'!G135)),0),"]"),IF(AND(ISNUMBER(OFFSET('Sanitation Data'!$G$13,0,10*ROW('Sanitation Data'!G135))),DI141="",ISNUMBER(OFFSET('Sanitation Data'!$G$13,0,10*ROW('Sanitation Data'!G135)))),OFFSET('Sanitation Data'!$G$13,0,10*ROW('Sanitation Data'!G135)),NA())))</f>
        <v>#N/A</v>
      </c>
      <c r="AU141" s="253" t="e">
        <f ca="true">+IF(AND(ISNUMBER(OFFSET('Sanitation Data'!$H$5,0,10*ROW('Sanitation Data'!H135))),DJ141="Yes"),100-OFFSET('Sanitation Data'!$H$5,0,10*ROW('Sanitation Data'!H135)),IF(AND(ISNUMBER(OFFSET('Sanitation Data'!$H$5,0,10*ROW('Sanitation Data'!H135))),DJ141="No",ISNUMBER(OFFSET('Sanitation Data'!$H$5,0,10*ROW('Sanitation Data'!H135)))),CONCATENATE("[",ROUND(100-OFFSET('Sanitation Data'!$H$5,0,10*ROW('Sanitation Data'!H135)),0),"]"),IF(AND(ISNUMBER(OFFSET('Sanitation Data'!$H$5,0,10*ROW('Sanitation Data'!H135))),DJ141="",ISNUMBER(OFFSET('Sanitation Data'!$H$5,0,10*ROW('Sanitation Data'!H135)))),100-OFFSET('Sanitation Data'!$H$5,0,10*ROW('Sanitation Data'!H135)),NA())))</f>
        <v>#N/A</v>
      </c>
      <c r="AV141" s="253" t="e">
        <f ca="true">+IF(AND(ISNUMBER(OFFSET('Sanitation Data'!$H$7,0,10*ROW('Sanitation Data'!H135))),DK141="Yes"),OFFSET('Sanitation Data'!$H$7,0,10*ROW('Sanitation Data'!H135)),IF(AND(ISNUMBER(OFFSET('Sanitation Data'!$H$7,0,10*ROW('Sanitation Data'!H135))),DK141="No",ISNUMBER(OFFSET('Sanitation Data'!$H$7,0,10*ROW('Sanitation Data'!H135)))),CONCATENATE("[",ROUND(OFFSET('Sanitation Data'!$H$7,0,10*ROW('Sanitation Data'!H135)),0),"]"),IF(AND(ISNUMBER(OFFSET('Sanitation Data'!$H$7,0,10*ROW('Sanitation Data'!H135))),DK141="",ISNUMBER(OFFSET('Sanitation Data'!$H$7,0,10*ROW('Sanitation Data'!H135)))),OFFSET('Sanitation Data'!$H$7,0,10*ROW('Sanitation Data'!H135)),NA())))</f>
        <v>#N/A</v>
      </c>
      <c r="AW141" s="253" t="e">
        <f ca="true">+IF(AND(ISNUMBER(OFFSET('Sanitation Data'!$H$11,0,10*ROW('Sanitation Data'!H135))),DL141="Yes"),OFFSET('Sanitation Data'!$H$11,0,10*ROW('Sanitation Data'!H135)),IF(AND(ISNUMBER(OFFSET('Sanitation Data'!$H$11,0,10*ROW('Sanitation Data'!H135))),DL141="No",ISNUMBER(OFFSET('Sanitation Data'!$H$11,0,10*ROW('Sanitation Data'!H135)))),CONCATENATE("[",ROUND(OFFSET('Sanitation Data'!$H$11,0,10*ROW('Sanitation Data'!H135)),0),"]"),IF(AND(ISNUMBER(OFFSET('Sanitation Data'!$H$11,0,10*ROW('Sanitation Data'!H135))),DL141="",ISNUMBER(OFFSET('Sanitation Data'!$H$11,0,10*ROW('Sanitation Data'!H135)))),OFFSET('Sanitation Data'!$H$11,0,10*ROW('Sanitation Data'!H135)),NA())))</f>
        <v>#N/A</v>
      </c>
      <c r="AX141" s="253" t="e">
        <f ca="true">+IF(AND(ISNUMBER(OFFSET('Sanitation Data'!$H$12,0,10*ROW('Sanitation Data'!H135))),DM141="Yes"),OFFSET('Sanitation Data'!$H$12,0,10*ROW('Sanitation Data'!H135)),IF(AND(ISNUMBER(OFFSET('Sanitation Data'!$H$12,0,10*ROW('Sanitation Data'!H135))),DM141="No",ISNUMBER(OFFSET('Sanitation Data'!$H$12,0,10*ROW('Sanitation Data'!H135)))),CONCATENATE("[",ROUND(OFFSET('Sanitation Data'!$H$12,0,10*ROW('Sanitation Data'!H135)),0),"]"),IF(AND(ISNUMBER(OFFSET('Sanitation Data'!$H$12,0,10*ROW('Sanitation Data'!H135))),DM141="",ISNUMBER(OFFSET('Sanitation Data'!$H$12,0,10*ROW('Sanitation Data'!H135)))),OFFSET('Sanitation Data'!$H$12,0,10*ROW('Sanitation Data'!H135)),NA())))</f>
        <v>#N/A</v>
      </c>
      <c r="AY141" s="253" t="e">
        <f ca="true">+IF(AND(ISNUMBER(OFFSET('Sanitation Data'!$H$13,0,10*ROW('Sanitation Data'!H135))),DN141="Yes"),OFFSET('Sanitation Data'!$H$13,0,10*ROW('Sanitation Data'!H135)),IF(AND(ISNUMBER(OFFSET('Sanitation Data'!$H$13,0,10*ROW('Sanitation Data'!H135))),DN141="No",ISNUMBER(OFFSET('Sanitation Data'!$H$13,0,10*ROW('Sanitation Data'!H135)))),CONCATENATE("[",ROUND(OFFSET('Sanitation Data'!$H$13,0,10*ROW('Sanitation Data'!H135)),0),"]"),IF(AND(ISNUMBER(OFFSET('Sanitation Data'!$H$13,0,10*ROW('Sanitation Data'!H135))),DN141="",ISNUMBER(OFFSET('Sanitation Data'!$H$13,0,10*ROW('Sanitation Data'!H135)))),OFFSET('Sanitation Data'!$H$13,0,10*ROW('Sanitation Data'!H135)),NA())))</f>
        <v>#N/A</v>
      </c>
      <c r="AZ141" s="254" t="e">
        <f ca="true">+IF(AND(ISNUMBER(OFFSET('Hygiene Data'!$C$6,0,10*ROW('Hygiene Data'!C135))),DO141="Yes"),OFFSET('Hygiene Data'!$C$6,0,10*ROW('Hygiene Data'!C135)),IF(AND(ISNUMBER(OFFSET('Hygiene Data'!$C$6,0,10*ROW('Hygiene Data'!C135))),DO141="No",ISNUMBER(OFFSET('Hygiene Data'!$C$6,0,10*ROW('Hygiene Data'!C135)))),CONCATENATE("[",ROUND(OFFSET('Hygiene Data'!$C$6,0,10*ROW('Hygiene Data'!C135)),0),"]"),IF(AND(ISNUMBER(OFFSET('Hygiene Data'!$C$6,0,10*ROW('Hygiene Data'!C135))),DO141="",ISNUMBER(OFFSET('Hygiene Data'!$C$6,0,10*ROW('Hygiene Data'!C135)))),OFFSET('Hygiene Data'!$C$6,0,10*ROW('Hygiene Data'!C135)),NA())))</f>
        <v>#N/A</v>
      </c>
      <c r="BA141" s="254" t="e">
        <f ca="true">+IF(AND(ISNUMBER(OFFSET('Hygiene Data'!$C$8,0,10*ROW('Hygiene Data'!C135))),DP141="Yes"),OFFSET('Hygiene Data'!$C$8,0,10*ROW('Hygiene Data'!C135)),IF(AND(ISNUMBER(OFFSET('Hygiene Data'!$C$8,0,10*ROW('Hygiene Data'!C135))),DP141="No",ISNUMBER(OFFSET('Hygiene Data'!$C$8,0,10*ROW('Hygiene Data'!C135)))),CONCATENATE("[",ROUND(OFFSET('Hygiene Data'!$C$8,0,10*ROW('Hygiene Data'!C135)),0),"]"),IF(AND(ISNUMBER(OFFSET('Hygiene Data'!$C$8,0,10*ROW('Hygiene Data'!C135))),DP141="",ISNUMBER(OFFSET('Hygiene Data'!$C$8,0,10*ROW('Hygiene Data'!C135)))),OFFSET('Hygiene Data'!$C$8,0,10*ROW('Hygiene Data'!C135)),NA())))</f>
        <v>#N/A</v>
      </c>
      <c r="BB141" s="254" t="e">
        <f ca="true">+IF(AND(ISNUMBER(OFFSET('Hygiene Data'!$C$10,0,10*ROW('Hygiene Data'!C135))),DQ141="Yes"),OFFSET('Hygiene Data'!$C$10,0,10*ROW('Hygiene Data'!C135)),IF(AND(ISNUMBER(OFFSET('Hygiene Data'!$C$10,0,10*ROW('Hygiene Data'!C135))),DQ141="No",ISNUMBER(OFFSET('Hygiene Data'!$C$10,0,10*ROW('Hygiene Data'!C135)))),CONCATENATE("[",ROUND(OFFSET('Hygiene Data'!$C$10,0,10*ROW('Hygiene Data'!C135)),0),"]"),IF(AND(ISNUMBER(OFFSET('Hygiene Data'!$C$10,0,10*ROW('Hygiene Data'!C135))),DQ141="",ISNUMBER(OFFSET('Hygiene Data'!$C$10,0,10*ROW('Hygiene Data'!C135)))),OFFSET('Hygiene Data'!$C$10,0,10*ROW('Hygiene Data'!C135)),NA())))</f>
        <v>#N/A</v>
      </c>
      <c r="BC141" s="254" t="e">
        <f ca="true">+IF(AND(ISNUMBER(OFFSET('Hygiene Data'!$D$6,0,10*ROW('Hygiene Data'!D135))),DR141="Yes"),OFFSET('Hygiene Data'!$D$6,0,10*ROW('Hygiene Data'!D135)),IF(AND(ISNUMBER(OFFSET('Hygiene Data'!$D$6,0,10*ROW('Hygiene Data'!D135))),DR141="No",ISNUMBER(OFFSET('Hygiene Data'!$D$6,0,10*ROW('Hygiene Data'!D135)))),CONCATENATE("[",ROUND(OFFSET('Hygiene Data'!$D$6,0,10*ROW('Hygiene Data'!D135)),0),"]"),IF(AND(ISNUMBER(OFFSET('Hygiene Data'!$D$6,0,10*ROW('Hygiene Data'!D135))),DR141="",ISNUMBER(OFFSET('Hygiene Data'!$D$6,0,10*ROW('Hygiene Data'!D135)))),OFFSET('Hygiene Data'!$D$6,0,10*ROW('Hygiene Data'!D135)),NA())))</f>
        <v>#N/A</v>
      </c>
      <c r="BD141" s="254" t="e">
        <f ca="true">+IF(AND(ISNUMBER(OFFSET('Hygiene Data'!$D$8,0,10*ROW('Hygiene Data'!D135))),DS141="Yes"),OFFSET('Hygiene Data'!$D$8,0,10*ROW('Hygiene Data'!D135)),IF(AND(ISNUMBER(OFFSET('Hygiene Data'!$D$8,0,10*ROW('Hygiene Data'!D135))),DS141="No",ISNUMBER(OFFSET('Hygiene Data'!$D$8,0,10*ROW('Hygiene Data'!D135)))),CONCATENATE("[",ROUND(OFFSET('Hygiene Data'!$D$8,0,10*ROW('Hygiene Data'!D135)),0),"]"),IF(AND(ISNUMBER(OFFSET('Hygiene Data'!$D$8,0,10*ROW('Hygiene Data'!D135))),DS141="",ISNUMBER(OFFSET('Hygiene Data'!$D$8,0,10*ROW('Hygiene Data'!D135)))),OFFSET('Hygiene Data'!$D$8,0,10*ROW('Hygiene Data'!D135)),NA())))</f>
        <v>#N/A</v>
      </c>
      <c r="BE141" s="254" t="e">
        <f ca="true">+IF(AND(ISNUMBER(OFFSET('Hygiene Data'!$D$10,0,10*ROW('Hygiene Data'!D135))),DT141="Yes"),OFFSET('Hygiene Data'!$D$10,0,10*ROW('Hygiene Data'!D135)),IF(AND(ISNUMBER(OFFSET('Hygiene Data'!$D$10,0,10*ROW('Hygiene Data'!D135))),DT141="No",ISNUMBER(OFFSET('Hygiene Data'!$D$10,0,10*ROW('Hygiene Data'!D135)))),CONCATENATE("[",ROUND(OFFSET('Hygiene Data'!$D$10,0,10*ROW('Hygiene Data'!D135)),0),"]"),IF(AND(ISNUMBER(OFFSET('Hygiene Data'!$D$10,0,10*ROW('Hygiene Data'!D135))),DT141="",ISNUMBER(OFFSET('Hygiene Data'!$D$10,0,10*ROW('Hygiene Data'!D135)))),OFFSET('Hygiene Data'!$D$10,0,10*ROW('Hygiene Data'!D135)),NA())))</f>
        <v>#N/A</v>
      </c>
      <c r="BF141" s="254" t="e">
        <f ca="true">+IF(AND(ISNUMBER(OFFSET('Hygiene Data'!$E$6,0,10*ROW('Hygiene Data'!E135))),DU141="Yes"),OFFSET('Hygiene Data'!$E$6,0,10*ROW('Hygiene Data'!E135)),IF(AND(ISNUMBER(OFFSET('Hygiene Data'!$E$6,0,10*ROW('Hygiene Data'!E135))),DU141="No",ISNUMBER(OFFSET('Hygiene Data'!$E$6,0,10*ROW('Hygiene Data'!E135)))),CONCATENATE("[",ROUND(OFFSET('Hygiene Data'!$E$6,0,10*ROW('Hygiene Data'!E135)),0),"]"),IF(AND(ISNUMBER(OFFSET('Hygiene Data'!$E$6,0,10*ROW('Hygiene Data'!E135))),DU141="",ISNUMBER(OFFSET('Hygiene Data'!$E$6,0,10*ROW('Hygiene Data'!E135)))),OFFSET('Hygiene Data'!$E$6,0,10*ROW('Hygiene Data'!E135)),NA())))</f>
        <v>#N/A</v>
      </c>
      <c r="BG141" s="254" t="e">
        <f ca="true">+IF(AND(ISNUMBER(OFFSET('Hygiene Data'!$E$8,0,10*ROW('Hygiene Data'!E135))),DV141="Yes"),OFFSET('Hygiene Data'!$E$8,0,10*ROW('Hygiene Data'!E135)),IF(AND(ISNUMBER(OFFSET('Hygiene Data'!$E$8,0,10*ROW('Hygiene Data'!E135))),DV141="No",ISNUMBER(OFFSET('Hygiene Data'!$E$8,0,10*ROW('Hygiene Data'!E135)))),CONCATENATE("[",ROUND(OFFSET('Hygiene Data'!$E$8,0,10*ROW('Hygiene Data'!E135)),0),"]"),IF(AND(ISNUMBER(OFFSET('Hygiene Data'!$E$8,0,10*ROW('Hygiene Data'!E135))),DV141="",ISNUMBER(OFFSET('Hygiene Data'!$E$8,0,10*ROW('Hygiene Data'!E135)))),OFFSET('Hygiene Data'!$E$8,0,10*ROW('Hygiene Data'!E135)),NA())))</f>
        <v>#N/A</v>
      </c>
      <c r="BH141" s="254" t="e">
        <f ca="true">+IF(AND(ISNUMBER(OFFSET('Hygiene Data'!$E$10,0,10*ROW('Hygiene Data'!E135))),DW141="Yes"),OFFSET('Hygiene Data'!$E$10,0,10*ROW('Hygiene Data'!E135)),IF(AND(ISNUMBER(OFFSET('Hygiene Data'!$E$10,0,10*ROW('Hygiene Data'!E135))),DW141="No",ISNUMBER(OFFSET('Hygiene Data'!$E$10,0,10*ROW('Hygiene Data'!E135)))),CONCATENATE("[",ROUND(OFFSET('Hygiene Data'!$E$10,0,10*ROW('Hygiene Data'!E135)),0),"]"),IF(AND(ISNUMBER(OFFSET('Hygiene Data'!$E$10,0,10*ROW('Hygiene Data'!E135))),DW141="",ISNUMBER(OFFSET('Hygiene Data'!$E$10,0,10*ROW('Hygiene Data'!E135)))),OFFSET('Hygiene Data'!$E$10,0,10*ROW('Hygiene Data'!E135)),NA())))</f>
        <v>#N/A</v>
      </c>
      <c r="BI141" s="254" t="e">
        <f ca="true">+IF(AND(ISNUMBER(OFFSET('Hygiene Data'!$F$6,0,10*ROW('Hygiene Data'!F135))),DX141="Yes"),OFFSET('Hygiene Data'!$F$6,0,10*ROW('Hygiene Data'!F135)),IF(AND(ISNUMBER(OFFSET('Hygiene Data'!$F$6,0,10*ROW('Hygiene Data'!F135))),DX141="No",ISNUMBER(OFFSET('Hygiene Data'!$F$6,0,10*ROW('Hygiene Data'!F135)))),CONCATENATE("[",ROUND(OFFSET('Hygiene Data'!$F$6,0,10*ROW('Hygiene Data'!F135)),0),"]"),IF(AND(ISNUMBER(OFFSET('Hygiene Data'!$F$6,0,10*ROW('Hygiene Data'!F135))),DX141="",ISNUMBER(OFFSET('Hygiene Data'!$F$6,0,10*ROW('Hygiene Data'!F135)))),OFFSET('Hygiene Data'!$F$6,0,10*ROW('Hygiene Data'!F135)),NA())))</f>
        <v>#N/A</v>
      </c>
      <c r="BJ141" s="254" t="e">
        <f ca="true">+IF(AND(ISNUMBER(OFFSET('Hygiene Data'!$F$8,0,10*ROW('Hygiene Data'!F135))),DY141="Yes"),OFFSET('Hygiene Data'!$F$8,0,10*ROW('Hygiene Data'!F135)),IF(AND(ISNUMBER(OFFSET('Hygiene Data'!$F$8,0,10*ROW('Hygiene Data'!F135))),DY141="No",ISNUMBER(OFFSET('Hygiene Data'!$F$8,0,10*ROW('Hygiene Data'!F135)))),CONCATENATE("[",ROUND(OFFSET('Hygiene Data'!$F$8,0,10*ROW('Hygiene Data'!F135)),0),"]"),IF(AND(ISNUMBER(OFFSET('Hygiene Data'!$F$8,0,10*ROW('Hygiene Data'!F135))),DY141="",ISNUMBER(OFFSET('Hygiene Data'!$F$8,0,10*ROW('Hygiene Data'!F135)))),OFFSET('Hygiene Data'!$F$8,0,10*ROW('Hygiene Data'!F135)),NA())))</f>
        <v>#N/A</v>
      </c>
      <c r="BK141" s="254" t="e">
        <f ca="true">+IF(AND(ISNUMBER(OFFSET('Hygiene Data'!$F$10,0,10*ROW('Hygiene Data'!F135))),DZ141="Yes"),OFFSET('Hygiene Data'!$F$10,0,10*ROW('Hygiene Data'!F135)),IF(AND(ISNUMBER(OFFSET('Hygiene Data'!$F$10,0,10*ROW('Hygiene Data'!F135))),DZ141="No",ISNUMBER(OFFSET('Hygiene Data'!$F$10,0,10*ROW('Hygiene Data'!F135)))),CONCATENATE("[",ROUND(OFFSET('Hygiene Data'!$F$10,0,10*ROW('Hygiene Data'!F135)),0),"]"),IF(AND(ISNUMBER(OFFSET('Hygiene Data'!$F$10,0,10*ROW('Hygiene Data'!F135))),DZ141="",ISNUMBER(OFFSET('Hygiene Data'!$F$10,0,10*ROW('Hygiene Data'!F135)))),OFFSET('Hygiene Data'!$F$10,0,10*ROW('Hygiene Data'!F135)),NA())))</f>
        <v>#N/A</v>
      </c>
      <c r="BL141" s="254" t="e">
        <f ca="true">+IF(AND(ISNUMBER(OFFSET('Hygiene Data'!$G$6,0,10*ROW('Hygiene Data'!G135))),EA141="Yes"),OFFSET('Hygiene Data'!$G$6,0,10*ROW('Hygiene Data'!G135)),IF(AND(ISNUMBER(OFFSET('Hygiene Data'!$G$6,0,10*ROW('Hygiene Data'!G135))),EA141="No",ISNUMBER(OFFSET('Hygiene Data'!$G$6,0,10*ROW('Hygiene Data'!G135)))),CONCATENATE("[",ROUND(OFFSET('Hygiene Data'!$G$6,0,10*ROW('Hygiene Data'!G135)),0),"]"),IF(AND(ISNUMBER(OFFSET('Hygiene Data'!$G$6,0,10*ROW('Hygiene Data'!G135))),EA141="",ISNUMBER(OFFSET('Hygiene Data'!$G$6,0,10*ROW('Hygiene Data'!G135)))),OFFSET('Hygiene Data'!$G$6,0,10*ROW('Hygiene Data'!G135)),NA())))</f>
        <v>#N/A</v>
      </c>
      <c r="BM141" s="254" t="e">
        <f ca="true">+IF(AND(ISNUMBER(OFFSET('Hygiene Data'!$G$8,0,10*ROW('Hygiene Data'!G135))),EB141="Yes"),OFFSET('Hygiene Data'!$G$8,0,10*ROW('Hygiene Data'!G135)),IF(AND(ISNUMBER(OFFSET('Hygiene Data'!$G$8,0,10*ROW('Hygiene Data'!G135))),EB141="No",ISNUMBER(OFFSET('Hygiene Data'!$G$8,0,10*ROW('Hygiene Data'!G135)))),CONCATENATE("[",ROUND(OFFSET('Hygiene Data'!$G$8,0,10*ROW('Hygiene Data'!G135)),0),"]"),IF(AND(ISNUMBER(OFFSET('Hygiene Data'!$G$8,0,10*ROW('Hygiene Data'!G135))),EB141="",ISNUMBER(OFFSET('Hygiene Data'!$G$8,0,10*ROW('Hygiene Data'!G135)))),OFFSET('Hygiene Data'!$G$8,0,10*ROW('Hygiene Data'!G135)),NA())))</f>
        <v>#N/A</v>
      </c>
      <c r="BN141" s="254" t="e">
        <f ca="true">+IF(AND(ISNUMBER(OFFSET('Hygiene Data'!$G$10,0,10*ROW('Hygiene Data'!G135))),EC141="Yes"),OFFSET('Hygiene Data'!$G$10,0,10*ROW('Hygiene Data'!G135)),IF(AND(ISNUMBER(OFFSET('Hygiene Data'!$G$10,0,10*ROW('Hygiene Data'!G135))),EC141="No",ISNUMBER(OFFSET('Hygiene Data'!$G$10,0,10*ROW('Hygiene Data'!G135)))),CONCATENATE("[",ROUND(OFFSET('Hygiene Data'!$G$10,0,10*ROW('Hygiene Data'!G135)),0),"]"),IF(AND(ISNUMBER(OFFSET('Hygiene Data'!$G$10,0,10*ROW('Hygiene Data'!G135))),EC141="",ISNUMBER(OFFSET('Hygiene Data'!$G$10,0,10*ROW('Hygiene Data'!G135)))),OFFSET('Hygiene Data'!$G$10,0,10*ROW('Hygiene Data'!G135)),NA())))</f>
        <v>#N/A</v>
      </c>
      <c r="BO141" s="254" t="e">
        <f ca="true">+IF(AND(ISNUMBER(OFFSET('Hygiene Data'!$H$6,0,10*ROW('Hygiene Data'!H135))),ED141="Yes"),OFFSET('Hygiene Data'!$H$6,0,10*ROW('Hygiene Data'!H135)),IF(AND(ISNUMBER(OFFSET('Hygiene Data'!$H$6,0,10*ROW('Hygiene Data'!H135))),ED141="No",ISNUMBER(OFFSET('Hygiene Data'!$H$6,0,10*ROW('Hygiene Data'!H135)))),CONCATENATE("[",ROUND(OFFSET('Hygiene Data'!$H$6,0,10*ROW('Hygiene Data'!H135)),0),"]"),IF(AND(ISNUMBER(OFFSET('Hygiene Data'!$H$6,0,10*ROW('Hygiene Data'!H135))),ED141="",ISNUMBER(OFFSET('Hygiene Data'!$H$6,0,10*ROW('Hygiene Data'!H135)))),OFFSET('Hygiene Data'!$H$6,0,10*ROW('Hygiene Data'!H135)),NA())))</f>
        <v>#N/A</v>
      </c>
      <c r="BP141" s="254" t="e">
        <f ca="true">+IF(AND(ISNUMBER(OFFSET('Hygiene Data'!$H$8,0,10*ROW('Hygiene Data'!H135))),EE141="Yes"),OFFSET('Hygiene Data'!$H$8,0,10*ROW('Hygiene Data'!H135)),IF(AND(ISNUMBER(OFFSET('Hygiene Data'!$H$8,0,10*ROW('Hygiene Data'!H135))),EE141="No",ISNUMBER(OFFSET('Hygiene Data'!$H$8,0,10*ROW('Hygiene Data'!H135)))),CONCATENATE("[",ROUND(OFFSET('Hygiene Data'!$H$8,0,10*ROW('Hygiene Data'!H135)),0),"]"),IF(AND(ISNUMBER(OFFSET('Hygiene Data'!$H$8,0,10*ROW('Hygiene Data'!H135))),EE141="",ISNUMBER(OFFSET('Hygiene Data'!$H$8,0,10*ROW('Hygiene Data'!H135)))),OFFSET('Hygiene Data'!$H$8,0,10*ROW('Hygiene Data'!H135)),NA())))</f>
        <v>#N/A</v>
      </c>
      <c r="BQ141" s="254" t="e">
        <f ca="true">+IF(AND(ISNUMBER(OFFSET('Hygiene Data'!$H$10,0,10*ROW('Hygiene Data'!H135))),EF141="Yes"),OFFSET('Hygiene Data'!$H$10,0,10*ROW('Hygiene Data'!H135)),IF(AND(ISNUMBER(OFFSET('Hygiene Data'!$H$10,0,10*ROW('Hygiene Data'!H135))),EF141="No",ISNUMBER(OFFSET('Hygiene Data'!$H$10,0,10*ROW('Hygiene Data'!H135)))),CONCATENATE("[",ROUND(OFFSET('Hygiene Data'!$H$10,0,10*ROW('Hygiene Data'!H135)),0),"]"),IF(AND(ISNUMBER(OFFSET('Hygiene Data'!$H$10,0,10*ROW('Hygiene Data'!H135))),EF141="",ISNUMBER(OFFSET('Hygiene Data'!$H$10,0,10*ROW('Hygiene Data'!H135)))),OFFSET('Hygiene Data'!$H$10,0,10*ROW('Hygiene Data'!H135)),NA())))</f>
        <v>#N/A</v>
      </c>
      <c r="BS141" s="36" t="str">
        <f ca="true">+IF(OFFSET('Water Data'!$C$28,0,10*ROW('Water Data'!C135))="","",OFFSET('Water Data'!$C$28,0,10*ROW('Water Data'!C135)))</f>
        <v/>
      </c>
      <c r="BT141" s="36" t="str">
        <f ca="true">+IF(OFFSET('Water Data'!$C$29,0,10*ROW('Water Data'!C135))="","",OFFSET('Water Data'!$C$29,0,10*ROW('Water Data'!C135)))</f>
        <v/>
      </c>
      <c r="BU141" s="36" t="str">
        <f ca="true">+IF(OFFSET('Water Data'!$C$30,0,10*ROW('Water Data'!C135))="","",OFFSET('Water Data'!$C$30,0,10*ROW('Water Data'!C135)))</f>
        <v/>
      </c>
      <c r="BV141" s="36" t="str">
        <f ca="true">+IF(OFFSET('Water Data'!$D$28,0,10*ROW('Water Data'!D135))="","",OFFSET('Water Data'!$D$28,0,10*ROW('Water Data'!D135)))</f>
        <v/>
      </c>
      <c r="BW141" s="36" t="str">
        <f ca="true">+IF(OFFSET('Water Data'!$D$29,0,10*ROW('Water Data'!D135))="","",OFFSET('Water Data'!$D$29,0,10*ROW('Water Data'!D135)))</f>
        <v/>
      </c>
      <c r="BX141" s="36" t="str">
        <f ca="true">+IF(OFFSET('Water Data'!$D$30,0,10*ROW('Water Data'!D135))="","",OFFSET('Water Data'!$D$30,0,10*ROW('Water Data'!D135)))</f>
        <v/>
      </c>
      <c r="BY141" s="36" t="str">
        <f ca="true">+IF(OFFSET('Water Data'!$E$28,0,10*ROW('Water Data'!E135))="","",OFFSET('Water Data'!$E$28,0,10*ROW('Water Data'!E135)))</f>
        <v/>
      </c>
      <c r="BZ141" s="36" t="str">
        <f ca="true">+IF(OFFSET('Water Data'!$E$29,0,10*ROW('Water Data'!E135))="","",OFFSET('Water Data'!$E$29,0,10*ROW('Water Data'!E135)))</f>
        <v/>
      </c>
      <c r="CA141" s="36" t="str">
        <f ca="true">+IF(OFFSET('Water Data'!$E$30,0,10*ROW('Water Data'!E135))="","",OFFSET('Water Data'!$E$30,0,10*ROW('Water Data'!E135)))</f>
        <v/>
      </c>
      <c r="CB141" s="36" t="str">
        <f ca="true">+IF(OFFSET('Water Data'!$F$28,0,10*ROW('Water Data'!F135))="","",OFFSET('Water Data'!$F$28,0,10*ROW('Water Data'!F135)))</f>
        <v/>
      </c>
      <c r="CC141" s="36" t="str">
        <f ca="true">+IF(OFFSET('Water Data'!$F$29,0,10*ROW('Water Data'!F135))="","",OFFSET('Water Data'!$F$29,0,10*ROW('Water Data'!F135)))</f>
        <v/>
      </c>
      <c r="CD141" s="36" t="str">
        <f ca="true">+IF(OFFSET('Water Data'!$F$30,0,10*ROW('Water Data'!F135))="","",OFFSET('Water Data'!$F$30,0,10*ROW('Water Data'!F135)))</f>
        <v/>
      </c>
      <c r="CE141" s="36" t="str">
        <f ca="true">+IF(OFFSET('Water Data'!$G$28,0,10*ROW('Water Data'!G135))="","",OFFSET('Water Data'!$G$28,0,10*ROW('Water Data'!G135)))</f>
        <v/>
      </c>
      <c r="CF141" s="36" t="str">
        <f ca="true">+IF(OFFSET('Water Data'!$G$29,0,10*ROW('Water Data'!G135))="","",OFFSET('Water Data'!$G$29,0,10*ROW('Water Data'!G135)))</f>
        <v/>
      </c>
      <c r="CG141" s="36" t="str">
        <f ca="true">+IF(OFFSET('Water Data'!$G$30,0,10*ROW('Water Data'!G135))="","",OFFSET('Water Data'!$G$30,0,10*ROW('Water Data'!G135)))</f>
        <v/>
      </c>
      <c r="CH141" s="36" t="str">
        <f ca="true">+IF(OFFSET('Water Data'!$H$28,0,10*ROW('Water Data'!H135))="","",OFFSET('Water Data'!$H$28,0,10*ROW('Water Data'!H135)))</f>
        <v/>
      </c>
      <c r="CI141" s="36" t="str">
        <f ca="true">+IF(OFFSET('Water Data'!$H$29,0,10*ROW('Water Data'!H135))="","",OFFSET('Water Data'!$H$29,0,10*ROW('Water Data'!H135)))</f>
        <v/>
      </c>
      <c r="CJ141" s="36" t="str">
        <f ca="true">+IF(OFFSET('Water Data'!$H$30,0,10*ROW('Water Data'!H135))="","",OFFSET('Water Data'!$H$30,0,10*ROW('Water Data'!H135)))</f>
        <v/>
      </c>
      <c r="CK141" s="36" t="str">
        <f ca="true">+IF(OFFSET('Sanitation Data'!$C$29,0,10*ROW('Sanitation Data'!C135))="","",OFFSET('Sanitation Data'!$C$29,0,10*ROW('Sanitation Data'!C135)))</f>
        <v/>
      </c>
      <c r="CL141" s="36" t="str">
        <f ca="true">+IF(OFFSET('Sanitation Data'!$C$30,0,10*ROW('Sanitation Data'!C135))="","",OFFSET('Sanitation Data'!$C$30,0,10*ROW('Sanitation Data'!C135)))</f>
        <v/>
      </c>
      <c r="CM141" s="36" t="str">
        <f ca="true">+IF(OFFSET('Sanitation Data'!$C$31,0,10*ROW('Sanitation Data'!C135))="","",OFFSET('Sanitation Data'!$C$31,0,10*ROW('Sanitation Data'!C135)))</f>
        <v/>
      </c>
      <c r="CN141" s="36" t="str">
        <f ca="true">+IF(OFFSET('Sanitation Data'!$C$32,0,10*ROW('Sanitation Data'!C135))="","",OFFSET('Sanitation Data'!$C$32,0,10*ROW('Sanitation Data'!C135)))</f>
        <v/>
      </c>
      <c r="CO141" s="36" t="str">
        <f ca="true">+IF(OFFSET('Sanitation Data'!$C$33,0,10*ROW('Sanitation Data'!C135))="","",OFFSET('Sanitation Data'!$C$33,0,10*ROW('Sanitation Data'!C135)))</f>
        <v/>
      </c>
      <c r="CP141" s="36" t="str">
        <f ca="true">+IF(OFFSET('Sanitation Data'!$D$29,0,10*ROW('Sanitation Data'!D135))="","",OFFSET('Sanitation Data'!$D$29,0,10*ROW('Sanitation Data'!D135)))</f>
        <v/>
      </c>
      <c r="CQ141" s="36" t="str">
        <f ca="true">+IF(OFFSET('Sanitation Data'!$D$30,0,10*ROW('Sanitation Data'!D135))="","",OFFSET('Sanitation Data'!$D$30,0,10*ROW('Sanitation Data'!D135)))</f>
        <v/>
      </c>
      <c r="CR141" s="36" t="str">
        <f ca="true">+IF(OFFSET('Sanitation Data'!$D$31,0,10*ROW('Sanitation Data'!D135))="","",OFFSET('Sanitation Data'!$D$31,0,10*ROW('Sanitation Data'!D135)))</f>
        <v/>
      </c>
      <c r="CS141" s="36" t="str">
        <f ca="true">+IF(OFFSET('Sanitation Data'!$D$32,0,10*ROW('Sanitation Data'!D135))="","",OFFSET('Sanitation Data'!$D$32,0,10*ROW('Sanitation Data'!D135)))</f>
        <v/>
      </c>
      <c r="CT141" s="36" t="str">
        <f ca="true">+IF(OFFSET('Sanitation Data'!$D$33,0,10*ROW('Sanitation Data'!D135))="","",OFFSET('Sanitation Data'!$D$33,0,10*ROW('Sanitation Data'!D135)))</f>
        <v/>
      </c>
      <c r="CU141" s="36" t="str">
        <f ca="true">+IF(OFFSET('Sanitation Data'!$E$29,0,10*ROW('Sanitation Data'!E135))="","",OFFSET('Sanitation Data'!$E$29,0,10*ROW('Sanitation Data'!E135)))</f>
        <v/>
      </c>
      <c r="CV141" s="36" t="str">
        <f ca="true">+IF(OFFSET('Sanitation Data'!$E$30,0,10*ROW('Sanitation Data'!E135))="","",OFFSET('Sanitation Data'!$E$30,0,10*ROW('Sanitation Data'!E135)))</f>
        <v/>
      </c>
      <c r="CW141" s="36" t="str">
        <f ca="true">+IF(OFFSET('Sanitation Data'!$E$31,0,10*ROW('Sanitation Data'!E135))="","",OFFSET('Sanitation Data'!$E$31,0,10*ROW('Sanitation Data'!E135)))</f>
        <v/>
      </c>
      <c r="CX141" s="36" t="str">
        <f ca="true">+IF(OFFSET('Sanitation Data'!$E$32,0,10*ROW('Sanitation Data'!E135))="","",OFFSET('Sanitation Data'!$E$32,0,10*ROW('Sanitation Data'!E135)))</f>
        <v/>
      </c>
      <c r="CY141" s="36" t="str">
        <f ca="true">+IF(OFFSET('Sanitation Data'!$E$33,0,10*ROW('Sanitation Data'!E135))="","",OFFSET('Sanitation Data'!$E$33,0,10*ROW('Sanitation Data'!E135)))</f>
        <v/>
      </c>
      <c r="CZ141" s="36" t="str">
        <f ca="true">+IF(OFFSET('Sanitation Data'!$F$29,0,10*ROW('Sanitation Data'!F135))="","",OFFSET('Sanitation Data'!$F$29,0,10*ROW('Sanitation Data'!F135)))</f>
        <v/>
      </c>
      <c r="DA141" s="36" t="str">
        <f ca="true">+IF(OFFSET('Sanitation Data'!$F$30,0,10*ROW('Sanitation Data'!F135))="","",OFFSET('Sanitation Data'!$F$30,0,10*ROW('Sanitation Data'!F135)))</f>
        <v/>
      </c>
      <c r="DB141" s="36" t="str">
        <f ca="true">+IF(OFFSET('Sanitation Data'!$F$31,0,10*ROW('Sanitation Data'!F135))="","",OFFSET('Sanitation Data'!$F$31,0,10*ROW('Sanitation Data'!F135)))</f>
        <v/>
      </c>
      <c r="DC141" s="36" t="str">
        <f ca="true">+IF(OFFSET('Sanitation Data'!$F$32,0,10*ROW('Sanitation Data'!F135))="","",OFFSET('Sanitation Data'!$F$32,0,10*ROW('Sanitation Data'!F135)))</f>
        <v/>
      </c>
      <c r="DD141" s="36" t="str">
        <f ca="true">+IF(OFFSET('Sanitation Data'!$F$33,0,10*ROW('Sanitation Data'!F135))="","",OFFSET('Sanitation Data'!$F$33,0,10*ROW('Sanitation Data'!F135)))</f>
        <v/>
      </c>
      <c r="DE141" s="36" t="str">
        <f ca="true">+IF(OFFSET('Sanitation Data'!$G$29,0,10*ROW('Sanitation Data'!G135))="","",OFFSET('Sanitation Data'!$G$29,0,10*ROW('Sanitation Data'!G135)))</f>
        <v/>
      </c>
      <c r="DF141" s="36" t="str">
        <f ca="true">+IF(OFFSET('Sanitation Data'!$G$30,0,10*ROW('Sanitation Data'!G135))="","",OFFSET('Sanitation Data'!$G$30,0,10*ROW('Sanitation Data'!G135)))</f>
        <v/>
      </c>
      <c r="DG141" s="36" t="str">
        <f ca="true">+IF(OFFSET('Sanitation Data'!$G$31,0,10*ROW('Sanitation Data'!G135))="","",OFFSET('Sanitation Data'!$G$31,0,10*ROW('Sanitation Data'!G135)))</f>
        <v/>
      </c>
      <c r="DH141" s="36" t="str">
        <f ca="true">+IF(OFFSET('Sanitation Data'!$G$32,0,10*ROW('Sanitation Data'!G135))="","",OFFSET('Sanitation Data'!$G$32,0,10*ROW('Sanitation Data'!G135)))</f>
        <v/>
      </c>
      <c r="DI141" s="36" t="str">
        <f ca="true">+IF(OFFSET('Sanitation Data'!$G$33,0,10*ROW('Sanitation Data'!G135))="","",OFFSET('Sanitation Data'!$G$33,0,10*ROW('Sanitation Data'!G135)))</f>
        <v/>
      </c>
      <c r="DJ141" s="36" t="str">
        <f ca="true">+IF(OFFSET('Sanitation Data'!$H$29,0,10*ROW('Sanitation Data'!H135))="","",OFFSET('Sanitation Data'!$H$29,0,10*ROW('Sanitation Data'!H135)))</f>
        <v/>
      </c>
      <c r="DK141" s="36" t="str">
        <f ca="true">+IF(OFFSET('Sanitation Data'!$H$30,0,10*ROW('Sanitation Data'!H135))="","",OFFSET('Sanitation Data'!$H$30,0,10*ROW('Sanitation Data'!H135)))</f>
        <v/>
      </c>
      <c r="DL141" s="36" t="str">
        <f ca="true">+IF(OFFSET('Sanitation Data'!$H$31,0,10*ROW('Sanitation Data'!H135))="","",OFFSET('Sanitation Data'!$H$31,0,10*ROW('Sanitation Data'!H135)))</f>
        <v/>
      </c>
      <c r="DM141" s="36" t="str">
        <f ca="true">+IF(OFFSET('Sanitation Data'!$H$32,0,10*ROW('Sanitation Data'!H135))="","",OFFSET('Sanitation Data'!$H$32,0,10*ROW('Sanitation Data'!H135)))</f>
        <v/>
      </c>
      <c r="DN141" s="36" t="str">
        <f ca="true">+IF(OFFSET('Sanitation Data'!$H$33,0,10*ROW('Sanitation Data'!H135))="","",OFFSET('Sanitation Data'!$H$33,0,10*ROW('Sanitation Data'!H135)))</f>
        <v/>
      </c>
      <c r="DO141" s="36" t="str">
        <f ca="true">+IF(OFFSET('Hygiene Data'!$C$12,0,10*ROW('Hygiene Data'!C135))="","",OFFSET('Hygiene Data'!$C$12,0,10*ROW('Hygiene Data'!C135)))</f>
        <v/>
      </c>
      <c r="DP141" s="36" t="str">
        <f ca="true">+IF(OFFSET('Hygiene Data'!$C$13,0,10*ROW('Hygiene Data'!C135))="","",OFFSET('Hygiene Data'!$C$13,0,10*ROW('Hygiene Data'!C135)))</f>
        <v/>
      </c>
      <c r="DQ141" s="36" t="str">
        <f ca="true">+IF(OFFSET('Hygiene Data'!$C$14,0,10*ROW('Hygiene Data'!C135))="","",OFFSET('Hygiene Data'!$C$14,0,10*ROW('Hygiene Data'!C135)))</f>
        <v/>
      </c>
      <c r="DR141" s="36" t="str">
        <f ca="true">+IF(OFFSET('Hygiene Data'!$D$12,0,10*ROW('Hygiene Data'!D135))="","",OFFSET('Hygiene Data'!$D$12,0,10*ROW('Hygiene Data'!D135)))</f>
        <v/>
      </c>
      <c r="DS141" s="36" t="str">
        <f ca="true">+IF(OFFSET('Hygiene Data'!$D$13,0,10*ROW('Hygiene Data'!D135))="","",OFFSET('Hygiene Data'!$D$13,0,10*ROW('Hygiene Data'!D135)))</f>
        <v/>
      </c>
      <c r="DT141" s="36" t="str">
        <f ca="true">+IF(OFFSET('Hygiene Data'!$D$14,0,10*ROW('Hygiene Data'!D135))="","",OFFSET('Hygiene Data'!$D$14,0,10*ROW('Hygiene Data'!D135)))</f>
        <v/>
      </c>
      <c r="DU141" s="36" t="str">
        <f ca="true">+IF(OFFSET('Hygiene Data'!$E$12,0,10*ROW('Hygiene Data'!E135))="","",OFFSET('Hygiene Data'!$E$12,0,10*ROW('Hygiene Data'!E135)))</f>
        <v/>
      </c>
      <c r="DV141" s="36" t="str">
        <f ca="true">+IF(OFFSET('Hygiene Data'!$E$13,0,10*ROW('Hygiene Data'!E135))="","",OFFSET('Hygiene Data'!$E$13,0,10*ROW('Hygiene Data'!E135)))</f>
        <v/>
      </c>
      <c r="DW141" s="36" t="str">
        <f ca="true">+IF(OFFSET('Hygiene Data'!$E$14,0,10*ROW('Hygiene Data'!E135))="","",OFFSET('Hygiene Data'!$E$14,0,10*ROW('Hygiene Data'!E135)))</f>
        <v/>
      </c>
      <c r="DX141" s="36" t="str">
        <f ca="true">+IF(OFFSET('Hygiene Data'!$F$12,0,10*ROW('Hygiene Data'!F135))="","",OFFSET('Hygiene Data'!$F$12,0,10*ROW('Hygiene Data'!F135)))</f>
        <v/>
      </c>
      <c r="DY141" s="36" t="str">
        <f ca="true">+IF(OFFSET('Hygiene Data'!$F$13,0,10*ROW('Hygiene Data'!F135))="","",OFFSET('Hygiene Data'!$F$13,0,10*ROW('Hygiene Data'!F135)))</f>
        <v/>
      </c>
      <c r="DZ141" s="36" t="str">
        <f ca="true">+IF(OFFSET('Hygiene Data'!$F$14,0,10*ROW('Hygiene Data'!F135))="","",OFFSET('Hygiene Data'!$F$14,0,10*ROW('Hygiene Data'!F135)))</f>
        <v/>
      </c>
      <c r="EA141" s="36" t="str">
        <f ca="true">+IF(OFFSET('Hygiene Data'!$G$12,0,10*ROW('Hygiene Data'!G135))="","",OFFSET('Hygiene Data'!$G$12,0,10*ROW('Hygiene Data'!G135)))</f>
        <v/>
      </c>
      <c r="EB141" s="36" t="str">
        <f ca="true">+IF(OFFSET('Hygiene Data'!$G$13,0,10*ROW('Hygiene Data'!G135))="","",OFFSET('Hygiene Data'!$G$13,0,10*ROW('Hygiene Data'!G135)))</f>
        <v/>
      </c>
      <c r="EC141" s="36" t="str">
        <f ca="true">+IF(OFFSET('Hygiene Data'!$G$14,0,10*ROW('Hygiene Data'!G135))="","",OFFSET('Hygiene Data'!$G$14,0,10*ROW('Hygiene Data'!G135)))</f>
        <v/>
      </c>
      <c r="ED141" s="36" t="str">
        <f ca="true">+IF(OFFSET('Hygiene Data'!$H$12,0,10*ROW('Hygiene Data'!H135))="","",OFFSET('Hygiene Data'!$H$12,0,10*ROW('Hygiene Data'!H135)))</f>
        <v/>
      </c>
      <c r="EE141" s="36" t="str">
        <f ca="true">+IF(OFFSET('Hygiene Data'!$H$13,0,10*ROW('Hygiene Data'!H135))="","",OFFSET('Hygiene Data'!$H$13,0,10*ROW('Hygiene Data'!H135)))</f>
        <v/>
      </c>
      <c r="EF141" s="36" t="str">
        <f ca="true">+IF(OFFSET('Hygiene Data'!$H$14,0,10*ROW('Hygiene Data'!H135))="","",OFFSET('Hygiene Data'!$H$14,0,10*ROW('Hygiene Data'!H135)))</f>
        <v/>
      </c>
    </row>
    <row r="142" x14ac:dyDescent="0.2">
      <c r="A142" s="59" t="str">
        <f ca="true">+IF(OFFSET('Water Data'!$B$1,0,10*ROW('Water Data'!B139))="","",OFFSET('Water Data'!$B$1,0,10*ROW('Water Data'!B139)))</f>
        <v/>
      </c>
      <c r="B142" s="59" t="str">
        <f ca="true">+IF(OFFSET('Water Data'!$A$3,0,10*ROW('Water Data'!A139))="","",OFFSET('Water Data'!$A$3,0,10*ROW('Water Data'!A139)))</f>
        <v/>
      </c>
      <c r="C142" s="59" t="str">
        <f ca="true">+IF(OFFSET('Water Data'!$C$3,0,10*ROW('Water Data'!C139))="","",OFFSET('Water Data'!$C$3,0,10*ROW('Water Data'!C139)))</f>
        <v/>
      </c>
      <c r="D142" s="252" t="e">
        <f ca="true">+IF(AND(ISNUMBER(OFFSET('Water Data'!$C$5,0,10*ROW('Water Data'!C136))),BS142="Yes"),100-OFFSET('Water Data'!$C$5,0,10*ROW('Water Data'!C136)),IF(AND(ISNUMBER(OFFSET('Water Data'!$C$5,0,10*ROW('Water Data'!C136))),BS142="No",ISNUMBER(OFFSET('Water Data'!$C$5,0,10*ROW('Water Data'!C136)))),CONCATENATE("[",ROUND(100-OFFSET('Water Data'!$C$5,0,10*ROW('Water Data'!C136)),0),"]"),IF(AND(ISNUMBER(OFFSET('Water Data'!$C$5,0,10*ROW('Water Data'!C136))),BS142="",ISNUMBER(OFFSET('Water Data'!$C$5,0,10*ROW('Water Data'!C136)))),100-OFFSET('Water Data'!$C$5,0,10*ROW('Water Data'!C136)),NA())))</f>
        <v>#N/A</v>
      </c>
      <c r="E142" s="252" t="e">
        <f ca="true">+IF(AND(ISNUMBER(OFFSET('Water Data'!$C$7,0,10*ROW('Water Data'!D136))),BT142="Yes"),OFFSET('Water Data'!$C$7,0,10*ROW('Water Data'!C136)),IF(AND(ISNUMBER(OFFSET('Water Data'!$C$7,0,10*ROW('Water Data'!C136))),BT142="No",ISNUMBER(OFFSET('Water Data'!$C$7,0,10*ROW('Water Data'!C136)))),CONCATENATE("[",ROUND(OFFSET('Water Data'!$C$7,0,10*ROW('Water Data'!C136)),0),"]"),IF(AND(ISNUMBER(OFFSET('Water Data'!$C$7,0,10*ROW('Water Data'!C136))),BT142="",ISNUMBER(OFFSET('Water Data'!$C$7,0,10*ROW('Water Data'!C136)))),OFFSET('Water Data'!$C$7,0,10*ROW('Water Data'!C136)),NA())))</f>
        <v>#N/A</v>
      </c>
      <c r="F142" s="252" t="e">
        <f ca="true">+IF(AND(ISNUMBER(OFFSET('Water Data'!$C$10,0,10*ROW('Water Data'!C136))),BU142="Yes"),OFFSET('Water Data'!$C$10,0,10*ROW('Water Data'!C136)),IF(AND(ISNUMBER(OFFSET('Water Data'!$C$10,0,10*ROW('Water Data'!C136))),BU142="No",ISNUMBER(OFFSET('Water Data'!$C$10,0,10*ROW('Water Data'!C136)))),CONCATENATE("[",ROUND(OFFSET('Water Data'!$C$10,0,10*ROW('Water Data'!C136)),0),"]"),IF(AND(ISNUMBER(OFFSET('Water Data'!$C$10,0,10*ROW('Water Data'!C136))),BU142="",ISNUMBER(OFFSET('Water Data'!$C$10,0,10*ROW('Water Data'!C136)))),OFFSET('Water Data'!$C$10,0,10*ROW('Water Data'!C136)),NA())))</f>
        <v>#N/A</v>
      </c>
      <c r="G142" s="252" t="e">
        <f ca="true">+IF(AND(ISNUMBER(OFFSET('Water Data'!$D$5,0,10*ROW('Water Data'!D136))),BV142="Yes"),100-OFFSET('Water Data'!$D$5,0,10*ROW('Water Data'!D136)),IF(AND(ISNUMBER(OFFSET('Water Data'!$D$5,0,10*ROW('Water Data'!D136))),BV142="No",ISNUMBER(OFFSET('Water Data'!$D$5,0,10*ROW('Water Data'!D136)))),CONCATENATE("[",ROUND(100-OFFSET('Water Data'!$D$5,0,10*ROW('Water Data'!D136)),0),"]"),IF(AND(ISNUMBER(OFFSET('Water Data'!$D$5,0,10*ROW('Water Data'!D136))),BV142="",ISNUMBER(OFFSET('Water Data'!$D$5,0,10*ROW('Water Data'!D136)))),100-OFFSET('Water Data'!$D$5,0,10*ROW('Water Data'!D136)),NA())))</f>
        <v>#N/A</v>
      </c>
      <c r="H142" s="252" t="e">
        <f ca="true">+IF(AND(ISNUMBER(OFFSET('Water Data'!$D$7,0,10*ROW('Water Data'!D136))),BW142="Yes"),OFFSET('Water Data'!$D$7,0,10*ROW('Water Data'!D136)),IF(AND(ISNUMBER(OFFSET('Water Data'!$D$7,0,10*ROW('Water Data'!D136))),BW142="No",ISNUMBER(OFFSET('Water Data'!$D$7,0,10*ROW('Water Data'!D136)))),CONCATENATE("[",ROUND(OFFSET('Water Data'!$C$7,0,10*ROW('Water Data'!D136)),0),"]"),IF(AND(ISNUMBER(OFFSET('Water Data'!$D$7,0,10*ROW('Water Data'!D136))),BW142="",ISNUMBER(OFFSET('Water Data'!$D$7,0,10*ROW('Water Data'!D136)))),OFFSET('Water Data'!$D$7,0,10*ROW('Water Data'!D136)),NA())))</f>
        <v>#N/A</v>
      </c>
      <c r="I142" s="252" t="e">
        <f ca="true">+IF(AND(ISNUMBER(OFFSET('Water Data'!$D$10,0,10*ROW('Water Data'!D136))),BX142="Yes"),OFFSET('Water Data'!$D$10,0,10*ROW('Water Data'!D136)),IF(AND(ISNUMBER(OFFSET('Water Data'!$D$10,0,10*ROW('Water Data'!D136))),BX142="No",ISNUMBER(OFFSET('Water Data'!$D$10,0,10*ROW('Water Data'!D136)))),CONCATENATE("[",ROUND(OFFSET('Water Data'!$D$10,0,10*ROW('Water Data'!D136)),0),"]"),IF(AND(ISNUMBER(OFFSET('Water Data'!$D$10,0,10*ROW('Water Data'!D136))),BX142="",ISNUMBER(OFFSET('Water Data'!$D$10,0,10*ROW('Water Data'!D136)))),OFFSET('Water Data'!$D$10,0,10*ROW('Water Data'!D136)),NA())))</f>
        <v>#N/A</v>
      </c>
      <c r="J142" s="252" t="e">
        <f ca="true">+IF(AND(ISNUMBER(OFFSET('Water Data'!$E$5,0,10*ROW('Water Data'!E136))),BY142="Yes"),100-OFFSET('Water Data'!$E$5,0,10*ROW('Water Data'!E136)),IF(AND(ISNUMBER(OFFSET('Water Data'!$E$5,0,10*ROW('Water Data'!E136))),BY142="No",ISNUMBER(OFFSET('Water Data'!$E$5,0,10*ROW('Water Data'!E136)))),CONCATENATE("[",ROUND(100-OFFSET('Water Data'!$E$5,0,10*ROW('Water Data'!E136)),0),"]"),IF(AND(ISNUMBER(OFFSET('Water Data'!$E$5,0,10*ROW('Water Data'!E136))),BY142="",ISNUMBER(OFFSET('Water Data'!$E$5,0,10*ROW('Water Data'!E136)))),100-OFFSET('Water Data'!$E$5,0,10*ROW('Water Data'!E136)),NA())))</f>
        <v>#N/A</v>
      </c>
      <c r="K142" s="252" t="e">
        <f ca="true">+IF(AND(ISNUMBER(OFFSET('Water Data'!$E$7,0,10*ROW('Water Data'!E136))),BZ142="Yes"),OFFSET('Water Data'!$E$7,0,10*ROW('Water Data'!E136)),IF(AND(ISNUMBER(OFFSET('Water Data'!$E$7,0,10*ROW('Water Data'!E136))),BZ142="No",ISNUMBER(OFFSET('Water Data'!$E$7,0,10*ROW('Water Data'!E136)))),CONCATENATE("[",ROUND(OFFSET('Water Data'!$E$7,0,10*ROW('Water Data'!E136)),0),"]"),IF(AND(ISNUMBER(OFFSET('Water Data'!$E$7,0,10*ROW('Water Data'!E136))),BZ142="",ISNUMBER(OFFSET('Water Data'!$E$7,0,10*ROW('Water Data'!E136)))),OFFSET('Water Data'!$E$7,0,10*ROW('Water Data'!E136)),NA())))</f>
        <v>#N/A</v>
      </c>
      <c r="L142" s="252" t="e">
        <f ca="true">+IF(AND(ISNUMBER(OFFSET('Water Data'!$E$10,0,10*ROW('Water Data'!E136))),CA142="Yes"),OFFSET('Water Data'!$E$10,0,10*ROW('Water Data'!E136)),IF(AND(ISNUMBER(OFFSET('Water Data'!$E$10,0,10*ROW('Water Data'!E136))),CA142="No",ISNUMBER(OFFSET('Water Data'!$E$10,0,10*ROW('Water Data'!E136)))),CONCATENATE("[",ROUND(OFFSET('Water Data'!$E$10,0,10*ROW('Water Data'!E136)),0),"]"),IF(AND(ISNUMBER(OFFSET('Water Data'!$E$10,0,10*ROW('Water Data'!E136))),CA142="",ISNUMBER(OFFSET('Water Data'!$E$10,0,10*ROW('Water Data'!E136)))),OFFSET('Water Data'!$E$10,0,10*ROW('Water Data'!E136)),NA())))</f>
        <v>#N/A</v>
      </c>
      <c r="M142" s="252" t="e">
        <f ca="true">+IF(AND(ISNUMBER(OFFSET('Water Data'!$F$5,0,10*ROW('Water Data'!F136))),CB142="Yes"),100-OFFSET('Water Data'!$F$5,0,10*ROW('Water Data'!F136)),IF(AND(ISNUMBER(OFFSET('Water Data'!$F$5,0,10*ROW('Water Data'!F136))),CB142="No",ISNUMBER(OFFSET('Water Data'!$F$5,0,10*ROW('Water Data'!F136)))),CONCATENATE("[",ROUND(100-OFFSET('Water Data'!$F$5,0,10*ROW('Water Data'!F136)),0),"]"),IF(AND(ISNUMBER(OFFSET('Water Data'!$F$5,0,10*ROW('Water Data'!F136))),CB142="",ISNUMBER(OFFSET('Water Data'!$F$5,0,10*ROW('Water Data'!F136)))),100-OFFSET('Water Data'!$F$5,0,10*ROW('Water Data'!F136)),NA())))</f>
        <v>#N/A</v>
      </c>
      <c r="N142" s="252" t="e">
        <f ca="true">+IF(AND(ISNUMBER(OFFSET('Water Data'!$F$7,0,10*ROW('Water Data'!F136))),CC142="Yes"),OFFSET('Water Data'!$F$7,0,10*ROW('Water Data'!F136)),IF(AND(ISNUMBER(OFFSET('Water Data'!$F$7,0,10*ROW('Water Data'!F136))),CC142="No",ISNUMBER(OFFSET('Water Data'!$F$7,0,10*ROW('Water Data'!F136)))),CONCATENATE("[",ROUND(OFFSET('Water Data'!$F$7,0,10*ROW('Water Data'!F136)),0),"]"),IF(AND(ISNUMBER(OFFSET('Water Data'!$F$7,0,10*ROW('Water Data'!F136))),CC142="",ISNUMBER(OFFSET('Water Data'!$F$7,0,10*ROW('Water Data'!F136)))),OFFSET('Water Data'!$F$7,0,10*ROW('Water Data'!F136)),NA())))</f>
        <v>#N/A</v>
      </c>
      <c r="O142" s="252" t="e">
        <f ca="true">+IF(AND(ISNUMBER(OFFSET('Water Data'!$F$10,0,10*ROW('Water Data'!F136))),CD142="Yes"),OFFSET('Water Data'!$F$10,0,10*ROW('Water Data'!F136)),IF(AND(ISNUMBER(OFFSET('Water Data'!$F$10,0,10*ROW('Water Data'!F136))),CD142="No",ISNUMBER(OFFSET('Water Data'!$F$10,0,10*ROW('Water Data'!F136)))),CONCATENATE("[",ROUND(OFFSET('Water Data'!$F$10,0,10*ROW('Water Data'!F136)),0),"]"),IF(AND(ISNUMBER(OFFSET('Water Data'!$F$10,0,10*ROW('Water Data'!F136))),CD142="",ISNUMBER(OFFSET('Water Data'!$F$10,0,10*ROW('Water Data'!F136)))),OFFSET('Water Data'!$F$10,0,10*ROW('Water Data'!F136)),NA())))</f>
        <v>#N/A</v>
      </c>
      <c r="P142" s="252" t="e">
        <f ca="true">+IF(AND(ISNUMBER(OFFSET('Water Data'!$G$5,0,10*ROW('Water Data'!G136))),CE142="Yes"),100-OFFSET('Water Data'!$G$5,0,10*ROW('Water Data'!G136)),IF(AND(ISNUMBER(OFFSET('Water Data'!$G$5,0,10*ROW('Water Data'!G136))),CE142="No",ISNUMBER(OFFSET('Water Data'!$G$5,0,10*ROW('Water Data'!G136)))),CONCATENATE("[",ROUND(100-OFFSET('Water Data'!$G$5,0,10*ROW('Water Data'!G136)),0),"]"),IF(AND(ISNUMBER(OFFSET('Water Data'!$G$5,0,10*ROW('Water Data'!G136))),CE142="",ISNUMBER(OFFSET('Water Data'!$G$5,0,10*ROW('Water Data'!G136)))),100-OFFSET('Water Data'!$G$5,0,10*ROW('Water Data'!G136)),NA())))</f>
        <v>#N/A</v>
      </c>
      <c r="Q142" s="252" t="e">
        <f ca="true">+IF(AND(ISNUMBER(OFFSET('Water Data'!$G$7,0,10*ROW('Water Data'!G136))),CF142="Yes"),OFFSET('Water Data'!$G$7,0,10*ROW('Water Data'!G136)),IF(AND(ISNUMBER(OFFSET('Water Data'!$G$7,0,10*ROW('Water Data'!G136))),CF142="No",ISNUMBER(OFFSET('Water Data'!$G$7,0,10*ROW('Water Data'!G136)))),CONCATENATE("[",ROUND(OFFSET('Water Data'!$G$7,0,10*ROW('Water Data'!G136)),0),"]"),IF(AND(ISNUMBER(OFFSET('Water Data'!$G$7,0,10*ROW('Water Data'!G136))),CF142="",ISNUMBER(OFFSET('Water Data'!$G$7,0,10*ROW('Water Data'!G136)))),OFFSET('Water Data'!$G$7,0,10*ROW('Water Data'!G136)),NA())))</f>
        <v>#N/A</v>
      </c>
      <c r="R142" s="252" t="e">
        <f ca="true">+IF(AND(ISNUMBER(OFFSET('Water Data'!$G$10,0,10*ROW('Water Data'!G136))),CG142="Yes"),OFFSET('Water Data'!$G$10,0,10*ROW('Water Data'!G136)),IF(AND(ISNUMBER(OFFSET('Water Data'!$G$10,0,10*ROW('Water Data'!G136))),CG142="No",ISNUMBER(OFFSET('Water Data'!$G$10,0,10*ROW('Water Data'!G136)))),CONCATENATE("[",ROUND(OFFSET('Water Data'!$G$10,0,10*ROW('Water Data'!G136)),0),"]"),IF(AND(ISNUMBER(OFFSET('Water Data'!$G$10,0,10*ROW('Water Data'!G136))),CG142="",ISNUMBER(OFFSET('Water Data'!$G$10,0,10*ROW('Water Data'!G136)))),OFFSET('Water Data'!$G$10,0,10*ROW('Water Data'!G136)),NA())))</f>
        <v>#N/A</v>
      </c>
      <c r="S142" s="252" t="e">
        <f ca="true">+IF(AND(ISNUMBER(OFFSET('Water Data'!$H$5,0,10*ROW('Water Data'!H136))),CH142="Yes"),100-OFFSET('Water Data'!$H$5,0,10*ROW('Water Data'!H136)),IF(AND(ISNUMBER(OFFSET('Water Data'!$H$5,0,10*ROW('Water Data'!H136))),CH142="No",ISNUMBER(OFFSET('Water Data'!$H$5,0,10*ROW('Water Data'!H136)))),CONCATENATE("[",ROUND(100-OFFSET('Water Data'!$H$5,0,10*ROW('Water Data'!H136)),0),"]"),IF(AND(ISNUMBER(OFFSET('Water Data'!$H$5,0,10*ROW('Water Data'!H136))),CH142="",ISNUMBER(OFFSET('Water Data'!$H$5,0,10*ROW('Water Data'!H136)))),100-OFFSET('Water Data'!$H$5,0,10*ROW('Water Data'!H136)),NA())))</f>
        <v>#N/A</v>
      </c>
      <c r="T142" s="252" t="e">
        <f ca="true">+IF(AND(ISNUMBER(OFFSET('Water Data'!$H$7,0,10*ROW('Water Data'!H136))),CI142="Yes"),OFFSET('Water Data'!$H$7,0,10*ROW('Water Data'!H136)),IF(AND(ISNUMBER(OFFSET('Water Data'!$H$7,0,10*ROW('Water Data'!H136))),CI142="No",ISNUMBER(OFFSET('Water Data'!$H$7,0,10*ROW('Water Data'!H136)))),CONCATENATE("[",ROUND(OFFSET('Water Data'!$H$7,0,10*ROW('Water Data'!H136)),0),"]"),IF(AND(ISNUMBER(OFFSET('Water Data'!$H$7,0,10*ROW('Water Data'!H136))),CI142="",ISNUMBER(OFFSET('Water Data'!$H$7,0,10*ROW('Water Data'!H136)))),OFFSET('Water Data'!$H$7,0,10*ROW('Water Data'!H136)),NA())))</f>
        <v>#N/A</v>
      </c>
      <c r="U142" s="252" t="e">
        <f ca="true">+IF(AND(ISNUMBER(OFFSET('Water Data'!$H$10,0,10*ROW('Water Data'!H136))),CJ142="Yes"),OFFSET('Water Data'!$H$10,0,10*ROW('Water Data'!H136)),IF(AND(ISNUMBER(OFFSET('Water Data'!$H$10,0,10*ROW('Water Data'!H136))),CJ142="No",ISNUMBER(OFFSET('Water Data'!$H$10,0,10*ROW('Water Data'!H136)))),CONCATENATE("[",ROUND(OFFSET('Water Data'!$H$10,0,10*ROW('Water Data'!H136)),0),"]"),IF(AND(ISNUMBER(OFFSET('Water Data'!$H$10,0,10*ROW('Water Data'!H136))),CJ142="",ISNUMBER(OFFSET('Water Data'!$H$10,0,10*ROW('Water Data'!H136)))),OFFSET('Water Data'!$H$10,0,10*ROW('Water Data'!H136)),NA())))</f>
        <v>#N/A</v>
      </c>
      <c r="V142" s="253" t="e">
        <f ca="true">+IF(AND(ISNUMBER(OFFSET('Sanitation Data'!$C$5,0,10*ROW('Sanitation Data'!C136))),CK142="Yes"),100-OFFSET('Sanitation Data'!$C$5,0,10*ROW('Sanitation Data'!C136)),IF(AND(ISNUMBER(OFFSET('Sanitation Data'!$C$5,0,10*ROW('Sanitation Data'!C136))),CK142="No",ISNUMBER(OFFSET('Sanitation Data'!$C$5,0,10*ROW('Sanitation Data'!C136)))),CONCATENATE("[",ROUND(100-OFFSET('Sanitation Data'!$C$5,0,10*ROW('Sanitation Data'!C136)),0),"]"),IF(AND(ISNUMBER(OFFSET('Sanitation Data'!$C$5,0,10*ROW('Sanitation Data'!C136))),CK142="",ISNUMBER(OFFSET('Sanitation Data'!$C$5,0,10*ROW('Sanitation Data'!C136)))),100-OFFSET('Sanitation Data'!$C$5,0,10*ROW('Sanitation Data'!C136)),NA())))</f>
        <v>#N/A</v>
      </c>
      <c r="W142" s="253" t="e">
        <f ca="true">+IF(AND(ISNUMBER(OFFSET('Sanitation Data'!$C$7,0,10*ROW('Sanitation Data'!C136))),CL142="Yes"),OFFSET('Sanitation Data'!$C$7,0,10*ROW('Sanitation Data'!C136)),IF(AND(ISNUMBER(OFFSET('Sanitation Data'!$C$7,0,10*ROW('Sanitation Data'!C136))),CL142="No",ISNUMBER(OFFSET('Sanitation Data'!$C$7,0,10*ROW('Sanitation Data'!C136)))),CONCATENATE("[",ROUND(OFFSET('Sanitation Data'!$C$7,0,10*ROW('Sanitation Data'!C136)),0),"]"),IF(AND(ISNUMBER(OFFSET('Sanitation Data'!$C$7,0,10*ROW('Sanitation Data'!C136))),CL142="",ISNUMBER(OFFSET('Sanitation Data'!$C$7,0,10*ROW('Sanitation Data'!C136)))),OFFSET('Sanitation Data'!$C$7,0,10*ROW('Sanitation Data'!C136)),NA())))</f>
        <v>#N/A</v>
      </c>
      <c r="X142" s="253" t="e">
        <f ca="true">+IF(AND(ISNUMBER(OFFSET('Sanitation Data'!$C$11,0,10*ROW('Sanitation Data'!C136))),CM142="Yes"),OFFSET('Sanitation Data'!$C$11,0,10*ROW('Sanitation Data'!C136)),IF(AND(ISNUMBER(OFFSET('Sanitation Data'!$C$11,0,10*ROW('Sanitation Data'!C136))),CM142="No",ISNUMBER(OFFSET('Sanitation Data'!$C$11,0,10*ROW('Sanitation Data'!C136)))),CONCATENATE("[",ROUND(OFFSET('Sanitation Data'!$C$11,0,10*ROW('Sanitation Data'!C136)),0),"]"),IF(AND(ISNUMBER(OFFSET('Sanitation Data'!$C$11,0,10*ROW('Sanitation Data'!C136))),CM142="",ISNUMBER(OFFSET('Sanitation Data'!$C$11,0,10*ROW('Sanitation Data'!C136)))),OFFSET('Sanitation Data'!$C$11,0,10*ROW('Sanitation Data'!C136)),NA())))</f>
        <v>#N/A</v>
      </c>
      <c r="Y142" s="253" t="e">
        <f ca="true">+IF(AND(ISNUMBER(OFFSET('Sanitation Data'!$C$12,0,10*ROW('Sanitation Data'!C136))),CN142="Yes"),OFFSET('Sanitation Data'!$C$12,0,10*ROW('Sanitation Data'!C136)),IF(AND(ISNUMBER(OFFSET('Sanitation Data'!$C$12,0,10*ROW('Sanitation Data'!C136))),CN142="No",ISNUMBER(OFFSET('Sanitation Data'!$C$12,0,10*ROW('Sanitation Data'!C136)))),CONCATENATE("[",ROUND(OFFSET('Sanitation Data'!$C$12,0,10*ROW('Sanitation Data'!C136)),0),"]"),IF(AND(ISNUMBER(OFFSET('Sanitation Data'!$C$12,0,10*ROW('Sanitation Data'!C136))),CN142="",ISNUMBER(OFFSET('Sanitation Data'!$C$12,0,10*ROW('Sanitation Data'!C136)))),OFFSET('Sanitation Data'!$C$12,0,10*ROW('Sanitation Data'!C136)),NA())))</f>
        <v>#N/A</v>
      </c>
      <c r="Z142" s="253" t="e">
        <f ca="true">+IF(AND(ISNUMBER(OFFSET('Sanitation Data'!$C$13,0,10*ROW('Sanitation Data'!C136))),CO142="Yes"),OFFSET('Sanitation Data'!$C$13,0,10*ROW('Sanitation Data'!C136)),IF(AND(ISNUMBER(OFFSET('Sanitation Data'!$C$13,0,10*ROW('Sanitation Data'!C136))),CO142="No",ISNUMBER(OFFSET('Sanitation Data'!$C$13,0,10*ROW('Sanitation Data'!C136)))),CONCATENATE("[",ROUND(OFFSET('Sanitation Data'!$C$13,0,10*ROW('Sanitation Data'!C136)),0),"]"),IF(AND(ISNUMBER(OFFSET('Sanitation Data'!$C$13,0,10*ROW('Sanitation Data'!C136))),CO142="",ISNUMBER(OFFSET('Sanitation Data'!$C$13,0,10*ROW('Sanitation Data'!C136)))),OFFSET('Sanitation Data'!$C$13,0,10*ROW('Sanitation Data'!C136)),NA())))</f>
        <v>#N/A</v>
      </c>
      <c r="AA142" s="253" t="e">
        <f ca="true">+IF(AND(ISNUMBER(OFFSET('Sanitation Data'!$D$5,0,10*ROW('Sanitation Data'!D136))),CP142="Yes"),100-OFFSET('Sanitation Data'!$D$5,0,10*ROW('Sanitation Data'!D136)),IF(AND(ISNUMBER(OFFSET('Sanitation Data'!$D$5,0,10*ROW('Sanitation Data'!D136))),CP142="No",ISNUMBER(OFFSET('Sanitation Data'!$D$5,0,10*ROW('Sanitation Data'!D136)))),CONCATENATE("[",ROUND(100-OFFSET('Sanitation Data'!$D$5,0,10*ROW('Sanitation Data'!D136)),0),"]"),IF(AND(ISNUMBER(OFFSET('Sanitation Data'!$D$5,0,10*ROW('Sanitation Data'!D136))),CP142="",ISNUMBER(OFFSET('Sanitation Data'!$D$5,0,10*ROW('Sanitation Data'!D136)))),100-OFFSET('Sanitation Data'!$D$5,0,10*ROW('Sanitation Data'!D136)),NA())))</f>
        <v>#N/A</v>
      </c>
      <c r="AB142" s="253" t="e">
        <f ca="true">+IF(AND(ISNUMBER(OFFSET('Sanitation Data'!$D$7,0,10*ROW('Sanitation Data'!D136))),CQ142="Yes"),OFFSET('Sanitation Data'!$D$7,0,10*ROW('Sanitation Data'!G136)),IF(AND(ISNUMBER(OFFSET('Sanitation Data'!$D$7,0,10*ROW('Sanitation Data'!D136))),CQ142="No",ISNUMBER(OFFSET('Sanitation Data'!$D$7,0,10*ROW('Sanitation Data'!D136)))),CONCATENATE("[",ROUND(OFFSET('Sanitation Data'!$D$7,0,10*ROW('Sanitation Data'!D136)),0),"]"),IF(AND(ISNUMBER(OFFSET('Sanitation Data'!$D$7,0,10*ROW('Sanitation Data'!D136))),CQ142="",ISNUMBER(OFFSET('Sanitation Data'!$D$7,0,10*ROW('Sanitation Data'!D136)))),OFFSET('Sanitation Data'!$D$7,0,10*ROW('Sanitation Data'!D136)),NA())))</f>
        <v>#N/A</v>
      </c>
      <c r="AC142" s="253" t="e">
        <f ca="true">+IF(AND(ISNUMBER(OFFSET('Sanitation Data'!$D$11,0,10*ROW('Sanitation Data'!D136))),CR142="Yes"),OFFSET('Sanitation Data'!$D$11,0,10*ROW('Sanitation Data'!D136)),IF(AND(ISNUMBER(OFFSET('Sanitation Data'!$D$11,0,10*ROW('Sanitation Data'!D136))),CR142="No",ISNUMBER(OFFSET('Sanitation Data'!$D$11,0,10*ROW('Sanitation Data'!D136)))),CONCATENATE("[",ROUND(OFFSET('Sanitation Data'!$D$11,0,10*ROW('Sanitation Data'!D136)),0),"]"),IF(AND(ISNUMBER(OFFSET('Sanitation Data'!$D$11,0,10*ROW('Sanitation Data'!D136))),CR142="",ISNUMBER(OFFSET('Sanitation Data'!$D$11,0,10*ROW('Sanitation Data'!D136)))),OFFSET('Sanitation Data'!$D$11,0,10*ROW('Sanitation Data'!D136)),NA())))</f>
        <v>#N/A</v>
      </c>
      <c r="AD142" s="253" t="e">
        <f ca="true">+IF(AND(ISNUMBER(OFFSET('Sanitation Data'!$D$12,0,10*ROW('Sanitation Data'!D136))),CS142="Yes"),OFFSET('Sanitation Data'!$D$12,0,10*ROW('Sanitation Data'!D136)),IF(AND(ISNUMBER(OFFSET('Sanitation Data'!$D$12,0,10*ROW('Sanitation Data'!D136))),CS142="No",ISNUMBER(OFFSET('Sanitation Data'!$D$12,0,10*ROW('Sanitation Data'!D136)))),CONCATENATE("[",ROUND(OFFSET('Sanitation Data'!$D$12,0,10*ROW('Sanitation Data'!D136)),0),"]"),IF(AND(ISNUMBER(OFFSET('Sanitation Data'!$D$12,0,10*ROW('Sanitation Data'!D136))),CS142="",ISNUMBER(OFFSET('Sanitation Data'!$D$12,0,10*ROW('Sanitation Data'!D136)))),OFFSET('Sanitation Data'!$D$12,0,10*ROW('Sanitation Data'!D136)),NA())))</f>
        <v>#N/A</v>
      </c>
      <c r="AE142" s="253" t="e">
        <f ca="true">+IF(AND(ISNUMBER(OFFSET('Sanitation Data'!$D$13,0,10*ROW('Sanitation Data'!D136))),CT142="Yes"),OFFSET('Sanitation Data'!$D$13,0,10*ROW('Sanitation Data'!D136)),IF(AND(ISNUMBER(OFFSET('Sanitation Data'!$D$13,0,10*ROW('Sanitation Data'!D136))),CT142="No",ISNUMBER(OFFSET('Sanitation Data'!$D$13,0,10*ROW('Sanitation Data'!D136)))),CONCATENATE("[",ROUND(OFFSET('Sanitation Data'!$D$13,0,10*ROW('Sanitation Data'!D136)),0),"]"),IF(AND(ISNUMBER(OFFSET('Sanitation Data'!$D$13,0,10*ROW('Sanitation Data'!D136))),CT142="",ISNUMBER(OFFSET('Sanitation Data'!$D$13,0,10*ROW('Sanitation Data'!D136)))),OFFSET('Sanitation Data'!$D$13,0,10*ROW('Sanitation Data'!D136)),NA())))</f>
        <v>#N/A</v>
      </c>
      <c r="AF142" s="253" t="e">
        <f ca="true">+IF(AND(ISNUMBER(OFFSET('Sanitation Data'!$E$5,0,10*ROW('Sanitation Data'!E136))),CU142="Yes"),100-OFFSET('Sanitation Data'!$E$5,0,10*ROW('Sanitation Data'!E136)),IF(AND(ISNUMBER(OFFSET('Sanitation Data'!$E$5,0,10*ROW('Sanitation Data'!E136))),CU142="No",ISNUMBER(OFFSET('Sanitation Data'!$E$5,0,10*ROW('Sanitation Data'!E136)))),CONCATENATE("[",ROUND(100-OFFSET('Sanitation Data'!$E$5,0,10*ROW('Sanitation Data'!E136)),0),"]"),IF(AND(ISNUMBER(OFFSET('Sanitation Data'!$E$5,0,10*ROW('Sanitation Data'!E136))),CU142="",ISNUMBER(OFFSET('Sanitation Data'!$E$5,0,10*ROW('Sanitation Data'!E136)))),100-OFFSET('Sanitation Data'!$E$5,0,10*ROW('Sanitation Data'!E136)),NA())))</f>
        <v>#N/A</v>
      </c>
      <c r="AG142" s="253" t="e">
        <f ca="true">+IF(AND(ISNUMBER(OFFSET('Sanitation Data'!$E$7,0,10*ROW('Sanitation Data'!E136))),CV142="Yes"),OFFSET('Sanitation Data'!$E$7,0,10*ROW('Sanitation Data'!E136)),IF(AND(ISNUMBER(OFFSET('Sanitation Data'!$E$7,0,10*ROW('Sanitation Data'!E136))),CV142="No",ISNUMBER(OFFSET('Sanitation Data'!$E$7,0,10*ROW('Sanitation Data'!E136)))),CONCATENATE("[",ROUND(OFFSET('Sanitation Data'!$E$7,0,10*ROW('Sanitation Data'!E136)),0),"]"),IF(AND(ISNUMBER(OFFSET('Sanitation Data'!$E$7,0,10*ROW('Sanitation Data'!E136))),CV142="",ISNUMBER(OFFSET('Sanitation Data'!$E$7,0,10*ROW('Sanitation Data'!E136)))),OFFSET('Sanitation Data'!$E$7,0,10*ROW('Sanitation Data'!E136)),NA())))</f>
        <v>#N/A</v>
      </c>
      <c r="AH142" s="253" t="e">
        <f ca="true">+IF(AND(ISNUMBER(OFFSET('Sanitation Data'!$E$11,0,10*ROW('Sanitation Data'!E136))),CW142="Yes"),OFFSET('Sanitation Data'!$E$11,0,10*ROW('Sanitation Data'!E136)),IF(AND(ISNUMBER(OFFSET('Sanitation Data'!$E$11,0,10*ROW('Sanitation Data'!E136))),CW142="No",ISNUMBER(OFFSET('Sanitation Data'!$E$11,0,10*ROW('Sanitation Data'!E136)))),CONCATENATE("[",ROUND(OFFSET('Sanitation Data'!$E$11,0,10*ROW('Sanitation Data'!E136)),0),"]"),IF(AND(ISNUMBER(OFFSET('Sanitation Data'!$E$11,0,10*ROW('Sanitation Data'!E136))),CW142="",ISNUMBER(OFFSET('Sanitation Data'!$E$11,0,10*ROW('Sanitation Data'!E136)))),OFFSET('Sanitation Data'!$E$11,0,10*ROW('Sanitation Data'!E136)),NA())))</f>
        <v>#N/A</v>
      </c>
      <c r="AI142" s="253" t="e">
        <f ca="true">+IF(AND(ISNUMBER(OFFSET('Sanitation Data'!$E$12,0,10*ROW('Sanitation Data'!E136))),CX142="Yes"),OFFSET('Sanitation Data'!$E$12,0,10*ROW('Sanitation Data'!E136)),IF(AND(ISNUMBER(OFFSET('Sanitation Data'!$E$12,0,10*ROW('Sanitation Data'!E136))),CX142="No",ISNUMBER(OFFSET('Sanitation Data'!$E$12,0,10*ROW('Sanitation Data'!E136)))),CONCATENATE("[",ROUND(OFFSET('Sanitation Data'!$E$12,0,10*ROW('Sanitation Data'!E136)),0),"]"),IF(AND(ISNUMBER(OFFSET('Sanitation Data'!$E$12,0,10*ROW('Sanitation Data'!E136))),CX142="",ISNUMBER(OFFSET('Sanitation Data'!$E$12,0,10*ROW('Sanitation Data'!E136)))),OFFSET('Sanitation Data'!$E$12,0,10*ROW('Sanitation Data'!E136)),NA())))</f>
        <v>#N/A</v>
      </c>
      <c r="AJ142" s="253" t="e">
        <f ca="true">+IF(AND(ISNUMBER(OFFSET('Sanitation Data'!$E$13,0,10*ROW('Sanitation Data'!E136))),CY142="Yes"),OFFSET('Sanitation Data'!$E$13,0,10*ROW('Sanitation Data'!E136)),IF(AND(ISNUMBER(OFFSET('Sanitation Data'!$E$13,0,10*ROW('Sanitation Data'!E136))),CY142="No",ISNUMBER(OFFSET('Sanitation Data'!$E$13,0,10*ROW('Sanitation Data'!E136)))),CONCATENATE("[",ROUND(OFFSET('Sanitation Data'!$E$13,0,10*ROW('Sanitation Data'!E136)),0),"]"),IF(AND(ISNUMBER(OFFSET('Sanitation Data'!$E$13,0,10*ROW('Sanitation Data'!E136))),CY142="",ISNUMBER(OFFSET('Sanitation Data'!$E$13,0,10*ROW('Sanitation Data'!E136)))),OFFSET('Sanitation Data'!$E$13,0,10*ROW('Sanitation Data'!E136)),NA())))</f>
        <v>#N/A</v>
      </c>
      <c r="AK142" s="253" t="e">
        <f ca="true">+IF(AND(ISNUMBER(OFFSET('Sanitation Data'!$F$5,0,10*ROW('Sanitation Data'!F136))),CZ142="Yes"),100-OFFSET('Sanitation Data'!$F$5,0,10*ROW('Sanitation Data'!F136)),IF(AND(ISNUMBER(OFFSET('Sanitation Data'!$F$5,0,10*ROW('Sanitation Data'!F136))),CZ142="No",ISNUMBER(OFFSET('Sanitation Data'!$F$5,0,10*ROW('Sanitation Data'!F136)))),CONCATENATE("[",ROUND(100-OFFSET('Sanitation Data'!$F$5,0,10*ROW('Sanitation Data'!F136)),0),"]"),IF(AND(ISNUMBER(OFFSET('Sanitation Data'!$F$5,0,10*ROW('Sanitation Data'!F136))),CZ142="",ISNUMBER(OFFSET('Sanitation Data'!$F$5,0,10*ROW('Sanitation Data'!F136)))),100-OFFSET('Sanitation Data'!$F$5,0,10*ROW('Sanitation Data'!F136)),NA())))</f>
        <v>#N/A</v>
      </c>
      <c r="AL142" s="253" t="e">
        <f ca="true">+IF(AND(ISNUMBER(OFFSET('Sanitation Data'!$F$7,0,10*ROW('Sanitation Data'!F136))),DA142="Yes"),OFFSET('Sanitation Data'!$F$7,0,10*ROW('Sanitation Data'!F136)),IF(AND(ISNUMBER(OFFSET('Sanitation Data'!$F$7,0,10*ROW('Sanitation Data'!F136))),DA142="No",ISNUMBER(OFFSET('Sanitation Data'!$F$7,0,10*ROW('Sanitation Data'!F136)))),CONCATENATE("[",ROUND(OFFSET('Sanitation Data'!$F$7,0,10*ROW('Sanitation Data'!F136)),0),"]"),IF(AND(ISNUMBER(OFFSET('Sanitation Data'!$F$7,0,10*ROW('Sanitation Data'!F136))),DA142="",ISNUMBER(OFFSET('Sanitation Data'!$F$7,0,10*ROW('Sanitation Data'!F136)))),OFFSET('Sanitation Data'!$F$7,0,10*ROW('Sanitation Data'!F136)),NA())))</f>
        <v>#N/A</v>
      </c>
      <c r="AM142" s="253" t="e">
        <f ca="true">+IF(AND(ISNUMBER(OFFSET('Sanitation Data'!$F$11,0,10*ROW('Sanitation Data'!F136))),DB142="Yes"),OFFSET('Sanitation Data'!$F$11,0,10*ROW('Sanitation Data'!F136)),IF(AND(ISNUMBER(OFFSET('Sanitation Data'!$F$11,0,10*ROW('Sanitation Data'!F136))),DB142="No",ISNUMBER(OFFSET('Sanitation Data'!$F$11,0,10*ROW('Sanitation Data'!F136)))),CONCATENATE("[",ROUND(OFFSET('Sanitation Data'!$F$11,0,10*ROW('Sanitation Data'!F136)),0),"]"),IF(AND(ISNUMBER(OFFSET('Sanitation Data'!$F$11,0,10*ROW('Sanitation Data'!F136))),DB142="",ISNUMBER(OFFSET('Sanitation Data'!$F$11,0,10*ROW('Sanitation Data'!F136)))),OFFSET('Sanitation Data'!$F$11,0,10*ROW('Sanitation Data'!F136)),NA())))</f>
        <v>#N/A</v>
      </c>
      <c r="AN142" s="253" t="e">
        <f ca="true">+IF(AND(ISNUMBER(OFFSET('Sanitation Data'!$F$12,0,10*ROW('Sanitation Data'!F136))),DC142="Yes"),OFFSET('Sanitation Data'!$F$12,0,10*ROW('Sanitation Data'!F136)),IF(AND(ISNUMBER(OFFSET('Sanitation Data'!$F$12,0,10*ROW('Sanitation Data'!F136))),DC142="No",ISNUMBER(OFFSET('Sanitation Data'!$F$12,0,10*ROW('Sanitation Data'!F136)))),CONCATENATE("[",ROUND(OFFSET('Sanitation Data'!$F$12,0,10*ROW('Sanitation Data'!F136)),0),"]"),IF(AND(ISNUMBER(OFFSET('Sanitation Data'!$F$12,0,10*ROW('Sanitation Data'!F136))),DC142="",ISNUMBER(OFFSET('Sanitation Data'!$F$12,0,10*ROW('Sanitation Data'!F136)))),OFFSET('Sanitation Data'!$F$12,0,10*ROW('Sanitation Data'!F136)),NA())))</f>
        <v>#N/A</v>
      </c>
      <c r="AO142" s="253" t="e">
        <f ca="true">+IF(AND(ISNUMBER(OFFSET('Sanitation Data'!$F$13,0,10*ROW('Sanitation Data'!F136))),DD142="Yes"),OFFSET('Sanitation Data'!$F$13,0,10*ROW('Sanitation Data'!F136)),IF(AND(ISNUMBER(OFFSET('Sanitation Data'!$F$13,0,10*ROW('Sanitation Data'!F136))),DD142="No",ISNUMBER(OFFSET('Sanitation Data'!$F$13,0,10*ROW('Sanitation Data'!F136)))),CONCATENATE("[",ROUND(OFFSET('Sanitation Data'!$F$13,0,10*ROW('Sanitation Data'!F136)),0),"]"),IF(AND(ISNUMBER(OFFSET('Sanitation Data'!$F$13,0,10*ROW('Sanitation Data'!F136))),DD142="",ISNUMBER(OFFSET('Sanitation Data'!$F$13,0,10*ROW('Sanitation Data'!F136)))),OFFSET('Sanitation Data'!$F$13,0,10*ROW('Sanitation Data'!F136)),NA())))</f>
        <v>#N/A</v>
      </c>
      <c r="AP142" s="253" t="e">
        <f ca="true">+IF(AND(ISNUMBER(OFFSET('Sanitation Data'!$G$5,0,10*ROW('Sanitation Data'!G136))),DE142="Yes"),100-OFFSET('Sanitation Data'!$G$5,0,10*ROW('Sanitation Data'!G136)),IF(AND(ISNUMBER(OFFSET('Sanitation Data'!$G$5,0,10*ROW('Sanitation Data'!G136))),DE142="No",ISNUMBER(OFFSET('Sanitation Data'!$G$5,0,10*ROW('Sanitation Data'!G136)))),CONCATENATE("[",ROUND(100-OFFSET('Sanitation Data'!$G$5,0,10*ROW('Sanitation Data'!G136)),0),"]"),IF(AND(ISNUMBER(OFFSET('Sanitation Data'!$G$5,0,10*ROW('Sanitation Data'!G136))),DE142="",ISNUMBER(OFFSET('Sanitation Data'!$G$5,0,10*ROW('Sanitation Data'!G136)))),100-OFFSET('Sanitation Data'!$G$5,0,10*ROW('Sanitation Data'!G136)),NA())))</f>
        <v>#N/A</v>
      </c>
      <c r="AQ142" s="253" t="e">
        <f ca="true">+IF(AND(ISNUMBER(OFFSET('Sanitation Data'!$G$7,0,10*ROW('Sanitation Data'!G136))),DF142="Yes"),OFFSET('Sanitation Data'!$G$7,0,10*ROW('Sanitation Data'!G136)),IF(AND(ISNUMBER(OFFSET('Sanitation Data'!$G$7,0,10*ROW('Sanitation Data'!G136))),DF142="No",ISNUMBER(OFFSET('Sanitation Data'!$G$7,0,10*ROW('Sanitation Data'!G136)))),CONCATENATE("[",ROUND(OFFSET('Sanitation Data'!$G$7,0,10*ROW('Sanitation Data'!G136)),0),"]"),IF(AND(ISNUMBER(OFFSET('Sanitation Data'!$G$7,0,10*ROW('Sanitation Data'!G136))),DF142="",ISNUMBER(OFFSET('Sanitation Data'!$G$7,0,10*ROW('Sanitation Data'!G136)))),OFFSET('Sanitation Data'!$G$7,0,10*ROW('Sanitation Data'!G136)),NA())))</f>
        <v>#N/A</v>
      </c>
      <c r="AR142" s="253" t="e">
        <f ca="true">+IF(AND(ISNUMBER(OFFSET('Sanitation Data'!$G$11,0,10*ROW('Sanitation Data'!G136))),DG142="Yes"),OFFSET('Sanitation Data'!$G$11,0,10*ROW('Sanitation Data'!G136)),IF(AND(ISNUMBER(OFFSET('Sanitation Data'!$G$11,0,10*ROW('Sanitation Data'!G136))),DG142="No",ISNUMBER(OFFSET('Sanitation Data'!$G$11,0,10*ROW('Sanitation Data'!G136)))),CONCATENATE("[",ROUND(OFFSET('Sanitation Data'!$G$11,0,10*ROW('Sanitation Data'!G136)),0),"]"),IF(AND(ISNUMBER(OFFSET('Sanitation Data'!$G$11,0,10*ROW('Sanitation Data'!G136))),DG142="",ISNUMBER(OFFSET('Sanitation Data'!$G$11,0,10*ROW('Sanitation Data'!G136)))),OFFSET('Sanitation Data'!$G$11,0,10*ROW('Sanitation Data'!G136)),NA())))</f>
        <v>#N/A</v>
      </c>
      <c r="AS142" s="253" t="e">
        <f ca="true">+IF(AND(ISNUMBER(OFFSET('Sanitation Data'!$G$12,0,10*ROW('Sanitation Data'!G136))),DH142="Yes"),OFFSET('Sanitation Data'!$G$12,0,10*ROW('Sanitation Data'!G136)),IF(AND(ISNUMBER(OFFSET('Sanitation Data'!$G$12,0,10*ROW('Sanitation Data'!G136))),DH142="No",ISNUMBER(OFFSET('Sanitation Data'!$G$12,0,10*ROW('Sanitation Data'!G136)))),CONCATENATE("[",ROUND(OFFSET('Sanitation Data'!$G$12,0,10*ROW('Sanitation Data'!G136)),0),"]"),IF(AND(ISNUMBER(OFFSET('Sanitation Data'!$G$12,0,10*ROW('Sanitation Data'!G136))),DH142="",ISNUMBER(OFFSET('Sanitation Data'!$G$12,0,10*ROW('Sanitation Data'!G136)))),OFFSET('Sanitation Data'!$G$12,0,10*ROW('Sanitation Data'!G136)),NA())))</f>
        <v>#N/A</v>
      </c>
      <c r="AT142" s="253" t="e">
        <f ca="true">+IF(AND(ISNUMBER(OFFSET('Sanitation Data'!$G$13,0,10*ROW('Sanitation Data'!G136))),DI142="Yes"),OFFSET('Sanitation Data'!$G$13,0,10*ROW('Sanitation Data'!G136)),IF(AND(ISNUMBER(OFFSET('Sanitation Data'!$G$13,0,10*ROW('Sanitation Data'!G136))),DI142="No",ISNUMBER(OFFSET('Sanitation Data'!$G$13,0,10*ROW('Sanitation Data'!G136)))),CONCATENATE("[",ROUND(OFFSET('Sanitation Data'!$G$13,0,10*ROW('Sanitation Data'!G136)),0),"]"),IF(AND(ISNUMBER(OFFSET('Sanitation Data'!$G$13,0,10*ROW('Sanitation Data'!G136))),DI142="",ISNUMBER(OFFSET('Sanitation Data'!$G$13,0,10*ROW('Sanitation Data'!G136)))),OFFSET('Sanitation Data'!$G$13,0,10*ROW('Sanitation Data'!G136)),NA())))</f>
        <v>#N/A</v>
      </c>
      <c r="AU142" s="253" t="e">
        <f ca="true">+IF(AND(ISNUMBER(OFFSET('Sanitation Data'!$H$5,0,10*ROW('Sanitation Data'!H136))),DJ142="Yes"),100-OFFSET('Sanitation Data'!$H$5,0,10*ROW('Sanitation Data'!H136)),IF(AND(ISNUMBER(OFFSET('Sanitation Data'!$H$5,0,10*ROW('Sanitation Data'!H136))),DJ142="No",ISNUMBER(OFFSET('Sanitation Data'!$H$5,0,10*ROW('Sanitation Data'!H136)))),CONCATENATE("[",ROUND(100-OFFSET('Sanitation Data'!$H$5,0,10*ROW('Sanitation Data'!H136)),0),"]"),IF(AND(ISNUMBER(OFFSET('Sanitation Data'!$H$5,0,10*ROW('Sanitation Data'!H136))),DJ142="",ISNUMBER(OFFSET('Sanitation Data'!$H$5,0,10*ROW('Sanitation Data'!H136)))),100-OFFSET('Sanitation Data'!$H$5,0,10*ROW('Sanitation Data'!H136)),NA())))</f>
        <v>#N/A</v>
      </c>
      <c r="AV142" s="253" t="e">
        <f ca="true">+IF(AND(ISNUMBER(OFFSET('Sanitation Data'!$H$7,0,10*ROW('Sanitation Data'!H136))),DK142="Yes"),OFFSET('Sanitation Data'!$H$7,0,10*ROW('Sanitation Data'!H136)),IF(AND(ISNUMBER(OFFSET('Sanitation Data'!$H$7,0,10*ROW('Sanitation Data'!H136))),DK142="No",ISNUMBER(OFFSET('Sanitation Data'!$H$7,0,10*ROW('Sanitation Data'!H136)))),CONCATENATE("[",ROUND(OFFSET('Sanitation Data'!$H$7,0,10*ROW('Sanitation Data'!H136)),0),"]"),IF(AND(ISNUMBER(OFFSET('Sanitation Data'!$H$7,0,10*ROW('Sanitation Data'!H136))),DK142="",ISNUMBER(OFFSET('Sanitation Data'!$H$7,0,10*ROW('Sanitation Data'!H136)))),OFFSET('Sanitation Data'!$H$7,0,10*ROW('Sanitation Data'!H136)),NA())))</f>
        <v>#N/A</v>
      </c>
      <c r="AW142" s="253" t="e">
        <f ca="true">+IF(AND(ISNUMBER(OFFSET('Sanitation Data'!$H$11,0,10*ROW('Sanitation Data'!H136))),DL142="Yes"),OFFSET('Sanitation Data'!$H$11,0,10*ROW('Sanitation Data'!H136)),IF(AND(ISNUMBER(OFFSET('Sanitation Data'!$H$11,0,10*ROW('Sanitation Data'!H136))),DL142="No",ISNUMBER(OFFSET('Sanitation Data'!$H$11,0,10*ROW('Sanitation Data'!H136)))),CONCATENATE("[",ROUND(OFFSET('Sanitation Data'!$H$11,0,10*ROW('Sanitation Data'!H136)),0),"]"),IF(AND(ISNUMBER(OFFSET('Sanitation Data'!$H$11,0,10*ROW('Sanitation Data'!H136))),DL142="",ISNUMBER(OFFSET('Sanitation Data'!$H$11,0,10*ROW('Sanitation Data'!H136)))),OFFSET('Sanitation Data'!$H$11,0,10*ROW('Sanitation Data'!H136)),NA())))</f>
        <v>#N/A</v>
      </c>
      <c r="AX142" s="253" t="e">
        <f ca="true">+IF(AND(ISNUMBER(OFFSET('Sanitation Data'!$H$12,0,10*ROW('Sanitation Data'!H136))),DM142="Yes"),OFFSET('Sanitation Data'!$H$12,0,10*ROW('Sanitation Data'!H136)),IF(AND(ISNUMBER(OFFSET('Sanitation Data'!$H$12,0,10*ROW('Sanitation Data'!H136))),DM142="No",ISNUMBER(OFFSET('Sanitation Data'!$H$12,0,10*ROW('Sanitation Data'!H136)))),CONCATENATE("[",ROUND(OFFSET('Sanitation Data'!$H$12,0,10*ROW('Sanitation Data'!H136)),0),"]"),IF(AND(ISNUMBER(OFFSET('Sanitation Data'!$H$12,0,10*ROW('Sanitation Data'!H136))),DM142="",ISNUMBER(OFFSET('Sanitation Data'!$H$12,0,10*ROW('Sanitation Data'!H136)))),OFFSET('Sanitation Data'!$H$12,0,10*ROW('Sanitation Data'!H136)),NA())))</f>
        <v>#N/A</v>
      </c>
      <c r="AY142" s="253" t="e">
        <f ca="true">+IF(AND(ISNUMBER(OFFSET('Sanitation Data'!$H$13,0,10*ROW('Sanitation Data'!H136))),DN142="Yes"),OFFSET('Sanitation Data'!$H$13,0,10*ROW('Sanitation Data'!H136)),IF(AND(ISNUMBER(OFFSET('Sanitation Data'!$H$13,0,10*ROW('Sanitation Data'!H136))),DN142="No",ISNUMBER(OFFSET('Sanitation Data'!$H$13,0,10*ROW('Sanitation Data'!H136)))),CONCATENATE("[",ROUND(OFFSET('Sanitation Data'!$H$13,0,10*ROW('Sanitation Data'!H136)),0),"]"),IF(AND(ISNUMBER(OFFSET('Sanitation Data'!$H$13,0,10*ROW('Sanitation Data'!H136))),DN142="",ISNUMBER(OFFSET('Sanitation Data'!$H$13,0,10*ROW('Sanitation Data'!H136)))),OFFSET('Sanitation Data'!$H$13,0,10*ROW('Sanitation Data'!H136)),NA())))</f>
        <v>#N/A</v>
      </c>
      <c r="AZ142" s="254" t="e">
        <f ca="true">+IF(AND(ISNUMBER(OFFSET('Hygiene Data'!$C$6,0,10*ROW('Hygiene Data'!C136))),DO142="Yes"),OFFSET('Hygiene Data'!$C$6,0,10*ROW('Hygiene Data'!C136)),IF(AND(ISNUMBER(OFFSET('Hygiene Data'!$C$6,0,10*ROW('Hygiene Data'!C136))),DO142="No",ISNUMBER(OFFSET('Hygiene Data'!$C$6,0,10*ROW('Hygiene Data'!C136)))),CONCATENATE("[",ROUND(OFFSET('Hygiene Data'!$C$6,0,10*ROW('Hygiene Data'!C136)),0),"]"),IF(AND(ISNUMBER(OFFSET('Hygiene Data'!$C$6,0,10*ROW('Hygiene Data'!C136))),DO142="",ISNUMBER(OFFSET('Hygiene Data'!$C$6,0,10*ROW('Hygiene Data'!C136)))),OFFSET('Hygiene Data'!$C$6,0,10*ROW('Hygiene Data'!C136)),NA())))</f>
        <v>#N/A</v>
      </c>
      <c r="BA142" s="254" t="e">
        <f ca="true">+IF(AND(ISNUMBER(OFFSET('Hygiene Data'!$C$8,0,10*ROW('Hygiene Data'!C136))),DP142="Yes"),OFFSET('Hygiene Data'!$C$8,0,10*ROW('Hygiene Data'!C136)),IF(AND(ISNUMBER(OFFSET('Hygiene Data'!$C$8,0,10*ROW('Hygiene Data'!C136))),DP142="No",ISNUMBER(OFFSET('Hygiene Data'!$C$8,0,10*ROW('Hygiene Data'!C136)))),CONCATENATE("[",ROUND(OFFSET('Hygiene Data'!$C$8,0,10*ROW('Hygiene Data'!C136)),0),"]"),IF(AND(ISNUMBER(OFFSET('Hygiene Data'!$C$8,0,10*ROW('Hygiene Data'!C136))),DP142="",ISNUMBER(OFFSET('Hygiene Data'!$C$8,0,10*ROW('Hygiene Data'!C136)))),OFFSET('Hygiene Data'!$C$8,0,10*ROW('Hygiene Data'!C136)),NA())))</f>
        <v>#N/A</v>
      </c>
      <c r="BB142" s="254" t="e">
        <f ca="true">+IF(AND(ISNUMBER(OFFSET('Hygiene Data'!$C$10,0,10*ROW('Hygiene Data'!C136))),DQ142="Yes"),OFFSET('Hygiene Data'!$C$10,0,10*ROW('Hygiene Data'!C136)),IF(AND(ISNUMBER(OFFSET('Hygiene Data'!$C$10,0,10*ROW('Hygiene Data'!C136))),DQ142="No",ISNUMBER(OFFSET('Hygiene Data'!$C$10,0,10*ROW('Hygiene Data'!C136)))),CONCATENATE("[",ROUND(OFFSET('Hygiene Data'!$C$10,0,10*ROW('Hygiene Data'!C136)),0),"]"),IF(AND(ISNUMBER(OFFSET('Hygiene Data'!$C$10,0,10*ROW('Hygiene Data'!C136))),DQ142="",ISNUMBER(OFFSET('Hygiene Data'!$C$10,0,10*ROW('Hygiene Data'!C136)))),OFFSET('Hygiene Data'!$C$10,0,10*ROW('Hygiene Data'!C136)),NA())))</f>
        <v>#N/A</v>
      </c>
      <c r="BC142" s="254" t="e">
        <f ca="true">+IF(AND(ISNUMBER(OFFSET('Hygiene Data'!$D$6,0,10*ROW('Hygiene Data'!D136))),DR142="Yes"),OFFSET('Hygiene Data'!$D$6,0,10*ROW('Hygiene Data'!D136)),IF(AND(ISNUMBER(OFFSET('Hygiene Data'!$D$6,0,10*ROW('Hygiene Data'!D136))),DR142="No",ISNUMBER(OFFSET('Hygiene Data'!$D$6,0,10*ROW('Hygiene Data'!D136)))),CONCATENATE("[",ROUND(OFFSET('Hygiene Data'!$D$6,0,10*ROW('Hygiene Data'!D136)),0),"]"),IF(AND(ISNUMBER(OFFSET('Hygiene Data'!$D$6,0,10*ROW('Hygiene Data'!D136))),DR142="",ISNUMBER(OFFSET('Hygiene Data'!$D$6,0,10*ROW('Hygiene Data'!D136)))),OFFSET('Hygiene Data'!$D$6,0,10*ROW('Hygiene Data'!D136)),NA())))</f>
        <v>#N/A</v>
      </c>
      <c r="BD142" s="254" t="e">
        <f ca="true">+IF(AND(ISNUMBER(OFFSET('Hygiene Data'!$D$8,0,10*ROW('Hygiene Data'!D136))),DS142="Yes"),OFFSET('Hygiene Data'!$D$8,0,10*ROW('Hygiene Data'!D136)),IF(AND(ISNUMBER(OFFSET('Hygiene Data'!$D$8,0,10*ROW('Hygiene Data'!D136))),DS142="No",ISNUMBER(OFFSET('Hygiene Data'!$D$8,0,10*ROW('Hygiene Data'!D136)))),CONCATENATE("[",ROUND(OFFSET('Hygiene Data'!$D$8,0,10*ROW('Hygiene Data'!D136)),0),"]"),IF(AND(ISNUMBER(OFFSET('Hygiene Data'!$D$8,0,10*ROW('Hygiene Data'!D136))),DS142="",ISNUMBER(OFFSET('Hygiene Data'!$D$8,0,10*ROW('Hygiene Data'!D136)))),OFFSET('Hygiene Data'!$D$8,0,10*ROW('Hygiene Data'!D136)),NA())))</f>
        <v>#N/A</v>
      </c>
      <c r="BE142" s="254" t="e">
        <f ca="true">+IF(AND(ISNUMBER(OFFSET('Hygiene Data'!$D$10,0,10*ROW('Hygiene Data'!D136))),DT142="Yes"),OFFSET('Hygiene Data'!$D$10,0,10*ROW('Hygiene Data'!D136)),IF(AND(ISNUMBER(OFFSET('Hygiene Data'!$D$10,0,10*ROW('Hygiene Data'!D136))),DT142="No",ISNUMBER(OFFSET('Hygiene Data'!$D$10,0,10*ROW('Hygiene Data'!D136)))),CONCATENATE("[",ROUND(OFFSET('Hygiene Data'!$D$10,0,10*ROW('Hygiene Data'!D136)),0),"]"),IF(AND(ISNUMBER(OFFSET('Hygiene Data'!$D$10,0,10*ROW('Hygiene Data'!D136))),DT142="",ISNUMBER(OFFSET('Hygiene Data'!$D$10,0,10*ROW('Hygiene Data'!D136)))),OFFSET('Hygiene Data'!$D$10,0,10*ROW('Hygiene Data'!D136)),NA())))</f>
        <v>#N/A</v>
      </c>
      <c r="BF142" s="254" t="e">
        <f ca="true">+IF(AND(ISNUMBER(OFFSET('Hygiene Data'!$E$6,0,10*ROW('Hygiene Data'!E136))),DU142="Yes"),OFFSET('Hygiene Data'!$E$6,0,10*ROW('Hygiene Data'!E136)),IF(AND(ISNUMBER(OFFSET('Hygiene Data'!$E$6,0,10*ROW('Hygiene Data'!E136))),DU142="No",ISNUMBER(OFFSET('Hygiene Data'!$E$6,0,10*ROW('Hygiene Data'!E136)))),CONCATENATE("[",ROUND(OFFSET('Hygiene Data'!$E$6,0,10*ROW('Hygiene Data'!E136)),0),"]"),IF(AND(ISNUMBER(OFFSET('Hygiene Data'!$E$6,0,10*ROW('Hygiene Data'!E136))),DU142="",ISNUMBER(OFFSET('Hygiene Data'!$E$6,0,10*ROW('Hygiene Data'!E136)))),OFFSET('Hygiene Data'!$E$6,0,10*ROW('Hygiene Data'!E136)),NA())))</f>
        <v>#N/A</v>
      </c>
      <c r="BG142" s="254" t="e">
        <f ca="true">+IF(AND(ISNUMBER(OFFSET('Hygiene Data'!$E$8,0,10*ROW('Hygiene Data'!E136))),DV142="Yes"),OFFSET('Hygiene Data'!$E$8,0,10*ROW('Hygiene Data'!E136)),IF(AND(ISNUMBER(OFFSET('Hygiene Data'!$E$8,0,10*ROW('Hygiene Data'!E136))),DV142="No",ISNUMBER(OFFSET('Hygiene Data'!$E$8,0,10*ROW('Hygiene Data'!E136)))),CONCATENATE("[",ROUND(OFFSET('Hygiene Data'!$E$8,0,10*ROW('Hygiene Data'!E136)),0),"]"),IF(AND(ISNUMBER(OFFSET('Hygiene Data'!$E$8,0,10*ROW('Hygiene Data'!E136))),DV142="",ISNUMBER(OFFSET('Hygiene Data'!$E$8,0,10*ROW('Hygiene Data'!E136)))),OFFSET('Hygiene Data'!$E$8,0,10*ROW('Hygiene Data'!E136)),NA())))</f>
        <v>#N/A</v>
      </c>
      <c r="BH142" s="254" t="e">
        <f ca="true">+IF(AND(ISNUMBER(OFFSET('Hygiene Data'!$E$10,0,10*ROW('Hygiene Data'!E136))),DW142="Yes"),OFFSET('Hygiene Data'!$E$10,0,10*ROW('Hygiene Data'!E136)),IF(AND(ISNUMBER(OFFSET('Hygiene Data'!$E$10,0,10*ROW('Hygiene Data'!E136))),DW142="No",ISNUMBER(OFFSET('Hygiene Data'!$E$10,0,10*ROW('Hygiene Data'!E136)))),CONCATENATE("[",ROUND(OFFSET('Hygiene Data'!$E$10,0,10*ROW('Hygiene Data'!E136)),0),"]"),IF(AND(ISNUMBER(OFFSET('Hygiene Data'!$E$10,0,10*ROW('Hygiene Data'!E136))),DW142="",ISNUMBER(OFFSET('Hygiene Data'!$E$10,0,10*ROW('Hygiene Data'!E136)))),OFFSET('Hygiene Data'!$E$10,0,10*ROW('Hygiene Data'!E136)),NA())))</f>
        <v>#N/A</v>
      </c>
      <c r="BI142" s="254" t="e">
        <f ca="true">+IF(AND(ISNUMBER(OFFSET('Hygiene Data'!$F$6,0,10*ROW('Hygiene Data'!F136))),DX142="Yes"),OFFSET('Hygiene Data'!$F$6,0,10*ROW('Hygiene Data'!F136)),IF(AND(ISNUMBER(OFFSET('Hygiene Data'!$F$6,0,10*ROW('Hygiene Data'!F136))),DX142="No",ISNUMBER(OFFSET('Hygiene Data'!$F$6,0,10*ROW('Hygiene Data'!F136)))),CONCATENATE("[",ROUND(OFFSET('Hygiene Data'!$F$6,0,10*ROW('Hygiene Data'!F136)),0),"]"),IF(AND(ISNUMBER(OFFSET('Hygiene Data'!$F$6,0,10*ROW('Hygiene Data'!F136))),DX142="",ISNUMBER(OFFSET('Hygiene Data'!$F$6,0,10*ROW('Hygiene Data'!F136)))),OFFSET('Hygiene Data'!$F$6,0,10*ROW('Hygiene Data'!F136)),NA())))</f>
        <v>#N/A</v>
      </c>
      <c r="BJ142" s="254" t="e">
        <f ca="true">+IF(AND(ISNUMBER(OFFSET('Hygiene Data'!$F$8,0,10*ROW('Hygiene Data'!F136))),DY142="Yes"),OFFSET('Hygiene Data'!$F$8,0,10*ROW('Hygiene Data'!F136)),IF(AND(ISNUMBER(OFFSET('Hygiene Data'!$F$8,0,10*ROW('Hygiene Data'!F136))),DY142="No",ISNUMBER(OFFSET('Hygiene Data'!$F$8,0,10*ROW('Hygiene Data'!F136)))),CONCATENATE("[",ROUND(OFFSET('Hygiene Data'!$F$8,0,10*ROW('Hygiene Data'!F136)),0),"]"),IF(AND(ISNUMBER(OFFSET('Hygiene Data'!$F$8,0,10*ROW('Hygiene Data'!F136))),DY142="",ISNUMBER(OFFSET('Hygiene Data'!$F$8,0,10*ROW('Hygiene Data'!F136)))),OFFSET('Hygiene Data'!$F$8,0,10*ROW('Hygiene Data'!F136)),NA())))</f>
        <v>#N/A</v>
      </c>
      <c r="BK142" s="254" t="e">
        <f ca="true">+IF(AND(ISNUMBER(OFFSET('Hygiene Data'!$F$10,0,10*ROW('Hygiene Data'!F136))),DZ142="Yes"),OFFSET('Hygiene Data'!$F$10,0,10*ROW('Hygiene Data'!F136)),IF(AND(ISNUMBER(OFFSET('Hygiene Data'!$F$10,0,10*ROW('Hygiene Data'!F136))),DZ142="No",ISNUMBER(OFFSET('Hygiene Data'!$F$10,0,10*ROW('Hygiene Data'!F136)))),CONCATENATE("[",ROUND(OFFSET('Hygiene Data'!$F$10,0,10*ROW('Hygiene Data'!F136)),0),"]"),IF(AND(ISNUMBER(OFFSET('Hygiene Data'!$F$10,0,10*ROW('Hygiene Data'!F136))),DZ142="",ISNUMBER(OFFSET('Hygiene Data'!$F$10,0,10*ROW('Hygiene Data'!F136)))),OFFSET('Hygiene Data'!$F$10,0,10*ROW('Hygiene Data'!F136)),NA())))</f>
        <v>#N/A</v>
      </c>
      <c r="BL142" s="254" t="e">
        <f ca="true">+IF(AND(ISNUMBER(OFFSET('Hygiene Data'!$G$6,0,10*ROW('Hygiene Data'!G136))),EA142="Yes"),OFFSET('Hygiene Data'!$G$6,0,10*ROW('Hygiene Data'!G136)),IF(AND(ISNUMBER(OFFSET('Hygiene Data'!$G$6,0,10*ROW('Hygiene Data'!G136))),EA142="No",ISNUMBER(OFFSET('Hygiene Data'!$G$6,0,10*ROW('Hygiene Data'!G136)))),CONCATENATE("[",ROUND(OFFSET('Hygiene Data'!$G$6,0,10*ROW('Hygiene Data'!G136)),0),"]"),IF(AND(ISNUMBER(OFFSET('Hygiene Data'!$G$6,0,10*ROW('Hygiene Data'!G136))),EA142="",ISNUMBER(OFFSET('Hygiene Data'!$G$6,0,10*ROW('Hygiene Data'!G136)))),OFFSET('Hygiene Data'!$G$6,0,10*ROW('Hygiene Data'!G136)),NA())))</f>
        <v>#N/A</v>
      </c>
      <c r="BM142" s="254" t="e">
        <f ca="true">+IF(AND(ISNUMBER(OFFSET('Hygiene Data'!$G$8,0,10*ROW('Hygiene Data'!G136))),EB142="Yes"),OFFSET('Hygiene Data'!$G$8,0,10*ROW('Hygiene Data'!G136)),IF(AND(ISNUMBER(OFFSET('Hygiene Data'!$G$8,0,10*ROW('Hygiene Data'!G136))),EB142="No",ISNUMBER(OFFSET('Hygiene Data'!$G$8,0,10*ROW('Hygiene Data'!G136)))),CONCATENATE("[",ROUND(OFFSET('Hygiene Data'!$G$8,0,10*ROW('Hygiene Data'!G136)),0),"]"),IF(AND(ISNUMBER(OFFSET('Hygiene Data'!$G$8,0,10*ROW('Hygiene Data'!G136))),EB142="",ISNUMBER(OFFSET('Hygiene Data'!$G$8,0,10*ROW('Hygiene Data'!G136)))),OFFSET('Hygiene Data'!$G$8,0,10*ROW('Hygiene Data'!G136)),NA())))</f>
        <v>#N/A</v>
      </c>
      <c r="BN142" s="254" t="e">
        <f ca="true">+IF(AND(ISNUMBER(OFFSET('Hygiene Data'!$G$10,0,10*ROW('Hygiene Data'!G136))),EC142="Yes"),OFFSET('Hygiene Data'!$G$10,0,10*ROW('Hygiene Data'!G136)),IF(AND(ISNUMBER(OFFSET('Hygiene Data'!$G$10,0,10*ROW('Hygiene Data'!G136))),EC142="No",ISNUMBER(OFFSET('Hygiene Data'!$G$10,0,10*ROW('Hygiene Data'!G136)))),CONCATENATE("[",ROUND(OFFSET('Hygiene Data'!$G$10,0,10*ROW('Hygiene Data'!G136)),0),"]"),IF(AND(ISNUMBER(OFFSET('Hygiene Data'!$G$10,0,10*ROW('Hygiene Data'!G136))),EC142="",ISNUMBER(OFFSET('Hygiene Data'!$G$10,0,10*ROW('Hygiene Data'!G136)))),OFFSET('Hygiene Data'!$G$10,0,10*ROW('Hygiene Data'!G136)),NA())))</f>
        <v>#N/A</v>
      </c>
      <c r="BO142" s="254" t="e">
        <f ca="true">+IF(AND(ISNUMBER(OFFSET('Hygiene Data'!$H$6,0,10*ROW('Hygiene Data'!H136))),ED142="Yes"),OFFSET('Hygiene Data'!$H$6,0,10*ROW('Hygiene Data'!H136)),IF(AND(ISNUMBER(OFFSET('Hygiene Data'!$H$6,0,10*ROW('Hygiene Data'!H136))),ED142="No",ISNUMBER(OFFSET('Hygiene Data'!$H$6,0,10*ROW('Hygiene Data'!H136)))),CONCATENATE("[",ROUND(OFFSET('Hygiene Data'!$H$6,0,10*ROW('Hygiene Data'!H136)),0),"]"),IF(AND(ISNUMBER(OFFSET('Hygiene Data'!$H$6,0,10*ROW('Hygiene Data'!H136))),ED142="",ISNUMBER(OFFSET('Hygiene Data'!$H$6,0,10*ROW('Hygiene Data'!H136)))),OFFSET('Hygiene Data'!$H$6,0,10*ROW('Hygiene Data'!H136)),NA())))</f>
        <v>#N/A</v>
      </c>
      <c r="BP142" s="254" t="e">
        <f ca="true">+IF(AND(ISNUMBER(OFFSET('Hygiene Data'!$H$8,0,10*ROW('Hygiene Data'!H136))),EE142="Yes"),OFFSET('Hygiene Data'!$H$8,0,10*ROW('Hygiene Data'!H136)),IF(AND(ISNUMBER(OFFSET('Hygiene Data'!$H$8,0,10*ROW('Hygiene Data'!H136))),EE142="No",ISNUMBER(OFFSET('Hygiene Data'!$H$8,0,10*ROW('Hygiene Data'!H136)))),CONCATENATE("[",ROUND(OFFSET('Hygiene Data'!$H$8,0,10*ROW('Hygiene Data'!H136)),0),"]"),IF(AND(ISNUMBER(OFFSET('Hygiene Data'!$H$8,0,10*ROW('Hygiene Data'!H136))),EE142="",ISNUMBER(OFFSET('Hygiene Data'!$H$8,0,10*ROW('Hygiene Data'!H136)))),OFFSET('Hygiene Data'!$H$8,0,10*ROW('Hygiene Data'!H136)),NA())))</f>
        <v>#N/A</v>
      </c>
      <c r="BQ142" s="254" t="e">
        <f ca="true">+IF(AND(ISNUMBER(OFFSET('Hygiene Data'!$H$10,0,10*ROW('Hygiene Data'!H136))),EF142="Yes"),OFFSET('Hygiene Data'!$H$10,0,10*ROW('Hygiene Data'!H136)),IF(AND(ISNUMBER(OFFSET('Hygiene Data'!$H$10,0,10*ROW('Hygiene Data'!H136))),EF142="No",ISNUMBER(OFFSET('Hygiene Data'!$H$10,0,10*ROW('Hygiene Data'!H136)))),CONCATENATE("[",ROUND(OFFSET('Hygiene Data'!$H$10,0,10*ROW('Hygiene Data'!H136)),0),"]"),IF(AND(ISNUMBER(OFFSET('Hygiene Data'!$H$10,0,10*ROW('Hygiene Data'!H136))),EF142="",ISNUMBER(OFFSET('Hygiene Data'!$H$10,0,10*ROW('Hygiene Data'!H136)))),OFFSET('Hygiene Data'!$H$10,0,10*ROW('Hygiene Data'!H136)),NA())))</f>
        <v>#N/A</v>
      </c>
      <c r="BS142" s="36" t="str">
        <f ca="true">+IF(OFFSET('Water Data'!$C$28,0,10*ROW('Water Data'!C136))="","",OFFSET('Water Data'!$C$28,0,10*ROW('Water Data'!C136)))</f>
        <v/>
      </c>
      <c r="BT142" s="36" t="str">
        <f ca="true">+IF(OFFSET('Water Data'!$C$29,0,10*ROW('Water Data'!C136))="","",OFFSET('Water Data'!$C$29,0,10*ROW('Water Data'!C136)))</f>
        <v/>
      </c>
      <c r="BU142" s="36" t="str">
        <f ca="true">+IF(OFFSET('Water Data'!$C$30,0,10*ROW('Water Data'!C136))="","",OFFSET('Water Data'!$C$30,0,10*ROW('Water Data'!C136)))</f>
        <v/>
      </c>
      <c r="BV142" s="36" t="str">
        <f ca="true">+IF(OFFSET('Water Data'!$D$28,0,10*ROW('Water Data'!D136))="","",OFFSET('Water Data'!$D$28,0,10*ROW('Water Data'!D136)))</f>
        <v/>
      </c>
      <c r="BW142" s="36" t="str">
        <f ca="true">+IF(OFFSET('Water Data'!$D$29,0,10*ROW('Water Data'!D136))="","",OFFSET('Water Data'!$D$29,0,10*ROW('Water Data'!D136)))</f>
        <v/>
      </c>
      <c r="BX142" s="36" t="str">
        <f ca="true">+IF(OFFSET('Water Data'!$D$30,0,10*ROW('Water Data'!D136))="","",OFFSET('Water Data'!$D$30,0,10*ROW('Water Data'!D136)))</f>
        <v/>
      </c>
      <c r="BY142" s="36" t="str">
        <f ca="true">+IF(OFFSET('Water Data'!$E$28,0,10*ROW('Water Data'!E136))="","",OFFSET('Water Data'!$E$28,0,10*ROW('Water Data'!E136)))</f>
        <v/>
      </c>
      <c r="BZ142" s="36" t="str">
        <f ca="true">+IF(OFFSET('Water Data'!$E$29,0,10*ROW('Water Data'!E136))="","",OFFSET('Water Data'!$E$29,0,10*ROW('Water Data'!E136)))</f>
        <v/>
      </c>
      <c r="CA142" s="36" t="str">
        <f ca="true">+IF(OFFSET('Water Data'!$E$30,0,10*ROW('Water Data'!E136))="","",OFFSET('Water Data'!$E$30,0,10*ROW('Water Data'!E136)))</f>
        <v/>
      </c>
      <c r="CB142" s="36" t="str">
        <f ca="true">+IF(OFFSET('Water Data'!$F$28,0,10*ROW('Water Data'!F136))="","",OFFSET('Water Data'!$F$28,0,10*ROW('Water Data'!F136)))</f>
        <v/>
      </c>
      <c r="CC142" s="36" t="str">
        <f ca="true">+IF(OFFSET('Water Data'!$F$29,0,10*ROW('Water Data'!F136))="","",OFFSET('Water Data'!$F$29,0,10*ROW('Water Data'!F136)))</f>
        <v/>
      </c>
      <c r="CD142" s="36" t="str">
        <f ca="true">+IF(OFFSET('Water Data'!$F$30,0,10*ROW('Water Data'!F136))="","",OFFSET('Water Data'!$F$30,0,10*ROW('Water Data'!F136)))</f>
        <v/>
      </c>
      <c r="CE142" s="36" t="str">
        <f ca="true">+IF(OFFSET('Water Data'!$G$28,0,10*ROW('Water Data'!G136))="","",OFFSET('Water Data'!$G$28,0,10*ROW('Water Data'!G136)))</f>
        <v/>
      </c>
      <c r="CF142" s="36" t="str">
        <f ca="true">+IF(OFFSET('Water Data'!$G$29,0,10*ROW('Water Data'!G136))="","",OFFSET('Water Data'!$G$29,0,10*ROW('Water Data'!G136)))</f>
        <v/>
      </c>
      <c r="CG142" s="36" t="str">
        <f ca="true">+IF(OFFSET('Water Data'!$G$30,0,10*ROW('Water Data'!G136))="","",OFFSET('Water Data'!$G$30,0,10*ROW('Water Data'!G136)))</f>
        <v/>
      </c>
      <c r="CH142" s="36" t="str">
        <f ca="true">+IF(OFFSET('Water Data'!$H$28,0,10*ROW('Water Data'!H136))="","",OFFSET('Water Data'!$H$28,0,10*ROW('Water Data'!H136)))</f>
        <v/>
      </c>
      <c r="CI142" s="36" t="str">
        <f ca="true">+IF(OFFSET('Water Data'!$H$29,0,10*ROW('Water Data'!H136))="","",OFFSET('Water Data'!$H$29,0,10*ROW('Water Data'!H136)))</f>
        <v/>
      </c>
      <c r="CJ142" s="36" t="str">
        <f ca="true">+IF(OFFSET('Water Data'!$H$30,0,10*ROW('Water Data'!H136))="","",OFFSET('Water Data'!$H$30,0,10*ROW('Water Data'!H136)))</f>
        <v/>
      </c>
      <c r="CK142" s="36" t="str">
        <f ca="true">+IF(OFFSET('Sanitation Data'!$C$29,0,10*ROW('Sanitation Data'!C136))="","",OFFSET('Sanitation Data'!$C$29,0,10*ROW('Sanitation Data'!C136)))</f>
        <v/>
      </c>
      <c r="CL142" s="36" t="str">
        <f ca="true">+IF(OFFSET('Sanitation Data'!$C$30,0,10*ROW('Sanitation Data'!C136))="","",OFFSET('Sanitation Data'!$C$30,0,10*ROW('Sanitation Data'!C136)))</f>
        <v/>
      </c>
      <c r="CM142" s="36" t="str">
        <f ca="true">+IF(OFFSET('Sanitation Data'!$C$31,0,10*ROW('Sanitation Data'!C136))="","",OFFSET('Sanitation Data'!$C$31,0,10*ROW('Sanitation Data'!C136)))</f>
        <v/>
      </c>
      <c r="CN142" s="36" t="str">
        <f ca="true">+IF(OFFSET('Sanitation Data'!$C$32,0,10*ROW('Sanitation Data'!C136))="","",OFFSET('Sanitation Data'!$C$32,0,10*ROW('Sanitation Data'!C136)))</f>
        <v/>
      </c>
      <c r="CO142" s="36" t="str">
        <f ca="true">+IF(OFFSET('Sanitation Data'!$C$33,0,10*ROW('Sanitation Data'!C136))="","",OFFSET('Sanitation Data'!$C$33,0,10*ROW('Sanitation Data'!C136)))</f>
        <v/>
      </c>
      <c r="CP142" s="36" t="str">
        <f ca="true">+IF(OFFSET('Sanitation Data'!$D$29,0,10*ROW('Sanitation Data'!D136))="","",OFFSET('Sanitation Data'!$D$29,0,10*ROW('Sanitation Data'!D136)))</f>
        <v/>
      </c>
      <c r="CQ142" s="36" t="str">
        <f ca="true">+IF(OFFSET('Sanitation Data'!$D$30,0,10*ROW('Sanitation Data'!D136))="","",OFFSET('Sanitation Data'!$D$30,0,10*ROW('Sanitation Data'!D136)))</f>
        <v/>
      </c>
      <c r="CR142" s="36" t="str">
        <f ca="true">+IF(OFFSET('Sanitation Data'!$D$31,0,10*ROW('Sanitation Data'!D136))="","",OFFSET('Sanitation Data'!$D$31,0,10*ROW('Sanitation Data'!D136)))</f>
        <v/>
      </c>
      <c r="CS142" s="36" t="str">
        <f ca="true">+IF(OFFSET('Sanitation Data'!$D$32,0,10*ROW('Sanitation Data'!D136))="","",OFFSET('Sanitation Data'!$D$32,0,10*ROW('Sanitation Data'!D136)))</f>
        <v/>
      </c>
      <c r="CT142" s="36" t="str">
        <f ca="true">+IF(OFFSET('Sanitation Data'!$D$33,0,10*ROW('Sanitation Data'!D136))="","",OFFSET('Sanitation Data'!$D$33,0,10*ROW('Sanitation Data'!D136)))</f>
        <v/>
      </c>
      <c r="CU142" s="36" t="str">
        <f ca="true">+IF(OFFSET('Sanitation Data'!$E$29,0,10*ROW('Sanitation Data'!E136))="","",OFFSET('Sanitation Data'!$E$29,0,10*ROW('Sanitation Data'!E136)))</f>
        <v/>
      </c>
      <c r="CV142" s="36" t="str">
        <f ca="true">+IF(OFFSET('Sanitation Data'!$E$30,0,10*ROW('Sanitation Data'!E136))="","",OFFSET('Sanitation Data'!$E$30,0,10*ROW('Sanitation Data'!E136)))</f>
        <v/>
      </c>
      <c r="CW142" s="36" t="str">
        <f ca="true">+IF(OFFSET('Sanitation Data'!$E$31,0,10*ROW('Sanitation Data'!E136))="","",OFFSET('Sanitation Data'!$E$31,0,10*ROW('Sanitation Data'!E136)))</f>
        <v/>
      </c>
      <c r="CX142" s="36" t="str">
        <f ca="true">+IF(OFFSET('Sanitation Data'!$E$32,0,10*ROW('Sanitation Data'!E136))="","",OFFSET('Sanitation Data'!$E$32,0,10*ROW('Sanitation Data'!E136)))</f>
        <v/>
      </c>
      <c r="CY142" s="36" t="str">
        <f ca="true">+IF(OFFSET('Sanitation Data'!$E$33,0,10*ROW('Sanitation Data'!E136))="","",OFFSET('Sanitation Data'!$E$33,0,10*ROW('Sanitation Data'!E136)))</f>
        <v/>
      </c>
      <c r="CZ142" s="36" t="str">
        <f ca="true">+IF(OFFSET('Sanitation Data'!$F$29,0,10*ROW('Sanitation Data'!F136))="","",OFFSET('Sanitation Data'!$F$29,0,10*ROW('Sanitation Data'!F136)))</f>
        <v/>
      </c>
      <c r="DA142" s="36" t="str">
        <f ca="true">+IF(OFFSET('Sanitation Data'!$F$30,0,10*ROW('Sanitation Data'!F136))="","",OFFSET('Sanitation Data'!$F$30,0,10*ROW('Sanitation Data'!F136)))</f>
        <v/>
      </c>
      <c r="DB142" s="36" t="str">
        <f ca="true">+IF(OFFSET('Sanitation Data'!$F$31,0,10*ROW('Sanitation Data'!F136))="","",OFFSET('Sanitation Data'!$F$31,0,10*ROW('Sanitation Data'!F136)))</f>
        <v/>
      </c>
      <c r="DC142" s="36" t="str">
        <f ca="true">+IF(OFFSET('Sanitation Data'!$F$32,0,10*ROW('Sanitation Data'!F136))="","",OFFSET('Sanitation Data'!$F$32,0,10*ROW('Sanitation Data'!F136)))</f>
        <v/>
      </c>
      <c r="DD142" s="36" t="str">
        <f ca="true">+IF(OFFSET('Sanitation Data'!$F$33,0,10*ROW('Sanitation Data'!F136))="","",OFFSET('Sanitation Data'!$F$33,0,10*ROW('Sanitation Data'!F136)))</f>
        <v/>
      </c>
      <c r="DE142" s="36" t="str">
        <f ca="true">+IF(OFFSET('Sanitation Data'!$G$29,0,10*ROW('Sanitation Data'!G136))="","",OFFSET('Sanitation Data'!$G$29,0,10*ROW('Sanitation Data'!G136)))</f>
        <v/>
      </c>
      <c r="DF142" s="36" t="str">
        <f ca="true">+IF(OFFSET('Sanitation Data'!$G$30,0,10*ROW('Sanitation Data'!G136))="","",OFFSET('Sanitation Data'!$G$30,0,10*ROW('Sanitation Data'!G136)))</f>
        <v/>
      </c>
      <c r="DG142" s="36" t="str">
        <f ca="true">+IF(OFFSET('Sanitation Data'!$G$31,0,10*ROW('Sanitation Data'!G136))="","",OFFSET('Sanitation Data'!$G$31,0,10*ROW('Sanitation Data'!G136)))</f>
        <v/>
      </c>
      <c r="DH142" s="36" t="str">
        <f ca="true">+IF(OFFSET('Sanitation Data'!$G$32,0,10*ROW('Sanitation Data'!G136))="","",OFFSET('Sanitation Data'!$G$32,0,10*ROW('Sanitation Data'!G136)))</f>
        <v/>
      </c>
      <c r="DI142" s="36" t="str">
        <f ca="true">+IF(OFFSET('Sanitation Data'!$G$33,0,10*ROW('Sanitation Data'!G136))="","",OFFSET('Sanitation Data'!$G$33,0,10*ROW('Sanitation Data'!G136)))</f>
        <v/>
      </c>
      <c r="DJ142" s="36" t="str">
        <f ca="true">+IF(OFFSET('Sanitation Data'!$H$29,0,10*ROW('Sanitation Data'!H136))="","",OFFSET('Sanitation Data'!$H$29,0,10*ROW('Sanitation Data'!H136)))</f>
        <v/>
      </c>
      <c r="DK142" s="36" t="str">
        <f ca="true">+IF(OFFSET('Sanitation Data'!$H$30,0,10*ROW('Sanitation Data'!H136))="","",OFFSET('Sanitation Data'!$H$30,0,10*ROW('Sanitation Data'!H136)))</f>
        <v/>
      </c>
      <c r="DL142" s="36" t="str">
        <f ca="true">+IF(OFFSET('Sanitation Data'!$H$31,0,10*ROW('Sanitation Data'!H136))="","",OFFSET('Sanitation Data'!$H$31,0,10*ROW('Sanitation Data'!H136)))</f>
        <v/>
      </c>
      <c r="DM142" s="36" t="str">
        <f ca="true">+IF(OFFSET('Sanitation Data'!$H$32,0,10*ROW('Sanitation Data'!H136))="","",OFFSET('Sanitation Data'!$H$32,0,10*ROW('Sanitation Data'!H136)))</f>
        <v/>
      </c>
      <c r="DN142" s="36" t="str">
        <f ca="true">+IF(OFFSET('Sanitation Data'!$H$33,0,10*ROW('Sanitation Data'!H136))="","",OFFSET('Sanitation Data'!$H$33,0,10*ROW('Sanitation Data'!H136)))</f>
        <v/>
      </c>
      <c r="DO142" s="36" t="str">
        <f ca="true">+IF(OFFSET('Hygiene Data'!$C$12,0,10*ROW('Hygiene Data'!C136))="","",OFFSET('Hygiene Data'!$C$12,0,10*ROW('Hygiene Data'!C136)))</f>
        <v/>
      </c>
      <c r="DP142" s="36" t="str">
        <f ca="true">+IF(OFFSET('Hygiene Data'!$C$13,0,10*ROW('Hygiene Data'!C136))="","",OFFSET('Hygiene Data'!$C$13,0,10*ROW('Hygiene Data'!C136)))</f>
        <v/>
      </c>
      <c r="DQ142" s="36" t="str">
        <f ca="true">+IF(OFFSET('Hygiene Data'!$C$14,0,10*ROW('Hygiene Data'!C136))="","",OFFSET('Hygiene Data'!$C$14,0,10*ROW('Hygiene Data'!C136)))</f>
        <v/>
      </c>
      <c r="DR142" s="36" t="str">
        <f ca="true">+IF(OFFSET('Hygiene Data'!$D$12,0,10*ROW('Hygiene Data'!D136))="","",OFFSET('Hygiene Data'!$D$12,0,10*ROW('Hygiene Data'!D136)))</f>
        <v/>
      </c>
      <c r="DS142" s="36" t="str">
        <f ca="true">+IF(OFFSET('Hygiene Data'!$D$13,0,10*ROW('Hygiene Data'!D136))="","",OFFSET('Hygiene Data'!$D$13,0,10*ROW('Hygiene Data'!D136)))</f>
        <v/>
      </c>
      <c r="DT142" s="36" t="str">
        <f ca="true">+IF(OFFSET('Hygiene Data'!$D$14,0,10*ROW('Hygiene Data'!D136))="","",OFFSET('Hygiene Data'!$D$14,0,10*ROW('Hygiene Data'!D136)))</f>
        <v/>
      </c>
      <c r="DU142" s="36" t="str">
        <f ca="true">+IF(OFFSET('Hygiene Data'!$E$12,0,10*ROW('Hygiene Data'!E136))="","",OFFSET('Hygiene Data'!$E$12,0,10*ROW('Hygiene Data'!E136)))</f>
        <v/>
      </c>
      <c r="DV142" s="36" t="str">
        <f ca="true">+IF(OFFSET('Hygiene Data'!$E$13,0,10*ROW('Hygiene Data'!E136))="","",OFFSET('Hygiene Data'!$E$13,0,10*ROW('Hygiene Data'!E136)))</f>
        <v/>
      </c>
      <c r="DW142" s="36" t="str">
        <f ca="true">+IF(OFFSET('Hygiene Data'!$E$14,0,10*ROW('Hygiene Data'!E136))="","",OFFSET('Hygiene Data'!$E$14,0,10*ROW('Hygiene Data'!E136)))</f>
        <v/>
      </c>
      <c r="DX142" s="36" t="str">
        <f ca="true">+IF(OFFSET('Hygiene Data'!$F$12,0,10*ROW('Hygiene Data'!F136))="","",OFFSET('Hygiene Data'!$F$12,0,10*ROW('Hygiene Data'!F136)))</f>
        <v/>
      </c>
      <c r="DY142" s="36" t="str">
        <f ca="true">+IF(OFFSET('Hygiene Data'!$F$13,0,10*ROW('Hygiene Data'!F136))="","",OFFSET('Hygiene Data'!$F$13,0,10*ROW('Hygiene Data'!F136)))</f>
        <v/>
      </c>
      <c r="DZ142" s="36" t="str">
        <f ca="true">+IF(OFFSET('Hygiene Data'!$F$14,0,10*ROW('Hygiene Data'!F136))="","",OFFSET('Hygiene Data'!$F$14,0,10*ROW('Hygiene Data'!F136)))</f>
        <v/>
      </c>
      <c r="EA142" s="36" t="str">
        <f ca="true">+IF(OFFSET('Hygiene Data'!$G$12,0,10*ROW('Hygiene Data'!G136))="","",OFFSET('Hygiene Data'!$G$12,0,10*ROW('Hygiene Data'!G136)))</f>
        <v/>
      </c>
      <c r="EB142" s="36" t="str">
        <f ca="true">+IF(OFFSET('Hygiene Data'!$G$13,0,10*ROW('Hygiene Data'!G136))="","",OFFSET('Hygiene Data'!$G$13,0,10*ROW('Hygiene Data'!G136)))</f>
        <v/>
      </c>
      <c r="EC142" s="36" t="str">
        <f ca="true">+IF(OFFSET('Hygiene Data'!$G$14,0,10*ROW('Hygiene Data'!G136))="","",OFFSET('Hygiene Data'!$G$14,0,10*ROW('Hygiene Data'!G136)))</f>
        <v/>
      </c>
      <c r="ED142" s="36" t="str">
        <f ca="true">+IF(OFFSET('Hygiene Data'!$H$12,0,10*ROW('Hygiene Data'!H136))="","",OFFSET('Hygiene Data'!$H$12,0,10*ROW('Hygiene Data'!H136)))</f>
        <v/>
      </c>
      <c r="EE142" s="36" t="str">
        <f ca="true">+IF(OFFSET('Hygiene Data'!$H$13,0,10*ROW('Hygiene Data'!H136))="","",OFFSET('Hygiene Data'!$H$13,0,10*ROW('Hygiene Data'!H136)))</f>
        <v/>
      </c>
      <c r="EF142" s="36" t="str">
        <f ca="true">+IF(OFFSET('Hygiene Data'!$H$14,0,10*ROW('Hygiene Data'!H136))="","",OFFSET('Hygiene Data'!$H$14,0,10*ROW('Hygiene Data'!H136)))</f>
        <v/>
      </c>
    </row>
    <row r="143" x14ac:dyDescent="0.2">
      <c r="A143" s="59" t="str">
        <f ca="true">+IF(OFFSET('Water Data'!$B$1,0,10*ROW('Water Data'!B140))="","",OFFSET('Water Data'!$B$1,0,10*ROW('Water Data'!B140)))</f>
        <v/>
      </c>
      <c r="B143" s="59" t="str">
        <f ca="true">+IF(OFFSET('Water Data'!$A$3,0,10*ROW('Water Data'!A140))="","",OFFSET('Water Data'!$A$3,0,10*ROW('Water Data'!A140)))</f>
        <v/>
      </c>
      <c r="C143" s="59" t="str">
        <f ca="true">+IF(OFFSET('Water Data'!$C$3,0,10*ROW('Water Data'!C140))="","",OFFSET('Water Data'!$C$3,0,10*ROW('Water Data'!C140)))</f>
        <v/>
      </c>
      <c r="D143" s="252" t="e">
        <f ca="true">+IF(AND(ISNUMBER(OFFSET('Water Data'!$C$5,0,10*ROW('Water Data'!C137))),BS143="Yes"),100-OFFSET('Water Data'!$C$5,0,10*ROW('Water Data'!C137)),IF(AND(ISNUMBER(OFFSET('Water Data'!$C$5,0,10*ROW('Water Data'!C137))),BS143="No",ISNUMBER(OFFSET('Water Data'!$C$5,0,10*ROW('Water Data'!C137)))),CONCATENATE("[",ROUND(100-OFFSET('Water Data'!$C$5,0,10*ROW('Water Data'!C137)),0),"]"),IF(AND(ISNUMBER(OFFSET('Water Data'!$C$5,0,10*ROW('Water Data'!C137))),BS143="",ISNUMBER(OFFSET('Water Data'!$C$5,0,10*ROW('Water Data'!C137)))),100-OFFSET('Water Data'!$C$5,0,10*ROW('Water Data'!C137)),NA())))</f>
        <v>#N/A</v>
      </c>
      <c r="E143" s="252" t="e">
        <f ca="true">+IF(AND(ISNUMBER(OFFSET('Water Data'!$C$7,0,10*ROW('Water Data'!D137))),BT143="Yes"),OFFSET('Water Data'!$C$7,0,10*ROW('Water Data'!C137)),IF(AND(ISNUMBER(OFFSET('Water Data'!$C$7,0,10*ROW('Water Data'!C137))),BT143="No",ISNUMBER(OFFSET('Water Data'!$C$7,0,10*ROW('Water Data'!C137)))),CONCATENATE("[",ROUND(OFFSET('Water Data'!$C$7,0,10*ROW('Water Data'!C137)),0),"]"),IF(AND(ISNUMBER(OFFSET('Water Data'!$C$7,0,10*ROW('Water Data'!C137))),BT143="",ISNUMBER(OFFSET('Water Data'!$C$7,0,10*ROW('Water Data'!C137)))),OFFSET('Water Data'!$C$7,0,10*ROW('Water Data'!C137)),NA())))</f>
        <v>#N/A</v>
      </c>
      <c r="F143" s="252" t="e">
        <f ca="true">+IF(AND(ISNUMBER(OFFSET('Water Data'!$C$10,0,10*ROW('Water Data'!C137))),BU143="Yes"),OFFSET('Water Data'!$C$10,0,10*ROW('Water Data'!C137)),IF(AND(ISNUMBER(OFFSET('Water Data'!$C$10,0,10*ROW('Water Data'!C137))),BU143="No",ISNUMBER(OFFSET('Water Data'!$C$10,0,10*ROW('Water Data'!C137)))),CONCATENATE("[",ROUND(OFFSET('Water Data'!$C$10,0,10*ROW('Water Data'!C137)),0),"]"),IF(AND(ISNUMBER(OFFSET('Water Data'!$C$10,0,10*ROW('Water Data'!C137))),BU143="",ISNUMBER(OFFSET('Water Data'!$C$10,0,10*ROW('Water Data'!C137)))),OFFSET('Water Data'!$C$10,0,10*ROW('Water Data'!C137)),NA())))</f>
        <v>#N/A</v>
      </c>
      <c r="G143" s="252" t="e">
        <f ca="true">+IF(AND(ISNUMBER(OFFSET('Water Data'!$D$5,0,10*ROW('Water Data'!D137))),BV143="Yes"),100-OFFSET('Water Data'!$D$5,0,10*ROW('Water Data'!D137)),IF(AND(ISNUMBER(OFFSET('Water Data'!$D$5,0,10*ROW('Water Data'!D137))),BV143="No",ISNUMBER(OFFSET('Water Data'!$D$5,0,10*ROW('Water Data'!D137)))),CONCATENATE("[",ROUND(100-OFFSET('Water Data'!$D$5,0,10*ROW('Water Data'!D137)),0),"]"),IF(AND(ISNUMBER(OFFSET('Water Data'!$D$5,0,10*ROW('Water Data'!D137))),BV143="",ISNUMBER(OFFSET('Water Data'!$D$5,0,10*ROW('Water Data'!D137)))),100-OFFSET('Water Data'!$D$5,0,10*ROW('Water Data'!D137)),NA())))</f>
        <v>#N/A</v>
      </c>
      <c r="H143" s="252" t="e">
        <f ca="true">+IF(AND(ISNUMBER(OFFSET('Water Data'!$D$7,0,10*ROW('Water Data'!D137))),BW143="Yes"),OFFSET('Water Data'!$D$7,0,10*ROW('Water Data'!D137)),IF(AND(ISNUMBER(OFFSET('Water Data'!$D$7,0,10*ROW('Water Data'!D137))),BW143="No",ISNUMBER(OFFSET('Water Data'!$D$7,0,10*ROW('Water Data'!D137)))),CONCATENATE("[",ROUND(OFFSET('Water Data'!$C$7,0,10*ROW('Water Data'!D137)),0),"]"),IF(AND(ISNUMBER(OFFSET('Water Data'!$D$7,0,10*ROW('Water Data'!D137))),BW143="",ISNUMBER(OFFSET('Water Data'!$D$7,0,10*ROW('Water Data'!D137)))),OFFSET('Water Data'!$D$7,0,10*ROW('Water Data'!D137)),NA())))</f>
        <v>#N/A</v>
      </c>
      <c r="I143" s="252" t="e">
        <f ca="true">+IF(AND(ISNUMBER(OFFSET('Water Data'!$D$10,0,10*ROW('Water Data'!D137))),BX143="Yes"),OFFSET('Water Data'!$D$10,0,10*ROW('Water Data'!D137)),IF(AND(ISNUMBER(OFFSET('Water Data'!$D$10,0,10*ROW('Water Data'!D137))),BX143="No",ISNUMBER(OFFSET('Water Data'!$D$10,0,10*ROW('Water Data'!D137)))),CONCATENATE("[",ROUND(OFFSET('Water Data'!$D$10,0,10*ROW('Water Data'!D137)),0),"]"),IF(AND(ISNUMBER(OFFSET('Water Data'!$D$10,0,10*ROW('Water Data'!D137))),BX143="",ISNUMBER(OFFSET('Water Data'!$D$10,0,10*ROW('Water Data'!D137)))),OFFSET('Water Data'!$D$10,0,10*ROW('Water Data'!D137)),NA())))</f>
        <v>#N/A</v>
      </c>
      <c r="J143" s="252" t="e">
        <f ca="true">+IF(AND(ISNUMBER(OFFSET('Water Data'!$E$5,0,10*ROW('Water Data'!E137))),BY143="Yes"),100-OFFSET('Water Data'!$E$5,0,10*ROW('Water Data'!E137)),IF(AND(ISNUMBER(OFFSET('Water Data'!$E$5,0,10*ROW('Water Data'!E137))),BY143="No",ISNUMBER(OFFSET('Water Data'!$E$5,0,10*ROW('Water Data'!E137)))),CONCATENATE("[",ROUND(100-OFFSET('Water Data'!$E$5,0,10*ROW('Water Data'!E137)),0),"]"),IF(AND(ISNUMBER(OFFSET('Water Data'!$E$5,0,10*ROW('Water Data'!E137))),BY143="",ISNUMBER(OFFSET('Water Data'!$E$5,0,10*ROW('Water Data'!E137)))),100-OFFSET('Water Data'!$E$5,0,10*ROW('Water Data'!E137)),NA())))</f>
        <v>#N/A</v>
      </c>
      <c r="K143" s="252" t="e">
        <f ca="true">+IF(AND(ISNUMBER(OFFSET('Water Data'!$E$7,0,10*ROW('Water Data'!E137))),BZ143="Yes"),OFFSET('Water Data'!$E$7,0,10*ROW('Water Data'!E137)),IF(AND(ISNUMBER(OFFSET('Water Data'!$E$7,0,10*ROW('Water Data'!E137))),BZ143="No",ISNUMBER(OFFSET('Water Data'!$E$7,0,10*ROW('Water Data'!E137)))),CONCATENATE("[",ROUND(OFFSET('Water Data'!$E$7,0,10*ROW('Water Data'!E137)),0),"]"),IF(AND(ISNUMBER(OFFSET('Water Data'!$E$7,0,10*ROW('Water Data'!E137))),BZ143="",ISNUMBER(OFFSET('Water Data'!$E$7,0,10*ROW('Water Data'!E137)))),OFFSET('Water Data'!$E$7,0,10*ROW('Water Data'!E137)),NA())))</f>
        <v>#N/A</v>
      </c>
      <c r="L143" s="252" t="e">
        <f ca="true">+IF(AND(ISNUMBER(OFFSET('Water Data'!$E$10,0,10*ROW('Water Data'!E137))),CA143="Yes"),OFFSET('Water Data'!$E$10,0,10*ROW('Water Data'!E137)),IF(AND(ISNUMBER(OFFSET('Water Data'!$E$10,0,10*ROW('Water Data'!E137))),CA143="No",ISNUMBER(OFFSET('Water Data'!$E$10,0,10*ROW('Water Data'!E137)))),CONCATENATE("[",ROUND(OFFSET('Water Data'!$E$10,0,10*ROW('Water Data'!E137)),0),"]"),IF(AND(ISNUMBER(OFFSET('Water Data'!$E$10,0,10*ROW('Water Data'!E137))),CA143="",ISNUMBER(OFFSET('Water Data'!$E$10,0,10*ROW('Water Data'!E137)))),OFFSET('Water Data'!$E$10,0,10*ROW('Water Data'!E137)),NA())))</f>
        <v>#N/A</v>
      </c>
      <c r="M143" s="252" t="e">
        <f ca="true">+IF(AND(ISNUMBER(OFFSET('Water Data'!$F$5,0,10*ROW('Water Data'!F137))),CB143="Yes"),100-OFFSET('Water Data'!$F$5,0,10*ROW('Water Data'!F137)),IF(AND(ISNUMBER(OFFSET('Water Data'!$F$5,0,10*ROW('Water Data'!F137))),CB143="No",ISNUMBER(OFFSET('Water Data'!$F$5,0,10*ROW('Water Data'!F137)))),CONCATENATE("[",ROUND(100-OFFSET('Water Data'!$F$5,0,10*ROW('Water Data'!F137)),0),"]"),IF(AND(ISNUMBER(OFFSET('Water Data'!$F$5,0,10*ROW('Water Data'!F137))),CB143="",ISNUMBER(OFFSET('Water Data'!$F$5,0,10*ROW('Water Data'!F137)))),100-OFFSET('Water Data'!$F$5,0,10*ROW('Water Data'!F137)),NA())))</f>
        <v>#N/A</v>
      </c>
      <c r="N143" s="252" t="e">
        <f ca="true">+IF(AND(ISNUMBER(OFFSET('Water Data'!$F$7,0,10*ROW('Water Data'!F137))),CC143="Yes"),OFFSET('Water Data'!$F$7,0,10*ROW('Water Data'!F137)),IF(AND(ISNUMBER(OFFSET('Water Data'!$F$7,0,10*ROW('Water Data'!F137))),CC143="No",ISNUMBER(OFFSET('Water Data'!$F$7,0,10*ROW('Water Data'!F137)))),CONCATENATE("[",ROUND(OFFSET('Water Data'!$F$7,0,10*ROW('Water Data'!F137)),0),"]"),IF(AND(ISNUMBER(OFFSET('Water Data'!$F$7,0,10*ROW('Water Data'!F137))),CC143="",ISNUMBER(OFFSET('Water Data'!$F$7,0,10*ROW('Water Data'!F137)))),OFFSET('Water Data'!$F$7,0,10*ROW('Water Data'!F137)),NA())))</f>
        <v>#N/A</v>
      </c>
      <c r="O143" s="252" t="e">
        <f ca="true">+IF(AND(ISNUMBER(OFFSET('Water Data'!$F$10,0,10*ROW('Water Data'!F137))),CD143="Yes"),OFFSET('Water Data'!$F$10,0,10*ROW('Water Data'!F137)),IF(AND(ISNUMBER(OFFSET('Water Data'!$F$10,0,10*ROW('Water Data'!F137))),CD143="No",ISNUMBER(OFFSET('Water Data'!$F$10,0,10*ROW('Water Data'!F137)))),CONCATENATE("[",ROUND(OFFSET('Water Data'!$F$10,0,10*ROW('Water Data'!F137)),0),"]"),IF(AND(ISNUMBER(OFFSET('Water Data'!$F$10,0,10*ROW('Water Data'!F137))),CD143="",ISNUMBER(OFFSET('Water Data'!$F$10,0,10*ROW('Water Data'!F137)))),OFFSET('Water Data'!$F$10,0,10*ROW('Water Data'!F137)),NA())))</f>
        <v>#N/A</v>
      </c>
      <c r="P143" s="252" t="e">
        <f ca="true">+IF(AND(ISNUMBER(OFFSET('Water Data'!$G$5,0,10*ROW('Water Data'!G137))),CE143="Yes"),100-OFFSET('Water Data'!$G$5,0,10*ROW('Water Data'!G137)),IF(AND(ISNUMBER(OFFSET('Water Data'!$G$5,0,10*ROW('Water Data'!G137))),CE143="No",ISNUMBER(OFFSET('Water Data'!$G$5,0,10*ROW('Water Data'!G137)))),CONCATENATE("[",ROUND(100-OFFSET('Water Data'!$G$5,0,10*ROW('Water Data'!G137)),0),"]"),IF(AND(ISNUMBER(OFFSET('Water Data'!$G$5,0,10*ROW('Water Data'!G137))),CE143="",ISNUMBER(OFFSET('Water Data'!$G$5,0,10*ROW('Water Data'!G137)))),100-OFFSET('Water Data'!$G$5,0,10*ROW('Water Data'!G137)),NA())))</f>
        <v>#N/A</v>
      </c>
      <c r="Q143" s="252" t="e">
        <f ca="true">+IF(AND(ISNUMBER(OFFSET('Water Data'!$G$7,0,10*ROW('Water Data'!G137))),CF143="Yes"),OFFSET('Water Data'!$G$7,0,10*ROW('Water Data'!G137)),IF(AND(ISNUMBER(OFFSET('Water Data'!$G$7,0,10*ROW('Water Data'!G137))),CF143="No",ISNUMBER(OFFSET('Water Data'!$G$7,0,10*ROW('Water Data'!G137)))),CONCATENATE("[",ROUND(OFFSET('Water Data'!$G$7,0,10*ROW('Water Data'!G137)),0),"]"),IF(AND(ISNUMBER(OFFSET('Water Data'!$G$7,0,10*ROW('Water Data'!G137))),CF143="",ISNUMBER(OFFSET('Water Data'!$G$7,0,10*ROW('Water Data'!G137)))),OFFSET('Water Data'!$G$7,0,10*ROW('Water Data'!G137)),NA())))</f>
        <v>#N/A</v>
      </c>
      <c r="R143" s="252" t="e">
        <f ca="true">+IF(AND(ISNUMBER(OFFSET('Water Data'!$G$10,0,10*ROW('Water Data'!G137))),CG143="Yes"),OFFSET('Water Data'!$G$10,0,10*ROW('Water Data'!G137)),IF(AND(ISNUMBER(OFFSET('Water Data'!$G$10,0,10*ROW('Water Data'!G137))),CG143="No",ISNUMBER(OFFSET('Water Data'!$G$10,0,10*ROW('Water Data'!G137)))),CONCATENATE("[",ROUND(OFFSET('Water Data'!$G$10,0,10*ROW('Water Data'!G137)),0),"]"),IF(AND(ISNUMBER(OFFSET('Water Data'!$G$10,0,10*ROW('Water Data'!G137))),CG143="",ISNUMBER(OFFSET('Water Data'!$G$10,0,10*ROW('Water Data'!G137)))),OFFSET('Water Data'!$G$10,0,10*ROW('Water Data'!G137)),NA())))</f>
        <v>#N/A</v>
      </c>
      <c r="S143" s="252" t="e">
        <f ca="true">+IF(AND(ISNUMBER(OFFSET('Water Data'!$H$5,0,10*ROW('Water Data'!H137))),CH143="Yes"),100-OFFSET('Water Data'!$H$5,0,10*ROW('Water Data'!H137)),IF(AND(ISNUMBER(OFFSET('Water Data'!$H$5,0,10*ROW('Water Data'!H137))),CH143="No",ISNUMBER(OFFSET('Water Data'!$H$5,0,10*ROW('Water Data'!H137)))),CONCATENATE("[",ROUND(100-OFFSET('Water Data'!$H$5,0,10*ROW('Water Data'!H137)),0),"]"),IF(AND(ISNUMBER(OFFSET('Water Data'!$H$5,0,10*ROW('Water Data'!H137))),CH143="",ISNUMBER(OFFSET('Water Data'!$H$5,0,10*ROW('Water Data'!H137)))),100-OFFSET('Water Data'!$H$5,0,10*ROW('Water Data'!H137)),NA())))</f>
        <v>#N/A</v>
      </c>
      <c r="T143" s="252" t="e">
        <f ca="true">+IF(AND(ISNUMBER(OFFSET('Water Data'!$H$7,0,10*ROW('Water Data'!H137))),CI143="Yes"),OFFSET('Water Data'!$H$7,0,10*ROW('Water Data'!H137)),IF(AND(ISNUMBER(OFFSET('Water Data'!$H$7,0,10*ROW('Water Data'!H137))),CI143="No",ISNUMBER(OFFSET('Water Data'!$H$7,0,10*ROW('Water Data'!H137)))),CONCATENATE("[",ROUND(OFFSET('Water Data'!$H$7,0,10*ROW('Water Data'!H137)),0),"]"),IF(AND(ISNUMBER(OFFSET('Water Data'!$H$7,0,10*ROW('Water Data'!H137))),CI143="",ISNUMBER(OFFSET('Water Data'!$H$7,0,10*ROW('Water Data'!H137)))),OFFSET('Water Data'!$H$7,0,10*ROW('Water Data'!H137)),NA())))</f>
        <v>#N/A</v>
      </c>
      <c r="U143" s="252" t="e">
        <f ca="true">+IF(AND(ISNUMBER(OFFSET('Water Data'!$H$10,0,10*ROW('Water Data'!H137))),CJ143="Yes"),OFFSET('Water Data'!$H$10,0,10*ROW('Water Data'!H137)),IF(AND(ISNUMBER(OFFSET('Water Data'!$H$10,0,10*ROW('Water Data'!H137))),CJ143="No",ISNUMBER(OFFSET('Water Data'!$H$10,0,10*ROW('Water Data'!H137)))),CONCATENATE("[",ROUND(OFFSET('Water Data'!$H$10,0,10*ROW('Water Data'!H137)),0),"]"),IF(AND(ISNUMBER(OFFSET('Water Data'!$H$10,0,10*ROW('Water Data'!H137))),CJ143="",ISNUMBER(OFFSET('Water Data'!$H$10,0,10*ROW('Water Data'!H137)))),OFFSET('Water Data'!$H$10,0,10*ROW('Water Data'!H137)),NA())))</f>
        <v>#N/A</v>
      </c>
      <c r="V143" s="253" t="e">
        <f ca="true">+IF(AND(ISNUMBER(OFFSET('Sanitation Data'!$C$5,0,10*ROW('Sanitation Data'!C137))),CK143="Yes"),100-OFFSET('Sanitation Data'!$C$5,0,10*ROW('Sanitation Data'!C137)),IF(AND(ISNUMBER(OFFSET('Sanitation Data'!$C$5,0,10*ROW('Sanitation Data'!C137))),CK143="No",ISNUMBER(OFFSET('Sanitation Data'!$C$5,0,10*ROW('Sanitation Data'!C137)))),CONCATENATE("[",ROUND(100-OFFSET('Sanitation Data'!$C$5,0,10*ROW('Sanitation Data'!C137)),0),"]"),IF(AND(ISNUMBER(OFFSET('Sanitation Data'!$C$5,0,10*ROW('Sanitation Data'!C137))),CK143="",ISNUMBER(OFFSET('Sanitation Data'!$C$5,0,10*ROW('Sanitation Data'!C137)))),100-OFFSET('Sanitation Data'!$C$5,0,10*ROW('Sanitation Data'!C137)),NA())))</f>
        <v>#N/A</v>
      </c>
      <c r="W143" s="253" t="e">
        <f ca="true">+IF(AND(ISNUMBER(OFFSET('Sanitation Data'!$C$7,0,10*ROW('Sanitation Data'!C137))),CL143="Yes"),OFFSET('Sanitation Data'!$C$7,0,10*ROW('Sanitation Data'!C137)),IF(AND(ISNUMBER(OFFSET('Sanitation Data'!$C$7,0,10*ROW('Sanitation Data'!C137))),CL143="No",ISNUMBER(OFFSET('Sanitation Data'!$C$7,0,10*ROW('Sanitation Data'!C137)))),CONCATENATE("[",ROUND(OFFSET('Sanitation Data'!$C$7,0,10*ROW('Sanitation Data'!C137)),0),"]"),IF(AND(ISNUMBER(OFFSET('Sanitation Data'!$C$7,0,10*ROW('Sanitation Data'!C137))),CL143="",ISNUMBER(OFFSET('Sanitation Data'!$C$7,0,10*ROW('Sanitation Data'!C137)))),OFFSET('Sanitation Data'!$C$7,0,10*ROW('Sanitation Data'!C137)),NA())))</f>
        <v>#N/A</v>
      </c>
      <c r="X143" s="253" t="e">
        <f ca="true">+IF(AND(ISNUMBER(OFFSET('Sanitation Data'!$C$11,0,10*ROW('Sanitation Data'!C137))),CM143="Yes"),OFFSET('Sanitation Data'!$C$11,0,10*ROW('Sanitation Data'!C137)),IF(AND(ISNUMBER(OFFSET('Sanitation Data'!$C$11,0,10*ROW('Sanitation Data'!C137))),CM143="No",ISNUMBER(OFFSET('Sanitation Data'!$C$11,0,10*ROW('Sanitation Data'!C137)))),CONCATENATE("[",ROUND(OFFSET('Sanitation Data'!$C$11,0,10*ROW('Sanitation Data'!C137)),0),"]"),IF(AND(ISNUMBER(OFFSET('Sanitation Data'!$C$11,0,10*ROW('Sanitation Data'!C137))),CM143="",ISNUMBER(OFFSET('Sanitation Data'!$C$11,0,10*ROW('Sanitation Data'!C137)))),OFFSET('Sanitation Data'!$C$11,0,10*ROW('Sanitation Data'!C137)),NA())))</f>
        <v>#N/A</v>
      </c>
      <c r="Y143" s="253" t="e">
        <f ca="true">+IF(AND(ISNUMBER(OFFSET('Sanitation Data'!$C$12,0,10*ROW('Sanitation Data'!C137))),CN143="Yes"),OFFSET('Sanitation Data'!$C$12,0,10*ROW('Sanitation Data'!C137)),IF(AND(ISNUMBER(OFFSET('Sanitation Data'!$C$12,0,10*ROW('Sanitation Data'!C137))),CN143="No",ISNUMBER(OFFSET('Sanitation Data'!$C$12,0,10*ROW('Sanitation Data'!C137)))),CONCATENATE("[",ROUND(OFFSET('Sanitation Data'!$C$12,0,10*ROW('Sanitation Data'!C137)),0),"]"),IF(AND(ISNUMBER(OFFSET('Sanitation Data'!$C$12,0,10*ROW('Sanitation Data'!C137))),CN143="",ISNUMBER(OFFSET('Sanitation Data'!$C$12,0,10*ROW('Sanitation Data'!C137)))),OFFSET('Sanitation Data'!$C$12,0,10*ROW('Sanitation Data'!C137)),NA())))</f>
        <v>#N/A</v>
      </c>
      <c r="Z143" s="253" t="e">
        <f ca="true">+IF(AND(ISNUMBER(OFFSET('Sanitation Data'!$C$13,0,10*ROW('Sanitation Data'!C137))),CO143="Yes"),OFFSET('Sanitation Data'!$C$13,0,10*ROW('Sanitation Data'!C137)),IF(AND(ISNUMBER(OFFSET('Sanitation Data'!$C$13,0,10*ROW('Sanitation Data'!C137))),CO143="No",ISNUMBER(OFFSET('Sanitation Data'!$C$13,0,10*ROW('Sanitation Data'!C137)))),CONCATENATE("[",ROUND(OFFSET('Sanitation Data'!$C$13,0,10*ROW('Sanitation Data'!C137)),0),"]"),IF(AND(ISNUMBER(OFFSET('Sanitation Data'!$C$13,0,10*ROW('Sanitation Data'!C137))),CO143="",ISNUMBER(OFFSET('Sanitation Data'!$C$13,0,10*ROW('Sanitation Data'!C137)))),OFFSET('Sanitation Data'!$C$13,0,10*ROW('Sanitation Data'!C137)),NA())))</f>
        <v>#N/A</v>
      </c>
      <c r="AA143" s="253" t="e">
        <f ca="true">+IF(AND(ISNUMBER(OFFSET('Sanitation Data'!$D$5,0,10*ROW('Sanitation Data'!D137))),CP143="Yes"),100-OFFSET('Sanitation Data'!$D$5,0,10*ROW('Sanitation Data'!D137)),IF(AND(ISNUMBER(OFFSET('Sanitation Data'!$D$5,0,10*ROW('Sanitation Data'!D137))),CP143="No",ISNUMBER(OFFSET('Sanitation Data'!$D$5,0,10*ROW('Sanitation Data'!D137)))),CONCATENATE("[",ROUND(100-OFFSET('Sanitation Data'!$D$5,0,10*ROW('Sanitation Data'!D137)),0),"]"),IF(AND(ISNUMBER(OFFSET('Sanitation Data'!$D$5,0,10*ROW('Sanitation Data'!D137))),CP143="",ISNUMBER(OFFSET('Sanitation Data'!$D$5,0,10*ROW('Sanitation Data'!D137)))),100-OFFSET('Sanitation Data'!$D$5,0,10*ROW('Sanitation Data'!D137)),NA())))</f>
        <v>#N/A</v>
      </c>
      <c r="AB143" s="253" t="e">
        <f ca="true">+IF(AND(ISNUMBER(OFFSET('Sanitation Data'!$D$7,0,10*ROW('Sanitation Data'!D137))),CQ143="Yes"),OFFSET('Sanitation Data'!$D$7,0,10*ROW('Sanitation Data'!G137)),IF(AND(ISNUMBER(OFFSET('Sanitation Data'!$D$7,0,10*ROW('Sanitation Data'!D137))),CQ143="No",ISNUMBER(OFFSET('Sanitation Data'!$D$7,0,10*ROW('Sanitation Data'!D137)))),CONCATENATE("[",ROUND(OFFSET('Sanitation Data'!$D$7,0,10*ROW('Sanitation Data'!D137)),0),"]"),IF(AND(ISNUMBER(OFFSET('Sanitation Data'!$D$7,0,10*ROW('Sanitation Data'!D137))),CQ143="",ISNUMBER(OFFSET('Sanitation Data'!$D$7,0,10*ROW('Sanitation Data'!D137)))),OFFSET('Sanitation Data'!$D$7,0,10*ROW('Sanitation Data'!D137)),NA())))</f>
        <v>#N/A</v>
      </c>
      <c r="AC143" s="253" t="e">
        <f ca="true">+IF(AND(ISNUMBER(OFFSET('Sanitation Data'!$D$11,0,10*ROW('Sanitation Data'!D137))),CR143="Yes"),OFFSET('Sanitation Data'!$D$11,0,10*ROW('Sanitation Data'!D137)),IF(AND(ISNUMBER(OFFSET('Sanitation Data'!$D$11,0,10*ROW('Sanitation Data'!D137))),CR143="No",ISNUMBER(OFFSET('Sanitation Data'!$D$11,0,10*ROW('Sanitation Data'!D137)))),CONCATENATE("[",ROUND(OFFSET('Sanitation Data'!$D$11,0,10*ROW('Sanitation Data'!D137)),0),"]"),IF(AND(ISNUMBER(OFFSET('Sanitation Data'!$D$11,0,10*ROW('Sanitation Data'!D137))),CR143="",ISNUMBER(OFFSET('Sanitation Data'!$D$11,0,10*ROW('Sanitation Data'!D137)))),OFFSET('Sanitation Data'!$D$11,0,10*ROW('Sanitation Data'!D137)),NA())))</f>
        <v>#N/A</v>
      </c>
      <c r="AD143" s="253" t="e">
        <f ca="true">+IF(AND(ISNUMBER(OFFSET('Sanitation Data'!$D$12,0,10*ROW('Sanitation Data'!D137))),CS143="Yes"),OFFSET('Sanitation Data'!$D$12,0,10*ROW('Sanitation Data'!D137)),IF(AND(ISNUMBER(OFFSET('Sanitation Data'!$D$12,0,10*ROW('Sanitation Data'!D137))),CS143="No",ISNUMBER(OFFSET('Sanitation Data'!$D$12,0,10*ROW('Sanitation Data'!D137)))),CONCATENATE("[",ROUND(OFFSET('Sanitation Data'!$D$12,0,10*ROW('Sanitation Data'!D137)),0),"]"),IF(AND(ISNUMBER(OFFSET('Sanitation Data'!$D$12,0,10*ROW('Sanitation Data'!D137))),CS143="",ISNUMBER(OFFSET('Sanitation Data'!$D$12,0,10*ROW('Sanitation Data'!D137)))),OFFSET('Sanitation Data'!$D$12,0,10*ROW('Sanitation Data'!D137)),NA())))</f>
        <v>#N/A</v>
      </c>
      <c r="AE143" s="253" t="e">
        <f ca="true">+IF(AND(ISNUMBER(OFFSET('Sanitation Data'!$D$13,0,10*ROW('Sanitation Data'!D137))),CT143="Yes"),OFFSET('Sanitation Data'!$D$13,0,10*ROW('Sanitation Data'!D137)),IF(AND(ISNUMBER(OFFSET('Sanitation Data'!$D$13,0,10*ROW('Sanitation Data'!D137))),CT143="No",ISNUMBER(OFFSET('Sanitation Data'!$D$13,0,10*ROW('Sanitation Data'!D137)))),CONCATENATE("[",ROUND(OFFSET('Sanitation Data'!$D$13,0,10*ROW('Sanitation Data'!D137)),0),"]"),IF(AND(ISNUMBER(OFFSET('Sanitation Data'!$D$13,0,10*ROW('Sanitation Data'!D137))),CT143="",ISNUMBER(OFFSET('Sanitation Data'!$D$13,0,10*ROW('Sanitation Data'!D137)))),OFFSET('Sanitation Data'!$D$13,0,10*ROW('Sanitation Data'!D137)),NA())))</f>
        <v>#N/A</v>
      </c>
      <c r="AF143" s="253" t="e">
        <f ca="true">+IF(AND(ISNUMBER(OFFSET('Sanitation Data'!$E$5,0,10*ROW('Sanitation Data'!E137))),CU143="Yes"),100-OFFSET('Sanitation Data'!$E$5,0,10*ROW('Sanitation Data'!E137)),IF(AND(ISNUMBER(OFFSET('Sanitation Data'!$E$5,0,10*ROW('Sanitation Data'!E137))),CU143="No",ISNUMBER(OFFSET('Sanitation Data'!$E$5,0,10*ROW('Sanitation Data'!E137)))),CONCATENATE("[",ROUND(100-OFFSET('Sanitation Data'!$E$5,0,10*ROW('Sanitation Data'!E137)),0),"]"),IF(AND(ISNUMBER(OFFSET('Sanitation Data'!$E$5,0,10*ROW('Sanitation Data'!E137))),CU143="",ISNUMBER(OFFSET('Sanitation Data'!$E$5,0,10*ROW('Sanitation Data'!E137)))),100-OFFSET('Sanitation Data'!$E$5,0,10*ROW('Sanitation Data'!E137)),NA())))</f>
        <v>#N/A</v>
      </c>
      <c r="AG143" s="253" t="e">
        <f ca="true">+IF(AND(ISNUMBER(OFFSET('Sanitation Data'!$E$7,0,10*ROW('Sanitation Data'!E137))),CV143="Yes"),OFFSET('Sanitation Data'!$E$7,0,10*ROW('Sanitation Data'!E137)),IF(AND(ISNUMBER(OFFSET('Sanitation Data'!$E$7,0,10*ROW('Sanitation Data'!E137))),CV143="No",ISNUMBER(OFFSET('Sanitation Data'!$E$7,0,10*ROW('Sanitation Data'!E137)))),CONCATENATE("[",ROUND(OFFSET('Sanitation Data'!$E$7,0,10*ROW('Sanitation Data'!E137)),0),"]"),IF(AND(ISNUMBER(OFFSET('Sanitation Data'!$E$7,0,10*ROW('Sanitation Data'!E137))),CV143="",ISNUMBER(OFFSET('Sanitation Data'!$E$7,0,10*ROW('Sanitation Data'!E137)))),OFFSET('Sanitation Data'!$E$7,0,10*ROW('Sanitation Data'!E137)),NA())))</f>
        <v>#N/A</v>
      </c>
      <c r="AH143" s="253" t="e">
        <f ca="true">+IF(AND(ISNUMBER(OFFSET('Sanitation Data'!$E$11,0,10*ROW('Sanitation Data'!E137))),CW143="Yes"),OFFSET('Sanitation Data'!$E$11,0,10*ROW('Sanitation Data'!E137)),IF(AND(ISNUMBER(OFFSET('Sanitation Data'!$E$11,0,10*ROW('Sanitation Data'!E137))),CW143="No",ISNUMBER(OFFSET('Sanitation Data'!$E$11,0,10*ROW('Sanitation Data'!E137)))),CONCATENATE("[",ROUND(OFFSET('Sanitation Data'!$E$11,0,10*ROW('Sanitation Data'!E137)),0),"]"),IF(AND(ISNUMBER(OFFSET('Sanitation Data'!$E$11,0,10*ROW('Sanitation Data'!E137))),CW143="",ISNUMBER(OFFSET('Sanitation Data'!$E$11,0,10*ROW('Sanitation Data'!E137)))),OFFSET('Sanitation Data'!$E$11,0,10*ROW('Sanitation Data'!E137)),NA())))</f>
        <v>#N/A</v>
      </c>
      <c r="AI143" s="253" t="e">
        <f ca="true">+IF(AND(ISNUMBER(OFFSET('Sanitation Data'!$E$12,0,10*ROW('Sanitation Data'!E137))),CX143="Yes"),OFFSET('Sanitation Data'!$E$12,0,10*ROW('Sanitation Data'!E137)),IF(AND(ISNUMBER(OFFSET('Sanitation Data'!$E$12,0,10*ROW('Sanitation Data'!E137))),CX143="No",ISNUMBER(OFFSET('Sanitation Data'!$E$12,0,10*ROW('Sanitation Data'!E137)))),CONCATENATE("[",ROUND(OFFSET('Sanitation Data'!$E$12,0,10*ROW('Sanitation Data'!E137)),0),"]"),IF(AND(ISNUMBER(OFFSET('Sanitation Data'!$E$12,0,10*ROW('Sanitation Data'!E137))),CX143="",ISNUMBER(OFFSET('Sanitation Data'!$E$12,0,10*ROW('Sanitation Data'!E137)))),OFFSET('Sanitation Data'!$E$12,0,10*ROW('Sanitation Data'!E137)),NA())))</f>
        <v>#N/A</v>
      </c>
      <c r="AJ143" s="253" t="e">
        <f ca="true">+IF(AND(ISNUMBER(OFFSET('Sanitation Data'!$E$13,0,10*ROW('Sanitation Data'!E137))),CY143="Yes"),OFFSET('Sanitation Data'!$E$13,0,10*ROW('Sanitation Data'!E137)),IF(AND(ISNUMBER(OFFSET('Sanitation Data'!$E$13,0,10*ROW('Sanitation Data'!E137))),CY143="No",ISNUMBER(OFFSET('Sanitation Data'!$E$13,0,10*ROW('Sanitation Data'!E137)))),CONCATENATE("[",ROUND(OFFSET('Sanitation Data'!$E$13,0,10*ROW('Sanitation Data'!E137)),0),"]"),IF(AND(ISNUMBER(OFFSET('Sanitation Data'!$E$13,0,10*ROW('Sanitation Data'!E137))),CY143="",ISNUMBER(OFFSET('Sanitation Data'!$E$13,0,10*ROW('Sanitation Data'!E137)))),OFFSET('Sanitation Data'!$E$13,0,10*ROW('Sanitation Data'!E137)),NA())))</f>
        <v>#N/A</v>
      </c>
      <c r="AK143" s="253" t="e">
        <f ca="true">+IF(AND(ISNUMBER(OFFSET('Sanitation Data'!$F$5,0,10*ROW('Sanitation Data'!F137))),CZ143="Yes"),100-OFFSET('Sanitation Data'!$F$5,0,10*ROW('Sanitation Data'!F137)),IF(AND(ISNUMBER(OFFSET('Sanitation Data'!$F$5,0,10*ROW('Sanitation Data'!F137))),CZ143="No",ISNUMBER(OFFSET('Sanitation Data'!$F$5,0,10*ROW('Sanitation Data'!F137)))),CONCATENATE("[",ROUND(100-OFFSET('Sanitation Data'!$F$5,0,10*ROW('Sanitation Data'!F137)),0),"]"),IF(AND(ISNUMBER(OFFSET('Sanitation Data'!$F$5,0,10*ROW('Sanitation Data'!F137))),CZ143="",ISNUMBER(OFFSET('Sanitation Data'!$F$5,0,10*ROW('Sanitation Data'!F137)))),100-OFFSET('Sanitation Data'!$F$5,0,10*ROW('Sanitation Data'!F137)),NA())))</f>
        <v>#N/A</v>
      </c>
      <c r="AL143" s="253" t="e">
        <f ca="true">+IF(AND(ISNUMBER(OFFSET('Sanitation Data'!$F$7,0,10*ROW('Sanitation Data'!F137))),DA143="Yes"),OFFSET('Sanitation Data'!$F$7,0,10*ROW('Sanitation Data'!F137)),IF(AND(ISNUMBER(OFFSET('Sanitation Data'!$F$7,0,10*ROW('Sanitation Data'!F137))),DA143="No",ISNUMBER(OFFSET('Sanitation Data'!$F$7,0,10*ROW('Sanitation Data'!F137)))),CONCATENATE("[",ROUND(OFFSET('Sanitation Data'!$F$7,0,10*ROW('Sanitation Data'!F137)),0),"]"),IF(AND(ISNUMBER(OFFSET('Sanitation Data'!$F$7,0,10*ROW('Sanitation Data'!F137))),DA143="",ISNUMBER(OFFSET('Sanitation Data'!$F$7,0,10*ROW('Sanitation Data'!F137)))),OFFSET('Sanitation Data'!$F$7,0,10*ROW('Sanitation Data'!F137)),NA())))</f>
        <v>#N/A</v>
      </c>
      <c r="AM143" s="253" t="e">
        <f ca="true">+IF(AND(ISNUMBER(OFFSET('Sanitation Data'!$F$11,0,10*ROW('Sanitation Data'!F137))),DB143="Yes"),OFFSET('Sanitation Data'!$F$11,0,10*ROW('Sanitation Data'!F137)),IF(AND(ISNUMBER(OFFSET('Sanitation Data'!$F$11,0,10*ROW('Sanitation Data'!F137))),DB143="No",ISNUMBER(OFFSET('Sanitation Data'!$F$11,0,10*ROW('Sanitation Data'!F137)))),CONCATENATE("[",ROUND(OFFSET('Sanitation Data'!$F$11,0,10*ROW('Sanitation Data'!F137)),0),"]"),IF(AND(ISNUMBER(OFFSET('Sanitation Data'!$F$11,0,10*ROW('Sanitation Data'!F137))),DB143="",ISNUMBER(OFFSET('Sanitation Data'!$F$11,0,10*ROW('Sanitation Data'!F137)))),OFFSET('Sanitation Data'!$F$11,0,10*ROW('Sanitation Data'!F137)),NA())))</f>
        <v>#N/A</v>
      </c>
      <c r="AN143" s="253" t="e">
        <f ca="true">+IF(AND(ISNUMBER(OFFSET('Sanitation Data'!$F$12,0,10*ROW('Sanitation Data'!F137))),DC143="Yes"),OFFSET('Sanitation Data'!$F$12,0,10*ROW('Sanitation Data'!F137)),IF(AND(ISNUMBER(OFFSET('Sanitation Data'!$F$12,0,10*ROW('Sanitation Data'!F137))),DC143="No",ISNUMBER(OFFSET('Sanitation Data'!$F$12,0,10*ROW('Sanitation Data'!F137)))),CONCATENATE("[",ROUND(OFFSET('Sanitation Data'!$F$12,0,10*ROW('Sanitation Data'!F137)),0),"]"),IF(AND(ISNUMBER(OFFSET('Sanitation Data'!$F$12,0,10*ROW('Sanitation Data'!F137))),DC143="",ISNUMBER(OFFSET('Sanitation Data'!$F$12,0,10*ROW('Sanitation Data'!F137)))),OFFSET('Sanitation Data'!$F$12,0,10*ROW('Sanitation Data'!F137)),NA())))</f>
        <v>#N/A</v>
      </c>
      <c r="AO143" s="253" t="e">
        <f ca="true">+IF(AND(ISNUMBER(OFFSET('Sanitation Data'!$F$13,0,10*ROW('Sanitation Data'!F137))),DD143="Yes"),OFFSET('Sanitation Data'!$F$13,0,10*ROW('Sanitation Data'!F137)),IF(AND(ISNUMBER(OFFSET('Sanitation Data'!$F$13,0,10*ROW('Sanitation Data'!F137))),DD143="No",ISNUMBER(OFFSET('Sanitation Data'!$F$13,0,10*ROW('Sanitation Data'!F137)))),CONCATENATE("[",ROUND(OFFSET('Sanitation Data'!$F$13,0,10*ROW('Sanitation Data'!F137)),0),"]"),IF(AND(ISNUMBER(OFFSET('Sanitation Data'!$F$13,0,10*ROW('Sanitation Data'!F137))),DD143="",ISNUMBER(OFFSET('Sanitation Data'!$F$13,0,10*ROW('Sanitation Data'!F137)))),OFFSET('Sanitation Data'!$F$13,0,10*ROW('Sanitation Data'!F137)),NA())))</f>
        <v>#N/A</v>
      </c>
      <c r="AP143" s="253" t="e">
        <f ca="true">+IF(AND(ISNUMBER(OFFSET('Sanitation Data'!$G$5,0,10*ROW('Sanitation Data'!G137))),DE143="Yes"),100-OFFSET('Sanitation Data'!$G$5,0,10*ROW('Sanitation Data'!G137)),IF(AND(ISNUMBER(OFFSET('Sanitation Data'!$G$5,0,10*ROW('Sanitation Data'!G137))),DE143="No",ISNUMBER(OFFSET('Sanitation Data'!$G$5,0,10*ROW('Sanitation Data'!G137)))),CONCATENATE("[",ROUND(100-OFFSET('Sanitation Data'!$G$5,0,10*ROW('Sanitation Data'!G137)),0),"]"),IF(AND(ISNUMBER(OFFSET('Sanitation Data'!$G$5,0,10*ROW('Sanitation Data'!G137))),DE143="",ISNUMBER(OFFSET('Sanitation Data'!$G$5,0,10*ROW('Sanitation Data'!G137)))),100-OFFSET('Sanitation Data'!$G$5,0,10*ROW('Sanitation Data'!G137)),NA())))</f>
        <v>#N/A</v>
      </c>
      <c r="AQ143" s="253" t="e">
        <f ca="true">+IF(AND(ISNUMBER(OFFSET('Sanitation Data'!$G$7,0,10*ROW('Sanitation Data'!G137))),DF143="Yes"),OFFSET('Sanitation Data'!$G$7,0,10*ROW('Sanitation Data'!G137)),IF(AND(ISNUMBER(OFFSET('Sanitation Data'!$G$7,0,10*ROW('Sanitation Data'!G137))),DF143="No",ISNUMBER(OFFSET('Sanitation Data'!$G$7,0,10*ROW('Sanitation Data'!G137)))),CONCATENATE("[",ROUND(OFFSET('Sanitation Data'!$G$7,0,10*ROW('Sanitation Data'!G137)),0),"]"),IF(AND(ISNUMBER(OFFSET('Sanitation Data'!$G$7,0,10*ROW('Sanitation Data'!G137))),DF143="",ISNUMBER(OFFSET('Sanitation Data'!$G$7,0,10*ROW('Sanitation Data'!G137)))),OFFSET('Sanitation Data'!$G$7,0,10*ROW('Sanitation Data'!G137)),NA())))</f>
        <v>#N/A</v>
      </c>
      <c r="AR143" s="253" t="e">
        <f ca="true">+IF(AND(ISNUMBER(OFFSET('Sanitation Data'!$G$11,0,10*ROW('Sanitation Data'!G137))),DG143="Yes"),OFFSET('Sanitation Data'!$G$11,0,10*ROW('Sanitation Data'!G137)),IF(AND(ISNUMBER(OFFSET('Sanitation Data'!$G$11,0,10*ROW('Sanitation Data'!G137))),DG143="No",ISNUMBER(OFFSET('Sanitation Data'!$G$11,0,10*ROW('Sanitation Data'!G137)))),CONCATENATE("[",ROUND(OFFSET('Sanitation Data'!$G$11,0,10*ROW('Sanitation Data'!G137)),0),"]"),IF(AND(ISNUMBER(OFFSET('Sanitation Data'!$G$11,0,10*ROW('Sanitation Data'!G137))),DG143="",ISNUMBER(OFFSET('Sanitation Data'!$G$11,0,10*ROW('Sanitation Data'!G137)))),OFFSET('Sanitation Data'!$G$11,0,10*ROW('Sanitation Data'!G137)),NA())))</f>
        <v>#N/A</v>
      </c>
      <c r="AS143" s="253" t="e">
        <f ca="true">+IF(AND(ISNUMBER(OFFSET('Sanitation Data'!$G$12,0,10*ROW('Sanitation Data'!G137))),DH143="Yes"),OFFSET('Sanitation Data'!$G$12,0,10*ROW('Sanitation Data'!G137)),IF(AND(ISNUMBER(OFFSET('Sanitation Data'!$G$12,0,10*ROW('Sanitation Data'!G137))),DH143="No",ISNUMBER(OFFSET('Sanitation Data'!$G$12,0,10*ROW('Sanitation Data'!G137)))),CONCATENATE("[",ROUND(OFFSET('Sanitation Data'!$G$12,0,10*ROW('Sanitation Data'!G137)),0),"]"),IF(AND(ISNUMBER(OFFSET('Sanitation Data'!$G$12,0,10*ROW('Sanitation Data'!G137))),DH143="",ISNUMBER(OFFSET('Sanitation Data'!$G$12,0,10*ROW('Sanitation Data'!G137)))),OFFSET('Sanitation Data'!$G$12,0,10*ROW('Sanitation Data'!G137)),NA())))</f>
        <v>#N/A</v>
      </c>
      <c r="AT143" s="253" t="e">
        <f ca="true">+IF(AND(ISNUMBER(OFFSET('Sanitation Data'!$G$13,0,10*ROW('Sanitation Data'!G137))),DI143="Yes"),OFFSET('Sanitation Data'!$G$13,0,10*ROW('Sanitation Data'!G137)),IF(AND(ISNUMBER(OFFSET('Sanitation Data'!$G$13,0,10*ROW('Sanitation Data'!G137))),DI143="No",ISNUMBER(OFFSET('Sanitation Data'!$G$13,0,10*ROW('Sanitation Data'!G137)))),CONCATENATE("[",ROUND(OFFSET('Sanitation Data'!$G$13,0,10*ROW('Sanitation Data'!G137)),0),"]"),IF(AND(ISNUMBER(OFFSET('Sanitation Data'!$G$13,0,10*ROW('Sanitation Data'!G137))),DI143="",ISNUMBER(OFFSET('Sanitation Data'!$G$13,0,10*ROW('Sanitation Data'!G137)))),OFFSET('Sanitation Data'!$G$13,0,10*ROW('Sanitation Data'!G137)),NA())))</f>
        <v>#N/A</v>
      </c>
      <c r="AU143" s="253" t="e">
        <f ca="true">+IF(AND(ISNUMBER(OFFSET('Sanitation Data'!$H$5,0,10*ROW('Sanitation Data'!H137))),DJ143="Yes"),100-OFFSET('Sanitation Data'!$H$5,0,10*ROW('Sanitation Data'!H137)),IF(AND(ISNUMBER(OFFSET('Sanitation Data'!$H$5,0,10*ROW('Sanitation Data'!H137))),DJ143="No",ISNUMBER(OFFSET('Sanitation Data'!$H$5,0,10*ROW('Sanitation Data'!H137)))),CONCATENATE("[",ROUND(100-OFFSET('Sanitation Data'!$H$5,0,10*ROW('Sanitation Data'!H137)),0),"]"),IF(AND(ISNUMBER(OFFSET('Sanitation Data'!$H$5,0,10*ROW('Sanitation Data'!H137))),DJ143="",ISNUMBER(OFFSET('Sanitation Data'!$H$5,0,10*ROW('Sanitation Data'!H137)))),100-OFFSET('Sanitation Data'!$H$5,0,10*ROW('Sanitation Data'!H137)),NA())))</f>
        <v>#N/A</v>
      </c>
      <c r="AV143" s="253" t="e">
        <f ca="true">+IF(AND(ISNUMBER(OFFSET('Sanitation Data'!$H$7,0,10*ROW('Sanitation Data'!H137))),DK143="Yes"),OFFSET('Sanitation Data'!$H$7,0,10*ROW('Sanitation Data'!H137)),IF(AND(ISNUMBER(OFFSET('Sanitation Data'!$H$7,0,10*ROW('Sanitation Data'!H137))),DK143="No",ISNUMBER(OFFSET('Sanitation Data'!$H$7,0,10*ROW('Sanitation Data'!H137)))),CONCATENATE("[",ROUND(OFFSET('Sanitation Data'!$H$7,0,10*ROW('Sanitation Data'!H137)),0),"]"),IF(AND(ISNUMBER(OFFSET('Sanitation Data'!$H$7,0,10*ROW('Sanitation Data'!H137))),DK143="",ISNUMBER(OFFSET('Sanitation Data'!$H$7,0,10*ROW('Sanitation Data'!H137)))),OFFSET('Sanitation Data'!$H$7,0,10*ROW('Sanitation Data'!H137)),NA())))</f>
        <v>#N/A</v>
      </c>
      <c r="AW143" s="253" t="e">
        <f ca="true">+IF(AND(ISNUMBER(OFFSET('Sanitation Data'!$H$11,0,10*ROW('Sanitation Data'!H137))),DL143="Yes"),OFFSET('Sanitation Data'!$H$11,0,10*ROW('Sanitation Data'!H137)),IF(AND(ISNUMBER(OFFSET('Sanitation Data'!$H$11,0,10*ROW('Sanitation Data'!H137))),DL143="No",ISNUMBER(OFFSET('Sanitation Data'!$H$11,0,10*ROW('Sanitation Data'!H137)))),CONCATENATE("[",ROUND(OFFSET('Sanitation Data'!$H$11,0,10*ROW('Sanitation Data'!H137)),0),"]"),IF(AND(ISNUMBER(OFFSET('Sanitation Data'!$H$11,0,10*ROW('Sanitation Data'!H137))),DL143="",ISNUMBER(OFFSET('Sanitation Data'!$H$11,0,10*ROW('Sanitation Data'!H137)))),OFFSET('Sanitation Data'!$H$11,0,10*ROW('Sanitation Data'!H137)),NA())))</f>
        <v>#N/A</v>
      </c>
      <c r="AX143" s="253" t="e">
        <f ca="true">+IF(AND(ISNUMBER(OFFSET('Sanitation Data'!$H$12,0,10*ROW('Sanitation Data'!H137))),DM143="Yes"),OFFSET('Sanitation Data'!$H$12,0,10*ROW('Sanitation Data'!H137)),IF(AND(ISNUMBER(OFFSET('Sanitation Data'!$H$12,0,10*ROW('Sanitation Data'!H137))),DM143="No",ISNUMBER(OFFSET('Sanitation Data'!$H$12,0,10*ROW('Sanitation Data'!H137)))),CONCATENATE("[",ROUND(OFFSET('Sanitation Data'!$H$12,0,10*ROW('Sanitation Data'!H137)),0),"]"),IF(AND(ISNUMBER(OFFSET('Sanitation Data'!$H$12,0,10*ROW('Sanitation Data'!H137))),DM143="",ISNUMBER(OFFSET('Sanitation Data'!$H$12,0,10*ROW('Sanitation Data'!H137)))),OFFSET('Sanitation Data'!$H$12,0,10*ROW('Sanitation Data'!H137)),NA())))</f>
        <v>#N/A</v>
      </c>
      <c r="AY143" s="253" t="e">
        <f ca="true">+IF(AND(ISNUMBER(OFFSET('Sanitation Data'!$H$13,0,10*ROW('Sanitation Data'!H137))),DN143="Yes"),OFFSET('Sanitation Data'!$H$13,0,10*ROW('Sanitation Data'!H137)),IF(AND(ISNUMBER(OFFSET('Sanitation Data'!$H$13,0,10*ROW('Sanitation Data'!H137))),DN143="No",ISNUMBER(OFFSET('Sanitation Data'!$H$13,0,10*ROW('Sanitation Data'!H137)))),CONCATENATE("[",ROUND(OFFSET('Sanitation Data'!$H$13,0,10*ROW('Sanitation Data'!H137)),0),"]"),IF(AND(ISNUMBER(OFFSET('Sanitation Data'!$H$13,0,10*ROW('Sanitation Data'!H137))),DN143="",ISNUMBER(OFFSET('Sanitation Data'!$H$13,0,10*ROW('Sanitation Data'!H137)))),OFFSET('Sanitation Data'!$H$13,0,10*ROW('Sanitation Data'!H137)),NA())))</f>
        <v>#N/A</v>
      </c>
      <c r="AZ143" s="254" t="e">
        <f ca="true">+IF(AND(ISNUMBER(OFFSET('Hygiene Data'!$C$6,0,10*ROW('Hygiene Data'!C137))),DO143="Yes"),OFFSET('Hygiene Data'!$C$6,0,10*ROW('Hygiene Data'!C137)),IF(AND(ISNUMBER(OFFSET('Hygiene Data'!$C$6,0,10*ROW('Hygiene Data'!C137))),DO143="No",ISNUMBER(OFFSET('Hygiene Data'!$C$6,0,10*ROW('Hygiene Data'!C137)))),CONCATENATE("[",ROUND(OFFSET('Hygiene Data'!$C$6,0,10*ROW('Hygiene Data'!C137)),0),"]"),IF(AND(ISNUMBER(OFFSET('Hygiene Data'!$C$6,0,10*ROW('Hygiene Data'!C137))),DO143="",ISNUMBER(OFFSET('Hygiene Data'!$C$6,0,10*ROW('Hygiene Data'!C137)))),OFFSET('Hygiene Data'!$C$6,0,10*ROW('Hygiene Data'!C137)),NA())))</f>
        <v>#N/A</v>
      </c>
      <c r="BA143" s="254" t="e">
        <f ca="true">+IF(AND(ISNUMBER(OFFSET('Hygiene Data'!$C$8,0,10*ROW('Hygiene Data'!C137))),DP143="Yes"),OFFSET('Hygiene Data'!$C$8,0,10*ROW('Hygiene Data'!C137)),IF(AND(ISNUMBER(OFFSET('Hygiene Data'!$C$8,0,10*ROW('Hygiene Data'!C137))),DP143="No",ISNUMBER(OFFSET('Hygiene Data'!$C$8,0,10*ROW('Hygiene Data'!C137)))),CONCATENATE("[",ROUND(OFFSET('Hygiene Data'!$C$8,0,10*ROW('Hygiene Data'!C137)),0),"]"),IF(AND(ISNUMBER(OFFSET('Hygiene Data'!$C$8,0,10*ROW('Hygiene Data'!C137))),DP143="",ISNUMBER(OFFSET('Hygiene Data'!$C$8,0,10*ROW('Hygiene Data'!C137)))),OFFSET('Hygiene Data'!$C$8,0,10*ROW('Hygiene Data'!C137)),NA())))</f>
        <v>#N/A</v>
      </c>
      <c r="BB143" s="254" t="e">
        <f ca="true">+IF(AND(ISNUMBER(OFFSET('Hygiene Data'!$C$10,0,10*ROW('Hygiene Data'!C137))),DQ143="Yes"),OFFSET('Hygiene Data'!$C$10,0,10*ROW('Hygiene Data'!C137)),IF(AND(ISNUMBER(OFFSET('Hygiene Data'!$C$10,0,10*ROW('Hygiene Data'!C137))),DQ143="No",ISNUMBER(OFFSET('Hygiene Data'!$C$10,0,10*ROW('Hygiene Data'!C137)))),CONCATENATE("[",ROUND(OFFSET('Hygiene Data'!$C$10,0,10*ROW('Hygiene Data'!C137)),0),"]"),IF(AND(ISNUMBER(OFFSET('Hygiene Data'!$C$10,0,10*ROW('Hygiene Data'!C137))),DQ143="",ISNUMBER(OFFSET('Hygiene Data'!$C$10,0,10*ROW('Hygiene Data'!C137)))),OFFSET('Hygiene Data'!$C$10,0,10*ROW('Hygiene Data'!C137)),NA())))</f>
        <v>#N/A</v>
      </c>
      <c r="BC143" s="254" t="e">
        <f ca="true">+IF(AND(ISNUMBER(OFFSET('Hygiene Data'!$D$6,0,10*ROW('Hygiene Data'!D137))),DR143="Yes"),OFFSET('Hygiene Data'!$D$6,0,10*ROW('Hygiene Data'!D137)),IF(AND(ISNUMBER(OFFSET('Hygiene Data'!$D$6,0,10*ROW('Hygiene Data'!D137))),DR143="No",ISNUMBER(OFFSET('Hygiene Data'!$D$6,0,10*ROW('Hygiene Data'!D137)))),CONCATENATE("[",ROUND(OFFSET('Hygiene Data'!$D$6,0,10*ROW('Hygiene Data'!D137)),0),"]"),IF(AND(ISNUMBER(OFFSET('Hygiene Data'!$D$6,0,10*ROW('Hygiene Data'!D137))),DR143="",ISNUMBER(OFFSET('Hygiene Data'!$D$6,0,10*ROW('Hygiene Data'!D137)))),OFFSET('Hygiene Data'!$D$6,0,10*ROW('Hygiene Data'!D137)),NA())))</f>
        <v>#N/A</v>
      </c>
      <c r="BD143" s="254" t="e">
        <f ca="true">+IF(AND(ISNUMBER(OFFSET('Hygiene Data'!$D$8,0,10*ROW('Hygiene Data'!D137))),DS143="Yes"),OFFSET('Hygiene Data'!$D$8,0,10*ROW('Hygiene Data'!D137)),IF(AND(ISNUMBER(OFFSET('Hygiene Data'!$D$8,0,10*ROW('Hygiene Data'!D137))),DS143="No",ISNUMBER(OFFSET('Hygiene Data'!$D$8,0,10*ROW('Hygiene Data'!D137)))),CONCATENATE("[",ROUND(OFFSET('Hygiene Data'!$D$8,0,10*ROW('Hygiene Data'!D137)),0),"]"),IF(AND(ISNUMBER(OFFSET('Hygiene Data'!$D$8,0,10*ROW('Hygiene Data'!D137))),DS143="",ISNUMBER(OFFSET('Hygiene Data'!$D$8,0,10*ROW('Hygiene Data'!D137)))),OFFSET('Hygiene Data'!$D$8,0,10*ROW('Hygiene Data'!D137)),NA())))</f>
        <v>#N/A</v>
      </c>
      <c r="BE143" s="254" t="e">
        <f ca="true">+IF(AND(ISNUMBER(OFFSET('Hygiene Data'!$D$10,0,10*ROW('Hygiene Data'!D137))),DT143="Yes"),OFFSET('Hygiene Data'!$D$10,0,10*ROW('Hygiene Data'!D137)),IF(AND(ISNUMBER(OFFSET('Hygiene Data'!$D$10,0,10*ROW('Hygiene Data'!D137))),DT143="No",ISNUMBER(OFFSET('Hygiene Data'!$D$10,0,10*ROW('Hygiene Data'!D137)))),CONCATENATE("[",ROUND(OFFSET('Hygiene Data'!$D$10,0,10*ROW('Hygiene Data'!D137)),0),"]"),IF(AND(ISNUMBER(OFFSET('Hygiene Data'!$D$10,0,10*ROW('Hygiene Data'!D137))),DT143="",ISNUMBER(OFFSET('Hygiene Data'!$D$10,0,10*ROW('Hygiene Data'!D137)))),OFFSET('Hygiene Data'!$D$10,0,10*ROW('Hygiene Data'!D137)),NA())))</f>
        <v>#N/A</v>
      </c>
      <c r="BF143" s="254" t="e">
        <f ca="true">+IF(AND(ISNUMBER(OFFSET('Hygiene Data'!$E$6,0,10*ROW('Hygiene Data'!E137))),DU143="Yes"),OFFSET('Hygiene Data'!$E$6,0,10*ROW('Hygiene Data'!E137)),IF(AND(ISNUMBER(OFFSET('Hygiene Data'!$E$6,0,10*ROW('Hygiene Data'!E137))),DU143="No",ISNUMBER(OFFSET('Hygiene Data'!$E$6,0,10*ROW('Hygiene Data'!E137)))),CONCATENATE("[",ROUND(OFFSET('Hygiene Data'!$E$6,0,10*ROW('Hygiene Data'!E137)),0),"]"),IF(AND(ISNUMBER(OFFSET('Hygiene Data'!$E$6,0,10*ROW('Hygiene Data'!E137))),DU143="",ISNUMBER(OFFSET('Hygiene Data'!$E$6,0,10*ROW('Hygiene Data'!E137)))),OFFSET('Hygiene Data'!$E$6,0,10*ROW('Hygiene Data'!E137)),NA())))</f>
        <v>#N/A</v>
      </c>
      <c r="BG143" s="254" t="e">
        <f ca="true">+IF(AND(ISNUMBER(OFFSET('Hygiene Data'!$E$8,0,10*ROW('Hygiene Data'!E137))),DV143="Yes"),OFFSET('Hygiene Data'!$E$8,0,10*ROW('Hygiene Data'!E137)),IF(AND(ISNUMBER(OFFSET('Hygiene Data'!$E$8,0,10*ROW('Hygiene Data'!E137))),DV143="No",ISNUMBER(OFFSET('Hygiene Data'!$E$8,0,10*ROW('Hygiene Data'!E137)))),CONCATENATE("[",ROUND(OFFSET('Hygiene Data'!$E$8,0,10*ROW('Hygiene Data'!E137)),0),"]"),IF(AND(ISNUMBER(OFFSET('Hygiene Data'!$E$8,0,10*ROW('Hygiene Data'!E137))),DV143="",ISNUMBER(OFFSET('Hygiene Data'!$E$8,0,10*ROW('Hygiene Data'!E137)))),OFFSET('Hygiene Data'!$E$8,0,10*ROW('Hygiene Data'!E137)),NA())))</f>
        <v>#N/A</v>
      </c>
      <c r="BH143" s="254" t="e">
        <f ca="true">+IF(AND(ISNUMBER(OFFSET('Hygiene Data'!$E$10,0,10*ROW('Hygiene Data'!E137))),DW143="Yes"),OFFSET('Hygiene Data'!$E$10,0,10*ROW('Hygiene Data'!E137)),IF(AND(ISNUMBER(OFFSET('Hygiene Data'!$E$10,0,10*ROW('Hygiene Data'!E137))),DW143="No",ISNUMBER(OFFSET('Hygiene Data'!$E$10,0,10*ROW('Hygiene Data'!E137)))),CONCATENATE("[",ROUND(OFFSET('Hygiene Data'!$E$10,0,10*ROW('Hygiene Data'!E137)),0),"]"),IF(AND(ISNUMBER(OFFSET('Hygiene Data'!$E$10,0,10*ROW('Hygiene Data'!E137))),DW143="",ISNUMBER(OFFSET('Hygiene Data'!$E$10,0,10*ROW('Hygiene Data'!E137)))),OFFSET('Hygiene Data'!$E$10,0,10*ROW('Hygiene Data'!E137)),NA())))</f>
        <v>#N/A</v>
      </c>
      <c r="BI143" s="254" t="e">
        <f ca="true">+IF(AND(ISNUMBER(OFFSET('Hygiene Data'!$F$6,0,10*ROW('Hygiene Data'!F137))),DX143="Yes"),OFFSET('Hygiene Data'!$F$6,0,10*ROW('Hygiene Data'!F137)),IF(AND(ISNUMBER(OFFSET('Hygiene Data'!$F$6,0,10*ROW('Hygiene Data'!F137))),DX143="No",ISNUMBER(OFFSET('Hygiene Data'!$F$6,0,10*ROW('Hygiene Data'!F137)))),CONCATENATE("[",ROUND(OFFSET('Hygiene Data'!$F$6,0,10*ROW('Hygiene Data'!F137)),0),"]"),IF(AND(ISNUMBER(OFFSET('Hygiene Data'!$F$6,0,10*ROW('Hygiene Data'!F137))),DX143="",ISNUMBER(OFFSET('Hygiene Data'!$F$6,0,10*ROW('Hygiene Data'!F137)))),OFFSET('Hygiene Data'!$F$6,0,10*ROW('Hygiene Data'!F137)),NA())))</f>
        <v>#N/A</v>
      </c>
      <c r="BJ143" s="254" t="e">
        <f ca="true">+IF(AND(ISNUMBER(OFFSET('Hygiene Data'!$F$8,0,10*ROW('Hygiene Data'!F137))),DY143="Yes"),OFFSET('Hygiene Data'!$F$8,0,10*ROW('Hygiene Data'!F137)),IF(AND(ISNUMBER(OFFSET('Hygiene Data'!$F$8,0,10*ROW('Hygiene Data'!F137))),DY143="No",ISNUMBER(OFFSET('Hygiene Data'!$F$8,0,10*ROW('Hygiene Data'!F137)))),CONCATENATE("[",ROUND(OFFSET('Hygiene Data'!$F$8,0,10*ROW('Hygiene Data'!F137)),0),"]"),IF(AND(ISNUMBER(OFFSET('Hygiene Data'!$F$8,0,10*ROW('Hygiene Data'!F137))),DY143="",ISNUMBER(OFFSET('Hygiene Data'!$F$8,0,10*ROW('Hygiene Data'!F137)))),OFFSET('Hygiene Data'!$F$8,0,10*ROW('Hygiene Data'!F137)),NA())))</f>
        <v>#N/A</v>
      </c>
      <c r="BK143" s="254" t="e">
        <f ca="true">+IF(AND(ISNUMBER(OFFSET('Hygiene Data'!$F$10,0,10*ROW('Hygiene Data'!F137))),DZ143="Yes"),OFFSET('Hygiene Data'!$F$10,0,10*ROW('Hygiene Data'!F137)),IF(AND(ISNUMBER(OFFSET('Hygiene Data'!$F$10,0,10*ROW('Hygiene Data'!F137))),DZ143="No",ISNUMBER(OFFSET('Hygiene Data'!$F$10,0,10*ROW('Hygiene Data'!F137)))),CONCATENATE("[",ROUND(OFFSET('Hygiene Data'!$F$10,0,10*ROW('Hygiene Data'!F137)),0),"]"),IF(AND(ISNUMBER(OFFSET('Hygiene Data'!$F$10,0,10*ROW('Hygiene Data'!F137))),DZ143="",ISNUMBER(OFFSET('Hygiene Data'!$F$10,0,10*ROW('Hygiene Data'!F137)))),OFFSET('Hygiene Data'!$F$10,0,10*ROW('Hygiene Data'!F137)),NA())))</f>
        <v>#N/A</v>
      </c>
      <c r="BL143" s="254" t="e">
        <f ca="true">+IF(AND(ISNUMBER(OFFSET('Hygiene Data'!$G$6,0,10*ROW('Hygiene Data'!G137))),EA143="Yes"),OFFSET('Hygiene Data'!$G$6,0,10*ROW('Hygiene Data'!G137)),IF(AND(ISNUMBER(OFFSET('Hygiene Data'!$G$6,0,10*ROW('Hygiene Data'!G137))),EA143="No",ISNUMBER(OFFSET('Hygiene Data'!$G$6,0,10*ROW('Hygiene Data'!G137)))),CONCATENATE("[",ROUND(OFFSET('Hygiene Data'!$G$6,0,10*ROW('Hygiene Data'!G137)),0),"]"),IF(AND(ISNUMBER(OFFSET('Hygiene Data'!$G$6,0,10*ROW('Hygiene Data'!G137))),EA143="",ISNUMBER(OFFSET('Hygiene Data'!$G$6,0,10*ROW('Hygiene Data'!G137)))),OFFSET('Hygiene Data'!$G$6,0,10*ROW('Hygiene Data'!G137)),NA())))</f>
        <v>#N/A</v>
      </c>
      <c r="BM143" s="254" t="e">
        <f ca="true">+IF(AND(ISNUMBER(OFFSET('Hygiene Data'!$G$8,0,10*ROW('Hygiene Data'!G137))),EB143="Yes"),OFFSET('Hygiene Data'!$G$8,0,10*ROW('Hygiene Data'!G137)),IF(AND(ISNUMBER(OFFSET('Hygiene Data'!$G$8,0,10*ROW('Hygiene Data'!G137))),EB143="No",ISNUMBER(OFFSET('Hygiene Data'!$G$8,0,10*ROW('Hygiene Data'!G137)))),CONCATENATE("[",ROUND(OFFSET('Hygiene Data'!$G$8,0,10*ROW('Hygiene Data'!G137)),0),"]"),IF(AND(ISNUMBER(OFFSET('Hygiene Data'!$G$8,0,10*ROW('Hygiene Data'!G137))),EB143="",ISNUMBER(OFFSET('Hygiene Data'!$G$8,0,10*ROW('Hygiene Data'!G137)))),OFFSET('Hygiene Data'!$G$8,0,10*ROW('Hygiene Data'!G137)),NA())))</f>
        <v>#N/A</v>
      </c>
      <c r="BN143" s="254" t="e">
        <f ca="true">+IF(AND(ISNUMBER(OFFSET('Hygiene Data'!$G$10,0,10*ROW('Hygiene Data'!G137))),EC143="Yes"),OFFSET('Hygiene Data'!$G$10,0,10*ROW('Hygiene Data'!G137)),IF(AND(ISNUMBER(OFFSET('Hygiene Data'!$G$10,0,10*ROW('Hygiene Data'!G137))),EC143="No",ISNUMBER(OFFSET('Hygiene Data'!$G$10,0,10*ROW('Hygiene Data'!G137)))),CONCATENATE("[",ROUND(OFFSET('Hygiene Data'!$G$10,0,10*ROW('Hygiene Data'!G137)),0),"]"),IF(AND(ISNUMBER(OFFSET('Hygiene Data'!$G$10,0,10*ROW('Hygiene Data'!G137))),EC143="",ISNUMBER(OFFSET('Hygiene Data'!$G$10,0,10*ROW('Hygiene Data'!G137)))),OFFSET('Hygiene Data'!$G$10,0,10*ROW('Hygiene Data'!G137)),NA())))</f>
        <v>#N/A</v>
      </c>
      <c r="BO143" s="254" t="e">
        <f ca="true">+IF(AND(ISNUMBER(OFFSET('Hygiene Data'!$H$6,0,10*ROW('Hygiene Data'!H137))),ED143="Yes"),OFFSET('Hygiene Data'!$H$6,0,10*ROW('Hygiene Data'!H137)),IF(AND(ISNUMBER(OFFSET('Hygiene Data'!$H$6,0,10*ROW('Hygiene Data'!H137))),ED143="No",ISNUMBER(OFFSET('Hygiene Data'!$H$6,0,10*ROW('Hygiene Data'!H137)))),CONCATENATE("[",ROUND(OFFSET('Hygiene Data'!$H$6,0,10*ROW('Hygiene Data'!H137)),0),"]"),IF(AND(ISNUMBER(OFFSET('Hygiene Data'!$H$6,0,10*ROW('Hygiene Data'!H137))),ED143="",ISNUMBER(OFFSET('Hygiene Data'!$H$6,0,10*ROW('Hygiene Data'!H137)))),OFFSET('Hygiene Data'!$H$6,0,10*ROW('Hygiene Data'!H137)),NA())))</f>
        <v>#N/A</v>
      </c>
      <c r="BP143" s="254" t="e">
        <f ca="true">+IF(AND(ISNUMBER(OFFSET('Hygiene Data'!$H$8,0,10*ROW('Hygiene Data'!H137))),EE143="Yes"),OFFSET('Hygiene Data'!$H$8,0,10*ROW('Hygiene Data'!H137)),IF(AND(ISNUMBER(OFFSET('Hygiene Data'!$H$8,0,10*ROW('Hygiene Data'!H137))),EE143="No",ISNUMBER(OFFSET('Hygiene Data'!$H$8,0,10*ROW('Hygiene Data'!H137)))),CONCATENATE("[",ROUND(OFFSET('Hygiene Data'!$H$8,0,10*ROW('Hygiene Data'!H137)),0),"]"),IF(AND(ISNUMBER(OFFSET('Hygiene Data'!$H$8,0,10*ROW('Hygiene Data'!H137))),EE143="",ISNUMBER(OFFSET('Hygiene Data'!$H$8,0,10*ROW('Hygiene Data'!H137)))),OFFSET('Hygiene Data'!$H$8,0,10*ROW('Hygiene Data'!H137)),NA())))</f>
        <v>#N/A</v>
      </c>
      <c r="BQ143" s="254" t="e">
        <f ca="true">+IF(AND(ISNUMBER(OFFSET('Hygiene Data'!$H$10,0,10*ROW('Hygiene Data'!H137))),EF143="Yes"),OFFSET('Hygiene Data'!$H$10,0,10*ROW('Hygiene Data'!H137)),IF(AND(ISNUMBER(OFFSET('Hygiene Data'!$H$10,0,10*ROW('Hygiene Data'!H137))),EF143="No",ISNUMBER(OFFSET('Hygiene Data'!$H$10,0,10*ROW('Hygiene Data'!H137)))),CONCATENATE("[",ROUND(OFFSET('Hygiene Data'!$H$10,0,10*ROW('Hygiene Data'!H137)),0),"]"),IF(AND(ISNUMBER(OFFSET('Hygiene Data'!$H$10,0,10*ROW('Hygiene Data'!H137))),EF143="",ISNUMBER(OFFSET('Hygiene Data'!$H$10,0,10*ROW('Hygiene Data'!H137)))),OFFSET('Hygiene Data'!$H$10,0,10*ROW('Hygiene Data'!H137)),NA())))</f>
        <v>#N/A</v>
      </c>
      <c r="BS143" s="36" t="str">
        <f ca="true">+IF(OFFSET('Water Data'!$C$28,0,10*ROW('Water Data'!C137))="","",OFFSET('Water Data'!$C$28,0,10*ROW('Water Data'!C137)))</f>
        <v/>
      </c>
      <c r="BT143" s="36" t="str">
        <f ca="true">+IF(OFFSET('Water Data'!$C$29,0,10*ROW('Water Data'!C137))="","",OFFSET('Water Data'!$C$29,0,10*ROW('Water Data'!C137)))</f>
        <v/>
      </c>
      <c r="BU143" s="36" t="str">
        <f ca="true">+IF(OFFSET('Water Data'!$C$30,0,10*ROW('Water Data'!C137))="","",OFFSET('Water Data'!$C$30,0,10*ROW('Water Data'!C137)))</f>
        <v/>
      </c>
      <c r="BV143" s="36" t="str">
        <f ca="true">+IF(OFFSET('Water Data'!$D$28,0,10*ROW('Water Data'!D137))="","",OFFSET('Water Data'!$D$28,0,10*ROW('Water Data'!D137)))</f>
        <v/>
      </c>
      <c r="BW143" s="36" t="str">
        <f ca="true">+IF(OFFSET('Water Data'!$D$29,0,10*ROW('Water Data'!D137))="","",OFFSET('Water Data'!$D$29,0,10*ROW('Water Data'!D137)))</f>
        <v/>
      </c>
      <c r="BX143" s="36" t="str">
        <f ca="true">+IF(OFFSET('Water Data'!$D$30,0,10*ROW('Water Data'!D137))="","",OFFSET('Water Data'!$D$30,0,10*ROW('Water Data'!D137)))</f>
        <v/>
      </c>
      <c r="BY143" s="36" t="str">
        <f ca="true">+IF(OFFSET('Water Data'!$E$28,0,10*ROW('Water Data'!E137))="","",OFFSET('Water Data'!$E$28,0,10*ROW('Water Data'!E137)))</f>
        <v/>
      </c>
      <c r="BZ143" s="36" t="str">
        <f ca="true">+IF(OFFSET('Water Data'!$E$29,0,10*ROW('Water Data'!E137))="","",OFFSET('Water Data'!$E$29,0,10*ROW('Water Data'!E137)))</f>
        <v/>
      </c>
      <c r="CA143" s="36" t="str">
        <f ca="true">+IF(OFFSET('Water Data'!$E$30,0,10*ROW('Water Data'!E137))="","",OFFSET('Water Data'!$E$30,0,10*ROW('Water Data'!E137)))</f>
        <v/>
      </c>
      <c r="CB143" s="36" t="str">
        <f ca="true">+IF(OFFSET('Water Data'!$F$28,0,10*ROW('Water Data'!F137))="","",OFFSET('Water Data'!$F$28,0,10*ROW('Water Data'!F137)))</f>
        <v/>
      </c>
      <c r="CC143" s="36" t="str">
        <f ca="true">+IF(OFFSET('Water Data'!$F$29,0,10*ROW('Water Data'!F137))="","",OFFSET('Water Data'!$F$29,0,10*ROW('Water Data'!F137)))</f>
        <v/>
      </c>
      <c r="CD143" s="36" t="str">
        <f ca="true">+IF(OFFSET('Water Data'!$F$30,0,10*ROW('Water Data'!F137))="","",OFFSET('Water Data'!$F$30,0,10*ROW('Water Data'!F137)))</f>
        <v/>
      </c>
      <c r="CE143" s="36" t="str">
        <f ca="true">+IF(OFFSET('Water Data'!$G$28,0,10*ROW('Water Data'!G137))="","",OFFSET('Water Data'!$G$28,0,10*ROW('Water Data'!G137)))</f>
        <v/>
      </c>
      <c r="CF143" s="36" t="str">
        <f ca="true">+IF(OFFSET('Water Data'!$G$29,0,10*ROW('Water Data'!G137))="","",OFFSET('Water Data'!$G$29,0,10*ROW('Water Data'!G137)))</f>
        <v/>
      </c>
      <c r="CG143" s="36" t="str">
        <f ca="true">+IF(OFFSET('Water Data'!$G$30,0,10*ROW('Water Data'!G137))="","",OFFSET('Water Data'!$G$30,0,10*ROW('Water Data'!G137)))</f>
        <v/>
      </c>
      <c r="CH143" s="36" t="str">
        <f ca="true">+IF(OFFSET('Water Data'!$H$28,0,10*ROW('Water Data'!H137))="","",OFFSET('Water Data'!$H$28,0,10*ROW('Water Data'!H137)))</f>
        <v/>
      </c>
      <c r="CI143" s="36" t="str">
        <f ca="true">+IF(OFFSET('Water Data'!$H$29,0,10*ROW('Water Data'!H137))="","",OFFSET('Water Data'!$H$29,0,10*ROW('Water Data'!H137)))</f>
        <v/>
      </c>
      <c r="CJ143" s="36" t="str">
        <f ca="true">+IF(OFFSET('Water Data'!$H$30,0,10*ROW('Water Data'!H137))="","",OFFSET('Water Data'!$H$30,0,10*ROW('Water Data'!H137)))</f>
        <v/>
      </c>
      <c r="CK143" s="36" t="str">
        <f ca="true">+IF(OFFSET('Sanitation Data'!$C$29,0,10*ROW('Sanitation Data'!C137))="","",OFFSET('Sanitation Data'!$C$29,0,10*ROW('Sanitation Data'!C137)))</f>
        <v/>
      </c>
      <c r="CL143" s="36" t="str">
        <f ca="true">+IF(OFFSET('Sanitation Data'!$C$30,0,10*ROW('Sanitation Data'!C137))="","",OFFSET('Sanitation Data'!$C$30,0,10*ROW('Sanitation Data'!C137)))</f>
        <v/>
      </c>
      <c r="CM143" s="36" t="str">
        <f ca="true">+IF(OFFSET('Sanitation Data'!$C$31,0,10*ROW('Sanitation Data'!C137))="","",OFFSET('Sanitation Data'!$C$31,0,10*ROW('Sanitation Data'!C137)))</f>
        <v/>
      </c>
      <c r="CN143" s="36" t="str">
        <f ca="true">+IF(OFFSET('Sanitation Data'!$C$32,0,10*ROW('Sanitation Data'!C137))="","",OFFSET('Sanitation Data'!$C$32,0,10*ROW('Sanitation Data'!C137)))</f>
        <v/>
      </c>
      <c r="CO143" s="36" t="str">
        <f ca="true">+IF(OFFSET('Sanitation Data'!$C$33,0,10*ROW('Sanitation Data'!C137))="","",OFFSET('Sanitation Data'!$C$33,0,10*ROW('Sanitation Data'!C137)))</f>
        <v/>
      </c>
      <c r="CP143" s="36" t="str">
        <f ca="true">+IF(OFFSET('Sanitation Data'!$D$29,0,10*ROW('Sanitation Data'!D137))="","",OFFSET('Sanitation Data'!$D$29,0,10*ROW('Sanitation Data'!D137)))</f>
        <v/>
      </c>
      <c r="CQ143" s="36" t="str">
        <f ca="true">+IF(OFFSET('Sanitation Data'!$D$30,0,10*ROW('Sanitation Data'!D137))="","",OFFSET('Sanitation Data'!$D$30,0,10*ROW('Sanitation Data'!D137)))</f>
        <v/>
      </c>
      <c r="CR143" s="36" t="str">
        <f ca="true">+IF(OFFSET('Sanitation Data'!$D$31,0,10*ROW('Sanitation Data'!D137))="","",OFFSET('Sanitation Data'!$D$31,0,10*ROW('Sanitation Data'!D137)))</f>
        <v/>
      </c>
      <c r="CS143" s="36" t="str">
        <f ca="true">+IF(OFFSET('Sanitation Data'!$D$32,0,10*ROW('Sanitation Data'!D137))="","",OFFSET('Sanitation Data'!$D$32,0,10*ROW('Sanitation Data'!D137)))</f>
        <v/>
      </c>
      <c r="CT143" s="36" t="str">
        <f ca="true">+IF(OFFSET('Sanitation Data'!$D$33,0,10*ROW('Sanitation Data'!D137))="","",OFFSET('Sanitation Data'!$D$33,0,10*ROW('Sanitation Data'!D137)))</f>
        <v/>
      </c>
      <c r="CU143" s="36" t="str">
        <f ca="true">+IF(OFFSET('Sanitation Data'!$E$29,0,10*ROW('Sanitation Data'!E137))="","",OFFSET('Sanitation Data'!$E$29,0,10*ROW('Sanitation Data'!E137)))</f>
        <v/>
      </c>
      <c r="CV143" s="36" t="str">
        <f ca="true">+IF(OFFSET('Sanitation Data'!$E$30,0,10*ROW('Sanitation Data'!E137))="","",OFFSET('Sanitation Data'!$E$30,0,10*ROW('Sanitation Data'!E137)))</f>
        <v/>
      </c>
      <c r="CW143" s="36" t="str">
        <f ca="true">+IF(OFFSET('Sanitation Data'!$E$31,0,10*ROW('Sanitation Data'!E137))="","",OFFSET('Sanitation Data'!$E$31,0,10*ROW('Sanitation Data'!E137)))</f>
        <v/>
      </c>
      <c r="CX143" s="36" t="str">
        <f ca="true">+IF(OFFSET('Sanitation Data'!$E$32,0,10*ROW('Sanitation Data'!E137))="","",OFFSET('Sanitation Data'!$E$32,0,10*ROW('Sanitation Data'!E137)))</f>
        <v/>
      </c>
      <c r="CY143" s="36" t="str">
        <f ca="true">+IF(OFFSET('Sanitation Data'!$E$33,0,10*ROW('Sanitation Data'!E137))="","",OFFSET('Sanitation Data'!$E$33,0,10*ROW('Sanitation Data'!E137)))</f>
        <v/>
      </c>
      <c r="CZ143" s="36" t="str">
        <f ca="true">+IF(OFFSET('Sanitation Data'!$F$29,0,10*ROW('Sanitation Data'!F137))="","",OFFSET('Sanitation Data'!$F$29,0,10*ROW('Sanitation Data'!F137)))</f>
        <v/>
      </c>
      <c r="DA143" s="36" t="str">
        <f ca="true">+IF(OFFSET('Sanitation Data'!$F$30,0,10*ROW('Sanitation Data'!F137))="","",OFFSET('Sanitation Data'!$F$30,0,10*ROW('Sanitation Data'!F137)))</f>
        <v/>
      </c>
      <c r="DB143" s="36" t="str">
        <f ca="true">+IF(OFFSET('Sanitation Data'!$F$31,0,10*ROW('Sanitation Data'!F137))="","",OFFSET('Sanitation Data'!$F$31,0,10*ROW('Sanitation Data'!F137)))</f>
        <v/>
      </c>
      <c r="DC143" s="36" t="str">
        <f ca="true">+IF(OFFSET('Sanitation Data'!$F$32,0,10*ROW('Sanitation Data'!F137))="","",OFFSET('Sanitation Data'!$F$32,0,10*ROW('Sanitation Data'!F137)))</f>
        <v/>
      </c>
      <c r="DD143" s="36" t="str">
        <f ca="true">+IF(OFFSET('Sanitation Data'!$F$33,0,10*ROW('Sanitation Data'!F137))="","",OFFSET('Sanitation Data'!$F$33,0,10*ROW('Sanitation Data'!F137)))</f>
        <v/>
      </c>
      <c r="DE143" s="36" t="str">
        <f ca="true">+IF(OFFSET('Sanitation Data'!$G$29,0,10*ROW('Sanitation Data'!G137))="","",OFFSET('Sanitation Data'!$G$29,0,10*ROW('Sanitation Data'!G137)))</f>
        <v/>
      </c>
      <c r="DF143" s="36" t="str">
        <f ca="true">+IF(OFFSET('Sanitation Data'!$G$30,0,10*ROW('Sanitation Data'!G137))="","",OFFSET('Sanitation Data'!$G$30,0,10*ROW('Sanitation Data'!G137)))</f>
        <v/>
      </c>
      <c r="DG143" s="36" t="str">
        <f ca="true">+IF(OFFSET('Sanitation Data'!$G$31,0,10*ROW('Sanitation Data'!G137))="","",OFFSET('Sanitation Data'!$G$31,0,10*ROW('Sanitation Data'!G137)))</f>
        <v/>
      </c>
      <c r="DH143" s="36" t="str">
        <f ca="true">+IF(OFFSET('Sanitation Data'!$G$32,0,10*ROW('Sanitation Data'!G137))="","",OFFSET('Sanitation Data'!$G$32,0,10*ROW('Sanitation Data'!G137)))</f>
        <v/>
      </c>
      <c r="DI143" s="36" t="str">
        <f ca="true">+IF(OFFSET('Sanitation Data'!$G$33,0,10*ROW('Sanitation Data'!G137))="","",OFFSET('Sanitation Data'!$G$33,0,10*ROW('Sanitation Data'!G137)))</f>
        <v/>
      </c>
      <c r="DJ143" s="36" t="str">
        <f ca="true">+IF(OFFSET('Sanitation Data'!$H$29,0,10*ROW('Sanitation Data'!H137))="","",OFFSET('Sanitation Data'!$H$29,0,10*ROW('Sanitation Data'!H137)))</f>
        <v/>
      </c>
      <c r="DK143" s="36" t="str">
        <f ca="true">+IF(OFFSET('Sanitation Data'!$H$30,0,10*ROW('Sanitation Data'!H137))="","",OFFSET('Sanitation Data'!$H$30,0,10*ROW('Sanitation Data'!H137)))</f>
        <v/>
      </c>
      <c r="DL143" s="36" t="str">
        <f ca="true">+IF(OFFSET('Sanitation Data'!$H$31,0,10*ROW('Sanitation Data'!H137))="","",OFFSET('Sanitation Data'!$H$31,0,10*ROW('Sanitation Data'!H137)))</f>
        <v/>
      </c>
      <c r="DM143" s="36" t="str">
        <f ca="true">+IF(OFFSET('Sanitation Data'!$H$32,0,10*ROW('Sanitation Data'!H137))="","",OFFSET('Sanitation Data'!$H$32,0,10*ROW('Sanitation Data'!H137)))</f>
        <v/>
      </c>
      <c r="DN143" s="36" t="str">
        <f ca="true">+IF(OFFSET('Sanitation Data'!$H$33,0,10*ROW('Sanitation Data'!H137))="","",OFFSET('Sanitation Data'!$H$33,0,10*ROW('Sanitation Data'!H137)))</f>
        <v/>
      </c>
      <c r="DO143" s="36" t="str">
        <f ca="true">+IF(OFFSET('Hygiene Data'!$C$12,0,10*ROW('Hygiene Data'!C137))="","",OFFSET('Hygiene Data'!$C$12,0,10*ROW('Hygiene Data'!C137)))</f>
        <v/>
      </c>
      <c r="DP143" s="36" t="str">
        <f ca="true">+IF(OFFSET('Hygiene Data'!$C$13,0,10*ROW('Hygiene Data'!C137))="","",OFFSET('Hygiene Data'!$C$13,0,10*ROW('Hygiene Data'!C137)))</f>
        <v/>
      </c>
      <c r="DQ143" s="36" t="str">
        <f ca="true">+IF(OFFSET('Hygiene Data'!$C$14,0,10*ROW('Hygiene Data'!C137))="","",OFFSET('Hygiene Data'!$C$14,0,10*ROW('Hygiene Data'!C137)))</f>
        <v/>
      </c>
      <c r="DR143" s="36" t="str">
        <f ca="true">+IF(OFFSET('Hygiene Data'!$D$12,0,10*ROW('Hygiene Data'!D137))="","",OFFSET('Hygiene Data'!$D$12,0,10*ROW('Hygiene Data'!D137)))</f>
        <v/>
      </c>
      <c r="DS143" s="36" t="str">
        <f ca="true">+IF(OFFSET('Hygiene Data'!$D$13,0,10*ROW('Hygiene Data'!D137))="","",OFFSET('Hygiene Data'!$D$13,0,10*ROW('Hygiene Data'!D137)))</f>
        <v/>
      </c>
      <c r="DT143" s="36" t="str">
        <f ca="true">+IF(OFFSET('Hygiene Data'!$D$14,0,10*ROW('Hygiene Data'!D137))="","",OFFSET('Hygiene Data'!$D$14,0,10*ROW('Hygiene Data'!D137)))</f>
        <v/>
      </c>
      <c r="DU143" s="36" t="str">
        <f ca="true">+IF(OFFSET('Hygiene Data'!$E$12,0,10*ROW('Hygiene Data'!E137))="","",OFFSET('Hygiene Data'!$E$12,0,10*ROW('Hygiene Data'!E137)))</f>
        <v/>
      </c>
      <c r="DV143" s="36" t="str">
        <f ca="true">+IF(OFFSET('Hygiene Data'!$E$13,0,10*ROW('Hygiene Data'!E137))="","",OFFSET('Hygiene Data'!$E$13,0,10*ROW('Hygiene Data'!E137)))</f>
        <v/>
      </c>
      <c r="DW143" s="36" t="str">
        <f ca="true">+IF(OFFSET('Hygiene Data'!$E$14,0,10*ROW('Hygiene Data'!E137))="","",OFFSET('Hygiene Data'!$E$14,0,10*ROW('Hygiene Data'!E137)))</f>
        <v/>
      </c>
      <c r="DX143" s="36" t="str">
        <f ca="true">+IF(OFFSET('Hygiene Data'!$F$12,0,10*ROW('Hygiene Data'!F137))="","",OFFSET('Hygiene Data'!$F$12,0,10*ROW('Hygiene Data'!F137)))</f>
        <v/>
      </c>
      <c r="DY143" s="36" t="str">
        <f ca="true">+IF(OFFSET('Hygiene Data'!$F$13,0,10*ROW('Hygiene Data'!F137))="","",OFFSET('Hygiene Data'!$F$13,0,10*ROW('Hygiene Data'!F137)))</f>
        <v/>
      </c>
      <c r="DZ143" s="36" t="str">
        <f ca="true">+IF(OFFSET('Hygiene Data'!$F$14,0,10*ROW('Hygiene Data'!F137))="","",OFFSET('Hygiene Data'!$F$14,0,10*ROW('Hygiene Data'!F137)))</f>
        <v/>
      </c>
      <c r="EA143" s="36" t="str">
        <f ca="true">+IF(OFFSET('Hygiene Data'!$G$12,0,10*ROW('Hygiene Data'!G137))="","",OFFSET('Hygiene Data'!$G$12,0,10*ROW('Hygiene Data'!G137)))</f>
        <v/>
      </c>
      <c r="EB143" s="36" t="str">
        <f ca="true">+IF(OFFSET('Hygiene Data'!$G$13,0,10*ROW('Hygiene Data'!G137))="","",OFFSET('Hygiene Data'!$G$13,0,10*ROW('Hygiene Data'!G137)))</f>
        <v/>
      </c>
      <c r="EC143" s="36" t="str">
        <f ca="true">+IF(OFFSET('Hygiene Data'!$G$14,0,10*ROW('Hygiene Data'!G137))="","",OFFSET('Hygiene Data'!$G$14,0,10*ROW('Hygiene Data'!G137)))</f>
        <v/>
      </c>
      <c r="ED143" s="36" t="str">
        <f ca="true">+IF(OFFSET('Hygiene Data'!$H$12,0,10*ROW('Hygiene Data'!H137))="","",OFFSET('Hygiene Data'!$H$12,0,10*ROW('Hygiene Data'!H137)))</f>
        <v/>
      </c>
      <c r="EE143" s="36" t="str">
        <f ca="true">+IF(OFFSET('Hygiene Data'!$H$13,0,10*ROW('Hygiene Data'!H137))="","",OFFSET('Hygiene Data'!$H$13,0,10*ROW('Hygiene Data'!H137)))</f>
        <v/>
      </c>
      <c r="EF143" s="36" t="str">
        <f ca="true">+IF(OFFSET('Hygiene Data'!$H$14,0,10*ROW('Hygiene Data'!H137))="","",OFFSET('Hygiene Data'!$H$14,0,10*ROW('Hygiene Data'!H137)))</f>
        <v/>
      </c>
    </row>
    <row r="144" x14ac:dyDescent="0.2">
      <c r="A144" s="59" t="str">
        <f ca="true">+IF(OFFSET('Water Data'!$B$1,0,10*ROW('Water Data'!B141))="","",OFFSET('Water Data'!$B$1,0,10*ROW('Water Data'!B141)))</f>
        <v/>
      </c>
      <c r="B144" s="59" t="str">
        <f ca="true">+IF(OFFSET('Water Data'!$A$3,0,10*ROW('Water Data'!A141))="","",OFFSET('Water Data'!$A$3,0,10*ROW('Water Data'!A141)))</f>
        <v/>
      </c>
      <c r="C144" s="59" t="str">
        <f ca="true">+IF(OFFSET('Water Data'!$C$3,0,10*ROW('Water Data'!C141))="","",OFFSET('Water Data'!$C$3,0,10*ROW('Water Data'!C141)))</f>
        <v/>
      </c>
      <c r="D144" s="252" t="e">
        <f ca="true">+IF(AND(ISNUMBER(OFFSET('Water Data'!$C$5,0,10*ROW('Water Data'!C138))),BS144="Yes"),100-OFFSET('Water Data'!$C$5,0,10*ROW('Water Data'!C138)),IF(AND(ISNUMBER(OFFSET('Water Data'!$C$5,0,10*ROW('Water Data'!C138))),BS144="No",ISNUMBER(OFFSET('Water Data'!$C$5,0,10*ROW('Water Data'!C138)))),CONCATENATE("[",ROUND(100-OFFSET('Water Data'!$C$5,0,10*ROW('Water Data'!C138)),0),"]"),IF(AND(ISNUMBER(OFFSET('Water Data'!$C$5,0,10*ROW('Water Data'!C138))),BS144="",ISNUMBER(OFFSET('Water Data'!$C$5,0,10*ROW('Water Data'!C138)))),100-OFFSET('Water Data'!$C$5,0,10*ROW('Water Data'!C138)),NA())))</f>
        <v>#N/A</v>
      </c>
      <c r="E144" s="252" t="e">
        <f ca="true">+IF(AND(ISNUMBER(OFFSET('Water Data'!$C$7,0,10*ROW('Water Data'!D138))),BT144="Yes"),OFFSET('Water Data'!$C$7,0,10*ROW('Water Data'!C138)),IF(AND(ISNUMBER(OFFSET('Water Data'!$C$7,0,10*ROW('Water Data'!C138))),BT144="No",ISNUMBER(OFFSET('Water Data'!$C$7,0,10*ROW('Water Data'!C138)))),CONCATENATE("[",ROUND(OFFSET('Water Data'!$C$7,0,10*ROW('Water Data'!C138)),0),"]"),IF(AND(ISNUMBER(OFFSET('Water Data'!$C$7,0,10*ROW('Water Data'!C138))),BT144="",ISNUMBER(OFFSET('Water Data'!$C$7,0,10*ROW('Water Data'!C138)))),OFFSET('Water Data'!$C$7,0,10*ROW('Water Data'!C138)),NA())))</f>
        <v>#N/A</v>
      </c>
      <c r="F144" s="252" t="e">
        <f ca="true">+IF(AND(ISNUMBER(OFFSET('Water Data'!$C$10,0,10*ROW('Water Data'!C138))),BU144="Yes"),OFFSET('Water Data'!$C$10,0,10*ROW('Water Data'!C138)),IF(AND(ISNUMBER(OFFSET('Water Data'!$C$10,0,10*ROW('Water Data'!C138))),BU144="No",ISNUMBER(OFFSET('Water Data'!$C$10,0,10*ROW('Water Data'!C138)))),CONCATENATE("[",ROUND(OFFSET('Water Data'!$C$10,0,10*ROW('Water Data'!C138)),0),"]"),IF(AND(ISNUMBER(OFFSET('Water Data'!$C$10,0,10*ROW('Water Data'!C138))),BU144="",ISNUMBER(OFFSET('Water Data'!$C$10,0,10*ROW('Water Data'!C138)))),OFFSET('Water Data'!$C$10,0,10*ROW('Water Data'!C138)),NA())))</f>
        <v>#N/A</v>
      </c>
      <c r="G144" s="252" t="e">
        <f ca="true">+IF(AND(ISNUMBER(OFFSET('Water Data'!$D$5,0,10*ROW('Water Data'!D138))),BV144="Yes"),100-OFFSET('Water Data'!$D$5,0,10*ROW('Water Data'!D138)),IF(AND(ISNUMBER(OFFSET('Water Data'!$D$5,0,10*ROW('Water Data'!D138))),BV144="No",ISNUMBER(OFFSET('Water Data'!$D$5,0,10*ROW('Water Data'!D138)))),CONCATENATE("[",ROUND(100-OFFSET('Water Data'!$D$5,0,10*ROW('Water Data'!D138)),0),"]"),IF(AND(ISNUMBER(OFFSET('Water Data'!$D$5,0,10*ROW('Water Data'!D138))),BV144="",ISNUMBER(OFFSET('Water Data'!$D$5,0,10*ROW('Water Data'!D138)))),100-OFFSET('Water Data'!$D$5,0,10*ROW('Water Data'!D138)),NA())))</f>
        <v>#N/A</v>
      </c>
      <c r="H144" s="252" t="e">
        <f ca="true">+IF(AND(ISNUMBER(OFFSET('Water Data'!$D$7,0,10*ROW('Water Data'!D138))),BW144="Yes"),OFFSET('Water Data'!$D$7,0,10*ROW('Water Data'!D138)),IF(AND(ISNUMBER(OFFSET('Water Data'!$D$7,0,10*ROW('Water Data'!D138))),BW144="No",ISNUMBER(OFFSET('Water Data'!$D$7,0,10*ROW('Water Data'!D138)))),CONCATENATE("[",ROUND(OFFSET('Water Data'!$C$7,0,10*ROW('Water Data'!D138)),0),"]"),IF(AND(ISNUMBER(OFFSET('Water Data'!$D$7,0,10*ROW('Water Data'!D138))),BW144="",ISNUMBER(OFFSET('Water Data'!$D$7,0,10*ROW('Water Data'!D138)))),OFFSET('Water Data'!$D$7,0,10*ROW('Water Data'!D138)),NA())))</f>
        <v>#N/A</v>
      </c>
      <c r="I144" s="252" t="e">
        <f ca="true">+IF(AND(ISNUMBER(OFFSET('Water Data'!$D$10,0,10*ROW('Water Data'!D138))),BX144="Yes"),OFFSET('Water Data'!$D$10,0,10*ROW('Water Data'!D138)),IF(AND(ISNUMBER(OFFSET('Water Data'!$D$10,0,10*ROW('Water Data'!D138))),BX144="No",ISNUMBER(OFFSET('Water Data'!$D$10,0,10*ROW('Water Data'!D138)))),CONCATENATE("[",ROUND(OFFSET('Water Data'!$D$10,0,10*ROW('Water Data'!D138)),0),"]"),IF(AND(ISNUMBER(OFFSET('Water Data'!$D$10,0,10*ROW('Water Data'!D138))),BX144="",ISNUMBER(OFFSET('Water Data'!$D$10,0,10*ROW('Water Data'!D138)))),OFFSET('Water Data'!$D$10,0,10*ROW('Water Data'!D138)),NA())))</f>
        <v>#N/A</v>
      </c>
      <c r="J144" s="252" t="e">
        <f ca="true">+IF(AND(ISNUMBER(OFFSET('Water Data'!$E$5,0,10*ROW('Water Data'!E138))),BY144="Yes"),100-OFFSET('Water Data'!$E$5,0,10*ROW('Water Data'!E138)),IF(AND(ISNUMBER(OFFSET('Water Data'!$E$5,0,10*ROW('Water Data'!E138))),BY144="No",ISNUMBER(OFFSET('Water Data'!$E$5,0,10*ROW('Water Data'!E138)))),CONCATENATE("[",ROUND(100-OFFSET('Water Data'!$E$5,0,10*ROW('Water Data'!E138)),0),"]"),IF(AND(ISNUMBER(OFFSET('Water Data'!$E$5,0,10*ROW('Water Data'!E138))),BY144="",ISNUMBER(OFFSET('Water Data'!$E$5,0,10*ROW('Water Data'!E138)))),100-OFFSET('Water Data'!$E$5,0,10*ROW('Water Data'!E138)),NA())))</f>
        <v>#N/A</v>
      </c>
      <c r="K144" s="252" t="e">
        <f ca="true">+IF(AND(ISNUMBER(OFFSET('Water Data'!$E$7,0,10*ROW('Water Data'!E138))),BZ144="Yes"),OFFSET('Water Data'!$E$7,0,10*ROW('Water Data'!E138)),IF(AND(ISNUMBER(OFFSET('Water Data'!$E$7,0,10*ROW('Water Data'!E138))),BZ144="No",ISNUMBER(OFFSET('Water Data'!$E$7,0,10*ROW('Water Data'!E138)))),CONCATENATE("[",ROUND(OFFSET('Water Data'!$E$7,0,10*ROW('Water Data'!E138)),0),"]"),IF(AND(ISNUMBER(OFFSET('Water Data'!$E$7,0,10*ROW('Water Data'!E138))),BZ144="",ISNUMBER(OFFSET('Water Data'!$E$7,0,10*ROW('Water Data'!E138)))),OFFSET('Water Data'!$E$7,0,10*ROW('Water Data'!E138)),NA())))</f>
        <v>#N/A</v>
      </c>
      <c r="L144" s="252" t="e">
        <f ca="true">+IF(AND(ISNUMBER(OFFSET('Water Data'!$E$10,0,10*ROW('Water Data'!E138))),CA144="Yes"),OFFSET('Water Data'!$E$10,0,10*ROW('Water Data'!E138)),IF(AND(ISNUMBER(OFFSET('Water Data'!$E$10,0,10*ROW('Water Data'!E138))),CA144="No",ISNUMBER(OFFSET('Water Data'!$E$10,0,10*ROW('Water Data'!E138)))),CONCATENATE("[",ROUND(OFFSET('Water Data'!$E$10,0,10*ROW('Water Data'!E138)),0),"]"),IF(AND(ISNUMBER(OFFSET('Water Data'!$E$10,0,10*ROW('Water Data'!E138))),CA144="",ISNUMBER(OFFSET('Water Data'!$E$10,0,10*ROW('Water Data'!E138)))),OFFSET('Water Data'!$E$10,0,10*ROW('Water Data'!E138)),NA())))</f>
        <v>#N/A</v>
      </c>
      <c r="M144" s="252" t="e">
        <f ca="true">+IF(AND(ISNUMBER(OFFSET('Water Data'!$F$5,0,10*ROW('Water Data'!F138))),CB144="Yes"),100-OFFSET('Water Data'!$F$5,0,10*ROW('Water Data'!F138)),IF(AND(ISNUMBER(OFFSET('Water Data'!$F$5,0,10*ROW('Water Data'!F138))),CB144="No",ISNUMBER(OFFSET('Water Data'!$F$5,0,10*ROW('Water Data'!F138)))),CONCATENATE("[",ROUND(100-OFFSET('Water Data'!$F$5,0,10*ROW('Water Data'!F138)),0),"]"),IF(AND(ISNUMBER(OFFSET('Water Data'!$F$5,0,10*ROW('Water Data'!F138))),CB144="",ISNUMBER(OFFSET('Water Data'!$F$5,0,10*ROW('Water Data'!F138)))),100-OFFSET('Water Data'!$F$5,0,10*ROW('Water Data'!F138)),NA())))</f>
        <v>#N/A</v>
      </c>
      <c r="N144" s="252" t="e">
        <f ca="true">+IF(AND(ISNUMBER(OFFSET('Water Data'!$F$7,0,10*ROW('Water Data'!F138))),CC144="Yes"),OFFSET('Water Data'!$F$7,0,10*ROW('Water Data'!F138)),IF(AND(ISNUMBER(OFFSET('Water Data'!$F$7,0,10*ROW('Water Data'!F138))),CC144="No",ISNUMBER(OFFSET('Water Data'!$F$7,0,10*ROW('Water Data'!F138)))),CONCATENATE("[",ROUND(OFFSET('Water Data'!$F$7,0,10*ROW('Water Data'!F138)),0),"]"),IF(AND(ISNUMBER(OFFSET('Water Data'!$F$7,0,10*ROW('Water Data'!F138))),CC144="",ISNUMBER(OFFSET('Water Data'!$F$7,0,10*ROW('Water Data'!F138)))),OFFSET('Water Data'!$F$7,0,10*ROW('Water Data'!F138)),NA())))</f>
        <v>#N/A</v>
      </c>
      <c r="O144" s="252" t="e">
        <f ca="true">+IF(AND(ISNUMBER(OFFSET('Water Data'!$F$10,0,10*ROW('Water Data'!F138))),CD144="Yes"),OFFSET('Water Data'!$F$10,0,10*ROW('Water Data'!F138)),IF(AND(ISNUMBER(OFFSET('Water Data'!$F$10,0,10*ROW('Water Data'!F138))),CD144="No",ISNUMBER(OFFSET('Water Data'!$F$10,0,10*ROW('Water Data'!F138)))),CONCATENATE("[",ROUND(OFFSET('Water Data'!$F$10,0,10*ROW('Water Data'!F138)),0),"]"),IF(AND(ISNUMBER(OFFSET('Water Data'!$F$10,0,10*ROW('Water Data'!F138))),CD144="",ISNUMBER(OFFSET('Water Data'!$F$10,0,10*ROW('Water Data'!F138)))),OFFSET('Water Data'!$F$10,0,10*ROW('Water Data'!F138)),NA())))</f>
        <v>#N/A</v>
      </c>
      <c r="P144" s="252" t="e">
        <f ca="true">+IF(AND(ISNUMBER(OFFSET('Water Data'!$G$5,0,10*ROW('Water Data'!G138))),CE144="Yes"),100-OFFSET('Water Data'!$G$5,0,10*ROW('Water Data'!G138)),IF(AND(ISNUMBER(OFFSET('Water Data'!$G$5,0,10*ROW('Water Data'!G138))),CE144="No",ISNUMBER(OFFSET('Water Data'!$G$5,0,10*ROW('Water Data'!G138)))),CONCATENATE("[",ROUND(100-OFFSET('Water Data'!$G$5,0,10*ROW('Water Data'!G138)),0),"]"),IF(AND(ISNUMBER(OFFSET('Water Data'!$G$5,0,10*ROW('Water Data'!G138))),CE144="",ISNUMBER(OFFSET('Water Data'!$G$5,0,10*ROW('Water Data'!G138)))),100-OFFSET('Water Data'!$G$5,0,10*ROW('Water Data'!G138)),NA())))</f>
        <v>#N/A</v>
      </c>
      <c r="Q144" s="252" t="e">
        <f ca="true">+IF(AND(ISNUMBER(OFFSET('Water Data'!$G$7,0,10*ROW('Water Data'!G138))),CF144="Yes"),OFFSET('Water Data'!$G$7,0,10*ROW('Water Data'!G138)),IF(AND(ISNUMBER(OFFSET('Water Data'!$G$7,0,10*ROW('Water Data'!G138))),CF144="No",ISNUMBER(OFFSET('Water Data'!$G$7,0,10*ROW('Water Data'!G138)))),CONCATENATE("[",ROUND(OFFSET('Water Data'!$G$7,0,10*ROW('Water Data'!G138)),0),"]"),IF(AND(ISNUMBER(OFFSET('Water Data'!$G$7,0,10*ROW('Water Data'!G138))),CF144="",ISNUMBER(OFFSET('Water Data'!$G$7,0,10*ROW('Water Data'!G138)))),OFFSET('Water Data'!$G$7,0,10*ROW('Water Data'!G138)),NA())))</f>
        <v>#N/A</v>
      </c>
      <c r="R144" s="252" t="e">
        <f ca="true">+IF(AND(ISNUMBER(OFFSET('Water Data'!$G$10,0,10*ROW('Water Data'!G138))),CG144="Yes"),OFFSET('Water Data'!$G$10,0,10*ROW('Water Data'!G138)),IF(AND(ISNUMBER(OFFSET('Water Data'!$G$10,0,10*ROW('Water Data'!G138))),CG144="No",ISNUMBER(OFFSET('Water Data'!$G$10,0,10*ROW('Water Data'!G138)))),CONCATENATE("[",ROUND(OFFSET('Water Data'!$G$10,0,10*ROW('Water Data'!G138)),0),"]"),IF(AND(ISNUMBER(OFFSET('Water Data'!$G$10,0,10*ROW('Water Data'!G138))),CG144="",ISNUMBER(OFFSET('Water Data'!$G$10,0,10*ROW('Water Data'!G138)))),OFFSET('Water Data'!$G$10,0,10*ROW('Water Data'!G138)),NA())))</f>
        <v>#N/A</v>
      </c>
      <c r="S144" s="252" t="e">
        <f ca="true">+IF(AND(ISNUMBER(OFFSET('Water Data'!$H$5,0,10*ROW('Water Data'!H138))),CH144="Yes"),100-OFFSET('Water Data'!$H$5,0,10*ROW('Water Data'!H138)),IF(AND(ISNUMBER(OFFSET('Water Data'!$H$5,0,10*ROW('Water Data'!H138))),CH144="No",ISNUMBER(OFFSET('Water Data'!$H$5,0,10*ROW('Water Data'!H138)))),CONCATENATE("[",ROUND(100-OFFSET('Water Data'!$H$5,0,10*ROW('Water Data'!H138)),0),"]"),IF(AND(ISNUMBER(OFFSET('Water Data'!$H$5,0,10*ROW('Water Data'!H138))),CH144="",ISNUMBER(OFFSET('Water Data'!$H$5,0,10*ROW('Water Data'!H138)))),100-OFFSET('Water Data'!$H$5,0,10*ROW('Water Data'!H138)),NA())))</f>
        <v>#N/A</v>
      </c>
      <c r="T144" s="252" t="e">
        <f ca="true">+IF(AND(ISNUMBER(OFFSET('Water Data'!$H$7,0,10*ROW('Water Data'!H138))),CI144="Yes"),OFFSET('Water Data'!$H$7,0,10*ROW('Water Data'!H138)),IF(AND(ISNUMBER(OFFSET('Water Data'!$H$7,0,10*ROW('Water Data'!H138))),CI144="No",ISNUMBER(OFFSET('Water Data'!$H$7,0,10*ROW('Water Data'!H138)))),CONCATENATE("[",ROUND(OFFSET('Water Data'!$H$7,0,10*ROW('Water Data'!H138)),0),"]"),IF(AND(ISNUMBER(OFFSET('Water Data'!$H$7,0,10*ROW('Water Data'!H138))),CI144="",ISNUMBER(OFFSET('Water Data'!$H$7,0,10*ROW('Water Data'!H138)))),OFFSET('Water Data'!$H$7,0,10*ROW('Water Data'!H138)),NA())))</f>
        <v>#N/A</v>
      </c>
      <c r="U144" s="252" t="e">
        <f ca="true">+IF(AND(ISNUMBER(OFFSET('Water Data'!$H$10,0,10*ROW('Water Data'!H138))),CJ144="Yes"),OFFSET('Water Data'!$H$10,0,10*ROW('Water Data'!H138)),IF(AND(ISNUMBER(OFFSET('Water Data'!$H$10,0,10*ROW('Water Data'!H138))),CJ144="No",ISNUMBER(OFFSET('Water Data'!$H$10,0,10*ROW('Water Data'!H138)))),CONCATENATE("[",ROUND(OFFSET('Water Data'!$H$10,0,10*ROW('Water Data'!H138)),0),"]"),IF(AND(ISNUMBER(OFFSET('Water Data'!$H$10,0,10*ROW('Water Data'!H138))),CJ144="",ISNUMBER(OFFSET('Water Data'!$H$10,0,10*ROW('Water Data'!H138)))),OFFSET('Water Data'!$H$10,0,10*ROW('Water Data'!H138)),NA())))</f>
        <v>#N/A</v>
      </c>
      <c r="V144" s="253" t="e">
        <f ca="true">+IF(AND(ISNUMBER(OFFSET('Sanitation Data'!$C$5,0,10*ROW('Sanitation Data'!C138))),CK144="Yes"),100-OFFSET('Sanitation Data'!$C$5,0,10*ROW('Sanitation Data'!C138)),IF(AND(ISNUMBER(OFFSET('Sanitation Data'!$C$5,0,10*ROW('Sanitation Data'!C138))),CK144="No",ISNUMBER(OFFSET('Sanitation Data'!$C$5,0,10*ROW('Sanitation Data'!C138)))),CONCATENATE("[",ROUND(100-OFFSET('Sanitation Data'!$C$5,0,10*ROW('Sanitation Data'!C138)),0),"]"),IF(AND(ISNUMBER(OFFSET('Sanitation Data'!$C$5,0,10*ROW('Sanitation Data'!C138))),CK144="",ISNUMBER(OFFSET('Sanitation Data'!$C$5,0,10*ROW('Sanitation Data'!C138)))),100-OFFSET('Sanitation Data'!$C$5,0,10*ROW('Sanitation Data'!C138)),NA())))</f>
        <v>#N/A</v>
      </c>
      <c r="W144" s="253" t="e">
        <f ca="true">+IF(AND(ISNUMBER(OFFSET('Sanitation Data'!$C$7,0,10*ROW('Sanitation Data'!C138))),CL144="Yes"),OFFSET('Sanitation Data'!$C$7,0,10*ROW('Sanitation Data'!C138)),IF(AND(ISNUMBER(OFFSET('Sanitation Data'!$C$7,0,10*ROW('Sanitation Data'!C138))),CL144="No",ISNUMBER(OFFSET('Sanitation Data'!$C$7,0,10*ROW('Sanitation Data'!C138)))),CONCATENATE("[",ROUND(OFFSET('Sanitation Data'!$C$7,0,10*ROW('Sanitation Data'!C138)),0),"]"),IF(AND(ISNUMBER(OFFSET('Sanitation Data'!$C$7,0,10*ROW('Sanitation Data'!C138))),CL144="",ISNUMBER(OFFSET('Sanitation Data'!$C$7,0,10*ROW('Sanitation Data'!C138)))),OFFSET('Sanitation Data'!$C$7,0,10*ROW('Sanitation Data'!C138)),NA())))</f>
        <v>#N/A</v>
      </c>
      <c r="X144" s="253" t="e">
        <f ca="true">+IF(AND(ISNUMBER(OFFSET('Sanitation Data'!$C$11,0,10*ROW('Sanitation Data'!C138))),CM144="Yes"),OFFSET('Sanitation Data'!$C$11,0,10*ROW('Sanitation Data'!C138)),IF(AND(ISNUMBER(OFFSET('Sanitation Data'!$C$11,0,10*ROW('Sanitation Data'!C138))),CM144="No",ISNUMBER(OFFSET('Sanitation Data'!$C$11,0,10*ROW('Sanitation Data'!C138)))),CONCATENATE("[",ROUND(OFFSET('Sanitation Data'!$C$11,0,10*ROW('Sanitation Data'!C138)),0),"]"),IF(AND(ISNUMBER(OFFSET('Sanitation Data'!$C$11,0,10*ROW('Sanitation Data'!C138))),CM144="",ISNUMBER(OFFSET('Sanitation Data'!$C$11,0,10*ROW('Sanitation Data'!C138)))),OFFSET('Sanitation Data'!$C$11,0,10*ROW('Sanitation Data'!C138)),NA())))</f>
        <v>#N/A</v>
      </c>
      <c r="Y144" s="253" t="e">
        <f ca="true">+IF(AND(ISNUMBER(OFFSET('Sanitation Data'!$C$12,0,10*ROW('Sanitation Data'!C138))),CN144="Yes"),OFFSET('Sanitation Data'!$C$12,0,10*ROW('Sanitation Data'!C138)),IF(AND(ISNUMBER(OFFSET('Sanitation Data'!$C$12,0,10*ROW('Sanitation Data'!C138))),CN144="No",ISNUMBER(OFFSET('Sanitation Data'!$C$12,0,10*ROW('Sanitation Data'!C138)))),CONCATENATE("[",ROUND(OFFSET('Sanitation Data'!$C$12,0,10*ROW('Sanitation Data'!C138)),0),"]"),IF(AND(ISNUMBER(OFFSET('Sanitation Data'!$C$12,0,10*ROW('Sanitation Data'!C138))),CN144="",ISNUMBER(OFFSET('Sanitation Data'!$C$12,0,10*ROW('Sanitation Data'!C138)))),OFFSET('Sanitation Data'!$C$12,0,10*ROW('Sanitation Data'!C138)),NA())))</f>
        <v>#N/A</v>
      </c>
      <c r="Z144" s="253" t="e">
        <f ca="true">+IF(AND(ISNUMBER(OFFSET('Sanitation Data'!$C$13,0,10*ROW('Sanitation Data'!C138))),CO144="Yes"),OFFSET('Sanitation Data'!$C$13,0,10*ROW('Sanitation Data'!C138)),IF(AND(ISNUMBER(OFFSET('Sanitation Data'!$C$13,0,10*ROW('Sanitation Data'!C138))),CO144="No",ISNUMBER(OFFSET('Sanitation Data'!$C$13,0,10*ROW('Sanitation Data'!C138)))),CONCATENATE("[",ROUND(OFFSET('Sanitation Data'!$C$13,0,10*ROW('Sanitation Data'!C138)),0),"]"),IF(AND(ISNUMBER(OFFSET('Sanitation Data'!$C$13,0,10*ROW('Sanitation Data'!C138))),CO144="",ISNUMBER(OFFSET('Sanitation Data'!$C$13,0,10*ROW('Sanitation Data'!C138)))),OFFSET('Sanitation Data'!$C$13,0,10*ROW('Sanitation Data'!C138)),NA())))</f>
        <v>#N/A</v>
      </c>
      <c r="AA144" s="253" t="e">
        <f ca="true">+IF(AND(ISNUMBER(OFFSET('Sanitation Data'!$D$5,0,10*ROW('Sanitation Data'!D138))),CP144="Yes"),100-OFFSET('Sanitation Data'!$D$5,0,10*ROW('Sanitation Data'!D138)),IF(AND(ISNUMBER(OFFSET('Sanitation Data'!$D$5,0,10*ROW('Sanitation Data'!D138))),CP144="No",ISNUMBER(OFFSET('Sanitation Data'!$D$5,0,10*ROW('Sanitation Data'!D138)))),CONCATENATE("[",ROUND(100-OFFSET('Sanitation Data'!$D$5,0,10*ROW('Sanitation Data'!D138)),0),"]"),IF(AND(ISNUMBER(OFFSET('Sanitation Data'!$D$5,0,10*ROW('Sanitation Data'!D138))),CP144="",ISNUMBER(OFFSET('Sanitation Data'!$D$5,0,10*ROW('Sanitation Data'!D138)))),100-OFFSET('Sanitation Data'!$D$5,0,10*ROW('Sanitation Data'!D138)),NA())))</f>
        <v>#N/A</v>
      </c>
      <c r="AB144" s="253" t="e">
        <f ca="true">+IF(AND(ISNUMBER(OFFSET('Sanitation Data'!$D$7,0,10*ROW('Sanitation Data'!D138))),CQ144="Yes"),OFFSET('Sanitation Data'!$D$7,0,10*ROW('Sanitation Data'!G138)),IF(AND(ISNUMBER(OFFSET('Sanitation Data'!$D$7,0,10*ROW('Sanitation Data'!D138))),CQ144="No",ISNUMBER(OFFSET('Sanitation Data'!$D$7,0,10*ROW('Sanitation Data'!D138)))),CONCATENATE("[",ROUND(OFFSET('Sanitation Data'!$D$7,0,10*ROW('Sanitation Data'!D138)),0),"]"),IF(AND(ISNUMBER(OFFSET('Sanitation Data'!$D$7,0,10*ROW('Sanitation Data'!D138))),CQ144="",ISNUMBER(OFFSET('Sanitation Data'!$D$7,0,10*ROW('Sanitation Data'!D138)))),OFFSET('Sanitation Data'!$D$7,0,10*ROW('Sanitation Data'!D138)),NA())))</f>
        <v>#N/A</v>
      </c>
      <c r="AC144" s="253" t="e">
        <f ca="true">+IF(AND(ISNUMBER(OFFSET('Sanitation Data'!$D$11,0,10*ROW('Sanitation Data'!D138))),CR144="Yes"),OFFSET('Sanitation Data'!$D$11,0,10*ROW('Sanitation Data'!D138)),IF(AND(ISNUMBER(OFFSET('Sanitation Data'!$D$11,0,10*ROW('Sanitation Data'!D138))),CR144="No",ISNUMBER(OFFSET('Sanitation Data'!$D$11,0,10*ROW('Sanitation Data'!D138)))),CONCATENATE("[",ROUND(OFFSET('Sanitation Data'!$D$11,0,10*ROW('Sanitation Data'!D138)),0),"]"),IF(AND(ISNUMBER(OFFSET('Sanitation Data'!$D$11,0,10*ROW('Sanitation Data'!D138))),CR144="",ISNUMBER(OFFSET('Sanitation Data'!$D$11,0,10*ROW('Sanitation Data'!D138)))),OFFSET('Sanitation Data'!$D$11,0,10*ROW('Sanitation Data'!D138)),NA())))</f>
        <v>#N/A</v>
      </c>
      <c r="AD144" s="253" t="e">
        <f ca="true">+IF(AND(ISNUMBER(OFFSET('Sanitation Data'!$D$12,0,10*ROW('Sanitation Data'!D138))),CS144="Yes"),OFFSET('Sanitation Data'!$D$12,0,10*ROW('Sanitation Data'!D138)),IF(AND(ISNUMBER(OFFSET('Sanitation Data'!$D$12,0,10*ROW('Sanitation Data'!D138))),CS144="No",ISNUMBER(OFFSET('Sanitation Data'!$D$12,0,10*ROW('Sanitation Data'!D138)))),CONCATENATE("[",ROUND(OFFSET('Sanitation Data'!$D$12,0,10*ROW('Sanitation Data'!D138)),0),"]"),IF(AND(ISNUMBER(OFFSET('Sanitation Data'!$D$12,0,10*ROW('Sanitation Data'!D138))),CS144="",ISNUMBER(OFFSET('Sanitation Data'!$D$12,0,10*ROW('Sanitation Data'!D138)))),OFFSET('Sanitation Data'!$D$12,0,10*ROW('Sanitation Data'!D138)),NA())))</f>
        <v>#N/A</v>
      </c>
      <c r="AE144" s="253" t="e">
        <f ca="true">+IF(AND(ISNUMBER(OFFSET('Sanitation Data'!$D$13,0,10*ROW('Sanitation Data'!D138))),CT144="Yes"),OFFSET('Sanitation Data'!$D$13,0,10*ROW('Sanitation Data'!D138)),IF(AND(ISNUMBER(OFFSET('Sanitation Data'!$D$13,0,10*ROW('Sanitation Data'!D138))),CT144="No",ISNUMBER(OFFSET('Sanitation Data'!$D$13,0,10*ROW('Sanitation Data'!D138)))),CONCATENATE("[",ROUND(OFFSET('Sanitation Data'!$D$13,0,10*ROW('Sanitation Data'!D138)),0),"]"),IF(AND(ISNUMBER(OFFSET('Sanitation Data'!$D$13,0,10*ROW('Sanitation Data'!D138))),CT144="",ISNUMBER(OFFSET('Sanitation Data'!$D$13,0,10*ROW('Sanitation Data'!D138)))),OFFSET('Sanitation Data'!$D$13,0,10*ROW('Sanitation Data'!D138)),NA())))</f>
        <v>#N/A</v>
      </c>
      <c r="AF144" s="253" t="e">
        <f ca="true">+IF(AND(ISNUMBER(OFFSET('Sanitation Data'!$E$5,0,10*ROW('Sanitation Data'!E138))),CU144="Yes"),100-OFFSET('Sanitation Data'!$E$5,0,10*ROW('Sanitation Data'!E138)),IF(AND(ISNUMBER(OFFSET('Sanitation Data'!$E$5,0,10*ROW('Sanitation Data'!E138))),CU144="No",ISNUMBER(OFFSET('Sanitation Data'!$E$5,0,10*ROW('Sanitation Data'!E138)))),CONCATENATE("[",ROUND(100-OFFSET('Sanitation Data'!$E$5,0,10*ROW('Sanitation Data'!E138)),0),"]"),IF(AND(ISNUMBER(OFFSET('Sanitation Data'!$E$5,0,10*ROW('Sanitation Data'!E138))),CU144="",ISNUMBER(OFFSET('Sanitation Data'!$E$5,0,10*ROW('Sanitation Data'!E138)))),100-OFFSET('Sanitation Data'!$E$5,0,10*ROW('Sanitation Data'!E138)),NA())))</f>
        <v>#N/A</v>
      </c>
      <c r="AG144" s="253" t="e">
        <f ca="true">+IF(AND(ISNUMBER(OFFSET('Sanitation Data'!$E$7,0,10*ROW('Sanitation Data'!E138))),CV144="Yes"),OFFSET('Sanitation Data'!$E$7,0,10*ROW('Sanitation Data'!E138)),IF(AND(ISNUMBER(OFFSET('Sanitation Data'!$E$7,0,10*ROW('Sanitation Data'!E138))),CV144="No",ISNUMBER(OFFSET('Sanitation Data'!$E$7,0,10*ROW('Sanitation Data'!E138)))),CONCATENATE("[",ROUND(OFFSET('Sanitation Data'!$E$7,0,10*ROW('Sanitation Data'!E138)),0),"]"),IF(AND(ISNUMBER(OFFSET('Sanitation Data'!$E$7,0,10*ROW('Sanitation Data'!E138))),CV144="",ISNUMBER(OFFSET('Sanitation Data'!$E$7,0,10*ROW('Sanitation Data'!E138)))),OFFSET('Sanitation Data'!$E$7,0,10*ROW('Sanitation Data'!E138)),NA())))</f>
        <v>#N/A</v>
      </c>
      <c r="AH144" s="253" t="e">
        <f ca="true">+IF(AND(ISNUMBER(OFFSET('Sanitation Data'!$E$11,0,10*ROW('Sanitation Data'!E138))),CW144="Yes"),OFFSET('Sanitation Data'!$E$11,0,10*ROW('Sanitation Data'!E138)),IF(AND(ISNUMBER(OFFSET('Sanitation Data'!$E$11,0,10*ROW('Sanitation Data'!E138))),CW144="No",ISNUMBER(OFFSET('Sanitation Data'!$E$11,0,10*ROW('Sanitation Data'!E138)))),CONCATENATE("[",ROUND(OFFSET('Sanitation Data'!$E$11,0,10*ROW('Sanitation Data'!E138)),0),"]"),IF(AND(ISNUMBER(OFFSET('Sanitation Data'!$E$11,0,10*ROW('Sanitation Data'!E138))),CW144="",ISNUMBER(OFFSET('Sanitation Data'!$E$11,0,10*ROW('Sanitation Data'!E138)))),OFFSET('Sanitation Data'!$E$11,0,10*ROW('Sanitation Data'!E138)),NA())))</f>
        <v>#N/A</v>
      </c>
      <c r="AI144" s="253" t="e">
        <f ca="true">+IF(AND(ISNUMBER(OFFSET('Sanitation Data'!$E$12,0,10*ROW('Sanitation Data'!E138))),CX144="Yes"),OFFSET('Sanitation Data'!$E$12,0,10*ROW('Sanitation Data'!E138)),IF(AND(ISNUMBER(OFFSET('Sanitation Data'!$E$12,0,10*ROW('Sanitation Data'!E138))),CX144="No",ISNUMBER(OFFSET('Sanitation Data'!$E$12,0,10*ROW('Sanitation Data'!E138)))),CONCATENATE("[",ROUND(OFFSET('Sanitation Data'!$E$12,0,10*ROW('Sanitation Data'!E138)),0),"]"),IF(AND(ISNUMBER(OFFSET('Sanitation Data'!$E$12,0,10*ROW('Sanitation Data'!E138))),CX144="",ISNUMBER(OFFSET('Sanitation Data'!$E$12,0,10*ROW('Sanitation Data'!E138)))),OFFSET('Sanitation Data'!$E$12,0,10*ROW('Sanitation Data'!E138)),NA())))</f>
        <v>#N/A</v>
      </c>
      <c r="AJ144" s="253" t="e">
        <f ca="true">+IF(AND(ISNUMBER(OFFSET('Sanitation Data'!$E$13,0,10*ROW('Sanitation Data'!E138))),CY144="Yes"),OFFSET('Sanitation Data'!$E$13,0,10*ROW('Sanitation Data'!E138)),IF(AND(ISNUMBER(OFFSET('Sanitation Data'!$E$13,0,10*ROW('Sanitation Data'!E138))),CY144="No",ISNUMBER(OFFSET('Sanitation Data'!$E$13,0,10*ROW('Sanitation Data'!E138)))),CONCATENATE("[",ROUND(OFFSET('Sanitation Data'!$E$13,0,10*ROW('Sanitation Data'!E138)),0),"]"),IF(AND(ISNUMBER(OFFSET('Sanitation Data'!$E$13,0,10*ROW('Sanitation Data'!E138))),CY144="",ISNUMBER(OFFSET('Sanitation Data'!$E$13,0,10*ROW('Sanitation Data'!E138)))),OFFSET('Sanitation Data'!$E$13,0,10*ROW('Sanitation Data'!E138)),NA())))</f>
        <v>#N/A</v>
      </c>
      <c r="AK144" s="253" t="e">
        <f ca="true">+IF(AND(ISNUMBER(OFFSET('Sanitation Data'!$F$5,0,10*ROW('Sanitation Data'!F138))),CZ144="Yes"),100-OFFSET('Sanitation Data'!$F$5,0,10*ROW('Sanitation Data'!F138)),IF(AND(ISNUMBER(OFFSET('Sanitation Data'!$F$5,0,10*ROW('Sanitation Data'!F138))),CZ144="No",ISNUMBER(OFFSET('Sanitation Data'!$F$5,0,10*ROW('Sanitation Data'!F138)))),CONCATENATE("[",ROUND(100-OFFSET('Sanitation Data'!$F$5,0,10*ROW('Sanitation Data'!F138)),0),"]"),IF(AND(ISNUMBER(OFFSET('Sanitation Data'!$F$5,0,10*ROW('Sanitation Data'!F138))),CZ144="",ISNUMBER(OFFSET('Sanitation Data'!$F$5,0,10*ROW('Sanitation Data'!F138)))),100-OFFSET('Sanitation Data'!$F$5,0,10*ROW('Sanitation Data'!F138)),NA())))</f>
        <v>#N/A</v>
      </c>
      <c r="AL144" s="253" t="e">
        <f ca="true">+IF(AND(ISNUMBER(OFFSET('Sanitation Data'!$F$7,0,10*ROW('Sanitation Data'!F138))),DA144="Yes"),OFFSET('Sanitation Data'!$F$7,0,10*ROW('Sanitation Data'!F138)),IF(AND(ISNUMBER(OFFSET('Sanitation Data'!$F$7,0,10*ROW('Sanitation Data'!F138))),DA144="No",ISNUMBER(OFFSET('Sanitation Data'!$F$7,0,10*ROW('Sanitation Data'!F138)))),CONCATENATE("[",ROUND(OFFSET('Sanitation Data'!$F$7,0,10*ROW('Sanitation Data'!F138)),0),"]"),IF(AND(ISNUMBER(OFFSET('Sanitation Data'!$F$7,0,10*ROW('Sanitation Data'!F138))),DA144="",ISNUMBER(OFFSET('Sanitation Data'!$F$7,0,10*ROW('Sanitation Data'!F138)))),OFFSET('Sanitation Data'!$F$7,0,10*ROW('Sanitation Data'!F138)),NA())))</f>
        <v>#N/A</v>
      </c>
      <c r="AM144" s="253" t="e">
        <f ca="true">+IF(AND(ISNUMBER(OFFSET('Sanitation Data'!$F$11,0,10*ROW('Sanitation Data'!F138))),DB144="Yes"),OFFSET('Sanitation Data'!$F$11,0,10*ROW('Sanitation Data'!F138)),IF(AND(ISNUMBER(OFFSET('Sanitation Data'!$F$11,0,10*ROW('Sanitation Data'!F138))),DB144="No",ISNUMBER(OFFSET('Sanitation Data'!$F$11,0,10*ROW('Sanitation Data'!F138)))),CONCATENATE("[",ROUND(OFFSET('Sanitation Data'!$F$11,0,10*ROW('Sanitation Data'!F138)),0),"]"),IF(AND(ISNUMBER(OFFSET('Sanitation Data'!$F$11,0,10*ROW('Sanitation Data'!F138))),DB144="",ISNUMBER(OFFSET('Sanitation Data'!$F$11,0,10*ROW('Sanitation Data'!F138)))),OFFSET('Sanitation Data'!$F$11,0,10*ROW('Sanitation Data'!F138)),NA())))</f>
        <v>#N/A</v>
      </c>
      <c r="AN144" s="253" t="e">
        <f ca="true">+IF(AND(ISNUMBER(OFFSET('Sanitation Data'!$F$12,0,10*ROW('Sanitation Data'!F138))),DC144="Yes"),OFFSET('Sanitation Data'!$F$12,0,10*ROW('Sanitation Data'!F138)),IF(AND(ISNUMBER(OFFSET('Sanitation Data'!$F$12,0,10*ROW('Sanitation Data'!F138))),DC144="No",ISNUMBER(OFFSET('Sanitation Data'!$F$12,0,10*ROW('Sanitation Data'!F138)))),CONCATENATE("[",ROUND(OFFSET('Sanitation Data'!$F$12,0,10*ROW('Sanitation Data'!F138)),0),"]"),IF(AND(ISNUMBER(OFFSET('Sanitation Data'!$F$12,0,10*ROW('Sanitation Data'!F138))),DC144="",ISNUMBER(OFFSET('Sanitation Data'!$F$12,0,10*ROW('Sanitation Data'!F138)))),OFFSET('Sanitation Data'!$F$12,0,10*ROW('Sanitation Data'!F138)),NA())))</f>
        <v>#N/A</v>
      </c>
      <c r="AO144" s="253" t="e">
        <f ca="true">+IF(AND(ISNUMBER(OFFSET('Sanitation Data'!$F$13,0,10*ROW('Sanitation Data'!F138))),DD144="Yes"),OFFSET('Sanitation Data'!$F$13,0,10*ROW('Sanitation Data'!F138)),IF(AND(ISNUMBER(OFFSET('Sanitation Data'!$F$13,0,10*ROW('Sanitation Data'!F138))),DD144="No",ISNUMBER(OFFSET('Sanitation Data'!$F$13,0,10*ROW('Sanitation Data'!F138)))),CONCATENATE("[",ROUND(OFFSET('Sanitation Data'!$F$13,0,10*ROW('Sanitation Data'!F138)),0),"]"),IF(AND(ISNUMBER(OFFSET('Sanitation Data'!$F$13,0,10*ROW('Sanitation Data'!F138))),DD144="",ISNUMBER(OFFSET('Sanitation Data'!$F$13,0,10*ROW('Sanitation Data'!F138)))),OFFSET('Sanitation Data'!$F$13,0,10*ROW('Sanitation Data'!F138)),NA())))</f>
        <v>#N/A</v>
      </c>
      <c r="AP144" s="253" t="e">
        <f ca="true">+IF(AND(ISNUMBER(OFFSET('Sanitation Data'!$G$5,0,10*ROW('Sanitation Data'!G138))),DE144="Yes"),100-OFFSET('Sanitation Data'!$G$5,0,10*ROW('Sanitation Data'!G138)),IF(AND(ISNUMBER(OFFSET('Sanitation Data'!$G$5,0,10*ROW('Sanitation Data'!G138))),DE144="No",ISNUMBER(OFFSET('Sanitation Data'!$G$5,0,10*ROW('Sanitation Data'!G138)))),CONCATENATE("[",ROUND(100-OFFSET('Sanitation Data'!$G$5,0,10*ROW('Sanitation Data'!G138)),0),"]"),IF(AND(ISNUMBER(OFFSET('Sanitation Data'!$G$5,0,10*ROW('Sanitation Data'!G138))),DE144="",ISNUMBER(OFFSET('Sanitation Data'!$G$5,0,10*ROW('Sanitation Data'!G138)))),100-OFFSET('Sanitation Data'!$G$5,0,10*ROW('Sanitation Data'!G138)),NA())))</f>
        <v>#N/A</v>
      </c>
      <c r="AQ144" s="253" t="e">
        <f ca="true">+IF(AND(ISNUMBER(OFFSET('Sanitation Data'!$G$7,0,10*ROW('Sanitation Data'!G138))),DF144="Yes"),OFFSET('Sanitation Data'!$G$7,0,10*ROW('Sanitation Data'!G138)),IF(AND(ISNUMBER(OFFSET('Sanitation Data'!$G$7,0,10*ROW('Sanitation Data'!G138))),DF144="No",ISNUMBER(OFFSET('Sanitation Data'!$G$7,0,10*ROW('Sanitation Data'!G138)))),CONCATENATE("[",ROUND(OFFSET('Sanitation Data'!$G$7,0,10*ROW('Sanitation Data'!G138)),0),"]"),IF(AND(ISNUMBER(OFFSET('Sanitation Data'!$G$7,0,10*ROW('Sanitation Data'!G138))),DF144="",ISNUMBER(OFFSET('Sanitation Data'!$G$7,0,10*ROW('Sanitation Data'!G138)))),OFFSET('Sanitation Data'!$G$7,0,10*ROW('Sanitation Data'!G138)),NA())))</f>
        <v>#N/A</v>
      </c>
      <c r="AR144" s="253" t="e">
        <f ca="true">+IF(AND(ISNUMBER(OFFSET('Sanitation Data'!$G$11,0,10*ROW('Sanitation Data'!G138))),DG144="Yes"),OFFSET('Sanitation Data'!$G$11,0,10*ROW('Sanitation Data'!G138)),IF(AND(ISNUMBER(OFFSET('Sanitation Data'!$G$11,0,10*ROW('Sanitation Data'!G138))),DG144="No",ISNUMBER(OFFSET('Sanitation Data'!$G$11,0,10*ROW('Sanitation Data'!G138)))),CONCATENATE("[",ROUND(OFFSET('Sanitation Data'!$G$11,0,10*ROW('Sanitation Data'!G138)),0),"]"),IF(AND(ISNUMBER(OFFSET('Sanitation Data'!$G$11,0,10*ROW('Sanitation Data'!G138))),DG144="",ISNUMBER(OFFSET('Sanitation Data'!$G$11,0,10*ROW('Sanitation Data'!G138)))),OFFSET('Sanitation Data'!$G$11,0,10*ROW('Sanitation Data'!G138)),NA())))</f>
        <v>#N/A</v>
      </c>
      <c r="AS144" s="253" t="e">
        <f ca="true">+IF(AND(ISNUMBER(OFFSET('Sanitation Data'!$G$12,0,10*ROW('Sanitation Data'!G138))),DH144="Yes"),OFFSET('Sanitation Data'!$G$12,0,10*ROW('Sanitation Data'!G138)),IF(AND(ISNUMBER(OFFSET('Sanitation Data'!$G$12,0,10*ROW('Sanitation Data'!G138))),DH144="No",ISNUMBER(OFFSET('Sanitation Data'!$G$12,0,10*ROW('Sanitation Data'!G138)))),CONCATENATE("[",ROUND(OFFSET('Sanitation Data'!$G$12,0,10*ROW('Sanitation Data'!G138)),0),"]"),IF(AND(ISNUMBER(OFFSET('Sanitation Data'!$G$12,0,10*ROW('Sanitation Data'!G138))),DH144="",ISNUMBER(OFFSET('Sanitation Data'!$G$12,0,10*ROW('Sanitation Data'!G138)))),OFFSET('Sanitation Data'!$G$12,0,10*ROW('Sanitation Data'!G138)),NA())))</f>
        <v>#N/A</v>
      </c>
      <c r="AT144" s="253" t="e">
        <f ca="true">+IF(AND(ISNUMBER(OFFSET('Sanitation Data'!$G$13,0,10*ROW('Sanitation Data'!G138))),DI144="Yes"),OFFSET('Sanitation Data'!$G$13,0,10*ROW('Sanitation Data'!G138)),IF(AND(ISNUMBER(OFFSET('Sanitation Data'!$G$13,0,10*ROW('Sanitation Data'!G138))),DI144="No",ISNUMBER(OFFSET('Sanitation Data'!$G$13,0,10*ROW('Sanitation Data'!G138)))),CONCATENATE("[",ROUND(OFFSET('Sanitation Data'!$G$13,0,10*ROW('Sanitation Data'!G138)),0),"]"),IF(AND(ISNUMBER(OFFSET('Sanitation Data'!$G$13,0,10*ROW('Sanitation Data'!G138))),DI144="",ISNUMBER(OFFSET('Sanitation Data'!$G$13,0,10*ROW('Sanitation Data'!G138)))),OFFSET('Sanitation Data'!$G$13,0,10*ROW('Sanitation Data'!G138)),NA())))</f>
        <v>#N/A</v>
      </c>
      <c r="AU144" s="253" t="e">
        <f ca="true">+IF(AND(ISNUMBER(OFFSET('Sanitation Data'!$H$5,0,10*ROW('Sanitation Data'!H138))),DJ144="Yes"),100-OFFSET('Sanitation Data'!$H$5,0,10*ROW('Sanitation Data'!H138)),IF(AND(ISNUMBER(OFFSET('Sanitation Data'!$H$5,0,10*ROW('Sanitation Data'!H138))),DJ144="No",ISNUMBER(OFFSET('Sanitation Data'!$H$5,0,10*ROW('Sanitation Data'!H138)))),CONCATENATE("[",ROUND(100-OFFSET('Sanitation Data'!$H$5,0,10*ROW('Sanitation Data'!H138)),0),"]"),IF(AND(ISNUMBER(OFFSET('Sanitation Data'!$H$5,0,10*ROW('Sanitation Data'!H138))),DJ144="",ISNUMBER(OFFSET('Sanitation Data'!$H$5,0,10*ROW('Sanitation Data'!H138)))),100-OFFSET('Sanitation Data'!$H$5,0,10*ROW('Sanitation Data'!H138)),NA())))</f>
        <v>#N/A</v>
      </c>
      <c r="AV144" s="253" t="e">
        <f ca="true">+IF(AND(ISNUMBER(OFFSET('Sanitation Data'!$H$7,0,10*ROW('Sanitation Data'!H138))),DK144="Yes"),OFFSET('Sanitation Data'!$H$7,0,10*ROW('Sanitation Data'!H138)),IF(AND(ISNUMBER(OFFSET('Sanitation Data'!$H$7,0,10*ROW('Sanitation Data'!H138))),DK144="No",ISNUMBER(OFFSET('Sanitation Data'!$H$7,0,10*ROW('Sanitation Data'!H138)))),CONCATENATE("[",ROUND(OFFSET('Sanitation Data'!$H$7,0,10*ROW('Sanitation Data'!H138)),0),"]"),IF(AND(ISNUMBER(OFFSET('Sanitation Data'!$H$7,0,10*ROW('Sanitation Data'!H138))),DK144="",ISNUMBER(OFFSET('Sanitation Data'!$H$7,0,10*ROW('Sanitation Data'!H138)))),OFFSET('Sanitation Data'!$H$7,0,10*ROW('Sanitation Data'!H138)),NA())))</f>
        <v>#N/A</v>
      </c>
      <c r="AW144" s="253" t="e">
        <f ca="true">+IF(AND(ISNUMBER(OFFSET('Sanitation Data'!$H$11,0,10*ROW('Sanitation Data'!H138))),DL144="Yes"),OFFSET('Sanitation Data'!$H$11,0,10*ROW('Sanitation Data'!H138)),IF(AND(ISNUMBER(OFFSET('Sanitation Data'!$H$11,0,10*ROW('Sanitation Data'!H138))),DL144="No",ISNUMBER(OFFSET('Sanitation Data'!$H$11,0,10*ROW('Sanitation Data'!H138)))),CONCATENATE("[",ROUND(OFFSET('Sanitation Data'!$H$11,0,10*ROW('Sanitation Data'!H138)),0),"]"),IF(AND(ISNUMBER(OFFSET('Sanitation Data'!$H$11,0,10*ROW('Sanitation Data'!H138))),DL144="",ISNUMBER(OFFSET('Sanitation Data'!$H$11,0,10*ROW('Sanitation Data'!H138)))),OFFSET('Sanitation Data'!$H$11,0,10*ROW('Sanitation Data'!H138)),NA())))</f>
        <v>#N/A</v>
      </c>
      <c r="AX144" s="253" t="e">
        <f ca="true">+IF(AND(ISNUMBER(OFFSET('Sanitation Data'!$H$12,0,10*ROW('Sanitation Data'!H138))),DM144="Yes"),OFFSET('Sanitation Data'!$H$12,0,10*ROW('Sanitation Data'!H138)),IF(AND(ISNUMBER(OFFSET('Sanitation Data'!$H$12,0,10*ROW('Sanitation Data'!H138))),DM144="No",ISNUMBER(OFFSET('Sanitation Data'!$H$12,0,10*ROW('Sanitation Data'!H138)))),CONCATENATE("[",ROUND(OFFSET('Sanitation Data'!$H$12,0,10*ROW('Sanitation Data'!H138)),0),"]"),IF(AND(ISNUMBER(OFFSET('Sanitation Data'!$H$12,0,10*ROW('Sanitation Data'!H138))),DM144="",ISNUMBER(OFFSET('Sanitation Data'!$H$12,0,10*ROW('Sanitation Data'!H138)))),OFFSET('Sanitation Data'!$H$12,0,10*ROW('Sanitation Data'!H138)),NA())))</f>
        <v>#N/A</v>
      </c>
      <c r="AY144" s="253" t="e">
        <f ca="true">+IF(AND(ISNUMBER(OFFSET('Sanitation Data'!$H$13,0,10*ROW('Sanitation Data'!H138))),DN144="Yes"),OFFSET('Sanitation Data'!$H$13,0,10*ROW('Sanitation Data'!H138)),IF(AND(ISNUMBER(OFFSET('Sanitation Data'!$H$13,0,10*ROW('Sanitation Data'!H138))),DN144="No",ISNUMBER(OFFSET('Sanitation Data'!$H$13,0,10*ROW('Sanitation Data'!H138)))),CONCATENATE("[",ROUND(OFFSET('Sanitation Data'!$H$13,0,10*ROW('Sanitation Data'!H138)),0),"]"),IF(AND(ISNUMBER(OFFSET('Sanitation Data'!$H$13,0,10*ROW('Sanitation Data'!H138))),DN144="",ISNUMBER(OFFSET('Sanitation Data'!$H$13,0,10*ROW('Sanitation Data'!H138)))),OFFSET('Sanitation Data'!$H$13,0,10*ROW('Sanitation Data'!H138)),NA())))</f>
        <v>#N/A</v>
      </c>
      <c r="AZ144" s="254" t="e">
        <f ca="true">+IF(AND(ISNUMBER(OFFSET('Hygiene Data'!$C$6,0,10*ROW('Hygiene Data'!C138))),DO144="Yes"),OFFSET('Hygiene Data'!$C$6,0,10*ROW('Hygiene Data'!C138)),IF(AND(ISNUMBER(OFFSET('Hygiene Data'!$C$6,0,10*ROW('Hygiene Data'!C138))),DO144="No",ISNUMBER(OFFSET('Hygiene Data'!$C$6,0,10*ROW('Hygiene Data'!C138)))),CONCATENATE("[",ROUND(OFFSET('Hygiene Data'!$C$6,0,10*ROW('Hygiene Data'!C138)),0),"]"),IF(AND(ISNUMBER(OFFSET('Hygiene Data'!$C$6,0,10*ROW('Hygiene Data'!C138))),DO144="",ISNUMBER(OFFSET('Hygiene Data'!$C$6,0,10*ROW('Hygiene Data'!C138)))),OFFSET('Hygiene Data'!$C$6,0,10*ROW('Hygiene Data'!C138)),NA())))</f>
        <v>#N/A</v>
      </c>
      <c r="BA144" s="254" t="e">
        <f ca="true">+IF(AND(ISNUMBER(OFFSET('Hygiene Data'!$C$8,0,10*ROW('Hygiene Data'!C138))),DP144="Yes"),OFFSET('Hygiene Data'!$C$8,0,10*ROW('Hygiene Data'!C138)),IF(AND(ISNUMBER(OFFSET('Hygiene Data'!$C$8,0,10*ROW('Hygiene Data'!C138))),DP144="No",ISNUMBER(OFFSET('Hygiene Data'!$C$8,0,10*ROW('Hygiene Data'!C138)))),CONCATENATE("[",ROUND(OFFSET('Hygiene Data'!$C$8,0,10*ROW('Hygiene Data'!C138)),0),"]"),IF(AND(ISNUMBER(OFFSET('Hygiene Data'!$C$8,0,10*ROW('Hygiene Data'!C138))),DP144="",ISNUMBER(OFFSET('Hygiene Data'!$C$8,0,10*ROW('Hygiene Data'!C138)))),OFFSET('Hygiene Data'!$C$8,0,10*ROW('Hygiene Data'!C138)),NA())))</f>
        <v>#N/A</v>
      </c>
      <c r="BB144" s="254" t="e">
        <f ca="true">+IF(AND(ISNUMBER(OFFSET('Hygiene Data'!$C$10,0,10*ROW('Hygiene Data'!C138))),DQ144="Yes"),OFFSET('Hygiene Data'!$C$10,0,10*ROW('Hygiene Data'!C138)),IF(AND(ISNUMBER(OFFSET('Hygiene Data'!$C$10,0,10*ROW('Hygiene Data'!C138))),DQ144="No",ISNUMBER(OFFSET('Hygiene Data'!$C$10,0,10*ROW('Hygiene Data'!C138)))),CONCATENATE("[",ROUND(OFFSET('Hygiene Data'!$C$10,0,10*ROW('Hygiene Data'!C138)),0),"]"),IF(AND(ISNUMBER(OFFSET('Hygiene Data'!$C$10,0,10*ROW('Hygiene Data'!C138))),DQ144="",ISNUMBER(OFFSET('Hygiene Data'!$C$10,0,10*ROW('Hygiene Data'!C138)))),OFFSET('Hygiene Data'!$C$10,0,10*ROW('Hygiene Data'!C138)),NA())))</f>
        <v>#N/A</v>
      </c>
      <c r="BC144" s="254" t="e">
        <f ca="true">+IF(AND(ISNUMBER(OFFSET('Hygiene Data'!$D$6,0,10*ROW('Hygiene Data'!D138))),DR144="Yes"),OFFSET('Hygiene Data'!$D$6,0,10*ROW('Hygiene Data'!D138)),IF(AND(ISNUMBER(OFFSET('Hygiene Data'!$D$6,0,10*ROW('Hygiene Data'!D138))),DR144="No",ISNUMBER(OFFSET('Hygiene Data'!$D$6,0,10*ROW('Hygiene Data'!D138)))),CONCATENATE("[",ROUND(OFFSET('Hygiene Data'!$D$6,0,10*ROW('Hygiene Data'!D138)),0),"]"),IF(AND(ISNUMBER(OFFSET('Hygiene Data'!$D$6,0,10*ROW('Hygiene Data'!D138))),DR144="",ISNUMBER(OFFSET('Hygiene Data'!$D$6,0,10*ROW('Hygiene Data'!D138)))),OFFSET('Hygiene Data'!$D$6,0,10*ROW('Hygiene Data'!D138)),NA())))</f>
        <v>#N/A</v>
      </c>
      <c r="BD144" s="254" t="e">
        <f ca="true">+IF(AND(ISNUMBER(OFFSET('Hygiene Data'!$D$8,0,10*ROW('Hygiene Data'!D138))),DS144="Yes"),OFFSET('Hygiene Data'!$D$8,0,10*ROW('Hygiene Data'!D138)),IF(AND(ISNUMBER(OFFSET('Hygiene Data'!$D$8,0,10*ROW('Hygiene Data'!D138))),DS144="No",ISNUMBER(OFFSET('Hygiene Data'!$D$8,0,10*ROW('Hygiene Data'!D138)))),CONCATENATE("[",ROUND(OFFSET('Hygiene Data'!$D$8,0,10*ROW('Hygiene Data'!D138)),0),"]"),IF(AND(ISNUMBER(OFFSET('Hygiene Data'!$D$8,0,10*ROW('Hygiene Data'!D138))),DS144="",ISNUMBER(OFFSET('Hygiene Data'!$D$8,0,10*ROW('Hygiene Data'!D138)))),OFFSET('Hygiene Data'!$D$8,0,10*ROW('Hygiene Data'!D138)),NA())))</f>
        <v>#N/A</v>
      </c>
      <c r="BE144" s="254" t="e">
        <f ca="true">+IF(AND(ISNUMBER(OFFSET('Hygiene Data'!$D$10,0,10*ROW('Hygiene Data'!D138))),DT144="Yes"),OFFSET('Hygiene Data'!$D$10,0,10*ROW('Hygiene Data'!D138)),IF(AND(ISNUMBER(OFFSET('Hygiene Data'!$D$10,0,10*ROW('Hygiene Data'!D138))),DT144="No",ISNUMBER(OFFSET('Hygiene Data'!$D$10,0,10*ROW('Hygiene Data'!D138)))),CONCATENATE("[",ROUND(OFFSET('Hygiene Data'!$D$10,0,10*ROW('Hygiene Data'!D138)),0),"]"),IF(AND(ISNUMBER(OFFSET('Hygiene Data'!$D$10,0,10*ROW('Hygiene Data'!D138))),DT144="",ISNUMBER(OFFSET('Hygiene Data'!$D$10,0,10*ROW('Hygiene Data'!D138)))),OFFSET('Hygiene Data'!$D$10,0,10*ROW('Hygiene Data'!D138)),NA())))</f>
        <v>#N/A</v>
      </c>
      <c r="BF144" s="254" t="e">
        <f ca="true">+IF(AND(ISNUMBER(OFFSET('Hygiene Data'!$E$6,0,10*ROW('Hygiene Data'!E138))),DU144="Yes"),OFFSET('Hygiene Data'!$E$6,0,10*ROW('Hygiene Data'!E138)),IF(AND(ISNUMBER(OFFSET('Hygiene Data'!$E$6,0,10*ROW('Hygiene Data'!E138))),DU144="No",ISNUMBER(OFFSET('Hygiene Data'!$E$6,0,10*ROW('Hygiene Data'!E138)))),CONCATENATE("[",ROUND(OFFSET('Hygiene Data'!$E$6,0,10*ROW('Hygiene Data'!E138)),0),"]"),IF(AND(ISNUMBER(OFFSET('Hygiene Data'!$E$6,0,10*ROW('Hygiene Data'!E138))),DU144="",ISNUMBER(OFFSET('Hygiene Data'!$E$6,0,10*ROW('Hygiene Data'!E138)))),OFFSET('Hygiene Data'!$E$6,0,10*ROW('Hygiene Data'!E138)),NA())))</f>
        <v>#N/A</v>
      </c>
      <c r="BG144" s="254" t="e">
        <f ca="true">+IF(AND(ISNUMBER(OFFSET('Hygiene Data'!$E$8,0,10*ROW('Hygiene Data'!E138))),DV144="Yes"),OFFSET('Hygiene Data'!$E$8,0,10*ROW('Hygiene Data'!E138)),IF(AND(ISNUMBER(OFFSET('Hygiene Data'!$E$8,0,10*ROW('Hygiene Data'!E138))),DV144="No",ISNUMBER(OFFSET('Hygiene Data'!$E$8,0,10*ROW('Hygiene Data'!E138)))),CONCATENATE("[",ROUND(OFFSET('Hygiene Data'!$E$8,0,10*ROW('Hygiene Data'!E138)),0),"]"),IF(AND(ISNUMBER(OFFSET('Hygiene Data'!$E$8,0,10*ROW('Hygiene Data'!E138))),DV144="",ISNUMBER(OFFSET('Hygiene Data'!$E$8,0,10*ROW('Hygiene Data'!E138)))),OFFSET('Hygiene Data'!$E$8,0,10*ROW('Hygiene Data'!E138)),NA())))</f>
        <v>#N/A</v>
      </c>
      <c r="BH144" s="254" t="e">
        <f ca="true">+IF(AND(ISNUMBER(OFFSET('Hygiene Data'!$E$10,0,10*ROW('Hygiene Data'!E138))),DW144="Yes"),OFFSET('Hygiene Data'!$E$10,0,10*ROW('Hygiene Data'!E138)),IF(AND(ISNUMBER(OFFSET('Hygiene Data'!$E$10,0,10*ROW('Hygiene Data'!E138))),DW144="No",ISNUMBER(OFFSET('Hygiene Data'!$E$10,0,10*ROW('Hygiene Data'!E138)))),CONCATENATE("[",ROUND(OFFSET('Hygiene Data'!$E$10,0,10*ROW('Hygiene Data'!E138)),0),"]"),IF(AND(ISNUMBER(OFFSET('Hygiene Data'!$E$10,0,10*ROW('Hygiene Data'!E138))),DW144="",ISNUMBER(OFFSET('Hygiene Data'!$E$10,0,10*ROW('Hygiene Data'!E138)))),OFFSET('Hygiene Data'!$E$10,0,10*ROW('Hygiene Data'!E138)),NA())))</f>
        <v>#N/A</v>
      </c>
      <c r="BI144" s="254" t="e">
        <f ca="true">+IF(AND(ISNUMBER(OFFSET('Hygiene Data'!$F$6,0,10*ROW('Hygiene Data'!F138))),DX144="Yes"),OFFSET('Hygiene Data'!$F$6,0,10*ROW('Hygiene Data'!F138)),IF(AND(ISNUMBER(OFFSET('Hygiene Data'!$F$6,0,10*ROW('Hygiene Data'!F138))),DX144="No",ISNUMBER(OFFSET('Hygiene Data'!$F$6,0,10*ROW('Hygiene Data'!F138)))),CONCATENATE("[",ROUND(OFFSET('Hygiene Data'!$F$6,0,10*ROW('Hygiene Data'!F138)),0),"]"),IF(AND(ISNUMBER(OFFSET('Hygiene Data'!$F$6,0,10*ROW('Hygiene Data'!F138))),DX144="",ISNUMBER(OFFSET('Hygiene Data'!$F$6,0,10*ROW('Hygiene Data'!F138)))),OFFSET('Hygiene Data'!$F$6,0,10*ROW('Hygiene Data'!F138)),NA())))</f>
        <v>#N/A</v>
      </c>
      <c r="BJ144" s="254" t="e">
        <f ca="true">+IF(AND(ISNUMBER(OFFSET('Hygiene Data'!$F$8,0,10*ROW('Hygiene Data'!F138))),DY144="Yes"),OFFSET('Hygiene Data'!$F$8,0,10*ROW('Hygiene Data'!F138)),IF(AND(ISNUMBER(OFFSET('Hygiene Data'!$F$8,0,10*ROW('Hygiene Data'!F138))),DY144="No",ISNUMBER(OFFSET('Hygiene Data'!$F$8,0,10*ROW('Hygiene Data'!F138)))),CONCATENATE("[",ROUND(OFFSET('Hygiene Data'!$F$8,0,10*ROW('Hygiene Data'!F138)),0),"]"),IF(AND(ISNUMBER(OFFSET('Hygiene Data'!$F$8,0,10*ROW('Hygiene Data'!F138))),DY144="",ISNUMBER(OFFSET('Hygiene Data'!$F$8,0,10*ROW('Hygiene Data'!F138)))),OFFSET('Hygiene Data'!$F$8,0,10*ROW('Hygiene Data'!F138)),NA())))</f>
        <v>#N/A</v>
      </c>
      <c r="BK144" s="254" t="e">
        <f ca="true">+IF(AND(ISNUMBER(OFFSET('Hygiene Data'!$F$10,0,10*ROW('Hygiene Data'!F138))),DZ144="Yes"),OFFSET('Hygiene Data'!$F$10,0,10*ROW('Hygiene Data'!F138)),IF(AND(ISNUMBER(OFFSET('Hygiene Data'!$F$10,0,10*ROW('Hygiene Data'!F138))),DZ144="No",ISNUMBER(OFFSET('Hygiene Data'!$F$10,0,10*ROW('Hygiene Data'!F138)))),CONCATENATE("[",ROUND(OFFSET('Hygiene Data'!$F$10,0,10*ROW('Hygiene Data'!F138)),0),"]"),IF(AND(ISNUMBER(OFFSET('Hygiene Data'!$F$10,0,10*ROW('Hygiene Data'!F138))),DZ144="",ISNUMBER(OFFSET('Hygiene Data'!$F$10,0,10*ROW('Hygiene Data'!F138)))),OFFSET('Hygiene Data'!$F$10,0,10*ROW('Hygiene Data'!F138)),NA())))</f>
        <v>#N/A</v>
      </c>
      <c r="BL144" s="254" t="e">
        <f ca="true">+IF(AND(ISNUMBER(OFFSET('Hygiene Data'!$G$6,0,10*ROW('Hygiene Data'!G138))),EA144="Yes"),OFFSET('Hygiene Data'!$G$6,0,10*ROW('Hygiene Data'!G138)),IF(AND(ISNUMBER(OFFSET('Hygiene Data'!$G$6,0,10*ROW('Hygiene Data'!G138))),EA144="No",ISNUMBER(OFFSET('Hygiene Data'!$G$6,0,10*ROW('Hygiene Data'!G138)))),CONCATENATE("[",ROUND(OFFSET('Hygiene Data'!$G$6,0,10*ROW('Hygiene Data'!G138)),0),"]"),IF(AND(ISNUMBER(OFFSET('Hygiene Data'!$G$6,0,10*ROW('Hygiene Data'!G138))),EA144="",ISNUMBER(OFFSET('Hygiene Data'!$G$6,0,10*ROW('Hygiene Data'!G138)))),OFFSET('Hygiene Data'!$G$6,0,10*ROW('Hygiene Data'!G138)),NA())))</f>
        <v>#N/A</v>
      </c>
      <c r="BM144" s="254" t="e">
        <f ca="true">+IF(AND(ISNUMBER(OFFSET('Hygiene Data'!$G$8,0,10*ROW('Hygiene Data'!G138))),EB144="Yes"),OFFSET('Hygiene Data'!$G$8,0,10*ROW('Hygiene Data'!G138)),IF(AND(ISNUMBER(OFFSET('Hygiene Data'!$G$8,0,10*ROW('Hygiene Data'!G138))),EB144="No",ISNUMBER(OFFSET('Hygiene Data'!$G$8,0,10*ROW('Hygiene Data'!G138)))),CONCATENATE("[",ROUND(OFFSET('Hygiene Data'!$G$8,0,10*ROW('Hygiene Data'!G138)),0),"]"),IF(AND(ISNUMBER(OFFSET('Hygiene Data'!$G$8,0,10*ROW('Hygiene Data'!G138))),EB144="",ISNUMBER(OFFSET('Hygiene Data'!$G$8,0,10*ROW('Hygiene Data'!G138)))),OFFSET('Hygiene Data'!$G$8,0,10*ROW('Hygiene Data'!G138)),NA())))</f>
        <v>#N/A</v>
      </c>
      <c r="BN144" s="254" t="e">
        <f ca="true">+IF(AND(ISNUMBER(OFFSET('Hygiene Data'!$G$10,0,10*ROW('Hygiene Data'!G138))),EC144="Yes"),OFFSET('Hygiene Data'!$G$10,0,10*ROW('Hygiene Data'!G138)),IF(AND(ISNUMBER(OFFSET('Hygiene Data'!$G$10,0,10*ROW('Hygiene Data'!G138))),EC144="No",ISNUMBER(OFFSET('Hygiene Data'!$G$10,0,10*ROW('Hygiene Data'!G138)))),CONCATENATE("[",ROUND(OFFSET('Hygiene Data'!$G$10,0,10*ROW('Hygiene Data'!G138)),0),"]"),IF(AND(ISNUMBER(OFFSET('Hygiene Data'!$G$10,0,10*ROW('Hygiene Data'!G138))),EC144="",ISNUMBER(OFFSET('Hygiene Data'!$G$10,0,10*ROW('Hygiene Data'!G138)))),OFFSET('Hygiene Data'!$G$10,0,10*ROW('Hygiene Data'!G138)),NA())))</f>
        <v>#N/A</v>
      </c>
      <c r="BO144" s="254" t="e">
        <f ca="true">+IF(AND(ISNUMBER(OFFSET('Hygiene Data'!$H$6,0,10*ROW('Hygiene Data'!H138))),ED144="Yes"),OFFSET('Hygiene Data'!$H$6,0,10*ROW('Hygiene Data'!H138)),IF(AND(ISNUMBER(OFFSET('Hygiene Data'!$H$6,0,10*ROW('Hygiene Data'!H138))),ED144="No",ISNUMBER(OFFSET('Hygiene Data'!$H$6,0,10*ROW('Hygiene Data'!H138)))),CONCATENATE("[",ROUND(OFFSET('Hygiene Data'!$H$6,0,10*ROW('Hygiene Data'!H138)),0),"]"),IF(AND(ISNUMBER(OFFSET('Hygiene Data'!$H$6,0,10*ROW('Hygiene Data'!H138))),ED144="",ISNUMBER(OFFSET('Hygiene Data'!$H$6,0,10*ROW('Hygiene Data'!H138)))),OFFSET('Hygiene Data'!$H$6,0,10*ROW('Hygiene Data'!H138)),NA())))</f>
        <v>#N/A</v>
      </c>
      <c r="BP144" s="254" t="e">
        <f ca="true">+IF(AND(ISNUMBER(OFFSET('Hygiene Data'!$H$8,0,10*ROW('Hygiene Data'!H138))),EE144="Yes"),OFFSET('Hygiene Data'!$H$8,0,10*ROW('Hygiene Data'!H138)),IF(AND(ISNUMBER(OFFSET('Hygiene Data'!$H$8,0,10*ROW('Hygiene Data'!H138))),EE144="No",ISNUMBER(OFFSET('Hygiene Data'!$H$8,0,10*ROW('Hygiene Data'!H138)))),CONCATENATE("[",ROUND(OFFSET('Hygiene Data'!$H$8,0,10*ROW('Hygiene Data'!H138)),0),"]"),IF(AND(ISNUMBER(OFFSET('Hygiene Data'!$H$8,0,10*ROW('Hygiene Data'!H138))),EE144="",ISNUMBER(OFFSET('Hygiene Data'!$H$8,0,10*ROW('Hygiene Data'!H138)))),OFFSET('Hygiene Data'!$H$8,0,10*ROW('Hygiene Data'!H138)),NA())))</f>
        <v>#N/A</v>
      </c>
      <c r="BQ144" s="254" t="e">
        <f ca="true">+IF(AND(ISNUMBER(OFFSET('Hygiene Data'!$H$10,0,10*ROW('Hygiene Data'!H138))),EF144="Yes"),OFFSET('Hygiene Data'!$H$10,0,10*ROW('Hygiene Data'!H138)),IF(AND(ISNUMBER(OFFSET('Hygiene Data'!$H$10,0,10*ROW('Hygiene Data'!H138))),EF144="No",ISNUMBER(OFFSET('Hygiene Data'!$H$10,0,10*ROW('Hygiene Data'!H138)))),CONCATENATE("[",ROUND(OFFSET('Hygiene Data'!$H$10,0,10*ROW('Hygiene Data'!H138)),0),"]"),IF(AND(ISNUMBER(OFFSET('Hygiene Data'!$H$10,0,10*ROW('Hygiene Data'!H138))),EF144="",ISNUMBER(OFFSET('Hygiene Data'!$H$10,0,10*ROW('Hygiene Data'!H138)))),OFFSET('Hygiene Data'!$H$10,0,10*ROW('Hygiene Data'!H138)),NA())))</f>
        <v>#N/A</v>
      </c>
      <c r="BS144" s="36" t="str">
        <f ca="true">+IF(OFFSET('Water Data'!$C$28,0,10*ROW('Water Data'!C138))="","",OFFSET('Water Data'!$C$28,0,10*ROW('Water Data'!C138)))</f>
        <v/>
      </c>
      <c r="BT144" s="36" t="str">
        <f ca="true">+IF(OFFSET('Water Data'!$C$29,0,10*ROW('Water Data'!C138))="","",OFFSET('Water Data'!$C$29,0,10*ROW('Water Data'!C138)))</f>
        <v/>
      </c>
      <c r="BU144" s="36" t="str">
        <f ca="true">+IF(OFFSET('Water Data'!$C$30,0,10*ROW('Water Data'!C138))="","",OFFSET('Water Data'!$C$30,0,10*ROW('Water Data'!C138)))</f>
        <v/>
      </c>
      <c r="BV144" s="36" t="str">
        <f ca="true">+IF(OFFSET('Water Data'!$D$28,0,10*ROW('Water Data'!D138))="","",OFFSET('Water Data'!$D$28,0,10*ROW('Water Data'!D138)))</f>
        <v/>
      </c>
      <c r="BW144" s="36" t="str">
        <f ca="true">+IF(OFFSET('Water Data'!$D$29,0,10*ROW('Water Data'!D138))="","",OFFSET('Water Data'!$D$29,0,10*ROW('Water Data'!D138)))</f>
        <v/>
      </c>
      <c r="BX144" s="36" t="str">
        <f ca="true">+IF(OFFSET('Water Data'!$D$30,0,10*ROW('Water Data'!D138))="","",OFFSET('Water Data'!$D$30,0,10*ROW('Water Data'!D138)))</f>
        <v/>
      </c>
      <c r="BY144" s="36" t="str">
        <f ca="true">+IF(OFFSET('Water Data'!$E$28,0,10*ROW('Water Data'!E138))="","",OFFSET('Water Data'!$E$28,0,10*ROW('Water Data'!E138)))</f>
        <v/>
      </c>
      <c r="BZ144" s="36" t="str">
        <f ca="true">+IF(OFFSET('Water Data'!$E$29,0,10*ROW('Water Data'!E138))="","",OFFSET('Water Data'!$E$29,0,10*ROW('Water Data'!E138)))</f>
        <v/>
      </c>
      <c r="CA144" s="36" t="str">
        <f ca="true">+IF(OFFSET('Water Data'!$E$30,0,10*ROW('Water Data'!E138))="","",OFFSET('Water Data'!$E$30,0,10*ROW('Water Data'!E138)))</f>
        <v/>
      </c>
      <c r="CB144" s="36" t="str">
        <f ca="true">+IF(OFFSET('Water Data'!$F$28,0,10*ROW('Water Data'!F138))="","",OFFSET('Water Data'!$F$28,0,10*ROW('Water Data'!F138)))</f>
        <v/>
      </c>
      <c r="CC144" s="36" t="str">
        <f ca="true">+IF(OFFSET('Water Data'!$F$29,0,10*ROW('Water Data'!F138))="","",OFFSET('Water Data'!$F$29,0,10*ROW('Water Data'!F138)))</f>
        <v/>
      </c>
      <c r="CD144" s="36" t="str">
        <f ca="true">+IF(OFFSET('Water Data'!$F$30,0,10*ROW('Water Data'!F138))="","",OFFSET('Water Data'!$F$30,0,10*ROW('Water Data'!F138)))</f>
        <v/>
      </c>
      <c r="CE144" s="36" t="str">
        <f ca="true">+IF(OFFSET('Water Data'!$G$28,0,10*ROW('Water Data'!G138))="","",OFFSET('Water Data'!$G$28,0,10*ROW('Water Data'!G138)))</f>
        <v/>
      </c>
      <c r="CF144" s="36" t="str">
        <f ca="true">+IF(OFFSET('Water Data'!$G$29,0,10*ROW('Water Data'!G138))="","",OFFSET('Water Data'!$G$29,0,10*ROW('Water Data'!G138)))</f>
        <v/>
      </c>
      <c r="CG144" s="36" t="str">
        <f ca="true">+IF(OFFSET('Water Data'!$G$30,0,10*ROW('Water Data'!G138))="","",OFFSET('Water Data'!$G$30,0,10*ROW('Water Data'!G138)))</f>
        <v/>
      </c>
      <c r="CH144" s="36" t="str">
        <f ca="true">+IF(OFFSET('Water Data'!$H$28,0,10*ROW('Water Data'!H138))="","",OFFSET('Water Data'!$H$28,0,10*ROW('Water Data'!H138)))</f>
        <v/>
      </c>
      <c r="CI144" s="36" t="str">
        <f ca="true">+IF(OFFSET('Water Data'!$H$29,0,10*ROW('Water Data'!H138))="","",OFFSET('Water Data'!$H$29,0,10*ROW('Water Data'!H138)))</f>
        <v/>
      </c>
      <c r="CJ144" s="36" t="str">
        <f ca="true">+IF(OFFSET('Water Data'!$H$30,0,10*ROW('Water Data'!H138))="","",OFFSET('Water Data'!$H$30,0,10*ROW('Water Data'!H138)))</f>
        <v/>
      </c>
      <c r="CK144" s="36" t="str">
        <f ca="true">+IF(OFFSET('Sanitation Data'!$C$29,0,10*ROW('Sanitation Data'!C138))="","",OFFSET('Sanitation Data'!$C$29,0,10*ROW('Sanitation Data'!C138)))</f>
        <v/>
      </c>
      <c r="CL144" s="36" t="str">
        <f ca="true">+IF(OFFSET('Sanitation Data'!$C$30,0,10*ROW('Sanitation Data'!C138))="","",OFFSET('Sanitation Data'!$C$30,0,10*ROW('Sanitation Data'!C138)))</f>
        <v/>
      </c>
      <c r="CM144" s="36" t="str">
        <f ca="true">+IF(OFFSET('Sanitation Data'!$C$31,0,10*ROW('Sanitation Data'!C138))="","",OFFSET('Sanitation Data'!$C$31,0,10*ROW('Sanitation Data'!C138)))</f>
        <v/>
      </c>
      <c r="CN144" s="36" t="str">
        <f ca="true">+IF(OFFSET('Sanitation Data'!$C$32,0,10*ROW('Sanitation Data'!C138))="","",OFFSET('Sanitation Data'!$C$32,0,10*ROW('Sanitation Data'!C138)))</f>
        <v/>
      </c>
      <c r="CO144" s="36" t="str">
        <f ca="true">+IF(OFFSET('Sanitation Data'!$C$33,0,10*ROW('Sanitation Data'!C138))="","",OFFSET('Sanitation Data'!$C$33,0,10*ROW('Sanitation Data'!C138)))</f>
        <v/>
      </c>
      <c r="CP144" s="36" t="str">
        <f ca="true">+IF(OFFSET('Sanitation Data'!$D$29,0,10*ROW('Sanitation Data'!D138))="","",OFFSET('Sanitation Data'!$D$29,0,10*ROW('Sanitation Data'!D138)))</f>
        <v/>
      </c>
      <c r="CQ144" s="36" t="str">
        <f ca="true">+IF(OFFSET('Sanitation Data'!$D$30,0,10*ROW('Sanitation Data'!D138))="","",OFFSET('Sanitation Data'!$D$30,0,10*ROW('Sanitation Data'!D138)))</f>
        <v/>
      </c>
      <c r="CR144" s="36" t="str">
        <f ca="true">+IF(OFFSET('Sanitation Data'!$D$31,0,10*ROW('Sanitation Data'!D138))="","",OFFSET('Sanitation Data'!$D$31,0,10*ROW('Sanitation Data'!D138)))</f>
        <v/>
      </c>
      <c r="CS144" s="36" t="str">
        <f ca="true">+IF(OFFSET('Sanitation Data'!$D$32,0,10*ROW('Sanitation Data'!D138))="","",OFFSET('Sanitation Data'!$D$32,0,10*ROW('Sanitation Data'!D138)))</f>
        <v/>
      </c>
      <c r="CT144" s="36" t="str">
        <f ca="true">+IF(OFFSET('Sanitation Data'!$D$33,0,10*ROW('Sanitation Data'!D138))="","",OFFSET('Sanitation Data'!$D$33,0,10*ROW('Sanitation Data'!D138)))</f>
        <v/>
      </c>
      <c r="CU144" s="36" t="str">
        <f ca="true">+IF(OFFSET('Sanitation Data'!$E$29,0,10*ROW('Sanitation Data'!E138))="","",OFFSET('Sanitation Data'!$E$29,0,10*ROW('Sanitation Data'!E138)))</f>
        <v/>
      </c>
      <c r="CV144" s="36" t="str">
        <f ca="true">+IF(OFFSET('Sanitation Data'!$E$30,0,10*ROW('Sanitation Data'!E138))="","",OFFSET('Sanitation Data'!$E$30,0,10*ROW('Sanitation Data'!E138)))</f>
        <v/>
      </c>
      <c r="CW144" s="36" t="str">
        <f ca="true">+IF(OFFSET('Sanitation Data'!$E$31,0,10*ROW('Sanitation Data'!E138))="","",OFFSET('Sanitation Data'!$E$31,0,10*ROW('Sanitation Data'!E138)))</f>
        <v/>
      </c>
      <c r="CX144" s="36" t="str">
        <f ca="true">+IF(OFFSET('Sanitation Data'!$E$32,0,10*ROW('Sanitation Data'!E138))="","",OFFSET('Sanitation Data'!$E$32,0,10*ROW('Sanitation Data'!E138)))</f>
        <v/>
      </c>
      <c r="CY144" s="36" t="str">
        <f ca="true">+IF(OFFSET('Sanitation Data'!$E$33,0,10*ROW('Sanitation Data'!E138))="","",OFFSET('Sanitation Data'!$E$33,0,10*ROW('Sanitation Data'!E138)))</f>
        <v/>
      </c>
      <c r="CZ144" s="36" t="str">
        <f ca="true">+IF(OFFSET('Sanitation Data'!$F$29,0,10*ROW('Sanitation Data'!F138))="","",OFFSET('Sanitation Data'!$F$29,0,10*ROW('Sanitation Data'!F138)))</f>
        <v/>
      </c>
      <c r="DA144" s="36" t="str">
        <f ca="true">+IF(OFFSET('Sanitation Data'!$F$30,0,10*ROW('Sanitation Data'!F138))="","",OFFSET('Sanitation Data'!$F$30,0,10*ROW('Sanitation Data'!F138)))</f>
        <v/>
      </c>
      <c r="DB144" s="36" t="str">
        <f ca="true">+IF(OFFSET('Sanitation Data'!$F$31,0,10*ROW('Sanitation Data'!F138))="","",OFFSET('Sanitation Data'!$F$31,0,10*ROW('Sanitation Data'!F138)))</f>
        <v/>
      </c>
      <c r="DC144" s="36" t="str">
        <f ca="true">+IF(OFFSET('Sanitation Data'!$F$32,0,10*ROW('Sanitation Data'!F138))="","",OFFSET('Sanitation Data'!$F$32,0,10*ROW('Sanitation Data'!F138)))</f>
        <v/>
      </c>
      <c r="DD144" s="36" t="str">
        <f ca="true">+IF(OFFSET('Sanitation Data'!$F$33,0,10*ROW('Sanitation Data'!F138))="","",OFFSET('Sanitation Data'!$F$33,0,10*ROW('Sanitation Data'!F138)))</f>
        <v/>
      </c>
      <c r="DE144" s="36" t="str">
        <f ca="true">+IF(OFFSET('Sanitation Data'!$G$29,0,10*ROW('Sanitation Data'!G138))="","",OFFSET('Sanitation Data'!$G$29,0,10*ROW('Sanitation Data'!G138)))</f>
        <v/>
      </c>
      <c r="DF144" s="36" t="str">
        <f ca="true">+IF(OFFSET('Sanitation Data'!$G$30,0,10*ROW('Sanitation Data'!G138))="","",OFFSET('Sanitation Data'!$G$30,0,10*ROW('Sanitation Data'!G138)))</f>
        <v/>
      </c>
      <c r="DG144" s="36" t="str">
        <f ca="true">+IF(OFFSET('Sanitation Data'!$G$31,0,10*ROW('Sanitation Data'!G138))="","",OFFSET('Sanitation Data'!$G$31,0,10*ROW('Sanitation Data'!G138)))</f>
        <v/>
      </c>
      <c r="DH144" s="36" t="str">
        <f ca="true">+IF(OFFSET('Sanitation Data'!$G$32,0,10*ROW('Sanitation Data'!G138))="","",OFFSET('Sanitation Data'!$G$32,0,10*ROW('Sanitation Data'!G138)))</f>
        <v/>
      </c>
      <c r="DI144" s="36" t="str">
        <f ca="true">+IF(OFFSET('Sanitation Data'!$G$33,0,10*ROW('Sanitation Data'!G138))="","",OFFSET('Sanitation Data'!$G$33,0,10*ROW('Sanitation Data'!G138)))</f>
        <v/>
      </c>
      <c r="DJ144" s="36" t="str">
        <f ca="true">+IF(OFFSET('Sanitation Data'!$H$29,0,10*ROW('Sanitation Data'!H138))="","",OFFSET('Sanitation Data'!$H$29,0,10*ROW('Sanitation Data'!H138)))</f>
        <v/>
      </c>
      <c r="DK144" s="36" t="str">
        <f ca="true">+IF(OFFSET('Sanitation Data'!$H$30,0,10*ROW('Sanitation Data'!H138))="","",OFFSET('Sanitation Data'!$H$30,0,10*ROW('Sanitation Data'!H138)))</f>
        <v/>
      </c>
      <c r="DL144" s="36" t="str">
        <f ca="true">+IF(OFFSET('Sanitation Data'!$H$31,0,10*ROW('Sanitation Data'!H138))="","",OFFSET('Sanitation Data'!$H$31,0,10*ROW('Sanitation Data'!H138)))</f>
        <v/>
      </c>
      <c r="DM144" s="36" t="str">
        <f ca="true">+IF(OFFSET('Sanitation Data'!$H$32,0,10*ROW('Sanitation Data'!H138))="","",OFFSET('Sanitation Data'!$H$32,0,10*ROW('Sanitation Data'!H138)))</f>
        <v/>
      </c>
      <c r="DN144" s="36" t="str">
        <f ca="true">+IF(OFFSET('Sanitation Data'!$H$33,0,10*ROW('Sanitation Data'!H138))="","",OFFSET('Sanitation Data'!$H$33,0,10*ROW('Sanitation Data'!H138)))</f>
        <v/>
      </c>
      <c r="DO144" s="36" t="str">
        <f ca="true">+IF(OFFSET('Hygiene Data'!$C$12,0,10*ROW('Hygiene Data'!C138))="","",OFFSET('Hygiene Data'!$C$12,0,10*ROW('Hygiene Data'!C138)))</f>
        <v/>
      </c>
      <c r="DP144" s="36" t="str">
        <f ca="true">+IF(OFFSET('Hygiene Data'!$C$13,0,10*ROW('Hygiene Data'!C138))="","",OFFSET('Hygiene Data'!$C$13,0,10*ROW('Hygiene Data'!C138)))</f>
        <v/>
      </c>
      <c r="DQ144" s="36" t="str">
        <f ca="true">+IF(OFFSET('Hygiene Data'!$C$14,0,10*ROW('Hygiene Data'!C138))="","",OFFSET('Hygiene Data'!$C$14,0,10*ROW('Hygiene Data'!C138)))</f>
        <v/>
      </c>
      <c r="DR144" s="36" t="str">
        <f ca="true">+IF(OFFSET('Hygiene Data'!$D$12,0,10*ROW('Hygiene Data'!D138))="","",OFFSET('Hygiene Data'!$D$12,0,10*ROW('Hygiene Data'!D138)))</f>
        <v/>
      </c>
      <c r="DS144" s="36" t="str">
        <f ca="true">+IF(OFFSET('Hygiene Data'!$D$13,0,10*ROW('Hygiene Data'!D138))="","",OFFSET('Hygiene Data'!$D$13,0,10*ROW('Hygiene Data'!D138)))</f>
        <v/>
      </c>
      <c r="DT144" s="36" t="str">
        <f ca="true">+IF(OFFSET('Hygiene Data'!$D$14,0,10*ROW('Hygiene Data'!D138))="","",OFFSET('Hygiene Data'!$D$14,0,10*ROW('Hygiene Data'!D138)))</f>
        <v/>
      </c>
      <c r="DU144" s="36" t="str">
        <f ca="true">+IF(OFFSET('Hygiene Data'!$E$12,0,10*ROW('Hygiene Data'!E138))="","",OFFSET('Hygiene Data'!$E$12,0,10*ROW('Hygiene Data'!E138)))</f>
        <v/>
      </c>
      <c r="DV144" s="36" t="str">
        <f ca="true">+IF(OFFSET('Hygiene Data'!$E$13,0,10*ROW('Hygiene Data'!E138))="","",OFFSET('Hygiene Data'!$E$13,0,10*ROW('Hygiene Data'!E138)))</f>
        <v/>
      </c>
      <c r="DW144" s="36" t="str">
        <f ca="true">+IF(OFFSET('Hygiene Data'!$E$14,0,10*ROW('Hygiene Data'!E138))="","",OFFSET('Hygiene Data'!$E$14,0,10*ROW('Hygiene Data'!E138)))</f>
        <v/>
      </c>
      <c r="DX144" s="36" t="str">
        <f ca="true">+IF(OFFSET('Hygiene Data'!$F$12,0,10*ROW('Hygiene Data'!F138))="","",OFFSET('Hygiene Data'!$F$12,0,10*ROW('Hygiene Data'!F138)))</f>
        <v/>
      </c>
      <c r="DY144" s="36" t="str">
        <f ca="true">+IF(OFFSET('Hygiene Data'!$F$13,0,10*ROW('Hygiene Data'!F138))="","",OFFSET('Hygiene Data'!$F$13,0,10*ROW('Hygiene Data'!F138)))</f>
        <v/>
      </c>
      <c r="DZ144" s="36" t="str">
        <f ca="true">+IF(OFFSET('Hygiene Data'!$F$14,0,10*ROW('Hygiene Data'!F138))="","",OFFSET('Hygiene Data'!$F$14,0,10*ROW('Hygiene Data'!F138)))</f>
        <v/>
      </c>
      <c r="EA144" s="36" t="str">
        <f ca="true">+IF(OFFSET('Hygiene Data'!$G$12,0,10*ROW('Hygiene Data'!G138))="","",OFFSET('Hygiene Data'!$G$12,0,10*ROW('Hygiene Data'!G138)))</f>
        <v/>
      </c>
      <c r="EB144" s="36" t="str">
        <f ca="true">+IF(OFFSET('Hygiene Data'!$G$13,0,10*ROW('Hygiene Data'!G138))="","",OFFSET('Hygiene Data'!$G$13,0,10*ROW('Hygiene Data'!G138)))</f>
        <v/>
      </c>
      <c r="EC144" s="36" t="str">
        <f ca="true">+IF(OFFSET('Hygiene Data'!$G$14,0,10*ROW('Hygiene Data'!G138))="","",OFFSET('Hygiene Data'!$G$14,0,10*ROW('Hygiene Data'!G138)))</f>
        <v/>
      </c>
      <c r="ED144" s="36" t="str">
        <f ca="true">+IF(OFFSET('Hygiene Data'!$H$12,0,10*ROW('Hygiene Data'!H138))="","",OFFSET('Hygiene Data'!$H$12,0,10*ROW('Hygiene Data'!H138)))</f>
        <v/>
      </c>
      <c r="EE144" s="36" t="str">
        <f ca="true">+IF(OFFSET('Hygiene Data'!$H$13,0,10*ROW('Hygiene Data'!H138))="","",OFFSET('Hygiene Data'!$H$13,0,10*ROW('Hygiene Data'!H138)))</f>
        <v/>
      </c>
      <c r="EF144" s="36" t="str">
        <f ca="true">+IF(OFFSET('Hygiene Data'!$H$14,0,10*ROW('Hygiene Data'!H138))="","",OFFSET('Hygiene Data'!$H$14,0,10*ROW('Hygiene Data'!H138)))</f>
        <v/>
      </c>
    </row>
    <row r="145" x14ac:dyDescent="0.2">
      <c r="A145" s="59" t="str">
        <f ca="true">+IF(OFFSET('Water Data'!$B$1,0,10*ROW('Water Data'!B142))="","",OFFSET('Water Data'!$B$1,0,10*ROW('Water Data'!B142)))</f>
        <v/>
      </c>
      <c r="B145" s="59" t="str">
        <f ca="true">+IF(OFFSET('Water Data'!$A$3,0,10*ROW('Water Data'!A142))="","",OFFSET('Water Data'!$A$3,0,10*ROW('Water Data'!A142)))</f>
        <v/>
      </c>
      <c r="C145" s="59" t="str">
        <f ca="true">+IF(OFFSET('Water Data'!$C$3,0,10*ROW('Water Data'!C142))="","",OFFSET('Water Data'!$C$3,0,10*ROW('Water Data'!C142)))</f>
        <v/>
      </c>
      <c r="D145" s="252" t="e">
        <f ca="true">+IF(AND(ISNUMBER(OFFSET('Water Data'!$C$5,0,10*ROW('Water Data'!C139))),BS145="Yes"),100-OFFSET('Water Data'!$C$5,0,10*ROW('Water Data'!C139)),IF(AND(ISNUMBER(OFFSET('Water Data'!$C$5,0,10*ROW('Water Data'!C139))),BS145="No",ISNUMBER(OFFSET('Water Data'!$C$5,0,10*ROW('Water Data'!C139)))),CONCATENATE("[",ROUND(100-OFFSET('Water Data'!$C$5,0,10*ROW('Water Data'!C139)),0),"]"),IF(AND(ISNUMBER(OFFSET('Water Data'!$C$5,0,10*ROW('Water Data'!C139))),BS145="",ISNUMBER(OFFSET('Water Data'!$C$5,0,10*ROW('Water Data'!C139)))),100-OFFSET('Water Data'!$C$5,0,10*ROW('Water Data'!C139)),NA())))</f>
        <v>#N/A</v>
      </c>
      <c r="E145" s="252" t="e">
        <f ca="true">+IF(AND(ISNUMBER(OFFSET('Water Data'!$C$7,0,10*ROW('Water Data'!D139))),BT145="Yes"),OFFSET('Water Data'!$C$7,0,10*ROW('Water Data'!C139)),IF(AND(ISNUMBER(OFFSET('Water Data'!$C$7,0,10*ROW('Water Data'!C139))),BT145="No",ISNUMBER(OFFSET('Water Data'!$C$7,0,10*ROW('Water Data'!C139)))),CONCATENATE("[",ROUND(OFFSET('Water Data'!$C$7,0,10*ROW('Water Data'!C139)),0),"]"),IF(AND(ISNUMBER(OFFSET('Water Data'!$C$7,0,10*ROW('Water Data'!C139))),BT145="",ISNUMBER(OFFSET('Water Data'!$C$7,0,10*ROW('Water Data'!C139)))),OFFSET('Water Data'!$C$7,0,10*ROW('Water Data'!C139)),NA())))</f>
        <v>#N/A</v>
      </c>
      <c r="F145" s="252" t="e">
        <f ca="true">+IF(AND(ISNUMBER(OFFSET('Water Data'!$C$10,0,10*ROW('Water Data'!C139))),BU145="Yes"),OFFSET('Water Data'!$C$10,0,10*ROW('Water Data'!C139)),IF(AND(ISNUMBER(OFFSET('Water Data'!$C$10,0,10*ROW('Water Data'!C139))),BU145="No",ISNUMBER(OFFSET('Water Data'!$C$10,0,10*ROW('Water Data'!C139)))),CONCATENATE("[",ROUND(OFFSET('Water Data'!$C$10,0,10*ROW('Water Data'!C139)),0),"]"),IF(AND(ISNUMBER(OFFSET('Water Data'!$C$10,0,10*ROW('Water Data'!C139))),BU145="",ISNUMBER(OFFSET('Water Data'!$C$10,0,10*ROW('Water Data'!C139)))),OFFSET('Water Data'!$C$10,0,10*ROW('Water Data'!C139)),NA())))</f>
        <v>#N/A</v>
      </c>
      <c r="G145" s="252" t="e">
        <f ca="true">+IF(AND(ISNUMBER(OFFSET('Water Data'!$D$5,0,10*ROW('Water Data'!D139))),BV145="Yes"),100-OFFSET('Water Data'!$D$5,0,10*ROW('Water Data'!D139)),IF(AND(ISNUMBER(OFFSET('Water Data'!$D$5,0,10*ROW('Water Data'!D139))),BV145="No",ISNUMBER(OFFSET('Water Data'!$D$5,0,10*ROW('Water Data'!D139)))),CONCATENATE("[",ROUND(100-OFFSET('Water Data'!$D$5,0,10*ROW('Water Data'!D139)),0),"]"),IF(AND(ISNUMBER(OFFSET('Water Data'!$D$5,0,10*ROW('Water Data'!D139))),BV145="",ISNUMBER(OFFSET('Water Data'!$D$5,0,10*ROW('Water Data'!D139)))),100-OFFSET('Water Data'!$D$5,0,10*ROW('Water Data'!D139)),NA())))</f>
        <v>#N/A</v>
      </c>
      <c r="H145" s="252" t="e">
        <f ca="true">+IF(AND(ISNUMBER(OFFSET('Water Data'!$D$7,0,10*ROW('Water Data'!D139))),BW145="Yes"),OFFSET('Water Data'!$D$7,0,10*ROW('Water Data'!D139)),IF(AND(ISNUMBER(OFFSET('Water Data'!$D$7,0,10*ROW('Water Data'!D139))),BW145="No",ISNUMBER(OFFSET('Water Data'!$D$7,0,10*ROW('Water Data'!D139)))),CONCATENATE("[",ROUND(OFFSET('Water Data'!$C$7,0,10*ROW('Water Data'!D139)),0),"]"),IF(AND(ISNUMBER(OFFSET('Water Data'!$D$7,0,10*ROW('Water Data'!D139))),BW145="",ISNUMBER(OFFSET('Water Data'!$D$7,0,10*ROW('Water Data'!D139)))),OFFSET('Water Data'!$D$7,0,10*ROW('Water Data'!D139)),NA())))</f>
        <v>#N/A</v>
      </c>
      <c r="I145" s="252" t="e">
        <f ca="true">+IF(AND(ISNUMBER(OFFSET('Water Data'!$D$10,0,10*ROW('Water Data'!D139))),BX145="Yes"),OFFSET('Water Data'!$D$10,0,10*ROW('Water Data'!D139)),IF(AND(ISNUMBER(OFFSET('Water Data'!$D$10,0,10*ROW('Water Data'!D139))),BX145="No",ISNUMBER(OFFSET('Water Data'!$D$10,0,10*ROW('Water Data'!D139)))),CONCATENATE("[",ROUND(OFFSET('Water Data'!$D$10,0,10*ROW('Water Data'!D139)),0),"]"),IF(AND(ISNUMBER(OFFSET('Water Data'!$D$10,0,10*ROW('Water Data'!D139))),BX145="",ISNUMBER(OFFSET('Water Data'!$D$10,0,10*ROW('Water Data'!D139)))),OFFSET('Water Data'!$D$10,0,10*ROW('Water Data'!D139)),NA())))</f>
        <v>#N/A</v>
      </c>
      <c r="J145" s="252" t="e">
        <f ca="true">+IF(AND(ISNUMBER(OFFSET('Water Data'!$E$5,0,10*ROW('Water Data'!E139))),BY145="Yes"),100-OFFSET('Water Data'!$E$5,0,10*ROW('Water Data'!E139)),IF(AND(ISNUMBER(OFFSET('Water Data'!$E$5,0,10*ROW('Water Data'!E139))),BY145="No",ISNUMBER(OFFSET('Water Data'!$E$5,0,10*ROW('Water Data'!E139)))),CONCATENATE("[",ROUND(100-OFFSET('Water Data'!$E$5,0,10*ROW('Water Data'!E139)),0),"]"),IF(AND(ISNUMBER(OFFSET('Water Data'!$E$5,0,10*ROW('Water Data'!E139))),BY145="",ISNUMBER(OFFSET('Water Data'!$E$5,0,10*ROW('Water Data'!E139)))),100-OFFSET('Water Data'!$E$5,0,10*ROW('Water Data'!E139)),NA())))</f>
        <v>#N/A</v>
      </c>
      <c r="K145" s="252" t="e">
        <f ca="true">+IF(AND(ISNUMBER(OFFSET('Water Data'!$E$7,0,10*ROW('Water Data'!E139))),BZ145="Yes"),OFFSET('Water Data'!$E$7,0,10*ROW('Water Data'!E139)),IF(AND(ISNUMBER(OFFSET('Water Data'!$E$7,0,10*ROW('Water Data'!E139))),BZ145="No",ISNUMBER(OFFSET('Water Data'!$E$7,0,10*ROW('Water Data'!E139)))),CONCATENATE("[",ROUND(OFFSET('Water Data'!$E$7,0,10*ROW('Water Data'!E139)),0),"]"),IF(AND(ISNUMBER(OFFSET('Water Data'!$E$7,0,10*ROW('Water Data'!E139))),BZ145="",ISNUMBER(OFFSET('Water Data'!$E$7,0,10*ROW('Water Data'!E139)))),OFFSET('Water Data'!$E$7,0,10*ROW('Water Data'!E139)),NA())))</f>
        <v>#N/A</v>
      </c>
      <c r="L145" s="252" t="e">
        <f ca="true">+IF(AND(ISNUMBER(OFFSET('Water Data'!$E$10,0,10*ROW('Water Data'!E139))),CA145="Yes"),OFFSET('Water Data'!$E$10,0,10*ROW('Water Data'!E139)),IF(AND(ISNUMBER(OFFSET('Water Data'!$E$10,0,10*ROW('Water Data'!E139))),CA145="No",ISNUMBER(OFFSET('Water Data'!$E$10,0,10*ROW('Water Data'!E139)))),CONCATENATE("[",ROUND(OFFSET('Water Data'!$E$10,0,10*ROW('Water Data'!E139)),0),"]"),IF(AND(ISNUMBER(OFFSET('Water Data'!$E$10,0,10*ROW('Water Data'!E139))),CA145="",ISNUMBER(OFFSET('Water Data'!$E$10,0,10*ROW('Water Data'!E139)))),OFFSET('Water Data'!$E$10,0,10*ROW('Water Data'!E139)),NA())))</f>
        <v>#N/A</v>
      </c>
      <c r="M145" s="252" t="e">
        <f ca="true">+IF(AND(ISNUMBER(OFFSET('Water Data'!$F$5,0,10*ROW('Water Data'!F139))),CB145="Yes"),100-OFFSET('Water Data'!$F$5,0,10*ROW('Water Data'!F139)),IF(AND(ISNUMBER(OFFSET('Water Data'!$F$5,0,10*ROW('Water Data'!F139))),CB145="No",ISNUMBER(OFFSET('Water Data'!$F$5,0,10*ROW('Water Data'!F139)))),CONCATENATE("[",ROUND(100-OFFSET('Water Data'!$F$5,0,10*ROW('Water Data'!F139)),0),"]"),IF(AND(ISNUMBER(OFFSET('Water Data'!$F$5,0,10*ROW('Water Data'!F139))),CB145="",ISNUMBER(OFFSET('Water Data'!$F$5,0,10*ROW('Water Data'!F139)))),100-OFFSET('Water Data'!$F$5,0,10*ROW('Water Data'!F139)),NA())))</f>
        <v>#N/A</v>
      </c>
      <c r="N145" s="252" t="e">
        <f ca="true">+IF(AND(ISNUMBER(OFFSET('Water Data'!$F$7,0,10*ROW('Water Data'!F139))),CC145="Yes"),OFFSET('Water Data'!$F$7,0,10*ROW('Water Data'!F139)),IF(AND(ISNUMBER(OFFSET('Water Data'!$F$7,0,10*ROW('Water Data'!F139))),CC145="No",ISNUMBER(OFFSET('Water Data'!$F$7,0,10*ROW('Water Data'!F139)))),CONCATENATE("[",ROUND(OFFSET('Water Data'!$F$7,0,10*ROW('Water Data'!F139)),0),"]"),IF(AND(ISNUMBER(OFFSET('Water Data'!$F$7,0,10*ROW('Water Data'!F139))),CC145="",ISNUMBER(OFFSET('Water Data'!$F$7,0,10*ROW('Water Data'!F139)))),OFFSET('Water Data'!$F$7,0,10*ROW('Water Data'!F139)),NA())))</f>
        <v>#N/A</v>
      </c>
      <c r="O145" s="252" t="e">
        <f ca="true">+IF(AND(ISNUMBER(OFFSET('Water Data'!$F$10,0,10*ROW('Water Data'!F139))),CD145="Yes"),OFFSET('Water Data'!$F$10,0,10*ROW('Water Data'!F139)),IF(AND(ISNUMBER(OFFSET('Water Data'!$F$10,0,10*ROW('Water Data'!F139))),CD145="No",ISNUMBER(OFFSET('Water Data'!$F$10,0,10*ROW('Water Data'!F139)))),CONCATENATE("[",ROUND(OFFSET('Water Data'!$F$10,0,10*ROW('Water Data'!F139)),0),"]"),IF(AND(ISNUMBER(OFFSET('Water Data'!$F$10,0,10*ROW('Water Data'!F139))),CD145="",ISNUMBER(OFFSET('Water Data'!$F$10,0,10*ROW('Water Data'!F139)))),OFFSET('Water Data'!$F$10,0,10*ROW('Water Data'!F139)),NA())))</f>
        <v>#N/A</v>
      </c>
      <c r="P145" s="252" t="e">
        <f ca="true">+IF(AND(ISNUMBER(OFFSET('Water Data'!$G$5,0,10*ROW('Water Data'!G139))),CE145="Yes"),100-OFFSET('Water Data'!$G$5,0,10*ROW('Water Data'!G139)),IF(AND(ISNUMBER(OFFSET('Water Data'!$G$5,0,10*ROW('Water Data'!G139))),CE145="No",ISNUMBER(OFFSET('Water Data'!$G$5,0,10*ROW('Water Data'!G139)))),CONCATENATE("[",ROUND(100-OFFSET('Water Data'!$G$5,0,10*ROW('Water Data'!G139)),0),"]"),IF(AND(ISNUMBER(OFFSET('Water Data'!$G$5,0,10*ROW('Water Data'!G139))),CE145="",ISNUMBER(OFFSET('Water Data'!$G$5,0,10*ROW('Water Data'!G139)))),100-OFFSET('Water Data'!$G$5,0,10*ROW('Water Data'!G139)),NA())))</f>
        <v>#N/A</v>
      </c>
      <c r="Q145" s="252" t="e">
        <f ca="true">+IF(AND(ISNUMBER(OFFSET('Water Data'!$G$7,0,10*ROW('Water Data'!G139))),CF145="Yes"),OFFSET('Water Data'!$G$7,0,10*ROW('Water Data'!G139)),IF(AND(ISNUMBER(OFFSET('Water Data'!$G$7,0,10*ROW('Water Data'!G139))),CF145="No",ISNUMBER(OFFSET('Water Data'!$G$7,0,10*ROW('Water Data'!G139)))),CONCATENATE("[",ROUND(OFFSET('Water Data'!$G$7,0,10*ROW('Water Data'!G139)),0),"]"),IF(AND(ISNUMBER(OFFSET('Water Data'!$G$7,0,10*ROW('Water Data'!G139))),CF145="",ISNUMBER(OFFSET('Water Data'!$G$7,0,10*ROW('Water Data'!G139)))),OFFSET('Water Data'!$G$7,0,10*ROW('Water Data'!G139)),NA())))</f>
        <v>#N/A</v>
      </c>
      <c r="R145" s="252" t="e">
        <f ca="true">+IF(AND(ISNUMBER(OFFSET('Water Data'!$G$10,0,10*ROW('Water Data'!G139))),CG145="Yes"),OFFSET('Water Data'!$G$10,0,10*ROW('Water Data'!G139)),IF(AND(ISNUMBER(OFFSET('Water Data'!$G$10,0,10*ROW('Water Data'!G139))),CG145="No",ISNUMBER(OFFSET('Water Data'!$G$10,0,10*ROW('Water Data'!G139)))),CONCATENATE("[",ROUND(OFFSET('Water Data'!$G$10,0,10*ROW('Water Data'!G139)),0),"]"),IF(AND(ISNUMBER(OFFSET('Water Data'!$G$10,0,10*ROW('Water Data'!G139))),CG145="",ISNUMBER(OFFSET('Water Data'!$G$10,0,10*ROW('Water Data'!G139)))),OFFSET('Water Data'!$G$10,0,10*ROW('Water Data'!G139)),NA())))</f>
        <v>#N/A</v>
      </c>
      <c r="S145" s="252" t="e">
        <f ca="true">+IF(AND(ISNUMBER(OFFSET('Water Data'!$H$5,0,10*ROW('Water Data'!H139))),CH145="Yes"),100-OFFSET('Water Data'!$H$5,0,10*ROW('Water Data'!H139)),IF(AND(ISNUMBER(OFFSET('Water Data'!$H$5,0,10*ROW('Water Data'!H139))),CH145="No",ISNUMBER(OFFSET('Water Data'!$H$5,0,10*ROW('Water Data'!H139)))),CONCATENATE("[",ROUND(100-OFFSET('Water Data'!$H$5,0,10*ROW('Water Data'!H139)),0),"]"),IF(AND(ISNUMBER(OFFSET('Water Data'!$H$5,0,10*ROW('Water Data'!H139))),CH145="",ISNUMBER(OFFSET('Water Data'!$H$5,0,10*ROW('Water Data'!H139)))),100-OFFSET('Water Data'!$H$5,0,10*ROW('Water Data'!H139)),NA())))</f>
        <v>#N/A</v>
      </c>
      <c r="T145" s="252" t="e">
        <f ca="true">+IF(AND(ISNUMBER(OFFSET('Water Data'!$H$7,0,10*ROW('Water Data'!H139))),CI145="Yes"),OFFSET('Water Data'!$H$7,0,10*ROW('Water Data'!H139)),IF(AND(ISNUMBER(OFFSET('Water Data'!$H$7,0,10*ROW('Water Data'!H139))),CI145="No",ISNUMBER(OFFSET('Water Data'!$H$7,0,10*ROW('Water Data'!H139)))),CONCATENATE("[",ROUND(OFFSET('Water Data'!$H$7,0,10*ROW('Water Data'!H139)),0),"]"),IF(AND(ISNUMBER(OFFSET('Water Data'!$H$7,0,10*ROW('Water Data'!H139))),CI145="",ISNUMBER(OFFSET('Water Data'!$H$7,0,10*ROW('Water Data'!H139)))),OFFSET('Water Data'!$H$7,0,10*ROW('Water Data'!H139)),NA())))</f>
        <v>#N/A</v>
      </c>
      <c r="U145" s="252" t="e">
        <f ca="true">+IF(AND(ISNUMBER(OFFSET('Water Data'!$H$10,0,10*ROW('Water Data'!H139))),CJ145="Yes"),OFFSET('Water Data'!$H$10,0,10*ROW('Water Data'!H139)),IF(AND(ISNUMBER(OFFSET('Water Data'!$H$10,0,10*ROW('Water Data'!H139))),CJ145="No",ISNUMBER(OFFSET('Water Data'!$H$10,0,10*ROW('Water Data'!H139)))),CONCATENATE("[",ROUND(OFFSET('Water Data'!$H$10,0,10*ROW('Water Data'!H139)),0),"]"),IF(AND(ISNUMBER(OFFSET('Water Data'!$H$10,0,10*ROW('Water Data'!H139))),CJ145="",ISNUMBER(OFFSET('Water Data'!$H$10,0,10*ROW('Water Data'!H139)))),OFFSET('Water Data'!$H$10,0,10*ROW('Water Data'!H139)),NA())))</f>
        <v>#N/A</v>
      </c>
      <c r="V145" s="253" t="e">
        <f ca="true">+IF(AND(ISNUMBER(OFFSET('Sanitation Data'!$C$5,0,10*ROW('Sanitation Data'!C139))),CK145="Yes"),100-OFFSET('Sanitation Data'!$C$5,0,10*ROW('Sanitation Data'!C139)),IF(AND(ISNUMBER(OFFSET('Sanitation Data'!$C$5,0,10*ROW('Sanitation Data'!C139))),CK145="No",ISNUMBER(OFFSET('Sanitation Data'!$C$5,0,10*ROW('Sanitation Data'!C139)))),CONCATENATE("[",ROUND(100-OFFSET('Sanitation Data'!$C$5,0,10*ROW('Sanitation Data'!C139)),0),"]"),IF(AND(ISNUMBER(OFFSET('Sanitation Data'!$C$5,0,10*ROW('Sanitation Data'!C139))),CK145="",ISNUMBER(OFFSET('Sanitation Data'!$C$5,0,10*ROW('Sanitation Data'!C139)))),100-OFFSET('Sanitation Data'!$C$5,0,10*ROW('Sanitation Data'!C139)),NA())))</f>
        <v>#N/A</v>
      </c>
      <c r="W145" s="253" t="e">
        <f ca="true">+IF(AND(ISNUMBER(OFFSET('Sanitation Data'!$C$7,0,10*ROW('Sanitation Data'!C139))),CL145="Yes"),OFFSET('Sanitation Data'!$C$7,0,10*ROW('Sanitation Data'!C139)),IF(AND(ISNUMBER(OFFSET('Sanitation Data'!$C$7,0,10*ROW('Sanitation Data'!C139))),CL145="No",ISNUMBER(OFFSET('Sanitation Data'!$C$7,0,10*ROW('Sanitation Data'!C139)))),CONCATENATE("[",ROUND(OFFSET('Sanitation Data'!$C$7,0,10*ROW('Sanitation Data'!C139)),0),"]"),IF(AND(ISNUMBER(OFFSET('Sanitation Data'!$C$7,0,10*ROW('Sanitation Data'!C139))),CL145="",ISNUMBER(OFFSET('Sanitation Data'!$C$7,0,10*ROW('Sanitation Data'!C139)))),OFFSET('Sanitation Data'!$C$7,0,10*ROW('Sanitation Data'!C139)),NA())))</f>
        <v>#N/A</v>
      </c>
      <c r="X145" s="253" t="e">
        <f ca="true">+IF(AND(ISNUMBER(OFFSET('Sanitation Data'!$C$11,0,10*ROW('Sanitation Data'!C139))),CM145="Yes"),OFFSET('Sanitation Data'!$C$11,0,10*ROW('Sanitation Data'!C139)),IF(AND(ISNUMBER(OFFSET('Sanitation Data'!$C$11,0,10*ROW('Sanitation Data'!C139))),CM145="No",ISNUMBER(OFFSET('Sanitation Data'!$C$11,0,10*ROW('Sanitation Data'!C139)))),CONCATENATE("[",ROUND(OFFSET('Sanitation Data'!$C$11,0,10*ROW('Sanitation Data'!C139)),0),"]"),IF(AND(ISNUMBER(OFFSET('Sanitation Data'!$C$11,0,10*ROW('Sanitation Data'!C139))),CM145="",ISNUMBER(OFFSET('Sanitation Data'!$C$11,0,10*ROW('Sanitation Data'!C139)))),OFFSET('Sanitation Data'!$C$11,0,10*ROW('Sanitation Data'!C139)),NA())))</f>
        <v>#N/A</v>
      </c>
      <c r="Y145" s="253" t="e">
        <f ca="true">+IF(AND(ISNUMBER(OFFSET('Sanitation Data'!$C$12,0,10*ROW('Sanitation Data'!C139))),CN145="Yes"),OFFSET('Sanitation Data'!$C$12,0,10*ROW('Sanitation Data'!C139)),IF(AND(ISNUMBER(OFFSET('Sanitation Data'!$C$12,0,10*ROW('Sanitation Data'!C139))),CN145="No",ISNUMBER(OFFSET('Sanitation Data'!$C$12,0,10*ROW('Sanitation Data'!C139)))),CONCATENATE("[",ROUND(OFFSET('Sanitation Data'!$C$12,0,10*ROW('Sanitation Data'!C139)),0),"]"),IF(AND(ISNUMBER(OFFSET('Sanitation Data'!$C$12,0,10*ROW('Sanitation Data'!C139))),CN145="",ISNUMBER(OFFSET('Sanitation Data'!$C$12,0,10*ROW('Sanitation Data'!C139)))),OFFSET('Sanitation Data'!$C$12,0,10*ROW('Sanitation Data'!C139)),NA())))</f>
        <v>#N/A</v>
      </c>
      <c r="Z145" s="253" t="e">
        <f ca="true">+IF(AND(ISNUMBER(OFFSET('Sanitation Data'!$C$13,0,10*ROW('Sanitation Data'!C139))),CO145="Yes"),OFFSET('Sanitation Data'!$C$13,0,10*ROW('Sanitation Data'!C139)),IF(AND(ISNUMBER(OFFSET('Sanitation Data'!$C$13,0,10*ROW('Sanitation Data'!C139))),CO145="No",ISNUMBER(OFFSET('Sanitation Data'!$C$13,0,10*ROW('Sanitation Data'!C139)))),CONCATENATE("[",ROUND(OFFSET('Sanitation Data'!$C$13,0,10*ROW('Sanitation Data'!C139)),0),"]"),IF(AND(ISNUMBER(OFFSET('Sanitation Data'!$C$13,0,10*ROW('Sanitation Data'!C139))),CO145="",ISNUMBER(OFFSET('Sanitation Data'!$C$13,0,10*ROW('Sanitation Data'!C139)))),OFFSET('Sanitation Data'!$C$13,0,10*ROW('Sanitation Data'!C139)),NA())))</f>
        <v>#N/A</v>
      </c>
      <c r="AA145" s="253" t="e">
        <f ca="true">+IF(AND(ISNUMBER(OFFSET('Sanitation Data'!$D$5,0,10*ROW('Sanitation Data'!D139))),CP145="Yes"),100-OFFSET('Sanitation Data'!$D$5,0,10*ROW('Sanitation Data'!D139)),IF(AND(ISNUMBER(OFFSET('Sanitation Data'!$D$5,0,10*ROW('Sanitation Data'!D139))),CP145="No",ISNUMBER(OFFSET('Sanitation Data'!$D$5,0,10*ROW('Sanitation Data'!D139)))),CONCATENATE("[",ROUND(100-OFFSET('Sanitation Data'!$D$5,0,10*ROW('Sanitation Data'!D139)),0),"]"),IF(AND(ISNUMBER(OFFSET('Sanitation Data'!$D$5,0,10*ROW('Sanitation Data'!D139))),CP145="",ISNUMBER(OFFSET('Sanitation Data'!$D$5,0,10*ROW('Sanitation Data'!D139)))),100-OFFSET('Sanitation Data'!$D$5,0,10*ROW('Sanitation Data'!D139)),NA())))</f>
        <v>#N/A</v>
      </c>
      <c r="AB145" s="253" t="e">
        <f ca="true">+IF(AND(ISNUMBER(OFFSET('Sanitation Data'!$D$7,0,10*ROW('Sanitation Data'!D139))),CQ145="Yes"),OFFSET('Sanitation Data'!$D$7,0,10*ROW('Sanitation Data'!G139)),IF(AND(ISNUMBER(OFFSET('Sanitation Data'!$D$7,0,10*ROW('Sanitation Data'!D139))),CQ145="No",ISNUMBER(OFFSET('Sanitation Data'!$D$7,0,10*ROW('Sanitation Data'!D139)))),CONCATENATE("[",ROUND(OFFSET('Sanitation Data'!$D$7,0,10*ROW('Sanitation Data'!D139)),0),"]"),IF(AND(ISNUMBER(OFFSET('Sanitation Data'!$D$7,0,10*ROW('Sanitation Data'!D139))),CQ145="",ISNUMBER(OFFSET('Sanitation Data'!$D$7,0,10*ROW('Sanitation Data'!D139)))),OFFSET('Sanitation Data'!$D$7,0,10*ROW('Sanitation Data'!D139)),NA())))</f>
        <v>#N/A</v>
      </c>
      <c r="AC145" s="253" t="e">
        <f ca="true">+IF(AND(ISNUMBER(OFFSET('Sanitation Data'!$D$11,0,10*ROW('Sanitation Data'!D139))),CR145="Yes"),OFFSET('Sanitation Data'!$D$11,0,10*ROW('Sanitation Data'!D139)),IF(AND(ISNUMBER(OFFSET('Sanitation Data'!$D$11,0,10*ROW('Sanitation Data'!D139))),CR145="No",ISNUMBER(OFFSET('Sanitation Data'!$D$11,0,10*ROW('Sanitation Data'!D139)))),CONCATENATE("[",ROUND(OFFSET('Sanitation Data'!$D$11,0,10*ROW('Sanitation Data'!D139)),0),"]"),IF(AND(ISNUMBER(OFFSET('Sanitation Data'!$D$11,0,10*ROW('Sanitation Data'!D139))),CR145="",ISNUMBER(OFFSET('Sanitation Data'!$D$11,0,10*ROW('Sanitation Data'!D139)))),OFFSET('Sanitation Data'!$D$11,0,10*ROW('Sanitation Data'!D139)),NA())))</f>
        <v>#N/A</v>
      </c>
      <c r="AD145" s="253" t="e">
        <f ca="true">+IF(AND(ISNUMBER(OFFSET('Sanitation Data'!$D$12,0,10*ROW('Sanitation Data'!D139))),CS145="Yes"),OFFSET('Sanitation Data'!$D$12,0,10*ROW('Sanitation Data'!D139)),IF(AND(ISNUMBER(OFFSET('Sanitation Data'!$D$12,0,10*ROW('Sanitation Data'!D139))),CS145="No",ISNUMBER(OFFSET('Sanitation Data'!$D$12,0,10*ROW('Sanitation Data'!D139)))),CONCATENATE("[",ROUND(OFFSET('Sanitation Data'!$D$12,0,10*ROW('Sanitation Data'!D139)),0),"]"),IF(AND(ISNUMBER(OFFSET('Sanitation Data'!$D$12,0,10*ROW('Sanitation Data'!D139))),CS145="",ISNUMBER(OFFSET('Sanitation Data'!$D$12,0,10*ROW('Sanitation Data'!D139)))),OFFSET('Sanitation Data'!$D$12,0,10*ROW('Sanitation Data'!D139)),NA())))</f>
        <v>#N/A</v>
      </c>
      <c r="AE145" s="253" t="e">
        <f ca="true">+IF(AND(ISNUMBER(OFFSET('Sanitation Data'!$D$13,0,10*ROW('Sanitation Data'!D139))),CT145="Yes"),OFFSET('Sanitation Data'!$D$13,0,10*ROW('Sanitation Data'!D139)),IF(AND(ISNUMBER(OFFSET('Sanitation Data'!$D$13,0,10*ROW('Sanitation Data'!D139))),CT145="No",ISNUMBER(OFFSET('Sanitation Data'!$D$13,0,10*ROW('Sanitation Data'!D139)))),CONCATENATE("[",ROUND(OFFSET('Sanitation Data'!$D$13,0,10*ROW('Sanitation Data'!D139)),0),"]"),IF(AND(ISNUMBER(OFFSET('Sanitation Data'!$D$13,0,10*ROW('Sanitation Data'!D139))),CT145="",ISNUMBER(OFFSET('Sanitation Data'!$D$13,0,10*ROW('Sanitation Data'!D139)))),OFFSET('Sanitation Data'!$D$13,0,10*ROW('Sanitation Data'!D139)),NA())))</f>
        <v>#N/A</v>
      </c>
      <c r="AF145" s="253" t="e">
        <f ca="true">+IF(AND(ISNUMBER(OFFSET('Sanitation Data'!$E$5,0,10*ROW('Sanitation Data'!E139))),CU145="Yes"),100-OFFSET('Sanitation Data'!$E$5,0,10*ROW('Sanitation Data'!E139)),IF(AND(ISNUMBER(OFFSET('Sanitation Data'!$E$5,0,10*ROW('Sanitation Data'!E139))),CU145="No",ISNUMBER(OFFSET('Sanitation Data'!$E$5,0,10*ROW('Sanitation Data'!E139)))),CONCATENATE("[",ROUND(100-OFFSET('Sanitation Data'!$E$5,0,10*ROW('Sanitation Data'!E139)),0),"]"),IF(AND(ISNUMBER(OFFSET('Sanitation Data'!$E$5,0,10*ROW('Sanitation Data'!E139))),CU145="",ISNUMBER(OFFSET('Sanitation Data'!$E$5,0,10*ROW('Sanitation Data'!E139)))),100-OFFSET('Sanitation Data'!$E$5,0,10*ROW('Sanitation Data'!E139)),NA())))</f>
        <v>#N/A</v>
      </c>
      <c r="AG145" s="253" t="e">
        <f ca="true">+IF(AND(ISNUMBER(OFFSET('Sanitation Data'!$E$7,0,10*ROW('Sanitation Data'!E139))),CV145="Yes"),OFFSET('Sanitation Data'!$E$7,0,10*ROW('Sanitation Data'!E139)),IF(AND(ISNUMBER(OFFSET('Sanitation Data'!$E$7,0,10*ROW('Sanitation Data'!E139))),CV145="No",ISNUMBER(OFFSET('Sanitation Data'!$E$7,0,10*ROW('Sanitation Data'!E139)))),CONCATENATE("[",ROUND(OFFSET('Sanitation Data'!$E$7,0,10*ROW('Sanitation Data'!E139)),0),"]"),IF(AND(ISNUMBER(OFFSET('Sanitation Data'!$E$7,0,10*ROW('Sanitation Data'!E139))),CV145="",ISNUMBER(OFFSET('Sanitation Data'!$E$7,0,10*ROW('Sanitation Data'!E139)))),OFFSET('Sanitation Data'!$E$7,0,10*ROW('Sanitation Data'!E139)),NA())))</f>
        <v>#N/A</v>
      </c>
      <c r="AH145" s="253" t="e">
        <f ca="true">+IF(AND(ISNUMBER(OFFSET('Sanitation Data'!$E$11,0,10*ROW('Sanitation Data'!E139))),CW145="Yes"),OFFSET('Sanitation Data'!$E$11,0,10*ROW('Sanitation Data'!E139)),IF(AND(ISNUMBER(OFFSET('Sanitation Data'!$E$11,0,10*ROW('Sanitation Data'!E139))),CW145="No",ISNUMBER(OFFSET('Sanitation Data'!$E$11,0,10*ROW('Sanitation Data'!E139)))),CONCATENATE("[",ROUND(OFFSET('Sanitation Data'!$E$11,0,10*ROW('Sanitation Data'!E139)),0),"]"),IF(AND(ISNUMBER(OFFSET('Sanitation Data'!$E$11,0,10*ROW('Sanitation Data'!E139))),CW145="",ISNUMBER(OFFSET('Sanitation Data'!$E$11,0,10*ROW('Sanitation Data'!E139)))),OFFSET('Sanitation Data'!$E$11,0,10*ROW('Sanitation Data'!E139)),NA())))</f>
        <v>#N/A</v>
      </c>
      <c r="AI145" s="253" t="e">
        <f ca="true">+IF(AND(ISNUMBER(OFFSET('Sanitation Data'!$E$12,0,10*ROW('Sanitation Data'!E139))),CX145="Yes"),OFFSET('Sanitation Data'!$E$12,0,10*ROW('Sanitation Data'!E139)),IF(AND(ISNUMBER(OFFSET('Sanitation Data'!$E$12,0,10*ROW('Sanitation Data'!E139))),CX145="No",ISNUMBER(OFFSET('Sanitation Data'!$E$12,0,10*ROW('Sanitation Data'!E139)))),CONCATENATE("[",ROUND(OFFSET('Sanitation Data'!$E$12,0,10*ROW('Sanitation Data'!E139)),0),"]"),IF(AND(ISNUMBER(OFFSET('Sanitation Data'!$E$12,0,10*ROW('Sanitation Data'!E139))),CX145="",ISNUMBER(OFFSET('Sanitation Data'!$E$12,0,10*ROW('Sanitation Data'!E139)))),OFFSET('Sanitation Data'!$E$12,0,10*ROW('Sanitation Data'!E139)),NA())))</f>
        <v>#N/A</v>
      </c>
      <c r="AJ145" s="253" t="e">
        <f ca="true">+IF(AND(ISNUMBER(OFFSET('Sanitation Data'!$E$13,0,10*ROW('Sanitation Data'!E139))),CY145="Yes"),OFFSET('Sanitation Data'!$E$13,0,10*ROW('Sanitation Data'!E139)),IF(AND(ISNUMBER(OFFSET('Sanitation Data'!$E$13,0,10*ROW('Sanitation Data'!E139))),CY145="No",ISNUMBER(OFFSET('Sanitation Data'!$E$13,0,10*ROW('Sanitation Data'!E139)))),CONCATENATE("[",ROUND(OFFSET('Sanitation Data'!$E$13,0,10*ROW('Sanitation Data'!E139)),0),"]"),IF(AND(ISNUMBER(OFFSET('Sanitation Data'!$E$13,0,10*ROW('Sanitation Data'!E139))),CY145="",ISNUMBER(OFFSET('Sanitation Data'!$E$13,0,10*ROW('Sanitation Data'!E139)))),OFFSET('Sanitation Data'!$E$13,0,10*ROW('Sanitation Data'!E139)),NA())))</f>
        <v>#N/A</v>
      </c>
      <c r="AK145" s="253" t="e">
        <f ca="true">+IF(AND(ISNUMBER(OFFSET('Sanitation Data'!$F$5,0,10*ROW('Sanitation Data'!F139))),CZ145="Yes"),100-OFFSET('Sanitation Data'!$F$5,0,10*ROW('Sanitation Data'!F139)),IF(AND(ISNUMBER(OFFSET('Sanitation Data'!$F$5,0,10*ROW('Sanitation Data'!F139))),CZ145="No",ISNUMBER(OFFSET('Sanitation Data'!$F$5,0,10*ROW('Sanitation Data'!F139)))),CONCATENATE("[",ROUND(100-OFFSET('Sanitation Data'!$F$5,0,10*ROW('Sanitation Data'!F139)),0),"]"),IF(AND(ISNUMBER(OFFSET('Sanitation Data'!$F$5,0,10*ROW('Sanitation Data'!F139))),CZ145="",ISNUMBER(OFFSET('Sanitation Data'!$F$5,0,10*ROW('Sanitation Data'!F139)))),100-OFFSET('Sanitation Data'!$F$5,0,10*ROW('Sanitation Data'!F139)),NA())))</f>
        <v>#N/A</v>
      </c>
      <c r="AL145" s="253" t="e">
        <f ca="true">+IF(AND(ISNUMBER(OFFSET('Sanitation Data'!$F$7,0,10*ROW('Sanitation Data'!F139))),DA145="Yes"),OFFSET('Sanitation Data'!$F$7,0,10*ROW('Sanitation Data'!F139)),IF(AND(ISNUMBER(OFFSET('Sanitation Data'!$F$7,0,10*ROW('Sanitation Data'!F139))),DA145="No",ISNUMBER(OFFSET('Sanitation Data'!$F$7,0,10*ROW('Sanitation Data'!F139)))),CONCATENATE("[",ROUND(OFFSET('Sanitation Data'!$F$7,0,10*ROW('Sanitation Data'!F139)),0),"]"),IF(AND(ISNUMBER(OFFSET('Sanitation Data'!$F$7,0,10*ROW('Sanitation Data'!F139))),DA145="",ISNUMBER(OFFSET('Sanitation Data'!$F$7,0,10*ROW('Sanitation Data'!F139)))),OFFSET('Sanitation Data'!$F$7,0,10*ROW('Sanitation Data'!F139)),NA())))</f>
        <v>#N/A</v>
      </c>
      <c r="AM145" s="253" t="e">
        <f ca="true">+IF(AND(ISNUMBER(OFFSET('Sanitation Data'!$F$11,0,10*ROW('Sanitation Data'!F139))),DB145="Yes"),OFFSET('Sanitation Data'!$F$11,0,10*ROW('Sanitation Data'!F139)),IF(AND(ISNUMBER(OFFSET('Sanitation Data'!$F$11,0,10*ROW('Sanitation Data'!F139))),DB145="No",ISNUMBER(OFFSET('Sanitation Data'!$F$11,0,10*ROW('Sanitation Data'!F139)))),CONCATENATE("[",ROUND(OFFSET('Sanitation Data'!$F$11,0,10*ROW('Sanitation Data'!F139)),0),"]"),IF(AND(ISNUMBER(OFFSET('Sanitation Data'!$F$11,0,10*ROW('Sanitation Data'!F139))),DB145="",ISNUMBER(OFFSET('Sanitation Data'!$F$11,0,10*ROW('Sanitation Data'!F139)))),OFFSET('Sanitation Data'!$F$11,0,10*ROW('Sanitation Data'!F139)),NA())))</f>
        <v>#N/A</v>
      </c>
      <c r="AN145" s="253" t="e">
        <f ca="true">+IF(AND(ISNUMBER(OFFSET('Sanitation Data'!$F$12,0,10*ROW('Sanitation Data'!F139))),DC145="Yes"),OFFSET('Sanitation Data'!$F$12,0,10*ROW('Sanitation Data'!F139)),IF(AND(ISNUMBER(OFFSET('Sanitation Data'!$F$12,0,10*ROW('Sanitation Data'!F139))),DC145="No",ISNUMBER(OFFSET('Sanitation Data'!$F$12,0,10*ROW('Sanitation Data'!F139)))),CONCATENATE("[",ROUND(OFFSET('Sanitation Data'!$F$12,0,10*ROW('Sanitation Data'!F139)),0),"]"),IF(AND(ISNUMBER(OFFSET('Sanitation Data'!$F$12,0,10*ROW('Sanitation Data'!F139))),DC145="",ISNUMBER(OFFSET('Sanitation Data'!$F$12,0,10*ROW('Sanitation Data'!F139)))),OFFSET('Sanitation Data'!$F$12,0,10*ROW('Sanitation Data'!F139)),NA())))</f>
        <v>#N/A</v>
      </c>
      <c r="AO145" s="253" t="e">
        <f ca="true">+IF(AND(ISNUMBER(OFFSET('Sanitation Data'!$F$13,0,10*ROW('Sanitation Data'!F139))),DD145="Yes"),OFFSET('Sanitation Data'!$F$13,0,10*ROW('Sanitation Data'!F139)),IF(AND(ISNUMBER(OFFSET('Sanitation Data'!$F$13,0,10*ROW('Sanitation Data'!F139))),DD145="No",ISNUMBER(OFFSET('Sanitation Data'!$F$13,0,10*ROW('Sanitation Data'!F139)))),CONCATENATE("[",ROUND(OFFSET('Sanitation Data'!$F$13,0,10*ROW('Sanitation Data'!F139)),0),"]"),IF(AND(ISNUMBER(OFFSET('Sanitation Data'!$F$13,0,10*ROW('Sanitation Data'!F139))),DD145="",ISNUMBER(OFFSET('Sanitation Data'!$F$13,0,10*ROW('Sanitation Data'!F139)))),OFFSET('Sanitation Data'!$F$13,0,10*ROW('Sanitation Data'!F139)),NA())))</f>
        <v>#N/A</v>
      </c>
      <c r="AP145" s="253" t="e">
        <f ca="true">+IF(AND(ISNUMBER(OFFSET('Sanitation Data'!$G$5,0,10*ROW('Sanitation Data'!G139))),DE145="Yes"),100-OFFSET('Sanitation Data'!$G$5,0,10*ROW('Sanitation Data'!G139)),IF(AND(ISNUMBER(OFFSET('Sanitation Data'!$G$5,0,10*ROW('Sanitation Data'!G139))),DE145="No",ISNUMBER(OFFSET('Sanitation Data'!$G$5,0,10*ROW('Sanitation Data'!G139)))),CONCATENATE("[",ROUND(100-OFFSET('Sanitation Data'!$G$5,0,10*ROW('Sanitation Data'!G139)),0),"]"),IF(AND(ISNUMBER(OFFSET('Sanitation Data'!$G$5,0,10*ROW('Sanitation Data'!G139))),DE145="",ISNUMBER(OFFSET('Sanitation Data'!$G$5,0,10*ROW('Sanitation Data'!G139)))),100-OFFSET('Sanitation Data'!$G$5,0,10*ROW('Sanitation Data'!G139)),NA())))</f>
        <v>#N/A</v>
      </c>
      <c r="AQ145" s="253" t="e">
        <f ca="true">+IF(AND(ISNUMBER(OFFSET('Sanitation Data'!$G$7,0,10*ROW('Sanitation Data'!G139))),DF145="Yes"),OFFSET('Sanitation Data'!$G$7,0,10*ROW('Sanitation Data'!G139)),IF(AND(ISNUMBER(OFFSET('Sanitation Data'!$G$7,0,10*ROW('Sanitation Data'!G139))),DF145="No",ISNUMBER(OFFSET('Sanitation Data'!$G$7,0,10*ROW('Sanitation Data'!G139)))),CONCATENATE("[",ROUND(OFFSET('Sanitation Data'!$G$7,0,10*ROW('Sanitation Data'!G139)),0),"]"),IF(AND(ISNUMBER(OFFSET('Sanitation Data'!$G$7,0,10*ROW('Sanitation Data'!G139))),DF145="",ISNUMBER(OFFSET('Sanitation Data'!$G$7,0,10*ROW('Sanitation Data'!G139)))),OFFSET('Sanitation Data'!$G$7,0,10*ROW('Sanitation Data'!G139)),NA())))</f>
        <v>#N/A</v>
      </c>
      <c r="AR145" s="253" t="e">
        <f ca="true">+IF(AND(ISNUMBER(OFFSET('Sanitation Data'!$G$11,0,10*ROW('Sanitation Data'!G139))),DG145="Yes"),OFFSET('Sanitation Data'!$G$11,0,10*ROW('Sanitation Data'!G139)),IF(AND(ISNUMBER(OFFSET('Sanitation Data'!$G$11,0,10*ROW('Sanitation Data'!G139))),DG145="No",ISNUMBER(OFFSET('Sanitation Data'!$G$11,0,10*ROW('Sanitation Data'!G139)))),CONCATENATE("[",ROUND(OFFSET('Sanitation Data'!$G$11,0,10*ROW('Sanitation Data'!G139)),0),"]"),IF(AND(ISNUMBER(OFFSET('Sanitation Data'!$G$11,0,10*ROW('Sanitation Data'!G139))),DG145="",ISNUMBER(OFFSET('Sanitation Data'!$G$11,0,10*ROW('Sanitation Data'!G139)))),OFFSET('Sanitation Data'!$G$11,0,10*ROW('Sanitation Data'!G139)),NA())))</f>
        <v>#N/A</v>
      </c>
      <c r="AS145" s="253" t="e">
        <f ca="true">+IF(AND(ISNUMBER(OFFSET('Sanitation Data'!$G$12,0,10*ROW('Sanitation Data'!G139))),DH145="Yes"),OFFSET('Sanitation Data'!$G$12,0,10*ROW('Sanitation Data'!G139)),IF(AND(ISNUMBER(OFFSET('Sanitation Data'!$G$12,0,10*ROW('Sanitation Data'!G139))),DH145="No",ISNUMBER(OFFSET('Sanitation Data'!$G$12,0,10*ROW('Sanitation Data'!G139)))),CONCATENATE("[",ROUND(OFFSET('Sanitation Data'!$G$12,0,10*ROW('Sanitation Data'!G139)),0),"]"),IF(AND(ISNUMBER(OFFSET('Sanitation Data'!$G$12,0,10*ROW('Sanitation Data'!G139))),DH145="",ISNUMBER(OFFSET('Sanitation Data'!$G$12,0,10*ROW('Sanitation Data'!G139)))),OFFSET('Sanitation Data'!$G$12,0,10*ROW('Sanitation Data'!G139)),NA())))</f>
        <v>#N/A</v>
      </c>
      <c r="AT145" s="253" t="e">
        <f ca="true">+IF(AND(ISNUMBER(OFFSET('Sanitation Data'!$G$13,0,10*ROW('Sanitation Data'!G139))),DI145="Yes"),OFFSET('Sanitation Data'!$G$13,0,10*ROW('Sanitation Data'!G139)),IF(AND(ISNUMBER(OFFSET('Sanitation Data'!$G$13,0,10*ROW('Sanitation Data'!G139))),DI145="No",ISNUMBER(OFFSET('Sanitation Data'!$G$13,0,10*ROW('Sanitation Data'!G139)))),CONCATENATE("[",ROUND(OFFSET('Sanitation Data'!$G$13,0,10*ROW('Sanitation Data'!G139)),0),"]"),IF(AND(ISNUMBER(OFFSET('Sanitation Data'!$G$13,0,10*ROW('Sanitation Data'!G139))),DI145="",ISNUMBER(OFFSET('Sanitation Data'!$G$13,0,10*ROW('Sanitation Data'!G139)))),OFFSET('Sanitation Data'!$G$13,0,10*ROW('Sanitation Data'!G139)),NA())))</f>
        <v>#N/A</v>
      </c>
      <c r="AU145" s="253" t="e">
        <f ca="true">+IF(AND(ISNUMBER(OFFSET('Sanitation Data'!$H$5,0,10*ROW('Sanitation Data'!H139))),DJ145="Yes"),100-OFFSET('Sanitation Data'!$H$5,0,10*ROW('Sanitation Data'!H139)),IF(AND(ISNUMBER(OFFSET('Sanitation Data'!$H$5,0,10*ROW('Sanitation Data'!H139))),DJ145="No",ISNUMBER(OFFSET('Sanitation Data'!$H$5,0,10*ROW('Sanitation Data'!H139)))),CONCATENATE("[",ROUND(100-OFFSET('Sanitation Data'!$H$5,0,10*ROW('Sanitation Data'!H139)),0),"]"),IF(AND(ISNUMBER(OFFSET('Sanitation Data'!$H$5,0,10*ROW('Sanitation Data'!H139))),DJ145="",ISNUMBER(OFFSET('Sanitation Data'!$H$5,0,10*ROW('Sanitation Data'!H139)))),100-OFFSET('Sanitation Data'!$H$5,0,10*ROW('Sanitation Data'!H139)),NA())))</f>
        <v>#N/A</v>
      </c>
      <c r="AV145" s="253" t="e">
        <f ca="true">+IF(AND(ISNUMBER(OFFSET('Sanitation Data'!$H$7,0,10*ROW('Sanitation Data'!H139))),DK145="Yes"),OFFSET('Sanitation Data'!$H$7,0,10*ROW('Sanitation Data'!H139)),IF(AND(ISNUMBER(OFFSET('Sanitation Data'!$H$7,0,10*ROW('Sanitation Data'!H139))),DK145="No",ISNUMBER(OFFSET('Sanitation Data'!$H$7,0,10*ROW('Sanitation Data'!H139)))),CONCATENATE("[",ROUND(OFFSET('Sanitation Data'!$H$7,0,10*ROW('Sanitation Data'!H139)),0),"]"),IF(AND(ISNUMBER(OFFSET('Sanitation Data'!$H$7,0,10*ROW('Sanitation Data'!H139))),DK145="",ISNUMBER(OFFSET('Sanitation Data'!$H$7,0,10*ROW('Sanitation Data'!H139)))),OFFSET('Sanitation Data'!$H$7,0,10*ROW('Sanitation Data'!H139)),NA())))</f>
        <v>#N/A</v>
      </c>
      <c r="AW145" s="253" t="e">
        <f ca="true">+IF(AND(ISNUMBER(OFFSET('Sanitation Data'!$H$11,0,10*ROW('Sanitation Data'!H139))),DL145="Yes"),OFFSET('Sanitation Data'!$H$11,0,10*ROW('Sanitation Data'!H139)),IF(AND(ISNUMBER(OFFSET('Sanitation Data'!$H$11,0,10*ROW('Sanitation Data'!H139))),DL145="No",ISNUMBER(OFFSET('Sanitation Data'!$H$11,0,10*ROW('Sanitation Data'!H139)))),CONCATENATE("[",ROUND(OFFSET('Sanitation Data'!$H$11,0,10*ROW('Sanitation Data'!H139)),0),"]"),IF(AND(ISNUMBER(OFFSET('Sanitation Data'!$H$11,0,10*ROW('Sanitation Data'!H139))),DL145="",ISNUMBER(OFFSET('Sanitation Data'!$H$11,0,10*ROW('Sanitation Data'!H139)))),OFFSET('Sanitation Data'!$H$11,0,10*ROW('Sanitation Data'!H139)),NA())))</f>
        <v>#N/A</v>
      </c>
      <c r="AX145" s="253" t="e">
        <f ca="true">+IF(AND(ISNUMBER(OFFSET('Sanitation Data'!$H$12,0,10*ROW('Sanitation Data'!H139))),DM145="Yes"),OFFSET('Sanitation Data'!$H$12,0,10*ROW('Sanitation Data'!H139)),IF(AND(ISNUMBER(OFFSET('Sanitation Data'!$H$12,0,10*ROW('Sanitation Data'!H139))),DM145="No",ISNUMBER(OFFSET('Sanitation Data'!$H$12,0,10*ROW('Sanitation Data'!H139)))),CONCATENATE("[",ROUND(OFFSET('Sanitation Data'!$H$12,0,10*ROW('Sanitation Data'!H139)),0),"]"),IF(AND(ISNUMBER(OFFSET('Sanitation Data'!$H$12,0,10*ROW('Sanitation Data'!H139))),DM145="",ISNUMBER(OFFSET('Sanitation Data'!$H$12,0,10*ROW('Sanitation Data'!H139)))),OFFSET('Sanitation Data'!$H$12,0,10*ROW('Sanitation Data'!H139)),NA())))</f>
        <v>#N/A</v>
      </c>
      <c r="AY145" s="253" t="e">
        <f ca="true">+IF(AND(ISNUMBER(OFFSET('Sanitation Data'!$H$13,0,10*ROW('Sanitation Data'!H139))),DN145="Yes"),OFFSET('Sanitation Data'!$H$13,0,10*ROW('Sanitation Data'!H139)),IF(AND(ISNUMBER(OFFSET('Sanitation Data'!$H$13,0,10*ROW('Sanitation Data'!H139))),DN145="No",ISNUMBER(OFFSET('Sanitation Data'!$H$13,0,10*ROW('Sanitation Data'!H139)))),CONCATENATE("[",ROUND(OFFSET('Sanitation Data'!$H$13,0,10*ROW('Sanitation Data'!H139)),0),"]"),IF(AND(ISNUMBER(OFFSET('Sanitation Data'!$H$13,0,10*ROW('Sanitation Data'!H139))),DN145="",ISNUMBER(OFFSET('Sanitation Data'!$H$13,0,10*ROW('Sanitation Data'!H139)))),OFFSET('Sanitation Data'!$H$13,0,10*ROW('Sanitation Data'!H139)),NA())))</f>
        <v>#N/A</v>
      </c>
      <c r="AZ145" s="254" t="e">
        <f ca="true">+IF(AND(ISNUMBER(OFFSET('Hygiene Data'!$C$6,0,10*ROW('Hygiene Data'!C139))),DO145="Yes"),OFFSET('Hygiene Data'!$C$6,0,10*ROW('Hygiene Data'!C139)),IF(AND(ISNUMBER(OFFSET('Hygiene Data'!$C$6,0,10*ROW('Hygiene Data'!C139))),DO145="No",ISNUMBER(OFFSET('Hygiene Data'!$C$6,0,10*ROW('Hygiene Data'!C139)))),CONCATENATE("[",ROUND(OFFSET('Hygiene Data'!$C$6,0,10*ROW('Hygiene Data'!C139)),0),"]"),IF(AND(ISNUMBER(OFFSET('Hygiene Data'!$C$6,0,10*ROW('Hygiene Data'!C139))),DO145="",ISNUMBER(OFFSET('Hygiene Data'!$C$6,0,10*ROW('Hygiene Data'!C139)))),OFFSET('Hygiene Data'!$C$6,0,10*ROW('Hygiene Data'!C139)),NA())))</f>
        <v>#N/A</v>
      </c>
      <c r="BA145" s="254" t="e">
        <f ca="true">+IF(AND(ISNUMBER(OFFSET('Hygiene Data'!$C$8,0,10*ROW('Hygiene Data'!C139))),DP145="Yes"),OFFSET('Hygiene Data'!$C$8,0,10*ROW('Hygiene Data'!C139)),IF(AND(ISNUMBER(OFFSET('Hygiene Data'!$C$8,0,10*ROW('Hygiene Data'!C139))),DP145="No",ISNUMBER(OFFSET('Hygiene Data'!$C$8,0,10*ROW('Hygiene Data'!C139)))),CONCATENATE("[",ROUND(OFFSET('Hygiene Data'!$C$8,0,10*ROW('Hygiene Data'!C139)),0),"]"),IF(AND(ISNUMBER(OFFSET('Hygiene Data'!$C$8,0,10*ROW('Hygiene Data'!C139))),DP145="",ISNUMBER(OFFSET('Hygiene Data'!$C$8,0,10*ROW('Hygiene Data'!C139)))),OFFSET('Hygiene Data'!$C$8,0,10*ROW('Hygiene Data'!C139)),NA())))</f>
        <v>#N/A</v>
      </c>
      <c r="BB145" s="254" t="e">
        <f ca="true">+IF(AND(ISNUMBER(OFFSET('Hygiene Data'!$C$10,0,10*ROW('Hygiene Data'!C139))),DQ145="Yes"),OFFSET('Hygiene Data'!$C$10,0,10*ROW('Hygiene Data'!C139)),IF(AND(ISNUMBER(OFFSET('Hygiene Data'!$C$10,0,10*ROW('Hygiene Data'!C139))),DQ145="No",ISNUMBER(OFFSET('Hygiene Data'!$C$10,0,10*ROW('Hygiene Data'!C139)))),CONCATENATE("[",ROUND(OFFSET('Hygiene Data'!$C$10,0,10*ROW('Hygiene Data'!C139)),0),"]"),IF(AND(ISNUMBER(OFFSET('Hygiene Data'!$C$10,0,10*ROW('Hygiene Data'!C139))),DQ145="",ISNUMBER(OFFSET('Hygiene Data'!$C$10,0,10*ROW('Hygiene Data'!C139)))),OFFSET('Hygiene Data'!$C$10,0,10*ROW('Hygiene Data'!C139)),NA())))</f>
        <v>#N/A</v>
      </c>
      <c r="BC145" s="254" t="e">
        <f ca="true">+IF(AND(ISNUMBER(OFFSET('Hygiene Data'!$D$6,0,10*ROW('Hygiene Data'!D139))),DR145="Yes"),OFFSET('Hygiene Data'!$D$6,0,10*ROW('Hygiene Data'!D139)),IF(AND(ISNUMBER(OFFSET('Hygiene Data'!$D$6,0,10*ROW('Hygiene Data'!D139))),DR145="No",ISNUMBER(OFFSET('Hygiene Data'!$D$6,0,10*ROW('Hygiene Data'!D139)))),CONCATENATE("[",ROUND(OFFSET('Hygiene Data'!$D$6,0,10*ROW('Hygiene Data'!D139)),0),"]"),IF(AND(ISNUMBER(OFFSET('Hygiene Data'!$D$6,0,10*ROW('Hygiene Data'!D139))),DR145="",ISNUMBER(OFFSET('Hygiene Data'!$D$6,0,10*ROW('Hygiene Data'!D139)))),OFFSET('Hygiene Data'!$D$6,0,10*ROW('Hygiene Data'!D139)),NA())))</f>
        <v>#N/A</v>
      </c>
      <c r="BD145" s="254" t="e">
        <f ca="true">+IF(AND(ISNUMBER(OFFSET('Hygiene Data'!$D$8,0,10*ROW('Hygiene Data'!D139))),DS145="Yes"),OFFSET('Hygiene Data'!$D$8,0,10*ROW('Hygiene Data'!D139)),IF(AND(ISNUMBER(OFFSET('Hygiene Data'!$D$8,0,10*ROW('Hygiene Data'!D139))),DS145="No",ISNUMBER(OFFSET('Hygiene Data'!$D$8,0,10*ROW('Hygiene Data'!D139)))),CONCATENATE("[",ROUND(OFFSET('Hygiene Data'!$D$8,0,10*ROW('Hygiene Data'!D139)),0),"]"),IF(AND(ISNUMBER(OFFSET('Hygiene Data'!$D$8,0,10*ROW('Hygiene Data'!D139))),DS145="",ISNUMBER(OFFSET('Hygiene Data'!$D$8,0,10*ROW('Hygiene Data'!D139)))),OFFSET('Hygiene Data'!$D$8,0,10*ROW('Hygiene Data'!D139)),NA())))</f>
        <v>#N/A</v>
      </c>
      <c r="BE145" s="254" t="e">
        <f ca="true">+IF(AND(ISNUMBER(OFFSET('Hygiene Data'!$D$10,0,10*ROW('Hygiene Data'!D139))),DT145="Yes"),OFFSET('Hygiene Data'!$D$10,0,10*ROW('Hygiene Data'!D139)),IF(AND(ISNUMBER(OFFSET('Hygiene Data'!$D$10,0,10*ROW('Hygiene Data'!D139))),DT145="No",ISNUMBER(OFFSET('Hygiene Data'!$D$10,0,10*ROW('Hygiene Data'!D139)))),CONCATENATE("[",ROUND(OFFSET('Hygiene Data'!$D$10,0,10*ROW('Hygiene Data'!D139)),0),"]"),IF(AND(ISNUMBER(OFFSET('Hygiene Data'!$D$10,0,10*ROW('Hygiene Data'!D139))),DT145="",ISNUMBER(OFFSET('Hygiene Data'!$D$10,0,10*ROW('Hygiene Data'!D139)))),OFFSET('Hygiene Data'!$D$10,0,10*ROW('Hygiene Data'!D139)),NA())))</f>
        <v>#N/A</v>
      </c>
      <c r="BF145" s="254" t="e">
        <f ca="true">+IF(AND(ISNUMBER(OFFSET('Hygiene Data'!$E$6,0,10*ROW('Hygiene Data'!E139))),DU145="Yes"),OFFSET('Hygiene Data'!$E$6,0,10*ROW('Hygiene Data'!E139)),IF(AND(ISNUMBER(OFFSET('Hygiene Data'!$E$6,0,10*ROW('Hygiene Data'!E139))),DU145="No",ISNUMBER(OFFSET('Hygiene Data'!$E$6,0,10*ROW('Hygiene Data'!E139)))),CONCATENATE("[",ROUND(OFFSET('Hygiene Data'!$E$6,0,10*ROW('Hygiene Data'!E139)),0),"]"),IF(AND(ISNUMBER(OFFSET('Hygiene Data'!$E$6,0,10*ROW('Hygiene Data'!E139))),DU145="",ISNUMBER(OFFSET('Hygiene Data'!$E$6,0,10*ROW('Hygiene Data'!E139)))),OFFSET('Hygiene Data'!$E$6,0,10*ROW('Hygiene Data'!E139)),NA())))</f>
        <v>#N/A</v>
      </c>
      <c r="BG145" s="254" t="e">
        <f ca="true">+IF(AND(ISNUMBER(OFFSET('Hygiene Data'!$E$8,0,10*ROW('Hygiene Data'!E139))),DV145="Yes"),OFFSET('Hygiene Data'!$E$8,0,10*ROW('Hygiene Data'!E139)),IF(AND(ISNUMBER(OFFSET('Hygiene Data'!$E$8,0,10*ROW('Hygiene Data'!E139))),DV145="No",ISNUMBER(OFFSET('Hygiene Data'!$E$8,0,10*ROW('Hygiene Data'!E139)))),CONCATENATE("[",ROUND(OFFSET('Hygiene Data'!$E$8,0,10*ROW('Hygiene Data'!E139)),0),"]"),IF(AND(ISNUMBER(OFFSET('Hygiene Data'!$E$8,0,10*ROW('Hygiene Data'!E139))),DV145="",ISNUMBER(OFFSET('Hygiene Data'!$E$8,0,10*ROW('Hygiene Data'!E139)))),OFFSET('Hygiene Data'!$E$8,0,10*ROW('Hygiene Data'!E139)),NA())))</f>
        <v>#N/A</v>
      </c>
      <c r="BH145" s="254" t="e">
        <f ca="true">+IF(AND(ISNUMBER(OFFSET('Hygiene Data'!$E$10,0,10*ROW('Hygiene Data'!E139))),DW145="Yes"),OFFSET('Hygiene Data'!$E$10,0,10*ROW('Hygiene Data'!E139)),IF(AND(ISNUMBER(OFFSET('Hygiene Data'!$E$10,0,10*ROW('Hygiene Data'!E139))),DW145="No",ISNUMBER(OFFSET('Hygiene Data'!$E$10,0,10*ROW('Hygiene Data'!E139)))),CONCATENATE("[",ROUND(OFFSET('Hygiene Data'!$E$10,0,10*ROW('Hygiene Data'!E139)),0),"]"),IF(AND(ISNUMBER(OFFSET('Hygiene Data'!$E$10,0,10*ROW('Hygiene Data'!E139))),DW145="",ISNUMBER(OFFSET('Hygiene Data'!$E$10,0,10*ROW('Hygiene Data'!E139)))),OFFSET('Hygiene Data'!$E$10,0,10*ROW('Hygiene Data'!E139)),NA())))</f>
        <v>#N/A</v>
      </c>
      <c r="BI145" s="254" t="e">
        <f ca="true">+IF(AND(ISNUMBER(OFFSET('Hygiene Data'!$F$6,0,10*ROW('Hygiene Data'!F139))),DX145="Yes"),OFFSET('Hygiene Data'!$F$6,0,10*ROW('Hygiene Data'!F139)),IF(AND(ISNUMBER(OFFSET('Hygiene Data'!$F$6,0,10*ROW('Hygiene Data'!F139))),DX145="No",ISNUMBER(OFFSET('Hygiene Data'!$F$6,0,10*ROW('Hygiene Data'!F139)))),CONCATENATE("[",ROUND(OFFSET('Hygiene Data'!$F$6,0,10*ROW('Hygiene Data'!F139)),0),"]"),IF(AND(ISNUMBER(OFFSET('Hygiene Data'!$F$6,0,10*ROW('Hygiene Data'!F139))),DX145="",ISNUMBER(OFFSET('Hygiene Data'!$F$6,0,10*ROW('Hygiene Data'!F139)))),OFFSET('Hygiene Data'!$F$6,0,10*ROW('Hygiene Data'!F139)),NA())))</f>
        <v>#N/A</v>
      </c>
      <c r="BJ145" s="254" t="e">
        <f ca="true">+IF(AND(ISNUMBER(OFFSET('Hygiene Data'!$F$8,0,10*ROW('Hygiene Data'!F139))),DY145="Yes"),OFFSET('Hygiene Data'!$F$8,0,10*ROW('Hygiene Data'!F139)),IF(AND(ISNUMBER(OFFSET('Hygiene Data'!$F$8,0,10*ROW('Hygiene Data'!F139))),DY145="No",ISNUMBER(OFFSET('Hygiene Data'!$F$8,0,10*ROW('Hygiene Data'!F139)))),CONCATENATE("[",ROUND(OFFSET('Hygiene Data'!$F$8,0,10*ROW('Hygiene Data'!F139)),0),"]"),IF(AND(ISNUMBER(OFFSET('Hygiene Data'!$F$8,0,10*ROW('Hygiene Data'!F139))),DY145="",ISNUMBER(OFFSET('Hygiene Data'!$F$8,0,10*ROW('Hygiene Data'!F139)))),OFFSET('Hygiene Data'!$F$8,0,10*ROW('Hygiene Data'!F139)),NA())))</f>
        <v>#N/A</v>
      </c>
      <c r="BK145" s="254" t="e">
        <f ca="true">+IF(AND(ISNUMBER(OFFSET('Hygiene Data'!$F$10,0,10*ROW('Hygiene Data'!F139))),DZ145="Yes"),OFFSET('Hygiene Data'!$F$10,0,10*ROW('Hygiene Data'!F139)),IF(AND(ISNUMBER(OFFSET('Hygiene Data'!$F$10,0,10*ROW('Hygiene Data'!F139))),DZ145="No",ISNUMBER(OFFSET('Hygiene Data'!$F$10,0,10*ROW('Hygiene Data'!F139)))),CONCATENATE("[",ROUND(OFFSET('Hygiene Data'!$F$10,0,10*ROW('Hygiene Data'!F139)),0),"]"),IF(AND(ISNUMBER(OFFSET('Hygiene Data'!$F$10,0,10*ROW('Hygiene Data'!F139))),DZ145="",ISNUMBER(OFFSET('Hygiene Data'!$F$10,0,10*ROW('Hygiene Data'!F139)))),OFFSET('Hygiene Data'!$F$10,0,10*ROW('Hygiene Data'!F139)),NA())))</f>
        <v>#N/A</v>
      </c>
      <c r="BL145" s="254" t="e">
        <f ca="true">+IF(AND(ISNUMBER(OFFSET('Hygiene Data'!$G$6,0,10*ROW('Hygiene Data'!G139))),EA145="Yes"),OFFSET('Hygiene Data'!$G$6,0,10*ROW('Hygiene Data'!G139)),IF(AND(ISNUMBER(OFFSET('Hygiene Data'!$G$6,0,10*ROW('Hygiene Data'!G139))),EA145="No",ISNUMBER(OFFSET('Hygiene Data'!$G$6,0,10*ROW('Hygiene Data'!G139)))),CONCATENATE("[",ROUND(OFFSET('Hygiene Data'!$G$6,0,10*ROW('Hygiene Data'!G139)),0),"]"),IF(AND(ISNUMBER(OFFSET('Hygiene Data'!$G$6,0,10*ROW('Hygiene Data'!G139))),EA145="",ISNUMBER(OFFSET('Hygiene Data'!$G$6,0,10*ROW('Hygiene Data'!G139)))),OFFSET('Hygiene Data'!$G$6,0,10*ROW('Hygiene Data'!G139)),NA())))</f>
        <v>#N/A</v>
      </c>
      <c r="BM145" s="254" t="e">
        <f ca="true">+IF(AND(ISNUMBER(OFFSET('Hygiene Data'!$G$8,0,10*ROW('Hygiene Data'!G139))),EB145="Yes"),OFFSET('Hygiene Data'!$G$8,0,10*ROW('Hygiene Data'!G139)),IF(AND(ISNUMBER(OFFSET('Hygiene Data'!$G$8,0,10*ROW('Hygiene Data'!G139))),EB145="No",ISNUMBER(OFFSET('Hygiene Data'!$G$8,0,10*ROW('Hygiene Data'!G139)))),CONCATENATE("[",ROUND(OFFSET('Hygiene Data'!$G$8,0,10*ROW('Hygiene Data'!G139)),0),"]"),IF(AND(ISNUMBER(OFFSET('Hygiene Data'!$G$8,0,10*ROW('Hygiene Data'!G139))),EB145="",ISNUMBER(OFFSET('Hygiene Data'!$G$8,0,10*ROW('Hygiene Data'!G139)))),OFFSET('Hygiene Data'!$G$8,0,10*ROW('Hygiene Data'!G139)),NA())))</f>
        <v>#N/A</v>
      </c>
      <c r="BN145" s="254" t="e">
        <f ca="true">+IF(AND(ISNUMBER(OFFSET('Hygiene Data'!$G$10,0,10*ROW('Hygiene Data'!G139))),EC145="Yes"),OFFSET('Hygiene Data'!$G$10,0,10*ROW('Hygiene Data'!G139)),IF(AND(ISNUMBER(OFFSET('Hygiene Data'!$G$10,0,10*ROW('Hygiene Data'!G139))),EC145="No",ISNUMBER(OFFSET('Hygiene Data'!$G$10,0,10*ROW('Hygiene Data'!G139)))),CONCATENATE("[",ROUND(OFFSET('Hygiene Data'!$G$10,0,10*ROW('Hygiene Data'!G139)),0),"]"),IF(AND(ISNUMBER(OFFSET('Hygiene Data'!$G$10,0,10*ROW('Hygiene Data'!G139))),EC145="",ISNUMBER(OFFSET('Hygiene Data'!$G$10,0,10*ROW('Hygiene Data'!G139)))),OFFSET('Hygiene Data'!$G$10,0,10*ROW('Hygiene Data'!G139)),NA())))</f>
        <v>#N/A</v>
      </c>
      <c r="BO145" s="254" t="e">
        <f ca="true">+IF(AND(ISNUMBER(OFFSET('Hygiene Data'!$H$6,0,10*ROW('Hygiene Data'!H139))),ED145="Yes"),OFFSET('Hygiene Data'!$H$6,0,10*ROW('Hygiene Data'!H139)),IF(AND(ISNUMBER(OFFSET('Hygiene Data'!$H$6,0,10*ROW('Hygiene Data'!H139))),ED145="No",ISNUMBER(OFFSET('Hygiene Data'!$H$6,0,10*ROW('Hygiene Data'!H139)))),CONCATENATE("[",ROUND(OFFSET('Hygiene Data'!$H$6,0,10*ROW('Hygiene Data'!H139)),0),"]"),IF(AND(ISNUMBER(OFFSET('Hygiene Data'!$H$6,0,10*ROW('Hygiene Data'!H139))),ED145="",ISNUMBER(OFFSET('Hygiene Data'!$H$6,0,10*ROW('Hygiene Data'!H139)))),OFFSET('Hygiene Data'!$H$6,0,10*ROW('Hygiene Data'!H139)),NA())))</f>
        <v>#N/A</v>
      </c>
      <c r="BP145" s="254" t="e">
        <f ca="true">+IF(AND(ISNUMBER(OFFSET('Hygiene Data'!$H$8,0,10*ROW('Hygiene Data'!H139))),EE145="Yes"),OFFSET('Hygiene Data'!$H$8,0,10*ROW('Hygiene Data'!H139)),IF(AND(ISNUMBER(OFFSET('Hygiene Data'!$H$8,0,10*ROW('Hygiene Data'!H139))),EE145="No",ISNUMBER(OFFSET('Hygiene Data'!$H$8,0,10*ROW('Hygiene Data'!H139)))),CONCATENATE("[",ROUND(OFFSET('Hygiene Data'!$H$8,0,10*ROW('Hygiene Data'!H139)),0),"]"),IF(AND(ISNUMBER(OFFSET('Hygiene Data'!$H$8,0,10*ROW('Hygiene Data'!H139))),EE145="",ISNUMBER(OFFSET('Hygiene Data'!$H$8,0,10*ROW('Hygiene Data'!H139)))),OFFSET('Hygiene Data'!$H$8,0,10*ROW('Hygiene Data'!H139)),NA())))</f>
        <v>#N/A</v>
      </c>
      <c r="BQ145" s="254" t="e">
        <f ca="true">+IF(AND(ISNUMBER(OFFSET('Hygiene Data'!$H$10,0,10*ROW('Hygiene Data'!H139))),EF145="Yes"),OFFSET('Hygiene Data'!$H$10,0,10*ROW('Hygiene Data'!H139)),IF(AND(ISNUMBER(OFFSET('Hygiene Data'!$H$10,0,10*ROW('Hygiene Data'!H139))),EF145="No",ISNUMBER(OFFSET('Hygiene Data'!$H$10,0,10*ROW('Hygiene Data'!H139)))),CONCATENATE("[",ROUND(OFFSET('Hygiene Data'!$H$10,0,10*ROW('Hygiene Data'!H139)),0),"]"),IF(AND(ISNUMBER(OFFSET('Hygiene Data'!$H$10,0,10*ROW('Hygiene Data'!H139))),EF145="",ISNUMBER(OFFSET('Hygiene Data'!$H$10,0,10*ROW('Hygiene Data'!H139)))),OFFSET('Hygiene Data'!$H$10,0,10*ROW('Hygiene Data'!H139)),NA())))</f>
        <v>#N/A</v>
      </c>
      <c r="BS145" s="36" t="str">
        <f ca="true">+IF(OFFSET('Water Data'!$C$28,0,10*ROW('Water Data'!C139))="","",OFFSET('Water Data'!$C$28,0,10*ROW('Water Data'!C139)))</f>
        <v/>
      </c>
      <c r="BT145" s="36" t="str">
        <f ca="true">+IF(OFFSET('Water Data'!$C$29,0,10*ROW('Water Data'!C139))="","",OFFSET('Water Data'!$C$29,0,10*ROW('Water Data'!C139)))</f>
        <v/>
      </c>
      <c r="BU145" s="36" t="str">
        <f ca="true">+IF(OFFSET('Water Data'!$C$30,0,10*ROW('Water Data'!C139))="","",OFFSET('Water Data'!$C$30,0,10*ROW('Water Data'!C139)))</f>
        <v/>
      </c>
      <c r="BV145" s="36" t="str">
        <f ca="true">+IF(OFFSET('Water Data'!$D$28,0,10*ROW('Water Data'!D139))="","",OFFSET('Water Data'!$D$28,0,10*ROW('Water Data'!D139)))</f>
        <v/>
      </c>
      <c r="BW145" s="36" t="str">
        <f ca="true">+IF(OFFSET('Water Data'!$D$29,0,10*ROW('Water Data'!D139))="","",OFFSET('Water Data'!$D$29,0,10*ROW('Water Data'!D139)))</f>
        <v/>
      </c>
      <c r="BX145" s="36" t="str">
        <f ca="true">+IF(OFFSET('Water Data'!$D$30,0,10*ROW('Water Data'!D139))="","",OFFSET('Water Data'!$D$30,0,10*ROW('Water Data'!D139)))</f>
        <v/>
      </c>
      <c r="BY145" s="36" t="str">
        <f ca="true">+IF(OFFSET('Water Data'!$E$28,0,10*ROW('Water Data'!E139))="","",OFFSET('Water Data'!$E$28,0,10*ROW('Water Data'!E139)))</f>
        <v/>
      </c>
      <c r="BZ145" s="36" t="str">
        <f ca="true">+IF(OFFSET('Water Data'!$E$29,0,10*ROW('Water Data'!E139))="","",OFFSET('Water Data'!$E$29,0,10*ROW('Water Data'!E139)))</f>
        <v/>
      </c>
      <c r="CA145" s="36" t="str">
        <f ca="true">+IF(OFFSET('Water Data'!$E$30,0,10*ROW('Water Data'!E139))="","",OFFSET('Water Data'!$E$30,0,10*ROW('Water Data'!E139)))</f>
        <v/>
      </c>
      <c r="CB145" s="36" t="str">
        <f ca="true">+IF(OFFSET('Water Data'!$F$28,0,10*ROW('Water Data'!F139))="","",OFFSET('Water Data'!$F$28,0,10*ROW('Water Data'!F139)))</f>
        <v/>
      </c>
      <c r="CC145" s="36" t="str">
        <f ca="true">+IF(OFFSET('Water Data'!$F$29,0,10*ROW('Water Data'!F139))="","",OFFSET('Water Data'!$F$29,0,10*ROW('Water Data'!F139)))</f>
        <v/>
      </c>
      <c r="CD145" s="36" t="str">
        <f ca="true">+IF(OFFSET('Water Data'!$F$30,0,10*ROW('Water Data'!F139))="","",OFFSET('Water Data'!$F$30,0,10*ROW('Water Data'!F139)))</f>
        <v/>
      </c>
      <c r="CE145" s="36" t="str">
        <f ca="true">+IF(OFFSET('Water Data'!$G$28,0,10*ROW('Water Data'!G139))="","",OFFSET('Water Data'!$G$28,0,10*ROW('Water Data'!G139)))</f>
        <v/>
      </c>
      <c r="CF145" s="36" t="str">
        <f ca="true">+IF(OFFSET('Water Data'!$G$29,0,10*ROW('Water Data'!G139))="","",OFFSET('Water Data'!$G$29,0,10*ROW('Water Data'!G139)))</f>
        <v/>
      </c>
      <c r="CG145" s="36" t="str">
        <f ca="true">+IF(OFFSET('Water Data'!$G$30,0,10*ROW('Water Data'!G139))="","",OFFSET('Water Data'!$G$30,0,10*ROW('Water Data'!G139)))</f>
        <v/>
      </c>
      <c r="CH145" s="36" t="str">
        <f ca="true">+IF(OFFSET('Water Data'!$H$28,0,10*ROW('Water Data'!H139))="","",OFFSET('Water Data'!$H$28,0,10*ROW('Water Data'!H139)))</f>
        <v/>
      </c>
      <c r="CI145" s="36" t="str">
        <f ca="true">+IF(OFFSET('Water Data'!$H$29,0,10*ROW('Water Data'!H139))="","",OFFSET('Water Data'!$H$29,0,10*ROW('Water Data'!H139)))</f>
        <v/>
      </c>
      <c r="CJ145" s="36" t="str">
        <f ca="true">+IF(OFFSET('Water Data'!$H$30,0,10*ROW('Water Data'!H139))="","",OFFSET('Water Data'!$H$30,0,10*ROW('Water Data'!H139)))</f>
        <v/>
      </c>
      <c r="CK145" s="36" t="str">
        <f ca="true">+IF(OFFSET('Sanitation Data'!$C$29,0,10*ROW('Sanitation Data'!C139))="","",OFFSET('Sanitation Data'!$C$29,0,10*ROW('Sanitation Data'!C139)))</f>
        <v/>
      </c>
      <c r="CL145" s="36" t="str">
        <f ca="true">+IF(OFFSET('Sanitation Data'!$C$30,0,10*ROW('Sanitation Data'!C139))="","",OFFSET('Sanitation Data'!$C$30,0,10*ROW('Sanitation Data'!C139)))</f>
        <v/>
      </c>
      <c r="CM145" s="36" t="str">
        <f ca="true">+IF(OFFSET('Sanitation Data'!$C$31,0,10*ROW('Sanitation Data'!C139))="","",OFFSET('Sanitation Data'!$C$31,0,10*ROW('Sanitation Data'!C139)))</f>
        <v/>
      </c>
      <c r="CN145" s="36" t="str">
        <f ca="true">+IF(OFFSET('Sanitation Data'!$C$32,0,10*ROW('Sanitation Data'!C139))="","",OFFSET('Sanitation Data'!$C$32,0,10*ROW('Sanitation Data'!C139)))</f>
        <v/>
      </c>
      <c r="CO145" s="36" t="str">
        <f ca="true">+IF(OFFSET('Sanitation Data'!$C$33,0,10*ROW('Sanitation Data'!C139))="","",OFFSET('Sanitation Data'!$C$33,0,10*ROW('Sanitation Data'!C139)))</f>
        <v/>
      </c>
      <c r="CP145" s="36" t="str">
        <f ca="true">+IF(OFFSET('Sanitation Data'!$D$29,0,10*ROW('Sanitation Data'!D139))="","",OFFSET('Sanitation Data'!$D$29,0,10*ROW('Sanitation Data'!D139)))</f>
        <v/>
      </c>
      <c r="CQ145" s="36" t="str">
        <f ca="true">+IF(OFFSET('Sanitation Data'!$D$30,0,10*ROW('Sanitation Data'!D139))="","",OFFSET('Sanitation Data'!$D$30,0,10*ROW('Sanitation Data'!D139)))</f>
        <v/>
      </c>
      <c r="CR145" s="36" t="str">
        <f ca="true">+IF(OFFSET('Sanitation Data'!$D$31,0,10*ROW('Sanitation Data'!D139))="","",OFFSET('Sanitation Data'!$D$31,0,10*ROW('Sanitation Data'!D139)))</f>
        <v/>
      </c>
      <c r="CS145" s="36" t="str">
        <f ca="true">+IF(OFFSET('Sanitation Data'!$D$32,0,10*ROW('Sanitation Data'!D139))="","",OFFSET('Sanitation Data'!$D$32,0,10*ROW('Sanitation Data'!D139)))</f>
        <v/>
      </c>
      <c r="CT145" s="36" t="str">
        <f ca="true">+IF(OFFSET('Sanitation Data'!$D$33,0,10*ROW('Sanitation Data'!D139))="","",OFFSET('Sanitation Data'!$D$33,0,10*ROW('Sanitation Data'!D139)))</f>
        <v/>
      </c>
      <c r="CU145" s="36" t="str">
        <f ca="true">+IF(OFFSET('Sanitation Data'!$E$29,0,10*ROW('Sanitation Data'!E139))="","",OFFSET('Sanitation Data'!$E$29,0,10*ROW('Sanitation Data'!E139)))</f>
        <v/>
      </c>
      <c r="CV145" s="36" t="str">
        <f ca="true">+IF(OFFSET('Sanitation Data'!$E$30,0,10*ROW('Sanitation Data'!E139))="","",OFFSET('Sanitation Data'!$E$30,0,10*ROW('Sanitation Data'!E139)))</f>
        <v/>
      </c>
      <c r="CW145" s="36" t="str">
        <f ca="true">+IF(OFFSET('Sanitation Data'!$E$31,0,10*ROW('Sanitation Data'!E139))="","",OFFSET('Sanitation Data'!$E$31,0,10*ROW('Sanitation Data'!E139)))</f>
        <v/>
      </c>
      <c r="CX145" s="36" t="str">
        <f ca="true">+IF(OFFSET('Sanitation Data'!$E$32,0,10*ROW('Sanitation Data'!E139))="","",OFFSET('Sanitation Data'!$E$32,0,10*ROW('Sanitation Data'!E139)))</f>
        <v/>
      </c>
      <c r="CY145" s="36" t="str">
        <f ca="true">+IF(OFFSET('Sanitation Data'!$E$33,0,10*ROW('Sanitation Data'!E139))="","",OFFSET('Sanitation Data'!$E$33,0,10*ROW('Sanitation Data'!E139)))</f>
        <v/>
      </c>
      <c r="CZ145" s="36" t="str">
        <f ca="true">+IF(OFFSET('Sanitation Data'!$F$29,0,10*ROW('Sanitation Data'!F139))="","",OFFSET('Sanitation Data'!$F$29,0,10*ROW('Sanitation Data'!F139)))</f>
        <v/>
      </c>
      <c r="DA145" s="36" t="str">
        <f ca="true">+IF(OFFSET('Sanitation Data'!$F$30,0,10*ROW('Sanitation Data'!F139))="","",OFFSET('Sanitation Data'!$F$30,0,10*ROW('Sanitation Data'!F139)))</f>
        <v/>
      </c>
      <c r="DB145" s="36" t="str">
        <f ca="true">+IF(OFFSET('Sanitation Data'!$F$31,0,10*ROW('Sanitation Data'!F139))="","",OFFSET('Sanitation Data'!$F$31,0,10*ROW('Sanitation Data'!F139)))</f>
        <v/>
      </c>
      <c r="DC145" s="36" t="str">
        <f ca="true">+IF(OFFSET('Sanitation Data'!$F$32,0,10*ROW('Sanitation Data'!F139))="","",OFFSET('Sanitation Data'!$F$32,0,10*ROW('Sanitation Data'!F139)))</f>
        <v/>
      </c>
      <c r="DD145" s="36" t="str">
        <f ca="true">+IF(OFFSET('Sanitation Data'!$F$33,0,10*ROW('Sanitation Data'!F139))="","",OFFSET('Sanitation Data'!$F$33,0,10*ROW('Sanitation Data'!F139)))</f>
        <v/>
      </c>
      <c r="DE145" s="36" t="str">
        <f ca="true">+IF(OFFSET('Sanitation Data'!$G$29,0,10*ROW('Sanitation Data'!G139))="","",OFFSET('Sanitation Data'!$G$29,0,10*ROW('Sanitation Data'!G139)))</f>
        <v/>
      </c>
      <c r="DF145" s="36" t="str">
        <f ca="true">+IF(OFFSET('Sanitation Data'!$G$30,0,10*ROW('Sanitation Data'!G139))="","",OFFSET('Sanitation Data'!$G$30,0,10*ROW('Sanitation Data'!G139)))</f>
        <v/>
      </c>
      <c r="DG145" s="36" t="str">
        <f ca="true">+IF(OFFSET('Sanitation Data'!$G$31,0,10*ROW('Sanitation Data'!G139))="","",OFFSET('Sanitation Data'!$G$31,0,10*ROW('Sanitation Data'!G139)))</f>
        <v/>
      </c>
      <c r="DH145" s="36" t="str">
        <f ca="true">+IF(OFFSET('Sanitation Data'!$G$32,0,10*ROW('Sanitation Data'!G139))="","",OFFSET('Sanitation Data'!$G$32,0,10*ROW('Sanitation Data'!G139)))</f>
        <v/>
      </c>
      <c r="DI145" s="36" t="str">
        <f ca="true">+IF(OFFSET('Sanitation Data'!$G$33,0,10*ROW('Sanitation Data'!G139))="","",OFFSET('Sanitation Data'!$G$33,0,10*ROW('Sanitation Data'!G139)))</f>
        <v/>
      </c>
      <c r="DJ145" s="36" t="str">
        <f ca="true">+IF(OFFSET('Sanitation Data'!$H$29,0,10*ROW('Sanitation Data'!H139))="","",OFFSET('Sanitation Data'!$H$29,0,10*ROW('Sanitation Data'!H139)))</f>
        <v/>
      </c>
      <c r="DK145" s="36" t="str">
        <f ca="true">+IF(OFFSET('Sanitation Data'!$H$30,0,10*ROW('Sanitation Data'!H139))="","",OFFSET('Sanitation Data'!$H$30,0,10*ROW('Sanitation Data'!H139)))</f>
        <v/>
      </c>
      <c r="DL145" s="36" t="str">
        <f ca="true">+IF(OFFSET('Sanitation Data'!$H$31,0,10*ROW('Sanitation Data'!H139))="","",OFFSET('Sanitation Data'!$H$31,0,10*ROW('Sanitation Data'!H139)))</f>
        <v/>
      </c>
      <c r="DM145" s="36" t="str">
        <f ca="true">+IF(OFFSET('Sanitation Data'!$H$32,0,10*ROW('Sanitation Data'!H139))="","",OFFSET('Sanitation Data'!$H$32,0,10*ROW('Sanitation Data'!H139)))</f>
        <v/>
      </c>
      <c r="DN145" s="36" t="str">
        <f ca="true">+IF(OFFSET('Sanitation Data'!$H$33,0,10*ROW('Sanitation Data'!H139))="","",OFFSET('Sanitation Data'!$H$33,0,10*ROW('Sanitation Data'!H139)))</f>
        <v/>
      </c>
      <c r="DO145" s="36" t="str">
        <f ca="true">+IF(OFFSET('Hygiene Data'!$C$12,0,10*ROW('Hygiene Data'!C139))="","",OFFSET('Hygiene Data'!$C$12,0,10*ROW('Hygiene Data'!C139)))</f>
        <v/>
      </c>
      <c r="DP145" s="36" t="str">
        <f ca="true">+IF(OFFSET('Hygiene Data'!$C$13,0,10*ROW('Hygiene Data'!C139))="","",OFFSET('Hygiene Data'!$C$13,0,10*ROW('Hygiene Data'!C139)))</f>
        <v/>
      </c>
      <c r="DQ145" s="36" t="str">
        <f ca="true">+IF(OFFSET('Hygiene Data'!$C$14,0,10*ROW('Hygiene Data'!C139))="","",OFFSET('Hygiene Data'!$C$14,0,10*ROW('Hygiene Data'!C139)))</f>
        <v/>
      </c>
      <c r="DR145" s="36" t="str">
        <f ca="true">+IF(OFFSET('Hygiene Data'!$D$12,0,10*ROW('Hygiene Data'!D139))="","",OFFSET('Hygiene Data'!$D$12,0,10*ROW('Hygiene Data'!D139)))</f>
        <v/>
      </c>
      <c r="DS145" s="36" t="str">
        <f ca="true">+IF(OFFSET('Hygiene Data'!$D$13,0,10*ROW('Hygiene Data'!D139))="","",OFFSET('Hygiene Data'!$D$13,0,10*ROW('Hygiene Data'!D139)))</f>
        <v/>
      </c>
      <c r="DT145" s="36" t="str">
        <f ca="true">+IF(OFFSET('Hygiene Data'!$D$14,0,10*ROW('Hygiene Data'!D139))="","",OFFSET('Hygiene Data'!$D$14,0,10*ROW('Hygiene Data'!D139)))</f>
        <v/>
      </c>
      <c r="DU145" s="36" t="str">
        <f ca="true">+IF(OFFSET('Hygiene Data'!$E$12,0,10*ROW('Hygiene Data'!E139))="","",OFFSET('Hygiene Data'!$E$12,0,10*ROW('Hygiene Data'!E139)))</f>
        <v/>
      </c>
      <c r="DV145" s="36" t="str">
        <f ca="true">+IF(OFFSET('Hygiene Data'!$E$13,0,10*ROW('Hygiene Data'!E139))="","",OFFSET('Hygiene Data'!$E$13,0,10*ROW('Hygiene Data'!E139)))</f>
        <v/>
      </c>
      <c r="DW145" s="36" t="str">
        <f ca="true">+IF(OFFSET('Hygiene Data'!$E$14,0,10*ROW('Hygiene Data'!E139))="","",OFFSET('Hygiene Data'!$E$14,0,10*ROW('Hygiene Data'!E139)))</f>
        <v/>
      </c>
      <c r="DX145" s="36" t="str">
        <f ca="true">+IF(OFFSET('Hygiene Data'!$F$12,0,10*ROW('Hygiene Data'!F139))="","",OFFSET('Hygiene Data'!$F$12,0,10*ROW('Hygiene Data'!F139)))</f>
        <v/>
      </c>
      <c r="DY145" s="36" t="str">
        <f ca="true">+IF(OFFSET('Hygiene Data'!$F$13,0,10*ROW('Hygiene Data'!F139))="","",OFFSET('Hygiene Data'!$F$13,0,10*ROW('Hygiene Data'!F139)))</f>
        <v/>
      </c>
      <c r="DZ145" s="36" t="str">
        <f ca="true">+IF(OFFSET('Hygiene Data'!$F$14,0,10*ROW('Hygiene Data'!F139))="","",OFFSET('Hygiene Data'!$F$14,0,10*ROW('Hygiene Data'!F139)))</f>
        <v/>
      </c>
      <c r="EA145" s="36" t="str">
        <f ca="true">+IF(OFFSET('Hygiene Data'!$G$12,0,10*ROW('Hygiene Data'!G139))="","",OFFSET('Hygiene Data'!$G$12,0,10*ROW('Hygiene Data'!G139)))</f>
        <v/>
      </c>
      <c r="EB145" s="36" t="str">
        <f ca="true">+IF(OFFSET('Hygiene Data'!$G$13,0,10*ROW('Hygiene Data'!G139))="","",OFFSET('Hygiene Data'!$G$13,0,10*ROW('Hygiene Data'!G139)))</f>
        <v/>
      </c>
      <c r="EC145" s="36" t="str">
        <f ca="true">+IF(OFFSET('Hygiene Data'!$G$14,0,10*ROW('Hygiene Data'!G139))="","",OFFSET('Hygiene Data'!$G$14,0,10*ROW('Hygiene Data'!G139)))</f>
        <v/>
      </c>
      <c r="ED145" s="36" t="str">
        <f ca="true">+IF(OFFSET('Hygiene Data'!$H$12,0,10*ROW('Hygiene Data'!H139))="","",OFFSET('Hygiene Data'!$H$12,0,10*ROW('Hygiene Data'!H139)))</f>
        <v/>
      </c>
      <c r="EE145" s="36" t="str">
        <f ca="true">+IF(OFFSET('Hygiene Data'!$H$13,0,10*ROW('Hygiene Data'!H139))="","",OFFSET('Hygiene Data'!$H$13,0,10*ROW('Hygiene Data'!H139)))</f>
        <v/>
      </c>
      <c r="EF145" s="36" t="str">
        <f ca="true">+IF(OFFSET('Hygiene Data'!$H$14,0,10*ROW('Hygiene Data'!H139))="","",OFFSET('Hygiene Data'!$H$14,0,10*ROW('Hygiene Data'!H139)))</f>
        <v/>
      </c>
    </row>
    <row r="146" x14ac:dyDescent="0.2">
      <c r="A146" s="59" t="str">
        <f ca="true">+IF(OFFSET('Water Data'!$B$1,0,10*ROW('Water Data'!B143))="","",OFFSET('Water Data'!$B$1,0,10*ROW('Water Data'!B143)))</f>
        <v/>
      </c>
      <c r="B146" s="59" t="str">
        <f ca="true">+IF(OFFSET('Water Data'!$A$3,0,10*ROW('Water Data'!A143))="","",OFFSET('Water Data'!$A$3,0,10*ROW('Water Data'!A143)))</f>
        <v/>
      </c>
      <c r="C146" s="59" t="str">
        <f ca="true">+IF(OFFSET('Water Data'!$C$3,0,10*ROW('Water Data'!C143))="","",OFFSET('Water Data'!$C$3,0,10*ROW('Water Data'!C143)))</f>
        <v/>
      </c>
      <c r="D146" s="252" t="e">
        <f ca="true">+IF(AND(ISNUMBER(OFFSET('Water Data'!$C$5,0,10*ROW('Water Data'!C140))),BS146="Yes"),100-OFFSET('Water Data'!$C$5,0,10*ROW('Water Data'!C140)),IF(AND(ISNUMBER(OFFSET('Water Data'!$C$5,0,10*ROW('Water Data'!C140))),BS146="No",ISNUMBER(OFFSET('Water Data'!$C$5,0,10*ROW('Water Data'!C140)))),CONCATENATE("[",ROUND(100-OFFSET('Water Data'!$C$5,0,10*ROW('Water Data'!C140)),0),"]"),IF(AND(ISNUMBER(OFFSET('Water Data'!$C$5,0,10*ROW('Water Data'!C140))),BS146="",ISNUMBER(OFFSET('Water Data'!$C$5,0,10*ROW('Water Data'!C140)))),100-OFFSET('Water Data'!$C$5,0,10*ROW('Water Data'!C140)),NA())))</f>
        <v>#N/A</v>
      </c>
      <c r="E146" s="252" t="e">
        <f ca="true">+IF(AND(ISNUMBER(OFFSET('Water Data'!$C$7,0,10*ROW('Water Data'!D140))),BT146="Yes"),OFFSET('Water Data'!$C$7,0,10*ROW('Water Data'!C140)),IF(AND(ISNUMBER(OFFSET('Water Data'!$C$7,0,10*ROW('Water Data'!C140))),BT146="No",ISNUMBER(OFFSET('Water Data'!$C$7,0,10*ROW('Water Data'!C140)))),CONCATENATE("[",ROUND(OFFSET('Water Data'!$C$7,0,10*ROW('Water Data'!C140)),0),"]"),IF(AND(ISNUMBER(OFFSET('Water Data'!$C$7,0,10*ROW('Water Data'!C140))),BT146="",ISNUMBER(OFFSET('Water Data'!$C$7,0,10*ROW('Water Data'!C140)))),OFFSET('Water Data'!$C$7,0,10*ROW('Water Data'!C140)),NA())))</f>
        <v>#N/A</v>
      </c>
      <c r="F146" s="252" t="e">
        <f ca="true">+IF(AND(ISNUMBER(OFFSET('Water Data'!$C$10,0,10*ROW('Water Data'!C140))),BU146="Yes"),OFFSET('Water Data'!$C$10,0,10*ROW('Water Data'!C140)),IF(AND(ISNUMBER(OFFSET('Water Data'!$C$10,0,10*ROW('Water Data'!C140))),BU146="No",ISNUMBER(OFFSET('Water Data'!$C$10,0,10*ROW('Water Data'!C140)))),CONCATENATE("[",ROUND(OFFSET('Water Data'!$C$10,0,10*ROW('Water Data'!C140)),0),"]"),IF(AND(ISNUMBER(OFFSET('Water Data'!$C$10,0,10*ROW('Water Data'!C140))),BU146="",ISNUMBER(OFFSET('Water Data'!$C$10,0,10*ROW('Water Data'!C140)))),OFFSET('Water Data'!$C$10,0,10*ROW('Water Data'!C140)),NA())))</f>
        <v>#N/A</v>
      </c>
      <c r="G146" s="252" t="e">
        <f ca="true">+IF(AND(ISNUMBER(OFFSET('Water Data'!$D$5,0,10*ROW('Water Data'!D140))),BV146="Yes"),100-OFFSET('Water Data'!$D$5,0,10*ROW('Water Data'!D140)),IF(AND(ISNUMBER(OFFSET('Water Data'!$D$5,0,10*ROW('Water Data'!D140))),BV146="No",ISNUMBER(OFFSET('Water Data'!$D$5,0,10*ROW('Water Data'!D140)))),CONCATENATE("[",ROUND(100-OFFSET('Water Data'!$D$5,0,10*ROW('Water Data'!D140)),0),"]"),IF(AND(ISNUMBER(OFFSET('Water Data'!$D$5,0,10*ROW('Water Data'!D140))),BV146="",ISNUMBER(OFFSET('Water Data'!$D$5,0,10*ROW('Water Data'!D140)))),100-OFFSET('Water Data'!$D$5,0,10*ROW('Water Data'!D140)),NA())))</f>
        <v>#N/A</v>
      </c>
      <c r="H146" s="252" t="e">
        <f ca="true">+IF(AND(ISNUMBER(OFFSET('Water Data'!$D$7,0,10*ROW('Water Data'!D140))),BW146="Yes"),OFFSET('Water Data'!$D$7,0,10*ROW('Water Data'!D140)),IF(AND(ISNUMBER(OFFSET('Water Data'!$D$7,0,10*ROW('Water Data'!D140))),BW146="No",ISNUMBER(OFFSET('Water Data'!$D$7,0,10*ROW('Water Data'!D140)))),CONCATENATE("[",ROUND(OFFSET('Water Data'!$C$7,0,10*ROW('Water Data'!D140)),0),"]"),IF(AND(ISNUMBER(OFFSET('Water Data'!$D$7,0,10*ROW('Water Data'!D140))),BW146="",ISNUMBER(OFFSET('Water Data'!$D$7,0,10*ROW('Water Data'!D140)))),OFFSET('Water Data'!$D$7,0,10*ROW('Water Data'!D140)),NA())))</f>
        <v>#N/A</v>
      </c>
      <c r="I146" s="252" t="e">
        <f ca="true">+IF(AND(ISNUMBER(OFFSET('Water Data'!$D$10,0,10*ROW('Water Data'!D140))),BX146="Yes"),OFFSET('Water Data'!$D$10,0,10*ROW('Water Data'!D140)),IF(AND(ISNUMBER(OFFSET('Water Data'!$D$10,0,10*ROW('Water Data'!D140))),BX146="No",ISNUMBER(OFFSET('Water Data'!$D$10,0,10*ROW('Water Data'!D140)))),CONCATENATE("[",ROUND(OFFSET('Water Data'!$D$10,0,10*ROW('Water Data'!D140)),0),"]"),IF(AND(ISNUMBER(OFFSET('Water Data'!$D$10,0,10*ROW('Water Data'!D140))),BX146="",ISNUMBER(OFFSET('Water Data'!$D$10,0,10*ROW('Water Data'!D140)))),OFFSET('Water Data'!$D$10,0,10*ROW('Water Data'!D140)),NA())))</f>
        <v>#N/A</v>
      </c>
      <c r="J146" s="252" t="e">
        <f ca="true">+IF(AND(ISNUMBER(OFFSET('Water Data'!$E$5,0,10*ROW('Water Data'!E140))),BY146="Yes"),100-OFFSET('Water Data'!$E$5,0,10*ROW('Water Data'!E140)),IF(AND(ISNUMBER(OFFSET('Water Data'!$E$5,0,10*ROW('Water Data'!E140))),BY146="No",ISNUMBER(OFFSET('Water Data'!$E$5,0,10*ROW('Water Data'!E140)))),CONCATENATE("[",ROUND(100-OFFSET('Water Data'!$E$5,0,10*ROW('Water Data'!E140)),0),"]"),IF(AND(ISNUMBER(OFFSET('Water Data'!$E$5,0,10*ROW('Water Data'!E140))),BY146="",ISNUMBER(OFFSET('Water Data'!$E$5,0,10*ROW('Water Data'!E140)))),100-OFFSET('Water Data'!$E$5,0,10*ROW('Water Data'!E140)),NA())))</f>
        <v>#N/A</v>
      </c>
      <c r="K146" s="252" t="e">
        <f ca="true">+IF(AND(ISNUMBER(OFFSET('Water Data'!$E$7,0,10*ROW('Water Data'!E140))),BZ146="Yes"),OFFSET('Water Data'!$E$7,0,10*ROW('Water Data'!E140)),IF(AND(ISNUMBER(OFFSET('Water Data'!$E$7,0,10*ROW('Water Data'!E140))),BZ146="No",ISNUMBER(OFFSET('Water Data'!$E$7,0,10*ROW('Water Data'!E140)))),CONCATENATE("[",ROUND(OFFSET('Water Data'!$E$7,0,10*ROW('Water Data'!E140)),0),"]"),IF(AND(ISNUMBER(OFFSET('Water Data'!$E$7,0,10*ROW('Water Data'!E140))),BZ146="",ISNUMBER(OFFSET('Water Data'!$E$7,0,10*ROW('Water Data'!E140)))),OFFSET('Water Data'!$E$7,0,10*ROW('Water Data'!E140)),NA())))</f>
        <v>#N/A</v>
      </c>
      <c r="L146" s="252" t="e">
        <f ca="true">+IF(AND(ISNUMBER(OFFSET('Water Data'!$E$10,0,10*ROW('Water Data'!E140))),CA146="Yes"),OFFSET('Water Data'!$E$10,0,10*ROW('Water Data'!E140)),IF(AND(ISNUMBER(OFFSET('Water Data'!$E$10,0,10*ROW('Water Data'!E140))),CA146="No",ISNUMBER(OFFSET('Water Data'!$E$10,0,10*ROW('Water Data'!E140)))),CONCATENATE("[",ROUND(OFFSET('Water Data'!$E$10,0,10*ROW('Water Data'!E140)),0),"]"),IF(AND(ISNUMBER(OFFSET('Water Data'!$E$10,0,10*ROW('Water Data'!E140))),CA146="",ISNUMBER(OFFSET('Water Data'!$E$10,0,10*ROW('Water Data'!E140)))),OFFSET('Water Data'!$E$10,0,10*ROW('Water Data'!E140)),NA())))</f>
        <v>#N/A</v>
      </c>
      <c r="M146" s="252" t="e">
        <f ca="true">+IF(AND(ISNUMBER(OFFSET('Water Data'!$F$5,0,10*ROW('Water Data'!F140))),CB146="Yes"),100-OFFSET('Water Data'!$F$5,0,10*ROW('Water Data'!F140)),IF(AND(ISNUMBER(OFFSET('Water Data'!$F$5,0,10*ROW('Water Data'!F140))),CB146="No",ISNUMBER(OFFSET('Water Data'!$F$5,0,10*ROW('Water Data'!F140)))),CONCATENATE("[",ROUND(100-OFFSET('Water Data'!$F$5,0,10*ROW('Water Data'!F140)),0),"]"),IF(AND(ISNUMBER(OFFSET('Water Data'!$F$5,0,10*ROW('Water Data'!F140))),CB146="",ISNUMBER(OFFSET('Water Data'!$F$5,0,10*ROW('Water Data'!F140)))),100-OFFSET('Water Data'!$F$5,0,10*ROW('Water Data'!F140)),NA())))</f>
        <v>#N/A</v>
      </c>
      <c r="N146" s="252" t="e">
        <f ca="true">+IF(AND(ISNUMBER(OFFSET('Water Data'!$F$7,0,10*ROW('Water Data'!F140))),CC146="Yes"),OFFSET('Water Data'!$F$7,0,10*ROW('Water Data'!F140)),IF(AND(ISNUMBER(OFFSET('Water Data'!$F$7,0,10*ROW('Water Data'!F140))),CC146="No",ISNUMBER(OFFSET('Water Data'!$F$7,0,10*ROW('Water Data'!F140)))),CONCATENATE("[",ROUND(OFFSET('Water Data'!$F$7,0,10*ROW('Water Data'!F140)),0),"]"),IF(AND(ISNUMBER(OFFSET('Water Data'!$F$7,0,10*ROW('Water Data'!F140))),CC146="",ISNUMBER(OFFSET('Water Data'!$F$7,0,10*ROW('Water Data'!F140)))),OFFSET('Water Data'!$F$7,0,10*ROW('Water Data'!F140)),NA())))</f>
        <v>#N/A</v>
      </c>
      <c r="O146" s="252" t="e">
        <f ca="true">+IF(AND(ISNUMBER(OFFSET('Water Data'!$F$10,0,10*ROW('Water Data'!F140))),CD146="Yes"),OFFSET('Water Data'!$F$10,0,10*ROW('Water Data'!F140)),IF(AND(ISNUMBER(OFFSET('Water Data'!$F$10,0,10*ROW('Water Data'!F140))),CD146="No",ISNUMBER(OFFSET('Water Data'!$F$10,0,10*ROW('Water Data'!F140)))),CONCATENATE("[",ROUND(OFFSET('Water Data'!$F$10,0,10*ROW('Water Data'!F140)),0),"]"),IF(AND(ISNUMBER(OFFSET('Water Data'!$F$10,0,10*ROW('Water Data'!F140))),CD146="",ISNUMBER(OFFSET('Water Data'!$F$10,0,10*ROW('Water Data'!F140)))),OFFSET('Water Data'!$F$10,0,10*ROW('Water Data'!F140)),NA())))</f>
        <v>#N/A</v>
      </c>
      <c r="P146" s="252" t="e">
        <f ca="true">+IF(AND(ISNUMBER(OFFSET('Water Data'!$G$5,0,10*ROW('Water Data'!G140))),CE146="Yes"),100-OFFSET('Water Data'!$G$5,0,10*ROW('Water Data'!G140)),IF(AND(ISNUMBER(OFFSET('Water Data'!$G$5,0,10*ROW('Water Data'!G140))),CE146="No",ISNUMBER(OFFSET('Water Data'!$G$5,0,10*ROW('Water Data'!G140)))),CONCATENATE("[",ROUND(100-OFFSET('Water Data'!$G$5,0,10*ROW('Water Data'!G140)),0),"]"),IF(AND(ISNUMBER(OFFSET('Water Data'!$G$5,0,10*ROW('Water Data'!G140))),CE146="",ISNUMBER(OFFSET('Water Data'!$G$5,0,10*ROW('Water Data'!G140)))),100-OFFSET('Water Data'!$G$5,0,10*ROW('Water Data'!G140)),NA())))</f>
        <v>#N/A</v>
      </c>
      <c r="Q146" s="252" t="e">
        <f ca="true">+IF(AND(ISNUMBER(OFFSET('Water Data'!$G$7,0,10*ROW('Water Data'!G140))),CF146="Yes"),OFFSET('Water Data'!$G$7,0,10*ROW('Water Data'!G140)),IF(AND(ISNUMBER(OFFSET('Water Data'!$G$7,0,10*ROW('Water Data'!G140))),CF146="No",ISNUMBER(OFFSET('Water Data'!$G$7,0,10*ROW('Water Data'!G140)))),CONCATENATE("[",ROUND(OFFSET('Water Data'!$G$7,0,10*ROW('Water Data'!G140)),0),"]"),IF(AND(ISNUMBER(OFFSET('Water Data'!$G$7,0,10*ROW('Water Data'!G140))),CF146="",ISNUMBER(OFFSET('Water Data'!$G$7,0,10*ROW('Water Data'!G140)))),OFFSET('Water Data'!$G$7,0,10*ROW('Water Data'!G140)),NA())))</f>
        <v>#N/A</v>
      </c>
      <c r="R146" s="252" t="e">
        <f ca="true">+IF(AND(ISNUMBER(OFFSET('Water Data'!$G$10,0,10*ROW('Water Data'!G140))),CG146="Yes"),OFFSET('Water Data'!$G$10,0,10*ROW('Water Data'!G140)),IF(AND(ISNUMBER(OFFSET('Water Data'!$G$10,0,10*ROW('Water Data'!G140))),CG146="No",ISNUMBER(OFFSET('Water Data'!$G$10,0,10*ROW('Water Data'!G140)))),CONCATENATE("[",ROUND(OFFSET('Water Data'!$G$10,0,10*ROW('Water Data'!G140)),0),"]"),IF(AND(ISNUMBER(OFFSET('Water Data'!$G$10,0,10*ROW('Water Data'!G140))),CG146="",ISNUMBER(OFFSET('Water Data'!$G$10,0,10*ROW('Water Data'!G140)))),OFFSET('Water Data'!$G$10,0,10*ROW('Water Data'!G140)),NA())))</f>
        <v>#N/A</v>
      </c>
      <c r="S146" s="252" t="e">
        <f ca="true">+IF(AND(ISNUMBER(OFFSET('Water Data'!$H$5,0,10*ROW('Water Data'!H140))),CH146="Yes"),100-OFFSET('Water Data'!$H$5,0,10*ROW('Water Data'!H140)),IF(AND(ISNUMBER(OFFSET('Water Data'!$H$5,0,10*ROW('Water Data'!H140))),CH146="No",ISNUMBER(OFFSET('Water Data'!$H$5,0,10*ROW('Water Data'!H140)))),CONCATENATE("[",ROUND(100-OFFSET('Water Data'!$H$5,0,10*ROW('Water Data'!H140)),0),"]"),IF(AND(ISNUMBER(OFFSET('Water Data'!$H$5,0,10*ROW('Water Data'!H140))),CH146="",ISNUMBER(OFFSET('Water Data'!$H$5,0,10*ROW('Water Data'!H140)))),100-OFFSET('Water Data'!$H$5,0,10*ROW('Water Data'!H140)),NA())))</f>
        <v>#N/A</v>
      </c>
      <c r="T146" s="252" t="e">
        <f ca="true">+IF(AND(ISNUMBER(OFFSET('Water Data'!$H$7,0,10*ROW('Water Data'!H140))),CI146="Yes"),OFFSET('Water Data'!$H$7,0,10*ROW('Water Data'!H140)),IF(AND(ISNUMBER(OFFSET('Water Data'!$H$7,0,10*ROW('Water Data'!H140))),CI146="No",ISNUMBER(OFFSET('Water Data'!$H$7,0,10*ROW('Water Data'!H140)))),CONCATENATE("[",ROUND(OFFSET('Water Data'!$H$7,0,10*ROW('Water Data'!H140)),0),"]"),IF(AND(ISNUMBER(OFFSET('Water Data'!$H$7,0,10*ROW('Water Data'!H140))),CI146="",ISNUMBER(OFFSET('Water Data'!$H$7,0,10*ROW('Water Data'!H140)))),OFFSET('Water Data'!$H$7,0,10*ROW('Water Data'!H140)),NA())))</f>
        <v>#N/A</v>
      </c>
      <c r="U146" s="252" t="e">
        <f ca="true">+IF(AND(ISNUMBER(OFFSET('Water Data'!$H$10,0,10*ROW('Water Data'!H140))),CJ146="Yes"),OFFSET('Water Data'!$H$10,0,10*ROW('Water Data'!H140)),IF(AND(ISNUMBER(OFFSET('Water Data'!$H$10,0,10*ROW('Water Data'!H140))),CJ146="No",ISNUMBER(OFFSET('Water Data'!$H$10,0,10*ROW('Water Data'!H140)))),CONCATENATE("[",ROUND(OFFSET('Water Data'!$H$10,0,10*ROW('Water Data'!H140)),0),"]"),IF(AND(ISNUMBER(OFFSET('Water Data'!$H$10,0,10*ROW('Water Data'!H140))),CJ146="",ISNUMBER(OFFSET('Water Data'!$H$10,0,10*ROW('Water Data'!H140)))),OFFSET('Water Data'!$H$10,0,10*ROW('Water Data'!H140)),NA())))</f>
        <v>#N/A</v>
      </c>
      <c r="V146" s="253" t="e">
        <f ca="true">+IF(AND(ISNUMBER(OFFSET('Sanitation Data'!$C$5,0,10*ROW('Sanitation Data'!C140))),CK146="Yes"),100-OFFSET('Sanitation Data'!$C$5,0,10*ROW('Sanitation Data'!C140)),IF(AND(ISNUMBER(OFFSET('Sanitation Data'!$C$5,0,10*ROW('Sanitation Data'!C140))),CK146="No",ISNUMBER(OFFSET('Sanitation Data'!$C$5,0,10*ROW('Sanitation Data'!C140)))),CONCATENATE("[",ROUND(100-OFFSET('Sanitation Data'!$C$5,0,10*ROW('Sanitation Data'!C140)),0),"]"),IF(AND(ISNUMBER(OFFSET('Sanitation Data'!$C$5,0,10*ROW('Sanitation Data'!C140))),CK146="",ISNUMBER(OFFSET('Sanitation Data'!$C$5,0,10*ROW('Sanitation Data'!C140)))),100-OFFSET('Sanitation Data'!$C$5,0,10*ROW('Sanitation Data'!C140)),NA())))</f>
        <v>#N/A</v>
      </c>
      <c r="W146" s="253" t="e">
        <f ca="true">+IF(AND(ISNUMBER(OFFSET('Sanitation Data'!$C$7,0,10*ROW('Sanitation Data'!C140))),CL146="Yes"),OFFSET('Sanitation Data'!$C$7,0,10*ROW('Sanitation Data'!C140)),IF(AND(ISNUMBER(OFFSET('Sanitation Data'!$C$7,0,10*ROW('Sanitation Data'!C140))),CL146="No",ISNUMBER(OFFSET('Sanitation Data'!$C$7,0,10*ROW('Sanitation Data'!C140)))),CONCATENATE("[",ROUND(OFFSET('Sanitation Data'!$C$7,0,10*ROW('Sanitation Data'!C140)),0),"]"),IF(AND(ISNUMBER(OFFSET('Sanitation Data'!$C$7,0,10*ROW('Sanitation Data'!C140))),CL146="",ISNUMBER(OFFSET('Sanitation Data'!$C$7,0,10*ROW('Sanitation Data'!C140)))),OFFSET('Sanitation Data'!$C$7,0,10*ROW('Sanitation Data'!C140)),NA())))</f>
        <v>#N/A</v>
      </c>
      <c r="X146" s="253" t="e">
        <f ca="true">+IF(AND(ISNUMBER(OFFSET('Sanitation Data'!$C$11,0,10*ROW('Sanitation Data'!C140))),CM146="Yes"),OFFSET('Sanitation Data'!$C$11,0,10*ROW('Sanitation Data'!C140)),IF(AND(ISNUMBER(OFFSET('Sanitation Data'!$C$11,0,10*ROW('Sanitation Data'!C140))),CM146="No",ISNUMBER(OFFSET('Sanitation Data'!$C$11,0,10*ROW('Sanitation Data'!C140)))),CONCATENATE("[",ROUND(OFFSET('Sanitation Data'!$C$11,0,10*ROW('Sanitation Data'!C140)),0),"]"),IF(AND(ISNUMBER(OFFSET('Sanitation Data'!$C$11,0,10*ROW('Sanitation Data'!C140))),CM146="",ISNUMBER(OFFSET('Sanitation Data'!$C$11,0,10*ROW('Sanitation Data'!C140)))),OFFSET('Sanitation Data'!$C$11,0,10*ROW('Sanitation Data'!C140)),NA())))</f>
        <v>#N/A</v>
      </c>
      <c r="Y146" s="253" t="e">
        <f ca="true">+IF(AND(ISNUMBER(OFFSET('Sanitation Data'!$C$12,0,10*ROW('Sanitation Data'!C140))),CN146="Yes"),OFFSET('Sanitation Data'!$C$12,0,10*ROW('Sanitation Data'!C140)),IF(AND(ISNUMBER(OFFSET('Sanitation Data'!$C$12,0,10*ROW('Sanitation Data'!C140))),CN146="No",ISNUMBER(OFFSET('Sanitation Data'!$C$12,0,10*ROW('Sanitation Data'!C140)))),CONCATENATE("[",ROUND(OFFSET('Sanitation Data'!$C$12,0,10*ROW('Sanitation Data'!C140)),0),"]"),IF(AND(ISNUMBER(OFFSET('Sanitation Data'!$C$12,0,10*ROW('Sanitation Data'!C140))),CN146="",ISNUMBER(OFFSET('Sanitation Data'!$C$12,0,10*ROW('Sanitation Data'!C140)))),OFFSET('Sanitation Data'!$C$12,0,10*ROW('Sanitation Data'!C140)),NA())))</f>
        <v>#N/A</v>
      </c>
      <c r="Z146" s="253" t="e">
        <f ca="true">+IF(AND(ISNUMBER(OFFSET('Sanitation Data'!$C$13,0,10*ROW('Sanitation Data'!C140))),CO146="Yes"),OFFSET('Sanitation Data'!$C$13,0,10*ROW('Sanitation Data'!C140)),IF(AND(ISNUMBER(OFFSET('Sanitation Data'!$C$13,0,10*ROW('Sanitation Data'!C140))),CO146="No",ISNUMBER(OFFSET('Sanitation Data'!$C$13,0,10*ROW('Sanitation Data'!C140)))),CONCATENATE("[",ROUND(OFFSET('Sanitation Data'!$C$13,0,10*ROW('Sanitation Data'!C140)),0),"]"),IF(AND(ISNUMBER(OFFSET('Sanitation Data'!$C$13,0,10*ROW('Sanitation Data'!C140))),CO146="",ISNUMBER(OFFSET('Sanitation Data'!$C$13,0,10*ROW('Sanitation Data'!C140)))),OFFSET('Sanitation Data'!$C$13,0,10*ROW('Sanitation Data'!C140)),NA())))</f>
        <v>#N/A</v>
      </c>
      <c r="AA146" s="253" t="e">
        <f ca="true">+IF(AND(ISNUMBER(OFFSET('Sanitation Data'!$D$5,0,10*ROW('Sanitation Data'!D140))),CP146="Yes"),100-OFFSET('Sanitation Data'!$D$5,0,10*ROW('Sanitation Data'!D140)),IF(AND(ISNUMBER(OFFSET('Sanitation Data'!$D$5,0,10*ROW('Sanitation Data'!D140))),CP146="No",ISNUMBER(OFFSET('Sanitation Data'!$D$5,0,10*ROW('Sanitation Data'!D140)))),CONCATENATE("[",ROUND(100-OFFSET('Sanitation Data'!$D$5,0,10*ROW('Sanitation Data'!D140)),0),"]"),IF(AND(ISNUMBER(OFFSET('Sanitation Data'!$D$5,0,10*ROW('Sanitation Data'!D140))),CP146="",ISNUMBER(OFFSET('Sanitation Data'!$D$5,0,10*ROW('Sanitation Data'!D140)))),100-OFFSET('Sanitation Data'!$D$5,0,10*ROW('Sanitation Data'!D140)),NA())))</f>
        <v>#N/A</v>
      </c>
      <c r="AB146" s="253" t="e">
        <f ca="true">+IF(AND(ISNUMBER(OFFSET('Sanitation Data'!$D$7,0,10*ROW('Sanitation Data'!D140))),CQ146="Yes"),OFFSET('Sanitation Data'!$D$7,0,10*ROW('Sanitation Data'!G140)),IF(AND(ISNUMBER(OFFSET('Sanitation Data'!$D$7,0,10*ROW('Sanitation Data'!D140))),CQ146="No",ISNUMBER(OFFSET('Sanitation Data'!$D$7,0,10*ROW('Sanitation Data'!D140)))),CONCATENATE("[",ROUND(OFFSET('Sanitation Data'!$D$7,0,10*ROW('Sanitation Data'!D140)),0),"]"),IF(AND(ISNUMBER(OFFSET('Sanitation Data'!$D$7,0,10*ROW('Sanitation Data'!D140))),CQ146="",ISNUMBER(OFFSET('Sanitation Data'!$D$7,0,10*ROW('Sanitation Data'!D140)))),OFFSET('Sanitation Data'!$D$7,0,10*ROW('Sanitation Data'!D140)),NA())))</f>
        <v>#N/A</v>
      </c>
      <c r="AC146" s="253" t="e">
        <f ca="true">+IF(AND(ISNUMBER(OFFSET('Sanitation Data'!$D$11,0,10*ROW('Sanitation Data'!D140))),CR146="Yes"),OFFSET('Sanitation Data'!$D$11,0,10*ROW('Sanitation Data'!D140)),IF(AND(ISNUMBER(OFFSET('Sanitation Data'!$D$11,0,10*ROW('Sanitation Data'!D140))),CR146="No",ISNUMBER(OFFSET('Sanitation Data'!$D$11,0,10*ROW('Sanitation Data'!D140)))),CONCATENATE("[",ROUND(OFFSET('Sanitation Data'!$D$11,0,10*ROW('Sanitation Data'!D140)),0),"]"),IF(AND(ISNUMBER(OFFSET('Sanitation Data'!$D$11,0,10*ROW('Sanitation Data'!D140))),CR146="",ISNUMBER(OFFSET('Sanitation Data'!$D$11,0,10*ROW('Sanitation Data'!D140)))),OFFSET('Sanitation Data'!$D$11,0,10*ROW('Sanitation Data'!D140)),NA())))</f>
        <v>#N/A</v>
      </c>
      <c r="AD146" s="253" t="e">
        <f ca="true">+IF(AND(ISNUMBER(OFFSET('Sanitation Data'!$D$12,0,10*ROW('Sanitation Data'!D140))),CS146="Yes"),OFFSET('Sanitation Data'!$D$12,0,10*ROW('Sanitation Data'!D140)),IF(AND(ISNUMBER(OFFSET('Sanitation Data'!$D$12,0,10*ROW('Sanitation Data'!D140))),CS146="No",ISNUMBER(OFFSET('Sanitation Data'!$D$12,0,10*ROW('Sanitation Data'!D140)))),CONCATENATE("[",ROUND(OFFSET('Sanitation Data'!$D$12,0,10*ROW('Sanitation Data'!D140)),0),"]"),IF(AND(ISNUMBER(OFFSET('Sanitation Data'!$D$12,0,10*ROW('Sanitation Data'!D140))),CS146="",ISNUMBER(OFFSET('Sanitation Data'!$D$12,0,10*ROW('Sanitation Data'!D140)))),OFFSET('Sanitation Data'!$D$12,0,10*ROW('Sanitation Data'!D140)),NA())))</f>
        <v>#N/A</v>
      </c>
      <c r="AE146" s="253" t="e">
        <f ca="true">+IF(AND(ISNUMBER(OFFSET('Sanitation Data'!$D$13,0,10*ROW('Sanitation Data'!D140))),CT146="Yes"),OFFSET('Sanitation Data'!$D$13,0,10*ROW('Sanitation Data'!D140)),IF(AND(ISNUMBER(OFFSET('Sanitation Data'!$D$13,0,10*ROW('Sanitation Data'!D140))),CT146="No",ISNUMBER(OFFSET('Sanitation Data'!$D$13,0,10*ROW('Sanitation Data'!D140)))),CONCATENATE("[",ROUND(OFFSET('Sanitation Data'!$D$13,0,10*ROW('Sanitation Data'!D140)),0),"]"),IF(AND(ISNUMBER(OFFSET('Sanitation Data'!$D$13,0,10*ROW('Sanitation Data'!D140))),CT146="",ISNUMBER(OFFSET('Sanitation Data'!$D$13,0,10*ROW('Sanitation Data'!D140)))),OFFSET('Sanitation Data'!$D$13,0,10*ROW('Sanitation Data'!D140)),NA())))</f>
        <v>#N/A</v>
      </c>
      <c r="AF146" s="253" t="e">
        <f ca="true">+IF(AND(ISNUMBER(OFFSET('Sanitation Data'!$E$5,0,10*ROW('Sanitation Data'!E140))),CU146="Yes"),100-OFFSET('Sanitation Data'!$E$5,0,10*ROW('Sanitation Data'!E140)),IF(AND(ISNUMBER(OFFSET('Sanitation Data'!$E$5,0,10*ROW('Sanitation Data'!E140))),CU146="No",ISNUMBER(OFFSET('Sanitation Data'!$E$5,0,10*ROW('Sanitation Data'!E140)))),CONCATENATE("[",ROUND(100-OFFSET('Sanitation Data'!$E$5,0,10*ROW('Sanitation Data'!E140)),0),"]"),IF(AND(ISNUMBER(OFFSET('Sanitation Data'!$E$5,0,10*ROW('Sanitation Data'!E140))),CU146="",ISNUMBER(OFFSET('Sanitation Data'!$E$5,0,10*ROW('Sanitation Data'!E140)))),100-OFFSET('Sanitation Data'!$E$5,0,10*ROW('Sanitation Data'!E140)),NA())))</f>
        <v>#N/A</v>
      </c>
      <c r="AG146" s="253" t="e">
        <f ca="true">+IF(AND(ISNUMBER(OFFSET('Sanitation Data'!$E$7,0,10*ROW('Sanitation Data'!E140))),CV146="Yes"),OFFSET('Sanitation Data'!$E$7,0,10*ROW('Sanitation Data'!E140)),IF(AND(ISNUMBER(OFFSET('Sanitation Data'!$E$7,0,10*ROW('Sanitation Data'!E140))),CV146="No",ISNUMBER(OFFSET('Sanitation Data'!$E$7,0,10*ROW('Sanitation Data'!E140)))),CONCATENATE("[",ROUND(OFFSET('Sanitation Data'!$E$7,0,10*ROW('Sanitation Data'!E140)),0),"]"),IF(AND(ISNUMBER(OFFSET('Sanitation Data'!$E$7,0,10*ROW('Sanitation Data'!E140))),CV146="",ISNUMBER(OFFSET('Sanitation Data'!$E$7,0,10*ROW('Sanitation Data'!E140)))),OFFSET('Sanitation Data'!$E$7,0,10*ROW('Sanitation Data'!E140)),NA())))</f>
        <v>#N/A</v>
      </c>
      <c r="AH146" s="253" t="e">
        <f ca="true">+IF(AND(ISNUMBER(OFFSET('Sanitation Data'!$E$11,0,10*ROW('Sanitation Data'!E140))),CW146="Yes"),OFFSET('Sanitation Data'!$E$11,0,10*ROW('Sanitation Data'!E140)),IF(AND(ISNUMBER(OFFSET('Sanitation Data'!$E$11,0,10*ROW('Sanitation Data'!E140))),CW146="No",ISNUMBER(OFFSET('Sanitation Data'!$E$11,0,10*ROW('Sanitation Data'!E140)))),CONCATENATE("[",ROUND(OFFSET('Sanitation Data'!$E$11,0,10*ROW('Sanitation Data'!E140)),0),"]"),IF(AND(ISNUMBER(OFFSET('Sanitation Data'!$E$11,0,10*ROW('Sanitation Data'!E140))),CW146="",ISNUMBER(OFFSET('Sanitation Data'!$E$11,0,10*ROW('Sanitation Data'!E140)))),OFFSET('Sanitation Data'!$E$11,0,10*ROW('Sanitation Data'!E140)),NA())))</f>
        <v>#N/A</v>
      </c>
      <c r="AI146" s="253" t="e">
        <f ca="true">+IF(AND(ISNUMBER(OFFSET('Sanitation Data'!$E$12,0,10*ROW('Sanitation Data'!E140))),CX146="Yes"),OFFSET('Sanitation Data'!$E$12,0,10*ROW('Sanitation Data'!E140)),IF(AND(ISNUMBER(OFFSET('Sanitation Data'!$E$12,0,10*ROW('Sanitation Data'!E140))),CX146="No",ISNUMBER(OFFSET('Sanitation Data'!$E$12,0,10*ROW('Sanitation Data'!E140)))),CONCATENATE("[",ROUND(OFFSET('Sanitation Data'!$E$12,0,10*ROW('Sanitation Data'!E140)),0),"]"),IF(AND(ISNUMBER(OFFSET('Sanitation Data'!$E$12,0,10*ROW('Sanitation Data'!E140))),CX146="",ISNUMBER(OFFSET('Sanitation Data'!$E$12,0,10*ROW('Sanitation Data'!E140)))),OFFSET('Sanitation Data'!$E$12,0,10*ROW('Sanitation Data'!E140)),NA())))</f>
        <v>#N/A</v>
      </c>
      <c r="AJ146" s="253" t="e">
        <f ca="true">+IF(AND(ISNUMBER(OFFSET('Sanitation Data'!$E$13,0,10*ROW('Sanitation Data'!E140))),CY146="Yes"),OFFSET('Sanitation Data'!$E$13,0,10*ROW('Sanitation Data'!E140)),IF(AND(ISNUMBER(OFFSET('Sanitation Data'!$E$13,0,10*ROW('Sanitation Data'!E140))),CY146="No",ISNUMBER(OFFSET('Sanitation Data'!$E$13,0,10*ROW('Sanitation Data'!E140)))),CONCATENATE("[",ROUND(OFFSET('Sanitation Data'!$E$13,0,10*ROW('Sanitation Data'!E140)),0),"]"),IF(AND(ISNUMBER(OFFSET('Sanitation Data'!$E$13,0,10*ROW('Sanitation Data'!E140))),CY146="",ISNUMBER(OFFSET('Sanitation Data'!$E$13,0,10*ROW('Sanitation Data'!E140)))),OFFSET('Sanitation Data'!$E$13,0,10*ROW('Sanitation Data'!E140)),NA())))</f>
        <v>#N/A</v>
      </c>
      <c r="AK146" s="253" t="e">
        <f ca="true">+IF(AND(ISNUMBER(OFFSET('Sanitation Data'!$F$5,0,10*ROW('Sanitation Data'!F140))),CZ146="Yes"),100-OFFSET('Sanitation Data'!$F$5,0,10*ROW('Sanitation Data'!F140)),IF(AND(ISNUMBER(OFFSET('Sanitation Data'!$F$5,0,10*ROW('Sanitation Data'!F140))),CZ146="No",ISNUMBER(OFFSET('Sanitation Data'!$F$5,0,10*ROW('Sanitation Data'!F140)))),CONCATENATE("[",ROUND(100-OFFSET('Sanitation Data'!$F$5,0,10*ROW('Sanitation Data'!F140)),0),"]"),IF(AND(ISNUMBER(OFFSET('Sanitation Data'!$F$5,0,10*ROW('Sanitation Data'!F140))),CZ146="",ISNUMBER(OFFSET('Sanitation Data'!$F$5,0,10*ROW('Sanitation Data'!F140)))),100-OFFSET('Sanitation Data'!$F$5,0,10*ROW('Sanitation Data'!F140)),NA())))</f>
        <v>#N/A</v>
      </c>
      <c r="AL146" s="253" t="e">
        <f ca="true">+IF(AND(ISNUMBER(OFFSET('Sanitation Data'!$F$7,0,10*ROW('Sanitation Data'!F140))),DA146="Yes"),OFFSET('Sanitation Data'!$F$7,0,10*ROW('Sanitation Data'!F140)),IF(AND(ISNUMBER(OFFSET('Sanitation Data'!$F$7,0,10*ROW('Sanitation Data'!F140))),DA146="No",ISNUMBER(OFFSET('Sanitation Data'!$F$7,0,10*ROW('Sanitation Data'!F140)))),CONCATENATE("[",ROUND(OFFSET('Sanitation Data'!$F$7,0,10*ROW('Sanitation Data'!F140)),0),"]"),IF(AND(ISNUMBER(OFFSET('Sanitation Data'!$F$7,0,10*ROW('Sanitation Data'!F140))),DA146="",ISNUMBER(OFFSET('Sanitation Data'!$F$7,0,10*ROW('Sanitation Data'!F140)))),OFFSET('Sanitation Data'!$F$7,0,10*ROW('Sanitation Data'!F140)),NA())))</f>
        <v>#N/A</v>
      </c>
      <c r="AM146" s="253" t="e">
        <f ca="true">+IF(AND(ISNUMBER(OFFSET('Sanitation Data'!$F$11,0,10*ROW('Sanitation Data'!F140))),DB146="Yes"),OFFSET('Sanitation Data'!$F$11,0,10*ROW('Sanitation Data'!F140)),IF(AND(ISNUMBER(OFFSET('Sanitation Data'!$F$11,0,10*ROW('Sanitation Data'!F140))),DB146="No",ISNUMBER(OFFSET('Sanitation Data'!$F$11,0,10*ROW('Sanitation Data'!F140)))),CONCATENATE("[",ROUND(OFFSET('Sanitation Data'!$F$11,0,10*ROW('Sanitation Data'!F140)),0),"]"),IF(AND(ISNUMBER(OFFSET('Sanitation Data'!$F$11,0,10*ROW('Sanitation Data'!F140))),DB146="",ISNUMBER(OFFSET('Sanitation Data'!$F$11,0,10*ROW('Sanitation Data'!F140)))),OFFSET('Sanitation Data'!$F$11,0,10*ROW('Sanitation Data'!F140)),NA())))</f>
        <v>#N/A</v>
      </c>
      <c r="AN146" s="253" t="e">
        <f ca="true">+IF(AND(ISNUMBER(OFFSET('Sanitation Data'!$F$12,0,10*ROW('Sanitation Data'!F140))),DC146="Yes"),OFFSET('Sanitation Data'!$F$12,0,10*ROW('Sanitation Data'!F140)),IF(AND(ISNUMBER(OFFSET('Sanitation Data'!$F$12,0,10*ROW('Sanitation Data'!F140))),DC146="No",ISNUMBER(OFFSET('Sanitation Data'!$F$12,0,10*ROW('Sanitation Data'!F140)))),CONCATENATE("[",ROUND(OFFSET('Sanitation Data'!$F$12,0,10*ROW('Sanitation Data'!F140)),0),"]"),IF(AND(ISNUMBER(OFFSET('Sanitation Data'!$F$12,0,10*ROW('Sanitation Data'!F140))),DC146="",ISNUMBER(OFFSET('Sanitation Data'!$F$12,0,10*ROW('Sanitation Data'!F140)))),OFFSET('Sanitation Data'!$F$12,0,10*ROW('Sanitation Data'!F140)),NA())))</f>
        <v>#N/A</v>
      </c>
      <c r="AO146" s="253" t="e">
        <f ca="true">+IF(AND(ISNUMBER(OFFSET('Sanitation Data'!$F$13,0,10*ROW('Sanitation Data'!F140))),DD146="Yes"),OFFSET('Sanitation Data'!$F$13,0,10*ROW('Sanitation Data'!F140)),IF(AND(ISNUMBER(OFFSET('Sanitation Data'!$F$13,0,10*ROW('Sanitation Data'!F140))),DD146="No",ISNUMBER(OFFSET('Sanitation Data'!$F$13,0,10*ROW('Sanitation Data'!F140)))),CONCATENATE("[",ROUND(OFFSET('Sanitation Data'!$F$13,0,10*ROW('Sanitation Data'!F140)),0),"]"),IF(AND(ISNUMBER(OFFSET('Sanitation Data'!$F$13,0,10*ROW('Sanitation Data'!F140))),DD146="",ISNUMBER(OFFSET('Sanitation Data'!$F$13,0,10*ROW('Sanitation Data'!F140)))),OFFSET('Sanitation Data'!$F$13,0,10*ROW('Sanitation Data'!F140)),NA())))</f>
        <v>#N/A</v>
      </c>
      <c r="AP146" s="253" t="e">
        <f ca="true">+IF(AND(ISNUMBER(OFFSET('Sanitation Data'!$G$5,0,10*ROW('Sanitation Data'!G140))),DE146="Yes"),100-OFFSET('Sanitation Data'!$G$5,0,10*ROW('Sanitation Data'!G140)),IF(AND(ISNUMBER(OFFSET('Sanitation Data'!$G$5,0,10*ROW('Sanitation Data'!G140))),DE146="No",ISNUMBER(OFFSET('Sanitation Data'!$G$5,0,10*ROW('Sanitation Data'!G140)))),CONCATENATE("[",ROUND(100-OFFSET('Sanitation Data'!$G$5,0,10*ROW('Sanitation Data'!G140)),0),"]"),IF(AND(ISNUMBER(OFFSET('Sanitation Data'!$G$5,0,10*ROW('Sanitation Data'!G140))),DE146="",ISNUMBER(OFFSET('Sanitation Data'!$G$5,0,10*ROW('Sanitation Data'!G140)))),100-OFFSET('Sanitation Data'!$G$5,0,10*ROW('Sanitation Data'!G140)),NA())))</f>
        <v>#N/A</v>
      </c>
      <c r="AQ146" s="253" t="e">
        <f ca="true">+IF(AND(ISNUMBER(OFFSET('Sanitation Data'!$G$7,0,10*ROW('Sanitation Data'!G140))),DF146="Yes"),OFFSET('Sanitation Data'!$G$7,0,10*ROW('Sanitation Data'!G140)),IF(AND(ISNUMBER(OFFSET('Sanitation Data'!$G$7,0,10*ROW('Sanitation Data'!G140))),DF146="No",ISNUMBER(OFFSET('Sanitation Data'!$G$7,0,10*ROW('Sanitation Data'!G140)))),CONCATENATE("[",ROUND(OFFSET('Sanitation Data'!$G$7,0,10*ROW('Sanitation Data'!G140)),0),"]"),IF(AND(ISNUMBER(OFFSET('Sanitation Data'!$G$7,0,10*ROW('Sanitation Data'!G140))),DF146="",ISNUMBER(OFFSET('Sanitation Data'!$G$7,0,10*ROW('Sanitation Data'!G140)))),OFFSET('Sanitation Data'!$G$7,0,10*ROW('Sanitation Data'!G140)),NA())))</f>
        <v>#N/A</v>
      </c>
      <c r="AR146" s="253" t="e">
        <f ca="true">+IF(AND(ISNUMBER(OFFSET('Sanitation Data'!$G$11,0,10*ROW('Sanitation Data'!G140))),DG146="Yes"),OFFSET('Sanitation Data'!$G$11,0,10*ROW('Sanitation Data'!G140)),IF(AND(ISNUMBER(OFFSET('Sanitation Data'!$G$11,0,10*ROW('Sanitation Data'!G140))),DG146="No",ISNUMBER(OFFSET('Sanitation Data'!$G$11,0,10*ROW('Sanitation Data'!G140)))),CONCATENATE("[",ROUND(OFFSET('Sanitation Data'!$G$11,0,10*ROW('Sanitation Data'!G140)),0),"]"),IF(AND(ISNUMBER(OFFSET('Sanitation Data'!$G$11,0,10*ROW('Sanitation Data'!G140))),DG146="",ISNUMBER(OFFSET('Sanitation Data'!$G$11,0,10*ROW('Sanitation Data'!G140)))),OFFSET('Sanitation Data'!$G$11,0,10*ROW('Sanitation Data'!G140)),NA())))</f>
        <v>#N/A</v>
      </c>
      <c r="AS146" s="253" t="e">
        <f ca="true">+IF(AND(ISNUMBER(OFFSET('Sanitation Data'!$G$12,0,10*ROW('Sanitation Data'!G140))),DH146="Yes"),OFFSET('Sanitation Data'!$G$12,0,10*ROW('Sanitation Data'!G140)),IF(AND(ISNUMBER(OFFSET('Sanitation Data'!$G$12,0,10*ROW('Sanitation Data'!G140))),DH146="No",ISNUMBER(OFFSET('Sanitation Data'!$G$12,0,10*ROW('Sanitation Data'!G140)))),CONCATENATE("[",ROUND(OFFSET('Sanitation Data'!$G$12,0,10*ROW('Sanitation Data'!G140)),0),"]"),IF(AND(ISNUMBER(OFFSET('Sanitation Data'!$G$12,0,10*ROW('Sanitation Data'!G140))),DH146="",ISNUMBER(OFFSET('Sanitation Data'!$G$12,0,10*ROW('Sanitation Data'!G140)))),OFFSET('Sanitation Data'!$G$12,0,10*ROW('Sanitation Data'!G140)),NA())))</f>
        <v>#N/A</v>
      </c>
      <c r="AT146" s="253" t="e">
        <f ca="true">+IF(AND(ISNUMBER(OFFSET('Sanitation Data'!$G$13,0,10*ROW('Sanitation Data'!G140))),DI146="Yes"),OFFSET('Sanitation Data'!$G$13,0,10*ROW('Sanitation Data'!G140)),IF(AND(ISNUMBER(OFFSET('Sanitation Data'!$G$13,0,10*ROW('Sanitation Data'!G140))),DI146="No",ISNUMBER(OFFSET('Sanitation Data'!$G$13,0,10*ROW('Sanitation Data'!G140)))),CONCATENATE("[",ROUND(OFFSET('Sanitation Data'!$G$13,0,10*ROW('Sanitation Data'!G140)),0),"]"),IF(AND(ISNUMBER(OFFSET('Sanitation Data'!$G$13,0,10*ROW('Sanitation Data'!G140))),DI146="",ISNUMBER(OFFSET('Sanitation Data'!$G$13,0,10*ROW('Sanitation Data'!G140)))),OFFSET('Sanitation Data'!$G$13,0,10*ROW('Sanitation Data'!G140)),NA())))</f>
        <v>#N/A</v>
      </c>
      <c r="AU146" s="253" t="e">
        <f ca="true">+IF(AND(ISNUMBER(OFFSET('Sanitation Data'!$H$5,0,10*ROW('Sanitation Data'!H140))),DJ146="Yes"),100-OFFSET('Sanitation Data'!$H$5,0,10*ROW('Sanitation Data'!H140)),IF(AND(ISNUMBER(OFFSET('Sanitation Data'!$H$5,0,10*ROW('Sanitation Data'!H140))),DJ146="No",ISNUMBER(OFFSET('Sanitation Data'!$H$5,0,10*ROW('Sanitation Data'!H140)))),CONCATENATE("[",ROUND(100-OFFSET('Sanitation Data'!$H$5,0,10*ROW('Sanitation Data'!H140)),0),"]"),IF(AND(ISNUMBER(OFFSET('Sanitation Data'!$H$5,0,10*ROW('Sanitation Data'!H140))),DJ146="",ISNUMBER(OFFSET('Sanitation Data'!$H$5,0,10*ROW('Sanitation Data'!H140)))),100-OFFSET('Sanitation Data'!$H$5,0,10*ROW('Sanitation Data'!H140)),NA())))</f>
        <v>#N/A</v>
      </c>
      <c r="AV146" s="253" t="e">
        <f ca="true">+IF(AND(ISNUMBER(OFFSET('Sanitation Data'!$H$7,0,10*ROW('Sanitation Data'!H140))),DK146="Yes"),OFFSET('Sanitation Data'!$H$7,0,10*ROW('Sanitation Data'!H140)),IF(AND(ISNUMBER(OFFSET('Sanitation Data'!$H$7,0,10*ROW('Sanitation Data'!H140))),DK146="No",ISNUMBER(OFFSET('Sanitation Data'!$H$7,0,10*ROW('Sanitation Data'!H140)))),CONCATENATE("[",ROUND(OFFSET('Sanitation Data'!$H$7,0,10*ROW('Sanitation Data'!H140)),0),"]"),IF(AND(ISNUMBER(OFFSET('Sanitation Data'!$H$7,0,10*ROW('Sanitation Data'!H140))),DK146="",ISNUMBER(OFFSET('Sanitation Data'!$H$7,0,10*ROW('Sanitation Data'!H140)))),OFFSET('Sanitation Data'!$H$7,0,10*ROW('Sanitation Data'!H140)),NA())))</f>
        <v>#N/A</v>
      </c>
      <c r="AW146" s="253" t="e">
        <f ca="true">+IF(AND(ISNUMBER(OFFSET('Sanitation Data'!$H$11,0,10*ROW('Sanitation Data'!H140))),DL146="Yes"),OFFSET('Sanitation Data'!$H$11,0,10*ROW('Sanitation Data'!H140)),IF(AND(ISNUMBER(OFFSET('Sanitation Data'!$H$11,0,10*ROW('Sanitation Data'!H140))),DL146="No",ISNUMBER(OFFSET('Sanitation Data'!$H$11,0,10*ROW('Sanitation Data'!H140)))),CONCATENATE("[",ROUND(OFFSET('Sanitation Data'!$H$11,0,10*ROW('Sanitation Data'!H140)),0),"]"),IF(AND(ISNUMBER(OFFSET('Sanitation Data'!$H$11,0,10*ROW('Sanitation Data'!H140))),DL146="",ISNUMBER(OFFSET('Sanitation Data'!$H$11,0,10*ROW('Sanitation Data'!H140)))),OFFSET('Sanitation Data'!$H$11,0,10*ROW('Sanitation Data'!H140)),NA())))</f>
        <v>#N/A</v>
      </c>
      <c r="AX146" s="253" t="e">
        <f ca="true">+IF(AND(ISNUMBER(OFFSET('Sanitation Data'!$H$12,0,10*ROW('Sanitation Data'!H140))),DM146="Yes"),OFFSET('Sanitation Data'!$H$12,0,10*ROW('Sanitation Data'!H140)),IF(AND(ISNUMBER(OFFSET('Sanitation Data'!$H$12,0,10*ROW('Sanitation Data'!H140))),DM146="No",ISNUMBER(OFFSET('Sanitation Data'!$H$12,0,10*ROW('Sanitation Data'!H140)))),CONCATENATE("[",ROUND(OFFSET('Sanitation Data'!$H$12,0,10*ROW('Sanitation Data'!H140)),0),"]"),IF(AND(ISNUMBER(OFFSET('Sanitation Data'!$H$12,0,10*ROW('Sanitation Data'!H140))),DM146="",ISNUMBER(OFFSET('Sanitation Data'!$H$12,0,10*ROW('Sanitation Data'!H140)))),OFFSET('Sanitation Data'!$H$12,0,10*ROW('Sanitation Data'!H140)),NA())))</f>
        <v>#N/A</v>
      </c>
      <c r="AY146" s="253" t="e">
        <f ca="true">+IF(AND(ISNUMBER(OFFSET('Sanitation Data'!$H$13,0,10*ROW('Sanitation Data'!H140))),DN146="Yes"),OFFSET('Sanitation Data'!$H$13,0,10*ROW('Sanitation Data'!H140)),IF(AND(ISNUMBER(OFFSET('Sanitation Data'!$H$13,0,10*ROW('Sanitation Data'!H140))),DN146="No",ISNUMBER(OFFSET('Sanitation Data'!$H$13,0,10*ROW('Sanitation Data'!H140)))),CONCATENATE("[",ROUND(OFFSET('Sanitation Data'!$H$13,0,10*ROW('Sanitation Data'!H140)),0),"]"),IF(AND(ISNUMBER(OFFSET('Sanitation Data'!$H$13,0,10*ROW('Sanitation Data'!H140))),DN146="",ISNUMBER(OFFSET('Sanitation Data'!$H$13,0,10*ROW('Sanitation Data'!H140)))),OFFSET('Sanitation Data'!$H$13,0,10*ROW('Sanitation Data'!H140)),NA())))</f>
        <v>#N/A</v>
      </c>
      <c r="AZ146" s="254" t="e">
        <f ca="true">+IF(AND(ISNUMBER(OFFSET('Hygiene Data'!$C$6,0,10*ROW('Hygiene Data'!C140))),DO146="Yes"),OFFSET('Hygiene Data'!$C$6,0,10*ROW('Hygiene Data'!C140)),IF(AND(ISNUMBER(OFFSET('Hygiene Data'!$C$6,0,10*ROW('Hygiene Data'!C140))),DO146="No",ISNUMBER(OFFSET('Hygiene Data'!$C$6,0,10*ROW('Hygiene Data'!C140)))),CONCATENATE("[",ROUND(OFFSET('Hygiene Data'!$C$6,0,10*ROW('Hygiene Data'!C140)),0),"]"),IF(AND(ISNUMBER(OFFSET('Hygiene Data'!$C$6,0,10*ROW('Hygiene Data'!C140))),DO146="",ISNUMBER(OFFSET('Hygiene Data'!$C$6,0,10*ROW('Hygiene Data'!C140)))),OFFSET('Hygiene Data'!$C$6,0,10*ROW('Hygiene Data'!C140)),NA())))</f>
        <v>#N/A</v>
      </c>
      <c r="BA146" s="254" t="e">
        <f ca="true">+IF(AND(ISNUMBER(OFFSET('Hygiene Data'!$C$8,0,10*ROW('Hygiene Data'!C140))),DP146="Yes"),OFFSET('Hygiene Data'!$C$8,0,10*ROW('Hygiene Data'!C140)),IF(AND(ISNUMBER(OFFSET('Hygiene Data'!$C$8,0,10*ROW('Hygiene Data'!C140))),DP146="No",ISNUMBER(OFFSET('Hygiene Data'!$C$8,0,10*ROW('Hygiene Data'!C140)))),CONCATENATE("[",ROUND(OFFSET('Hygiene Data'!$C$8,0,10*ROW('Hygiene Data'!C140)),0),"]"),IF(AND(ISNUMBER(OFFSET('Hygiene Data'!$C$8,0,10*ROW('Hygiene Data'!C140))),DP146="",ISNUMBER(OFFSET('Hygiene Data'!$C$8,0,10*ROW('Hygiene Data'!C140)))),OFFSET('Hygiene Data'!$C$8,0,10*ROW('Hygiene Data'!C140)),NA())))</f>
        <v>#N/A</v>
      </c>
      <c r="BB146" s="254" t="e">
        <f ca="true">+IF(AND(ISNUMBER(OFFSET('Hygiene Data'!$C$10,0,10*ROW('Hygiene Data'!C140))),DQ146="Yes"),OFFSET('Hygiene Data'!$C$10,0,10*ROW('Hygiene Data'!C140)),IF(AND(ISNUMBER(OFFSET('Hygiene Data'!$C$10,0,10*ROW('Hygiene Data'!C140))),DQ146="No",ISNUMBER(OFFSET('Hygiene Data'!$C$10,0,10*ROW('Hygiene Data'!C140)))),CONCATENATE("[",ROUND(OFFSET('Hygiene Data'!$C$10,0,10*ROW('Hygiene Data'!C140)),0),"]"),IF(AND(ISNUMBER(OFFSET('Hygiene Data'!$C$10,0,10*ROW('Hygiene Data'!C140))),DQ146="",ISNUMBER(OFFSET('Hygiene Data'!$C$10,0,10*ROW('Hygiene Data'!C140)))),OFFSET('Hygiene Data'!$C$10,0,10*ROW('Hygiene Data'!C140)),NA())))</f>
        <v>#N/A</v>
      </c>
      <c r="BC146" s="254" t="e">
        <f ca="true">+IF(AND(ISNUMBER(OFFSET('Hygiene Data'!$D$6,0,10*ROW('Hygiene Data'!D140))),DR146="Yes"),OFFSET('Hygiene Data'!$D$6,0,10*ROW('Hygiene Data'!D140)),IF(AND(ISNUMBER(OFFSET('Hygiene Data'!$D$6,0,10*ROW('Hygiene Data'!D140))),DR146="No",ISNUMBER(OFFSET('Hygiene Data'!$D$6,0,10*ROW('Hygiene Data'!D140)))),CONCATENATE("[",ROUND(OFFSET('Hygiene Data'!$D$6,0,10*ROW('Hygiene Data'!D140)),0),"]"),IF(AND(ISNUMBER(OFFSET('Hygiene Data'!$D$6,0,10*ROW('Hygiene Data'!D140))),DR146="",ISNUMBER(OFFSET('Hygiene Data'!$D$6,0,10*ROW('Hygiene Data'!D140)))),OFFSET('Hygiene Data'!$D$6,0,10*ROW('Hygiene Data'!D140)),NA())))</f>
        <v>#N/A</v>
      </c>
      <c r="BD146" s="254" t="e">
        <f ca="true">+IF(AND(ISNUMBER(OFFSET('Hygiene Data'!$D$8,0,10*ROW('Hygiene Data'!D140))),DS146="Yes"),OFFSET('Hygiene Data'!$D$8,0,10*ROW('Hygiene Data'!D140)),IF(AND(ISNUMBER(OFFSET('Hygiene Data'!$D$8,0,10*ROW('Hygiene Data'!D140))),DS146="No",ISNUMBER(OFFSET('Hygiene Data'!$D$8,0,10*ROW('Hygiene Data'!D140)))),CONCATENATE("[",ROUND(OFFSET('Hygiene Data'!$D$8,0,10*ROW('Hygiene Data'!D140)),0),"]"),IF(AND(ISNUMBER(OFFSET('Hygiene Data'!$D$8,0,10*ROW('Hygiene Data'!D140))),DS146="",ISNUMBER(OFFSET('Hygiene Data'!$D$8,0,10*ROW('Hygiene Data'!D140)))),OFFSET('Hygiene Data'!$D$8,0,10*ROW('Hygiene Data'!D140)),NA())))</f>
        <v>#N/A</v>
      </c>
      <c r="BE146" s="254" t="e">
        <f ca="true">+IF(AND(ISNUMBER(OFFSET('Hygiene Data'!$D$10,0,10*ROW('Hygiene Data'!D140))),DT146="Yes"),OFFSET('Hygiene Data'!$D$10,0,10*ROW('Hygiene Data'!D140)),IF(AND(ISNUMBER(OFFSET('Hygiene Data'!$D$10,0,10*ROW('Hygiene Data'!D140))),DT146="No",ISNUMBER(OFFSET('Hygiene Data'!$D$10,0,10*ROW('Hygiene Data'!D140)))),CONCATENATE("[",ROUND(OFFSET('Hygiene Data'!$D$10,0,10*ROW('Hygiene Data'!D140)),0),"]"),IF(AND(ISNUMBER(OFFSET('Hygiene Data'!$D$10,0,10*ROW('Hygiene Data'!D140))),DT146="",ISNUMBER(OFFSET('Hygiene Data'!$D$10,0,10*ROW('Hygiene Data'!D140)))),OFFSET('Hygiene Data'!$D$10,0,10*ROW('Hygiene Data'!D140)),NA())))</f>
        <v>#N/A</v>
      </c>
      <c r="BF146" s="254" t="e">
        <f ca="true">+IF(AND(ISNUMBER(OFFSET('Hygiene Data'!$E$6,0,10*ROW('Hygiene Data'!E140))),DU146="Yes"),OFFSET('Hygiene Data'!$E$6,0,10*ROW('Hygiene Data'!E140)),IF(AND(ISNUMBER(OFFSET('Hygiene Data'!$E$6,0,10*ROW('Hygiene Data'!E140))),DU146="No",ISNUMBER(OFFSET('Hygiene Data'!$E$6,0,10*ROW('Hygiene Data'!E140)))),CONCATENATE("[",ROUND(OFFSET('Hygiene Data'!$E$6,0,10*ROW('Hygiene Data'!E140)),0),"]"),IF(AND(ISNUMBER(OFFSET('Hygiene Data'!$E$6,0,10*ROW('Hygiene Data'!E140))),DU146="",ISNUMBER(OFFSET('Hygiene Data'!$E$6,0,10*ROW('Hygiene Data'!E140)))),OFFSET('Hygiene Data'!$E$6,0,10*ROW('Hygiene Data'!E140)),NA())))</f>
        <v>#N/A</v>
      </c>
      <c r="BG146" s="254" t="e">
        <f ca="true">+IF(AND(ISNUMBER(OFFSET('Hygiene Data'!$E$8,0,10*ROW('Hygiene Data'!E140))),DV146="Yes"),OFFSET('Hygiene Data'!$E$8,0,10*ROW('Hygiene Data'!E140)),IF(AND(ISNUMBER(OFFSET('Hygiene Data'!$E$8,0,10*ROW('Hygiene Data'!E140))),DV146="No",ISNUMBER(OFFSET('Hygiene Data'!$E$8,0,10*ROW('Hygiene Data'!E140)))),CONCATENATE("[",ROUND(OFFSET('Hygiene Data'!$E$8,0,10*ROW('Hygiene Data'!E140)),0),"]"),IF(AND(ISNUMBER(OFFSET('Hygiene Data'!$E$8,0,10*ROW('Hygiene Data'!E140))),DV146="",ISNUMBER(OFFSET('Hygiene Data'!$E$8,0,10*ROW('Hygiene Data'!E140)))),OFFSET('Hygiene Data'!$E$8,0,10*ROW('Hygiene Data'!E140)),NA())))</f>
        <v>#N/A</v>
      </c>
      <c r="BH146" s="254" t="e">
        <f ca="true">+IF(AND(ISNUMBER(OFFSET('Hygiene Data'!$E$10,0,10*ROW('Hygiene Data'!E140))),DW146="Yes"),OFFSET('Hygiene Data'!$E$10,0,10*ROW('Hygiene Data'!E140)),IF(AND(ISNUMBER(OFFSET('Hygiene Data'!$E$10,0,10*ROW('Hygiene Data'!E140))),DW146="No",ISNUMBER(OFFSET('Hygiene Data'!$E$10,0,10*ROW('Hygiene Data'!E140)))),CONCATENATE("[",ROUND(OFFSET('Hygiene Data'!$E$10,0,10*ROW('Hygiene Data'!E140)),0),"]"),IF(AND(ISNUMBER(OFFSET('Hygiene Data'!$E$10,0,10*ROW('Hygiene Data'!E140))),DW146="",ISNUMBER(OFFSET('Hygiene Data'!$E$10,0,10*ROW('Hygiene Data'!E140)))),OFFSET('Hygiene Data'!$E$10,0,10*ROW('Hygiene Data'!E140)),NA())))</f>
        <v>#N/A</v>
      </c>
      <c r="BI146" s="254" t="e">
        <f ca="true">+IF(AND(ISNUMBER(OFFSET('Hygiene Data'!$F$6,0,10*ROW('Hygiene Data'!F140))),DX146="Yes"),OFFSET('Hygiene Data'!$F$6,0,10*ROW('Hygiene Data'!F140)),IF(AND(ISNUMBER(OFFSET('Hygiene Data'!$F$6,0,10*ROW('Hygiene Data'!F140))),DX146="No",ISNUMBER(OFFSET('Hygiene Data'!$F$6,0,10*ROW('Hygiene Data'!F140)))),CONCATENATE("[",ROUND(OFFSET('Hygiene Data'!$F$6,0,10*ROW('Hygiene Data'!F140)),0),"]"),IF(AND(ISNUMBER(OFFSET('Hygiene Data'!$F$6,0,10*ROW('Hygiene Data'!F140))),DX146="",ISNUMBER(OFFSET('Hygiene Data'!$F$6,0,10*ROW('Hygiene Data'!F140)))),OFFSET('Hygiene Data'!$F$6,0,10*ROW('Hygiene Data'!F140)),NA())))</f>
        <v>#N/A</v>
      </c>
      <c r="BJ146" s="254" t="e">
        <f ca="true">+IF(AND(ISNUMBER(OFFSET('Hygiene Data'!$F$8,0,10*ROW('Hygiene Data'!F140))),DY146="Yes"),OFFSET('Hygiene Data'!$F$8,0,10*ROW('Hygiene Data'!F140)),IF(AND(ISNUMBER(OFFSET('Hygiene Data'!$F$8,0,10*ROW('Hygiene Data'!F140))),DY146="No",ISNUMBER(OFFSET('Hygiene Data'!$F$8,0,10*ROW('Hygiene Data'!F140)))),CONCATENATE("[",ROUND(OFFSET('Hygiene Data'!$F$8,0,10*ROW('Hygiene Data'!F140)),0),"]"),IF(AND(ISNUMBER(OFFSET('Hygiene Data'!$F$8,0,10*ROW('Hygiene Data'!F140))),DY146="",ISNUMBER(OFFSET('Hygiene Data'!$F$8,0,10*ROW('Hygiene Data'!F140)))),OFFSET('Hygiene Data'!$F$8,0,10*ROW('Hygiene Data'!F140)),NA())))</f>
        <v>#N/A</v>
      </c>
      <c r="BK146" s="254" t="e">
        <f ca="true">+IF(AND(ISNUMBER(OFFSET('Hygiene Data'!$F$10,0,10*ROW('Hygiene Data'!F140))),DZ146="Yes"),OFFSET('Hygiene Data'!$F$10,0,10*ROW('Hygiene Data'!F140)),IF(AND(ISNUMBER(OFFSET('Hygiene Data'!$F$10,0,10*ROW('Hygiene Data'!F140))),DZ146="No",ISNUMBER(OFFSET('Hygiene Data'!$F$10,0,10*ROW('Hygiene Data'!F140)))),CONCATENATE("[",ROUND(OFFSET('Hygiene Data'!$F$10,0,10*ROW('Hygiene Data'!F140)),0),"]"),IF(AND(ISNUMBER(OFFSET('Hygiene Data'!$F$10,0,10*ROW('Hygiene Data'!F140))),DZ146="",ISNUMBER(OFFSET('Hygiene Data'!$F$10,0,10*ROW('Hygiene Data'!F140)))),OFFSET('Hygiene Data'!$F$10,0,10*ROW('Hygiene Data'!F140)),NA())))</f>
        <v>#N/A</v>
      </c>
      <c r="BL146" s="254" t="e">
        <f ca="true">+IF(AND(ISNUMBER(OFFSET('Hygiene Data'!$G$6,0,10*ROW('Hygiene Data'!G140))),EA146="Yes"),OFFSET('Hygiene Data'!$G$6,0,10*ROW('Hygiene Data'!G140)),IF(AND(ISNUMBER(OFFSET('Hygiene Data'!$G$6,0,10*ROW('Hygiene Data'!G140))),EA146="No",ISNUMBER(OFFSET('Hygiene Data'!$G$6,0,10*ROW('Hygiene Data'!G140)))),CONCATENATE("[",ROUND(OFFSET('Hygiene Data'!$G$6,0,10*ROW('Hygiene Data'!G140)),0),"]"),IF(AND(ISNUMBER(OFFSET('Hygiene Data'!$G$6,0,10*ROW('Hygiene Data'!G140))),EA146="",ISNUMBER(OFFSET('Hygiene Data'!$G$6,0,10*ROW('Hygiene Data'!G140)))),OFFSET('Hygiene Data'!$G$6,0,10*ROW('Hygiene Data'!G140)),NA())))</f>
        <v>#N/A</v>
      </c>
      <c r="BM146" s="254" t="e">
        <f ca="true">+IF(AND(ISNUMBER(OFFSET('Hygiene Data'!$G$8,0,10*ROW('Hygiene Data'!G140))),EB146="Yes"),OFFSET('Hygiene Data'!$G$8,0,10*ROW('Hygiene Data'!G140)),IF(AND(ISNUMBER(OFFSET('Hygiene Data'!$G$8,0,10*ROW('Hygiene Data'!G140))),EB146="No",ISNUMBER(OFFSET('Hygiene Data'!$G$8,0,10*ROW('Hygiene Data'!G140)))),CONCATENATE("[",ROUND(OFFSET('Hygiene Data'!$G$8,0,10*ROW('Hygiene Data'!G140)),0),"]"),IF(AND(ISNUMBER(OFFSET('Hygiene Data'!$G$8,0,10*ROW('Hygiene Data'!G140))),EB146="",ISNUMBER(OFFSET('Hygiene Data'!$G$8,0,10*ROW('Hygiene Data'!G140)))),OFFSET('Hygiene Data'!$G$8,0,10*ROW('Hygiene Data'!G140)),NA())))</f>
        <v>#N/A</v>
      </c>
      <c r="BN146" s="254" t="e">
        <f ca="true">+IF(AND(ISNUMBER(OFFSET('Hygiene Data'!$G$10,0,10*ROW('Hygiene Data'!G140))),EC146="Yes"),OFFSET('Hygiene Data'!$G$10,0,10*ROW('Hygiene Data'!G140)),IF(AND(ISNUMBER(OFFSET('Hygiene Data'!$G$10,0,10*ROW('Hygiene Data'!G140))),EC146="No",ISNUMBER(OFFSET('Hygiene Data'!$G$10,0,10*ROW('Hygiene Data'!G140)))),CONCATENATE("[",ROUND(OFFSET('Hygiene Data'!$G$10,0,10*ROW('Hygiene Data'!G140)),0),"]"),IF(AND(ISNUMBER(OFFSET('Hygiene Data'!$G$10,0,10*ROW('Hygiene Data'!G140))),EC146="",ISNUMBER(OFFSET('Hygiene Data'!$G$10,0,10*ROW('Hygiene Data'!G140)))),OFFSET('Hygiene Data'!$G$10,0,10*ROW('Hygiene Data'!G140)),NA())))</f>
        <v>#N/A</v>
      </c>
      <c r="BO146" s="254" t="e">
        <f ca="true">+IF(AND(ISNUMBER(OFFSET('Hygiene Data'!$H$6,0,10*ROW('Hygiene Data'!H140))),ED146="Yes"),OFFSET('Hygiene Data'!$H$6,0,10*ROW('Hygiene Data'!H140)),IF(AND(ISNUMBER(OFFSET('Hygiene Data'!$H$6,0,10*ROW('Hygiene Data'!H140))),ED146="No",ISNUMBER(OFFSET('Hygiene Data'!$H$6,0,10*ROW('Hygiene Data'!H140)))),CONCATENATE("[",ROUND(OFFSET('Hygiene Data'!$H$6,0,10*ROW('Hygiene Data'!H140)),0),"]"),IF(AND(ISNUMBER(OFFSET('Hygiene Data'!$H$6,0,10*ROW('Hygiene Data'!H140))),ED146="",ISNUMBER(OFFSET('Hygiene Data'!$H$6,0,10*ROW('Hygiene Data'!H140)))),OFFSET('Hygiene Data'!$H$6,0,10*ROW('Hygiene Data'!H140)),NA())))</f>
        <v>#N/A</v>
      </c>
      <c r="BP146" s="254" t="e">
        <f ca="true">+IF(AND(ISNUMBER(OFFSET('Hygiene Data'!$H$8,0,10*ROW('Hygiene Data'!H140))),EE146="Yes"),OFFSET('Hygiene Data'!$H$8,0,10*ROW('Hygiene Data'!H140)),IF(AND(ISNUMBER(OFFSET('Hygiene Data'!$H$8,0,10*ROW('Hygiene Data'!H140))),EE146="No",ISNUMBER(OFFSET('Hygiene Data'!$H$8,0,10*ROW('Hygiene Data'!H140)))),CONCATENATE("[",ROUND(OFFSET('Hygiene Data'!$H$8,0,10*ROW('Hygiene Data'!H140)),0),"]"),IF(AND(ISNUMBER(OFFSET('Hygiene Data'!$H$8,0,10*ROW('Hygiene Data'!H140))),EE146="",ISNUMBER(OFFSET('Hygiene Data'!$H$8,0,10*ROW('Hygiene Data'!H140)))),OFFSET('Hygiene Data'!$H$8,0,10*ROW('Hygiene Data'!H140)),NA())))</f>
        <v>#N/A</v>
      </c>
      <c r="BQ146" s="254" t="e">
        <f ca="true">+IF(AND(ISNUMBER(OFFSET('Hygiene Data'!$H$10,0,10*ROW('Hygiene Data'!H140))),EF146="Yes"),OFFSET('Hygiene Data'!$H$10,0,10*ROW('Hygiene Data'!H140)),IF(AND(ISNUMBER(OFFSET('Hygiene Data'!$H$10,0,10*ROW('Hygiene Data'!H140))),EF146="No",ISNUMBER(OFFSET('Hygiene Data'!$H$10,0,10*ROW('Hygiene Data'!H140)))),CONCATENATE("[",ROUND(OFFSET('Hygiene Data'!$H$10,0,10*ROW('Hygiene Data'!H140)),0),"]"),IF(AND(ISNUMBER(OFFSET('Hygiene Data'!$H$10,0,10*ROW('Hygiene Data'!H140))),EF146="",ISNUMBER(OFFSET('Hygiene Data'!$H$10,0,10*ROW('Hygiene Data'!H140)))),OFFSET('Hygiene Data'!$H$10,0,10*ROW('Hygiene Data'!H140)),NA())))</f>
        <v>#N/A</v>
      </c>
      <c r="BS146" s="36" t="str">
        <f ca="true">+IF(OFFSET('Water Data'!$C$28,0,10*ROW('Water Data'!C140))="","",OFFSET('Water Data'!$C$28,0,10*ROW('Water Data'!C140)))</f>
        <v/>
      </c>
      <c r="BT146" s="36" t="str">
        <f ca="true">+IF(OFFSET('Water Data'!$C$29,0,10*ROW('Water Data'!C140))="","",OFFSET('Water Data'!$C$29,0,10*ROW('Water Data'!C140)))</f>
        <v/>
      </c>
      <c r="BU146" s="36" t="str">
        <f ca="true">+IF(OFFSET('Water Data'!$C$30,0,10*ROW('Water Data'!C140))="","",OFFSET('Water Data'!$C$30,0,10*ROW('Water Data'!C140)))</f>
        <v/>
      </c>
      <c r="BV146" s="36" t="str">
        <f ca="true">+IF(OFFSET('Water Data'!$D$28,0,10*ROW('Water Data'!D140))="","",OFFSET('Water Data'!$D$28,0,10*ROW('Water Data'!D140)))</f>
        <v/>
      </c>
      <c r="BW146" s="36" t="str">
        <f ca="true">+IF(OFFSET('Water Data'!$D$29,0,10*ROW('Water Data'!D140))="","",OFFSET('Water Data'!$D$29,0,10*ROW('Water Data'!D140)))</f>
        <v/>
      </c>
      <c r="BX146" s="36" t="str">
        <f ca="true">+IF(OFFSET('Water Data'!$D$30,0,10*ROW('Water Data'!D140))="","",OFFSET('Water Data'!$D$30,0,10*ROW('Water Data'!D140)))</f>
        <v/>
      </c>
      <c r="BY146" s="36" t="str">
        <f ca="true">+IF(OFFSET('Water Data'!$E$28,0,10*ROW('Water Data'!E140))="","",OFFSET('Water Data'!$E$28,0,10*ROW('Water Data'!E140)))</f>
        <v/>
      </c>
      <c r="BZ146" s="36" t="str">
        <f ca="true">+IF(OFFSET('Water Data'!$E$29,0,10*ROW('Water Data'!E140))="","",OFFSET('Water Data'!$E$29,0,10*ROW('Water Data'!E140)))</f>
        <v/>
      </c>
      <c r="CA146" s="36" t="str">
        <f ca="true">+IF(OFFSET('Water Data'!$E$30,0,10*ROW('Water Data'!E140))="","",OFFSET('Water Data'!$E$30,0,10*ROW('Water Data'!E140)))</f>
        <v/>
      </c>
      <c r="CB146" s="36" t="str">
        <f ca="true">+IF(OFFSET('Water Data'!$F$28,0,10*ROW('Water Data'!F140))="","",OFFSET('Water Data'!$F$28,0,10*ROW('Water Data'!F140)))</f>
        <v/>
      </c>
      <c r="CC146" s="36" t="str">
        <f ca="true">+IF(OFFSET('Water Data'!$F$29,0,10*ROW('Water Data'!F140))="","",OFFSET('Water Data'!$F$29,0,10*ROW('Water Data'!F140)))</f>
        <v/>
      </c>
      <c r="CD146" s="36" t="str">
        <f ca="true">+IF(OFFSET('Water Data'!$F$30,0,10*ROW('Water Data'!F140))="","",OFFSET('Water Data'!$F$30,0,10*ROW('Water Data'!F140)))</f>
        <v/>
      </c>
      <c r="CE146" s="36" t="str">
        <f ca="true">+IF(OFFSET('Water Data'!$G$28,0,10*ROW('Water Data'!G140))="","",OFFSET('Water Data'!$G$28,0,10*ROW('Water Data'!G140)))</f>
        <v/>
      </c>
      <c r="CF146" s="36" t="str">
        <f ca="true">+IF(OFFSET('Water Data'!$G$29,0,10*ROW('Water Data'!G140))="","",OFFSET('Water Data'!$G$29,0,10*ROW('Water Data'!G140)))</f>
        <v/>
      </c>
      <c r="CG146" s="36" t="str">
        <f ca="true">+IF(OFFSET('Water Data'!$G$30,0,10*ROW('Water Data'!G140))="","",OFFSET('Water Data'!$G$30,0,10*ROW('Water Data'!G140)))</f>
        <v/>
      </c>
      <c r="CH146" s="36" t="str">
        <f ca="true">+IF(OFFSET('Water Data'!$H$28,0,10*ROW('Water Data'!H140))="","",OFFSET('Water Data'!$H$28,0,10*ROW('Water Data'!H140)))</f>
        <v/>
      </c>
      <c r="CI146" s="36" t="str">
        <f ca="true">+IF(OFFSET('Water Data'!$H$29,0,10*ROW('Water Data'!H140))="","",OFFSET('Water Data'!$H$29,0,10*ROW('Water Data'!H140)))</f>
        <v/>
      </c>
      <c r="CJ146" s="36" t="str">
        <f ca="true">+IF(OFFSET('Water Data'!$H$30,0,10*ROW('Water Data'!H140))="","",OFFSET('Water Data'!$H$30,0,10*ROW('Water Data'!H140)))</f>
        <v/>
      </c>
      <c r="CK146" s="36" t="str">
        <f ca="true">+IF(OFFSET('Sanitation Data'!$C$29,0,10*ROW('Sanitation Data'!C140))="","",OFFSET('Sanitation Data'!$C$29,0,10*ROW('Sanitation Data'!C140)))</f>
        <v/>
      </c>
      <c r="CL146" s="36" t="str">
        <f ca="true">+IF(OFFSET('Sanitation Data'!$C$30,0,10*ROW('Sanitation Data'!C140))="","",OFFSET('Sanitation Data'!$C$30,0,10*ROW('Sanitation Data'!C140)))</f>
        <v/>
      </c>
      <c r="CM146" s="36" t="str">
        <f ca="true">+IF(OFFSET('Sanitation Data'!$C$31,0,10*ROW('Sanitation Data'!C140))="","",OFFSET('Sanitation Data'!$C$31,0,10*ROW('Sanitation Data'!C140)))</f>
        <v/>
      </c>
      <c r="CN146" s="36" t="str">
        <f ca="true">+IF(OFFSET('Sanitation Data'!$C$32,0,10*ROW('Sanitation Data'!C140))="","",OFFSET('Sanitation Data'!$C$32,0,10*ROW('Sanitation Data'!C140)))</f>
        <v/>
      </c>
      <c r="CO146" s="36" t="str">
        <f ca="true">+IF(OFFSET('Sanitation Data'!$C$33,0,10*ROW('Sanitation Data'!C140))="","",OFFSET('Sanitation Data'!$C$33,0,10*ROW('Sanitation Data'!C140)))</f>
        <v/>
      </c>
      <c r="CP146" s="36" t="str">
        <f ca="true">+IF(OFFSET('Sanitation Data'!$D$29,0,10*ROW('Sanitation Data'!D140))="","",OFFSET('Sanitation Data'!$D$29,0,10*ROW('Sanitation Data'!D140)))</f>
        <v/>
      </c>
      <c r="CQ146" s="36" t="str">
        <f ca="true">+IF(OFFSET('Sanitation Data'!$D$30,0,10*ROW('Sanitation Data'!D140))="","",OFFSET('Sanitation Data'!$D$30,0,10*ROW('Sanitation Data'!D140)))</f>
        <v/>
      </c>
      <c r="CR146" s="36" t="str">
        <f ca="true">+IF(OFFSET('Sanitation Data'!$D$31,0,10*ROW('Sanitation Data'!D140))="","",OFFSET('Sanitation Data'!$D$31,0,10*ROW('Sanitation Data'!D140)))</f>
        <v/>
      </c>
      <c r="CS146" s="36" t="str">
        <f ca="true">+IF(OFFSET('Sanitation Data'!$D$32,0,10*ROW('Sanitation Data'!D140))="","",OFFSET('Sanitation Data'!$D$32,0,10*ROW('Sanitation Data'!D140)))</f>
        <v/>
      </c>
      <c r="CT146" s="36" t="str">
        <f ca="true">+IF(OFFSET('Sanitation Data'!$D$33,0,10*ROW('Sanitation Data'!D140))="","",OFFSET('Sanitation Data'!$D$33,0,10*ROW('Sanitation Data'!D140)))</f>
        <v/>
      </c>
      <c r="CU146" s="36" t="str">
        <f ca="true">+IF(OFFSET('Sanitation Data'!$E$29,0,10*ROW('Sanitation Data'!E140))="","",OFFSET('Sanitation Data'!$E$29,0,10*ROW('Sanitation Data'!E140)))</f>
        <v/>
      </c>
      <c r="CV146" s="36" t="str">
        <f ca="true">+IF(OFFSET('Sanitation Data'!$E$30,0,10*ROW('Sanitation Data'!E140))="","",OFFSET('Sanitation Data'!$E$30,0,10*ROW('Sanitation Data'!E140)))</f>
        <v/>
      </c>
      <c r="CW146" s="36" t="str">
        <f ca="true">+IF(OFFSET('Sanitation Data'!$E$31,0,10*ROW('Sanitation Data'!E140))="","",OFFSET('Sanitation Data'!$E$31,0,10*ROW('Sanitation Data'!E140)))</f>
        <v/>
      </c>
      <c r="CX146" s="36" t="str">
        <f ca="true">+IF(OFFSET('Sanitation Data'!$E$32,0,10*ROW('Sanitation Data'!E140))="","",OFFSET('Sanitation Data'!$E$32,0,10*ROW('Sanitation Data'!E140)))</f>
        <v/>
      </c>
      <c r="CY146" s="36" t="str">
        <f ca="true">+IF(OFFSET('Sanitation Data'!$E$33,0,10*ROW('Sanitation Data'!E140))="","",OFFSET('Sanitation Data'!$E$33,0,10*ROW('Sanitation Data'!E140)))</f>
        <v/>
      </c>
      <c r="CZ146" s="36" t="str">
        <f ca="true">+IF(OFFSET('Sanitation Data'!$F$29,0,10*ROW('Sanitation Data'!F140))="","",OFFSET('Sanitation Data'!$F$29,0,10*ROW('Sanitation Data'!F140)))</f>
        <v/>
      </c>
      <c r="DA146" s="36" t="str">
        <f ca="true">+IF(OFFSET('Sanitation Data'!$F$30,0,10*ROW('Sanitation Data'!F140))="","",OFFSET('Sanitation Data'!$F$30,0,10*ROW('Sanitation Data'!F140)))</f>
        <v/>
      </c>
      <c r="DB146" s="36" t="str">
        <f ca="true">+IF(OFFSET('Sanitation Data'!$F$31,0,10*ROW('Sanitation Data'!F140))="","",OFFSET('Sanitation Data'!$F$31,0,10*ROW('Sanitation Data'!F140)))</f>
        <v/>
      </c>
      <c r="DC146" s="36" t="str">
        <f ca="true">+IF(OFFSET('Sanitation Data'!$F$32,0,10*ROW('Sanitation Data'!F140))="","",OFFSET('Sanitation Data'!$F$32,0,10*ROW('Sanitation Data'!F140)))</f>
        <v/>
      </c>
      <c r="DD146" s="36" t="str">
        <f ca="true">+IF(OFFSET('Sanitation Data'!$F$33,0,10*ROW('Sanitation Data'!F140))="","",OFFSET('Sanitation Data'!$F$33,0,10*ROW('Sanitation Data'!F140)))</f>
        <v/>
      </c>
      <c r="DE146" s="36" t="str">
        <f ca="true">+IF(OFFSET('Sanitation Data'!$G$29,0,10*ROW('Sanitation Data'!G140))="","",OFFSET('Sanitation Data'!$G$29,0,10*ROW('Sanitation Data'!G140)))</f>
        <v/>
      </c>
      <c r="DF146" s="36" t="str">
        <f ca="true">+IF(OFFSET('Sanitation Data'!$G$30,0,10*ROW('Sanitation Data'!G140))="","",OFFSET('Sanitation Data'!$G$30,0,10*ROW('Sanitation Data'!G140)))</f>
        <v/>
      </c>
      <c r="DG146" s="36" t="str">
        <f ca="true">+IF(OFFSET('Sanitation Data'!$G$31,0,10*ROW('Sanitation Data'!G140))="","",OFFSET('Sanitation Data'!$G$31,0,10*ROW('Sanitation Data'!G140)))</f>
        <v/>
      </c>
      <c r="DH146" s="36" t="str">
        <f ca="true">+IF(OFFSET('Sanitation Data'!$G$32,0,10*ROW('Sanitation Data'!G140))="","",OFFSET('Sanitation Data'!$G$32,0,10*ROW('Sanitation Data'!G140)))</f>
        <v/>
      </c>
      <c r="DI146" s="36" t="str">
        <f ca="true">+IF(OFFSET('Sanitation Data'!$G$33,0,10*ROW('Sanitation Data'!G140))="","",OFFSET('Sanitation Data'!$G$33,0,10*ROW('Sanitation Data'!G140)))</f>
        <v/>
      </c>
      <c r="DJ146" s="36" t="str">
        <f ca="true">+IF(OFFSET('Sanitation Data'!$H$29,0,10*ROW('Sanitation Data'!H140))="","",OFFSET('Sanitation Data'!$H$29,0,10*ROW('Sanitation Data'!H140)))</f>
        <v/>
      </c>
      <c r="DK146" s="36" t="str">
        <f ca="true">+IF(OFFSET('Sanitation Data'!$H$30,0,10*ROW('Sanitation Data'!H140))="","",OFFSET('Sanitation Data'!$H$30,0,10*ROW('Sanitation Data'!H140)))</f>
        <v/>
      </c>
      <c r="DL146" s="36" t="str">
        <f ca="true">+IF(OFFSET('Sanitation Data'!$H$31,0,10*ROW('Sanitation Data'!H140))="","",OFFSET('Sanitation Data'!$H$31,0,10*ROW('Sanitation Data'!H140)))</f>
        <v/>
      </c>
      <c r="DM146" s="36" t="str">
        <f ca="true">+IF(OFFSET('Sanitation Data'!$H$32,0,10*ROW('Sanitation Data'!H140))="","",OFFSET('Sanitation Data'!$H$32,0,10*ROW('Sanitation Data'!H140)))</f>
        <v/>
      </c>
      <c r="DN146" s="36" t="str">
        <f ca="true">+IF(OFFSET('Sanitation Data'!$H$33,0,10*ROW('Sanitation Data'!H140))="","",OFFSET('Sanitation Data'!$H$33,0,10*ROW('Sanitation Data'!H140)))</f>
        <v/>
      </c>
      <c r="DO146" s="36" t="str">
        <f ca="true">+IF(OFFSET('Hygiene Data'!$C$12,0,10*ROW('Hygiene Data'!C140))="","",OFFSET('Hygiene Data'!$C$12,0,10*ROW('Hygiene Data'!C140)))</f>
        <v/>
      </c>
      <c r="DP146" s="36" t="str">
        <f ca="true">+IF(OFFSET('Hygiene Data'!$C$13,0,10*ROW('Hygiene Data'!C140))="","",OFFSET('Hygiene Data'!$C$13,0,10*ROW('Hygiene Data'!C140)))</f>
        <v/>
      </c>
      <c r="DQ146" s="36" t="str">
        <f ca="true">+IF(OFFSET('Hygiene Data'!$C$14,0,10*ROW('Hygiene Data'!C140))="","",OFFSET('Hygiene Data'!$C$14,0,10*ROW('Hygiene Data'!C140)))</f>
        <v/>
      </c>
      <c r="DR146" s="36" t="str">
        <f ca="true">+IF(OFFSET('Hygiene Data'!$D$12,0,10*ROW('Hygiene Data'!D140))="","",OFFSET('Hygiene Data'!$D$12,0,10*ROW('Hygiene Data'!D140)))</f>
        <v/>
      </c>
      <c r="DS146" s="36" t="str">
        <f ca="true">+IF(OFFSET('Hygiene Data'!$D$13,0,10*ROW('Hygiene Data'!D140))="","",OFFSET('Hygiene Data'!$D$13,0,10*ROW('Hygiene Data'!D140)))</f>
        <v/>
      </c>
      <c r="DT146" s="36" t="str">
        <f ca="true">+IF(OFFSET('Hygiene Data'!$D$14,0,10*ROW('Hygiene Data'!D140))="","",OFFSET('Hygiene Data'!$D$14,0,10*ROW('Hygiene Data'!D140)))</f>
        <v/>
      </c>
      <c r="DU146" s="36" t="str">
        <f ca="true">+IF(OFFSET('Hygiene Data'!$E$12,0,10*ROW('Hygiene Data'!E140))="","",OFFSET('Hygiene Data'!$E$12,0,10*ROW('Hygiene Data'!E140)))</f>
        <v/>
      </c>
      <c r="DV146" s="36" t="str">
        <f ca="true">+IF(OFFSET('Hygiene Data'!$E$13,0,10*ROW('Hygiene Data'!E140))="","",OFFSET('Hygiene Data'!$E$13,0,10*ROW('Hygiene Data'!E140)))</f>
        <v/>
      </c>
      <c r="DW146" s="36" t="str">
        <f ca="true">+IF(OFFSET('Hygiene Data'!$E$14,0,10*ROW('Hygiene Data'!E140))="","",OFFSET('Hygiene Data'!$E$14,0,10*ROW('Hygiene Data'!E140)))</f>
        <v/>
      </c>
      <c r="DX146" s="36" t="str">
        <f ca="true">+IF(OFFSET('Hygiene Data'!$F$12,0,10*ROW('Hygiene Data'!F140))="","",OFFSET('Hygiene Data'!$F$12,0,10*ROW('Hygiene Data'!F140)))</f>
        <v/>
      </c>
      <c r="DY146" s="36" t="str">
        <f ca="true">+IF(OFFSET('Hygiene Data'!$F$13,0,10*ROW('Hygiene Data'!F140))="","",OFFSET('Hygiene Data'!$F$13,0,10*ROW('Hygiene Data'!F140)))</f>
        <v/>
      </c>
      <c r="DZ146" s="36" t="str">
        <f ca="true">+IF(OFFSET('Hygiene Data'!$F$14,0,10*ROW('Hygiene Data'!F140))="","",OFFSET('Hygiene Data'!$F$14,0,10*ROW('Hygiene Data'!F140)))</f>
        <v/>
      </c>
      <c r="EA146" s="36" t="str">
        <f ca="true">+IF(OFFSET('Hygiene Data'!$G$12,0,10*ROW('Hygiene Data'!G140))="","",OFFSET('Hygiene Data'!$G$12,0,10*ROW('Hygiene Data'!G140)))</f>
        <v/>
      </c>
      <c r="EB146" s="36" t="str">
        <f ca="true">+IF(OFFSET('Hygiene Data'!$G$13,0,10*ROW('Hygiene Data'!G140))="","",OFFSET('Hygiene Data'!$G$13,0,10*ROW('Hygiene Data'!G140)))</f>
        <v/>
      </c>
      <c r="EC146" s="36" t="str">
        <f ca="true">+IF(OFFSET('Hygiene Data'!$G$14,0,10*ROW('Hygiene Data'!G140))="","",OFFSET('Hygiene Data'!$G$14,0,10*ROW('Hygiene Data'!G140)))</f>
        <v/>
      </c>
      <c r="ED146" s="36" t="str">
        <f ca="true">+IF(OFFSET('Hygiene Data'!$H$12,0,10*ROW('Hygiene Data'!H140))="","",OFFSET('Hygiene Data'!$H$12,0,10*ROW('Hygiene Data'!H140)))</f>
        <v/>
      </c>
      <c r="EE146" s="36" t="str">
        <f ca="true">+IF(OFFSET('Hygiene Data'!$H$13,0,10*ROW('Hygiene Data'!H140))="","",OFFSET('Hygiene Data'!$H$13,0,10*ROW('Hygiene Data'!H140)))</f>
        <v/>
      </c>
      <c r="EF146" s="36" t="str">
        <f ca="true">+IF(OFFSET('Hygiene Data'!$H$14,0,10*ROW('Hygiene Data'!H140))="","",OFFSET('Hygiene Data'!$H$14,0,10*ROW('Hygiene Data'!H140)))</f>
        <v/>
      </c>
    </row>
    <row r="147" x14ac:dyDescent="0.2">
      <c r="A147" s="59" t="str">
        <f ca="true">+IF(OFFSET('Water Data'!$B$1,0,10*ROW('Water Data'!B144))="","",OFFSET('Water Data'!$B$1,0,10*ROW('Water Data'!B144)))</f>
        <v/>
      </c>
      <c r="B147" s="59" t="str">
        <f ca="true">+IF(OFFSET('Water Data'!$A$3,0,10*ROW('Water Data'!A144))="","",OFFSET('Water Data'!$A$3,0,10*ROW('Water Data'!A144)))</f>
        <v/>
      </c>
      <c r="C147" s="59" t="str">
        <f ca="true">+IF(OFFSET('Water Data'!$C$3,0,10*ROW('Water Data'!C144))="","",OFFSET('Water Data'!$C$3,0,10*ROW('Water Data'!C144)))</f>
        <v/>
      </c>
      <c r="D147" s="252" t="e">
        <f ca="true">+IF(AND(ISNUMBER(OFFSET('Water Data'!$C$5,0,10*ROW('Water Data'!C141))),BS147="Yes"),100-OFFSET('Water Data'!$C$5,0,10*ROW('Water Data'!C141)),IF(AND(ISNUMBER(OFFSET('Water Data'!$C$5,0,10*ROW('Water Data'!C141))),BS147="No",ISNUMBER(OFFSET('Water Data'!$C$5,0,10*ROW('Water Data'!C141)))),CONCATENATE("[",ROUND(100-OFFSET('Water Data'!$C$5,0,10*ROW('Water Data'!C141)),0),"]"),IF(AND(ISNUMBER(OFFSET('Water Data'!$C$5,0,10*ROW('Water Data'!C141))),BS147="",ISNUMBER(OFFSET('Water Data'!$C$5,0,10*ROW('Water Data'!C141)))),100-OFFSET('Water Data'!$C$5,0,10*ROW('Water Data'!C141)),NA())))</f>
        <v>#N/A</v>
      </c>
      <c r="E147" s="252" t="e">
        <f ca="true">+IF(AND(ISNUMBER(OFFSET('Water Data'!$C$7,0,10*ROW('Water Data'!D141))),BT147="Yes"),OFFSET('Water Data'!$C$7,0,10*ROW('Water Data'!C141)),IF(AND(ISNUMBER(OFFSET('Water Data'!$C$7,0,10*ROW('Water Data'!C141))),BT147="No",ISNUMBER(OFFSET('Water Data'!$C$7,0,10*ROW('Water Data'!C141)))),CONCATENATE("[",ROUND(OFFSET('Water Data'!$C$7,0,10*ROW('Water Data'!C141)),0),"]"),IF(AND(ISNUMBER(OFFSET('Water Data'!$C$7,0,10*ROW('Water Data'!C141))),BT147="",ISNUMBER(OFFSET('Water Data'!$C$7,0,10*ROW('Water Data'!C141)))),OFFSET('Water Data'!$C$7,0,10*ROW('Water Data'!C141)),NA())))</f>
        <v>#N/A</v>
      </c>
      <c r="F147" s="252" t="e">
        <f ca="true">+IF(AND(ISNUMBER(OFFSET('Water Data'!$C$10,0,10*ROW('Water Data'!C141))),BU147="Yes"),OFFSET('Water Data'!$C$10,0,10*ROW('Water Data'!C141)),IF(AND(ISNUMBER(OFFSET('Water Data'!$C$10,0,10*ROW('Water Data'!C141))),BU147="No",ISNUMBER(OFFSET('Water Data'!$C$10,0,10*ROW('Water Data'!C141)))),CONCATENATE("[",ROUND(OFFSET('Water Data'!$C$10,0,10*ROW('Water Data'!C141)),0),"]"),IF(AND(ISNUMBER(OFFSET('Water Data'!$C$10,0,10*ROW('Water Data'!C141))),BU147="",ISNUMBER(OFFSET('Water Data'!$C$10,0,10*ROW('Water Data'!C141)))),OFFSET('Water Data'!$C$10,0,10*ROW('Water Data'!C141)),NA())))</f>
        <v>#N/A</v>
      </c>
      <c r="G147" s="252" t="e">
        <f ca="true">+IF(AND(ISNUMBER(OFFSET('Water Data'!$D$5,0,10*ROW('Water Data'!D141))),BV147="Yes"),100-OFFSET('Water Data'!$D$5,0,10*ROW('Water Data'!D141)),IF(AND(ISNUMBER(OFFSET('Water Data'!$D$5,0,10*ROW('Water Data'!D141))),BV147="No",ISNUMBER(OFFSET('Water Data'!$D$5,0,10*ROW('Water Data'!D141)))),CONCATENATE("[",ROUND(100-OFFSET('Water Data'!$D$5,0,10*ROW('Water Data'!D141)),0),"]"),IF(AND(ISNUMBER(OFFSET('Water Data'!$D$5,0,10*ROW('Water Data'!D141))),BV147="",ISNUMBER(OFFSET('Water Data'!$D$5,0,10*ROW('Water Data'!D141)))),100-OFFSET('Water Data'!$D$5,0,10*ROW('Water Data'!D141)),NA())))</f>
        <v>#N/A</v>
      </c>
      <c r="H147" s="252" t="e">
        <f ca="true">+IF(AND(ISNUMBER(OFFSET('Water Data'!$D$7,0,10*ROW('Water Data'!D141))),BW147="Yes"),OFFSET('Water Data'!$D$7,0,10*ROW('Water Data'!D141)),IF(AND(ISNUMBER(OFFSET('Water Data'!$D$7,0,10*ROW('Water Data'!D141))),BW147="No",ISNUMBER(OFFSET('Water Data'!$D$7,0,10*ROW('Water Data'!D141)))),CONCATENATE("[",ROUND(OFFSET('Water Data'!$C$7,0,10*ROW('Water Data'!D141)),0),"]"),IF(AND(ISNUMBER(OFFSET('Water Data'!$D$7,0,10*ROW('Water Data'!D141))),BW147="",ISNUMBER(OFFSET('Water Data'!$D$7,0,10*ROW('Water Data'!D141)))),OFFSET('Water Data'!$D$7,0,10*ROW('Water Data'!D141)),NA())))</f>
        <v>#N/A</v>
      </c>
      <c r="I147" s="252" t="e">
        <f ca="true">+IF(AND(ISNUMBER(OFFSET('Water Data'!$D$10,0,10*ROW('Water Data'!D141))),BX147="Yes"),OFFSET('Water Data'!$D$10,0,10*ROW('Water Data'!D141)),IF(AND(ISNUMBER(OFFSET('Water Data'!$D$10,0,10*ROW('Water Data'!D141))),BX147="No",ISNUMBER(OFFSET('Water Data'!$D$10,0,10*ROW('Water Data'!D141)))),CONCATENATE("[",ROUND(OFFSET('Water Data'!$D$10,0,10*ROW('Water Data'!D141)),0),"]"),IF(AND(ISNUMBER(OFFSET('Water Data'!$D$10,0,10*ROW('Water Data'!D141))),BX147="",ISNUMBER(OFFSET('Water Data'!$D$10,0,10*ROW('Water Data'!D141)))),OFFSET('Water Data'!$D$10,0,10*ROW('Water Data'!D141)),NA())))</f>
        <v>#N/A</v>
      </c>
      <c r="J147" s="252" t="e">
        <f ca="true">+IF(AND(ISNUMBER(OFFSET('Water Data'!$E$5,0,10*ROW('Water Data'!E141))),BY147="Yes"),100-OFFSET('Water Data'!$E$5,0,10*ROW('Water Data'!E141)),IF(AND(ISNUMBER(OFFSET('Water Data'!$E$5,0,10*ROW('Water Data'!E141))),BY147="No",ISNUMBER(OFFSET('Water Data'!$E$5,0,10*ROW('Water Data'!E141)))),CONCATENATE("[",ROUND(100-OFFSET('Water Data'!$E$5,0,10*ROW('Water Data'!E141)),0),"]"),IF(AND(ISNUMBER(OFFSET('Water Data'!$E$5,0,10*ROW('Water Data'!E141))),BY147="",ISNUMBER(OFFSET('Water Data'!$E$5,0,10*ROW('Water Data'!E141)))),100-OFFSET('Water Data'!$E$5,0,10*ROW('Water Data'!E141)),NA())))</f>
        <v>#N/A</v>
      </c>
      <c r="K147" s="252" t="e">
        <f ca="true">+IF(AND(ISNUMBER(OFFSET('Water Data'!$E$7,0,10*ROW('Water Data'!E141))),BZ147="Yes"),OFFSET('Water Data'!$E$7,0,10*ROW('Water Data'!E141)),IF(AND(ISNUMBER(OFFSET('Water Data'!$E$7,0,10*ROW('Water Data'!E141))),BZ147="No",ISNUMBER(OFFSET('Water Data'!$E$7,0,10*ROW('Water Data'!E141)))),CONCATENATE("[",ROUND(OFFSET('Water Data'!$E$7,0,10*ROW('Water Data'!E141)),0),"]"),IF(AND(ISNUMBER(OFFSET('Water Data'!$E$7,0,10*ROW('Water Data'!E141))),BZ147="",ISNUMBER(OFFSET('Water Data'!$E$7,0,10*ROW('Water Data'!E141)))),OFFSET('Water Data'!$E$7,0,10*ROW('Water Data'!E141)),NA())))</f>
        <v>#N/A</v>
      </c>
      <c r="L147" s="252" t="e">
        <f ca="true">+IF(AND(ISNUMBER(OFFSET('Water Data'!$E$10,0,10*ROW('Water Data'!E141))),CA147="Yes"),OFFSET('Water Data'!$E$10,0,10*ROW('Water Data'!E141)),IF(AND(ISNUMBER(OFFSET('Water Data'!$E$10,0,10*ROW('Water Data'!E141))),CA147="No",ISNUMBER(OFFSET('Water Data'!$E$10,0,10*ROW('Water Data'!E141)))),CONCATENATE("[",ROUND(OFFSET('Water Data'!$E$10,0,10*ROW('Water Data'!E141)),0),"]"),IF(AND(ISNUMBER(OFFSET('Water Data'!$E$10,0,10*ROW('Water Data'!E141))),CA147="",ISNUMBER(OFFSET('Water Data'!$E$10,0,10*ROW('Water Data'!E141)))),OFFSET('Water Data'!$E$10,0,10*ROW('Water Data'!E141)),NA())))</f>
        <v>#N/A</v>
      </c>
      <c r="M147" s="252" t="e">
        <f ca="true">+IF(AND(ISNUMBER(OFFSET('Water Data'!$F$5,0,10*ROW('Water Data'!F141))),CB147="Yes"),100-OFFSET('Water Data'!$F$5,0,10*ROW('Water Data'!F141)),IF(AND(ISNUMBER(OFFSET('Water Data'!$F$5,0,10*ROW('Water Data'!F141))),CB147="No",ISNUMBER(OFFSET('Water Data'!$F$5,0,10*ROW('Water Data'!F141)))),CONCATENATE("[",ROUND(100-OFFSET('Water Data'!$F$5,0,10*ROW('Water Data'!F141)),0),"]"),IF(AND(ISNUMBER(OFFSET('Water Data'!$F$5,0,10*ROW('Water Data'!F141))),CB147="",ISNUMBER(OFFSET('Water Data'!$F$5,0,10*ROW('Water Data'!F141)))),100-OFFSET('Water Data'!$F$5,0,10*ROW('Water Data'!F141)),NA())))</f>
        <v>#N/A</v>
      </c>
      <c r="N147" s="252" t="e">
        <f ca="true">+IF(AND(ISNUMBER(OFFSET('Water Data'!$F$7,0,10*ROW('Water Data'!F141))),CC147="Yes"),OFFSET('Water Data'!$F$7,0,10*ROW('Water Data'!F141)),IF(AND(ISNUMBER(OFFSET('Water Data'!$F$7,0,10*ROW('Water Data'!F141))),CC147="No",ISNUMBER(OFFSET('Water Data'!$F$7,0,10*ROW('Water Data'!F141)))),CONCATENATE("[",ROUND(OFFSET('Water Data'!$F$7,0,10*ROW('Water Data'!F141)),0),"]"),IF(AND(ISNUMBER(OFFSET('Water Data'!$F$7,0,10*ROW('Water Data'!F141))),CC147="",ISNUMBER(OFFSET('Water Data'!$F$7,0,10*ROW('Water Data'!F141)))),OFFSET('Water Data'!$F$7,0,10*ROW('Water Data'!F141)),NA())))</f>
        <v>#N/A</v>
      </c>
      <c r="O147" s="252" t="e">
        <f ca="true">+IF(AND(ISNUMBER(OFFSET('Water Data'!$F$10,0,10*ROW('Water Data'!F141))),CD147="Yes"),OFFSET('Water Data'!$F$10,0,10*ROW('Water Data'!F141)),IF(AND(ISNUMBER(OFFSET('Water Data'!$F$10,0,10*ROW('Water Data'!F141))),CD147="No",ISNUMBER(OFFSET('Water Data'!$F$10,0,10*ROW('Water Data'!F141)))),CONCATENATE("[",ROUND(OFFSET('Water Data'!$F$10,0,10*ROW('Water Data'!F141)),0),"]"),IF(AND(ISNUMBER(OFFSET('Water Data'!$F$10,0,10*ROW('Water Data'!F141))),CD147="",ISNUMBER(OFFSET('Water Data'!$F$10,0,10*ROW('Water Data'!F141)))),OFFSET('Water Data'!$F$10,0,10*ROW('Water Data'!F141)),NA())))</f>
        <v>#N/A</v>
      </c>
      <c r="P147" s="252" t="e">
        <f ca="true">+IF(AND(ISNUMBER(OFFSET('Water Data'!$G$5,0,10*ROW('Water Data'!G141))),CE147="Yes"),100-OFFSET('Water Data'!$G$5,0,10*ROW('Water Data'!G141)),IF(AND(ISNUMBER(OFFSET('Water Data'!$G$5,0,10*ROW('Water Data'!G141))),CE147="No",ISNUMBER(OFFSET('Water Data'!$G$5,0,10*ROW('Water Data'!G141)))),CONCATENATE("[",ROUND(100-OFFSET('Water Data'!$G$5,0,10*ROW('Water Data'!G141)),0),"]"),IF(AND(ISNUMBER(OFFSET('Water Data'!$G$5,0,10*ROW('Water Data'!G141))),CE147="",ISNUMBER(OFFSET('Water Data'!$G$5,0,10*ROW('Water Data'!G141)))),100-OFFSET('Water Data'!$G$5,0,10*ROW('Water Data'!G141)),NA())))</f>
        <v>#N/A</v>
      </c>
      <c r="Q147" s="252" t="e">
        <f ca="true">+IF(AND(ISNUMBER(OFFSET('Water Data'!$G$7,0,10*ROW('Water Data'!G141))),CF147="Yes"),OFFSET('Water Data'!$G$7,0,10*ROW('Water Data'!G141)),IF(AND(ISNUMBER(OFFSET('Water Data'!$G$7,0,10*ROW('Water Data'!G141))),CF147="No",ISNUMBER(OFFSET('Water Data'!$G$7,0,10*ROW('Water Data'!G141)))),CONCATENATE("[",ROUND(OFFSET('Water Data'!$G$7,0,10*ROW('Water Data'!G141)),0),"]"),IF(AND(ISNUMBER(OFFSET('Water Data'!$G$7,0,10*ROW('Water Data'!G141))),CF147="",ISNUMBER(OFFSET('Water Data'!$G$7,0,10*ROW('Water Data'!G141)))),OFFSET('Water Data'!$G$7,0,10*ROW('Water Data'!G141)),NA())))</f>
        <v>#N/A</v>
      </c>
      <c r="R147" s="252" t="e">
        <f ca="true">+IF(AND(ISNUMBER(OFFSET('Water Data'!$G$10,0,10*ROW('Water Data'!G141))),CG147="Yes"),OFFSET('Water Data'!$G$10,0,10*ROW('Water Data'!G141)),IF(AND(ISNUMBER(OFFSET('Water Data'!$G$10,0,10*ROW('Water Data'!G141))),CG147="No",ISNUMBER(OFFSET('Water Data'!$G$10,0,10*ROW('Water Data'!G141)))),CONCATENATE("[",ROUND(OFFSET('Water Data'!$G$10,0,10*ROW('Water Data'!G141)),0),"]"),IF(AND(ISNUMBER(OFFSET('Water Data'!$G$10,0,10*ROW('Water Data'!G141))),CG147="",ISNUMBER(OFFSET('Water Data'!$G$10,0,10*ROW('Water Data'!G141)))),OFFSET('Water Data'!$G$10,0,10*ROW('Water Data'!G141)),NA())))</f>
        <v>#N/A</v>
      </c>
      <c r="S147" s="252" t="e">
        <f ca="true">+IF(AND(ISNUMBER(OFFSET('Water Data'!$H$5,0,10*ROW('Water Data'!H141))),CH147="Yes"),100-OFFSET('Water Data'!$H$5,0,10*ROW('Water Data'!H141)),IF(AND(ISNUMBER(OFFSET('Water Data'!$H$5,0,10*ROW('Water Data'!H141))),CH147="No",ISNUMBER(OFFSET('Water Data'!$H$5,0,10*ROW('Water Data'!H141)))),CONCATENATE("[",ROUND(100-OFFSET('Water Data'!$H$5,0,10*ROW('Water Data'!H141)),0),"]"),IF(AND(ISNUMBER(OFFSET('Water Data'!$H$5,0,10*ROW('Water Data'!H141))),CH147="",ISNUMBER(OFFSET('Water Data'!$H$5,0,10*ROW('Water Data'!H141)))),100-OFFSET('Water Data'!$H$5,0,10*ROW('Water Data'!H141)),NA())))</f>
        <v>#N/A</v>
      </c>
      <c r="T147" s="252" t="e">
        <f ca="true">+IF(AND(ISNUMBER(OFFSET('Water Data'!$H$7,0,10*ROW('Water Data'!H141))),CI147="Yes"),OFFSET('Water Data'!$H$7,0,10*ROW('Water Data'!H141)),IF(AND(ISNUMBER(OFFSET('Water Data'!$H$7,0,10*ROW('Water Data'!H141))),CI147="No",ISNUMBER(OFFSET('Water Data'!$H$7,0,10*ROW('Water Data'!H141)))),CONCATENATE("[",ROUND(OFFSET('Water Data'!$H$7,0,10*ROW('Water Data'!H141)),0),"]"),IF(AND(ISNUMBER(OFFSET('Water Data'!$H$7,0,10*ROW('Water Data'!H141))),CI147="",ISNUMBER(OFFSET('Water Data'!$H$7,0,10*ROW('Water Data'!H141)))),OFFSET('Water Data'!$H$7,0,10*ROW('Water Data'!H141)),NA())))</f>
        <v>#N/A</v>
      </c>
      <c r="U147" s="252" t="e">
        <f ca="true">+IF(AND(ISNUMBER(OFFSET('Water Data'!$H$10,0,10*ROW('Water Data'!H141))),CJ147="Yes"),OFFSET('Water Data'!$H$10,0,10*ROW('Water Data'!H141)),IF(AND(ISNUMBER(OFFSET('Water Data'!$H$10,0,10*ROW('Water Data'!H141))),CJ147="No",ISNUMBER(OFFSET('Water Data'!$H$10,0,10*ROW('Water Data'!H141)))),CONCATENATE("[",ROUND(OFFSET('Water Data'!$H$10,0,10*ROW('Water Data'!H141)),0),"]"),IF(AND(ISNUMBER(OFFSET('Water Data'!$H$10,0,10*ROW('Water Data'!H141))),CJ147="",ISNUMBER(OFFSET('Water Data'!$H$10,0,10*ROW('Water Data'!H141)))),OFFSET('Water Data'!$H$10,0,10*ROW('Water Data'!H141)),NA())))</f>
        <v>#N/A</v>
      </c>
      <c r="V147" s="253" t="e">
        <f ca="true">+IF(AND(ISNUMBER(OFFSET('Sanitation Data'!$C$5,0,10*ROW('Sanitation Data'!C141))),CK147="Yes"),100-OFFSET('Sanitation Data'!$C$5,0,10*ROW('Sanitation Data'!C141)),IF(AND(ISNUMBER(OFFSET('Sanitation Data'!$C$5,0,10*ROW('Sanitation Data'!C141))),CK147="No",ISNUMBER(OFFSET('Sanitation Data'!$C$5,0,10*ROW('Sanitation Data'!C141)))),CONCATENATE("[",ROUND(100-OFFSET('Sanitation Data'!$C$5,0,10*ROW('Sanitation Data'!C141)),0),"]"),IF(AND(ISNUMBER(OFFSET('Sanitation Data'!$C$5,0,10*ROW('Sanitation Data'!C141))),CK147="",ISNUMBER(OFFSET('Sanitation Data'!$C$5,0,10*ROW('Sanitation Data'!C141)))),100-OFFSET('Sanitation Data'!$C$5,0,10*ROW('Sanitation Data'!C141)),NA())))</f>
        <v>#N/A</v>
      </c>
      <c r="W147" s="253" t="e">
        <f ca="true">+IF(AND(ISNUMBER(OFFSET('Sanitation Data'!$C$7,0,10*ROW('Sanitation Data'!C141))),CL147="Yes"),OFFSET('Sanitation Data'!$C$7,0,10*ROW('Sanitation Data'!C141)),IF(AND(ISNUMBER(OFFSET('Sanitation Data'!$C$7,0,10*ROW('Sanitation Data'!C141))),CL147="No",ISNUMBER(OFFSET('Sanitation Data'!$C$7,0,10*ROW('Sanitation Data'!C141)))),CONCATENATE("[",ROUND(OFFSET('Sanitation Data'!$C$7,0,10*ROW('Sanitation Data'!C141)),0),"]"),IF(AND(ISNUMBER(OFFSET('Sanitation Data'!$C$7,0,10*ROW('Sanitation Data'!C141))),CL147="",ISNUMBER(OFFSET('Sanitation Data'!$C$7,0,10*ROW('Sanitation Data'!C141)))),OFFSET('Sanitation Data'!$C$7,0,10*ROW('Sanitation Data'!C141)),NA())))</f>
        <v>#N/A</v>
      </c>
      <c r="X147" s="253" t="e">
        <f ca="true">+IF(AND(ISNUMBER(OFFSET('Sanitation Data'!$C$11,0,10*ROW('Sanitation Data'!C141))),CM147="Yes"),OFFSET('Sanitation Data'!$C$11,0,10*ROW('Sanitation Data'!C141)),IF(AND(ISNUMBER(OFFSET('Sanitation Data'!$C$11,0,10*ROW('Sanitation Data'!C141))),CM147="No",ISNUMBER(OFFSET('Sanitation Data'!$C$11,0,10*ROW('Sanitation Data'!C141)))),CONCATENATE("[",ROUND(OFFSET('Sanitation Data'!$C$11,0,10*ROW('Sanitation Data'!C141)),0),"]"),IF(AND(ISNUMBER(OFFSET('Sanitation Data'!$C$11,0,10*ROW('Sanitation Data'!C141))),CM147="",ISNUMBER(OFFSET('Sanitation Data'!$C$11,0,10*ROW('Sanitation Data'!C141)))),OFFSET('Sanitation Data'!$C$11,0,10*ROW('Sanitation Data'!C141)),NA())))</f>
        <v>#N/A</v>
      </c>
      <c r="Y147" s="253" t="e">
        <f ca="true">+IF(AND(ISNUMBER(OFFSET('Sanitation Data'!$C$12,0,10*ROW('Sanitation Data'!C141))),CN147="Yes"),OFFSET('Sanitation Data'!$C$12,0,10*ROW('Sanitation Data'!C141)),IF(AND(ISNUMBER(OFFSET('Sanitation Data'!$C$12,0,10*ROW('Sanitation Data'!C141))),CN147="No",ISNUMBER(OFFSET('Sanitation Data'!$C$12,0,10*ROW('Sanitation Data'!C141)))),CONCATENATE("[",ROUND(OFFSET('Sanitation Data'!$C$12,0,10*ROW('Sanitation Data'!C141)),0),"]"),IF(AND(ISNUMBER(OFFSET('Sanitation Data'!$C$12,0,10*ROW('Sanitation Data'!C141))),CN147="",ISNUMBER(OFFSET('Sanitation Data'!$C$12,0,10*ROW('Sanitation Data'!C141)))),OFFSET('Sanitation Data'!$C$12,0,10*ROW('Sanitation Data'!C141)),NA())))</f>
        <v>#N/A</v>
      </c>
      <c r="Z147" s="253" t="e">
        <f ca="true">+IF(AND(ISNUMBER(OFFSET('Sanitation Data'!$C$13,0,10*ROW('Sanitation Data'!C141))),CO147="Yes"),OFFSET('Sanitation Data'!$C$13,0,10*ROW('Sanitation Data'!C141)),IF(AND(ISNUMBER(OFFSET('Sanitation Data'!$C$13,0,10*ROW('Sanitation Data'!C141))),CO147="No",ISNUMBER(OFFSET('Sanitation Data'!$C$13,0,10*ROW('Sanitation Data'!C141)))),CONCATENATE("[",ROUND(OFFSET('Sanitation Data'!$C$13,0,10*ROW('Sanitation Data'!C141)),0),"]"),IF(AND(ISNUMBER(OFFSET('Sanitation Data'!$C$13,0,10*ROW('Sanitation Data'!C141))),CO147="",ISNUMBER(OFFSET('Sanitation Data'!$C$13,0,10*ROW('Sanitation Data'!C141)))),OFFSET('Sanitation Data'!$C$13,0,10*ROW('Sanitation Data'!C141)),NA())))</f>
        <v>#N/A</v>
      </c>
      <c r="AA147" s="253" t="e">
        <f ca="true">+IF(AND(ISNUMBER(OFFSET('Sanitation Data'!$D$5,0,10*ROW('Sanitation Data'!D141))),CP147="Yes"),100-OFFSET('Sanitation Data'!$D$5,0,10*ROW('Sanitation Data'!D141)),IF(AND(ISNUMBER(OFFSET('Sanitation Data'!$D$5,0,10*ROW('Sanitation Data'!D141))),CP147="No",ISNUMBER(OFFSET('Sanitation Data'!$D$5,0,10*ROW('Sanitation Data'!D141)))),CONCATENATE("[",ROUND(100-OFFSET('Sanitation Data'!$D$5,0,10*ROW('Sanitation Data'!D141)),0),"]"),IF(AND(ISNUMBER(OFFSET('Sanitation Data'!$D$5,0,10*ROW('Sanitation Data'!D141))),CP147="",ISNUMBER(OFFSET('Sanitation Data'!$D$5,0,10*ROW('Sanitation Data'!D141)))),100-OFFSET('Sanitation Data'!$D$5,0,10*ROW('Sanitation Data'!D141)),NA())))</f>
        <v>#N/A</v>
      </c>
      <c r="AB147" s="253" t="e">
        <f ca="true">+IF(AND(ISNUMBER(OFFSET('Sanitation Data'!$D$7,0,10*ROW('Sanitation Data'!D141))),CQ147="Yes"),OFFSET('Sanitation Data'!$D$7,0,10*ROW('Sanitation Data'!G141)),IF(AND(ISNUMBER(OFFSET('Sanitation Data'!$D$7,0,10*ROW('Sanitation Data'!D141))),CQ147="No",ISNUMBER(OFFSET('Sanitation Data'!$D$7,0,10*ROW('Sanitation Data'!D141)))),CONCATENATE("[",ROUND(OFFSET('Sanitation Data'!$D$7,0,10*ROW('Sanitation Data'!D141)),0),"]"),IF(AND(ISNUMBER(OFFSET('Sanitation Data'!$D$7,0,10*ROW('Sanitation Data'!D141))),CQ147="",ISNUMBER(OFFSET('Sanitation Data'!$D$7,0,10*ROW('Sanitation Data'!D141)))),OFFSET('Sanitation Data'!$D$7,0,10*ROW('Sanitation Data'!D141)),NA())))</f>
        <v>#N/A</v>
      </c>
      <c r="AC147" s="253" t="e">
        <f ca="true">+IF(AND(ISNUMBER(OFFSET('Sanitation Data'!$D$11,0,10*ROW('Sanitation Data'!D141))),CR147="Yes"),OFFSET('Sanitation Data'!$D$11,0,10*ROW('Sanitation Data'!D141)),IF(AND(ISNUMBER(OFFSET('Sanitation Data'!$D$11,0,10*ROW('Sanitation Data'!D141))),CR147="No",ISNUMBER(OFFSET('Sanitation Data'!$D$11,0,10*ROW('Sanitation Data'!D141)))),CONCATENATE("[",ROUND(OFFSET('Sanitation Data'!$D$11,0,10*ROW('Sanitation Data'!D141)),0),"]"),IF(AND(ISNUMBER(OFFSET('Sanitation Data'!$D$11,0,10*ROW('Sanitation Data'!D141))),CR147="",ISNUMBER(OFFSET('Sanitation Data'!$D$11,0,10*ROW('Sanitation Data'!D141)))),OFFSET('Sanitation Data'!$D$11,0,10*ROW('Sanitation Data'!D141)),NA())))</f>
        <v>#N/A</v>
      </c>
      <c r="AD147" s="253" t="e">
        <f ca="true">+IF(AND(ISNUMBER(OFFSET('Sanitation Data'!$D$12,0,10*ROW('Sanitation Data'!D141))),CS147="Yes"),OFFSET('Sanitation Data'!$D$12,0,10*ROW('Sanitation Data'!D141)),IF(AND(ISNUMBER(OFFSET('Sanitation Data'!$D$12,0,10*ROW('Sanitation Data'!D141))),CS147="No",ISNUMBER(OFFSET('Sanitation Data'!$D$12,0,10*ROW('Sanitation Data'!D141)))),CONCATENATE("[",ROUND(OFFSET('Sanitation Data'!$D$12,0,10*ROW('Sanitation Data'!D141)),0),"]"),IF(AND(ISNUMBER(OFFSET('Sanitation Data'!$D$12,0,10*ROW('Sanitation Data'!D141))),CS147="",ISNUMBER(OFFSET('Sanitation Data'!$D$12,0,10*ROW('Sanitation Data'!D141)))),OFFSET('Sanitation Data'!$D$12,0,10*ROW('Sanitation Data'!D141)),NA())))</f>
        <v>#N/A</v>
      </c>
      <c r="AE147" s="253" t="e">
        <f ca="true">+IF(AND(ISNUMBER(OFFSET('Sanitation Data'!$D$13,0,10*ROW('Sanitation Data'!D141))),CT147="Yes"),OFFSET('Sanitation Data'!$D$13,0,10*ROW('Sanitation Data'!D141)),IF(AND(ISNUMBER(OFFSET('Sanitation Data'!$D$13,0,10*ROW('Sanitation Data'!D141))),CT147="No",ISNUMBER(OFFSET('Sanitation Data'!$D$13,0,10*ROW('Sanitation Data'!D141)))),CONCATENATE("[",ROUND(OFFSET('Sanitation Data'!$D$13,0,10*ROW('Sanitation Data'!D141)),0),"]"),IF(AND(ISNUMBER(OFFSET('Sanitation Data'!$D$13,0,10*ROW('Sanitation Data'!D141))),CT147="",ISNUMBER(OFFSET('Sanitation Data'!$D$13,0,10*ROW('Sanitation Data'!D141)))),OFFSET('Sanitation Data'!$D$13,0,10*ROW('Sanitation Data'!D141)),NA())))</f>
        <v>#N/A</v>
      </c>
      <c r="AF147" s="253" t="e">
        <f ca="true">+IF(AND(ISNUMBER(OFFSET('Sanitation Data'!$E$5,0,10*ROW('Sanitation Data'!E141))),CU147="Yes"),100-OFFSET('Sanitation Data'!$E$5,0,10*ROW('Sanitation Data'!E141)),IF(AND(ISNUMBER(OFFSET('Sanitation Data'!$E$5,0,10*ROW('Sanitation Data'!E141))),CU147="No",ISNUMBER(OFFSET('Sanitation Data'!$E$5,0,10*ROW('Sanitation Data'!E141)))),CONCATENATE("[",ROUND(100-OFFSET('Sanitation Data'!$E$5,0,10*ROW('Sanitation Data'!E141)),0),"]"),IF(AND(ISNUMBER(OFFSET('Sanitation Data'!$E$5,0,10*ROW('Sanitation Data'!E141))),CU147="",ISNUMBER(OFFSET('Sanitation Data'!$E$5,0,10*ROW('Sanitation Data'!E141)))),100-OFFSET('Sanitation Data'!$E$5,0,10*ROW('Sanitation Data'!E141)),NA())))</f>
        <v>#N/A</v>
      </c>
      <c r="AG147" s="253" t="e">
        <f ca="true">+IF(AND(ISNUMBER(OFFSET('Sanitation Data'!$E$7,0,10*ROW('Sanitation Data'!E141))),CV147="Yes"),OFFSET('Sanitation Data'!$E$7,0,10*ROW('Sanitation Data'!E141)),IF(AND(ISNUMBER(OFFSET('Sanitation Data'!$E$7,0,10*ROW('Sanitation Data'!E141))),CV147="No",ISNUMBER(OFFSET('Sanitation Data'!$E$7,0,10*ROW('Sanitation Data'!E141)))),CONCATENATE("[",ROUND(OFFSET('Sanitation Data'!$E$7,0,10*ROW('Sanitation Data'!E141)),0),"]"),IF(AND(ISNUMBER(OFFSET('Sanitation Data'!$E$7,0,10*ROW('Sanitation Data'!E141))),CV147="",ISNUMBER(OFFSET('Sanitation Data'!$E$7,0,10*ROW('Sanitation Data'!E141)))),OFFSET('Sanitation Data'!$E$7,0,10*ROW('Sanitation Data'!E141)),NA())))</f>
        <v>#N/A</v>
      </c>
      <c r="AH147" s="253" t="e">
        <f ca="true">+IF(AND(ISNUMBER(OFFSET('Sanitation Data'!$E$11,0,10*ROW('Sanitation Data'!E141))),CW147="Yes"),OFFSET('Sanitation Data'!$E$11,0,10*ROW('Sanitation Data'!E141)),IF(AND(ISNUMBER(OFFSET('Sanitation Data'!$E$11,0,10*ROW('Sanitation Data'!E141))),CW147="No",ISNUMBER(OFFSET('Sanitation Data'!$E$11,0,10*ROW('Sanitation Data'!E141)))),CONCATENATE("[",ROUND(OFFSET('Sanitation Data'!$E$11,0,10*ROW('Sanitation Data'!E141)),0),"]"),IF(AND(ISNUMBER(OFFSET('Sanitation Data'!$E$11,0,10*ROW('Sanitation Data'!E141))),CW147="",ISNUMBER(OFFSET('Sanitation Data'!$E$11,0,10*ROW('Sanitation Data'!E141)))),OFFSET('Sanitation Data'!$E$11,0,10*ROW('Sanitation Data'!E141)),NA())))</f>
        <v>#N/A</v>
      </c>
      <c r="AI147" s="253" t="e">
        <f ca="true">+IF(AND(ISNUMBER(OFFSET('Sanitation Data'!$E$12,0,10*ROW('Sanitation Data'!E141))),CX147="Yes"),OFFSET('Sanitation Data'!$E$12,0,10*ROW('Sanitation Data'!E141)),IF(AND(ISNUMBER(OFFSET('Sanitation Data'!$E$12,0,10*ROW('Sanitation Data'!E141))),CX147="No",ISNUMBER(OFFSET('Sanitation Data'!$E$12,0,10*ROW('Sanitation Data'!E141)))),CONCATENATE("[",ROUND(OFFSET('Sanitation Data'!$E$12,0,10*ROW('Sanitation Data'!E141)),0),"]"),IF(AND(ISNUMBER(OFFSET('Sanitation Data'!$E$12,0,10*ROW('Sanitation Data'!E141))),CX147="",ISNUMBER(OFFSET('Sanitation Data'!$E$12,0,10*ROW('Sanitation Data'!E141)))),OFFSET('Sanitation Data'!$E$12,0,10*ROW('Sanitation Data'!E141)),NA())))</f>
        <v>#N/A</v>
      </c>
      <c r="AJ147" s="253" t="e">
        <f ca="true">+IF(AND(ISNUMBER(OFFSET('Sanitation Data'!$E$13,0,10*ROW('Sanitation Data'!E141))),CY147="Yes"),OFFSET('Sanitation Data'!$E$13,0,10*ROW('Sanitation Data'!E141)),IF(AND(ISNUMBER(OFFSET('Sanitation Data'!$E$13,0,10*ROW('Sanitation Data'!E141))),CY147="No",ISNUMBER(OFFSET('Sanitation Data'!$E$13,0,10*ROW('Sanitation Data'!E141)))),CONCATENATE("[",ROUND(OFFSET('Sanitation Data'!$E$13,0,10*ROW('Sanitation Data'!E141)),0),"]"),IF(AND(ISNUMBER(OFFSET('Sanitation Data'!$E$13,0,10*ROW('Sanitation Data'!E141))),CY147="",ISNUMBER(OFFSET('Sanitation Data'!$E$13,0,10*ROW('Sanitation Data'!E141)))),OFFSET('Sanitation Data'!$E$13,0,10*ROW('Sanitation Data'!E141)),NA())))</f>
        <v>#N/A</v>
      </c>
      <c r="AK147" s="253" t="e">
        <f ca="true">+IF(AND(ISNUMBER(OFFSET('Sanitation Data'!$F$5,0,10*ROW('Sanitation Data'!F141))),CZ147="Yes"),100-OFFSET('Sanitation Data'!$F$5,0,10*ROW('Sanitation Data'!F141)),IF(AND(ISNUMBER(OFFSET('Sanitation Data'!$F$5,0,10*ROW('Sanitation Data'!F141))),CZ147="No",ISNUMBER(OFFSET('Sanitation Data'!$F$5,0,10*ROW('Sanitation Data'!F141)))),CONCATENATE("[",ROUND(100-OFFSET('Sanitation Data'!$F$5,0,10*ROW('Sanitation Data'!F141)),0),"]"),IF(AND(ISNUMBER(OFFSET('Sanitation Data'!$F$5,0,10*ROW('Sanitation Data'!F141))),CZ147="",ISNUMBER(OFFSET('Sanitation Data'!$F$5,0,10*ROW('Sanitation Data'!F141)))),100-OFFSET('Sanitation Data'!$F$5,0,10*ROW('Sanitation Data'!F141)),NA())))</f>
        <v>#N/A</v>
      </c>
      <c r="AL147" s="253" t="e">
        <f ca="true">+IF(AND(ISNUMBER(OFFSET('Sanitation Data'!$F$7,0,10*ROW('Sanitation Data'!F141))),DA147="Yes"),OFFSET('Sanitation Data'!$F$7,0,10*ROW('Sanitation Data'!F141)),IF(AND(ISNUMBER(OFFSET('Sanitation Data'!$F$7,0,10*ROW('Sanitation Data'!F141))),DA147="No",ISNUMBER(OFFSET('Sanitation Data'!$F$7,0,10*ROW('Sanitation Data'!F141)))),CONCATENATE("[",ROUND(OFFSET('Sanitation Data'!$F$7,0,10*ROW('Sanitation Data'!F141)),0),"]"),IF(AND(ISNUMBER(OFFSET('Sanitation Data'!$F$7,0,10*ROW('Sanitation Data'!F141))),DA147="",ISNUMBER(OFFSET('Sanitation Data'!$F$7,0,10*ROW('Sanitation Data'!F141)))),OFFSET('Sanitation Data'!$F$7,0,10*ROW('Sanitation Data'!F141)),NA())))</f>
        <v>#N/A</v>
      </c>
      <c r="AM147" s="253" t="e">
        <f ca="true">+IF(AND(ISNUMBER(OFFSET('Sanitation Data'!$F$11,0,10*ROW('Sanitation Data'!F141))),DB147="Yes"),OFFSET('Sanitation Data'!$F$11,0,10*ROW('Sanitation Data'!F141)),IF(AND(ISNUMBER(OFFSET('Sanitation Data'!$F$11,0,10*ROW('Sanitation Data'!F141))),DB147="No",ISNUMBER(OFFSET('Sanitation Data'!$F$11,0,10*ROW('Sanitation Data'!F141)))),CONCATENATE("[",ROUND(OFFSET('Sanitation Data'!$F$11,0,10*ROW('Sanitation Data'!F141)),0),"]"),IF(AND(ISNUMBER(OFFSET('Sanitation Data'!$F$11,0,10*ROW('Sanitation Data'!F141))),DB147="",ISNUMBER(OFFSET('Sanitation Data'!$F$11,0,10*ROW('Sanitation Data'!F141)))),OFFSET('Sanitation Data'!$F$11,0,10*ROW('Sanitation Data'!F141)),NA())))</f>
        <v>#N/A</v>
      </c>
      <c r="AN147" s="253" t="e">
        <f ca="true">+IF(AND(ISNUMBER(OFFSET('Sanitation Data'!$F$12,0,10*ROW('Sanitation Data'!F141))),DC147="Yes"),OFFSET('Sanitation Data'!$F$12,0,10*ROW('Sanitation Data'!F141)),IF(AND(ISNUMBER(OFFSET('Sanitation Data'!$F$12,0,10*ROW('Sanitation Data'!F141))),DC147="No",ISNUMBER(OFFSET('Sanitation Data'!$F$12,0,10*ROW('Sanitation Data'!F141)))),CONCATENATE("[",ROUND(OFFSET('Sanitation Data'!$F$12,0,10*ROW('Sanitation Data'!F141)),0),"]"),IF(AND(ISNUMBER(OFFSET('Sanitation Data'!$F$12,0,10*ROW('Sanitation Data'!F141))),DC147="",ISNUMBER(OFFSET('Sanitation Data'!$F$12,0,10*ROW('Sanitation Data'!F141)))),OFFSET('Sanitation Data'!$F$12,0,10*ROW('Sanitation Data'!F141)),NA())))</f>
        <v>#N/A</v>
      </c>
      <c r="AO147" s="253" t="e">
        <f ca="true">+IF(AND(ISNUMBER(OFFSET('Sanitation Data'!$F$13,0,10*ROW('Sanitation Data'!F141))),DD147="Yes"),OFFSET('Sanitation Data'!$F$13,0,10*ROW('Sanitation Data'!F141)),IF(AND(ISNUMBER(OFFSET('Sanitation Data'!$F$13,0,10*ROW('Sanitation Data'!F141))),DD147="No",ISNUMBER(OFFSET('Sanitation Data'!$F$13,0,10*ROW('Sanitation Data'!F141)))),CONCATENATE("[",ROUND(OFFSET('Sanitation Data'!$F$13,0,10*ROW('Sanitation Data'!F141)),0),"]"),IF(AND(ISNUMBER(OFFSET('Sanitation Data'!$F$13,0,10*ROW('Sanitation Data'!F141))),DD147="",ISNUMBER(OFFSET('Sanitation Data'!$F$13,0,10*ROW('Sanitation Data'!F141)))),OFFSET('Sanitation Data'!$F$13,0,10*ROW('Sanitation Data'!F141)),NA())))</f>
        <v>#N/A</v>
      </c>
      <c r="AP147" s="253" t="e">
        <f ca="true">+IF(AND(ISNUMBER(OFFSET('Sanitation Data'!$G$5,0,10*ROW('Sanitation Data'!G141))),DE147="Yes"),100-OFFSET('Sanitation Data'!$G$5,0,10*ROW('Sanitation Data'!G141)),IF(AND(ISNUMBER(OFFSET('Sanitation Data'!$G$5,0,10*ROW('Sanitation Data'!G141))),DE147="No",ISNUMBER(OFFSET('Sanitation Data'!$G$5,0,10*ROW('Sanitation Data'!G141)))),CONCATENATE("[",ROUND(100-OFFSET('Sanitation Data'!$G$5,0,10*ROW('Sanitation Data'!G141)),0),"]"),IF(AND(ISNUMBER(OFFSET('Sanitation Data'!$G$5,0,10*ROW('Sanitation Data'!G141))),DE147="",ISNUMBER(OFFSET('Sanitation Data'!$G$5,0,10*ROW('Sanitation Data'!G141)))),100-OFFSET('Sanitation Data'!$G$5,0,10*ROW('Sanitation Data'!G141)),NA())))</f>
        <v>#N/A</v>
      </c>
      <c r="AQ147" s="253" t="e">
        <f ca="true">+IF(AND(ISNUMBER(OFFSET('Sanitation Data'!$G$7,0,10*ROW('Sanitation Data'!G141))),DF147="Yes"),OFFSET('Sanitation Data'!$G$7,0,10*ROW('Sanitation Data'!G141)),IF(AND(ISNUMBER(OFFSET('Sanitation Data'!$G$7,0,10*ROW('Sanitation Data'!G141))),DF147="No",ISNUMBER(OFFSET('Sanitation Data'!$G$7,0,10*ROW('Sanitation Data'!G141)))),CONCATENATE("[",ROUND(OFFSET('Sanitation Data'!$G$7,0,10*ROW('Sanitation Data'!G141)),0),"]"),IF(AND(ISNUMBER(OFFSET('Sanitation Data'!$G$7,0,10*ROW('Sanitation Data'!G141))),DF147="",ISNUMBER(OFFSET('Sanitation Data'!$G$7,0,10*ROW('Sanitation Data'!G141)))),OFFSET('Sanitation Data'!$G$7,0,10*ROW('Sanitation Data'!G141)),NA())))</f>
        <v>#N/A</v>
      </c>
      <c r="AR147" s="253" t="e">
        <f ca="true">+IF(AND(ISNUMBER(OFFSET('Sanitation Data'!$G$11,0,10*ROW('Sanitation Data'!G141))),DG147="Yes"),OFFSET('Sanitation Data'!$G$11,0,10*ROW('Sanitation Data'!G141)),IF(AND(ISNUMBER(OFFSET('Sanitation Data'!$G$11,0,10*ROW('Sanitation Data'!G141))),DG147="No",ISNUMBER(OFFSET('Sanitation Data'!$G$11,0,10*ROW('Sanitation Data'!G141)))),CONCATENATE("[",ROUND(OFFSET('Sanitation Data'!$G$11,0,10*ROW('Sanitation Data'!G141)),0),"]"),IF(AND(ISNUMBER(OFFSET('Sanitation Data'!$G$11,0,10*ROW('Sanitation Data'!G141))),DG147="",ISNUMBER(OFFSET('Sanitation Data'!$G$11,0,10*ROW('Sanitation Data'!G141)))),OFFSET('Sanitation Data'!$G$11,0,10*ROW('Sanitation Data'!G141)),NA())))</f>
        <v>#N/A</v>
      </c>
      <c r="AS147" s="253" t="e">
        <f ca="true">+IF(AND(ISNUMBER(OFFSET('Sanitation Data'!$G$12,0,10*ROW('Sanitation Data'!G141))),DH147="Yes"),OFFSET('Sanitation Data'!$G$12,0,10*ROW('Sanitation Data'!G141)),IF(AND(ISNUMBER(OFFSET('Sanitation Data'!$G$12,0,10*ROW('Sanitation Data'!G141))),DH147="No",ISNUMBER(OFFSET('Sanitation Data'!$G$12,0,10*ROW('Sanitation Data'!G141)))),CONCATENATE("[",ROUND(OFFSET('Sanitation Data'!$G$12,0,10*ROW('Sanitation Data'!G141)),0),"]"),IF(AND(ISNUMBER(OFFSET('Sanitation Data'!$G$12,0,10*ROW('Sanitation Data'!G141))),DH147="",ISNUMBER(OFFSET('Sanitation Data'!$G$12,0,10*ROW('Sanitation Data'!G141)))),OFFSET('Sanitation Data'!$G$12,0,10*ROW('Sanitation Data'!G141)),NA())))</f>
        <v>#N/A</v>
      </c>
      <c r="AT147" s="253" t="e">
        <f ca="true">+IF(AND(ISNUMBER(OFFSET('Sanitation Data'!$G$13,0,10*ROW('Sanitation Data'!G141))),DI147="Yes"),OFFSET('Sanitation Data'!$G$13,0,10*ROW('Sanitation Data'!G141)),IF(AND(ISNUMBER(OFFSET('Sanitation Data'!$G$13,0,10*ROW('Sanitation Data'!G141))),DI147="No",ISNUMBER(OFFSET('Sanitation Data'!$G$13,0,10*ROW('Sanitation Data'!G141)))),CONCATENATE("[",ROUND(OFFSET('Sanitation Data'!$G$13,0,10*ROW('Sanitation Data'!G141)),0),"]"),IF(AND(ISNUMBER(OFFSET('Sanitation Data'!$G$13,0,10*ROW('Sanitation Data'!G141))),DI147="",ISNUMBER(OFFSET('Sanitation Data'!$G$13,0,10*ROW('Sanitation Data'!G141)))),OFFSET('Sanitation Data'!$G$13,0,10*ROW('Sanitation Data'!G141)),NA())))</f>
        <v>#N/A</v>
      </c>
      <c r="AU147" s="253" t="e">
        <f ca="true">+IF(AND(ISNUMBER(OFFSET('Sanitation Data'!$H$5,0,10*ROW('Sanitation Data'!H141))),DJ147="Yes"),100-OFFSET('Sanitation Data'!$H$5,0,10*ROW('Sanitation Data'!H141)),IF(AND(ISNUMBER(OFFSET('Sanitation Data'!$H$5,0,10*ROW('Sanitation Data'!H141))),DJ147="No",ISNUMBER(OFFSET('Sanitation Data'!$H$5,0,10*ROW('Sanitation Data'!H141)))),CONCATENATE("[",ROUND(100-OFFSET('Sanitation Data'!$H$5,0,10*ROW('Sanitation Data'!H141)),0),"]"),IF(AND(ISNUMBER(OFFSET('Sanitation Data'!$H$5,0,10*ROW('Sanitation Data'!H141))),DJ147="",ISNUMBER(OFFSET('Sanitation Data'!$H$5,0,10*ROW('Sanitation Data'!H141)))),100-OFFSET('Sanitation Data'!$H$5,0,10*ROW('Sanitation Data'!H141)),NA())))</f>
        <v>#N/A</v>
      </c>
      <c r="AV147" s="253" t="e">
        <f ca="true">+IF(AND(ISNUMBER(OFFSET('Sanitation Data'!$H$7,0,10*ROW('Sanitation Data'!H141))),DK147="Yes"),OFFSET('Sanitation Data'!$H$7,0,10*ROW('Sanitation Data'!H141)),IF(AND(ISNUMBER(OFFSET('Sanitation Data'!$H$7,0,10*ROW('Sanitation Data'!H141))),DK147="No",ISNUMBER(OFFSET('Sanitation Data'!$H$7,0,10*ROW('Sanitation Data'!H141)))),CONCATENATE("[",ROUND(OFFSET('Sanitation Data'!$H$7,0,10*ROW('Sanitation Data'!H141)),0),"]"),IF(AND(ISNUMBER(OFFSET('Sanitation Data'!$H$7,0,10*ROW('Sanitation Data'!H141))),DK147="",ISNUMBER(OFFSET('Sanitation Data'!$H$7,0,10*ROW('Sanitation Data'!H141)))),OFFSET('Sanitation Data'!$H$7,0,10*ROW('Sanitation Data'!H141)),NA())))</f>
        <v>#N/A</v>
      </c>
      <c r="AW147" s="253" t="e">
        <f ca="true">+IF(AND(ISNUMBER(OFFSET('Sanitation Data'!$H$11,0,10*ROW('Sanitation Data'!H141))),DL147="Yes"),OFFSET('Sanitation Data'!$H$11,0,10*ROW('Sanitation Data'!H141)),IF(AND(ISNUMBER(OFFSET('Sanitation Data'!$H$11,0,10*ROW('Sanitation Data'!H141))),DL147="No",ISNUMBER(OFFSET('Sanitation Data'!$H$11,0,10*ROW('Sanitation Data'!H141)))),CONCATENATE("[",ROUND(OFFSET('Sanitation Data'!$H$11,0,10*ROW('Sanitation Data'!H141)),0),"]"),IF(AND(ISNUMBER(OFFSET('Sanitation Data'!$H$11,0,10*ROW('Sanitation Data'!H141))),DL147="",ISNUMBER(OFFSET('Sanitation Data'!$H$11,0,10*ROW('Sanitation Data'!H141)))),OFFSET('Sanitation Data'!$H$11,0,10*ROW('Sanitation Data'!H141)),NA())))</f>
        <v>#N/A</v>
      </c>
      <c r="AX147" s="253" t="e">
        <f ca="true">+IF(AND(ISNUMBER(OFFSET('Sanitation Data'!$H$12,0,10*ROW('Sanitation Data'!H141))),DM147="Yes"),OFFSET('Sanitation Data'!$H$12,0,10*ROW('Sanitation Data'!H141)),IF(AND(ISNUMBER(OFFSET('Sanitation Data'!$H$12,0,10*ROW('Sanitation Data'!H141))),DM147="No",ISNUMBER(OFFSET('Sanitation Data'!$H$12,0,10*ROW('Sanitation Data'!H141)))),CONCATENATE("[",ROUND(OFFSET('Sanitation Data'!$H$12,0,10*ROW('Sanitation Data'!H141)),0),"]"),IF(AND(ISNUMBER(OFFSET('Sanitation Data'!$H$12,0,10*ROW('Sanitation Data'!H141))),DM147="",ISNUMBER(OFFSET('Sanitation Data'!$H$12,0,10*ROW('Sanitation Data'!H141)))),OFFSET('Sanitation Data'!$H$12,0,10*ROW('Sanitation Data'!H141)),NA())))</f>
        <v>#N/A</v>
      </c>
      <c r="AY147" s="253" t="e">
        <f ca="true">+IF(AND(ISNUMBER(OFFSET('Sanitation Data'!$H$13,0,10*ROW('Sanitation Data'!H141))),DN147="Yes"),OFFSET('Sanitation Data'!$H$13,0,10*ROW('Sanitation Data'!H141)),IF(AND(ISNUMBER(OFFSET('Sanitation Data'!$H$13,0,10*ROW('Sanitation Data'!H141))),DN147="No",ISNUMBER(OFFSET('Sanitation Data'!$H$13,0,10*ROW('Sanitation Data'!H141)))),CONCATENATE("[",ROUND(OFFSET('Sanitation Data'!$H$13,0,10*ROW('Sanitation Data'!H141)),0),"]"),IF(AND(ISNUMBER(OFFSET('Sanitation Data'!$H$13,0,10*ROW('Sanitation Data'!H141))),DN147="",ISNUMBER(OFFSET('Sanitation Data'!$H$13,0,10*ROW('Sanitation Data'!H141)))),OFFSET('Sanitation Data'!$H$13,0,10*ROW('Sanitation Data'!H141)),NA())))</f>
        <v>#N/A</v>
      </c>
      <c r="AZ147" s="254" t="e">
        <f ca="true">+IF(AND(ISNUMBER(OFFSET('Hygiene Data'!$C$6,0,10*ROW('Hygiene Data'!C141))),DO147="Yes"),OFFSET('Hygiene Data'!$C$6,0,10*ROW('Hygiene Data'!C141)),IF(AND(ISNUMBER(OFFSET('Hygiene Data'!$C$6,0,10*ROW('Hygiene Data'!C141))),DO147="No",ISNUMBER(OFFSET('Hygiene Data'!$C$6,0,10*ROW('Hygiene Data'!C141)))),CONCATENATE("[",ROUND(OFFSET('Hygiene Data'!$C$6,0,10*ROW('Hygiene Data'!C141)),0),"]"),IF(AND(ISNUMBER(OFFSET('Hygiene Data'!$C$6,0,10*ROW('Hygiene Data'!C141))),DO147="",ISNUMBER(OFFSET('Hygiene Data'!$C$6,0,10*ROW('Hygiene Data'!C141)))),OFFSET('Hygiene Data'!$C$6,0,10*ROW('Hygiene Data'!C141)),NA())))</f>
        <v>#N/A</v>
      </c>
      <c r="BA147" s="254" t="e">
        <f ca="true">+IF(AND(ISNUMBER(OFFSET('Hygiene Data'!$C$8,0,10*ROW('Hygiene Data'!C141))),DP147="Yes"),OFFSET('Hygiene Data'!$C$8,0,10*ROW('Hygiene Data'!C141)),IF(AND(ISNUMBER(OFFSET('Hygiene Data'!$C$8,0,10*ROW('Hygiene Data'!C141))),DP147="No",ISNUMBER(OFFSET('Hygiene Data'!$C$8,0,10*ROW('Hygiene Data'!C141)))),CONCATENATE("[",ROUND(OFFSET('Hygiene Data'!$C$8,0,10*ROW('Hygiene Data'!C141)),0),"]"),IF(AND(ISNUMBER(OFFSET('Hygiene Data'!$C$8,0,10*ROW('Hygiene Data'!C141))),DP147="",ISNUMBER(OFFSET('Hygiene Data'!$C$8,0,10*ROW('Hygiene Data'!C141)))),OFFSET('Hygiene Data'!$C$8,0,10*ROW('Hygiene Data'!C141)),NA())))</f>
        <v>#N/A</v>
      </c>
      <c r="BB147" s="254" t="e">
        <f ca="true">+IF(AND(ISNUMBER(OFFSET('Hygiene Data'!$C$10,0,10*ROW('Hygiene Data'!C141))),DQ147="Yes"),OFFSET('Hygiene Data'!$C$10,0,10*ROW('Hygiene Data'!C141)),IF(AND(ISNUMBER(OFFSET('Hygiene Data'!$C$10,0,10*ROW('Hygiene Data'!C141))),DQ147="No",ISNUMBER(OFFSET('Hygiene Data'!$C$10,0,10*ROW('Hygiene Data'!C141)))),CONCATENATE("[",ROUND(OFFSET('Hygiene Data'!$C$10,0,10*ROW('Hygiene Data'!C141)),0),"]"),IF(AND(ISNUMBER(OFFSET('Hygiene Data'!$C$10,0,10*ROW('Hygiene Data'!C141))),DQ147="",ISNUMBER(OFFSET('Hygiene Data'!$C$10,0,10*ROW('Hygiene Data'!C141)))),OFFSET('Hygiene Data'!$C$10,0,10*ROW('Hygiene Data'!C141)),NA())))</f>
        <v>#N/A</v>
      </c>
      <c r="BC147" s="254" t="e">
        <f ca="true">+IF(AND(ISNUMBER(OFFSET('Hygiene Data'!$D$6,0,10*ROW('Hygiene Data'!D141))),DR147="Yes"),OFFSET('Hygiene Data'!$D$6,0,10*ROW('Hygiene Data'!D141)),IF(AND(ISNUMBER(OFFSET('Hygiene Data'!$D$6,0,10*ROW('Hygiene Data'!D141))),DR147="No",ISNUMBER(OFFSET('Hygiene Data'!$D$6,0,10*ROW('Hygiene Data'!D141)))),CONCATENATE("[",ROUND(OFFSET('Hygiene Data'!$D$6,0,10*ROW('Hygiene Data'!D141)),0),"]"),IF(AND(ISNUMBER(OFFSET('Hygiene Data'!$D$6,0,10*ROW('Hygiene Data'!D141))),DR147="",ISNUMBER(OFFSET('Hygiene Data'!$D$6,0,10*ROW('Hygiene Data'!D141)))),OFFSET('Hygiene Data'!$D$6,0,10*ROW('Hygiene Data'!D141)),NA())))</f>
        <v>#N/A</v>
      </c>
      <c r="BD147" s="254" t="e">
        <f ca="true">+IF(AND(ISNUMBER(OFFSET('Hygiene Data'!$D$8,0,10*ROW('Hygiene Data'!D141))),DS147="Yes"),OFFSET('Hygiene Data'!$D$8,0,10*ROW('Hygiene Data'!D141)),IF(AND(ISNUMBER(OFFSET('Hygiene Data'!$D$8,0,10*ROW('Hygiene Data'!D141))),DS147="No",ISNUMBER(OFFSET('Hygiene Data'!$D$8,0,10*ROW('Hygiene Data'!D141)))),CONCATENATE("[",ROUND(OFFSET('Hygiene Data'!$D$8,0,10*ROW('Hygiene Data'!D141)),0),"]"),IF(AND(ISNUMBER(OFFSET('Hygiene Data'!$D$8,0,10*ROW('Hygiene Data'!D141))),DS147="",ISNUMBER(OFFSET('Hygiene Data'!$D$8,0,10*ROW('Hygiene Data'!D141)))),OFFSET('Hygiene Data'!$D$8,0,10*ROW('Hygiene Data'!D141)),NA())))</f>
        <v>#N/A</v>
      </c>
      <c r="BE147" s="254" t="e">
        <f ca="true">+IF(AND(ISNUMBER(OFFSET('Hygiene Data'!$D$10,0,10*ROW('Hygiene Data'!D141))),DT147="Yes"),OFFSET('Hygiene Data'!$D$10,0,10*ROW('Hygiene Data'!D141)),IF(AND(ISNUMBER(OFFSET('Hygiene Data'!$D$10,0,10*ROW('Hygiene Data'!D141))),DT147="No",ISNUMBER(OFFSET('Hygiene Data'!$D$10,0,10*ROW('Hygiene Data'!D141)))),CONCATENATE("[",ROUND(OFFSET('Hygiene Data'!$D$10,0,10*ROW('Hygiene Data'!D141)),0),"]"),IF(AND(ISNUMBER(OFFSET('Hygiene Data'!$D$10,0,10*ROW('Hygiene Data'!D141))),DT147="",ISNUMBER(OFFSET('Hygiene Data'!$D$10,0,10*ROW('Hygiene Data'!D141)))),OFFSET('Hygiene Data'!$D$10,0,10*ROW('Hygiene Data'!D141)),NA())))</f>
        <v>#N/A</v>
      </c>
      <c r="BF147" s="254" t="e">
        <f ca="true">+IF(AND(ISNUMBER(OFFSET('Hygiene Data'!$E$6,0,10*ROW('Hygiene Data'!E141))),DU147="Yes"),OFFSET('Hygiene Data'!$E$6,0,10*ROW('Hygiene Data'!E141)),IF(AND(ISNUMBER(OFFSET('Hygiene Data'!$E$6,0,10*ROW('Hygiene Data'!E141))),DU147="No",ISNUMBER(OFFSET('Hygiene Data'!$E$6,0,10*ROW('Hygiene Data'!E141)))),CONCATENATE("[",ROUND(OFFSET('Hygiene Data'!$E$6,0,10*ROW('Hygiene Data'!E141)),0),"]"),IF(AND(ISNUMBER(OFFSET('Hygiene Data'!$E$6,0,10*ROW('Hygiene Data'!E141))),DU147="",ISNUMBER(OFFSET('Hygiene Data'!$E$6,0,10*ROW('Hygiene Data'!E141)))),OFFSET('Hygiene Data'!$E$6,0,10*ROW('Hygiene Data'!E141)),NA())))</f>
        <v>#N/A</v>
      </c>
      <c r="BG147" s="254" t="e">
        <f ca="true">+IF(AND(ISNUMBER(OFFSET('Hygiene Data'!$E$8,0,10*ROW('Hygiene Data'!E141))),DV147="Yes"),OFFSET('Hygiene Data'!$E$8,0,10*ROW('Hygiene Data'!E141)),IF(AND(ISNUMBER(OFFSET('Hygiene Data'!$E$8,0,10*ROW('Hygiene Data'!E141))),DV147="No",ISNUMBER(OFFSET('Hygiene Data'!$E$8,0,10*ROW('Hygiene Data'!E141)))),CONCATENATE("[",ROUND(OFFSET('Hygiene Data'!$E$8,0,10*ROW('Hygiene Data'!E141)),0),"]"),IF(AND(ISNUMBER(OFFSET('Hygiene Data'!$E$8,0,10*ROW('Hygiene Data'!E141))),DV147="",ISNUMBER(OFFSET('Hygiene Data'!$E$8,0,10*ROW('Hygiene Data'!E141)))),OFFSET('Hygiene Data'!$E$8,0,10*ROW('Hygiene Data'!E141)),NA())))</f>
        <v>#N/A</v>
      </c>
      <c r="BH147" s="254" t="e">
        <f ca="true">+IF(AND(ISNUMBER(OFFSET('Hygiene Data'!$E$10,0,10*ROW('Hygiene Data'!E141))),DW147="Yes"),OFFSET('Hygiene Data'!$E$10,0,10*ROW('Hygiene Data'!E141)),IF(AND(ISNUMBER(OFFSET('Hygiene Data'!$E$10,0,10*ROW('Hygiene Data'!E141))),DW147="No",ISNUMBER(OFFSET('Hygiene Data'!$E$10,0,10*ROW('Hygiene Data'!E141)))),CONCATENATE("[",ROUND(OFFSET('Hygiene Data'!$E$10,0,10*ROW('Hygiene Data'!E141)),0),"]"),IF(AND(ISNUMBER(OFFSET('Hygiene Data'!$E$10,0,10*ROW('Hygiene Data'!E141))),DW147="",ISNUMBER(OFFSET('Hygiene Data'!$E$10,0,10*ROW('Hygiene Data'!E141)))),OFFSET('Hygiene Data'!$E$10,0,10*ROW('Hygiene Data'!E141)),NA())))</f>
        <v>#N/A</v>
      </c>
      <c r="BI147" s="254" t="e">
        <f ca="true">+IF(AND(ISNUMBER(OFFSET('Hygiene Data'!$F$6,0,10*ROW('Hygiene Data'!F141))),DX147="Yes"),OFFSET('Hygiene Data'!$F$6,0,10*ROW('Hygiene Data'!F141)),IF(AND(ISNUMBER(OFFSET('Hygiene Data'!$F$6,0,10*ROW('Hygiene Data'!F141))),DX147="No",ISNUMBER(OFFSET('Hygiene Data'!$F$6,0,10*ROW('Hygiene Data'!F141)))),CONCATENATE("[",ROUND(OFFSET('Hygiene Data'!$F$6,0,10*ROW('Hygiene Data'!F141)),0),"]"),IF(AND(ISNUMBER(OFFSET('Hygiene Data'!$F$6,0,10*ROW('Hygiene Data'!F141))),DX147="",ISNUMBER(OFFSET('Hygiene Data'!$F$6,0,10*ROW('Hygiene Data'!F141)))),OFFSET('Hygiene Data'!$F$6,0,10*ROW('Hygiene Data'!F141)),NA())))</f>
        <v>#N/A</v>
      </c>
      <c r="BJ147" s="254" t="e">
        <f ca="true">+IF(AND(ISNUMBER(OFFSET('Hygiene Data'!$F$8,0,10*ROW('Hygiene Data'!F141))),DY147="Yes"),OFFSET('Hygiene Data'!$F$8,0,10*ROW('Hygiene Data'!F141)),IF(AND(ISNUMBER(OFFSET('Hygiene Data'!$F$8,0,10*ROW('Hygiene Data'!F141))),DY147="No",ISNUMBER(OFFSET('Hygiene Data'!$F$8,0,10*ROW('Hygiene Data'!F141)))),CONCATENATE("[",ROUND(OFFSET('Hygiene Data'!$F$8,0,10*ROW('Hygiene Data'!F141)),0),"]"),IF(AND(ISNUMBER(OFFSET('Hygiene Data'!$F$8,0,10*ROW('Hygiene Data'!F141))),DY147="",ISNUMBER(OFFSET('Hygiene Data'!$F$8,0,10*ROW('Hygiene Data'!F141)))),OFFSET('Hygiene Data'!$F$8,0,10*ROW('Hygiene Data'!F141)),NA())))</f>
        <v>#N/A</v>
      </c>
      <c r="BK147" s="254" t="e">
        <f ca="true">+IF(AND(ISNUMBER(OFFSET('Hygiene Data'!$F$10,0,10*ROW('Hygiene Data'!F141))),DZ147="Yes"),OFFSET('Hygiene Data'!$F$10,0,10*ROW('Hygiene Data'!F141)),IF(AND(ISNUMBER(OFFSET('Hygiene Data'!$F$10,0,10*ROW('Hygiene Data'!F141))),DZ147="No",ISNUMBER(OFFSET('Hygiene Data'!$F$10,0,10*ROW('Hygiene Data'!F141)))),CONCATENATE("[",ROUND(OFFSET('Hygiene Data'!$F$10,0,10*ROW('Hygiene Data'!F141)),0),"]"),IF(AND(ISNUMBER(OFFSET('Hygiene Data'!$F$10,0,10*ROW('Hygiene Data'!F141))),DZ147="",ISNUMBER(OFFSET('Hygiene Data'!$F$10,0,10*ROW('Hygiene Data'!F141)))),OFFSET('Hygiene Data'!$F$10,0,10*ROW('Hygiene Data'!F141)),NA())))</f>
        <v>#N/A</v>
      </c>
      <c r="BL147" s="254" t="e">
        <f ca="true">+IF(AND(ISNUMBER(OFFSET('Hygiene Data'!$G$6,0,10*ROW('Hygiene Data'!G141))),EA147="Yes"),OFFSET('Hygiene Data'!$G$6,0,10*ROW('Hygiene Data'!G141)),IF(AND(ISNUMBER(OFFSET('Hygiene Data'!$G$6,0,10*ROW('Hygiene Data'!G141))),EA147="No",ISNUMBER(OFFSET('Hygiene Data'!$G$6,0,10*ROW('Hygiene Data'!G141)))),CONCATENATE("[",ROUND(OFFSET('Hygiene Data'!$G$6,0,10*ROW('Hygiene Data'!G141)),0),"]"),IF(AND(ISNUMBER(OFFSET('Hygiene Data'!$G$6,0,10*ROW('Hygiene Data'!G141))),EA147="",ISNUMBER(OFFSET('Hygiene Data'!$G$6,0,10*ROW('Hygiene Data'!G141)))),OFFSET('Hygiene Data'!$G$6,0,10*ROW('Hygiene Data'!G141)),NA())))</f>
        <v>#N/A</v>
      </c>
      <c r="BM147" s="254" t="e">
        <f ca="true">+IF(AND(ISNUMBER(OFFSET('Hygiene Data'!$G$8,0,10*ROW('Hygiene Data'!G141))),EB147="Yes"),OFFSET('Hygiene Data'!$G$8,0,10*ROW('Hygiene Data'!G141)),IF(AND(ISNUMBER(OFFSET('Hygiene Data'!$G$8,0,10*ROW('Hygiene Data'!G141))),EB147="No",ISNUMBER(OFFSET('Hygiene Data'!$G$8,0,10*ROW('Hygiene Data'!G141)))),CONCATENATE("[",ROUND(OFFSET('Hygiene Data'!$G$8,0,10*ROW('Hygiene Data'!G141)),0),"]"),IF(AND(ISNUMBER(OFFSET('Hygiene Data'!$G$8,0,10*ROW('Hygiene Data'!G141))),EB147="",ISNUMBER(OFFSET('Hygiene Data'!$G$8,0,10*ROW('Hygiene Data'!G141)))),OFFSET('Hygiene Data'!$G$8,0,10*ROW('Hygiene Data'!G141)),NA())))</f>
        <v>#N/A</v>
      </c>
      <c r="BN147" s="254" t="e">
        <f ca="true">+IF(AND(ISNUMBER(OFFSET('Hygiene Data'!$G$10,0,10*ROW('Hygiene Data'!G141))),EC147="Yes"),OFFSET('Hygiene Data'!$G$10,0,10*ROW('Hygiene Data'!G141)),IF(AND(ISNUMBER(OFFSET('Hygiene Data'!$G$10,0,10*ROW('Hygiene Data'!G141))),EC147="No",ISNUMBER(OFFSET('Hygiene Data'!$G$10,0,10*ROW('Hygiene Data'!G141)))),CONCATENATE("[",ROUND(OFFSET('Hygiene Data'!$G$10,0,10*ROW('Hygiene Data'!G141)),0),"]"),IF(AND(ISNUMBER(OFFSET('Hygiene Data'!$G$10,0,10*ROW('Hygiene Data'!G141))),EC147="",ISNUMBER(OFFSET('Hygiene Data'!$G$10,0,10*ROW('Hygiene Data'!G141)))),OFFSET('Hygiene Data'!$G$10,0,10*ROW('Hygiene Data'!G141)),NA())))</f>
        <v>#N/A</v>
      </c>
      <c r="BO147" s="254" t="e">
        <f ca="true">+IF(AND(ISNUMBER(OFFSET('Hygiene Data'!$H$6,0,10*ROW('Hygiene Data'!H141))),ED147="Yes"),OFFSET('Hygiene Data'!$H$6,0,10*ROW('Hygiene Data'!H141)),IF(AND(ISNUMBER(OFFSET('Hygiene Data'!$H$6,0,10*ROW('Hygiene Data'!H141))),ED147="No",ISNUMBER(OFFSET('Hygiene Data'!$H$6,0,10*ROW('Hygiene Data'!H141)))),CONCATENATE("[",ROUND(OFFSET('Hygiene Data'!$H$6,0,10*ROW('Hygiene Data'!H141)),0),"]"),IF(AND(ISNUMBER(OFFSET('Hygiene Data'!$H$6,0,10*ROW('Hygiene Data'!H141))),ED147="",ISNUMBER(OFFSET('Hygiene Data'!$H$6,0,10*ROW('Hygiene Data'!H141)))),OFFSET('Hygiene Data'!$H$6,0,10*ROW('Hygiene Data'!H141)),NA())))</f>
        <v>#N/A</v>
      </c>
      <c r="BP147" s="254" t="e">
        <f ca="true">+IF(AND(ISNUMBER(OFFSET('Hygiene Data'!$H$8,0,10*ROW('Hygiene Data'!H141))),EE147="Yes"),OFFSET('Hygiene Data'!$H$8,0,10*ROW('Hygiene Data'!H141)),IF(AND(ISNUMBER(OFFSET('Hygiene Data'!$H$8,0,10*ROW('Hygiene Data'!H141))),EE147="No",ISNUMBER(OFFSET('Hygiene Data'!$H$8,0,10*ROW('Hygiene Data'!H141)))),CONCATENATE("[",ROUND(OFFSET('Hygiene Data'!$H$8,0,10*ROW('Hygiene Data'!H141)),0),"]"),IF(AND(ISNUMBER(OFFSET('Hygiene Data'!$H$8,0,10*ROW('Hygiene Data'!H141))),EE147="",ISNUMBER(OFFSET('Hygiene Data'!$H$8,0,10*ROW('Hygiene Data'!H141)))),OFFSET('Hygiene Data'!$H$8,0,10*ROW('Hygiene Data'!H141)),NA())))</f>
        <v>#N/A</v>
      </c>
      <c r="BQ147" s="254" t="e">
        <f ca="true">+IF(AND(ISNUMBER(OFFSET('Hygiene Data'!$H$10,0,10*ROW('Hygiene Data'!H141))),EF147="Yes"),OFFSET('Hygiene Data'!$H$10,0,10*ROW('Hygiene Data'!H141)),IF(AND(ISNUMBER(OFFSET('Hygiene Data'!$H$10,0,10*ROW('Hygiene Data'!H141))),EF147="No",ISNUMBER(OFFSET('Hygiene Data'!$H$10,0,10*ROW('Hygiene Data'!H141)))),CONCATENATE("[",ROUND(OFFSET('Hygiene Data'!$H$10,0,10*ROW('Hygiene Data'!H141)),0),"]"),IF(AND(ISNUMBER(OFFSET('Hygiene Data'!$H$10,0,10*ROW('Hygiene Data'!H141))),EF147="",ISNUMBER(OFFSET('Hygiene Data'!$H$10,0,10*ROW('Hygiene Data'!H141)))),OFFSET('Hygiene Data'!$H$10,0,10*ROW('Hygiene Data'!H141)),NA())))</f>
        <v>#N/A</v>
      </c>
      <c r="BS147" s="36" t="str">
        <f ca="true">+IF(OFFSET('Water Data'!$C$28,0,10*ROW('Water Data'!C141))="","",OFFSET('Water Data'!$C$28,0,10*ROW('Water Data'!C141)))</f>
        <v/>
      </c>
      <c r="BT147" s="36" t="str">
        <f ca="true">+IF(OFFSET('Water Data'!$C$29,0,10*ROW('Water Data'!C141))="","",OFFSET('Water Data'!$C$29,0,10*ROW('Water Data'!C141)))</f>
        <v/>
      </c>
      <c r="BU147" s="36" t="str">
        <f ca="true">+IF(OFFSET('Water Data'!$C$30,0,10*ROW('Water Data'!C141))="","",OFFSET('Water Data'!$C$30,0,10*ROW('Water Data'!C141)))</f>
        <v/>
      </c>
      <c r="BV147" s="36" t="str">
        <f ca="true">+IF(OFFSET('Water Data'!$D$28,0,10*ROW('Water Data'!D141))="","",OFFSET('Water Data'!$D$28,0,10*ROW('Water Data'!D141)))</f>
        <v/>
      </c>
      <c r="BW147" s="36" t="str">
        <f ca="true">+IF(OFFSET('Water Data'!$D$29,0,10*ROW('Water Data'!D141))="","",OFFSET('Water Data'!$D$29,0,10*ROW('Water Data'!D141)))</f>
        <v/>
      </c>
      <c r="BX147" s="36" t="str">
        <f ca="true">+IF(OFFSET('Water Data'!$D$30,0,10*ROW('Water Data'!D141))="","",OFFSET('Water Data'!$D$30,0,10*ROW('Water Data'!D141)))</f>
        <v/>
      </c>
      <c r="BY147" s="36" t="str">
        <f ca="true">+IF(OFFSET('Water Data'!$E$28,0,10*ROW('Water Data'!E141))="","",OFFSET('Water Data'!$E$28,0,10*ROW('Water Data'!E141)))</f>
        <v/>
      </c>
      <c r="BZ147" s="36" t="str">
        <f ca="true">+IF(OFFSET('Water Data'!$E$29,0,10*ROW('Water Data'!E141))="","",OFFSET('Water Data'!$E$29,0,10*ROW('Water Data'!E141)))</f>
        <v/>
      </c>
      <c r="CA147" s="36" t="str">
        <f ca="true">+IF(OFFSET('Water Data'!$E$30,0,10*ROW('Water Data'!E141))="","",OFFSET('Water Data'!$E$30,0,10*ROW('Water Data'!E141)))</f>
        <v/>
      </c>
      <c r="CB147" s="36" t="str">
        <f ca="true">+IF(OFFSET('Water Data'!$F$28,0,10*ROW('Water Data'!F141))="","",OFFSET('Water Data'!$F$28,0,10*ROW('Water Data'!F141)))</f>
        <v/>
      </c>
      <c r="CC147" s="36" t="str">
        <f ca="true">+IF(OFFSET('Water Data'!$F$29,0,10*ROW('Water Data'!F141))="","",OFFSET('Water Data'!$F$29,0,10*ROW('Water Data'!F141)))</f>
        <v/>
      </c>
      <c r="CD147" s="36" t="str">
        <f ca="true">+IF(OFFSET('Water Data'!$F$30,0,10*ROW('Water Data'!F141))="","",OFFSET('Water Data'!$F$30,0,10*ROW('Water Data'!F141)))</f>
        <v/>
      </c>
      <c r="CE147" s="36" t="str">
        <f ca="true">+IF(OFFSET('Water Data'!$G$28,0,10*ROW('Water Data'!G141))="","",OFFSET('Water Data'!$G$28,0,10*ROW('Water Data'!G141)))</f>
        <v/>
      </c>
      <c r="CF147" s="36" t="str">
        <f ca="true">+IF(OFFSET('Water Data'!$G$29,0,10*ROW('Water Data'!G141))="","",OFFSET('Water Data'!$G$29,0,10*ROW('Water Data'!G141)))</f>
        <v/>
      </c>
      <c r="CG147" s="36" t="str">
        <f ca="true">+IF(OFFSET('Water Data'!$G$30,0,10*ROW('Water Data'!G141))="","",OFFSET('Water Data'!$G$30,0,10*ROW('Water Data'!G141)))</f>
        <v/>
      </c>
      <c r="CH147" s="36" t="str">
        <f ca="true">+IF(OFFSET('Water Data'!$H$28,0,10*ROW('Water Data'!H141))="","",OFFSET('Water Data'!$H$28,0,10*ROW('Water Data'!H141)))</f>
        <v/>
      </c>
      <c r="CI147" s="36" t="str">
        <f ca="true">+IF(OFFSET('Water Data'!$H$29,0,10*ROW('Water Data'!H141))="","",OFFSET('Water Data'!$H$29,0,10*ROW('Water Data'!H141)))</f>
        <v/>
      </c>
      <c r="CJ147" s="36" t="str">
        <f ca="true">+IF(OFFSET('Water Data'!$H$30,0,10*ROW('Water Data'!H141))="","",OFFSET('Water Data'!$H$30,0,10*ROW('Water Data'!H141)))</f>
        <v/>
      </c>
      <c r="CK147" s="36" t="str">
        <f ca="true">+IF(OFFSET('Sanitation Data'!$C$29,0,10*ROW('Sanitation Data'!C141))="","",OFFSET('Sanitation Data'!$C$29,0,10*ROW('Sanitation Data'!C141)))</f>
        <v/>
      </c>
      <c r="CL147" s="36" t="str">
        <f ca="true">+IF(OFFSET('Sanitation Data'!$C$30,0,10*ROW('Sanitation Data'!C141))="","",OFFSET('Sanitation Data'!$C$30,0,10*ROW('Sanitation Data'!C141)))</f>
        <v/>
      </c>
      <c r="CM147" s="36" t="str">
        <f ca="true">+IF(OFFSET('Sanitation Data'!$C$31,0,10*ROW('Sanitation Data'!C141))="","",OFFSET('Sanitation Data'!$C$31,0,10*ROW('Sanitation Data'!C141)))</f>
        <v/>
      </c>
      <c r="CN147" s="36" t="str">
        <f ca="true">+IF(OFFSET('Sanitation Data'!$C$32,0,10*ROW('Sanitation Data'!C141))="","",OFFSET('Sanitation Data'!$C$32,0,10*ROW('Sanitation Data'!C141)))</f>
        <v/>
      </c>
      <c r="CO147" s="36" t="str">
        <f ca="true">+IF(OFFSET('Sanitation Data'!$C$33,0,10*ROW('Sanitation Data'!C141))="","",OFFSET('Sanitation Data'!$C$33,0,10*ROW('Sanitation Data'!C141)))</f>
        <v/>
      </c>
      <c r="CP147" s="36" t="str">
        <f ca="true">+IF(OFFSET('Sanitation Data'!$D$29,0,10*ROW('Sanitation Data'!D141))="","",OFFSET('Sanitation Data'!$D$29,0,10*ROW('Sanitation Data'!D141)))</f>
        <v/>
      </c>
      <c r="CQ147" s="36" t="str">
        <f ca="true">+IF(OFFSET('Sanitation Data'!$D$30,0,10*ROW('Sanitation Data'!D141))="","",OFFSET('Sanitation Data'!$D$30,0,10*ROW('Sanitation Data'!D141)))</f>
        <v/>
      </c>
      <c r="CR147" s="36" t="str">
        <f ca="true">+IF(OFFSET('Sanitation Data'!$D$31,0,10*ROW('Sanitation Data'!D141))="","",OFFSET('Sanitation Data'!$D$31,0,10*ROW('Sanitation Data'!D141)))</f>
        <v/>
      </c>
      <c r="CS147" s="36" t="str">
        <f ca="true">+IF(OFFSET('Sanitation Data'!$D$32,0,10*ROW('Sanitation Data'!D141))="","",OFFSET('Sanitation Data'!$D$32,0,10*ROW('Sanitation Data'!D141)))</f>
        <v/>
      </c>
      <c r="CT147" s="36" t="str">
        <f ca="true">+IF(OFFSET('Sanitation Data'!$D$33,0,10*ROW('Sanitation Data'!D141))="","",OFFSET('Sanitation Data'!$D$33,0,10*ROW('Sanitation Data'!D141)))</f>
        <v/>
      </c>
      <c r="CU147" s="36" t="str">
        <f ca="true">+IF(OFFSET('Sanitation Data'!$E$29,0,10*ROW('Sanitation Data'!E141))="","",OFFSET('Sanitation Data'!$E$29,0,10*ROW('Sanitation Data'!E141)))</f>
        <v/>
      </c>
      <c r="CV147" s="36" t="str">
        <f ca="true">+IF(OFFSET('Sanitation Data'!$E$30,0,10*ROW('Sanitation Data'!E141))="","",OFFSET('Sanitation Data'!$E$30,0,10*ROW('Sanitation Data'!E141)))</f>
        <v/>
      </c>
      <c r="CW147" s="36" t="str">
        <f ca="true">+IF(OFFSET('Sanitation Data'!$E$31,0,10*ROW('Sanitation Data'!E141))="","",OFFSET('Sanitation Data'!$E$31,0,10*ROW('Sanitation Data'!E141)))</f>
        <v/>
      </c>
      <c r="CX147" s="36" t="str">
        <f ca="true">+IF(OFFSET('Sanitation Data'!$E$32,0,10*ROW('Sanitation Data'!E141))="","",OFFSET('Sanitation Data'!$E$32,0,10*ROW('Sanitation Data'!E141)))</f>
        <v/>
      </c>
      <c r="CY147" s="36" t="str">
        <f ca="true">+IF(OFFSET('Sanitation Data'!$E$33,0,10*ROW('Sanitation Data'!E141))="","",OFFSET('Sanitation Data'!$E$33,0,10*ROW('Sanitation Data'!E141)))</f>
        <v/>
      </c>
      <c r="CZ147" s="36" t="str">
        <f ca="true">+IF(OFFSET('Sanitation Data'!$F$29,0,10*ROW('Sanitation Data'!F141))="","",OFFSET('Sanitation Data'!$F$29,0,10*ROW('Sanitation Data'!F141)))</f>
        <v/>
      </c>
      <c r="DA147" s="36" t="str">
        <f ca="true">+IF(OFFSET('Sanitation Data'!$F$30,0,10*ROW('Sanitation Data'!F141))="","",OFFSET('Sanitation Data'!$F$30,0,10*ROW('Sanitation Data'!F141)))</f>
        <v/>
      </c>
      <c r="DB147" s="36" t="str">
        <f ca="true">+IF(OFFSET('Sanitation Data'!$F$31,0,10*ROW('Sanitation Data'!F141))="","",OFFSET('Sanitation Data'!$F$31,0,10*ROW('Sanitation Data'!F141)))</f>
        <v/>
      </c>
      <c r="DC147" s="36" t="str">
        <f ca="true">+IF(OFFSET('Sanitation Data'!$F$32,0,10*ROW('Sanitation Data'!F141))="","",OFFSET('Sanitation Data'!$F$32,0,10*ROW('Sanitation Data'!F141)))</f>
        <v/>
      </c>
      <c r="DD147" s="36" t="str">
        <f ca="true">+IF(OFFSET('Sanitation Data'!$F$33,0,10*ROW('Sanitation Data'!F141))="","",OFFSET('Sanitation Data'!$F$33,0,10*ROW('Sanitation Data'!F141)))</f>
        <v/>
      </c>
      <c r="DE147" s="36" t="str">
        <f ca="true">+IF(OFFSET('Sanitation Data'!$G$29,0,10*ROW('Sanitation Data'!G141))="","",OFFSET('Sanitation Data'!$G$29,0,10*ROW('Sanitation Data'!G141)))</f>
        <v/>
      </c>
      <c r="DF147" s="36" t="str">
        <f ca="true">+IF(OFFSET('Sanitation Data'!$G$30,0,10*ROW('Sanitation Data'!G141))="","",OFFSET('Sanitation Data'!$G$30,0,10*ROW('Sanitation Data'!G141)))</f>
        <v/>
      </c>
      <c r="DG147" s="36" t="str">
        <f ca="true">+IF(OFFSET('Sanitation Data'!$G$31,0,10*ROW('Sanitation Data'!G141))="","",OFFSET('Sanitation Data'!$G$31,0,10*ROW('Sanitation Data'!G141)))</f>
        <v/>
      </c>
      <c r="DH147" s="36" t="str">
        <f ca="true">+IF(OFFSET('Sanitation Data'!$G$32,0,10*ROW('Sanitation Data'!G141))="","",OFFSET('Sanitation Data'!$G$32,0,10*ROW('Sanitation Data'!G141)))</f>
        <v/>
      </c>
      <c r="DI147" s="36" t="str">
        <f ca="true">+IF(OFFSET('Sanitation Data'!$G$33,0,10*ROW('Sanitation Data'!G141))="","",OFFSET('Sanitation Data'!$G$33,0,10*ROW('Sanitation Data'!G141)))</f>
        <v/>
      </c>
      <c r="DJ147" s="36" t="str">
        <f ca="true">+IF(OFFSET('Sanitation Data'!$H$29,0,10*ROW('Sanitation Data'!H141))="","",OFFSET('Sanitation Data'!$H$29,0,10*ROW('Sanitation Data'!H141)))</f>
        <v/>
      </c>
      <c r="DK147" s="36" t="str">
        <f ca="true">+IF(OFFSET('Sanitation Data'!$H$30,0,10*ROW('Sanitation Data'!H141))="","",OFFSET('Sanitation Data'!$H$30,0,10*ROW('Sanitation Data'!H141)))</f>
        <v/>
      </c>
      <c r="DL147" s="36" t="str">
        <f ca="true">+IF(OFFSET('Sanitation Data'!$H$31,0,10*ROW('Sanitation Data'!H141))="","",OFFSET('Sanitation Data'!$H$31,0,10*ROW('Sanitation Data'!H141)))</f>
        <v/>
      </c>
      <c r="DM147" s="36" t="str">
        <f ca="true">+IF(OFFSET('Sanitation Data'!$H$32,0,10*ROW('Sanitation Data'!H141))="","",OFFSET('Sanitation Data'!$H$32,0,10*ROW('Sanitation Data'!H141)))</f>
        <v/>
      </c>
      <c r="DN147" s="36" t="str">
        <f ca="true">+IF(OFFSET('Sanitation Data'!$H$33,0,10*ROW('Sanitation Data'!H141))="","",OFFSET('Sanitation Data'!$H$33,0,10*ROW('Sanitation Data'!H141)))</f>
        <v/>
      </c>
      <c r="DO147" s="36" t="str">
        <f ca="true">+IF(OFFSET('Hygiene Data'!$C$12,0,10*ROW('Hygiene Data'!C141))="","",OFFSET('Hygiene Data'!$C$12,0,10*ROW('Hygiene Data'!C141)))</f>
        <v/>
      </c>
      <c r="DP147" s="36" t="str">
        <f ca="true">+IF(OFFSET('Hygiene Data'!$C$13,0,10*ROW('Hygiene Data'!C141))="","",OFFSET('Hygiene Data'!$C$13,0,10*ROW('Hygiene Data'!C141)))</f>
        <v/>
      </c>
      <c r="DQ147" s="36" t="str">
        <f ca="true">+IF(OFFSET('Hygiene Data'!$C$14,0,10*ROW('Hygiene Data'!C141))="","",OFFSET('Hygiene Data'!$C$14,0,10*ROW('Hygiene Data'!C141)))</f>
        <v/>
      </c>
      <c r="DR147" s="36" t="str">
        <f ca="true">+IF(OFFSET('Hygiene Data'!$D$12,0,10*ROW('Hygiene Data'!D141))="","",OFFSET('Hygiene Data'!$D$12,0,10*ROW('Hygiene Data'!D141)))</f>
        <v/>
      </c>
      <c r="DS147" s="36" t="str">
        <f ca="true">+IF(OFFSET('Hygiene Data'!$D$13,0,10*ROW('Hygiene Data'!D141))="","",OFFSET('Hygiene Data'!$D$13,0,10*ROW('Hygiene Data'!D141)))</f>
        <v/>
      </c>
      <c r="DT147" s="36" t="str">
        <f ca="true">+IF(OFFSET('Hygiene Data'!$D$14,0,10*ROW('Hygiene Data'!D141))="","",OFFSET('Hygiene Data'!$D$14,0,10*ROW('Hygiene Data'!D141)))</f>
        <v/>
      </c>
      <c r="DU147" s="36" t="str">
        <f ca="true">+IF(OFFSET('Hygiene Data'!$E$12,0,10*ROW('Hygiene Data'!E141))="","",OFFSET('Hygiene Data'!$E$12,0,10*ROW('Hygiene Data'!E141)))</f>
        <v/>
      </c>
      <c r="DV147" s="36" t="str">
        <f ca="true">+IF(OFFSET('Hygiene Data'!$E$13,0,10*ROW('Hygiene Data'!E141))="","",OFFSET('Hygiene Data'!$E$13,0,10*ROW('Hygiene Data'!E141)))</f>
        <v/>
      </c>
      <c r="DW147" s="36" t="str">
        <f ca="true">+IF(OFFSET('Hygiene Data'!$E$14,0,10*ROW('Hygiene Data'!E141))="","",OFFSET('Hygiene Data'!$E$14,0,10*ROW('Hygiene Data'!E141)))</f>
        <v/>
      </c>
      <c r="DX147" s="36" t="str">
        <f ca="true">+IF(OFFSET('Hygiene Data'!$F$12,0,10*ROW('Hygiene Data'!F141))="","",OFFSET('Hygiene Data'!$F$12,0,10*ROW('Hygiene Data'!F141)))</f>
        <v/>
      </c>
      <c r="DY147" s="36" t="str">
        <f ca="true">+IF(OFFSET('Hygiene Data'!$F$13,0,10*ROW('Hygiene Data'!F141))="","",OFFSET('Hygiene Data'!$F$13,0,10*ROW('Hygiene Data'!F141)))</f>
        <v/>
      </c>
      <c r="DZ147" s="36" t="str">
        <f ca="true">+IF(OFFSET('Hygiene Data'!$F$14,0,10*ROW('Hygiene Data'!F141))="","",OFFSET('Hygiene Data'!$F$14,0,10*ROW('Hygiene Data'!F141)))</f>
        <v/>
      </c>
      <c r="EA147" s="36" t="str">
        <f ca="true">+IF(OFFSET('Hygiene Data'!$G$12,0,10*ROW('Hygiene Data'!G141))="","",OFFSET('Hygiene Data'!$G$12,0,10*ROW('Hygiene Data'!G141)))</f>
        <v/>
      </c>
      <c r="EB147" s="36" t="str">
        <f ca="true">+IF(OFFSET('Hygiene Data'!$G$13,0,10*ROW('Hygiene Data'!G141))="","",OFFSET('Hygiene Data'!$G$13,0,10*ROW('Hygiene Data'!G141)))</f>
        <v/>
      </c>
      <c r="EC147" s="36" t="str">
        <f ca="true">+IF(OFFSET('Hygiene Data'!$G$14,0,10*ROW('Hygiene Data'!G141))="","",OFFSET('Hygiene Data'!$G$14,0,10*ROW('Hygiene Data'!G141)))</f>
        <v/>
      </c>
      <c r="ED147" s="36" t="str">
        <f ca="true">+IF(OFFSET('Hygiene Data'!$H$12,0,10*ROW('Hygiene Data'!H141))="","",OFFSET('Hygiene Data'!$H$12,0,10*ROW('Hygiene Data'!H141)))</f>
        <v/>
      </c>
      <c r="EE147" s="36" t="str">
        <f ca="true">+IF(OFFSET('Hygiene Data'!$H$13,0,10*ROW('Hygiene Data'!H141))="","",OFFSET('Hygiene Data'!$H$13,0,10*ROW('Hygiene Data'!H141)))</f>
        <v/>
      </c>
      <c r="EF147" s="36" t="str">
        <f ca="true">+IF(OFFSET('Hygiene Data'!$H$14,0,10*ROW('Hygiene Data'!H141))="","",OFFSET('Hygiene Data'!$H$14,0,10*ROW('Hygiene Data'!H141)))</f>
        <v/>
      </c>
    </row>
    <row r="148" x14ac:dyDescent="0.2">
      <c r="A148" s="59" t="str">
        <f ca="true">+IF(OFFSET('Water Data'!$B$1,0,10*ROW('Water Data'!B145))="","",OFFSET('Water Data'!$B$1,0,10*ROW('Water Data'!B145)))</f>
        <v/>
      </c>
      <c r="B148" s="59" t="str">
        <f ca="true">+IF(OFFSET('Water Data'!$A$3,0,10*ROW('Water Data'!A145))="","",OFFSET('Water Data'!$A$3,0,10*ROW('Water Data'!A145)))</f>
        <v/>
      </c>
      <c r="C148" s="59" t="str">
        <f ca="true">+IF(OFFSET('Water Data'!$C$3,0,10*ROW('Water Data'!C145))="","",OFFSET('Water Data'!$C$3,0,10*ROW('Water Data'!C145)))</f>
        <v/>
      </c>
      <c r="D148" s="252" t="e">
        <f ca="true">+IF(AND(ISNUMBER(OFFSET('Water Data'!$C$5,0,10*ROW('Water Data'!C142))),BS148="Yes"),100-OFFSET('Water Data'!$C$5,0,10*ROW('Water Data'!C142)),IF(AND(ISNUMBER(OFFSET('Water Data'!$C$5,0,10*ROW('Water Data'!C142))),BS148="No",ISNUMBER(OFFSET('Water Data'!$C$5,0,10*ROW('Water Data'!C142)))),CONCATENATE("[",ROUND(100-OFFSET('Water Data'!$C$5,0,10*ROW('Water Data'!C142)),0),"]"),IF(AND(ISNUMBER(OFFSET('Water Data'!$C$5,0,10*ROW('Water Data'!C142))),BS148="",ISNUMBER(OFFSET('Water Data'!$C$5,0,10*ROW('Water Data'!C142)))),100-OFFSET('Water Data'!$C$5,0,10*ROW('Water Data'!C142)),NA())))</f>
        <v>#N/A</v>
      </c>
      <c r="E148" s="252" t="e">
        <f ca="true">+IF(AND(ISNUMBER(OFFSET('Water Data'!$C$7,0,10*ROW('Water Data'!D142))),BT148="Yes"),OFFSET('Water Data'!$C$7,0,10*ROW('Water Data'!C142)),IF(AND(ISNUMBER(OFFSET('Water Data'!$C$7,0,10*ROW('Water Data'!C142))),BT148="No",ISNUMBER(OFFSET('Water Data'!$C$7,0,10*ROW('Water Data'!C142)))),CONCATENATE("[",ROUND(OFFSET('Water Data'!$C$7,0,10*ROW('Water Data'!C142)),0),"]"),IF(AND(ISNUMBER(OFFSET('Water Data'!$C$7,0,10*ROW('Water Data'!C142))),BT148="",ISNUMBER(OFFSET('Water Data'!$C$7,0,10*ROW('Water Data'!C142)))),OFFSET('Water Data'!$C$7,0,10*ROW('Water Data'!C142)),NA())))</f>
        <v>#N/A</v>
      </c>
      <c r="F148" s="252" t="e">
        <f ca="true">+IF(AND(ISNUMBER(OFFSET('Water Data'!$C$10,0,10*ROW('Water Data'!C142))),BU148="Yes"),OFFSET('Water Data'!$C$10,0,10*ROW('Water Data'!C142)),IF(AND(ISNUMBER(OFFSET('Water Data'!$C$10,0,10*ROW('Water Data'!C142))),BU148="No",ISNUMBER(OFFSET('Water Data'!$C$10,0,10*ROW('Water Data'!C142)))),CONCATENATE("[",ROUND(OFFSET('Water Data'!$C$10,0,10*ROW('Water Data'!C142)),0),"]"),IF(AND(ISNUMBER(OFFSET('Water Data'!$C$10,0,10*ROW('Water Data'!C142))),BU148="",ISNUMBER(OFFSET('Water Data'!$C$10,0,10*ROW('Water Data'!C142)))),OFFSET('Water Data'!$C$10,0,10*ROW('Water Data'!C142)),NA())))</f>
        <v>#N/A</v>
      </c>
      <c r="G148" s="252" t="e">
        <f ca="true">+IF(AND(ISNUMBER(OFFSET('Water Data'!$D$5,0,10*ROW('Water Data'!D142))),BV148="Yes"),100-OFFSET('Water Data'!$D$5,0,10*ROW('Water Data'!D142)),IF(AND(ISNUMBER(OFFSET('Water Data'!$D$5,0,10*ROW('Water Data'!D142))),BV148="No",ISNUMBER(OFFSET('Water Data'!$D$5,0,10*ROW('Water Data'!D142)))),CONCATENATE("[",ROUND(100-OFFSET('Water Data'!$D$5,0,10*ROW('Water Data'!D142)),0),"]"),IF(AND(ISNUMBER(OFFSET('Water Data'!$D$5,0,10*ROW('Water Data'!D142))),BV148="",ISNUMBER(OFFSET('Water Data'!$D$5,0,10*ROW('Water Data'!D142)))),100-OFFSET('Water Data'!$D$5,0,10*ROW('Water Data'!D142)),NA())))</f>
        <v>#N/A</v>
      </c>
      <c r="H148" s="252" t="e">
        <f ca="true">+IF(AND(ISNUMBER(OFFSET('Water Data'!$D$7,0,10*ROW('Water Data'!D142))),BW148="Yes"),OFFSET('Water Data'!$D$7,0,10*ROW('Water Data'!D142)),IF(AND(ISNUMBER(OFFSET('Water Data'!$D$7,0,10*ROW('Water Data'!D142))),BW148="No",ISNUMBER(OFFSET('Water Data'!$D$7,0,10*ROW('Water Data'!D142)))),CONCATENATE("[",ROUND(OFFSET('Water Data'!$C$7,0,10*ROW('Water Data'!D142)),0),"]"),IF(AND(ISNUMBER(OFFSET('Water Data'!$D$7,0,10*ROW('Water Data'!D142))),BW148="",ISNUMBER(OFFSET('Water Data'!$D$7,0,10*ROW('Water Data'!D142)))),OFFSET('Water Data'!$D$7,0,10*ROW('Water Data'!D142)),NA())))</f>
        <v>#N/A</v>
      </c>
      <c r="I148" s="252" t="e">
        <f ca="true">+IF(AND(ISNUMBER(OFFSET('Water Data'!$D$10,0,10*ROW('Water Data'!D142))),BX148="Yes"),OFFSET('Water Data'!$D$10,0,10*ROW('Water Data'!D142)),IF(AND(ISNUMBER(OFFSET('Water Data'!$D$10,0,10*ROW('Water Data'!D142))),BX148="No",ISNUMBER(OFFSET('Water Data'!$D$10,0,10*ROW('Water Data'!D142)))),CONCATENATE("[",ROUND(OFFSET('Water Data'!$D$10,0,10*ROW('Water Data'!D142)),0),"]"),IF(AND(ISNUMBER(OFFSET('Water Data'!$D$10,0,10*ROW('Water Data'!D142))),BX148="",ISNUMBER(OFFSET('Water Data'!$D$10,0,10*ROW('Water Data'!D142)))),OFFSET('Water Data'!$D$10,0,10*ROW('Water Data'!D142)),NA())))</f>
        <v>#N/A</v>
      </c>
      <c r="J148" s="252" t="e">
        <f ca="true">+IF(AND(ISNUMBER(OFFSET('Water Data'!$E$5,0,10*ROW('Water Data'!E142))),BY148="Yes"),100-OFFSET('Water Data'!$E$5,0,10*ROW('Water Data'!E142)),IF(AND(ISNUMBER(OFFSET('Water Data'!$E$5,0,10*ROW('Water Data'!E142))),BY148="No",ISNUMBER(OFFSET('Water Data'!$E$5,0,10*ROW('Water Data'!E142)))),CONCATENATE("[",ROUND(100-OFFSET('Water Data'!$E$5,0,10*ROW('Water Data'!E142)),0),"]"),IF(AND(ISNUMBER(OFFSET('Water Data'!$E$5,0,10*ROW('Water Data'!E142))),BY148="",ISNUMBER(OFFSET('Water Data'!$E$5,0,10*ROW('Water Data'!E142)))),100-OFFSET('Water Data'!$E$5,0,10*ROW('Water Data'!E142)),NA())))</f>
        <v>#N/A</v>
      </c>
      <c r="K148" s="252" t="e">
        <f ca="true">+IF(AND(ISNUMBER(OFFSET('Water Data'!$E$7,0,10*ROW('Water Data'!E142))),BZ148="Yes"),OFFSET('Water Data'!$E$7,0,10*ROW('Water Data'!E142)),IF(AND(ISNUMBER(OFFSET('Water Data'!$E$7,0,10*ROW('Water Data'!E142))),BZ148="No",ISNUMBER(OFFSET('Water Data'!$E$7,0,10*ROW('Water Data'!E142)))),CONCATENATE("[",ROUND(OFFSET('Water Data'!$E$7,0,10*ROW('Water Data'!E142)),0),"]"),IF(AND(ISNUMBER(OFFSET('Water Data'!$E$7,0,10*ROW('Water Data'!E142))),BZ148="",ISNUMBER(OFFSET('Water Data'!$E$7,0,10*ROW('Water Data'!E142)))),OFFSET('Water Data'!$E$7,0,10*ROW('Water Data'!E142)),NA())))</f>
        <v>#N/A</v>
      </c>
      <c r="L148" s="252" t="e">
        <f ca="true">+IF(AND(ISNUMBER(OFFSET('Water Data'!$E$10,0,10*ROW('Water Data'!E142))),CA148="Yes"),OFFSET('Water Data'!$E$10,0,10*ROW('Water Data'!E142)),IF(AND(ISNUMBER(OFFSET('Water Data'!$E$10,0,10*ROW('Water Data'!E142))),CA148="No",ISNUMBER(OFFSET('Water Data'!$E$10,0,10*ROW('Water Data'!E142)))),CONCATENATE("[",ROUND(OFFSET('Water Data'!$E$10,0,10*ROW('Water Data'!E142)),0),"]"),IF(AND(ISNUMBER(OFFSET('Water Data'!$E$10,0,10*ROW('Water Data'!E142))),CA148="",ISNUMBER(OFFSET('Water Data'!$E$10,0,10*ROW('Water Data'!E142)))),OFFSET('Water Data'!$E$10,0,10*ROW('Water Data'!E142)),NA())))</f>
        <v>#N/A</v>
      </c>
      <c r="M148" s="252" t="e">
        <f ca="true">+IF(AND(ISNUMBER(OFFSET('Water Data'!$F$5,0,10*ROW('Water Data'!F142))),CB148="Yes"),100-OFFSET('Water Data'!$F$5,0,10*ROW('Water Data'!F142)),IF(AND(ISNUMBER(OFFSET('Water Data'!$F$5,0,10*ROW('Water Data'!F142))),CB148="No",ISNUMBER(OFFSET('Water Data'!$F$5,0,10*ROW('Water Data'!F142)))),CONCATENATE("[",ROUND(100-OFFSET('Water Data'!$F$5,0,10*ROW('Water Data'!F142)),0),"]"),IF(AND(ISNUMBER(OFFSET('Water Data'!$F$5,0,10*ROW('Water Data'!F142))),CB148="",ISNUMBER(OFFSET('Water Data'!$F$5,0,10*ROW('Water Data'!F142)))),100-OFFSET('Water Data'!$F$5,0,10*ROW('Water Data'!F142)),NA())))</f>
        <v>#N/A</v>
      </c>
      <c r="N148" s="252" t="e">
        <f ca="true">+IF(AND(ISNUMBER(OFFSET('Water Data'!$F$7,0,10*ROW('Water Data'!F142))),CC148="Yes"),OFFSET('Water Data'!$F$7,0,10*ROW('Water Data'!F142)),IF(AND(ISNUMBER(OFFSET('Water Data'!$F$7,0,10*ROW('Water Data'!F142))),CC148="No",ISNUMBER(OFFSET('Water Data'!$F$7,0,10*ROW('Water Data'!F142)))),CONCATENATE("[",ROUND(OFFSET('Water Data'!$F$7,0,10*ROW('Water Data'!F142)),0),"]"),IF(AND(ISNUMBER(OFFSET('Water Data'!$F$7,0,10*ROW('Water Data'!F142))),CC148="",ISNUMBER(OFFSET('Water Data'!$F$7,0,10*ROW('Water Data'!F142)))),OFFSET('Water Data'!$F$7,0,10*ROW('Water Data'!F142)),NA())))</f>
        <v>#N/A</v>
      </c>
      <c r="O148" s="252" t="e">
        <f ca="true">+IF(AND(ISNUMBER(OFFSET('Water Data'!$F$10,0,10*ROW('Water Data'!F142))),CD148="Yes"),OFFSET('Water Data'!$F$10,0,10*ROW('Water Data'!F142)),IF(AND(ISNUMBER(OFFSET('Water Data'!$F$10,0,10*ROW('Water Data'!F142))),CD148="No",ISNUMBER(OFFSET('Water Data'!$F$10,0,10*ROW('Water Data'!F142)))),CONCATENATE("[",ROUND(OFFSET('Water Data'!$F$10,0,10*ROW('Water Data'!F142)),0),"]"),IF(AND(ISNUMBER(OFFSET('Water Data'!$F$10,0,10*ROW('Water Data'!F142))),CD148="",ISNUMBER(OFFSET('Water Data'!$F$10,0,10*ROW('Water Data'!F142)))),OFFSET('Water Data'!$F$10,0,10*ROW('Water Data'!F142)),NA())))</f>
        <v>#N/A</v>
      </c>
      <c r="P148" s="252" t="e">
        <f ca="true">+IF(AND(ISNUMBER(OFFSET('Water Data'!$G$5,0,10*ROW('Water Data'!G142))),CE148="Yes"),100-OFFSET('Water Data'!$G$5,0,10*ROW('Water Data'!G142)),IF(AND(ISNUMBER(OFFSET('Water Data'!$G$5,0,10*ROW('Water Data'!G142))),CE148="No",ISNUMBER(OFFSET('Water Data'!$G$5,0,10*ROW('Water Data'!G142)))),CONCATENATE("[",ROUND(100-OFFSET('Water Data'!$G$5,0,10*ROW('Water Data'!G142)),0),"]"),IF(AND(ISNUMBER(OFFSET('Water Data'!$G$5,0,10*ROW('Water Data'!G142))),CE148="",ISNUMBER(OFFSET('Water Data'!$G$5,0,10*ROW('Water Data'!G142)))),100-OFFSET('Water Data'!$G$5,0,10*ROW('Water Data'!G142)),NA())))</f>
        <v>#N/A</v>
      </c>
      <c r="Q148" s="252" t="e">
        <f ca="true">+IF(AND(ISNUMBER(OFFSET('Water Data'!$G$7,0,10*ROW('Water Data'!G142))),CF148="Yes"),OFFSET('Water Data'!$G$7,0,10*ROW('Water Data'!G142)),IF(AND(ISNUMBER(OFFSET('Water Data'!$G$7,0,10*ROW('Water Data'!G142))),CF148="No",ISNUMBER(OFFSET('Water Data'!$G$7,0,10*ROW('Water Data'!G142)))),CONCATENATE("[",ROUND(OFFSET('Water Data'!$G$7,0,10*ROW('Water Data'!G142)),0),"]"),IF(AND(ISNUMBER(OFFSET('Water Data'!$G$7,0,10*ROW('Water Data'!G142))),CF148="",ISNUMBER(OFFSET('Water Data'!$G$7,0,10*ROW('Water Data'!G142)))),OFFSET('Water Data'!$G$7,0,10*ROW('Water Data'!G142)),NA())))</f>
        <v>#N/A</v>
      </c>
      <c r="R148" s="252" t="e">
        <f ca="true">+IF(AND(ISNUMBER(OFFSET('Water Data'!$G$10,0,10*ROW('Water Data'!G142))),CG148="Yes"),OFFSET('Water Data'!$G$10,0,10*ROW('Water Data'!G142)),IF(AND(ISNUMBER(OFFSET('Water Data'!$G$10,0,10*ROW('Water Data'!G142))),CG148="No",ISNUMBER(OFFSET('Water Data'!$G$10,0,10*ROW('Water Data'!G142)))),CONCATENATE("[",ROUND(OFFSET('Water Data'!$G$10,0,10*ROW('Water Data'!G142)),0),"]"),IF(AND(ISNUMBER(OFFSET('Water Data'!$G$10,0,10*ROW('Water Data'!G142))),CG148="",ISNUMBER(OFFSET('Water Data'!$G$10,0,10*ROW('Water Data'!G142)))),OFFSET('Water Data'!$G$10,0,10*ROW('Water Data'!G142)),NA())))</f>
        <v>#N/A</v>
      </c>
      <c r="S148" s="252" t="e">
        <f ca="true">+IF(AND(ISNUMBER(OFFSET('Water Data'!$H$5,0,10*ROW('Water Data'!H142))),CH148="Yes"),100-OFFSET('Water Data'!$H$5,0,10*ROW('Water Data'!H142)),IF(AND(ISNUMBER(OFFSET('Water Data'!$H$5,0,10*ROW('Water Data'!H142))),CH148="No",ISNUMBER(OFFSET('Water Data'!$H$5,0,10*ROW('Water Data'!H142)))),CONCATENATE("[",ROUND(100-OFFSET('Water Data'!$H$5,0,10*ROW('Water Data'!H142)),0),"]"),IF(AND(ISNUMBER(OFFSET('Water Data'!$H$5,0,10*ROW('Water Data'!H142))),CH148="",ISNUMBER(OFFSET('Water Data'!$H$5,0,10*ROW('Water Data'!H142)))),100-OFFSET('Water Data'!$H$5,0,10*ROW('Water Data'!H142)),NA())))</f>
        <v>#N/A</v>
      </c>
      <c r="T148" s="252" t="e">
        <f ca="true">+IF(AND(ISNUMBER(OFFSET('Water Data'!$H$7,0,10*ROW('Water Data'!H142))),CI148="Yes"),OFFSET('Water Data'!$H$7,0,10*ROW('Water Data'!H142)),IF(AND(ISNUMBER(OFFSET('Water Data'!$H$7,0,10*ROW('Water Data'!H142))),CI148="No",ISNUMBER(OFFSET('Water Data'!$H$7,0,10*ROW('Water Data'!H142)))),CONCATENATE("[",ROUND(OFFSET('Water Data'!$H$7,0,10*ROW('Water Data'!H142)),0),"]"),IF(AND(ISNUMBER(OFFSET('Water Data'!$H$7,0,10*ROW('Water Data'!H142))),CI148="",ISNUMBER(OFFSET('Water Data'!$H$7,0,10*ROW('Water Data'!H142)))),OFFSET('Water Data'!$H$7,0,10*ROW('Water Data'!H142)),NA())))</f>
        <v>#N/A</v>
      </c>
      <c r="U148" s="252" t="e">
        <f ca="true">+IF(AND(ISNUMBER(OFFSET('Water Data'!$H$10,0,10*ROW('Water Data'!H142))),CJ148="Yes"),OFFSET('Water Data'!$H$10,0,10*ROW('Water Data'!H142)),IF(AND(ISNUMBER(OFFSET('Water Data'!$H$10,0,10*ROW('Water Data'!H142))),CJ148="No",ISNUMBER(OFFSET('Water Data'!$H$10,0,10*ROW('Water Data'!H142)))),CONCATENATE("[",ROUND(OFFSET('Water Data'!$H$10,0,10*ROW('Water Data'!H142)),0),"]"),IF(AND(ISNUMBER(OFFSET('Water Data'!$H$10,0,10*ROW('Water Data'!H142))),CJ148="",ISNUMBER(OFFSET('Water Data'!$H$10,0,10*ROW('Water Data'!H142)))),OFFSET('Water Data'!$H$10,0,10*ROW('Water Data'!H142)),NA())))</f>
        <v>#N/A</v>
      </c>
      <c r="V148" s="253" t="e">
        <f ca="true">+IF(AND(ISNUMBER(OFFSET('Sanitation Data'!$C$5,0,10*ROW('Sanitation Data'!C142))),CK148="Yes"),100-OFFSET('Sanitation Data'!$C$5,0,10*ROW('Sanitation Data'!C142)),IF(AND(ISNUMBER(OFFSET('Sanitation Data'!$C$5,0,10*ROW('Sanitation Data'!C142))),CK148="No",ISNUMBER(OFFSET('Sanitation Data'!$C$5,0,10*ROW('Sanitation Data'!C142)))),CONCATENATE("[",ROUND(100-OFFSET('Sanitation Data'!$C$5,0,10*ROW('Sanitation Data'!C142)),0),"]"),IF(AND(ISNUMBER(OFFSET('Sanitation Data'!$C$5,0,10*ROW('Sanitation Data'!C142))),CK148="",ISNUMBER(OFFSET('Sanitation Data'!$C$5,0,10*ROW('Sanitation Data'!C142)))),100-OFFSET('Sanitation Data'!$C$5,0,10*ROW('Sanitation Data'!C142)),NA())))</f>
        <v>#N/A</v>
      </c>
      <c r="W148" s="253" t="e">
        <f ca="true">+IF(AND(ISNUMBER(OFFSET('Sanitation Data'!$C$7,0,10*ROW('Sanitation Data'!C142))),CL148="Yes"),OFFSET('Sanitation Data'!$C$7,0,10*ROW('Sanitation Data'!C142)),IF(AND(ISNUMBER(OFFSET('Sanitation Data'!$C$7,0,10*ROW('Sanitation Data'!C142))),CL148="No",ISNUMBER(OFFSET('Sanitation Data'!$C$7,0,10*ROW('Sanitation Data'!C142)))),CONCATENATE("[",ROUND(OFFSET('Sanitation Data'!$C$7,0,10*ROW('Sanitation Data'!C142)),0),"]"),IF(AND(ISNUMBER(OFFSET('Sanitation Data'!$C$7,0,10*ROW('Sanitation Data'!C142))),CL148="",ISNUMBER(OFFSET('Sanitation Data'!$C$7,0,10*ROW('Sanitation Data'!C142)))),OFFSET('Sanitation Data'!$C$7,0,10*ROW('Sanitation Data'!C142)),NA())))</f>
        <v>#N/A</v>
      </c>
      <c r="X148" s="253" t="e">
        <f ca="true">+IF(AND(ISNUMBER(OFFSET('Sanitation Data'!$C$11,0,10*ROW('Sanitation Data'!C142))),CM148="Yes"),OFFSET('Sanitation Data'!$C$11,0,10*ROW('Sanitation Data'!C142)),IF(AND(ISNUMBER(OFFSET('Sanitation Data'!$C$11,0,10*ROW('Sanitation Data'!C142))),CM148="No",ISNUMBER(OFFSET('Sanitation Data'!$C$11,0,10*ROW('Sanitation Data'!C142)))),CONCATENATE("[",ROUND(OFFSET('Sanitation Data'!$C$11,0,10*ROW('Sanitation Data'!C142)),0),"]"),IF(AND(ISNUMBER(OFFSET('Sanitation Data'!$C$11,0,10*ROW('Sanitation Data'!C142))),CM148="",ISNUMBER(OFFSET('Sanitation Data'!$C$11,0,10*ROW('Sanitation Data'!C142)))),OFFSET('Sanitation Data'!$C$11,0,10*ROW('Sanitation Data'!C142)),NA())))</f>
        <v>#N/A</v>
      </c>
      <c r="Y148" s="253" t="e">
        <f ca="true">+IF(AND(ISNUMBER(OFFSET('Sanitation Data'!$C$12,0,10*ROW('Sanitation Data'!C142))),CN148="Yes"),OFFSET('Sanitation Data'!$C$12,0,10*ROW('Sanitation Data'!C142)),IF(AND(ISNUMBER(OFFSET('Sanitation Data'!$C$12,0,10*ROW('Sanitation Data'!C142))),CN148="No",ISNUMBER(OFFSET('Sanitation Data'!$C$12,0,10*ROW('Sanitation Data'!C142)))),CONCATENATE("[",ROUND(OFFSET('Sanitation Data'!$C$12,0,10*ROW('Sanitation Data'!C142)),0),"]"),IF(AND(ISNUMBER(OFFSET('Sanitation Data'!$C$12,0,10*ROW('Sanitation Data'!C142))),CN148="",ISNUMBER(OFFSET('Sanitation Data'!$C$12,0,10*ROW('Sanitation Data'!C142)))),OFFSET('Sanitation Data'!$C$12,0,10*ROW('Sanitation Data'!C142)),NA())))</f>
        <v>#N/A</v>
      </c>
      <c r="Z148" s="253" t="e">
        <f ca="true">+IF(AND(ISNUMBER(OFFSET('Sanitation Data'!$C$13,0,10*ROW('Sanitation Data'!C142))),CO148="Yes"),OFFSET('Sanitation Data'!$C$13,0,10*ROW('Sanitation Data'!C142)),IF(AND(ISNUMBER(OFFSET('Sanitation Data'!$C$13,0,10*ROW('Sanitation Data'!C142))),CO148="No",ISNUMBER(OFFSET('Sanitation Data'!$C$13,0,10*ROW('Sanitation Data'!C142)))),CONCATENATE("[",ROUND(OFFSET('Sanitation Data'!$C$13,0,10*ROW('Sanitation Data'!C142)),0),"]"),IF(AND(ISNUMBER(OFFSET('Sanitation Data'!$C$13,0,10*ROW('Sanitation Data'!C142))),CO148="",ISNUMBER(OFFSET('Sanitation Data'!$C$13,0,10*ROW('Sanitation Data'!C142)))),OFFSET('Sanitation Data'!$C$13,0,10*ROW('Sanitation Data'!C142)),NA())))</f>
        <v>#N/A</v>
      </c>
      <c r="AA148" s="253" t="e">
        <f ca="true">+IF(AND(ISNUMBER(OFFSET('Sanitation Data'!$D$5,0,10*ROW('Sanitation Data'!D142))),CP148="Yes"),100-OFFSET('Sanitation Data'!$D$5,0,10*ROW('Sanitation Data'!D142)),IF(AND(ISNUMBER(OFFSET('Sanitation Data'!$D$5,0,10*ROW('Sanitation Data'!D142))),CP148="No",ISNUMBER(OFFSET('Sanitation Data'!$D$5,0,10*ROW('Sanitation Data'!D142)))),CONCATENATE("[",ROUND(100-OFFSET('Sanitation Data'!$D$5,0,10*ROW('Sanitation Data'!D142)),0),"]"),IF(AND(ISNUMBER(OFFSET('Sanitation Data'!$D$5,0,10*ROW('Sanitation Data'!D142))),CP148="",ISNUMBER(OFFSET('Sanitation Data'!$D$5,0,10*ROW('Sanitation Data'!D142)))),100-OFFSET('Sanitation Data'!$D$5,0,10*ROW('Sanitation Data'!D142)),NA())))</f>
        <v>#N/A</v>
      </c>
      <c r="AB148" s="253" t="e">
        <f ca="true">+IF(AND(ISNUMBER(OFFSET('Sanitation Data'!$D$7,0,10*ROW('Sanitation Data'!D142))),CQ148="Yes"),OFFSET('Sanitation Data'!$D$7,0,10*ROW('Sanitation Data'!G142)),IF(AND(ISNUMBER(OFFSET('Sanitation Data'!$D$7,0,10*ROW('Sanitation Data'!D142))),CQ148="No",ISNUMBER(OFFSET('Sanitation Data'!$D$7,0,10*ROW('Sanitation Data'!D142)))),CONCATENATE("[",ROUND(OFFSET('Sanitation Data'!$D$7,0,10*ROW('Sanitation Data'!D142)),0),"]"),IF(AND(ISNUMBER(OFFSET('Sanitation Data'!$D$7,0,10*ROW('Sanitation Data'!D142))),CQ148="",ISNUMBER(OFFSET('Sanitation Data'!$D$7,0,10*ROW('Sanitation Data'!D142)))),OFFSET('Sanitation Data'!$D$7,0,10*ROW('Sanitation Data'!D142)),NA())))</f>
        <v>#N/A</v>
      </c>
      <c r="AC148" s="253" t="e">
        <f ca="true">+IF(AND(ISNUMBER(OFFSET('Sanitation Data'!$D$11,0,10*ROW('Sanitation Data'!D142))),CR148="Yes"),OFFSET('Sanitation Data'!$D$11,0,10*ROW('Sanitation Data'!D142)),IF(AND(ISNUMBER(OFFSET('Sanitation Data'!$D$11,0,10*ROW('Sanitation Data'!D142))),CR148="No",ISNUMBER(OFFSET('Sanitation Data'!$D$11,0,10*ROW('Sanitation Data'!D142)))),CONCATENATE("[",ROUND(OFFSET('Sanitation Data'!$D$11,0,10*ROW('Sanitation Data'!D142)),0),"]"),IF(AND(ISNUMBER(OFFSET('Sanitation Data'!$D$11,0,10*ROW('Sanitation Data'!D142))),CR148="",ISNUMBER(OFFSET('Sanitation Data'!$D$11,0,10*ROW('Sanitation Data'!D142)))),OFFSET('Sanitation Data'!$D$11,0,10*ROW('Sanitation Data'!D142)),NA())))</f>
        <v>#N/A</v>
      </c>
      <c r="AD148" s="253" t="e">
        <f ca="true">+IF(AND(ISNUMBER(OFFSET('Sanitation Data'!$D$12,0,10*ROW('Sanitation Data'!D142))),CS148="Yes"),OFFSET('Sanitation Data'!$D$12,0,10*ROW('Sanitation Data'!D142)),IF(AND(ISNUMBER(OFFSET('Sanitation Data'!$D$12,0,10*ROW('Sanitation Data'!D142))),CS148="No",ISNUMBER(OFFSET('Sanitation Data'!$D$12,0,10*ROW('Sanitation Data'!D142)))),CONCATENATE("[",ROUND(OFFSET('Sanitation Data'!$D$12,0,10*ROW('Sanitation Data'!D142)),0),"]"),IF(AND(ISNUMBER(OFFSET('Sanitation Data'!$D$12,0,10*ROW('Sanitation Data'!D142))),CS148="",ISNUMBER(OFFSET('Sanitation Data'!$D$12,0,10*ROW('Sanitation Data'!D142)))),OFFSET('Sanitation Data'!$D$12,0,10*ROW('Sanitation Data'!D142)),NA())))</f>
        <v>#N/A</v>
      </c>
      <c r="AE148" s="253" t="e">
        <f ca="true">+IF(AND(ISNUMBER(OFFSET('Sanitation Data'!$D$13,0,10*ROW('Sanitation Data'!D142))),CT148="Yes"),OFFSET('Sanitation Data'!$D$13,0,10*ROW('Sanitation Data'!D142)),IF(AND(ISNUMBER(OFFSET('Sanitation Data'!$D$13,0,10*ROW('Sanitation Data'!D142))),CT148="No",ISNUMBER(OFFSET('Sanitation Data'!$D$13,0,10*ROW('Sanitation Data'!D142)))),CONCATENATE("[",ROUND(OFFSET('Sanitation Data'!$D$13,0,10*ROW('Sanitation Data'!D142)),0),"]"),IF(AND(ISNUMBER(OFFSET('Sanitation Data'!$D$13,0,10*ROW('Sanitation Data'!D142))),CT148="",ISNUMBER(OFFSET('Sanitation Data'!$D$13,0,10*ROW('Sanitation Data'!D142)))),OFFSET('Sanitation Data'!$D$13,0,10*ROW('Sanitation Data'!D142)),NA())))</f>
        <v>#N/A</v>
      </c>
      <c r="AF148" s="253" t="e">
        <f ca="true">+IF(AND(ISNUMBER(OFFSET('Sanitation Data'!$E$5,0,10*ROW('Sanitation Data'!E142))),CU148="Yes"),100-OFFSET('Sanitation Data'!$E$5,0,10*ROW('Sanitation Data'!E142)),IF(AND(ISNUMBER(OFFSET('Sanitation Data'!$E$5,0,10*ROW('Sanitation Data'!E142))),CU148="No",ISNUMBER(OFFSET('Sanitation Data'!$E$5,0,10*ROW('Sanitation Data'!E142)))),CONCATENATE("[",ROUND(100-OFFSET('Sanitation Data'!$E$5,0,10*ROW('Sanitation Data'!E142)),0),"]"),IF(AND(ISNUMBER(OFFSET('Sanitation Data'!$E$5,0,10*ROW('Sanitation Data'!E142))),CU148="",ISNUMBER(OFFSET('Sanitation Data'!$E$5,0,10*ROW('Sanitation Data'!E142)))),100-OFFSET('Sanitation Data'!$E$5,0,10*ROW('Sanitation Data'!E142)),NA())))</f>
        <v>#N/A</v>
      </c>
      <c r="AG148" s="253" t="e">
        <f ca="true">+IF(AND(ISNUMBER(OFFSET('Sanitation Data'!$E$7,0,10*ROW('Sanitation Data'!E142))),CV148="Yes"),OFFSET('Sanitation Data'!$E$7,0,10*ROW('Sanitation Data'!E142)),IF(AND(ISNUMBER(OFFSET('Sanitation Data'!$E$7,0,10*ROW('Sanitation Data'!E142))),CV148="No",ISNUMBER(OFFSET('Sanitation Data'!$E$7,0,10*ROW('Sanitation Data'!E142)))),CONCATENATE("[",ROUND(OFFSET('Sanitation Data'!$E$7,0,10*ROW('Sanitation Data'!E142)),0),"]"),IF(AND(ISNUMBER(OFFSET('Sanitation Data'!$E$7,0,10*ROW('Sanitation Data'!E142))),CV148="",ISNUMBER(OFFSET('Sanitation Data'!$E$7,0,10*ROW('Sanitation Data'!E142)))),OFFSET('Sanitation Data'!$E$7,0,10*ROW('Sanitation Data'!E142)),NA())))</f>
        <v>#N/A</v>
      </c>
      <c r="AH148" s="253" t="e">
        <f ca="true">+IF(AND(ISNUMBER(OFFSET('Sanitation Data'!$E$11,0,10*ROW('Sanitation Data'!E142))),CW148="Yes"),OFFSET('Sanitation Data'!$E$11,0,10*ROW('Sanitation Data'!E142)),IF(AND(ISNUMBER(OFFSET('Sanitation Data'!$E$11,0,10*ROW('Sanitation Data'!E142))),CW148="No",ISNUMBER(OFFSET('Sanitation Data'!$E$11,0,10*ROW('Sanitation Data'!E142)))),CONCATENATE("[",ROUND(OFFSET('Sanitation Data'!$E$11,0,10*ROW('Sanitation Data'!E142)),0),"]"),IF(AND(ISNUMBER(OFFSET('Sanitation Data'!$E$11,0,10*ROW('Sanitation Data'!E142))),CW148="",ISNUMBER(OFFSET('Sanitation Data'!$E$11,0,10*ROW('Sanitation Data'!E142)))),OFFSET('Sanitation Data'!$E$11,0,10*ROW('Sanitation Data'!E142)),NA())))</f>
        <v>#N/A</v>
      </c>
      <c r="AI148" s="253" t="e">
        <f ca="true">+IF(AND(ISNUMBER(OFFSET('Sanitation Data'!$E$12,0,10*ROW('Sanitation Data'!E142))),CX148="Yes"),OFFSET('Sanitation Data'!$E$12,0,10*ROW('Sanitation Data'!E142)),IF(AND(ISNUMBER(OFFSET('Sanitation Data'!$E$12,0,10*ROW('Sanitation Data'!E142))),CX148="No",ISNUMBER(OFFSET('Sanitation Data'!$E$12,0,10*ROW('Sanitation Data'!E142)))),CONCATENATE("[",ROUND(OFFSET('Sanitation Data'!$E$12,0,10*ROW('Sanitation Data'!E142)),0),"]"),IF(AND(ISNUMBER(OFFSET('Sanitation Data'!$E$12,0,10*ROW('Sanitation Data'!E142))),CX148="",ISNUMBER(OFFSET('Sanitation Data'!$E$12,0,10*ROW('Sanitation Data'!E142)))),OFFSET('Sanitation Data'!$E$12,0,10*ROW('Sanitation Data'!E142)),NA())))</f>
        <v>#N/A</v>
      </c>
      <c r="AJ148" s="253" t="e">
        <f ca="true">+IF(AND(ISNUMBER(OFFSET('Sanitation Data'!$E$13,0,10*ROW('Sanitation Data'!E142))),CY148="Yes"),OFFSET('Sanitation Data'!$E$13,0,10*ROW('Sanitation Data'!E142)),IF(AND(ISNUMBER(OFFSET('Sanitation Data'!$E$13,0,10*ROW('Sanitation Data'!E142))),CY148="No",ISNUMBER(OFFSET('Sanitation Data'!$E$13,0,10*ROW('Sanitation Data'!E142)))),CONCATENATE("[",ROUND(OFFSET('Sanitation Data'!$E$13,0,10*ROW('Sanitation Data'!E142)),0),"]"),IF(AND(ISNUMBER(OFFSET('Sanitation Data'!$E$13,0,10*ROW('Sanitation Data'!E142))),CY148="",ISNUMBER(OFFSET('Sanitation Data'!$E$13,0,10*ROW('Sanitation Data'!E142)))),OFFSET('Sanitation Data'!$E$13,0,10*ROW('Sanitation Data'!E142)),NA())))</f>
        <v>#N/A</v>
      </c>
      <c r="AK148" s="253" t="e">
        <f ca="true">+IF(AND(ISNUMBER(OFFSET('Sanitation Data'!$F$5,0,10*ROW('Sanitation Data'!F142))),CZ148="Yes"),100-OFFSET('Sanitation Data'!$F$5,0,10*ROW('Sanitation Data'!F142)),IF(AND(ISNUMBER(OFFSET('Sanitation Data'!$F$5,0,10*ROW('Sanitation Data'!F142))),CZ148="No",ISNUMBER(OFFSET('Sanitation Data'!$F$5,0,10*ROW('Sanitation Data'!F142)))),CONCATENATE("[",ROUND(100-OFFSET('Sanitation Data'!$F$5,0,10*ROW('Sanitation Data'!F142)),0),"]"),IF(AND(ISNUMBER(OFFSET('Sanitation Data'!$F$5,0,10*ROW('Sanitation Data'!F142))),CZ148="",ISNUMBER(OFFSET('Sanitation Data'!$F$5,0,10*ROW('Sanitation Data'!F142)))),100-OFFSET('Sanitation Data'!$F$5,0,10*ROW('Sanitation Data'!F142)),NA())))</f>
        <v>#N/A</v>
      </c>
      <c r="AL148" s="253" t="e">
        <f ca="true">+IF(AND(ISNUMBER(OFFSET('Sanitation Data'!$F$7,0,10*ROW('Sanitation Data'!F142))),DA148="Yes"),OFFSET('Sanitation Data'!$F$7,0,10*ROW('Sanitation Data'!F142)),IF(AND(ISNUMBER(OFFSET('Sanitation Data'!$F$7,0,10*ROW('Sanitation Data'!F142))),DA148="No",ISNUMBER(OFFSET('Sanitation Data'!$F$7,0,10*ROW('Sanitation Data'!F142)))),CONCATENATE("[",ROUND(OFFSET('Sanitation Data'!$F$7,0,10*ROW('Sanitation Data'!F142)),0),"]"),IF(AND(ISNUMBER(OFFSET('Sanitation Data'!$F$7,0,10*ROW('Sanitation Data'!F142))),DA148="",ISNUMBER(OFFSET('Sanitation Data'!$F$7,0,10*ROW('Sanitation Data'!F142)))),OFFSET('Sanitation Data'!$F$7,0,10*ROW('Sanitation Data'!F142)),NA())))</f>
        <v>#N/A</v>
      </c>
      <c r="AM148" s="253" t="e">
        <f ca="true">+IF(AND(ISNUMBER(OFFSET('Sanitation Data'!$F$11,0,10*ROW('Sanitation Data'!F142))),DB148="Yes"),OFFSET('Sanitation Data'!$F$11,0,10*ROW('Sanitation Data'!F142)),IF(AND(ISNUMBER(OFFSET('Sanitation Data'!$F$11,0,10*ROW('Sanitation Data'!F142))),DB148="No",ISNUMBER(OFFSET('Sanitation Data'!$F$11,0,10*ROW('Sanitation Data'!F142)))),CONCATENATE("[",ROUND(OFFSET('Sanitation Data'!$F$11,0,10*ROW('Sanitation Data'!F142)),0),"]"),IF(AND(ISNUMBER(OFFSET('Sanitation Data'!$F$11,0,10*ROW('Sanitation Data'!F142))),DB148="",ISNUMBER(OFFSET('Sanitation Data'!$F$11,0,10*ROW('Sanitation Data'!F142)))),OFFSET('Sanitation Data'!$F$11,0,10*ROW('Sanitation Data'!F142)),NA())))</f>
        <v>#N/A</v>
      </c>
      <c r="AN148" s="253" t="e">
        <f ca="true">+IF(AND(ISNUMBER(OFFSET('Sanitation Data'!$F$12,0,10*ROW('Sanitation Data'!F142))),DC148="Yes"),OFFSET('Sanitation Data'!$F$12,0,10*ROW('Sanitation Data'!F142)),IF(AND(ISNUMBER(OFFSET('Sanitation Data'!$F$12,0,10*ROW('Sanitation Data'!F142))),DC148="No",ISNUMBER(OFFSET('Sanitation Data'!$F$12,0,10*ROW('Sanitation Data'!F142)))),CONCATENATE("[",ROUND(OFFSET('Sanitation Data'!$F$12,0,10*ROW('Sanitation Data'!F142)),0),"]"),IF(AND(ISNUMBER(OFFSET('Sanitation Data'!$F$12,0,10*ROW('Sanitation Data'!F142))),DC148="",ISNUMBER(OFFSET('Sanitation Data'!$F$12,0,10*ROW('Sanitation Data'!F142)))),OFFSET('Sanitation Data'!$F$12,0,10*ROW('Sanitation Data'!F142)),NA())))</f>
        <v>#N/A</v>
      </c>
      <c r="AO148" s="253" t="e">
        <f ca="true">+IF(AND(ISNUMBER(OFFSET('Sanitation Data'!$F$13,0,10*ROW('Sanitation Data'!F142))),DD148="Yes"),OFFSET('Sanitation Data'!$F$13,0,10*ROW('Sanitation Data'!F142)),IF(AND(ISNUMBER(OFFSET('Sanitation Data'!$F$13,0,10*ROW('Sanitation Data'!F142))),DD148="No",ISNUMBER(OFFSET('Sanitation Data'!$F$13,0,10*ROW('Sanitation Data'!F142)))),CONCATENATE("[",ROUND(OFFSET('Sanitation Data'!$F$13,0,10*ROW('Sanitation Data'!F142)),0),"]"),IF(AND(ISNUMBER(OFFSET('Sanitation Data'!$F$13,0,10*ROW('Sanitation Data'!F142))),DD148="",ISNUMBER(OFFSET('Sanitation Data'!$F$13,0,10*ROW('Sanitation Data'!F142)))),OFFSET('Sanitation Data'!$F$13,0,10*ROW('Sanitation Data'!F142)),NA())))</f>
        <v>#N/A</v>
      </c>
      <c r="AP148" s="253" t="e">
        <f ca="true">+IF(AND(ISNUMBER(OFFSET('Sanitation Data'!$G$5,0,10*ROW('Sanitation Data'!G142))),DE148="Yes"),100-OFFSET('Sanitation Data'!$G$5,0,10*ROW('Sanitation Data'!G142)),IF(AND(ISNUMBER(OFFSET('Sanitation Data'!$G$5,0,10*ROW('Sanitation Data'!G142))),DE148="No",ISNUMBER(OFFSET('Sanitation Data'!$G$5,0,10*ROW('Sanitation Data'!G142)))),CONCATENATE("[",ROUND(100-OFFSET('Sanitation Data'!$G$5,0,10*ROW('Sanitation Data'!G142)),0),"]"),IF(AND(ISNUMBER(OFFSET('Sanitation Data'!$G$5,0,10*ROW('Sanitation Data'!G142))),DE148="",ISNUMBER(OFFSET('Sanitation Data'!$G$5,0,10*ROW('Sanitation Data'!G142)))),100-OFFSET('Sanitation Data'!$G$5,0,10*ROW('Sanitation Data'!G142)),NA())))</f>
        <v>#N/A</v>
      </c>
      <c r="AQ148" s="253" t="e">
        <f ca="true">+IF(AND(ISNUMBER(OFFSET('Sanitation Data'!$G$7,0,10*ROW('Sanitation Data'!G142))),DF148="Yes"),OFFSET('Sanitation Data'!$G$7,0,10*ROW('Sanitation Data'!G142)),IF(AND(ISNUMBER(OFFSET('Sanitation Data'!$G$7,0,10*ROW('Sanitation Data'!G142))),DF148="No",ISNUMBER(OFFSET('Sanitation Data'!$G$7,0,10*ROW('Sanitation Data'!G142)))),CONCATENATE("[",ROUND(OFFSET('Sanitation Data'!$G$7,0,10*ROW('Sanitation Data'!G142)),0),"]"),IF(AND(ISNUMBER(OFFSET('Sanitation Data'!$G$7,0,10*ROW('Sanitation Data'!G142))),DF148="",ISNUMBER(OFFSET('Sanitation Data'!$G$7,0,10*ROW('Sanitation Data'!G142)))),OFFSET('Sanitation Data'!$G$7,0,10*ROW('Sanitation Data'!G142)),NA())))</f>
        <v>#N/A</v>
      </c>
      <c r="AR148" s="253" t="e">
        <f ca="true">+IF(AND(ISNUMBER(OFFSET('Sanitation Data'!$G$11,0,10*ROW('Sanitation Data'!G142))),DG148="Yes"),OFFSET('Sanitation Data'!$G$11,0,10*ROW('Sanitation Data'!G142)),IF(AND(ISNUMBER(OFFSET('Sanitation Data'!$G$11,0,10*ROW('Sanitation Data'!G142))),DG148="No",ISNUMBER(OFFSET('Sanitation Data'!$G$11,0,10*ROW('Sanitation Data'!G142)))),CONCATENATE("[",ROUND(OFFSET('Sanitation Data'!$G$11,0,10*ROW('Sanitation Data'!G142)),0),"]"),IF(AND(ISNUMBER(OFFSET('Sanitation Data'!$G$11,0,10*ROW('Sanitation Data'!G142))),DG148="",ISNUMBER(OFFSET('Sanitation Data'!$G$11,0,10*ROW('Sanitation Data'!G142)))),OFFSET('Sanitation Data'!$G$11,0,10*ROW('Sanitation Data'!G142)),NA())))</f>
        <v>#N/A</v>
      </c>
      <c r="AS148" s="253" t="e">
        <f ca="true">+IF(AND(ISNUMBER(OFFSET('Sanitation Data'!$G$12,0,10*ROW('Sanitation Data'!G142))),DH148="Yes"),OFFSET('Sanitation Data'!$G$12,0,10*ROW('Sanitation Data'!G142)),IF(AND(ISNUMBER(OFFSET('Sanitation Data'!$G$12,0,10*ROW('Sanitation Data'!G142))),DH148="No",ISNUMBER(OFFSET('Sanitation Data'!$G$12,0,10*ROW('Sanitation Data'!G142)))),CONCATENATE("[",ROUND(OFFSET('Sanitation Data'!$G$12,0,10*ROW('Sanitation Data'!G142)),0),"]"),IF(AND(ISNUMBER(OFFSET('Sanitation Data'!$G$12,0,10*ROW('Sanitation Data'!G142))),DH148="",ISNUMBER(OFFSET('Sanitation Data'!$G$12,0,10*ROW('Sanitation Data'!G142)))),OFFSET('Sanitation Data'!$G$12,0,10*ROW('Sanitation Data'!G142)),NA())))</f>
        <v>#N/A</v>
      </c>
      <c r="AT148" s="253" t="e">
        <f ca="true">+IF(AND(ISNUMBER(OFFSET('Sanitation Data'!$G$13,0,10*ROW('Sanitation Data'!G142))),DI148="Yes"),OFFSET('Sanitation Data'!$G$13,0,10*ROW('Sanitation Data'!G142)),IF(AND(ISNUMBER(OFFSET('Sanitation Data'!$G$13,0,10*ROW('Sanitation Data'!G142))),DI148="No",ISNUMBER(OFFSET('Sanitation Data'!$G$13,0,10*ROW('Sanitation Data'!G142)))),CONCATENATE("[",ROUND(OFFSET('Sanitation Data'!$G$13,0,10*ROW('Sanitation Data'!G142)),0),"]"),IF(AND(ISNUMBER(OFFSET('Sanitation Data'!$G$13,0,10*ROW('Sanitation Data'!G142))),DI148="",ISNUMBER(OFFSET('Sanitation Data'!$G$13,0,10*ROW('Sanitation Data'!G142)))),OFFSET('Sanitation Data'!$G$13,0,10*ROW('Sanitation Data'!G142)),NA())))</f>
        <v>#N/A</v>
      </c>
      <c r="AU148" s="253" t="e">
        <f ca="true">+IF(AND(ISNUMBER(OFFSET('Sanitation Data'!$H$5,0,10*ROW('Sanitation Data'!H142))),DJ148="Yes"),100-OFFSET('Sanitation Data'!$H$5,0,10*ROW('Sanitation Data'!H142)),IF(AND(ISNUMBER(OFFSET('Sanitation Data'!$H$5,0,10*ROW('Sanitation Data'!H142))),DJ148="No",ISNUMBER(OFFSET('Sanitation Data'!$H$5,0,10*ROW('Sanitation Data'!H142)))),CONCATENATE("[",ROUND(100-OFFSET('Sanitation Data'!$H$5,0,10*ROW('Sanitation Data'!H142)),0),"]"),IF(AND(ISNUMBER(OFFSET('Sanitation Data'!$H$5,0,10*ROW('Sanitation Data'!H142))),DJ148="",ISNUMBER(OFFSET('Sanitation Data'!$H$5,0,10*ROW('Sanitation Data'!H142)))),100-OFFSET('Sanitation Data'!$H$5,0,10*ROW('Sanitation Data'!H142)),NA())))</f>
        <v>#N/A</v>
      </c>
      <c r="AV148" s="253" t="e">
        <f ca="true">+IF(AND(ISNUMBER(OFFSET('Sanitation Data'!$H$7,0,10*ROW('Sanitation Data'!H142))),DK148="Yes"),OFFSET('Sanitation Data'!$H$7,0,10*ROW('Sanitation Data'!H142)),IF(AND(ISNUMBER(OFFSET('Sanitation Data'!$H$7,0,10*ROW('Sanitation Data'!H142))),DK148="No",ISNUMBER(OFFSET('Sanitation Data'!$H$7,0,10*ROW('Sanitation Data'!H142)))),CONCATENATE("[",ROUND(OFFSET('Sanitation Data'!$H$7,0,10*ROW('Sanitation Data'!H142)),0),"]"),IF(AND(ISNUMBER(OFFSET('Sanitation Data'!$H$7,0,10*ROW('Sanitation Data'!H142))),DK148="",ISNUMBER(OFFSET('Sanitation Data'!$H$7,0,10*ROW('Sanitation Data'!H142)))),OFFSET('Sanitation Data'!$H$7,0,10*ROW('Sanitation Data'!H142)),NA())))</f>
        <v>#N/A</v>
      </c>
      <c r="AW148" s="253" t="e">
        <f ca="true">+IF(AND(ISNUMBER(OFFSET('Sanitation Data'!$H$11,0,10*ROW('Sanitation Data'!H142))),DL148="Yes"),OFFSET('Sanitation Data'!$H$11,0,10*ROW('Sanitation Data'!H142)),IF(AND(ISNUMBER(OFFSET('Sanitation Data'!$H$11,0,10*ROW('Sanitation Data'!H142))),DL148="No",ISNUMBER(OFFSET('Sanitation Data'!$H$11,0,10*ROW('Sanitation Data'!H142)))),CONCATENATE("[",ROUND(OFFSET('Sanitation Data'!$H$11,0,10*ROW('Sanitation Data'!H142)),0),"]"),IF(AND(ISNUMBER(OFFSET('Sanitation Data'!$H$11,0,10*ROW('Sanitation Data'!H142))),DL148="",ISNUMBER(OFFSET('Sanitation Data'!$H$11,0,10*ROW('Sanitation Data'!H142)))),OFFSET('Sanitation Data'!$H$11,0,10*ROW('Sanitation Data'!H142)),NA())))</f>
        <v>#N/A</v>
      </c>
      <c r="AX148" s="253" t="e">
        <f ca="true">+IF(AND(ISNUMBER(OFFSET('Sanitation Data'!$H$12,0,10*ROW('Sanitation Data'!H142))),DM148="Yes"),OFFSET('Sanitation Data'!$H$12,0,10*ROW('Sanitation Data'!H142)),IF(AND(ISNUMBER(OFFSET('Sanitation Data'!$H$12,0,10*ROW('Sanitation Data'!H142))),DM148="No",ISNUMBER(OFFSET('Sanitation Data'!$H$12,0,10*ROW('Sanitation Data'!H142)))),CONCATENATE("[",ROUND(OFFSET('Sanitation Data'!$H$12,0,10*ROW('Sanitation Data'!H142)),0),"]"),IF(AND(ISNUMBER(OFFSET('Sanitation Data'!$H$12,0,10*ROW('Sanitation Data'!H142))),DM148="",ISNUMBER(OFFSET('Sanitation Data'!$H$12,0,10*ROW('Sanitation Data'!H142)))),OFFSET('Sanitation Data'!$H$12,0,10*ROW('Sanitation Data'!H142)),NA())))</f>
        <v>#N/A</v>
      </c>
      <c r="AY148" s="253" t="e">
        <f ca="true">+IF(AND(ISNUMBER(OFFSET('Sanitation Data'!$H$13,0,10*ROW('Sanitation Data'!H142))),DN148="Yes"),OFFSET('Sanitation Data'!$H$13,0,10*ROW('Sanitation Data'!H142)),IF(AND(ISNUMBER(OFFSET('Sanitation Data'!$H$13,0,10*ROW('Sanitation Data'!H142))),DN148="No",ISNUMBER(OFFSET('Sanitation Data'!$H$13,0,10*ROW('Sanitation Data'!H142)))),CONCATENATE("[",ROUND(OFFSET('Sanitation Data'!$H$13,0,10*ROW('Sanitation Data'!H142)),0),"]"),IF(AND(ISNUMBER(OFFSET('Sanitation Data'!$H$13,0,10*ROW('Sanitation Data'!H142))),DN148="",ISNUMBER(OFFSET('Sanitation Data'!$H$13,0,10*ROW('Sanitation Data'!H142)))),OFFSET('Sanitation Data'!$H$13,0,10*ROW('Sanitation Data'!H142)),NA())))</f>
        <v>#N/A</v>
      </c>
      <c r="AZ148" s="254" t="e">
        <f ca="true">+IF(AND(ISNUMBER(OFFSET('Hygiene Data'!$C$6,0,10*ROW('Hygiene Data'!C142))),DO148="Yes"),OFFSET('Hygiene Data'!$C$6,0,10*ROW('Hygiene Data'!C142)),IF(AND(ISNUMBER(OFFSET('Hygiene Data'!$C$6,0,10*ROW('Hygiene Data'!C142))),DO148="No",ISNUMBER(OFFSET('Hygiene Data'!$C$6,0,10*ROW('Hygiene Data'!C142)))),CONCATENATE("[",ROUND(OFFSET('Hygiene Data'!$C$6,0,10*ROW('Hygiene Data'!C142)),0),"]"),IF(AND(ISNUMBER(OFFSET('Hygiene Data'!$C$6,0,10*ROW('Hygiene Data'!C142))),DO148="",ISNUMBER(OFFSET('Hygiene Data'!$C$6,0,10*ROW('Hygiene Data'!C142)))),OFFSET('Hygiene Data'!$C$6,0,10*ROW('Hygiene Data'!C142)),NA())))</f>
        <v>#N/A</v>
      </c>
      <c r="BA148" s="254" t="e">
        <f ca="true">+IF(AND(ISNUMBER(OFFSET('Hygiene Data'!$C$8,0,10*ROW('Hygiene Data'!C142))),DP148="Yes"),OFFSET('Hygiene Data'!$C$8,0,10*ROW('Hygiene Data'!C142)),IF(AND(ISNUMBER(OFFSET('Hygiene Data'!$C$8,0,10*ROW('Hygiene Data'!C142))),DP148="No",ISNUMBER(OFFSET('Hygiene Data'!$C$8,0,10*ROW('Hygiene Data'!C142)))),CONCATENATE("[",ROUND(OFFSET('Hygiene Data'!$C$8,0,10*ROW('Hygiene Data'!C142)),0),"]"),IF(AND(ISNUMBER(OFFSET('Hygiene Data'!$C$8,0,10*ROW('Hygiene Data'!C142))),DP148="",ISNUMBER(OFFSET('Hygiene Data'!$C$8,0,10*ROW('Hygiene Data'!C142)))),OFFSET('Hygiene Data'!$C$8,0,10*ROW('Hygiene Data'!C142)),NA())))</f>
        <v>#N/A</v>
      </c>
      <c r="BB148" s="254" t="e">
        <f ca="true">+IF(AND(ISNUMBER(OFFSET('Hygiene Data'!$C$10,0,10*ROW('Hygiene Data'!C142))),DQ148="Yes"),OFFSET('Hygiene Data'!$C$10,0,10*ROW('Hygiene Data'!C142)),IF(AND(ISNUMBER(OFFSET('Hygiene Data'!$C$10,0,10*ROW('Hygiene Data'!C142))),DQ148="No",ISNUMBER(OFFSET('Hygiene Data'!$C$10,0,10*ROW('Hygiene Data'!C142)))),CONCATENATE("[",ROUND(OFFSET('Hygiene Data'!$C$10,0,10*ROW('Hygiene Data'!C142)),0),"]"),IF(AND(ISNUMBER(OFFSET('Hygiene Data'!$C$10,0,10*ROW('Hygiene Data'!C142))),DQ148="",ISNUMBER(OFFSET('Hygiene Data'!$C$10,0,10*ROW('Hygiene Data'!C142)))),OFFSET('Hygiene Data'!$C$10,0,10*ROW('Hygiene Data'!C142)),NA())))</f>
        <v>#N/A</v>
      </c>
      <c r="BC148" s="254" t="e">
        <f ca="true">+IF(AND(ISNUMBER(OFFSET('Hygiene Data'!$D$6,0,10*ROW('Hygiene Data'!D142))),DR148="Yes"),OFFSET('Hygiene Data'!$D$6,0,10*ROW('Hygiene Data'!D142)),IF(AND(ISNUMBER(OFFSET('Hygiene Data'!$D$6,0,10*ROW('Hygiene Data'!D142))),DR148="No",ISNUMBER(OFFSET('Hygiene Data'!$D$6,0,10*ROW('Hygiene Data'!D142)))),CONCATENATE("[",ROUND(OFFSET('Hygiene Data'!$D$6,0,10*ROW('Hygiene Data'!D142)),0),"]"),IF(AND(ISNUMBER(OFFSET('Hygiene Data'!$D$6,0,10*ROW('Hygiene Data'!D142))),DR148="",ISNUMBER(OFFSET('Hygiene Data'!$D$6,0,10*ROW('Hygiene Data'!D142)))),OFFSET('Hygiene Data'!$D$6,0,10*ROW('Hygiene Data'!D142)),NA())))</f>
        <v>#N/A</v>
      </c>
      <c r="BD148" s="254" t="e">
        <f ca="true">+IF(AND(ISNUMBER(OFFSET('Hygiene Data'!$D$8,0,10*ROW('Hygiene Data'!D142))),DS148="Yes"),OFFSET('Hygiene Data'!$D$8,0,10*ROW('Hygiene Data'!D142)),IF(AND(ISNUMBER(OFFSET('Hygiene Data'!$D$8,0,10*ROW('Hygiene Data'!D142))),DS148="No",ISNUMBER(OFFSET('Hygiene Data'!$D$8,0,10*ROW('Hygiene Data'!D142)))),CONCATENATE("[",ROUND(OFFSET('Hygiene Data'!$D$8,0,10*ROW('Hygiene Data'!D142)),0),"]"),IF(AND(ISNUMBER(OFFSET('Hygiene Data'!$D$8,0,10*ROW('Hygiene Data'!D142))),DS148="",ISNUMBER(OFFSET('Hygiene Data'!$D$8,0,10*ROW('Hygiene Data'!D142)))),OFFSET('Hygiene Data'!$D$8,0,10*ROW('Hygiene Data'!D142)),NA())))</f>
        <v>#N/A</v>
      </c>
      <c r="BE148" s="254" t="e">
        <f ca="true">+IF(AND(ISNUMBER(OFFSET('Hygiene Data'!$D$10,0,10*ROW('Hygiene Data'!D142))),DT148="Yes"),OFFSET('Hygiene Data'!$D$10,0,10*ROW('Hygiene Data'!D142)),IF(AND(ISNUMBER(OFFSET('Hygiene Data'!$D$10,0,10*ROW('Hygiene Data'!D142))),DT148="No",ISNUMBER(OFFSET('Hygiene Data'!$D$10,0,10*ROW('Hygiene Data'!D142)))),CONCATENATE("[",ROUND(OFFSET('Hygiene Data'!$D$10,0,10*ROW('Hygiene Data'!D142)),0),"]"),IF(AND(ISNUMBER(OFFSET('Hygiene Data'!$D$10,0,10*ROW('Hygiene Data'!D142))),DT148="",ISNUMBER(OFFSET('Hygiene Data'!$D$10,0,10*ROW('Hygiene Data'!D142)))),OFFSET('Hygiene Data'!$D$10,0,10*ROW('Hygiene Data'!D142)),NA())))</f>
        <v>#N/A</v>
      </c>
      <c r="BF148" s="254" t="e">
        <f ca="true">+IF(AND(ISNUMBER(OFFSET('Hygiene Data'!$E$6,0,10*ROW('Hygiene Data'!E142))),DU148="Yes"),OFFSET('Hygiene Data'!$E$6,0,10*ROW('Hygiene Data'!E142)),IF(AND(ISNUMBER(OFFSET('Hygiene Data'!$E$6,0,10*ROW('Hygiene Data'!E142))),DU148="No",ISNUMBER(OFFSET('Hygiene Data'!$E$6,0,10*ROW('Hygiene Data'!E142)))),CONCATENATE("[",ROUND(OFFSET('Hygiene Data'!$E$6,0,10*ROW('Hygiene Data'!E142)),0),"]"),IF(AND(ISNUMBER(OFFSET('Hygiene Data'!$E$6,0,10*ROW('Hygiene Data'!E142))),DU148="",ISNUMBER(OFFSET('Hygiene Data'!$E$6,0,10*ROW('Hygiene Data'!E142)))),OFFSET('Hygiene Data'!$E$6,0,10*ROW('Hygiene Data'!E142)),NA())))</f>
        <v>#N/A</v>
      </c>
      <c r="BG148" s="254" t="e">
        <f ca="true">+IF(AND(ISNUMBER(OFFSET('Hygiene Data'!$E$8,0,10*ROW('Hygiene Data'!E142))),DV148="Yes"),OFFSET('Hygiene Data'!$E$8,0,10*ROW('Hygiene Data'!E142)),IF(AND(ISNUMBER(OFFSET('Hygiene Data'!$E$8,0,10*ROW('Hygiene Data'!E142))),DV148="No",ISNUMBER(OFFSET('Hygiene Data'!$E$8,0,10*ROW('Hygiene Data'!E142)))),CONCATENATE("[",ROUND(OFFSET('Hygiene Data'!$E$8,0,10*ROW('Hygiene Data'!E142)),0),"]"),IF(AND(ISNUMBER(OFFSET('Hygiene Data'!$E$8,0,10*ROW('Hygiene Data'!E142))),DV148="",ISNUMBER(OFFSET('Hygiene Data'!$E$8,0,10*ROW('Hygiene Data'!E142)))),OFFSET('Hygiene Data'!$E$8,0,10*ROW('Hygiene Data'!E142)),NA())))</f>
        <v>#N/A</v>
      </c>
      <c r="BH148" s="254" t="e">
        <f ca="true">+IF(AND(ISNUMBER(OFFSET('Hygiene Data'!$E$10,0,10*ROW('Hygiene Data'!E142))),DW148="Yes"),OFFSET('Hygiene Data'!$E$10,0,10*ROW('Hygiene Data'!E142)),IF(AND(ISNUMBER(OFFSET('Hygiene Data'!$E$10,0,10*ROW('Hygiene Data'!E142))),DW148="No",ISNUMBER(OFFSET('Hygiene Data'!$E$10,0,10*ROW('Hygiene Data'!E142)))),CONCATENATE("[",ROUND(OFFSET('Hygiene Data'!$E$10,0,10*ROW('Hygiene Data'!E142)),0),"]"),IF(AND(ISNUMBER(OFFSET('Hygiene Data'!$E$10,0,10*ROW('Hygiene Data'!E142))),DW148="",ISNUMBER(OFFSET('Hygiene Data'!$E$10,0,10*ROW('Hygiene Data'!E142)))),OFFSET('Hygiene Data'!$E$10,0,10*ROW('Hygiene Data'!E142)),NA())))</f>
        <v>#N/A</v>
      </c>
      <c r="BI148" s="254" t="e">
        <f ca="true">+IF(AND(ISNUMBER(OFFSET('Hygiene Data'!$F$6,0,10*ROW('Hygiene Data'!F142))),DX148="Yes"),OFFSET('Hygiene Data'!$F$6,0,10*ROW('Hygiene Data'!F142)),IF(AND(ISNUMBER(OFFSET('Hygiene Data'!$F$6,0,10*ROW('Hygiene Data'!F142))),DX148="No",ISNUMBER(OFFSET('Hygiene Data'!$F$6,0,10*ROW('Hygiene Data'!F142)))),CONCATENATE("[",ROUND(OFFSET('Hygiene Data'!$F$6,0,10*ROW('Hygiene Data'!F142)),0),"]"),IF(AND(ISNUMBER(OFFSET('Hygiene Data'!$F$6,0,10*ROW('Hygiene Data'!F142))),DX148="",ISNUMBER(OFFSET('Hygiene Data'!$F$6,0,10*ROW('Hygiene Data'!F142)))),OFFSET('Hygiene Data'!$F$6,0,10*ROW('Hygiene Data'!F142)),NA())))</f>
        <v>#N/A</v>
      </c>
      <c r="BJ148" s="254" t="e">
        <f ca="true">+IF(AND(ISNUMBER(OFFSET('Hygiene Data'!$F$8,0,10*ROW('Hygiene Data'!F142))),DY148="Yes"),OFFSET('Hygiene Data'!$F$8,0,10*ROW('Hygiene Data'!F142)),IF(AND(ISNUMBER(OFFSET('Hygiene Data'!$F$8,0,10*ROW('Hygiene Data'!F142))),DY148="No",ISNUMBER(OFFSET('Hygiene Data'!$F$8,0,10*ROW('Hygiene Data'!F142)))),CONCATENATE("[",ROUND(OFFSET('Hygiene Data'!$F$8,0,10*ROW('Hygiene Data'!F142)),0),"]"),IF(AND(ISNUMBER(OFFSET('Hygiene Data'!$F$8,0,10*ROW('Hygiene Data'!F142))),DY148="",ISNUMBER(OFFSET('Hygiene Data'!$F$8,0,10*ROW('Hygiene Data'!F142)))),OFFSET('Hygiene Data'!$F$8,0,10*ROW('Hygiene Data'!F142)),NA())))</f>
        <v>#N/A</v>
      </c>
      <c r="BK148" s="254" t="e">
        <f ca="true">+IF(AND(ISNUMBER(OFFSET('Hygiene Data'!$F$10,0,10*ROW('Hygiene Data'!F142))),DZ148="Yes"),OFFSET('Hygiene Data'!$F$10,0,10*ROW('Hygiene Data'!F142)),IF(AND(ISNUMBER(OFFSET('Hygiene Data'!$F$10,0,10*ROW('Hygiene Data'!F142))),DZ148="No",ISNUMBER(OFFSET('Hygiene Data'!$F$10,0,10*ROW('Hygiene Data'!F142)))),CONCATENATE("[",ROUND(OFFSET('Hygiene Data'!$F$10,0,10*ROW('Hygiene Data'!F142)),0),"]"),IF(AND(ISNUMBER(OFFSET('Hygiene Data'!$F$10,0,10*ROW('Hygiene Data'!F142))),DZ148="",ISNUMBER(OFFSET('Hygiene Data'!$F$10,0,10*ROW('Hygiene Data'!F142)))),OFFSET('Hygiene Data'!$F$10,0,10*ROW('Hygiene Data'!F142)),NA())))</f>
        <v>#N/A</v>
      </c>
      <c r="BL148" s="254" t="e">
        <f ca="true">+IF(AND(ISNUMBER(OFFSET('Hygiene Data'!$G$6,0,10*ROW('Hygiene Data'!G142))),EA148="Yes"),OFFSET('Hygiene Data'!$G$6,0,10*ROW('Hygiene Data'!G142)),IF(AND(ISNUMBER(OFFSET('Hygiene Data'!$G$6,0,10*ROW('Hygiene Data'!G142))),EA148="No",ISNUMBER(OFFSET('Hygiene Data'!$G$6,0,10*ROW('Hygiene Data'!G142)))),CONCATENATE("[",ROUND(OFFSET('Hygiene Data'!$G$6,0,10*ROW('Hygiene Data'!G142)),0),"]"),IF(AND(ISNUMBER(OFFSET('Hygiene Data'!$G$6,0,10*ROW('Hygiene Data'!G142))),EA148="",ISNUMBER(OFFSET('Hygiene Data'!$G$6,0,10*ROW('Hygiene Data'!G142)))),OFFSET('Hygiene Data'!$G$6,0,10*ROW('Hygiene Data'!G142)),NA())))</f>
        <v>#N/A</v>
      </c>
      <c r="BM148" s="254" t="e">
        <f ca="true">+IF(AND(ISNUMBER(OFFSET('Hygiene Data'!$G$8,0,10*ROW('Hygiene Data'!G142))),EB148="Yes"),OFFSET('Hygiene Data'!$G$8,0,10*ROW('Hygiene Data'!G142)),IF(AND(ISNUMBER(OFFSET('Hygiene Data'!$G$8,0,10*ROW('Hygiene Data'!G142))),EB148="No",ISNUMBER(OFFSET('Hygiene Data'!$G$8,0,10*ROW('Hygiene Data'!G142)))),CONCATENATE("[",ROUND(OFFSET('Hygiene Data'!$G$8,0,10*ROW('Hygiene Data'!G142)),0),"]"),IF(AND(ISNUMBER(OFFSET('Hygiene Data'!$G$8,0,10*ROW('Hygiene Data'!G142))),EB148="",ISNUMBER(OFFSET('Hygiene Data'!$G$8,0,10*ROW('Hygiene Data'!G142)))),OFFSET('Hygiene Data'!$G$8,0,10*ROW('Hygiene Data'!G142)),NA())))</f>
        <v>#N/A</v>
      </c>
      <c r="BN148" s="254" t="e">
        <f ca="true">+IF(AND(ISNUMBER(OFFSET('Hygiene Data'!$G$10,0,10*ROW('Hygiene Data'!G142))),EC148="Yes"),OFFSET('Hygiene Data'!$G$10,0,10*ROW('Hygiene Data'!G142)),IF(AND(ISNUMBER(OFFSET('Hygiene Data'!$G$10,0,10*ROW('Hygiene Data'!G142))),EC148="No",ISNUMBER(OFFSET('Hygiene Data'!$G$10,0,10*ROW('Hygiene Data'!G142)))),CONCATENATE("[",ROUND(OFFSET('Hygiene Data'!$G$10,0,10*ROW('Hygiene Data'!G142)),0),"]"),IF(AND(ISNUMBER(OFFSET('Hygiene Data'!$G$10,0,10*ROW('Hygiene Data'!G142))),EC148="",ISNUMBER(OFFSET('Hygiene Data'!$G$10,0,10*ROW('Hygiene Data'!G142)))),OFFSET('Hygiene Data'!$G$10,0,10*ROW('Hygiene Data'!G142)),NA())))</f>
        <v>#N/A</v>
      </c>
      <c r="BO148" s="254" t="e">
        <f ca="true">+IF(AND(ISNUMBER(OFFSET('Hygiene Data'!$H$6,0,10*ROW('Hygiene Data'!H142))),ED148="Yes"),OFFSET('Hygiene Data'!$H$6,0,10*ROW('Hygiene Data'!H142)),IF(AND(ISNUMBER(OFFSET('Hygiene Data'!$H$6,0,10*ROW('Hygiene Data'!H142))),ED148="No",ISNUMBER(OFFSET('Hygiene Data'!$H$6,0,10*ROW('Hygiene Data'!H142)))),CONCATENATE("[",ROUND(OFFSET('Hygiene Data'!$H$6,0,10*ROW('Hygiene Data'!H142)),0),"]"),IF(AND(ISNUMBER(OFFSET('Hygiene Data'!$H$6,0,10*ROW('Hygiene Data'!H142))),ED148="",ISNUMBER(OFFSET('Hygiene Data'!$H$6,0,10*ROW('Hygiene Data'!H142)))),OFFSET('Hygiene Data'!$H$6,0,10*ROW('Hygiene Data'!H142)),NA())))</f>
        <v>#N/A</v>
      </c>
      <c r="BP148" s="254" t="e">
        <f ca="true">+IF(AND(ISNUMBER(OFFSET('Hygiene Data'!$H$8,0,10*ROW('Hygiene Data'!H142))),EE148="Yes"),OFFSET('Hygiene Data'!$H$8,0,10*ROW('Hygiene Data'!H142)),IF(AND(ISNUMBER(OFFSET('Hygiene Data'!$H$8,0,10*ROW('Hygiene Data'!H142))),EE148="No",ISNUMBER(OFFSET('Hygiene Data'!$H$8,0,10*ROW('Hygiene Data'!H142)))),CONCATENATE("[",ROUND(OFFSET('Hygiene Data'!$H$8,0,10*ROW('Hygiene Data'!H142)),0),"]"),IF(AND(ISNUMBER(OFFSET('Hygiene Data'!$H$8,0,10*ROW('Hygiene Data'!H142))),EE148="",ISNUMBER(OFFSET('Hygiene Data'!$H$8,0,10*ROW('Hygiene Data'!H142)))),OFFSET('Hygiene Data'!$H$8,0,10*ROW('Hygiene Data'!H142)),NA())))</f>
        <v>#N/A</v>
      </c>
      <c r="BQ148" s="254" t="e">
        <f ca="true">+IF(AND(ISNUMBER(OFFSET('Hygiene Data'!$H$10,0,10*ROW('Hygiene Data'!H142))),EF148="Yes"),OFFSET('Hygiene Data'!$H$10,0,10*ROW('Hygiene Data'!H142)),IF(AND(ISNUMBER(OFFSET('Hygiene Data'!$H$10,0,10*ROW('Hygiene Data'!H142))),EF148="No",ISNUMBER(OFFSET('Hygiene Data'!$H$10,0,10*ROW('Hygiene Data'!H142)))),CONCATENATE("[",ROUND(OFFSET('Hygiene Data'!$H$10,0,10*ROW('Hygiene Data'!H142)),0),"]"),IF(AND(ISNUMBER(OFFSET('Hygiene Data'!$H$10,0,10*ROW('Hygiene Data'!H142))),EF148="",ISNUMBER(OFFSET('Hygiene Data'!$H$10,0,10*ROW('Hygiene Data'!H142)))),OFFSET('Hygiene Data'!$H$10,0,10*ROW('Hygiene Data'!H142)),NA())))</f>
        <v>#N/A</v>
      </c>
      <c r="BS148" s="36" t="str">
        <f ca="true">+IF(OFFSET('Water Data'!$C$28,0,10*ROW('Water Data'!C142))="","",OFFSET('Water Data'!$C$28,0,10*ROW('Water Data'!C142)))</f>
        <v/>
      </c>
      <c r="BT148" s="36" t="str">
        <f ca="true">+IF(OFFSET('Water Data'!$C$29,0,10*ROW('Water Data'!C142))="","",OFFSET('Water Data'!$C$29,0,10*ROW('Water Data'!C142)))</f>
        <v/>
      </c>
      <c r="BU148" s="36" t="str">
        <f ca="true">+IF(OFFSET('Water Data'!$C$30,0,10*ROW('Water Data'!C142))="","",OFFSET('Water Data'!$C$30,0,10*ROW('Water Data'!C142)))</f>
        <v/>
      </c>
      <c r="BV148" s="36" t="str">
        <f ca="true">+IF(OFFSET('Water Data'!$D$28,0,10*ROW('Water Data'!D142))="","",OFFSET('Water Data'!$D$28,0,10*ROW('Water Data'!D142)))</f>
        <v/>
      </c>
      <c r="BW148" s="36" t="str">
        <f ca="true">+IF(OFFSET('Water Data'!$D$29,0,10*ROW('Water Data'!D142))="","",OFFSET('Water Data'!$D$29,0,10*ROW('Water Data'!D142)))</f>
        <v/>
      </c>
      <c r="BX148" s="36" t="str">
        <f ca="true">+IF(OFFSET('Water Data'!$D$30,0,10*ROW('Water Data'!D142))="","",OFFSET('Water Data'!$D$30,0,10*ROW('Water Data'!D142)))</f>
        <v/>
      </c>
      <c r="BY148" s="36" t="str">
        <f ca="true">+IF(OFFSET('Water Data'!$E$28,0,10*ROW('Water Data'!E142))="","",OFFSET('Water Data'!$E$28,0,10*ROW('Water Data'!E142)))</f>
        <v/>
      </c>
      <c r="BZ148" s="36" t="str">
        <f ca="true">+IF(OFFSET('Water Data'!$E$29,0,10*ROW('Water Data'!E142))="","",OFFSET('Water Data'!$E$29,0,10*ROW('Water Data'!E142)))</f>
        <v/>
      </c>
      <c r="CA148" s="36" t="str">
        <f ca="true">+IF(OFFSET('Water Data'!$E$30,0,10*ROW('Water Data'!E142))="","",OFFSET('Water Data'!$E$30,0,10*ROW('Water Data'!E142)))</f>
        <v/>
      </c>
      <c r="CB148" s="36" t="str">
        <f ca="true">+IF(OFFSET('Water Data'!$F$28,0,10*ROW('Water Data'!F142))="","",OFFSET('Water Data'!$F$28,0,10*ROW('Water Data'!F142)))</f>
        <v/>
      </c>
      <c r="CC148" s="36" t="str">
        <f ca="true">+IF(OFFSET('Water Data'!$F$29,0,10*ROW('Water Data'!F142))="","",OFFSET('Water Data'!$F$29,0,10*ROW('Water Data'!F142)))</f>
        <v/>
      </c>
      <c r="CD148" s="36" t="str">
        <f ca="true">+IF(OFFSET('Water Data'!$F$30,0,10*ROW('Water Data'!F142))="","",OFFSET('Water Data'!$F$30,0,10*ROW('Water Data'!F142)))</f>
        <v/>
      </c>
      <c r="CE148" s="36" t="str">
        <f ca="true">+IF(OFFSET('Water Data'!$G$28,0,10*ROW('Water Data'!G142))="","",OFFSET('Water Data'!$G$28,0,10*ROW('Water Data'!G142)))</f>
        <v/>
      </c>
      <c r="CF148" s="36" t="str">
        <f ca="true">+IF(OFFSET('Water Data'!$G$29,0,10*ROW('Water Data'!G142))="","",OFFSET('Water Data'!$G$29,0,10*ROW('Water Data'!G142)))</f>
        <v/>
      </c>
      <c r="CG148" s="36" t="str">
        <f ca="true">+IF(OFFSET('Water Data'!$G$30,0,10*ROW('Water Data'!G142))="","",OFFSET('Water Data'!$G$30,0,10*ROW('Water Data'!G142)))</f>
        <v/>
      </c>
      <c r="CH148" s="36" t="str">
        <f ca="true">+IF(OFFSET('Water Data'!$H$28,0,10*ROW('Water Data'!H142))="","",OFFSET('Water Data'!$H$28,0,10*ROW('Water Data'!H142)))</f>
        <v/>
      </c>
      <c r="CI148" s="36" t="str">
        <f ca="true">+IF(OFFSET('Water Data'!$H$29,0,10*ROW('Water Data'!H142))="","",OFFSET('Water Data'!$H$29,0,10*ROW('Water Data'!H142)))</f>
        <v/>
      </c>
      <c r="CJ148" s="36" t="str">
        <f ca="true">+IF(OFFSET('Water Data'!$H$30,0,10*ROW('Water Data'!H142))="","",OFFSET('Water Data'!$H$30,0,10*ROW('Water Data'!H142)))</f>
        <v/>
      </c>
      <c r="CK148" s="36" t="str">
        <f ca="true">+IF(OFFSET('Sanitation Data'!$C$29,0,10*ROW('Sanitation Data'!C142))="","",OFFSET('Sanitation Data'!$C$29,0,10*ROW('Sanitation Data'!C142)))</f>
        <v/>
      </c>
      <c r="CL148" s="36" t="str">
        <f ca="true">+IF(OFFSET('Sanitation Data'!$C$30,0,10*ROW('Sanitation Data'!C142))="","",OFFSET('Sanitation Data'!$C$30,0,10*ROW('Sanitation Data'!C142)))</f>
        <v/>
      </c>
      <c r="CM148" s="36" t="str">
        <f ca="true">+IF(OFFSET('Sanitation Data'!$C$31,0,10*ROW('Sanitation Data'!C142))="","",OFFSET('Sanitation Data'!$C$31,0,10*ROW('Sanitation Data'!C142)))</f>
        <v/>
      </c>
      <c r="CN148" s="36" t="str">
        <f ca="true">+IF(OFFSET('Sanitation Data'!$C$32,0,10*ROW('Sanitation Data'!C142))="","",OFFSET('Sanitation Data'!$C$32,0,10*ROW('Sanitation Data'!C142)))</f>
        <v/>
      </c>
      <c r="CO148" s="36" t="str">
        <f ca="true">+IF(OFFSET('Sanitation Data'!$C$33,0,10*ROW('Sanitation Data'!C142))="","",OFFSET('Sanitation Data'!$C$33,0,10*ROW('Sanitation Data'!C142)))</f>
        <v/>
      </c>
      <c r="CP148" s="36" t="str">
        <f ca="true">+IF(OFFSET('Sanitation Data'!$D$29,0,10*ROW('Sanitation Data'!D142))="","",OFFSET('Sanitation Data'!$D$29,0,10*ROW('Sanitation Data'!D142)))</f>
        <v/>
      </c>
      <c r="CQ148" s="36" t="str">
        <f ca="true">+IF(OFFSET('Sanitation Data'!$D$30,0,10*ROW('Sanitation Data'!D142))="","",OFFSET('Sanitation Data'!$D$30,0,10*ROW('Sanitation Data'!D142)))</f>
        <v/>
      </c>
      <c r="CR148" s="36" t="str">
        <f ca="true">+IF(OFFSET('Sanitation Data'!$D$31,0,10*ROW('Sanitation Data'!D142))="","",OFFSET('Sanitation Data'!$D$31,0,10*ROW('Sanitation Data'!D142)))</f>
        <v/>
      </c>
      <c r="CS148" s="36" t="str">
        <f ca="true">+IF(OFFSET('Sanitation Data'!$D$32,0,10*ROW('Sanitation Data'!D142))="","",OFFSET('Sanitation Data'!$D$32,0,10*ROW('Sanitation Data'!D142)))</f>
        <v/>
      </c>
      <c r="CT148" s="36" t="str">
        <f ca="true">+IF(OFFSET('Sanitation Data'!$D$33,0,10*ROW('Sanitation Data'!D142))="","",OFFSET('Sanitation Data'!$D$33,0,10*ROW('Sanitation Data'!D142)))</f>
        <v/>
      </c>
      <c r="CU148" s="36" t="str">
        <f ca="true">+IF(OFFSET('Sanitation Data'!$E$29,0,10*ROW('Sanitation Data'!E142))="","",OFFSET('Sanitation Data'!$E$29,0,10*ROW('Sanitation Data'!E142)))</f>
        <v/>
      </c>
      <c r="CV148" s="36" t="str">
        <f ca="true">+IF(OFFSET('Sanitation Data'!$E$30,0,10*ROW('Sanitation Data'!E142))="","",OFFSET('Sanitation Data'!$E$30,0,10*ROW('Sanitation Data'!E142)))</f>
        <v/>
      </c>
      <c r="CW148" s="36" t="str">
        <f ca="true">+IF(OFFSET('Sanitation Data'!$E$31,0,10*ROW('Sanitation Data'!E142))="","",OFFSET('Sanitation Data'!$E$31,0,10*ROW('Sanitation Data'!E142)))</f>
        <v/>
      </c>
      <c r="CX148" s="36" t="str">
        <f ca="true">+IF(OFFSET('Sanitation Data'!$E$32,0,10*ROW('Sanitation Data'!E142))="","",OFFSET('Sanitation Data'!$E$32,0,10*ROW('Sanitation Data'!E142)))</f>
        <v/>
      </c>
      <c r="CY148" s="36" t="str">
        <f ca="true">+IF(OFFSET('Sanitation Data'!$E$33,0,10*ROW('Sanitation Data'!E142))="","",OFFSET('Sanitation Data'!$E$33,0,10*ROW('Sanitation Data'!E142)))</f>
        <v/>
      </c>
      <c r="CZ148" s="36" t="str">
        <f ca="true">+IF(OFFSET('Sanitation Data'!$F$29,0,10*ROW('Sanitation Data'!F142))="","",OFFSET('Sanitation Data'!$F$29,0,10*ROW('Sanitation Data'!F142)))</f>
        <v/>
      </c>
      <c r="DA148" s="36" t="str">
        <f ca="true">+IF(OFFSET('Sanitation Data'!$F$30,0,10*ROW('Sanitation Data'!F142))="","",OFFSET('Sanitation Data'!$F$30,0,10*ROW('Sanitation Data'!F142)))</f>
        <v/>
      </c>
      <c r="DB148" s="36" t="str">
        <f ca="true">+IF(OFFSET('Sanitation Data'!$F$31,0,10*ROW('Sanitation Data'!F142))="","",OFFSET('Sanitation Data'!$F$31,0,10*ROW('Sanitation Data'!F142)))</f>
        <v/>
      </c>
      <c r="DC148" s="36" t="str">
        <f ca="true">+IF(OFFSET('Sanitation Data'!$F$32,0,10*ROW('Sanitation Data'!F142))="","",OFFSET('Sanitation Data'!$F$32,0,10*ROW('Sanitation Data'!F142)))</f>
        <v/>
      </c>
      <c r="DD148" s="36" t="str">
        <f ca="true">+IF(OFFSET('Sanitation Data'!$F$33,0,10*ROW('Sanitation Data'!F142))="","",OFFSET('Sanitation Data'!$F$33,0,10*ROW('Sanitation Data'!F142)))</f>
        <v/>
      </c>
      <c r="DE148" s="36" t="str">
        <f ca="true">+IF(OFFSET('Sanitation Data'!$G$29,0,10*ROW('Sanitation Data'!G142))="","",OFFSET('Sanitation Data'!$G$29,0,10*ROW('Sanitation Data'!G142)))</f>
        <v/>
      </c>
      <c r="DF148" s="36" t="str">
        <f ca="true">+IF(OFFSET('Sanitation Data'!$G$30,0,10*ROW('Sanitation Data'!G142))="","",OFFSET('Sanitation Data'!$G$30,0,10*ROW('Sanitation Data'!G142)))</f>
        <v/>
      </c>
      <c r="DG148" s="36" t="str">
        <f ca="true">+IF(OFFSET('Sanitation Data'!$G$31,0,10*ROW('Sanitation Data'!G142))="","",OFFSET('Sanitation Data'!$G$31,0,10*ROW('Sanitation Data'!G142)))</f>
        <v/>
      </c>
      <c r="DH148" s="36" t="str">
        <f ca="true">+IF(OFFSET('Sanitation Data'!$G$32,0,10*ROW('Sanitation Data'!G142))="","",OFFSET('Sanitation Data'!$G$32,0,10*ROW('Sanitation Data'!G142)))</f>
        <v/>
      </c>
      <c r="DI148" s="36" t="str">
        <f ca="true">+IF(OFFSET('Sanitation Data'!$G$33,0,10*ROW('Sanitation Data'!G142))="","",OFFSET('Sanitation Data'!$G$33,0,10*ROW('Sanitation Data'!G142)))</f>
        <v/>
      </c>
      <c r="DJ148" s="36" t="str">
        <f ca="true">+IF(OFFSET('Sanitation Data'!$H$29,0,10*ROW('Sanitation Data'!H142))="","",OFFSET('Sanitation Data'!$H$29,0,10*ROW('Sanitation Data'!H142)))</f>
        <v/>
      </c>
      <c r="DK148" s="36" t="str">
        <f ca="true">+IF(OFFSET('Sanitation Data'!$H$30,0,10*ROW('Sanitation Data'!H142))="","",OFFSET('Sanitation Data'!$H$30,0,10*ROW('Sanitation Data'!H142)))</f>
        <v/>
      </c>
      <c r="DL148" s="36" t="str">
        <f ca="true">+IF(OFFSET('Sanitation Data'!$H$31,0,10*ROW('Sanitation Data'!H142))="","",OFFSET('Sanitation Data'!$H$31,0,10*ROW('Sanitation Data'!H142)))</f>
        <v/>
      </c>
      <c r="DM148" s="36" t="str">
        <f ca="true">+IF(OFFSET('Sanitation Data'!$H$32,0,10*ROW('Sanitation Data'!H142))="","",OFFSET('Sanitation Data'!$H$32,0,10*ROW('Sanitation Data'!H142)))</f>
        <v/>
      </c>
      <c r="DN148" s="36" t="str">
        <f ca="true">+IF(OFFSET('Sanitation Data'!$H$33,0,10*ROW('Sanitation Data'!H142))="","",OFFSET('Sanitation Data'!$H$33,0,10*ROW('Sanitation Data'!H142)))</f>
        <v/>
      </c>
      <c r="DO148" s="36" t="str">
        <f ca="true">+IF(OFFSET('Hygiene Data'!$C$12,0,10*ROW('Hygiene Data'!C142))="","",OFFSET('Hygiene Data'!$C$12,0,10*ROW('Hygiene Data'!C142)))</f>
        <v/>
      </c>
      <c r="DP148" s="36" t="str">
        <f ca="true">+IF(OFFSET('Hygiene Data'!$C$13,0,10*ROW('Hygiene Data'!C142))="","",OFFSET('Hygiene Data'!$C$13,0,10*ROW('Hygiene Data'!C142)))</f>
        <v/>
      </c>
      <c r="DQ148" s="36" t="str">
        <f ca="true">+IF(OFFSET('Hygiene Data'!$C$14,0,10*ROW('Hygiene Data'!C142))="","",OFFSET('Hygiene Data'!$C$14,0,10*ROW('Hygiene Data'!C142)))</f>
        <v/>
      </c>
      <c r="DR148" s="36" t="str">
        <f ca="true">+IF(OFFSET('Hygiene Data'!$D$12,0,10*ROW('Hygiene Data'!D142))="","",OFFSET('Hygiene Data'!$D$12,0,10*ROW('Hygiene Data'!D142)))</f>
        <v/>
      </c>
      <c r="DS148" s="36" t="str">
        <f ca="true">+IF(OFFSET('Hygiene Data'!$D$13,0,10*ROW('Hygiene Data'!D142))="","",OFFSET('Hygiene Data'!$D$13,0,10*ROW('Hygiene Data'!D142)))</f>
        <v/>
      </c>
      <c r="DT148" s="36" t="str">
        <f ca="true">+IF(OFFSET('Hygiene Data'!$D$14,0,10*ROW('Hygiene Data'!D142))="","",OFFSET('Hygiene Data'!$D$14,0,10*ROW('Hygiene Data'!D142)))</f>
        <v/>
      </c>
      <c r="DU148" s="36" t="str">
        <f ca="true">+IF(OFFSET('Hygiene Data'!$E$12,0,10*ROW('Hygiene Data'!E142))="","",OFFSET('Hygiene Data'!$E$12,0,10*ROW('Hygiene Data'!E142)))</f>
        <v/>
      </c>
      <c r="DV148" s="36" t="str">
        <f ca="true">+IF(OFFSET('Hygiene Data'!$E$13,0,10*ROW('Hygiene Data'!E142))="","",OFFSET('Hygiene Data'!$E$13,0,10*ROW('Hygiene Data'!E142)))</f>
        <v/>
      </c>
      <c r="DW148" s="36" t="str">
        <f ca="true">+IF(OFFSET('Hygiene Data'!$E$14,0,10*ROW('Hygiene Data'!E142))="","",OFFSET('Hygiene Data'!$E$14,0,10*ROW('Hygiene Data'!E142)))</f>
        <v/>
      </c>
      <c r="DX148" s="36" t="str">
        <f ca="true">+IF(OFFSET('Hygiene Data'!$F$12,0,10*ROW('Hygiene Data'!F142))="","",OFFSET('Hygiene Data'!$F$12,0,10*ROW('Hygiene Data'!F142)))</f>
        <v/>
      </c>
      <c r="DY148" s="36" t="str">
        <f ca="true">+IF(OFFSET('Hygiene Data'!$F$13,0,10*ROW('Hygiene Data'!F142))="","",OFFSET('Hygiene Data'!$F$13,0,10*ROW('Hygiene Data'!F142)))</f>
        <v/>
      </c>
      <c r="DZ148" s="36" t="str">
        <f ca="true">+IF(OFFSET('Hygiene Data'!$F$14,0,10*ROW('Hygiene Data'!F142))="","",OFFSET('Hygiene Data'!$F$14,0,10*ROW('Hygiene Data'!F142)))</f>
        <v/>
      </c>
      <c r="EA148" s="36" t="str">
        <f ca="true">+IF(OFFSET('Hygiene Data'!$G$12,0,10*ROW('Hygiene Data'!G142))="","",OFFSET('Hygiene Data'!$G$12,0,10*ROW('Hygiene Data'!G142)))</f>
        <v/>
      </c>
      <c r="EB148" s="36" t="str">
        <f ca="true">+IF(OFFSET('Hygiene Data'!$G$13,0,10*ROW('Hygiene Data'!G142))="","",OFFSET('Hygiene Data'!$G$13,0,10*ROW('Hygiene Data'!G142)))</f>
        <v/>
      </c>
      <c r="EC148" s="36" t="str">
        <f ca="true">+IF(OFFSET('Hygiene Data'!$G$14,0,10*ROW('Hygiene Data'!G142))="","",OFFSET('Hygiene Data'!$G$14,0,10*ROW('Hygiene Data'!G142)))</f>
        <v/>
      </c>
      <c r="ED148" s="36" t="str">
        <f ca="true">+IF(OFFSET('Hygiene Data'!$H$12,0,10*ROW('Hygiene Data'!H142))="","",OFFSET('Hygiene Data'!$H$12,0,10*ROW('Hygiene Data'!H142)))</f>
        <v/>
      </c>
      <c r="EE148" s="36" t="str">
        <f ca="true">+IF(OFFSET('Hygiene Data'!$H$13,0,10*ROW('Hygiene Data'!H142))="","",OFFSET('Hygiene Data'!$H$13,0,10*ROW('Hygiene Data'!H142)))</f>
        <v/>
      </c>
      <c r="EF148" s="36" t="str">
        <f ca="true">+IF(OFFSET('Hygiene Data'!$H$14,0,10*ROW('Hygiene Data'!H142))="","",OFFSET('Hygiene Data'!$H$14,0,10*ROW('Hygiene Data'!H142)))</f>
        <v/>
      </c>
    </row>
    <row r="149" x14ac:dyDescent="0.2">
      <c r="A149" s="59" t="str">
        <f ca="true">+IF(OFFSET('Water Data'!$B$1,0,10*ROW('Water Data'!B146))="","",OFFSET('Water Data'!$B$1,0,10*ROW('Water Data'!B146)))</f>
        <v/>
      </c>
      <c r="B149" s="59" t="str">
        <f ca="true">+IF(OFFSET('Water Data'!$A$3,0,10*ROW('Water Data'!A146))="","",OFFSET('Water Data'!$A$3,0,10*ROW('Water Data'!A146)))</f>
        <v/>
      </c>
      <c r="C149" s="59" t="str">
        <f ca="true">+IF(OFFSET('Water Data'!$C$3,0,10*ROW('Water Data'!C146))="","",OFFSET('Water Data'!$C$3,0,10*ROW('Water Data'!C146)))</f>
        <v/>
      </c>
      <c r="D149" s="252" t="e">
        <f ca="true">+IF(AND(ISNUMBER(OFFSET('Water Data'!$C$5,0,10*ROW('Water Data'!C143))),BS149="Yes"),100-OFFSET('Water Data'!$C$5,0,10*ROW('Water Data'!C143)),IF(AND(ISNUMBER(OFFSET('Water Data'!$C$5,0,10*ROW('Water Data'!C143))),BS149="No",ISNUMBER(OFFSET('Water Data'!$C$5,0,10*ROW('Water Data'!C143)))),CONCATENATE("[",ROUND(100-OFFSET('Water Data'!$C$5,0,10*ROW('Water Data'!C143)),0),"]"),IF(AND(ISNUMBER(OFFSET('Water Data'!$C$5,0,10*ROW('Water Data'!C143))),BS149="",ISNUMBER(OFFSET('Water Data'!$C$5,0,10*ROW('Water Data'!C143)))),100-OFFSET('Water Data'!$C$5,0,10*ROW('Water Data'!C143)),NA())))</f>
        <v>#N/A</v>
      </c>
      <c r="E149" s="252" t="e">
        <f ca="true">+IF(AND(ISNUMBER(OFFSET('Water Data'!$C$7,0,10*ROW('Water Data'!D143))),BT149="Yes"),OFFSET('Water Data'!$C$7,0,10*ROW('Water Data'!C143)),IF(AND(ISNUMBER(OFFSET('Water Data'!$C$7,0,10*ROW('Water Data'!C143))),BT149="No",ISNUMBER(OFFSET('Water Data'!$C$7,0,10*ROW('Water Data'!C143)))),CONCATENATE("[",ROUND(OFFSET('Water Data'!$C$7,0,10*ROW('Water Data'!C143)),0),"]"),IF(AND(ISNUMBER(OFFSET('Water Data'!$C$7,0,10*ROW('Water Data'!C143))),BT149="",ISNUMBER(OFFSET('Water Data'!$C$7,0,10*ROW('Water Data'!C143)))),OFFSET('Water Data'!$C$7,0,10*ROW('Water Data'!C143)),NA())))</f>
        <v>#N/A</v>
      </c>
      <c r="F149" s="252" t="e">
        <f ca="true">+IF(AND(ISNUMBER(OFFSET('Water Data'!$C$10,0,10*ROW('Water Data'!C143))),BU149="Yes"),OFFSET('Water Data'!$C$10,0,10*ROW('Water Data'!C143)),IF(AND(ISNUMBER(OFFSET('Water Data'!$C$10,0,10*ROW('Water Data'!C143))),BU149="No",ISNUMBER(OFFSET('Water Data'!$C$10,0,10*ROW('Water Data'!C143)))),CONCATENATE("[",ROUND(OFFSET('Water Data'!$C$10,0,10*ROW('Water Data'!C143)),0),"]"),IF(AND(ISNUMBER(OFFSET('Water Data'!$C$10,0,10*ROW('Water Data'!C143))),BU149="",ISNUMBER(OFFSET('Water Data'!$C$10,0,10*ROW('Water Data'!C143)))),OFFSET('Water Data'!$C$10,0,10*ROW('Water Data'!C143)),NA())))</f>
        <v>#N/A</v>
      </c>
      <c r="G149" s="252" t="e">
        <f ca="true">+IF(AND(ISNUMBER(OFFSET('Water Data'!$D$5,0,10*ROW('Water Data'!D143))),BV149="Yes"),100-OFFSET('Water Data'!$D$5,0,10*ROW('Water Data'!D143)),IF(AND(ISNUMBER(OFFSET('Water Data'!$D$5,0,10*ROW('Water Data'!D143))),BV149="No",ISNUMBER(OFFSET('Water Data'!$D$5,0,10*ROW('Water Data'!D143)))),CONCATENATE("[",ROUND(100-OFFSET('Water Data'!$D$5,0,10*ROW('Water Data'!D143)),0),"]"),IF(AND(ISNUMBER(OFFSET('Water Data'!$D$5,0,10*ROW('Water Data'!D143))),BV149="",ISNUMBER(OFFSET('Water Data'!$D$5,0,10*ROW('Water Data'!D143)))),100-OFFSET('Water Data'!$D$5,0,10*ROW('Water Data'!D143)),NA())))</f>
        <v>#N/A</v>
      </c>
      <c r="H149" s="252" t="e">
        <f ca="true">+IF(AND(ISNUMBER(OFFSET('Water Data'!$D$7,0,10*ROW('Water Data'!D143))),BW149="Yes"),OFFSET('Water Data'!$D$7,0,10*ROW('Water Data'!D143)),IF(AND(ISNUMBER(OFFSET('Water Data'!$D$7,0,10*ROW('Water Data'!D143))),BW149="No",ISNUMBER(OFFSET('Water Data'!$D$7,0,10*ROW('Water Data'!D143)))),CONCATENATE("[",ROUND(OFFSET('Water Data'!$C$7,0,10*ROW('Water Data'!D143)),0),"]"),IF(AND(ISNUMBER(OFFSET('Water Data'!$D$7,0,10*ROW('Water Data'!D143))),BW149="",ISNUMBER(OFFSET('Water Data'!$D$7,0,10*ROW('Water Data'!D143)))),OFFSET('Water Data'!$D$7,0,10*ROW('Water Data'!D143)),NA())))</f>
        <v>#N/A</v>
      </c>
      <c r="I149" s="252" t="e">
        <f ca="true">+IF(AND(ISNUMBER(OFFSET('Water Data'!$D$10,0,10*ROW('Water Data'!D143))),BX149="Yes"),OFFSET('Water Data'!$D$10,0,10*ROW('Water Data'!D143)),IF(AND(ISNUMBER(OFFSET('Water Data'!$D$10,0,10*ROW('Water Data'!D143))),BX149="No",ISNUMBER(OFFSET('Water Data'!$D$10,0,10*ROW('Water Data'!D143)))),CONCATENATE("[",ROUND(OFFSET('Water Data'!$D$10,0,10*ROW('Water Data'!D143)),0),"]"),IF(AND(ISNUMBER(OFFSET('Water Data'!$D$10,0,10*ROW('Water Data'!D143))),BX149="",ISNUMBER(OFFSET('Water Data'!$D$10,0,10*ROW('Water Data'!D143)))),OFFSET('Water Data'!$D$10,0,10*ROW('Water Data'!D143)),NA())))</f>
        <v>#N/A</v>
      </c>
      <c r="J149" s="252" t="e">
        <f ca="true">+IF(AND(ISNUMBER(OFFSET('Water Data'!$E$5,0,10*ROW('Water Data'!E143))),BY149="Yes"),100-OFFSET('Water Data'!$E$5,0,10*ROW('Water Data'!E143)),IF(AND(ISNUMBER(OFFSET('Water Data'!$E$5,0,10*ROW('Water Data'!E143))),BY149="No",ISNUMBER(OFFSET('Water Data'!$E$5,0,10*ROW('Water Data'!E143)))),CONCATENATE("[",ROUND(100-OFFSET('Water Data'!$E$5,0,10*ROW('Water Data'!E143)),0),"]"),IF(AND(ISNUMBER(OFFSET('Water Data'!$E$5,0,10*ROW('Water Data'!E143))),BY149="",ISNUMBER(OFFSET('Water Data'!$E$5,0,10*ROW('Water Data'!E143)))),100-OFFSET('Water Data'!$E$5,0,10*ROW('Water Data'!E143)),NA())))</f>
        <v>#N/A</v>
      </c>
      <c r="K149" s="252" t="e">
        <f ca="true">+IF(AND(ISNUMBER(OFFSET('Water Data'!$E$7,0,10*ROW('Water Data'!E143))),BZ149="Yes"),OFFSET('Water Data'!$E$7,0,10*ROW('Water Data'!E143)),IF(AND(ISNUMBER(OFFSET('Water Data'!$E$7,0,10*ROW('Water Data'!E143))),BZ149="No",ISNUMBER(OFFSET('Water Data'!$E$7,0,10*ROW('Water Data'!E143)))),CONCATENATE("[",ROUND(OFFSET('Water Data'!$E$7,0,10*ROW('Water Data'!E143)),0),"]"),IF(AND(ISNUMBER(OFFSET('Water Data'!$E$7,0,10*ROW('Water Data'!E143))),BZ149="",ISNUMBER(OFFSET('Water Data'!$E$7,0,10*ROW('Water Data'!E143)))),OFFSET('Water Data'!$E$7,0,10*ROW('Water Data'!E143)),NA())))</f>
        <v>#N/A</v>
      </c>
      <c r="L149" s="252" t="e">
        <f ca="true">+IF(AND(ISNUMBER(OFFSET('Water Data'!$E$10,0,10*ROW('Water Data'!E143))),CA149="Yes"),OFFSET('Water Data'!$E$10,0,10*ROW('Water Data'!E143)),IF(AND(ISNUMBER(OFFSET('Water Data'!$E$10,0,10*ROW('Water Data'!E143))),CA149="No",ISNUMBER(OFFSET('Water Data'!$E$10,0,10*ROW('Water Data'!E143)))),CONCATENATE("[",ROUND(OFFSET('Water Data'!$E$10,0,10*ROW('Water Data'!E143)),0),"]"),IF(AND(ISNUMBER(OFFSET('Water Data'!$E$10,0,10*ROW('Water Data'!E143))),CA149="",ISNUMBER(OFFSET('Water Data'!$E$10,0,10*ROW('Water Data'!E143)))),OFFSET('Water Data'!$E$10,0,10*ROW('Water Data'!E143)),NA())))</f>
        <v>#N/A</v>
      </c>
      <c r="M149" s="252" t="e">
        <f ca="true">+IF(AND(ISNUMBER(OFFSET('Water Data'!$F$5,0,10*ROW('Water Data'!F143))),CB149="Yes"),100-OFFSET('Water Data'!$F$5,0,10*ROW('Water Data'!F143)),IF(AND(ISNUMBER(OFFSET('Water Data'!$F$5,0,10*ROW('Water Data'!F143))),CB149="No",ISNUMBER(OFFSET('Water Data'!$F$5,0,10*ROW('Water Data'!F143)))),CONCATENATE("[",ROUND(100-OFFSET('Water Data'!$F$5,0,10*ROW('Water Data'!F143)),0),"]"),IF(AND(ISNUMBER(OFFSET('Water Data'!$F$5,0,10*ROW('Water Data'!F143))),CB149="",ISNUMBER(OFFSET('Water Data'!$F$5,0,10*ROW('Water Data'!F143)))),100-OFFSET('Water Data'!$F$5,0,10*ROW('Water Data'!F143)),NA())))</f>
        <v>#N/A</v>
      </c>
      <c r="N149" s="252" t="e">
        <f ca="true">+IF(AND(ISNUMBER(OFFSET('Water Data'!$F$7,0,10*ROW('Water Data'!F143))),CC149="Yes"),OFFSET('Water Data'!$F$7,0,10*ROW('Water Data'!F143)),IF(AND(ISNUMBER(OFFSET('Water Data'!$F$7,0,10*ROW('Water Data'!F143))),CC149="No",ISNUMBER(OFFSET('Water Data'!$F$7,0,10*ROW('Water Data'!F143)))),CONCATENATE("[",ROUND(OFFSET('Water Data'!$F$7,0,10*ROW('Water Data'!F143)),0),"]"),IF(AND(ISNUMBER(OFFSET('Water Data'!$F$7,0,10*ROW('Water Data'!F143))),CC149="",ISNUMBER(OFFSET('Water Data'!$F$7,0,10*ROW('Water Data'!F143)))),OFFSET('Water Data'!$F$7,0,10*ROW('Water Data'!F143)),NA())))</f>
        <v>#N/A</v>
      </c>
      <c r="O149" s="252" t="e">
        <f ca="true">+IF(AND(ISNUMBER(OFFSET('Water Data'!$F$10,0,10*ROW('Water Data'!F143))),CD149="Yes"),OFFSET('Water Data'!$F$10,0,10*ROW('Water Data'!F143)),IF(AND(ISNUMBER(OFFSET('Water Data'!$F$10,0,10*ROW('Water Data'!F143))),CD149="No",ISNUMBER(OFFSET('Water Data'!$F$10,0,10*ROW('Water Data'!F143)))),CONCATENATE("[",ROUND(OFFSET('Water Data'!$F$10,0,10*ROW('Water Data'!F143)),0),"]"),IF(AND(ISNUMBER(OFFSET('Water Data'!$F$10,0,10*ROW('Water Data'!F143))),CD149="",ISNUMBER(OFFSET('Water Data'!$F$10,0,10*ROW('Water Data'!F143)))),OFFSET('Water Data'!$F$10,0,10*ROW('Water Data'!F143)),NA())))</f>
        <v>#N/A</v>
      </c>
      <c r="P149" s="252" t="e">
        <f ca="true">+IF(AND(ISNUMBER(OFFSET('Water Data'!$G$5,0,10*ROW('Water Data'!G143))),CE149="Yes"),100-OFFSET('Water Data'!$G$5,0,10*ROW('Water Data'!G143)),IF(AND(ISNUMBER(OFFSET('Water Data'!$G$5,0,10*ROW('Water Data'!G143))),CE149="No",ISNUMBER(OFFSET('Water Data'!$G$5,0,10*ROW('Water Data'!G143)))),CONCATENATE("[",ROUND(100-OFFSET('Water Data'!$G$5,0,10*ROW('Water Data'!G143)),0),"]"),IF(AND(ISNUMBER(OFFSET('Water Data'!$G$5,0,10*ROW('Water Data'!G143))),CE149="",ISNUMBER(OFFSET('Water Data'!$G$5,0,10*ROW('Water Data'!G143)))),100-OFFSET('Water Data'!$G$5,0,10*ROW('Water Data'!G143)),NA())))</f>
        <v>#N/A</v>
      </c>
      <c r="Q149" s="252" t="e">
        <f ca="true">+IF(AND(ISNUMBER(OFFSET('Water Data'!$G$7,0,10*ROW('Water Data'!G143))),CF149="Yes"),OFFSET('Water Data'!$G$7,0,10*ROW('Water Data'!G143)),IF(AND(ISNUMBER(OFFSET('Water Data'!$G$7,0,10*ROW('Water Data'!G143))),CF149="No",ISNUMBER(OFFSET('Water Data'!$G$7,0,10*ROW('Water Data'!G143)))),CONCATENATE("[",ROUND(OFFSET('Water Data'!$G$7,0,10*ROW('Water Data'!G143)),0),"]"),IF(AND(ISNUMBER(OFFSET('Water Data'!$G$7,0,10*ROW('Water Data'!G143))),CF149="",ISNUMBER(OFFSET('Water Data'!$G$7,0,10*ROW('Water Data'!G143)))),OFFSET('Water Data'!$G$7,0,10*ROW('Water Data'!G143)),NA())))</f>
        <v>#N/A</v>
      </c>
      <c r="R149" s="252" t="e">
        <f ca="true">+IF(AND(ISNUMBER(OFFSET('Water Data'!$G$10,0,10*ROW('Water Data'!G143))),CG149="Yes"),OFFSET('Water Data'!$G$10,0,10*ROW('Water Data'!G143)),IF(AND(ISNUMBER(OFFSET('Water Data'!$G$10,0,10*ROW('Water Data'!G143))),CG149="No",ISNUMBER(OFFSET('Water Data'!$G$10,0,10*ROW('Water Data'!G143)))),CONCATENATE("[",ROUND(OFFSET('Water Data'!$G$10,0,10*ROW('Water Data'!G143)),0),"]"),IF(AND(ISNUMBER(OFFSET('Water Data'!$G$10,0,10*ROW('Water Data'!G143))),CG149="",ISNUMBER(OFFSET('Water Data'!$G$10,0,10*ROW('Water Data'!G143)))),OFFSET('Water Data'!$G$10,0,10*ROW('Water Data'!G143)),NA())))</f>
        <v>#N/A</v>
      </c>
      <c r="S149" s="252" t="e">
        <f ca="true">+IF(AND(ISNUMBER(OFFSET('Water Data'!$H$5,0,10*ROW('Water Data'!H143))),CH149="Yes"),100-OFFSET('Water Data'!$H$5,0,10*ROW('Water Data'!H143)),IF(AND(ISNUMBER(OFFSET('Water Data'!$H$5,0,10*ROW('Water Data'!H143))),CH149="No",ISNUMBER(OFFSET('Water Data'!$H$5,0,10*ROW('Water Data'!H143)))),CONCATENATE("[",ROUND(100-OFFSET('Water Data'!$H$5,0,10*ROW('Water Data'!H143)),0),"]"),IF(AND(ISNUMBER(OFFSET('Water Data'!$H$5,0,10*ROW('Water Data'!H143))),CH149="",ISNUMBER(OFFSET('Water Data'!$H$5,0,10*ROW('Water Data'!H143)))),100-OFFSET('Water Data'!$H$5,0,10*ROW('Water Data'!H143)),NA())))</f>
        <v>#N/A</v>
      </c>
      <c r="T149" s="252" t="e">
        <f ca="true">+IF(AND(ISNUMBER(OFFSET('Water Data'!$H$7,0,10*ROW('Water Data'!H143))),CI149="Yes"),OFFSET('Water Data'!$H$7,0,10*ROW('Water Data'!H143)),IF(AND(ISNUMBER(OFFSET('Water Data'!$H$7,0,10*ROW('Water Data'!H143))),CI149="No",ISNUMBER(OFFSET('Water Data'!$H$7,0,10*ROW('Water Data'!H143)))),CONCATENATE("[",ROUND(OFFSET('Water Data'!$H$7,0,10*ROW('Water Data'!H143)),0),"]"),IF(AND(ISNUMBER(OFFSET('Water Data'!$H$7,0,10*ROW('Water Data'!H143))),CI149="",ISNUMBER(OFFSET('Water Data'!$H$7,0,10*ROW('Water Data'!H143)))),OFFSET('Water Data'!$H$7,0,10*ROW('Water Data'!H143)),NA())))</f>
        <v>#N/A</v>
      </c>
      <c r="U149" s="252" t="e">
        <f ca="true">+IF(AND(ISNUMBER(OFFSET('Water Data'!$H$10,0,10*ROW('Water Data'!H143))),CJ149="Yes"),OFFSET('Water Data'!$H$10,0,10*ROW('Water Data'!H143)),IF(AND(ISNUMBER(OFFSET('Water Data'!$H$10,0,10*ROW('Water Data'!H143))),CJ149="No",ISNUMBER(OFFSET('Water Data'!$H$10,0,10*ROW('Water Data'!H143)))),CONCATENATE("[",ROUND(OFFSET('Water Data'!$H$10,0,10*ROW('Water Data'!H143)),0),"]"),IF(AND(ISNUMBER(OFFSET('Water Data'!$H$10,0,10*ROW('Water Data'!H143))),CJ149="",ISNUMBER(OFFSET('Water Data'!$H$10,0,10*ROW('Water Data'!H143)))),OFFSET('Water Data'!$H$10,0,10*ROW('Water Data'!H143)),NA())))</f>
        <v>#N/A</v>
      </c>
      <c r="V149" s="253" t="e">
        <f ca="true">+IF(AND(ISNUMBER(OFFSET('Sanitation Data'!$C$5,0,10*ROW('Sanitation Data'!C143))),CK149="Yes"),100-OFFSET('Sanitation Data'!$C$5,0,10*ROW('Sanitation Data'!C143)),IF(AND(ISNUMBER(OFFSET('Sanitation Data'!$C$5,0,10*ROW('Sanitation Data'!C143))),CK149="No",ISNUMBER(OFFSET('Sanitation Data'!$C$5,0,10*ROW('Sanitation Data'!C143)))),CONCATENATE("[",ROUND(100-OFFSET('Sanitation Data'!$C$5,0,10*ROW('Sanitation Data'!C143)),0),"]"),IF(AND(ISNUMBER(OFFSET('Sanitation Data'!$C$5,0,10*ROW('Sanitation Data'!C143))),CK149="",ISNUMBER(OFFSET('Sanitation Data'!$C$5,0,10*ROW('Sanitation Data'!C143)))),100-OFFSET('Sanitation Data'!$C$5,0,10*ROW('Sanitation Data'!C143)),NA())))</f>
        <v>#N/A</v>
      </c>
      <c r="W149" s="253" t="e">
        <f ca="true">+IF(AND(ISNUMBER(OFFSET('Sanitation Data'!$C$7,0,10*ROW('Sanitation Data'!C143))),CL149="Yes"),OFFSET('Sanitation Data'!$C$7,0,10*ROW('Sanitation Data'!C143)),IF(AND(ISNUMBER(OFFSET('Sanitation Data'!$C$7,0,10*ROW('Sanitation Data'!C143))),CL149="No",ISNUMBER(OFFSET('Sanitation Data'!$C$7,0,10*ROW('Sanitation Data'!C143)))),CONCATENATE("[",ROUND(OFFSET('Sanitation Data'!$C$7,0,10*ROW('Sanitation Data'!C143)),0),"]"),IF(AND(ISNUMBER(OFFSET('Sanitation Data'!$C$7,0,10*ROW('Sanitation Data'!C143))),CL149="",ISNUMBER(OFFSET('Sanitation Data'!$C$7,0,10*ROW('Sanitation Data'!C143)))),OFFSET('Sanitation Data'!$C$7,0,10*ROW('Sanitation Data'!C143)),NA())))</f>
        <v>#N/A</v>
      </c>
      <c r="X149" s="253" t="e">
        <f ca="true">+IF(AND(ISNUMBER(OFFSET('Sanitation Data'!$C$11,0,10*ROW('Sanitation Data'!C143))),CM149="Yes"),OFFSET('Sanitation Data'!$C$11,0,10*ROW('Sanitation Data'!C143)),IF(AND(ISNUMBER(OFFSET('Sanitation Data'!$C$11,0,10*ROW('Sanitation Data'!C143))),CM149="No",ISNUMBER(OFFSET('Sanitation Data'!$C$11,0,10*ROW('Sanitation Data'!C143)))),CONCATENATE("[",ROUND(OFFSET('Sanitation Data'!$C$11,0,10*ROW('Sanitation Data'!C143)),0),"]"),IF(AND(ISNUMBER(OFFSET('Sanitation Data'!$C$11,0,10*ROW('Sanitation Data'!C143))),CM149="",ISNUMBER(OFFSET('Sanitation Data'!$C$11,0,10*ROW('Sanitation Data'!C143)))),OFFSET('Sanitation Data'!$C$11,0,10*ROW('Sanitation Data'!C143)),NA())))</f>
        <v>#N/A</v>
      </c>
      <c r="Y149" s="253" t="e">
        <f ca="true">+IF(AND(ISNUMBER(OFFSET('Sanitation Data'!$C$12,0,10*ROW('Sanitation Data'!C143))),CN149="Yes"),OFFSET('Sanitation Data'!$C$12,0,10*ROW('Sanitation Data'!C143)),IF(AND(ISNUMBER(OFFSET('Sanitation Data'!$C$12,0,10*ROW('Sanitation Data'!C143))),CN149="No",ISNUMBER(OFFSET('Sanitation Data'!$C$12,0,10*ROW('Sanitation Data'!C143)))),CONCATENATE("[",ROUND(OFFSET('Sanitation Data'!$C$12,0,10*ROW('Sanitation Data'!C143)),0),"]"),IF(AND(ISNUMBER(OFFSET('Sanitation Data'!$C$12,0,10*ROW('Sanitation Data'!C143))),CN149="",ISNUMBER(OFFSET('Sanitation Data'!$C$12,0,10*ROW('Sanitation Data'!C143)))),OFFSET('Sanitation Data'!$C$12,0,10*ROW('Sanitation Data'!C143)),NA())))</f>
        <v>#N/A</v>
      </c>
      <c r="Z149" s="253" t="e">
        <f ca="true">+IF(AND(ISNUMBER(OFFSET('Sanitation Data'!$C$13,0,10*ROW('Sanitation Data'!C143))),CO149="Yes"),OFFSET('Sanitation Data'!$C$13,0,10*ROW('Sanitation Data'!C143)),IF(AND(ISNUMBER(OFFSET('Sanitation Data'!$C$13,0,10*ROW('Sanitation Data'!C143))),CO149="No",ISNUMBER(OFFSET('Sanitation Data'!$C$13,0,10*ROW('Sanitation Data'!C143)))),CONCATENATE("[",ROUND(OFFSET('Sanitation Data'!$C$13,0,10*ROW('Sanitation Data'!C143)),0),"]"),IF(AND(ISNUMBER(OFFSET('Sanitation Data'!$C$13,0,10*ROW('Sanitation Data'!C143))),CO149="",ISNUMBER(OFFSET('Sanitation Data'!$C$13,0,10*ROW('Sanitation Data'!C143)))),OFFSET('Sanitation Data'!$C$13,0,10*ROW('Sanitation Data'!C143)),NA())))</f>
        <v>#N/A</v>
      </c>
      <c r="AA149" s="253" t="e">
        <f ca="true">+IF(AND(ISNUMBER(OFFSET('Sanitation Data'!$D$5,0,10*ROW('Sanitation Data'!D143))),CP149="Yes"),100-OFFSET('Sanitation Data'!$D$5,0,10*ROW('Sanitation Data'!D143)),IF(AND(ISNUMBER(OFFSET('Sanitation Data'!$D$5,0,10*ROW('Sanitation Data'!D143))),CP149="No",ISNUMBER(OFFSET('Sanitation Data'!$D$5,0,10*ROW('Sanitation Data'!D143)))),CONCATENATE("[",ROUND(100-OFFSET('Sanitation Data'!$D$5,0,10*ROW('Sanitation Data'!D143)),0),"]"),IF(AND(ISNUMBER(OFFSET('Sanitation Data'!$D$5,0,10*ROW('Sanitation Data'!D143))),CP149="",ISNUMBER(OFFSET('Sanitation Data'!$D$5,0,10*ROW('Sanitation Data'!D143)))),100-OFFSET('Sanitation Data'!$D$5,0,10*ROW('Sanitation Data'!D143)),NA())))</f>
        <v>#N/A</v>
      </c>
      <c r="AB149" s="253" t="e">
        <f ca="true">+IF(AND(ISNUMBER(OFFSET('Sanitation Data'!$D$7,0,10*ROW('Sanitation Data'!D143))),CQ149="Yes"),OFFSET('Sanitation Data'!$D$7,0,10*ROW('Sanitation Data'!G143)),IF(AND(ISNUMBER(OFFSET('Sanitation Data'!$D$7,0,10*ROW('Sanitation Data'!D143))),CQ149="No",ISNUMBER(OFFSET('Sanitation Data'!$D$7,0,10*ROW('Sanitation Data'!D143)))),CONCATENATE("[",ROUND(OFFSET('Sanitation Data'!$D$7,0,10*ROW('Sanitation Data'!D143)),0),"]"),IF(AND(ISNUMBER(OFFSET('Sanitation Data'!$D$7,0,10*ROW('Sanitation Data'!D143))),CQ149="",ISNUMBER(OFFSET('Sanitation Data'!$D$7,0,10*ROW('Sanitation Data'!D143)))),OFFSET('Sanitation Data'!$D$7,0,10*ROW('Sanitation Data'!D143)),NA())))</f>
        <v>#N/A</v>
      </c>
      <c r="AC149" s="253" t="e">
        <f ca="true">+IF(AND(ISNUMBER(OFFSET('Sanitation Data'!$D$11,0,10*ROW('Sanitation Data'!D143))),CR149="Yes"),OFFSET('Sanitation Data'!$D$11,0,10*ROW('Sanitation Data'!D143)),IF(AND(ISNUMBER(OFFSET('Sanitation Data'!$D$11,0,10*ROW('Sanitation Data'!D143))),CR149="No",ISNUMBER(OFFSET('Sanitation Data'!$D$11,0,10*ROW('Sanitation Data'!D143)))),CONCATENATE("[",ROUND(OFFSET('Sanitation Data'!$D$11,0,10*ROW('Sanitation Data'!D143)),0),"]"),IF(AND(ISNUMBER(OFFSET('Sanitation Data'!$D$11,0,10*ROW('Sanitation Data'!D143))),CR149="",ISNUMBER(OFFSET('Sanitation Data'!$D$11,0,10*ROW('Sanitation Data'!D143)))),OFFSET('Sanitation Data'!$D$11,0,10*ROW('Sanitation Data'!D143)),NA())))</f>
        <v>#N/A</v>
      </c>
      <c r="AD149" s="253" t="e">
        <f ca="true">+IF(AND(ISNUMBER(OFFSET('Sanitation Data'!$D$12,0,10*ROW('Sanitation Data'!D143))),CS149="Yes"),OFFSET('Sanitation Data'!$D$12,0,10*ROW('Sanitation Data'!D143)),IF(AND(ISNUMBER(OFFSET('Sanitation Data'!$D$12,0,10*ROW('Sanitation Data'!D143))),CS149="No",ISNUMBER(OFFSET('Sanitation Data'!$D$12,0,10*ROW('Sanitation Data'!D143)))),CONCATENATE("[",ROUND(OFFSET('Sanitation Data'!$D$12,0,10*ROW('Sanitation Data'!D143)),0),"]"),IF(AND(ISNUMBER(OFFSET('Sanitation Data'!$D$12,0,10*ROW('Sanitation Data'!D143))),CS149="",ISNUMBER(OFFSET('Sanitation Data'!$D$12,0,10*ROW('Sanitation Data'!D143)))),OFFSET('Sanitation Data'!$D$12,0,10*ROW('Sanitation Data'!D143)),NA())))</f>
        <v>#N/A</v>
      </c>
      <c r="AE149" s="253" t="e">
        <f ca="true">+IF(AND(ISNUMBER(OFFSET('Sanitation Data'!$D$13,0,10*ROW('Sanitation Data'!D143))),CT149="Yes"),OFFSET('Sanitation Data'!$D$13,0,10*ROW('Sanitation Data'!D143)),IF(AND(ISNUMBER(OFFSET('Sanitation Data'!$D$13,0,10*ROW('Sanitation Data'!D143))),CT149="No",ISNUMBER(OFFSET('Sanitation Data'!$D$13,0,10*ROW('Sanitation Data'!D143)))),CONCATENATE("[",ROUND(OFFSET('Sanitation Data'!$D$13,0,10*ROW('Sanitation Data'!D143)),0),"]"),IF(AND(ISNUMBER(OFFSET('Sanitation Data'!$D$13,0,10*ROW('Sanitation Data'!D143))),CT149="",ISNUMBER(OFFSET('Sanitation Data'!$D$13,0,10*ROW('Sanitation Data'!D143)))),OFFSET('Sanitation Data'!$D$13,0,10*ROW('Sanitation Data'!D143)),NA())))</f>
        <v>#N/A</v>
      </c>
      <c r="AF149" s="253" t="e">
        <f ca="true">+IF(AND(ISNUMBER(OFFSET('Sanitation Data'!$E$5,0,10*ROW('Sanitation Data'!E143))),CU149="Yes"),100-OFFSET('Sanitation Data'!$E$5,0,10*ROW('Sanitation Data'!E143)),IF(AND(ISNUMBER(OFFSET('Sanitation Data'!$E$5,0,10*ROW('Sanitation Data'!E143))),CU149="No",ISNUMBER(OFFSET('Sanitation Data'!$E$5,0,10*ROW('Sanitation Data'!E143)))),CONCATENATE("[",ROUND(100-OFFSET('Sanitation Data'!$E$5,0,10*ROW('Sanitation Data'!E143)),0),"]"),IF(AND(ISNUMBER(OFFSET('Sanitation Data'!$E$5,0,10*ROW('Sanitation Data'!E143))),CU149="",ISNUMBER(OFFSET('Sanitation Data'!$E$5,0,10*ROW('Sanitation Data'!E143)))),100-OFFSET('Sanitation Data'!$E$5,0,10*ROW('Sanitation Data'!E143)),NA())))</f>
        <v>#N/A</v>
      </c>
      <c r="AG149" s="253" t="e">
        <f ca="true">+IF(AND(ISNUMBER(OFFSET('Sanitation Data'!$E$7,0,10*ROW('Sanitation Data'!E143))),CV149="Yes"),OFFSET('Sanitation Data'!$E$7,0,10*ROW('Sanitation Data'!E143)),IF(AND(ISNUMBER(OFFSET('Sanitation Data'!$E$7,0,10*ROW('Sanitation Data'!E143))),CV149="No",ISNUMBER(OFFSET('Sanitation Data'!$E$7,0,10*ROW('Sanitation Data'!E143)))),CONCATENATE("[",ROUND(OFFSET('Sanitation Data'!$E$7,0,10*ROW('Sanitation Data'!E143)),0),"]"),IF(AND(ISNUMBER(OFFSET('Sanitation Data'!$E$7,0,10*ROW('Sanitation Data'!E143))),CV149="",ISNUMBER(OFFSET('Sanitation Data'!$E$7,0,10*ROW('Sanitation Data'!E143)))),OFFSET('Sanitation Data'!$E$7,0,10*ROW('Sanitation Data'!E143)),NA())))</f>
        <v>#N/A</v>
      </c>
      <c r="AH149" s="253" t="e">
        <f ca="true">+IF(AND(ISNUMBER(OFFSET('Sanitation Data'!$E$11,0,10*ROW('Sanitation Data'!E143))),CW149="Yes"),OFFSET('Sanitation Data'!$E$11,0,10*ROW('Sanitation Data'!E143)),IF(AND(ISNUMBER(OFFSET('Sanitation Data'!$E$11,0,10*ROW('Sanitation Data'!E143))),CW149="No",ISNUMBER(OFFSET('Sanitation Data'!$E$11,0,10*ROW('Sanitation Data'!E143)))),CONCATENATE("[",ROUND(OFFSET('Sanitation Data'!$E$11,0,10*ROW('Sanitation Data'!E143)),0),"]"),IF(AND(ISNUMBER(OFFSET('Sanitation Data'!$E$11,0,10*ROW('Sanitation Data'!E143))),CW149="",ISNUMBER(OFFSET('Sanitation Data'!$E$11,0,10*ROW('Sanitation Data'!E143)))),OFFSET('Sanitation Data'!$E$11,0,10*ROW('Sanitation Data'!E143)),NA())))</f>
        <v>#N/A</v>
      </c>
      <c r="AI149" s="253" t="e">
        <f ca="true">+IF(AND(ISNUMBER(OFFSET('Sanitation Data'!$E$12,0,10*ROW('Sanitation Data'!E143))),CX149="Yes"),OFFSET('Sanitation Data'!$E$12,0,10*ROW('Sanitation Data'!E143)),IF(AND(ISNUMBER(OFFSET('Sanitation Data'!$E$12,0,10*ROW('Sanitation Data'!E143))),CX149="No",ISNUMBER(OFFSET('Sanitation Data'!$E$12,0,10*ROW('Sanitation Data'!E143)))),CONCATENATE("[",ROUND(OFFSET('Sanitation Data'!$E$12,0,10*ROW('Sanitation Data'!E143)),0),"]"),IF(AND(ISNUMBER(OFFSET('Sanitation Data'!$E$12,0,10*ROW('Sanitation Data'!E143))),CX149="",ISNUMBER(OFFSET('Sanitation Data'!$E$12,0,10*ROW('Sanitation Data'!E143)))),OFFSET('Sanitation Data'!$E$12,0,10*ROW('Sanitation Data'!E143)),NA())))</f>
        <v>#N/A</v>
      </c>
      <c r="AJ149" s="253" t="e">
        <f ca="true">+IF(AND(ISNUMBER(OFFSET('Sanitation Data'!$E$13,0,10*ROW('Sanitation Data'!E143))),CY149="Yes"),OFFSET('Sanitation Data'!$E$13,0,10*ROW('Sanitation Data'!E143)),IF(AND(ISNUMBER(OFFSET('Sanitation Data'!$E$13,0,10*ROW('Sanitation Data'!E143))),CY149="No",ISNUMBER(OFFSET('Sanitation Data'!$E$13,0,10*ROW('Sanitation Data'!E143)))),CONCATENATE("[",ROUND(OFFSET('Sanitation Data'!$E$13,0,10*ROW('Sanitation Data'!E143)),0),"]"),IF(AND(ISNUMBER(OFFSET('Sanitation Data'!$E$13,0,10*ROW('Sanitation Data'!E143))),CY149="",ISNUMBER(OFFSET('Sanitation Data'!$E$13,0,10*ROW('Sanitation Data'!E143)))),OFFSET('Sanitation Data'!$E$13,0,10*ROW('Sanitation Data'!E143)),NA())))</f>
        <v>#N/A</v>
      </c>
      <c r="AK149" s="253" t="e">
        <f ca="true">+IF(AND(ISNUMBER(OFFSET('Sanitation Data'!$F$5,0,10*ROW('Sanitation Data'!F143))),CZ149="Yes"),100-OFFSET('Sanitation Data'!$F$5,0,10*ROW('Sanitation Data'!F143)),IF(AND(ISNUMBER(OFFSET('Sanitation Data'!$F$5,0,10*ROW('Sanitation Data'!F143))),CZ149="No",ISNUMBER(OFFSET('Sanitation Data'!$F$5,0,10*ROW('Sanitation Data'!F143)))),CONCATENATE("[",ROUND(100-OFFSET('Sanitation Data'!$F$5,0,10*ROW('Sanitation Data'!F143)),0),"]"),IF(AND(ISNUMBER(OFFSET('Sanitation Data'!$F$5,0,10*ROW('Sanitation Data'!F143))),CZ149="",ISNUMBER(OFFSET('Sanitation Data'!$F$5,0,10*ROW('Sanitation Data'!F143)))),100-OFFSET('Sanitation Data'!$F$5,0,10*ROW('Sanitation Data'!F143)),NA())))</f>
        <v>#N/A</v>
      </c>
      <c r="AL149" s="253" t="e">
        <f ca="true">+IF(AND(ISNUMBER(OFFSET('Sanitation Data'!$F$7,0,10*ROW('Sanitation Data'!F143))),DA149="Yes"),OFFSET('Sanitation Data'!$F$7,0,10*ROW('Sanitation Data'!F143)),IF(AND(ISNUMBER(OFFSET('Sanitation Data'!$F$7,0,10*ROW('Sanitation Data'!F143))),DA149="No",ISNUMBER(OFFSET('Sanitation Data'!$F$7,0,10*ROW('Sanitation Data'!F143)))),CONCATENATE("[",ROUND(OFFSET('Sanitation Data'!$F$7,0,10*ROW('Sanitation Data'!F143)),0),"]"),IF(AND(ISNUMBER(OFFSET('Sanitation Data'!$F$7,0,10*ROW('Sanitation Data'!F143))),DA149="",ISNUMBER(OFFSET('Sanitation Data'!$F$7,0,10*ROW('Sanitation Data'!F143)))),OFFSET('Sanitation Data'!$F$7,0,10*ROW('Sanitation Data'!F143)),NA())))</f>
        <v>#N/A</v>
      </c>
      <c r="AM149" s="253" t="e">
        <f ca="true">+IF(AND(ISNUMBER(OFFSET('Sanitation Data'!$F$11,0,10*ROW('Sanitation Data'!F143))),DB149="Yes"),OFFSET('Sanitation Data'!$F$11,0,10*ROW('Sanitation Data'!F143)),IF(AND(ISNUMBER(OFFSET('Sanitation Data'!$F$11,0,10*ROW('Sanitation Data'!F143))),DB149="No",ISNUMBER(OFFSET('Sanitation Data'!$F$11,0,10*ROW('Sanitation Data'!F143)))),CONCATENATE("[",ROUND(OFFSET('Sanitation Data'!$F$11,0,10*ROW('Sanitation Data'!F143)),0),"]"),IF(AND(ISNUMBER(OFFSET('Sanitation Data'!$F$11,0,10*ROW('Sanitation Data'!F143))),DB149="",ISNUMBER(OFFSET('Sanitation Data'!$F$11,0,10*ROW('Sanitation Data'!F143)))),OFFSET('Sanitation Data'!$F$11,0,10*ROW('Sanitation Data'!F143)),NA())))</f>
        <v>#N/A</v>
      </c>
      <c r="AN149" s="253" t="e">
        <f ca="true">+IF(AND(ISNUMBER(OFFSET('Sanitation Data'!$F$12,0,10*ROW('Sanitation Data'!F143))),DC149="Yes"),OFFSET('Sanitation Data'!$F$12,0,10*ROW('Sanitation Data'!F143)),IF(AND(ISNUMBER(OFFSET('Sanitation Data'!$F$12,0,10*ROW('Sanitation Data'!F143))),DC149="No",ISNUMBER(OFFSET('Sanitation Data'!$F$12,0,10*ROW('Sanitation Data'!F143)))),CONCATENATE("[",ROUND(OFFSET('Sanitation Data'!$F$12,0,10*ROW('Sanitation Data'!F143)),0),"]"),IF(AND(ISNUMBER(OFFSET('Sanitation Data'!$F$12,0,10*ROW('Sanitation Data'!F143))),DC149="",ISNUMBER(OFFSET('Sanitation Data'!$F$12,0,10*ROW('Sanitation Data'!F143)))),OFFSET('Sanitation Data'!$F$12,0,10*ROW('Sanitation Data'!F143)),NA())))</f>
        <v>#N/A</v>
      </c>
      <c r="AO149" s="253" t="e">
        <f ca="true">+IF(AND(ISNUMBER(OFFSET('Sanitation Data'!$F$13,0,10*ROW('Sanitation Data'!F143))),DD149="Yes"),OFFSET('Sanitation Data'!$F$13,0,10*ROW('Sanitation Data'!F143)),IF(AND(ISNUMBER(OFFSET('Sanitation Data'!$F$13,0,10*ROW('Sanitation Data'!F143))),DD149="No",ISNUMBER(OFFSET('Sanitation Data'!$F$13,0,10*ROW('Sanitation Data'!F143)))),CONCATENATE("[",ROUND(OFFSET('Sanitation Data'!$F$13,0,10*ROW('Sanitation Data'!F143)),0),"]"),IF(AND(ISNUMBER(OFFSET('Sanitation Data'!$F$13,0,10*ROW('Sanitation Data'!F143))),DD149="",ISNUMBER(OFFSET('Sanitation Data'!$F$13,0,10*ROW('Sanitation Data'!F143)))),OFFSET('Sanitation Data'!$F$13,0,10*ROW('Sanitation Data'!F143)),NA())))</f>
        <v>#N/A</v>
      </c>
      <c r="AP149" s="253" t="e">
        <f ca="true">+IF(AND(ISNUMBER(OFFSET('Sanitation Data'!$G$5,0,10*ROW('Sanitation Data'!G143))),DE149="Yes"),100-OFFSET('Sanitation Data'!$G$5,0,10*ROW('Sanitation Data'!G143)),IF(AND(ISNUMBER(OFFSET('Sanitation Data'!$G$5,0,10*ROW('Sanitation Data'!G143))),DE149="No",ISNUMBER(OFFSET('Sanitation Data'!$G$5,0,10*ROW('Sanitation Data'!G143)))),CONCATENATE("[",ROUND(100-OFFSET('Sanitation Data'!$G$5,0,10*ROW('Sanitation Data'!G143)),0),"]"),IF(AND(ISNUMBER(OFFSET('Sanitation Data'!$G$5,0,10*ROW('Sanitation Data'!G143))),DE149="",ISNUMBER(OFFSET('Sanitation Data'!$G$5,0,10*ROW('Sanitation Data'!G143)))),100-OFFSET('Sanitation Data'!$G$5,0,10*ROW('Sanitation Data'!G143)),NA())))</f>
        <v>#N/A</v>
      </c>
      <c r="AQ149" s="253" t="e">
        <f ca="true">+IF(AND(ISNUMBER(OFFSET('Sanitation Data'!$G$7,0,10*ROW('Sanitation Data'!G143))),DF149="Yes"),OFFSET('Sanitation Data'!$G$7,0,10*ROW('Sanitation Data'!G143)),IF(AND(ISNUMBER(OFFSET('Sanitation Data'!$G$7,0,10*ROW('Sanitation Data'!G143))),DF149="No",ISNUMBER(OFFSET('Sanitation Data'!$G$7,0,10*ROW('Sanitation Data'!G143)))),CONCATENATE("[",ROUND(OFFSET('Sanitation Data'!$G$7,0,10*ROW('Sanitation Data'!G143)),0),"]"),IF(AND(ISNUMBER(OFFSET('Sanitation Data'!$G$7,0,10*ROW('Sanitation Data'!G143))),DF149="",ISNUMBER(OFFSET('Sanitation Data'!$G$7,0,10*ROW('Sanitation Data'!G143)))),OFFSET('Sanitation Data'!$G$7,0,10*ROW('Sanitation Data'!G143)),NA())))</f>
        <v>#N/A</v>
      </c>
      <c r="AR149" s="253" t="e">
        <f ca="true">+IF(AND(ISNUMBER(OFFSET('Sanitation Data'!$G$11,0,10*ROW('Sanitation Data'!G143))),DG149="Yes"),OFFSET('Sanitation Data'!$G$11,0,10*ROW('Sanitation Data'!G143)),IF(AND(ISNUMBER(OFFSET('Sanitation Data'!$G$11,0,10*ROW('Sanitation Data'!G143))),DG149="No",ISNUMBER(OFFSET('Sanitation Data'!$G$11,0,10*ROW('Sanitation Data'!G143)))),CONCATENATE("[",ROUND(OFFSET('Sanitation Data'!$G$11,0,10*ROW('Sanitation Data'!G143)),0),"]"),IF(AND(ISNUMBER(OFFSET('Sanitation Data'!$G$11,0,10*ROW('Sanitation Data'!G143))),DG149="",ISNUMBER(OFFSET('Sanitation Data'!$G$11,0,10*ROW('Sanitation Data'!G143)))),OFFSET('Sanitation Data'!$G$11,0,10*ROW('Sanitation Data'!G143)),NA())))</f>
        <v>#N/A</v>
      </c>
      <c r="AS149" s="253" t="e">
        <f ca="true">+IF(AND(ISNUMBER(OFFSET('Sanitation Data'!$G$12,0,10*ROW('Sanitation Data'!G143))),DH149="Yes"),OFFSET('Sanitation Data'!$G$12,0,10*ROW('Sanitation Data'!G143)),IF(AND(ISNUMBER(OFFSET('Sanitation Data'!$G$12,0,10*ROW('Sanitation Data'!G143))),DH149="No",ISNUMBER(OFFSET('Sanitation Data'!$G$12,0,10*ROW('Sanitation Data'!G143)))),CONCATENATE("[",ROUND(OFFSET('Sanitation Data'!$G$12,0,10*ROW('Sanitation Data'!G143)),0),"]"),IF(AND(ISNUMBER(OFFSET('Sanitation Data'!$G$12,0,10*ROW('Sanitation Data'!G143))),DH149="",ISNUMBER(OFFSET('Sanitation Data'!$G$12,0,10*ROW('Sanitation Data'!G143)))),OFFSET('Sanitation Data'!$G$12,0,10*ROW('Sanitation Data'!G143)),NA())))</f>
        <v>#N/A</v>
      </c>
      <c r="AT149" s="253" t="e">
        <f ca="true">+IF(AND(ISNUMBER(OFFSET('Sanitation Data'!$G$13,0,10*ROW('Sanitation Data'!G143))),DI149="Yes"),OFFSET('Sanitation Data'!$G$13,0,10*ROW('Sanitation Data'!G143)),IF(AND(ISNUMBER(OFFSET('Sanitation Data'!$G$13,0,10*ROW('Sanitation Data'!G143))),DI149="No",ISNUMBER(OFFSET('Sanitation Data'!$G$13,0,10*ROW('Sanitation Data'!G143)))),CONCATENATE("[",ROUND(OFFSET('Sanitation Data'!$G$13,0,10*ROW('Sanitation Data'!G143)),0),"]"),IF(AND(ISNUMBER(OFFSET('Sanitation Data'!$G$13,0,10*ROW('Sanitation Data'!G143))),DI149="",ISNUMBER(OFFSET('Sanitation Data'!$G$13,0,10*ROW('Sanitation Data'!G143)))),OFFSET('Sanitation Data'!$G$13,0,10*ROW('Sanitation Data'!G143)),NA())))</f>
        <v>#N/A</v>
      </c>
      <c r="AU149" s="253" t="e">
        <f ca="true">+IF(AND(ISNUMBER(OFFSET('Sanitation Data'!$H$5,0,10*ROW('Sanitation Data'!H143))),DJ149="Yes"),100-OFFSET('Sanitation Data'!$H$5,0,10*ROW('Sanitation Data'!H143)),IF(AND(ISNUMBER(OFFSET('Sanitation Data'!$H$5,0,10*ROW('Sanitation Data'!H143))),DJ149="No",ISNUMBER(OFFSET('Sanitation Data'!$H$5,0,10*ROW('Sanitation Data'!H143)))),CONCATENATE("[",ROUND(100-OFFSET('Sanitation Data'!$H$5,0,10*ROW('Sanitation Data'!H143)),0),"]"),IF(AND(ISNUMBER(OFFSET('Sanitation Data'!$H$5,0,10*ROW('Sanitation Data'!H143))),DJ149="",ISNUMBER(OFFSET('Sanitation Data'!$H$5,0,10*ROW('Sanitation Data'!H143)))),100-OFFSET('Sanitation Data'!$H$5,0,10*ROW('Sanitation Data'!H143)),NA())))</f>
        <v>#N/A</v>
      </c>
      <c r="AV149" s="253" t="e">
        <f ca="true">+IF(AND(ISNUMBER(OFFSET('Sanitation Data'!$H$7,0,10*ROW('Sanitation Data'!H143))),DK149="Yes"),OFFSET('Sanitation Data'!$H$7,0,10*ROW('Sanitation Data'!H143)),IF(AND(ISNUMBER(OFFSET('Sanitation Data'!$H$7,0,10*ROW('Sanitation Data'!H143))),DK149="No",ISNUMBER(OFFSET('Sanitation Data'!$H$7,0,10*ROW('Sanitation Data'!H143)))),CONCATENATE("[",ROUND(OFFSET('Sanitation Data'!$H$7,0,10*ROW('Sanitation Data'!H143)),0),"]"),IF(AND(ISNUMBER(OFFSET('Sanitation Data'!$H$7,0,10*ROW('Sanitation Data'!H143))),DK149="",ISNUMBER(OFFSET('Sanitation Data'!$H$7,0,10*ROW('Sanitation Data'!H143)))),OFFSET('Sanitation Data'!$H$7,0,10*ROW('Sanitation Data'!H143)),NA())))</f>
        <v>#N/A</v>
      </c>
      <c r="AW149" s="253" t="e">
        <f ca="true">+IF(AND(ISNUMBER(OFFSET('Sanitation Data'!$H$11,0,10*ROW('Sanitation Data'!H143))),DL149="Yes"),OFFSET('Sanitation Data'!$H$11,0,10*ROW('Sanitation Data'!H143)),IF(AND(ISNUMBER(OFFSET('Sanitation Data'!$H$11,0,10*ROW('Sanitation Data'!H143))),DL149="No",ISNUMBER(OFFSET('Sanitation Data'!$H$11,0,10*ROW('Sanitation Data'!H143)))),CONCATENATE("[",ROUND(OFFSET('Sanitation Data'!$H$11,0,10*ROW('Sanitation Data'!H143)),0),"]"),IF(AND(ISNUMBER(OFFSET('Sanitation Data'!$H$11,0,10*ROW('Sanitation Data'!H143))),DL149="",ISNUMBER(OFFSET('Sanitation Data'!$H$11,0,10*ROW('Sanitation Data'!H143)))),OFFSET('Sanitation Data'!$H$11,0,10*ROW('Sanitation Data'!H143)),NA())))</f>
        <v>#N/A</v>
      </c>
      <c r="AX149" s="253" t="e">
        <f ca="true">+IF(AND(ISNUMBER(OFFSET('Sanitation Data'!$H$12,0,10*ROW('Sanitation Data'!H143))),DM149="Yes"),OFFSET('Sanitation Data'!$H$12,0,10*ROW('Sanitation Data'!H143)),IF(AND(ISNUMBER(OFFSET('Sanitation Data'!$H$12,0,10*ROW('Sanitation Data'!H143))),DM149="No",ISNUMBER(OFFSET('Sanitation Data'!$H$12,0,10*ROW('Sanitation Data'!H143)))),CONCATENATE("[",ROUND(OFFSET('Sanitation Data'!$H$12,0,10*ROW('Sanitation Data'!H143)),0),"]"),IF(AND(ISNUMBER(OFFSET('Sanitation Data'!$H$12,0,10*ROW('Sanitation Data'!H143))),DM149="",ISNUMBER(OFFSET('Sanitation Data'!$H$12,0,10*ROW('Sanitation Data'!H143)))),OFFSET('Sanitation Data'!$H$12,0,10*ROW('Sanitation Data'!H143)),NA())))</f>
        <v>#N/A</v>
      </c>
      <c r="AY149" s="253" t="e">
        <f ca="true">+IF(AND(ISNUMBER(OFFSET('Sanitation Data'!$H$13,0,10*ROW('Sanitation Data'!H143))),DN149="Yes"),OFFSET('Sanitation Data'!$H$13,0,10*ROW('Sanitation Data'!H143)),IF(AND(ISNUMBER(OFFSET('Sanitation Data'!$H$13,0,10*ROW('Sanitation Data'!H143))),DN149="No",ISNUMBER(OFFSET('Sanitation Data'!$H$13,0,10*ROW('Sanitation Data'!H143)))),CONCATENATE("[",ROUND(OFFSET('Sanitation Data'!$H$13,0,10*ROW('Sanitation Data'!H143)),0),"]"),IF(AND(ISNUMBER(OFFSET('Sanitation Data'!$H$13,0,10*ROW('Sanitation Data'!H143))),DN149="",ISNUMBER(OFFSET('Sanitation Data'!$H$13,0,10*ROW('Sanitation Data'!H143)))),OFFSET('Sanitation Data'!$H$13,0,10*ROW('Sanitation Data'!H143)),NA())))</f>
        <v>#N/A</v>
      </c>
      <c r="AZ149" s="254" t="e">
        <f ca="true">+IF(AND(ISNUMBER(OFFSET('Hygiene Data'!$C$6,0,10*ROW('Hygiene Data'!C143))),DO149="Yes"),OFFSET('Hygiene Data'!$C$6,0,10*ROW('Hygiene Data'!C143)),IF(AND(ISNUMBER(OFFSET('Hygiene Data'!$C$6,0,10*ROW('Hygiene Data'!C143))),DO149="No",ISNUMBER(OFFSET('Hygiene Data'!$C$6,0,10*ROW('Hygiene Data'!C143)))),CONCATENATE("[",ROUND(OFFSET('Hygiene Data'!$C$6,0,10*ROW('Hygiene Data'!C143)),0),"]"),IF(AND(ISNUMBER(OFFSET('Hygiene Data'!$C$6,0,10*ROW('Hygiene Data'!C143))),DO149="",ISNUMBER(OFFSET('Hygiene Data'!$C$6,0,10*ROW('Hygiene Data'!C143)))),OFFSET('Hygiene Data'!$C$6,0,10*ROW('Hygiene Data'!C143)),NA())))</f>
        <v>#N/A</v>
      </c>
      <c r="BA149" s="254" t="e">
        <f ca="true">+IF(AND(ISNUMBER(OFFSET('Hygiene Data'!$C$8,0,10*ROW('Hygiene Data'!C143))),DP149="Yes"),OFFSET('Hygiene Data'!$C$8,0,10*ROW('Hygiene Data'!C143)),IF(AND(ISNUMBER(OFFSET('Hygiene Data'!$C$8,0,10*ROW('Hygiene Data'!C143))),DP149="No",ISNUMBER(OFFSET('Hygiene Data'!$C$8,0,10*ROW('Hygiene Data'!C143)))),CONCATENATE("[",ROUND(OFFSET('Hygiene Data'!$C$8,0,10*ROW('Hygiene Data'!C143)),0),"]"),IF(AND(ISNUMBER(OFFSET('Hygiene Data'!$C$8,0,10*ROW('Hygiene Data'!C143))),DP149="",ISNUMBER(OFFSET('Hygiene Data'!$C$8,0,10*ROW('Hygiene Data'!C143)))),OFFSET('Hygiene Data'!$C$8,0,10*ROW('Hygiene Data'!C143)),NA())))</f>
        <v>#N/A</v>
      </c>
      <c r="BB149" s="254" t="e">
        <f ca="true">+IF(AND(ISNUMBER(OFFSET('Hygiene Data'!$C$10,0,10*ROW('Hygiene Data'!C143))),DQ149="Yes"),OFFSET('Hygiene Data'!$C$10,0,10*ROW('Hygiene Data'!C143)),IF(AND(ISNUMBER(OFFSET('Hygiene Data'!$C$10,0,10*ROW('Hygiene Data'!C143))),DQ149="No",ISNUMBER(OFFSET('Hygiene Data'!$C$10,0,10*ROW('Hygiene Data'!C143)))),CONCATENATE("[",ROUND(OFFSET('Hygiene Data'!$C$10,0,10*ROW('Hygiene Data'!C143)),0),"]"),IF(AND(ISNUMBER(OFFSET('Hygiene Data'!$C$10,0,10*ROW('Hygiene Data'!C143))),DQ149="",ISNUMBER(OFFSET('Hygiene Data'!$C$10,0,10*ROW('Hygiene Data'!C143)))),OFFSET('Hygiene Data'!$C$10,0,10*ROW('Hygiene Data'!C143)),NA())))</f>
        <v>#N/A</v>
      </c>
      <c r="BC149" s="254" t="e">
        <f ca="true">+IF(AND(ISNUMBER(OFFSET('Hygiene Data'!$D$6,0,10*ROW('Hygiene Data'!D143))),DR149="Yes"),OFFSET('Hygiene Data'!$D$6,0,10*ROW('Hygiene Data'!D143)),IF(AND(ISNUMBER(OFFSET('Hygiene Data'!$D$6,0,10*ROW('Hygiene Data'!D143))),DR149="No",ISNUMBER(OFFSET('Hygiene Data'!$D$6,0,10*ROW('Hygiene Data'!D143)))),CONCATENATE("[",ROUND(OFFSET('Hygiene Data'!$D$6,0,10*ROW('Hygiene Data'!D143)),0),"]"),IF(AND(ISNUMBER(OFFSET('Hygiene Data'!$D$6,0,10*ROW('Hygiene Data'!D143))),DR149="",ISNUMBER(OFFSET('Hygiene Data'!$D$6,0,10*ROW('Hygiene Data'!D143)))),OFFSET('Hygiene Data'!$D$6,0,10*ROW('Hygiene Data'!D143)),NA())))</f>
        <v>#N/A</v>
      </c>
      <c r="BD149" s="254" t="e">
        <f ca="true">+IF(AND(ISNUMBER(OFFSET('Hygiene Data'!$D$8,0,10*ROW('Hygiene Data'!D143))),DS149="Yes"),OFFSET('Hygiene Data'!$D$8,0,10*ROW('Hygiene Data'!D143)),IF(AND(ISNUMBER(OFFSET('Hygiene Data'!$D$8,0,10*ROW('Hygiene Data'!D143))),DS149="No",ISNUMBER(OFFSET('Hygiene Data'!$D$8,0,10*ROW('Hygiene Data'!D143)))),CONCATENATE("[",ROUND(OFFSET('Hygiene Data'!$D$8,0,10*ROW('Hygiene Data'!D143)),0),"]"),IF(AND(ISNUMBER(OFFSET('Hygiene Data'!$D$8,0,10*ROW('Hygiene Data'!D143))),DS149="",ISNUMBER(OFFSET('Hygiene Data'!$D$8,0,10*ROW('Hygiene Data'!D143)))),OFFSET('Hygiene Data'!$D$8,0,10*ROW('Hygiene Data'!D143)),NA())))</f>
        <v>#N/A</v>
      </c>
      <c r="BE149" s="254" t="e">
        <f ca="true">+IF(AND(ISNUMBER(OFFSET('Hygiene Data'!$D$10,0,10*ROW('Hygiene Data'!D143))),DT149="Yes"),OFFSET('Hygiene Data'!$D$10,0,10*ROW('Hygiene Data'!D143)),IF(AND(ISNUMBER(OFFSET('Hygiene Data'!$D$10,0,10*ROW('Hygiene Data'!D143))),DT149="No",ISNUMBER(OFFSET('Hygiene Data'!$D$10,0,10*ROW('Hygiene Data'!D143)))),CONCATENATE("[",ROUND(OFFSET('Hygiene Data'!$D$10,0,10*ROW('Hygiene Data'!D143)),0),"]"),IF(AND(ISNUMBER(OFFSET('Hygiene Data'!$D$10,0,10*ROW('Hygiene Data'!D143))),DT149="",ISNUMBER(OFFSET('Hygiene Data'!$D$10,0,10*ROW('Hygiene Data'!D143)))),OFFSET('Hygiene Data'!$D$10,0,10*ROW('Hygiene Data'!D143)),NA())))</f>
        <v>#N/A</v>
      </c>
      <c r="BF149" s="254" t="e">
        <f ca="true">+IF(AND(ISNUMBER(OFFSET('Hygiene Data'!$E$6,0,10*ROW('Hygiene Data'!E143))),DU149="Yes"),OFFSET('Hygiene Data'!$E$6,0,10*ROW('Hygiene Data'!E143)),IF(AND(ISNUMBER(OFFSET('Hygiene Data'!$E$6,0,10*ROW('Hygiene Data'!E143))),DU149="No",ISNUMBER(OFFSET('Hygiene Data'!$E$6,0,10*ROW('Hygiene Data'!E143)))),CONCATENATE("[",ROUND(OFFSET('Hygiene Data'!$E$6,0,10*ROW('Hygiene Data'!E143)),0),"]"),IF(AND(ISNUMBER(OFFSET('Hygiene Data'!$E$6,0,10*ROW('Hygiene Data'!E143))),DU149="",ISNUMBER(OFFSET('Hygiene Data'!$E$6,0,10*ROW('Hygiene Data'!E143)))),OFFSET('Hygiene Data'!$E$6,0,10*ROW('Hygiene Data'!E143)),NA())))</f>
        <v>#N/A</v>
      </c>
      <c r="BG149" s="254" t="e">
        <f ca="true">+IF(AND(ISNUMBER(OFFSET('Hygiene Data'!$E$8,0,10*ROW('Hygiene Data'!E143))),DV149="Yes"),OFFSET('Hygiene Data'!$E$8,0,10*ROW('Hygiene Data'!E143)),IF(AND(ISNUMBER(OFFSET('Hygiene Data'!$E$8,0,10*ROW('Hygiene Data'!E143))),DV149="No",ISNUMBER(OFFSET('Hygiene Data'!$E$8,0,10*ROW('Hygiene Data'!E143)))),CONCATENATE("[",ROUND(OFFSET('Hygiene Data'!$E$8,0,10*ROW('Hygiene Data'!E143)),0),"]"),IF(AND(ISNUMBER(OFFSET('Hygiene Data'!$E$8,0,10*ROW('Hygiene Data'!E143))),DV149="",ISNUMBER(OFFSET('Hygiene Data'!$E$8,0,10*ROW('Hygiene Data'!E143)))),OFFSET('Hygiene Data'!$E$8,0,10*ROW('Hygiene Data'!E143)),NA())))</f>
        <v>#N/A</v>
      </c>
      <c r="BH149" s="254" t="e">
        <f ca="true">+IF(AND(ISNUMBER(OFFSET('Hygiene Data'!$E$10,0,10*ROW('Hygiene Data'!E143))),DW149="Yes"),OFFSET('Hygiene Data'!$E$10,0,10*ROW('Hygiene Data'!E143)),IF(AND(ISNUMBER(OFFSET('Hygiene Data'!$E$10,0,10*ROW('Hygiene Data'!E143))),DW149="No",ISNUMBER(OFFSET('Hygiene Data'!$E$10,0,10*ROW('Hygiene Data'!E143)))),CONCATENATE("[",ROUND(OFFSET('Hygiene Data'!$E$10,0,10*ROW('Hygiene Data'!E143)),0),"]"),IF(AND(ISNUMBER(OFFSET('Hygiene Data'!$E$10,0,10*ROW('Hygiene Data'!E143))),DW149="",ISNUMBER(OFFSET('Hygiene Data'!$E$10,0,10*ROW('Hygiene Data'!E143)))),OFFSET('Hygiene Data'!$E$10,0,10*ROW('Hygiene Data'!E143)),NA())))</f>
        <v>#N/A</v>
      </c>
      <c r="BI149" s="254" t="e">
        <f ca="true">+IF(AND(ISNUMBER(OFFSET('Hygiene Data'!$F$6,0,10*ROW('Hygiene Data'!F143))),DX149="Yes"),OFFSET('Hygiene Data'!$F$6,0,10*ROW('Hygiene Data'!F143)),IF(AND(ISNUMBER(OFFSET('Hygiene Data'!$F$6,0,10*ROW('Hygiene Data'!F143))),DX149="No",ISNUMBER(OFFSET('Hygiene Data'!$F$6,0,10*ROW('Hygiene Data'!F143)))),CONCATENATE("[",ROUND(OFFSET('Hygiene Data'!$F$6,0,10*ROW('Hygiene Data'!F143)),0),"]"),IF(AND(ISNUMBER(OFFSET('Hygiene Data'!$F$6,0,10*ROW('Hygiene Data'!F143))),DX149="",ISNUMBER(OFFSET('Hygiene Data'!$F$6,0,10*ROW('Hygiene Data'!F143)))),OFFSET('Hygiene Data'!$F$6,0,10*ROW('Hygiene Data'!F143)),NA())))</f>
        <v>#N/A</v>
      </c>
      <c r="BJ149" s="254" t="e">
        <f ca="true">+IF(AND(ISNUMBER(OFFSET('Hygiene Data'!$F$8,0,10*ROW('Hygiene Data'!F143))),DY149="Yes"),OFFSET('Hygiene Data'!$F$8,0,10*ROW('Hygiene Data'!F143)),IF(AND(ISNUMBER(OFFSET('Hygiene Data'!$F$8,0,10*ROW('Hygiene Data'!F143))),DY149="No",ISNUMBER(OFFSET('Hygiene Data'!$F$8,0,10*ROW('Hygiene Data'!F143)))),CONCATENATE("[",ROUND(OFFSET('Hygiene Data'!$F$8,0,10*ROW('Hygiene Data'!F143)),0),"]"),IF(AND(ISNUMBER(OFFSET('Hygiene Data'!$F$8,0,10*ROW('Hygiene Data'!F143))),DY149="",ISNUMBER(OFFSET('Hygiene Data'!$F$8,0,10*ROW('Hygiene Data'!F143)))),OFFSET('Hygiene Data'!$F$8,0,10*ROW('Hygiene Data'!F143)),NA())))</f>
        <v>#N/A</v>
      </c>
      <c r="BK149" s="254" t="e">
        <f ca="true">+IF(AND(ISNUMBER(OFFSET('Hygiene Data'!$F$10,0,10*ROW('Hygiene Data'!F143))),DZ149="Yes"),OFFSET('Hygiene Data'!$F$10,0,10*ROW('Hygiene Data'!F143)),IF(AND(ISNUMBER(OFFSET('Hygiene Data'!$F$10,0,10*ROW('Hygiene Data'!F143))),DZ149="No",ISNUMBER(OFFSET('Hygiene Data'!$F$10,0,10*ROW('Hygiene Data'!F143)))),CONCATENATE("[",ROUND(OFFSET('Hygiene Data'!$F$10,0,10*ROW('Hygiene Data'!F143)),0),"]"),IF(AND(ISNUMBER(OFFSET('Hygiene Data'!$F$10,0,10*ROW('Hygiene Data'!F143))),DZ149="",ISNUMBER(OFFSET('Hygiene Data'!$F$10,0,10*ROW('Hygiene Data'!F143)))),OFFSET('Hygiene Data'!$F$10,0,10*ROW('Hygiene Data'!F143)),NA())))</f>
        <v>#N/A</v>
      </c>
      <c r="BL149" s="254" t="e">
        <f ca="true">+IF(AND(ISNUMBER(OFFSET('Hygiene Data'!$G$6,0,10*ROW('Hygiene Data'!G143))),EA149="Yes"),OFFSET('Hygiene Data'!$G$6,0,10*ROW('Hygiene Data'!G143)),IF(AND(ISNUMBER(OFFSET('Hygiene Data'!$G$6,0,10*ROW('Hygiene Data'!G143))),EA149="No",ISNUMBER(OFFSET('Hygiene Data'!$G$6,0,10*ROW('Hygiene Data'!G143)))),CONCATENATE("[",ROUND(OFFSET('Hygiene Data'!$G$6,0,10*ROW('Hygiene Data'!G143)),0),"]"),IF(AND(ISNUMBER(OFFSET('Hygiene Data'!$G$6,0,10*ROW('Hygiene Data'!G143))),EA149="",ISNUMBER(OFFSET('Hygiene Data'!$G$6,0,10*ROW('Hygiene Data'!G143)))),OFFSET('Hygiene Data'!$G$6,0,10*ROW('Hygiene Data'!G143)),NA())))</f>
        <v>#N/A</v>
      </c>
      <c r="BM149" s="254" t="e">
        <f ca="true">+IF(AND(ISNUMBER(OFFSET('Hygiene Data'!$G$8,0,10*ROW('Hygiene Data'!G143))),EB149="Yes"),OFFSET('Hygiene Data'!$G$8,0,10*ROW('Hygiene Data'!G143)),IF(AND(ISNUMBER(OFFSET('Hygiene Data'!$G$8,0,10*ROW('Hygiene Data'!G143))),EB149="No",ISNUMBER(OFFSET('Hygiene Data'!$G$8,0,10*ROW('Hygiene Data'!G143)))),CONCATENATE("[",ROUND(OFFSET('Hygiene Data'!$G$8,0,10*ROW('Hygiene Data'!G143)),0),"]"),IF(AND(ISNUMBER(OFFSET('Hygiene Data'!$G$8,0,10*ROW('Hygiene Data'!G143))),EB149="",ISNUMBER(OFFSET('Hygiene Data'!$G$8,0,10*ROW('Hygiene Data'!G143)))),OFFSET('Hygiene Data'!$G$8,0,10*ROW('Hygiene Data'!G143)),NA())))</f>
        <v>#N/A</v>
      </c>
      <c r="BN149" s="254" t="e">
        <f ca="true">+IF(AND(ISNUMBER(OFFSET('Hygiene Data'!$G$10,0,10*ROW('Hygiene Data'!G143))),EC149="Yes"),OFFSET('Hygiene Data'!$G$10,0,10*ROW('Hygiene Data'!G143)),IF(AND(ISNUMBER(OFFSET('Hygiene Data'!$G$10,0,10*ROW('Hygiene Data'!G143))),EC149="No",ISNUMBER(OFFSET('Hygiene Data'!$G$10,0,10*ROW('Hygiene Data'!G143)))),CONCATENATE("[",ROUND(OFFSET('Hygiene Data'!$G$10,0,10*ROW('Hygiene Data'!G143)),0),"]"),IF(AND(ISNUMBER(OFFSET('Hygiene Data'!$G$10,0,10*ROW('Hygiene Data'!G143))),EC149="",ISNUMBER(OFFSET('Hygiene Data'!$G$10,0,10*ROW('Hygiene Data'!G143)))),OFFSET('Hygiene Data'!$G$10,0,10*ROW('Hygiene Data'!G143)),NA())))</f>
        <v>#N/A</v>
      </c>
      <c r="BO149" s="254" t="e">
        <f ca="true">+IF(AND(ISNUMBER(OFFSET('Hygiene Data'!$H$6,0,10*ROW('Hygiene Data'!H143))),ED149="Yes"),OFFSET('Hygiene Data'!$H$6,0,10*ROW('Hygiene Data'!H143)),IF(AND(ISNUMBER(OFFSET('Hygiene Data'!$H$6,0,10*ROW('Hygiene Data'!H143))),ED149="No",ISNUMBER(OFFSET('Hygiene Data'!$H$6,0,10*ROW('Hygiene Data'!H143)))),CONCATENATE("[",ROUND(OFFSET('Hygiene Data'!$H$6,0,10*ROW('Hygiene Data'!H143)),0),"]"),IF(AND(ISNUMBER(OFFSET('Hygiene Data'!$H$6,0,10*ROW('Hygiene Data'!H143))),ED149="",ISNUMBER(OFFSET('Hygiene Data'!$H$6,0,10*ROW('Hygiene Data'!H143)))),OFFSET('Hygiene Data'!$H$6,0,10*ROW('Hygiene Data'!H143)),NA())))</f>
        <v>#N/A</v>
      </c>
      <c r="BP149" s="254" t="e">
        <f ca="true">+IF(AND(ISNUMBER(OFFSET('Hygiene Data'!$H$8,0,10*ROW('Hygiene Data'!H143))),EE149="Yes"),OFFSET('Hygiene Data'!$H$8,0,10*ROW('Hygiene Data'!H143)),IF(AND(ISNUMBER(OFFSET('Hygiene Data'!$H$8,0,10*ROW('Hygiene Data'!H143))),EE149="No",ISNUMBER(OFFSET('Hygiene Data'!$H$8,0,10*ROW('Hygiene Data'!H143)))),CONCATENATE("[",ROUND(OFFSET('Hygiene Data'!$H$8,0,10*ROW('Hygiene Data'!H143)),0),"]"),IF(AND(ISNUMBER(OFFSET('Hygiene Data'!$H$8,0,10*ROW('Hygiene Data'!H143))),EE149="",ISNUMBER(OFFSET('Hygiene Data'!$H$8,0,10*ROW('Hygiene Data'!H143)))),OFFSET('Hygiene Data'!$H$8,0,10*ROW('Hygiene Data'!H143)),NA())))</f>
        <v>#N/A</v>
      </c>
      <c r="BQ149" s="254" t="e">
        <f ca="true">+IF(AND(ISNUMBER(OFFSET('Hygiene Data'!$H$10,0,10*ROW('Hygiene Data'!H143))),EF149="Yes"),OFFSET('Hygiene Data'!$H$10,0,10*ROW('Hygiene Data'!H143)),IF(AND(ISNUMBER(OFFSET('Hygiene Data'!$H$10,0,10*ROW('Hygiene Data'!H143))),EF149="No",ISNUMBER(OFFSET('Hygiene Data'!$H$10,0,10*ROW('Hygiene Data'!H143)))),CONCATENATE("[",ROUND(OFFSET('Hygiene Data'!$H$10,0,10*ROW('Hygiene Data'!H143)),0),"]"),IF(AND(ISNUMBER(OFFSET('Hygiene Data'!$H$10,0,10*ROW('Hygiene Data'!H143))),EF149="",ISNUMBER(OFFSET('Hygiene Data'!$H$10,0,10*ROW('Hygiene Data'!H143)))),OFFSET('Hygiene Data'!$H$10,0,10*ROW('Hygiene Data'!H143)),NA())))</f>
        <v>#N/A</v>
      </c>
      <c r="BS149" s="36" t="str">
        <f ca="true">+IF(OFFSET('Water Data'!$C$28,0,10*ROW('Water Data'!C143))="","",OFFSET('Water Data'!$C$28,0,10*ROW('Water Data'!C143)))</f>
        <v/>
      </c>
      <c r="BT149" s="36" t="str">
        <f ca="true">+IF(OFFSET('Water Data'!$C$29,0,10*ROW('Water Data'!C143))="","",OFFSET('Water Data'!$C$29,0,10*ROW('Water Data'!C143)))</f>
        <v/>
      </c>
      <c r="BU149" s="36" t="str">
        <f ca="true">+IF(OFFSET('Water Data'!$C$30,0,10*ROW('Water Data'!C143))="","",OFFSET('Water Data'!$C$30,0,10*ROW('Water Data'!C143)))</f>
        <v/>
      </c>
      <c r="BV149" s="36" t="str">
        <f ca="true">+IF(OFFSET('Water Data'!$D$28,0,10*ROW('Water Data'!D143))="","",OFFSET('Water Data'!$D$28,0,10*ROW('Water Data'!D143)))</f>
        <v/>
      </c>
      <c r="BW149" s="36" t="str">
        <f ca="true">+IF(OFFSET('Water Data'!$D$29,0,10*ROW('Water Data'!D143))="","",OFFSET('Water Data'!$D$29,0,10*ROW('Water Data'!D143)))</f>
        <v/>
      </c>
      <c r="BX149" s="36" t="str">
        <f ca="true">+IF(OFFSET('Water Data'!$D$30,0,10*ROW('Water Data'!D143))="","",OFFSET('Water Data'!$D$30,0,10*ROW('Water Data'!D143)))</f>
        <v/>
      </c>
      <c r="BY149" s="36" t="str">
        <f ca="true">+IF(OFFSET('Water Data'!$E$28,0,10*ROW('Water Data'!E143))="","",OFFSET('Water Data'!$E$28,0,10*ROW('Water Data'!E143)))</f>
        <v/>
      </c>
      <c r="BZ149" s="36" t="str">
        <f ca="true">+IF(OFFSET('Water Data'!$E$29,0,10*ROW('Water Data'!E143))="","",OFFSET('Water Data'!$E$29,0,10*ROW('Water Data'!E143)))</f>
        <v/>
      </c>
      <c r="CA149" s="36" t="str">
        <f ca="true">+IF(OFFSET('Water Data'!$E$30,0,10*ROW('Water Data'!E143))="","",OFFSET('Water Data'!$E$30,0,10*ROW('Water Data'!E143)))</f>
        <v/>
      </c>
      <c r="CB149" s="36" t="str">
        <f ca="true">+IF(OFFSET('Water Data'!$F$28,0,10*ROW('Water Data'!F143))="","",OFFSET('Water Data'!$F$28,0,10*ROW('Water Data'!F143)))</f>
        <v/>
      </c>
      <c r="CC149" s="36" t="str">
        <f ca="true">+IF(OFFSET('Water Data'!$F$29,0,10*ROW('Water Data'!F143))="","",OFFSET('Water Data'!$F$29,0,10*ROW('Water Data'!F143)))</f>
        <v/>
      </c>
      <c r="CD149" s="36" t="str">
        <f ca="true">+IF(OFFSET('Water Data'!$F$30,0,10*ROW('Water Data'!F143))="","",OFFSET('Water Data'!$F$30,0,10*ROW('Water Data'!F143)))</f>
        <v/>
      </c>
      <c r="CE149" s="36" t="str">
        <f ca="true">+IF(OFFSET('Water Data'!$G$28,0,10*ROW('Water Data'!G143))="","",OFFSET('Water Data'!$G$28,0,10*ROW('Water Data'!G143)))</f>
        <v/>
      </c>
      <c r="CF149" s="36" t="str">
        <f ca="true">+IF(OFFSET('Water Data'!$G$29,0,10*ROW('Water Data'!G143))="","",OFFSET('Water Data'!$G$29,0,10*ROW('Water Data'!G143)))</f>
        <v/>
      </c>
      <c r="CG149" s="36" t="str">
        <f ca="true">+IF(OFFSET('Water Data'!$G$30,0,10*ROW('Water Data'!G143))="","",OFFSET('Water Data'!$G$30,0,10*ROW('Water Data'!G143)))</f>
        <v/>
      </c>
      <c r="CH149" s="36" t="str">
        <f ca="true">+IF(OFFSET('Water Data'!$H$28,0,10*ROW('Water Data'!H143))="","",OFFSET('Water Data'!$H$28,0,10*ROW('Water Data'!H143)))</f>
        <v/>
      </c>
      <c r="CI149" s="36" t="str">
        <f ca="true">+IF(OFFSET('Water Data'!$H$29,0,10*ROW('Water Data'!H143))="","",OFFSET('Water Data'!$H$29,0,10*ROW('Water Data'!H143)))</f>
        <v/>
      </c>
      <c r="CJ149" s="36" t="str">
        <f ca="true">+IF(OFFSET('Water Data'!$H$30,0,10*ROW('Water Data'!H143))="","",OFFSET('Water Data'!$H$30,0,10*ROW('Water Data'!H143)))</f>
        <v/>
      </c>
      <c r="CK149" s="36" t="str">
        <f ca="true">+IF(OFFSET('Sanitation Data'!$C$29,0,10*ROW('Sanitation Data'!C143))="","",OFFSET('Sanitation Data'!$C$29,0,10*ROW('Sanitation Data'!C143)))</f>
        <v/>
      </c>
      <c r="CL149" s="36" t="str">
        <f ca="true">+IF(OFFSET('Sanitation Data'!$C$30,0,10*ROW('Sanitation Data'!C143))="","",OFFSET('Sanitation Data'!$C$30,0,10*ROW('Sanitation Data'!C143)))</f>
        <v/>
      </c>
      <c r="CM149" s="36" t="str">
        <f ca="true">+IF(OFFSET('Sanitation Data'!$C$31,0,10*ROW('Sanitation Data'!C143))="","",OFFSET('Sanitation Data'!$C$31,0,10*ROW('Sanitation Data'!C143)))</f>
        <v/>
      </c>
      <c r="CN149" s="36" t="str">
        <f ca="true">+IF(OFFSET('Sanitation Data'!$C$32,0,10*ROW('Sanitation Data'!C143))="","",OFFSET('Sanitation Data'!$C$32,0,10*ROW('Sanitation Data'!C143)))</f>
        <v/>
      </c>
      <c r="CO149" s="36" t="str">
        <f ca="true">+IF(OFFSET('Sanitation Data'!$C$33,0,10*ROW('Sanitation Data'!C143))="","",OFFSET('Sanitation Data'!$C$33,0,10*ROW('Sanitation Data'!C143)))</f>
        <v/>
      </c>
      <c r="CP149" s="36" t="str">
        <f ca="true">+IF(OFFSET('Sanitation Data'!$D$29,0,10*ROW('Sanitation Data'!D143))="","",OFFSET('Sanitation Data'!$D$29,0,10*ROW('Sanitation Data'!D143)))</f>
        <v/>
      </c>
      <c r="CQ149" s="36" t="str">
        <f ca="true">+IF(OFFSET('Sanitation Data'!$D$30,0,10*ROW('Sanitation Data'!D143))="","",OFFSET('Sanitation Data'!$D$30,0,10*ROW('Sanitation Data'!D143)))</f>
        <v/>
      </c>
      <c r="CR149" s="36" t="str">
        <f ca="true">+IF(OFFSET('Sanitation Data'!$D$31,0,10*ROW('Sanitation Data'!D143))="","",OFFSET('Sanitation Data'!$D$31,0,10*ROW('Sanitation Data'!D143)))</f>
        <v/>
      </c>
      <c r="CS149" s="36" t="str">
        <f ca="true">+IF(OFFSET('Sanitation Data'!$D$32,0,10*ROW('Sanitation Data'!D143))="","",OFFSET('Sanitation Data'!$D$32,0,10*ROW('Sanitation Data'!D143)))</f>
        <v/>
      </c>
      <c r="CT149" s="36" t="str">
        <f ca="true">+IF(OFFSET('Sanitation Data'!$D$33,0,10*ROW('Sanitation Data'!D143))="","",OFFSET('Sanitation Data'!$D$33,0,10*ROW('Sanitation Data'!D143)))</f>
        <v/>
      </c>
      <c r="CU149" s="36" t="str">
        <f ca="true">+IF(OFFSET('Sanitation Data'!$E$29,0,10*ROW('Sanitation Data'!E143))="","",OFFSET('Sanitation Data'!$E$29,0,10*ROW('Sanitation Data'!E143)))</f>
        <v/>
      </c>
      <c r="CV149" s="36" t="str">
        <f ca="true">+IF(OFFSET('Sanitation Data'!$E$30,0,10*ROW('Sanitation Data'!E143))="","",OFFSET('Sanitation Data'!$E$30,0,10*ROW('Sanitation Data'!E143)))</f>
        <v/>
      </c>
      <c r="CW149" s="36" t="str">
        <f ca="true">+IF(OFFSET('Sanitation Data'!$E$31,0,10*ROW('Sanitation Data'!E143))="","",OFFSET('Sanitation Data'!$E$31,0,10*ROW('Sanitation Data'!E143)))</f>
        <v/>
      </c>
      <c r="CX149" s="36" t="str">
        <f ca="true">+IF(OFFSET('Sanitation Data'!$E$32,0,10*ROW('Sanitation Data'!E143))="","",OFFSET('Sanitation Data'!$E$32,0,10*ROW('Sanitation Data'!E143)))</f>
        <v/>
      </c>
      <c r="CY149" s="36" t="str">
        <f ca="true">+IF(OFFSET('Sanitation Data'!$E$33,0,10*ROW('Sanitation Data'!E143))="","",OFFSET('Sanitation Data'!$E$33,0,10*ROW('Sanitation Data'!E143)))</f>
        <v/>
      </c>
      <c r="CZ149" s="36" t="str">
        <f ca="true">+IF(OFFSET('Sanitation Data'!$F$29,0,10*ROW('Sanitation Data'!F143))="","",OFFSET('Sanitation Data'!$F$29,0,10*ROW('Sanitation Data'!F143)))</f>
        <v/>
      </c>
      <c r="DA149" s="36" t="str">
        <f ca="true">+IF(OFFSET('Sanitation Data'!$F$30,0,10*ROW('Sanitation Data'!F143))="","",OFFSET('Sanitation Data'!$F$30,0,10*ROW('Sanitation Data'!F143)))</f>
        <v/>
      </c>
      <c r="DB149" s="36" t="str">
        <f ca="true">+IF(OFFSET('Sanitation Data'!$F$31,0,10*ROW('Sanitation Data'!F143))="","",OFFSET('Sanitation Data'!$F$31,0,10*ROW('Sanitation Data'!F143)))</f>
        <v/>
      </c>
      <c r="DC149" s="36" t="str">
        <f ca="true">+IF(OFFSET('Sanitation Data'!$F$32,0,10*ROW('Sanitation Data'!F143))="","",OFFSET('Sanitation Data'!$F$32,0,10*ROW('Sanitation Data'!F143)))</f>
        <v/>
      </c>
      <c r="DD149" s="36" t="str">
        <f ca="true">+IF(OFFSET('Sanitation Data'!$F$33,0,10*ROW('Sanitation Data'!F143))="","",OFFSET('Sanitation Data'!$F$33,0,10*ROW('Sanitation Data'!F143)))</f>
        <v/>
      </c>
      <c r="DE149" s="36" t="str">
        <f ca="true">+IF(OFFSET('Sanitation Data'!$G$29,0,10*ROW('Sanitation Data'!G143))="","",OFFSET('Sanitation Data'!$G$29,0,10*ROW('Sanitation Data'!G143)))</f>
        <v/>
      </c>
      <c r="DF149" s="36" t="str">
        <f ca="true">+IF(OFFSET('Sanitation Data'!$G$30,0,10*ROW('Sanitation Data'!G143))="","",OFFSET('Sanitation Data'!$G$30,0,10*ROW('Sanitation Data'!G143)))</f>
        <v/>
      </c>
      <c r="DG149" s="36" t="str">
        <f ca="true">+IF(OFFSET('Sanitation Data'!$G$31,0,10*ROW('Sanitation Data'!G143))="","",OFFSET('Sanitation Data'!$G$31,0,10*ROW('Sanitation Data'!G143)))</f>
        <v/>
      </c>
      <c r="DH149" s="36" t="str">
        <f ca="true">+IF(OFFSET('Sanitation Data'!$G$32,0,10*ROW('Sanitation Data'!G143))="","",OFFSET('Sanitation Data'!$G$32,0,10*ROW('Sanitation Data'!G143)))</f>
        <v/>
      </c>
      <c r="DI149" s="36" t="str">
        <f ca="true">+IF(OFFSET('Sanitation Data'!$G$33,0,10*ROW('Sanitation Data'!G143))="","",OFFSET('Sanitation Data'!$G$33,0,10*ROW('Sanitation Data'!G143)))</f>
        <v/>
      </c>
      <c r="DJ149" s="36" t="str">
        <f ca="true">+IF(OFFSET('Sanitation Data'!$H$29,0,10*ROW('Sanitation Data'!H143))="","",OFFSET('Sanitation Data'!$H$29,0,10*ROW('Sanitation Data'!H143)))</f>
        <v/>
      </c>
      <c r="DK149" s="36" t="str">
        <f ca="true">+IF(OFFSET('Sanitation Data'!$H$30,0,10*ROW('Sanitation Data'!H143))="","",OFFSET('Sanitation Data'!$H$30,0,10*ROW('Sanitation Data'!H143)))</f>
        <v/>
      </c>
      <c r="DL149" s="36" t="str">
        <f ca="true">+IF(OFFSET('Sanitation Data'!$H$31,0,10*ROW('Sanitation Data'!H143))="","",OFFSET('Sanitation Data'!$H$31,0,10*ROW('Sanitation Data'!H143)))</f>
        <v/>
      </c>
      <c r="DM149" s="36" t="str">
        <f ca="true">+IF(OFFSET('Sanitation Data'!$H$32,0,10*ROW('Sanitation Data'!H143))="","",OFFSET('Sanitation Data'!$H$32,0,10*ROW('Sanitation Data'!H143)))</f>
        <v/>
      </c>
      <c r="DN149" s="36" t="str">
        <f ca="true">+IF(OFFSET('Sanitation Data'!$H$33,0,10*ROW('Sanitation Data'!H143))="","",OFFSET('Sanitation Data'!$H$33,0,10*ROW('Sanitation Data'!H143)))</f>
        <v/>
      </c>
      <c r="DO149" s="36" t="str">
        <f ca="true">+IF(OFFSET('Hygiene Data'!$C$12,0,10*ROW('Hygiene Data'!C143))="","",OFFSET('Hygiene Data'!$C$12,0,10*ROW('Hygiene Data'!C143)))</f>
        <v/>
      </c>
      <c r="DP149" s="36" t="str">
        <f ca="true">+IF(OFFSET('Hygiene Data'!$C$13,0,10*ROW('Hygiene Data'!C143))="","",OFFSET('Hygiene Data'!$C$13,0,10*ROW('Hygiene Data'!C143)))</f>
        <v/>
      </c>
      <c r="DQ149" s="36" t="str">
        <f ca="true">+IF(OFFSET('Hygiene Data'!$C$14,0,10*ROW('Hygiene Data'!C143))="","",OFFSET('Hygiene Data'!$C$14,0,10*ROW('Hygiene Data'!C143)))</f>
        <v/>
      </c>
      <c r="DR149" s="36" t="str">
        <f ca="true">+IF(OFFSET('Hygiene Data'!$D$12,0,10*ROW('Hygiene Data'!D143))="","",OFFSET('Hygiene Data'!$D$12,0,10*ROW('Hygiene Data'!D143)))</f>
        <v/>
      </c>
      <c r="DS149" s="36" t="str">
        <f ca="true">+IF(OFFSET('Hygiene Data'!$D$13,0,10*ROW('Hygiene Data'!D143))="","",OFFSET('Hygiene Data'!$D$13,0,10*ROW('Hygiene Data'!D143)))</f>
        <v/>
      </c>
      <c r="DT149" s="36" t="str">
        <f ca="true">+IF(OFFSET('Hygiene Data'!$D$14,0,10*ROW('Hygiene Data'!D143))="","",OFFSET('Hygiene Data'!$D$14,0,10*ROW('Hygiene Data'!D143)))</f>
        <v/>
      </c>
      <c r="DU149" s="36" t="str">
        <f ca="true">+IF(OFFSET('Hygiene Data'!$E$12,0,10*ROW('Hygiene Data'!E143))="","",OFFSET('Hygiene Data'!$E$12,0,10*ROW('Hygiene Data'!E143)))</f>
        <v/>
      </c>
      <c r="DV149" s="36" t="str">
        <f ca="true">+IF(OFFSET('Hygiene Data'!$E$13,0,10*ROW('Hygiene Data'!E143))="","",OFFSET('Hygiene Data'!$E$13,0,10*ROW('Hygiene Data'!E143)))</f>
        <v/>
      </c>
      <c r="DW149" s="36" t="str">
        <f ca="true">+IF(OFFSET('Hygiene Data'!$E$14,0,10*ROW('Hygiene Data'!E143))="","",OFFSET('Hygiene Data'!$E$14,0,10*ROW('Hygiene Data'!E143)))</f>
        <v/>
      </c>
      <c r="DX149" s="36" t="str">
        <f ca="true">+IF(OFFSET('Hygiene Data'!$F$12,0,10*ROW('Hygiene Data'!F143))="","",OFFSET('Hygiene Data'!$F$12,0,10*ROW('Hygiene Data'!F143)))</f>
        <v/>
      </c>
      <c r="DY149" s="36" t="str">
        <f ca="true">+IF(OFFSET('Hygiene Data'!$F$13,0,10*ROW('Hygiene Data'!F143))="","",OFFSET('Hygiene Data'!$F$13,0,10*ROW('Hygiene Data'!F143)))</f>
        <v/>
      </c>
      <c r="DZ149" s="36" t="str">
        <f ca="true">+IF(OFFSET('Hygiene Data'!$F$14,0,10*ROW('Hygiene Data'!F143))="","",OFFSET('Hygiene Data'!$F$14,0,10*ROW('Hygiene Data'!F143)))</f>
        <v/>
      </c>
      <c r="EA149" s="36" t="str">
        <f ca="true">+IF(OFFSET('Hygiene Data'!$G$12,0,10*ROW('Hygiene Data'!G143))="","",OFFSET('Hygiene Data'!$G$12,0,10*ROW('Hygiene Data'!G143)))</f>
        <v/>
      </c>
      <c r="EB149" s="36" t="str">
        <f ca="true">+IF(OFFSET('Hygiene Data'!$G$13,0,10*ROW('Hygiene Data'!G143))="","",OFFSET('Hygiene Data'!$G$13,0,10*ROW('Hygiene Data'!G143)))</f>
        <v/>
      </c>
      <c r="EC149" s="36" t="str">
        <f ca="true">+IF(OFFSET('Hygiene Data'!$G$14,0,10*ROW('Hygiene Data'!G143))="","",OFFSET('Hygiene Data'!$G$14,0,10*ROW('Hygiene Data'!G143)))</f>
        <v/>
      </c>
      <c r="ED149" s="36" t="str">
        <f ca="true">+IF(OFFSET('Hygiene Data'!$H$12,0,10*ROW('Hygiene Data'!H143))="","",OFFSET('Hygiene Data'!$H$12,0,10*ROW('Hygiene Data'!H143)))</f>
        <v/>
      </c>
      <c r="EE149" s="36" t="str">
        <f ca="true">+IF(OFFSET('Hygiene Data'!$H$13,0,10*ROW('Hygiene Data'!H143))="","",OFFSET('Hygiene Data'!$H$13,0,10*ROW('Hygiene Data'!H143)))</f>
        <v/>
      </c>
      <c r="EF149" s="36" t="str">
        <f ca="true">+IF(OFFSET('Hygiene Data'!$H$14,0,10*ROW('Hygiene Data'!H143))="","",OFFSET('Hygiene Data'!$H$14,0,10*ROW('Hygiene Data'!H143)))</f>
        <v/>
      </c>
    </row>
    <row r="150" x14ac:dyDescent="0.2">
      <c r="A150" s="59" t="str">
        <f ca="true">+IF(OFFSET('Water Data'!$B$1,0,10*ROW('Water Data'!B147))="","",OFFSET('Water Data'!$B$1,0,10*ROW('Water Data'!B147)))</f>
        <v/>
      </c>
      <c r="B150" s="59" t="str">
        <f ca="true">+IF(OFFSET('Water Data'!$A$3,0,10*ROW('Water Data'!A147))="","",OFFSET('Water Data'!$A$3,0,10*ROW('Water Data'!A147)))</f>
        <v/>
      </c>
      <c r="C150" s="59" t="str">
        <f ca="true">+IF(OFFSET('Water Data'!$C$3,0,10*ROW('Water Data'!C147))="","",OFFSET('Water Data'!$C$3,0,10*ROW('Water Data'!C147)))</f>
        <v/>
      </c>
      <c r="D150" s="252" t="e">
        <f ca="true">+IF(AND(ISNUMBER(OFFSET('Water Data'!$C$5,0,10*ROW('Water Data'!C144))),BS150="Yes"),100-OFFSET('Water Data'!$C$5,0,10*ROW('Water Data'!C144)),IF(AND(ISNUMBER(OFFSET('Water Data'!$C$5,0,10*ROW('Water Data'!C144))),BS150="No",ISNUMBER(OFFSET('Water Data'!$C$5,0,10*ROW('Water Data'!C144)))),CONCATENATE("[",ROUND(100-OFFSET('Water Data'!$C$5,0,10*ROW('Water Data'!C144)),0),"]"),IF(AND(ISNUMBER(OFFSET('Water Data'!$C$5,0,10*ROW('Water Data'!C144))),BS150="",ISNUMBER(OFFSET('Water Data'!$C$5,0,10*ROW('Water Data'!C144)))),100-OFFSET('Water Data'!$C$5,0,10*ROW('Water Data'!C144)),NA())))</f>
        <v>#N/A</v>
      </c>
      <c r="E150" s="252" t="e">
        <f ca="true">+IF(AND(ISNUMBER(OFFSET('Water Data'!$C$7,0,10*ROW('Water Data'!D144))),BT150="Yes"),OFFSET('Water Data'!$C$7,0,10*ROW('Water Data'!C144)),IF(AND(ISNUMBER(OFFSET('Water Data'!$C$7,0,10*ROW('Water Data'!C144))),BT150="No",ISNUMBER(OFFSET('Water Data'!$C$7,0,10*ROW('Water Data'!C144)))),CONCATENATE("[",ROUND(OFFSET('Water Data'!$C$7,0,10*ROW('Water Data'!C144)),0),"]"),IF(AND(ISNUMBER(OFFSET('Water Data'!$C$7,0,10*ROW('Water Data'!C144))),BT150="",ISNUMBER(OFFSET('Water Data'!$C$7,0,10*ROW('Water Data'!C144)))),OFFSET('Water Data'!$C$7,0,10*ROW('Water Data'!C144)),NA())))</f>
        <v>#N/A</v>
      </c>
      <c r="F150" s="252" t="e">
        <f ca="true">+IF(AND(ISNUMBER(OFFSET('Water Data'!$C$10,0,10*ROW('Water Data'!C144))),BU150="Yes"),OFFSET('Water Data'!$C$10,0,10*ROW('Water Data'!C144)),IF(AND(ISNUMBER(OFFSET('Water Data'!$C$10,0,10*ROW('Water Data'!C144))),BU150="No",ISNUMBER(OFFSET('Water Data'!$C$10,0,10*ROW('Water Data'!C144)))),CONCATENATE("[",ROUND(OFFSET('Water Data'!$C$10,0,10*ROW('Water Data'!C144)),0),"]"),IF(AND(ISNUMBER(OFFSET('Water Data'!$C$10,0,10*ROW('Water Data'!C144))),BU150="",ISNUMBER(OFFSET('Water Data'!$C$10,0,10*ROW('Water Data'!C144)))),OFFSET('Water Data'!$C$10,0,10*ROW('Water Data'!C144)),NA())))</f>
        <v>#N/A</v>
      </c>
      <c r="G150" s="252" t="e">
        <f ca="true">+IF(AND(ISNUMBER(OFFSET('Water Data'!$D$5,0,10*ROW('Water Data'!D144))),BV150="Yes"),100-OFFSET('Water Data'!$D$5,0,10*ROW('Water Data'!D144)),IF(AND(ISNUMBER(OFFSET('Water Data'!$D$5,0,10*ROW('Water Data'!D144))),BV150="No",ISNUMBER(OFFSET('Water Data'!$D$5,0,10*ROW('Water Data'!D144)))),CONCATENATE("[",ROUND(100-OFFSET('Water Data'!$D$5,0,10*ROW('Water Data'!D144)),0),"]"),IF(AND(ISNUMBER(OFFSET('Water Data'!$D$5,0,10*ROW('Water Data'!D144))),BV150="",ISNUMBER(OFFSET('Water Data'!$D$5,0,10*ROW('Water Data'!D144)))),100-OFFSET('Water Data'!$D$5,0,10*ROW('Water Data'!D144)),NA())))</f>
        <v>#N/A</v>
      </c>
      <c r="H150" s="252" t="e">
        <f ca="true">+IF(AND(ISNUMBER(OFFSET('Water Data'!$D$7,0,10*ROW('Water Data'!D144))),BW150="Yes"),OFFSET('Water Data'!$D$7,0,10*ROW('Water Data'!D144)),IF(AND(ISNUMBER(OFFSET('Water Data'!$D$7,0,10*ROW('Water Data'!D144))),BW150="No",ISNUMBER(OFFSET('Water Data'!$D$7,0,10*ROW('Water Data'!D144)))),CONCATENATE("[",ROUND(OFFSET('Water Data'!$C$7,0,10*ROW('Water Data'!D144)),0),"]"),IF(AND(ISNUMBER(OFFSET('Water Data'!$D$7,0,10*ROW('Water Data'!D144))),BW150="",ISNUMBER(OFFSET('Water Data'!$D$7,0,10*ROW('Water Data'!D144)))),OFFSET('Water Data'!$D$7,0,10*ROW('Water Data'!D144)),NA())))</f>
        <v>#N/A</v>
      </c>
      <c r="I150" s="252" t="e">
        <f ca="true">+IF(AND(ISNUMBER(OFFSET('Water Data'!$D$10,0,10*ROW('Water Data'!D144))),BX150="Yes"),OFFSET('Water Data'!$D$10,0,10*ROW('Water Data'!D144)),IF(AND(ISNUMBER(OFFSET('Water Data'!$D$10,0,10*ROW('Water Data'!D144))),BX150="No",ISNUMBER(OFFSET('Water Data'!$D$10,0,10*ROW('Water Data'!D144)))),CONCATENATE("[",ROUND(OFFSET('Water Data'!$D$10,0,10*ROW('Water Data'!D144)),0),"]"),IF(AND(ISNUMBER(OFFSET('Water Data'!$D$10,0,10*ROW('Water Data'!D144))),BX150="",ISNUMBER(OFFSET('Water Data'!$D$10,0,10*ROW('Water Data'!D144)))),OFFSET('Water Data'!$D$10,0,10*ROW('Water Data'!D144)),NA())))</f>
        <v>#N/A</v>
      </c>
      <c r="J150" s="252" t="e">
        <f ca="true">+IF(AND(ISNUMBER(OFFSET('Water Data'!$E$5,0,10*ROW('Water Data'!E144))),BY150="Yes"),100-OFFSET('Water Data'!$E$5,0,10*ROW('Water Data'!E144)),IF(AND(ISNUMBER(OFFSET('Water Data'!$E$5,0,10*ROW('Water Data'!E144))),BY150="No",ISNUMBER(OFFSET('Water Data'!$E$5,0,10*ROW('Water Data'!E144)))),CONCATENATE("[",ROUND(100-OFFSET('Water Data'!$E$5,0,10*ROW('Water Data'!E144)),0),"]"),IF(AND(ISNUMBER(OFFSET('Water Data'!$E$5,0,10*ROW('Water Data'!E144))),BY150="",ISNUMBER(OFFSET('Water Data'!$E$5,0,10*ROW('Water Data'!E144)))),100-OFFSET('Water Data'!$E$5,0,10*ROW('Water Data'!E144)),NA())))</f>
        <v>#N/A</v>
      </c>
      <c r="K150" s="252" t="e">
        <f ca="true">+IF(AND(ISNUMBER(OFFSET('Water Data'!$E$7,0,10*ROW('Water Data'!E144))),BZ150="Yes"),OFFSET('Water Data'!$E$7,0,10*ROW('Water Data'!E144)),IF(AND(ISNUMBER(OFFSET('Water Data'!$E$7,0,10*ROW('Water Data'!E144))),BZ150="No",ISNUMBER(OFFSET('Water Data'!$E$7,0,10*ROW('Water Data'!E144)))),CONCATENATE("[",ROUND(OFFSET('Water Data'!$E$7,0,10*ROW('Water Data'!E144)),0),"]"),IF(AND(ISNUMBER(OFFSET('Water Data'!$E$7,0,10*ROW('Water Data'!E144))),BZ150="",ISNUMBER(OFFSET('Water Data'!$E$7,0,10*ROW('Water Data'!E144)))),OFFSET('Water Data'!$E$7,0,10*ROW('Water Data'!E144)),NA())))</f>
        <v>#N/A</v>
      </c>
      <c r="L150" s="252" t="e">
        <f ca="true">+IF(AND(ISNUMBER(OFFSET('Water Data'!$E$10,0,10*ROW('Water Data'!E144))),CA150="Yes"),OFFSET('Water Data'!$E$10,0,10*ROW('Water Data'!E144)),IF(AND(ISNUMBER(OFFSET('Water Data'!$E$10,0,10*ROW('Water Data'!E144))),CA150="No",ISNUMBER(OFFSET('Water Data'!$E$10,0,10*ROW('Water Data'!E144)))),CONCATENATE("[",ROUND(OFFSET('Water Data'!$E$10,0,10*ROW('Water Data'!E144)),0),"]"),IF(AND(ISNUMBER(OFFSET('Water Data'!$E$10,0,10*ROW('Water Data'!E144))),CA150="",ISNUMBER(OFFSET('Water Data'!$E$10,0,10*ROW('Water Data'!E144)))),OFFSET('Water Data'!$E$10,0,10*ROW('Water Data'!E144)),NA())))</f>
        <v>#N/A</v>
      </c>
      <c r="M150" s="252" t="e">
        <f ca="true">+IF(AND(ISNUMBER(OFFSET('Water Data'!$F$5,0,10*ROW('Water Data'!F144))),CB150="Yes"),100-OFFSET('Water Data'!$F$5,0,10*ROW('Water Data'!F144)),IF(AND(ISNUMBER(OFFSET('Water Data'!$F$5,0,10*ROW('Water Data'!F144))),CB150="No",ISNUMBER(OFFSET('Water Data'!$F$5,0,10*ROW('Water Data'!F144)))),CONCATENATE("[",ROUND(100-OFFSET('Water Data'!$F$5,0,10*ROW('Water Data'!F144)),0),"]"),IF(AND(ISNUMBER(OFFSET('Water Data'!$F$5,0,10*ROW('Water Data'!F144))),CB150="",ISNUMBER(OFFSET('Water Data'!$F$5,0,10*ROW('Water Data'!F144)))),100-OFFSET('Water Data'!$F$5,0,10*ROW('Water Data'!F144)),NA())))</f>
        <v>#N/A</v>
      </c>
      <c r="N150" s="252" t="e">
        <f ca="true">+IF(AND(ISNUMBER(OFFSET('Water Data'!$F$7,0,10*ROW('Water Data'!F144))),CC150="Yes"),OFFSET('Water Data'!$F$7,0,10*ROW('Water Data'!F144)),IF(AND(ISNUMBER(OFFSET('Water Data'!$F$7,0,10*ROW('Water Data'!F144))),CC150="No",ISNUMBER(OFFSET('Water Data'!$F$7,0,10*ROW('Water Data'!F144)))),CONCATENATE("[",ROUND(OFFSET('Water Data'!$F$7,0,10*ROW('Water Data'!F144)),0),"]"),IF(AND(ISNUMBER(OFFSET('Water Data'!$F$7,0,10*ROW('Water Data'!F144))),CC150="",ISNUMBER(OFFSET('Water Data'!$F$7,0,10*ROW('Water Data'!F144)))),OFFSET('Water Data'!$F$7,0,10*ROW('Water Data'!F144)),NA())))</f>
        <v>#N/A</v>
      </c>
      <c r="O150" s="252" t="e">
        <f ca="true">+IF(AND(ISNUMBER(OFFSET('Water Data'!$F$10,0,10*ROW('Water Data'!F144))),CD150="Yes"),OFFSET('Water Data'!$F$10,0,10*ROW('Water Data'!F144)),IF(AND(ISNUMBER(OFFSET('Water Data'!$F$10,0,10*ROW('Water Data'!F144))),CD150="No",ISNUMBER(OFFSET('Water Data'!$F$10,0,10*ROW('Water Data'!F144)))),CONCATENATE("[",ROUND(OFFSET('Water Data'!$F$10,0,10*ROW('Water Data'!F144)),0),"]"),IF(AND(ISNUMBER(OFFSET('Water Data'!$F$10,0,10*ROW('Water Data'!F144))),CD150="",ISNUMBER(OFFSET('Water Data'!$F$10,0,10*ROW('Water Data'!F144)))),OFFSET('Water Data'!$F$10,0,10*ROW('Water Data'!F144)),NA())))</f>
        <v>#N/A</v>
      </c>
      <c r="P150" s="252" t="e">
        <f ca="true">+IF(AND(ISNUMBER(OFFSET('Water Data'!$G$5,0,10*ROW('Water Data'!G144))),CE150="Yes"),100-OFFSET('Water Data'!$G$5,0,10*ROW('Water Data'!G144)),IF(AND(ISNUMBER(OFFSET('Water Data'!$G$5,0,10*ROW('Water Data'!G144))),CE150="No",ISNUMBER(OFFSET('Water Data'!$G$5,0,10*ROW('Water Data'!G144)))),CONCATENATE("[",ROUND(100-OFFSET('Water Data'!$G$5,0,10*ROW('Water Data'!G144)),0),"]"),IF(AND(ISNUMBER(OFFSET('Water Data'!$G$5,0,10*ROW('Water Data'!G144))),CE150="",ISNUMBER(OFFSET('Water Data'!$G$5,0,10*ROW('Water Data'!G144)))),100-OFFSET('Water Data'!$G$5,0,10*ROW('Water Data'!G144)),NA())))</f>
        <v>#N/A</v>
      </c>
      <c r="Q150" s="252" t="e">
        <f ca="true">+IF(AND(ISNUMBER(OFFSET('Water Data'!$G$7,0,10*ROW('Water Data'!G144))),CF150="Yes"),OFFSET('Water Data'!$G$7,0,10*ROW('Water Data'!G144)),IF(AND(ISNUMBER(OFFSET('Water Data'!$G$7,0,10*ROW('Water Data'!G144))),CF150="No",ISNUMBER(OFFSET('Water Data'!$G$7,0,10*ROW('Water Data'!G144)))),CONCATENATE("[",ROUND(OFFSET('Water Data'!$G$7,0,10*ROW('Water Data'!G144)),0),"]"),IF(AND(ISNUMBER(OFFSET('Water Data'!$G$7,0,10*ROW('Water Data'!G144))),CF150="",ISNUMBER(OFFSET('Water Data'!$G$7,0,10*ROW('Water Data'!G144)))),OFFSET('Water Data'!$G$7,0,10*ROW('Water Data'!G144)),NA())))</f>
        <v>#N/A</v>
      </c>
      <c r="R150" s="252" t="e">
        <f ca="true">+IF(AND(ISNUMBER(OFFSET('Water Data'!$G$10,0,10*ROW('Water Data'!G144))),CG150="Yes"),OFFSET('Water Data'!$G$10,0,10*ROW('Water Data'!G144)),IF(AND(ISNUMBER(OFFSET('Water Data'!$G$10,0,10*ROW('Water Data'!G144))),CG150="No",ISNUMBER(OFFSET('Water Data'!$G$10,0,10*ROW('Water Data'!G144)))),CONCATENATE("[",ROUND(OFFSET('Water Data'!$G$10,0,10*ROW('Water Data'!G144)),0),"]"),IF(AND(ISNUMBER(OFFSET('Water Data'!$G$10,0,10*ROW('Water Data'!G144))),CG150="",ISNUMBER(OFFSET('Water Data'!$G$10,0,10*ROW('Water Data'!G144)))),OFFSET('Water Data'!$G$10,0,10*ROW('Water Data'!G144)),NA())))</f>
        <v>#N/A</v>
      </c>
      <c r="S150" s="252" t="e">
        <f ca="true">+IF(AND(ISNUMBER(OFFSET('Water Data'!$H$5,0,10*ROW('Water Data'!H144))),CH150="Yes"),100-OFFSET('Water Data'!$H$5,0,10*ROW('Water Data'!H144)),IF(AND(ISNUMBER(OFFSET('Water Data'!$H$5,0,10*ROW('Water Data'!H144))),CH150="No",ISNUMBER(OFFSET('Water Data'!$H$5,0,10*ROW('Water Data'!H144)))),CONCATENATE("[",ROUND(100-OFFSET('Water Data'!$H$5,0,10*ROW('Water Data'!H144)),0),"]"),IF(AND(ISNUMBER(OFFSET('Water Data'!$H$5,0,10*ROW('Water Data'!H144))),CH150="",ISNUMBER(OFFSET('Water Data'!$H$5,0,10*ROW('Water Data'!H144)))),100-OFFSET('Water Data'!$H$5,0,10*ROW('Water Data'!H144)),NA())))</f>
        <v>#N/A</v>
      </c>
      <c r="T150" s="252" t="e">
        <f ca="true">+IF(AND(ISNUMBER(OFFSET('Water Data'!$H$7,0,10*ROW('Water Data'!H144))),CI150="Yes"),OFFSET('Water Data'!$H$7,0,10*ROW('Water Data'!H144)),IF(AND(ISNUMBER(OFFSET('Water Data'!$H$7,0,10*ROW('Water Data'!H144))),CI150="No",ISNUMBER(OFFSET('Water Data'!$H$7,0,10*ROW('Water Data'!H144)))),CONCATENATE("[",ROUND(OFFSET('Water Data'!$H$7,0,10*ROW('Water Data'!H144)),0),"]"),IF(AND(ISNUMBER(OFFSET('Water Data'!$H$7,0,10*ROW('Water Data'!H144))),CI150="",ISNUMBER(OFFSET('Water Data'!$H$7,0,10*ROW('Water Data'!H144)))),OFFSET('Water Data'!$H$7,0,10*ROW('Water Data'!H144)),NA())))</f>
        <v>#N/A</v>
      </c>
      <c r="U150" s="252" t="e">
        <f ca="true">+IF(AND(ISNUMBER(OFFSET('Water Data'!$H$10,0,10*ROW('Water Data'!H144))),CJ150="Yes"),OFFSET('Water Data'!$H$10,0,10*ROW('Water Data'!H144)),IF(AND(ISNUMBER(OFFSET('Water Data'!$H$10,0,10*ROW('Water Data'!H144))),CJ150="No",ISNUMBER(OFFSET('Water Data'!$H$10,0,10*ROW('Water Data'!H144)))),CONCATENATE("[",ROUND(OFFSET('Water Data'!$H$10,0,10*ROW('Water Data'!H144)),0),"]"),IF(AND(ISNUMBER(OFFSET('Water Data'!$H$10,0,10*ROW('Water Data'!H144))),CJ150="",ISNUMBER(OFFSET('Water Data'!$H$10,0,10*ROW('Water Data'!H144)))),OFFSET('Water Data'!$H$10,0,10*ROW('Water Data'!H144)),NA())))</f>
        <v>#N/A</v>
      </c>
      <c r="V150" s="253" t="e">
        <f ca="true">+IF(AND(ISNUMBER(OFFSET('Sanitation Data'!$C$5,0,10*ROW('Sanitation Data'!C144))),CK150="Yes"),100-OFFSET('Sanitation Data'!$C$5,0,10*ROW('Sanitation Data'!C144)),IF(AND(ISNUMBER(OFFSET('Sanitation Data'!$C$5,0,10*ROW('Sanitation Data'!C144))),CK150="No",ISNUMBER(OFFSET('Sanitation Data'!$C$5,0,10*ROW('Sanitation Data'!C144)))),CONCATENATE("[",ROUND(100-OFFSET('Sanitation Data'!$C$5,0,10*ROW('Sanitation Data'!C144)),0),"]"),IF(AND(ISNUMBER(OFFSET('Sanitation Data'!$C$5,0,10*ROW('Sanitation Data'!C144))),CK150="",ISNUMBER(OFFSET('Sanitation Data'!$C$5,0,10*ROW('Sanitation Data'!C144)))),100-OFFSET('Sanitation Data'!$C$5,0,10*ROW('Sanitation Data'!C144)),NA())))</f>
        <v>#N/A</v>
      </c>
      <c r="W150" s="253" t="e">
        <f ca="true">+IF(AND(ISNUMBER(OFFSET('Sanitation Data'!$C$7,0,10*ROW('Sanitation Data'!C144))),CL150="Yes"),OFFSET('Sanitation Data'!$C$7,0,10*ROW('Sanitation Data'!C144)),IF(AND(ISNUMBER(OFFSET('Sanitation Data'!$C$7,0,10*ROW('Sanitation Data'!C144))),CL150="No",ISNUMBER(OFFSET('Sanitation Data'!$C$7,0,10*ROW('Sanitation Data'!C144)))),CONCATENATE("[",ROUND(OFFSET('Sanitation Data'!$C$7,0,10*ROW('Sanitation Data'!C144)),0),"]"),IF(AND(ISNUMBER(OFFSET('Sanitation Data'!$C$7,0,10*ROW('Sanitation Data'!C144))),CL150="",ISNUMBER(OFFSET('Sanitation Data'!$C$7,0,10*ROW('Sanitation Data'!C144)))),OFFSET('Sanitation Data'!$C$7,0,10*ROW('Sanitation Data'!C144)),NA())))</f>
        <v>#N/A</v>
      </c>
      <c r="X150" s="253" t="e">
        <f ca="true">+IF(AND(ISNUMBER(OFFSET('Sanitation Data'!$C$11,0,10*ROW('Sanitation Data'!C144))),CM150="Yes"),OFFSET('Sanitation Data'!$C$11,0,10*ROW('Sanitation Data'!C144)),IF(AND(ISNUMBER(OFFSET('Sanitation Data'!$C$11,0,10*ROW('Sanitation Data'!C144))),CM150="No",ISNUMBER(OFFSET('Sanitation Data'!$C$11,0,10*ROW('Sanitation Data'!C144)))),CONCATENATE("[",ROUND(OFFSET('Sanitation Data'!$C$11,0,10*ROW('Sanitation Data'!C144)),0),"]"),IF(AND(ISNUMBER(OFFSET('Sanitation Data'!$C$11,0,10*ROW('Sanitation Data'!C144))),CM150="",ISNUMBER(OFFSET('Sanitation Data'!$C$11,0,10*ROW('Sanitation Data'!C144)))),OFFSET('Sanitation Data'!$C$11,0,10*ROW('Sanitation Data'!C144)),NA())))</f>
        <v>#N/A</v>
      </c>
      <c r="Y150" s="253" t="e">
        <f ca="true">+IF(AND(ISNUMBER(OFFSET('Sanitation Data'!$C$12,0,10*ROW('Sanitation Data'!C144))),CN150="Yes"),OFFSET('Sanitation Data'!$C$12,0,10*ROW('Sanitation Data'!C144)),IF(AND(ISNUMBER(OFFSET('Sanitation Data'!$C$12,0,10*ROW('Sanitation Data'!C144))),CN150="No",ISNUMBER(OFFSET('Sanitation Data'!$C$12,0,10*ROW('Sanitation Data'!C144)))),CONCATENATE("[",ROUND(OFFSET('Sanitation Data'!$C$12,0,10*ROW('Sanitation Data'!C144)),0),"]"),IF(AND(ISNUMBER(OFFSET('Sanitation Data'!$C$12,0,10*ROW('Sanitation Data'!C144))),CN150="",ISNUMBER(OFFSET('Sanitation Data'!$C$12,0,10*ROW('Sanitation Data'!C144)))),OFFSET('Sanitation Data'!$C$12,0,10*ROW('Sanitation Data'!C144)),NA())))</f>
        <v>#N/A</v>
      </c>
      <c r="Z150" s="253" t="e">
        <f ca="true">+IF(AND(ISNUMBER(OFFSET('Sanitation Data'!$C$13,0,10*ROW('Sanitation Data'!C144))),CO150="Yes"),OFFSET('Sanitation Data'!$C$13,0,10*ROW('Sanitation Data'!C144)),IF(AND(ISNUMBER(OFFSET('Sanitation Data'!$C$13,0,10*ROW('Sanitation Data'!C144))),CO150="No",ISNUMBER(OFFSET('Sanitation Data'!$C$13,0,10*ROW('Sanitation Data'!C144)))),CONCATENATE("[",ROUND(OFFSET('Sanitation Data'!$C$13,0,10*ROW('Sanitation Data'!C144)),0),"]"),IF(AND(ISNUMBER(OFFSET('Sanitation Data'!$C$13,0,10*ROW('Sanitation Data'!C144))),CO150="",ISNUMBER(OFFSET('Sanitation Data'!$C$13,0,10*ROW('Sanitation Data'!C144)))),OFFSET('Sanitation Data'!$C$13,0,10*ROW('Sanitation Data'!C144)),NA())))</f>
        <v>#N/A</v>
      </c>
      <c r="AA150" s="253" t="e">
        <f ca="true">+IF(AND(ISNUMBER(OFFSET('Sanitation Data'!$D$5,0,10*ROW('Sanitation Data'!D144))),CP150="Yes"),100-OFFSET('Sanitation Data'!$D$5,0,10*ROW('Sanitation Data'!D144)),IF(AND(ISNUMBER(OFFSET('Sanitation Data'!$D$5,0,10*ROW('Sanitation Data'!D144))),CP150="No",ISNUMBER(OFFSET('Sanitation Data'!$D$5,0,10*ROW('Sanitation Data'!D144)))),CONCATENATE("[",ROUND(100-OFFSET('Sanitation Data'!$D$5,0,10*ROW('Sanitation Data'!D144)),0),"]"),IF(AND(ISNUMBER(OFFSET('Sanitation Data'!$D$5,0,10*ROW('Sanitation Data'!D144))),CP150="",ISNUMBER(OFFSET('Sanitation Data'!$D$5,0,10*ROW('Sanitation Data'!D144)))),100-OFFSET('Sanitation Data'!$D$5,0,10*ROW('Sanitation Data'!D144)),NA())))</f>
        <v>#N/A</v>
      </c>
      <c r="AB150" s="253" t="e">
        <f ca="true">+IF(AND(ISNUMBER(OFFSET('Sanitation Data'!$D$7,0,10*ROW('Sanitation Data'!D144))),CQ150="Yes"),OFFSET('Sanitation Data'!$D$7,0,10*ROW('Sanitation Data'!G144)),IF(AND(ISNUMBER(OFFSET('Sanitation Data'!$D$7,0,10*ROW('Sanitation Data'!D144))),CQ150="No",ISNUMBER(OFFSET('Sanitation Data'!$D$7,0,10*ROW('Sanitation Data'!D144)))),CONCATENATE("[",ROUND(OFFSET('Sanitation Data'!$D$7,0,10*ROW('Sanitation Data'!D144)),0),"]"),IF(AND(ISNUMBER(OFFSET('Sanitation Data'!$D$7,0,10*ROW('Sanitation Data'!D144))),CQ150="",ISNUMBER(OFFSET('Sanitation Data'!$D$7,0,10*ROW('Sanitation Data'!D144)))),OFFSET('Sanitation Data'!$D$7,0,10*ROW('Sanitation Data'!D144)),NA())))</f>
        <v>#N/A</v>
      </c>
      <c r="AC150" s="253" t="e">
        <f ca="true">+IF(AND(ISNUMBER(OFFSET('Sanitation Data'!$D$11,0,10*ROW('Sanitation Data'!D144))),CR150="Yes"),OFFSET('Sanitation Data'!$D$11,0,10*ROW('Sanitation Data'!D144)),IF(AND(ISNUMBER(OFFSET('Sanitation Data'!$D$11,0,10*ROW('Sanitation Data'!D144))),CR150="No",ISNUMBER(OFFSET('Sanitation Data'!$D$11,0,10*ROW('Sanitation Data'!D144)))),CONCATENATE("[",ROUND(OFFSET('Sanitation Data'!$D$11,0,10*ROW('Sanitation Data'!D144)),0),"]"),IF(AND(ISNUMBER(OFFSET('Sanitation Data'!$D$11,0,10*ROW('Sanitation Data'!D144))),CR150="",ISNUMBER(OFFSET('Sanitation Data'!$D$11,0,10*ROW('Sanitation Data'!D144)))),OFFSET('Sanitation Data'!$D$11,0,10*ROW('Sanitation Data'!D144)),NA())))</f>
        <v>#N/A</v>
      </c>
      <c r="AD150" s="253" t="e">
        <f ca="true">+IF(AND(ISNUMBER(OFFSET('Sanitation Data'!$D$12,0,10*ROW('Sanitation Data'!D144))),CS150="Yes"),OFFSET('Sanitation Data'!$D$12,0,10*ROW('Sanitation Data'!D144)),IF(AND(ISNUMBER(OFFSET('Sanitation Data'!$D$12,0,10*ROW('Sanitation Data'!D144))),CS150="No",ISNUMBER(OFFSET('Sanitation Data'!$D$12,0,10*ROW('Sanitation Data'!D144)))),CONCATENATE("[",ROUND(OFFSET('Sanitation Data'!$D$12,0,10*ROW('Sanitation Data'!D144)),0),"]"),IF(AND(ISNUMBER(OFFSET('Sanitation Data'!$D$12,0,10*ROW('Sanitation Data'!D144))),CS150="",ISNUMBER(OFFSET('Sanitation Data'!$D$12,0,10*ROW('Sanitation Data'!D144)))),OFFSET('Sanitation Data'!$D$12,0,10*ROW('Sanitation Data'!D144)),NA())))</f>
        <v>#N/A</v>
      </c>
      <c r="AE150" s="253" t="e">
        <f ca="true">+IF(AND(ISNUMBER(OFFSET('Sanitation Data'!$D$13,0,10*ROW('Sanitation Data'!D144))),CT150="Yes"),OFFSET('Sanitation Data'!$D$13,0,10*ROW('Sanitation Data'!D144)),IF(AND(ISNUMBER(OFFSET('Sanitation Data'!$D$13,0,10*ROW('Sanitation Data'!D144))),CT150="No",ISNUMBER(OFFSET('Sanitation Data'!$D$13,0,10*ROW('Sanitation Data'!D144)))),CONCATENATE("[",ROUND(OFFSET('Sanitation Data'!$D$13,0,10*ROW('Sanitation Data'!D144)),0),"]"),IF(AND(ISNUMBER(OFFSET('Sanitation Data'!$D$13,0,10*ROW('Sanitation Data'!D144))),CT150="",ISNUMBER(OFFSET('Sanitation Data'!$D$13,0,10*ROW('Sanitation Data'!D144)))),OFFSET('Sanitation Data'!$D$13,0,10*ROW('Sanitation Data'!D144)),NA())))</f>
        <v>#N/A</v>
      </c>
      <c r="AF150" s="253" t="e">
        <f ca="true">+IF(AND(ISNUMBER(OFFSET('Sanitation Data'!$E$5,0,10*ROW('Sanitation Data'!E144))),CU150="Yes"),100-OFFSET('Sanitation Data'!$E$5,0,10*ROW('Sanitation Data'!E144)),IF(AND(ISNUMBER(OFFSET('Sanitation Data'!$E$5,0,10*ROW('Sanitation Data'!E144))),CU150="No",ISNUMBER(OFFSET('Sanitation Data'!$E$5,0,10*ROW('Sanitation Data'!E144)))),CONCATENATE("[",ROUND(100-OFFSET('Sanitation Data'!$E$5,0,10*ROW('Sanitation Data'!E144)),0),"]"),IF(AND(ISNUMBER(OFFSET('Sanitation Data'!$E$5,0,10*ROW('Sanitation Data'!E144))),CU150="",ISNUMBER(OFFSET('Sanitation Data'!$E$5,0,10*ROW('Sanitation Data'!E144)))),100-OFFSET('Sanitation Data'!$E$5,0,10*ROW('Sanitation Data'!E144)),NA())))</f>
        <v>#N/A</v>
      </c>
      <c r="AG150" s="253" t="e">
        <f ca="true">+IF(AND(ISNUMBER(OFFSET('Sanitation Data'!$E$7,0,10*ROW('Sanitation Data'!E144))),CV150="Yes"),OFFSET('Sanitation Data'!$E$7,0,10*ROW('Sanitation Data'!E144)),IF(AND(ISNUMBER(OFFSET('Sanitation Data'!$E$7,0,10*ROW('Sanitation Data'!E144))),CV150="No",ISNUMBER(OFFSET('Sanitation Data'!$E$7,0,10*ROW('Sanitation Data'!E144)))),CONCATENATE("[",ROUND(OFFSET('Sanitation Data'!$E$7,0,10*ROW('Sanitation Data'!E144)),0),"]"),IF(AND(ISNUMBER(OFFSET('Sanitation Data'!$E$7,0,10*ROW('Sanitation Data'!E144))),CV150="",ISNUMBER(OFFSET('Sanitation Data'!$E$7,0,10*ROW('Sanitation Data'!E144)))),OFFSET('Sanitation Data'!$E$7,0,10*ROW('Sanitation Data'!E144)),NA())))</f>
        <v>#N/A</v>
      </c>
      <c r="AH150" s="253" t="e">
        <f ca="true">+IF(AND(ISNUMBER(OFFSET('Sanitation Data'!$E$11,0,10*ROW('Sanitation Data'!E144))),CW150="Yes"),OFFSET('Sanitation Data'!$E$11,0,10*ROW('Sanitation Data'!E144)),IF(AND(ISNUMBER(OFFSET('Sanitation Data'!$E$11,0,10*ROW('Sanitation Data'!E144))),CW150="No",ISNUMBER(OFFSET('Sanitation Data'!$E$11,0,10*ROW('Sanitation Data'!E144)))),CONCATENATE("[",ROUND(OFFSET('Sanitation Data'!$E$11,0,10*ROW('Sanitation Data'!E144)),0),"]"),IF(AND(ISNUMBER(OFFSET('Sanitation Data'!$E$11,0,10*ROW('Sanitation Data'!E144))),CW150="",ISNUMBER(OFFSET('Sanitation Data'!$E$11,0,10*ROW('Sanitation Data'!E144)))),OFFSET('Sanitation Data'!$E$11,0,10*ROW('Sanitation Data'!E144)),NA())))</f>
        <v>#N/A</v>
      </c>
      <c r="AI150" s="253" t="e">
        <f ca="true">+IF(AND(ISNUMBER(OFFSET('Sanitation Data'!$E$12,0,10*ROW('Sanitation Data'!E144))),CX150="Yes"),OFFSET('Sanitation Data'!$E$12,0,10*ROW('Sanitation Data'!E144)),IF(AND(ISNUMBER(OFFSET('Sanitation Data'!$E$12,0,10*ROW('Sanitation Data'!E144))),CX150="No",ISNUMBER(OFFSET('Sanitation Data'!$E$12,0,10*ROW('Sanitation Data'!E144)))),CONCATENATE("[",ROUND(OFFSET('Sanitation Data'!$E$12,0,10*ROW('Sanitation Data'!E144)),0),"]"),IF(AND(ISNUMBER(OFFSET('Sanitation Data'!$E$12,0,10*ROW('Sanitation Data'!E144))),CX150="",ISNUMBER(OFFSET('Sanitation Data'!$E$12,0,10*ROW('Sanitation Data'!E144)))),OFFSET('Sanitation Data'!$E$12,0,10*ROW('Sanitation Data'!E144)),NA())))</f>
        <v>#N/A</v>
      </c>
      <c r="AJ150" s="253" t="e">
        <f ca="true">+IF(AND(ISNUMBER(OFFSET('Sanitation Data'!$E$13,0,10*ROW('Sanitation Data'!E144))),CY150="Yes"),OFFSET('Sanitation Data'!$E$13,0,10*ROW('Sanitation Data'!E144)),IF(AND(ISNUMBER(OFFSET('Sanitation Data'!$E$13,0,10*ROW('Sanitation Data'!E144))),CY150="No",ISNUMBER(OFFSET('Sanitation Data'!$E$13,0,10*ROW('Sanitation Data'!E144)))),CONCATENATE("[",ROUND(OFFSET('Sanitation Data'!$E$13,0,10*ROW('Sanitation Data'!E144)),0),"]"),IF(AND(ISNUMBER(OFFSET('Sanitation Data'!$E$13,0,10*ROW('Sanitation Data'!E144))),CY150="",ISNUMBER(OFFSET('Sanitation Data'!$E$13,0,10*ROW('Sanitation Data'!E144)))),OFFSET('Sanitation Data'!$E$13,0,10*ROW('Sanitation Data'!E144)),NA())))</f>
        <v>#N/A</v>
      </c>
      <c r="AK150" s="253" t="e">
        <f ca="true">+IF(AND(ISNUMBER(OFFSET('Sanitation Data'!$F$5,0,10*ROW('Sanitation Data'!F144))),CZ150="Yes"),100-OFFSET('Sanitation Data'!$F$5,0,10*ROW('Sanitation Data'!F144)),IF(AND(ISNUMBER(OFFSET('Sanitation Data'!$F$5,0,10*ROW('Sanitation Data'!F144))),CZ150="No",ISNUMBER(OFFSET('Sanitation Data'!$F$5,0,10*ROW('Sanitation Data'!F144)))),CONCATENATE("[",ROUND(100-OFFSET('Sanitation Data'!$F$5,0,10*ROW('Sanitation Data'!F144)),0),"]"),IF(AND(ISNUMBER(OFFSET('Sanitation Data'!$F$5,0,10*ROW('Sanitation Data'!F144))),CZ150="",ISNUMBER(OFFSET('Sanitation Data'!$F$5,0,10*ROW('Sanitation Data'!F144)))),100-OFFSET('Sanitation Data'!$F$5,0,10*ROW('Sanitation Data'!F144)),NA())))</f>
        <v>#N/A</v>
      </c>
      <c r="AL150" s="253" t="e">
        <f ca="true">+IF(AND(ISNUMBER(OFFSET('Sanitation Data'!$F$7,0,10*ROW('Sanitation Data'!F144))),DA150="Yes"),OFFSET('Sanitation Data'!$F$7,0,10*ROW('Sanitation Data'!F144)),IF(AND(ISNUMBER(OFFSET('Sanitation Data'!$F$7,0,10*ROW('Sanitation Data'!F144))),DA150="No",ISNUMBER(OFFSET('Sanitation Data'!$F$7,0,10*ROW('Sanitation Data'!F144)))),CONCATENATE("[",ROUND(OFFSET('Sanitation Data'!$F$7,0,10*ROW('Sanitation Data'!F144)),0),"]"),IF(AND(ISNUMBER(OFFSET('Sanitation Data'!$F$7,0,10*ROW('Sanitation Data'!F144))),DA150="",ISNUMBER(OFFSET('Sanitation Data'!$F$7,0,10*ROW('Sanitation Data'!F144)))),OFFSET('Sanitation Data'!$F$7,0,10*ROW('Sanitation Data'!F144)),NA())))</f>
        <v>#N/A</v>
      </c>
      <c r="AM150" s="253" t="e">
        <f ca="true">+IF(AND(ISNUMBER(OFFSET('Sanitation Data'!$F$11,0,10*ROW('Sanitation Data'!F144))),DB150="Yes"),OFFSET('Sanitation Data'!$F$11,0,10*ROW('Sanitation Data'!F144)),IF(AND(ISNUMBER(OFFSET('Sanitation Data'!$F$11,0,10*ROW('Sanitation Data'!F144))),DB150="No",ISNUMBER(OFFSET('Sanitation Data'!$F$11,0,10*ROW('Sanitation Data'!F144)))),CONCATENATE("[",ROUND(OFFSET('Sanitation Data'!$F$11,0,10*ROW('Sanitation Data'!F144)),0),"]"),IF(AND(ISNUMBER(OFFSET('Sanitation Data'!$F$11,0,10*ROW('Sanitation Data'!F144))),DB150="",ISNUMBER(OFFSET('Sanitation Data'!$F$11,0,10*ROW('Sanitation Data'!F144)))),OFFSET('Sanitation Data'!$F$11,0,10*ROW('Sanitation Data'!F144)),NA())))</f>
        <v>#N/A</v>
      </c>
      <c r="AN150" s="253" t="e">
        <f ca="true">+IF(AND(ISNUMBER(OFFSET('Sanitation Data'!$F$12,0,10*ROW('Sanitation Data'!F144))),DC150="Yes"),OFFSET('Sanitation Data'!$F$12,0,10*ROW('Sanitation Data'!F144)),IF(AND(ISNUMBER(OFFSET('Sanitation Data'!$F$12,0,10*ROW('Sanitation Data'!F144))),DC150="No",ISNUMBER(OFFSET('Sanitation Data'!$F$12,0,10*ROW('Sanitation Data'!F144)))),CONCATENATE("[",ROUND(OFFSET('Sanitation Data'!$F$12,0,10*ROW('Sanitation Data'!F144)),0),"]"),IF(AND(ISNUMBER(OFFSET('Sanitation Data'!$F$12,0,10*ROW('Sanitation Data'!F144))),DC150="",ISNUMBER(OFFSET('Sanitation Data'!$F$12,0,10*ROW('Sanitation Data'!F144)))),OFFSET('Sanitation Data'!$F$12,0,10*ROW('Sanitation Data'!F144)),NA())))</f>
        <v>#N/A</v>
      </c>
      <c r="AO150" s="253" t="e">
        <f ca="true">+IF(AND(ISNUMBER(OFFSET('Sanitation Data'!$F$13,0,10*ROW('Sanitation Data'!F144))),DD150="Yes"),OFFSET('Sanitation Data'!$F$13,0,10*ROW('Sanitation Data'!F144)),IF(AND(ISNUMBER(OFFSET('Sanitation Data'!$F$13,0,10*ROW('Sanitation Data'!F144))),DD150="No",ISNUMBER(OFFSET('Sanitation Data'!$F$13,0,10*ROW('Sanitation Data'!F144)))),CONCATENATE("[",ROUND(OFFSET('Sanitation Data'!$F$13,0,10*ROW('Sanitation Data'!F144)),0),"]"),IF(AND(ISNUMBER(OFFSET('Sanitation Data'!$F$13,0,10*ROW('Sanitation Data'!F144))),DD150="",ISNUMBER(OFFSET('Sanitation Data'!$F$13,0,10*ROW('Sanitation Data'!F144)))),OFFSET('Sanitation Data'!$F$13,0,10*ROW('Sanitation Data'!F144)),NA())))</f>
        <v>#N/A</v>
      </c>
      <c r="AP150" s="253" t="e">
        <f ca="true">+IF(AND(ISNUMBER(OFFSET('Sanitation Data'!$G$5,0,10*ROW('Sanitation Data'!G144))),DE150="Yes"),100-OFFSET('Sanitation Data'!$G$5,0,10*ROW('Sanitation Data'!G144)),IF(AND(ISNUMBER(OFFSET('Sanitation Data'!$G$5,0,10*ROW('Sanitation Data'!G144))),DE150="No",ISNUMBER(OFFSET('Sanitation Data'!$G$5,0,10*ROW('Sanitation Data'!G144)))),CONCATENATE("[",ROUND(100-OFFSET('Sanitation Data'!$G$5,0,10*ROW('Sanitation Data'!G144)),0),"]"),IF(AND(ISNUMBER(OFFSET('Sanitation Data'!$G$5,0,10*ROW('Sanitation Data'!G144))),DE150="",ISNUMBER(OFFSET('Sanitation Data'!$G$5,0,10*ROW('Sanitation Data'!G144)))),100-OFFSET('Sanitation Data'!$G$5,0,10*ROW('Sanitation Data'!G144)),NA())))</f>
        <v>#N/A</v>
      </c>
      <c r="AQ150" s="253" t="e">
        <f ca="true">+IF(AND(ISNUMBER(OFFSET('Sanitation Data'!$G$7,0,10*ROW('Sanitation Data'!G144))),DF150="Yes"),OFFSET('Sanitation Data'!$G$7,0,10*ROW('Sanitation Data'!G144)),IF(AND(ISNUMBER(OFFSET('Sanitation Data'!$G$7,0,10*ROW('Sanitation Data'!G144))),DF150="No",ISNUMBER(OFFSET('Sanitation Data'!$G$7,0,10*ROW('Sanitation Data'!G144)))),CONCATENATE("[",ROUND(OFFSET('Sanitation Data'!$G$7,0,10*ROW('Sanitation Data'!G144)),0),"]"),IF(AND(ISNUMBER(OFFSET('Sanitation Data'!$G$7,0,10*ROW('Sanitation Data'!G144))),DF150="",ISNUMBER(OFFSET('Sanitation Data'!$G$7,0,10*ROW('Sanitation Data'!G144)))),OFFSET('Sanitation Data'!$G$7,0,10*ROW('Sanitation Data'!G144)),NA())))</f>
        <v>#N/A</v>
      </c>
      <c r="AR150" s="253" t="e">
        <f ca="true">+IF(AND(ISNUMBER(OFFSET('Sanitation Data'!$G$11,0,10*ROW('Sanitation Data'!G144))),DG150="Yes"),OFFSET('Sanitation Data'!$G$11,0,10*ROW('Sanitation Data'!G144)),IF(AND(ISNUMBER(OFFSET('Sanitation Data'!$G$11,0,10*ROW('Sanitation Data'!G144))),DG150="No",ISNUMBER(OFFSET('Sanitation Data'!$G$11,0,10*ROW('Sanitation Data'!G144)))),CONCATENATE("[",ROUND(OFFSET('Sanitation Data'!$G$11,0,10*ROW('Sanitation Data'!G144)),0),"]"),IF(AND(ISNUMBER(OFFSET('Sanitation Data'!$G$11,0,10*ROW('Sanitation Data'!G144))),DG150="",ISNUMBER(OFFSET('Sanitation Data'!$G$11,0,10*ROW('Sanitation Data'!G144)))),OFFSET('Sanitation Data'!$G$11,0,10*ROW('Sanitation Data'!G144)),NA())))</f>
        <v>#N/A</v>
      </c>
      <c r="AS150" s="253" t="e">
        <f ca="true">+IF(AND(ISNUMBER(OFFSET('Sanitation Data'!$G$12,0,10*ROW('Sanitation Data'!G144))),DH150="Yes"),OFFSET('Sanitation Data'!$G$12,0,10*ROW('Sanitation Data'!G144)),IF(AND(ISNUMBER(OFFSET('Sanitation Data'!$G$12,0,10*ROW('Sanitation Data'!G144))),DH150="No",ISNUMBER(OFFSET('Sanitation Data'!$G$12,0,10*ROW('Sanitation Data'!G144)))),CONCATENATE("[",ROUND(OFFSET('Sanitation Data'!$G$12,0,10*ROW('Sanitation Data'!G144)),0),"]"),IF(AND(ISNUMBER(OFFSET('Sanitation Data'!$G$12,0,10*ROW('Sanitation Data'!G144))),DH150="",ISNUMBER(OFFSET('Sanitation Data'!$G$12,0,10*ROW('Sanitation Data'!G144)))),OFFSET('Sanitation Data'!$G$12,0,10*ROW('Sanitation Data'!G144)),NA())))</f>
        <v>#N/A</v>
      </c>
      <c r="AT150" s="253" t="e">
        <f ca="true">+IF(AND(ISNUMBER(OFFSET('Sanitation Data'!$G$13,0,10*ROW('Sanitation Data'!G144))),DI150="Yes"),OFFSET('Sanitation Data'!$G$13,0,10*ROW('Sanitation Data'!G144)),IF(AND(ISNUMBER(OFFSET('Sanitation Data'!$G$13,0,10*ROW('Sanitation Data'!G144))),DI150="No",ISNUMBER(OFFSET('Sanitation Data'!$G$13,0,10*ROW('Sanitation Data'!G144)))),CONCATENATE("[",ROUND(OFFSET('Sanitation Data'!$G$13,0,10*ROW('Sanitation Data'!G144)),0),"]"),IF(AND(ISNUMBER(OFFSET('Sanitation Data'!$G$13,0,10*ROW('Sanitation Data'!G144))),DI150="",ISNUMBER(OFFSET('Sanitation Data'!$G$13,0,10*ROW('Sanitation Data'!G144)))),OFFSET('Sanitation Data'!$G$13,0,10*ROW('Sanitation Data'!G144)),NA())))</f>
        <v>#N/A</v>
      </c>
      <c r="AU150" s="253" t="e">
        <f ca="true">+IF(AND(ISNUMBER(OFFSET('Sanitation Data'!$H$5,0,10*ROW('Sanitation Data'!H144))),DJ150="Yes"),100-OFFSET('Sanitation Data'!$H$5,0,10*ROW('Sanitation Data'!H144)),IF(AND(ISNUMBER(OFFSET('Sanitation Data'!$H$5,0,10*ROW('Sanitation Data'!H144))),DJ150="No",ISNUMBER(OFFSET('Sanitation Data'!$H$5,0,10*ROW('Sanitation Data'!H144)))),CONCATENATE("[",ROUND(100-OFFSET('Sanitation Data'!$H$5,0,10*ROW('Sanitation Data'!H144)),0),"]"),IF(AND(ISNUMBER(OFFSET('Sanitation Data'!$H$5,0,10*ROW('Sanitation Data'!H144))),DJ150="",ISNUMBER(OFFSET('Sanitation Data'!$H$5,0,10*ROW('Sanitation Data'!H144)))),100-OFFSET('Sanitation Data'!$H$5,0,10*ROW('Sanitation Data'!H144)),NA())))</f>
        <v>#N/A</v>
      </c>
      <c r="AV150" s="253" t="e">
        <f ca="true">+IF(AND(ISNUMBER(OFFSET('Sanitation Data'!$H$7,0,10*ROW('Sanitation Data'!H144))),DK150="Yes"),OFFSET('Sanitation Data'!$H$7,0,10*ROW('Sanitation Data'!H144)),IF(AND(ISNUMBER(OFFSET('Sanitation Data'!$H$7,0,10*ROW('Sanitation Data'!H144))),DK150="No",ISNUMBER(OFFSET('Sanitation Data'!$H$7,0,10*ROW('Sanitation Data'!H144)))),CONCATENATE("[",ROUND(OFFSET('Sanitation Data'!$H$7,0,10*ROW('Sanitation Data'!H144)),0),"]"),IF(AND(ISNUMBER(OFFSET('Sanitation Data'!$H$7,0,10*ROW('Sanitation Data'!H144))),DK150="",ISNUMBER(OFFSET('Sanitation Data'!$H$7,0,10*ROW('Sanitation Data'!H144)))),OFFSET('Sanitation Data'!$H$7,0,10*ROW('Sanitation Data'!H144)),NA())))</f>
        <v>#N/A</v>
      </c>
      <c r="AW150" s="253" t="e">
        <f ca="true">+IF(AND(ISNUMBER(OFFSET('Sanitation Data'!$H$11,0,10*ROW('Sanitation Data'!H144))),DL150="Yes"),OFFSET('Sanitation Data'!$H$11,0,10*ROW('Sanitation Data'!H144)),IF(AND(ISNUMBER(OFFSET('Sanitation Data'!$H$11,0,10*ROW('Sanitation Data'!H144))),DL150="No",ISNUMBER(OFFSET('Sanitation Data'!$H$11,0,10*ROW('Sanitation Data'!H144)))),CONCATENATE("[",ROUND(OFFSET('Sanitation Data'!$H$11,0,10*ROW('Sanitation Data'!H144)),0),"]"),IF(AND(ISNUMBER(OFFSET('Sanitation Data'!$H$11,0,10*ROW('Sanitation Data'!H144))),DL150="",ISNUMBER(OFFSET('Sanitation Data'!$H$11,0,10*ROW('Sanitation Data'!H144)))),OFFSET('Sanitation Data'!$H$11,0,10*ROW('Sanitation Data'!H144)),NA())))</f>
        <v>#N/A</v>
      </c>
      <c r="AX150" s="253" t="e">
        <f ca="true">+IF(AND(ISNUMBER(OFFSET('Sanitation Data'!$H$12,0,10*ROW('Sanitation Data'!H144))),DM150="Yes"),OFFSET('Sanitation Data'!$H$12,0,10*ROW('Sanitation Data'!H144)),IF(AND(ISNUMBER(OFFSET('Sanitation Data'!$H$12,0,10*ROW('Sanitation Data'!H144))),DM150="No",ISNUMBER(OFFSET('Sanitation Data'!$H$12,0,10*ROW('Sanitation Data'!H144)))),CONCATENATE("[",ROUND(OFFSET('Sanitation Data'!$H$12,0,10*ROW('Sanitation Data'!H144)),0),"]"),IF(AND(ISNUMBER(OFFSET('Sanitation Data'!$H$12,0,10*ROW('Sanitation Data'!H144))),DM150="",ISNUMBER(OFFSET('Sanitation Data'!$H$12,0,10*ROW('Sanitation Data'!H144)))),OFFSET('Sanitation Data'!$H$12,0,10*ROW('Sanitation Data'!H144)),NA())))</f>
        <v>#N/A</v>
      </c>
      <c r="AY150" s="253" t="e">
        <f ca="true">+IF(AND(ISNUMBER(OFFSET('Sanitation Data'!$H$13,0,10*ROW('Sanitation Data'!H144))),DN150="Yes"),OFFSET('Sanitation Data'!$H$13,0,10*ROW('Sanitation Data'!H144)),IF(AND(ISNUMBER(OFFSET('Sanitation Data'!$H$13,0,10*ROW('Sanitation Data'!H144))),DN150="No",ISNUMBER(OFFSET('Sanitation Data'!$H$13,0,10*ROW('Sanitation Data'!H144)))),CONCATENATE("[",ROUND(OFFSET('Sanitation Data'!$H$13,0,10*ROW('Sanitation Data'!H144)),0),"]"),IF(AND(ISNUMBER(OFFSET('Sanitation Data'!$H$13,0,10*ROW('Sanitation Data'!H144))),DN150="",ISNUMBER(OFFSET('Sanitation Data'!$H$13,0,10*ROW('Sanitation Data'!H144)))),OFFSET('Sanitation Data'!$H$13,0,10*ROW('Sanitation Data'!H144)),NA())))</f>
        <v>#N/A</v>
      </c>
      <c r="AZ150" s="254" t="e">
        <f ca="true">+IF(AND(ISNUMBER(OFFSET('Hygiene Data'!$C$6,0,10*ROW('Hygiene Data'!C144))),DO150="Yes"),OFFSET('Hygiene Data'!$C$6,0,10*ROW('Hygiene Data'!C144)),IF(AND(ISNUMBER(OFFSET('Hygiene Data'!$C$6,0,10*ROW('Hygiene Data'!C144))),DO150="No",ISNUMBER(OFFSET('Hygiene Data'!$C$6,0,10*ROW('Hygiene Data'!C144)))),CONCATENATE("[",ROUND(OFFSET('Hygiene Data'!$C$6,0,10*ROW('Hygiene Data'!C144)),0),"]"),IF(AND(ISNUMBER(OFFSET('Hygiene Data'!$C$6,0,10*ROW('Hygiene Data'!C144))),DO150="",ISNUMBER(OFFSET('Hygiene Data'!$C$6,0,10*ROW('Hygiene Data'!C144)))),OFFSET('Hygiene Data'!$C$6,0,10*ROW('Hygiene Data'!C144)),NA())))</f>
        <v>#N/A</v>
      </c>
      <c r="BA150" s="254" t="e">
        <f ca="true">+IF(AND(ISNUMBER(OFFSET('Hygiene Data'!$C$8,0,10*ROW('Hygiene Data'!C144))),DP150="Yes"),OFFSET('Hygiene Data'!$C$8,0,10*ROW('Hygiene Data'!C144)),IF(AND(ISNUMBER(OFFSET('Hygiene Data'!$C$8,0,10*ROW('Hygiene Data'!C144))),DP150="No",ISNUMBER(OFFSET('Hygiene Data'!$C$8,0,10*ROW('Hygiene Data'!C144)))),CONCATENATE("[",ROUND(OFFSET('Hygiene Data'!$C$8,0,10*ROW('Hygiene Data'!C144)),0),"]"),IF(AND(ISNUMBER(OFFSET('Hygiene Data'!$C$8,0,10*ROW('Hygiene Data'!C144))),DP150="",ISNUMBER(OFFSET('Hygiene Data'!$C$8,0,10*ROW('Hygiene Data'!C144)))),OFFSET('Hygiene Data'!$C$8,0,10*ROW('Hygiene Data'!C144)),NA())))</f>
        <v>#N/A</v>
      </c>
      <c r="BB150" s="254" t="e">
        <f ca="true">+IF(AND(ISNUMBER(OFFSET('Hygiene Data'!$C$10,0,10*ROW('Hygiene Data'!C144))),DQ150="Yes"),OFFSET('Hygiene Data'!$C$10,0,10*ROW('Hygiene Data'!C144)),IF(AND(ISNUMBER(OFFSET('Hygiene Data'!$C$10,0,10*ROW('Hygiene Data'!C144))),DQ150="No",ISNUMBER(OFFSET('Hygiene Data'!$C$10,0,10*ROW('Hygiene Data'!C144)))),CONCATENATE("[",ROUND(OFFSET('Hygiene Data'!$C$10,0,10*ROW('Hygiene Data'!C144)),0),"]"),IF(AND(ISNUMBER(OFFSET('Hygiene Data'!$C$10,0,10*ROW('Hygiene Data'!C144))),DQ150="",ISNUMBER(OFFSET('Hygiene Data'!$C$10,0,10*ROW('Hygiene Data'!C144)))),OFFSET('Hygiene Data'!$C$10,0,10*ROW('Hygiene Data'!C144)),NA())))</f>
        <v>#N/A</v>
      </c>
      <c r="BC150" s="254" t="e">
        <f ca="true">+IF(AND(ISNUMBER(OFFSET('Hygiene Data'!$D$6,0,10*ROW('Hygiene Data'!D144))),DR150="Yes"),OFFSET('Hygiene Data'!$D$6,0,10*ROW('Hygiene Data'!D144)),IF(AND(ISNUMBER(OFFSET('Hygiene Data'!$D$6,0,10*ROW('Hygiene Data'!D144))),DR150="No",ISNUMBER(OFFSET('Hygiene Data'!$D$6,0,10*ROW('Hygiene Data'!D144)))),CONCATENATE("[",ROUND(OFFSET('Hygiene Data'!$D$6,0,10*ROW('Hygiene Data'!D144)),0),"]"),IF(AND(ISNUMBER(OFFSET('Hygiene Data'!$D$6,0,10*ROW('Hygiene Data'!D144))),DR150="",ISNUMBER(OFFSET('Hygiene Data'!$D$6,0,10*ROW('Hygiene Data'!D144)))),OFFSET('Hygiene Data'!$D$6,0,10*ROW('Hygiene Data'!D144)),NA())))</f>
        <v>#N/A</v>
      </c>
      <c r="BD150" s="254" t="e">
        <f ca="true">+IF(AND(ISNUMBER(OFFSET('Hygiene Data'!$D$8,0,10*ROW('Hygiene Data'!D144))),DS150="Yes"),OFFSET('Hygiene Data'!$D$8,0,10*ROW('Hygiene Data'!D144)),IF(AND(ISNUMBER(OFFSET('Hygiene Data'!$D$8,0,10*ROW('Hygiene Data'!D144))),DS150="No",ISNUMBER(OFFSET('Hygiene Data'!$D$8,0,10*ROW('Hygiene Data'!D144)))),CONCATENATE("[",ROUND(OFFSET('Hygiene Data'!$D$8,0,10*ROW('Hygiene Data'!D144)),0),"]"),IF(AND(ISNUMBER(OFFSET('Hygiene Data'!$D$8,0,10*ROW('Hygiene Data'!D144))),DS150="",ISNUMBER(OFFSET('Hygiene Data'!$D$8,0,10*ROW('Hygiene Data'!D144)))),OFFSET('Hygiene Data'!$D$8,0,10*ROW('Hygiene Data'!D144)),NA())))</f>
        <v>#N/A</v>
      </c>
      <c r="BE150" s="254" t="e">
        <f ca="true">+IF(AND(ISNUMBER(OFFSET('Hygiene Data'!$D$10,0,10*ROW('Hygiene Data'!D144))),DT150="Yes"),OFFSET('Hygiene Data'!$D$10,0,10*ROW('Hygiene Data'!D144)),IF(AND(ISNUMBER(OFFSET('Hygiene Data'!$D$10,0,10*ROW('Hygiene Data'!D144))),DT150="No",ISNUMBER(OFFSET('Hygiene Data'!$D$10,0,10*ROW('Hygiene Data'!D144)))),CONCATENATE("[",ROUND(OFFSET('Hygiene Data'!$D$10,0,10*ROW('Hygiene Data'!D144)),0),"]"),IF(AND(ISNUMBER(OFFSET('Hygiene Data'!$D$10,0,10*ROW('Hygiene Data'!D144))),DT150="",ISNUMBER(OFFSET('Hygiene Data'!$D$10,0,10*ROW('Hygiene Data'!D144)))),OFFSET('Hygiene Data'!$D$10,0,10*ROW('Hygiene Data'!D144)),NA())))</f>
        <v>#N/A</v>
      </c>
      <c r="BF150" s="254" t="e">
        <f ca="true">+IF(AND(ISNUMBER(OFFSET('Hygiene Data'!$E$6,0,10*ROW('Hygiene Data'!E144))),DU150="Yes"),OFFSET('Hygiene Data'!$E$6,0,10*ROW('Hygiene Data'!E144)),IF(AND(ISNUMBER(OFFSET('Hygiene Data'!$E$6,0,10*ROW('Hygiene Data'!E144))),DU150="No",ISNUMBER(OFFSET('Hygiene Data'!$E$6,0,10*ROW('Hygiene Data'!E144)))),CONCATENATE("[",ROUND(OFFSET('Hygiene Data'!$E$6,0,10*ROW('Hygiene Data'!E144)),0),"]"),IF(AND(ISNUMBER(OFFSET('Hygiene Data'!$E$6,0,10*ROW('Hygiene Data'!E144))),DU150="",ISNUMBER(OFFSET('Hygiene Data'!$E$6,0,10*ROW('Hygiene Data'!E144)))),OFFSET('Hygiene Data'!$E$6,0,10*ROW('Hygiene Data'!E144)),NA())))</f>
        <v>#N/A</v>
      </c>
      <c r="BG150" s="254" t="e">
        <f ca="true">+IF(AND(ISNUMBER(OFFSET('Hygiene Data'!$E$8,0,10*ROW('Hygiene Data'!E144))),DV150="Yes"),OFFSET('Hygiene Data'!$E$8,0,10*ROW('Hygiene Data'!E144)),IF(AND(ISNUMBER(OFFSET('Hygiene Data'!$E$8,0,10*ROW('Hygiene Data'!E144))),DV150="No",ISNUMBER(OFFSET('Hygiene Data'!$E$8,0,10*ROW('Hygiene Data'!E144)))),CONCATENATE("[",ROUND(OFFSET('Hygiene Data'!$E$8,0,10*ROW('Hygiene Data'!E144)),0),"]"),IF(AND(ISNUMBER(OFFSET('Hygiene Data'!$E$8,0,10*ROW('Hygiene Data'!E144))),DV150="",ISNUMBER(OFFSET('Hygiene Data'!$E$8,0,10*ROW('Hygiene Data'!E144)))),OFFSET('Hygiene Data'!$E$8,0,10*ROW('Hygiene Data'!E144)),NA())))</f>
        <v>#N/A</v>
      </c>
      <c r="BH150" s="254" t="e">
        <f ca="true">+IF(AND(ISNUMBER(OFFSET('Hygiene Data'!$E$10,0,10*ROW('Hygiene Data'!E144))),DW150="Yes"),OFFSET('Hygiene Data'!$E$10,0,10*ROW('Hygiene Data'!E144)),IF(AND(ISNUMBER(OFFSET('Hygiene Data'!$E$10,0,10*ROW('Hygiene Data'!E144))),DW150="No",ISNUMBER(OFFSET('Hygiene Data'!$E$10,0,10*ROW('Hygiene Data'!E144)))),CONCATENATE("[",ROUND(OFFSET('Hygiene Data'!$E$10,0,10*ROW('Hygiene Data'!E144)),0),"]"),IF(AND(ISNUMBER(OFFSET('Hygiene Data'!$E$10,0,10*ROW('Hygiene Data'!E144))),DW150="",ISNUMBER(OFFSET('Hygiene Data'!$E$10,0,10*ROW('Hygiene Data'!E144)))),OFFSET('Hygiene Data'!$E$10,0,10*ROW('Hygiene Data'!E144)),NA())))</f>
        <v>#N/A</v>
      </c>
      <c r="BI150" s="254" t="e">
        <f ca="true">+IF(AND(ISNUMBER(OFFSET('Hygiene Data'!$F$6,0,10*ROW('Hygiene Data'!F144))),DX150="Yes"),OFFSET('Hygiene Data'!$F$6,0,10*ROW('Hygiene Data'!F144)),IF(AND(ISNUMBER(OFFSET('Hygiene Data'!$F$6,0,10*ROW('Hygiene Data'!F144))),DX150="No",ISNUMBER(OFFSET('Hygiene Data'!$F$6,0,10*ROW('Hygiene Data'!F144)))),CONCATENATE("[",ROUND(OFFSET('Hygiene Data'!$F$6,0,10*ROW('Hygiene Data'!F144)),0),"]"),IF(AND(ISNUMBER(OFFSET('Hygiene Data'!$F$6,0,10*ROW('Hygiene Data'!F144))),DX150="",ISNUMBER(OFFSET('Hygiene Data'!$F$6,0,10*ROW('Hygiene Data'!F144)))),OFFSET('Hygiene Data'!$F$6,0,10*ROW('Hygiene Data'!F144)),NA())))</f>
        <v>#N/A</v>
      </c>
      <c r="BJ150" s="254" t="e">
        <f ca="true">+IF(AND(ISNUMBER(OFFSET('Hygiene Data'!$F$8,0,10*ROW('Hygiene Data'!F144))),DY150="Yes"),OFFSET('Hygiene Data'!$F$8,0,10*ROW('Hygiene Data'!F144)),IF(AND(ISNUMBER(OFFSET('Hygiene Data'!$F$8,0,10*ROW('Hygiene Data'!F144))),DY150="No",ISNUMBER(OFFSET('Hygiene Data'!$F$8,0,10*ROW('Hygiene Data'!F144)))),CONCATENATE("[",ROUND(OFFSET('Hygiene Data'!$F$8,0,10*ROW('Hygiene Data'!F144)),0),"]"),IF(AND(ISNUMBER(OFFSET('Hygiene Data'!$F$8,0,10*ROW('Hygiene Data'!F144))),DY150="",ISNUMBER(OFFSET('Hygiene Data'!$F$8,0,10*ROW('Hygiene Data'!F144)))),OFFSET('Hygiene Data'!$F$8,0,10*ROW('Hygiene Data'!F144)),NA())))</f>
        <v>#N/A</v>
      </c>
      <c r="BK150" s="254" t="e">
        <f ca="true">+IF(AND(ISNUMBER(OFFSET('Hygiene Data'!$F$10,0,10*ROW('Hygiene Data'!F144))),DZ150="Yes"),OFFSET('Hygiene Data'!$F$10,0,10*ROW('Hygiene Data'!F144)),IF(AND(ISNUMBER(OFFSET('Hygiene Data'!$F$10,0,10*ROW('Hygiene Data'!F144))),DZ150="No",ISNUMBER(OFFSET('Hygiene Data'!$F$10,0,10*ROW('Hygiene Data'!F144)))),CONCATENATE("[",ROUND(OFFSET('Hygiene Data'!$F$10,0,10*ROW('Hygiene Data'!F144)),0),"]"),IF(AND(ISNUMBER(OFFSET('Hygiene Data'!$F$10,0,10*ROW('Hygiene Data'!F144))),DZ150="",ISNUMBER(OFFSET('Hygiene Data'!$F$10,0,10*ROW('Hygiene Data'!F144)))),OFFSET('Hygiene Data'!$F$10,0,10*ROW('Hygiene Data'!F144)),NA())))</f>
        <v>#N/A</v>
      </c>
      <c r="BL150" s="254" t="e">
        <f ca="true">+IF(AND(ISNUMBER(OFFSET('Hygiene Data'!$G$6,0,10*ROW('Hygiene Data'!G144))),EA150="Yes"),OFFSET('Hygiene Data'!$G$6,0,10*ROW('Hygiene Data'!G144)),IF(AND(ISNUMBER(OFFSET('Hygiene Data'!$G$6,0,10*ROW('Hygiene Data'!G144))),EA150="No",ISNUMBER(OFFSET('Hygiene Data'!$G$6,0,10*ROW('Hygiene Data'!G144)))),CONCATENATE("[",ROUND(OFFSET('Hygiene Data'!$G$6,0,10*ROW('Hygiene Data'!G144)),0),"]"),IF(AND(ISNUMBER(OFFSET('Hygiene Data'!$G$6,0,10*ROW('Hygiene Data'!G144))),EA150="",ISNUMBER(OFFSET('Hygiene Data'!$G$6,0,10*ROW('Hygiene Data'!G144)))),OFFSET('Hygiene Data'!$G$6,0,10*ROW('Hygiene Data'!G144)),NA())))</f>
        <v>#N/A</v>
      </c>
      <c r="BM150" s="254" t="e">
        <f ca="true">+IF(AND(ISNUMBER(OFFSET('Hygiene Data'!$G$8,0,10*ROW('Hygiene Data'!G144))),EB150="Yes"),OFFSET('Hygiene Data'!$G$8,0,10*ROW('Hygiene Data'!G144)),IF(AND(ISNUMBER(OFFSET('Hygiene Data'!$G$8,0,10*ROW('Hygiene Data'!G144))),EB150="No",ISNUMBER(OFFSET('Hygiene Data'!$G$8,0,10*ROW('Hygiene Data'!G144)))),CONCATENATE("[",ROUND(OFFSET('Hygiene Data'!$G$8,0,10*ROW('Hygiene Data'!G144)),0),"]"),IF(AND(ISNUMBER(OFFSET('Hygiene Data'!$G$8,0,10*ROW('Hygiene Data'!G144))),EB150="",ISNUMBER(OFFSET('Hygiene Data'!$G$8,0,10*ROW('Hygiene Data'!G144)))),OFFSET('Hygiene Data'!$G$8,0,10*ROW('Hygiene Data'!G144)),NA())))</f>
        <v>#N/A</v>
      </c>
      <c r="BN150" s="254" t="e">
        <f ca="true">+IF(AND(ISNUMBER(OFFSET('Hygiene Data'!$G$10,0,10*ROW('Hygiene Data'!G144))),EC150="Yes"),OFFSET('Hygiene Data'!$G$10,0,10*ROW('Hygiene Data'!G144)),IF(AND(ISNUMBER(OFFSET('Hygiene Data'!$G$10,0,10*ROW('Hygiene Data'!G144))),EC150="No",ISNUMBER(OFFSET('Hygiene Data'!$G$10,0,10*ROW('Hygiene Data'!G144)))),CONCATENATE("[",ROUND(OFFSET('Hygiene Data'!$G$10,0,10*ROW('Hygiene Data'!G144)),0),"]"),IF(AND(ISNUMBER(OFFSET('Hygiene Data'!$G$10,0,10*ROW('Hygiene Data'!G144))),EC150="",ISNUMBER(OFFSET('Hygiene Data'!$G$10,0,10*ROW('Hygiene Data'!G144)))),OFFSET('Hygiene Data'!$G$10,0,10*ROW('Hygiene Data'!G144)),NA())))</f>
        <v>#N/A</v>
      </c>
      <c r="BO150" s="254" t="e">
        <f ca="true">+IF(AND(ISNUMBER(OFFSET('Hygiene Data'!$H$6,0,10*ROW('Hygiene Data'!H144))),ED150="Yes"),OFFSET('Hygiene Data'!$H$6,0,10*ROW('Hygiene Data'!H144)),IF(AND(ISNUMBER(OFFSET('Hygiene Data'!$H$6,0,10*ROW('Hygiene Data'!H144))),ED150="No",ISNUMBER(OFFSET('Hygiene Data'!$H$6,0,10*ROW('Hygiene Data'!H144)))),CONCATENATE("[",ROUND(OFFSET('Hygiene Data'!$H$6,0,10*ROW('Hygiene Data'!H144)),0),"]"),IF(AND(ISNUMBER(OFFSET('Hygiene Data'!$H$6,0,10*ROW('Hygiene Data'!H144))),ED150="",ISNUMBER(OFFSET('Hygiene Data'!$H$6,0,10*ROW('Hygiene Data'!H144)))),OFFSET('Hygiene Data'!$H$6,0,10*ROW('Hygiene Data'!H144)),NA())))</f>
        <v>#N/A</v>
      </c>
      <c r="BP150" s="254" t="e">
        <f ca="true">+IF(AND(ISNUMBER(OFFSET('Hygiene Data'!$H$8,0,10*ROW('Hygiene Data'!H144))),EE150="Yes"),OFFSET('Hygiene Data'!$H$8,0,10*ROW('Hygiene Data'!H144)),IF(AND(ISNUMBER(OFFSET('Hygiene Data'!$H$8,0,10*ROW('Hygiene Data'!H144))),EE150="No",ISNUMBER(OFFSET('Hygiene Data'!$H$8,0,10*ROW('Hygiene Data'!H144)))),CONCATENATE("[",ROUND(OFFSET('Hygiene Data'!$H$8,0,10*ROW('Hygiene Data'!H144)),0),"]"),IF(AND(ISNUMBER(OFFSET('Hygiene Data'!$H$8,0,10*ROW('Hygiene Data'!H144))),EE150="",ISNUMBER(OFFSET('Hygiene Data'!$H$8,0,10*ROW('Hygiene Data'!H144)))),OFFSET('Hygiene Data'!$H$8,0,10*ROW('Hygiene Data'!H144)),NA())))</f>
        <v>#N/A</v>
      </c>
      <c r="BQ150" s="254" t="e">
        <f ca="true">+IF(AND(ISNUMBER(OFFSET('Hygiene Data'!$H$10,0,10*ROW('Hygiene Data'!H144))),EF150="Yes"),OFFSET('Hygiene Data'!$H$10,0,10*ROW('Hygiene Data'!H144)),IF(AND(ISNUMBER(OFFSET('Hygiene Data'!$H$10,0,10*ROW('Hygiene Data'!H144))),EF150="No",ISNUMBER(OFFSET('Hygiene Data'!$H$10,0,10*ROW('Hygiene Data'!H144)))),CONCATENATE("[",ROUND(OFFSET('Hygiene Data'!$H$10,0,10*ROW('Hygiene Data'!H144)),0),"]"),IF(AND(ISNUMBER(OFFSET('Hygiene Data'!$H$10,0,10*ROW('Hygiene Data'!H144))),EF150="",ISNUMBER(OFFSET('Hygiene Data'!$H$10,0,10*ROW('Hygiene Data'!H144)))),OFFSET('Hygiene Data'!$H$10,0,10*ROW('Hygiene Data'!H144)),NA())))</f>
        <v>#N/A</v>
      </c>
      <c r="BS150" s="36" t="str">
        <f ca="true">+IF(OFFSET('Water Data'!$C$28,0,10*ROW('Water Data'!C144))="","",OFFSET('Water Data'!$C$28,0,10*ROW('Water Data'!C144)))</f>
        <v/>
      </c>
      <c r="BT150" s="36" t="str">
        <f ca="true">+IF(OFFSET('Water Data'!$C$29,0,10*ROW('Water Data'!C144))="","",OFFSET('Water Data'!$C$29,0,10*ROW('Water Data'!C144)))</f>
        <v/>
      </c>
      <c r="BU150" s="36" t="str">
        <f ca="true">+IF(OFFSET('Water Data'!$C$30,0,10*ROW('Water Data'!C144))="","",OFFSET('Water Data'!$C$30,0,10*ROW('Water Data'!C144)))</f>
        <v/>
      </c>
      <c r="BV150" s="36" t="str">
        <f ca="true">+IF(OFFSET('Water Data'!$D$28,0,10*ROW('Water Data'!D144))="","",OFFSET('Water Data'!$D$28,0,10*ROW('Water Data'!D144)))</f>
        <v/>
      </c>
      <c r="BW150" s="36" t="str">
        <f ca="true">+IF(OFFSET('Water Data'!$D$29,0,10*ROW('Water Data'!D144))="","",OFFSET('Water Data'!$D$29,0,10*ROW('Water Data'!D144)))</f>
        <v/>
      </c>
      <c r="BX150" s="36" t="str">
        <f ca="true">+IF(OFFSET('Water Data'!$D$30,0,10*ROW('Water Data'!D144))="","",OFFSET('Water Data'!$D$30,0,10*ROW('Water Data'!D144)))</f>
        <v/>
      </c>
      <c r="BY150" s="36" t="str">
        <f ca="true">+IF(OFFSET('Water Data'!$E$28,0,10*ROW('Water Data'!E144))="","",OFFSET('Water Data'!$E$28,0,10*ROW('Water Data'!E144)))</f>
        <v/>
      </c>
      <c r="BZ150" s="36" t="str">
        <f ca="true">+IF(OFFSET('Water Data'!$E$29,0,10*ROW('Water Data'!E144))="","",OFFSET('Water Data'!$E$29,0,10*ROW('Water Data'!E144)))</f>
        <v/>
      </c>
      <c r="CA150" s="36" t="str">
        <f ca="true">+IF(OFFSET('Water Data'!$E$30,0,10*ROW('Water Data'!E144))="","",OFFSET('Water Data'!$E$30,0,10*ROW('Water Data'!E144)))</f>
        <v/>
      </c>
      <c r="CB150" s="36" t="str">
        <f ca="true">+IF(OFFSET('Water Data'!$F$28,0,10*ROW('Water Data'!F144))="","",OFFSET('Water Data'!$F$28,0,10*ROW('Water Data'!F144)))</f>
        <v/>
      </c>
      <c r="CC150" s="36" t="str">
        <f ca="true">+IF(OFFSET('Water Data'!$F$29,0,10*ROW('Water Data'!F144))="","",OFFSET('Water Data'!$F$29,0,10*ROW('Water Data'!F144)))</f>
        <v/>
      </c>
      <c r="CD150" s="36" t="str">
        <f ca="true">+IF(OFFSET('Water Data'!$F$30,0,10*ROW('Water Data'!F144))="","",OFFSET('Water Data'!$F$30,0,10*ROW('Water Data'!F144)))</f>
        <v/>
      </c>
      <c r="CE150" s="36" t="str">
        <f ca="true">+IF(OFFSET('Water Data'!$G$28,0,10*ROW('Water Data'!G144))="","",OFFSET('Water Data'!$G$28,0,10*ROW('Water Data'!G144)))</f>
        <v/>
      </c>
      <c r="CF150" s="36" t="str">
        <f ca="true">+IF(OFFSET('Water Data'!$G$29,0,10*ROW('Water Data'!G144))="","",OFFSET('Water Data'!$G$29,0,10*ROW('Water Data'!G144)))</f>
        <v/>
      </c>
      <c r="CG150" s="36" t="str">
        <f ca="true">+IF(OFFSET('Water Data'!$G$30,0,10*ROW('Water Data'!G144))="","",OFFSET('Water Data'!$G$30,0,10*ROW('Water Data'!G144)))</f>
        <v/>
      </c>
      <c r="CH150" s="36" t="str">
        <f ca="true">+IF(OFFSET('Water Data'!$H$28,0,10*ROW('Water Data'!H144))="","",OFFSET('Water Data'!$H$28,0,10*ROW('Water Data'!H144)))</f>
        <v/>
      </c>
      <c r="CI150" s="36" t="str">
        <f ca="true">+IF(OFFSET('Water Data'!$H$29,0,10*ROW('Water Data'!H144))="","",OFFSET('Water Data'!$H$29,0,10*ROW('Water Data'!H144)))</f>
        <v/>
      </c>
      <c r="CJ150" s="36" t="str">
        <f ca="true">+IF(OFFSET('Water Data'!$H$30,0,10*ROW('Water Data'!H144))="","",OFFSET('Water Data'!$H$30,0,10*ROW('Water Data'!H144)))</f>
        <v/>
      </c>
      <c r="CK150" s="36" t="str">
        <f ca="true">+IF(OFFSET('Sanitation Data'!$C$29,0,10*ROW('Sanitation Data'!C144))="","",OFFSET('Sanitation Data'!$C$29,0,10*ROW('Sanitation Data'!C144)))</f>
        <v/>
      </c>
      <c r="CL150" s="36" t="str">
        <f ca="true">+IF(OFFSET('Sanitation Data'!$C$30,0,10*ROW('Sanitation Data'!C144))="","",OFFSET('Sanitation Data'!$C$30,0,10*ROW('Sanitation Data'!C144)))</f>
        <v/>
      </c>
      <c r="CM150" s="36" t="str">
        <f ca="true">+IF(OFFSET('Sanitation Data'!$C$31,0,10*ROW('Sanitation Data'!C144))="","",OFFSET('Sanitation Data'!$C$31,0,10*ROW('Sanitation Data'!C144)))</f>
        <v/>
      </c>
      <c r="CN150" s="36" t="str">
        <f ca="true">+IF(OFFSET('Sanitation Data'!$C$32,0,10*ROW('Sanitation Data'!C144))="","",OFFSET('Sanitation Data'!$C$32,0,10*ROW('Sanitation Data'!C144)))</f>
        <v/>
      </c>
      <c r="CO150" s="36" t="str">
        <f ca="true">+IF(OFFSET('Sanitation Data'!$C$33,0,10*ROW('Sanitation Data'!C144))="","",OFFSET('Sanitation Data'!$C$33,0,10*ROW('Sanitation Data'!C144)))</f>
        <v/>
      </c>
      <c r="CP150" s="36" t="str">
        <f ca="true">+IF(OFFSET('Sanitation Data'!$D$29,0,10*ROW('Sanitation Data'!D144))="","",OFFSET('Sanitation Data'!$D$29,0,10*ROW('Sanitation Data'!D144)))</f>
        <v/>
      </c>
      <c r="CQ150" s="36" t="str">
        <f ca="true">+IF(OFFSET('Sanitation Data'!$D$30,0,10*ROW('Sanitation Data'!D144))="","",OFFSET('Sanitation Data'!$D$30,0,10*ROW('Sanitation Data'!D144)))</f>
        <v/>
      </c>
      <c r="CR150" s="36" t="str">
        <f ca="true">+IF(OFFSET('Sanitation Data'!$D$31,0,10*ROW('Sanitation Data'!D144))="","",OFFSET('Sanitation Data'!$D$31,0,10*ROW('Sanitation Data'!D144)))</f>
        <v/>
      </c>
      <c r="CS150" s="36" t="str">
        <f ca="true">+IF(OFFSET('Sanitation Data'!$D$32,0,10*ROW('Sanitation Data'!D144))="","",OFFSET('Sanitation Data'!$D$32,0,10*ROW('Sanitation Data'!D144)))</f>
        <v/>
      </c>
      <c r="CT150" s="36" t="str">
        <f ca="true">+IF(OFFSET('Sanitation Data'!$D$33,0,10*ROW('Sanitation Data'!D144))="","",OFFSET('Sanitation Data'!$D$33,0,10*ROW('Sanitation Data'!D144)))</f>
        <v/>
      </c>
      <c r="CU150" s="36" t="str">
        <f ca="true">+IF(OFFSET('Sanitation Data'!$E$29,0,10*ROW('Sanitation Data'!E144))="","",OFFSET('Sanitation Data'!$E$29,0,10*ROW('Sanitation Data'!E144)))</f>
        <v/>
      </c>
      <c r="CV150" s="36" t="str">
        <f ca="true">+IF(OFFSET('Sanitation Data'!$E$30,0,10*ROW('Sanitation Data'!E144))="","",OFFSET('Sanitation Data'!$E$30,0,10*ROW('Sanitation Data'!E144)))</f>
        <v/>
      </c>
      <c r="CW150" s="36" t="str">
        <f ca="true">+IF(OFFSET('Sanitation Data'!$E$31,0,10*ROW('Sanitation Data'!E144))="","",OFFSET('Sanitation Data'!$E$31,0,10*ROW('Sanitation Data'!E144)))</f>
        <v/>
      </c>
      <c r="CX150" s="36" t="str">
        <f ca="true">+IF(OFFSET('Sanitation Data'!$E$32,0,10*ROW('Sanitation Data'!E144))="","",OFFSET('Sanitation Data'!$E$32,0,10*ROW('Sanitation Data'!E144)))</f>
        <v/>
      </c>
      <c r="CY150" s="36" t="str">
        <f ca="true">+IF(OFFSET('Sanitation Data'!$E$33,0,10*ROW('Sanitation Data'!E144))="","",OFFSET('Sanitation Data'!$E$33,0,10*ROW('Sanitation Data'!E144)))</f>
        <v/>
      </c>
      <c r="CZ150" s="36" t="str">
        <f ca="true">+IF(OFFSET('Sanitation Data'!$F$29,0,10*ROW('Sanitation Data'!F144))="","",OFFSET('Sanitation Data'!$F$29,0,10*ROW('Sanitation Data'!F144)))</f>
        <v/>
      </c>
      <c r="DA150" s="36" t="str">
        <f ca="true">+IF(OFFSET('Sanitation Data'!$F$30,0,10*ROW('Sanitation Data'!F144))="","",OFFSET('Sanitation Data'!$F$30,0,10*ROW('Sanitation Data'!F144)))</f>
        <v/>
      </c>
      <c r="DB150" s="36" t="str">
        <f ca="true">+IF(OFFSET('Sanitation Data'!$F$31,0,10*ROW('Sanitation Data'!F144))="","",OFFSET('Sanitation Data'!$F$31,0,10*ROW('Sanitation Data'!F144)))</f>
        <v/>
      </c>
      <c r="DC150" s="36" t="str">
        <f ca="true">+IF(OFFSET('Sanitation Data'!$F$32,0,10*ROW('Sanitation Data'!F144))="","",OFFSET('Sanitation Data'!$F$32,0,10*ROW('Sanitation Data'!F144)))</f>
        <v/>
      </c>
      <c r="DD150" s="36" t="str">
        <f ca="true">+IF(OFFSET('Sanitation Data'!$F$33,0,10*ROW('Sanitation Data'!F144))="","",OFFSET('Sanitation Data'!$F$33,0,10*ROW('Sanitation Data'!F144)))</f>
        <v/>
      </c>
      <c r="DE150" s="36" t="str">
        <f ca="true">+IF(OFFSET('Sanitation Data'!$G$29,0,10*ROW('Sanitation Data'!G144))="","",OFFSET('Sanitation Data'!$G$29,0,10*ROW('Sanitation Data'!G144)))</f>
        <v/>
      </c>
      <c r="DF150" s="36" t="str">
        <f ca="true">+IF(OFFSET('Sanitation Data'!$G$30,0,10*ROW('Sanitation Data'!G144))="","",OFFSET('Sanitation Data'!$G$30,0,10*ROW('Sanitation Data'!G144)))</f>
        <v/>
      </c>
      <c r="DG150" s="36" t="str">
        <f ca="true">+IF(OFFSET('Sanitation Data'!$G$31,0,10*ROW('Sanitation Data'!G144))="","",OFFSET('Sanitation Data'!$G$31,0,10*ROW('Sanitation Data'!G144)))</f>
        <v/>
      </c>
      <c r="DH150" s="36" t="str">
        <f ca="true">+IF(OFFSET('Sanitation Data'!$G$32,0,10*ROW('Sanitation Data'!G144))="","",OFFSET('Sanitation Data'!$G$32,0,10*ROW('Sanitation Data'!G144)))</f>
        <v/>
      </c>
      <c r="DI150" s="36" t="str">
        <f ca="true">+IF(OFFSET('Sanitation Data'!$G$33,0,10*ROW('Sanitation Data'!G144))="","",OFFSET('Sanitation Data'!$G$33,0,10*ROW('Sanitation Data'!G144)))</f>
        <v/>
      </c>
      <c r="DJ150" s="36" t="str">
        <f ca="true">+IF(OFFSET('Sanitation Data'!$H$29,0,10*ROW('Sanitation Data'!H144))="","",OFFSET('Sanitation Data'!$H$29,0,10*ROW('Sanitation Data'!H144)))</f>
        <v/>
      </c>
      <c r="DK150" s="36" t="str">
        <f ca="true">+IF(OFFSET('Sanitation Data'!$H$30,0,10*ROW('Sanitation Data'!H144))="","",OFFSET('Sanitation Data'!$H$30,0,10*ROW('Sanitation Data'!H144)))</f>
        <v/>
      </c>
      <c r="DL150" s="36" t="str">
        <f ca="true">+IF(OFFSET('Sanitation Data'!$H$31,0,10*ROW('Sanitation Data'!H144))="","",OFFSET('Sanitation Data'!$H$31,0,10*ROW('Sanitation Data'!H144)))</f>
        <v/>
      </c>
      <c r="DM150" s="36" t="str">
        <f ca="true">+IF(OFFSET('Sanitation Data'!$H$32,0,10*ROW('Sanitation Data'!H144))="","",OFFSET('Sanitation Data'!$H$32,0,10*ROW('Sanitation Data'!H144)))</f>
        <v/>
      </c>
      <c r="DN150" s="36" t="str">
        <f ca="true">+IF(OFFSET('Sanitation Data'!$H$33,0,10*ROW('Sanitation Data'!H144))="","",OFFSET('Sanitation Data'!$H$33,0,10*ROW('Sanitation Data'!H144)))</f>
        <v/>
      </c>
      <c r="DO150" s="36" t="str">
        <f ca="true">+IF(OFFSET('Hygiene Data'!$C$12,0,10*ROW('Hygiene Data'!C144))="","",OFFSET('Hygiene Data'!$C$12,0,10*ROW('Hygiene Data'!C144)))</f>
        <v/>
      </c>
      <c r="DP150" s="36" t="str">
        <f ca="true">+IF(OFFSET('Hygiene Data'!$C$13,0,10*ROW('Hygiene Data'!C144))="","",OFFSET('Hygiene Data'!$C$13,0,10*ROW('Hygiene Data'!C144)))</f>
        <v/>
      </c>
      <c r="DQ150" s="36" t="str">
        <f ca="true">+IF(OFFSET('Hygiene Data'!$C$14,0,10*ROW('Hygiene Data'!C144))="","",OFFSET('Hygiene Data'!$C$14,0,10*ROW('Hygiene Data'!C144)))</f>
        <v/>
      </c>
      <c r="DR150" s="36" t="str">
        <f ca="true">+IF(OFFSET('Hygiene Data'!$D$12,0,10*ROW('Hygiene Data'!D144))="","",OFFSET('Hygiene Data'!$D$12,0,10*ROW('Hygiene Data'!D144)))</f>
        <v/>
      </c>
      <c r="DS150" s="36" t="str">
        <f ca="true">+IF(OFFSET('Hygiene Data'!$D$13,0,10*ROW('Hygiene Data'!D144))="","",OFFSET('Hygiene Data'!$D$13,0,10*ROW('Hygiene Data'!D144)))</f>
        <v/>
      </c>
      <c r="DT150" s="36" t="str">
        <f ca="true">+IF(OFFSET('Hygiene Data'!$D$14,0,10*ROW('Hygiene Data'!D144))="","",OFFSET('Hygiene Data'!$D$14,0,10*ROW('Hygiene Data'!D144)))</f>
        <v/>
      </c>
      <c r="DU150" s="36" t="str">
        <f ca="true">+IF(OFFSET('Hygiene Data'!$E$12,0,10*ROW('Hygiene Data'!E144))="","",OFFSET('Hygiene Data'!$E$12,0,10*ROW('Hygiene Data'!E144)))</f>
        <v/>
      </c>
      <c r="DV150" s="36" t="str">
        <f ca="true">+IF(OFFSET('Hygiene Data'!$E$13,0,10*ROW('Hygiene Data'!E144))="","",OFFSET('Hygiene Data'!$E$13,0,10*ROW('Hygiene Data'!E144)))</f>
        <v/>
      </c>
      <c r="DW150" s="36" t="str">
        <f ca="true">+IF(OFFSET('Hygiene Data'!$E$14,0,10*ROW('Hygiene Data'!E144))="","",OFFSET('Hygiene Data'!$E$14,0,10*ROW('Hygiene Data'!E144)))</f>
        <v/>
      </c>
      <c r="DX150" s="36" t="str">
        <f ca="true">+IF(OFFSET('Hygiene Data'!$F$12,0,10*ROW('Hygiene Data'!F144))="","",OFFSET('Hygiene Data'!$F$12,0,10*ROW('Hygiene Data'!F144)))</f>
        <v/>
      </c>
      <c r="DY150" s="36" t="str">
        <f ca="true">+IF(OFFSET('Hygiene Data'!$F$13,0,10*ROW('Hygiene Data'!F144))="","",OFFSET('Hygiene Data'!$F$13,0,10*ROW('Hygiene Data'!F144)))</f>
        <v/>
      </c>
      <c r="DZ150" s="36" t="str">
        <f ca="true">+IF(OFFSET('Hygiene Data'!$F$14,0,10*ROW('Hygiene Data'!F144))="","",OFFSET('Hygiene Data'!$F$14,0,10*ROW('Hygiene Data'!F144)))</f>
        <v/>
      </c>
      <c r="EA150" s="36" t="str">
        <f ca="true">+IF(OFFSET('Hygiene Data'!$G$12,0,10*ROW('Hygiene Data'!G144))="","",OFFSET('Hygiene Data'!$G$12,0,10*ROW('Hygiene Data'!G144)))</f>
        <v/>
      </c>
      <c r="EB150" s="36" t="str">
        <f ca="true">+IF(OFFSET('Hygiene Data'!$G$13,0,10*ROW('Hygiene Data'!G144))="","",OFFSET('Hygiene Data'!$G$13,0,10*ROW('Hygiene Data'!G144)))</f>
        <v/>
      </c>
      <c r="EC150" s="36" t="str">
        <f ca="true">+IF(OFFSET('Hygiene Data'!$G$14,0,10*ROW('Hygiene Data'!G144))="","",OFFSET('Hygiene Data'!$G$14,0,10*ROW('Hygiene Data'!G144)))</f>
        <v/>
      </c>
      <c r="ED150" s="36" t="str">
        <f ca="true">+IF(OFFSET('Hygiene Data'!$H$12,0,10*ROW('Hygiene Data'!H144))="","",OFFSET('Hygiene Data'!$H$12,0,10*ROW('Hygiene Data'!H144)))</f>
        <v/>
      </c>
      <c r="EE150" s="36" t="str">
        <f ca="true">+IF(OFFSET('Hygiene Data'!$H$13,0,10*ROW('Hygiene Data'!H144))="","",OFFSET('Hygiene Data'!$H$13,0,10*ROW('Hygiene Data'!H144)))</f>
        <v/>
      </c>
      <c r="EF150" s="36" t="str">
        <f ca="true">+IF(OFFSET('Hygiene Data'!$H$14,0,10*ROW('Hygiene Data'!H144))="","",OFFSET('Hygiene Data'!$H$14,0,10*ROW('Hygiene Data'!H144)))</f>
        <v/>
      </c>
    </row>
    <row r="151" x14ac:dyDescent="0.2">
      <c r="A151" s="59" t="str">
        <f ca="true">+IF(OFFSET('Water Data'!$B$1,0,10*ROW('Water Data'!B148))="","",OFFSET('Water Data'!$B$1,0,10*ROW('Water Data'!B148)))</f>
        <v/>
      </c>
      <c r="B151" s="59" t="str">
        <f ca="true">+IF(OFFSET('Water Data'!$A$3,0,10*ROW('Water Data'!A148))="","",OFFSET('Water Data'!$A$3,0,10*ROW('Water Data'!A148)))</f>
        <v/>
      </c>
      <c r="C151" s="59" t="str">
        <f ca="true">+IF(OFFSET('Water Data'!$C$3,0,10*ROW('Water Data'!C148))="","",OFFSET('Water Data'!$C$3,0,10*ROW('Water Data'!C148)))</f>
        <v/>
      </c>
      <c r="D151" s="252" t="e">
        <f ca="true">+IF(AND(ISNUMBER(OFFSET('Water Data'!$C$5,0,10*ROW('Water Data'!C145))),BS151="Yes"),100-OFFSET('Water Data'!$C$5,0,10*ROW('Water Data'!C145)),IF(AND(ISNUMBER(OFFSET('Water Data'!$C$5,0,10*ROW('Water Data'!C145))),BS151="No",ISNUMBER(OFFSET('Water Data'!$C$5,0,10*ROW('Water Data'!C145)))),CONCATENATE("[",ROUND(100-OFFSET('Water Data'!$C$5,0,10*ROW('Water Data'!C145)),0),"]"),IF(AND(ISNUMBER(OFFSET('Water Data'!$C$5,0,10*ROW('Water Data'!C145))),BS151="",ISNUMBER(OFFSET('Water Data'!$C$5,0,10*ROW('Water Data'!C145)))),100-OFFSET('Water Data'!$C$5,0,10*ROW('Water Data'!C145)),NA())))</f>
        <v>#N/A</v>
      </c>
      <c r="E151" s="252" t="e">
        <f ca="true">+IF(AND(ISNUMBER(OFFSET('Water Data'!$C$7,0,10*ROW('Water Data'!D145))),BT151="Yes"),OFFSET('Water Data'!$C$7,0,10*ROW('Water Data'!C145)),IF(AND(ISNUMBER(OFFSET('Water Data'!$C$7,0,10*ROW('Water Data'!C145))),BT151="No",ISNUMBER(OFFSET('Water Data'!$C$7,0,10*ROW('Water Data'!C145)))),CONCATENATE("[",ROUND(OFFSET('Water Data'!$C$7,0,10*ROW('Water Data'!C145)),0),"]"),IF(AND(ISNUMBER(OFFSET('Water Data'!$C$7,0,10*ROW('Water Data'!C145))),BT151="",ISNUMBER(OFFSET('Water Data'!$C$7,0,10*ROW('Water Data'!C145)))),OFFSET('Water Data'!$C$7,0,10*ROW('Water Data'!C145)),NA())))</f>
        <v>#N/A</v>
      </c>
      <c r="F151" s="252" t="e">
        <f ca="true">+IF(AND(ISNUMBER(OFFSET('Water Data'!$C$10,0,10*ROW('Water Data'!C145))),BU151="Yes"),OFFSET('Water Data'!$C$10,0,10*ROW('Water Data'!C145)),IF(AND(ISNUMBER(OFFSET('Water Data'!$C$10,0,10*ROW('Water Data'!C145))),BU151="No",ISNUMBER(OFFSET('Water Data'!$C$10,0,10*ROW('Water Data'!C145)))),CONCATENATE("[",ROUND(OFFSET('Water Data'!$C$10,0,10*ROW('Water Data'!C145)),0),"]"),IF(AND(ISNUMBER(OFFSET('Water Data'!$C$10,0,10*ROW('Water Data'!C145))),BU151="",ISNUMBER(OFFSET('Water Data'!$C$10,0,10*ROW('Water Data'!C145)))),OFFSET('Water Data'!$C$10,0,10*ROW('Water Data'!C145)),NA())))</f>
        <v>#N/A</v>
      </c>
      <c r="G151" s="252" t="e">
        <f ca="true">+IF(AND(ISNUMBER(OFFSET('Water Data'!$D$5,0,10*ROW('Water Data'!D145))),BV151="Yes"),100-OFFSET('Water Data'!$D$5,0,10*ROW('Water Data'!D145)),IF(AND(ISNUMBER(OFFSET('Water Data'!$D$5,0,10*ROW('Water Data'!D145))),BV151="No",ISNUMBER(OFFSET('Water Data'!$D$5,0,10*ROW('Water Data'!D145)))),CONCATENATE("[",ROUND(100-OFFSET('Water Data'!$D$5,0,10*ROW('Water Data'!D145)),0),"]"),IF(AND(ISNUMBER(OFFSET('Water Data'!$D$5,0,10*ROW('Water Data'!D145))),BV151="",ISNUMBER(OFFSET('Water Data'!$D$5,0,10*ROW('Water Data'!D145)))),100-OFFSET('Water Data'!$D$5,0,10*ROW('Water Data'!D145)),NA())))</f>
        <v>#N/A</v>
      </c>
      <c r="H151" s="252" t="e">
        <f ca="true">+IF(AND(ISNUMBER(OFFSET('Water Data'!$D$7,0,10*ROW('Water Data'!D145))),BW151="Yes"),OFFSET('Water Data'!$D$7,0,10*ROW('Water Data'!D145)),IF(AND(ISNUMBER(OFFSET('Water Data'!$D$7,0,10*ROW('Water Data'!D145))),BW151="No",ISNUMBER(OFFSET('Water Data'!$D$7,0,10*ROW('Water Data'!D145)))),CONCATENATE("[",ROUND(OFFSET('Water Data'!$C$7,0,10*ROW('Water Data'!D145)),0),"]"),IF(AND(ISNUMBER(OFFSET('Water Data'!$D$7,0,10*ROW('Water Data'!D145))),BW151="",ISNUMBER(OFFSET('Water Data'!$D$7,0,10*ROW('Water Data'!D145)))),OFFSET('Water Data'!$D$7,0,10*ROW('Water Data'!D145)),NA())))</f>
        <v>#N/A</v>
      </c>
      <c r="I151" s="252" t="e">
        <f ca="true">+IF(AND(ISNUMBER(OFFSET('Water Data'!$D$10,0,10*ROW('Water Data'!D145))),BX151="Yes"),OFFSET('Water Data'!$D$10,0,10*ROW('Water Data'!D145)),IF(AND(ISNUMBER(OFFSET('Water Data'!$D$10,0,10*ROW('Water Data'!D145))),BX151="No",ISNUMBER(OFFSET('Water Data'!$D$10,0,10*ROW('Water Data'!D145)))),CONCATENATE("[",ROUND(OFFSET('Water Data'!$D$10,0,10*ROW('Water Data'!D145)),0),"]"),IF(AND(ISNUMBER(OFFSET('Water Data'!$D$10,0,10*ROW('Water Data'!D145))),BX151="",ISNUMBER(OFFSET('Water Data'!$D$10,0,10*ROW('Water Data'!D145)))),OFFSET('Water Data'!$D$10,0,10*ROW('Water Data'!D145)),NA())))</f>
        <v>#N/A</v>
      </c>
      <c r="J151" s="252" t="e">
        <f ca="true">+IF(AND(ISNUMBER(OFFSET('Water Data'!$E$5,0,10*ROW('Water Data'!E145))),BY151="Yes"),100-OFFSET('Water Data'!$E$5,0,10*ROW('Water Data'!E145)),IF(AND(ISNUMBER(OFFSET('Water Data'!$E$5,0,10*ROW('Water Data'!E145))),BY151="No",ISNUMBER(OFFSET('Water Data'!$E$5,0,10*ROW('Water Data'!E145)))),CONCATENATE("[",ROUND(100-OFFSET('Water Data'!$E$5,0,10*ROW('Water Data'!E145)),0),"]"),IF(AND(ISNUMBER(OFFSET('Water Data'!$E$5,0,10*ROW('Water Data'!E145))),BY151="",ISNUMBER(OFFSET('Water Data'!$E$5,0,10*ROW('Water Data'!E145)))),100-OFFSET('Water Data'!$E$5,0,10*ROW('Water Data'!E145)),NA())))</f>
        <v>#N/A</v>
      </c>
      <c r="K151" s="252" t="e">
        <f ca="true">+IF(AND(ISNUMBER(OFFSET('Water Data'!$E$7,0,10*ROW('Water Data'!E145))),BZ151="Yes"),OFFSET('Water Data'!$E$7,0,10*ROW('Water Data'!E145)),IF(AND(ISNUMBER(OFFSET('Water Data'!$E$7,0,10*ROW('Water Data'!E145))),BZ151="No",ISNUMBER(OFFSET('Water Data'!$E$7,0,10*ROW('Water Data'!E145)))),CONCATENATE("[",ROUND(OFFSET('Water Data'!$E$7,0,10*ROW('Water Data'!E145)),0),"]"),IF(AND(ISNUMBER(OFFSET('Water Data'!$E$7,0,10*ROW('Water Data'!E145))),BZ151="",ISNUMBER(OFFSET('Water Data'!$E$7,0,10*ROW('Water Data'!E145)))),OFFSET('Water Data'!$E$7,0,10*ROW('Water Data'!E145)),NA())))</f>
        <v>#N/A</v>
      </c>
      <c r="L151" s="252" t="e">
        <f ca="true">+IF(AND(ISNUMBER(OFFSET('Water Data'!$E$10,0,10*ROW('Water Data'!E145))),CA151="Yes"),OFFSET('Water Data'!$E$10,0,10*ROW('Water Data'!E145)),IF(AND(ISNUMBER(OFFSET('Water Data'!$E$10,0,10*ROW('Water Data'!E145))),CA151="No",ISNUMBER(OFFSET('Water Data'!$E$10,0,10*ROW('Water Data'!E145)))),CONCATENATE("[",ROUND(OFFSET('Water Data'!$E$10,0,10*ROW('Water Data'!E145)),0),"]"),IF(AND(ISNUMBER(OFFSET('Water Data'!$E$10,0,10*ROW('Water Data'!E145))),CA151="",ISNUMBER(OFFSET('Water Data'!$E$10,0,10*ROW('Water Data'!E145)))),OFFSET('Water Data'!$E$10,0,10*ROW('Water Data'!E145)),NA())))</f>
        <v>#N/A</v>
      </c>
      <c r="M151" s="252" t="e">
        <f ca="true">+IF(AND(ISNUMBER(OFFSET('Water Data'!$F$5,0,10*ROW('Water Data'!F145))),CB151="Yes"),100-OFFSET('Water Data'!$F$5,0,10*ROW('Water Data'!F145)),IF(AND(ISNUMBER(OFFSET('Water Data'!$F$5,0,10*ROW('Water Data'!F145))),CB151="No",ISNUMBER(OFFSET('Water Data'!$F$5,0,10*ROW('Water Data'!F145)))),CONCATENATE("[",ROUND(100-OFFSET('Water Data'!$F$5,0,10*ROW('Water Data'!F145)),0),"]"),IF(AND(ISNUMBER(OFFSET('Water Data'!$F$5,0,10*ROW('Water Data'!F145))),CB151="",ISNUMBER(OFFSET('Water Data'!$F$5,0,10*ROW('Water Data'!F145)))),100-OFFSET('Water Data'!$F$5,0,10*ROW('Water Data'!F145)),NA())))</f>
        <v>#N/A</v>
      </c>
      <c r="N151" s="252" t="e">
        <f ca="true">+IF(AND(ISNUMBER(OFFSET('Water Data'!$F$7,0,10*ROW('Water Data'!F145))),CC151="Yes"),OFFSET('Water Data'!$F$7,0,10*ROW('Water Data'!F145)),IF(AND(ISNUMBER(OFFSET('Water Data'!$F$7,0,10*ROW('Water Data'!F145))),CC151="No",ISNUMBER(OFFSET('Water Data'!$F$7,0,10*ROW('Water Data'!F145)))),CONCATENATE("[",ROUND(OFFSET('Water Data'!$F$7,0,10*ROW('Water Data'!F145)),0),"]"),IF(AND(ISNUMBER(OFFSET('Water Data'!$F$7,0,10*ROW('Water Data'!F145))),CC151="",ISNUMBER(OFFSET('Water Data'!$F$7,0,10*ROW('Water Data'!F145)))),OFFSET('Water Data'!$F$7,0,10*ROW('Water Data'!F145)),NA())))</f>
        <v>#N/A</v>
      </c>
      <c r="O151" s="252" t="e">
        <f ca="true">+IF(AND(ISNUMBER(OFFSET('Water Data'!$F$10,0,10*ROW('Water Data'!F145))),CD151="Yes"),OFFSET('Water Data'!$F$10,0,10*ROW('Water Data'!F145)),IF(AND(ISNUMBER(OFFSET('Water Data'!$F$10,0,10*ROW('Water Data'!F145))),CD151="No",ISNUMBER(OFFSET('Water Data'!$F$10,0,10*ROW('Water Data'!F145)))),CONCATENATE("[",ROUND(OFFSET('Water Data'!$F$10,0,10*ROW('Water Data'!F145)),0),"]"),IF(AND(ISNUMBER(OFFSET('Water Data'!$F$10,0,10*ROW('Water Data'!F145))),CD151="",ISNUMBER(OFFSET('Water Data'!$F$10,0,10*ROW('Water Data'!F145)))),OFFSET('Water Data'!$F$10,0,10*ROW('Water Data'!F145)),NA())))</f>
        <v>#N/A</v>
      </c>
      <c r="P151" s="252" t="e">
        <f ca="true">+IF(AND(ISNUMBER(OFFSET('Water Data'!$G$5,0,10*ROW('Water Data'!G145))),CE151="Yes"),100-OFFSET('Water Data'!$G$5,0,10*ROW('Water Data'!G145)),IF(AND(ISNUMBER(OFFSET('Water Data'!$G$5,0,10*ROW('Water Data'!G145))),CE151="No",ISNUMBER(OFFSET('Water Data'!$G$5,0,10*ROW('Water Data'!G145)))),CONCATENATE("[",ROUND(100-OFFSET('Water Data'!$G$5,0,10*ROW('Water Data'!G145)),0),"]"),IF(AND(ISNUMBER(OFFSET('Water Data'!$G$5,0,10*ROW('Water Data'!G145))),CE151="",ISNUMBER(OFFSET('Water Data'!$G$5,0,10*ROW('Water Data'!G145)))),100-OFFSET('Water Data'!$G$5,0,10*ROW('Water Data'!G145)),NA())))</f>
        <v>#N/A</v>
      </c>
      <c r="Q151" s="252" t="e">
        <f ca="true">+IF(AND(ISNUMBER(OFFSET('Water Data'!$G$7,0,10*ROW('Water Data'!G145))),CF151="Yes"),OFFSET('Water Data'!$G$7,0,10*ROW('Water Data'!G145)),IF(AND(ISNUMBER(OFFSET('Water Data'!$G$7,0,10*ROW('Water Data'!G145))),CF151="No",ISNUMBER(OFFSET('Water Data'!$G$7,0,10*ROW('Water Data'!G145)))),CONCATENATE("[",ROUND(OFFSET('Water Data'!$G$7,0,10*ROW('Water Data'!G145)),0),"]"),IF(AND(ISNUMBER(OFFSET('Water Data'!$G$7,0,10*ROW('Water Data'!G145))),CF151="",ISNUMBER(OFFSET('Water Data'!$G$7,0,10*ROW('Water Data'!G145)))),OFFSET('Water Data'!$G$7,0,10*ROW('Water Data'!G145)),NA())))</f>
        <v>#N/A</v>
      </c>
      <c r="R151" s="252" t="e">
        <f ca="true">+IF(AND(ISNUMBER(OFFSET('Water Data'!$G$10,0,10*ROW('Water Data'!G145))),CG151="Yes"),OFFSET('Water Data'!$G$10,0,10*ROW('Water Data'!G145)),IF(AND(ISNUMBER(OFFSET('Water Data'!$G$10,0,10*ROW('Water Data'!G145))),CG151="No",ISNUMBER(OFFSET('Water Data'!$G$10,0,10*ROW('Water Data'!G145)))),CONCATENATE("[",ROUND(OFFSET('Water Data'!$G$10,0,10*ROW('Water Data'!G145)),0),"]"),IF(AND(ISNUMBER(OFFSET('Water Data'!$G$10,0,10*ROW('Water Data'!G145))),CG151="",ISNUMBER(OFFSET('Water Data'!$G$10,0,10*ROW('Water Data'!G145)))),OFFSET('Water Data'!$G$10,0,10*ROW('Water Data'!G145)),NA())))</f>
        <v>#N/A</v>
      </c>
      <c r="S151" s="252" t="e">
        <f ca="true">+IF(AND(ISNUMBER(OFFSET('Water Data'!$H$5,0,10*ROW('Water Data'!H145))),CH151="Yes"),100-OFFSET('Water Data'!$H$5,0,10*ROW('Water Data'!H145)),IF(AND(ISNUMBER(OFFSET('Water Data'!$H$5,0,10*ROW('Water Data'!H145))),CH151="No",ISNUMBER(OFFSET('Water Data'!$H$5,0,10*ROW('Water Data'!H145)))),CONCATENATE("[",ROUND(100-OFFSET('Water Data'!$H$5,0,10*ROW('Water Data'!H145)),0),"]"),IF(AND(ISNUMBER(OFFSET('Water Data'!$H$5,0,10*ROW('Water Data'!H145))),CH151="",ISNUMBER(OFFSET('Water Data'!$H$5,0,10*ROW('Water Data'!H145)))),100-OFFSET('Water Data'!$H$5,0,10*ROW('Water Data'!H145)),NA())))</f>
        <v>#N/A</v>
      </c>
      <c r="T151" s="252" t="e">
        <f ca="true">+IF(AND(ISNUMBER(OFFSET('Water Data'!$H$7,0,10*ROW('Water Data'!H145))),CI151="Yes"),OFFSET('Water Data'!$H$7,0,10*ROW('Water Data'!H145)),IF(AND(ISNUMBER(OFFSET('Water Data'!$H$7,0,10*ROW('Water Data'!H145))),CI151="No",ISNUMBER(OFFSET('Water Data'!$H$7,0,10*ROW('Water Data'!H145)))),CONCATENATE("[",ROUND(OFFSET('Water Data'!$H$7,0,10*ROW('Water Data'!H145)),0),"]"),IF(AND(ISNUMBER(OFFSET('Water Data'!$H$7,0,10*ROW('Water Data'!H145))),CI151="",ISNUMBER(OFFSET('Water Data'!$H$7,0,10*ROW('Water Data'!H145)))),OFFSET('Water Data'!$H$7,0,10*ROW('Water Data'!H145)),NA())))</f>
        <v>#N/A</v>
      </c>
      <c r="U151" s="252" t="e">
        <f ca="true">+IF(AND(ISNUMBER(OFFSET('Water Data'!$H$10,0,10*ROW('Water Data'!H145))),CJ151="Yes"),OFFSET('Water Data'!$H$10,0,10*ROW('Water Data'!H145)),IF(AND(ISNUMBER(OFFSET('Water Data'!$H$10,0,10*ROW('Water Data'!H145))),CJ151="No",ISNUMBER(OFFSET('Water Data'!$H$10,0,10*ROW('Water Data'!H145)))),CONCATENATE("[",ROUND(OFFSET('Water Data'!$H$10,0,10*ROW('Water Data'!H145)),0),"]"),IF(AND(ISNUMBER(OFFSET('Water Data'!$H$10,0,10*ROW('Water Data'!H145))),CJ151="",ISNUMBER(OFFSET('Water Data'!$H$10,0,10*ROW('Water Data'!H145)))),OFFSET('Water Data'!$H$10,0,10*ROW('Water Data'!H145)),NA())))</f>
        <v>#N/A</v>
      </c>
      <c r="V151" s="253" t="e">
        <f ca="true">+IF(AND(ISNUMBER(OFFSET('Sanitation Data'!$C$5,0,10*ROW('Sanitation Data'!C145))),CK151="Yes"),100-OFFSET('Sanitation Data'!$C$5,0,10*ROW('Sanitation Data'!C145)),IF(AND(ISNUMBER(OFFSET('Sanitation Data'!$C$5,0,10*ROW('Sanitation Data'!C145))),CK151="No",ISNUMBER(OFFSET('Sanitation Data'!$C$5,0,10*ROW('Sanitation Data'!C145)))),CONCATENATE("[",ROUND(100-OFFSET('Sanitation Data'!$C$5,0,10*ROW('Sanitation Data'!C145)),0),"]"),IF(AND(ISNUMBER(OFFSET('Sanitation Data'!$C$5,0,10*ROW('Sanitation Data'!C145))),CK151="",ISNUMBER(OFFSET('Sanitation Data'!$C$5,0,10*ROW('Sanitation Data'!C145)))),100-OFFSET('Sanitation Data'!$C$5,0,10*ROW('Sanitation Data'!C145)),NA())))</f>
        <v>#N/A</v>
      </c>
      <c r="W151" s="253" t="e">
        <f ca="true">+IF(AND(ISNUMBER(OFFSET('Sanitation Data'!$C$7,0,10*ROW('Sanitation Data'!C145))),CL151="Yes"),OFFSET('Sanitation Data'!$C$7,0,10*ROW('Sanitation Data'!C145)),IF(AND(ISNUMBER(OFFSET('Sanitation Data'!$C$7,0,10*ROW('Sanitation Data'!C145))),CL151="No",ISNUMBER(OFFSET('Sanitation Data'!$C$7,0,10*ROW('Sanitation Data'!C145)))),CONCATENATE("[",ROUND(OFFSET('Sanitation Data'!$C$7,0,10*ROW('Sanitation Data'!C145)),0),"]"),IF(AND(ISNUMBER(OFFSET('Sanitation Data'!$C$7,0,10*ROW('Sanitation Data'!C145))),CL151="",ISNUMBER(OFFSET('Sanitation Data'!$C$7,0,10*ROW('Sanitation Data'!C145)))),OFFSET('Sanitation Data'!$C$7,0,10*ROW('Sanitation Data'!C145)),NA())))</f>
        <v>#N/A</v>
      </c>
      <c r="X151" s="253" t="e">
        <f ca="true">+IF(AND(ISNUMBER(OFFSET('Sanitation Data'!$C$11,0,10*ROW('Sanitation Data'!C145))),CM151="Yes"),OFFSET('Sanitation Data'!$C$11,0,10*ROW('Sanitation Data'!C145)),IF(AND(ISNUMBER(OFFSET('Sanitation Data'!$C$11,0,10*ROW('Sanitation Data'!C145))),CM151="No",ISNUMBER(OFFSET('Sanitation Data'!$C$11,0,10*ROW('Sanitation Data'!C145)))),CONCATENATE("[",ROUND(OFFSET('Sanitation Data'!$C$11,0,10*ROW('Sanitation Data'!C145)),0),"]"),IF(AND(ISNUMBER(OFFSET('Sanitation Data'!$C$11,0,10*ROW('Sanitation Data'!C145))),CM151="",ISNUMBER(OFFSET('Sanitation Data'!$C$11,0,10*ROW('Sanitation Data'!C145)))),OFFSET('Sanitation Data'!$C$11,0,10*ROW('Sanitation Data'!C145)),NA())))</f>
        <v>#N/A</v>
      </c>
      <c r="Y151" s="253" t="e">
        <f ca="true">+IF(AND(ISNUMBER(OFFSET('Sanitation Data'!$C$12,0,10*ROW('Sanitation Data'!C145))),CN151="Yes"),OFFSET('Sanitation Data'!$C$12,0,10*ROW('Sanitation Data'!C145)),IF(AND(ISNUMBER(OFFSET('Sanitation Data'!$C$12,0,10*ROW('Sanitation Data'!C145))),CN151="No",ISNUMBER(OFFSET('Sanitation Data'!$C$12,0,10*ROW('Sanitation Data'!C145)))),CONCATENATE("[",ROUND(OFFSET('Sanitation Data'!$C$12,0,10*ROW('Sanitation Data'!C145)),0),"]"),IF(AND(ISNUMBER(OFFSET('Sanitation Data'!$C$12,0,10*ROW('Sanitation Data'!C145))),CN151="",ISNUMBER(OFFSET('Sanitation Data'!$C$12,0,10*ROW('Sanitation Data'!C145)))),OFFSET('Sanitation Data'!$C$12,0,10*ROW('Sanitation Data'!C145)),NA())))</f>
        <v>#N/A</v>
      </c>
      <c r="Z151" s="253" t="e">
        <f ca="true">+IF(AND(ISNUMBER(OFFSET('Sanitation Data'!$C$13,0,10*ROW('Sanitation Data'!C145))),CO151="Yes"),OFFSET('Sanitation Data'!$C$13,0,10*ROW('Sanitation Data'!C145)),IF(AND(ISNUMBER(OFFSET('Sanitation Data'!$C$13,0,10*ROW('Sanitation Data'!C145))),CO151="No",ISNUMBER(OFFSET('Sanitation Data'!$C$13,0,10*ROW('Sanitation Data'!C145)))),CONCATENATE("[",ROUND(OFFSET('Sanitation Data'!$C$13,0,10*ROW('Sanitation Data'!C145)),0),"]"),IF(AND(ISNUMBER(OFFSET('Sanitation Data'!$C$13,0,10*ROW('Sanitation Data'!C145))),CO151="",ISNUMBER(OFFSET('Sanitation Data'!$C$13,0,10*ROW('Sanitation Data'!C145)))),OFFSET('Sanitation Data'!$C$13,0,10*ROW('Sanitation Data'!C145)),NA())))</f>
        <v>#N/A</v>
      </c>
      <c r="AA151" s="253" t="e">
        <f ca="true">+IF(AND(ISNUMBER(OFFSET('Sanitation Data'!$D$5,0,10*ROW('Sanitation Data'!D145))),CP151="Yes"),100-OFFSET('Sanitation Data'!$D$5,0,10*ROW('Sanitation Data'!D145)),IF(AND(ISNUMBER(OFFSET('Sanitation Data'!$D$5,0,10*ROW('Sanitation Data'!D145))),CP151="No",ISNUMBER(OFFSET('Sanitation Data'!$D$5,0,10*ROW('Sanitation Data'!D145)))),CONCATENATE("[",ROUND(100-OFFSET('Sanitation Data'!$D$5,0,10*ROW('Sanitation Data'!D145)),0),"]"),IF(AND(ISNUMBER(OFFSET('Sanitation Data'!$D$5,0,10*ROW('Sanitation Data'!D145))),CP151="",ISNUMBER(OFFSET('Sanitation Data'!$D$5,0,10*ROW('Sanitation Data'!D145)))),100-OFFSET('Sanitation Data'!$D$5,0,10*ROW('Sanitation Data'!D145)),NA())))</f>
        <v>#N/A</v>
      </c>
      <c r="AB151" s="253" t="e">
        <f ca="true">+IF(AND(ISNUMBER(OFFSET('Sanitation Data'!$D$7,0,10*ROW('Sanitation Data'!D145))),CQ151="Yes"),OFFSET('Sanitation Data'!$D$7,0,10*ROW('Sanitation Data'!G145)),IF(AND(ISNUMBER(OFFSET('Sanitation Data'!$D$7,0,10*ROW('Sanitation Data'!D145))),CQ151="No",ISNUMBER(OFFSET('Sanitation Data'!$D$7,0,10*ROW('Sanitation Data'!D145)))),CONCATENATE("[",ROUND(OFFSET('Sanitation Data'!$D$7,0,10*ROW('Sanitation Data'!D145)),0),"]"),IF(AND(ISNUMBER(OFFSET('Sanitation Data'!$D$7,0,10*ROW('Sanitation Data'!D145))),CQ151="",ISNUMBER(OFFSET('Sanitation Data'!$D$7,0,10*ROW('Sanitation Data'!D145)))),OFFSET('Sanitation Data'!$D$7,0,10*ROW('Sanitation Data'!D145)),NA())))</f>
        <v>#N/A</v>
      </c>
      <c r="AC151" s="253" t="e">
        <f ca="true">+IF(AND(ISNUMBER(OFFSET('Sanitation Data'!$D$11,0,10*ROW('Sanitation Data'!D145))),CR151="Yes"),OFFSET('Sanitation Data'!$D$11,0,10*ROW('Sanitation Data'!D145)),IF(AND(ISNUMBER(OFFSET('Sanitation Data'!$D$11,0,10*ROW('Sanitation Data'!D145))),CR151="No",ISNUMBER(OFFSET('Sanitation Data'!$D$11,0,10*ROW('Sanitation Data'!D145)))),CONCATENATE("[",ROUND(OFFSET('Sanitation Data'!$D$11,0,10*ROW('Sanitation Data'!D145)),0),"]"),IF(AND(ISNUMBER(OFFSET('Sanitation Data'!$D$11,0,10*ROW('Sanitation Data'!D145))),CR151="",ISNUMBER(OFFSET('Sanitation Data'!$D$11,0,10*ROW('Sanitation Data'!D145)))),OFFSET('Sanitation Data'!$D$11,0,10*ROW('Sanitation Data'!D145)),NA())))</f>
        <v>#N/A</v>
      </c>
      <c r="AD151" s="253" t="e">
        <f ca="true">+IF(AND(ISNUMBER(OFFSET('Sanitation Data'!$D$12,0,10*ROW('Sanitation Data'!D145))),CS151="Yes"),OFFSET('Sanitation Data'!$D$12,0,10*ROW('Sanitation Data'!D145)),IF(AND(ISNUMBER(OFFSET('Sanitation Data'!$D$12,0,10*ROW('Sanitation Data'!D145))),CS151="No",ISNUMBER(OFFSET('Sanitation Data'!$D$12,0,10*ROW('Sanitation Data'!D145)))),CONCATENATE("[",ROUND(OFFSET('Sanitation Data'!$D$12,0,10*ROW('Sanitation Data'!D145)),0),"]"),IF(AND(ISNUMBER(OFFSET('Sanitation Data'!$D$12,0,10*ROW('Sanitation Data'!D145))),CS151="",ISNUMBER(OFFSET('Sanitation Data'!$D$12,0,10*ROW('Sanitation Data'!D145)))),OFFSET('Sanitation Data'!$D$12,0,10*ROW('Sanitation Data'!D145)),NA())))</f>
        <v>#N/A</v>
      </c>
      <c r="AE151" s="253" t="e">
        <f ca="true">+IF(AND(ISNUMBER(OFFSET('Sanitation Data'!$D$13,0,10*ROW('Sanitation Data'!D145))),CT151="Yes"),OFFSET('Sanitation Data'!$D$13,0,10*ROW('Sanitation Data'!D145)),IF(AND(ISNUMBER(OFFSET('Sanitation Data'!$D$13,0,10*ROW('Sanitation Data'!D145))),CT151="No",ISNUMBER(OFFSET('Sanitation Data'!$D$13,0,10*ROW('Sanitation Data'!D145)))),CONCATENATE("[",ROUND(OFFSET('Sanitation Data'!$D$13,0,10*ROW('Sanitation Data'!D145)),0),"]"),IF(AND(ISNUMBER(OFFSET('Sanitation Data'!$D$13,0,10*ROW('Sanitation Data'!D145))),CT151="",ISNUMBER(OFFSET('Sanitation Data'!$D$13,0,10*ROW('Sanitation Data'!D145)))),OFFSET('Sanitation Data'!$D$13,0,10*ROW('Sanitation Data'!D145)),NA())))</f>
        <v>#N/A</v>
      </c>
      <c r="AF151" s="253" t="e">
        <f ca="true">+IF(AND(ISNUMBER(OFFSET('Sanitation Data'!$E$5,0,10*ROW('Sanitation Data'!E145))),CU151="Yes"),100-OFFSET('Sanitation Data'!$E$5,0,10*ROW('Sanitation Data'!E145)),IF(AND(ISNUMBER(OFFSET('Sanitation Data'!$E$5,0,10*ROW('Sanitation Data'!E145))),CU151="No",ISNUMBER(OFFSET('Sanitation Data'!$E$5,0,10*ROW('Sanitation Data'!E145)))),CONCATENATE("[",ROUND(100-OFFSET('Sanitation Data'!$E$5,0,10*ROW('Sanitation Data'!E145)),0),"]"),IF(AND(ISNUMBER(OFFSET('Sanitation Data'!$E$5,0,10*ROW('Sanitation Data'!E145))),CU151="",ISNUMBER(OFFSET('Sanitation Data'!$E$5,0,10*ROW('Sanitation Data'!E145)))),100-OFFSET('Sanitation Data'!$E$5,0,10*ROW('Sanitation Data'!E145)),NA())))</f>
        <v>#N/A</v>
      </c>
      <c r="AG151" s="253" t="e">
        <f ca="true">+IF(AND(ISNUMBER(OFFSET('Sanitation Data'!$E$7,0,10*ROW('Sanitation Data'!E145))),CV151="Yes"),OFFSET('Sanitation Data'!$E$7,0,10*ROW('Sanitation Data'!E145)),IF(AND(ISNUMBER(OFFSET('Sanitation Data'!$E$7,0,10*ROW('Sanitation Data'!E145))),CV151="No",ISNUMBER(OFFSET('Sanitation Data'!$E$7,0,10*ROW('Sanitation Data'!E145)))),CONCATENATE("[",ROUND(OFFSET('Sanitation Data'!$E$7,0,10*ROW('Sanitation Data'!E145)),0),"]"),IF(AND(ISNUMBER(OFFSET('Sanitation Data'!$E$7,0,10*ROW('Sanitation Data'!E145))),CV151="",ISNUMBER(OFFSET('Sanitation Data'!$E$7,0,10*ROW('Sanitation Data'!E145)))),OFFSET('Sanitation Data'!$E$7,0,10*ROW('Sanitation Data'!E145)),NA())))</f>
        <v>#N/A</v>
      </c>
      <c r="AH151" s="253" t="e">
        <f ca="true">+IF(AND(ISNUMBER(OFFSET('Sanitation Data'!$E$11,0,10*ROW('Sanitation Data'!E145))),CW151="Yes"),OFFSET('Sanitation Data'!$E$11,0,10*ROW('Sanitation Data'!E145)),IF(AND(ISNUMBER(OFFSET('Sanitation Data'!$E$11,0,10*ROW('Sanitation Data'!E145))),CW151="No",ISNUMBER(OFFSET('Sanitation Data'!$E$11,0,10*ROW('Sanitation Data'!E145)))),CONCATENATE("[",ROUND(OFFSET('Sanitation Data'!$E$11,0,10*ROW('Sanitation Data'!E145)),0),"]"),IF(AND(ISNUMBER(OFFSET('Sanitation Data'!$E$11,0,10*ROW('Sanitation Data'!E145))),CW151="",ISNUMBER(OFFSET('Sanitation Data'!$E$11,0,10*ROW('Sanitation Data'!E145)))),OFFSET('Sanitation Data'!$E$11,0,10*ROW('Sanitation Data'!E145)),NA())))</f>
        <v>#N/A</v>
      </c>
      <c r="AI151" s="253" t="e">
        <f ca="true">+IF(AND(ISNUMBER(OFFSET('Sanitation Data'!$E$12,0,10*ROW('Sanitation Data'!E145))),CX151="Yes"),OFFSET('Sanitation Data'!$E$12,0,10*ROW('Sanitation Data'!E145)),IF(AND(ISNUMBER(OFFSET('Sanitation Data'!$E$12,0,10*ROW('Sanitation Data'!E145))),CX151="No",ISNUMBER(OFFSET('Sanitation Data'!$E$12,0,10*ROW('Sanitation Data'!E145)))),CONCATENATE("[",ROUND(OFFSET('Sanitation Data'!$E$12,0,10*ROW('Sanitation Data'!E145)),0),"]"),IF(AND(ISNUMBER(OFFSET('Sanitation Data'!$E$12,0,10*ROW('Sanitation Data'!E145))),CX151="",ISNUMBER(OFFSET('Sanitation Data'!$E$12,0,10*ROW('Sanitation Data'!E145)))),OFFSET('Sanitation Data'!$E$12,0,10*ROW('Sanitation Data'!E145)),NA())))</f>
        <v>#N/A</v>
      </c>
      <c r="AJ151" s="253" t="e">
        <f ca="true">+IF(AND(ISNUMBER(OFFSET('Sanitation Data'!$E$13,0,10*ROW('Sanitation Data'!E145))),CY151="Yes"),OFFSET('Sanitation Data'!$E$13,0,10*ROW('Sanitation Data'!E145)),IF(AND(ISNUMBER(OFFSET('Sanitation Data'!$E$13,0,10*ROW('Sanitation Data'!E145))),CY151="No",ISNUMBER(OFFSET('Sanitation Data'!$E$13,0,10*ROW('Sanitation Data'!E145)))),CONCATENATE("[",ROUND(OFFSET('Sanitation Data'!$E$13,0,10*ROW('Sanitation Data'!E145)),0),"]"),IF(AND(ISNUMBER(OFFSET('Sanitation Data'!$E$13,0,10*ROW('Sanitation Data'!E145))),CY151="",ISNUMBER(OFFSET('Sanitation Data'!$E$13,0,10*ROW('Sanitation Data'!E145)))),OFFSET('Sanitation Data'!$E$13,0,10*ROW('Sanitation Data'!E145)),NA())))</f>
        <v>#N/A</v>
      </c>
      <c r="AK151" s="253" t="e">
        <f ca="true">+IF(AND(ISNUMBER(OFFSET('Sanitation Data'!$F$5,0,10*ROW('Sanitation Data'!F145))),CZ151="Yes"),100-OFFSET('Sanitation Data'!$F$5,0,10*ROW('Sanitation Data'!F145)),IF(AND(ISNUMBER(OFFSET('Sanitation Data'!$F$5,0,10*ROW('Sanitation Data'!F145))),CZ151="No",ISNUMBER(OFFSET('Sanitation Data'!$F$5,0,10*ROW('Sanitation Data'!F145)))),CONCATENATE("[",ROUND(100-OFFSET('Sanitation Data'!$F$5,0,10*ROW('Sanitation Data'!F145)),0),"]"),IF(AND(ISNUMBER(OFFSET('Sanitation Data'!$F$5,0,10*ROW('Sanitation Data'!F145))),CZ151="",ISNUMBER(OFFSET('Sanitation Data'!$F$5,0,10*ROW('Sanitation Data'!F145)))),100-OFFSET('Sanitation Data'!$F$5,0,10*ROW('Sanitation Data'!F145)),NA())))</f>
        <v>#N/A</v>
      </c>
      <c r="AL151" s="253" t="e">
        <f ca="true">+IF(AND(ISNUMBER(OFFSET('Sanitation Data'!$F$7,0,10*ROW('Sanitation Data'!F145))),DA151="Yes"),OFFSET('Sanitation Data'!$F$7,0,10*ROW('Sanitation Data'!F145)),IF(AND(ISNUMBER(OFFSET('Sanitation Data'!$F$7,0,10*ROW('Sanitation Data'!F145))),DA151="No",ISNUMBER(OFFSET('Sanitation Data'!$F$7,0,10*ROW('Sanitation Data'!F145)))),CONCATENATE("[",ROUND(OFFSET('Sanitation Data'!$F$7,0,10*ROW('Sanitation Data'!F145)),0),"]"),IF(AND(ISNUMBER(OFFSET('Sanitation Data'!$F$7,0,10*ROW('Sanitation Data'!F145))),DA151="",ISNUMBER(OFFSET('Sanitation Data'!$F$7,0,10*ROW('Sanitation Data'!F145)))),OFFSET('Sanitation Data'!$F$7,0,10*ROW('Sanitation Data'!F145)),NA())))</f>
        <v>#N/A</v>
      </c>
      <c r="AM151" s="253" t="e">
        <f ca="true">+IF(AND(ISNUMBER(OFFSET('Sanitation Data'!$F$11,0,10*ROW('Sanitation Data'!F145))),DB151="Yes"),OFFSET('Sanitation Data'!$F$11,0,10*ROW('Sanitation Data'!F145)),IF(AND(ISNUMBER(OFFSET('Sanitation Data'!$F$11,0,10*ROW('Sanitation Data'!F145))),DB151="No",ISNUMBER(OFFSET('Sanitation Data'!$F$11,0,10*ROW('Sanitation Data'!F145)))),CONCATENATE("[",ROUND(OFFSET('Sanitation Data'!$F$11,0,10*ROW('Sanitation Data'!F145)),0),"]"),IF(AND(ISNUMBER(OFFSET('Sanitation Data'!$F$11,0,10*ROW('Sanitation Data'!F145))),DB151="",ISNUMBER(OFFSET('Sanitation Data'!$F$11,0,10*ROW('Sanitation Data'!F145)))),OFFSET('Sanitation Data'!$F$11,0,10*ROW('Sanitation Data'!F145)),NA())))</f>
        <v>#N/A</v>
      </c>
      <c r="AN151" s="253" t="e">
        <f ca="true">+IF(AND(ISNUMBER(OFFSET('Sanitation Data'!$F$12,0,10*ROW('Sanitation Data'!F145))),DC151="Yes"),OFFSET('Sanitation Data'!$F$12,0,10*ROW('Sanitation Data'!F145)),IF(AND(ISNUMBER(OFFSET('Sanitation Data'!$F$12,0,10*ROW('Sanitation Data'!F145))),DC151="No",ISNUMBER(OFFSET('Sanitation Data'!$F$12,0,10*ROW('Sanitation Data'!F145)))),CONCATENATE("[",ROUND(OFFSET('Sanitation Data'!$F$12,0,10*ROW('Sanitation Data'!F145)),0),"]"),IF(AND(ISNUMBER(OFFSET('Sanitation Data'!$F$12,0,10*ROW('Sanitation Data'!F145))),DC151="",ISNUMBER(OFFSET('Sanitation Data'!$F$12,0,10*ROW('Sanitation Data'!F145)))),OFFSET('Sanitation Data'!$F$12,0,10*ROW('Sanitation Data'!F145)),NA())))</f>
        <v>#N/A</v>
      </c>
      <c r="AO151" s="253" t="e">
        <f ca="true">+IF(AND(ISNUMBER(OFFSET('Sanitation Data'!$F$13,0,10*ROW('Sanitation Data'!F145))),DD151="Yes"),OFFSET('Sanitation Data'!$F$13,0,10*ROW('Sanitation Data'!F145)),IF(AND(ISNUMBER(OFFSET('Sanitation Data'!$F$13,0,10*ROW('Sanitation Data'!F145))),DD151="No",ISNUMBER(OFFSET('Sanitation Data'!$F$13,0,10*ROW('Sanitation Data'!F145)))),CONCATENATE("[",ROUND(OFFSET('Sanitation Data'!$F$13,0,10*ROW('Sanitation Data'!F145)),0),"]"),IF(AND(ISNUMBER(OFFSET('Sanitation Data'!$F$13,0,10*ROW('Sanitation Data'!F145))),DD151="",ISNUMBER(OFFSET('Sanitation Data'!$F$13,0,10*ROW('Sanitation Data'!F145)))),OFFSET('Sanitation Data'!$F$13,0,10*ROW('Sanitation Data'!F145)),NA())))</f>
        <v>#N/A</v>
      </c>
      <c r="AP151" s="253" t="e">
        <f ca="true">+IF(AND(ISNUMBER(OFFSET('Sanitation Data'!$G$5,0,10*ROW('Sanitation Data'!G145))),DE151="Yes"),100-OFFSET('Sanitation Data'!$G$5,0,10*ROW('Sanitation Data'!G145)),IF(AND(ISNUMBER(OFFSET('Sanitation Data'!$G$5,0,10*ROW('Sanitation Data'!G145))),DE151="No",ISNUMBER(OFFSET('Sanitation Data'!$G$5,0,10*ROW('Sanitation Data'!G145)))),CONCATENATE("[",ROUND(100-OFFSET('Sanitation Data'!$G$5,0,10*ROW('Sanitation Data'!G145)),0),"]"),IF(AND(ISNUMBER(OFFSET('Sanitation Data'!$G$5,0,10*ROW('Sanitation Data'!G145))),DE151="",ISNUMBER(OFFSET('Sanitation Data'!$G$5,0,10*ROW('Sanitation Data'!G145)))),100-OFFSET('Sanitation Data'!$G$5,0,10*ROW('Sanitation Data'!G145)),NA())))</f>
        <v>#N/A</v>
      </c>
      <c r="AQ151" s="253" t="e">
        <f ca="true">+IF(AND(ISNUMBER(OFFSET('Sanitation Data'!$G$7,0,10*ROW('Sanitation Data'!G145))),DF151="Yes"),OFFSET('Sanitation Data'!$G$7,0,10*ROW('Sanitation Data'!G145)),IF(AND(ISNUMBER(OFFSET('Sanitation Data'!$G$7,0,10*ROW('Sanitation Data'!G145))),DF151="No",ISNUMBER(OFFSET('Sanitation Data'!$G$7,0,10*ROW('Sanitation Data'!G145)))),CONCATENATE("[",ROUND(OFFSET('Sanitation Data'!$G$7,0,10*ROW('Sanitation Data'!G145)),0),"]"),IF(AND(ISNUMBER(OFFSET('Sanitation Data'!$G$7,0,10*ROW('Sanitation Data'!G145))),DF151="",ISNUMBER(OFFSET('Sanitation Data'!$G$7,0,10*ROW('Sanitation Data'!G145)))),OFFSET('Sanitation Data'!$G$7,0,10*ROW('Sanitation Data'!G145)),NA())))</f>
        <v>#N/A</v>
      </c>
      <c r="AR151" s="253" t="e">
        <f ca="true">+IF(AND(ISNUMBER(OFFSET('Sanitation Data'!$G$11,0,10*ROW('Sanitation Data'!G145))),DG151="Yes"),OFFSET('Sanitation Data'!$G$11,0,10*ROW('Sanitation Data'!G145)),IF(AND(ISNUMBER(OFFSET('Sanitation Data'!$G$11,0,10*ROW('Sanitation Data'!G145))),DG151="No",ISNUMBER(OFFSET('Sanitation Data'!$G$11,0,10*ROW('Sanitation Data'!G145)))),CONCATENATE("[",ROUND(OFFSET('Sanitation Data'!$G$11,0,10*ROW('Sanitation Data'!G145)),0),"]"),IF(AND(ISNUMBER(OFFSET('Sanitation Data'!$G$11,0,10*ROW('Sanitation Data'!G145))),DG151="",ISNUMBER(OFFSET('Sanitation Data'!$G$11,0,10*ROW('Sanitation Data'!G145)))),OFFSET('Sanitation Data'!$G$11,0,10*ROW('Sanitation Data'!G145)),NA())))</f>
        <v>#N/A</v>
      </c>
      <c r="AS151" s="253" t="e">
        <f ca="true">+IF(AND(ISNUMBER(OFFSET('Sanitation Data'!$G$12,0,10*ROW('Sanitation Data'!G145))),DH151="Yes"),OFFSET('Sanitation Data'!$G$12,0,10*ROW('Sanitation Data'!G145)),IF(AND(ISNUMBER(OFFSET('Sanitation Data'!$G$12,0,10*ROW('Sanitation Data'!G145))),DH151="No",ISNUMBER(OFFSET('Sanitation Data'!$G$12,0,10*ROW('Sanitation Data'!G145)))),CONCATENATE("[",ROUND(OFFSET('Sanitation Data'!$G$12,0,10*ROW('Sanitation Data'!G145)),0),"]"),IF(AND(ISNUMBER(OFFSET('Sanitation Data'!$G$12,0,10*ROW('Sanitation Data'!G145))),DH151="",ISNUMBER(OFFSET('Sanitation Data'!$G$12,0,10*ROW('Sanitation Data'!G145)))),OFFSET('Sanitation Data'!$G$12,0,10*ROW('Sanitation Data'!G145)),NA())))</f>
        <v>#N/A</v>
      </c>
      <c r="AT151" s="253" t="e">
        <f ca="true">+IF(AND(ISNUMBER(OFFSET('Sanitation Data'!$G$13,0,10*ROW('Sanitation Data'!G145))),DI151="Yes"),OFFSET('Sanitation Data'!$G$13,0,10*ROW('Sanitation Data'!G145)),IF(AND(ISNUMBER(OFFSET('Sanitation Data'!$G$13,0,10*ROW('Sanitation Data'!G145))),DI151="No",ISNUMBER(OFFSET('Sanitation Data'!$G$13,0,10*ROW('Sanitation Data'!G145)))),CONCATENATE("[",ROUND(OFFSET('Sanitation Data'!$G$13,0,10*ROW('Sanitation Data'!G145)),0),"]"),IF(AND(ISNUMBER(OFFSET('Sanitation Data'!$G$13,0,10*ROW('Sanitation Data'!G145))),DI151="",ISNUMBER(OFFSET('Sanitation Data'!$G$13,0,10*ROW('Sanitation Data'!G145)))),OFFSET('Sanitation Data'!$G$13,0,10*ROW('Sanitation Data'!G145)),NA())))</f>
        <v>#N/A</v>
      </c>
      <c r="AU151" s="253" t="e">
        <f ca="true">+IF(AND(ISNUMBER(OFFSET('Sanitation Data'!$H$5,0,10*ROW('Sanitation Data'!H145))),DJ151="Yes"),100-OFFSET('Sanitation Data'!$H$5,0,10*ROW('Sanitation Data'!H145)),IF(AND(ISNUMBER(OFFSET('Sanitation Data'!$H$5,0,10*ROW('Sanitation Data'!H145))),DJ151="No",ISNUMBER(OFFSET('Sanitation Data'!$H$5,0,10*ROW('Sanitation Data'!H145)))),CONCATENATE("[",ROUND(100-OFFSET('Sanitation Data'!$H$5,0,10*ROW('Sanitation Data'!H145)),0),"]"),IF(AND(ISNUMBER(OFFSET('Sanitation Data'!$H$5,0,10*ROW('Sanitation Data'!H145))),DJ151="",ISNUMBER(OFFSET('Sanitation Data'!$H$5,0,10*ROW('Sanitation Data'!H145)))),100-OFFSET('Sanitation Data'!$H$5,0,10*ROW('Sanitation Data'!H145)),NA())))</f>
        <v>#N/A</v>
      </c>
      <c r="AV151" s="253" t="e">
        <f ca="true">+IF(AND(ISNUMBER(OFFSET('Sanitation Data'!$H$7,0,10*ROW('Sanitation Data'!H145))),DK151="Yes"),OFFSET('Sanitation Data'!$H$7,0,10*ROW('Sanitation Data'!H145)),IF(AND(ISNUMBER(OFFSET('Sanitation Data'!$H$7,0,10*ROW('Sanitation Data'!H145))),DK151="No",ISNUMBER(OFFSET('Sanitation Data'!$H$7,0,10*ROW('Sanitation Data'!H145)))),CONCATENATE("[",ROUND(OFFSET('Sanitation Data'!$H$7,0,10*ROW('Sanitation Data'!H145)),0),"]"),IF(AND(ISNUMBER(OFFSET('Sanitation Data'!$H$7,0,10*ROW('Sanitation Data'!H145))),DK151="",ISNUMBER(OFFSET('Sanitation Data'!$H$7,0,10*ROW('Sanitation Data'!H145)))),OFFSET('Sanitation Data'!$H$7,0,10*ROW('Sanitation Data'!H145)),NA())))</f>
        <v>#N/A</v>
      </c>
      <c r="AW151" s="253" t="e">
        <f ca="true">+IF(AND(ISNUMBER(OFFSET('Sanitation Data'!$H$11,0,10*ROW('Sanitation Data'!H145))),DL151="Yes"),OFFSET('Sanitation Data'!$H$11,0,10*ROW('Sanitation Data'!H145)),IF(AND(ISNUMBER(OFFSET('Sanitation Data'!$H$11,0,10*ROW('Sanitation Data'!H145))),DL151="No",ISNUMBER(OFFSET('Sanitation Data'!$H$11,0,10*ROW('Sanitation Data'!H145)))),CONCATENATE("[",ROUND(OFFSET('Sanitation Data'!$H$11,0,10*ROW('Sanitation Data'!H145)),0),"]"),IF(AND(ISNUMBER(OFFSET('Sanitation Data'!$H$11,0,10*ROW('Sanitation Data'!H145))),DL151="",ISNUMBER(OFFSET('Sanitation Data'!$H$11,0,10*ROW('Sanitation Data'!H145)))),OFFSET('Sanitation Data'!$H$11,0,10*ROW('Sanitation Data'!H145)),NA())))</f>
        <v>#N/A</v>
      </c>
      <c r="AX151" s="253" t="e">
        <f ca="true">+IF(AND(ISNUMBER(OFFSET('Sanitation Data'!$H$12,0,10*ROW('Sanitation Data'!H145))),DM151="Yes"),OFFSET('Sanitation Data'!$H$12,0,10*ROW('Sanitation Data'!H145)),IF(AND(ISNUMBER(OFFSET('Sanitation Data'!$H$12,0,10*ROW('Sanitation Data'!H145))),DM151="No",ISNUMBER(OFFSET('Sanitation Data'!$H$12,0,10*ROW('Sanitation Data'!H145)))),CONCATENATE("[",ROUND(OFFSET('Sanitation Data'!$H$12,0,10*ROW('Sanitation Data'!H145)),0),"]"),IF(AND(ISNUMBER(OFFSET('Sanitation Data'!$H$12,0,10*ROW('Sanitation Data'!H145))),DM151="",ISNUMBER(OFFSET('Sanitation Data'!$H$12,0,10*ROW('Sanitation Data'!H145)))),OFFSET('Sanitation Data'!$H$12,0,10*ROW('Sanitation Data'!H145)),NA())))</f>
        <v>#N/A</v>
      </c>
      <c r="AY151" s="253" t="e">
        <f ca="true">+IF(AND(ISNUMBER(OFFSET('Sanitation Data'!$H$13,0,10*ROW('Sanitation Data'!H145))),DN151="Yes"),OFFSET('Sanitation Data'!$H$13,0,10*ROW('Sanitation Data'!H145)),IF(AND(ISNUMBER(OFFSET('Sanitation Data'!$H$13,0,10*ROW('Sanitation Data'!H145))),DN151="No",ISNUMBER(OFFSET('Sanitation Data'!$H$13,0,10*ROW('Sanitation Data'!H145)))),CONCATENATE("[",ROUND(OFFSET('Sanitation Data'!$H$13,0,10*ROW('Sanitation Data'!H145)),0),"]"),IF(AND(ISNUMBER(OFFSET('Sanitation Data'!$H$13,0,10*ROW('Sanitation Data'!H145))),DN151="",ISNUMBER(OFFSET('Sanitation Data'!$H$13,0,10*ROW('Sanitation Data'!H145)))),OFFSET('Sanitation Data'!$H$13,0,10*ROW('Sanitation Data'!H145)),NA())))</f>
        <v>#N/A</v>
      </c>
      <c r="AZ151" s="254" t="e">
        <f ca="true">+IF(AND(ISNUMBER(OFFSET('Hygiene Data'!$C$6,0,10*ROW('Hygiene Data'!C145))),DO151="Yes"),OFFSET('Hygiene Data'!$C$6,0,10*ROW('Hygiene Data'!C145)),IF(AND(ISNUMBER(OFFSET('Hygiene Data'!$C$6,0,10*ROW('Hygiene Data'!C145))),DO151="No",ISNUMBER(OFFSET('Hygiene Data'!$C$6,0,10*ROW('Hygiene Data'!C145)))),CONCATENATE("[",ROUND(OFFSET('Hygiene Data'!$C$6,0,10*ROW('Hygiene Data'!C145)),0),"]"),IF(AND(ISNUMBER(OFFSET('Hygiene Data'!$C$6,0,10*ROW('Hygiene Data'!C145))),DO151="",ISNUMBER(OFFSET('Hygiene Data'!$C$6,0,10*ROW('Hygiene Data'!C145)))),OFFSET('Hygiene Data'!$C$6,0,10*ROW('Hygiene Data'!C145)),NA())))</f>
        <v>#N/A</v>
      </c>
      <c r="BA151" s="254" t="e">
        <f ca="true">+IF(AND(ISNUMBER(OFFSET('Hygiene Data'!$C$8,0,10*ROW('Hygiene Data'!C145))),DP151="Yes"),OFFSET('Hygiene Data'!$C$8,0,10*ROW('Hygiene Data'!C145)),IF(AND(ISNUMBER(OFFSET('Hygiene Data'!$C$8,0,10*ROW('Hygiene Data'!C145))),DP151="No",ISNUMBER(OFFSET('Hygiene Data'!$C$8,0,10*ROW('Hygiene Data'!C145)))),CONCATENATE("[",ROUND(OFFSET('Hygiene Data'!$C$8,0,10*ROW('Hygiene Data'!C145)),0),"]"),IF(AND(ISNUMBER(OFFSET('Hygiene Data'!$C$8,0,10*ROW('Hygiene Data'!C145))),DP151="",ISNUMBER(OFFSET('Hygiene Data'!$C$8,0,10*ROW('Hygiene Data'!C145)))),OFFSET('Hygiene Data'!$C$8,0,10*ROW('Hygiene Data'!C145)),NA())))</f>
        <v>#N/A</v>
      </c>
      <c r="BB151" s="254" t="e">
        <f ca="true">+IF(AND(ISNUMBER(OFFSET('Hygiene Data'!$C$10,0,10*ROW('Hygiene Data'!C145))),DQ151="Yes"),OFFSET('Hygiene Data'!$C$10,0,10*ROW('Hygiene Data'!C145)),IF(AND(ISNUMBER(OFFSET('Hygiene Data'!$C$10,0,10*ROW('Hygiene Data'!C145))),DQ151="No",ISNUMBER(OFFSET('Hygiene Data'!$C$10,0,10*ROW('Hygiene Data'!C145)))),CONCATENATE("[",ROUND(OFFSET('Hygiene Data'!$C$10,0,10*ROW('Hygiene Data'!C145)),0),"]"),IF(AND(ISNUMBER(OFFSET('Hygiene Data'!$C$10,0,10*ROW('Hygiene Data'!C145))),DQ151="",ISNUMBER(OFFSET('Hygiene Data'!$C$10,0,10*ROW('Hygiene Data'!C145)))),OFFSET('Hygiene Data'!$C$10,0,10*ROW('Hygiene Data'!C145)),NA())))</f>
        <v>#N/A</v>
      </c>
      <c r="BC151" s="254" t="e">
        <f ca="true">+IF(AND(ISNUMBER(OFFSET('Hygiene Data'!$D$6,0,10*ROW('Hygiene Data'!D145))),DR151="Yes"),OFFSET('Hygiene Data'!$D$6,0,10*ROW('Hygiene Data'!D145)),IF(AND(ISNUMBER(OFFSET('Hygiene Data'!$D$6,0,10*ROW('Hygiene Data'!D145))),DR151="No",ISNUMBER(OFFSET('Hygiene Data'!$D$6,0,10*ROW('Hygiene Data'!D145)))),CONCATENATE("[",ROUND(OFFSET('Hygiene Data'!$D$6,0,10*ROW('Hygiene Data'!D145)),0),"]"),IF(AND(ISNUMBER(OFFSET('Hygiene Data'!$D$6,0,10*ROW('Hygiene Data'!D145))),DR151="",ISNUMBER(OFFSET('Hygiene Data'!$D$6,0,10*ROW('Hygiene Data'!D145)))),OFFSET('Hygiene Data'!$D$6,0,10*ROW('Hygiene Data'!D145)),NA())))</f>
        <v>#N/A</v>
      </c>
      <c r="BD151" s="254" t="e">
        <f ca="true">+IF(AND(ISNUMBER(OFFSET('Hygiene Data'!$D$8,0,10*ROW('Hygiene Data'!D145))),DS151="Yes"),OFFSET('Hygiene Data'!$D$8,0,10*ROW('Hygiene Data'!D145)),IF(AND(ISNUMBER(OFFSET('Hygiene Data'!$D$8,0,10*ROW('Hygiene Data'!D145))),DS151="No",ISNUMBER(OFFSET('Hygiene Data'!$D$8,0,10*ROW('Hygiene Data'!D145)))),CONCATENATE("[",ROUND(OFFSET('Hygiene Data'!$D$8,0,10*ROW('Hygiene Data'!D145)),0),"]"),IF(AND(ISNUMBER(OFFSET('Hygiene Data'!$D$8,0,10*ROW('Hygiene Data'!D145))),DS151="",ISNUMBER(OFFSET('Hygiene Data'!$D$8,0,10*ROW('Hygiene Data'!D145)))),OFFSET('Hygiene Data'!$D$8,0,10*ROW('Hygiene Data'!D145)),NA())))</f>
        <v>#N/A</v>
      </c>
      <c r="BE151" s="254" t="e">
        <f ca="true">+IF(AND(ISNUMBER(OFFSET('Hygiene Data'!$D$10,0,10*ROW('Hygiene Data'!D145))),DT151="Yes"),OFFSET('Hygiene Data'!$D$10,0,10*ROW('Hygiene Data'!D145)),IF(AND(ISNUMBER(OFFSET('Hygiene Data'!$D$10,0,10*ROW('Hygiene Data'!D145))),DT151="No",ISNUMBER(OFFSET('Hygiene Data'!$D$10,0,10*ROW('Hygiene Data'!D145)))),CONCATENATE("[",ROUND(OFFSET('Hygiene Data'!$D$10,0,10*ROW('Hygiene Data'!D145)),0),"]"),IF(AND(ISNUMBER(OFFSET('Hygiene Data'!$D$10,0,10*ROW('Hygiene Data'!D145))),DT151="",ISNUMBER(OFFSET('Hygiene Data'!$D$10,0,10*ROW('Hygiene Data'!D145)))),OFFSET('Hygiene Data'!$D$10,0,10*ROW('Hygiene Data'!D145)),NA())))</f>
        <v>#N/A</v>
      </c>
      <c r="BF151" s="254" t="e">
        <f ca="true">+IF(AND(ISNUMBER(OFFSET('Hygiene Data'!$E$6,0,10*ROW('Hygiene Data'!E145))),DU151="Yes"),OFFSET('Hygiene Data'!$E$6,0,10*ROW('Hygiene Data'!E145)),IF(AND(ISNUMBER(OFFSET('Hygiene Data'!$E$6,0,10*ROW('Hygiene Data'!E145))),DU151="No",ISNUMBER(OFFSET('Hygiene Data'!$E$6,0,10*ROW('Hygiene Data'!E145)))),CONCATENATE("[",ROUND(OFFSET('Hygiene Data'!$E$6,0,10*ROW('Hygiene Data'!E145)),0),"]"),IF(AND(ISNUMBER(OFFSET('Hygiene Data'!$E$6,0,10*ROW('Hygiene Data'!E145))),DU151="",ISNUMBER(OFFSET('Hygiene Data'!$E$6,0,10*ROW('Hygiene Data'!E145)))),OFFSET('Hygiene Data'!$E$6,0,10*ROW('Hygiene Data'!E145)),NA())))</f>
        <v>#N/A</v>
      </c>
      <c r="BG151" s="254" t="e">
        <f ca="true">+IF(AND(ISNUMBER(OFFSET('Hygiene Data'!$E$8,0,10*ROW('Hygiene Data'!E145))),DV151="Yes"),OFFSET('Hygiene Data'!$E$8,0,10*ROW('Hygiene Data'!E145)),IF(AND(ISNUMBER(OFFSET('Hygiene Data'!$E$8,0,10*ROW('Hygiene Data'!E145))),DV151="No",ISNUMBER(OFFSET('Hygiene Data'!$E$8,0,10*ROW('Hygiene Data'!E145)))),CONCATENATE("[",ROUND(OFFSET('Hygiene Data'!$E$8,0,10*ROW('Hygiene Data'!E145)),0),"]"),IF(AND(ISNUMBER(OFFSET('Hygiene Data'!$E$8,0,10*ROW('Hygiene Data'!E145))),DV151="",ISNUMBER(OFFSET('Hygiene Data'!$E$8,0,10*ROW('Hygiene Data'!E145)))),OFFSET('Hygiene Data'!$E$8,0,10*ROW('Hygiene Data'!E145)),NA())))</f>
        <v>#N/A</v>
      </c>
      <c r="BH151" s="254" t="e">
        <f ca="true">+IF(AND(ISNUMBER(OFFSET('Hygiene Data'!$E$10,0,10*ROW('Hygiene Data'!E145))),DW151="Yes"),OFFSET('Hygiene Data'!$E$10,0,10*ROW('Hygiene Data'!E145)),IF(AND(ISNUMBER(OFFSET('Hygiene Data'!$E$10,0,10*ROW('Hygiene Data'!E145))),DW151="No",ISNUMBER(OFFSET('Hygiene Data'!$E$10,0,10*ROW('Hygiene Data'!E145)))),CONCATENATE("[",ROUND(OFFSET('Hygiene Data'!$E$10,0,10*ROW('Hygiene Data'!E145)),0),"]"),IF(AND(ISNUMBER(OFFSET('Hygiene Data'!$E$10,0,10*ROW('Hygiene Data'!E145))),DW151="",ISNUMBER(OFFSET('Hygiene Data'!$E$10,0,10*ROW('Hygiene Data'!E145)))),OFFSET('Hygiene Data'!$E$10,0,10*ROW('Hygiene Data'!E145)),NA())))</f>
        <v>#N/A</v>
      </c>
      <c r="BI151" s="254" t="e">
        <f ca="true">+IF(AND(ISNUMBER(OFFSET('Hygiene Data'!$F$6,0,10*ROW('Hygiene Data'!F145))),DX151="Yes"),OFFSET('Hygiene Data'!$F$6,0,10*ROW('Hygiene Data'!F145)),IF(AND(ISNUMBER(OFFSET('Hygiene Data'!$F$6,0,10*ROW('Hygiene Data'!F145))),DX151="No",ISNUMBER(OFFSET('Hygiene Data'!$F$6,0,10*ROW('Hygiene Data'!F145)))),CONCATENATE("[",ROUND(OFFSET('Hygiene Data'!$F$6,0,10*ROW('Hygiene Data'!F145)),0),"]"),IF(AND(ISNUMBER(OFFSET('Hygiene Data'!$F$6,0,10*ROW('Hygiene Data'!F145))),DX151="",ISNUMBER(OFFSET('Hygiene Data'!$F$6,0,10*ROW('Hygiene Data'!F145)))),OFFSET('Hygiene Data'!$F$6,0,10*ROW('Hygiene Data'!F145)),NA())))</f>
        <v>#N/A</v>
      </c>
      <c r="BJ151" s="254" t="e">
        <f ca="true">+IF(AND(ISNUMBER(OFFSET('Hygiene Data'!$F$8,0,10*ROW('Hygiene Data'!F145))),DY151="Yes"),OFFSET('Hygiene Data'!$F$8,0,10*ROW('Hygiene Data'!F145)),IF(AND(ISNUMBER(OFFSET('Hygiene Data'!$F$8,0,10*ROW('Hygiene Data'!F145))),DY151="No",ISNUMBER(OFFSET('Hygiene Data'!$F$8,0,10*ROW('Hygiene Data'!F145)))),CONCATENATE("[",ROUND(OFFSET('Hygiene Data'!$F$8,0,10*ROW('Hygiene Data'!F145)),0),"]"),IF(AND(ISNUMBER(OFFSET('Hygiene Data'!$F$8,0,10*ROW('Hygiene Data'!F145))),DY151="",ISNUMBER(OFFSET('Hygiene Data'!$F$8,0,10*ROW('Hygiene Data'!F145)))),OFFSET('Hygiene Data'!$F$8,0,10*ROW('Hygiene Data'!F145)),NA())))</f>
        <v>#N/A</v>
      </c>
      <c r="BK151" s="254" t="e">
        <f ca="true">+IF(AND(ISNUMBER(OFFSET('Hygiene Data'!$F$10,0,10*ROW('Hygiene Data'!F145))),DZ151="Yes"),OFFSET('Hygiene Data'!$F$10,0,10*ROW('Hygiene Data'!F145)),IF(AND(ISNUMBER(OFFSET('Hygiene Data'!$F$10,0,10*ROW('Hygiene Data'!F145))),DZ151="No",ISNUMBER(OFFSET('Hygiene Data'!$F$10,0,10*ROW('Hygiene Data'!F145)))),CONCATENATE("[",ROUND(OFFSET('Hygiene Data'!$F$10,0,10*ROW('Hygiene Data'!F145)),0),"]"),IF(AND(ISNUMBER(OFFSET('Hygiene Data'!$F$10,0,10*ROW('Hygiene Data'!F145))),DZ151="",ISNUMBER(OFFSET('Hygiene Data'!$F$10,0,10*ROW('Hygiene Data'!F145)))),OFFSET('Hygiene Data'!$F$10,0,10*ROW('Hygiene Data'!F145)),NA())))</f>
        <v>#N/A</v>
      </c>
      <c r="BL151" s="254" t="e">
        <f ca="true">+IF(AND(ISNUMBER(OFFSET('Hygiene Data'!$G$6,0,10*ROW('Hygiene Data'!G145))),EA151="Yes"),OFFSET('Hygiene Data'!$G$6,0,10*ROW('Hygiene Data'!G145)),IF(AND(ISNUMBER(OFFSET('Hygiene Data'!$G$6,0,10*ROW('Hygiene Data'!G145))),EA151="No",ISNUMBER(OFFSET('Hygiene Data'!$G$6,0,10*ROW('Hygiene Data'!G145)))),CONCATENATE("[",ROUND(OFFSET('Hygiene Data'!$G$6,0,10*ROW('Hygiene Data'!G145)),0),"]"),IF(AND(ISNUMBER(OFFSET('Hygiene Data'!$G$6,0,10*ROW('Hygiene Data'!G145))),EA151="",ISNUMBER(OFFSET('Hygiene Data'!$G$6,0,10*ROW('Hygiene Data'!G145)))),OFFSET('Hygiene Data'!$G$6,0,10*ROW('Hygiene Data'!G145)),NA())))</f>
        <v>#N/A</v>
      </c>
      <c r="BM151" s="254" t="e">
        <f ca="true">+IF(AND(ISNUMBER(OFFSET('Hygiene Data'!$G$8,0,10*ROW('Hygiene Data'!G145))),EB151="Yes"),OFFSET('Hygiene Data'!$G$8,0,10*ROW('Hygiene Data'!G145)),IF(AND(ISNUMBER(OFFSET('Hygiene Data'!$G$8,0,10*ROW('Hygiene Data'!G145))),EB151="No",ISNUMBER(OFFSET('Hygiene Data'!$G$8,0,10*ROW('Hygiene Data'!G145)))),CONCATENATE("[",ROUND(OFFSET('Hygiene Data'!$G$8,0,10*ROW('Hygiene Data'!G145)),0),"]"),IF(AND(ISNUMBER(OFFSET('Hygiene Data'!$G$8,0,10*ROW('Hygiene Data'!G145))),EB151="",ISNUMBER(OFFSET('Hygiene Data'!$G$8,0,10*ROW('Hygiene Data'!G145)))),OFFSET('Hygiene Data'!$G$8,0,10*ROW('Hygiene Data'!G145)),NA())))</f>
        <v>#N/A</v>
      </c>
      <c r="BN151" s="254" t="e">
        <f ca="true">+IF(AND(ISNUMBER(OFFSET('Hygiene Data'!$G$10,0,10*ROW('Hygiene Data'!G145))),EC151="Yes"),OFFSET('Hygiene Data'!$G$10,0,10*ROW('Hygiene Data'!G145)),IF(AND(ISNUMBER(OFFSET('Hygiene Data'!$G$10,0,10*ROW('Hygiene Data'!G145))),EC151="No",ISNUMBER(OFFSET('Hygiene Data'!$G$10,0,10*ROW('Hygiene Data'!G145)))),CONCATENATE("[",ROUND(OFFSET('Hygiene Data'!$G$10,0,10*ROW('Hygiene Data'!G145)),0),"]"),IF(AND(ISNUMBER(OFFSET('Hygiene Data'!$G$10,0,10*ROW('Hygiene Data'!G145))),EC151="",ISNUMBER(OFFSET('Hygiene Data'!$G$10,0,10*ROW('Hygiene Data'!G145)))),OFFSET('Hygiene Data'!$G$10,0,10*ROW('Hygiene Data'!G145)),NA())))</f>
        <v>#N/A</v>
      </c>
      <c r="BO151" s="254" t="e">
        <f ca="true">+IF(AND(ISNUMBER(OFFSET('Hygiene Data'!$H$6,0,10*ROW('Hygiene Data'!H145))),ED151="Yes"),OFFSET('Hygiene Data'!$H$6,0,10*ROW('Hygiene Data'!H145)),IF(AND(ISNUMBER(OFFSET('Hygiene Data'!$H$6,0,10*ROW('Hygiene Data'!H145))),ED151="No",ISNUMBER(OFFSET('Hygiene Data'!$H$6,0,10*ROW('Hygiene Data'!H145)))),CONCATENATE("[",ROUND(OFFSET('Hygiene Data'!$H$6,0,10*ROW('Hygiene Data'!H145)),0),"]"),IF(AND(ISNUMBER(OFFSET('Hygiene Data'!$H$6,0,10*ROW('Hygiene Data'!H145))),ED151="",ISNUMBER(OFFSET('Hygiene Data'!$H$6,0,10*ROW('Hygiene Data'!H145)))),OFFSET('Hygiene Data'!$H$6,0,10*ROW('Hygiene Data'!H145)),NA())))</f>
        <v>#N/A</v>
      </c>
      <c r="BP151" s="254" t="e">
        <f ca="true">+IF(AND(ISNUMBER(OFFSET('Hygiene Data'!$H$8,0,10*ROW('Hygiene Data'!H145))),EE151="Yes"),OFFSET('Hygiene Data'!$H$8,0,10*ROW('Hygiene Data'!H145)),IF(AND(ISNUMBER(OFFSET('Hygiene Data'!$H$8,0,10*ROW('Hygiene Data'!H145))),EE151="No",ISNUMBER(OFFSET('Hygiene Data'!$H$8,0,10*ROW('Hygiene Data'!H145)))),CONCATENATE("[",ROUND(OFFSET('Hygiene Data'!$H$8,0,10*ROW('Hygiene Data'!H145)),0),"]"),IF(AND(ISNUMBER(OFFSET('Hygiene Data'!$H$8,0,10*ROW('Hygiene Data'!H145))),EE151="",ISNUMBER(OFFSET('Hygiene Data'!$H$8,0,10*ROW('Hygiene Data'!H145)))),OFFSET('Hygiene Data'!$H$8,0,10*ROW('Hygiene Data'!H145)),NA())))</f>
        <v>#N/A</v>
      </c>
      <c r="BQ151" s="254" t="e">
        <f ca="true">+IF(AND(ISNUMBER(OFFSET('Hygiene Data'!$H$10,0,10*ROW('Hygiene Data'!H145))),EF151="Yes"),OFFSET('Hygiene Data'!$H$10,0,10*ROW('Hygiene Data'!H145)),IF(AND(ISNUMBER(OFFSET('Hygiene Data'!$H$10,0,10*ROW('Hygiene Data'!H145))),EF151="No",ISNUMBER(OFFSET('Hygiene Data'!$H$10,0,10*ROW('Hygiene Data'!H145)))),CONCATENATE("[",ROUND(OFFSET('Hygiene Data'!$H$10,0,10*ROW('Hygiene Data'!H145)),0),"]"),IF(AND(ISNUMBER(OFFSET('Hygiene Data'!$H$10,0,10*ROW('Hygiene Data'!H145))),EF151="",ISNUMBER(OFFSET('Hygiene Data'!$H$10,0,10*ROW('Hygiene Data'!H145)))),OFFSET('Hygiene Data'!$H$10,0,10*ROW('Hygiene Data'!H145)),NA())))</f>
        <v>#N/A</v>
      </c>
      <c r="BS151" s="36" t="str">
        <f ca="true">+IF(OFFSET('Water Data'!$C$28,0,10*ROW('Water Data'!C145))="","",OFFSET('Water Data'!$C$28,0,10*ROW('Water Data'!C145)))</f>
        <v/>
      </c>
      <c r="BT151" s="36" t="str">
        <f ca="true">+IF(OFFSET('Water Data'!$C$29,0,10*ROW('Water Data'!C145))="","",OFFSET('Water Data'!$C$29,0,10*ROW('Water Data'!C145)))</f>
        <v/>
      </c>
      <c r="BU151" s="36" t="str">
        <f ca="true">+IF(OFFSET('Water Data'!$C$30,0,10*ROW('Water Data'!C145))="","",OFFSET('Water Data'!$C$30,0,10*ROW('Water Data'!C145)))</f>
        <v/>
      </c>
      <c r="BV151" s="36" t="str">
        <f ca="true">+IF(OFFSET('Water Data'!$D$28,0,10*ROW('Water Data'!D145))="","",OFFSET('Water Data'!$D$28,0,10*ROW('Water Data'!D145)))</f>
        <v/>
      </c>
      <c r="BW151" s="36" t="str">
        <f ca="true">+IF(OFFSET('Water Data'!$D$29,0,10*ROW('Water Data'!D145))="","",OFFSET('Water Data'!$D$29,0,10*ROW('Water Data'!D145)))</f>
        <v/>
      </c>
      <c r="BX151" s="36" t="str">
        <f ca="true">+IF(OFFSET('Water Data'!$D$30,0,10*ROW('Water Data'!D145))="","",OFFSET('Water Data'!$D$30,0,10*ROW('Water Data'!D145)))</f>
        <v/>
      </c>
      <c r="BY151" s="36" t="str">
        <f ca="true">+IF(OFFSET('Water Data'!$E$28,0,10*ROW('Water Data'!E145))="","",OFFSET('Water Data'!$E$28,0,10*ROW('Water Data'!E145)))</f>
        <v/>
      </c>
      <c r="BZ151" s="36" t="str">
        <f ca="true">+IF(OFFSET('Water Data'!$E$29,0,10*ROW('Water Data'!E145))="","",OFFSET('Water Data'!$E$29,0,10*ROW('Water Data'!E145)))</f>
        <v/>
      </c>
      <c r="CA151" s="36" t="str">
        <f ca="true">+IF(OFFSET('Water Data'!$E$30,0,10*ROW('Water Data'!E145))="","",OFFSET('Water Data'!$E$30,0,10*ROW('Water Data'!E145)))</f>
        <v/>
      </c>
      <c r="CB151" s="36" t="str">
        <f ca="true">+IF(OFFSET('Water Data'!$F$28,0,10*ROW('Water Data'!F145))="","",OFFSET('Water Data'!$F$28,0,10*ROW('Water Data'!F145)))</f>
        <v/>
      </c>
      <c r="CC151" s="36" t="str">
        <f ca="true">+IF(OFFSET('Water Data'!$F$29,0,10*ROW('Water Data'!F145))="","",OFFSET('Water Data'!$F$29,0,10*ROW('Water Data'!F145)))</f>
        <v/>
      </c>
      <c r="CD151" s="36" t="str">
        <f ca="true">+IF(OFFSET('Water Data'!$F$30,0,10*ROW('Water Data'!F145))="","",OFFSET('Water Data'!$F$30,0,10*ROW('Water Data'!F145)))</f>
        <v/>
      </c>
      <c r="CE151" s="36" t="str">
        <f ca="true">+IF(OFFSET('Water Data'!$G$28,0,10*ROW('Water Data'!G145))="","",OFFSET('Water Data'!$G$28,0,10*ROW('Water Data'!G145)))</f>
        <v/>
      </c>
      <c r="CF151" s="36" t="str">
        <f ca="true">+IF(OFFSET('Water Data'!$G$29,0,10*ROW('Water Data'!G145))="","",OFFSET('Water Data'!$G$29,0,10*ROW('Water Data'!G145)))</f>
        <v/>
      </c>
      <c r="CG151" s="36" t="str">
        <f ca="true">+IF(OFFSET('Water Data'!$G$30,0,10*ROW('Water Data'!G145))="","",OFFSET('Water Data'!$G$30,0,10*ROW('Water Data'!G145)))</f>
        <v/>
      </c>
      <c r="CH151" s="36" t="str">
        <f ca="true">+IF(OFFSET('Water Data'!$H$28,0,10*ROW('Water Data'!H145))="","",OFFSET('Water Data'!$H$28,0,10*ROW('Water Data'!H145)))</f>
        <v/>
      </c>
      <c r="CI151" s="36" t="str">
        <f ca="true">+IF(OFFSET('Water Data'!$H$29,0,10*ROW('Water Data'!H145))="","",OFFSET('Water Data'!$H$29,0,10*ROW('Water Data'!H145)))</f>
        <v/>
      </c>
      <c r="CJ151" s="36" t="str">
        <f ca="true">+IF(OFFSET('Water Data'!$H$30,0,10*ROW('Water Data'!H145))="","",OFFSET('Water Data'!$H$30,0,10*ROW('Water Data'!H145)))</f>
        <v/>
      </c>
      <c r="CK151" s="36" t="str">
        <f ca="true">+IF(OFFSET('Sanitation Data'!$C$29,0,10*ROW('Sanitation Data'!C145))="","",OFFSET('Sanitation Data'!$C$29,0,10*ROW('Sanitation Data'!C145)))</f>
        <v/>
      </c>
      <c r="CL151" s="36" t="str">
        <f ca="true">+IF(OFFSET('Sanitation Data'!$C$30,0,10*ROW('Sanitation Data'!C145))="","",OFFSET('Sanitation Data'!$C$30,0,10*ROW('Sanitation Data'!C145)))</f>
        <v/>
      </c>
      <c r="CM151" s="36" t="str">
        <f ca="true">+IF(OFFSET('Sanitation Data'!$C$31,0,10*ROW('Sanitation Data'!C145))="","",OFFSET('Sanitation Data'!$C$31,0,10*ROW('Sanitation Data'!C145)))</f>
        <v/>
      </c>
      <c r="CN151" s="36" t="str">
        <f ca="true">+IF(OFFSET('Sanitation Data'!$C$32,0,10*ROW('Sanitation Data'!C145))="","",OFFSET('Sanitation Data'!$C$32,0,10*ROW('Sanitation Data'!C145)))</f>
        <v/>
      </c>
      <c r="CO151" s="36" t="str">
        <f ca="true">+IF(OFFSET('Sanitation Data'!$C$33,0,10*ROW('Sanitation Data'!C145))="","",OFFSET('Sanitation Data'!$C$33,0,10*ROW('Sanitation Data'!C145)))</f>
        <v/>
      </c>
      <c r="CP151" s="36" t="str">
        <f ca="true">+IF(OFFSET('Sanitation Data'!$D$29,0,10*ROW('Sanitation Data'!D145))="","",OFFSET('Sanitation Data'!$D$29,0,10*ROW('Sanitation Data'!D145)))</f>
        <v/>
      </c>
      <c r="CQ151" s="36" t="str">
        <f ca="true">+IF(OFFSET('Sanitation Data'!$D$30,0,10*ROW('Sanitation Data'!D145))="","",OFFSET('Sanitation Data'!$D$30,0,10*ROW('Sanitation Data'!D145)))</f>
        <v/>
      </c>
      <c r="CR151" s="36" t="str">
        <f ca="true">+IF(OFFSET('Sanitation Data'!$D$31,0,10*ROW('Sanitation Data'!D145))="","",OFFSET('Sanitation Data'!$D$31,0,10*ROW('Sanitation Data'!D145)))</f>
        <v/>
      </c>
      <c r="CS151" s="36" t="str">
        <f ca="true">+IF(OFFSET('Sanitation Data'!$D$32,0,10*ROW('Sanitation Data'!D145))="","",OFFSET('Sanitation Data'!$D$32,0,10*ROW('Sanitation Data'!D145)))</f>
        <v/>
      </c>
      <c r="CT151" s="36" t="str">
        <f ca="true">+IF(OFFSET('Sanitation Data'!$D$33,0,10*ROW('Sanitation Data'!D145))="","",OFFSET('Sanitation Data'!$D$33,0,10*ROW('Sanitation Data'!D145)))</f>
        <v/>
      </c>
      <c r="CU151" s="36" t="str">
        <f ca="true">+IF(OFFSET('Sanitation Data'!$E$29,0,10*ROW('Sanitation Data'!E145))="","",OFFSET('Sanitation Data'!$E$29,0,10*ROW('Sanitation Data'!E145)))</f>
        <v/>
      </c>
      <c r="CV151" s="36" t="str">
        <f ca="true">+IF(OFFSET('Sanitation Data'!$E$30,0,10*ROW('Sanitation Data'!E145))="","",OFFSET('Sanitation Data'!$E$30,0,10*ROW('Sanitation Data'!E145)))</f>
        <v/>
      </c>
      <c r="CW151" s="36" t="str">
        <f ca="true">+IF(OFFSET('Sanitation Data'!$E$31,0,10*ROW('Sanitation Data'!E145))="","",OFFSET('Sanitation Data'!$E$31,0,10*ROW('Sanitation Data'!E145)))</f>
        <v/>
      </c>
      <c r="CX151" s="36" t="str">
        <f ca="true">+IF(OFFSET('Sanitation Data'!$E$32,0,10*ROW('Sanitation Data'!E145))="","",OFFSET('Sanitation Data'!$E$32,0,10*ROW('Sanitation Data'!E145)))</f>
        <v/>
      </c>
      <c r="CY151" s="36" t="str">
        <f ca="true">+IF(OFFSET('Sanitation Data'!$E$33,0,10*ROW('Sanitation Data'!E145))="","",OFFSET('Sanitation Data'!$E$33,0,10*ROW('Sanitation Data'!E145)))</f>
        <v/>
      </c>
      <c r="CZ151" s="36" t="str">
        <f ca="true">+IF(OFFSET('Sanitation Data'!$F$29,0,10*ROW('Sanitation Data'!F145))="","",OFFSET('Sanitation Data'!$F$29,0,10*ROW('Sanitation Data'!F145)))</f>
        <v/>
      </c>
      <c r="DA151" s="36" t="str">
        <f ca="true">+IF(OFFSET('Sanitation Data'!$F$30,0,10*ROW('Sanitation Data'!F145))="","",OFFSET('Sanitation Data'!$F$30,0,10*ROW('Sanitation Data'!F145)))</f>
        <v/>
      </c>
      <c r="DB151" s="36" t="str">
        <f ca="true">+IF(OFFSET('Sanitation Data'!$F$31,0,10*ROW('Sanitation Data'!F145))="","",OFFSET('Sanitation Data'!$F$31,0,10*ROW('Sanitation Data'!F145)))</f>
        <v/>
      </c>
      <c r="DC151" s="36" t="str">
        <f ca="true">+IF(OFFSET('Sanitation Data'!$F$32,0,10*ROW('Sanitation Data'!F145))="","",OFFSET('Sanitation Data'!$F$32,0,10*ROW('Sanitation Data'!F145)))</f>
        <v/>
      </c>
      <c r="DD151" s="36" t="str">
        <f ca="true">+IF(OFFSET('Sanitation Data'!$F$33,0,10*ROW('Sanitation Data'!F145))="","",OFFSET('Sanitation Data'!$F$33,0,10*ROW('Sanitation Data'!F145)))</f>
        <v/>
      </c>
      <c r="DE151" s="36" t="str">
        <f ca="true">+IF(OFFSET('Sanitation Data'!$G$29,0,10*ROW('Sanitation Data'!G145))="","",OFFSET('Sanitation Data'!$G$29,0,10*ROW('Sanitation Data'!G145)))</f>
        <v/>
      </c>
      <c r="DF151" s="36" t="str">
        <f ca="true">+IF(OFFSET('Sanitation Data'!$G$30,0,10*ROW('Sanitation Data'!G145))="","",OFFSET('Sanitation Data'!$G$30,0,10*ROW('Sanitation Data'!G145)))</f>
        <v/>
      </c>
      <c r="DG151" s="36" t="str">
        <f ca="true">+IF(OFFSET('Sanitation Data'!$G$31,0,10*ROW('Sanitation Data'!G145))="","",OFFSET('Sanitation Data'!$G$31,0,10*ROW('Sanitation Data'!G145)))</f>
        <v/>
      </c>
      <c r="DH151" s="36" t="str">
        <f ca="true">+IF(OFFSET('Sanitation Data'!$G$32,0,10*ROW('Sanitation Data'!G145))="","",OFFSET('Sanitation Data'!$G$32,0,10*ROW('Sanitation Data'!G145)))</f>
        <v/>
      </c>
      <c r="DI151" s="36" t="str">
        <f ca="true">+IF(OFFSET('Sanitation Data'!$G$33,0,10*ROW('Sanitation Data'!G145))="","",OFFSET('Sanitation Data'!$G$33,0,10*ROW('Sanitation Data'!G145)))</f>
        <v/>
      </c>
      <c r="DJ151" s="36" t="str">
        <f ca="true">+IF(OFFSET('Sanitation Data'!$H$29,0,10*ROW('Sanitation Data'!H145))="","",OFFSET('Sanitation Data'!$H$29,0,10*ROW('Sanitation Data'!H145)))</f>
        <v/>
      </c>
      <c r="DK151" s="36" t="str">
        <f ca="true">+IF(OFFSET('Sanitation Data'!$H$30,0,10*ROW('Sanitation Data'!H145))="","",OFFSET('Sanitation Data'!$H$30,0,10*ROW('Sanitation Data'!H145)))</f>
        <v/>
      </c>
      <c r="DL151" s="36" t="str">
        <f ca="true">+IF(OFFSET('Sanitation Data'!$H$31,0,10*ROW('Sanitation Data'!H145))="","",OFFSET('Sanitation Data'!$H$31,0,10*ROW('Sanitation Data'!H145)))</f>
        <v/>
      </c>
      <c r="DM151" s="36" t="str">
        <f ca="true">+IF(OFFSET('Sanitation Data'!$H$32,0,10*ROW('Sanitation Data'!H145))="","",OFFSET('Sanitation Data'!$H$32,0,10*ROW('Sanitation Data'!H145)))</f>
        <v/>
      </c>
      <c r="DN151" s="36" t="str">
        <f ca="true">+IF(OFFSET('Sanitation Data'!$H$33,0,10*ROW('Sanitation Data'!H145))="","",OFFSET('Sanitation Data'!$H$33,0,10*ROW('Sanitation Data'!H145)))</f>
        <v/>
      </c>
      <c r="DO151" s="36" t="str">
        <f ca="true">+IF(OFFSET('Hygiene Data'!$C$12,0,10*ROW('Hygiene Data'!C145))="","",OFFSET('Hygiene Data'!$C$12,0,10*ROW('Hygiene Data'!C145)))</f>
        <v/>
      </c>
      <c r="DP151" s="36" t="str">
        <f ca="true">+IF(OFFSET('Hygiene Data'!$C$13,0,10*ROW('Hygiene Data'!C145))="","",OFFSET('Hygiene Data'!$C$13,0,10*ROW('Hygiene Data'!C145)))</f>
        <v/>
      </c>
      <c r="DQ151" s="36" t="str">
        <f ca="true">+IF(OFFSET('Hygiene Data'!$C$14,0,10*ROW('Hygiene Data'!C145))="","",OFFSET('Hygiene Data'!$C$14,0,10*ROW('Hygiene Data'!C145)))</f>
        <v/>
      </c>
      <c r="DR151" s="36" t="str">
        <f ca="true">+IF(OFFSET('Hygiene Data'!$D$12,0,10*ROW('Hygiene Data'!D145))="","",OFFSET('Hygiene Data'!$D$12,0,10*ROW('Hygiene Data'!D145)))</f>
        <v/>
      </c>
      <c r="DS151" s="36" t="str">
        <f ca="true">+IF(OFFSET('Hygiene Data'!$D$13,0,10*ROW('Hygiene Data'!D145))="","",OFFSET('Hygiene Data'!$D$13,0,10*ROW('Hygiene Data'!D145)))</f>
        <v/>
      </c>
      <c r="DT151" s="36" t="str">
        <f ca="true">+IF(OFFSET('Hygiene Data'!$D$14,0,10*ROW('Hygiene Data'!D145))="","",OFFSET('Hygiene Data'!$D$14,0,10*ROW('Hygiene Data'!D145)))</f>
        <v/>
      </c>
      <c r="DU151" s="36" t="str">
        <f ca="true">+IF(OFFSET('Hygiene Data'!$E$12,0,10*ROW('Hygiene Data'!E145))="","",OFFSET('Hygiene Data'!$E$12,0,10*ROW('Hygiene Data'!E145)))</f>
        <v/>
      </c>
      <c r="DV151" s="36" t="str">
        <f ca="true">+IF(OFFSET('Hygiene Data'!$E$13,0,10*ROW('Hygiene Data'!E145))="","",OFFSET('Hygiene Data'!$E$13,0,10*ROW('Hygiene Data'!E145)))</f>
        <v/>
      </c>
      <c r="DW151" s="36" t="str">
        <f ca="true">+IF(OFFSET('Hygiene Data'!$E$14,0,10*ROW('Hygiene Data'!E145))="","",OFFSET('Hygiene Data'!$E$14,0,10*ROW('Hygiene Data'!E145)))</f>
        <v/>
      </c>
      <c r="DX151" s="36" t="str">
        <f ca="true">+IF(OFFSET('Hygiene Data'!$F$12,0,10*ROW('Hygiene Data'!F145))="","",OFFSET('Hygiene Data'!$F$12,0,10*ROW('Hygiene Data'!F145)))</f>
        <v/>
      </c>
      <c r="DY151" s="36" t="str">
        <f ca="true">+IF(OFFSET('Hygiene Data'!$F$13,0,10*ROW('Hygiene Data'!F145))="","",OFFSET('Hygiene Data'!$F$13,0,10*ROW('Hygiene Data'!F145)))</f>
        <v/>
      </c>
      <c r="DZ151" s="36" t="str">
        <f ca="true">+IF(OFFSET('Hygiene Data'!$F$14,0,10*ROW('Hygiene Data'!F145))="","",OFFSET('Hygiene Data'!$F$14,0,10*ROW('Hygiene Data'!F145)))</f>
        <v/>
      </c>
      <c r="EA151" s="36" t="str">
        <f ca="true">+IF(OFFSET('Hygiene Data'!$G$12,0,10*ROW('Hygiene Data'!G145))="","",OFFSET('Hygiene Data'!$G$12,0,10*ROW('Hygiene Data'!G145)))</f>
        <v/>
      </c>
      <c r="EB151" s="36" t="str">
        <f ca="true">+IF(OFFSET('Hygiene Data'!$G$13,0,10*ROW('Hygiene Data'!G145))="","",OFFSET('Hygiene Data'!$G$13,0,10*ROW('Hygiene Data'!G145)))</f>
        <v/>
      </c>
      <c r="EC151" s="36" t="str">
        <f ca="true">+IF(OFFSET('Hygiene Data'!$G$14,0,10*ROW('Hygiene Data'!G145))="","",OFFSET('Hygiene Data'!$G$14,0,10*ROW('Hygiene Data'!G145)))</f>
        <v/>
      </c>
      <c r="ED151" s="36" t="str">
        <f ca="true">+IF(OFFSET('Hygiene Data'!$H$12,0,10*ROW('Hygiene Data'!H145))="","",OFFSET('Hygiene Data'!$H$12,0,10*ROW('Hygiene Data'!H145)))</f>
        <v/>
      </c>
      <c r="EE151" s="36" t="str">
        <f ca="true">+IF(OFFSET('Hygiene Data'!$H$13,0,10*ROW('Hygiene Data'!H145))="","",OFFSET('Hygiene Data'!$H$13,0,10*ROW('Hygiene Data'!H145)))</f>
        <v/>
      </c>
      <c r="EF151" s="36" t="str">
        <f ca="true">+IF(OFFSET('Hygiene Data'!$H$14,0,10*ROW('Hygiene Data'!H145))="","",OFFSET('Hygiene Data'!$H$14,0,10*ROW('Hygiene Data'!H145)))</f>
        <v/>
      </c>
    </row>
    <row r="152" x14ac:dyDescent="0.2">
      <c r="A152" s="59" t="str">
        <f ca="true">+IF(OFFSET('Water Data'!$B$1,0,10*ROW('Water Data'!B149))="","",OFFSET('Water Data'!$B$1,0,10*ROW('Water Data'!B149)))</f>
        <v/>
      </c>
      <c r="B152" s="59" t="str">
        <f ca="true">+IF(OFFSET('Water Data'!$A$3,0,10*ROW('Water Data'!A149))="","",OFFSET('Water Data'!$A$3,0,10*ROW('Water Data'!A149)))</f>
        <v/>
      </c>
      <c r="C152" s="59" t="str">
        <f ca="true">+IF(OFFSET('Water Data'!$C$3,0,10*ROW('Water Data'!C149))="","",OFFSET('Water Data'!$C$3,0,10*ROW('Water Data'!C149)))</f>
        <v/>
      </c>
      <c r="D152" s="252" t="e">
        <f ca="true">+IF(AND(ISNUMBER(OFFSET('Water Data'!$C$5,0,10*ROW('Water Data'!C146))),BS152="Yes"),100-OFFSET('Water Data'!$C$5,0,10*ROW('Water Data'!C146)),IF(AND(ISNUMBER(OFFSET('Water Data'!$C$5,0,10*ROW('Water Data'!C146))),BS152="No",ISNUMBER(OFFSET('Water Data'!$C$5,0,10*ROW('Water Data'!C146)))),CONCATENATE("[",ROUND(100-OFFSET('Water Data'!$C$5,0,10*ROW('Water Data'!C146)),0),"]"),IF(AND(ISNUMBER(OFFSET('Water Data'!$C$5,0,10*ROW('Water Data'!C146))),BS152="",ISNUMBER(OFFSET('Water Data'!$C$5,0,10*ROW('Water Data'!C146)))),100-OFFSET('Water Data'!$C$5,0,10*ROW('Water Data'!C146)),NA())))</f>
        <v>#N/A</v>
      </c>
      <c r="E152" s="252" t="e">
        <f ca="true">+IF(AND(ISNUMBER(OFFSET('Water Data'!$C$7,0,10*ROW('Water Data'!D146))),BT152="Yes"),OFFSET('Water Data'!$C$7,0,10*ROW('Water Data'!C146)),IF(AND(ISNUMBER(OFFSET('Water Data'!$C$7,0,10*ROW('Water Data'!C146))),BT152="No",ISNUMBER(OFFSET('Water Data'!$C$7,0,10*ROW('Water Data'!C146)))),CONCATENATE("[",ROUND(OFFSET('Water Data'!$C$7,0,10*ROW('Water Data'!C146)),0),"]"),IF(AND(ISNUMBER(OFFSET('Water Data'!$C$7,0,10*ROW('Water Data'!C146))),BT152="",ISNUMBER(OFFSET('Water Data'!$C$7,0,10*ROW('Water Data'!C146)))),OFFSET('Water Data'!$C$7,0,10*ROW('Water Data'!C146)),NA())))</f>
        <v>#N/A</v>
      </c>
      <c r="F152" s="252" t="e">
        <f ca="true">+IF(AND(ISNUMBER(OFFSET('Water Data'!$C$10,0,10*ROW('Water Data'!C146))),BU152="Yes"),OFFSET('Water Data'!$C$10,0,10*ROW('Water Data'!C146)),IF(AND(ISNUMBER(OFFSET('Water Data'!$C$10,0,10*ROW('Water Data'!C146))),BU152="No",ISNUMBER(OFFSET('Water Data'!$C$10,0,10*ROW('Water Data'!C146)))),CONCATENATE("[",ROUND(OFFSET('Water Data'!$C$10,0,10*ROW('Water Data'!C146)),0),"]"),IF(AND(ISNUMBER(OFFSET('Water Data'!$C$10,0,10*ROW('Water Data'!C146))),BU152="",ISNUMBER(OFFSET('Water Data'!$C$10,0,10*ROW('Water Data'!C146)))),OFFSET('Water Data'!$C$10,0,10*ROW('Water Data'!C146)),NA())))</f>
        <v>#N/A</v>
      </c>
      <c r="G152" s="252" t="e">
        <f ca="true">+IF(AND(ISNUMBER(OFFSET('Water Data'!$D$5,0,10*ROW('Water Data'!D146))),BV152="Yes"),100-OFFSET('Water Data'!$D$5,0,10*ROW('Water Data'!D146)),IF(AND(ISNUMBER(OFFSET('Water Data'!$D$5,0,10*ROW('Water Data'!D146))),BV152="No",ISNUMBER(OFFSET('Water Data'!$D$5,0,10*ROW('Water Data'!D146)))),CONCATENATE("[",ROUND(100-OFFSET('Water Data'!$D$5,0,10*ROW('Water Data'!D146)),0),"]"),IF(AND(ISNUMBER(OFFSET('Water Data'!$D$5,0,10*ROW('Water Data'!D146))),BV152="",ISNUMBER(OFFSET('Water Data'!$D$5,0,10*ROW('Water Data'!D146)))),100-OFFSET('Water Data'!$D$5,0,10*ROW('Water Data'!D146)),NA())))</f>
        <v>#N/A</v>
      </c>
      <c r="H152" s="252" t="e">
        <f ca="true">+IF(AND(ISNUMBER(OFFSET('Water Data'!$D$7,0,10*ROW('Water Data'!D146))),BW152="Yes"),OFFSET('Water Data'!$D$7,0,10*ROW('Water Data'!D146)),IF(AND(ISNUMBER(OFFSET('Water Data'!$D$7,0,10*ROW('Water Data'!D146))),BW152="No",ISNUMBER(OFFSET('Water Data'!$D$7,0,10*ROW('Water Data'!D146)))),CONCATENATE("[",ROUND(OFFSET('Water Data'!$C$7,0,10*ROW('Water Data'!D146)),0),"]"),IF(AND(ISNUMBER(OFFSET('Water Data'!$D$7,0,10*ROW('Water Data'!D146))),BW152="",ISNUMBER(OFFSET('Water Data'!$D$7,0,10*ROW('Water Data'!D146)))),OFFSET('Water Data'!$D$7,0,10*ROW('Water Data'!D146)),NA())))</f>
        <v>#N/A</v>
      </c>
      <c r="I152" s="252" t="e">
        <f ca="true">+IF(AND(ISNUMBER(OFFSET('Water Data'!$D$10,0,10*ROW('Water Data'!D146))),BX152="Yes"),OFFSET('Water Data'!$D$10,0,10*ROW('Water Data'!D146)),IF(AND(ISNUMBER(OFFSET('Water Data'!$D$10,0,10*ROW('Water Data'!D146))),BX152="No",ISNUMBER(OFFSET('Water Data'!$D$10,0,10*ROW('Water Data'!D146)))),CONCATENATE("[",ROUND(OFFSET('Water Data'!$D$10,0,10*ROW('Water Data'!D146)),0),"]"),IF(AND(ISNUMBER(OFFSET('Water Data'!$D$10,0,10*ROW('Water Data'!D146))),BX152="",ISNUMBER(OFFSET('Water Data'!$D$10,0,10*ROW('Water Data'!D146)))),OFFSET('Water Data'!$D$10,0,10*ROW('Water Data'!D146)),NA())))</f>
        <v>#N/A</v>
      </c>
      <c r="J152" s="252" t="e">
        <f ca="true">+IF(AND(ISNUMBER(OFFSET('Water Data'!$E$5,0,10*ROW('Water Data'!E146))),BY152="Yes"),100-OFFSET('Water Data'!$E$5,0,10*ROW('Water Data'!E146)),IF(AND(ISNUMBER(OFFSET('Water Data'!$E$5,0,10*ROW('Water Data'!E146))),BY152="No",ISNUMBER(OFFSET('Water Data'!$E$5,0,10*ROW('Water Data'!E146)))),CONCATENATE("[",ROUND(100-OFFSET('Water Data'!$E$5,0,10*ROW('Water Data'!E146)),0),"]"),IF(AND(ISNUMBER(OFFSET('Water Data'!$E$5,0,10*ROW('Water Data'!E146))),BY152="",ISNUMBER(OFFSET('Water Data'!$E$5,0,10*ROW('Water Data'!E146)))),100-OFFSET('Water Data'!$E$5,0,10*ROW('Water Data'!E146)),NA())))</f>
        <v>#N/A</v>
      </c>
      <c r="K152" s="252" t="e">
        <f ca="true">+IF(AND(ISNUMBER(OFFSET('Water Data'!$E$7,0,10*ROW('Water Data'!E146))),BZ152="Yes"),OFFSET('Water Data'!$E$7,0,10*ROW('Water Data'!E146)),IF(AND(ISNUMBER(OFFSET('Water Data'!$E$7,0,10*ROW('Water Data'!E146))),BZ152="No",ISNUMBER(OFFSET('Water Data'!$E$7,0,10*ROW('Water Data'!E146)))),CONCATENATE("[",ROUND(OFFSET('Water Data'!$E$7,0,10*ROW('Water Data'!E146)),0),"]"),IF(AND(ISNUMBER(OFFSET('Water Data'!$E$7,0,10*ROW('Water Data'!E146))),BZ152="",ISNUMBER(OFFSET('Water Data'!$E$7,0,10*ROW('Water Data'!E146)))),OFFSET('Water Data'!$E$7,0,10*ROW('Water Data'!E146)),NA())))</f>
        <v>#N/A</v>
      </c>
      <c r="L152" s="252" t="e">
        <f ca="true">+IF(AND(ISNUMBER(OFFSET('Water Data'!$E$10,0,10*ROW('Water Data'!E146))),CA152="Yes"),OFFSET('Water Data'!$E$10,0,10*ROW('Water Data'!E146)),IF(AND(ISNUMBER(OFFSET('Water Data'!$E$10,0,10*ROW('Water Data'!E146))),CA152="No",ISNUMBER(OFFSET('Water Data'!$E$10,0,10*ROW('Water Data'!E146)))),CONCATENATE("[",ROUND(OFFSET('Water Data'!$E$10,0,10*ROW('Water Data'!E146)),0),"]"),IF(AND(ISNUMBER(OFFSET('Water Data'!$E$10,0,10*ROW('Water Data'!E146))),CA152="",ISNUMBER(OFFSET('Water Data'!$E$10,0,10*ROW('Water Data'!E146)))),OFFSET('Water Data'!$E$10,0,10*ROW('Water Data'!E146)),NA())))</f>
        <v>#N/A</v>
      </c>
      <c r="M152" s="252" t="e">
        <f ca="true">+IF(AND(ISNUMBER(OFFSET('Water Data'!$F$5,0,10*ROW('Water Data'!F146))),CB152="Yes"),100-OFFSET('Water Data'!$F$5,0,10*ROW('Water Data'!F146)),IF(AND(ISNUMBER(OFFSET('Water Data'!$F$5,0,10*ROW('Water Data'!F146))),CB152="No",ISNUMBER(OFFSET('Water Data'!$F$5,0,10*ROW('Water Data'!F146)))),CONCATENATE("[",ROUND(100-OFFSET('Water Data'!$F$5,0,10*ROW('Water Data'!F146)),0),"]"),IF(AND(ISNUMBER(OFFSET('Water Data'!$F$5,0,10*ROW('Water Data'!F146))),CB152="",ISNUMBER(OFFSET('Water Data'!$F$5,0,10*ROW('Water Data'!F146)))),100-OFFSET('Water Data'!$F$5,0,10*ROW('Water Data'!F146)),NA())))</f>
        <v>#N/A</v>
      </c>
      <c r="N152" s="252" t="e">
        <f ca="true">+IF(AND(ISNUMBER(OFFSET('Water Data'!$F$7,0,10*ROW('Water Data'!F146))),CC152="Yes"),OFFSET('Water Data'!$F$7,0,10*ROW('Water Data'!F146)),IF(AND(ISNUMBER(OFFSET('Water Data'!$F$7,0,10*ROW('Water Data'!F146))),CC152="No",ISNUMBER(OFFSET('Water Data'!$F$7,0,10*ROW('Water Data'!F146)))),CONCATENATE("[",ROUND(OFFSET('Water Data'!$F$7,0,10*ROW('Water Data'!F146)),0),"]"),IF(AND(ISNUMBER(OFFSET('Water Data'!$F$7,0,10*ROW('Water Data'!F146))),CC152="",ISNUMBER(OFFSET('Water Data'!$F$7,0,10*ROW('Water Data'!F146)))),OFFSET('Water Data'!$F$7,0,10*ROW('Water Data'!F146)),NA())))</f>
        <v>#N/A</v>
      </c>
      <c r="O152" s="252" t="e">
        <f ca="true">+IF(AND(ISNUMBER(OFFSET('Water Data'!$F$10,0,10*ROW('Water Data'!F146))),CD152="Yes"),OFFSET('Water Data'!$F$10,0,10*ROW('Water Data'!F146)),IF(AND(ISNUMBER(OFFSET('Water Data'!$F$10,0,10*ROW('Water Data'!F146))),CD152="No",ISNUMBER(OFFSET('Water Data'!$F$10,0,10*ROW('Water Data'!F146)))),CONCATENATE("[",ROUND(OFFSET('Water Data'!$F$10,0,10*ROW('Water Data'!F146)),0),"]"),IF(AND(ISNUMBER(OFFSET('Water Data'!$F$10,0,10*ROW('Water Data'!F146))),CD152="",ISNUMBER(OFFSET('Water Data'!$F$10,0,10*ROW('Water Data'!F146)))),OFFSET('Water Data'!$F$10,0,10*ROW('Water Data'!F146)),NA())))</f>
        <v>#N/A</v>
      </c>
      <c r="P152" s="252" t="e">
        <f ca="true">+IF(AND(ISNUMBER(OFFSET('Water Data'!$G$5,0,10*ROW('Water Data'!G146))),CE152="Yes"),100-OFFSET('Water Data'!$G$5,0,10*ROW('Water Data'!G146)),IF(AND(ISNUMBER(OFFSET('Water Data'!$G$5,0,10*ROW('Water Data'!G146))),CE152="No",ISNUMBER(OFFSET('Water Data'!$G$5,0,10*ROW('Water Data'!G146)))),CONCATENATE("[",ROUND(100-OFFSET('Water Data'!$G$5,0,10*ROW('Water Data'!G146)),0),"]"),IF(AND(ISNUMBER(OFFSET('Water Data'!$G$5,0,10*ROW('Water Data'!G146))),CE152="",ISNUMBER(OFFSET('Water Data'!$G$5,0,10*ROW('Water Data'!G146)))),100-OFFSET('Water Data'!$G$5,0,10*ROW('Water Data'!G146)),NA())))</f>
        <v>#N/A</v>
      </c>
      <c r="Q152" s="252" t="e">
        <f ca="true">+IF(AND(ISNUMBER(OFFSET('Water Data'!$G$7,0,10*ROW('Water Data'!G146))),CF152="Yes"),OFFSET('Water Data'!$G$7,0,10*ROW('Water Data'!G146)),IF(AND(ISNUMBER(OFFSET('Water Data'!$G$7,0,10*ROW('Water Data'!G146))),CF152="No",ISNUMBER(OFFSET('Water Data'!$G$7,0,10*ROW('Water Data'!G146)))),CONCATENATE("[",ROUND(OFFSET('Water Data'!$G$7,0,10*ROW('Water Data'!G146)),0),"]"),IF(AND(ISNUMBER(OFFSET('Water Data'!$G$7,0,10*ROW('Water Data'!G146))),CF152="",ISNUMBER(OFFSET('Water Data'!$G$7,0,10*ROW('Water Data'!G146)))),OFFSET('Water Data'!$G$7,0,10*ROW('Water Data'!G146)),NA())))</f>
        <v>#N/A</v>
      </c>
      <c r="R152" s="252" t="e">
        <f ca="true">+IF(AND(ISNUMBER(OFFSET('Water Data'!$G$10,0,10*ROW('Water Data'!G146))),CG152="Yes"),OFFSET('Water Data'!$G$10,0,10*ROW('Water Data'!G146)),IF(AND(ISNUMBER(OFFSET('Water Data'!$G$10,0,10*ROW('Water Data'!G146))),CG152="No",ISNUMBER(OFFSET('Water Data'!$G$10,0,10*ROW('Water Data'!G146)))),CONCATENATE("[",ROUND(OFFSET('Water Data'!$G$10,0,10*ROW('Water Data'!G146)),0),"]"),IF(AND(ISNUMBER(OFFSET('Water Data'!$G$10,0,10*ROW('Water Data'!G146))),CG152="",ISNUMBER(OFFSET('Water Data'!$G$10,0,10*ROW('Water Data'!G146)))),OFFSET('Water Data'!$G$10,0,10*ROW('Water Data'!G146)),NA())))</f>
        <v>#N/A</v>
      </c>
      <c r="S152" s="252" t="e">
        <f ca="true">+IF(AND(ISNUMBER(OFFSET('Water Data'!$H$5,0,10*ROW('Water Data'!H146))),CH152="Yes"),100-OFFSET('Water Data'!$H$5,0,10*ROW('Water Data'!H146)),IF(AND(ISNUMBER(OFFSET('Water Data'!$H$5,0,10*ROW('Water Data'!H146))),CH152="No",ISNUMBER(OFFSET('Water Data'!$H$5,0,10*ROW('Water Data'!H146)))),CONCATENATE("[",ROUND(100-OFFSET('Water Data'!$H$5,0,10*ROW('Water Data'!H146)),0),"]"),IF(AND(ISNUMBER(OFFSET('Water Data'!$H$5,0,10*ROW('Water Data'!H146))),CH152="",ISNUMBER(OFFSET('Water Data'!$H$5,0,10*ROW('Water Data'!H146)))),100-OFFSET('Water Data'!$H$5,0,10*ROW('Water Data'!H146)),NA())))</f>
        <v>#N/A</v>
      </c>
      <c r="T152" s="252" t="e">
        <f ca="true">+IF(AND(ISNUMBER(OFFSET('Water Data'!$H$7,0,10*ROW('Water Data'!H146))),CI152="Yes"),OFFSET('Water Data'!$H$7,0,10*ROW('Water Data'!H146)),IF(AND(ISNUMBER(OFFSET('Water Data'!$H$7,0,10*ROW('Water Data'!H146))),CI152="No",ISNUMBER(OFFSET('Water Data'!$H$7,0,10*ROW('Water Data'!H146)))),CONCATENATE("[",ROUND(OFFSET('Water Data'!$H$7,0,10*ROW('Water Data'!H146)),0),"]"),IF(AND(ISNUMBER(OFFSET('Water Data'!$H$7,0,10*ROW('Water Data'!H146))),CI152="",ISNUMBER(OFFSET('Water Data'!$H$7,0,10*ROW('Water Data'!H146)))),OFFSET('Water Data'!$H$7,0,10*ROW('Water Data'!H146)),NA())))</f>
        <v>#N/A</v>
      </c>
      <c r="U152" s="252" t="e">
        <f ca="true">+IF(AND(ISNUMBER(OFFSET('Water Data'!$H$10,0,10*ROW('Water Data'!H146))),CJ152="Yes"),OFFSET('Water Data'!$H$10,0,10*ROW('Water Data'!H146)),IF(AND(ISNUMBER(OFFSET('Water Data'!$H$10,0,10*ROW('Water Data'!H146))),CJ152="No",ISNUMBER(OFFSET('Water Data'!$H$10,0,10*ROW('Water Data'!H146)))),CONCATENATE("[",ROUND(OFFSET('Water Data'!$H$10,0,10*ROW('Water Data'!H146)),0),"]"),IF(AND(ISNUMBER(OFFSET('Water Data'!$H$10,0,10*ROW('Water Data'!H146))),CJ152="",ISNUMBER(OFFSET('Water Data'!$H$10,0,10*ROW('Water Data'!H146)))),OFFSET('Water Data'!$H$10,0,10*ROW('Water Data'!H146)),NA())))</f>
        <v>#N/A</v>
      </c>
      <c r="V152" s="253" t="e">
        <f ca="true">+IF(AND(ISNUMBER(OFFSET('Sanitation Data'!$C$5,0,10*ROW('Sanitation Data'!C146))),CK152="Yes"),100-OFFSET('Sanitation Data'!$C$5,0,10*ROW('Sanitation Data'!C146)),IF(AND(ISNUMBER(OFFSET('Sanitation Data'!$C$5,0,10*ROW('Sanitation Data'!C146))),CK152="No",ISNUMBER(OFFSET('Sanitation Data'!$C$5,0,10*ROW('Sanitation Data'!C146)))),CONCATENATE("[",ROUND(100-OFFSET('Sanitation Data'!$C$5,0,10*ROW('Sanitation Data'!C146)),0),"]"),IF(AND(ISNUMBER(OFFSET('Sanitation Data'!$C$5,0,10*ROW('Sanitation Data'!C146))),CK152="",ISNUMBER(OFFSET('Sanitation Data'!$C$5,0,10*ROW('Sanitation Data'!C146)))),100-OFFSET('Sanitation Data'!$C$5,0,10*ROW('Sanitation Data'!C146)),NA())))</f>
        <v>#N/A</v>
      </c>
      <c r="W152" s="253" t="e">
        <f ca="true">+IF(AND(ISNUMBER(OFFSET('Sanitation Data'!$C$7,0,10*ROW('Sanitation Data'!C146))),CL152="Yes"),OFFSET('Sanitation Data'!$C$7,0,10*ROW('Sanitation Data'!C146)),IF(AND(ISNUMBER(OFFSET('Sanitation Data'!$C$7,0,10*ROW('Sanitation Data'!C146))),CL152="No",ISNUMBER(OFFSET('Sanitation Data'!$C$7,0,10*ROW('Sanitation Data'!C146)))),CONCATENATE("[",ROUND(OFFSET('Sanitation Data'!$C$7,0,10*ROW('Sanitation Data'!C146)),0),"]"),IF(AND(ISNUMBER(OFFSET('Sanitation Data'!$C$7,0,10*ROW('Sanitation Data'!C146))),CL152="",ISNUMBER(OFFSET('Sanitation Data'!$C$7,0,10*ROW('Sanitation Data'!C146)))),OFFSET('Sanitation Data'!$C$7,0,10*ROW('Sanitation Data'!C146)),NA())))</f>
        <v>#N/A</v>
      </c>
      <c r="X152" s="253" t="e">
        <f ca="true">+IF(AND(ISNUMBER(OFFSET('Sanitation Data'!$C$11,0,10*ROW('Sanitation Data'!C146))),CM152="Yes"),OFFSET('Sanitation Data'!$C$11,0,10*ROW('Sanitation Data'!C146)),IF(AND(ISNUMBER(OFFSET('Sanitation Data'!$C$11,0,10*ROW('Sanitation Data'!C146))),CM152="No",ISNUMBER(OFFSET('Sanitation Data'!$C$11,0,10*ROW('Sanitation Data'!C146)))),CONCATENATE("[",ROUND(OFFSET('Sanitation Data'!$C$11,0,10*ROW('Sanitation Data'!C146)),0),"]"),IF(AND(ISNUMBER(OFFSET('Sanitation Data'!$C$11,0,10*ROW('Sanitation Data'!C146))),CM152="",ISNUMBER(OFFSET('Sanitation Data'!$C$11,0,10*ROW('Sanitation Data'!C146)))),OFFSET('Sanitation Data'!$C$11,0,10*ROW('Sanitation Data'!C146)),NA())))</f>
        <v>#N/A</v>
      </c>
      <c r="Y152" s="253" t="e">
        <f ca="true">+IF(AND(ISNUMBER(OFFSET('Sanitation Data'!$C$12,0,10*ROW('Sanitation Data'!C146))),CN152="Yes"),OFFSET('Sanitation Data'!$C$12,0,10*ROW('Sanitation Data'!C146)),IF(AND(ISNUMBER(OFFSET('Sanitation Data'!$C$12,0,10*ROW('Sanitation Data'!C146))),CN152="No",ISNUMBER(OFFSET('Sanitation Data'!$C$12,0,10*ROW('Sanitation Data'!C146)))),CONCATENATE("[",ROUND(OFFSET('Sanitation Data'!$C$12,0,10*ROW('Sanitation Data'!C146)),0),"]"),IF(AND(ISNUMBER(OFFSET('Sanitation Data'!$C$12,0,10*ROW('Sanitation Data'!C146))),CN152="",ISNUMBER(OFFSET('Sanitation Data'!$C$12,0,10*ROW('Sanitation Data'!C146)))),OFFSET('Sanitation Data'!$C$12,0,10*ROW('Sanitation Data'!C146)),NA())))</f>
        <v>#N/A</v>
      </c>
      <c r="Z152" s="253" t="e">
        <f ca="true">+IF(AND(ISNUMBER(OFFSET('Sanitation Data'!$C$13,0,10*ROW('Sanitation Data'!C146))),CO152="Yes"),OFFSET('Sanitation Data'!$C$13,0,10*ROW('Sanitation Data'!C146)),IF(AND(ISNUMBER(OFFSET('Sanitation Data'!$C$13,0,10*ROW('Sanitation Data'!C146))),CO152="No",ISNUMBER(OFFSET('Sanitation Data'!$C$13,0,10*ROW('Sanitation Data'!C146)))),CONCATENATE("[",ROUND(OFFSET('Sanitation Data'!$C$13,0,10*ROW('Sanitation Data'!C146)),0),"]"),IF(AND(ISNUMBER(OFFSET('Sanitation Data'!$C$13,0,10*ROW('Sanitation Data'!C146))),CO152="",ISNUMBER(OFFSET('Sanitation Data'!$C$13,0,10*ROW('Sanitation Data'!C146)))),OFFSET('Sanitation Data'!$C$13,0,10*ROW('Sanitation Data'!C146)),NA())))</f>
        <v>#N/A</v>
      </c>
      <c r="AA152" s="253" t="e">
        <f ca="true">+IF(AND(ISNUMBER(OFFSET('Sanitation Data'!$D$5,0,10*ROW('Sanitation Data'!D146))),CP152="Yes"),100-OFFSET('Sanitation Data'!$D$5,0,10*ROW('Sanitation Data'!D146)),IF(AND(ISNUMBER(OFFSET('Sanitation Data'!$D$5,0,10*ROW('Sanitation Data'!D146))),CP152="No",ISNUMBER(OFFSET('Sanitation Data'!$D$5,0,10*ROW('Sanitation Data'!D146)))),CONCATENATE("[",ROUND(100-OFFSET('Sanitation Data'!$D$5,0,10*ROW('Sanitation Data'!D146)),0),"]"),IF(AND(ISNUMBER(OFFSET('Sanitation Data'!$D$5,0,10*ROW('Sanitation Data'!D146))),CP152="",ISNUMBER(OFFSET('Sanitation Data'!$D$5,0,10*ROW('Sanitation Data'!D146)))),100-OFFSET('Sanitation Data'!$D$5,0,10*ROW('Sanitation Data'!D146)),NA())))</f>
        <v>#N/A</v>
      </c>
      <c r="AB152" s="253" t="e">
        <f ca="true">+IF(AND(ISNUMBER(OFFSET('Sanitation Data'!$D$7,0,10*ROW('Sanitation Data'!D146))),CQ152="Yes"),OFFSET('Sanitation Data'!$D$7,0,10*ROW('Sanitation Data'!G146)),IF(AND(ISNUMBER(OFFSET('Sanitation Data'!$D$7,0,10*ROW('Sanitation Data'!D146))),CQ152="No",ISNUMBER(OFFSET('Sanitation Data'!$D$7,0,10*ROW('Sanitation Data'!D146)))),CONCATENATE("[",ROUND(OFFSET('Sanitation Data'!$D$7,0,10*ROW('Sanitation Data'!D146)),0),"]"),IF(AND(ISNUMBER(OFFSET('Sanitation Data'!$D$7,0,10*ROW('Sanitation Data'!D146))),CQ152="",ISNUMBER(OFFSET('Sanitation Data'!$D$7,0,10*ROW('Sanitation Data'!D146)))),OFFSET('Sanitation Data'!$D$7,0,10*ROW('Sanitation Data'!D146)),NA())))</f>
        <v>#N/A</v>
      </c>
      <c r="AC152" s="253" t="e">
        <f ca="true">+IF(AND(ISNUMBER(OFFSET('Sanitation Data'!$D$11,0,10*ROW('Sanitation Data'!D146))),CR152="Yes"),OFFSET('Sanitation Data'!$D$11,0,10*ROW('Sanitation Data'!D146)),IF(AND(ISNUMBER(OFFSET('Sanitation Data'!$D$11,0,10*ROW('Sanitation Data'!D146))),CR152="No",ISNUMBER(OFFSET('Sanitation Data'!$D$11,0,10*ROW('Sanitation Data'!D146)))),CONCATENATE("[",ROUND(OFFSET('Sanitation Data'!$D$11,0,10*ROW('Sanitation Data'!D146)),0),"]"),IF(AND(ISNUMBER(OFFSET('Sanitation Data'!$D$11,0,10*ROW('Sanitation Data'!D146))),CR152="",ISNUMBER(OFFSET('Sanitation Data'!$D$11,0,10*ROW('Sanitation Data'!D146)))),OFFSET('Sanitation Data'!$D$11,0,10*ROW('Sanitation Data'!D146)),NA())))</f>
        <v>#N/A</v>
      </c>
      <c r="AD152" s="253" t="e">
        <f ca="true">+IF(AND(ISNUMBER(OFFSET('Sanitation Data'!$D$12,0,10*ROW('Sanitation Data'!D146))),CS152="Yes"),OFFSET('Sanitation Data'!$D$12,0,10*ROW('Sanitation Data'!D146)),IF(AND(ISNUMBER(OFFSET('Sanitation Data'!$D$12,0,10*ROW('Sanitation Data'!D146))),CS152="No",ISNUMBER(OFFSET('Sanitation Data'!$D$12,0,10*ROW('Sanitation Data'!D146)))),CONCATENATE("[",ROUND(OFFSET('Sanitation Data'!$D$12,0,10*ROW('Sanitation Data'!D146)),0),"]"),IF(AND(ISNUMBER(OFFSET('Sanitation Data'!$D$12,0,10*ROW('Sanitation Data'!D146))),CS152="",ISNUMBER(OFFSET('Sanitation Data'!$D$12,0,10*ROW('Sanitation Data'!D146)))),OFFSET('Sanitation Data'!$D$12,0,10*ROW('Sanitation Data'!D146)),NA())))</f>
        <v>#N/A</v>
      </c>
      <c r="AE152" s="253" t="e">
        <f ca="true">+IF(AND(ISNUMBER(OFFSET('Sanitation Data'!$D$13,0,10*ROW('Sanitation Data'!D146))),CT152="Yes"),OFFSET('Sanitation Data'!$D$13,0,10*ROW('Sanitation Data'!D146)),IF(AND(ISNUMBER(OFFSET('Sanitation Data'!$D$13,0,10*ROW('Sanitation Data'!D146))),CT152="No",ISNUMBER(OFFSET('Sanitation Data'!$D$13,0,10*ROW('Sanitation Data'!D146)))),CONCATENATE("[",ROUND(OFFSET('Sanitation Data'!$D$13,0,10*ROW('Sanitation Data'!D146)),0),"]"),IF(AND(ISNUMBER(OFFSET('Sanitation Data'!$D$13,0,10*ROW('Sanitation Data'!D146))),CT152="",ISNUMBER(OFFSET('Sanitation Data'!$D$13,0,10*ROW('Sanitation Data'!D146)))),OFFSET('Sanitation Data'!$D$13,0,10*ROW('Sanitation Data'!D146)),NA())))</f>
        <v>#N/A</v>
      </c>
      <c r="AF152" s="253" t="e">
        <f ca="true">+IF(AND(ISNUMBER(OFFSET('Sanitation Data'!$E$5,0,10*ROW('Sanitation Data'!E146))),CU152="Yes"),100-OFFSET('Sanitation Data'!$E$5,0,10*ROW('Sanitation Data'!E146)),IF(AND(ISNUMBER(OFFSET('Sanitation Data'!$E$5,0,10*ROW('Sanitation Data'!E146))),CU152="No",ISNUMBER(OFFSET('Sanitation Data'!$E$5,0,10*ROW('Sanitation Data'!E146)))),CONCATENATE("[",ROUND(100-OFFSET('Sanitation Data'!$E$5,0,10*ROW('Sanitation Data'!E146)),0),"]"),IF(AND(ISNUMBER(OFFSET('Sanitation Data'!$E$5,0,10*ROW('Sanitation Data'!E146))),CU152="",ISNUMBER(OFFSET('Sanitation Data'!$E$5,0,10*ROW('Sanitation Data'!E146)))),100-OFFSET('Sanitation Data'!$E$5,0,10*ROW('Sanitation Data'!E146)),NA())))</f>
        <v>#N/A</v>
      </c>
      <c r="AG152" s="253" t="e">
        <f ca="true">+IF(AND(ISNUMBER(OFFSET('Sanitation Data'!$E$7,0,10*ROW('Sanitation Data'!E146))),CV152="Yes"),OFFSET('Sanitation Data'!$E$7,0,10*ROW('Sanitation Data'!E146)),IF(AND(ISNUMBER(OFFSET('Sanitation Data'!$E$7,0,10*ROW('Sanitation Data'!E146))),CV152="No",ISNUMBER(OFFSET('Sanitation Data'!$E$7,0,10*ROW('Sanitation Data'!E146)))),CONCATENATE("[",ROUND(OFFSET('Sanitation Data'!$E$7,0,10*ROW('Sanitation Data'!E146)),0),"]"),IF(AND(ISNUMBER(OFFSET('Sanitation Data'!$E$7,0,10*ROW('Sanitation Data'!E146))),CV152="",ISNUMBER(OFFSET('Sanitation Data'!$E$7,0,10*ROW('Sanitation Data'!E146)))),OFFSET('Sanitation Data'!$E$7,0,10*ROW('Sanitation Data'!E146)),NA())))</f>
        <v>#N/A</v>
      </c>
      <c r="AH152" s="253" t="e">
        <f ca="true">+IF(AND(ISNUMBER(OFFSET('Sanitation Data'!$E$11,0,10*ROW('Sanitation Data'!E146))),CW152="Yes"),OFFSET('Sanitation Data'!$E$11,0,10*ROW('Sanitation Data'!E146)),IF(AND(ISNUMBER(OFFSET('Sanitation Data'!$E$11,0,10*ROW('Sanitation Data'!E146))),CW152="No",ISNUMBER(OFFSET('Sanitation Data'!$E$11,0,10*ROW('Sanitation Data'!E146)))),CONCATENATE("[",ROUND(OFFSET('Sanitation Data'!$E$11,0,10*ROW('Sanitation Data'!E146)),0),"]"),IF(AND(ISNUMBER(OFFSET('Sanitation Data'!$E$11,0,10*ROW('Sanitation Data'!E146))),CW152="",ISNUMBER(OFFSET('Sanitation Data'!$E$11,0,10*ROW('Sanitation Data'!E146)))),OFFSET('Sanitation Data'!$E$11,0,10*ROW('Sanitation Data'!E146)),NA())))</f>
        <v>#N/A</v>
      </c>
      <c r="AI152" s="253" t="e">
        <f ca="true">+IF(AND(ISNUMBER(OFFSET('Sanitation Data'!$E$12,0,10*ROW('Sanitation Data'!E146))),CX152="Yes"),OFFSET('Sanitation Data'!$E$12,0,10*ROW('Sanitation Data'!E146)),IF(AND(ISNUMBER(OFFSET('Sanitation Data'!$E$12,0,10*ROW('Sanitation Data'!E146))),CX152="No",ISNUMBER(OFFSET('Sanitation Data'!$E$12,0,10*ROW('Sanitation Data'!E146)))),CONCATENATE("[",ROUND(OFFSET('Sanitation Data'!$E$12,0,10*ROW('Sanitation Data'!E146)),0),"]"),IF(AND(ISNUMBER(OFFSET('Sanitation Data'!$E$12,0,10*ROW('Sanitation Data'!E146))),CX152="",ISNUMBER(OFFSET('Sanitation Data'!$E$12,0,10*ROW('Sanitation Data'!E146)))),OFFSET('Sanitation Data'!$E$12,0,10*ROW('Sanitation Data'!E146)),NA())))</f>
        <v>#N/A</v>
      </c>
      <c r="AJ152" s="253" t="e">
        <f ca="true">+IF(AND(ISNUMBER(OFFSET('Sanitation Data'!$E$13,0,10*ROW('Sanitation Data'!E146))),CY152="Yes"),OFFSET('Sanitation Data'!$E$13,0,10*ROW('Sanitation Data'!E146)),IF(AND(ISNUMBER(OFFSET('Sanitation Data'!$E$13,0,10*ROW('Sanitation Data'!E146))),CY152="No",ISNUMBER(OFFSET('Sanitation Data'!$E$13,0,10*ROW('Sanitation Data'!E146)))),CONCATENATE("[",ROUND(OFFSET('Sanitation Data'!$E$13,0,10*ROW('Sanitation Data'!E146)),0),"]"),IF(AND(ISNUMBER(OFFSET('Sanitation Data'!$E$13,0,10*ROW('Sanitation Data'!E146))),CY152="",ISNUMBER(OFFSET('Sanitation Data'!$E$13,0,10*ROW('Sanitation Data'!E146)))),OFFSET('Sanitation Data'!$E$13,0,10*ROW('Sanitation Data'!E146)),NA())))</f>
        <v>#N/A</v>
      </c>
      <c r="AK152" s="253" t="e">
        <f ca="true">+IF(AND(ISNUMBER(OFFSET('Sanitation Data'!$F$5,0,10*ROW('Sanitation Data'!F146))),CZ152="Yes"),100-OFFSET('Sanitation Data'!$F$5,0,10*ROW('Sanitation Data'!F146)),IF(AND(ISNUMBER(OFFSET('Sanitation Data'!$F$5,0,10*ROW('Sanitation Data'!F146))),CZ152="No",ISNUMBER(OFFSET('Sanitation Data'!$F$5,0,10*ROW('Sanitation Data'!F146)))),CONCATENATE("[",ROUND(100-OFFSET('Sanitation Data'!$F$5,0,10*ROW('Sanitation Data'!F146)),0),"]"),IF(AND(ISNUMBER(OFFSET('Sanitation Data'!$F$5,0,10*ROW('Sanitation Data'!F146))),CZ152="",ISNUMBER(OFFSET('Sanitation Data'!$F$5,0,10*ROW('Sanitation Data'!F146)))),100-OFFSET('Sanitation Data'!$F$5,0,10*ROW('Sanitation Data'!F146)),NA())))</f>
        <v>#N/A</v>
      </c>
      <c r="AL152" s="253" t="e">
        <f ca="true">+IF(AND(ISNUMBER(OFFSET('Sanitation Data'!$F$7,0,10*ROW('Sanitation Data'!F146))),DA152="Yes"),OFFSET('Sanitation Data'!$F$7,0,10*ROW('Sanitation Data'!F146)),IF(AND(ISNUMBER(OFFSET('Sanitation Data'!$F$7,0,10*ROW('Sanitation Data'!F146))),DA152="No",ISNUMBER(OFFSET('Sanitation Data'!$F$7,0,10*ROW('Sanitation Data'!F146)))),CONCATENATE("[",ROUND(OFFSET('Sanitation Data'!$F$7,0,10*ROW('Sanitation Data'!F146)),0),"]"),IF(AND(ISNUMBER(OFFSET('Sanitation Data'!$F$7,0,10*ROW('Sanitation Data'!F146))),DA152="",ISNUMBER(OFFSET('Sanitation Data'!$F$7,0,10*ROW('Sanitation Data'!F146)))),OFFSET('Sanitation Data'!$F$7,0,10*ROW('Sanitation Data'!F146)),NA())))</f>
        <v>#N/A</v>
      </c>
      <c r="AM152" s="253" t="e">
        <f ca="true">+IF(AND(ISNUMBER(OFFSET('Sanitation Data'!$F$11,0,10*ROW('Sanitation Data'!F146))),DB152="Yes"),OFFSET('Sanitation Data'!$F$11,0,10*ROW('Sanitation Data'!F146)),IF(AND(ISNUMBER(OFFSET('Sanitation Data'!$F$11,0,10*ROW('Sanitation Data'!F146))),DB152="No",ISNUMBER(OFFSET('Sanitation Data'!$F$11,0,10*ROW('Sanitation Data'!F146)))),CONCATENATE("[",ROUND(OFFSET('Sanitation Data'!$F$11,0,10*ROW('Sanitation Data'!F146)),0),"]"),IF(AND(ISNUMBER(OFFSET('Sanitation Data'!$F$11,0,10*ROW('Sanitation Data'!F146))),DB152="",ISNUMBER(OFFSET('Sanitation Data'!$F$11,0,10*ROW('Sanitation Data'!F146)))),OFFSET('Sanitation Data'!$F$11,0,10*ROW('Sanitation Data'!F146)),NA())))</f>
        <v>#N/A</v>
      </c>
      <c r="AN152" s="253" t="e">
        <f ca="true">+IF(AND(ISNUMBER(OFFSET('Sanitation Data'!$F$12,0,10*ROW('Sanitation Data'!F146))),DC152="Yes"),OFFSET('Sanitation Data'!$F$12,0,10*ROW('Sanitation Data'!F146)),IF(AND(ISNUMBER(OFFSET('Sanitation Data'!$F$12,0,10*ROW('Sanitation Data'!F146))),DC152="No",ISNUMBER(OFFSET('Sanitation Data'!$F$12,0,10*ROW('Sanitation Data'!F146)))),CONCATENATE("[",ROUND(OFFSET('Sanitation Data'!$F$12,0,10*ROW('Sanitation Data'!F146)),0),"]"),IF(AND(ISNUMBER(OFFSET('Sanitation Data'!$F$12,0,10*ROW('Sanitation Data'!F146))),DC152="",ISNUMBER(OFFSET('Sanitation Data'!$F$12,0,10*ROW('Sanitation Data'!F146)))),OFFSET('Sanitation Data'!$F$12,0,10*ROW('Sanitation Data'!F146)),NA())))</f>
        <v>#N/A</v>
      </c>
      <c r="AO152" s="253" t="e">
        <f ca="true">+IF(AND(ISNUMBER(OFFSET('Sanitation Data'!$F$13,0,10*ROW('Sanitation Data'!F146))),DD152="Yes"),OFFSET('Sanitation Data'!$F$13,0,10*ROW('Sanitation Data'!F146)),IF(AND(ISNUMBER(OFFSET('Sanitation Data'!$F$13,0,10*ROW('Sanitation Data'!F146))),DD152="No",ISNUMBER(OFFSET('Sanitation Data'!$F$13,0,10*ROW('Sanitation Data'!F146)))),CONCATENATE("[",ROUND(OFFSET('Sanitation Data'!$F$13,0,10*ROW('Sanitation Data'!F146)),0),"]"),IF(AND(ISNUMBER(OFFSET('Sanitation Data'!$F$13,0,10*ROW('Sanitation Data'!F146))),DD152="",ISNUMBER(OFFSET('Sanitation Data'!$F$13,0,10*ROW('Sanitation Data'!F146)))),OFFSET('Sanitation Data'!$F$13,0,10*ROW('Sanitation Data'!F146)),NA())))</f>
        <v>#N/A</v>
      </c>
      <c r="AP152" s="253" t="e">
        <f ca="true">+IF(AND(ISNUMBER(OFFSET('Sanitation Data'!$G$5,0,10*ROW('Sanitation Data'!G146))),DE152="Yes"),100-OFFSET('Sanitation Data'!$G$5,0,10*ROW('Sanitation Data'!G146)),IF(AND(ISNUMBER(OFFSET('Sanitation Data'!$G$5,0,10*ROW('Sanitation Data'!G146))),DE152="No",ISNUMBER(OFFSET('Sanitation Data'!$G$5,0,10*ROW('Sanitation Data'!G146)))),CONCATENATE("[",ROUND(100-OFFSET('Sanitation Data'!$G$5,0,10*ROW('Sanitation Data'!G146)),0),"]"),IF(AND(ISNUMBER(OFFSET('Sanitation Data'!$G$5,0,10*ROW('Sanitation Data'!G146))),DE152="",ISNUMBER(OFFSET('Sanitation Data'!$G$5,0,10*ROW('Sanitation Data'!G146)))),100-OFFSET('Sanitation Data'!$G$5,0,10*ROW('Sanitation Data'!G146)),NA())))</f>
        <v>#N/A</v>
      </c>
      <c r="AQ152" s="253" t="e">
        <f ca="true">+IF(AND(ISNUMBER(OFFSET('Sanitation Data'!$G$7,0,10*ROW('Sanitation Data'!G146))),DF152="Yes"),OFFSET('Sanitation Data'!$G$7,0,10*ROW('Sanitation Data'!G146)),IF(AND(ISNUMBER(OFFSET('Sanitation Data'!$G$7,0,10*ROW('Sanitation Data'!G146))),DF152="No",ISNUMBER(OFFSET('Sanitation Data'!$G$7,0,10*ROW('Sanitation Data'!G146)))),CONCATENATE("[",ROUND(OFFSET('Sanitation Data'!$G$7,0,10*ROW('Sanitation Data'!G146)),0),"]"),IF(AND(ISNUMBER(OFFSET('Sanitation Data'!$G$7,0,10*ROW('Sanitation Data'!G146))),DF152="",ISNUMBER(OFFSET('Sanitation Data'!$G$7,0,10*ROW('Sanitation Data'!G146)))),OFFSET('Sanitation Data'!$G$7,0,10*ROW('Sanitation Data'!G146)),NA())))</f>
        <v>#N/A</v>
      </c>
      <c r="AR152" s="253" t="e">
        <f ca="true">+IF(AND(ISNUMBER(OFFSET('Sanitation Data'!$G$11,0,10*ROW('Sanitation Data'!G146))),DG152="Yes"),OFFSET('Sanitation Data'!$G$11,0,10*ROW('Sanitation Data'!G146)),IF(AND(ISNUMBER(OFFSET('Sanitation Data'!$G$11,0,10*ROW('Sanitation Data'!G146))),DG152="No",ISNUMBER(OFFSET('Sanitation Data'!$G$11,0,10*ROW('Sanitation Data'!G146)))),CONCATENATE("[",ROUND(OFFSET('Sanitation Data'!$G$11,0,10*ROW('Sanitation Data'!G146)),0),"]"),IF(AND(ISNUMBER(OFFSET('Sanitation Data'!$G$11,0,10*ROW('Sanitation Data'!G146))),DG152="",ISNUMBER(OFFSET('Sanitation Data'!$G$11,0,10*ROW('Sanitation Data'!G146)))),OFFSET('Sanitation Data'!$G$11,0,10*ROW('Sanitation Data'!G146)),NA())))</f>
        <v>#N/A</v>
      </c>
      <c r="AS152" s="253" t="e">
        <f ca="true">+IF(AND(ISNUMBER(OFFSET('Sanitation Data'!$G$12,0,10*ROW('Sanitation Data'!G146))),DH152="Yes"),OFFSET('Sanitation Data'!$G$12,0,10*ROW('Sanitation Data'!G146)),IF(AND(ISNUMBER(OFFSET('Sanitation Data'!$G$12,0,10*ROW('Sanitation Data'!G146))),DH152="No",ISNUMBER(OFFSET('Sanitation Data'!$G$12,0,10*ROW('Sanitation Data'!G146)))),CONCATENATE("[",ROUND(OFFSET('Sanitation Data'!$G$12,0,10*ROW('Sanitation Data'!G146)),0),"]"),IF(AND(ISNUMBER(OFFSET('Sanitation Data'!$G$12,0,10*ROW('Sanitation Data'!G146))),DH152="",ISNUMBER(OFFSET('Sanitation Data'!$G$12,0,10*ROW('Sanitation Data'!G146)))),OFFSET('Sanitation Data'!$G$12,0,10*ROW('Sanitation Data'!G146)),NA())))</f>
        <v>#N/A</v>
      </c>
      <c r="AT152" s="253" t="e">
        <f ca="true">+IF(AND(ISNUMBER(OFFSET('Sanitation Data'!$G$13,0,10*ROW('Sanitation Data'!G146))),DI152="Yes"),OFFSET('Sanitation Data'!$G$13,0,10*ROW('Sanitation Data'!G146)),IF(AND(ISNUMBER(OFFSET('Sanitation Data'!$G$13,0,10*ROW('Sanitation Data'!G146))),DI152="No",ISNUMBER(OFFSET('Sanitation Data'!$G$13,0,10*ROW('Sanitation Data'!G146)))),CONCATENATE("[",ROUND(OFFSET('Sanitation Data'!$G$13,0,10*ROW('Sanitation Data'!G146)),0),"]"),IF(AND(ISNUMBER(OFFSET('Sanitation Data'!$G$13,0,10*ROW('Sanitation Data'!G146))),DI152="",ISNUMBER(OFFSET('Sanitation Data'!$G$13,0,10*ROW('Sanitation Data'!G146)))),OFFSET('Sanitation Data'!$G$13,0,10*ROW('Sanitation Data'!G146)),NA())))</f>
        <v>#N/A</v>
      </c>
      <c r="AU152" s="253" t="e">
        <f ca="true">+IF(AND(ISNUMBER(OFFSET('Sanitation Data'!$H$5,0,10*ROW('Sanitation Data'!H146))),DJ152="Yes"),100-OFFSET('Sanitation Data'!$H$5,0,10*ROW('Sanitation Data'!H146)),IF(AND(ISNUMBER(OFFSET('Sanitation Data'!$H$5,0,10*ROW('Sanitation Data'!H146))),DJ152="No",ISNUMBER(OFFSET('Sanitation Data'!$H$5,0,10*ROW('Sanitation Data'!H146)))),CONCATENATE("[",ROUND(100-OFFSET('Sanitation Data'!$H$5,0,10*ROW('Sanitation Data'!H146)),0),"]"),IF(AND(ISNUMBER(OFFSET('Sanitation Data'!$H$5,0,10*ROW('Sanitation Data'!H146))),DJ152="",ISNUMBER(OFFSET('Sanitation Data'!$H$5,0,10*ROW('Sanitation Data'!H146)))),100-OFFSET('Sanitation Data'!$H$5,0,10*ROW('Sanitation Data'!H146)),NA())))</f>
        <v>#N/A</v>
      </c>
      <c r="AV152" s="253" t="e">
        <f ca="true">+IF(AND(ISNUMBER(OFFSET('Sanitation Data'!$H$7,0,10*ROW('Sanitation Data'!H146))),DK152="Yes"),OFFSET('Sanitation Data'!$H$7,0,10*ROW('Sanitation Data'!H146)),IF(AND(ISNUMBER(OFFSET('Sanitation Data'!$H$7,0,10*ROW('Sanitation Data'!H146))),DK152="No",ISNUMBER(OFFSET('Sanitation Data'!$H$7,0,10*ROW('Sanitation Data'!H146)))),CONCATENATE("[",ROUND(OFFSET('Sanitation Data'!$H$7,0,10*ROW('Sanitation Data'!H146)),0),"]"),IF(AND(ISNUMBER(OFFSET('Sanitation Data'!$H$7,0,10*ROW('Sanitation Data'!H146))),DK152="",ISNUMBER(OFFSET('Sanitation Data'!$H$7,0,10*ROW('Sanitation Data'!H146)))),OFFSET('Sanitation Data'!$H$7,0,10*ROW('Sanitation Data'!H146)),NA())))</f>
        <v>#N/A</v>
      </c>
      <c r="AW152" s="253" t="e">
        <f ca="true">+IF(AND(ISNUMBER(OFFSET('Sanitation Data'!$H$11,0,10*ROW('Sanitation Data'!H146))),DL152="Yes"),OFFSET('Sanitation Data'!$H$11,0,10*ROW('Sanitation Data'!H146)),IF(AND(ISNUMBER(OFFSET('Sanitation Data'!$H$11,0,10*ROW('Sanitation Data'!H146))),DL152="No",ISNUMBER(OFFSET('Sanitation Data'!$H$11,0,10*ROW('Sanitation Data'!H146)))),CONCATENATE("[",ROUND(OFFSET('Sanitation Data'!$H$11,0,10*ROW('Sanitation Data'!H146)),0),"]"),IF(AND(ISNUMBER(OFFSET('Sanitation Data'!$H$11,0,10*ROW('Sanitation Data'!H146))),DL152="",ISNUMBER(OFFSET('Sanitation Data'!$H$11,0,10*ROW('Sanitation Data'!H146)))),OFFSET('Sanitation Data'!$H$11,0,10*ROW('Sanitation Data'!H146)),NA())))</f>
        <v>#N/A</v>
      </c>
      <c r="AX152" s="253" t="e">
        <f ca="true">+IF(AND(ISNUMBER(OFFSET('Sanitation Data'!$H$12,0,10*ROW('Sanitation Data'!H146))),DM152="Yes"),OFFSET('Sanitation Data'!$H$12,0,10*ROW('Sanitation Data'!H146)),IF(AND(ISNUMBER(OFFSET('Sanitation Data'!$H$12,0,10*ROW('Sanitation Data'!H146))),DM152="No",ISNUMBER(OFFSET('Sanitation Data'!$H$12,0,10*ROW('Sanitation Data'!H146)))),CONCATENATE("[",ROUND(OFFSET('Sanitation Data'!$H$12,0,10*ROW('Sanitation Data'!H146)),0),"]"),IF(AND(ISNUMBER(OFFSET('Sanitation Data'!$H$12,0,10*ROW('Sanitation Data'!H146))),DM152="",ISNUMBER(OFFSET('Sanitation Data'!$H$12,0,10*ROW('Sanitation Data'!H146)))),OFFSET('Sanitation Data'!$H$12,0,10*ROW('Sanitation Data'!H146)),NA())))</f>
        <v>#N/A</v>
      </c>
      <c r="AY152" s="253" t="e">
        <f ca="true">+IF(AND(ISNUMBER(OFFSET('Sanitation Data'!$H$13,0,10*ROW('Sanitation Data'!H146))),DN152="Yes"),OFFSET('Sanitation Data'!$H$13,0,10*ROW('Sanitation Data'!H146)),IF(AND(ISNUMBER(OFFSET('Sanitation Data'!$H$13,0,10*ROW('Sanitation Data'!H146))),DN152="No",ISNUMBER(OFFSET('Sanitation Data'!$H$13,0,10*ROW('Sanitation Data'!H146)))),CONCATENATE("[",ROUND(OFFSET('Sanitation Data'!$H$13,0,10*ROW('Sanitation Data'!H146)),0),"]"),IF(AND(ISNUMBER(OFFSET('Sanitation Data'!$H$13,0,10*ROW('Sanitation Data'!H146))),DN152="",ISNUMBER(OFFSET('Sanitation Data'!$H$13,0,10*ROW('Sanitation Data'!H146)))),OFFSET('Sanitation Data'!$H$13,0,10*ROW('Sanitation Data'!H146)),NA())))</f>
        <v>#N/A</v>
      </c>
      <c r="AZ152" s="254" t="e">
        <f ca="true">+IF(AND(ISNUMBER(OFFSET('Hygiene Data'!$C$6,0,10*ROW('Hygiene Data'!C146))),DO152="Yes"),OFFSET('Hygiene Data'!$C$6,0,10*ROW('Hygiene Data'!C146)),IF(AND(ISNUMBER(OFFSET('Hygiene Data'!$C$6,0,10*ROW('Hygiene Data'!C146))),DO152="No",ISNUMBER(OFFSET('Hygiene Data'!$C$6,0,10*ROW('Hygiene Data'!C146)))),CONCATENATE("[",ROUND(OFFSET('Hygiene Data'!$C$6,0,10*ROW('Hygiene Data'!C146)),0),"]"),IF(AND(ISNUMBER(OFFSET('Hygiene Data'!$C$6,0,10*ROW('Hygiene Data'!C146))),DO152="",ISNUMBER(OFFSET('Hygiene Data'!$C$6,0,10*ROW('Hygiene Data'!C146)))),OFFSET('Hygiene Data'!$C$6,0,10*ROW('Hygiene Data'!C146)),NA())))</f>
        <v>#N/A</v>
      </c>
      <c r="BA152" s="254" t="e">
        <f ca="true">+IF(AND(ISNUMBER(OFFSET('Hygiene Data'!$C$8,0,10*ROW('Hygiene Data'!C146))),DP152="Yes"),OFFSET('Hygiene Data'!$C$8,0,10*ROW('Hygiene Data'!C146)),IF(AND(ISNUMBER(OFFSET('Hygiene Data'!$C$8,0,10*ROW('Hygiene Data'!C146))),DP152="No",ISNUMBER(OFFSET('Hygiene Data'!$C$8,0,10*ROW('Hygiene Data'!C146)))),CONCATENATE("[",ROUND(OFFSET('Hygiene Data'!$C$8,0,10*ROW('Hygiene Data'!C146)),0),"]"),IF(AND(ISNUMBER(OFFSET('Hygiene Data'!$C$8,0,10*ROW('Hygiene Data'!C146))),DP152="",ISNUMBER(OFFSET('Hygiene Data'!$C$8,0,10*ROW('Hygiene Data'!C146)))),OFFSET('Hygiene Data'!$C$8,0,10*ROW('Hygiene Data'!C146)),NA())))</f>
        <v>#N/A</v>
      </c>
      <c r="BB152" s="254" t="e">
        <f ca="true">+IF(AND(ISNUMBER(OFFSET('Hygiene Data'!$C$10,0,10*ROW('Hygiene Data'!C146))),DQ152="Yes"),OFFSET('Hygiene Data'!$C$10,0,10*ROW('Hygiene Data'!C146)),IF(AND(ISNUMBER(OFFSET('Hygiene Data'!$C$10,0,10*ROW('Hygiene Data'!C146))),DQ152="No",ISNUMBER(OFFSET('Hygiene Data'!$C$10,0,10*ROW('Hygiene Data'!C146)))),CONCATENATE("[",ROUND(OFFSET('Hygiene Data'!$C$10,0,10*ROW('Hygiene Data'!C146)),0),"]"),IF(AND(ISNUMBER(OFFSET('Hygiene Data'!$C$10,0,10*ROW('Hygiene Data'!C146))),DQ152="",ISNUMBER(OFFSET('Hygiene Data'!$C$10,0,10*ROW('Hygiene Data'!C146)))),OFFSET('Hygiene Data'!$C$10,0,10*ROW('Hygiene Data'!C146)),NA())))</f>
        <v>#N/A</v>
      </c>
      <c r="BC152" s="254" t="e">
        <f ca="true">+IF(AND(ISNUMBER(OFFSET('Hygiene Data'!$D$6,0,10*ROW('Hygiene Data'!D146))),DR152="Yes"),OFFSET('Hygiene Data'!$D$6,0,10*ROW('Hygiene Data'!D146)),IF(AND(ISNUMBER(OFFSET('Hygiene Data'!$D$6,0,10*ROW('Hygiene Data'!D146))),DR152="No",ISNUMBER(OFFSET('Hygiene Data'!$D$6,0,10*ROW('Hygiene Data'!D146)))),CONCATENATE("[",ROUND(OFFSET('Hygiene Data'!$D$6,0,10*ROW('Hygiene Data'!D146)),0),"]"),IF(AND(ISNUMBER(OFFSET('Hygiene Data'!$D$6,0,10*ROW('Hygiene Data'!D146))),DR152="",ISNUMBER(OFFSET('Hygiene Data'!$D$6,0,10*ROW('Hygiene Data'!D146)))),OFFSET('Hygiene Data'!$D$6,0,10*ROW('Hygiene Data'!D146)),NA())))</f>
        <v>#N/A</v>
      </c>
      <c r="BD152" s="254" t="e">
        <f ca="true">+IF(AND(ISNUMBER(OFFSET('Hygiene Data'!$D$8,0,10*ROW('Hygiene Data'!D146))),DS152="Yes"),OFFSET('Hygiene Data'!$D$8,0,10*ROW('Hygiene Data'!D146)),IF(AND(ISNUMBER(OFFSET('Hygiene Data'!$D$8,0,10*ROW('Hygiene Data'!D146))),DS152="No",ISNUMBER(OFFSET('Hygiene Data'!$D$8,0,10*ROW('Hygiene Data'!D146)))),CONCATENATE("[",ROUND(OFFSET('Hygiene Data'!$D$8,0,10*ROW('Hygiene Data'!D146)),0),"]"),IF(AND(ISNUMBER(OFFSET('Hygiene Data'!$D$8,0,10*ROW('Hygiene Data'!D146))),DS152="",ISNUMBER(OFFSET('Hygiene Data'!$D$8,0,10*ROW('Hygiene Data'!D146)))),OFFSET('Hygiene Data'!$D$8,0,10*ROW('Hygiene Data'!D146)),NA())))</f>
        <v>#N/A</v>
      </c>
      <c r="BE152" s="254" t="e">
        <f ca="true">+IF(AND(ISNUMBER(OFFSET('Hygiene Data'!$D$10,0,10*ROW('Hygiene Data'!D146))),DT152="Yes"),OFFSET('Hygiene Data'!$D$10,0,10*ROW('Hygiene Data'!D146)),IF(AND(ISNUMBER(OFFSET('Hygiene Data'!$D$10,0,10*ROW('Hygiene Data'!D146))),DT152="No",ISNUMBER(OFFSET('Hygiene Data'!$D$10,0,10*ROW('Hygiene Data'!D146)))),CONCATENATE("[",ROUND(OFFSET('Hygiene Data'!$D$10,0,10*ROW('Hygiene Data'!D146)),0),"]"),IF(AND(ISNUMBER(OFFSET('Hygiene Data'!$D$10,0,10*ROW('Hygiene Data'!D146))),DT152="",ISNUMBER(OFFSET('Hygiene Data'!$D$10,0,10*ROW('Hygiene Data'!D146)))),OFFSET('Hygiene Data'!$D$10,0,10*ROW('Hygiene Data'!D146)),NA())))</f>
        <v>#N/A</v>
      </c>
      <c r="BF152" s="254" t="e">
        <f ca="true">+IF(AND(ISNUMBER(OFFSET('Hygiene Data'!$E$6,0,10*ROW('Hygiene Data'!E146))),DU152="Yes"),OFFSET('Hygiene Data'!$E$6,0,10*ROW('Hygiene Data'!E146)),IF(AND(ISNUMBER(OFFSET('Hygiene Data'!$E$6,0,10*ROW('Hygiene Data'!E146))),DU152="No",ISNUMBER(OFFSET('Hygiene Data'!$E$6,0,10*ROW('Hygiene Data'!E146)))),CONCATENATE("[",ROUND(OFFSET('Hygiene Data'!$E$6,0,10*ROW('Hygiene Data'!E146)),0),"]"),IF(AND(ISNUMBER(OFFSET('Hygiene Data'!$E$6,0,10*ROW('Hygiene Data'!E146))),DU152="",ISNUMBER(OFFSET('Hygiene Data'!$E$6,0,10*ROW('Hygiene Data'!E146)))),OFFSET('Hygiene Data'!$E$6,0,10*ROW('Hygiene Data'!E146)),NA())))</f>
        <v>#N/A</v>
      </c>
      <c r="BG152" s="254" t="e">
        <f ca="true">+IF(AND(ISNUMBER(OFFSET('Hygiene Data'!$E$8,0,10*ROW('Hygiene Data'!E146))),DV152="Yes"),OFFSET('Hygiene Data'!$E$8,0,10*ROW('Hygiene Data'!E146)),IF(AND(ISNUMBER(OFFSET('Hygiene Data'!$E$8,0,10*ROW('Hygiene Data'!E146))),DV152="No",ISNUMBER(OFFSET('Hygiene Data'!$E$8,0,10*ROW('Hygiene Data'!E146)))),CONCATENATE("[",ROUND(OFFSET('Hygiene Data'!$E$8,0,10*ROW('Hygiene Data'!E146)),0),"]"),IF(AND(ISNUMBER(OFFSET('Hygiene Data'!$E$8,0,10*ROW('Hygiene Data'!E146))),DV152="",ISNUMBER(OFFSET('Hygiene Data'!$E$8,0,10*ROW('Hygiene Data'!E146)))),OFFSET('Hygiene Data'!$E$8,0,10*ROW('Hygiene Data'!E146)),NA())))</f>
        <v>#N/A</v>
      </c>
      <c r="BH152" s="254" t="e">
        <f ca="true">+IF(AND(ISNUMBER(OFFSET('Hygiene Data'!$E$10,0,10*ROW('Hygiene Data'!E146))),DW152="Yes"),OFFSET('Hygiene Data'!$E$10,0,10*ROW('Hygiene Data'!E146)),IF(AND(ISNUMBER(OFFSET('Hygiene Data'!$E$10,0,10*ROW('Hygiene Data'!E146))),DW152="No",ISNUMBER(OFFSET('Hygiene Data'!$E$10,0,10*ROW('Hygiene Data'!E146)))),CONCATENATE("[",ROUND(OFFSET('Hygiene Data'!$E$10,0,10*ROW('Hygiene Data'!E146)),0),"]"),IF(AND(ISNUMBER(OFFSET('Hygiene Data'!$E$10,0,10*ROW('Hygiene Data'!E146))),DW152="",ISNUMBER(OFFSET('Hygiene Data'!$E$10,0,10*ROW('Hygiene Data'!E146)))),OFFSET('Hygiene Data'!$E$10,0,10*ROW('Hygiene Data'!E146)),NA())))</f>
        <v>#N/A</v>
      </c>
      <c r="BI152" s="254" t="e">
        <f ca="true">+IF(AND(ISNUMBER(OFFSET('Hygiene Data'!$F$6,0,10*ROW('Hygiene Data'!F146))),DX152="Yes"),OFFSET('Hygiene Data'!$F$6,0,10*ROW('Hygiene Data'!F146)),IF(AND(ISNUMBER(OFFSET('Hygiene Data'!$F$6,0,10*ROW('Hygiene Data'!F146))),DX152="No",ISNUMBER(OFFSET('Hygiene Data'!$F$6,0,10*ROW('Hygiene Data'!F146)))),CONCATENATE("[",ROUND(OFFSET('Hygiene Data'!$F$6,0,10*ROW('Hygiene Data'!F146)),0),"]"),IF(AND(ISNUMBER(OFFSET('Hygiene Data'!$F$6,0,10*ROW('Hygiene Data'!F146))),DX152="",ISNUMBER(OFFSET('Hygiene Data'!$F$6,0,10*ROW('Hygiene Data'!F146)))),OFFSET('Hygiene Data'!$F$6,0,10*ROW('Hygiene Data'!F146)),NA())))</f>
        <v>#N/A</v>
      </c>
      <c r="BJ152" s="254" t="e">
        <f ca="true">+IF(AND(ISNUMBER(OFFSET('Hygiene Data'!$F$8,0,10*ROW('Hygiene Data'!F146))),DY152="Yes"),OFFSET('Hygiene Data'!$F$8,0,10*ROW('Hygiene Data'!F146)),IF(AND(ISNUMBER(OFFSET('Hygiene Data'!$F$8,0,10*ROW('Hygiene Data'!F146))),DY152="No",ISNUMBER(OFFSET('Hygiene Data'!$F$8,0,10*ROW('Hygiene Data'!F146)))),CONCATENATE("[",ROUND(OFFSET('Hygiene Data'!$F$8,0,10*ROW('Hygiene Data'!F146)),0),"]"),IF(AND(ISNUMBER(OFFSET('Hygiene Data'!$F$8,0,10*ROW('Hygiene Data'!F146))),DY152="",ISNUMBER(OFFSET('Hygiene Data'!$F$8,0,10*ROW('Hygiene Data'!F146)))),OFFSET('Hygiene Data'!$F$8,0,10*ROW('Hygiene Data'!F146)),NA())))</f>
        <v>#N/A</v>
      </c>
      <c r="BK152" s="254" t="e">
        <f ca="true">+IF(AND(ISNUMBER(OFFSET('Hygiene Data'!$F$10,0,10*ROW('Hygiene Data'!F146))),DZ152="Yes"),OFFSET('Hygiene Data'!$F$10,0,10*ROW('Hygiene Data'!F146)),IF(AND(ISNUMBER(OFFSET('Hygiene Data'!$F$10,0,10*ROW('Hygiene Data'!F146))),DZ152="No",ISNUMBER(OFFSET('Hygiene Data'!$F$10,0,10*ROW('Hygiene Data'!F146)))),CONCATENATE("[",ROUND(OFFSET('Hygiene Data'!$F$10,0,10*ROW('Hygiene Data'!F146)),0),"]"),IF(AND(ISNUMBER(OFFSET('Hygiene Data'!$F$10,0,10*ROW('Hygiene Data'!F146))),DZ152="",ISNUMBER(OFFSET('Hygiene Data'!$F$10,0,10*ROW('Hygiene Data'!F146)))),OFFSET('Hygiene Data'!$F$10,0,10*ROW('Hygiene Data'!F146)),NA())))</f>
        <v>#N/A</v>
      </c>
      <c r="BL152" s="254" t="e">
        <f ca="true">+IF(AND(ISNUMBER(OFFSET('Hygiene Data'!$G$6,0,10*ROW('Hygiene Data'!G146))),EA152="Yes"),OFFSET('Hygiene Data'!$G$6,0,10*ROW('Hygiene Data'!G146)),IF(AND(ISNUMBER(OFFSET('Hygiene Data'!$G$6,0,10*ROW('Hygiene Data'!G146))),EA152="No",ISNUMBER(OFFSET('Hygiene Data'!$G$6,0,10*ROW('Hygiene Data'!G146)))),CONCATENATE("[",ROUND(OFFSET('Hygiene Data'!$G$6,0,10*ROW('Hygiene Data'!G146)),0),"]"),IF(AND(ISNUMBER(OFFSET('Hygiene Data'!$G$6,0,10*ROW('Hygiene Data'!G146))),EA152="",ISNUMBER(OFFSET('Hygiene Data'!$G$6,0,10*ROW('Hygiene Data'!G146)))),OFFSET('Hygiene Data'!$G$6,0,10*ROW('Hygiene Data'!G146)),NA())))</f>
        <v>#N/A</v>
      </c>
      <c r="BM152" s="254" t="e">
        <f ca="true">+IF(AND(ISNUMBER(OFFSET('Hygiene Data'!$G$8,0,10*ROW('Hygiene Data'!G146))),EB152="Yes"),OFFSET('Hygiene Data'!$G$8,0,10*ROW('Hygiene Data'!G146)),IF(AND(ISNUMBER(OFFSET('Hygiene Data'!$G$8,0,10*ROW('Hygiene Data'!G146))),EB152="No",ISNUMBER(OFFSET('Hygiene Data'!$G$8,0,10*ROW('Hygiene Data'!G146)))),CONCATENATE("[",ROUND(OFFSET('Hygiene Data'!$G$8,0,10*ROW('Hygiene Data'!G146)),0),"]"),IF(AND(ISNUMBER(OFFSET('Hygiene Data'!$G$8,0,10*ROW('Hygiene Data'!G146))),EB152="",ISNUMBER(OFFSET('Hygiene Data'!$G$8,0,10*ROW('Hygiene Data'!G146)))),OFFSET('Hygiene Data'!$G$8,0,10*ROW('Hygiene Data'!G146)),NA())))</f>
        <v>#N/A</v>
      </c>
      <c r="BN152" s="254" t="e">
        <f ca="true">+IF(AND(ISNUMBER(OFFSET('Hygiene Data'!$G$10,0,10*ROW('Hygiene Data'!G146))),EC152="Yes"),OFFSET('Hygiene Data'!$G$10,0,10*ROW('Hygiene Data'!G146)),IF(AND(ISNUMBER(OFFSET('Hygiene Data'!$G$10,0,10*ROW('Hygiene Data'!G146))),EC152="No",ISNUMBER(OFFSET('Hygiene Data'!$G$10,0,10*ROW('Hygiene Data'!G146)))),CONCATENATE("[",ROUND(OFFSET('Hygiene Data'!$G$10,0,10*ROW('Hygiene Data'!G146)),0),"]"),IF(AND(ISNUMBER(OFFSET('Hygiene Data'!$G$10,0,10*ROW('Hygiene Data'!G146))),EC152="",ISNUMBER(OFFSET('Hygiene Data'!$G$10,0,10*ROW('Hygiene Data'!G146)))),OFFSET('Hygiene Data'!$G$10,0,10*ROW('Hygiene Data'!G146)),NA())))</f>
        <v>#N/A</v>
      </c>
      <c r="BO152" s="254" t="e">
        <f ca="true">+IF(AND(ISNUMBER(OFFSET('Hygiene Data'!$H$6,0,10*ROW('Hygiene Data'!H146))),ED152="Yes"),OFFSET('Hygiene Data'!$H$6,0,10*ROW('Hygiene Data'!H146)),IF(AND(ISNUMBER(OFFSET('Hygiene Data'!$H$6,0,10*ROW('Hygiene Data'!H146))),ED152="No",ISNUMBER(OFFSET('Hygiene Data'!$H$6,0,10*ROW('Hygiene Data'!H146)))),CONCATENATE("[",ROUND(OFFSET('Hygiene Data'!$H$6,0,10*ROW('Hygiene Data'!H146)),0),"]"),IF(AND(ISNUMBER(OFFSET('Hygiene Data'!$H$6,0,10*ROW('Hygiene Data'!H146))),ED152="",ISNUMBER(OFFSET('Hygiene Data'!$H$6,0,10*ROW('Hygiene Data'!H146)))),OFFSET('Hygiene Data'!$H$6,0,10*ROW('Hygiene Data'!H146)),NA())))</f>
        <v>#N/A</v>
      </c>
      <c r="BP152" s="254" t="e">
        <f ca="true">+IF(AND(ISNUMBER(OFFSET('Hygiene Data'!$H$8,0,10*ROW('Hygiene Data'!H146))),EE152="Yes"),OFFSET('Hygiene Data'!$H$8,0,10*ROW('Hygiene Data'!H146)),IF(AND(ISNUMBER(OFFSET('Hygiene Data'!$H$8,0,10*ROW('Hygiene Data'!H146))),EE152="No",ISNUMBER(OFFSET('Hygiene Data'!$H$8,0,10*ROW('Hygiene Data'!H146)))),CONCATENATE("[",ROUND(OFFSET('Hygiene Data'!$H$8,0,10*ROW('Hygiene Data'!H146)),0),"]"),IF(AND(ISNUMBER(OFFSET('Hygiene Data'!$H$8,0,10*ROW('Hygiene Data'!H146))),EE152="",ISNUMBER(OFFSET('Hygiene Data'!$H$8,0,10*ROW('Hygiene Data'!H146)))),OFFSET('Hygiene Data'!$H$8,0,10*ROW('Hygiene Data'!H146)),NA())))</f>
        <v>#N/A</v>
      </c>
      <c r="BQ152" s="254" t="e">
        <f ca="true">+IF(AND(ISNUMBER(OFFSET('Hygiene Data'!$H$10,0,10*ROW('Hygiene Data'!H146))),EF152="Yes"),OFFSET('Hygiene Data'!$H$10,0,10*ROW('Hygiene Data'!H146)),IF(AND(ISNUMBER(OFFSET('Hygiene Data'!$H$10,0,10*ROW('Hygiene Data'!H146))),EF152="No",ISNUMBER(OFFSET('Hygiene Data'!$H$10,0,10*ROW('Hygiene Data'!H146)))),CONCATENATE("[",ROUND(OFFSET('Hygiene Data'!$H$10,0,10*ROW('Hygiene Data'!H146)),0),"]"),IF(AND(ISNUMBER(OFFSET('Hygiene Data'!$H$10,0,10*ROW('Hygiene Data'!H146))),EF152="",ISNUMBER(OFFSET('Hygiene Data'!$H$10,0,10*ROW('Hygiene Data'!H146)))),OFFSET('Hygiene Data'!$H$10,0,10*ROW('Hygiene Data'!H146)),NA())))</f>
        <v>#N/A</v>
      </c>
      <c r="BS152" s="36" t="str">
        <f ca="true">+IF(OFFSET('Water Data'!$C$28,0,10*ROW('Water Data'!C146))="","",OFFSET('Water Data'!$C$28,0,10*ROW('Water Data'!C146)))</f>
        <v/>
      </c>
      <c r="BT152" s="36" t="str">
        <f ca="true">+IF(OFFSET('Water Data'!$C$29,0,10*ROW('Water Data'!C146))="","",OFFSET('Water Data'!$C$29,0,10*ROW('Water Data'!C146)))</f>
        <v/>
      </c>
      <c r="BU152" s="36" t="str">
        <f ca="true">+IF(OFFSET('Water Data'!$C$30,0,10*ROW('Water Data'!C146))="","",OFFSET('Water Data'!$C$30,0,10*ROW('Water Data'!C146)))</f>
        <v/>
      </c>
      <c r="BV152" s="36" t="str">
        <f ca="true">+IF(OFFSET('Water Data'!$D$28,0,10*ROW('Water Data'!D146))="","",OFFSET('Water Data'!$D$28,0,10*ROW('Water Data'!D146)))</f>
        <v/>
      </c>
      <c r="BW152" s="36" t="str">
        <f ca="true">+IF(OFFSET('Water Data'!$D$29,0,10*ROW('Water Data'!D146))="","",OFFSET('Water Data'!$D$29,0,10*ROW('Water Data'!D146)))</f>
        <v/>
      </c>
      <c r="BX152" s="36" t="str">
        <f ca="true">+IF(OFFSET('Water Data'!$D$30,0,10*ROW('Water Data'!D146))="","",OFFSET('Water Data'!$D$30,0,10*ROW('Water Data'!D146)))</f>
        <v/>
      </c>
      <c r="BY152" s="36" t="str">
        <f ca="true">+IF(OFFSET('Water Data'!$E$28,0,10*ROW('Water Data'!E146))="","",OFFSET('Water Data'!$E$28,0,10*ROW('Water Data'!E146)))</f>
        <v/>
      </c>
      <c r="BZ152" s="36" t="str">
        <f ca="true">+IF(OFFSET('Water Data'!$E$29,0,10*ROW('Water Data'!E146))="","",OFFSET('Water Data'!$E$29,0,10*ROW('Water Data'!E146)))</f>
        <v/>
      </c>
      <c r="CA152" s="36" t="str">
        <f ca="true">+IF(OFFSET('Water Data'!$E$30,0,10*ROW('Water Data'!E146))="","",OFFSET('Water Data'!$E$30,0,10*ROW('Water Data'!E146)))</f>
        <v/>
      </c>
      <c r="CB152" s="36" t="str">
        <f ca="true">+IF(OFFSET('Water Data'!$F$28,0,10*ROW('Water Data'!F146))="","",OFFSET('Water Data'!$F$28,0,10*ROW('Water Data'!F146)))</f>
        <v/>
      </c>
      <c r="CC152" s="36" t="str">
        <f ca="true">+IF(OFFSET('Water Data'!$F$29,0,10*ROW('Water Data'!F146))="","",OFFSET('Water Data'!$F$29,0,10*ROW('Water Data'!F146)))</f>
        <v/>
      </c>
      <c r="CD152" s="36" t="str">
        <f ca="true">+IF(OFFSET('Water Data'!$F$30,0,10*ROW('Water Data'!F146))="","",OFFSET('Water Data'!$F$30,0,10*ROW('Water Data'!F146)))</f>
        <v/>
      </c>
      <c r="CE152" s="36" t="str">
        <f ca="true">+IF(OFFSET('Water Data'!$G$28,0,10*ROW('Water Data'!G146))="","",OFFSET('Water Data'!$G$28,0,10*ROW('Water Data'!G146)))</f>
        <v/>
      </c>
      <c r="CF152" s="36" t="str">
        <f ca="true">+IF(OFFSET('Water Data'!$G$29,0,10*ROW('Water Data'!G146))="","",OFFSET('Water Data'!$G$29,0,10*ROW('Water Data'!G146)))</f>
        <v/>
      </c>
      <c r="CG152" s="36" t="str">
        <f ca="true">+IF(OFFSET('Water Data'!$G$30,0,10*ROW('Water Data'!G146))="","",OFFSET('Water Data'!$G$30,0,10*ROW('Water Data'!G146)))</f>
        <v/>
      </c>
      <c r="CH152" s="36" t="str">
        <f ca="true">+IF(OFFSET('Water Data'!$H$28,0,10*ROW('Water Data'!H146))="","",OFFSET('Water Data'!$H$28,0,10*ROW('Water Data'!H146)))</f>
        <v/>
      </c>
      <c r="CI152" s="36" t="str">
        <f ca="true">+IF(OFFSET('Water Data'!$H$29,0,10*ROW('Water Data'!H146))="","",OFFSET('Water Data'!$H$29,0,10*ROW('Water Data'!H146)))</f>
        <v/>
      </c>
      <c r="CJ152" s="36" t="str">
        <f ca="true">+IF(OFFSET('Water Data'!$H$30,0,10*ROW('Water Data'!H146))="","",OFFSET('Water Data'!$H$30,0,10*ROW('Water Data'!H146)))</f>
        <v/>
      </c>
      <c r="CK152" s="36" t="str">
        <f ca="true">+IF(OFFSET('Sanitation Data'!$C$29,0,10*ROW('Sanitation Data'!C146))="","",OFFSET('Sanitation Data'!$C$29,0,10*ROW('Sanitation Data'!C146)))</f>
        <v/>
      </c>
      <c r="CL152" s="36" t="str">
        <f ca="true">+IF(OFFSET('Sanitation Data'!$C$30,0,10*ROW('Sanitation Data'!C146))="","",OFFSET('Sanitation Data'!$C$30,0,10*ROW('Sanitation Data'!C146)))</f>
        <v/>
      </c>
      <c r="CM152" s="36" t="str">
        <f ca="true">+IF(OFFSET('Sanitation Data'!$C$31,0,10*ROW('Sanitation Data'!C146))="","",OFFSET('Sanitation Data'!$C$31,0,10*ROW('Sanitation Data'!C146)))</f>
        <v/>
      </c>
      <c r="CN152" s="36" t="str">
        <f ca="true">+IF(OFFSET('Sanitation Data'!$C$32,0,10*ROW('Sanitation Data'!C146))="","",OFFSET('Sanitation Data'!$C$32,0,10*ROW('Sanitation Data'!C146)))</f>
        <v/>
      </c>
      <c r="CO152" s="36" t="str">
        <f ca="true">+IF(OFFSET('Sanitation Data'!$C$33,0,10*ROW('Sanitation Data'!C146))="","",OFFSET('Sanitation Data'!$C$33,0,10*ROW('Sanitation Data'!C146)))</f>
        <v/>
      </c>
      <c r="CP152" s="36" t="str">
        <f ca="true">+IF(OFFSET('Sanitation Data'!$D$29,0,10*ROW('Sanitation Data'!D146))="","",OFFSET('Sanitation Data'!$D$29,0,10*ROW('Sanitation Data'!D146)))</f>
        <v/>
      </c>
      <c r="CQ152" s="36" t="str">
        <f ca="true">+IF(OFFSET('Sanitation Data'!$D$30,0,10*ROW('Sanitation Data'!D146))="","",OFFSET('Sanitation Data'!$D$30,0,10*ROW('Sanitation Data'!D146)))</f>
        <v/>
      </c>
      <c r="CR152" s="36" t="str">
        <f ca="true">+IF(OFFSET('Sanitation Data'!$D$31,0,10*ROW('Sanitation Data'!D146))="","",OFFSET('Sanitation Data'!$D$31,0,10*ROW('Sanitation Data'!D146)))</f>
        <v/>
      </c>
      <c r="CS152" s="36" t="str">
        <f ca="true">+IF(OFFSET('Sanitation Data'!$D$32,0,10*ROW('Sanitation Data'!D146))="","",OFFSET('Sanitation Data'!$D$32,0,10*ROW('Sanitation Data'!D146)))</f>
        <v/>
      </c>
      <c r="CT152" s="36" t="str">
        <f ca="true">+IF(OFFSET('Sanitation Data'!$D$33,0,10*ROW('Sanitation Data'!D146))="","",OFFSET('Sanitation Data'!$D$33,0,10*ROW('Sanitation Data'!D146)))</f>
        <v/>
      </c>
      <c r="CU152" s="36" t="str">
        <f ca="true">+IF(OFFSET('Sanitation Data'!$E$29,0,10*ROW('Sanitation Data'!E146))="","",OFFSET('Sanitation Data'!$E$29,0,10*ROW('Sanitation Data'!E146)))</f>
        <v/>
      </c>
      <c r="CV152" s="36" t="str">
        <f ca="true">+IF(OFFSET('Sanitation Data'!$E$30,0,10*ROW('Sanitation Data'!E146))="","",OFFSET('Sanitation Data'!$E$30,0,10*ROW('Sanitation Data'!E146)))</f>
        <v/>
      </c>
      <c r="CW152" s="36" t="str">
        <f ca="true">+IF(OFFSET('Sanitation Data'!$E$31,0,10*ROW('Sanitation Data'!E146))="","",OFFSET('Sanitation Data'!$E$31,0,10*ROW('Sanitation Data'!E146)))</f>
        <v/>
      </c>
      <c r="CX152" s="36" t="str">
        <f ca="true">+IF(OFFSET('Sanitation Data'!$E$32,0,10*ROW('Sanitation Data'!E146))="","",OFFSET('Sanitation Data'!$E$32,0,10*ROW('Sanitation Data'!E146)))</f>
        <v/>
      </c>
      <c r="CY152" s="36" t="str">
        <f ca="true">+IF(OFFSET('Sanitation Data'!$E$33,0,10*ROW('Sanitation Data'!E146))="","",OFFSET('Sanitation Data'!$E$33,0,10*ROW('Sanitation Data'!E146)))</f>
        <v/>
      </c>
      <c r="CZ152" s="36" t="str">
        <f ca="true">+IF(OFFSET('Sanitation Data'!$F$29,0,10*ROW('Sanitation Data'!F146))="","",OFFSET('Sanitation Data'!$F$29,0,10*ROW('Sanitation Data'!F146)))</f>
        <v/>
      </c>
      <c r="DA152" s="36" t="str">
        <f ca="true">+IF(OFFSET('Sanitation Data'!$F$30,0,10*ROW('Sanitation Data'!F146))="","",OFFSET('Sanitation Data'!$F$30,0,10*ROW('Sanitation Data'!F146)))</f>
        <v/>
      </c>
      <c r="DB152" s="36" t="str">
        <f ca="true">+IF(OFFSET('Sanitation Data'!$F$31,0,10*ROW('Sanitation Data'!F146))="","",OFFSET('Sanitation Data'!$F$31,0,10*ROW('Sanitation Data'!F146)))</f>
        <v/>
      </c>
      <c r="DC152" s="36" t="str">
        <f ca="true">+IF(OFFSET('Sanitation Data'!$F$32,0,10*ROW('Sanitation Data'!F146))="","",OFFSET('Sanitation Data'!$F$32,0,10*ROW('Sanitation Data'!F146)))</f>
        <v/>
      </c>
      <c r="DD152" s="36" t="str">
        <f ca="true">+IF(OFFSET('Sanitation Data'!$F$33,0,10*ROW('Sanitation Data'!F146))="","",OFFSET('Sanitation Data'!$F$33,0,10*ROW('Sanitation Data'!F146)))</f>
        <v/>
      </c>
      <c r="DE152" s="36" t="str">
        <f ca="true">+IF(OFFSET('Sanitation Data'!$G$29,0,10*ROW('Sanitation Data'!G146))="","",OFFSET('Sanitation Data'!$G$29,0,10*ROW('Sanitation Data'!G146)))</f>
        <v/>
      </c>
      <c r="DF152" s="36" t="str">
        <f ca="true">+IF(OFFSET('Sanitation Data'!$G$30,0,10*ROW('Sanitation Data'!G146))="","",OFFSET('Sanitation Data'!$G$30,0,10*ROW('Sanitation Data'!G146)))</f>
        <v/>
      </c>
      <c r="DG152" s="36" t="str">
        <f ca="true">+IF(OFFSET('Sanitation Data'!$G$31,0,10*ROW('Sanitation Data'!G146))="","",OFFSET('Sanitation Data'!$G$31,0,10*ROW('Sanitation Data'!G146)))</f>
        <v/>
      </c>
      <c r="DH152" s="36" t="str">
        <f ca="true">+IF(OFFSET('Sanitation Data'!$G$32,0,10*ROW('Sanitation Data'!G146))="","",OFFSET('Sanitation Data'!$G$32,0,10*ROW('Sanitation Data'!G146)))</f>
        <v/>
      </c>
      <c r="DI152" s="36" t="str">
        <f ca="true">+IF(OFFSET('Sanitation Data'!$G$33,0,10*ROW('Sanitation Data'!G146))="","",OFFSET('Sanitation Data'!$G$33,0,10*ROW('Sanitation Data'!G146)))</f>
        <v/>
      </c>
      <c r="DJ152" s="36" t="str">
        <f ca="true">+IF(OFFSET('Sanitation Data'!$H$29,0,10*ROW('Sanitation Data'!H146))="","",OFFSET('Sanitation Data'!$H$29,0,10*ROW('Sanitation Data'!H146)))</f>
        <v/>
      </c>
      <c r="DK152" s="36" t="str">
        <f ca="true">+IF(OFFSET('Sanitation Data'!$H$30,0,10*ROW('Sanitation Data'!H146))="","",OFFSET('Sanitation Data'!$H$30,0,10*ROW('Sanitation Data'!H146)))</f>
        <v/>
      </c>
      <c r="DL152" s="36" t="str">
        <f ca="true">+IF(OFFSET('Sanitation Data'!$H$31,0,10*ROW('Sanitation Data'!H146))="","",OFFSET('Sanitation Data'!$H$31,0,10*ROW('Sanitation Data'!H146)))</f>
        <v/>
      </c>
      <c r="DM152" s="36" t="str">
        <f ca="true">+IF(OFFSET('Sanitation Data'!$H$32,0,10*ROW('Sanitation Data'!H146))="","",OFFSET('Sanitation Data'!$H$32,0,10*ROW('Sanitation Data'!H146)))</f>
        <v/>
      </c>
      <c r="DN152" s="36" t="str">
        <f ca="true">+IF(OFFSET('Sanitation Data'!$H$33,0,10*ROW('Sanitation Data'!H146))="","",OFFSET('Sanitation Data'!$H$33,0,10*ROW('Sanitation Data'!H146)))</f>
        <v/>
      </c>
      <c r="DO152" s="36" t="str">
        <f ca="true">+IF(OFFSET('Hygiene Data'!$C$12,0,10*ROW('Hygiene Data'!C146))="","",OFFSET('Hygiene Data'!$C$12,0,10*ROW('Hygiene Data'!C146)))</f>
        <v/>
      </c>
      <c r="DP152" s="36" t="str">
        <f ca="true">+IF(OFFSET('Hygiene Data'!$C$13,0,10*ROW('Hygiene Data'!C146))="","",OFFSET('Hygiene Data'!$C$13,0,10*ROW('Hygiene Data'!C146)))</f>
        <v/>
      </c>
      <c r="DQ152" s="36" t="str">
        <f ca="true">+IF(OFFSET('Hygiene Data'!$C$14,0,10*ROW('Hygiene Data'!C146))="","",OFFSET('Hygiene Data'!$C$14,0,10*ROW('Hygiene Data'!C146)))</f>
        <v/>
      </c>
      <c r="DR152" s="36" t="str">
        <f ca="true">+IF(OFFSET('Hygiene Data'!$D$12,0,10*ROW('Hygiene Data'!D146))="","",OFFSET('Hygiene Data'!$D$12,0,10*ROW('Hygiene Data'!D146)))</f>
        <v/>
      </c>
      <c r="DS152" s="36" t="str">
        <f ca="true">+IF(OFFSET('Hygiene Data'!$D$13,0,10*ROW('Hygiene Data'!D146))="","",OFFSET('Hygiene Data'!$D$13,0,10*ROW('Hygiene Data'!D146)))</f>
        <v/>
      </c>
      <c r="DT152" s="36" t="str">
        <f ca="true">+IF(OFFSET('Hygiene Data'!$D$14,0,10*ROW('Hygiene Data'!D146))="","",OFFSET('Hygiene Data'!$D$14,0,10*ROW('Hygiene Data'!D146)))</f>
        <v/>
      </c>
      <c r="DU152" s="36" t="str">
        <f ca="true">+IF(OFFSET('Hygiene Data'!$E$12,0,10*ROW('Hygiene Data'!E146))="","",OFFSET('Hygiene Data'!$E$12,0,10*ROW('Hygiene Data'!E146)))</f>
        <v/>
      </c>
      <c r="DV152" s="36" t="str">
        <f ca="true">+IF(OFFSET('Hygiene Data'!$E$13,0,10*ROW('Hygiene Data'!E146))="","",OFFSET('Hygiene Data'!$E$13,0,10*ROW('Hygiene Data'!E146)))</f>
        <v/>
      </c>
      <c r="DW152" s="36" t="str">
        <f ca="true">+IF(OFFSET('Hygiene Data'!$E$14,0,10*ROW('Hygiene Data'!E146))="","",OFFSET('Hygiene Data'!$E$14,0,10*ROW('Hygiene Data'!E146)))</f>
        <v/>
      </c>
      <c r="DX152" s="36" t="str">
        <f ca="true">+IF(OFFSET('Hygiene Data'!$F$12,0,10*ROW('Hygiene Data'!F146))="","",OFFSET('Hygiene Data'!$F$12,0,10*ROW('Hygiene Data'!F146)))</f>
        <v/>
      </c>
      <c r="DY152" s="36" t="str">
        <f ca="true">+IF(OFFSET('Hygiene Data'!$F$13,0,10*ROW('Hygiene Data'!F146))="","",OFFSET('Hygiene Data'!$F$13,0,10*ROW('Hygiene Data'!F146)))</f>
        <v/>
      </c>
      <c r="DZ152" s="36" t="str">
        <f ca="true">+IF(OFFSET('Hygiene Data'!$F$14,0,10*ROW('Hygiene Data'!F146))="","",OFFSET('Hygiene Data'!$F$14,0,10*ROW('Hygiene Data'!F146)))</f>
        <v/>
      </c>
      <c r="EA152" s="36" t="str">
        <f ca="true">+IF(OFFSET('Hygiene Data'!$G$12,0,10*ROW('Hygiene Data'!G146))="","",OFFSET('Hygiene Data'!$G$12,0,10*ROW('Hygiene Data'!G146)))</f>
        <v/>
      </c>
      <c r="EB152" s="36" t="str">
        <f ca="true">+IF(OFFSET('Hygiene Data'!$G$13,0,10*ROW('Hygiene Data'!G146))="","",OFFSET('Hygiene Data'!$G$13,0,10*ROW('Hygiene Data'!G146)))</f>
        <v/>
      </c>
      <c r="EC152" s="36" t="str">
        <f ca="true">+IF(OFFSET('Hygiene Data'!$G$14,0,10*ROW('Hygiene Data'!G146))="","",OFFSET('Hygiene Data'!$G$14,0,10*ROW('Hygiene Data'!G146)))</f>
        <v/>
      </c>
      <c r="ED152" s="36" t="str">
        <f ca="true">+IF(OFFSET('Hygiene Data'!$H$12,0,10*ROW('Hygiene Data'!H146))="","",OFFSET('Hygiene Data'!$H$12,0,10*ROW('Hygiene Data'!H146)))</f>
        <v/>
      </c>
      <c r="EE152" s="36" t="str">
        <f ca="true">+IF(OFFSET('Hygiene Data'!$H$13,0,10*ROW('Hygiene Data'!H146))="","",OFFSET('Hygiene Data'!$H$13,0,10*ROW('Hygiene Data'!H146)))</f>
        <v/>
      </c>
      <c r="EF152" s="36" t="str">
        <f ca="true">+IF(OFFSET('Hygiene Data'!$H$14,0,10*ROW('Hygiene Data'!H146))="","",OFFSET('Hygiene Data'!$H$14,0,10*ROW('Hygiene Data'!H146)))</f>
        <v/>
      </c>
    </row>
    <row r="153" x14ac:dyDescent="0.2">
      <c r="A153" s="59" t="str">
        <f ca="true">+IF(OFFSET('Water Data'!$B$1,0,10*ROW('Water Data'!B150))="","",OFFSET('Water Data'!$B$1,0,10*ROW('Water Data'!B150)))</f>
        <v/>
      </c>
      <c r="B153" s="59" t="str">
        <f ca="true">+IF(OFFSET('Water Data'!$A$3,0,10*ROW('Water Data'!A150))="","",OFFSET('Water Data'!$A$3,0,10*ROW('Water Data'!A150)))</f>
        <v/>
      </c>
      <c r="C153" s="59" t="str">
        <f ca="true">+IF(OFFSET('Water Data'!$C$3,0,10*ROW('Water Data'!C150))="","",OFFSET('Water Data'!$C$3,0,10*ROW('Water Data'!C150)))</f>
        <v/>
      </c>
      <c r="D153" s="252" t="e">
        <f ca="true">+IF(AND(ISNUMBER(OFFSET('Water Data'!$C$5,0,10*ROW('Water Data'!C147))),BS153="Yes"),100-OFFSET('Water Data'!$C$5,0,10*ROW('Water Data'!C147)),IF(AND(ISNUMBER(OFFSET('Water Data'!$C$5,0,10*ROW('Water Data'!C147))),BS153="No",ISNUMBER(OFFSET('Water Data'!$C$5,0,10*ROW('Water Data'!C147)))),CONCATENATE("[",ROUND(100-OFFSET('Water Data'!$C$5,0,10*ROW('Water Data'!C147)),0),"]"),IF(AND(ISNUMBER(OFFSET('Water Data'!$C$5,0,10*ROW('Water Data'!C147))),BS153="",ISNUMBER(OFFSET('Water Data'!$C$5,0,10*ROW('Water Data'!C147)))),100-OFFSET('Water Data'!$C$5,0,10*ROW('Water Data'!C147)),NA())))</f>
        <v>#N/A</v>
      </c>
      <c r="E153" s="252" t="e">
        <f ca="true">+IF(AND(ISNUMBER(OFFSET('Water Data'!$C$7,0,10*ROW('Water Data'!D147))),BT153="Yes"),OFFSET('Water Data'!$C$7,0,10*ROW('Water Data'!C147)),IF(AND(ISNUMBER(OFFSET('Water Data'!$C$7,0,10*ROW('Water Data'!C147))),BT153="No",ISNUMBER(OFFSET('Water Data'!$C$7,0,10*ROW('Water Data'!C147)))),CONCATENATE("[",ROUND(OFFSET('Water Data'!$C$7,0,10*ROW('Water Data'!C147)),0),"]"),IF(AND(ISNUMBER(OFFSET('Water Data'!$C$7,0,10*ROW('Water Data'!C147))),BT153="",ISNUMBER(OFFSET('Water Data'!$C$7,0,10*ROW('Water Data'!C147)))),OFFSET('Water Data'!$C$7,0,10*ROW('Water Data'!C147)),NA())))</f>
        <v>#N/A</v>
      </c>
      <c r="F153" s="252" t="e">
        <f ca="true">+IF(AND(ISNUMBER(OFFSET('Water Data'!$C$10,0,10*ROW('Water Data'!C147))),BU153="Yes"),OFFSET('Water Data'!$C$10,0,10*ROW('Water Data'!C147)),IF(AND(ISNUMBER(OFFSET('Water Data'!$C$10,0,10*ROW('Water Data'!C147))),BU153="No",ISNUMBER(OFFSET('Water Data'!$C$10,0,10*ROW('Water Data'!C147)))),CONCATENATE("[",ROUND(OFFSET('Water Data'!$C$10,0,10*ROW('Water Data'!C147)),0),"]"),IF(AND(ISNUMBER(OFFSET('Water Data'!$C$10,0,10*ROW('Water Data'!C147))),BU153="",ISNUMBER(OFFSET('Water Data'!$C$10,0,10*ROW('Water Data'!C147)))),OFFSET('Water Data'!$C$10,0,10*ROW('Water Data'!C147)),NA())))</f>
        <v>#N/A</v>
      </c>
      <c r="G153" s="252" t="e">
        <f ca="true">+IF(AND(ISNUMBER(OFFSET('Water Data'!$D$5,0,10*ROW('Water Data'!D147))),BV153="Yes"),100-OFFSET('Water Data'!$D$5,0,10*ROW('Water Data'!D147)),IF(AND(ISNUMBER(OFFSET('Water Data'!$D$5,0,10*ROW('Water Data'!D147))),BV153="No",ISNUMBER(OFFSET('Water Data'!$D$5,0,10*ROW('Water Data'!D147)))),CONCATENATE("[",ROUND(100-OFFSET('Water Data'!$D$5,0,10*ROW('Water Data'!D147)),0),"]"),IF(AND(ISNUMBER(OFFSET('Water Data'!$D$5,0,10*ROW('Water Data'!D147))),BV153="",ISNUMBER(OFFSET('Water Data'!$D$5,0,10*ROW('Water Data'!D147)))),100-OFFSET('Water Data'!$D$5,0,10*ROW('Water Data'!D147)),NA())))</f>
        <v>#N/A</v>
      </c>
      <c r="H153" s="252" t="e">
        <f ca="true">+IF(AND(ISNUMBER(OFFSET('Water Data'!$D$7,0,10*ROW('Water Data'!D147))),BW153="Yes"),OFFSET('Water Data'!$D$7,0,10*ROW('Water Data'!D147)),IF(AND(ISNUMBER(OFFSET('Water Data'!$D$7,0,10*ROW('Water Data'!D147))),BW153="No",ISNUMBER(OFFSET('Water Data'!$D$7,0,10*ROW('Water Data'!D147)))),CONCATENATE("[",ROUND(OFFSET('Water Data'!$C$7,0,10*ROW('Water Data'!D147)),0),"]"),IF(AND(ISNUMBER(OFFSET('Water Data'!$D$7,0,10*ROW('Water Data'!D147))),BW153="",ISNUMBER(OFFSET('Water Data'!$D$7,0,10*ROW('Water Data'!D147)))),OFFSET('Water Data'!$D$7,0,10*ROW('Water Data'!D147)),NA())))</f>
        <v>#N/A</v>
      </c>
      <c r="I153" s="252" t="e">
        <f ca="true">+IF(AND(ISNUMBER(OFFSET('Water Data'!$D$10,0,10*ROW('Water Data'!D147))),BX153="Yes"),OFFSET('Water Data'!$D$10,0,10*ROW('Water Data'!D147)),IF(AND(ISNUMBER(OFFSET('Water Data'!$D$10,0,10*ROW('Water Data'!D147))),BX153="No",ISNUMBER(OFFSET('Water Data'!$D$10,0,10*ROW('Water Data'!D147)))),CONCATENATE("[",ROUND(OFFSET('Water Data'!$D$10,0,10*ROW('Water Data'!D147)),0),"]"),IF(AND(ISNUMBER(OFFSET('Water Data'!$D$10,0,10*ROW('Water Data'!D147))),BX153="",ISNUMBER(OFFSET('Water Data'!$D$10,0,10*ROW('Water Data'!D147)))),OFFSET('Water Data'!$D$10,0,10*ROW('Water Data'!D147)),NA())))</f>
        <v>#N/A</v>
      </c>
      <c r="J153" s="252" t="e">
        <f ca="true">+IF(AND(ISNUMBER(OFFSET('Water Data'!$E$5,0,10*ROW('Water Data'!E147))),BY153="Yes"),100-OFFSET('Water Data'!$E$5,0,10*ROW('Water Data'!E147)),IF(AND(ISNUMBER(OFFSET('Water Data'!$E$5,0,10*ROW('Water Data'!E147))),BY153="No",ISNUMBER(OFFSET('Water Data'!$E$5,0,10*ROW('Water Data'!E147)))),CONCATENATE("[",ROUND(100-OFFSET('Water Data'!$E$5,0,10*ROW('Water Data'!E147)),0),"]"),IF(AND(ISNUMBER(OFFSET('Water Data'!$E$5,0,10*ROW('Water Data'!E147))),BY153="",ISNUMBER(OFFSET('Water Data'!$E$5,0,10*ROW('Water Data'!E147)))),100-OFFSET('Water Data'!$E$5,0,10*ROW('Water Data'!E147)),NA())))</f>
        <v>#N/A</v>
      </c>
      <c r="K153" s="252" t="e">
        <f ca="true">+IF(AND(ISNUMBER(OFFSET('Water Data'!$E$7,0,10*ROW('Water Data'!E147))),BZ153="Yes"),OFFSET('Water Data'!$E$7,0,10*ROW('Water Data'!E147)),IF(AND(ISNUMBER(OFFSET('Water Data'!$E$7,0,10*ROW('Water Data'!E147))),BZ153="No",ISNUMBER(OFFSET('Water Data'!$E$7,0,10*ROW('Water Data'!E147)))),CONCATENATE("[",ROUND(OFFSET('Water Data'!$E$7,0,10*ROW('Water Data'!E147)),0),"]"),IF(AND(ISNUMBER(OFFSET('Water Data'!$E$7,0,10*ROW('Water Data'!E147))),BZ153="",ISNUMBER(OFFSET('Water Data'!$E$7,0,10*ROW('Water Data'!E147)))),OFFSET('Water Data'!$E$7,0,10*ROW('Water Data'!E147)),NA())))</f>
        <v>#N/A</v>
      </c>
      <c r="L153" s="252" t="e">
        <f ca="true">+IF(AND(ISNUMBER(OFFSET('Water Data'!$E$10,0,10*ROW('Water Data'!E147))),CA153="Yes"),OFFSET('Water Data'!$E$10,0,10*ROW('Water Data'!E147)),IF(AND(ISNUMBER(OFFSET('Water Data'!$E$10,0,10*ROW('Water Data'!E147))),CA153="No",ISNUMBER(OFFSET('Water Data'!$E$10,0,10*ROW('Water Data'!E147)))),CONCATENATE("[",ROUND(OFFSET('Water Data'!$E$10,0,10*ROW('Water Data'!E147)),0),"]"),IF(AND(ISNUMBER(OFFSET('Water Data'!$E$10,0,10*ROW('Water Data'!E147))),CA153="",ISNUMBER(OFFSET('Water Data'!$E$10,0,10*ROW('Water Data'!E147)))),OFFSET('Water Data'!$E$10,0,10*ROW('Water Data'!E147)),NA())))</f>
        <v>#N/A</v>
      </c>
      <c r="M153" s="252" t="e">
        <f ca="true">+IF(AND(ISNUMBER(OFFSET('Water Data'!$F$5,0,10*ROW('Water Data'!F147))),CB153="Yes"),100-OFFSET('Water Data'!$F$5,0,10*ROW('Water Data'!F147)),IF(AND(ISNUMBER(OFFSET('Water Data'!$F$5,0,10*ROW('Water Data'!F147))),CB153="No",ISNUMBER(OFFSET('Water Data'!$F$5,0,10*ROW('Water Data'!F147)))),CONCATENATE("[",ROUND(100-OFFSET('Water Data'!$F$5,0,10*ROW('Water Data'!F147)),0),"]"),IF(AND(ISNUMBER(OFFSET('Water Data'!$F$5,0,10*ROW('Water Data'!F147))),CB153="",ISNUMBER(OFFSET('Water Data'!$F$5,0,10*ROW('Water Data'!F147)))),100-OFFSET('Water Data'!$F$5,0,10*ROW('Water Data'!F147)),NA())))</f>
        <v>#N/A</v>
      </c>
      <c r="N153" s="252" t="e">
        <f ca="true">+IF(AND(ISNUMBER(OFFSET('Water Data'!$F$7,0,10*ROW('Water Data'!F147))),CC153="Yes"),OFFSET('Water Data'!$F$7,0,10*ROW('Water Data'!F147)),IF(AND(ISNUMBER(OFFSET('Water Data'!$F$7,0,10*ROW('Water Data'!F147))),CC153="No",ISNUMBER(OFFSET('Water Data'!$F$7,0,10*ROW('Water Data'!F147)))),CONCATENATE("[",ROUND(OFFSET('Water Data'!$F$7,0,10*ROW('Water Data'!F147)),0),"]"),IF(AND(ISNUMBER(OFFSET('Water Data'!$F$7,0,10*ROW('Water Data'!F147))),CC153="",ISNUMBER(OFFSET('Water Data'!$F$7,0,10*ROW('Water Data'!F147)))),OFFSET('Water Data'!$F$7,0,10*ROW('Water Data'!F147)),NA())))</f>
        <v>#N/A</v>
      </c>
      <c r="O153" s="252" t="e">
        <f ca="true">+IF(AND(ISNUMBER(OFFSET('Water Data'!$F$10,0,10*ROW('Water Data'!F147))),CD153="Yes"),OFFSET('Water Data'!$F$10,0,10*ROW('Water Data'!F147)),IF(AND(ISNUMBER(OFFSET('Water Data'!$F$10,0,10*ROW('Water Data'!F147))),CD153="No",ISNUMBER(OFFSET('Water Data'!$F$10,0,10*ROW('Water Data'!F147)))),CONCATENATE("[",ROUND(OFFSET('Water Data'!$F$10,0,10*ROW('Water Data'!F147)),0),"]"),IF(AND(ISNUMBER(OFFSET('Water Data'!$F$10,0,10*ROW('Water Data'!F147))),CD153="",ISNUMBER(OFFSET('Water Data'!$F$10,0,10*ROW('Water Data'!F147)))),OFFSET('Water Data'!$F$10,0,10*ROW('Water Data'!F147)),NA())))</f>
        <v>#N/A</v>
      </c>
      <c r="P153" s="252" t="e">
        <f ca="true">+IF(AND(ISNUMBER(OFFSET('Water Data'!$G$5,0,10*ROW('Water Data'!G147))),CE153="Yes"),100-OFFSET('Water Data'!$G$5,0,10*ROW('Water Data'!G147)),IF(AND(ISNUMBER(OFFSET('Water Data'!$G$5,0,10*ROW('Water Data'!G147))),CE153="No",ISNUMBER(OFFSET('Water Data'!$G$5,0,10*ROW('Water Data'!G147)))),CONCATENATE("[",ROUND(100-OFFSET('Water Data'!$G$5,0,10*ROW('Water Data'!G147)),0),"]"),IF(AND(ISNUMBER(OFFSET('Water Data'!$G$5,0,10*ROW('Water Data'!G147))),CE153="",ISNUMBER(OFFSET('Water Data'!$G$5,0,10*ROW('Water Data'!G147)))),100-OFFSET('Water Data'!$G$5,0,10*ROW('Water Data'!G147)),NA())))</f>
        <v>#N/A</v>
      </c>
      <c r="Q153" s="252" t="e">
        <f ca="true">+IF(AND(ISNUMBER(OFFSET('Water Data'!$G$7,0,10*ROW('Water Data'!G147))),CF153="Yes"),OFFSET('Water Data'!$G$7,0,10*ROW('Water Data'!G147)),IF(AND(ISNUMBER(OFFSET('Water Data'!$G$7,0,10*ROW('Water Data'!G147))),CF153="No",ISNUMBER(OFFSET('Water Data'!$G$7,0,10*ROW('Water Data'!G147)))),CONCATENATE("[",ROUND(OFFSET('Water Data'!$G$7,0,10*ROW('Water Data'!G147)),0),"]"),IF(AND(ISNUMBER(OFFSET('Water Data'!$G$7,0,10*ROW('Water Data'!G147))),CF153="",ISNUMBER(OFFSET('Water Data'!$G$7,0,10*ROW('Water Data'!G147)))),OFFSET('Water Data'!$G$7,0,10*ROW('Water Data'!G147)),NA())))</f>
        <v>#N/A</v>
      </c>
      <c r="R153" s="252" t="e">
        <f ca="true">+IF(AND(ISNUMBER(OFFSET('Water Data'!$G$10,0,10*ROW('Water Data'!G147))),CG153="Yes"),OFFSET('Water Data'!$G$10,0,10*ROW('Water Data'!G147)),IF(AND(ISNUMBER(OFFSET('Water Data'!$G$10,0,10*ROW('Water Data'!G147))),CG153="No",ISNUMBER(OFFSET('Water Data'!$G$10,0,10*ROW('Water Data'!G147)))),CONCATENATE("[",ROUND(OFFSET('Water Data'!$G$10,0,10*ROW('Water Data'!G147)),0),"]"),IF(AND(ISNUMBER(OFFSET('Water Data'!$G$10,0,10*ROW('Water Data'!G147))),CG153="",ISNUMBER(OFFSET('Water Data'!$G$10,0,10*ROW('Water Data'!G147)))),OFFSET('Water Data'!$G$10,0,10*ROW('Water Data'!G147)),NA())))</f>
        <v>#N/A</v>
      </c>
      <c r="S153" s="252" t="e">
        <f ca="true">+IF(AND(ISNUMBER(OFFSET('Water Data'!$H$5,0,10*ROW('Water Data'!H147))),CH153="Yes"),100-OFFSET('Water Data'!$H$5,0,10*ROW('Water Data'!H147)),IF(AND(ISNUMBER(OFFSET('Water Data'!$H$5,0,10*ROW('Water Data'!H147))),CH153="No",ISNUMBER(OFFSET('Water Data'!$H$5,0,10*ROW('Water Data'!H147)))),CONCATENATE("[",ROUND(100-OFFSET('Water Data'!$H$5,0,10*ROW('Water Data'!H147)),0),"]"),IF(AND(ISNUMBER(OFFSET('Water Data'!$H$5,0,10*ROW('Water Data'!H147))),CH153="",ISNUMBER(OFFSET('Water Data'!$H$5,0,10*ROW('Water Data'!H147)))),100-OFFSET('Water Data'!$H$5,0,10*ROW('Water Data'!H147)),NA())))</f>
        <v>#N/A</v>
      </c>
      <c r="T153" s="252" t="e">
        <f ca="true">+IF(AND(ISNUMBER(OFFSET('Water Data'!$H$7,0,10*ROW('Water Data'!H147))),CI153="Yes"),OFFSET('Water Data'!$H$7,0,10*ROW('Water Data'!H147)),IF(AND(ISNUMBER(OFFSET('Water Data'!$H$7,0,10*ROW('Water Data'!H147))),CI153="No",ISNUMBER(OFFSET('Water Data'!$H$7,0,10*ROW('Water Data'!H147)))),CONCATENATE("[",ROUND(OFFSET('Water Data'!$H$7,0,10*ROW('Water Data'!H147)),0),"]"),IF(AND(ISNUMBER(OFFSET('Water Data'!$H$7,0,10*ROW('Water Data'!H147))),CI153="",ISNUMBER(OFFSET('Water Data'!$H$7,0,10*ROW('Water Data'!H147)))),OFFSET('Water Data'!$H$7,0,10*ROW('Water Data'!H147)),NA())))</f>
        <v>#N/A</v>
      </c>
      <c r="U153" s="252" t="e">
        <f ca="true">+IF(AND(ISNUMBER(OFFSET('Water Data'!$H$10,0,10*ROW('Water Data'!H147))),CJ153="Yes"),OFFSET('Water Data'!$H$10,0,10*ROW('Water Data'!H147)),IF(AND(ISNUMBER(OFFSET('Water Data'!$H$10,0,10*ROW('Water Data'!H147))),CJ153="No",ISNUMBER(OFFSET('Water Data'!$H$10,0,10*ROW('Water Data'!H147)))),CONCATENATE("[",ROUND(OFFSET('Water Data'!$H$10,0,10*ROW('Water Data'!H147)),0),"]"),IF(AND(ISNUMBER(OFFSET('Water Data'!$H$10,0,10*ROW('Water Data'!H147))),CJ153="",ISNUMBER(OFFSET('Water Data'!$H$10,0,10*ROW('Water Data'!H147)))),OFFSET('Water Data'!$H$10,0,10*ROW('Water Data'!H147)),NA())))</f>
        <v>#N/A</v>
      </c>
      <c r="V153" s="253" t="e">
        <f ca="true">+IF(AND(ISNUMBER(OFFSET('Sanitation Data'!$C$5,0,10*ROW('Sanitation Data'!C147))),CK153="Yes"),100-OFFSET('Sanitation Data'!$C$5,0,10*ROW('Sanitation Data'!C147)),IF(AND(ISNUMBER(OFFSET('Sanitation Data'!$C$5,0,10*ROW('Sanitation Data'!C147))),CK153="No",ISNUMBER(OFFSET('Sanitation Data'!$C$5,0,10*ROW('Sanitation Data'!C147)))),CONCATENATE("[",ROUND(100-OFFSET('Sanitation Data'!$C$5,0,10*ROW('Sanitation Data'!C147)),0),"]"),IF(AND(ISNUMBER(OFFSET('Sanitation Data'!$C$5,0,10*ROW('Sanitation Data'!C147))),CK153="",ISNUMBER(OFFSET('Sanitation Data'!$C$5,0,10*ROW('Sanitation Data'!C147)))),100-OFFSET('Sanitation Data'!$C$5,0,10*ROW('Sanitation Data'!C147)),NA())))</f>
        <v>#N/A</v>
      </c>
      <c r="W153" s="253" t="e">
        <f ca="true">+IF(AND(ISNUMBER(OFFSET('Sanitation Data'!$C$7,0,10*ROW('Sanitation Data'!C147))),CL153="Yes"),OFFSET('Sanitation Data'!$C$7,0,10*ROW('Sanitation Data'!C147)),IF(AND(ISNUMBER(OFFSET('Sanitation Data'!$C$7,0,10*ROW('Sanitation Data'!C147))),CL153="No",ISNUMBER(OFFSET('Sanitation Data'!$C$7,0,10*ROW('Sanitation Data'!C147)))),CONCATENATE("[",ROUND(OFFSET('Sanitation Data'!$C$7,0,10*ROW('Sanitation Data'!C147)),0),"]"),IF(AND(ISNUMBER(OFFSET('Sanitation Data'!$C$7,0,10*ROW('Sanitation Data'!C147))),CL153="",ISNUMBER(OFFSET('Sanitation Data'!$C$7,0,10*ROW('Sanitation Data'!C147)))),OFFSET('Sanitation Data'!$C$7,0,10*ROW('Sanitation Data'!C147)),NA())))</f>
        <v>#N/A</v>
      </c>
      <c r="X153" s="253" t="e">
        <f ca="true">+IF(AND(ISNUMBER(OFFSET('Sanitation Data'!$C$11,0,10*ROW('Sanitation Data'!C147))),CM153="Yes"),OFFSET('Sanitation Data'!$C$11,0,10*ROW('Sanitation Data'!C147)),IF(AND(ISNUMBER(OFFSET('Sanitation Data'!$C$11,0,10*ROW('Sanitation Data'!C147))),CM153="No",ISNUMBER(OFFSET('Sanitation Data'!$C$11,0,10*ROW('Sanitation Data'!C147)))),CONCATENATE("[",ROUND(OFFSET('Sanitation Data'!$C$11,0,10*ROW('Sanitation Data'!C147)),0),"]"),IF(AND(ISNUMBER(OFFSET('Sanitation Data'!$C$11,0,10*ROW('Sanitation Data'!C147))),CM153="",ISNUMBER(OFFSET('Sanitation Data'!$C$11,0,10*ROW('Sanitation Data'!C147)))),OFFSET('Sanitation Data'!$C$11,0,10*ROW('Sanitation Data'!C147)),NA())))</f>
        <v>#N/A</v>
      </c>
      <c r="Y153" s="253" t="e">
        <f ca="true">+IF(AND(ISNUMBER(OFFSET('Sanitation Data'!$C$12,0,10*ROW('Sanitation Data'!C147))),CN153="Yes"),OFFSET('Sanitation Data'!$C$12,0,10*ROW('Sanitation Data'!C147)),IF(AND(ISNUMBER(OFFSET('Sanitation Data'!$C$12,0,10*ROW('Sanitation Data'!C147))),CN153="No",ISNUMBER(OFFSET('Sanitation Data'!$C$12,0,10*ROW('Sanitation Data'!C147)))),CONCATENATE("[",ROUND(OFFSET('Sanitation Data'!$C$12,0,10*ROW('Sanitation Data'!C147)),0),"]"),IF(AND(ISNUMBER(OFFSET('Sanitation Data'!$C$12,0,10*ROW('Sanitation Data'!C147))),CN153="",ISNUMBER(OFFSET('Sanitation Data'!$C$12,0,10*ROW('Sanitation Data'!C147)))),OFFSET('Sanitation Data'!$C$12,0,10*ROW('Sanitation Data'!C147)),NA())))</f>
        <v>#N/A</v>
      </c>
      <c r="Z153" s="253" t="e">
        <f ca="true">+IF(AND(ISNUMBER(OFFSET('Sanitation Data'!$C$13,0,10*ROW('Sanitation Data'!C147))),CO153="Yes"),OFFSET('Sanitation Data'!$C$13,0,10*ROW('Sanitation Data'!C147)),IF(AND(ISNUMBER(OFFSET('Sanitation Data'!$C$13,0,10*ROW('Sanitation Data'!C147))),CO153="No",ISNUMBER(OFFSET('Sanitation Data'!$C$13,0,10*ROW('Sanitation Data'!C147)))),CONCATENATE("[",ROUND(OFFSET('Sanitation Data'!$C$13,0,10*ROW('Sanitation Data'!C147)),0),"]"),IF(AND(ISNUMBER(OFFSET('Sanitation Data'!$C$13,0,10*ROW('Sanitation Data'!C147))),CO153="",ISNUMBER(OFFSET('Sanitation Data'!$C$13,0,10*ROW('Sanitation Data'!C147)))),OFFSET('Sanitation Data'!$C$13,0,10*ROW('Sanitation Data'!C147)),NA())))</f>
        <v>#N/A</v>
      </c>
      <c r="AA153" s="253" t="e">
        <f ca="true">+IF(AND(ISNUMBER(OFFSET('Sanitation Data'!$D$5,0,10*ROW('Sanitation Data'!D147))),CP153="Yes"),100-OFFSET('Sanitation Data'!$D$5,0,10*ROW('Sanitation Data'!D147)),IF(AND(ISNUMBER(OFFSET('Sanitation Data'!$D$5,0,10*ROW('Sanitation Data'!D147))),CP153="No",ISNUMBER(OFFSET('Sanitation Data'!$D$5,0,10*ROW('Sanitation Data'!D147)))),CONCATENATE("[",ROUND(100-OFFSET('Sanitation Data'!$D$5,0,10*ROW('Sanitation Data'!D147)),0),"]"),IF(AND(ISNUMBER(OFFSET('Sanitation Data'!$D$5,0,10*ROW('Sanitation Data'!D147))),CP153="",ISNUMBER(OFFSET('Sanitation Data'!$D$5,0,10*ROW('Sanitation Data'!D147)))),100-OFFSET('Sanitation Data'!$D$5,0,10*ROW('Sanitation Data'!D147)),NA())))</f>
        <v>#N/A</v>
      </c>
      <c r="AB153" s="253" t="e">
        <f ca="true">+IF(AND(ISNUMBER(OFFSET('Sanitation Data'!$D$7,0,10*ROW('Sanitation Data'!D147))),CQ153="Yes"),OFFSET('Sanitation Data'!$D$7,0,10*ROW('Sanitation Data'!G147)),IF(AND(ISNUMBER(OFFSET('Sanitation Data'!$D$7,0,10*ROW('Sanitation Data'!D147))),CQ153="No",ISNUMBER(OFFSET('Sanitation Data'!$D$7,0,10*ROW('Sanitation Data'!D147)))),CONCATENATE("[",ROUND(OFFSET('Sanitation Data'!$D$7,0,10*ROW('Sanitation Data'!D147)),0),"]"),IF(AND(ISNUMBER(OFFSET('Sanitation Data'!$D$7,0,10*ROW('Sanitation Data'!D147))),CQ153="",ISNUMBER(OFFSET('Sanitation Data'!$D$7,0,10*ROW('Sanitation Data'!D147)))),OFFSET('Sanitation Data'!$D$7,0,10*ROW('Sanitation Data'!D147)),NA())))</f>
        <v>#N/A</v>
      </c>
      <c r="AC153" s="253" t="e">
        <f ca="true">+IF(AND(ISNUMBER(OFFSET('Sanitation Data'!$D$11,0,10*ROW('Sanitation Data'!D147))),CR153="Yes"),OFFSET('Sanitation Data'!$D$11,0,10*ROW('Sanitation Data'!D147)),IF(AND(ISNUMBER(OFFSET('Sanitation Data'!$D$11,0,10*ROW('Sanitation Data'!D147))),CR153="No",ISNUMBER(OFFSET('Sanitation Data'!$D$11,0,10*ROW('Sanitation Data'!D147)))),CONCATENATE("[",ROUND(OFFSET('Sanitation Data'!$D$11,0,10*ROW('Sanitation Data'!D147)),0),"]"),IF(AND(ISNUMBER(OFFSET('Sanitation Data'!$D$11,0,10*ROW('Sanitation Data'!D147))),CR153="",ISNUMBER(OFFSET('Sanitation Data'!$D$11,0,10*ROW('Sanitation Data'!D147)))),OFFSET('Sanitation Data'!$D$11,0,10*ROW('Sanitation Data'!D147)),NA())))</f>
        <v>#N/A</v>
      </c>
      <c r="AD153" s="253" t="e">
        <f ca="true">+IF(AND(ISNUMBER(OFFSET('Sanitation Data'!$D$12,0,10*ROW('Sanitation Data'!D147))),CS153="Yes"),OFFSET('Sanitation Data'!$D$12,0,10*ROW('Sanitation Data'!D147)),IF(AND(ISNUMBER(OFFSET('Sanitation Data'!$D$12,0,10*ROW('Sanitation Data'!D147))),CS153="No",ISNUMBER(OFFSET('Sanitation Data'!$D$12,0,10*ROW('Sanitation Data'!D147)))),CONCATENATE("[",ROUND(OFFSET('Sanitation Data'!$D$12,0,10*ROW('Sanitation Data'!D147)),0),"]"),IF(AND(ISNUMBER(OFFSET('Sanitation Data'!$D$12,0,10*ROW('Sanitation Data'!D147))),CS153="",ISNUMBER(OFFSET('Sanitation Data'!$D$12,0,10*ROW('Sanitation Data'!D147)))),OFFSET('Sanitation Data'!$D$12,0,10*ROW('Sanitation Data'!D147)),NA())))</f>
        <v>#N/A</v>
      </c>
      <c r="AE153" s="253" t="e">
        <f ca="true">+IF(AND(ISNUMBER(OFFSET('Sanitation Data'!$D$13,0,10*ROW('Sanitation Data'!D147))),CT153="Yes"),OFFSET('Sanitation Data'!$D$13,0,10*ROW('Sanitation Data'!D147)),IF(AND(ISNUMBER(OFFSET('Sanitation Data'!$D$13,0,10*ROW('Sanitation Data'!D147))),CT153="No",ISNUMBER(OFFSET('Sanitation Data'!$D$13,0,10*ROW('Sanitation Data'!D147)))),CONCATENATE("[",ROUND(OFFSET('Sanitation Data'!$D$13,0,10*ROW('Sanitation Data'!D147)),0),"]"),IF(AND(ISNUMBER(OFFSET('Sanitation Data'!$D$13,0,10*ROW('Sanitation Data'!D147))),CT153="",ISNUMBER(OFFSET('Sanitation Data'!$D$13,0,10*ROW('Sanitation Data'!D147)))),OFFSET('Sanitation Data'!$D$13,0,10*ROW('Sanitation Data'!D147)),NA())))</f>
        <v>#N/A</v>
      </c>
      <c r="AF153" s="253" t="e">
        <f ca="true">+IF(AND(ISNUMBER(OFFSET('Sanitation Data'!$E$5,0,10*ROW('Sanitation Data'!E147))),CU153="Yes"),100-OFFSET('Sanitation Data'!$E$5,0,10*ROW('Sanitation Data'!E147)),IF(AND(ISNUMBER(OFFSET('Sanitation Data'!$E$5,0,10*ROW('Sanitation Data'!E147))),CU153="No",ISNUMBER(OFFSET('Sanitation Data'!$E$5,0,10*ROW('Sanitation Data'!E147)))),CONCATENATE("[",ROUND(100-OFFSET('Sanitation Data'!$E$5,0,10*ROW('Sanitation Data'!E147)),0),"]"),IF(AND(ISNUMBER(OFFSET('Sanitation Data'!$E$5,0,10*ROW('Sanitation Data'!E147))),CU153="",ISNUMBER(OFFSET('Sanitation Data'!$E$5,0,10*ROW('Sanitation Data'!E147)))),100-OFFSET('Sanitation Data'!$E$5,0,10*ROW('Sanitation Data'!E147)),NA())))</f>
        <v>#N/A</v>
      </c>
      <c r="AG153" s="253" t="e">
        <f ca="true">+IF(AND(ISNUMBER(OFFSET('Sanitation Data'!$E$7,0,10*ROW('Sanitation Data'!E147))),CV153="Yes"),OFFSET('Sanitation Data'!$E$7,0,10*ROW('Sanitation Data'!E147)),IF(AND(ISNUMBER(OFFSET('Sanitation Data'!$E$7,0,10*ROW('Sanitation Data'!E147))),CV153="No",ISNUMBER(OFFSET('Sanitation Data'!$E$7,0,10*ROW('Sanitation Data'!E147)))),CONCATENATE("[",ROUND(OFFSET('Sanitation Data'!$E$7,0,10*ROW('Sanitation Data'!E147)),0),"]"),IF(AND(ISNUMBER(OFFSET('Sanitation Data'!$E$7,0,10*ROW('Sanitation Data'!E147))),CV153="",ISNUMBER(OFFSET('Sanitation Data'!$E$7,0,10*ROW('Sanitation Data'!E147)))),OFFSET('Sanitation Data'!$E$7,0,10*ROW('Sanitation Data'!E147)),NA())))</f>
        <v>#N/A</v>
      </c>
      <c r="AH153" s="253" t="e">
        <f ca="true">+IF(AND(ISNUMBER(OFFSET('Sanitation Data'!$E$11,0,10*ROW('Sanitation Data'!E147))),CW153="Yes"),OFFSET('Sanitation Data'!$E$11,0,10*ROW('Sanitation Data'!E147)),IF(AND(ISNUMBER(OFFSET('Sanitation Data'!$E$11,0,10*ROW('Sanitation Data'!E147))),CW153="No",ISNUMBER(OFFSET('Sanitation Data'!$E$11,0,10*ROW('Sanitation Data'!E147)))),CONCATENATE("[",ROUND(OFFSET('Sanitation Data'!$E$11,0,10*ROW('Sanitation Data'!E147)),0),"]"),IF(AND(ISNUMBER(OFFSET('Sanitation Data'!$E$11,0,10*ROW('Sanitation Data'!E147))),CW153="",ISNUMBER(OFFSET('Sanitation Data'!$E$11,0,10*ROW('Sanitation Data'!E147)))),OFFSET('Sanitation Data'!$E$11,0,10*ROW('Sanitation Data'!E147)),NA())))</f>
        <v>#N/A</v>
      </c>
      <c r="AI153" s="253" t="e">
        <f ca="true">+IF(AND(ISNUMBER(OFFSET('Sanitation Data'!$E$12,0,10*ROW('Sanitation Data'!E147))),CX153="Yes"),OFFSET('Sanitation Data'!$E$12,0,10*ROW('Sanitation Data'!E147)),IF(AND(ISNUMBER(OFFSET('Sanitation Data'!$E$12,0,10*ROW('Sanitation Data'!E147))),CX153="No",ISNUMBER(OFFSET('Sanitation Data'!$E$12,0,10*ROW('Sanitation Data'!E147)))),CONCATENATE("[",ROUND(OFFSET('Sanitation Data'!$E$12,0,10*ROW('Sanitation Data'!E147)),0),"]"),IF(AND(ISNUMBER(OFFSET('Sanitation Data'!$E$12,0,10*ROW('Sanitation Data'!E147))),CX153="",ISNUMBER(OFFSET('Sanitation Data'!$E$12,0,10*ROW('Sanitation Data'!E147)))),OFFSET('Sanitation Data'!$E$12,0,10*ROW('Sanitation Data'!E147)),NA())))</f>
        <v>#N/A</v>
      </c>
      <c r="AJ153" s="253" t="e">
        <f ca="true">+IF(AND(ISNUMBER(OFFSET('Sanitation Data'!$E$13,0,10*ROW('Sanitation Data'!E147))),CY153="Yes"),OFFSET('Sanitation Data'!$E$13,0,10*ROW('Sanitation Data'!E147)),IF(AND(ISNUMBER(OFFSET('Sanitation Data'!$E$13,0,10*ROW('Sanitation Data'!E147))),CY153="No",ISNUMBER(OFFSET('Sanitation Data'!$E$13,0,10*ROW('Sanitation Data'!E147)))),CONCATENATE("[",ROUND(OFFSET('Sanitation Data'!$E$13,0,10*ROW('Sanitation Data'!E147)),0),"]"),IF(AND(ISNUMBER(OFFSET('Sanitation Data'!$E$13,0,10*ROW('Sanitation Data'!E147))),CY153="",ISNUMBER(OFFSET('Sanitation Data'!$E$13,0,10*ROW('Sanitation Data'!E147)))),OFFSET('Sanitation Data'!$E$13,0,10*ROW('Sanitation Data'!E147)),NA())))</f>
        <v>#N/A</v>
      </c>
      <c r="AK153" s="253" t="e">
        <f ca="true">+IF(AND(ISNUMBER(OFFSET('Sanitation Data'!$F$5,0,10*ROW('Sanitation Data'!F147))),CZ153="Yes"),100-OFFSET('Sanitation Data'!$F$5,0,10*ROW('Sanitation Data'!F147)),IF(AND(ISNUMBER(OFFSET('Sanitation Data'!$F$5,0,10*ROW('Sanitation Data'!F147))),CZ153="No",ISNUMBER(OFFSET('Sanitation Data'!$F$5,0,10*ROW('Sanitation Data'!F147)))),CONCATENATE("[",ROUND(100-OFFSET('Sanitation Data'!$F$5,0,10*ROW('Sanitation Data'!F147)),0),"]"),IF(AND(ISNUMBER(OFFSET('Sanitation Data'!$F$5,0,10*ROW('Sanitation Data'!F147))),CZ153="",ISNUMBER(OFFSET('Sanitation Data'!$F$5,0,10*ROW('Sanitation Data'!F147)))),100-OFFSET('Sanitation Data'!$F$5,0,10*ROW('Sanitation Data'!F147)),NA())))</f>
        <v>#N/A</v>
      </c>
      <c r="AL153" s="253" t="e">
        <f ca="true">+IF(AND(ISNUMBER(OFFSET('Sanitation Data'!$F$7,0,10*ROW('Sanitation Data'!F147))),DA153="Yes"),OFFSET('Sanitation Data'!$F$7,0,10*ROW('Sanitation Data'!F147)),IF(AND(ISNUMBER(OFFSET('Sanitation Data'!$F$7,0,10*ROW('Sanitation Data'!F147))),DA153="No",ISNUMBER(OFFSET('Sanitation Data'!$F$7,0,10*ROW('Sanitation Data'!F147)))),CONCATENATE("[",ROUND(OFFSET('Sanitation Data'!$F$7,0,10*ROW('Sanitation Data'!F147)),0),"]"),IF(AND(ISNUMBER(OFFSET('Sanitation Data'!$F$7,0,10*ROW('Sanitation Data'!F147))),DA153="",ISNUMBER(OFFSET('Sanitation Data'!$F$7,0,10*ROW('Sanitation Data'!F147)))),OFFSET('Sanitation Data'!$F$7,0,10*ROW('Sanitation Data'!F147)),NA())))</f>
        <v>#N/A</v>
      </c>
      <c r="AM153" s="253" t="e">
        <f ca="true">+IF(AND(ISNUMBER(OFFSET('Sanitation Data'!$F$11,0,10*ROW('Sanitation Data'!F147))),DB153="Yes"),OFFSET('Sanitation Data'!$F$11,0,10*ROW('Sanitation Data'!F147)),IF(AND(ISNUMBER(OFFSET('Sanitation Data'!$F$11,0,10*ROW('Sanitation Data'!F147))),DB153="No",ISNUMBER(OFFSET('Sanitation Data'!$F$11,0,10*ROW('Sanitation Data'!F147)))),CONCATENATE("[",ROUND(OFFSET('Sanitation Data'!$F$11,0,10*ROW('Sanitation Data'!F147)),0),"]"),IF(AND(ISNUMBER(OFFSET('Sanitation Data'!$F$11,0,10*ROW('Sanitation Data'!F147))),DB153="",ISNUMBER(OFFSET('Sanitation Data'!$F$11,0,10*ROW('Sanitation Data'!F147)))),OFFSET('Sanitation Data'!$F$11,0,10*ROW('Sanitation Data'!F147)),NA())))</f>
        <v>#N/A</v>
      </c>
      <c r="AN153" s="253" t="e">
        <f ca="true">+IF(AND(ISNUMBER(OFFSET('Sanitation Data'!$F$12,0,10*ROW('Sanitation Data'!F147))),DC153="Yes"),OFFSET('Sanitation Data'!$F$12,0,10*ROW('Sanitation Data'!F147)),IF(AND(ISNUMBER(OFFSET('Sanitation Data'!$F$12,0,10*ROW('Sanitation Data'!F147))),DC153="No",ISNUMBER(OFFSET('Sanitation Data'!$F$12,0,10*ROW('Sanitation Data'!F147)))),CONCATENATE("[",ROUND(OFFSET('Sanitation Data'!$F$12,0,10*ROW('Sanitation Data'!F147)),0),"]"),IF(AND(ISNUMBER(OFFSET('Sanitation Data'!$F$12,0,10*ROW('Sanitation Data'!F147))),DC153="",ISNUMBER(OFFSET('Sanitation Data'!$F$12,0,10*ROW('Sanitation Data'!F147)))),OFFSET('Sanitation Data'!$F$12,0,10*ROW('Sanitation Data'!F147)),NA())))</f>
        <v>#N/A</v>
      </c>
      <c r="AO153" s="253" t="e">
        <f ca="true">+IF(AND(ISNUMBER(OFFSET('Sanitation Data'!$F$13,0,10*ROW('Sanitation Data'!F147))),DD153="Yes"),OFFSET('Sanitation Data'!$F$13,0,10*ROW('Sanitation Data'!F147)),IF(AND(ISNUMBER(OFFSET('Sanitation Data'!$F$13,0,10*ROW('Sanitation Data'!F147))),DD153="No",ISNUMBER(OFFSET('Sanitation Data'!$F$13,0,10*ROW('Sanitation Data'!F147)))),CONCATENATE("[",ROUND(OFFSET('Sanitation Data'!$F$13,0,10*ROW('Sanitation Data'!F147)),0),"]"),IF(AND(ISNUMBER(OFFSET('Sanitation Data'!$F$13,0,10*ROW('Sanitation Data'!F147))),DD153="",ISNUMBER(OFFSET('Sanitation Data'!$F$13,0,10*ROW('Sanitation Data'!F147)))),OFFSET('Sanitation Data'!$F$13,0,10*ROW('Sanitation Data'!F147)),NA())))</f>
        <v>#N/A</v>
      </c>
      <c r="AP153" s="253" t="e">
        <f ca="true">+IF(AND(ISNUMBER(OFFSET('Sanitation Data'!$G$5,0,10*ROW('Sanitation Data'!G147))),DE153="Yes"),100-OFFSET('Sanitation Data'!$G$5,0,10*ROW('Sanitation Data'!G147)),IF(AND(ISNUMBER(OFFSET('Sanitation Data'!$G$5,0,10*ROW('Sanitation Data'!G147))),DE153="No",ISNUMBER(OFFSET('Sanitation Data'!$G$5,0,10*ROW('Sanitation Data'!G147)))),CONCATENATE("[",ROUND(100-OFFSET('Sanitation Data'!$G$5,0,10*ROW('Sanitation Data'!G147)),0),"]"),IF(AND(ISNUMBER(OFFSET('Sanitation Data'!$G$5,0,10*ROW('Sanitation Data'!G147))),DE153="",ISNUMBER(OFFSET('Sanitation Data'!$G$5,0,10*ROW('Sanitation Data'!G147)))),100-OFFSET('Sanitation Data'!$G$5,0,10*ROW('Sanitation Data'!G147)),NA())))</f>
        <v>#N/A</v>
      </c>
      <c r="AQ153" s="253" t="e">
        <f ca="true">+IF(AND(ISNUMBER(OFFSET('Sanitation Data'!$G$7,0,10*ROW('Sanitation Data'!G147))),DF153="Yes"),OFFSET('Sanitation Data'!$G$7,0,10*ROW('Sanitation Data'!G147)),IF(AND(ISNUMBER(OFFSET('Sanitation Data'!$G$7,0,10*ROW('Sanitation Data'!G147))),DF153="No",ISNUMBER(OFFSET('Sanitation Data'!$G$7,0,10*ROW('Sanitation Data'!G147)))),CONCATENATE("[",ROUND(OFFSET('Sanitation Data'!$G$7,0,10*ROW('Sanitation Data'!G147)),0),"]"),IF(AND(ISNUMBER(OFFSET('Sanitation Data'!$G$7,0,10*ROW('Sanitation Data'!G147))),DF153="",ISNUMBER(OFFSET('Sanitation Data'!$G$7,0,10*ROW('Sanitation Data'!G147)))),OFFSET('Sanitation Data'!$G$7,0,10*ROW('Sanitation Data'!G147)),NA())))</f>
        <v>#N/A</v>
      </c>
      <c r="AR153" s="253" t="e">
        <f ca="true">+IF(AND(ISNUMBER(OFFSET('Sanitation Data'!$G$11,0,10*ROW('Sanitation Data'!G147))),DG153="Yes"),OFFSET('Sanitation Data'!$G$11,0,10*ROW('Sanitation Data'!G147)),IF(AND(ISNUMBER(OFFSET('Sanitation Data'!$G$11,0,10*ROW('Sanitation Data'!G147))),DG153="No",ISNUMBER(OFFSET('Sanitation Data'!$G$11,0,10*ROW('Sanitation Data'!G147)))),CONCATENATE("[",ROUND(OFFSET('Sanitation Data'!$G$11,0,10*ROW('Sanitation Data'!G147)),0),"]"),IF(AND(ISNUMBER(OFFSET('Sanitation Data'!$G$11,0,10*ROW('Sanitation Data'!G147))),DG153="",ISNUMBER(OFFSET('Sanitation Data'!$G$11,0,10*ROW('Sanitation Data'!G147)))),OFFSET('Sanitation Data'!$G$11,0,10*ROW('Sanitation Data'!G147)),NA())))</f>
        <v>#N/A</v>
      </c>
      <c r="AS153" s="253" t="e">
        <f ca="true">+IF(AND(ISNUMBER(OFFSET('Sanitation Data'!$G$12,0,10*ROW('Sanitation Data'!G147))),DH153="Yes"),OFFSET('Sanitation Data'!$G$12,0,10*ROW('Sanitation Data'!G147)),IF(AND(ISNUMBER(OFFSET('Sanitation Data'!$G$12,0,10*ROW('Sanitation Data'!G147))),DH153="No",ISNUMBER(OFFSET('Sanitation Data'!$G$12,0,10*ROW('Sanitation Data'!G147)))),CONCATENATE("[",ROUND(OFFSET('Sanitation Data'!$G$12,0,10*ROW('Sanitation Data'!G147)),0),"]"),IF(AND(ISNUMBER(OFFSET('Sanitation Data'!$G$12,0,10*ROW('Sanitation Data'!G147))),DH153="",ISNUMBER(OFFSET('Sanitation Data'!$G$12,0,10*ROW('Sanitation Data'!G147)))),OFFSET('Sanitation Data'!$G$12,0,10*ROW('Sanitation Data'!G147)),NA())))</f>
        <v>#N/A</v>
      </c>
      <c r="AT153" s="253" t="e">
        <f ca="true">+IF(AND(ISNUMBER(OFFSET('Sanitation Data'!$G$13,0,10*ROW('Sanitation Data'!G147))),DI153="Yes"),OFFSET('Sanitation Data'!$G$13,0,10*ROW('Sanitation Data'!G147)),IF(AND(ISNUMBER(OFFSET('Sanitation Data'!$G$13,0,10*ROW('Sanitation Data'!G147))),DI153="No",ISNUMBER(OFFSET('Sanitation Data'!$G$13,0,10*ROW('Sanitation Data'!G147)))),CONCATENATE("[",ROUND(OFFSET('Sanitation Data'!$G$13,0,10*ROW('Sanitation Data'!G147)),0),"]"),IF(AND(ISNUMBER(OFFSET('Sanitation Data'!$G$13,0,10*ROW('Sanitation Data'!G147))),DI153="",ISNUMBER(OFFSET('Sanitation Data'!$G$13,0,10*ROW('Sanitation Data'!G147)))),OFFSET('Sanitation Data'!$G$13,0,10*ROW('Sanitation Data'!G147)),NA())))</f>
        <v>#N/A</v>
      </c>
      <c r="AU153" s="253" t="e">
        <f ca="true">+IF(AND(ISNUMBER(OFFSET('Sanitation Data'!$H$5,0,10*ROW('Sanitation Data'!H147))),DJ153="Yes"),100-OFFSET('Sanitation Data'!$H$5,0,10*ROW('Sanitation Data'!H147)),IF(AND(ISNUMBER(OFFSET('Sanitation Data'!$H$5,0,10*ROW('Sanitation Data'!H147))),DJ153="No",ISNUMBER(OFFSET('Sanitation Data'!$H$5,0,10*ROW('Sanitation Data'!H147)))),CONCATENATE("[",ROUND(100-OFFSET('Sanitation Data'!$H$5,0,10*ROW('Sanitation Data'!H147)),0),"]"),IF(AND(ISNUMBER(OFFSET('Sanitation Data'!$H$5,0,10*ROW('Sanitation Data'!H147))),DJ153="",ISNUMBER(OFFSET('Sanitation Data'!$H$5,0,10*ROW('Sanitation Data'!H147)))),100-OFFSET('Sanitation Data'!$H$5,0,10*ROW('Sanitation Data'!H147)),NA())))</f>
        <v>#N/A</v>
      </c>
      <c r="AV153" s="253" t="e">
        <f ca="true">+IF(AND(ISNUMBER(OFFSET('Sanitation Data'!$H$7,0,10*ROW('Sanitation Data'!H147))),DK153="Yes"),OFFSET('Sanitation Data'!$H$7,0,10*ROW('Sanitation Data'!H147)),IF(AND(ISNUMBER(OFFSET('Sanitation Data'!$H$7,0,10*ROW('Sanitation Data'!H147))),DK153="No",ISNUMBER(OFFSET('Sanitation Data'!$H$7,0,10*ROW('Sanitation Data'!H147)))),CONCATENATE("[",ROUND(OFFSET('Sanitation Data'!$H$7,0,10*ROW('Sanitation Data'!H147)),0),"]"),IF(AND(ISNUMBER(OFFSET('Sanitation Data'!$H$7,0,10*ROW('Sanitation Data'!H147))),DK153="",ISNUMBER(OFFSET('Sanitation Data'!$H$7,0,10*ROW('Sanitation Data'!H147)))),OFFSET('Sanitation Data'!$H$7,0,10*ROW('Sanitation Data'!H147)),NA())))</f>
        <v>#N/A</v>
      </c>
      <c r="AW153" s="253" t="e">
        <f ca="true">+IF(AND(ISNUMBER(OFFSET('Sanitation Data'!$H$11,0,10*ROW('Sanitation Data'!H147))),DL153="Yes"),OFFSET('Sanitation Data'!$H$11,0,10*ROW('Sanitation Data'!H147)),IF(AND(ISNUMBER(OFFSET('Sanitation Data'!$H$11,0,10*ROW('Sanitation Data'!H147))),DL153="No",ISNUMBER(OFFSET('Sanitation Data'!$H$11,0,10*ROW('Sanitation Data'!H147)))),CONCATENATE("[",ROUND(OFFSET('Sanitation Data'!$H$11,0,10*ROW('Sanitation Data'!H147)),0),"]"),IF(AND(ISNUMBER(OFFSET('Sanitation Data'!$H$11,0,10*ROW('Sanitation Data'!H147))),DL153="",ISNUMBER(OFFSET('Sanitation Data'!$H$11,0,10*ROW('Sanitation Data'!H147)))),OFFSET('Sanitation Data'!$H$11,0,10*ROW('Sanitation Data'!H147)),NA())))</f>
        <v>#N/A</v>
      </c>
      <c r="AX153" s="253" t="e">
        <f ca="true">+IF(AND(ISNUMBER(OFFSET('Sanitation Data'!$H$12,0,10*ROW('Sanitation Data'!H147))),DM153="Yes"),OFFSET('Sanitation Data'!$H$12,0,10*ROW('Sanitation Data'!H147)),IF(AND(ISNUMBER(OFFSET('Sanitation Data'!$H$12,0,10*ROW('Sanitation Data'!H147))),DM153="No",ISNUMBER(OFFSET('Sanitation Data'!$H$12,0,10*ROW('Sanitation Data'!H147)))),CONCATENATE("[",ROUND(OFFSET('Sanitation Data'!$H$12,0,10*ROW('Sanitation Data'!H147)),0),"]"),IF(AND(ISNUMBER(OFFSET('Sanitation Data'!$H$12,0,10*ROW('Sanitation Data'!H147))),DM153="",ISNUMBER(OFFSET('Sanitation Data'!$H$12,0,10*ROW('Sanitation Data'!H147)))),OFFSET('Sanitation Data'!$H$12,0,10*ROW('Sanitation Data'!H147)),NA())))</f>
        <v>#N/A</v>
      </c>
      <c r="AY153" s="253" t="e">
        <f ca="true">+IF(AND(ISNUMBER(OFFSET('Sanitation Data'!$H$13,0,10*ROW('Sanitation Data'!H147))),DN153="Yes"),OFFSET('Sanitation Data'!$H$13,0,10*ROW('Sanitation Data'!H147)),IF(AND(ISNUMBER(OFFSET('Sanitation Data'!$H$13,0,10*ROW('Sanitation Data'!H147))),DN153="No",ISNUMBER(OFFSET('Sanitation Data'!$H$13,0,10*ROW('Sanitation Data'!H147)))),CONCATENATE("[",ROUND(OFFSET('Sanitation Data'!$H$13,0,10*ROW('Sanitation Data'!H147)),0),"]"),IF(AND(ISNUMBER(OFFSET('Sanitation Data'!$H$13,0,10*ROW('Sanitation Data'!H147))),DN153="",ISNUMBER(OFFSET('Sanitation Data'!$H$13,0,10*ROW('Sanitation Data'!H147)))),OFFSET('Sanitation Data'!$H$13,0,10*ROW('Sanitation Data'!H147)),NA())))</f>
        <v>#N/A</v>
      </c>
      <c r="AZ153" s="254" t="e">
        <f ca="true">+IF(AND(ISNUMBER(OFFSET('Hygiene Data'!$C$6,0,10*ROW('Hygiene Data'!C147))),DO153="Yes"),OFFSET('Hygiene Data'!$C$6,0,10*ROW('Hygiene Data'!C147)),IF(AND(ISNUMBER(OFFSET('Hygiene Data'!$C$6,0,10*ROW('Hygiene Data'!C147))),DO153="No",ISNUMBER(OFFSET('Hygiene Data'!$C$6,0,10*ROW('Hygiene Data'!C147)))),CONCATENATE("[",ROUND(OFFSET('Hygiene Data'!$C$6,0,10*ROW('Hygiene Data'!C147)),0),"]"),IF(AND(ISNUMBER(OFFSET('Hygiene Data'!$C$6,0,10*ROW('Hygiene Data'!C147))),DO153="",ISNUMBER(OFFSET('Hygiene Data'!$C$6,0,10*ROW('Hygiene Data'!C147)))),OFFSET('Hygiene Data'!$C$6,0,10*ROW('Hygiene Data'!C147)),NA())))</f>
        <v>#N/A</v>
      </c>
      <c r="BA153" s="254" t="e">
        <f ca="true">+IF(AND(ISNUMBER(OFFSET('Hygiene Data'!$C$8,0,10*ROW('Hygiene Data'!C147))),DP153="Yes"),OFFSET('Hygiene Data'!$C$8,0,10*ROW('Hygiene Data'!C147)),IF(AND(ISNUMBER(OFFSET('Hygiene Data'!$C$8,0,10*ROW('Hygiene Data'!C147))),DP153="No",ISNUMBER(OFFSET('Hygiene Data'!$C$8,0,10*ROW('Hygiene Data'!C147)))),CONCATENATE("[",ROUND(OFFSET('Hygiene Data'!$C$8,0,10*ROW('Hygiene Data'!C147)),0),"]"),IF(AND(ISNUMBER(OFFSET('Hygiene Data'!$C$8,0,10*ROW('Hygiene Data'!C147))),DP153="",ISNUMBER(OFFSET('Hygiene Data'!$C$8,0,10*ROW('Hygiene Data'!C147)))),OFFSET('Hygiene Data'!$C$8,0,10*ROW('Hygiene Data'!C147)),NA())))</f>
        <v>#N/A</v>
      </c>
      <c r="BB153" s="254" t="e">
        <f ca="true">+IF(AND(ISNUMBER(OFFSET('Hygiene Data'!$C$10,0,10*ROW('Hygiene Data'!C147))),DQ153="Yes"),OFFSET('Hygiene Data'!$C$10,0,10*ROW('Hygiene Data'!C147)),IF(AND(ISNUMBER(OFFSET('Hygiene Data'!$C$10,0,10*ROW('Hygiene Data'!C147))),DQ153="No",ISNUMBER(OFFSET('Hygiene Data'!$C$10,0,10*ROW('Hygiene Data'!C147)))),CONCATENATE("[",ROUND(OFFSET('Hygiene Data'!$C$10,0,10*ROW('Hygiene Data'!C147)),0),"]"),IF(AND(ISNUMBER(OFFSET('Hygiene Data'!$C$10,0,10*ROW('Hygiene Data'!C147))),DQ153="",ISNUMBER(OFFSET('Hygiene Data'!$C$10,0,10*ROW('Hygiene Data'!C147)))),OFFSET('Hygiene Data'!$C$10,0,10*ROW('Hygiene Data'!C147)),NA())))</f>
        <v>#N/A</v>
      </c>
      <c r="BC153" s="254" t="e">
        <f ca="true">+IF(AND(ISNUMBER(OFFSET('Hygiene Data'!$D$6,0,10*ROW('Hygiene Data'!D147))),DR153="Yes"),OFFSET('Hygiene Data'!$D$6,0,10*ROW('Hygiene Data'!D147)),IF(AND(ISNUMBER(OFFSET('Hygiene Data'!$D$6,0,10*ROW('Hygiene Data'!D147))),DR153="No",ISNUMBER(OFFSET('Hygiene Data'!$D$6,0,10*ROW('Hygiene Data'!D147)))),CONCATENATE("[",ROUND(OFFSET('Hygiene Data'!$D$6,0,10*ROW('Hygiene Data'!D147)),0),"]"),IF(AND(ISNUMBER(OFFSET('Hygiene Data'!$D$6,0,10*ROW('Hygiene Data'!D147))),DR153="",ISNUMBER(OFFSET('Hygiene Data'!$D$6,0,10*ROW('Hygiene Data'!D147)))),OFFSET('Hygiene Data'!$D$6,0,10*ROW('Hygiene Data'!D147)),NA())))</f>
        <v>#N/A</v>
      </c>
      <c r="BD153" s="254" t="e">
        <f ca="true">+IF(AND(ISNUMBER(OFFSET('Hygiene Data'!$D$8,0,10*ROW('Hygiene Data'!D147))),DS153="Yes"),OFFSET('Hygiene Data'!$D$8,0,10*ROW('Hygiene Data'!D147)),IF(AND(ISNUMBER(OFFSET('Hygiene Data'!$D$8,0,10*ROW('Hygiene Data'!D147))),DS153="No",ISNUMBER(OFFSET('Hygiene Data'!$D$8,0,10*ROW('Hygiene Data'!D147)))),CONCATENATE("[",ROUND(OFFSET('Hygiene Data'!$D$8,0,10*ROW('Hygiene Data'!D147)),0),"]"),IF(AND(ISNUMBER(OFFSET('Hygiene Data'!$D$8,0,10*ROW('Hygiene Data'!D147))),DS153="",ISNUMBER(OFFSET('Hygiene Data'!$D$8,0,10*ROW('Hygiene Data'!D147)))),OFFSET('Hygiene Data'!$D$8,0,10*ROW('Hygiene Data'!D147)),NA())))</f>
        <v>#N/A</v>
      </c>
      <c r="BE153" s="254" t="e">
        <f ca="true">+IF(AND(ISNUMBER(OFFSET('Hygiene Data'!$D$10,0,10*ROW('Hygiene Data'!D147))),DT153="Yes"),OFFSET('Hygiene Data'!$D$10,0,10*ROW('Hygiene Data'!D147)),IF(AND(ISNUMBER(OFFSET('Hygiene Data'!$D$10,0,10*ROW('Hygiene Data'!D147))),DT153="No",ISNUMBER(OFFSET('Hygiene Data'!$D$10,0,10*ROW('Hygiene Data'!D147)))),CONCATENATE("[",ROUND(OFFSET('Hygiene Data'!$D$10,0,10*ROW('Hygiene Data'!D147)),0),"]"),IF(AND(ISNUMBER(OFFSET('Hygiene Data'!$D$10,0,10*ROW('Hygiene Data'!D147))),DT153="",ISNUMBER(OFFSET('Hygiene Data'!$D$10,0,10*ROW('Hygiene Data'!D147)))),OFFSET('Hygiene Data'!$D$10,0,10*ROW('Hygiene Data'!D147)),NA())))</f>
        <v>#N/A</v>
      </c>
      <c r="BF153" s="254" t="e">
        <f ca="true">+IF(AND(ISNUMBER(OFFSET('Hygiene Data'!$E$6,0,10*ROW('Hygiene Data'!E147))),DU153="Yes"),OFFSET('Hygiene Data'!$E$6,0,10*ROW('Hygiene Data'!E147)),IF(AND(ISNUMBER(OFFSET('Hygiene Data'!$E$6,0,10*ROW('Hygiene Data'!E147))),DU153="No",ISNUMBER(OFFSET('Hygiene Data'!$E$6,0,10*ROW('Hygiene Data'!E147)))),CONCATENATE("[",ROUND(OFFSET('Hygiene Data'!$E$6,0,10*ROW('Hygiene Data'!E147)),0),"]"),IF(AND(ISNUMBER(OFFSET('Hygiene Data'!$E$6,0,10*ROW('Hygiene Data'!E147))),DU153="",ISNUMBER(OFFSET('Hygiene Data'!$E$6,0,10*ROW('Hygiene Data'!E147)))),OFFSET('Hygiene Data'!$E$6,0,10*ROW('Hygiene Data'!E147)),NA())))</f>
        <v>#N/A</v>
      </c>
      <c r="BG153" s="254" t="e">
        <f ca="true">+IF(AND(ISNUMBER(OFFSET('Hygiene Data'!$E$8,0,10*ROW('Hygiene Data'!E147))),DV153="Yes"),OFFSET('Hygiene Data'!$E$8,0,10*ROW('Hygiene Data'!E147)),IF(AND(ISNUMBER(OFFSET('Hygiene Data'!$E$8,0,10*ROW('Hygiene Data'!E147))),DV153="No",ISNUMBER(OFFSET('Hygiene Data'!$E$8,0,10*ROW('Hygiene Data'!E147)))),CONCATENATE("[",ROUND(OFFSET('Hygiene Data'!$E$8,0,10*ROW('Hygiene Data'!E147)),0),"]"),IF(AND(ISNUMBER(OFFSET('Hygiene Data'!$E$8,0,10*ROW('Hygiene Data'!E147))),DV153="",ISNUMBER(OFFSET('Hygiene Data'!$E$8,0,10*ROW('Hygiene Data'!E147)))),OFFSET('Hygiene Data'!$E$8,0,10*ROW('Hygiene Data'!E147)),NA())))</f>
        <v>#N/A</v>
      </c>
      <c r="BH153" s="254" t="e">
        <f ca="true">+IF(AND(ISNUMBER(OFFSET('Hygiene Data'!$E$10,0,10*ROW('Hygiene Data'!E147))),DW153="Yes"),OFFSET('Hygiene Data'!$E$10,0,10*ROW('Hygiene Data'!E147)),IF(AND(ISNUMBER(OFFSET('Hygiene Data'!$E$10,0,10*ROW('Hygiene Data'!E147))),DW153="No",ISNUMBER(OFFSET('Hygiene Data'!$E$10,0,10*ROW('Hygiene Data'!E147)))),CONCATENATE("[",ROUND(OFFSET('Hygiene Data'!$E$10,0,10*ROW('Hygiene Data'!E147)),0),"]"),IF(AND(ISNUMBER(OFFSET('Hygiene Data'!$E$10,0,10*ROW('Hygiene Data'!E147))),DW153="",ISNUMBER(OFFSET('Hygiene Data'!$E$10,0,10*ROW('Hygiene Data'!E147)))),OFFSET('Hygiene Data'!$E$10,0,10*ROW('Hygiene Data'!E147)),NA())))</f>
        <v>#N/A</v>
      </c>
      <c r="BI153" s="254" t="e">
        <f ca="true">+IF(AND(ISNUMBER(OFFSET('Hygiene Data'!$F$6,0,10*ROW('Hygiene Data'!F147))),DX153="Yes"),OFFSET('Hygiene Data'!$F$6,0,10*ROW('Hygiene Data'!F147)),IF(AND(ISNUMBER(OFFSET('Hygiene Data'!$F$6,0,10*ROW('Hygiene Data'!F147))),DX153="No",ISNUMBER(OFFSET('Hygiene Data'!$F$6,0,10*ROW('Hygiene Data'!F147)))),CONCATENATE("[",ROUND(OFFSET('Hygiene Data'!$F$6,0,10*ROW('Hygiene Data'!F147)),0),"]"),IF(AND(ISNUMBER(OFFSET('Hygiene Data'!$F$6,0,10*ROW('Hygiene Data'!F147))),DX153="",ISNUMBER(OFFSET('Hygiene Data'!$F$6,0,10*ROW('Hygiene Data'!F147)))),OFFSET('Hygiene Data'!$F$6,0,10*ROW('Hygiene Data'!F147)),NA())))</f>
        <v>#N/A</v>
      </c>
      <c r="BJ153" s="254" t="e">
        <f ca="true">+IF(AND(ISNUMBER(OFFSET('Hygiene Data'!$F$8,0,10*ROW('Hygiene Data'!F147))),DY153="Yes"),OFFSET('Hygiene Data'!$F$8,0,10*ROW('Hygiene Data'!F147)),IF(AND(ISNUMBER(OFFSET('Hygiene Data'!$F$8,0,10*ROW('Hygiene Data'!F147))),DY153="No",ISNUMBER(OFFSET('Hygiene Data'!$F$8,0,10*ROW('Hygiene Data'!F147)))),CONCATENATE("[",ROUND(OFFSET('Hygiene Data'!$F$8,0,10*ROW('Hygiene Data'!F147)),0),"]"),IF(AND(ISNUMBER(OFFSET('Hygiene Data'!$F$8,0,10*ROW('Hygiene Data'!F147))),DY153="",ISNUMBER(OFFSET('Hygiene Data'!$F$8,0,10*ROW('Hygiene Data'!F147)))),OFFSET('Hygiene Data'!$F$8,0,10*ROW('Hygiene Data'!F147)),NA())))</f>
        <v>#N/A</v>
      </c>
      <c r="BK153" s="254" t="e">
        <f ca="true">+IF(AND(ISNUMBER(OFFSET('Hygiene Data'!$F$10,0,10*ROW('Hygiene Data'!F147))),DZ153="Yes"),OFFSET('Hygiene Data'!$F$10,0,10*ROW('Hygiene Data'!F147)),IF(AND(ISNUMBER(OFFSET('Hygiene Data'!$F$10,0,10*ROW('Hygiene Data'!F147))),DZ153="No",ISNUMBER(OFFSET('Hygiene Data'!$F$10,0,10*ROW('Hygiene Data'!F147)))),CONCATENATE("[",ROUND(OFFSET('Hygiene Data'!$F$10,0,10*ROW('Hygiene Data'!F147)),0),"]"),IF(AND(ISNUMBER(OFFSET('Hygiene Data'!$F$10,0,10*ROW('Hygiene Data'!F147))),DZ153="",ISNUMBER(OFFSET('Hygiene Data'!$F$10,0,10*ROW('Hygiene Data'!F147)))),OFFSET('Hygiene Data'!$F$10,0,10*ROW('Hygiene Data'!F147)),NA())))</f>
        <v>#N/A</v>
      </c>
      <c r="BL153" s="254" t="e">
        <f ca="true">+IF(AND(ISNUMBER(OFFSET('Hygiene Data'!$G$6,0,10*ROW('Hygiene Data'!G147))),EA153="Yes"),OFFSET('Hygiene Data'!$G$6,0,10*ROW('Hygiene Data'!G147)),IF(AND(ISNUMBER(OFFSET('Hygiene Data'!$G$6,0,10*ROW('Hygiene Data'!G147))),EA153="No",ISNUMBER(OFFSET('Hygiene Data'!$G$6,0,10*ROW('Hygiene Data'!G147)))),CONCATENATE("[",ROUND(OFFSET('Hygiene Data'!$G$6,0,10*ROW('Hygiene Data'!G147)),0),"]"),IF(AND(ISNUMBER(OFFSET('Hygiene Data'!$G$6,0,10*ROW('Hygiene Data'!G147))),EA153="",ISNUMBER(OFFSET('Hygiene Data'!$G$6,0,10*ROW('Hygiene Data'!G147)))),OFFSET('Hygiene Data'!$G$6,0,10*ROW('Hygiene Data'!G147)),NA())))</f>
        <v>#N/A</v>
      </c>
      <c r="BM153" s="254" t="e">
        <f ca="true">+IF(AND(ISNUMBER(OFFSET('Hygiene Data'!$G$8,0,10*ROW('Hygiene Data'!G147))),EB153="Yes"),OFFSET('Hygiene Data'!$G$8,0,10*ROW('Hygiene Data'!G147)),IF(AND(ISNUMBER(OFFSET('Hygiene Data'!$G$8,0,10*ROW('Hygiene Data'!G147))),EB153="No",ISNUMBER(OFFSET('Hygiene Data'!$G$8,0,10*ROW('Hygiene Data'!G147)))),CONCATENATE("[",ROUND(OFFSET('Hygiene Data'!$G$8,0,10*ROW('Hygiene Data'!G147)),0),"]"),IF(AND(ISNUMBER(OFFSET('Hygiene Data'!$G$8,0,10*ROW('Hygiene Data'!G147))),EB153="",ISNUMBER(OFFSET('Hygiene Data'!$G$8,0,10*ROW('Hygiene Data'!G147)))),OFFSET('Hygiene Data'!$G$8,0,10*ROW('Hygiene Data'!G147)),NA())))</f>
        <v>#N/A</v>
      </c>
      <c r="BN153" s="254" t="e">
        <f ca="true">+IF(AND(ISNUMBER(OFFSET('Hygiene Data'!$G$10,0,10*ROW('Hygiene Data'!G147))),EC153="Yes"),OFFSET('Hygiene Data'!$G$10,0,10*ROW('Hygiene Data'!G147)),IF(AND(ISNUMBER(OFFSET('Hygiene Data'!$G$10,0,10*ROW('Hygiene Data'!G147))),EC153="No",ISNUMBER(OFFSET('Hygiene Data'!$G$10,0,10*ROW('Hygiene Data'!G147)))),CONCATENATE("[",ROUND(OFFSET('Hygiene Data'!$G$10,0,10*ROW('Hygiene Data'!G147)),0),"]"),IF(AND(ISNUMBER(OFFSET('Hygiene Data'!$G$10,0,10*ROW('Hygiene Data'!G147))),EC153="",ISNUMBER(OFFSET('Hygiene Data'!$G$10,0,10*ROW('Hygiene Data'!G147)))),OFFSET('Hygiene Data'!$G$10,0,10*ROW('Hygiene Data'!G147)),NA())))</f>
        <v>#N/A</v>
      </c>
      <c r="BO153" s="254" t="e">
        <f ca="true">+IF(AND(ISNUMBER(OFFSET('Hygiene Data'!$H$6,0,10*ROW('Hygiene Data'!H147))),ED153="Yes"),OFFSET('Hygiene Data'!$H$6,0,10*ROW('Hygiene Data'!H147)),IF(AND(ISNUMBER(OFFSET('Hygiene Data'!$H$6,0,10*ROW('Hygiene Data'!H147))),ED153="No",ISNUMBER(OFFSET('Hygiene Data'!$H$6,0,10*ROW('Hygiene Data'!H147)))),CONCATENATE("[",ROUND(OFFSET('Hygiene Data'!$H$6,0,10*ROW('Hygiene Data'!H147)),0),"]"),IF(AND(ISNUMBER(OFFSET('Hygiene Data'!$H$6,0,10*ROW('Hygiene Data'!H147))),ED153="",ISNUMBER(OFFSET('Hygiene Data'!$H$6,0,10*ROW('Hygiene Data'!H147)))),OFFSET('Hygiene Data'!$H$6,0,10*ROW('Hygiene Data'!H147)),NA())))</f>
        <v>#N/A</v>
      </c>
      <c r="BP153" s="254" t="e">
        <f ca="true">+IF(AND(ISNUMBER(OFFSET('Hygiene Data'!$H$8,0,10*ROW('Hygiene Data'!H147))),EE153="Yes"),OFFSET('Hygiene Data'!$H$8,0,10*ROW('Hygiene Data'!H147)),IF(AND(ISNUMBER(OFFSET('Hygiene Data'!$H$8,0,10*ROW('Hygiene Data'!H147))),EE153="No",ISNUMBER(OFFSET('Hygiene Data'!$H$8,0,10*ROW('Hygiene Data'!H147)))),CONCATENATE("[",ROUND(OFFSET('Hygiene Data'!$H$8,0,10*ROW('Hygiene Data'!H147)),0),"]"),IF(AND(ISNUMBER(OFFSET('Hygiene Data'!$H$8,0,10*ROW('Hygiene Data'!H147))),EE153="",ISNUMBER(OFFSET('Hygiene Data'!$H$8,0,10*ROW('Hygiene Data'!H147)))),OFFSET('Hygiene Data'!$H$8,0,10*ROW('Hygiene Data'!H147)),NA())))</f>
        <v>#N/A</v>
      </c>
      <c r="BQ153" s="254" t="e">
        <f ca="true">+IF(AND(ISNUMBER(OFFSET('Hygiene Data'!$H$10,0,10*ROW('Hygiene Data'!H147))),EF153="Yes"),OFFSET('Hygiene Data'!$H$10,0,10*ROW('Hygiene Data'!H147)),IF(AND(ISNUMBER(OFFSET('Hygiene Data'!$H$10,0,10*ROW('Hygiene Data'!H147))),EF153="No",ISNUMBER(OFFSET('Hygiene Data'!$H$10,0,10*ROW('Hygiene Data'!H147)))),CONCATENATE("[",ROUND(OFFSET('Hygiene Data'!$H$10,0,10*ROW('Hygiene Data'!H147)),0),"]"),IF(AND(ISNUMBER(OFFSET('Hygiene Data'!$H$10,0,10*ROW('Hygiene Data'!H147))),EF153="",ISNUMBER(OFFSET('Hygiene Data'!$H$10,0,10*ROW('Hygiene Data'!H147)))),OFFSET('Hygiene Data'!$H$10,0,10*ROW('Hygiene Data'!H147)),NA())))</f>
        <v>#N/A</v>
      </c>
      <c r="BS153" s="36" t="str">
        <f ca="true">+IF(OFFSET('Water Data'!$C$28,0,10*ROW('Water Data'!C147))="","",OFFSET('Water Data'!$C$28,0,10*ROW('Water Data'!C147)))</f>
        <v/>
      </c>
      <c r="BT153" s="36" t="str">
        <f ca="true">+IF(OFFSET('Water Data'!$C$29,0,10*ROW('Water Data'!C147))="","",OFFSET('Water Data'!$C$29,0,10*ROW('Water Data'!C147)))</f>
        <v/>
      </c>
      <c r="BU153" s="36" t="str">
        <f ca="true">+IF(OFFSET('Water Data'!$C$30,0,10*ROW('Water Data'!C147))="","",OFFSET('Water Data'!$C$30,0,10*ROW('Water Data'!C147)))</f>
        <v/>
      </c>
      <c r="BV153" s="36" t="str">
        <f ca="true">+IF(OFFSET('Water Data'!$D$28,0,10*ROW('Water Data'!D147))="","",OFFSET('Water Data'!$D$28,0,10*ROW('Water Data'!D147)))</f>
        <v/>
      </c>
      <c r="BW153" s="36" t="str">
        <f ca="true">+IF(OFFSET('Water Data'!$D$29,0,10*ROW('Water Data'!D147))="","",OFFSET('Water Data'!$D$29,0,10*ROW('Water Data'!D147)))</f>
        <v/>
      </c>
      <c r="BX153" s="36" t="str">
        <f ca="true">+IF(OFFSET('Water Data'!$D$30,0,10*ROW('Water Data'!D147))="","",OFFSET('Water Data'!$D$30,0,10*ROW('Water Data'!D147)))</f>
        <v/>
      </c>
      <c r="BY153" s="36" t="str">
        <f ca="true">+IF(OFFSET('Water Data'!$E$28,0,10*ROW('Water Data'!E147))="","",OFFSET('Water Data'!$E$28,0,10*ROW('Water Data'!E147)))</f>
        <v/>
      </c>
      <c r="BZ153" s="36" t="str">
        <f ca="true">+IF(OFFSET('Water Data'!$E$29,0,10*ROW('Water Data'!E147))="","",OFFSET('Water Data'!$E$29,0,10*ROW('Water Data'!E147)))</f>
        <v/>
      </c>
      <c r="CA153" s="36" t="str">
        <f ca="true">+IF(OFFSET('Water Data'!$E$30,0,10*ROW('Water Data'!E147))="","",OFFSET('Water Data'!$E$30,0,10*ROW('Water Data'!E147)))</f>
        <v/>
      </c>
      <c r="CB153" s="36" t="str">
        <f ca="true">+IF(OFFSET('Water Data'!$F$28,0,10*ROW('Water Data'!F147))="","",OFFSET('Water Data'!$F$28,0,10*ROW('Water Data'!F147)))</f>
        <v/>
      </c>
      <c r="CC153" s="36" t="str">
        <f ca="true">+IF(OFFSET('Water Data'!$F$29,0,10*ROW('Water Data'!F147))="","",OFFSET('Water Data'!$F$29,0,10*ROW('Water Data'!F147)))</f>
        <v/>
      </c>
      <c r="CD153" s="36" t="str">
        <f ca="true">+IF(OFFSET('Water Data'!$F$30,0,10*ROW('Water Data'!F147))="","",OFFSET('Water Data'!$F$30,0,10*ROW('Water Data'!F147)))</f>
        <v/>
      </c>
      <c r="CE153" s="36" t="str">
        <f ca="true">+IF(OFFSET('Water Data'!$G$28,0,10*ROW('Water Data'!G147))="","",OFFSET('Water Data'!$G$28,0,10*ROW('Water Data'!G147)))</f>
        <v/>
      </c>
      <c r="CF153" s="36" t="str">
        <f ca="true">+IF(OFFSET('Water Data'!$G$29,0,10*ROW('Water Data'!G147))="","",OFFSET('Water Data'!$G$29,0,10*ROW('Water Data'!G147)))</f>
        <v/>
      </c>
      <c r="CG153" s="36" t="str">
        <f ca="true">+IF(OFFSET('Water Data'!$G$30,0,10*ROW('Water Data'!G147))="","",OFFSET('Water Data'!$G$30,0,10*ROW('Water Data'!G147)))</f>
        <v/>
      </c>
      <c r="CH153" s="36" t="str">
        <f ca="true">+IF(OFFSET('Water Data'!$H$28,0,10*ROW('Water Data'!H147))="","",OFFSET('Water Data'!$H$28,0,10*ROW('Water Data'!H147)))</f>
        <v/>
      </c>
      <c r="CI153" s="36" t="str">
        <f ca="true">+IF(OFFSET('Water Data'!$H$29,0,10*ROW('Water Data'!H147))="","",OFFSET('Water Data'!$H$29,0,10*ROW('Water Data'!H147)))</f>
        <v/>
      </c>
      <c r="CJ153" s="36" t="str">
        <f ca="true">+IF(OFFSET('Water Data'!$H$30,0,10*ROW('Water Data'!H147))="","",OFFSET('Water Data'!$H$30,0,10*ROW('Water Data'!H147)))</f>
        <v/>
      </c>
      <c r="CK153" s="36" t="str">
        <f ca="true">+IF(OFFSET('Sanitation Data'!$C$29,0,10*ROW('Sanitation Data'!C147))="","",OFFSET('Sanitation Data'!$C$29,0,10*ROW('Sanitation Data'!C147)))</f>
        <v/>
      </c>
      <c r="CL153" s="36" t="str">
        <f ca="true">+IF(OFFSET('Sanitation Data'!$C$30,0,10*ROW('Sanitation Data'!C147))="","",OFFSET('Sanitation Data'!$C$30,0,10*ROW('Sanitation Data'!C147)))</f>
        <v/>
      </c>
      <c r="CM153" s="36" t="str">
        <f ca="true">+IF(OFFSET('Sanitation Data'!$C$31,0,10*ROW('Sanitation Data'!C147))="","",OFFSET('Sanitation Data'!$C$31,0,10*ROW('Sanitation Data'!C147)))</f>
        <v/>
      </c>
      <c r="CN153" s="36" t="str">
        <f ca="true">+IF(OFFSET('Sanitation Data'!$C$32,0,10*ROW('Sanitation Data'!C147))="","",OFFSET('Sanitation Data'!$C$32,0,10*ROW('Sanitation Data'!C147)))</f>
        <v/>
      </c>
      <c r="CO153" s="36" t="str">
        <f ca="true">+IF(OFFSET('Sanitation Data'!$C$33,0,10*ROW('Sanitation Data'!C147))="","",OFFSET('Sanitation Data'!$C$33,0,10*ROW('Sanitation Data'!C147)))</f>
        <v/>
      </c>
      <c r="CP153" s="36" t="str">
        <f ca="true">+IF(OFFSET('Sanitation Data'!$D$29,0,10*ROW('Sanitation Data'!D147))="","",OFFSET('Sanitation Data'!$D$29,0,10*ROW('Sanitation Data'!D147)))</f>
        <v/>
      </c>
      <c r="CQ153" s="36" t="str">
        <f ca="true">+IF(OFFSET('Sanitation Data'!$D$30,0,10*ROW('Sanitation Data'!D147))="","",OFFSET('Sanitation Data'!$D$30,0,10*ROW('Sanitation Data'!D147)))</f>
        <v/>
      </c>
      <c r="CR153" s="36" t="str">
        <f ca="true">+IF(OFFSET('Sanitation Data'!$D$31,0,10*ROW('Sanitation Data'!D147))="","",OFFSET('Sanitation Data'!$D$31,0,10*ROW('Sanitation Data'!D147)))</f>
        <v/>
      </c>
      <c r="CS153" s="36" t="str">
        <f ca="true">+IF(OFFSET('Sanitation Data'!$D$32,0,10*ROW('Sanitation Data'!D147))="","",OFFSET('Sanitation Data'!$D$32,0,10*ROW('Sanitation Data'!D147)))</f>
        <v/>
      </c>
      <c r="CT153" s="36" t="str">
        <f ca="true">+IF(OFFSET('Sanitation Data'!$D$33,0,10*ROW('Sanitation Data'!D147))="","",OFFSET('Sanitation Data'!$D$33,0,10*ROW('Sanitation Data'!D147)))</f>
        <v/>
      </c>
      <c r="CU153" s="36" t="str">
        <f ca="true">+IF(OFFSET('Sanitation Data'!$E$29,0,10*ROW('Sanitation Data'!E147))="","",OFFSET('Sanitation Data'!$E$29,0,10*ROW('Sanitation Data'!E147)))</f>
        <v/>
      </c>
      <c r="CV153" s="36" t="str">
        <f ca="true">+IF(OFFSET('Sanitation Data'!$E$30,0,10*ROW('Sanitation Data'!E147))="","",OFFSET('Sanitation Data'!$E$30,0,10*ROW('Sanitation Data'!E147)))</f>
        <v/>
      </c>
      <c r="CW153" s="36" t="str">
        <f ca="true">+IF(OFFSET('Sanitation Data'!$E$31,0,10*ROW('Sanitation Data'!E147))="","",OFFSET('Sanitation Data'!$E$31,0,10*ROW('Sanitation Data'!E147)))</f>
        <v/>
      </c>
      <c r="CX153" s="36" t="str">
        <f ca="true">+IF(OFFSET('Sanitation Data'!$E$32,0,10*ROW('Sanitation Data'!E147))="","",OFFSET('Sanitation Data'!$E$32,0,10*ROW('Sanitation Data'!E147)))</f>
        <v/>
      </c>
      <c r="CY153" s="36" t="str">
        <f ca="true">+IF(OFFSET('Sanitation Data'!$E$33,0,10*ROW('Sanitation Data'!E147))="","",OFFSET('Sanitation Data'!$E$33,0,10*ROW('Sanitation Data'!E147)))</f>
        <v/>
      </c>
      <c r="CZ153" s="36" t="str">
        <f ca="true">+IF(OFFSET('Sanitation Data'!$F$29,0,10*ROW('Sanitation Data'!F147))="","",OFFSET('Sanitation Data'!$F$29,0,10*ROW('Sanitation Data'!F147)))</f>
        <v/>
      </c>
      <c r="DA153" s="36" t="str">
        <f ca="true">+IF(OFFSET('Sanitation Data'!$F$30,0,10*ROW('Sanitation Data'!F147))="","",OFFSET('Sanitation Data'!$F$30,0,10*ROW('Sanitation Data'!F147)))</f>
        <v/>
      </c>
      <c r="DB153" s="36" t="str">
        <f ca="true">+IF(OFFSET('Sanitation Data'!$F$31,0,10*ROW('Sanitation Data'!F147))="","",OFFSET('Sanitation Data'!$F$31,0,10*ROW('Sanitation Data'!F147)))</f>
        <v/>
      </c>
      <c r="DC153" s="36" t="str">
        <f ca="true">+IF(OFFSET('Sanitation Data'!$F$32,0,10*ROW('Sanitation Data'!F147))="","",OFFSET('Sanitation Data'!$F$32,0,10*ROW('Sanitation Data'!F147)))</f>
        <v/>
      </c>
      <c r="DD153" s="36" t="str">
        <f ca="true">+IF(OFFSET('Sanitation Data'!$F$33,0,10*ROW('Sanitation Data'!F147))="","",OFFSET('Sanitation Data'!$F$33,0,10*ROW('Sanitation Data'!F147)))</f>
        <v/>
      </c>
      <c r="DE153" s="36" t="str">
        <f ca="true">+IF(OFFSET('Sanitation Data'!$G$29,0,10*ROW('Sanitation Data'!G147))="","",OFFSET('Sanitation Data'!$G$29,0,10*ROW('Sanitation Data'!G147)))</f>
        <v/>
      </c>
      <c r="DF153" s="36" t="str">
        <f ca="true">+IF(OFFSET('Sanitation Data'!$G$30,0,10*ROW('Sanitation Data'!G147))="","",OFFSET('Sanitation Data'!$G$30,0,10*ROW('Sanitation Data'!G147)))</f>
        <v/>
      </c>
      <c r="DG153" s="36" t="str">
        <f ca="true">+IF(OFFSET('Sanitation Data'!$G$31,0,10*ROW('Sanitation Data'!G147))="","",OFFSET('Sanitation Data'!$G$31,0,10*ROW('Sanitation Data'!G147)))</f>
        <v/>
      </c>
      <c r="DH153" s="36" t="str">
        <f ca="true">+IF(OFFSET('Sanitation Data'!$G$32,0,10*ROW('Sanitation Data'!G147))="","",OFFSET('Sanitation Data'!$G$32,0,10*ROW('Sanitation Data'!G147)))</f>
        <v/>
      </c>
      <c r="DI153" s="36" t="str">
        <f ca="true">+IF(OFFSET('Sanitation Data'!$G$33,0,10*ROW('Sanitation Data'!G147))="","",OFFSET('Sanitation Data'!$G$33,0,10*ROW('Sanitation Data'!G147)))</f>
        <v/>
      </c>
      <c r="DJ153" s="36" t="str">
        <f ca="true">+IF(OFFSET('Sanitation Data'!$H$29,0,10*ROW('Sanitation Data'!H147))="","",OFFSET('Sanitation Data'!$H$29,0,10*ROW('Sanitation Data'!H147)))</f>
        <v/>
      </c>
      <c r="DK153" s="36" t="str">
        <f ca="true">+IF(OFFSET('Sanitation Data'!$H$30,0,10*ROW('Sanitation Data'!H147))="","",OFFSET('Sanitation Data'!$H$30,0,10*ROW('Sanitation Data'!H147)))</f>
        <v/>
      </c>
      <c r="DL153" s="36" t="str">
        <f ca="true">+IF(OFFSET('Sanitation Data'!$H$31,0,10*ROW('Sanitation Data'!H147))="","",OFFSET('Sanitation Data'!$H$31,0,10*ROW('Sanitation Data'!H147)))</f>
        <v/>
      </c>
      <c r="DM153" s="36" t="str">
        <f ca="true">+IF(OFFSET('Sanitation Data'!$H$32,0,10*ROW('Sanitation Data'!H147))="","",OFFSET('Sanitation Data'!$H$32,0,10*ROW('Sanitation Data'!H147)))</f>
        <v/>
      </c>
      <c r="DN153" s="36" t="str">
        <f ca="true">+IF(OFFSET('Sanitation Data'!$H$33,0,10*ROW('Sanitation Data'!H147))="","",OFFSET('Sanitation Data'!$H$33,0,10*ROW('Sanitation Data'!H147)))</f>
        <v/>
      </c>
      <c r="DO153" s="36" t="str">
        <f ca="true">+IF(OFFSET('Hygiene Data'!$C$12,0,10*ROW('Hygiene Data'!C147))="","",OFFSET('Hygiene Data'!$C$12,0,10*ROW('Hygiene Data'!C147)))</f>
        <v/>
      </c>
      <c r="DP153" s="36" t="str">
        <f ca="true">+IF(OFFSET('Hygiene Data'!$C$13,0,10*ROW('Hygiene Data'!C147))="","",OFFSET('Hygiene Data'!$C$13,0,10*ROW('Hygiene Data'!C147)))</f>
        <v/>
      </c>
      <c r="DQ153" s="36" t="str">
        <f ca="true">+IF(OFFSET('Hygiene Data'!$C$14,0,10*ROW('Hygiene Data'!C147))="","",OFFSET('Hygiene Data'!$C$14,0,10*ROW('Hygiene Data'!C147)))</f>
        <v/>
      </c>
      <c r="DR153" s="36" t="str">
        <f ca="true">+IF(OFFSET('Hygiene Data'!$D$12,0,10*ROW('Hygiene Data'!D147))="","",OFFSET('Hygiene Data'!$D$12,0,10*ROW('Hygiene Data'!D147)))</f>
        <v/>
      </c>
      <c r="DS153" s="36" t="str">
        <f ca="true">+IF(OFFSET('Hygiene Data'!$D$13,0,10*ROW('Hygiene Data'!D147))="","",OFFSET('Hygiene Data'!$D$13,0,10*ROW('Hygiene Data'!D147)))</f>
        <v/>
      </c>
      <c r="DT153" s="36" t="str">
        <f ca="true">+IF(OFFSET('Hygiene Data'!$D$14,0,10*ROW('Hygiene Data'!D147))="","",OFFSET('Hygiene Data'!$D$14,0,10*ROW('Hygiene Data'!D147)))</f>
        <v/>
      </c>
      <c r="DU153" s="36" t="str">
        <f ca="true">+IF(OFFSET('Hygiene Data'!$E$12,0,10*ROW('Hygiene Data'!E147))="","",OFFSET('Hygiene Data'!$E$12,0,10*ROW('Hygiene Data'!E147)))</f>
        <v/>
      </c>
      <c r="DV153" s="36" t="str">
        <f ca="true">+IF(OFFSET('Hygiene Data'!$E$13,0,10*ROW('Hygiene Data'!E147))="","",OFFSET('Hygiene Data'!$E$13,0,10*ROW('Hygiene Data'!E147)))</f>
        <v/>
      </c>
      <c r="DW153" s="36" t="str">
        <f ca="true">+IF(OFFSET('Hygiene Data'!$E$14,0,10*ROW('Hygiene Data'!E147))="","",OFFSET('Hygiene Data'!$E$14,0,10*ROW('Hygiene Data'!E147)))</f>
        <v/>
      </c>
      <c r="DX153" s="36" t="str">
        <f ca="true">+IF(OFFSET('Hygiene Data'!$F$12,0,10*ROW('Hygiene Data'!F147))="","",OFFSET('Hygiene Data'!$F$12,0,10*ROW('Hygiene Data'!F147)))</f>
        <v/>
      </c>
      <c r="DY153" s="36" t="str">
        <f ca="true">+IF(OFFSET('Hygiene Data'!$F$13,0,10*ROW('Hygiene Data'!F147))="","",OFFSET('Hygiene Data'!$F$13,0,10*ROW('Hygiene Data'!F147)))</f>
        <v/>
      </c>
      <c r="DZ153" s="36" t="str">
        <f ca="true">+IF(OFFSET('Hygiene Data'!$F$14,0,10*ROW('Hygiene Data'!F147))="","",OFFSET('Hygiene Data'!$F$14,0,10*ROW('Hygiene Data'!F147)))</f>
        <v/>
      </c>
      <c r="EA153" s="36" t="str">
        <f ca="true">+IF(OFFSET('Hygiene Data'!$G$12,0,10*ROW('Hygiene Data'!G147))="","",OFFSET('Hygiene Data'!$G$12,0,10*ROW('Hygiene Data'!G147)))</f>
        <v/>
      </c>
      <c r="EB153" s="36" t="str">
        <f ca="true">+IF(OFFSET('Hygiene Data'!$G$13,0,10*ROW('Hygiene Data'!G147))="","",OFFSET('Hygiene Data'!$G$13,0,10*ROW('Hygiene Data'!G147)))</f>
        <v/>
      </c>
      <c r="EC153" s="36" t="str">
        <f ca="true">+IF(OFFSET('Hygiene Data'!$G$14,0,10*ROW('Hygiene Data'!G147))="","",OFFSET('Hygiene Data'!$G$14,0,10*ROW('Hygiene Data'!G147)))</f>
        <v/>
      </c>
      <c r="ED153" s="36" t="str">
        <f ca="true">+IF(OFFSET('Hygiene Data'!$H$12,0,10*ROW('Hygiene Data'!H147))="","",OFFSET('Hygiene Data'!$H$12,0,10*ROW('Hygiene Data'!H147)))</f>
        <v/>
      </c>
      <c r="EE153" s="36" t="str">
        <f ca="true">+IF(OFFSET('Hygiene Data'!$H$13,0,10*ROW('Hygiene Data'!H147))="","",OFFSET('Hygiene Data'!$H$13,0,10*ROW('Hygiene Data'!H147)))</f>
        <v/>
      </c>
      <c r="EF153" s="36" t="str">
        <f ca="true">+IF(OFFSET('Hygiene Data'!$H$14,0,10*ROW('Hygiene Data'!H147))="","",OFFSET('Hygiene Data'!$H$14,0,10*ROW('Hygiene Data'!H147)))</f>
        <v/>
      </c>
    </row>
    <row r="154" x14ac:dyDescent="0.2">
      <c r="A154" s="59" t="str">
        <f ca="true">+IF(OFFSET('Water Data'!$B$1,0,10*ROW('Water Data'!B151))="","",OFFSET('Water Data'!$B$1,0,10*ROW('Water Data'!B151)))</f>
        <v/>
      </c>
      <c r="B154" s="59" t="str">
        <f ca="true">+IF(OFFSET('Water Data'!$A$3,0,10*ROW('Water Data'!A151))="","",OFFSET('Water Data'!$A$3,0,10*ROW('Water Data'!A151)))</f>
        <v/>
      </c>
      <c r="C154" s="59" t="str">
        <f ca="true">+IF(OFFSET('Water Data'!$C$3,0,10*ROW('Water Data'!C151))="","",OFFSET('Water Data'!$C$3,0,10*ROW('Water Data'!C151)))</f>
        <v/>
      </c>
      <c r="D154" s="252" t="e">
        <f ca="true">+IF(AND(ISNUMBER(OFFSET('Water Data'!$C$5,0,10*ROW('Water Data'!C148))),BS154="Yes"),100-OFFSET('Water Data'!$C$5,0,10*ROW('Water Data'!C148)),IF(AND(ISNUMBER(OFFSET('Water Data'!$C$5,0,10*ROW('Water Data'!C148))),BS154="No",ISNUMBER(OFFSET('Water Data'!$C$5,0,10*ROW('Water Data'!C148)))),CONCATENATE("[",ROUND(100-OFFSET('Water Data'!$C$5,0,10*ROW('Water Data'!C148)),0),"]"),IF(AND(ISNUMBER(OFFSET('Water Data'!$C$5,0,10*ROW('Water Data'!C148))),BS154="",ISNUMBER(OFFSET('Water Data'!$C$5,0,10*ROW('Water Data'!C148)))),100-OFFSET('Water Data'!$C$5,0,10*ROW('Water Data'!C148)),NA())))</f>
        <v>#N/A</v>
      </c>
      <c r="E154" s="252" t="e">
        <f ca="true">+IF(AND(ISNUMBER(OFFSET('Water Data'!$C$7,0,10*ROW('Water Data'!D148))),BT154="Yes"),OFFSET('Water Data'!$C$7,0,10*ROW('Water Data'!C148)),IF(AND(ISNUMBER(OFFSET('Water Data'!$C$7,0,10*ROW('Water Data'!C148))),BT154="No",ISNUMBER(OFFSET('Water Data'!$C$7,0,10*ROW('Water Data'!C148)))),CONCATENATE("[",ROUND(OFFSET('Water Data'!$C$7,0,10*ROW('Water Data'!C148)),0),"]"),IF(AND(ISNUMBER(OFFSET('Water Data'!$C$7,0,10*ROW('Water Data'!C148))),BT154="",ISNUMBER(OFFSET('Water Data'!$C$7,0,10*ROW('Water Data'!C148)))),OFFSET('Water Data'!$C$7,0,10*ROW('Water Data'!C148)),NA())))</f>
        <v>#N/A</v>
      </c>
      <c r="F154" s="252" t="e">
        <f ca="true">+IF(AND(ISNUMBER(OFFSET('Water Data'!$C$10,0,10*ROW('Water Data'!C148))),BU154="Yes"),OFFSET('Water Data'!$C$10,0,10*ROW('Water Data'!C148)),IF(AND(ISNUMBER(OFFSET('Water Data'!$C$10,0,10*ROW('Water Data'!C148))),BU154="No",ISNUMBER(OFFSET('Water Data'!$C$10,0,10*ROW('Water Data'!C148)))),CONCATENATE("[",ROUND(OFFSET('Water Data'!$C$10,0,10*ROW('Water Data'!C148)),0),"]"),IF(AND(ISNUMBER(OFFSET('Water Data'!$C$10,0,10*ROW('Water Data'!C148))),BU154="",ISNUMBER(OFFSET('Water Data'!$C$10,0,10*ROW('Water Data'!C148)))),OFFSET('Water Data'!$C$10,0,10*ROW('Water Data'!C148)),NA())))</f>
        <v>#N/A</v>
      </c>
      <c r="G154" s="252" t="e">
        <f ca="true">+IF(AND(ISNUMBER(OFFSET('Water Data'!$D$5,0,10*ROW('Water Data'!D148))),BV154="Yes"),100-OFFSET('Water Data'!$D$5,0,10*ROW('Water Data'!D148)),IF(AND(ISNUMBER(OFFSET('Water Data'!$D$5,0,10*ROW('Water Data'!D148))),BV154="No",ISNUMBER(OFFSET('Water Data'!$D$5,0,10*ROW('Water Data'!D148)))),CONCATENATE("[",ROUND(100-OFFSET('Water Data'!$D$5,0,10*ROW('Water Data'!D148)),0),"]"),IF(AND(ISNUMBER(OFFSET('Water Data'!$D$5,0,10*ROW('Water Data'!D148))),BV154="",ISNUMBER(OFFSET('Water Data'!$D$5,0,10*ROW('Water Data'!D148)))),100-OFFSET('Water Data'!$D$5,0,10*ROW('Water Data'!D148)),NA())))</f>
        <v>#N/A</v>
      </c>
      <c r="H154" s="252" t="e">
        <f ca="true">+IF(AND(ISNUMBER(OFFSET('Water Data'!$D$7,0,10*ROW('Water Data'!D148))),BW154="Yes"),OFFSET('Water Data'!$D$7,0,10*ROW('Water Data'!D148)),IF(AND(ISNUMBER(OFFSET('Water Data'!$D$7,0,10*ROW('Water Data'!D148))),BW154="No",ISNUMBER(OFFSET('Water Data'!$D$7,0,10*ROW('Water Data'!D148)))),CONCATENATE("[",ROUND(OFFSET('Water Data'!$C$7,0,10*ROW('Water Data'!D148)),0),"]"),IF(AND(ISNUMBER(OFFSET('Water Data'!$D$7,0,10*ROW('Water Data'!D148))),BW154="",ISNUMBER(OFFSET('Water Data'!$D$7,0,10*ROW('Water Data'!D148)))),OFFSET('Water Data'!$D$7,0,10*ROW('Water Data'!D148)),NA())))</f>
        <v>#N/A</v>
      </c>
      <c r="I154" s="252" t="e">
        <f ca="true">+IF(AND(ISNUMBER(OFFSET('Water Data'!$D$10,0,10*ROW('Water Data'!D148))),BX154="Yes"),OFFSET('Water Data'!$D$10,0,10*ROW('Water Data'!D148)),IF(AND(ISNUMBER(OFFSET('Water Data'!$D$10,0,10*ROW('Water Data'!D148))),BX154="No",ISNUMBER(OFFSET('Water Data'!$D$10,0,10*ROW('Water Data'!D148)))),CONCATENATE("[",ROUND(OFFSET('Water Data'!$D$10,0,10*ROW('Water Data'!D148)),0),"]"),IF(AND(ISNUMBER(OFFSET('Water Data'!$D$10,0,10*ROW('Water Data'!D148))),BX154="",ISNUMBER(OFFSET('Water Data'!$D$10,0,10*ROW('Water Data'!D148)))),OFFSET('Water Data'!$D$10,0,10*ROW('Water Data'!D148)),NA())))</f>
        <v>#N/A</v>
      </c>
      <c r="J154" s="252" t="e">
        <f ca="true">+IF(AND(ISNUMBER(OFFSET('Water Data'!$E$5,0,10*ROW('Water Data'!E148))),BY154="Yes"),100-OFFSET('Water Data'!$E$5,0,10*ROW('Water Data'!E148)),IF(AND(ISNUMBER(OFFSET('Water Data'!$E$5,0,10*ROW('Water Data'!E148))),BY154="No",ISNUMBER(OFFSET('Water Data'!$E$5,0,10*ROW('Water Data'!E148)))),CONCATENATE("[",ROUND(100-OFFSET('Water Data'!$E$5,0,10*ROW('Water Data'!E148)),0),"]"),IF(AND(ISNUMBER(OFFSET('Water Data'!$E$5,0,10*ROW('Water Data'!E148))),BY154="",ISNUMBER(OFFSET('Water Data'!$E$5,0,10*ROW('Water Data'!E148)))),100-OFFSET('Water Data'!$E$5,0,10*ROW('Water Data'!E148)),NA())))</f>
        <v>#N/A</v>
      </c>
      <c r="K154" s="252" t="e">
        <f ca="true">+IF(AND(ISNUMBER(OFFSET('Water Data'!$E$7,0,10*ROW('Water Data'!E148))),BZ154="Yes"),OFFSET('Water Data'!$E$7,0,10*ROW('Water Data'!E148)),IF(AND(ISNUMBER(OFFSET('Water Data'!$E$7,0,10*ROW('Water Data'!E148))),BZ154="No",ISNUMBER(OFFSET('Water Data'!$E$7,0,10*ROW('Water Data'!E148)))),CONCATENATE("[",ROUND(OFFSET('Water Data'!$E$7,0,10*ROW('Water Data'!E148)),0),"]"),IF(AND(ISNUMBER(OFFSET('Water Data'!$E$7,0,10*ROW('Water Data'!E148))),BZ154="",ISNUMBER(OFFSET('Water Data'!$E$7,0,10*ROW('Water Data'!E148)))),OFFSET('Water Data'!$E$7,0,10*ROW('Water Data'!E148)),NA())))</f>
        <v>#N/A</v>
      </c>
      <c r="L154" s="252" t="e">
        <f ca="true">+IF(AND(ISNUMBER(OFFSET('Water Data'!$E$10,0,10*ROW('Water Data'!E148))),CA154="Yes"),OFFSET('Water Data'!$E$10,0,10*ROW('Water Data'!E148)),IF(AND(ISNUMBER(OFFSET('Water Data'!$E$10,0,10*ROW('Water Data'!E148))),CA154="No",ISNUMBER(OFFSET('Water Data'!$E$10,0,10*ROW('Water Data'!E148)))),CONCATENATE("[",ROUND(OFFSET('Water Data'!$E$10,0,10*ROW('Water Data'!E148)),0),"]"),IF(AND(ISNUMBER(OFFSET('Water Data'!$E$10,0,10*ROW('Water Data'!E148))),CA154="",ISNUMBER(OFFSET('Water Data'!$E$10,0,10*ROW('Water Data'!E148)))),OFFSET('Water Data'!$E$10,0,10*ROW('Water Data'!E148)),NA())))</f>
        <v>#N/A</v>
      </c>
      <c r="M154" s="252" t="e">
        <f ca="true">+IF(AND(ISNUMBER(OFFSET('Water Data'!$F$5,0,10*ROW('Water Data'!F148))),CB154="Yes"),100-OFFSET('Water Data'!$F$5,0,10*ROW('Water Data'!F148)),IF(AND(ISNUMBER(OFFSET('Water Data'!$F$5,0,10*ROW('Water Data'!F148))),CB154="No",ISNUMBER(OFFSET('Water Data'!$F$5,0,10*ROW('Water Data'!F148)))),CONCATENATE("[",ROUND(100-OFFSET('Water Data'!$F$5,0,10*ROW('Water Data'!F148)),0),"]"),IF(AND(ISNUMBER(OFFSET('Water Data'!$F$5,0,10*ROW('Water Data'!F148))),CB154="",ISNUMBER(OFFSET('Water Data'!$F$5,0,10*ROW('Water Data'!F148)))),100-OFFSET('Water Data'!$F$5,0,10*ROW('Water Data'!F148)),NA())))</f>
        <v>#N/A</v>
      </c>
      <c r="N154" s="252" t="e">
        <f ca="true">+IF(AND(ISNUMBER(OFFSET('Water Data'!$F$7,0,10*ROW('Water Data'!F148))),CC154="Yes"),OFFSET('Water Data'!$F$7,0,10*ROW('Water Data'!F148)),IF(AND(ISNUMBER(OFFSET('Water Data'!$F$7,0,10*ROW('Water Data'!F148))),CC154="No",ISNUMBER(OFFSET('Water Data'!$F$7,0,10*ROW('Water Data'!F148)))),CONCATENATE("[",ROUND(OFFSET('Water Data'!$F$7,0,10*ROW('Water Data'!F148)),0),"]"),IF(AND(ISNUMBER(OFFSET('Water Data'!$F$7,0,10*ROW('Water Data'!F148))),CC154="",ISNUMBER(OFFSET('Water Data'!$F$7,0,10*ROW('Water Data'!F148)))),OFFSET('Water Data'!$F$7,0,10*ROW('Water Data'!F148)),NA())))</f>
        <v>#N/A</v>
      </c>
      <c r="O154" s="252" t="e">
        <f ca="true">+IF(AND(ISNUMBER(OFFSET('Water Data'!$F$10,0,10*ROW('Water Data'!F148))),CD154="Yes"),OFFSET('Water Data'!$F$10,0,10*ROW('Water Data'!F148)),IF(AND(ISNUMBER(OFFSET('Water Data'!$F$10,0,10*ROW('Water Data'!F148))),CD154="No",ISNUMBER(OFFSET('Water Data'!$F$10,0,10*ROW('Water Data'!F148)))),CONCATENATE("[",ROUND(OFFSET('Water Data'!$F$10,0,10*ROW('Water Data'!F148)),0),"]"),IF(AND(ISNUMBER(OFFSET('Water Data'!$F$10,0,10*ROW('Water Data'!F148))),CD154="",ISNUMBER(OFFSET('Water Data'!$F$10,0,10*ROW('Water Data'!F148)))),OFFSET('Water Data'!$F$10,0,10*ROW('Water Data'!F148)),NA())))</f>
        <v>#N/A</v>
      </c>
      <c r="P154" s="252" t="e">
        <f ca="true">+IF(AND(ISNUMBER(OFFSET('Water Data'!$G$5,0,10*ROW('Water Data'!G148))),CE154="Yes"),100-OFFSET('Water Data'!$G$5,0,10*ROW('Water Data'!G148)),IF(AND(ISNUMBER(OFFSET('Water Data'!$G$5,0,10*ROW('Water Data'!G148))),CE154="No",ISNUMBER(OFFSET('Water Data'!$G$5,0,10*ROW('Water Data'!G148)))),CONCATENATE("[",ROUND(100-OFFSET('Water Data'!$G$5,0,10*ROW('Water Data'!G148)),0),"]"),IF(AND(ISNUMBER(OFFSET('Water Data'!$G$5,0,10*ROW('Water Data'!G148))),CE154="",ISNUMBER(OFFSET('Water Data'!$G$5,0,10*ROW('Water Data'!G148)))),100-OFFSET('Water Data'!$G$5,0,10*ROW('Water Data'!G148)),NA())))</f>
        <v>#N/A</v>
      </c>
      <c r="Q154" s="252" t="e">
        <f ca="true">+IF(AND(ISNUMBER(OFFSET('Water Data'!$G$7,0,10*ROW('Water Data'!G148))),CF154="Yes"),OFFSET('Water Data'!$G$7,0,10*ROW('Water Data'!G148)),IF(AND(ISNUMBER(OFFSET('Water Data'!$G$7,0,10*ROW('Water Data'!G148))),CF154="No",ISNUMBER(OFFSET('Water Data'!$G$7,0,10*ROW('Water Data'!G148)))),CONCATENATE("[",ROUND(OFFSET('Water Data'!$G$7,0,10*ROW('Water Data'!G148)),0),"]"),IF(AND(ISNUMBER(OFFSET('Water Data'!$G$7,0,10*ROW('Water Data'!G148))),CF154="",ISNUMBER(OFFSET('Water Data'!$G$7,0,10*ROW('Water Data'!G148)))),OFFSET('Water Data'!$G$7,0,10*ROW('Water Data'!G148)),NA())))</f>
        <v>#N/A</v>
      </c>
      <c r="R154" s="252" t="e">
        <f ca="true">+IF(AND(ISNUMBER(OFFSET('Water Data'!$G$10,0,10*ROW('Water Data'!G148))),CG154="Yes"),OFFSET('Water Data'!$G$10,0,10*ROW('Water Data'!G148)),IF(AND(ISNUMBER(OFFSET('Water Data'!$G$10,0,10*ROW('Water Data'!G148))),CG154="No",ISNUMBER(OFFSET('Water Data'!$G$10,0,10*ROW('Water Data'!G148)))),CONCATENATE("[",ROUND(OFFSET('Water Data'!$G$10,0,10*ROW('Water Data'!G148)),0),"]"),IF(AND(ISNUMBER(OFFSET('Water Data'!$G$10,0,10*ROW('Water Data'!G148))),CG154="",ISNUMBER(OFFSET('Water Data'!$G$10,0,10*ROW('Water Data'!G148)))),OFFSET('Water Data'!$G$10,0,10*ROW('Water Data'!G148)),NA())))</f>
        <v>#N/A</v>
      </c>
      <c r="S154" s="252" t="e">
        <f ca="true">+IF(AND(ISNUMBER(OFFSET('Water Data'!$H$5,0,10*ROW('Water Data'!H148))),CH154="Yes"),100-OFFSET('Water Data'!$H$5,0,10*ROW('Water Data'!H148)),IF(AND(ISNUMBER(OFFSET('Water Data'!$H$5,0,10*ROW('Water Data'!H148))),CH154="No",ISNUMBER(OFFSET('Water Data'!$H$5,0,10*ROW('Water Data'!H148)))),CONCATENATE("[",ROUND(100-OFFSET('Water Data'!$H$5,0,10*ROW('Water Data'!H148)),0),"]"),IF(AND(ISNUMBER(OFFSET('Water Data'!$H$5,0,10*ROW('Water Data'!H148))),CH154="",ISNUMBER(OFFSET('Water Data'!$H$5,0,10*ROW('Water Data'!H148)))),100-OFFSET('Water Data'!$H$5,0,10*ROW('Water Data'!H148)),NA())))</f>
        <v>#N/A</v>
      </c>
      <c r="T154" s="252" t="e">
        <f ca="true">+IF(AND(ISNUMBER(OFFSET('Water Data'!$H$7,0,10*ROW('Water Data'!H148))),CI154="Yes"),OFFSET('Water Data'!$H$7,0,10*ROW('Water Data'!H148)),IF(AND(ISNUMBER(OFFSET('Water Data'!$H$7,0,10*ROW('Water Data'!H148))),CI154="No",ISNUMBER(OFFSET('Water Data'!$H$7,0,10*ROW('Water Data'!H148)))),CONCATENATE("[",ROUND(OFFSET('Water Data'!$H$7,0,10*ROW('Water Data'!H148)),0),"]"),IF(AND(ISNUMBER(OFFSET('Water Data'!$H$7,0,10*ROW('Water Data'!H148))),CI154="",ISNUMBER(OFFSET('Water Data'!$H$7,0,10*ROW('Water Data'!H148)))),OFFSET('Water Data'!$H$7,0,10*ROW('Water Data'!H148)),NA())))</f>
        <v>#N/A</v>
      </c>
      <c r="U154" s="252" t="e">
        <f ca="true">+IF(AND(ISNUMBER(OFFSET('Water Data'!$H$10,0,10*ROW('Water Data'!H148))),CJ154="Yes"),OFFSET('Water Data'!$H$10,0,10*ROW('Water Data'!H148)),IF(AND(ISNUMBER(OFFSET('Water Data'!$H$10,0,10*ROW('Water Data'!H148))),CJ154="No",ISNUMBER(OFFSET('Water Data'!$H$10,0,10*ROW('Water Data'!H148)))),CONCATENATE("[",ROUND(OFFSET('Water Data'!$H$10,0,10*ROW('Water Data'!H148)),0),"]"),IF(AND(ISNUMBER(OFFSET('Water Data'!$H$10,0,10*ROW('Water Data'!H148))),CJ154="",ISNUMBER(OFFSET('Water Data'!$H$10,0,10*ROW('Water Data'!H148)))),OFFSET('Water Data'!$H$10,0,10*ROW('Water Data'!H148)),NA())))</f>
        <v>#N/A</v>
      </c>
      <c r="V154" s="253" t="e">
        <f ca="true">+IF(AND(ISNUMBER(OFFSET('Sanitation Data'!$C$5,0,10*ROW('Sanitation Data'!C148))),CK154="Yes"),100-OFFSET('Sanitation Data'!$C$5,0,10*ROW('Sanitation Data'!C148)),IF(AND(ISNUMBER(OFFSET('Sanitation Data'!$C$5,0,10*ROW('Sanitation Data'!C148))),CK154="No",ISNUMBER(OFFSET('Sanitation Data'!$C$5,0,10*ROW('Sanitation Data'!C148)))),CONCATENATE("[",ROUND(100-OFFSET('Sanitation Data'!$C$5,0,10*ROW('Sanitation Data'!C148)),0),"]"),IF(AND(ISNUMBER(OFFSET('Sanitation Data'!$C$5,0,10*ROW('Sanitation Data'!C148))),CK154="",ISNUMBER(OFFSET('Sanitation Data'!$C$5,0,10*ROW('Sanitation Data'!C148)))),100-OFFSET('Sanitation Data'!$C$5,0,10*ROW('Sanitation Data'!C148)),NA())))</f>
        <v>#N/A</v>
      </c>
      <c r="W154" s="253" t="e">
        <f ca="true">+IF(AND(ISNUMBER(OFFSET('Sanitation Data'!$C$7,0,10*ROW('Sanitation Data'!C148))),CL154="Yes"),OFFSET('Sanitation Data'!$C$7,0,10*ROW('Sanitation Data'!C148)),IF(AND(ISNUMBER(OFFSET('Sanitation Data'!$C$7,0,10*ROW('Sanitation Data'!C148))),CL154="No",ISNUMBER(OFFSET('Sanitation Data'!$C$7,0,10*ROW('Sanitation Data'!C148)))),CONCATENATE("[",ROUND(OFFSET('Sanitation Data'!$C$7,0,10*ROW('Sanitation Data'!C148)),0),"]"),IF(AND(ISNUMBER(OFFSET('Sanitation Data'!$C$7,0,10*ROW('Sanitation Data'!C148))),CL154="",ISNUMBER(OFFSET('Sanitation Data'!$C$7,0,10*ROW('Sanitation Data'!C148)))),OFFSET('Sanitation Data'!$C$7,0,10*ROW('Sanitation Data'!C148)),NA())))</f>
        <v>#N/A</v>
      </c>
      <c r="X154" s="253" t="e">
        <f ca="true">+IF(AND(ISNUMBER(OFFSET('Sanitation Data'!$C$11,0,10*ROW('Sanitation Data'!C148))),CM154="Yes"),OFFSET('Sanitation Data'!$C$11,0,10*ROW('Sanitation Data'!C148)),IF(AND(ISNUMBER(OFFSET('Sanitation Data'!$C$11,0,10*ROW('Sanitation Data'!C148))),CM154="No",ISNUMBER(OFFSET('Sanitation Data'!$C$11,0,10*ROW('Sanitation Data'!C148)))),CONCATENATE("[",ROUND(OFFSET('Sanitation Data'!$C$11,0,10*ROW('Sanitation Data'!C148)),0),"]"),IF(AND(ISNUMBER(OFFSET('Sanitation Data'!$C$11,0,10*ROW('Sanitation Data'!C148))),CM154="",ISNUMBER(OFFSET('Sanitation Data'!$C$11,0,10*ROW('Sanitation Data'!C148)))),OFFSET('Sanitation Data'!$C$11,0,10*ROW('Sanitation Data'!C148)),NA())))</f>
        <v>#N/A</v>
      </c>
      <c r="Y154" s="253" t="e">
        <f ca="true">+IF(AND(ISNUMBER(OFFSET('Sanitation Data'!$C$12,0,10*ROW('Sanitation Data'!C148))),CN154="Yes"),OFFSET('Sanitation Data'!$C$12,0,10*ROW('Sanitation Data'!C148)),IF(AND(ISNUMBER(OFFSET('Sanitation Data'!$C$12,0,10*ROW('Sanitation Data'!C148))),CN154="No",ISNUMBER(OFFSET('Sanitation Data'!$C$12,0,10*ROW('Sanitation Data'!C148)))),CONCATENATE("[",ROUND(OFFSET('Sanitation Data'!$C$12,0,10*ROW('Sanitation Data'!C148)),0),"]"),IF(AND(ISNUMBER(OFFSET('Sanitation Data'!$C$12,0,10*ROW('Sanitation Data'!C148))),CN154="",ISNUMBER(OFFSET('Sanitation Data'!$C$12,0,10*ROW('Sanitation Data'!C148)))),OFFSET('Sanitation Data'!$C$12,0,10*ROW('Sanitation Data'!C148)),NA())))</f>
        <v>#N/A</v>
      </c>
      <c r="Z154" s="253" t="e">
        <f ca="true">+IF(AND(ISNUMBER(OFFSET('Sanitation Data'!$C$13,0,10*ROW('Sanitation Data'!C148))),CO154="Yes"),OFFSET('Sanitation Data'!$C$13,0,10*ROW('Sanitation Data'!C148)),IF(AND(ISNUMBER(OFFSET('Sanitation Data'!$C$13,0,10*ROW('Sanitation Data'!C148))),CO154="No",ISNUMBER(OFFSET('Sanitation Data'!$C$13,0,10*ROW('Sanitation Data'!C148)))),CONCATENATE("[",ROUND(OFFSET('Sanitation Data'!$C$13,0,10*ROW('Sanitation Data'!C148)),0),"]"),IF(AND(ISNUMBER(OFFSET('Sanitation Data'!$C$13,0,10*ROW('Sanitation Data'!C148))),CO154="",ISNUMBER(OFFSET('Sanitation Data'!$C$13,0,10*ROW('Sanitation Data'!C148)))),OFFSET('Sanitation Data'!$C$13,0,10*ROW('Sanitation Data'!C148)),NA())))</f>
        <v>#N/A</v>
      </c>
      <c r="AA154" s="253" t="e">
        <f ca="true">+IF(AND(ISNUMBER(OFFSET('Sanitation Data'!$D$5,0,10*ROW('Sanitation Data'!D148))),CP154="Yes"),100-OFFSET('Sanitation Data'!$D$5,0,10*ROW('Sanitation Data'!D148)),IF(AND(ISNUMBER(OFFSET('Sanitation Data'!$D$5,0,10*ROW('Sanitation Data'!D148))),CP154="No",ISNUMBER(OFFSET('Sanitation Data'!$D$5,0,10*ROW('Sanitation Data'!D148)))),CONCATENATE("[",ROUND(100-OFFSET('Sanitation Data'!$D$5,0,10*ROW('Sanitation Data'!D148)),0),"]"),IF(AND(ISNUMBER(OFFSET('Sanitation Data'!$D$5,0,10*ROW('Sanitation Data'!D148))),CP154="",ISNUMBER(OFFSET('Sanitation Data'!$D$5,0,10*ROW('Sanitation Data'!D148)))),100-OFFSET('Sanitation Data'!$D$5,0,10*ROW('Sanitation Data'!D148)),NA())))</f>
        <v>#N/A</v>
      </c>
      <c r="AB154" s="253" t="e">
        <f ca="true">+IF(AND(ISNUMBER(OFFSET('Sanitation Data'!$D$7,0,10*ROW('Sanitation Data'!D148))),CQ154="Yes"),OFFSET('Sanitation Data'!$D$7,0,10*ROW('Sanitation Data'!G148)),IF(AND(ISNUMBER(OFFSET('Sanitation Data'!$D$7,0,10*ROW('Sanitation Data'!D148))),CQ154="No",ISNUMBER(OFFSET('Sanitation Data'!$D$7,0,10*ROW('Sanitation Data'!D148)))),CONCATENATE("[",ROUND(OFFSET('Sanitation Data'!$D$7,0,10*ROW('Sanitation Data'!D148)),0),"]"),IF(AND(ISNUMBER(OFFSET('Sanitation Data'!$D$7,0,10*ROW('Sanitation Data'!D148))),CQ154="",ISNUMBER(OFFSET('Sanitation Data'!$D$7,0,10*ROW('Sanitation Data'!D148)))),OFFSET('Sanitation Data'!$D$7,0,10*ROW('Sanitation Data'!D148)),NA())))</f>
        <v>#N/A</v>
      </c>
      <c r="AC154" s="253" t="e">
        <f ca="true">+IF(AND(ISNUMBER(OFFSET('Sanitation Data'!$D$11,0,10*ROW('Sanitation Data'!D148))),CR154="Yes"),OFFSET('Sanitation Data'!$D$11,0,10*ROW('Sanitation Data'!D148)),IF(AND(ISNUMBER(OFFSET('Sanitation Data'!$D$11,0,10*ROW('Sanitation Data'!D148))),CR154="No",ISNUMBER(OFFSET('Sanitation Data'!$D$11,0,10*ROW('Sanitation Data'!D148)))),CONCATENATE("[",ROUND(OFFSET('Sanitation Data'!$D$11,0,10*ROW('Sanitation Data'!D148)),0),"]"),IF(AND(ISNUMBER(OFFSET('Sanitation Data'!$D$11,0,10*ROW('Sanitation Data'!D148))),CR154="",ISNUMBER(OFFSET('Sanitation Data'!$D$11,0,10*ROW('Sanitation Data'!D148)))),OFFSET('Sanitation Data'!$D$11,0,10*ROW('Sanitation Data'!D148)),NA())))</f>
        <v>#N/A</v>
      </c>
      <c r="AD154" s="253" t="e">
        <f ca="true">+IF(AND(ISNUMBER(OFFSET('Sanitation Data'!$D$12,0,10*ROW('Sanitation Data'!D148))),CS154="Yes"),OFFSET('Sanitation Data'!$D$12,0,10*ROW('Sanitation Data'!D148)),IF(AND(ISNUMBER(OFFSET('Sanitation Data'!$D$12,0,10*ROW('Sanitation Data'!D148))),CS154="No",ISNUMBER(OFFSET('Sanitation Data'!$D$12,0,10*ROW('Sanitation Data'!D148)))),CONCATENATE("[",ROUND(OFFSET('Sanitation Data'!$D$12,0,10*ROW('Sanitation Data'!D148)),0),"]"),IF(AND(ISNUMBER(OFFSET('Sanitation Data'!$D$12,0,10*ROW('Sanitation Data'!D148))),CS154="",ISNUMBER(OFFSET('Sanitation Data'!$D$12,0,10*ROW('Sanitation Data'!D148)))),OFFSET('Sanitation Data'!$D$12,0,10*ROW('Sanitation Data'!D148)),NA())))</f>
        <v>#N/A</v>
      </c>
      <c r="AE154" s="253" t="e">
        <f ca="true">+IF(AND(ISNUMBER(OFFSET('Sanitation Data'!$D$13,0,10*ROW('Sanitation Data'!D148))),CT154="Yes"),OFFSET('Sanitation Data'!$D$13,0,10*ROW('Sanitation Data'!D148)),IF(AND(ISNUMBER(OFFSET('Sanitation Data'!$D$13,0,10*ROW('Sanitation Data'!D148))),CT154="No",ISNUMBER(OFFSET('Sanitation Data'!$D$13,0,10*ROW('Sanitation Data'!D148)))),CONCATENATE("[",ROUND(OFFSET('Sanitation Data'!$D$13,0,10*ROW('Sanitation Data'!D148)),0),"]"),IF(AND(ISNUMBER(OFFSET('Sanitation Data'!$D$13,0,10*ROW('Sanitation Data'!D148))),CT154="",ISNUMBER(OFFSET('Sanitation Data'!$D$13,0,10*ROW('Sanitation Data'!D148)))),OFFSET('Sanitation Data'!$D$13,0,10*ROW('Sanitation Data'!D148)),NA())))</f>
        <v>#N/A</v>
      </c>
      <c r="AF154" s="253" t="e">
        <f ca="true">+IF(AND(ISNUMBER(OFFSET('Sanitation Data'!$E$5,0,10*ROW('Sanitation Data'!E148))),CU154="Yes"),100-OFFSET('Sanitation Data'!$E$5,0,10*ROW('Sanitation Data'!E148)),IF(AND(ISNUMBER(OFFSET('Sanitation Data'!$E$5,0,10*ROW('Sanitation Data'!E148))),CU154="No",ISNUMBER(OFFSET('Sanitation Data'!$E$5,0,10*ROW('Sanitation Data'!E148)))),CONCATENATE("[",ROUND(100-OFFSET('Sanitation Data'!$E$5,0,10*ROW('Sanitation Data'!E148)),0),"]"),IF(AND(ISNUMBER(OFFSET('Sanitation Data'!$E$5,0,10*ROW('Sanitation Data'!E148))),CU154="",ISNUMBER(OFFSET('Sanitation Data'!$E$5,0,10*ROW('Sanitation Data'!E148)))),100-OFFSET('Sanitation Data'!$E$5,0,10*ROW('Sanitation Data'!E148)),NA())))</f>
        <v>#N/A</v>
      </c>
      <c r="AG154" s="253" t="e">
        <f ca="true">+IF(AND(ISNUMBER(OFFSET('Sanitation Data'!$E$7,0,10*ROW('Sanitation Data'!E148))),CV154="Yes"),OFFSET('Sanitation Data'!$E$7,0,10*ROW('Sanitation Data'!E148)),IF(AND(ISNUMBER(OFFSET('Sanitation Data'!$E$7,0,10*ROW('Sanitation Data'!E148))),CV154="No",ISNUMBER(OFFSET('Sanitation Data'!$E$7,0,10*ROW('Sanitation Data'!E148)))),CONCATENATE("[",ROUND(OFFSET('Sanitation Data'!$E$7,0,10*ROW('Sanitation Data'!E148)),0),"]"),IF(AND(ISNUMBER(OFFSET('Sanitation Data'!$E$7,0,10*ROW('Sanitation Data'!E148))),CV154="",ISNUMBER(OFFSET('Sanitation Data'!$E$7,0,10*ROW('Sanitation Data'!E148)))),OFFSET('Sanitation Data'!$E$7,0,10*ROW('Sanitation Data'!E148)),NA())))</f>
        <v>#N/A</v>
      </c>
      <c r="AH154" s="253" t="e">
        <f ca="true">+IF(AND(ISNUMBER(OFFSET('Sanitation Data'!$E$11,0,10*ROW('Sanitation Data'!E148))),CW154="Yes"),OFFSET('Sanitation Data'!$E$11,0,10*ROW('Sanitation Data'!E148)),IF(AND(ISNUMBER(OFFSET('Sanitation Data'!$E$11,0,10*ROW('Sanitation Data'!E148))),CW154="No",ISNUMBER(OFFSET('Sanitation Data'!$E$11,0,10*ROW('Sanitation Data'!E148)))),CONCATENATE("[",ROUND(OFFSET('Sanitation Data'!$E$11,0,10*ROW('Sanitation Data'!E148)),0),"]"),IF(AND(ISNUMBER(OFFSET('Sanitation Data'!$E$11,0,10*ROW('Sanitation Data'!E148))),CW154="",ISNUMBER(OFFSET('Sanitation Data'!$E$11,0,10*ROW('Sanitation Data'!E148)))),OFFSET('Sanitation Data'!$E$11,0,10*ROW('Sanitation Data'!E148)),NA())))</f>
        <v>#N/A</v>
      </c>
      <c r="AI154" s="253" t="e">
        <f ca="true">+IF(AND(ISNUMBER(OFFSET('Sanitation Data'!$E$12,0,10*ROW('Sanitation Data'!E148))),CX154="Yes"),OFFSET('Sanitation Data'!$E$12,0,10*ROW('Sanitation Data'!E148)),IF(AND(ISNUMBER(OFFSET('Sanitation Data'!$E$12,0,10*ROW('Sanitation Data'!E148))),CX154="No",ISNUMBER(OFFSET('Sanitation Data'!$E$12,0,10*ROW('Sanitation Data'!E148)))),CONCATENATE("[",ROUND(OFFSET('Sanitation Data'!$E$12,0,10*ROW('Sanitation Data'!E148)),0),"]"),IF(AND(ISNUMBER(OFFSET('Sanitation Data'!$E$12,0,10*ROW('Sanitation Data'!E148))),CX154="",ISNUMBER(OFFSET('Sanitation Data'!$E$12,0,10*ROW('Sanitation Data'!E148)))),OFFSET('Sanitation Data'!$E$12,0,10*ROW('Sanitation Data'!E148)),NA())))</f>
        <v>#N/A</v>
      </c>
      <c r="AJ154" s="253" t="e">
        <f ca="true">+IF(AND(ISNUMBER(OFFSET('Sanitation Data'!$E$13,0,10*ROW('Sanitation Data'!E148))),CY154="Yes"),OFFSET('Sanitation Data'!$E$13,0,10*ROW('Sanitation Data'!E148)),IF(AND(ISNUMBER(OFFSET('Sanitation Data'!$E$13,0,10*ROW('Sanitation Data'!E148))),CY154="No",ISNUMBER(OFFSET('Sanitation Data'!$E$13,0,10*ROW('Sanitation Data'!E148)))),CONCATENATE("[",ROUND(OFFSET('Sanitation Data'!$E$13,0,10*ROW('Sanitation Data'!E148)),0),"]"),IF(AND(ISNUMBER(OFFSET('Sanitation Data'!$E$13,0,10*ROW('Sanitation Data'!E148))),CY154="",ISNUMBER(OFFSET('Sanitation Data'!$E$13,0,10*ROW('Sanitation Data'!E148)))),OFFSET('Sanitation Data'!$E$13,0,10*ROW('Sanitation Data'!E148)),NA())))</f>
        <v>#N/A</v>
      </c>
      <c r="AK154" s="253" t="e">
        <f ca="true">+IF(AND(ISNUMBER(OFFSET('Sanitation Data'!$F$5,0,10*ROW('Sanitation Data'!F148))),CZ154="Yes"),100-OFFSET('Sanitation Data'!$F$5,0,10*ROW('Sanitation Data'!F148)),IF(AND(ISNUMBER(OFFSET('Sanitation Data'!$F$5,0,10*ROW('Sanitation Data'!F148))),CZ154="No",ISNUMBER(OFFSET('Sanitation Data'!$F$5,0,10*ROW('Sanitation Data'!F148)))),CONCATENATE("[",ROUND(100-OFFSET('Sanitation Data'!$F$5,0,10*ROW('Sanitation Data'!F148)),0),"]"),IF(AND(ISNUMBER(OFFSET('Sanitation Data'!$F$5,0,10*ROW('Sanitation Data'!F148))),CZ154="",ISNUMBER(OFFSET('Sanitation Data'!$F$5,0,10*ROW('Sanitation Data'!F148)))),100-OFFSET('Sanitation Data'!$F$5,0,10*ROW('Sanitation Data'!F148)),NA())))</f>
        <v>#N/A</v>
      </c>
      <c r="AL154" s="253" t="e">
        <f ca="true">+IF(AND(ISNUMBER(OFFSET('Sanitation Data'!$F$7,0,10*ROW('Sanitation Data'!F148))),DA154="Yes"),OFFSET('Sanitation Data'!$F$7,0,10*ROW('Sanitation Data'!F148)),IF(AND(ISNUMBER(OFFSET('Sanitation Data'!$F$7,0,10*ROW('Sanitation Data'!F148))),DA154="No",ISNUMBER(OFFSET('Sanitation Data'!$F$7,0,10*ROW('Sanitation Data'!F148)))),CONCATENATE("[",ROUND(OFFSET('Sanitation Data'!$F$7,0,10*ROW('Sanitation Data'!F148)),0),"]"),IF(AND(ISNUMBER(OFFSET('Sanitation Data'!$F$7,0,10*ROW('Sanitation Data'!F148))),DA154="",ISNUMBER(OFFSET('Sanitation Data'!$F$7,0,10*ROW('Sanitation Data'!F148)))),OFFSET('Sanitation Data'!$F$7,0,10*ROW('Sanitation Data'!F148)),NA())))</f>
        <v>#N/A</v>
      </c>
      <c r="AM154" s="253" t="e">
        <f ca="true">+IF(AND(ISNUMBER(OFFSET('Sanitation Data'!$F$11,0,10*ROW('Sanitation Data'!F148))),DB154="Yes"),OFFSET('Sanitation Data'!$F$11,0,10*ROW('Sanitation Data'!F148)),IF(AND(ISNUMBER(OFFSET('Sanitation Data'!$F$11,0,10*ROW('Sanitation Data'!F148))),DB154="No",ISNUMBER(OFFSET('Sanitation Data'!$F$11,0,10*ROW('Sanitation Data'!F148)))),CONCATENATE("[",ROUND(OFFSET('Sanitation Data'!$F$11,0,10*ROW('Sanitation Data'!F148)),0),"]"),IF(AND(ISNUMBER(OFFSET('Sanitation Data'!$F$11,0,10*ROW('Sanitation Data'!F148))),DB154="",ISNUMBER(OFFSET('Sanitation Data'!$F$11,0,10*ROW('Sanitation Data'!F148)))),OFFSET('Sanitation Data'!$F$11,0,10*ROW('Sanitation Data'!F148)),NA())))</f>
        <v>#N/A</v>
      </c>
      <c r="AN154" s="253" t="e">
        <f ca="true">+IF(AND(ISNUMBER(OFFSET('Sanitation Data'!$F$12,0,10*ROW('Sanitation Data'!F148))),DC154="Yes"),OFFSET('Sanitation Data'!$F$12,0,10*ROW('Sanitation Data'!F148)),IF(AND(ISNUMBER(OFFSET('Sanitation Data'!$F$12,0,10*ROW('Sanitation Data'!F148))),DC154="No",ISNUMBER(OFFSET('Sanitation Data'!$F$12,0,10*ROW('Sanitation Data'!F148)))),CONCATENATE("[",ROUND(OFFSET('Sanitation Data'!$F$12,0,10*ROW('Sanitation Data'!F148)),0),"]"),IF(AND(ISNUMBER(OFFSET('Sanitation Data'!$F$12,0,10*ROW('Sanitation Data'!F148))),DC154="",ISNUMBER(OFFSET('Sanitation Data'!$F$12,0,10*ROW('Sanitation Data'!F148)))),OFFSET('Sanitation Data'!$F$12,0,10*ROW('Sanitation Data'!F148)),NA())))</f>
        <v>#N/A</v>
      </c>
      <c r="AO154" s="253" t="e">
        <f ca="true">+IF(AND(ISNUMBER(OFFSET('Sanitation Data'!$F$13,0,10*ROW('Sanitation Data'!F148))),DD154="Yes"),OFFSET('Sanitation Data'!$F$13,0,10*ROW('Sanitation Data'!F148)),IF(AND(ISNUMBER(OFFSET('Sanitation Data'!$F$13,0,10*ROW('Sanitation Data'!F148))),DD154="No",ISNUMBER(OFFSET('Sanitation Data'!$F$13,0,10*ROW('Sanitation Data'!F148)))),CONCATENATE("[",ROUND(OFFSET('Sanitation Data'!$F$13,0,10*ROW('Sanitation Data'!F148)),0),"]"),IF(AND(ISNUMBER(OFFSET('Sanitation Data'!$F$13,0,10*ROW('Sanitation Data'!F148))),DD154="",ISNUMBER(OFFSET('Sanitation Data'!$F$13,0,10*ROW('Sanitation Data'!F148)))),OFFSET('Sanitation Data'!$F$13,0,10*ROW('Sanitation Data'!F148)),NA())))</f>
        <v>#N/A</v>
      </c>
      <c r="AP154" s="253" t="e">
        <f ca="true">+IF(AND(ISNUMBER(OFFSET('Sanitation Data'!$G$5,0,10*ROW('Sanitation Data'!G148))),DE154="Yes"),100-OFFSET('Sanitation Data'!$G$5,0,10*ROW('Sanitation Data'!G148)),IF(AND(ISNUMBER(OFFSET('Sanitation Data'!$G$5,0,10*ROW('Sanitation Data'!G148))),DE154="No",ISNUMBER(OFFSET('Sanitation Data'!$G$5,0,10*ROW('Sanitation Data'!G148)))),CONCATENATE("[",ROUND(100-OFFSET('Sanitation Data'!$G$5,0,10*ROW('Sanitation Data'!G148)),0),"]"),IF(AND(ISNUMBER(OFFSET('Sanitation Data'!$G$5,0,10*ROW('Sanitation Data'!G148))),DE154="",ISNUMBER(OFFSET('Sanitation Data'!$G$5,0,10*ROW('Sanitation Data'!G148)))),100-OFFSET('Sanitation Data'!$G$5,0,10*ROW('Sanitation Data'!G148)),NA())))</f>
        <v>#N/A</v>
      </c>
      <c r="AQ154" s="253" t="e">
        <f ca="true">+IF(AND(ISNUMBER(OFFSET('Sanitation Data'!$G$7,0,10*ROW('Sanitation Data'!G148))),DF154="Yes"),OFFSET('Sanitation Data'!$G$7,0,10*ROW('Sanitation Data'!G148)),IF(AND(ISNUMBER(OFFSET('Sanitation Data'!$G$7,0,10*ROW('Sanitation Data'!G148))),DF154="No",ISNUMBER(OFFSET('Sanitation Data'!$G$7,0,10*ROW('Sanitation Data'!G148)))),CONCATENATE("[",ROUND(OFFSET('Sanitation Data'!$G$7,0,10*ROW('Sanitation Data'!G148)),0),"]"),IF(AND(ISNUMBER(OFFSET('Sanitation Data'!$G$7,0,10*ROW('Sanitation Data'!G148))),DF154="",ISNUMBER(OFFSET('Sanitation Data'!$G$7,0,10*ROW('Sanitation Data'!G148)))),OFFSET('Sanitation Data'!$G$7,0,10*ROW('Sanitation Data'!G148)),NA())))</f>
        <v>#N/A</v>
      </c>
      <c r="AR154" s="253" t="e">
        <f ca="true">+IF(AND(ISNUMBER(OFFSET('Sanitation Data'!$G$11,0,10*ROW('Sanitation Data'!G148))),DG154="Yes"),OFFSET('Sanitation Data'!$G$11,0,10*ROW('Sanitation Data'!G148)),IF(AND(ISNUMBER(OFFSET('Sanitation Data'!$G$11,0,10*ROW('Sanitation Data'!G148))),DG154="No",ISNUMBER(OFFSET('Sanitation Data'!$G$11,0,10*ROW('Sanitation Data'!G148)))),CONCATENATE("[",ROUND(OFFSET('Sanitation Data'!$G$11,0,10*ROW('Sanitation Data'!G148)),0),"]"),IF(AND(ISNUMBER(OFFSET('Sanitation Data'!$G$11,0,10*ROW('Sanitation Data'!G148))),DG154="",ISNUMBER(OFFSET('Sanitation Data'!$G$11,0,10*ROW('Sanitation Data'!G148)))),OFFSET('Sanitation Data'!$G$11,0,10*ROW('Sanitation Data'!G148)),NA())))</f>
        <v>#N/A</v>
      </c>
      <c r="AS154" s="253" t="e">
        <f ca="true">+IF(AND(ISNUMBER(OFFSET('Sanitation Data'!$G$12,0,10*ROW('Sanitation Data'!G148))),DH154="Yes"),OFFSET('Sanitation Data'!$G$12,0,10*ROW('Sanitation Data'!G148)),IF(AND(ISNUMBER(OFFSET('Sanitation Data'!$G$12,0,10*ROW('Sanitation Data'!G148))),DH154="No",ISNUMBER(OFFSET('Sanitation Data'!$G$12,0,10*ROW('Sanitation Data'!G148)))),CONCATENATE("[",ROUND(OFFSET('Sanitation Data'!$G$12,0,10*ROW('Sanitation Data'!G148)),0),"]"),IF(AND(ISNUMBER(OFFSET('Sanitation Data'!$G$12,0,10*ROW('Sanitation Data'!G148))),DH154="",ISNUMBER(OFFSET('Sanitation Data'!$G$12,0,10*ROW('Sanitation Data'!G148)))),OFFSET('Sanitation Data'!$G$12,0,10*ROW('Sanitation Data'!G148)),NA())))</f>
        <v>#N/A</v>
      </c>
      <c r="AT154" s="253" t="e">
        <f ca="true">+IF(AND(ISNUMBER(OFFSET('Sanitation Data'!$G$13,0,10*ROW('Sanitation Data'!G148))),DI154="Yes"),OFFSET('Sanitation Data'!$G$13,0,10*ROW('Sanitation Data'!G148)),IF(AND(ISNUMBER(OFFSET('Sanitation Data'!$G$13,0,10*ROW('Sanitation Data'!G148))),DI154="No",ISNUMBER(OFFSET('Sanitation Data'!$G$13,0,10*ROW('Sanitation Data'!G148)))),CONCATENATE("[",ROUND(OFFSET('Sanitation Data'!$G$13,0,10*ROW('Sanitation Data'!G148)),0),"]"),IF(AND(ISNUMBER(OFFSET('Sanitation Data'!$G$13,0,10*ROW('Sanitation Data'!G148))),DI154="",ISNUMBER(OFFSET('Sanitation Data'!$G$13,0,10*ROW('Sanitation Data'!G148)))),OFFSET('Sanitation Data'!$G$13,0,10*ROW('Sanitation Data'!G148)),NA())))</f>
        <v>#N/A</v>
      </c>
      <c r="AU154" s="253" t="e">
        <f ca="true">+IF(AND(ISNUMBER(OFFSET('Sanitation Data'!$H$5,0,10*ROW('Sanitation Data'!H148))),DJ154="Yes"),100-OFFSET('Sanitation Data'!$H$5,0,10*ROW('Sanitation Data'!H148)),IF(AND(ISNUMBER(OFFSET('Sanitation Data'!$H$5,0,10*ROW('Sanitation Data'!H148))),DJ154="No",ISNUMBER(OFFSET('Sanitation Data'!$H$5,0,10*ROW('Sanitation Data'!H148)))),CONCATENATE("[",ROUND(100-OFFSET('Sanitation Data'!$H$5,0,10*ROW('Sanitation Data'!H148)),0),"]"),IF(AND(ISNUMBER(OFFSET('Sanitation Data'!$H$5,0,10*ROW('Sanitation Data'!H148))),DJ154="",ISNUMBER(OFFSET('Sanitation Data'!$H$5,0,10*ROW('Sanitation Data'!H148)))),100-OFFSET('Sanitation Data'!$H$5,0,10*ROW('Sanitation Data'!H148)),NA())))</f>
        <v>#N/A</v>
      </c>
      <c r="AV154" s="253" t="e">
        <f ca="true">+IF(AND(ISNUMBER(OFFSET('Sanitation Data'!$H$7,0,10*ROW('Sanitation Data'!H148))),DK154="Yes"),OFFSET('Sanitation Data'!$H$7,0,10*ROW('Sanitation Data'!H148)),IF(AND(ISNUMBER(OFFSET('Sanitation Data'!$H$7,0,10*ROW('Sanitation Data'!H148))),DK154="No",ISNUMBER(OFFSET('Sanitation Data'!$H$7,0,10*ROW('Sanitation Data'!H148)))),CONCATENATE("[",ROUND(OFFSET('Sanitation Data'!$H$7,0,10*ROW('Sanitation Data'!H148)),0),"]"),IF(AND(ISNUMBER(OFFSET('Sanitation Data'!$H$7,0,10*ROW('Sanitation Data'!H148))),DK154="",ISNUMBER(OFFSET('Sanitation Data'!$H$7,0,10*ROW('Sanitation Data'!H148)))),OFFSET('Sanitation Data'!$H$7,0,10*ROW('Sanitation Data'!H148)),NA())))</f>
        <v>#N/A</v>
      </c>
      <c r="AW154" s="253" t="e">
        <f ca="true">+IF(AND(ISNUMBER(OFFSET('Sanitation Data'!$H$11,0,10*ROW('Sanitation Data'!H148))),DL154="Yes"),OFFSET('Sanitation Data'!$H$11,0,10*ROW('Sanitation Data'!H148)),IF(AND(ISNUMBER(OFFSET('Sanitation Data'!$H$11,0,10*ROW('Sanitation Data'!H148))),DL154="No",ISNUMBER(OFFSET('Sanitation Data'!$H$11,0,10*ROW('Sanitation Data'!H148)))),CONCATENATE("[",ROUND(OFFSET('Sanitation Data'!$H$11,0,10*ROW('Sanitation Data'!H148)),0),"]"),IF(AND(ISNUMBER(OFFSET('Sanitation Data'!$H$11,0,10*ROW('Sanitation Data'!H148))),DL154="",ISNUMBER(OFFSET('Sanitation Data'!$H$11,0,10*ROW('Sanitation Data'!H148)))),OFFSET('Sanitation Data'!$H$11,0,10*ROW('Sanitation Data'!H148)),NA())))</f>
        <v>#N/A</v>
      </c>
      <c r="AX154" s="253" t="e">
        <f ca="true">+IF(AND(ISNUMBER(OFFSET('Sanitation Data'!$H$12,0,10*ROW('Sanitation Data'!H148))),DM154="Yes"),OFFSET('Sanitation Data'!$H$12,0,10*ROW('Sanitation Data'!H148)),IF(AND(ISNUMBER(OFFSET('Sanitation Data'!$H$12,0,10*ROW('Sanitation Data'!H148))),DM154="No",ISNUMBER(OFFSET('Sanitation Data'!$H$12,0,10*ROW('Sanitation Data'!H148)))),CONCATENATE("[",ROUND(OFFSET('Sanitation Data'!$H$12,0,10*ROW('Sanitation Data'!H148)),0),"]"),IF(AND(ISNUMBER(OFFSET('Sanitation Data'!$H$12,0,10*ROW('Sanitation Data'!H148))),DM154="",ISNUMBER(OFFSET('Sanitation Data'!$H$12,0,10*ROW('Sanitation Data'!H148)))),OFFSET('Sanitation Data'!$H$12,0,10*ROW('Sanitation Data'!H148)),NA())))</f>
        <v>#N/A</v>
      </c>
      <c r="AY154" s="253" t="e">
        <f ca="true">+IF(AND(ISNUMBER(OFFSET('Sanitation Data'!$H$13,0,10*ROW('Sanitation Data'!H148))),DN154="Yes"),OFFSET('Sanitation Data'!$H$13,0,10*ROW('Sanitation Data'!H148)),IF(AND(ISNUMBER(OFFSET('Sanitation Data'!$H$13,0,10*ROW('Sanitation Data'!H148))),DN154="No",ISNUMBER(OFFSET('Sanitation Data'!$H$13,0,10*ROW('Sanitation Data'!H148)))),CONCATENATE("[",ROUND(OFFSET('Sanitation Data'!$H$13,0,10*ROW('Sanitation Data'!H148)),0),"]"),IF(AND(ISNUMBER(OFFSET('Sanitation Data'!$H$13,0,10*ROW('Sanitation Data'!H148))),DN154="",ISNUMBER(OFFSET('Sanitation Data'!$H$13,0,10*ROW('Sanitation Data'!H148)))),OFFSET('Sanitation Data'!$H$13,0,10*ROW('Sanitation Data'!H148)),NA())))</f>
        <v>#N/A</v>
      </c>
      <c r="AZ154" s="254" t="e">
        <f ca="true">+IF(AND(ISNUMBER(OFFSET('Hygiene Data'!$C$6,0,10*ROW('Hygiene Data'!C148))),DO154="Yes"),OFFSET('Hygiene Data'!$C$6,0,10*ROW('Hygiene Data'!C148)),IF(AND(ISNUMBER(OFFSET('Hygiene Data'!$C$6,0,10*ROW('Hygiene Data'!C148))),DO154="No",ISNUMBER(OFFSET('Hygiene Data'!$C$6,0,10*ROW('Hygiene Data'!C148)))),CONCATENATE("[",ROUND(OFFSET('Hygiene Data'!$C$6,0,10*ROW('Hygiene Data'!C148)),0),"]"),IF(AND(ISNUMBER(OFFSET('Hygiene Data'!$C$6,0,10*ROW('Hygiene Data'!C148))),DO154="",ISNUMBER(OFFSET('Hygiene Data'!$C$6,0,10*ROW('Hygiene Data'!C148)))),OFFSET('Hygiene Data'!$C$6,0,10*ROW('Hygiene Data'!C148)),NA())))</f>
        <v>#N/A</v>
      </c>
      <c r="BA154" s="254" t="e">
        <f ca="true">+IF(AND(ISNUMBER(OFFSET('Hygiene Data'!$C$8,0,10*ROW('Hygiene Data'!C148))),DP154="Yes"),OFFSET('Hygiene Data'!$C$8,0,10*ROW('Hygiene Data'!C148)),IF(AND(ISNUMBER(OFFSET('Hygiene Data'!$C$8,0,10*ROW('Hygiene Data'!C148))),DP154="No",ISNUMBER(OFFSET('Hygiene Data'!$C$8,0,10*ROW('Hygiene Data'!C148)))),CONCATENATE("[",ROUND(OFFSET('Hygiene Data'!$C$8,0,10*ROW('Hygiene Data'!C148)),0),"]"),IF(AND(ISNUMBER(OFFSET('Hygiene Data'!$C$8,0,10*ROW('Hygiene Data'!C148))),DP154="",ISNUMBER(OFFSET('Hygiene Data'!$C$8,0,10*ROW('Hygiene Data'!C148)))),OFFSET('Hygiene Data'!$C$8,0,10*ROW('Hygiene Data'!C148)),NA())))</f>
        <v>#N/A</v>
      </c>
      <c r="BB154" s="254" t="e">
        <f ca="true">+IF(AND(ISNUMBER(OFFSET('Hygiene Data'!$C$10,0,10*ROW('Hygiene Data'!C148))),DQ154="Yes"),OFFSET('Hygiene Data'!$C$10,0,10*ROW('Hygiene Data'!C148)),IF(AND(ISNUMBER(OFFSET('Hygiene Data'!$C$10,0,10*ROW('Hygiene Data'!C148))),DQ154="No",ISNUMBER(OFFSET('Hygiene Data'!$C$10,0,10*ROW('Hygiene Data'!C148)))),CONCATENATE("[",ROUND(OFFSET('Hygiene Data'!$C$10,0,10*ROW('Hygiene Data'!C148)),0),"]"),IF(AND(ISNUMBER(OFFSET('Hygiene Data'!$C$10,0,10*ROW('Hygiene Data'!C148))),DQ154="",ISNUMBER(OFFSET('Hygiene Data'!$C$10,0,10*ROW('Hygiene Data'!C148)))),OFFSET('Hygiene Data'!$C$10,0,10*ROW('Hygiene Data'!C148)),NA())))</f>
        <v>#N/A</v>
      </c>
      <c r="BC154" s="254" t="e">
        <f ca="true">+IF(AND(ISNUMBER(OFFSET('Hygiene Data'!$D$6,0,10*ROW('Hygiene Data'!D148))),DR154="Yes"),OFFSET('Hygiene Data'!$D$6,0,10*ROW('Hygiene Data'!D148)),IF(AND(ISNUMBER(OFFSET('Hygiene Data'!$D$6,0,10*ROW('Hygiene Data'!D148))),DR154="No",ISNUMBER(OFFSET('Hygiene Data'!$D$6,0,10*ROW('Hygiene Data'!D148)))),CONCATENATE("[",ROUND(OFFSET('Hygiene Data'!$D$6,0,10*ROW('Hygiene Data'!D148)),0),"]"),IF(AND(ISNUMBER(OFFSET('Hygiene Data'!$D$6,0,10*ROW('Hygiene Data'!D148))),DR154="",ISNUMBER(OFFSET('Hygiene Data'!$D$6,0,10*ROW('Hygiene Data'!D148)))),OFFSET('Hygiene Data'!$D$6,0,10*ROW('Hygiene Data'!D148)),NA())))</f>
        <v>#N/A</v>
      </c>
      <c r="BD154" s="254" t="e">
        <f ca="true">+IF(AND(ISNUMBER(OFFSET('Hygiene Data'!$D$8,0,10*ROW('Hygiene Data'!D148))),DS154="Yes"),OFFSET('Hygiene Data'!$D$8,0,10*ROW('Hygiene Data'!D148)),IF(AND(ISNUMBER(OFFSET('Hygiene Data'!$D$8,0,10*ROW('Hygiene Data'!D148))),DS154="No",ISNUMBER(OFFSET('Hygiene Data'!$D$8,0,10*ROW('Hygiene Data'!D148)))),CONCATENATE("[",ROUND(OFFSET('Hygiene Data'!$D$8,0,10*ROW('Hygiene Data'!D148)),0),"]"),IF(AND(ISNUMBER(OFFSET('Hygiene Data'!$D$8,0,10*ROW('Hygiene Data'!D148))),DS154="",ISNUMBER(OFFSET('Hygiene Data'!$D$8,0,10*ROW('Hygiene Data'!D148)))),OFFSET('Hygiene Data'!$D$8,0,10*ROW('Hygiene Data'!D148)),NA())))</f>
        <v>#N/A</v>
      </c>
      <c r="BE154" s="254" t="e">
        <f ca="true">+IF(AND(ISNUMBER(OFFSET('Hygiene Data'!$D$10,0,10*ROW('Hygiene Data'!D148))),DT154="Yes"),OFFSET('Hygiene Data'!$D$10,0,10*ROW('Hygiene Data'!D148)),IF(AND(ISNUMBER(OFFSET('Hygiene Data'!$D$10,0,10*ROW('Hygiene Data'!D148))),DT154="No",ISNUMBER(OFFSET('Hygiene Data'!$D$10,0,10*ROW('Hygiene Data'!D148)))),CONCATENATE("[",ROUND(OFFSET('Hygiene Data'!$D$10,0,10*ROW('Hygiene Data'!D148)),0),"]"),IF(AND(ISNUMBER(OFFSET('Hygiene Data'!$D$10,0,10*ROW('Hygiene Data'!D148))),DT154="",ISNUMBER(OFFSET('Hygiene Data'!$D$10,0,10*ROW('Hygiene Data'!D148)))),OFFSET('Hygiene Data'!$D$10,0,10*ROW('Hygiene Data'!D148)),NA())))</f>
        <v>#N/A</v>
      </c>
      <c r="BF154" s="254" t="e">
        <f ca="true">+IF(AND(ISNUMBER(OFFSET('Hygiene Data'!$E$6,0,10*ROW('Hygiene Data'!E148))),DU154="Yes"),OFFSET('Hygiene Data'!$E$6,0,10*ROW('Hygiene Data'!E148)),IF(AND(ISNUMBER(OFFSET('Hygiene Data'!$E$6,0,10*ROW('Hygiene Data'!E148))),DU154="No",ISNUMBER(OFFSET('Hygiene Data'!$E$6,0,10*ROW('Hygiene Data'!E148)))),CONCATENATE("[",ROUND(OFFSET('Hygiene Data'!$E$6,0,10*ROW('Hygiene Data'!E148)),0),"]"),IF(AND(ISNUMBER(OFFSET('Hygiene Data'!$E$6,0,10*ROW('Hygiene Data'!E148))),DU154="",ISNUMBER(OFFSET('Hygiene Data'!$E$6,0,10*ROW('Hygiene Data'!E148)))),OFFSET('Hygiene Data'!$E$6,0,10*ROW('Hygiene Data'!E148)),NA())))</f>
        <v>#N/A</v>
      </c>
      <c r="BG154" s="254" t="e">
        <f ca="true">+IF(AND(ISNUMBER(OFFSET('Hygiene Data'!$E$8,0,10*ROW('Hygiene Data'!E148))),DV154="Yes"),OFFSET('Hygiene Data'!$E$8,0,10*ROW('Hygiene Data'!E148)),IF(AND(ISNUMBER(OFFSET('Hygiene Data'!$E$8,0,10*ROW('Hygiene Data'!E148))),DV154="No",ISNUMBER(OFFSET('Hygiene Data'!$E$8,0,10*ROW('Hygiene Data'!E148)))),CONCATENATE("[",ROUND(OFFSET('Hygiene Data'!$E$8,0,10*ROW('Hygiene Data'!E148)),0),"]"),IF(AND(ISNUMBER(OFFSET('Hygiene Data'!$E$8,0,10*ROW('Hygiene Data'!E148))),DV154="",ISNUMBER(OFFSET('Hygiene Data'!$E$8,0,10*ROW('Hygiene Data'!E148)))),OFFSET('Hygiene Data'!$E$8,0,10*ROW('Hygiene Data'!E148)),NA())))</f>
        <v>#N/A</v>
      </c>
      <c r="BH154" s="254" t="e">
        <f ca="true">+IF(AND(ISNUMBER(OFFSET('Hygiene Data'!$E$10,0,10*ROW('Hygiene Data'!E148))),DW154="Yes"),OFFSET('Hygiene Data'!$E$10,0,10*ROW('Hygiene Data'!E148)),IF(AND(ISNUMBER(OFFSET('Hygiene Data'!$E$10,0,10*ROW('Hygiene Data'!E148))),DW154="No",ISNUMBER(OFFSET('Hygiene Data'!$E$10,0,10*ROW('Hygiene Data'!E148)))),CONCATENATE("[",ROUND(OFFSET('Hygiene Data'!$E$10,0,10*ROW('Hygiene Data'!E148)),0),"]"),IF(AND(ISNUMBER(OFFSET('Hygiene Data'!$E$10,0,10*ROW('Hygiene Data'!E148))),DW154="",ISNUMBER(OFFSET('Hygiene Data'!$E$10,0,10*ROW('Hygiene Data'!E148)))),OFFSET('Hygiene Data'!$E$10,0,10*ROW('Hygiene Data'!E148)),NA())))</f>
        <v>#N/A</v>
      </c>
      <c r="BI154" s="254" t="e">
        <f ca="true">+IF(AND(ISNUMBER(OFFSET('Hygiene Data'!$F$6,0,10*ROW('Hygiene Data'!F148))),DX154="Yes"),OFFSET('Hygiene Data'!$F$6,0,10*ROW('Hygiene Data'!F148)),IF(AND(ISNUMBER(OFFSET('Hygiene Data'!$F$6,0,10*ROW('Hygiene Data'!F148))),DX154="No",ISNUMBER(OFFSET('Hygiene Data'!$F$6,0,10*ROW('Hygiene Data'!F148)))),CONCATENATE("[",ROUND(OFFSET('Hygiene Data'!$F$6,0,10*ROW('Hygiene Data'!F148)),0),"]"),IF(AND(ISNUMBER(OFFSET('Hygiene Data'!$F$6,0,10*ROW('Hygiene Data'!F148))),DX154="",ISNUMBER(OFFSET('Hygiene Data'!$F$6,0,10*ROW('Hygiene Data'!F148)))),OFFSET('Hygiene Data'!$F$6,0,10*ROW('Hygiene Data'!F148)),NA())))</f>
        <v>#N/A</v>
      </c>
      <c r="BJ154" s="254" t="e">
        <f ca="true">+IF(AND(ISNUMBER(OFFSET('Hygiene Data'!$F$8,0,10*ROW('Hygiene Data'!F148))),DY154="Yes"),OFFSET('Hygiene Data'!$F$8,0,10*ROW('Hygiene Data'!F148)),IF(AND(ISNUMBER(OFFSET('Hygiene Data'!$F$8,0,10*ROW('Hygiene Data'!F148))),DY154="No",ISNUMBER(OFFSET('Hygiene Data'!$F$8,0,10*ROW('Hygiene Data'!F148)))),CONCATENATE("[",ROUND(OFFSET('Hygiene Data'!$F$8,0,10*ROW('Hygiene Data'!F148)),0),"]"),IF(AND(ISNUMBER(OFFSET('Hygiene Data'!$F$8,0,10*ROW('Hygiene Data'!F148))),DY154="",ISNUMBER(OFFSET('Hygiene Data'!$F$8,0,10*ROW('Hygiene Data'!F148)))),OFFSET('Hygiene Data'!$F$8,0,10*ROW('Hygiene Data'!F148)),NA())))</f>
        <v>#N/A</v>
      </c>
      <c r="BK154" s="254" t="e">
        <f ca="true">+IF(AND(ISNUMBER(OFFSET('Hygiene Data'!$F$10,0,10*ROW('Hygiene Data'!F148))),DZ154="Yes"),OFFSET('Hygiene Data'!$F$10,0,10*ROW('Hygiene Data'!F148)),IF(AND(ISNUMBER(OFFSET('Hygiene Data'!$F$10,0,10*ROW('Hygiene Data'!F148))),DZ154="No",ISNUMBER(OFFSET('Hygiene Data'!$F$10,0,10*ROW('Hygiene Data'!F148)))),CONCATENATE("[",ROUND(OFFSET('Hygiene Data'!$F$10,0,10*ROW('Hygiene Data'!F148)),0),"]"),IF(AND(ISNUMBER(OFFSET('Hygiene Data'!$F$10,0,10*ROW('Hygiene Data'!F148))),DZ154="",ISNUMBER(OFFSET('Hygiene Data'!$F$10,0,10*ROW('Hygiene Data'!F148)))),OFFSET('Hygiene Data'!$F$10,0,10*ROW('Hygiene Data'!F148)),NA())))</f>
        <v>#N/A</v>
      </c>
      <c r="BL154" s="254" t="e">
        <f ca="true">+IF(AND(ISNUMBER(OFFSET('Hygiene Data'!$G$6,0,10*ROW('Hygiene Data'!G148))),EA154="Yes"),OFFSET('Hygiene Data'!$G$6,0,10*ROW('Hygiene Data'!G148)),IF(AND(ISNUMBER(OFFSET('Hygiene Data'!$G$6,0,10*ROW('Hygiene Data'!G148))),EA154="No",ISNUMBER(OFFSET('Hygiene Data'!$G$6,0,10*ROW('Hygiene Data'!G148)))),CONCATENATE("[",ROUND(OFFSET('Hygiene Data'!$G$6,0,10*ROW('Hygiene Data'!G148)),0),"]"),IF(AND(ISNUMBER(OFFSET('Hygiene Data'!$G$6,0,10*ROW('Hygiene Data'!G148))),EA154="",ISNUMBER(OFFSET('Hygiene Data'!$G$6,0,10*ROW('Hygiene Data'!G148)))),OFFSET('Hygiene Data'!$G$6,0,10*ROW('Hygiene Data'!G148)),NA())))</f>
        <v>#N/A</v>
      </c>
      <c r="BM154" s="254" t="e">
        <f ca="true">+IF(AND(ISNUMBER(OFFSET('Hygiene Data'!$G$8,0,10*ROW('Hygiene Data'!G148))),EB154="Yes"),OFFSET('Hygiene Data'!$G$8,0,10*ROW('Hygiene Data'!G148)),IF(AND(ISNUMBER(OFFSET('Hygiene Data'!$G$8,0,10*ROW('Hygiene Data'!G148))),EB154="No",ISNUMBER(OFFSET('Hygiene Data'!$G$8,0,10*ROW('Hygiene Data'!G148)))),CONCATENATE("[",ROUND(OFFSET('Hygiene Data'!$G$8,0,10*ROW('Hygiene Data'!G148)),0),"]"),IF(AND(ISNUMBER(OFFSET('Hygiene Data'!$G$8,0,10*ROW('Hygiene Data'!G148))),EB154="",ISNUMBER(OFFSET('Hygiene Data'!$G$8,0,10*ROW('Hygiene Data'!G148)))),OFFSET('Hygiene Data'!$G$8,0,10*ROW('Hygiene Data'!G148)),NA())))</f>
        <v>#N/A</v>
      </c>
      <c r="BN154" s="254" t="e">
        <f ca="true">+IF(AND(ISNUMBER(OFFSET('Hygiene Data'!$G$10,0,10*ROW('Hygiene Data'!G148))),EC154="Yes"),OFFSET('Hygiene Data'!$G$10,0,10*ROW('Hygiene Data'!G148)),IF(AND(ISNUMBER(OFFSET('Hygiene Data'!$G$10,0,10*ROW('Hygiene Data'!G148))),EC154="No",ISNUMBER(OFFSET('Hygiene Data'!$G$10,0,10*ROW('Hygiene Data'!G148)))),CONCATENATE("[",ROUND(OFFSET('Hygiene Data'!$G$10,0,10*ROW('Hygiene Data'!G148)),0),"]"),IF(AND(ISNUMBER(OFFSET('Hygiene Data'!$G$10,0,10*ROW('Hygiene Data'!G148))),EC154="",ISNUMBER(OFFSET('Hygiene Data'!$G$10,0,10*ROW('Hygiene Data'!G148)))),OFFSET('Hygiene Data'!$G$10,0,10*ROW('Hygiene Data'!G148)),NA())))</f>
        <v>#N/A</v>
      </c>
      <c r="BO154" s="254" t="e">
        <f ca="true">+IF(AND(ISNUMBER(OFFSET('Hygiene Data'!$H$6,0,10*ROW('Hygiene Data'!H148))),ED154="Yes"),OFFSET('Hygiene Data'!$H$6,0,10*ROW('Hygiene Data'!H148)),IF(AND(ISNUMBER(OFFSET('Hygiene Data'!$H$6,0,10*ROW('Hygiene Data'!H148))),ED154="No",ISNUMBER(OFFSET('Hygiene Data'!$H$6,0,10*ROW('Hygiene Data'!H148)))),CONCATENATE("[",ROUND(OFFSET('Hygiene Data'!$H$6,0,10*ROW('Hygiene Data'!H148)),0),"]"),IF(AND(ISNUMBER(OFFSET('Hygiene Data'!$H$6,0,10*ROW('Hygiene Data'!H148))),ED154="",ISNUMBER(OFFSET('Hygiene Data'!$H$6,0,10*ROW('Hygiene Data'!H148)))),OFFSET('Hygiene Data'!$H$6,0,10*ROW('Hygiene Data'!H148)),NA())))</f>
        <v>#N/A</v>
      </c>
      <c r="BP154" s="254" t="e">
        <f ca="true">+IF(AND(ISNUMBER(OFFSET('Hygiene Data'!$H$8,0,10*ROW('Hygiene Data'!H148))),EE154="Yes"),OFFSET('Hygiene Data'!$H$8,0,10*ROW('Hygiene Data'!H148)),IF(AND(ISNUMBER(OFFSET('Hygiene Data'!$H$8,0,10*ROW('Hygiene Data'!H148))),EE154="No",ISNUMBER(OFFSET('Hygiene Data'!$H$8,0,10*ROW('Hygiene Data'!H148)))),CONCATENATE("[",ROUND(OFFSET('Hygiene Data'!$H$8,0,10*ROW('Hygiene Data'!H148)),0),"]"),IF(AND(ISNUMBER(OFFSET('Hygiene Data'!$H$8,0,10*ROW('Hygiene Data'!H148))),EE154="",ISNUMBER(OFFSET('Hygiene Data'!$H$8,0,10*ROW('Hygiene Data'!H148)))),OFFSET('Hygiene Data'!$H$8,0,10*ROW('Hygiene Data'!H148)),NA())))</f>
        <v>#N/A</v>
      </c>
      <c r="BQ154" s="254" t="e">
        <f ca="true">+IF(AND(ISNUMBER(OFFSET('Hygiene Data'!$H$10,0,10*ROW('Hygiene Data'!H148))),EF154="Yes"),OFFSET('Hygiene Data'!$H$10,0,10*ROW('Hygiene Data'!H148)),IF(AND(ISNUMBER(OFFSET('Hygiene Data'!$H$10,0,10*ROW('Hygiene Data'!H148))),EF154="No",ISNUMBER(OFFSET('Hygiene Data'!$H$10,0,10*ROW('Hygiene Data'!H148)))),CONCATENATE("[",ROUND(OFFSET('Hygiene Data'!$H$10,0,10*ROW('Hygiene Data'!H148)),0),"]"),IF(AND(ISNUMBER(OFFSET('Hygiene Data'!$H$10,0,10*ROW('Hygiene Data'!H148))),EF154="",ISNUMBER(OFFSET('Hygiene Data'!$H$10,0,10*ROW('Hygiene Data'!H148)))),OFFSET('Hygiene Data'!$H$10,0,10*ROW('Hygiene Data'!H148)),NA())))</f>
        <v>#N/A</v>
      </c>
      <c r="BS154" s="36" t="str">
        <f ca="true">+IF(OFFSET('Water Data'!$C$28,0,10*ROW('Water Data'!C148))="","",OFFSET('Water Data'!$C$28,0,10*ROW('Water Data'!C148)))</f>
        <v/>
      </c>
      <c r="BT154" s="36" t="str">
        <f ca="true">+IF(OFFSET('Water Data'!$C$29,0,10*ROW('Water Data'!C148))="","",OFFSET('Water Data'!$C$29,0,10*ROW('Water Data'!C148)))</f>
        <v/>
      </c>
      <c r="BU154" s="36" t="str">
        <f ca="true">+IF(OFFSET('Water Data'!$C$30,0,10*ROW('Water Data'!C148))="","",OFFSET('Water Data'!$C$30,0,10*ROW('Water Data'!C148)))</f>
        <v/>
      </c>
      <c r="BV154" s="36" t="str">
        <f ca="true">+IF(OFFSET('Water Data'!$D$28,0,10*ROW('Water Data'!D148))="","",OFFSET('Water Data'!$D$28,0,10*ROW('Water Data'!D148)))</f>
        <v/>
      </c>
      <c r="BW154" s="36" t="str">
        <f ca="true">+IF(OFFSET('Water Data'!$D$29,0,10*ROW('Water Data'!D148))="","",OFFSET('Water Data'!$D$29,0,10*ROW('Water Data'!D148)))</f>
        <v/>
      </c>
      <c r="BX154" s="36" t="str">
        <f ca="true">+IF(OFFSET('Water Data'!$D$30,0,10*ROW('Water Data'!D148))="","",OFFSET('Water Data'!$D$30,0,10*ROW('Water Data'!D148)))</f>
        <v/>
      </c>
      <c r="BY154" s="36" t="str">
        <f ca="true">+IF(OFFSET('Water Data'!$E$28,0,10*ROW('Water Data'!E148))="","",OFFSET('Water Data'!$E$28,0,10*ROW('Water Data'!E148)))</f>
        <v/>
      </c>
      <c r="BZ154" s="36" t="str">
        <f ca="true">+IF(OFFSET('Water Data'!$E$29,0,10*ROW('Water Data'!E148))="","",OFFSET('Water Data'!$E$29,0,10*ROW('Water Data'!E148)))</f>
        <v/>
      </c>
      <c r="CA154" s="36" t="str">
        <f ca="true">+IF(OFFSET('Water Data'!$E$30,0,10*ROW('Water Data'!E148))="","",OFFSET('Water Data'!$E$30,0,10*ROW('Water Data'!E148)))</f>
        <v/>
      </c>
      <c r="CB154" s="36" t="str">
        <f ca="true">+IF(OFFSET('Water Data'!$F$28,0,10*ROW('Water Data'!F148))="","",OFFSET('Water Data'!$F$28,0,10*ROW('Water Data'!F148)))</f>
        <v/>
      </c>
      <c r="CC154" s="36" t="str">
        <f ca="true">+IF(OFFSET('Water Data'!$F$29,0,10*ROW('Water Data'!F148))="","",OFFSET('Water Data'!$F$29,0,10*ROW('Water Data'!F148)))</f>
        <v/>
      </c>
      <c r="CD154" s="36" t="str">
        <f ca="true">+IF(OFFSET('Water Data'!$F$30,0,10*ROW('Water Data'!F148))="","",OFFSET('Water Data'!$F$30,0,10*ROW('Water Data'!F148)))</f>
        <v/>
      </c>
      <c r="CE154" s="36" t="str">
        <f ca="true">+IF(OFFSET('Water Data'!$G$28,0,10*ROW('Water Data'!G148))="","",OFFSET('Water Data'!$G$28,0,10*ROW('Water Data'!G148)))</f>
        <v/>
      </c>
      <c r="CF154" s="36" t="str">
        <f ca="true">+IF(OFFSET('Water Data'!$G$29,0,10*ROW('Water Data'!G148))="","",OFFSET('Water Data'!$G$29,0,10*ROW('Water Data'!G148)))</f>
        <v/>
      </c>
      <c r="CG154" s="36" t="str">
        <f ca="true">+IF(OFFSET('Water Data'!$G$30,0,10*ROW('Water Data'!G148))="","",OFFSET('Water Data'!$G$30,0,10*ROW('Water Data'!G148)))</f>
        <v/>
      </c>
      <c r="CH154" s="36" t="str">
        <f ca="true">+IF(OFFSET('Water Data'!$H$28,0,10*ROW('Water Data'!H148))="","",OFFSET('Water Data'!$H$28,0,10*ROW('Water Data'!H148)))</f>
        <v/>
      </c>
      <c r="CI154" s="36" t="str">
        <f ca="true">+IF(OFFSET('Water Data'!$H$29,0,10*ROW('Water Data'!H148))="","",OFFSET('Water Data'!$H$29,0,10*ROW('Water Data'!H148)))</f>
        <v/>
      </c>
      <c r="CJ154" s="36" t="str">
        <f ca="true">+IF(OFFSET('Water Data'!$H$30,0,10*ROW('Water Data'!H148))="","",OFFSET('Water Data'!$H$30,0,10*ROW('Water Data'!H148)))</f>
        <v/>
      </c>
      <c r="CK154" s="36" t="str">
        <f ca="true">+IF(OFFSET('Sanitation Data'!$C$29,0,10*ROW('Sanitation Data'!C148))="","",OFFSET('Sanitation Data'!$C$29,0,10*ROW('Sanitation Data'!C148)))</f>
        <v/>
      </c>
      <c r="CL154" s="36" t="str">
        <f ca="true">+IF(OFFSET('Sanitation Data'!$C$30,0,10*ROW('Sanitation Data'!C148))="","",OFFSET('Sanitation Data'!$C$30,0,10*ROW('Sanitation Data'!C148)))</f>
        <v/>
      </c>
      <c r="CM154" s="36" t="str">
        <f ca="true">+IF(OFFSET('Sanitation Data'!$C$31,0,10*ROW('Sanitation Data'!C148))="","",OFFSET('Sanitation Data'!$C$31,0,10*ROW('Sanitation Data'!C148)))</f>
        <v/>
      </c>
      <c r="CN154" s="36" t="str">
        <f ca="true">+IF(OFFSET('Sanitation Data'!$C$32,0,10*ROW('Sanitation Data'!C148))="","",OFFSET('Sanitation Data'!$C$32,0,10*ROW('Sanitation Data'!C148)))</f>
        <v/>
      </c>
      <c r="CO154" s="36" t="str">
        <f ca="true">+IF(OFFSET('Sanitation Data'!$C$33,0,10*ROW('Sanitation Data'!C148))="","",OFFSET('Sanitation Data'!$C$33,0,10*ROW('Sanitation Data'!C148)))</f>
        <v/>
      </c>
      <c r="CP154" s="36" t="str">
        <f ca="true">+IF(OFFSET('Sanitation Data'!$D$29,0,10*ROW('Sanitation Data'!D148))="","",OFFSET('Sanitation Data'!$D$29,0,10*ROW('Sanitation Data'!D148)))</f>
        <v/>
      </c>
      <c r="CQ154" s="36" t="str">
        <f ca="true">+IF(OFFSET('Sanitation Data'!$D$30,0,10*ROW('Sanitation Data'!D148))="","",OFFSET('Sanitation Data'!$D$30,0,10*ROW('Sanitation Data'!D148)))</f>
        <v/>
      </c>
      <c r="CR154" s="36" t="str">
        <f ca="true">+IF(OFFSET('Sanitation Data'!$D$31,0,10*ROW('Sanitation Data'!D148))="","",OFFSET('Sanitation Data'!$D$31,0,10*ROW('Sanitation Data'!D148)))</f>
        <v/>
      </c>
      <c r="CS154" s="36" t="str">
        <f ca="true">+IF(OFFSET('Sanitation Data'!$D$32,0,10*ROW('Sanitation Data'!D148))="","",OFFSET('Sanitation Data'!$D$32,0,10*ROW('Sanitation Data'!D148)))</f>
        <v/>
      </c>
      <c r="CT154" s="36" t="str">
        <f ca="true">+IF(OFFSET('Sanitation Data'!$D$33,0,10*ROW('Sanitation Data'!D148))="","",OFFSET('Sanitation Data'!$D$33,0,10*ROW('Sanitation Data'!D148)))</f>
        <v/>
      </c>
      <c r="CU154" s="36" t="str">
        <f ca="true">+IF(OFFSET('Sanitation Data'!$E$29,0,10*ROW('Sanitation Data'!E148))="","",OFFSET('Sanitation Data'!$E$29,0,10*ROW('Sanitation Data'!E148)))</f>
        <v/>
      </c>
      <c r="CV154" s="36" t="str">
        <f ca="true">+IF(OFFSET('Sanitation Data'!$E$30,0,10*ROW('Sanitation Data'!E148))="","",OFFSET('Sanitation Data'!$E$30,0,10*ROW('Sanitation Data'!E148)))</f>
        <v/>
      </c>
      <c r="CW154" s="36" t="str">
        <f ca="true">+IF(OFFSET('Sanitation Data'!$E$31,0,10*ROW('Sanitation Data'!E148))="","",OFFSET('Sanitation Data'!$E$31,0,10*ROW('Sanitation Data'!E148)))</f>
        <v/>
      </c>
      <c r="CX154" s="36" t="str">
        <f ca="true">+IF(OFFSET('Sanitation Data'!$E$32,0,10*ROW('Sanitation Data'!E148))="","",OFFSET('Sanitation Data'!$E$32,0,10*ROW('Sanitation Data'!E148)))</f>
        <v/>
      </c>
      <c r="CY154" s="36" t="str">
        <f ca="true">+IF(OFFSET('Sanitation Data'!$E$33,0,10*ROW('Sanitation Data'!E148))="","",OFFSET('Sanitation Data'!$E$33,0,10*ROW('Sanitation Data'!E148)))</f>
        <v/>
      </c>
      <c r="CZ154" s="36" t="str">
        <f ca="true">+IF(OFFSET('Sanitation Data'!$F$29,0,10*ROW('Sanitation Data'!F148))="","",OFFSET('Sanitation Data'!$F$29,0,10*ROW('Sanitation Data'!F148)))</f>
        <v/>
      </c>
      <c r="DA154" s="36" t="str">
        <f ca="true">+IF(OFFSET('Sanitation Data'!$F$30,0,10*ROW('Sanitation Data'!F148))="","",OFFSET('Sanitation Data'!$F$30,0,10*ROW('Sanitation Data'!F148)))</f>
        <v/>
      </c>
      <c r="DB154" s="36" t="str">
        <f ca="true">+IF(OFFSET('Sanitation Data'!$F$31,0,10*ROW('Sanitation Data'!F148))="","",OFFSET('Sanitation Data'!$F$31,0,10*ROW('Sanitation Data'!F148)))</f>
        <v/>
      </c>
      <c r="DC154" s="36" t="str">
        <f ca="true">+IF(OFFSET('Sanitation Data'!$F$32,0,10*ROW('Sanitation Data'!F148))="","",OFFSET('Sanitation Data'!$F$32,0,10*ROW('Sanitation Data'!F148)))</f>
        <v/>
      </c>
      <c r="DD154" s="36" t="str">
        <f ca="true">+IF(OFFSET('Sanitation Data'!$F$33,0,10*ROW('Sanitation Data'!F148))="","",OFFSET('Sanitation Data'!$F$33,0,10*ROW('Sanitation Data'!F148)))</f>
        <v/>
      </c>
      <c r="DE154" s="36" t="str">
        <f ca="true">+IF(OFFSET('Sanitation Data'!$G$29,0,10*ROW('Sanitation Data'!G148))="","",OFFSET('Sanitation Data'!$G$29,0,10*ROW('Sanitation Data'!G148)))</f>
        <v/>
      </c>
      <c r="DF154" s="36" t="str">
        <f ca="true">+IF(OFFSET('Sanitation Data'!$G$30,0,10*ROW('Sanitation Data'!G148))="","",OFFSET('Sanitation Data'!$G$30,0,10*ROW('Sanitation Data'!G148)))</f>
        <v/>
      </c>
      <c r="DG154" s="36" t="str">
        <f ca="true">+IF(OFFSET('Sanitation Data'!$G$31,0,10*ROW('Sanitation Data'!G148))="","",OFFSET('Sanitation Data'!$G$31,0,10*ROW('Sanitation Data'!G148)))</f>
        <v/>
      </c>
      <c r="DH154" s="36" t="str">
        <f ca="true">+IF(OFFSET('Sanitation Data'!$G$32,0,10*ROW('Sanitation Data'!G148))="","",OFFSET('Sanitation Data'!$G$32,0,10*ROW('Sanitation Data'!G148)))</f>
        <v/>
      </c>
      <c r="DI154" s="36" t="str">
        <f ca="true">+IF(OFFSET('Sanitation Data'!$G$33,0,10*ROW('Sanitation Data'!G148))="","",OFFSET('Sanitation Data'!$G$33,0,10*ROW('Sanitation Data'!G148)))</f>
        <v/>
      </c>
      <c r="DJ154" s="36" t="str">
        <f ca="true">+IF(OFFSET('Sanitation Data'!$H$29,0,10*ROW('Sanitation Data'!H148))="","",OFFSET('Sanitation Data'!$H$29,0,10*ROW('Sanitation Data'!H148)))</f>
        <v/>
      </c>
      <c r="DK154" s="36" t="str">
        <f ca="true">+IF(OFFSET('Sanitation Data'!$H$30,0,10*ROW('Sanitation Data'!H148))="","",OFFSET('Sanitation Data'!$H$30,0,10*ROW('Sanitation Data'!H148)))</f>
        <v/>
      </c>
      <c r="DL154" s="36" t="str">
        <f ca="true">+IF(OFFSET('Sanitation Data'!$H$31,0,10*ROW('Sanitation Data'!H148))="","",OFFSET('Sanitation Data'!$H$31,0,10*ROW('Sanitation Data'!H148)))</f>
        <v/>
      </c>
      <c r="DM154" s="36" t="str">
        <f ca="true">+IF(OFFSET('Sanitation Data'!$H$32,0,10*ROW('Sanitation Data'!H148))="","",OFFSET('Sanitation Data'!$H$32,0,10*ROW('Sanitation Data'!H148)))</f>
        <v/>
      </c>
      <c r="DN154" s="36" t="str">
        <f ca="true">+IF(OFFSET('Sanitation Data'!$H$33,0,10*ROW('Sanitation Data'!H148))="","",OFFSET('Sanitation Data'!$H$33,0,10*ROW('Sanitation Data'!H148)))</f>
        <v/>
      </c>
      <c r="DO154" s="36" t="str">
        <f ca="true">+IF(OFFSET('Hygiene Data'!$C$12,0,10*ROW('Hygiene Data'!C148))="","",OFFSET('Hygiene Data'!$C$12,0,10*ROW('Hygiene Data'!C148)))</f>
        <v/>
      </c>
      <c r="DP154" s="36" t="str">
        <f ca="true">+IF(OFFSET('Hygiene Data'!$C$13,0,10*ROW('Hygiene Data'!C148))="","",OFFSET('Hygiene Data'!$C$13,0,10*ROW('Hygiene Data'!C148)))</f>
        <v/>
      </c>
      <c r="DQ154" s="36" t="str">
        <f ca="true">+IF(OFFSET('Hygiene Data'!$C$14,0,10*ROW('Hygiene Data'!C148))="","",OFFSET('Hygiene Data'!$C$14,0,10*ROW('Hygiene Data'!C148)))</f>
        <v/>
      </c>
      <c r="DR154" s="36" t="str">
        <f ca="true">+IF(OFFSET('Hygiene Data'!$D$12,0,10*ROW('Hygiene Data'!D148))="","",OFFSET('Hygiene Data'!$D$12,0,10*ROW('Hygiene Data'!D148)))</f>
        <v/>
      </c>
      <c r="DS154" s="36" t="str">
        <f ca="true">+IF(OFFSET('Hygiene Data'!$D$13,0,10*ROW('Hygiene Data'!D148))="","",OFFSET('Hygiene Data'!$D$13,0,10*ROW('Hygiene Data'!D148)))</f>
        <v/>
      </c>
      <c r="DT154" s="36" t="str">
        <f ca="true">+IF(OFFSET('Hygiene Data'!$D$14,0,10*ROW('Hygiene Data'!D148))="","",OFFSET('Hygiene Data'!$D$14,0,10*ROW('Hygiene Data'!D148)))</f>
        <v/>
      </c>
      <c r="DU154" s="36" t="str">
        <f ca="true">+IF(OFFSET('Hygiene Data'!$E$12,0,10*ROW('Hygiene Data'!E148))="","",OFFSET('Hygiene Data'!$E$12,0,10*ROW('Hygiene Data'!E148)))</f>
        <v/>
      </c>
      <c r="DV154" s="36" t="str">
        <f ca="true">+IF(OFFSET('Hygiene Data'!$E$13,0,10*ROW('Hygiene Data'!E148))="","",OFFSET('Hygiene Data'!$E$13,0,10*ROW('Hygiene Data'!E148)))</f>
        <v/>
      </c>
      <c r="DW154" s="36" t="str">
        <f ca="true">+IF(OFFSET('Hygiene Data'!$E$14,0,10*ROW('Hygiene Data'!E148))="","",OFFSET('Hygiene Data'!$E$14,0,10*ROW('Hygiene Data'!E148)))</f>
        <v/>
      </c>
      <c r="DX154" s="36" t="str">
        <f ca="true">+IF(OFFSET('Hygiene Data'!$F$12,0,10*ROW('Hygiene Data'!F148))="","",OFFSET('Hygiene Data'!$F$12,0,10*ROW('Hygiene Data'!F148)))</f>
        <v/>
      </c>
      <c r="DY154" s="36" t="str">
        <f ca="true">+IF(OFFSET('Hygiene Data'!$F$13,0,10*ROW('Hygiene Data'!F148))="","",OFFSET('Hygiene Data'!$F$13,0,10*ROW('Hygiene Data'!F148)))</f>
        <v/>
      </c>
      <c r="DZ154" s="36" t="str">
        <f ca="true">+IF(OFFSET('Hygiene Data'!$F$14,0,10*ROW('Hygiene Data'!F148))="","",OFFSET('Hygiene Data'!$F$14,0,10*ROW('Hygiene Data'!F148)))</f>
        <v/>
      </c>
      <c r="EA154" s="36" t="str">
        <f ca="true">+IF(OFFSET('Hygiene Data'!$G$12,0,10*ROW('Hygiene Data'!G148))="","",OFFSET('Hygiene Data'!$G$12,0,10*ROW('Hygiene Data'!G148)))</f>
        <v/>
      </c>
      <c r="EB154" s="36" t="str">
        <f ca="true">+IF(OFFSET('Hygiene Data'!$G$13,0,10*ROW('Hygiene Data'!G148))="","",OFFSET('Hygiene Data'!$G$13,0,10*ROW('Hygiene Data'!G148)))</f>
        <v/>
      </c>
      <c r="EC154" s="36" t="str">
        <f ca="true">+IF(OFFSET('Hygiene Data'!$G$14,0,10*ROW('Hygiene Data'!G148))="","",OFFSET('Hygiene Data'!$G$14,0,10*ROW('Hygiene Data'!G148)))</f>
        <v/>
      </c>
      <c r="ED154" s="36" t="str">
        <f ca="true">+IF(OFFSET('Hygiene Data'!$H$12,0,10*ROW('Hygiene Data'!H148))="","",OFFSET('Hygiene Data'!$H$12,0,10*ROW('Hygiene Data'!H148)))</f>
        <v/>
      </c>
      <c r="EE154" s="36" t="str">
        <f ca="true">+IF(OFFSET('Hygiene Data'!$H$13,0,10*ROW('Hygiene Data'!H148))="","",OFFSET('Hygiene Data'!$H$13,0,10*ROW('Hygiene Data'!H148)))</f>
        <v/>
      </c>
      <c r="EF154" s="36" t="str">
        <f ca="true">+IF(OFFSET('Hygiene Data'!$H$14,0,10*ROW('Hygiene Data'!H148))="","",OFFSET('Hygiene Data'!$H$14,0,10*ROW('Hygiene Data'!H148)))</f>
        <v/>
      </c>
    </row>
    <row r="155" x14ac:dyDescent="0.2">
      <c r="A155" s="59" t="str">
        <f ca="true">+IF(OFFSET('Water Data'!$B$1,0,10*ROW('Water Data'!B152))="","",OFFSET('Water Data'!$B$1,0,10*ROW('Water Data'!B152)))</f>
        <v/>
      </c>
      <c r="B155" s="59" t="str">
        <f ca="true">+IF(OFFSET('Water Data'!$A$3,0,10*ROW('Water Data'!A152))="","",OFFSET('Water Data'!$A$3,0,10*ROW('Water Data'!A152)))</f>
        <v/>
      </c>
      <c r="C155" s="59" t="str">
        <f ca="true">+IF(OFFSET('Water Data'!$C$3,0,10*ROW('Water Data'!C152))="","",OFFSET('Water Data'!$C$3,0,10*ROW('Water Data'!C152)))</f>
        <v/>
      </c>
      <c r="D155" s="252" t="e">
        <f ca="true">+IF(AND(ISNUMBER(OFFSET('Water Data'!$C$5,0,10*ROW('Water Data'!C149))),BS155="Yes"),100-OFFSET('Water Data'!$C$5,0,10*ROW('Water Data'!C149)),IF(AND(ISNUMBER(OFFSET('Water Data'!$C$5,0,10*ROW('Water Data'!C149))),BS155="No",ISNUMBER(OFFSET('Water Data'!$C$5,0,10*ROW('Water Data'!C149)))),CONCATENATE("[",ROUND(100-OFFSET('Water Data'!$C$5,0,10*ROW('Water Data'!C149)),0),"]"),IF(AND(ISNUMBER(OFFSET('Water Data'!$C$5,0,10*ROW('Water Data'!C149))),BS155="",ISNUMBER(OFFSET('Water Data'!$C$5,0,10*ROW('Water Data'!C149)))),100-OFFSET('Water Data'!$C$5,0,10*ROW('Water Data'!C149)),NA())))</f>
        <v>#N/A</v>
      </c>
      <c r="E155" s="252" t="e">
        <f ca="true">+IF(AND(ISNUMBER(OFFSET('Water Data'!$C$7,0,10*ROW('Water Data'!D149))),BT155="Yes"),OFFSET('Water Data'!$C$7,0,10*ROW('Water Data'!C149)),IF(AND(ISNUMBER(OFFSET('Water Data'!$C$7,0,10*ROW('Water Data'!C149))),BT155="No",ISNUMBER(OFFSET('Water Data'!$C$7,0,10*ROW('Water Data'!C149)))),CONCATENATE("[",ROUND(OFFSET('Water Data'!$C$7,0,10*ROW('Water Data'!C149)),0),"]"),IF(AND(ISNUMBER(OFFSET('Water Data'!$C$7,0,10*ROW('Water Data'!C149))),BT155="",ISNUMBER(OFFSET('Water Data'!$C$7,0,10*ROW('Water Data'!C149)))),OFFSET('Water Data'!$C$7,0,10*ROW('Water Data'!C149)),NA())))</f>
        <v>#N/A</v>
      </c>
      <c r="F155" s="252" t="e">
        <f ca="true">+IF(AND(ISNUMBER(OFFSET('Water Data'!$C$10,0,10*ROW('Water Data'!C149))),BU155="Yes"),OFFSET('Water Data'!$C$10,0,10*ROW('Water Data'!C149)),IF(AND(ISNUMBER(OFFSET('Water Data'!$C$10,0,10*ROW('Water Data'!C149))),BU155="No",ISNUMBER(OFFSET('Water Data'!$C$10,0,10*ROW('Water Data'!C149)))),CONCATENATE("[",ROUND(OFFSET('Water Data'!$C$10,0,10*ROW('Water Data'!C149)),0),"]"),IF(AND(ISNUMBER(OFFSET('Water Data'!$C$10,0,10*ROW('Water Data'!C149))),BU155="",ISNUMBER(OFFSET('Water Data'!$C$10,0,10*ROW('Water Data'!C149)))),OFFSET('Water Data'!$C$10,0,10*ROW('Water Data'!C149)),NA())))</f>
        <v>#N/A</v>
      </c>
      <c r="G155" s="252" t="e">
        <f ca="true">+IF(AND(ISNUMBER(OFFSET('Water Data'!$D$5,0,10*ROW('Water Data'!D149))),BV155="Yes"),100-OFFSET('Water Data'!$D$5,0,10*ROW('Water Data'!D149)),IF(AND(ISNUMBER(OFFSET('Water Data'!$D$5,0,10*ROW('Water Data'!D149))),BV155="No",ISNUMBER(OFFSET('Water Data'!$D$5,0,10*ROW('Water Data'!D149)))),CONCATENATE("[",ROUND(100-OFFSET('Water Data'!$D$5,0,10*ROW('Water Data'!D149)),0),"]"),IF(AND(ISNUMBER(OFFSET('Water Data'!$D$5,0,10*ROW('Water Data'!D149))),BV155="",ISNUMBER(OFFSET('Water Data'!$D$5,0,10*ROW('Water Data'!D149)))),100-OFFSET('Water Data'!$D$5,0,10*ROW('Water Data'!D149)),NA())))</f>
        <v>#N/A</v>
      </c>
      <c r="H155" s="252" t="e">
        <f ca="true">+IF(AND(ISNUMBER(OFFSET('Water Data'!$D$7,0,10*ROW('Water Data'!D149))),BW155="Yes"),OFFSET('Water Data'!$D$7,0,10*ROW('Water Data'!D149)),IF(AND(ISNUMBER(OFFSET('Water Data'!$D$7,0,10*ROW('Water Data'!D149))),BW155="No",ISNUMBER(OFFSET('Water Data'!$D$7,0,10*ROW('Water Data'!D149)))),CONCATENATE("[",ROUND(OFFSET('Water Data'!$C$7,0,10*ROW('Water Data'!D149)),0),"]"),IF(AND(ISNUMBER(OFFSET('Water Data'!$D$7,0,10*ROW('Water Data'!D149))),BW155="",ISNUMBER(OFFSET('Water Data'!$D$7,0,10*ROW('Water Data'!D149)))),OFFSET('Water Data'!$D$7,0,10*ROW('Water Data'!D149)),NA())))</f>
        <v>#N/A</v>
      </c>
      <c r="I155" s="252" t="e">
        <f ca="true">+IF(AND(ISNUMBER(OFFSET('Water Data'!$D$10,0,10*ROW('Water Data'!D149))),BX155="Yes"),OFFSET('Water Data'!$D$10,0,10*ROW('Water Data'!D149)),IF(AND(ISNUMBER(OFFSET('Water Data'!$D$10,0,10*ROW('Water Data'!D149))),BX155="No",ISNUMBER(OFFSET('Water Data'!$D$10,0,10*ROW('Water Data'!D149)))),CONCATENATE("[",ROUND(OFFSET('Water Data'!$D$10,0,10*ROW('Water Data'!D149)),0),"]"),IF(AND(ISNUMBER(OFFSET('Water Data'!$D$10,0,10*ROW('Water Data'!D149))),BX155="",ISNUMBER(OFFSET('Water Data'!$D$10,0,10*ROW('Water Data'!D149)))),OFFSET('Water Data'!$D$10,0,10*ROW('Water Data'!D149)),NA())))</f>
        <v>#N/A</v>
      </c>
      <c r="J155" s="252" t="e">
        <f ca="true">+IF(AND(ISNUMBER(OFFSET('Water Data'!$E$5,0,10*ROW('Water Data'!E149))),BY155="Yes"),100-OFFSET('Water Data'!$E$5,0,10*ROW('Water Data'!E149)),IF(AND(ISNUMBER(OFFSET('Water Data'!$E$5,0,10*ROW('Water Data'!E149))),BY155="No",ISNUMBER(OFFSET('Water Data'!$E$5,0,10*ROW('Water Data'!E149)))),CONCATENATE("[",ROUND(100-OFFSET('Water Data'!$E$5,0,10*ROW('Water Data'!E149)),0),"]"),IF(AND(ISNUMBER(OFFSET('Water Data'!$E$5,0,10*ROW('Water Data'!E149))),BY155="",ISNUMBER(OFFSET('Water Data'!$E$5,0,10*ROW('Water Data'!E149)))),100-OFFSET('Water Data'!$E$5,0,10*ROW('Water Data'!E149)),NA())))</f>
        <v>#N/A</v>
      </c>
      <c r="K155" s="252" t="e">
        <f ca="true">+IF(AND(ISNUMBER(OFFSET('Water Data'!$E$7,0,10*ROW('Water Data'!E149))),BZ155="Yes"),OFFSET('Water Data'!$E$7,0,10*ROW('Water Data'!E149)),IF(AND(ISNUMBER(OFFSET('Water Data'!$E$7,0,10*ROW('Water Data'!E149))),BZ155="No",ISNUMBER(OFFSET('Water Data'!$E$7,0,10*ROW('Water Data'!E149)))),CONCATENATE("[",ROUND(OFFSET('Water Data'!$E$7,0,10*ROW('Water Data'!E149)),0),"]"),IF(AND(ISNUMBER(OFFSET('Water Data'!$E$7,0,10*ROW('Water Data'!E149))),BZ155="",ISNUMBER(OFFSET('Water Data'!$E$7,0,10*ROW('Water Data'!E149)))),OFFSET('Water Data'!$E$7,0,10*ROW('Water Data'!E149)),NA())))</f>
        <v>#N/A</v>
      </c>
      <c r="L155" s="252" t="e">
        <f ca="true">+IF(AND(ISNUMBER(OFFSET('Water Data'!$E$10,0,10*ROW('Water Data'!E149))),CA155="Yes"),OFFSET('Water Data'!$E$10,0,10*ROW('Water Data'!E149)),IF(AND(ISNUMBER(OFFSET('Water Data'!$E$10,0,10*ROW('Water Data'!E149))),CA155="No",ISNUMBER(OFFSET('Water Data'!$E$10,0,10*ROW('Water Data'!E149)))),CONCATENATE("[",ROUND(OFFSET('Water Data'!$E$10,0,10*ROW('Water Data'!E149)),0),"]"),IF(AND(ISNUMBER(OFFSET('Water Data'!$E$10,0,10*ROW('Water Data'!E149))),CA155="",ISNUMBER(OFFSET('Water Data'!$E$10,0,10*ROW('Water Data'!E149)))),OFFSET('Water Data'!$E$10,0,10*ROW('Water Data'!E149)),NA())))</f>
        <v>#N/A</v>
      </c>
      <c r="M155" s="252" t="e">
        <f ca="true">+IF(AND(ISNUMBER(OFFSET('Water Data'!$F$5,0,10*ROW('Water Data'!F149))),CB155="Yes"),100-OFFSET('Water Data'!$F$5,0,10*ROW('Water Data'!F149)),IF(AND(ISNUMBER(OFFSET('Water Data'!$F$5,0,10*ROW('Water Data'!F149))),CB155="No",ISNUMBER(OFFSET('Water Data'!$F$5,0,10*ROW('Water Data'!F149)))),CONCATENATE("[",ROUND(100-OFFSET('Water Data'!$F$5,0,10*ROW('Water Data'!F149)),0),"]"),IF(AND(ISNUMBER(OFFSET('Water Data'!$F$5,0,10*ROW('Water Data'!F149))),CB155="",ISNUMBER(OFFSET('Water Data'!$F$5,0,10*ROW('Water Data'!F149)))),100-OFFSET('Water Data'!$F$5,0,10*ROW('Water Data'!F149)),NA())))</f>
        <v>#N/A</v>
      </c>
      <c r="N155" s="252" t="e">
        <f ca="true">+IF(AND(ISNUMBER(OFFSET('Water Data'!$F$7,0,10*ROW('Water Data'!F149))),CC155="Yes"),OFFSET('Water Data'!$F$7,0,10*ROW('Water Data'!F149)),IF(AND(ISNUMBER(OFFSET('Water Data'!$F$7,0,10*ROW('Water Data'!F149))),CC155="No",ISNUMBER(OFFSET('Water Data'!$F$7,0,10*ROW('Water Data'!F149)))),CONCATENATE("[",ROUND(OFFSET('Water Data'!$F$7,0,10*ROW('Water Data'!F149)),0),"]"),IF(AND(ISNUMBER(OFFSET('Water Data'!$F$7,0,10*ROW('Water Data'!F149))),CC155="",ISNUMBER(OFFSET('Water Data'!$F$7,0,10*ROW('Water Data'!F149)))),OFFSET('Water Data'!$F$7,0,10*ROW('Water Data'!F149)),NA())))</f>
        <v>#N/A</v>
      </c>
      <c r="O155" s="252" t="e">
        <f ca="true">+IF(AND(ISNUMBER(OFFSET('Water Data'!$F$10,0,10*ROW('Water Data'!F149))),CD155="Yes"),OFFSET('Water Data'!$F$10,0,10*ROW('Water Data'!F149)),IF(AND(ISNUMBER(OFFSET('Water Data'!$F$10,0,10*ROW('Water Data'!F149))),CD155="No",ISNUMBER(OFFSET('Water Data'!$F$10,0,10*ROW('Water Data'!F149)))),CONCATENATE("[",ROUND(OFFSET('Water Data'!$F$10,0,10*ROW('Water Data'!F149)),0),"]"),IF(AND(ISNUMBER(OFFSET('Water Data'!$F$10,0,10*ROW('Water Data'!F149))),CD155="",ISNUMBER(OFFSET('Water Data'!$F$10,0,10*ROW('Water Data'!F149)))),OFFSET('Water Data'!$F$10,0,10*ROW('Water Data'!F149)),NA())))</f>
        <v>#N/A</v>
      </c>
      <c r="P155" s="252" t="e">
        <f ca="true">+IF(AND(ISNUMBER(OFFSET('Water Data'!$G$5,0,10*ROW('Water Data'!G149))),CE155="Yes"),100-OFFSET('Water Data'!$G$5,0,10*ROW('Water Data'!G149)),IF(AND(ISNUMBER(OFFSET('Water Data'!$G$5,0,10*ROW('Water Data'!G149))),CE155="No",ISNUMBER(OFFSET('Water Data'!$G$5,0,10*ROW('Water Data'!G149)))),CONCATENATE("[",ROUND(100-OFFSET('Water Data'!$G$5,0,10*ROW('Water Data'!G149)),0),"]"),IF(AND(ISNUMBER(OFFSET('Water Data'!$G$5,0,10*ROW('Water Data'!G149))),CE155="",ISNUMBER(OFFSET('Water Data'!$G$5,0,10*ROW('Water Data'!G149)))),100-OFFSET('Water Data'!$G$5,0,10*ROW('Water Data'!G149)),NA())))</f>
        <v>#N/A</v>
      </c>
      <c r="Q155" s="252" t="e">
        <f ca="true">+IF(AND(ISNUMBER(OFFSET('Water Data'!$G$7,0,10*ROW('Water Data'!G149))),CF155="Yes"),OFFSET('Water Data'!$G$7,0,10*ROW('Water Data'!G149)),IF(AND(ISNUMBER(OFFSET('Water Data'!$G$7,0,10*ROW('Water Data'!G149))),CF155="No",ISNUMBER(OFFSET('Water Data'!$G$7,0,10*ROW('Water Data'!G149)))),CONCATENATE("[",ROUND(OFFSET('Water Data'!$G$7,0,10*ROW('Water Data'!G149)),0),"]"),IF(AND(ISNUMBER(OFFSET('Water Data'!$G$7,0,10*ROW('Water Data'!G149))),CF155="",ISNUMBER(OFFSET('Water Data'!$G$7,0,10*ROW('Water Data'!G149)))),OFFSET('Water Data'!$G$7,0,10*ROW('Water Data'!G149)),NA())))</f>
        <v>#N/A</v>
      </c>
      <c r="R155" s="252" t="e">
        <f ca="true">+IF(AND(ISNUMBER(OFFSET('Water Data'!$G$10,0,10*ROW('Water Data'!G149))),CG155="Yes"),OFFSET('Water Data'!$G$10,0,10*ROW('Water Data'!G149)),IF(AND(ISNUMBER(OFFSET('Water Data'!$G$10,0,10*ROW('Water Data'!G149))),CG155="No",ISNUMBER(OFFSET('Water Data'!$G$10,0,10*ROW('Water Data'!G149)))),CONCATENATE("[",ROUND(OFFSET('Water Data'!$G$10,0,10*ROW('Water Data'!G149)),0),"]"),IF(AND(ISNUMBER(OFFSET('Water Data'!$G$10,0,10*ROW('Water Data'!G149))),CG155="",ISNUMBER(OFFSET('Water Data'!$G$10,0,10*ROW('Water Data'!G149)))),OFFSET('Water Data'!$G$10,0,10*ROW('Water Data'!G149)),NA())))</f>
        <v>#N/A</v>
      </c>
      <c r="S155" s="252" t="e">
        <f ca="true">+IF(AND(ISNUMBER(OFFSET('Water Data'!$H$5,0,10*ROW('Water Data'!H149))),CH155="Yes"),100-OFFSET('Water Data'!$H$5,0,10*ROW('Water Data'!H149)),IF(AND(ISNUMBER(OFFSET('Water Data'!$H$5,0,10*ROW('Water Data'!H149))),CH155="No",ISNUMBER(OFFSET('Water Data'!$H$5,0,10*ROW('Water Data'!H149)))),CONCATENATE("[",ROUND(100-OFFSET('Water Data'!$H$5,0,10*ROW('Water Data'!H149)),0),"]"),IF(AND(ISNUMBER(OFFSET('Water Data'!$H$5,0,10*ROW('Water Data'!H149))),CH155="",ISNUMBER(OFFSET('Water Data'!$H$5,0,10*ROW('Water Data'!H149)))),100-OFFSET('Water Data'!$H$5,0,10*ROW('Water Data'!H149)),NA())))</f>
        <v>#N/A</v>
      </c>
      <c r="T155" s="252" t="e">
        <f ca="true">+IF(AND(ISNUMBER(OFFSET('Water Data'!$H$7,0,10*ROW('Water Data'!H149))),CI155="Yes"),OFFSET('Water Data'!$H$7,0,10*ROW('Water Data'!H149)),IF(AND(ISNUMBER(OFFSET('Water Data'!$H$7,0,10*ROW('Water Data'!H149))),CI155="No",ISNUMBER(OFFSET('Water Data'!$H$7,0,10*ROW('Water Data'!H149)))),CONCATENATE("[",ROUND(OFFSET('Water Data'!$H$7,0,10*ROW('Water Data'!H149)),0),"]"),IF(AND(ISNUMBER(OFFSET('Water Data'!$H$7,0,10*ROW('Water Data'!H149))),CI155="",ISNUMBER(OFFSET('Water Data'!$H$7,0,10*ROW('Water Data'!H149)))),OFFSET('Water Data'!$H$7,0,10*ROW('Water Data'!H149)),NA())))</f>
        <v>#N/A</v>
      </c>
      <c r="U155" s="252" t="e">
        <f ca="true">+IF(AND(ISNUMBER(OFFSET('Water Data'!$H$10,0,10*ROW('Water Data'!H149))),CJ155="Yes"),OFFSET('Water Data'!$H$10,0,10*ROW('Water Data'!H149)),IF(AND(ISNUMBER(OFFSET('Water Data'!$H$10,0,10*ROW('Water Data'!H149))),CJ155="No",ISNUMBER(OFFSET('Water Data'!$H$10,0,10*ROW('Water Data'!H149)))),CONCATENATE("[",ROUND(OFFSET('Water Data'!$H$10,0,10*ROW('Water Data'!H149)),0),"]"),IF(AND(ISNUMBER(OFFSET('Water Data'!$H$10,0,10*ROW('Water Data'!H149))),CJ155="",ISNUMBER(OFFSET('Water Data'!$H$10,0,10*ROW('Water Data'!H149)))),OFFSET('Water Data'!$H$10,0,10*ROW('Water Data'!H149)),NA())))</f>
        <v>#N/A</v>
      </c>
      <c r="V155" s="253" t="e">
        <f ca="true">+IF(AND(ISNUMBER(OFFSET('Sanitation Data'!$C$5,0,10*ROW('Sanitation Data'!C149))),CK155="Yes"),100-OFFSET('Sanitation Data'!$C$5,0,10*ROW('Sanitation Data'!C149)),IF(AND(ISNUMBER(OFFSET('Sanitation Data'!$C$5,0,10*ROW('Sanitation Data'!C149))),CK155="No",ISNUMBER(OFFSET('Sanitation Data'!$C$5,0,10*ROW('Sanitation Data'!C149)))),CONCATENATE("[",ROUND(100-OFFSET('Sanitation Data'!$C$5,0,10*ROW('Sanitation Data'!C149)),0),"]"),IF(AND(ISNUMBER(OFFSET('Sanitation Data'!$C$5,0,10*ROW('Sanitation Data'!C149))),CK155="",ISNUMBER(OFFSET('Sanitation Data'!$C$5,0,10*ROW('Sanitation Data'!C149)))),100-OFFSET('Sanitation Data'!$C$5,0,10*ROW('Sanitation Data'!C149)),NA())))</f>
        <v>#N/A</v>
      </c>
      <c r="W155" s="253" t="e">
        <f ca="true">+IF(AND(ISNUMBER(OFFSET('Sanitation Data'!$C$7,0,10*ROW('Sanitation Data'!C149))),CL155="Yes"),OFFSET('Sanitation Data'!$C$7,0,10*ROW('Sanitation Data'!C149)),IF(AND(ISNUMBER(OFFSET('Sanitation Data'!$C$7,0,10*ROW('Sanitation Data'!C149))),CL155="No",ISNUMBER(OFFSET('Sanitation Data'!$C$7,0,10*ROW('Sanitation Data'!C149)))),CONCATENATE("[",ROUND(OFFSET('Sanitation Data'!$C$7,0,10*ROW('Sanitation Data'!C149)),0),"]"),IF(AND(ISNUMBER(OFFSET('Sanitation Data'!$C$7,0,10*ROW('Sanitation Data'!C149))),CL155="",ISNUMBER(OFFSET('Sanitation Data'!$C$7,0,10*ROW('Sanitation Data'!C149)))),OFFSET('Sanitation Data'!$C$7,0,10*ROW('Sanitation Data'!C149)),NA())))</f>
        <v>#N/A</v>
      </c>
      <c r="X155" s="253" t="e">
        <f ca="true">+IF(AND(ISNUMBER(OFFSET('Sanitation Data'!$C$11,0,10*ROW('Sanitation Data'!C149))),CM155="Yes"),OFFSET('Sanitation Data'!$C$11,0,10*ROW('Sanitation Data'!C149)),IF(AND(ISNUMBER(OFFSET('Sanitation Data'!$C$11,0,10*ROW('Sanitation Data'!C149))),CM155="No",ISNUMBER(OFFSET('Sanitation Data'!$C$11,0,10*ROW('Sanitation Data'!C149)))),CONCATENATE("[",ROUND(OFFSET('Sanitation Data'!$C$11,0,10*ROW('Sanitation Data'!C149)),0),"]"),IF(AND(ISNUMBER(OFFSET('Sanitation Data'!$C$11,0,10*ROW('Sanitation Data'!C149))),CM155="",ISNUMBER(OFFSET('Sanitation Data'!$C$11,0,10*ROW('Sanitation Data'!C149)))),OFFSET('Sanitation Data'!$C$11,0,10*ROW('Sanitation Data'!C149)),NA())))</f>
        <v>#N/A</v>
      </c>
      <c r="Y155" s="253" t="e">
        <f ca="true">+IF(AND(ISNUMBER(OFFSET('Sanitation Data'!$C$12,0,10*ROW('Sanitation Data'!C149))),CN155="Yes"),OFFSET('Sanitation Data'!$C$12,0,10*ROW('Sanitation Data'!C149)),IF(AND(ISNUMBER(OFFSET('Sanitation Data'!$C$12,0,10*ROW('Sanitation Data'!C149))),CN155="No",ISNUMBER(OFFSET('Sanitation Data'!$C$12,0,10*ROW('Sanitation Data'!C149)))),CONCATENATE("[",ROUND(OFFSET('Sanitation Data'!$C$12,0,10*ROW('Sanitation Data'!C149)),0),"]"),IF(AND(ISNUMBER(OFFSET('Sanitation Data'!$C$12,0,10*ROW('Sanitation Data'!C149))),CN155="",ISNUMBER(OFFSET('Sanitation Data'!$C$12,0,10*ROW('Sanitation Data'!C149)))),OFFSET('Sanitation Data'!$C$12,0,10*ROW('Sanitation Data'!C149)),NA())))</f>
        <v>#N/A</v>
      </c>
      <c r="Z155" s="253" t="e">
        <f ca="true">+IF(AND(ISNUMBER(OFFSET('Sanitation Data'!$C$13,0,10*ROW('Sanitation Data'!C149))),CO155="Yes"),OFFSET('Sanitation Data'!$C$13,0,10*ROW('Sanitation Data'!C149)),IF(AND(ISNUMBER(OFFSET('Sanitation Data'!$C$13,0,10*ROW('Sanitation Data'!C149))),CO155="No",ISNUMBER(OFFSET('Sanitation Data'!$C$13,0,10*ROW('Sanitation Data'!C149)))),CONCATENATE("[",ROUND(OFFSET('Sanitation Data'!$C$13,0,10*ROW('Sanitation Data'!C149)),0),"]"),IF(AND(ISNUMBER(OFFSET('Sanitation Data'!$C$13,0,10*ROW('Sanitation Data'!C149))),CO155="",ISNUMBER(OFFSET('Sanitation Data'!$C$13,0,10*ROW('Sanitation Data'!C149)))),OFFSET('Sanitation Data'!$C$13,0,10*ROW('Sanitation Data'!C149)),NA())))</f>
        <v>#N/A</v>
      </c>
      <c r="AA155" s="253" t="e">
        <f ca="true">+IF(AND(ISNUMBER(OFFSET('Sanitation Data'!$D$5,0,10*ROW('Sanitation Data'!D149))),CP155="Yes"),100-OFFSET('Sanitation Data'!$D$5,0,10*ROW('Sanitation Data'!D149)),IF(AND(ISNUMBER(OFFSET('Sanitation Data'!$D$5,0,10*ROW('Sanitation Data'!D149))),CP155="No",ISNUMBER(OFFSET('Sanitation Data'!$D$5,0,10*ROW('Sanitation Data'!D149)))),CONCATENATE("[",ROUND(100-OFFSET('Sanitation Data'!$D$5,0,10*ROW('Sanitation Data'!D149)),0),"]"),IF(AND(ISNUMBER(OFFSET('Sanitation Data'!$D$5,0,10*ROW('Sanitation Data'!D149))),CP155="",ISNUMBER(OFFSET('Sanitation Data'!$D$5,0,10*ROW('Sanitation Data'!D149)))),100-OFFSET('Sanitation Data'!$D$5,0,10*ROW('Sanitation Data'!D149)),NA())))</f>
        <v>#N/A</v>
      </c>
      <c r="AB155" s="253" t="e">
        <f ca="true">+IF(AND(ISNUMBER(OFFSET('Sanitation Data'!$D$7,0,10*ROW('Sanitation Data'!D149))),CQ155="Yes"),OFFSET('Sanitation Data'!$D$7,0,10*ROW('Sanitation Data'!G149)),IF(AND(ISNUMBER(OFFSET('Sanitation Data'!$D$7,0,10*ROW('Sanitation Data'!D149))),CQ155="No",ISNUMBER(OFFSET('Sanitation Data'!$D$7,0,10*ROW('Sanitation Data'!D149)))),CONCATENATE("[",ROUND(OFFSET('Sanitation Data'!$D$7,0,10*ROW('Sanitation Data'!D149)),0),"]"),IF(AND(ISNUMBER(OFFSET('Sanitation Data'!$D$7,0,10*ROW('Sanitation Data'!D149))),CQ155="",ISNUMBER(OFFSET('Sanitation Data'!$D$7,0,10*ROW('Sanitation Data'!D149)))),OFFSET('Sanitation Data'!$D$7,0,10*ROW('Sanitation Data'!D149)),NA())))</f>
        <v>#N/A</v>
      </c>
      <c r="AC155" s="253" t="e">
        <f ca="true">+IF(AND(ISNUMBER(OFFSET('Sanitation Data'!$D$11,0,10*ROW('Sanitation Data'!D149))),CR155="Yes"),OFFSET('Sanitation Data'!$D$11,0,10*ROW('Sanitation Data'!D149)),IF(AND(ISNUMBER(OFFSET('Sanitation Data'!$D$11,0,10*ROW('Sanitation Data'!D149))),CR155="No",ISNUMBER(OFFSET('Sanitation Data'!$D$11,0,10*ROW('Sanitation Data'!D149)))),CONCATENATE("[",ROUND(OFFSET('Sanitation Data'!$D$11,0,10*ROW('Sanitation Data'!D149)),0),"]"),IF(AND(ISNUMBER(OFFSET('Sanitation Data'!$D$11,0,10*ROW('Sanitation Data'!D149))),CR155="",ISNUMBER(OFFSET('Sanitation Data'!$D$11,0,10*ROW('Sanitation Data'!D149)))),OFFSET('Sanitation Data'!$D$11,0,10*ROW('Sanitation Data'!D149)),NA())))</f>
        <v>#N/A</v>
      </c>
      <c r="AD155" s="253" t="e">
        <f ca="true">+IF(AND(ISNUMBER(OFFSET('Sanitation Data'!$D$12,0,10*ROW('Sanitation Data'!D149))),CS155="Yes"),OFFSET('Sanitation Data'!$D$12,0,10*ROW('Sanitation Data'!D149)),IF(AND(ISNUMBER(OFFSET('Sanitation Data'!$D$12,0,10*ROW('Sanitation Data'!D149))),CS155="No",ISNUMBER(OFFSET('Sanitation Data'!$D$12,0,10*ROW('Sanitation Data'!D149)))),CONCATENATE("[",ROUND(OFFSET('Sanitation Data'!$D$12,0,10*ROW('Sanitation Data'!D149)),0),"]"),IF(AND(ISNUMBER(OFFSET('Sanitation Data'!$D$12,0,10*ROW('Sanitation Data'!D149))),CS155="",ISNUMBER(OFFSET('Sanitation Data'!$D$12,0,10*ROW('Sanitation Data'!D149)))),OFFSET('Sanitation Data'!$D$12,0,10*ROW('Sanitation Data'!D149)),NA())))</f>
        <v>#N/A</v>
      </c>
      <c r="AE155" s="253" t="e">
        <f ca="true">+IF(AND(ISNUMBER(OFFSET('Sanitation Data'!$D$13,0,10*ROW('Sanitation Data'!D149))),CT155="Yes"),OFFSET('Sanitation Data'!$D$13,0,10*ROW('Sanitation Data'!D149)),IF(AND(ISNUMBER(OFFSET('Sanitation Data'!$D$13,0,10*ROW('Sanitation Data'!D149))),CT155="No",ISNUMBER(OFFSET('Sanitation Data'!$D$13,0,10*ROW('Sanitation Data'!D149)))),CONCATENATE("[",ROUND(OFFSET('Sanitation Data'!$D$13,0,10*ROW('Sanitation Data'!D149)),0),"]"),IF(AND(ISNUMBER(OFFSET('Sanitation Data'!$D$13,0,10*ROW('Sanitation Data'!D149))),CT155="",ISNUMBER(OFFSET('Sanitation Data'!$D$13,0,10*ROW('Sanitation Data'!D149)))),OFFSET('Sanitation Data'!$D$13,0,10*ROW('Sanitation Data'!D149)),NA())))</f>
        <v>#N/A</v>
      </c>
      <c r="AF155" s="253" t="e">
        <f ca="true">+IF(AND(ISNUMBER(OFFSET('Sanitation Data'!$E$5,0,10*ROW('Sanitation Data'!E149))),CU155="Yes"),100-OFFSET('Sanitation Data'!$E$5,0,10*ROW('Sanitation Data'!E149)),IF(AND(ISNUMBER(OFFSET('Sanitation Data'!$E$5,0,10*ROW('Sanitation Data'!E149))),CU155="No",ISNUMBER(OFFSET('Sanitation Data'!$E$5,0,10*ROW('Sanitation Data'!E149)))),CONCATENATE("[",ROUND(100-OFFSET('Sanitation Data'!$E$5,0,10*ROW('Sanitation Data'!E149)),0),"]"),IF(AND(ISNUMBER(OFFSET('Sanitation Data'!$E$5,0,10*ROW('Sanitation Data'!E149))),CU155="",ISNUMBER(OFFSET('Sanitation Data'!$E$5,0,10*ROW('Sanitation Data'!E149)))),100-OFFSET('Sanitation Data'!$E$5,0,10*ROW('Sanitation Data'!E149)),NA())))</f>
        <v>#N/A</v>
      </c>
      <c r="AG155" s="253" t="e">
        <f ca="true">+IF(AND(ISNUMBER(OFFSET('Sanitation Data'!$E$7,0,10*ROW('Sanitation Data'!E149))),CV155="Yes"),OFFSET('Sanitation Data'!$E$7,0,10*ROW('Sanitation Data'!E149)),IF(AND(ISNUMBER(OFFSET('Sanitation Data'!$E$7,0,10*ROW('Sanitation Data'!E149))),CV155="No",ISNUMBER(OFFSET('Sanitation Data'!$E$7,0,10*ROW('Sanitation Data'!E149)))),CONCATENATE("[",ROUND(OFFSET('Sanitation Data'!$E$7,0,10*ROW('Sanitation Data'!E149)),0),"]"),IF(AND(ISNUMBER(OFFSET('Sanitation Data'!$E$7,0,10*ROW('Sanitation Data'!E149))),CV155="",ISNUMBER(OFFSET('Sanitation Data'!$E$7,0,10*ROW('Sanitation Data'!E149)))),OFFSET('Sanitation Data'!$E$7,0,10*ROW('Sanitation Data'!E149)),NA())))</f>
        <v>#N/A</v>
      </c>
      <c r="AH155" s="253" t="e">
        <f ca="true">+IF(AND(ISNUMBER(OFFSET('Sanitation Data'!$E$11,0,10*ROW('Sanitation Data'!E149))),CW155="Yes"),OFFSET('Sanitation Data'!$E$11,0,10*ROW('Sanitation Data'!E149)),IF(AND(ISNUMBER(OFFSET('Sanitation Data'!$E$11,0,10*ROW('Sanitation Data'!E149))),CW155="No",ISNUMBER(OFFSET('Sanitation Data'!$E$11,0,10*ROW('Sanitation Data'!E149)))),CONCATENATE("[",ROUND(OFFSET('Sanitation Data'!$E$11,0,10*ROW('Sanitation Data'!E149)),0),"]"),IF(AND(ISNUMBER(OFFSET('Sanitation Data'!$E$11,0,10*ROW('Sanitation Data'!E149))),CW155="",ISNUMBER(OFFSET('Sanitation Data'!$E$11,0,10*ROW('Sanitation Data'!E149)))),OFFSET('Sanitation Data'!$E$11,0,10*ROW('Sanitation Data'!E149)),NA())))</f>
        <v>#N/A</v>
      </c>
      <c r="AI155" s="253" t="e">
        <f ca="true">+IF(AND(ISNUMBER(OFFSET('Sanitation Data'!$E$12,0,10*ROW('Sanitation Data'!E149))),CX155="Yes"),OFFSET('Sanitation Data'!$E$12,0,10*ROW('Sanitation Data'!E149)),IF(AND(ISNUMBER(OFFSET('Sanitation Data'!$E$12,0,10*ROW('Sanitation Data'!E149))),CX155="No",ISNUMBER(OFFSET('Sanitation Data'!$E$12,0,10*ROW('Sanitation Data'!E149)))),CONCATENATE("[",ROUND(OFFSET('Sanitation Data'!$E$12,0,10*ROW('Sanitation Data'!E149)),0),"]"),IF(AND(ISNUMBER(OFFSET('Sanitation Data'!$E$12,0,10*ROW('Sanitation Data'!E149))),CX155="",ISNUMBER(OFFSET('Sanitation Data'!$E$12,0,10*ROW('Sanitation Data'!E149)))),OFFSET('Sanitation Data'!$E$12,0,10*ROW('Sanitation Data'!E149)),NA())))</f>
        <v>#N/A</v>
      </c>
      <c r="AJ155" s="253" t="e">
        <f ca="true">+IF(AND(ISNUMBER(OFFSET('Sanitation Data'!$E$13,0,10*ROW('Sanitation Data'!E149))),CY155="Yes"),OFFSET('Sanitation Data'!$E$13,0,10*ROW('Sanitation Data'!E149)),IF(AND(ISNUMBER(OFFSET('Sanitation Data'!$E$13,0,10*ROW('Sanitation Data'!E149))),CY155="No",ISNUMBER(OFFSET('Sanitation Data'!$E$13,0,10*ROW('Sanitation Data'!E149)))),CONCATENATE("[",ROUND(OFFSET('Sanitation Data'!$E$13,0,10*ROW('Sanitation Data'!E149)),0),"]"),IF(AND(ISNUMBER(OFFSET('Sanitation Data'!$E$13,0,10*ROW('Sanitation Data'!E149))),CY155="",ISNUMBER(OFFSET('Sanitation Data'!$E$13,0,10*ROW('Sanitation Data'!E149)))),OFFSET('Sanitation Data'!$E$13,0,10*ROW('Sanitation Data'!E149)),NA())))</f>
        <v>#N/A</v>
      </c>
      <c r="AK155" s="253" t="e">
        <f ca="true">+IF(AND(ISNUMBER(OFFSET('Sanitation Data'!$F$5,0,10*ROW('Sanitation Data'!F149))),CZ155="Yes"),100-OFFSET('Sanitation Data'!$F$5,0,10*ROW('Sanitation Data'!F149)),IF(AND(ISNUMBER(OFFSET('Sanitation Data'!$F$5,0,10*ROW('Sanitation Data'!F149))),CZ155="No",ISNUMBER(OFFSET('Sanitation Data'!$F$5,0,10*ROW('Sanitation Data'!F149)))),CONCATENATE("[",ROUND(100-OFFSET('Sanitation Data'!$F$5,0,10*ROW('Sanitation Data'!F149)),0),"]"),IF(AND(ISNUMBER(OFFSET('Sanitation Data'!$F$5,0,10*ROW('Sanitation Data'!F149))),CZ155="",ISNUMBER(OFFSET('Sanitation Data'!$F$5,0,10*ROW('Sanitation Data'!F149)))),100-OFFSET('Sanitation Data'!$F$5,0,10*ROW('Sanitation Data'!F149)),NA())))</f>
        <v>#N/A</v>
      </c>
      <c r="AL155" s="253" t="e">
        <f ca="true">+IF(AND(ISNUMBER(OFFSET('Sanitation Data'!$F$7,0,10*ROW('Sanitation Data'!F149))),DA155="Yes"),OFFSET('Sanitation Data'!$F$7,0,10*ROW('Sanitation Data'!F149)),IF(AND(ISNUMBER(OFFSET('Sanitation Data'!$F$7,0,10*ROW('Sanitation Data'!F149))),DA155="No",ISNUMBER(OFFSET('Sanitation Data'!$F$7,0,10*ROW('Sanitation Data'!F149)))),CONCATENATE("[",ROUND(OFFSET('Sanitation Data'!$F$7,0,10*ROW('Sanitation Data'!F149)),0),"]"),IF(AND(ISNUMBER(OFFSET('Sanitation Data'!$F$7,0,10*ROW('Sanitation Data'!F149))),DA155="",ISNUMBER(OFFSET('Sanitation Data'!$F$7,0,10*ROW('Sanitation Data'!F149)))),OFFSET('Sanitation Data'!$F$7,0,10*ROW('Sanitation Data'!F149)),NA())))</f>
        <v>#N/A</v>
      </c>
      <c r="AM155" s="253" t="e">
        <f ca="true">+IF(AND(ISNUMBER(OFFSET('Sanitation Data'!$F$11,0,10*ROW('Sanitation Data'!F149))),DB155="Yes"),OFFSET('Sanitation Data'!$F$11,0,10*ROW('Sanitation Data'!F149)),IF(AND(ISNUMBER(OFFSET('Sanitation Data'!$F$11,0,10*ROW('Sanitation Data'!F149))),DB155="No",ISNUMBER(OFFSET('Sanitation Data'!$F$11,0,10*ROW('Sanitation Data'!F149)))),CONCATENATE("[",ROUND(OFFSET('Sanitation Data'!$F$11,0,10*ROW('Sanitation Data'!F149)),0),"]"),IF(AND(ISNUMBER(OFFSET('Sanitation Data'!$F$11,0,10*ROW('Sanitation Data'!F149))),DB155="",ISNUMBER(OFFSET('Sanitation Data'!$F$11,0,10*ROW('Sanitation Data'!F149)))),OFFSET('Sanitation Data'!$F$11,0,10*ROW('Sanitation Data'!F149)),NA())))</f>
        <v>#N/A</v>
      </c>
      <c r="AN155" s="253" t="e">
        <f ca="true">+IF(AND(ISNUMBER(OFFSET('Sanitation Data'!$F$12,0,10*ROW('Sanitation Data'!F149))),DC155="Yes"),OFFSET('Sanitation Data'!$F$12,0,10*ROW('Sanitation Data'!F149)),IF(AND(ISNUMBER(OFFSET('Sanitation Data'!$F$12,0,10*ROW('Sanitation Data'!F149))),DC155="No",ISNUMBER(OFFSET('Sanitation Data'!$F$12,0,10*ROW('Sanitation Data'!F149)))),CONCATENATE("[",ROUND(OFFSET('Sanitation Data'!$F$12,0,10*ROW('Sanitation Data'!F149)),0),"]"),IF(AND(ISNUMBER(OFFSET('Sanitation Data'!$F$12,0,10*ROW('Sanitation Data'!F149))),DC155="",ISNUMBER(OFFSET('Sanitation Data'!$F$12,0,10*ROW('Sanitation Data'!F149)))),OFFSET('Sanitation Data'!$F$12,0,10*ROW('Sanitation Data'!F149)),NA())))</f>
        <v>#N/A</v>
      </c>
      <c r="AO155" s="253" t="e">
        <f ca="true">+IF(AND(ISNUMBER(OFFSET('Sanitation Data'!$F$13,0,10*ROW('Sanitation Data'!F149))),DD155="Yes"),OFFSET('Sanitation Data'!$F$13,0,10*ROW('Sanitation Data'!F149)),IF(AND(ISNUMBER(OFFSET('Sanitation Data'!$F$13,0,10*ROW('Sanitation Data'!F149))),DD155="No",ISNUMBER(OFFSET('Sanitation Data'!$F$13,0,10*ROW('Sanitation Data'!F149)))),CONCATENATE("[",ROUND(OFFSET('Sanitation Data'!$F$13,0,10*ROW('Sanitation Data'!F149)),0),"]"),IF(AND(ISNUMBER(OFFSET('Sanitation Data'!$F$13,0,10*ROW('Sanitation Data'!F149))),DD155="",ISNUMBER(OFFSET('Sanitation Data'!$F$13,0,10*ROW('Sanitation Data'!F149)))),OFFSET('Sanitation Data'!$F$13,0,10*ROW('Sanitation Data'!F149)),NA())))</f>
        <v>#N/A</v>
      </c>
      <c r="AP155" s="253" t="e">
        <f ca="true">+IF(AND(ISNUMBER(OFFSET('Sanitation Data'!$G$5,0,10*ROW('Sanitation Data'!G149))),DE155="Yes"),100-OFFSET('Sanitation Data'!$G$5,0,10*ROW('Sanitation Data'!G149)),IF(AND(ISNUMBER(OFFSET('Sanitation Data'!$G$5,0,10*ROW('Sanitation Data'!G149))),DE155="No",ISNUMBER(OFFSET('Sanitation Data'!$G$5,0,10*ROW('Sanitation Data'!G149)))),CONCATENATE("[",ROUND(100-OFFSET('Sanitation Data'!$G$5,0,10*ROW('Sanitation Data'!G149)),0),"]"),IF(AND(ISNUMBER(OFFSET('Sanitation Data'!$G$5,0,10*ROW('Sanitation Data'!G149))),DE155="",ISNUMBER(OFFSET('Sanitation Data'!$G$5,0,10*ROW('Sanitation Data'!G149)))),100-OFFSET('Sanitation Data'!$G$5,0,10*ROW('Sanitation Data'!G149)),NA())))</f>
        <v>#N/A</v>
      </c>
      <c r="AQ155" s="253" t="e">
        <f ca="true">+IF(AND(ISNUMBER(OFFSET('Sanitation Data'!$G$7,0,10*ROW('Sanitation Data'!G149))),DF155="Yes"),OFFSET('Sanitation Data'!$G$7,0,10*ROW('Sanitation Data'!G149)),IF(AND(ISNUMBER(OFFSET('Sanitation Data'!$G$7,0,10*ROW('Sanitation Data'!G149))),DF155="No",ISNUMBER(OFFSET('Sanitation Data'!$G$7,0,10*ROW('Sanitation Data'!G149)))),CONCATENATE("[",ROUND(OFFSET('Sanitation Data'!$G$7,0,10*ROW('Sanitation Data'!G149)),0),"]"),IF(AND(ISNUMBER(OFFSET('Sanitation Data'!$G$7,0,10*ROW('Sanitation Data'!G149))),DF155="",ISNUMBER(OFFSET('Sanitation Data'!$G$7,0,10*ROW('Sanitation Data'!G149)))),OFFSET('Sanitation Data'!$G$7,0,10*ROW('Sanitation Data'!G149)),NA())))</f>
        <v>#N/A</v>
      </c>
      <c r="AR155" s="253" t="e">
        <f ca="true">+IF(AND(ISNUMBER(OFFSET('Sanitation Data'!$G$11,0,10*ROW('Sanitation Data'!G149))),DG155="Yes"),OFFSET('Sanitation Data'!$G$11,0,10*ROW('Sanitation Data'!G149)),IF(AND(ISNUMBER(OFFSET('Sanitation Data'!$G$11,0,10*ROW('Sanitation Data'!G149))),DG155="No",ISNUMBER(OFFSET('Sanitation Data'!$G$11,0,10*ROW('Sanitation Data'!G149)))),CONCATENATE("[",ROUND(OFFSET('Sanitation Data'!$G$11,0,10*ROW('Sanitation Data'!G149)),0),"]"),IF(AND(ISNUMBER(OFFSET('Sanitation Data'!$G$11,0,10*ROW('Sanitation Data'!G149))),DG155="",ISNUMBER(OFFSET('Sanitation Data'!$G$11,0,10*ROW('Sanitation Data'!G149)))),OFFSET('Sanitation Data'!$G$11,0,10*ROW('Sanitation Data'!G149)),NA())))</f>
        <v>#N/A</v>
      </c>
      <c r="AS155" s="253" t="e">
        <f ca="true">+IF(AND(ISNUMBER(OFFSET('Sanitation Data'!$G$12,0,10*ROW('Sanitation Data'!G149))),DH155="Yes"),OFFSET('Sanitation Data'!$G$12,0,10*ROW('Sanitation Data'!G149)),IF(AND(ISNUMBER(OFFSET('Sanitation Data'!$G$12,0,10*ROW('Sanitation Data'!G149))),DH155="No",ISNUMBER(OFFSET('Sanitation Data'!$G$12,0,10*ROW('Sanitation Data'!G149)))),CONCATENATE("[",ROUND(OFFSET('Sanitation Data'!$G$12,0,10*ROW('Sanitation Data'!G149)),0),"]"),IF(AND(ISNUMBER(OFFSET('Sanitation Data'!$G$12,0,10*ROW('Sanitation Data'!G149))),DH155="",ISNUMBER(OFFSET('Sanitation Data'!$G$12,0,10*ROW('Sanitation Data'!G149)))),OFFSET('Sanitation Data'!$G$12,0,10*ROW('Sanitation Data'!G149)),NA())))</f>
        <v>#N/A</v>
      </c>
      <c r="AT155" s="253" t="e">
        <f ca="true">+IF(AND(ISNUMBER(OFFSET('Sanitation Data'!$G$13,0,10*ROW('Sanitation Data'!G149))),DI155="Yes"),OFFSET('Sanitation Data'!$G$13,0,10*ROW('Sanitation Data'!G149)),IF(AND(ISNUMBER(OFFSET('Sanitation Data'!$G$13,0,10*ROW('Sanitation Data'!G149))),DI155="No",ISNUMBER(OFFSET('Sanitation Data'!$G$13,0,10*ROW('Sanitation Data'!G149)))),CONCATENATE("[",ROUND(OFFSET('Sanitation Data'!$G$13,0,10*ROW('Sanitation Data'!G149)),0),"]"),IF(AND(ISNUMBER(OFFSET('Sanitation Data'!$G$13,0,10*ROW('Sanitation Data'!G149))),DI155="",ISNUMBER(OFFSET('Sanitation Data'!$G$13,0,10*ROW('Sanitation Data'!G149)))),OFFSET('Sanitation Data'!$G$13,0,10*ROW('Sanitation Data'!G149)),NA())))</f>
        <v>#N/A</v>
      </c>
      <c r="AU155" s="253" t="e">
        <f ca="true">+IF(AND(ISNUMBER(OFFSET('Sanitation Data'!$H$5,0,10*ROW('Sanitation Data'!H149))),DJ155="Yes"),100-OFFSET('Sanitation Data'!$H$5,0,10*ROW('Sanitation Data'!H149)),IF(AND(ISNUMBER(OFFSET('Sanitation Data'!$H$5,0,10*ROW('Sanitation Data'!H149))),DJ155="No",ISNUMBER(OFFSET('Sanitation Data'!$H$5,0,10*ROW('Sanitation Data'!H149)))),CONCATENATE("[",ROUND(100-OFFSET('Sanitation Data'!$H$5,0,10*ROW('Sanitation Data'!H149)),0),"]"),IF(AND(ISNUMBER(OFFSET('Sanitation Data'!$H$5,0,10*ROW('Sanitation Data'!H149))),DJ155="",ISNUMBER(OFFSET('Sanitation Data'!$H$5,0,10*ROW('Sanitation Data'!H149)))),100-OFFSET('Sanitation Data'!$H$5,0,10*ROW('Sanitation Data'!H149)),NA())))</f>
        <v>#N/A</v>
      </c>
      <c r="AV155" s="253" t="e">
        <f ca="true">+IF(AND(ISNUMBER(OFFSET('Sanitation Data'!$H$7,0,10*ROW('Sanitation Data'!H149))),DK155="Yes"),OFFSET('Sanitation Data'!$H$7,0,10*ROW('Sanitation Data'!H149)),IF(AND(ISNUMBER(OFFSET('Sanitation Data'!$H$7,0,10*ROW('Sanitation Data'!H149))),DK155="No",ISNUMBER(OFFSET('Sanitation Data'!$H$7,0,10*ROW('Sanitation Data'!H149)))),CONCATENATE("[",ROUND(OFFSET('Sanitation Data'!$H$7,0,10*ROW('Sanitation Data'!H149)),0),"]"),IF(AND(ISNUMBER(OFFSET('Sanitation Data'!$H$7,0,10*ROW('Sanitation Data'!H149))),DK155="",ISNUMBER(OFFSET('Sanitation Data'!$H$7,0,10*ROW('Sanitation Data'!H149)))),OFFSET('Sanitation Data'!$H$7,0,10*ROW('Sanitation Data'!H149)),NA())))</f>
        <v>#N/A</v>
      </c>
      <c r="AW155" s="253" t="e">
        <f ca="true">+IF(AND(ISNUMBER(OFFSET('Sanitation Data'!$H$11,0,10*ROW('Sanitation Data'!H149))),DL155="Yes"),OFFSET('Sanitation Data'!$H$11,0,10*ROW('Sanitation Data'!H149)),IF(AND(ISNUMBER(OFFSET('Sanitation Data'!$H$11,0,10*ROW('Sanitation Data'!H149))),DL155="No",ISNUMBER(OFFSET('Sanitation Data'!$H$11,0,10*ROW('Sanitation Data'!H149)))),CONCATENATE("[",ROUND(OFFSET('Sanitation Data'!$H$11,0,10*ROW('Sanitation Data'!H149)),0),"]"),IF(AND(ISNUMBER(OFFSET('Sanitation Data'!$H$11,0,10*ROW('Sanitation Data'!H149))),DL155="",ISNUMBER(OFFSET('Sanitation Data'!$H$11,0,10*ROW('Sanitation Data'!H149)))),OFFSET('Sanitation Data'!$H$11,0,10*ROW('Sanitation Data'!H149)),NA())))</f>
        <v>#N/A</v>
      </c>
      <c r="AX155" s="253" t="e">
        <f ca="true">+IF(AND(ISNUMBER(OFFSET('Sanitation Data'!$H$12,0,10*ROW('Sanitation Data'!H149))),DM155="Yes"),OFFSET('Sanitation Data'!$H$12,0,10*ROW('Sanitation Data'!H149)),IF(AND(ISNUMBER(OFFSET('Sanitation Data'!$H$12,0,10*ROW('Sanitation Data'!H149))),DM155="No",ISNUMBER(OFFSET('Sanitation Data'!$H$12,0,10*ROW('Sanitation Data'!H149)))),CONCATENATE("[",ROUND(OFFSET('Sanitation Data'!$H$12,0,10*ROW('Sanitation Data'!H149)),0),"]"),IF(AND(ISNUMBER(OFFSET('Sanitation Data'!$H$12,0,10*ROW('Sanitation Data'!H149))),DM155="",ISNUMBER(OFFSET('Sanitation Data'!$H$12,0,10*ROW('Sanitation Data'!H149)))),OFFSET('Sanitation Data'!$H$12,0,10*ROW('Sanitation Data'!H149)),NA())))</f>
        <v>#N/A</v>
      </c>
      <c r="AY155" s="253" t="e">
        <f ca="true">+IF(AND(ISNUMBER(OFFSET('Sanitation Data'!$H$13,0,10*ROW('Sanitation Data'!H149))),DN155="Yes"),OFFSET('Sanitation Data'!$H$13,0,10*ROW('Sanitation Data'!H149)),IF(AND(ISNUMBER(OFFSET('Sanitation Data'!$H$13,0,10*ROW('Sanitation Data'!H149))),DN155="No",ISNUMBER(OFFSET('Sanitation Data'!$H$13,0,10*ROW('Sanitation Data'!H149)))),CONCATENATE("[",ROUND(OFFSET('Sanitation Data'!$H$13,0,10*ROW('Sanitation Data'!H149)),0),"]"),IF(AND(ISNUMBER(OFFSET('Sanitation Data'!$H$13,0,10*ROW('Sanitation Data'!H149))),DN155="",ISNUMBER(OFFSET('Sanitation Data'!$H$13,0,10*ROW('Sanitation Data'!H149)))),OFFSET('Sanitation Data'!$H$13,0,10*ROW('Sanitation Data'!H149)),NA())))</f>
        <v>#N/A</v>
      </c>
      <c r="AZ155" s="254" t="e">
        <f ca="true">+IF(AND(ISNUMBER(OFFSET('Hygiene Data'!$C$6,0,10*ROW('Hygiene Data'!C149))),DO155="Yes"),OFFSET('Hygiene Data'!$C$6,0,10*ROW('Hygiene Data'!C149)),IF(AND(ISNUMBER(OFFSET('Hygiene Data'!$C$6,0,10*ROW('Hygiene Data'!C149))),DO155="No",ISNUMBER(OFFSET('Hygiene Data'!$C$6,0,10*ROW('Hygiene Data'!C149)))),CONCATENATE("[",ROUND(OFFSET('Hygiene Data'!$C$6,0,10*ROW('Hygiene Data'!C149)),0),"]"),IF(AND(ISNUMBER(OFFSET('Hygiene Data'!$C$6,0,10*ROW('Hygiene Data'!C149))),DO155="",ISNUMBER(OFFSET('Hygiene Data'!$C$6,0,10*ROW('Hygiene Data'!C149)))),OFFSET('Hygiene Data'!$C$6,0,10*ROW('Hygiene Data'!C149)),NA())))</f>
        <v>#N/A</v>
      </c>
      <c r="BA155" s="254" t="e">
        <f ca="true">+IF(AND(ISNUMBER(OFFSET('Hygiene Data'!$C$8,0,10*ROW('Hygiene Data'!C149))),DP155="Yes"),OFFSET('Hygiene Data'!$C$8,0,10*ROW('Hygiene Data'!C149)),IF(AND(ISNUMBER(OFFSET('Hygiene Data'!$C$8,0,10*ROW('Hygiene Data'!C149))),DP155="No",ISNUMBER(OFFSET('Hygiene Data'!$C$8,0,10*ROW('Hygiene Data'!C149)))),CONCATENATE("[",ROUND(OFFSET('Hygiene Data'!$C$8,0,10*ROW('Hygiene Data'!C149)),0),"]"),IF(AND(ISNUMBER(OFFSET('Hygiene Data'!$C$8,0,10*ROW('Hygiene Data'!C149))),DP155="",ISNUMBER(OFFSET('Hygiene Data'!$C$8,0,10*ROW('Hygiene Data'!C149)))),OFFSET('Hygiene Data'!$C$8,0,10*ROW('Hygiene Data'!C149)),NA())))</f>
        <v>#N/A</v>
      </c>
      <c r="BB155" s="254" t="e">
        <f ca="true">+IF(AND(ISNUMBER(OFFSET('Hygiene Data'!$C$10,0,10*ROW('Hygiene Data'!C149))),DQ155="Yes"),OFFSET('Hygiene Data'!$C$10,0,10*ROW('Hygiene Data'!C149)),IF(AND(ISNUMBER(OFFSET('Hygiene Data'!$C$10,0,10*ROW('Hygiene Data'!C149))),DQ155="No",ISNUMBER(OFFSET('Hygiene Data'!$C$10,0,10*ROW('Hygiene Data'!C149)))),CONCATENATE("[",ROUND(OFFSET('Hygiene Data'!$C$10,0,10*ROW('Hygiene Data'!C149)),0),"]"),IF(AND(ISNUMBER(OFFSET('Hygiene Data'!$C$10,0,10*ROW('Hygiene Data'!C149))),DQ155="",ISNUMBER(OFFSET('Hygiene Data'!$C$10,0,10*ROW('Hygiene Data'!C149)))),OFFSET('Hygiene Data'!$C$10,0,10*ROW('Hygiene Data'!C149)),NA())))</f>
        <v>#N/A</v>
      </c>
      <c r="BC155" s="254" t="e">
        <f ca="true">+IF(AND(ISNUMBER(OFFSET('Hygiene Data'!$D$6,0,10*ROW('Hygiene Data'!D149))),DR155="Yes"),OFFSET('Hygiene Data'!$D$6,0,10*ROW('Hygiene Data'!D149)),IF(AND(ISNUMBER(OFFSET('Hygiene Data'!$D$6,0,10*ROW('Hygiene Data'!D149))),DR155="No",ISNUMBER(OFFSET('Hygiene Data'!$D$6,0,10*ROW('Hygiene Data'!D149)))),CONCATENATE("[",ROUND(OFFSET('Hygiene Data'!$D$6,0,10*ROW('Hygiene Data'!D149)),0),"]"),IF(AND(ISNUMBER(OFFSET('Hygiene Data'!$D$6,0,10*ROW('Hygiene Data'!D149))),DR155="",ISNUMBER(OFFSET('Hygiene Data'!$D$6,0,10*ROW('Hygiene Data'!D149)))),OFFSET('Hygiene Data'!$D$6,0,10*ROW('Hygiene Data'!D149)),NA())))</f>
        <v>#N/A</v>
      </c>
      <c r="BD155" s="254" t="e">
        <f ca="true">+IF(AND(ISNUMBER(OFFSET('Hygiene Data'!$D$8,0,10*ROW('Hygiene Data'!D149))),DS155="Yes"),OFFSET('Hygiene Data'!$D$8,0,10*ROW('Hygiene Data'!D149)),IF(AND(ISNUMBER(OFFSET('Hygiene Data'!$D$8,0,10*ROW('Hygiene Data'!D149))),DS155="No",ISNUMBER(OFFSET('Hygiene Data'!$D$8,0,10*ROW('Hygiene Data'!D149)))),CONCATENATE("[",ROUND(OFFSET('Hygiene Data'!$D$8,0,10*ROW('Hygiene Data'!D149)),0),"]"),IF(AND(ISNUMBER(OFFSET('Hygiene Data'!$D$8,0,10*ROW('Hygiene Data'!D149))),DS155="",ISNUMBER(OFFSET('Hygiene Data'!$D$8,0,10*ROW('Hygiene Data'!D149)))),OFFSET('Hygiene Data'!$D$8,0,10*ROW('Hygiene Data'!D149)),NA())))</f>
        <v>#N/A</v>
      </c>
      <c r="BE155" s="254" t="e">
        <f ca="true">+IF(AND(ISNUMBER(OFFSET('Hygiene Data'!$D$10,0,10*ROW('Hygiene Data'!D149))),DT155="Yes"),OFFSET('Hygiene Data'!$D$10,0,10*ROW('Hygiene Data'!D149)),IF(AND(ISNUMBER(OFFSET('Hygiene Data'!$D$10,0,10*ROW('Hygiene Data'!D149))),DT155="No",ISNUMBER(OFFSET('Hygiene Data'!$D$10,0,10*ROW('Hygiene Data'!D149)))),CONCATENATE("[",ROUND(OFFSET('Hygiene Data'!$D$10,0,10*ROW('Hygiene Data'!D149)),0),"]"),IF(AND(ISNUMBER(OFFSET('Hygiene Data'!$D$10,0,10*ROW('Hygiene Data'!D149))),DT155="",ISNUMBER(OFFSET('Hygiene Data'!$D$10,0,10*ROW('Hygiene Data'!D149)))),OFFSET('Hygiene Data'!$D$10,0,10*ROW('Hygiene Data'!D149)),NA())))</f>
        <v>#N/A</v>
      </c>
      <c r="BF155" s="254" t="e">
        <f ca="true">+IF(AND(ISNUMBER(OFFSET('Hygiene Data'!$E$6,0,10*ROW('Hygiene Data'!E149))),DU155="Yes"),OFFSET('Hygiene Data'!$E$6,0,10*ROW('Hygiene Data'!E149)),IF(AND(ISNUMBER(OFFSET('Hygiene Data'!$E$6,0,10*ROW('Hygiene Data'!E149))),DU155="No",ISNUMBER(OFFSET('Hygiene Data'!$E$6,0,10*ROW('Hygiene Data'!E149)))),CONCATENATE("[",ROUND(OFFSET('Hygiene Data'!$E$6,0,10*ROW('Hygiene Data'!E149)),0),"]"),IF(AND(ISNUMBER(OFFSET('Hygiene Data'!$E$6,0,10*ROW('Hygiene Data'!E149))),DU155="",ISNUMBER(OFFSET('Hygiene Data'!$E$6,0,10*ROW('Hygiene Data'!E149)))),OFFSET('Hygiene Data'!$E$6,0,10*ROW('Hygiene Data'!E149)),NA())))</f>
        <v>#N/A</v>
      </c>
      <c r="BG155" s="254" t="e">
        <f ca="true">+IF(AND(ISNUMBER(OFFSET('Hygiene Data'!$E$8,0,10*ROW('Hygiene Data'!E149))),DV155="Yes"),OFFSET('Hygiene Data'!$E$8,0,10*ROW('Hygiene Data'!E149)),IF(AND(ISNUMBER(OFFSET('Hygiene Data'!$E$8,0,10*ROW('Hygiene Data'!E149))),DV155="No",ISNUMBER(OFFSET('Hygiene Data'!$E$8,0,10*ROW('Hygiene Data'!E149)))),CONCATENATE("[",ROUND(OFFSET('Hygiene Data'!$E$8,0,10*ROW('Hygiene Data'!E149)),0),"]"),IF(AND(ISNUMBER(OFFSET('Hygiene Data'!$E$8,0,10*ROW('Hygiene Data'!E149))),DV155="",ISNUMBER(OFFSET('Hygiene Data'!$E$8,0,10*ROW('Hygiene Data'!E149)))),OFFSET('Hygiene Data'!$E$8,0,10*ROW('Hygiene Data'!E149)),NA())))</f>
        <v>#N/A</v>
      </c>
      <c r="BH155" s="254" t="e">
        <f ca="true">+IF(AND(ISNUMBER(OFFSET('Hygiene Data'!$E$10,0,10*ROW('Hygiene Data'!E149))),DW155="Yes"),OFFSET('Hygiene Data'!$E$10,0,10*ROW('Hygiene Data'!E149)),IF(AND(ISNUMBER(OFFSET('Hygiene Data'!$E$10,0,10*ROW('Hygiene Data'!E149))),DW155="No",ISNUMBER(OFFSET('Hygiene Data'!$E$10,0,10*ROW('Hygiene Data'!E149)))),CONCATENATE("[",ROUND(OFFSET('Hygiene Data'!$E$10,0,10*ROW('Hygiene Data'!E149)),0),"]"),IF(AND(ISNUMBER(OFFSET('Hygiene Data'!$E$10,0,10*ROW('Hygiene Data'!E149))),DW155="",ISNUMBER(OFFSET('Hygiene Data'!$E$10,0,10*ROW('Hygiene Data'!E149)))),OFFSET('Hygiene Data'!$E$10,0,10*ROW('Hygiene Data'!E149)),NA())))</f>
        <v>#N/A</v>
      </c>
      <c r="BI155" s="254" t="e">
        <f ca="true">+IF(AND(ISNUMBER(OFFSET('Hygiene Data'!$F$6,0,10*ROW('Hygiene Data'!F149))),DX155="Yes"),OFFSET('Hygiene Data'!$F$6,0,10*ROW('Hygiene Data'!F149)),IF(AND(ISNUMBER(OFFSET('Hygiene Data'!$F$6,0,10*ROW('Hygiene Data'!F149))),DX155="No",ISNUMBER(OFFSET('Hygiene Data'!$F$6,0,10*ROW('Hygiene Data'!F149)))),CONCATENATE("[",ROUND(OFFSET('Hygiene Data'!$F$6,0,10*ROW('Hygiene Data'!F149)),0),"]"),IF(AND(ISNUMBER(OFFSET('Hygiene Data'!$F$6,0,10*ROW('Hygiene Data'!F149))),DX155="",ISNUMBER(OFFSET('Hygiene Data'!$F$6,0,10*ROW('Hygiene Data'!F149)))),OFFSET('Hygiene Data'!$F$6,0,10*ROW('Hygiene Data'!F149)),NA())))</f>
        <v>#N/A</v>
      </c>
      <c r="BJ155" s="254" t="e">
        <f ca="true">+IF(AND(ISNUMBER(OFFSET('Hygiene Data'!$F$8,0,10*ROW('Hygiene Data'!F149))),DY155="Yes"),OFFSET('Hygiene Data'!$F$8,0,10*ROW('Hygiene Data'!F149)),IF(AND(ISNUMBER(OFFSET('Hygiene Data'!$F$8,0,10*ROW('Hygiene Data'!F149))),DY155="No",ISNUMBER(OFFSET('Hygiene Data'!$F$8,0,10*ROW('Hygiene Data'!F149)))),CONCATENATE("[",ROUND(OFFSET('Hygiene Data'!$F$8,0,10*ROW('Hygiene Data'!F149)),0),"]"),IF(AND(ISNUMBER(OFFSET('Hygiene Data'!$F$8,0,10*ROW('Hygiene Data'!F149))),DY155="",ISNUMBER(OFFSET('Hygiene Data'!$F$8,0,10*ROW('Hygiene Data'!F149)))),OFFSET('Hygiene Data'!$F$8,0,10*ROW('Hygiene Data'!F149)),NA())))</f>
        <v>#N/A</v>
      </c>
      <c r="BK155" s="254" t="e">
        <f ca="true">+IF(AND(ISNUMBER(OFFSET('Hygiene Data'!$F$10,0,10*ROW('Hygiene Data'!F149))),DZ155="Yes"),OFFSET('Hygiene Data'!$F$10,0,10*ROW('Hygiene Data'!F149)),IF(AND(ISNUMBER(OFFSET('Hygiene Data'!$F$10,0,10*ROW('Hygiene Data'!F149))),DZ155="No",ISNUMBER(OFFSET('Hygiene Data'!$F$10,0,10*ROW('Hygiene Data'!F149)))),CONCATENATE("[",ROUND(OFFSET('Hygiene Data'!$F$10,0,10*ROW('Hygiene Data'!F149)),0),"]"),IF(AND(ISNUMBER(OFFSET('Hygiene Data'!$F$10,0,10*ROW('Hygiene Data'!F149))),DZ155="",ISNUMBER(OFFSET('Hygiene Data'!$F$10,0,10*ROW('Hygiene Data'!F149)))),OFFSET('Hygiene Data'!$F$10,0,10*ROW('Hygiene Data'!F149)),NA())))</f>
        <v>#N/A</v>
      </c>
      <c r="BL155" s="254" t="e">
        <f ca="true">+IF(AND(ISNUMBER(OFFSET('Hygiene Data'!$G$6,0,10*ROW('Hygiene Data'!G149))),EA155="Yes"),OFFSET('Hygiene Data'!$G$6,0,10*ROW('Hygiene Data'!G149)),IF(AND(ISNUMBER(OFFSET('Hygiene Data'!$G$6,0,10*ROW('Hygiene Data'!G149))),EA155="No",ISNUMBER(OFFSET('Hygiene Data'!$G$6,0,10*ROW('Hygiene Data'!G149)))),CONCATENATE("[",ROUND(OFFSET('Hygiene Data'!$G$6,0,10*ROW('Hygiene Data'!G149)),0),"]"),IF(AND(ISNUMBER(OFFSET('Hygiene Data'!$G$6,0,10*ROW('Hygiene Data'!G149))),EA155="",ISNUMBER(OFFSET('Hygiene Data'!$G$6,0,10*ROW('Hygiene Data'!G149)))),OFFSET('Hygiene Data'!$G$6,0,10*ROW('Hygiene Data'!G149)),NA())))</f>
        <v>#N/A</v>
      </c>
      <c r="BM155" s="254" t="e">
        <f ca="true">+IF(AND(ISNUMBER(OFFSET('Hygiene Data'!$G$8,0,10*ROW('Hygiene Data'!G149))),EB155="Yes"),OFFSET('Hygiene Data'!$G$8,0,10*ROW('Hygiene Data'!G149)),IF(AND(ISNUMBER(OFFSET('Hygiene Data'!$G$8,0,10*ROW('Hygiene Data'!G149))),EB155="No",ISNUMBER(OFFSET('Hygiene Data'!$G$8,0,10*ROW('Hygiene Data'!G149)))),CONCATENATE("[",ROUND(OFFSET('Hygiene Data'!$G$8,0,10*ROW('Hygiene Data'!G149)),0),"]"),IF(AND(ISNUMBER(OFFSET('Hygiene Data'!$G$8,0,10*ROW('Hygiene Data'!G149))),EB155="",ISNUMBER(OFFSET('Hygiene Data'!$G$8,0,10*ROW('Hygiene Data'!G149)))),OFFSET('Hygiene Data'!$G$8,0,10*ROW('Hygiene Data'!G149)),NA())))</f>
        <v>#N/A</v>
      </c>
      <c r="BN155" s="254" t="e">
        <f ca="true">+IF(AND(ISNUMBER(OFFSET('Hygiene Data'!$G$10,0,10*ROW('Hygiene Data'!G149))),EC155="Yes"),OFFSET('Hygiene Data'!$G$10,0,10*ROW('Hygiene Data'!G149)),IF(AND(ISNUMBER(OFFSET('Hygiene Data'!$G$10,0,10*ROW('Hygiene Data'!G149))),EC155="No",ISNUMBER(OFFSET('Hygiene Data'!$G$10,0,10*ROW('Hygiene Data'!G149)))),CONCATENATE("[",ROUND(OFFSET('Hygiene Data'!$G$10,0,10*ROW('Hygiene Data'!G149)),0),"]"),IF(AND(ISNUMBER(OFFSET('Hygiene Data'!$G$10,0,10*ROW('Hygiene Data'!G149))),EC155="",ISNUMBER(OFFSET('Hygiene Data'!$G$10,0,10*ROW('Hygiene Data'!G149)))),OFFSET('Hygiene Data'!$G$10,0,10*ROW('Hygiene Data'!G149)),NA())))</f>
        <v>#N/A</v>
      </c>
      <c r="BO155" s="254" t="e">
        <f ca="true">+IF(AND(ISNUMBER(OFFSET('Hygiene Data'!$H$6,0,10*ROW('Hygiene Data'!H149))),ED155="Yes"),OFFSET('Hygiene Data'!$H$6,0,10*ROW('Hygiene Data'!H149)),IF(AND(ISNUMBER(OFFSET('Hygiene Data'!$H$6,0,10*ROW('Hygiene Data'!H149))),ED155="No",ISNUMBER(OFFSET('Hygiene Data'!$H$6,0,10*ROW('Hygiene Data'!H149)))),CONCATENATE("[",ROUND(OFFSET('Hygiene Data'!$H$6,0,10*ROW('Hygiene Data'!H149)),0),"]"),IF(AND(ISNUMBER(OFFSET('Hygiene Data'!$H$6,0,10*ROW('Hygiene Data'!H149))),ED155="",ISNUMBER(OFFSET('Hygiene Data'!$H$6,0,10*ROW('Hygiene Data'!H149)))),OFFSET('Hygiene Data'!$H$6,0,10*ROW('Hygiene Data'!H149)),NA())))</f>
        <v>#N/A</v>
      </c>
      <c r="BP155" s="254" t="e">
        <f ca="true">+IF(AND(ISNUMBER(OFFSET('Hygiene Data'!$H$8,0,10*ROW('Hygiene Data'!H149))),EE155="Yes"),OFFSET('Hygiene Data'!$H$8,0,10*ROW('Hygiene Data'!H149)),IF(AND(ISNUMBER(OFFSET('Hygiene Data'!$H$8,0,10*ROW('Hygiene Data'!H149))),EE155="No",ISNUMBER(OFFSET('Hygiene Data'!$H$8,0,10*ROW('Hygiene Data'!H149)))),CONCATENATE("[",ROUND(OFFSET('Hygiene Data'!$H$8,0,10*ROW('Hygiene Data'!H149)),0),"]"),IF(AND(ISNUMBER(OFFSET('Hygiene Data'!$H$8,0,10*ROW('Hygiene Data'!H149))),EE155="",ISNUMBER(OFFSET('Hygiene Data'!$H$8,0,10*ROW('Hygiene Data'!H149)))),OFFSET('Hygiene Data'!$H$8,0,10*ROW('Hygiene Data'!H149)),NA())))</f>
        <v>#N/A</v>
      </c>
      <c r="BQ155" s="254" t="e">
        <f ca="true">+IF(AND(ISNUMBER(OFFSET('Hygiene Data'!$H$10,0,10*ROW('Hygiene Data'!H149))),EF155="Yes"),OFFSET('Hygiene Data'!$H$10,0,10*ROW('Hygiene Data'!H149)),IF(AND(ISNUMBER(OFFSET('Hygiene Data'!$H$10,0,10*ROW('Hygiene Data'!H149))),EF155="No",ISNUMBER(OFFSET('Hygiene Data'!$H$10,0,10*ROW('Hygiene Data'!H149)))),CONCATENATE("[",ROUND(OFFSET('Hygiene Data'!$H$10,0,10*ROW('Hygiene Data'!H149)),0),"]"),IF(AND(ISNUMBER(OFFSET('Hygiene Data'!$H$10,0,10*ROW('Hygiene Data'!H149))),EF155="",ISNUMBER(OFFSET('Hygiene Data'!$H$10,0,10*ROW('Hygiene Data'!H149)))),OFFSET('Hygiene Data'!$H$10,0,10*ROW('Hygiene Data'!H149)),NA())))</f>
        <v>#N/A</v>
      </c>
      <c r="BS155" s="36" t="str">
        <f ca="true">+IF(OFFSET('Water Data'!$C$28,0,10*ROW('Water Data'!C149))="","",OFFSET('Water Data'!$C$28,0,10*ROW('Water Data'!C149)))</f>
        <v/>
      </c>
      <c r="BT155" s="36" t="str">
        <f ca="true">+IF(OFFSET('Water Data'!$C$29,0,10*ROW('Water Data'!C149))="","",OFFSET('Water Data'!$C$29,0,10*ROW('Water Data'!C149)))</f>
        <v/>
      </c>
      <c r="BU155" s="36" t="str">
        <f ca="true">+IF(OFFSET('Water Data'!$C$30,0,10*ROW('Water Data'!C149))="","",OFFSET('Water Data'!$C$30,0,10*ROW('Water Data'!C149)))</f>
        <v/>
      </c>
      <c r="BV155" s="36" t="str">
        <f ca="true">+IF(OFFSET('Water Data'!$D$28,0,10*ROW('Water Data'!D149))="","",OFFSET('Water Data'!$D$28,0,10*ROW('Water Data'!D149)))</f>
        <v/>
      </c>
      <c r="BW155" s="36" t="str">
        <f ca="true">+IF(OFFSET('Water Data'!$D$29,0,10*ROW('Water Data'!D149))="","",OFFSET('Water Data'!$D$29,0,10*ROW('Water Data'!D149)))</f>
        <v/>
      </c>
      <c r="BX155" s="36" t="str">
        <f ca="true">+IF(OFFSET('Water Data'!$D$30,0,10*ROW('Water Data'!D149))="","",OFFSET('Water Data'!$D$30,0,10*ROW('Water Data'!D149)))</f>
        <v/>
      </c>
      <c r="BY155" s="36" t="str">
        <f ca="true">+IF(OFFSET('Water Data'!$E$28,0,10*ROW('Water Data'!E149))="","",OFFSET('Water Data'!$E$28,0,10*ROW('Water Data'!E149)))</f>
        <v/>
      </c>
      <c r="BZ155" s="36" t="str">
        <f ca="true">+IF(OFFSET('Water Data'!$E$29,0,10*ROW('Water Data'!E149))="","",OFFSET('Water Data'!$E$29,0,10*ROW('Water Data'!E149)))</f>
        <v/>
      </c>
      <c r="CA155" s="36" t="str">
        <f ca="true">+IF(OFFSET('Water Data'!$E$30,0,10*ROW('Water Data'!E149))="","",OFFSET('Water Data'!$E$30,0,10*ROW('Water Data'!E149)))</f>
        <v/>
      </c>
      <c r="CB155" s="36" t="str">
        <f ca="true">+IF(OFFSET('Water Data'!$F$28,0,10*ROW('Water Data'!F149))="","",OFFSET('Water Data'!$F$28,0,10*ROW('Water Data'!F149)))</f>
        <v/>
      </c>
      <c r="CC155" s="36" t="str">
        <f ca="true">+IF(OFFSET('Water Data'!$F$29,0,10*ROW('Water Data'!F149))="","",OFFSET('Water Data'!$F$29,0,10*ROW('Water Data'!F149)))</f>
        <v/>
      </c>
      <c r="CD155" s="36" t="str">
        <f ca="true">+IF(OFFSET('Water Data'!$F$30,0,10*ROW('Water Data'!F149))="","",OFFSET('Water Data'!$F$30,0,10*ROW('Water Data'!F149)))</f>
        <v/>
      </c>
      <c r="CE155" s="36" t="str">
        <f ca="true">+IF(OFFSET('Water Data'!$G$28,0,10*ROW('Water Data'!G149))="","",OFFSET('Water Data'!$G$28,0,10*ROW('Water Data'!G149)))</f>
        <v/>
      </c>
      <c r="CF155" s="36" t="str">
        <f ca="true">+IF(OFFSET('Water Data'!$G$29,0,10*ROW('Water Data'!G149))="","",OFFSET('Water Data'!$G$29,0,10*ROW('Water Data'!G149)))</f>
        <v/>
      </c>
      <c r="CG155" s="36" t="str">
        <f ca="true">+IF(OFFSET('Water Data'!$G$30,0,10*ROW('Water Data'!G149))="","",OFFSET('Water Data'!$G$30,0,10*ROW('Water Data'!G149)))</f>
        <v/>
      </c>
      <c r="CH155" s="36" t="str">
        <f ca="true">+IF(OFFSET('Water Data'!$H$28,0,10*ROW('Water Data'!H149))="","",OFFSET('Water Data'!$H$28,0,10*ROW('Water Data'!H149)))</f>
        <v/>
      </c>
      <c r="CI155" s="36" t="str">
        <f ca="true">+IF(OFFSET('Water Data'!$H$29,0,10*ROW('Water Data'!H149))="","",OFFSET('Water Data'!$H$29,0,10*ROW('Water Data'!H149)))</f>
        <v/>
      </c>
      <c r="CJ155" s="36" t="str">
        <f ca="true">+IF(OFFSET('Water Data'!$H$30,0,10*ROW('Water Data'!H149))="","",OFFSET('Water Data'!$H$30,0,10*ROW('Water Data'!H149)))</f>
        <v/>
      </c>
      <c r="CK155" s="36" t="str">
        <f ca="true">+IF(OFFSET('Sanitation Data'!$C$29,0,10*ROW('Sanitation Data'!C149))="","",OFFSET('Sanitation Data'!$C$29,0,10*ROW('Sanitation Data'!C149)))</f>
        <v/>
      </c>
      <c r="CL155" s="36" t="str">
        <f ca="true">+IF(OFFSET('Sanitation Data'!$C$30,0,10*ROW('Sanitation Data'!C149))="","",OFFSET('Sanitation Data'!$C$30,0,10*ROW('Sanitation Data'!C149)))</f>
        <v/>
      </c>
      <c r="CM155" s="36" t="str">
        <f ca="true">+IF(OFFSET('Sanitation Data'!$C$31,0,10*ROW('Sanitation Data'!C149))="","",OFFSET('Sanitation Data'!$C$31,0,10*ROW('Sanitation Data'!C149)))</f>
        <v/>
      </c>
      <c r="CN155" s="36" t="str">
        <f ca="true">+IF(OFFSET('Sanitation Data'!$C$32,0,10*ROW('Sanitation Data'!C149))="","",OFFSET('Sanitation Data'!$C$32,0,10*ROW('Sanitation Data'!C149)))</f>
        <v/>
      </c>
      <c r="CO155" s="36" t="str">
        <f ca="true">+IF(OFFSET('Sanitation Data'!$C$33,0,10*ROW('Sanitation Data'!C149))="","",OFFSET('Sanitation Data'!$C$33,0,10*ROW('Sanitation Data'!C149)))</f>
        <v/>
      </c>
      <c r="CP155" s="36" t="str">
        <f ca="true">+IF(OFFSET('Sanitation Data'!$D$29,0,10*ROW('Sanitation Data'!D149))="","",OFFSET('Sanitation Data'!$D$29,0,10*ROW('Sanitation Data'!D149)))</f>
        <v/>
      </c>
      <c r="CQ155" s="36" t="str">
        <f ca="true">+IF(OFFSET('Sanitation Data'!$D$30,0,10*ROW('Sanitation Data'!D149))="","",OFFSET('Sanitation Data'!$D$30,0,10*ROW('Sanitation Data'!D149)))</f>
        <v/>
      </c>
      <c r="CR155" s="36" t="str">
        <f ca="true">+IF(OFFSET('Sanitation Data'!$D$31,0,10*ROW('Sanitation Data'!D149))="","",OFFSET('Sanitation Data'!$D$31,0,10*ROW('Sanitation Data'!D149)))</f>
        <v/>
      </c>
      <c r="CS155" s="36" t="str">
        <f ca="true">+IF(OFFSET('Sanitation Data'!$D$32,0,10*ROW('Sanitation Data'!D149))="","",OFFSET('Sanitation Data'!$D$32,0,10*ROW('Sanitation Data'!D149)))</f>
        <v/>
      </c>
      <c r="CT155" s="36" t="str">
        <f ca="true">+IF(OFFSET('Sanitation Data'!$D$33,0,10*ROW('Sanitation Data'!D149))="","",OFFSET('Sanitation Data'!$D$33,0,10*ROW('Sanitation Data'!D149)))</f>
        <v/>
      </c>
      <c r="CU155" s="36" t="str">
        <f ca="true">+IF(OFFSET('Sanitation Data'!$E$29,0,10*ROW('Sanitation Data'!E149))="","",OFFSET('Sanitation Data'!$E$29,0,10*ROW('Sanitation Data'!E149)))</f>
        <v/>
      </c>
      <c r="CV155" s="36" t="str">
        <f ca="true">+IF(OFFSET('Sanitation Data'!$E$30,0,10*ROW('Sanitation Data'!E149))="","",OFFSET('Sanitation Data'!$E$30,0,10*ROW('Sanitation Data'!E149)))</f>
        <v/>
      </c>
      <c r="CW155" s="36" t="str">
        <f ca="true">+IF(OFFSET('Sanitation Data'!$E$31,0,10*ROW('Sanitation Data'!E149))="","",OFFSET('Sanitation Data'!$E$31,0,10*ROW('Sanitation Data'!E149)))</f>
        <v/>
      </c>
      <c r="CX155" s="36" t="str">
        <f ca="true">+IF(OFFSET('Sanitation Data'!$E$32,0,10*ROW('Sanitation Data'!E149))="","",OFFSET('Sanitation Data'!$E$32,0,10*ROW('Sanitation Data'!E149)))</f>
        <v/>
      </c>
      <c r="CY155" s="36" t="str">
        <f ca="true">+IF(OFFSET('Sanitation Data'!$E$33,0,10*ROW('Sanitation Data'!E149))="","",OFFSET('Sanitation Data'!$E$33,0,10*ROW('Sanitation Data'!E149)))</f>
        <v/>
      </c>
      <c r="CZ155" s="36" t="str">
        <f ca="true">+IF(OFFSET('Sanitation Data'!$F$29,0,10*ROW('Sanitation Data'!F149))="","",OFFSET('Sanitation Data'!$F$29,0,10*ROW('Sanitation Data'!F149)))</f>
        <v/>
      </c>
      <c r="DA155" s="36" t="str">
        <f ca="true">+IF(OFFSET('Sanitation Data'!$F$30,0,10*ROW('Sanitation Data'!F149))="","",OFFSET('Sanitation Data'!$F$30,0,10*ROW('Sanitation Data'!F149)))</f>
        <v/>
      </c>
      <c r="DB155" s="36" t="str">
        <f ca="true">+IF(OFFSET('Sanitation Data'!$F$31,0,10*ROW('Sanitation Data'!F149))="","",OFFSET('Sanitation Data'!$F$31,0,10*ROW('Sanitation Data'!F149)))</f>
        <v/>
      </c>
      <c r="DC155" s="36" t="str">
        <f ca="true">+IF(OFFSET('Sanitation Data'!$F$32,0,10*ROW('Sanitation Data'!F149))="","",OFFSET('Sanitation Data'!$F$32,0,10*ROW('Sanitation Data'!F149)))</f>
        <v/>
      </c>
      <c r="DD155" s="36" t="str">
        <f ca="true">+IF(OFFSET('Sanitation Data'!$F$33,0,10*ROW('Sanitation Data'!F149))="","",OFFSET('Sanitation Data'!$F$33,0,10*ROW('Sanitation Data'!F149)))</f>
        <v/>
      </c>
      <c r="DE155" s="36" t="str">
        <f ca="true">+IF(OFFSET('Sanitation Data'!$G$29,0,10*ROW('Sanitation Data'!G149))="","",OFFSET('Sanitation Data'!$G$29,0,10*ROW('Sanitation Data'!G149)))</f>
        <v/>
      </c>
      <c r="DF155" s="36" t="str">
        <f ca="true">+IF(OFFSET('Sanitation Data'!$G$30,0,10*ROW('Sanitation Data'!G149))="","",OFFSET('Sanitation Data'!$G$30,0,10*ROW('Sanitation Data'!G149)))</f>
        <v/>
      </c>
      <c r="DG155" s="36" t="str">
        <f ca="true">+IF(OFFSET('Sanitation Data'!$G$31,0,10*ROW('Sanitation Data'!G149))="","",OFFSET('Sanitation Data'!$G$31,0,10*ROW('Sanitation Data'!G149)))</f>
        <v/>
      </c>
      <c r="DH155" s="36" t="str">
        <f ca="true">+IF(OFFSET('Sanitation Data'!$G$32,0,10*ROW('Sanitation Data'!G149))="","",OFFSET('Sanitation Data'!$G$32,0,10*ROW('Sanitation Data'!G149)))</f>
        <v/>
      </c>
      <c r="DI155" s="36" t="str">
        <f ca="true">+IF(OFFSET('Sanitation Data'!$G$33,0,10*ROW('Sanitation Data'!G149))="","",OFFSET('Sanitation Data'!$G$33,0,10*ROW('Sanitation Data'!G149)))</f>
        <v/>
      </c>
      <c r="DJ155" s="36" t="str">
        <f ca="true">+IF(OFFSET('Sanitation Data'!$H$29,0,10*ROW('Sanitation Data'!H149))="","",OFFSET('Sanitation Data'!$H$29,0,10*ROW('Sanitation Data'!H149)))</f>
        <v/>
      </c>
      <c r="DK155" s="36" t="str">
        <f ca="true">+IF(OFFSET('Sanitation Data'!$H$30,0,10*ROW('Sanitation Data'!H149))="","",OFFSET('Sanitation Data'!$H$30,0,10*ROW('Sanitation Data'!H149)))</f>
        <v/>
      </c>
      <c r="DL155" s="36" t="str">
        <f ca="true">+IF(OFFSET('Sanitation Data'!$H$31,0,10*ROW('Sanitation Data'!H149))="","",OFFSET('Sanitation Data'!$H$31,0,10*ROW('Sanitation Data'!H149)))</f>
        <v/>
      </c>
      <c r="DM155" s="36" t="str">
        <f ca="true">+IF(OFFSET('Sanitation Data'!$H$32,0,10*ROW('Sanitation Data'!H149))="","",OFFSET('Sanitation Data'!$H$32,0,10*ROW('Sanitation Data'!H149)))</f>
        <v/>
      </c>
      <c r="DN155" s="36" t="str">
        <f ca="true">+IF(OFFSET('Sanitation Data'!$H$33,0,10*ROW('Sanitation Data'!H149))="","",OFFSET('Sanitation Data'!$H$33,0,10*ROW('Sanitation Data'!H149)))</f>
        <v/>
      </c>
      <c r="DO155" s="36" t="str">
        <f ca="true">+IF(OFFSET('Hygiene Data'!$C$12,0,10*ROW('Hygiene Data'!C149))="","",OFFSET('Hygiene Data'!$C$12,0,10*ROW('Hygiene Data'!C149)))</f>
        <v/>
      </c>
      <c r="DP155" s="36" t="str">
        <f ca="true">+IF(OFFSET('Hygiene Data'!$C$13,0,10*ROW('Hygiene Data'!C149))="","",OFFSET('Hygiene Data'!$C$13,0,10*ROW('Hygiene Data'!C149)))</f>
        <v/>
      </c>
      <c r="DQ155" s="36" t="str">
        <f ca="true">+IF(OFFSET('Hygiene Data'!$C$14,0,10*ROW('Hygiene Data'!C149))="","",OFFSET('Hygiene Data'!$C$14,0,10*ROW('Hygiene Data'!C149)))</f>
        <v/>
      </c>
      <c r="DR155" s="36" t="str">
        <f ca="true">+IF(OFFSET('Hygiene Data'!$D$12,0,10*ROW('Hygiene Data'!D149))="","",OFFSET('Hygiene Data'!$D$12,0,10*ROW('Hygiene Data'!D149)))</f>
        <v/>
      </c>
      <c r="DS155" s="36" t="str">
        <f ca="true">+IF(OFFSET('Hygiene Data'!$D$13,0,10*ROW('Hygiene Data'!D149))="","",OFFSET('Hygiene Data'!$D$13,0,10*ROW('Hygiene Data'!D149)))</f>
        <v/>
      </c>
      <c r="DT155" s="36" t="str">
        <f ca="true">+IF(OFFSET('Hygiene Data'!$D$14,0,10*ROW('Hygiene Data'!D149))="","",OFFSET('Hygiene Data'!$D$14,0,10*ROW('Hygiene Data'!D149)))</f>
        <v/>
      </c>
      <c r="DU155" s="36" t="str">
        <f ca="true">+IF(OFFSET('Hygiene Data'!$E$12,0,10*ROW('Hygiene Data'!E149))="","",OFFSET('Hygiene Data'!$E$12,0,10*ROW('Hygiene Data'!E149)))</f>
        <v/>
      </c>
      <c r="DV155" s="36" t="str">
        <f ca="true">+IF(OFFSET('Hygiene Data'!$E$13,0,10*ROW('Hygiene Data'!E149))="","",OFFSET('Hygiene Data'!$E$13,0,10*ROW('Hygiene Data'!E149)))</f>
        <v/>
      </c>
      <c r="DW155" s="36" t="str">
        <f ca="true">+IF(OFFSET('Hygiene Data'!$E$14,0,10*ROW('Hygiene Data'!E149))="","",OFFSET('Hygiene Data'!$E$14,0,10*ROW('Hygiene Data'!E149)))</f>
        <v/>
      </c>
      <c r="DX155" s="36" t="str">
        <f ca="true">+IF(OFFSET('Hygiene Data'!$F$12,0,10*ROW('Hygiene Data'!F149))="","",OFFSET('Hygiene Data'!$F$12,0,10*ROW('Hygiene Data'!F149)))</f>
        <v/>
      </c>
      <c r="DY155" s="36" t="str">
        <f ca="true">+IF(OFFSET('Hygiene Data'!$F$13,0,10*ROW('Hygiene Data'!F149))="","",OFFSET('Hygiene Data'!$F$13,0,10*ROW('Hygiene Data'!F149)))</f>
        <v/>
      </c>
      <c r="DZ155" s="36" t="str">
        <f ca="true">+IF(OFFSET('Hygiene Data'!$F$14,0,10*ROW('Hygiene Data'!F149))="","",OFFSET('Hygiene Data'!$F$14,0,10*ROW('Hygiene Data'!F149)))</f>
        <v/>
      </c>
      <c r="EA155" s="36" t="str">
        <f ca="true">+IF(OFFSET('Hygiene Data'!$G$12,0,10*ROW('Hygiene Data'!G149))="","",OFFSET('Hygiene Data'!$G$12,0,10*ROW('Hygiene Data'!G149)))</f>
        <v/>
      </c>
      <c r="EB155" s="36" t="str">
        <f ca="true">+IF(OFFSET('Hygiene Data'!$G$13,0,10*ROW('Hygiene Data'!G149))="","",OFFSET('Hygiene Data'!$G$13,0,10*ROW('Hygiene Data'!G149)))</f>
        <v/>
      </c>
      <c r="EC155" s="36" t="str">
        <f ca="true">+IF(OFFSET('Hygiene Data'!$G$14,0,10*ROW('Hygiene Data'!G149))="","",OFFSET('Hygiene Data'!$G$14,0,10*ROW('Hygiene Data'!G149)))</f>
        <v/>
      </c>
      <c r="ED155" s="36" t="str">
        <f ca="true">+IF(OFFSET('Hygiene Data'!$H$12,0,10*ROW('Hygiene Data'!H149))="","",OFFSET('Hygiene Data'!$H$12,0,10*ROW('Hygiene Data'!H149)))</f>
        <v/>
      </c>
      <c r="EE155" s="36" t="str">
        <f ca="true">+IF(OFFSET('Hygiene Data'!$H$13,0,10*ROW('Hygiene Data'!H149))="","",OFFSET('Hygiene Data'!$H$13,0,10*ROW('Hygiene Data'!H149)))</f>
        <v/>
      </c>
      <c r="EF155" s="36" t="str">
        <f ca="true">+IF(OFFSET('Hygiene Data'!$H$14,0,10*ROW('Hygiene Data'!H149))="","",OFFSET('Hygiene Data'!$H$14,0,10*ROW('Hygiene Data'!H149)))</f>
        <v/>
      </c>
    </row>
    <row r="156" x14ac:dyDescent="0.2">
      <c r="A156" s="59" t="str">
        <f ca="true">+IF(OFFSET('Water Data'!$B$1,0,10*ROW('Water Data'!B153))="","",OFFSET('Water Data'!$B$1,0,10*ROW('Water Data'!B153)))</f>
        <v/>
      </c>
      <c r="B156" s="59" t="str">
        <f ca="true">+IF(OFFSET('Water Data'!$A$3,0,10*ROW('Water Data'!A153))="","",OFFSET('Water Data'!$A$3,0,10*ROW('Water Data'!A153)))</f>
        <v/>
      </c>
      <c r="C156" s="59" t="str">
        <f ca="true">+IF(OFFSET('Water Data'!$C$3,0,10*ROW('Water Data'!C153))="","",OFFSET('Water Data'!$C$3,0,10*ROW('Water Data'!C153)))</f>
        <v/>
      </c>
      <c r="D156" s="252" t="e">
        <f ca="true">+IF(AND(ISNUMBER(OFFSET('Water Data'!$C$5,0,10*ROW('Water Data'!C150))),BS156="Yes"),100-OFFSET('Water Data'!$C$5,0,10*ROW('Water Data'!C150)),IF(AND(ISNUMBER(OFFSET('Water Data'!$C$5,0,10*ROW('Water Data'!C150))),BS156="No",ISNUMBER(OFFSET('Water Data'!$C$5,0,10*ROW('Water Data'!C150)))),CONCATENATE("[",ROUND(100-OFFSET('Water Data'!$C$5,0,10*ROW('Water Data'!C150)),0),"]"),IF(AND(ISNUMBER(OFFSET('Water Data'!$C$5,0,10*ROW('Water Data'!C150))),BS156="",ISNUMBER(OFFSET('Water Data'!$C$5,0,10*ROW('Water Data'!C150)))),100-OFFSET('Water Data'!$C$5,0,10*ROW('Water Data'!C150)),NA())))</f>
        <v>#N/A</v>
      </c>
      <c r="E156" s="252" t="e">
        <f ca="true">+IF(AND(ISNUMBER(OFFSET('Water Data'!$C$7,0,10*ROW('Water Data'!D150))),BT156="Yes"),OFFSET('Water Data'!$C$7,0,10*ROW('Water Data'!C150)),IF(AND(ISNUMBER(OFFSET('Water Data'!$C$7,0,10*ROW('Water Data'!C150))),BT156="No",ISNUMBER(OFFSET('Water Data'!$C$7,0,10*ROW('Water Data'!C150)))),CONCATENATE("[",ROUND(OFFSET('Water Data'!$C$7,0,10*ROW('Water Data'!C150)),0),"]"),IF(AND(ISNUMBER(OFFSET('Water Data'!$C$7,0,10*ROW('Water Data'!C150))),BT156="",ISNUMBER(OFFSET('Water Data'!$C$7,0,10*ROW('Water Data'!C150)))),OFFSET('Water Data'!$C$7,0,10*ROW('Water Data'!C150)),NA())))</f>
        <v>#N/A</v>
      </c>
      <c r="F156" s="252" t="e">
        <f ca="true">+IF(AND(ISNUMBER(OFFSET('Water Data'!$C$10,0,10*ROW('Water Data'!C150))),BU156="Yes"),OFFSET('Water Data'!$C$10,0,10*ROW('Water Data'!C150)),IF(AND(ISNUMBER(OFFSET('Water Data'!$C$10,0,10*ROW('Water Data'!C150))),BU156="No",ISNUMBER(OFFSET('Water Data'!$C$10,0,10*ROW('Water Data'!C150)))),CONCATENATE("[",ROUND(OFFSET('Water Data'!$C$10,0,10*ROW('Water Data'!C150)),0),"]"),IF(AND(ISNUMBER(OFFSET('Water Data'!$C$10,0,10*ROW('Water Data'!C150))),BU156="",ISNUMBER(OFFSET('Water Data'!$C$10,0,10*ROW('Water Data'!C150)))),OFFSET('Water Data'!$C$10,0,10*ROW('Water Data'!C150)),NA())))</f>
        <v>#N/A</v>
      </c>
      <c r="G156" s="252" t="e">
        <f ca="true">+IF(AND(ISNUMBER(OFFSET('Water Data'!$D$5,0,10*ROW('Water Data'!D150))),BV156="Yes"),100-OFFSET('Water Data'!$D$5,0,10*ROW('Water Data'!D150)),IF(AND(ISNUMBER(OFFSET('Water Data'!$D$5,0,10*ROW('Water Data'!D150))),BV156="No",ISNUMBER(OFFSET('Water Data'!$D$5,0,10*ROW('Water Data'!D150)))),CONCATENATE("[",ROUND(100-OFFSET('Water Data'!$D$5,0,10*ROW('Water Data'!D150)),0),"]"),IF(AND(ISNUMBER(OFFSET('Water Data'!$D$5,0,10*ROW('Water Data'!D150))),BV156="",ISNUMBER(OFFSET('Water Data'!$D$5,0,10*ROW('Water Data'!D150)))),100-OFFSET('Water Data'!$D$5,0,10*ROW('Water Data'!D150)),NA())))</f>
        <v>#N/A</v>
      </c>
      <c r="H156" s="252" t="e">
        <f ca="true">+IF(AND(ISNUMBER(OFFSET('Water Data'!$D$7,0,10*ROW('Water Data'!D150))),BW156="Yes"),OFFSET('Water Data'!$D$7,0,10*ROW('Water Data'!D150)),IF(AND(ISNUMBER(OFFSET('Water Data'!$D$7,0,10*ROW('Water Data'!D150))),BW156="No",ISNUMBER(OFFSET('Water Data'!$D$7,0,10*ROW('Water Data'!D150)))),CONCATENATE("[",ROUND(OFFSET('Water Data'!$C$7,0,10*ROW('Water Data'!D150)),0),"]"),IF(AND(ISNUMBER(OFFSET('Water Data'!$D$7,0,10*ROW('Water Data'!D150))),BW156="",ISNUMBER(OFFSET('Water Data'!$D$7,0,10*ROW('Water Data'!D150)))),OFFSET('Water Data'!$D$7,0,10*ROW('Water Data'!D150)),NA())))</f>
        <v>#N/A</v>
      </c>
      <c r="I156" s="252" t="e">
        <f ca="true">+IF(AND(ISNUMBER(OFFSET('Water Data'!$D$10,0,10*ROW('Water Data'!D150))),BX156="Yes"),OFFSET('Water Data'!$D$10,0,10*ROW('Water Data'!D150)),IF(AND(ISNUMBER(OFFSET('Water Data'!$D$10,0,10*ROW('Water Data'!D150))),BX156="No",ISNUMBER(OFFSET('Water Data'!$D$10,0,10*ROW('Water Data'!D150)))),CONCATENATE("[",ROUND(OFFSET('Water Data'!$D$10,0,10*ROW('Water Data'!D150)),0),"]"),IF(AND(ISNUMBER(OFFSET('Water Data'!$D$10,0,10*ROW('Water Data'!D150))),BX156="",ISNUMBER(OFFSET('Water Data'!$D$10,0,10*ROW('Water Data'!D150)))),OFFSET('Water Data'!$D$10,0,10*ROW('Water Data'!D150)),NA())))</f>
        <v>#N/A</v>
      </c>
      <c r="J156" s="252" t="e">
        <f ca="true">+IF(AND(ISNUMBER(OFFSET('Water Data'!$E$5,0,10*ROW('Water Data'!E150))),BY156="Yes"),100-OFFSET('Water Data'!$E$5,0,10*ROW('Water Data'!E150)),IF(AND(ISNUMBER(OFFSET('Water Data'!$E$5,0,10*ROW('Water Data'!E150))),BY156="No",ISNUMBER(OFFSET('Water Data'!$E$5,0,10*ROW('Water Data'!E150)))),CONCATENATE("[",ROUND(100-OFFSET('Water Data'!$E$5,0,10*ROW('Water Data'!E150)),0),"]"),IF(AND(ISNUMBER(OFFSET('Water Data'!$E$5,0,10*ROW('Water Data'!E150))),BY156="",ISNUMBER(OFFSET('Water Data'!$E$5,0,10*ROW('Water Data'!E150)))),100-OFFSET('Water Data'!$E$5,0,10*ROW('Water Data'!E150)),NA())))</f>
        <v>#N/A</v>
      </c>
      <c r="K156" s="252" t="e">
        <f ca="true">+IF(AND(ISNUMBER(OFFSET('Water Data'!$E$7,0,10*ROW('Water Data'!E150))),BZ156="Yes"),OFFSET('Water Data'!$E$7,0,10*ROW('Water Data'!E150)),IF(AND(ISNUMBER(OFFSET('Water Data'!$E$7,0,10*ROW('Water Data'!E150))),BZ156="No",ISNUMBER(OFFSET('Water Data'!$E$7,0,10*ROW('Water Data'!E150)))),CONCATENATE("[",ROUND(OFFSET('Water Data'!$E$7,0,10*ROW('Water Data'!E150)),0),"]"),IF(AND(ISNUMBER(OFFSET('Water Data'!$E$7,0,10*ROW('Water Data'!E150))),BZ156="",ISNUMBER(OFFSET('Water Data'!$E$7,0,10*ROW('Water Data'!E150)))),OFFSET('Water Data'!$E$7,0,10*ROW('Water Data'!E150)),NA())))</f>
        <v>#N/A</v>
      </c>
      <c r="L156" s="252" t="e">
        <f ca="true">+IF(AND(ISNUMBER(OFFSET('Water Data'!$E$10,0,10*ROW('Water Data'!E150))),CA156="Yes"),OFFSET('Water Data'!$E$10,0,10*ROW('Water Data'!E150)),IF(AND(ISNUMBER(OFFSET('Water Data'!$E$10,0,10*ROW('Water Data'!E150))),CA156="No",ISNUMBER(OFFSET('Water Data'!$E$10,0,10*ROW('Water Data'!E150)))),CONCATENATE("[",ROUND(OFFSET('Water Data'!$E$10,0,10*ROW('Water Data'!E150)),0),"]"),IF(AND(ISNUMBER(OFFSET('Water Data'!$E$10,0,10*ROW('Water Data'!E150))),CA156="",ISNUMBER(OFFSET('Water Data'!$E$10,0,10*ROW('Water Data'!E150)))),OFFSET('Water Data'!$E$10,0,10*ROW('Water Data'!E150)),NA())))</f>
        <v>#N/A</v>
      </c>
      <c r="M156" s="252" t="e">
        <f ca="true">+IF(AND(ISNUMBER(OFFSET('Water Data'!$F$5,0,10*ROW('Water Data'!F150))),CB156="Yes"),100-OFFSET('Water Data'!$F$5,0,10*ROW('Water Data'!F150)),IF(AND(ISNUMBER(OFFSET('Water Data'!$F$5,0,10*ROW('Water Data'!F150))),CB156="No",ISNUMBER(OFFSET('Water Data'!$F$5,0,10*ROW('Water Data'!F150)))),CONCATENATE("[",ROUND(100-OFFSET('Water Data'!$F$5,0,10*ROW('Water Data'!F150)),0),"]"),IF(AND(ISNUMBER(OFFSET('Water Data'!$F$5,0,10*ROW('Water Data'!F150))),CB156="",ISNUMBER(OFFSET('Water Data'!$F$5,0,10*ROW('Water Data'!F150)))),100-OFFSET('Water Data'!$F$5,0,10*ROW('Water Data'!F150)),NA())))</f>
        <v>#N/A</v>
      </c>
      <c r="N156" s="252" t="e">
        <f ca="true">+IF(AND(ISNUMBER(OFFSET('Water Data'!$F$7,0,10*ROW('Water Data'!F150))),CC156="Yes"),OFFSET('Water Data'!$F$7,0,10*ROW('Water Data'!F150)),IF(AND(ISNUMBER(OFFSET('Water Data'!$F$7,0,10*ROW('Water Data'!F150))),CC156="No",ISNUMBER(OFFSET('Water Data'!$F$7,0,10*ROW('Water Data'!F150)))),CONCATENATE("[",ROUND(OFFSET('Water Data'!$F$7,0,10*ROW('Water Data'!F150)),0),"]"),IF(AND(ISNUMBER(OFFSET('Water Data'!$F$7,0,10*ROW('Water Data'!F150))),CC156="",ISNUMBER(OFFSET('Water Data'!$F$7,0,10*ROW('Water Data'!F150)))),OFFSET('Water Data'!$F$7,0,10*ROW('Water Data'!F150)),NA())))</f>
        <v>#N/A</v>
      </c>
      <c r="O156" s="252" t="e">
        <f ca="true">+IF(AND(ISNUMBER(OFFSET('Water Data'!$F$10,0,10*ROW('Water Data'!F150))),CD156="Yes"),OFFSET('Water Data'!$F$10,0,10*ROW('Water Data'!F150)),IF(AND(ISNUMBER(OFFSET('Water Data'!$F$10,0,10*ROW('Water Data'!F150))),CD156="No",ISNUMBER(OFFSET('Water Data'!$F$10,0,10*ROW('Water Data'!F150)))),CONCATENATE("[",ROUND(OFFSET('Water Data'!$F$10,0,10*ROW('Water Data'!F150)),0),"]"),IF(AND(ISNUMBER(OFFSET('Water Data'!$F$10,0,10*ROW('Water Data'!F150))),CD156="",ISNUMBER(OFFSET('Water Data'!$F$10,0,10*ROW('Water Data'!F150)))),OFFSET('Water Data'!$F$10,0,10*ROW('Water Data'!F150)),NA())))</f>
        <v>#N/A</v>
      </c>
      <c r="P156" s="252" t="e">
        <f ca="true">+IF(AND(ISNUMBER(OFFSET('Water Data'!$G$5,0,10*ROW('Water Data'!G150))),CE156="Yes"),100-OFFSET('Water Data'!$G$5,0,10*ROW('Water Data'!G150)),IF(AND(ISNUMBER(OFFSET('Water Data'!$G$5,0,10*ROW('Water Data'!G150))),CE156="No",ISNUMBER(OFFSET('Water Data'!$G$5,0,10*ROW('Water Data'!G150)))),CONCATENATE("[",ROUND(100-OFFSET('Water Data'!$G$5,0,10*ROW('Water Data'!G150)),0),"]"),IF(AND(ISNUMBER(OFFSET('Water Data'!$G$5,0,10*ROW('Water Data'!G150))),CE156="",ISNUMBER(OFFSET('Water Data'!$G$5,0,10*ROW('Water Data'!G150)))),100-OFFSET('Water Data'!$G$5,0,10*ROW('Water Data'!G150)),NA())))</f>
        <v>#N/A</v>
      </c>
      <c r="Q156" s="252" t="e">
        <f ca="true">+IF(AND(ISNUMBER(OFFSET('Water Data'!$G$7,0,10*ROW('Water Data'!G150))),CF156="Yes"),OFFSET('Water Data'!$G$7,0,10*ROW('Water Data'!G150)),IF(AND(ISNUMBER(OFFSET('Water Data'!$G$7,0,10*ROW('Water Data'!G150))),CF156="No",ISNUMBER(OFFSET('Water Data'!$G$7,0,10*ROW('Water Data'!G150)))),CONCATENATE("[",ROUND(OFFSET('Water Data'!$G$7,0,10*ROW('Water Data'!G150)),0),"]"),IF(AND(ISNUMBER(OFFSET('Water Data'!$G$7,0,10*ROW('Water Data'!G150))),CF156="",ISNUMBER(OFFSET('Water Data'!$G$7,0,10*ROW('Water Data'!G150)))),OFFSET('Water Data'!$G$7,0,10*ROW('Water Data'!G150)),NA())))</f>
        <v>#N/A</v>
      </c>
      <c r="R156" s="252" t="e">
        <f ca="true">+IF(AND(ISNUMBER(OFFSET('Water Data'!$G$10,0,10*ROW('Water Data'!G150))),CG156="Yes"),OFFSET('Water Data'!$G$10,0,10*ROW('Water Data'!G150)),IF(AND(ISNUMBER(OFFSET('Water Data'!$G$10,0,10*ROW('Water Data'!G150))),CG156="No",ISNUMBER(OFFSET('Water Data'!$G$10,0,10*ROW('Water Data'!G150)))),CONCATENATE("[",ROUND(OFFSET('Water Data'!$G$10,0,10*ROW('Water Data'!G150)),0),"]"),IF(AND(ISNUMBER(OFFSET('Water Data'!$G$10,0,10*ROW('Water Data'!G150))),CG156="",ISNUMBER(OFFSET('Water Data'!$G$10,0,10*ROW('Water Data'!G150)))),OFFSET('Water Data'!$G$10,0,10*ROW('Water Data'!G150)),NA())))</f>
        <v>#N/A</v>
      </c>
      <c r="S156" s="252" t="e">
        <f ca="true">+IF(AND(ISNUMBER(OFFSET('Water Data'!$H$5,0,10*ROW('Water Data'!H150))),CH156="Yes"),100-OFFSET('Water Data'!$H$5,0,10*ROW('Water Data'!H150)),IF(AND(ISNUMBER(OFFSET('Water Data'!$H$5,0,10*ROW('Water Data'!H150))),CH156="No",ISNUMBER(OFFSET('Water Data'!$H$5,0,10*ROW('Water Data'!H150)))),CONCATENATE("[",ROUND(100-OFFSET('Water Data'!$H$5,0,10*ROW('Water Data'!H150)),0),"]"),IF(AND(ISNUMBER(OFFSET('Water Data'!$H$5,0,10*ROW('Water Data'!H150))),CH156="",ISNUMBER(OFFSET('Water Data'!$H$5,0,10*ROW('Water Data'!H150)))),100-OFFSET('Water Data'!$H$5,0,10*ROW('Water Data'!H150)),NA())))</f>
        <v>#N/A</v>
      </c>
      <c r="T156" s="252" t="e">
        <f ca="true">+IF(AND(ISNUMBER(OFFSET('Water Data'!$H$7,0,10*ROW('Water Data'!H150))),CI156="Yes"),OFFSET('Water Data'!$H$7,0,10*ROW('Water Data'!H150)),IF(AND(ISNUMBER(OFFSET('Water Data'!$H$7,0,10*ROW('Water Data'!H150))),CI156="No",ISNUMBER(OFFSET('Water Data'!$H$7,0,10*ROW('Water Data'!H150)))),CONCATENATE("[",ROUND(OFFSET('Water Data'!$H$7,0,10*ROW('Water Data'!H150)),0),"]"),IF(AND(ISNUMBER(OFFSET('Water Data'!$H$7,0,10*ROW('Water Data'!H150))),CI156="",ISNUMBER(OFFSET('Water Data'!$H$7,0,10*ROW('Water Data'!H150)))),OFFSET('Water Data'!$H$7,0,10*ROW('Water Data'!H150)),NA())))</f>
        <v>#N/A</v>
      </c>
      <c r="U156" s="252" t="e">
        <f ca="true">+IF(AND(ISNUMBER(OFFSET('Water Data'!$H$10,0,10*ROW('Water Data'!H150))),CJ156="Yes"),OFFSET('Water Data'!$H$10,0,10*ROW('Water Data'!H150)),IF(AND(ISNUMBER(OFFSET('Water Data'!$H$10,0,10*ROW('Water Data'!H150))),CJ156="No",ISNUMBER(OFFSET('Water Data'!$H$10,0,10*ROW('Water Data'!H150)))),CONCATENATE("[",ROUND(OFFSET('Water Data'!$H$10,0,10*ROW('Water Data'!H150)),0),"]"),IF(AND(ISNUMBER(OFFSET('Water Data'!$H$10,0,10*ROW('Water Data'!H150))),CJ156="",ISNUMBER(OFFSET('Water Data'!$H$10,0,10*ROW('Water Data'!H150)))),OFFSET('Water Data'!$H$10,0,10*ROW('Water Data'!H150)),NA())))</f>
        <v>#N/A</v>
      </c>
      <c r="V156" s="253" t="e">
        <f ca="true">+IF(AND(ISNUMBER(OFFSET('Sanitation Data'!$C$5,0,10*ROW('Sanitation Data'!C150))),CK156="Yes"),100-OFFSET('Sanitation Data'!$C$5,0,10*ROW('Sanitation Data'!C150)),IF(AND(ISNUMBER(OFFSET('Sanitation Data'!$C$5,0,10*ROW('Sanitation Data'!C150))),CK156="No",ISNUMBER(OFFSET('Sanitation Data'!$C$5,0,10*ROW('Sanitation Data'!C150)))),CONCATENATE("[",ROUND(100-OFFSET('Sanitation Data'!$C$5,0,10*ROW('Sanitation Data'!C150)),0),"]"),IF(AND(ISNUMBER(OFFSET('Sanitation Data'!$C$5,0,10*ROW('Sanitation Data'!C150))),CK156="",ISNUMBER(OFFSET('Sanitation Data'!$C$5,0,10*ROW('Sanitation Data'!C150)))),100-OFFSET('Sanitation Data'!$C$5,0,10*ROW('Sanitation Data'!C150)),NA())))</f>
        <v>#N/A</v>
      </c>
      <c r="W156" s="253" t="e">
        <f ca="true">+IF(AND(ISNUMBER(OFFSET('Sanitation Data'!$C$7,0,10*ROW('Sanitation Data'!C150))),CL156="Yes"),OFFSET('Sanitation Data'!$C$7,0,10*ROW('Sanitation Data'!C150)),IF(AND(ISNUMBER(OFFSET('Sanitation Data'!$C$7,0,10*ROW('Sanitation Data'!C150))),CL156="No",ISNUMBER(OFFSET('Sanitation Data'!$C$7,0,10*ROW('Sanitation Data'!C150)))),CONCATENATE("[",ROUND(OFFSET('Sanitation Data'!$C$7,0,10*ROW('Sanitation Data'!C150)),0),"]"),IF(AND(ISNUMBER(OFFSET('Sanitation Data'!$C$7,0,10*ROW('Sanitation Data'!C150))),CL156="",ISNUMBER(OFFSET('Sanitation Data'!$C$7,0,10*ROW('Sanitation Data'!C150)))),OFFSET('Sanitation Data'!$C$7,0,10*ROW('Sanitation Data'!C150)),NA())))</f>
        <v>#N/A</v>
      </c>
      <c r="X156" s="253" t="e">
        <f ca="true">+IF(AND(ISNUMBER(OFFSET('Sanitation Data'!$C$11,0,10*ROW('Sanitation Data'!C150))),CM156="Yes"),OFFSET('Sanitation Data'!$C$11,0,10*ROW('Sanitation Data'!C150)),IF(AND(ISNUMBER(OFFSET('Sanitation Data'!$C$11,0,10*ROW('Sanitation Data'!C150))),CM156="No",ISNUMBER(OFFSET('Sanitation Data'!$C$11,0,10*ROW('Sanitation Data'!C150)))),CONCATENATE("[",ROUND(OFFSET('Sanitation Data'!$C$11,0,10*ROW('Sanitation Data'!C150)),0),"]"),IF(AND(ISNUMBER(OFFSET('Sanitation Data'!$C$11,0,10*ROW('Sanitation Data'!C150))),CM156="",ISNUMBER(OFFSET('Sanitation Data'!$C$11,0,10*ROW('Sanitation Data'!C150)))),OFFSET('Sanitation Data'!$C$11,0,10*ROW('Sanitation Data'!C150)),NA())))</f>
        <v>#N/A</v>
      </c>
      <c r="Y156" s="253" t="e">
        <f ca="true">+IF(AND(ISNUMBER(OFFSET('Sanitation Data'!$C$12,0,10*ROW('Sanitation Data'!C150))),CN156="Yes"),OFFSET('Sanitation Data'!$C$12,0,10*ROW('Sanitation Data'!C150)),IF(AND(ISNUMBER(OFFSET('Sanitation Data'!$C$12,0,10*ROW('Sanitation Data'!C150))),CN156="No",ISNUMBER(OFFSET('Sanitation Data'!$C$12,0,10*ROW('Sanitation Data'!C150)))),CONCATENATE("[",ROUND(OFFSET('Sanitation Data'!$C$12,0,10*ROW('Sanitation Data'!C150)),0),"]"),IF(AND(ISNUMBER(OFFSET('Sanitation Data'!$C$12,0,10*ROW('Sanitation Data'!C150))),CN156="",ISNUMBER(OFFSET('Sanitation Data'!$C$12,0,10*ROW('Sanitation Data'!C150)))),OFFSET('Sanitation Data'!$C$12,0,10*ROW('Sanitation Data'!C150)),NA())))</f>
        <v>#N/A</v>
      </c>
      <c r="Z156" s="253" t="e">
        <f ca="true">+IF(AND(ISNUMBER(OFFSET('Sanitation Data'!$C$13,0,10*ROW('Sanitation Data'!C150))),CO156="Yes"),OFFSET('Sanitation Data'!$C$13,0,10*ROW('Sanitation Data'!C150)),IF(AND(ISNUMBER(OFFSET('Sanitation Data'!$C$13,0,10*ROW('Sanitation Data'!C150))),CO156="No",ISNUMBER(OFFSET('Sanitation Data'!$C$13,0,10*ROW('Sanitation Data'!C150)))),CONCATENATE("[",ROUND(OFFSET('Sanitation Data'!$C$13,0,10*ROW('Sanitation Data'!C150)),0),"]"),IF(AND(ISNUMBER(OFFSET('Sanitation Data'!$C$13,0,10*ROW('Sanitation Data'!C150))),CO156="",ISNUMBER(OFFSET('Sanitation Data'!$C$13,0,10*ROW('Sanitation Data'!C150)))),OFFSET('Sanitation Data'!$C$13,0,10*ROW('Sanitation Data'!C150)),NA())))</f>
        <v>#N/A</v>
      </c>
      <c r="AA156" s="253" t="e">
        <f ca="true">+IF(AND(ISNUMBER(OFFSET('Sanitation Data'!$D$5,0,10*ROW('Sanitation Data'!D150))),CP156="Yes"),100-OFFSET('Sanitation Data'!$D$5,0,10*ROW('Sanitation Data'!D150)),IF(AND(ISNUMBER(OFFSET('Sanitation Data'!$D$5,0,10*ROW('Sanitation Data'!D150))),CP156="No",ISNUMBER(OFFSET('Sanitation Data'!$D$5,0,10*ROW('Sanitation Data'!D150)))),CONCATENATE("[",ROUND(100-OFFSET('Sanitation Data'!$D$5,0,10*ROW('Sanitation Data'!D150)),0),"]"),IF(AND(ISNUMBER(OFFSET('Sanitation Data'!$D$5,0,10*ROW('Sanitation Data'!D150))),CP156="",ISNUMBER(OFFSET('Sanitation Data'!$D$5,0,10*ROW('Sanitation Data'!D150)))),100-OFFSET('Sanitation Data'!$D$5,0,10*ROW('Sanitation Data'!D150)),NA())))</f>
        <v>#N/A</v>
      </c>
      <c r="AB156" s="253" t="e">
        <f ca="true">+IF(AND(ISNUMBER(OFFSET('Sanitation Data'!$D$7,0,10*ROW('Sanitation Data'!D150))),CQ156="Yes"),OFFSET('Sanitation Data'!$D$7,0,10*ROW('Sanitation Data'!G150)),IF(AND(ISNUMBER(OFFSET('Sanitation Data'!$D$7,0,10*ROW('Sanitation Data'!D150))),CQ156="No",ISNUMBER(OFFSET('Sanitation Data'!$D$7,0,10*ROW('Sanitation Data'!D150)))),CONCATENATE("[",ROUND(OFFSET('Sanitation Data'!$D$7,0,10*ROW('Sanitation Data'!D150)),0),"]"),IF(AND(ISNUMBER(OFFSET('Sanitation Data'!$D$7,0,10*ROW('Sanitation Data'!D150))),CQ156="",ISNUMBER(OFFSET('Sanitation Data'!$D$7,0,10*ROW('Sanitation Data'!D150)))),OFFSET('Sanitation Data'!$D$7,0,10*ROW('Sanitation Data'!D150)),NA())))</f>
        <v>#N/A</v>
      </c>
      <c r="AC156" s="253" t="e">
        <f ca="true">+IF(AND(ISNUMBER(OFFSET('Sanitation Data'!$D$11,0,10*ROW('Sanitation Data'!D150))),CR156="Yes"),OFFSET('Sanitation Data'!$D$11,0,10*ROW('Sanitation Data'!D150)),IF(AND(ISNUMBER(OFFSET('Sanitation Data'!$D$11,0,10*ROW('Sanitation Data'!D150))),CR156="No",ISNUMBER(OFFSET('Sanitation Data'!$D$11,0,10*ROW('Sanitation Data'!D150)))),CONCATENATE("[",ROUND(OFFSET('Sanitation Data'!$D$11,0,10*ROW('Sanitation Data'!D150)),0),"]"),IF(AND(ISNUMBER(OFFSET('Sanitation Data'!$D$11,0,10*ROW('Sanitation Data'!D150))),CR156="",ISNUMBER(OFFSET('Sanitation Data'!$D$11,0,10*ROW('Sanitation Data'!D150)))),OFFSET('Sanitation Data'!$D$11,0,10*ROW('Sanitation Data'!D150)),NA())))</f>
        <v>#N/A</v>
      </c>
      <c r="AD156" s="253" t="e">
        <f ca="true">+IF(AND(ISNUMBER(OFFSET('Sanitation Data'!$D$12,0,10*ROW('Sanitation Data'!D150))),CS156="Yes"),OFFSET('Sanitation Data'!$D$12,0,10*ROW('Sanitation Data'!D150)),IF(AND(ISNUMBER(OFFSET('Sanitation Data'!$D$12,0,10*ROW('Sanitation Data'!D150))),CS156="No",ISNUMBER(OFFSET('Sanitation Data'!$D$12,0,10*ROW('Sanitation Data'!D150)))),CONCATENATE("[",ROUND(OFFSET('Sanitation Data'!$D$12,0,10*ROW('Sanitation Data'!D150)),0),"]"),IF(AND(ISNUMBER(OFFSET('Sanitation Data'!$D$12,0,10*ROW('Sanitation Data'!D150))),CS156="",ISNUMBER(OFFSET('Sanitation Data'!$D$12,0,10*ROW('Sanitation Data'!D150)))),OFFSET('Sanitation Data'!$D$12,0,10*ROW('Sanitation Data'!D150)),NA())))</f>
        <v>#N/A</v>
      </c>
      <c r="AE156" s="253" t="e">
        <f ca="true">+IF(AND(ISNUMBER(OFFSET('Sanitation Data'!$D$13,0,10*ROW('Sanitation Data'!D150))),CT156="Yes"),OFFSET('Sanitation Data'!$D$13,0,10*ROW('Sanitation Data'!D150)),IF(AND(ISNUMBER(OFFSET('Sanitation Data'!$D$13,0,10*ROW('Sanitation Data'!D150))),CT156="No",ISNUMBER(OFFSET('Sanitation Data'!$D$13,0,10*ROW('Sanitation Data'!D150)))),CONCATENATE("[",ROUND(OFFSET('Sanitation Data'!$D$13,0,10*ROW('Sanitation Data'!D150)),0),"]"),IF(AND(ISNUMBER(OFFSET('Sanitation Data'!$D$13,0,10*ROW('Sanitation Data'!D150))),CT156="",ISNUMBER(OFFSET('Sanitation Data'!$D$13,0,10*ROW('Sanitation Data'!D150)))),OFFSET('Sanitation Data'!$D$13,0,10*ROW('Sanitation Data'!D150)),NA())))</f>
        <v>#N/A</v>
      </c>
      <c r="AF156" s="253" t="e">
        <f ca="true">+IF(AND(ISNUMBER(OFFSET('Sanitation Data'!$E$5,0,10*ROW('Sanitation Data'!E150))),CU156="Yes"),100-OFFSET('Sanitation Data'!$E$5,0,10*ROW('Sanitation Data'!E150)),IF(AND(ISNUMBER(OFFSET('Sanitation Data'!$E$5,0,10*ROW('Sanitation Data'!E150))),CU156="No",ISNUMBER(OFFSET('Sanitation Data'!$E$5,0,10*ROW('Sanitation Data'!E150)))),CONCATENATE("[",ROUND(100-OFFSET('Sanitation Data'!$E$5,0,10*ROW('Sanitation Data'!E150)),0),"]"),IF(AND(ISNUMBER(OFFSET('Sanitation Data'!$E$5,0,10*ROW('Sanitation Data'!E150))),CU156="",ISNUMBER(OFFSET('Sanitation Data'!$E$5,0,10*ROW('Sanitation Data'!E150)))),100-OFFSET('Sanitation Data'!$E$5,0,10*ROW('Sanitation Data'!E150)),NA())))</f>
        <v>#N/A</v>
      </c>
      <c r="AG156" s="253" t="e">
        <f ca="true">+IF(AND(ISNUMBER(OFFSET('Sanitation Data'!$E$7,0,10*ROW('Sanitation Data'!E150))),CV156="Yes"),OFFSET('Sanitation Data'!$E$7,0,10*ROW('Sanitation Data'!E150)),IF(AND(ISNUMBER(OFFSET('Sanitation Data'!$E$7,0,10*ROW('Sanitation Data'!E150))),CV156="No",ISNUMBER(OFFSET('Sanitation Data'!$E$7,0,10*ROW('Sanitation Data'!E150)))),CONCATENATE("[",ROUND(OFFSET('Sanitation Data'!$E$7,0,10*ROW('Sanitation Data'!E150)),0),"]"),IF(AND(ISNUMBER(OFFSET('Sanitation Data'!$E$7,0,10*ROW('Sanitation Data'!E150))),CV156="",ISNUMBER(OFFSET('Sanitation Data'!$E$7,0,10*ROW('Sanitation Data'!E150)))),OFFSET('Sanitation Data'!$E$7,0,10*ROW('Sanitation Data'!E150)),NA())))</f>
        <v>#N/A</v>
      </c>
      <c r="AH156" s="253" t="e">
        <f ca="true">+IF(AND(ISNUMBER(OFFSET('Sanitation Data'!$E$11,0,10*ROW('Sanitation Data'!E150))),CW156="Yes"),OFFSET('Sanitation Data'!$E$11,0,10*ROW('Sanitation Data'!E150)),IF(AND(ISNUMBER(OFFSET('Sanitation Data'!$E$11,0,10*ROW('Sanitation Data'!E150))),CW156="No",ISNUMBER(OFFSET('Sanitation Data'!$E$11,0,10*ROW('Sanitation Data'!E150)))),CONCATENATE("[",ROUND(OFFSET('Sanitation Data'!$E$11,0,10*ROW('Sanitation Data'!E150)),0),"]"),IF(AND(ISNUMBER(OFFSET('Sanitation Data'!$E$11,0,10*ROW('Sanitation Data'!E150))),CW156="",ISNUMBER(OFFSET('Sanitation Data'!$E$11,0,10*ROW('Sanitation Data'!E150)))),OFFSET('Sanitation Data'!$E$11,0,10*ROW('Sanitation Data'!E150)),NA())))</f>
        <v>#N/A</v>
      </c>
      <c r="AI156" s="253" t="e">
        <f ca="true">+IF(AND(ISNUMBER(OFFSET('Sanitation Data'!$E$12,0,10*ROW('Sanitation Data'!E150))),CX156="Yes"),OFFSET('Sanitation Data'!$E$12,0,10*ROW('Sanitation Data'!E150)),IF(AND(ISNUMBER(OFFSET('Sanitation Data'!$E$12,0,10*ROW('Sanitation Data'!E150))),CX156="No",ISNUMBER(OFFSET('Sanitation Data'!$E$12,0,10*ROW('Sanitation Data'!E150)))),CONCATENATE("[",ROUND(OFFSET('Sanitation Data'!$E$12,0,10*ROW('Sanitation Data'!E150)),0),"]"),IF(AND(ISNUMBER(OFFSET('Sanitation Data'!$E$12,0,10*ROW('Sanitation Data'!E150))),CX156="",ISNUMBER(OFFSET('Sanitation Data'!$E$12,0,10*ROW('Sanitation Data'!E150)))),OFFSET('Sanitation Data'!$E$12,0,10*ROW('Sanitation Data'!E150)),NA())))</f>
        <v>#N/A</v>
      </c>
      <c r="AJ156" s="253" t="e">
        <f ca="true">+IF(AND(ISNUMBER(OFFSET('Sanitation Data'!$E$13,0,10*ROW('Sanitation Data'!E150))),CY156="Yes"),OFFSET('Sanitation Data'!$E$13,0,10*ROW('Sanitation Data'!E150)),IF(AND(ISNUMBER(OFFSET('Sanitation Data'!$E$13,0,10*ROW('Sanitation Data'!E150))),CY156="No",ISNUMBER(OFFSET('Sanitation Data'!$E$13,0,10*ROW('Sanitation Data'!E150)))),CONCATENATE("[",ROUND(OFFSET('Sanitation Data'!$E$13,0,10*ROW('Sanitation Data'!E150)),0),"]"),IF(AND(ISNUMBER(OFFSET('Sanitation Data'!$E$13,0,10*ROW('Sanitation Data'!E150))),CY156="",ISNUMBER(OFFSET('Sanitation Data'!$E$13,0,10*ROW('Sanitation Data'!E150)))),OFFSET('Sanitation Data'!$E$13,0,10*ROW('Sanitation Data'!E150)),NA())))</f>
        <v>#N/A</v>
      </c>
      <c r="AK156" s="253" t="e">
        <f ca="true">+IF(AND(ISNUMBER(OFFSET('Sanitation Data'!$F$5,0,10*ROW('Sanitation Data'!F150))),CZ156="Yes"),100-OFFSET('Sanitation Data'!$F$5,0,10*ROW('Sanitation Data'!F150)),IF(AND(ISNUMBER(OFFSET('Sanitation Data'!$F$5,0,10*ROW('Sanitation Data'!F150))),CZ156="No",ISNUMBER(OFFSET('Sanitation Data'!$F$5,0,10*ROW('Sanitation Data'!F150)))),CONCATENATE("[",ROUND(100-OFFSET('Sanitation Data'!$F$5,0,10*ROW('Sanitation Data'!F150)),0),"]"),IF(AND(ISNUMBER(OFFSET('Sanitation Data'!$F$5,0,10*ROW('Sanitation Data'!F150))),CZ156="",ISNUMBER(OFFSET('Sanitation Data'!$F$5,0,10*ROW('Sanitation Data'!F150)))),100-OFFSET('Sanitation Data'!$F$5,0,10*ROW('Sanitation Data'!F150)),NA())))</f>
        <v>#N/A</v>
      </c>
      <c r="AL156" s="253" t="e">
        <f ca="true">+IF(AND(ISNUMBER(OFFSET('Sanitation Data'!$F$7,0,10*ROW('Sanitation Data'!F150))),DA156="Yes"),OFFSET('Sanitation Data'!$F$7,0,10*ROW('Sanitation Data'!F150)),IF(AND(ISNUMBER(OFFSET('Sanitation Data'!$F$7,0,10*ROW('Sanitation Data'!F150))),DA156="No",ISNUMBER(OFFSET('Sanitation Data'!$F$7,0,10*ROW('Sanitation Data'!F150)))),CONCATENATE("[",ROUND(OFFSET('Sanitation Data'!$F$7,0,10*ROW('Sanitation Data'!F150)),0),"]"),IF(AND(ISNUMBER(OFFSET('Sanitation Data'!$F$7,0,10*ROW('Sanitation Data'!F150))),DA156="",ISNUMBER(OFFSET('Sanitation Data'!$F$7,0,10*ROW('Sanitation Data'!F150)))),OFFSET('Sanitation Data'!$F$7,0,10*ROW('Sanitation Data'!F150)),NA())))</f>
        <v>#N/A</v>
      </c>
      <c r="AM156" s="253" t="e">
        <f ca="true">+IF(AND(ISNUMBER(OFFSET('Sanitation Data'!$F$11,0,10*ROW('Sanitation Data'!F150))),DB156="Yes"),OFFSET('Sanitation Data'!$F$11,0,10*ROW('Sanitation Data'!F150)),IF(AND(ISNUMBER(OFFSET('Sanitation Data'!$F$11,0,10*ROW('Sanitation Data'!F150))),DB156="No",ISNUMBER(OFFSET('Sanitation Data'!$F$11,0,10*ROW('Sanitation Data'!F150)))),CONCATENATE("[",ROUND(OFFSET('Sanitation Data'!$F$11,0,10*ROW('Sanitation Data'!F150)),0),"]"),IF(AND(ISNUMBER(OFFSET('Sanitation Data'!$F$11,0,10*ROW('Sanitation Data'!F150))),DB156="",ISNUMBER(OFFSET('Sanitation Data'!$F$11,0,10*ROW('Sanitation Data'!F150)))),OFFSET('Sanitation Data'!$F$11,0,10*ROW('Sanitation Data'!F150)),NA())))</f>
        <v>#N/A</v>
      </c>
      <c r="AN156" s="253" t="e">
        <f ca="true">+IF(AND(ISNUMBER(OFFSET('Sanitation Data'!$F$12,0,10*ROW('Sanitation Data'!F150))),DC156="Yes"),OFFSET('Sanitation Data'!$F$12,0,10*ROW('Sanitation Data'!F150)),IF(AND(ISNUMBER(OFFSET('Sanitation Data'!$F$12,0,10*ROW('Sanitation Data'!F150))),DC156="No",ISNUMBER(OFFSET('Sanitation Data'!$F$12,0,10*ROW('Sanitation Data'!F150)))),CONCATENATE("[",ROUND(OFFSET('Sanitation Data'!$F$12,0,10*ROW('Sanitation Data'!F150)),0),"]"),IF(AND(ISNUMBER(OFFSET('Sanitation Data'!$F$12,0,10*ROW('Sanitation Data'!F150))),DC156="",ISNUMBER(OFFSET('Sanitation Data'!$F$12,0,10*ROW('Sanitation Data'!F150)))),OFFSET('Sanitation Data'!$F$12,0,10*ROW('Sanitation Data'!F150)),NA())))</f>
        <v>#N/A</v>
      </c>
      <c r="AO156" s="253" t="e">
        <f ca="true">+IF(AND(ISNUMBER(OFFSET('Sanitation Data'!$F$13,0,10*ROW('Sanitation Data'!F150))),DD156="Yes"),OFFSET('Sanitation Data'!$F$13,0,10*ROW('Sanitation Data'!F150)),IF(AND(ISNUMBER(OFFSET('Sanitation Data'!$F$13,0,10*ROW('Sanitation Data'!F150))),DD156="No",ISNUMBER(OFFSET('Sanitation Data'!$F$13,0,10*ROW('Sanitation Data'!F150)))),CONCATENATE("[",ROUND(OFFSET('Sanitation Data'!$F$13,0,10*ROW('Sanitation Data'!F150)),0),"]"),IF(AND(ISNUMBER(OFFSET('Sanitation Data'!$F$13,0,10*ROW('Sanitation Data'!F150))),DD156="",ISNUMBER(OFFSET('Sanitation Data'!$F$13,0,10*ROW('Sanitation Data'!F150)))),OFFSET('Sanitation Data'!$F$13,0,10*ROW('Sanitation Data'!F150)),NA())))</f>
        <v>#N/A</v>
      </c>
      <c r="AP156" s="253" t="e">
        <f ca="true">+IF(AND(ISNUMBER(OFFSET('Sanitation Data'!$G$5,0,10*ROW('Sanitation Data'!G150))),DE156="Yes"),100-OFFSET('Sanitation Data'!$G$5,0,10*ROW('Sanitation Data'!G150)),IF(AND(ISNUMBER(OFFSET('Sanitation Data'!$G$5,0,10*ROW('Sanitation Data'!G150))),DE156="No",ISNUMBER(OFFSET('Sanitation Data'!$G$5,0,10*ROW('Sanitation Data'!G150)))),CONCATENATE("[",ROUND(100-OFFSET('Sanitation Data'!$G$5,0,10*ROW('Sanitation Data'!G150)),0),"]"),IF(AND(ISNUMBER(OFFSET('Sanitation Data'!$G$5,0,10*ROW('Sanitation Data'!G150))),DE156="",ISNUMBER(OFFSET('Sanitation Data'!$G$5,0,10*ROW('Sanitation Data'!G150)))),100-OFFSET('Sanitation Data'!$G$5,0,10*ROW('Sanitation Data'!G150)),NA())))</f>
        <v>#N/A</v>
      </c>
      <c r="AQ156" s="253" t="e">
        <f ca="true">+IF(AND(ISNUMBER(OFFSET('Sanitation Data'!$G$7,0,10*ROW('Sanitation Data'!G150))),DF156="Yes"),OFFSET('Sanitation Data'!$G$7,0,10*ROW('Sanitation Data'!G150)),IF(AND(ISNUMBER(OFFSET('Sanitation Data'!$G$7,0,10*ROW('Sanitation Data'!G150))),DF156="No",ISNUMBER(OFFSET('Sanitation Data'!$G$7,0,10*ROW('Sanitation Data'!G150)))),CONCATENATE("[",ROUND(OFFSET('Sanitation Data'!$G$7,0,10*ROW('Sanitation Data'!G150)),0),"]"),IF(AND(ISNUMBER(OFFSET('Sanitation Data'!$G$7,0,10*ROW('Sanitation Data'!G150))),DF156="",ISNUMBER(OFFSET('Sanitation Data'!$G$7,0,10*ROW('Sanitation Data'!G150)))),OFFSET('Sanitation Data'!$G$7,0,10*ROW('Sanitation Data'!G150)),NA())))</f>
        <v>#N/A</v>
      </c>
      <c r="AR156" s="253" t="e">
        <f ca="true">+IF(AND(ISNUMBER(OFFSET('Sanitation Data'!$G$11,0,10*ROW('Sanitation Data'!G150))),DG156="Yes"),OFFSET('Sanitation Data'!$G$11,0,10*ROW('Sanitation Data'!G150)),IF(AND(ISNUMBER(OFFSET('Sanitation Data'!$G$11,0,10*ROW('Sanitation Data'!G150))),DG156="No",ISNUMBER(OFFSET('Sanitation Data'!$G$11,0,10*ROW('Sanitation Data'!G150)))),CONCATENATE("[",ROUND(OFFSET('Sanitation Data'!$G$11,0,10*ROW('Sanitation Data'!G150)),0),"]"),IF(AND(ISNUMBER(OFFSET('Sanitation Data'!$G$11,0,10*ROW('Sanitation Data'!G150))),DG156="",ISNUMBER(OFFSET('Sanitation Data'!$G$11,0,10*ROW('Sanitation Data'!G150)))),OFFSET('Sanitation Data'!$G$11,0,10*ROW('Sanitation Data'!G150)),NA())))</f>
        <v>#N/A</v>
      </c>
      <c r="AS156" s="253" t="e">
        <f ca="true">+IF(AND(ISNUMBER(OFFSET('Sanitation Data'!$G$12,0,10*ROW('Sanitation Data'!G150))),DH156="Yes"),OFFSET('Sanitation Data'!$G$12,0,10*ROW('Sanitation Data'!G150)),IF(AND(ISNUMBER(OFFSET('Sanitation Data'!$G$12,0,10*ROW('Sanitation Data'!G150))),DH156="No",ISNUMBER(OFFSET('Sanitation Data'!$G$12,0,10*ROW('Sanitation Data'!G150)))),CONCATENATE("[",ROUND(OFFSET('Sanitation Data'!$G$12,0,10*ROW('Sanitation Data'!G150)),0),"]"),IF(AND(ISNUMBER(OFFSET('Sanitation Data'!$G$12,0,10*ROW('Sanitation Data'!G150))),DH156="",ISNUMBER(OFFSET('Sanitation Data'!$G$12,0,10*ROW('Sanitation Data'!G150)))),OFFSET('Sanitation Data'!$G$12,0,10*ROW('Sanitation Data'!G150)),NA())))</f>
        <v>#N/A</v>
      </c>
      <c r="AT156" s="253" t="e">
        <f ca="true">+IF(AND(ISNUMBER(OFFSET('Sanitation Data'!$G$13,0,10*ROW('Sanitation Data'!G150))),DI156="Yes"),OFFSET('Sanitation Data'!$G$13,0,10*ROW('Sanitation Data'!G150)),IF(AND(ISNUMBER(OFFSET('Sanitation Data'!$G$13,0,10*ROW('Sanitation Data'!G150))),DI156="No",ISNUMBER(OFFSET('Sanitation Data'!$G$13,0,10*ROW('Sanitation Data'!G150)))),CONCATENATE("[",ROUND(OFFSET('Sanitation Data'!$G$13,0,10*ROW('Sanitation Data'!G150)),0),"]"),IF(AND(ISNUMBER(OFFSET('Sanitation Data'!$G$13,0,10*ROW('Sanitation Data'!G150))),DI156="",ISNUMBER(OFFSET('Sanitation Data'!$G$13,0,10*ROW('Sanitation Data'!G150)))),OFFSET('Sanitation Data'!$G$13,0,10*ROW('Sanitation Data'!G150)),NA())))</f>
        <v>#N/A</v>
      </c>
      <c r="AU156" s="253" t="e">
        <f ca="true">+IF(AND(ISNUMBER(OFFSET('Sanitation Data'!$H$5,0,10*ROW('Sanitation Data'!H150))),DJ156="Yes"),100-OFFSET('Sanitation Data'!$H$5,0,10*ROW('Sanitation Data'!H150)),IF(AND(ISNUMBER(OFFSET('Sanitation Data'!$H$5,0,10*ROW('Sanitation Data'!H150))),DJ156="No",ISNUMBER(OFFSET('Sanitation Data'!$H$5,0,10*ROW('Sanitation Data'!H150)))),CONCATENATE("[",ROUND(100-OFFSET('Sanitation Data'!$H$5,0,10*ROW('Sanitation Data'!H150)),0),"]"),IF(AND(ISNUMBER(OFFSET('Sanitation Data'!$H$5,0,10*ROW('Sanitation Data'!H150))),DJ156="",ISNUMBER(OFFSET('Sanitation Data'!$H$5,0,10*ROW('Sanitation Data'!H150)))),100-OFFSET('Sanitation Data'!$H$5,0,10*ROW('Sanitation Data'!H150)),NA())))</f>
        <v>#N/A</v>
      </c>
      <c r="AV156" s="253" t="e">
        <f ca="true">+IF(AND(ISNUMBER(OFFSET('Sanitation Data'!$H$7,0,10*ROW('Sanitation Data'!H150))),DK156="Yes"),OFFSET('Sanitation Data'!$H$7,0,10*ROW('Sanitation Data'!H150)),IF(AND(ISNUMBER(OFFSET('Sanitation Data'!$H$7,0,10*ROW('Sanitation Data'!H150))),DK156="No",ISNUMBER(OFFSET('Sanitation Data'!$H$7,0,10*ROW('Sanitation Data'!H150)))),CONCATENATE("[",ROUND(OFFSET('Sanitation Data'!$H$7,0,10*ROW('Sanitation Data'!H150)),0),"]"),IF(AND(ISNUMBER(OFFSET('Sanitation Data'!$H$7,0,10*ROW('Sanitation Data'!H150))),DK156="",ISNUMBER(OFFSET('Sanitation Data'!$H$7,0,10*ROW('Sanitation Data'!H150)))),OFFSET('Sanitation Data'!$H$7,0,10*ROW('Sanitation Data'!H150)),NA())))</f>
        <v>#N/A</v>
      </c>
      <c r="AW156" s="253" t="e">
        <f ca="true">+IF(AND(ISNUMBER(OFFSET('Sanitation Data'!$H$11,0,10*ROW('Sanitation Data'!H150))),DL156="Yes"),OFFSET('Sanitation Data'!$H$11,0,10*ROW('Sanitation Data'!H150)),IF(AND(ISNUMBER(OFFSET('Sanitation Data'!$H$11,0,10*ROW('Sanitation Data'!H150))),DL156="No",ISNUMBER(OFFSET('Sanitation Data'!$H$11,0,10*ROW('Sanitation Data'!H150)))),CONCATENATE("[",ROUND(OFFSET('Sanitation Data'!$H$11,0,10*ROW('Sanitation Data'!H150)),0),"]"),IF(AND(ISNUMBER(OFFSET('Sanitation Data'!$H$11,0,10*ROW('Sanitation Data'!H150))),DL156="",ISNUMBER(OFFSET('Sanitation Data'!$H$11,0,10*ROW('Sanitation Data'!H150)))),OFFSET('Sanitation Data'!$H$11,0,10*ROW('Sanitation Data'!H150)),NA())))</f>
        <v>#N/A</v>
      </c>
      <c r="AX156" s="253" t="e">
        <f ca="true">+IF(AND(ISNUMBER(OFFSET('Sanitation Data'!$H$12,0,10*ROW('Sanitation Data'!H150))),DM156="Yes"),OFFSET('Sanitation Data'!$H$12,0,10*ROW('Sanitation Data'!H150)),IF(AND(ISNUMBER(OFFSET('Sanitation Data'!$H$12,0,10*ROW('Sanitation Data'!H150))),DM156="No",ISNUMBER(OFFSET('Sanitation Data'!$H$12,0,10*ROW('Sanitation Data'!H150)))),CONCATENATE("[",ROUND(OFFSET('Sanitation Data'!$H$12,0,10*ROW('Sanitation Data'!H150)),0),"]"),IF(AND(ISNUMBER(OFFSET('Sanitation Data'!$H$12,0,10*ROW('Sanitation Data'!H150))),DM156="",ISNUMBER(OFFSET('Sanitation Data'!$H$12,0,10*ROW('Sanitation Data'!H150)))),OFFSET('Sanitation Data'!$H$12,0,10*ROW('Sanitation Data'!H150)),NA())))</f>
        <v>#N/A</v>
      </c>
      <c r="AY156" s="253" t="e">
        <f ca="true">+IF(AND(ISNUMBER(OFFSET('Sanitation Data'!$H$13,0,10*ROW('Sanitation Data'!H150))),DN156="Yes"),OFFSET('Sanitation Data'!$H$13,0,10*ROW('Sanitation Data'!H150)),IF(AND(ISNUMBER(OFFSET('Sanitation Data'!$H$13,0,10*ROW('Sanitation Data'!H150))),DN156="No",ISNUMBER(OFFSET('Sanitation Data'!$H$13,0,10*ROW('Sanitation Data'!H150)))),CONCATENATE("[",ROUND(OFFSET('Sanitation Data'!$H$13,0,10*ROW('Sanitation Data'!H150)),0),"]"),IF(AND(ISNUMBER(OFFSET('Sanitation Data'!$H$13,0,10*ROW('Sanitation Data'!H150))),DN156="",ISNUMBER(OFFSET('Sanitation Data'!$H$13,0,10*ROW('Sanitation Data'!H150)))),OFFSET('Sanitation Data'!$H$13,0,10*ROW('Sanitation Data'!H150)),NA())))</f>
        <v>#N/A</v>
      </c>
      <c r="AZ156" s="254" t="e">
        <f ca="true">+IF(AND(ISNUMBER(OFFSET('Hygiene Data'!$C$6,0,10*ROW('Hygiene Data'!C150))),DO156="Yes"),OFFSET('Hygiene Data'!$C$6,0,10*ROW('Hygiene Data'!C150)),IF(AND(ISNUMBER(OFFSET('Hygiene Data'!$C$6,0,10*ROW('Hygiene Data'!C150))),DO156="No",ISNUMBER(OFFSET('Hygiene Data'!$C$6,0,10*ROW('Hygiene Data'!C150)))),CONCATENATE("[",ROUND(OFFSET('Hygiene Data'!$C$6,0,10*ROW('Hygiene Data'!C150)),0),"]"),IF(AND(ISNUMBER(OFFSET('Hygiene Data'!$C$6,0,10*ROW('Hygiene Data'!C150))),DO156="",ISNUMBER(OFFSET('Hygiene Data'!$C$6,0,10*ROW('Hygiene Data'!C150)))),OFFSET('Hygiene Data'!$C$6,0,10*ROW('Hygiene Data'!C150)),NA())))</f>
        <v>#N/A</v>
      </c>
      <c r="BA156" s="254" t="e">
        <f ca="true">+IF(AND(ISNUMBER(OFFSET('Hygiene Data'!$C$8,0,10*ROW('Hygiene Data'!C150))),DP156="Yes"),OFFSET('Hygiene Data'!$C$8,0,10*ROW('Hygiene Data'!C150)),IF(AND(ISNUMBER(OFFSET('Hygiene Data'!$C$8,0,10*ROW('Hygiene Data'!C150))),DP156="No",ISNUMBER(OFFSET('Hygiene Data'!$C$8,0,10*ROW('Hygiene Data'!C150)))),CONCATENATE("[",ROUND(OFFSET('Hygiene Data'!$C$8,0,10*ROW('Hygiene Data'!C150)),0),"]"),IF(AND(ISNUMBER(OFFSET('Hygiene Data'!$C$8,0,10*ROW('Hygiene Data'!C150))),DP156="",ISNUMBER(OFFSET('Hygiene Data'!$C$8,0,10*ROW('Hygiene Data'!C150)))),OFFSET('Hygiene Data'!$C$8,0,10*ROW('Hygiene Data'!C150)),NA())))</f>
        <v>#N/A</v>
      </c>
      <c r="BB156" s="254" t="e">
        <f ca="true">+IF(AND(ISNUMBER(OFFSET('Hygiene Data'!$C$10,0,10*ROW('Hygiene Data'!C150))),DQ156="Yes"),OFFSET('Hygiene Data'!$C$10,0,10*ROW('Hygiene Data'!C150)),IF(AND(ISNUMBER(OFFSET('Hygiene Data'!$C$10,0,10*ROW('Hygiene Data'!C150))),DQ156="No",ISNUMBER(OFFSET('Hygiene Data'!$C$10,0,10*ROW('Hygiene Data'!C150)))),CONCATENATE("[",ROUND(OFFSET('Hygiene Data'!$C$10,0,10*ROW('Hygiene Data'!C150)),0),"]"),IF(AND(ISNUMBER(OFFSET('Hygiene Data'!$C$10,0,10*ROW('Hygiene Data'!C150))),DQ156="",ISNUMBER(OFFSET('Hygiene Data'!$C$10,0,10*ROW('Hygiene Data'!C150)))),OFFSET('Hygiene Data'!$C$10,0,10*ROW('Hygiene Data'!C150)),NA())))</f>
        <v>#N/A</v>
      </c>
      <c r="BC156" s="254" t="e">
        <f ca="true">+IF(AND(ISNUMBER(OFFSET('Hygiene Data'!$D$6,0,10*ROW('Hygiene Data'!D150))),DR156="Yes"),OFFSET('Hygiene Data'!$D$6,0,10*ROW('Hygiene Data'!D150)),IF(AND(ISNUMBER(OFFSET('Hygiene Data'!$D$6,0,10*ROW('Hygiene Data'!D150))),DR156="No",ISNUMBER(OFFSET('Hygiene Data'!$D$6,0,10*ROW('Hygiene Data'!D150)))),CONCATENATE("[",ROUND(OFFSET('Hygiene Data'!$D$6,0,10*ROW('Hygiene Data'!D150)),0),"]"),IF(AND(ISNUMBER(OFFSET('Hygiene Data'!$D$6,0,10*ROW('Hygiene Data'!D150))),DR156="",ISNUMBER(OFFSET('Hygiene Data'!$D$6,0,10*ROW('Hygiene Data'!D150)))),OFFSET('Hygiene Data'!$D$6,0,10*ROW('Hygiene Data'!D150)),NA())))</f>
        <v>#N/A</v>
      </c>
      <c r="BD156" s="254" t="e">
        <f ca="true">+IF(AND(ISNUMBER(OFFSET('Hygiene Data'!$D$8,0,10*ROW('Hygiene Data'!D150))),DS156="Yes"),OFFSET('Hygiene Data'!$D$8,0,10*ROW('Hygiene Data'!D150)),IF(AND(ISNUMBER(OFFSET('Hygiene Data'!$D$8,0,10*ROW('Hygiene Data'!D150))),DS156="No",ISNUMBER(OFFSET('Hygiene Data'!$D$8,0,10*ROW('Hygiene Data'!D150)))),CONCATENATE("[",ROUND(OFFSET('Hygiene Data'!$D$8,0,10*ROW('Hygiene Data'!D150)),0),"]"),IF(AND(ISNUMBER(OFFSET('Hygiene Data'!$D$8,0,10*ROW('Hygiene Data'!D150))),DS156="",ISNUMBER(OFFSET('Hygiene Data'!$D$8,0,10*ROW('Hygiene Data'!D150)))),OFFSET('Hygiene Data'!$D$8,0,10*ROW('Hygiene Data'!D150)),NA())))</f>
        <v>#N/A</v>
      </c>
      <c r="BE156" s="254" t="e">
        <f ca="true">+IF(AND(ISNUMBER(OFFSET('Hygiene Data'!$D$10,0,10*ROW('Hygiene Data'!D150))),DT156="Yes"),OFFSET('Hygiene Data'!$D$10,0,10*ROW('Hygiene Data'!D150)),IF(AND(ISNUMBER(OFFSET('Hygiene Data'!$D$10,0,10*ROW('Hygiene Data'!D150))),DT156="No",ISNUMBER(OFFSET('Hygiene Data'!$D$10,0,10*ROW('Hygiene Data'!D150)))),CONCATENATE("[",ROUND(OFFSET('Hygiene Data'!$D$10,0,10*ROW('Hygiene Data'!D150)),0),"]"),IF(AND(ISNUMBER(OFFSET('Hygiene Data'!$D$10,0,10*ROW('Hygiene Data'!D150))),DT156="",ISNUMBER(OFFSET('Hygiene Data'!$D$10,0,10*ROW('Hygiene Data'!D150)))),OFFSET('Hygiene Data'!$D$10,0,10*ROW('Hygiene Data'!D150)),NA())))</f>
        <v>#N/A</v>
      </c>
      <c r="BF156" s="254" t="e">
        <f ca="true">+IF(AND(ISNUMBER(OFFSET('Hygiene Data'!$E$6,0,10*ROW('Hygiene Data'!E150))),DU156="Yes"),OFFSET('Hygiene Data'!$E$6,0,10*ROW('Hygiene Data'!E150)),IF(AND(ISNUMBER(OFFSET('Hygiene Data'!$E$6,0,10*ROW('Hygiene Data'!E150))),DU156="No",ISNUMBER(OFFSET('Hygiene Data'!$E$6,0,10*ROW('Hygiene Data'!E150)))),CONCATENATE("[",ROUND(OFFSET('Hygiene Data'!$E$6,0,10*ROW('Hygiene Data'!E150)),0),"]"),IF(AND(ISNUMBER(OFFSET('Hygiene Data'!$E$6,0,10*ROW('Hygiene Data'!E150))),DU156="",ISNUMBER(OFFSET('Hygiene Data'!$E$6,0,10*ROW('Hygiene Data'!E150)))),OFFSET('Hygiene Data'!$E$6,0,10*ROW('Hygiene Data'!E150)),NA())))</f>
        <v>#N/A</v>
      </c>
      <c r="BG156" s="254" t="e">
        <f ca="true">+IF(AND(ISNUMBER(OFFSET('Hygiene Data'!$E$8,0,10*ROW('Hygiene Data'!E150))),DV156="Yes"),OFFSET('Hygiene Data'!$E$8,0,10*ROW('Hygiene Data'!E150)),IF(AND(ISNUMBER(OFFSET('Hygiene Data'!$E$8,0,10*ROW('Hygiene Data'!E150))),DV156="No",ISNUMBER(OFFSET('Hygiene Data'!$E$8,0,10*ROW('Hygiene Data'!E150)))),CONCATENATE("[",ROUND(OFFSET('Hygiene Data'!$E$8,0,10*ROW('Hygiene Data'!E150)),0),"]"),IF(AND(ISNUMBER(OFFSET('Hygiene Data'!$E$8,0,10*ROW('Hygiene Data'!E150))),DV156="",ISNUMBER(OFFSET('Hygiene Data'!$E$8,0,10*ROW('Hygiene Data'!E150)))),OFFSET('Hygiene Data'!$E$8,0,10*ROW('Hygiene Data'!E150)),NA())))</f>
        <v>#N/A</v>
      </c>
      <c r="BH156" s="254" t="e">
        <f ca="true">+IF(AND(ISNUMBER(OFFSET('Hygiene Data'!$E$10,0,10*ROW('Hygiene Data'!E150))),DW156="Yes"),OFFSET('Hygiene Data'!$E$10,0,10*ROW('Hygiene Data'!E150)),IF(AND(ISNUMBER(OFFSET('Hygiene Data'!$E$10,0,10*ROW('Hygiene Data'!E150))),DW156="No",ISNUMBER(OFFSET('Hygiene Data'!$E$10,0,10*ROW('Hygiene Data'!E150)))),CONCATENATE("[",ROUND(OFFSET('Hygiene Data'!$E$10,0,10*ROW('Hygiene Data'!E150)),0),"]"),IF(AND(ISNUMBER(OFFSET('Hygiene Data'!$E$10,0,10*ROW('Hygiene Data'!E150))),DW156="",ISNUMBER(OFFSET('Hygiene Data'!$E$10,0,10*ROW('Hygiene Data'!E150)))),OFFSET('Hygiene Data'!$E$10,0,10*ROW('Hygiene Data'!E150)),NA())))</f>
        <v>#N/A</v>
      </c>
      <c r="BI156" s="254" t="e">
        <f ca="true">+IF(AND(ISNUMBER(OFFSET('Hygiene Data'!$F$6,0,10*ROW('Hygiene Data'!F150))),DX156="Yes"),OFFSET('Hygiene Data'!$F$6,0,10*ROW('Hygiene Data'!F150)),IF(AND(ISNUMBER(OFFSET('Hygiene Data'!$F$6,0,10*ROW('Hygiene Data'!F150))),DX156="No",ISNUMBER(OFFSET('Hygiene Data'!$F$6,0,10*ROW('Hygiene Data'!F150)))),CONCATENATE("[",ROUND(OFFSET('Hygiene Data'!$F$6,0,10*ROW('Hygiene Data'!F150)),0),"]"),IF(AND(ISNUMBER(OFFSET('Hygiene Data'!$F$6,0,10*ROW('Hygiene Data'!F150))),DX156="",ISNUMBER(OFFSET('Hygiene Data'!$F$6,0,10*ROW('Hygiene Data'!F150)))),OFFSET('Hygiene Data'!$F$6,0,10*ROW('Hygiene Data'!F150)),NA())))</f>
        <v>#N/A</v>
      </c>
      <c r="BJ156" s="254" t="e">
        <f ca="true">+IF(AND(ISNUMBER(OFFSET('Hygiene Data'!$F$8,0,10*ROW('Hygiene Data'!F150))),DY156="Yes"),OFFSET('Hygiene Data'!$F$8,0,10*ROW('Hygiene Data'!F150)),IF(AND(ISNUMBER(OFFSET('Hygiene Data'!$F$8,0,10*ROW('Hygiene Data'!F150))),DY156="No",ISNUMBER(OFFSET('Hygiene Data'!$F$8,0,10*ROW('Hygiene Data'!F150)))),CONCATENATE("[",ROUND(OFFSET('Hygiene Data'!$F$8,0,10*ROW('Hygiene Data'!F150)),0),"]"),IF(AND(ISNUMBER(OFFSET('Hygiene Data'!$F$8,0,10*ROW('Hygiene Data'!F150))),DY156="",ISNUMBER(OFFSET('Hygiene Data'!$F$8,0,10*ROW('Hygiene Data'!F150)))),OFFSET('Hygiene Data'!$F$8,0,10*ROW('Hygiene Data'!F150)),NA())))</f>
        <v>#N/A</v>
      </c>
      <c r="BK156" s="254" t="e">
        <f ca="true">+IF(AND(ISNUMBER(OFFSET('Hygiene Data'!$F$10,0,10*ROW('Hygiene Data'!F150))),DZ156="Yes"),OFFSET('Hygiene Data'!$F$10,0,10*ROW('Hygiene Data'!F150)),IF(AND(ISNUMBER(OFFSET('Hygiene Data'!$F$10,0,10*ROW('Hygiene Data'!F150))),DZ156="No",ISNUMBER(OFFSET('Hygiene Data'!$F$10,0,10*ROW('Hygiene Data'!F150)))),CONCATENATE("[",ROUND(OFFSET('Hygiene Data'!$F$10,0,10*ROW('Hygiene Data'!F150)),0),"]"),IF(AND(ISNUMBER(OFFSET('Hygiene Data'!$F$10,0,10*ROW('Hygiene Data'!F150))),DZ156="",ISNUMBER(OFFSET('Hygiene Data'!$F$10,0,10*ROW('Hygiene Data'!F150)))),OFFSET('Hygiene Data'!$F$10,0,10*ROW('Hygiene Data'!F150)),NA())))</f>
        <v>#N/A</v>
      </c>
      <c r="BL156" s="254" t="e">
        <f ca="true">+IF(AND(ISNUMBER(OFFSET('Hygiene Data'!$G$6,0,10*ROW('Hygiene Data'!G150))),EA156="Yes"),OFFSET('Hygiene Data'!$G$6,0,10*ROW('Hygiene Data'!G150)),IF(AND(ISNUMBER(OFFSET('Hygiene Data'!$G$6,0,10*ROW('Hygiene Data'!G150))),EA156="No",ISNUMBER(OFFSET('Hygiene Data'!$G$6,0,10*ROW('Hygiene Data'!G150)))),CONCATENATE("[",ROUND(OFFSET('Hygiene Data'!$G$6,0,10*ROW('Hygiene Data'!G150)),0),"]"),IF(AND(ISNUMBER(OFFSET('Hygiene Data'!$G$6,0,10*ROW('Hygiene Data'!G150))),EA156="",ISNUMBER(OFFSET('Hygiene Data'!$G$6,0,10*ROW('Hygiene Data'!G150)))),OFFSET('Hygiene Data'!$G$6,0,10*ROW('Hygiene Data'!G150)),NA())))</f>
        <v>#N/A</v>
      </c>
      <c r="BM156" s="254" t="e">
        <f ca="true">+IF(AND(ISNUMBER(OFFSET('Hygiene Data'!$G$8,0,10*ROW('Hygiene Data'!G150))),EB156="Yes"),OFFSET('Hygiene Data'!$G$8,0,10*ROW('Hygiene Data'!G150)),IF(AND(ISNUMBER(OFFSET('Hygiene Data'!$G$8,0,10*ROW('Hygiene Data'!G150))),EB156="No",ISNUMBER(OFFSET('Hygiene Data'!$G$8,0,10*ROW('Hygiene Data'!G150)))),CONCATENATE("[",ROUND(OFFSET('Hygiene Data'!$G$8,0,10*ROW('Hygiene Data'!G150)),0),"]"),IF(AND(ISNUMBER(OFFSET('Hygiene Data'!$G$8,0,10*ROW('Hygiene Data'!G150))),EB156="",ISNUMBER(OFFSET('Hygiene Data'!$G$8,0,10*ROW('Hygiene Data'!G150)))),OFFSET('Hygiene Data'!$G$8,0,10*ROW('Hygiene Data'!G150)),NA())))</f>
        <v>#N/A</v>
      </c>
      <c r="BN156" s="254" t="e">
        <f ca="true">+IF(AND(ISNUMBER(OFFSET('Hygiene Data'!$G$10,0,10*ROW('Hygiene Data'!G150))),EC156="Yes"),OFFSET('Hygiene Data'!$G$10,0,10*ROW('Hygiene Data'!G150)),IF(AND(ISNUMBER(OFFSET('Hygiene Data'!$G$10,0,10*ROW('Hygiene Data'!G150))),EC156="No",ISNUMBER(OFFSET('Hygiene Data'!$G$10,0,10*ROW('Hygiene Data'!G150)))),CONCATENATE("[",ROUND(OFFSET('Hygiene Data'!$G$10,0,10*ROW('Hygiene Data'!G150)),0),"]"),IF(AND(ISNUMBER(OFFSET('Hygiene Data'!$G$10,0,10*ROW('Hygiene Data'!G150))),EC156="",ISNUMBER(OFFSET('Hygiene Data'!$G$10,0,10*ROW('Hygiene Data'!G150)))),OFFSET('Hygiene Data'!$G$10,0,10*ROW('Hygiene Data'!G150)),NA())))</f>
        <v>#N/A</v>
      </c>
      <c r="BO156" s="254" t="e">
        <f ca="true">+IF(AND(ISNUMBER(OFFSET('Hygiene Data'!$H$6,0,10*ROW('Hygiene Data'!H150))),ED156="Yes"),OFFSET('Hygiene Data'!$H$6,0,10*ROW('Hygiene Data'!H150)),IF(AND(ISNUMBER(OFFSET('Hygiene Data'!$H$6,0,10*ROW('Hygiene Data'!H150))),ED156="No",ISNUMBER(OFFSET('Hygiene Data'!$H$6,0,10*ROW('Hygiene Data'!H150)))),CONCATENATE("[",ROUND(OFFSET('Hygiene Data'!$H$6,0,10*ROW('Hygiene Data'!H150)),0),"]"),IF(AND(ISNUMBER(OFFSET('Hygiene Data'!$H$6,0,10*ROW('Hygiene Data'!H150))),ED156="",ISNUMBER(OFFSET('Hygiene Data'!$H$6,0,10*ROW('Hygiene Data'!H150)))),OFFSET('Hygiene Data'!$H$6,0,10*ROW('Hygiene Data'!H150)),NA())))</f>
        <v>#N/A</v>
      </c>
      <c r="BP156" s="254" t="e">
        <f ca="true">+IF(AND(ISNUMBER(OFFSET('Hygiene Data'!$H$8,0,10*ROW('Hygiene Data'!H150))),EE156="Yes"),OFFSET('Hygiene Data'!$H$8,0,10*ROW('Hygiene Data'!H150)),IF(AND(ISNUMBER(OFFSET('Hygiene Data'!$H$8,0,10*ROW('Hygiene Data'!H150))),EE156="No",ISNUMBER(OFFSET('Hygiene Data'!$H$8,0,10*ROW('Hygiene Data'!H150)))),CONCATENATE("[",ROUND(OFFSET('Hygiene Data'!$H$8,0,10*ROW('Hygiene Data'!H150)),0),"]"),IF(AND(ISNUMBER(OFFSET('Hygiene Data'!$H$8,0,10*ROW('Hygiene Data'!H150))),EE156="",ISNUMBER(OFFSET('Hygiene Data'!$H$8,0,10*ROW('Hygiene Data'!H150)))),OFFSET('Hygiene Data'!$H$8,0,10*ROW('Hygiene Data'!H150)),NA())))</f>
        <v>#N/A</v>
      </c>
      <c r="BQ156" s="254" t="e">
        <f ca="true">+IF(AND(ISNUMBER(OFFSET('Hygiene Data'!$H$10,0,10*ROW('Hygiene Data'!H150))),EF156="Yes"),OFFSET('Hygiene Data'!$H$10,0,10*ROW('Hygiene Data'!H150)),IF(AND(ISNUMBER(OFFSET('Hygiene Data'!$H$10,0,10*ROW('Hygiene Data'!H150))),EF156="No",ISNUMBER(OFFSET('Hygiene Data'!$H$10,0,10*ROW('Hygiene Data'!H150)))),CONCATENATE("[",ROUND(OFFSET('Hygiene Data'!$H$10,0,10*ROW('Hygiene Data'!H150)),0),"]"),IF(AND(ISNUMBER(OFFSET('Hygiene Data'!$H$10,0,10*ROW('Hygiene Data'!H150))),EF156="",ISNUMBER(OFFSET('Hygiene Data'!$H$10,0,10*ROW('Hygiene Data'!H150)))),OFFSET('Hygiene Data'!$H$10,0,10*ROW('Hygiene Data'!H150)),NA())))</f>
        <v>#N/A</v>
      </c>
      <c r="BS156" s="36" t="str">
        <f ca="true">+IF(OFFSET('Water Data'!$C$28,0,10*ROW('Water Data'!C150))="","",OFFSET('Water Data'!$C$28,0,10*ROW('Water Data'!C150)))</f>
        <v/>
      </c>
      <c r="BT156" s="36" t="str">
        <f ca="true">+IF(OFFSET('Water Data'!$C$29,0,10*ROW('Water Data'!C150))="","",OFFSET('Water Data'!$C$29,0,10*ROW('Water Data'!C150)))</f>
        <v/>
      </c>
      <c r="BU156" s="36" t="str">
        <f ca="true">+IF(OFFSET('Water Data'!$C$30,0,10*ROW('Water Data'!C150))="","",OFFSET('Water Data'!$C$30,0,10*ROW('Water Data'!C150)))</f>
        <v/>
      </c>
      <c r="BV156" s="36" t="str">
        <f ca="true">+IF(OFFSET('Water Data'!$D$28,0,10*ROW('Water Data'!D150))="","",OFFSET('Water Data'!$D$28,0,10*ROW('Water Data'!D150)))</f>
        <v/>
      </c>
      <c r="BW156" s="36" t="str">
        <f ca="true">+IF(OFFSET('Water Data'!$D$29,0,10*ROW('Water Data'!D150))="","",OFFSET('Water Data'!$D$29,0,10*ROW('Water Data'!D150)))</f>
        <v/>
      </c>
      <c r="BX156" s="36" t="str">
        <f ca="true">+IF(OFFSET('Water Data'!$D$30,0,10*ROW('Water Data'!D150))="","",OFFSET('Water Data'!$D$30,0,10*ROW('Water Data'!D150)))</f>
        <v/>
      </c>
      <c r="BY156" s="36" t="str">
        <f ca="true">+IF(OFFSET('Water Data'!$E$28,0,10*ROW('Water Data'!E150))="","",OFFSET('Water Data'!$E$28,0,10*ROW('Water Data'!E150)))</f>
        <v/>
      </c>
      <c r="BZ156" s="36" t="str">
        <f ca="true">+IF(OFFSET('Water Data'!$E$29,0,10*ROW('Water Data'!E150))="","",OFFSET('Water Data'!$E$29,0,10*ROW('Water Data'!E150)))</f>
        <v/>
      </c>
      <c r="CA156" s="36" t="str">
        <f ca="true">+IF(OFFSET('Water Data'!$E$30,0,10*ROW('Water Data'!E150))="","",OFFSET('Water Data'!$E$30,0,10*ROW('Water Data'!E150)))</f>
        <v/>
      </c>
      <c r="CB156" s="36" t="str">
        <f ca="true">+IF(OFFSET('Water Data'!$F$28,0,10*ROW('Water Data'!F150))="","",OFFSET('Water Data'!$F$28,0,10*ROW('Water Data'!F150)))</f>
        <v/>
      </c>
      <c r="CC156" s="36" t="str">
        <f ca="true">+IF(OFFSET('Water Data'!$F$29,0,10*ROW('Water Data'!F150))="","",OFFSET('Water Data'!$F$29,0,10*ROW('Water Data'!F150)))</f>
        <v/>
      </c>
      <c r="CD156" s="36" t="str">
        <f ca="true">+IF(OFFSET('Water Data'!$F$30,0,10*ROW('Water Data'!F150))="","",OFFSET('Water Data'!$F$30,0,10*ROW('Water Data'!F150)))</f>
        <v/>
      </c>
      <c r="CE156" s="36" t="str">
        <f ca="true">+IF(OFFSET('Water Data'!$G$28,0,10*ROW('Water Data'!G150))="","",OFFSET('Water Data'!$G$28,0,10*ROW('Water Data'!G150)))</f>
        <v/>
      </c>
      <c r="CF156" s="36" t="str">
        <f ca="true">+IF(OFFSET('Water Data'!$G$29,0,10*ROW('Water Data'!G150))="","",OFFSET('Water Data'!$G$29,0,10*ROW('Water Data'!G150)))</f>
        <v/>
      </c>
      <c r="CG156" s="36" t="str">
        <f ca="true">+IF(OFFSET('Water Data'!$G$30,0,10*ROW('Water Data'!G150))="","",OFFSET('Water Data'!$G$30,0,10*ROW('Water Data'!G150)))</f>
        <v/>
      </c>
      <c r="CH156" s="36" t="str">
        <f ca="true">+IF(OFFSET('Water Data'!$H$28,0,10*ROW('Water Data'!H150))="","",OFFSET('Water Data'!$H$28,0,10*ROW('Water Data'!H150)))</f>
        <v/>
      </c>
      <c r="CI156" s="36" t="str">
        <f ca="true">+IF(OFFSET('Water Data'!$H$29,0,10*ROW('Water Data'!H150))="","",OFFSET('Water Data'!$H$29,0,10*ROW('Water Data'!H150)))</f>
        <v/>
      </c>
      <c r="CJ156" s="36" t="str">
        <f ca="true">+IF(OFFSET('Water Data'!$H$30,0,10*ROW('Water Data'!H150))="","",OFFSET('Water Data'!$H$30,0,10*ROW('Water Data'!H150)))</f>
        <v/>
      </c>
      <c r="CK156" s="36" t="str">
        <f ca="true">+IF(OFFSET('Sanitation Data'!$C$29,0,10*ROW('Sanitation Data'!C150))="","",OFFSET('Sanitation Data'!$C$29,0,10*ROW('Sanitation Data'!C150)))</f>
        <v/>
      </c>
      <c r="CL156" s="36" t="str">
        <f ca="true">+IF(OFFSET('Sanitation Data'!$C$30,0,10*ROW('Sanitation Data'!C150))="","",OFFSET('Sanitation Data'!$C$30,0,10*ROW('Sanitation Data'!C150)))</f>
        <v/>
      </c>
      <c r="CM156" s="36" t="str">
        <f ca="true">+IF(OFFSET('Sanitation Data'!$C$31,0,10*ROW('Sanitation Data'!C150))="","",OFFSET('Sanitation Data'!$C$31,0,10*ROW('Sanitation Data'!C150)))</f>
        <v/>
      </c>
      <c r="CN156" s="36" t="str">
        <f ca="true">+IF(OFFSET('Sanitation Data'!$C$32,0,10*ROW('Sanitation Data'!C150))="","",OFFSET('Sanitation Data'!$C$32,0,10*ROW('Sanitation Data'!C150)))</f>
        <v/>
      </c>
      <c r="CO156" s="36" t="str">
        <f ca="true">+IF(OFFSET('Sanitation Data'!$C$33,0,10*ROW('Sanitation Data'!C150))="","",OFFSET('Sanitation Data'!$C$33,0,10*ROW('Sanitation Data'!C150)))</f>
        <v/>
      </c>
      <c r="CP156" s="36" t="str">
        <f ca="true">+IF(OFFSET('Sanitation Data'!$D$29,0,10*ROW('Sanitation Data'!D150))="","",OFFSET('Sanitation Data'!$D$29,0,10*ROW('Sanitation Data'!D150)))</f>
        <v/>
      </c>
      <c r="CQ156" s="36" t="str">
        <f ca="true">+IF(OFFSET('Sanitation Data'!$D$30,0,10*ROW('Sanitation Data'!D150))="","",OFFSET('Sanitation Data'!$D$30,0,10*ROW('Sanitation Data'!D150)))</f>
        <v/>
      </c>
      <c r="CR156" s="36" t="str">
        <f ca="true">+IF(OFFSET('Sanitation Data'!$D$31,0,10*ROW('Sanitation Data'!D150))="","",OFFSET('Sanitation Data'!$D$31,0,10*ROW('Sanitation Data'!D150)))</f>
        <v/>
      </c>
      <c r="CS156" s="36" t="str">
        <f ca="true">+IF(OFFSET('Sanitation Data'!$D$32,0,10*ROW('Sanitation Data'!D150))="","",OFFSET('Sanitation Data'!$D$32,0,10*ROW('Sanitation Data'!D150)))</f>
        <v/>
      </c>
      <c r="CT156" s="36" t="str">
        <f ca="true">+IF(OFFSET('Sanitation Data'!$D$33,0,10*ROW('Sanitation Data'!D150))="","",OFFSET('Sanitation Data'!$D$33,0,10*ROW('Sanitation Data'!D150)))</f>
        <v/>
      </c>
      <c r="CU156" s="36" t="str">
        <f ca="true">+IF(OFFSET('Sanitation Data'!$E$29,0,10*ROW('Sanitation Data'!E150))="","",OFFSET('Sanitation Data'!$E$29,0,10*ROW('Sanitation Data'!E150)))</f>
        <v/>
      </c>
      <c r="CV156" s="36" t="str">
        <f ca="true">+IF(OFFSET('Sanitation Data'!$E$30,0,10*ROW('Sanitation Data'!E150))="","",OFFSET('Sanitation Data'!$E$30,0,10*ROW('Sanitation Data'!E150)))</f>
        <v/>
      </c>
      <c r="CW156" s="36" t="str">
        <f ca="true">+IF(OFFSET('Sanitation Data'!$E$31,0,10*ROW('Sanitation Data'!E150))="","",OFFSET('Sanitation Data'!$E$31,0,10*ROW('Sanitation Data'!E150)))</f>
        <v/>
      </c>
      <c r="CX156" s="36" t="str">
        <f ca="true">+IF(OFFSET('Sanitation Data'!$E$32,0,10*ROW('Sanitation Data'!E150))="","",OFFSET('Sanitation Data'!$E$32,0,10*ROW('Sanitation Data'!E150)))</f>
        <v/>
      </c>
      <c r="CY156" s="36" t="str">
        <f ca="true">+IF(OFFSET('Sanitation Data'!$E$33,0,10*ROW('Sanitation Data'!E150))="","",OFFSET('Sanitation Data'!$E$33,0,10*ROW('Sanitation Data'!E150)))</f>
        <v/>
      </c>
      <c r="CZ156" s="36" t="str">
        <f ca="true">+IF(OFFSET('Sanitation Data'!$F$29,0,10*ROW('Sanitation Data'!F150))="","",OFFSET('Sanitation Data'!$F$29,0,10*ROW('Sanitation Data'!F150)))</f>
        <v/>
      </c>
      <c r="DA156" s="36" t="str">
        <f ca="true">+IF(OFFSET('Sanitation Data'!$F$30,0,10*ROW('Sanitation Data'!F150))="","",OFFSET('Sanitation Data'!$F$30,0,10*ROW('Sanitation Data'!F150)))</f>
        <v/>
      </c>
      <c r="DB156" s="36" t="str">
        <f ca="true">+IF(OFFSET('Sanitation Data'!$F$31,0,10*ROW('Sanitation Data'!F150))="","",OFFSET('Sanitation Data'!$F$31,0,10*ROW('Sanitation Data'!F150)))</f>
        <v/>
      </c>
      <c r="DC156" s="36" t="str">
        <f ca="true">+IF(OFFSET('Sanitation Data'!$F$32,0,10*ROW('Sanitation Data'!F150))="","",OFFSET('Sanitation Data'!$F$32,0,10*ROW('Sanitation Data'!F150)))</f>
        <v/>
      </c>
      <c r="DD156" s="36" t="str">
        <f ca="true">+IF(OFFSET('Sanitation Data'!$F$33,0,10*ROW('Sanitation Data'!F150))="","",OFFSET('Sanitation Data'!$F$33,0,10*ROW('Sanitation Data'!F150)))</f>
        <v/>
      </c>
      <c r="DE156" s="36" t="str">
        <f ca="true">+IF(OFFSET('Sanitation Data'!$G$29,0,10*ROW('Sanitation Data'!G150))="","",OFFSET('Sanitation Data'!$G$29,0,10*ROW('Sanitation Data'!G150)))</f>
        <v/>
      </c>
      <c r="DF156" s="36" t="str">
        <f ca="true">+IF(OFFSET('Sanitation Data'!$G$30,0,10*ROW('Sanitation Data'!G150))="","",OFFSET('Sanitation Data'!$G$30,0,10*ROW('Sanitation Data'!G150)))</f>
        <v/>
      </c>
      <c r="DG156" s="36" t="str">
        <f ca="true">+IF(OFFSET('Sanitation Data'!$G$31,0,10*ROW('Sanitation Data'!G150))="","",OFFSET('Sanitation Data'!$G$31,0,10*ROW('Sanitation Data'!G150)))</f>
        <v/>
      </c>
      <c r="DH156" s="36" t="str">
        <f ca="true">+IF(OFFSET('Sanitation Data'!$G$32,0,10*ROW('Sanitation Data'!G150))="","",OFFSET('Sanitation Data'!$G$32,0,10*ROW('Sanitation Data'!G150)))</f>
        <v/>
      </c>
      <c r="DI156" s="36" t="str">
        <f ca="true">+IF(OFFSET('Sanitation Data'!$G$33,0,10*ROW('Sanitation Data'!G150))="","",OFFSET('Sanitation Data'!$G$33,0,10*ROW('Sanitation Data'!G150)))</f>
        <v/>
      </c>
      <c r="DJ156" s="36" t="str">
        <f ca="true">+IF(OFFSET('Sanitation Data'!$H$29,0,10*ROW('Sanitation Data'!H150))="","",OFFSET('Sanitation Data'!$H$29,0,10*ROW('Sanitation Data'!H150)))</f>
        <v/>
      </c>
      <c r="DK156" s="36" t="str">
        <f ca="true">+IF(OFFSET('Sanitation Data'!$H$30,0,10*ROW('Sanitation Data'!H150))="","",OFFSET('Sanitation Data'!$H$30,0,10*ROW('Sanitation Data'!H150)))</f>
        <v/>
      </c>
      <c r="DL156" s="36" t="str">
        <f ca="true">+IF(OFFSET('Sanitation Data'!$H$31,0,10*ROW('Sanitation Data'!H150))="","",OFFSET('Sanitation Data'!$H$31,0,10*ROW('Sanitation Data'!H150)))</f>
        <v/>
      </c>
      <c r="DM156" s="36" t="str">
        <f ca="true">+IF(OFFSET('Sanitation Data'!$H$32,0,10*ROW('Sanitation Data'!H150))="","",OFFSET('Sanitation Data'!$H$32,0,10*ROW('Sanitation Data'!H150)))</f>
        <v/>
      </c>
      <c r="DN156" s="36" t="str">
        <f ca="true">+IF(OFFSET('Sanitation Data'!$H$33,0,10*ROW('Sanitation Data'!H150))="","",OFFSET('Sanitation Data'!$H$33,0,10*ROW('Sanitation Data'!H150)))</f>
        <v/>
      </c>
      <c r="DO156" s="36" t="str">
        <f ca="true">+IF(OFFSET('Hygiene Data'!$C$12,0,10*ROW('Hygiene Data'!C150))="","",OFFSET('Hygiene Data'!$C$12,0,10*ROW('Hygiene Data'!C150)))</f>
        <v/>
      </c>
      <c r="DP156" s="36" t="str">
        <f ca="true">+IF(OFFSET('Hygiene Data'!$C$13,0,10*ROW('Hygiene Data'!C150))="","",OFFSET('Hygiene Data'!$C$13,0,10*ROW('Hygiene Data'!C150)))</f>
        <v/>
      </c>
      <c r="DQ156" s="36" t="str">
        <f ca="true">+IF(OFFSET('Hygiene Data'!$C$14,0,10*ROW('Hygiene Data'!C150))="","",OFFSET('Hygiene Data'!$C$14,0,10*ROW('Hygiene Data'!C150)))</f>
        <v/>
      </c>
      <c r="DR156" s="36" t="str">
        <f ca="true">+IF(OFFSET('Hygiene Data'!$D$12,0,10*ROW('Hygiene Data'!D150))="","",OFFSET('Hygiene Data'!$D$12,0,10*ROW('Hygiene Data'!D150)))</f>
        <v/>
      </c>
      <c r="DS156" s="36" t="str">
        <f ca="true">+IF(OFFSET('Hygiene Data'!$D$13,0,10*ROW('Hygiene Data'!D150))="","",OFFSET('Hygiene Data'!$D$13,0,10*ROW('Hygiene Data'!D150)))</f>
        <v/>
      </c>
      <c r="DT156" s="36" t="str">
        <f ca="true">+IF(OFFSET('Hygiene Data'!$D$14,0,10*ROW('Hygiene Data'!D150))="","",OFFSET('Hygiene Data'!$D$14,0,10*ROW('Hygiene Data'!D150)))</f>
        <v/>
      </c>
      <c r="DU156" s="36" t="str">
        <f ca="true">+IF(OFFSET('Hygiene Data'!$E$12,0,10*ROW('Hygiene Data'!E150))="","",OFFSET('Hygiene Data'!$E$12,0,10*ROW('Hygiene Data'!E150)))</f>
        <v/>
      </c>
      <c r="DV156" s="36" t="str">
        <f ca="true">+IF(OFFSET('Hygiene Data'!$E$13,0,10*ROW('Hygiene Data'!E150))="","",OFFSET('Hygiene Data'!$E$13,0,10*ROW('Hygiene Data'!E150)))</f>
        <v/>
      </c>
      <c r="DW156" s="36" t="str">
        <f ca="true">+IF(OFFSET('Hygiene Data'!$E$14,0,10*ROW('Hygiene Data'!E150))="","",OFFSET('Hygiene Data'!$E$14,0,10*ROW('Hygiene Data'!E150)))</f>
        <v/>
      </c>
      <c r="DX156" s="36" t="str">
        <f ca="true">+IF(OFFSET('Hygiene Data'!$F$12,0,10*ROW('Hygiene Data'!F150))="","",OFFSET('Hygiene Data'!$F$12,0,10*ROW('Hygiene Data'!F150)))</f>
        <v/>
      </c>
      <c r="DY156" s="36" t="str">
        <f ca="true">+IF(OFFSET('Hygiene Data'!$F$13,0,10*ROW('Hygiene Data'!F150))="","",OFFSET('Hygiene Data'!$F$13,0,10*ROW('Hygiene Data'!F150)))</f>
        <v/>
      </c>
      <c r="DZ156" s="36" t="str">
        <f ca="true">+IF(OFFSET('Hygiene Data'!$F$14,0,10*ROW('Hygiene Data'!F150))="","",OFFSET('Hygiene Data'!$F$14,0,10*ROW('Hygiene Data'!F150)))</f>
        <v/>
      </c>
      <c r="EA156" s="36" t="str">
        <f ca="true">+IF(OFFSET('Hygiene Data'!$G$12,0,10*ROW('Hygiene Data'!G150))="","",OFFSET('Hygiene Data'!$G$12,0,10*ROW('Hygiene Data'!G150)))</f>
        <v/>
      </c>
      <c r="EB156" s="36" t="str">
        <f ca="true">+IF(OFFSET('Hygiene Data'!$G$13,0,10*ROW('Hygiene Data'!G150))="","",OFFSET('Hygiene Data'!$G$13,0,10*ROW('Hygiene Data'!G150)))</f>
        <v/>
      </c>
      <c r="EC156" s="36" t="str">
        <f ca="true">+IF(OFFSET('Hygiene Data'!$G$14,0,10*ROW('Hygiene Data'!G150))="","",OFFSET('Hygiene Data'!$G$14,0,10*ROW('Hygiene Data'!G150)))</f>
        <v/>
      </c>
      <c r="ED156" s="36" t="str">
        <f ca="true">+IF(OFFSET('Hygiene Data'!$H$12,0,10*ROW('Hygiene Data'!H150))="","",OFFSET('Hygiene Data'!$H$12,0,10*ROW('Hygiene Data'!H150)))</f>
        <v/>
      </c>
      <c r="EE156" s="36" t="str">
        <f ca="true">+IF(OFFSET('Hygiene Data'!$H$13,0,10*ROW('Hygiene Data'!H150))="","",OFFSET('Hygiene Data'!$H$13,0,10*ROW('Hygiene Data'!H150)))</f>
        <v/>
      </c>
      <c r="EF156" s="36" t="str">
        <f ca="true">+IF(OFFSET('Hygiene Data'!$H$14,0,10*ROW('Hygiene Data'!H150))="","",OFFSET('Hygiene Data'!$H$14,0,10*ROW('Hygiene Data'!H150)))</f>
        <v/>
      </c>
    </row>
    <row r="157" x14ac:dyDescent="0.2">
      <c r="A157" s="59" t="str">
        <f ca="true">+IF(OFFSET('Water Data'!$B$1,0,10*ROW('Water Data'!B154))="","",OFFSET('Water Data'!$B$1,0,10*ROW('Water Data'!B154)))</f>
        <v/>
      </c>
      <c r="B157" s="59" t="str">
        <f ca="true">+IF(OFFSET('Water Data'!$A$3,0,10*ROW('Water Data'!A154))="","",OFFSET('Water Data'!$A$3,0,10*ROW('Water Data'!A154)))</f>
        <v/>
      </c>
      <c r="C157" s="59" t="str">
        <f ca="true">+IF(OFFSET('Water Data'!$C$3,0,10*ROW('Water Data'!C154))="","",OFFSET('Water Data'!$C$3,0,10*ROW('Water Data'!C154)))</f>
        <v/>
      </c>
      <c r="D157" s="252" t="e">
        <f ca="true">+IF(AND(ISNUMBER(OFFSET('Water Data'!$C$5,0,10*ROW('Water Data'!C151))),BS157="Yes"),100-OFFSET('Water Data'!$C$5,0,10*ROW('Water Data'!C151)),IF(AND(ISNUMBER(OFFSET('Water Data'!$C$5,0,10*ROW('Water Data'!C151))),BS157="No",ISNUMBER(OFFSET('Water Data'!$C$5,0,10*ROW('Water Data'!C151)))),CONCATENATE("[",ROUND(100-OFFSET('Water Data'!$C$5,0,10*ROW('Water Data'!C151)),0),"]"),IF(AND(ISNUMBER(OFFSET('Water Data'!$C$5,0,10*ROW('Water Data'!C151))),BS157="",ISNUMBER(OFFSET('Water Data'!$C$5,0,10*ROW('Water Data'!C151)))),100-OFFSET('Water Data'!$C$5,0,10*ROW('Water Data'!C151)),NA())))</f>
        <v>#N/A</v>
      </c>
      <c r="E157" s="252" t="e">
        <f ca="true">+IF(AND(ISNUMBER(OFFSET('Water Data'!$C$7,0,10*ROW('Water Data'!D151))),BT157="Yes"),OFFSET('Water Data'!$C$7,0,10*ROW('Water Data'!C151)),IF(AND(ISNUMBER(OFFSET('Water Data'!$C$7,0,10*ROW('Water Data'!C151))),BT157="No",ISNUMBER(OFFSET('Water Data'!$C$7,0,10*ROW('Water Data'!C151)))),CONCATENATE("[",ROUND(OFFSET('Water Data'!$C$7,0,10*ROW('Water Data'!C151)),0),"]"),IF(AND(ISNUMBER(OFFSET('Water Data'!$C$7,0,10*ROW('Water Data'!C151))),BT157="",ISNUMBER(OFFSET('Water Data'!$C$7,0,10*ROW('Water Data'!C151)))),OFFSET('Water Data'!$C$7,0,10*ROW('Water Data'!C151)),NA())))</f>
        <v>#N/A</v>
      </c>
      <c r="F157" s="252" t="e">
        <f ca="true">+IF(AND(ISNUMBER(OFFSET('Water Data'!$C$10,0,10*ROW('Water Data'!C151))),BU157="Yes"),OFFSET('Water Data'!$C$10,0,10*ROW('Water Data'!C151)),IF(AND(ISNUMBER(OFFSET('Water Data'!$C$10,0,10*ROW('Water Data'!C151))),BU157="No",ISNUMBER(OFFSET('Water Data'!$C$10,0,10*ROW('Water Data'!C151)))),CONCATENATE("[",ROUND(OFFSET('Water Data'!$C$10,0,10*ROW('Water Data'!C151)),0),"]"),IF(AND(ISNUMBER(OFFSET('Water Data'!$C$10,0,10*ROW('Water Data'!C151))),BU157="",ISNUMBER(OFFSET('Water Data'!$C$10,0,10*ROW('Water Data'!C151)))),OFFSET('Water Data'!$C$10,0,10*ROW('Water Data'!C151)),NA())))</f>
        <v>#N/A</v>
      </c>
      <c r="G157" s="252" t="e">
        <f ca="true">+IF(AND(ISNUMBER(OFFSET('Water Data'!$D$5,0,10*ROW('Water Data'!D151))),BV157="Yes"),100-OFFSET('Water Data'!$D$5,0,10*ROW('Water Data'!D151)),IF(AND(ISNUMBER(OFFSET('Water Data'!$D$5,0,10*ROW('Water Data'!D151))),BV157="No",ISNUMBER(OFFSET('Water Data'!$D$5,0,10*ROW('Water Data'!D151)))),CONCATENATE("[",ROUND(100-OFFSET('Water Data'!$D$5,0,10*ROW('Water Data'!D151)),0),"]"),IF(AND(ISNUMBER(OFFSET('Water Data'!$D$5,0,10*ROW('Water Data'!D151))),BV157="",ISNUMBER(OFFSET('Water Data'!$D$5,0,10*ROW('Water Data'!D151)))),100-OFFSET('Water Data'!$D$5,0,10*ROW('Water Data'!D151)),NA())))</f>
        <v>#N/A</v>
      </c>
      <c r="H157" s="252" t="e">
        <f ca="true">+IF(AND(ISNUMBER(OFFSET('Water Data'!$D$7,0,10*ROW('Water Data'!D151))),BW157="Yes"),OFFSET('Water Data'!$D$7,0,10*ROW('Water Data'!D151)),IF(AND(ISNUMBER(OFFSET('Water Data'!$D$7,0,10*ROW('Water Data'!D151))),BW157="No",ISNUMBER(OFFSET('Water Data'!$D$7,0,10*ROW('Water Data'!D151)))),CONCATENATE("[",ROUND(OFFSET('Water Data'!$C$7,0,10*ROW('Water Data'!D151)),0),"]"),IF(AND(ISNUMBER(OFFSET('Water Data'!$D$7,0,10*ROW('Water Data'!D151))),BW157="",ISNUMBER(OFFSET('Water Data'!$D$7,0,10*ROW('Water Data'!D151)))),OFFSET('Water Data'!$D$7,0,10*ROW('Water Data'!D151)),NA())))</f>
        <v>#N/A</v>
      </c>
      <c r="I157" s="252" t="e">
        <f ca="true">+IF(AND(ISNUMBER(OFFSET('Water Data'!$D$10,0,10*ROW('Water Data'!D151))),BX157="Yes"),OFFSET('Water Data'!$D$10,0,10*ROW('Water Data'!D151)),IF(AND(ISNUMBER(OFFSET('Water Data'!$D$10,0,10*ROW('Water Data'!D151))),BX157="No",ISNUMBER(OFFSET('Water Data'!$D$10,0,10*ROW('Water Data'!D151)))),CONCATENATE("[",ROUND(OFFSET('Water Data'!$D$10,0,10*ROW('Water Data'!D151)),0),"]"),IF(AND(ISNUMBER(OFFSET('Water Data'!$D$10,0,10*ROW('Water Data'!D151))),BX157="",ISNUMBER(OFFSET('Water Data'!$D$10,0,10*ROW('Water Data'!D151)))),OFFSET('Water Data'!$D$10,0,10*ROW('Water Data'!D151)),NA())))</f>
        <v>#N/A</v>
      </c>
      <c r="J157" s="252" t="e">
        <f ca="true">+IF(AND(ISNUMBER(OFFSET('Water Data'!$E$5,0,10*ROW('Water Data'!E151))),BY157="Yes"),100-OFFSET('Water Data'!$E$5,0,10*ROW('Water Data'!E151)),IF(AND(ISNUMBER(OFFSET('Water Data'!$E$5,0,10*ROW('Water Data'!E151))),BY157="No",ISNUMBER(OFFSET('Water Data'!$E$5,0,10*ROW('Water Data'!E151)))),CONCATENATE("[",ROUND(100-OFFSET('Water Data'!$E$5,0,10*ROW('Water Data'!E151)),0),"]"),IF(AND(ISNUMBER(OFFSET('Water Data'!$E$5,0,10*ROW('Water Data'!E151))),BY157="",ISNUMBER(OFFSET('Water Data'!$E$5,0,10*ROW('Water Data'!E151)))),100-OFFSET('Water Data'!$E$5,0,10*ROW('Water Data'!E151)),NA())))</f>
        <v>#N/A</v>
      </c>
      <c r="K157" s="252" t="e">
        <f ca="true">+IF(AND(ISNUMBER(OFFSET('Water Data'!$E$7,0,10*ROW('Water Data'!E151))),BZ157="Yes"),OFFSET('Water Data'!$E$7,0,10*ROW('Water Data'!E151)),IF(AND(ISNUMBER(OFFSET('Water Data'!$E$7,0,10*ROW('Water Data'!E151))),BZ157="No",ISNUMBER(OFFSET('Water Data'!$E$7,0,10*ROW('Water Data'!E151)))),CONCATENATE("[",ROUND(OFFSET('Water Data'!$E$7,0,10*ROW('Water Data'!E151)),0),"]"),IF(AND(ISNUMBER(OFFSET('Water Data'!$E$7,0,10*ROW('Water Data'!E151))),BZ157="",ISNUMBER(OFFSET('Water Data'!$E$7,0,10*ROW('Water Data'!E151)))),OFFSET('Water Data'!$E$7,0,10*ROW('Water Data'!E151)),NA())))</f>
        <v>#N/A</v>
      </c>
      <c r="L157" s="252" t="e">
        <f ca="true">+IF(AND(ISNUMBER(OFFSET('Water Data'!$E$10,0,10*ROW('Water Data'!E151))),CA157="Yes"),OFFSET('Water Data'!$E$10,0,10*ROW('Water Data'!E151)),IF(AND(ISNUMBER(OFFSET('Water Data'!$E$10,0,10*ROW('Water Data'!E151))),CA157="No",ISNUMBER(OFFSET('Water Data'!$E$10,0,10*ROW('Water Data'!E151)))),CONCATENATE("[",ROUND(OFFSET('Water Data'!$E$10,0,10*ROW('Water Data'!E151)),0),"]"),IF(AND(ISNUMBER(OFFSET('Water Data'!$E$10,0,10*ROW('Water Data'!E151))),CA157="",ISNUMBER(OFFSET('Water Data'!$E$10,0,10*ROW('Water Data'!E151)))),OFFSET('Water Data'!$E$10,0,10*ROW('Water Data'!E151)),NA())))</f>
        <v>#N/A</v>
      </c>
      <c r="M157" s="252" t="e">
        <f ca="true">+IF(AND(ISNUMBER(OFFSET('Water Data'!$F$5,0,10*ROW('Water Data'!F151))),CB157="Yes"),100-OFFSET('Water Data'!$F$5,0,10*ROW('Water Data'!F151)),IF(AND(ISNUMBER(OFFSET('Water Data'!$F$5,0,10*ROW('Water Data'!F151))),CB157="No",ISNUMBER(OFFSET('Water Data'!$F$5,0,10*ROW('Water Data'!F151)))),CONCATENATE("[",ROUND(100-OFFSET('Water Data'!$F$5,0,10*ROW('Water Data'!F151)),0),"]"),IF(AND(ISNUMBER(OFFSET('Water Data'!$F$5,0,10*ROW('Water Data'!F151))),CB157="",ISNUMBER(OFFSET('Water Data'!$F$5,0,10*ROW('Water Data'!F151)))),100-OFFSET('Water Data'!$F$5,0,10*ROW('Water Data'!F151)),NA())))</f>
        <v>#N/A</v>
      </c>
      <c r="N157" s="252" t="e">
        <f ca="true">+IF(AND(ISNUMBER(OFFSET('Water Data'!$F$7,0,10*ROW('Water Data'!F151))),CC157="Yes"),OFFSET('Water Data'!$F$7,0,10*ROW('Water Data'!F151)),IF(AND(ISNUMBER(OFFSET('Water Data'!$F$7,0,10*ROW('Water Data'!F151))),CC157="No",ISNUMBER(OFFSET('Water Data'!$F$7,0,10*ROW('Water Data'!F151)))),CONCATENATE("[",ROUND(OFFSET('Water Data'!$F$7,0,10*ROW('Water Data'!F151)),0),"]"),IF(AND(ISNUMBER(OFFSET('Water Data'!$F$7,0,10*ROW('Water Data'!F151))),CC157="",ISNUMBER(OFFSET('Water Data'!$F$7,0,10*ROW('Water Data'!F151)))),OFFSET('Water Data'!$F$7,0,10*ROW('Water Data'!F151)),NA())))</f>
        <v>#N/A</v>
      </c>
      <c r="O157" s="252" t="e">
        <f ca="true">+IF(AND(ISNUMBER(OFFSET('Water Data'!$F$10,0,10*ROW('Water Data'!F151))),CD157="Yes"),OFFSET('Water Data'!$F$10,0,10*ROW('Water Data'!F151)),IF(AND(ISNUMBER(OFFSET('Water Data'!$F$10,0,10*ROW('Water Data'!F151))),CD157="No",ISNUMBER(OFFSET('Water Data'!$F$10,0,10*ROW('Water Data'!F151)))),CONCATENATE("[",ROUND(OFFSET('Water Data'!$F$10,0,10*ROW('Water Data'!F151)),0),"]"),IF(AND(ISNUMBER(OFFSET('Water Data'!$F$10,0,10*ROW('Water Data'!F151))),CD157="",ISNUMBER(OFFSET('Water Data'!$F$10,0,10*ROW('Water Data'!F151)))),OFFSET('Water Data'!$F$10,0,10*ROW('Water Data'!F151)),NA())))</f>
        <v>#N/A</v>
      </c>
      <c r="P157" s="252" t="e">
        <f ca="true">+IF(AND(ISNUMBER(OFFSET('Water Data'!$G$5,0,10*ROW('Water Data'!G151))),CE157="Yes"),100-OFFSET('Water Data'!$G$5,0,10*ROW('Water Data'!G151)),IF(AND(ISNUMBER(OFFSET('Water Data'!$G$5,0,10*ROW('Water Data'!G151))),CE157="No",ISNUMBER(OFFSET('Water Data'!$G$5,0,10*ROW('Water Data'!G151)))),CONCATENATE("[",ROUND(100-OFFSET('Water Data'!$G$5,0,10*ROW('Water Data'!G151)),0),"]"),IF(AND(ISNUMBER(OFFSET('Water Data'!$G$5,0,10*ROW('Water Data'!G151))),CE157="",ISNUMBER(OFFSET('Water Data'!$G$5,0,10*ROW('Water Data'!G151)))),100-OFFSET('Water Data'!$G$5,0,10*ROW('Water Data'!G151)),NA())))</f>
        <v>#N/A</v>
      </c>
      <c r="Q157" s="252" t="e">
        <f ca="true">+IF(AND(ISNUMBER(OFFSET('Water Data'!$G$7,0,10*ROW('Water Data'!G151))),CF157="Yes"),OFFSET('Water Data'!$G$7,0,10*ROW('Water Data'!G151)),IF(AND(ISNUMBER(OFFSET('Water Data'!$G$7,0,10*ROW('Water Data'!G151))),CF157="No",ISNUMBER(OFFSET('Water Data'!$G$7,0,10*ROW('Water Data'!G151)))),CONCATENATE("[",ROUND(OFFSET('Water Data'!$G$7,0,10*ROW('Water Data'!G151)),0),"]"),IF(AND(ISNUMBER(OFFSET('Water Data'!$G$7,0,10*ROW('Water Data'!G151))),CF157="",ISNUMBER(OFFSET('Water Data'!$G$7,0,10*ROW('Water Data'!G151)))),OFFSET('Water Data'!$G$7,0,10*ROW('Water Data'!G151)),NA())))</f>
        <v>#N/A</v>
      </c>
      <c r="R157" s="252" t="e">
        <f ca="true">+IF(AND(ISNUMBER(OFFSET('Water Data'!$G$10,0,10*ROW('Water Data'!G151))),CG157="Yes"),OFFSET('Water Data'!$G$10,0,10*ROW('Water Data'!G151)),IF(AND(ISNUMBER(OFFSET('Water Data'!$G$10,0,10*ROW('Water Data'!G151))),CG157="No",ISNUMBER(OFFSET('Water Data'!$G$10,0,10*ROW('Water Data'!G151)))),CONCATENATE("[",ROUND(OFFSET('Water Data'!$G$10,0,10*ROW('Water Data'!G151)),0),"]"),IF(AND(ISNUMBER(OFFSET('Water Data'!$G$10,0,10*ROW('Water Data'!G151))),CG157="",ISNUMBER(OFFSET('Water Data'!$G$10,0,10*ROW('Water Data'!G151)))),OFFSET('Water Data'!$G$10,0,10*ROW('Water Data'!G151)),NA())))</f>
        <v>#N/A</v>
      </c>
      <c r="S157" s="252" t="e">
        <f ca="true">+IF(AND(ISNUMBER(OFFSET('Water Data'!$H$5,0,10*ROW('Water Data'!H151))),CH157="Yes"),100-OFFSET('Water Data'!$H$5,0,10*ROW('Water Data'!H151)),IF(AND(ISNUMBER(OFFSET('Water Data'!$H$5,0,10*ROW('Water Data'!H151))),CH157="No",ISNUMBER(OFFSET('Water Data'!$H$5,0,10*ROW('Water Data'!H151)))),CONCATENATE("[",ROUND(100-OFFSET('Water Data'!$H$5,0,10*ROW('Water Data'!H151)),0),"]"),IF(AND(ISNUMBER(OFFSET('Water Data'!$H$5,0,10*ROW('Water Data'!H151))),CH157="",ISNUMBER(OFFSET('Water Data'!$H$5,0,10*ROW('Water Data'!H151)))),100-OFFSET('Water Data'!$H$5,0,10*ROW('Water Data'!H151)),NA())))</f>
        <v>#N/A</v>
      </c>
      <c r="T157" s="252" t="e">
        <f ca="true">+IF(AND(ISNUMBER(OFFSET('Water Data'!$H$7,0,10*ROW('Water Data'!H151))),CI157="Yes"),OFFSET('Water Data'!$H$7,0,10*ROW('Water Data'!H151)),IF(AND(ISNUMBER(OFFSET('Water Data'!$H$7,0,10*ROW('Water Data'!H151))),CI157="No",ISNUMBER(OFFSET('Water Data'!$H$7,0,10*ROW('Water Data'!H151)))),CONCATENATE("[",ROUND(OFFSET('Water Data'!$H$7,0,10*ROW('Water Data'!H151)),0),"]"),IF(AND(ISNUMBER(OFFSET('Water Data'!$H$7,0,10*ROW('Water Data'!H151))),CI157="",ISNUMBER(OFFSET('Water Data'!$H$7,0,10*ROW('Water Data'!H151)))),OFFSET('Water Data'!$H$7,0,10*ROW('Water Data'!H151)),NA())))</f>
        <v>#N/A</v>
      </c>
      <c r="U157" s="252" t="e">
        <f ca="true">+IF(AND(ISNUMBER(OFFSET('Water Data'!$H$10,0,10*ROW('Water Data'!H151))),CJ157="Yes"),OFFSET('Water Data'!$H$10,0,10*ROW('Water Data'!H151)),IF(AND(ISNUMBER(OFFSET('Water Data'!$H$10,0,10*ROW('Water Data'!H151))),CJ157="No",ISNUMBER(OFFSET('Water Data'!$H$10,0,10*ROW('Water Data'!H151)))),CONCATENATE("[",ROUND(OFFSET('Water Data'!$H$10,0,10*ROW('Water Data'!H151)),0),"]"),IF(AND(ISNUMBER(OFFSET('Water Data'!$H$10,0,10*ROW('Water Data'!H151))),CJ157="",ISNUMBER(OFFSET('Water Data'!$H$10,0,10*ROW('Water Data'!H151)))),OFFSET('Water Data'!$H$10,0,10*ROW('Water Data'!H151)),NA())))</f>
        <v>#N/A</v>
      </c>
      <c r="V157" s="253" t="e">
        <f ca="true">+IF(AND(ISNUMBER(OFFSET('Sanitation Data'!$C$5,0,10*ROW('Sanitation Data'!C151))),CK157="Yes"),100-OFFSET('Sanitation Data'!$C$5,0,10*ROW('Sanitation Data'!C151)),IF(AND(ISNUMBER(OFFSET('Sanitation Data'!$C$5,0,10*ROW('Sanitation Data'!C151))),CK157="No",ISNUMBER(OFFSET('Sanitation Data'!$C$5,0,10*ROW('Sanitation Data'!C151)))),CONCATENATE("[",ROUND(100-OFFSET('Sanitation Data'!$C$5,0,10*ROW('Sanitation Data'!C151)),0),"]"),IF(AND(ISNUMBER(OFFSET('Sanitation Data'!$C$5,0,10*ROW('Sanitation Data'!C151))),CK157="",ISNUMBER(OFFSET('Sanitation Data'!$C$5,0,10*ROW('Sanitation Data'!C151)))),100-OFFSET('Sanitation Data'!$C$5,0,10*ROW('Sanitation Data'!C151)),NA())))</f>
        <v>#N/A</v>
      </c>
      <c r="W157" s="253" t="e">
        <f ca="true">+IF(AND(ISNUMBER(OFFSET('Sanitation Data'!$C$7,0,10*ROW('Sanitation Data'!C151))),CL157="Yes"),OFFSET('Sanitation Data'!$C$7,0,10*ROW('Sanitation Data'!C151)),IF(AND(ISNUMBER(OFFSET('Sanitation Data'!$C$7,0,10*ROW('Sanitation Data'!C151))),CL157="No",ISNUMBER(OFFSET('Sanitation Data'!$C$7,0,10*ROW('Sanitation Data'!C151)))),CONCATENATE("[",ROUND(OFFSET('Sanitation Data'!$C$7,0,10*ROW('Sanitation Data'!C151)),0),"]"),IF(AND(ISNUMBER(OFFSET('Sanitation Data'!$C$7,0,10*ROW('Sanitation Data'!C151))),CL157="",ISNUMBER(OFFSET('Sanitation Data'!$C$7,0,10*ROW('Sanitation Data'!C151)))),OFFSET('Sanitation Data'!$C$7,0,10*ROW('Sanitation Data'!C151)),NA())))</f>
        <v>#N/A</v>
      </c>
      <c r="X157" s="253" t="e">
        <f ca="true">+IF(AND(ISNUMBER(OFFSET('Sanitation Data'!$C$11,0,10*ROW('Sanitation Data'!C151))),CM157="Yes"),OFFSET('Sanitation Data'!$C$11,0,10*ROW('Sanitation Data'!C151)),IF(AND(ISNUMBER(OFFSET('Sanitation Data'!$C$11,0,10*ROW('Sanitation Data'!C151))),CM157="No",ISNUMBER(OFFSET('Sanitation Data'!$C$11,0,10*ROW('Sanitation Data'!C151)))),CONCATENATE("[",ROUND(OFFSET('Sanitation Data'!$C$11,0,10*ROW('Sanitation Data'!C151)),0),"]"),IF(AND(ISNUMBER(OFFSET('Sanitation Data'!$C$11,0,10*ROW('Sanitation Data'!C151))),CM157="",ISNUMBER(OFFSET('Sanitation Data'!$C$11,0,10*ROW('Sanitation Data'!C151)))),OFFSET('Sanitation Data'!$C$11,0,10*ROW('Sanitation Data'!C151)),NA())))</f>
        <v>#N/A</v>
      </c>
      <c r="Y157" s="253" t="e">
        <f ca="true">+IF(AND(ISNUMBER(OFFSET('Sanitation Data'!$C$12,0,10*ROW('Sanitation Data'!C151))),CN157="Yes"),OFFSET('Sanitation Data'!$C$12,0,10*ROW('Sanitation Data'!C151)),IF(AND(ISNUMBER(OFFSET('Sanitation Data'!$C$12,0,10*ROW('Sanitation Data'!C151))),CN157="No",ISNUMBER(OFFSET('Sanitation Data'!$C$12,0,10*ROW('Sanitation Data'!C151)))),CONCATENATE("[",ROUND(OFFSET('Sanitation Data'!$C$12,0,10*ROW('Sanitation Data'!C151)),0),"]"),IF(AND(ISNUMBER(OFFSET('Sanitation Data'!$C$12,0,10*ROW('Sanitation Data'!C151))),CN157="",ISNUMBER(OFFSET('Sanitation Data'!$C$12,0,10*ROW('Sanitation Data'!C151)))),OFFSET('Sanitation Data'!$C$12,0,10*ROW('Sanitation Data'!C151)),NA())))</f>
        <v>#N/A</v>
      </c>
      <c r="Z157" s="253" t="e">
        <f ca="true">+IF(AND(ISNUMBER(OFFSET('Sanitation Data'!$C$13,0,10*ROW('Sanitation Data'!C151))),CO157="Yes"),OFFSET('Sanitation Data'!$C$13,0,10*ROW('Sanitation Data'!C151)),IF(AND(ISNUMBER(OFFSET('Sanitation Data'!$C$13,0,10*ROW('Sanitation Data'!C151))),CO157="No",ISNUMBER(OFFSET('Sanitation Data'!$C$13,0,10*ROW('Sanitation Data'!C151)))),CONCATENATE("[",ROUND(OFFSET('Sanitation Data'!$C$13,0,10*ROW('Sanitation Data'!C151)),0),"]"),IF(AND(ISNUMBER(OFFSET('Sanitation Data'!$C$13,0,10*ROW('Sanitation Data'!C151))),CO157="",ISNUMBER(OFFSET('Sanitation Data'!$C$13,0,10*ROW('Sanitation Data'!C151)))),OFFSET('Sanitation Data'!$C$13,0,10*ROW('Sanitation Data'!C151)),NA())))</f>
        <v>#N/A</v>
      </c>
      <c r="AA157" s="253" t="e">
        <f ca="true">+IF(AND(ISNUMBER(OFFSET('Sanitation Data'!$D$5,0,10*ROW('Sanitation Data'!D151))),CP157="Yes"),100-OFFSET('Sanitation Data'!$D$5,0,10*ROW('Sanitation Data'!D151)),IF(AND(ISNUMBER(OFFSET('Sanitation Data'!$D$5,0,10*ROW('Sanitation Data'!D151))),CP157="No",ISNUMBER(OFFSET('Sanitation Data'!$D$5,0,10*ROW('Sanitation Data'!D151)))),CONCATENATE("[",ROUND(100-OFFSET('Sanitation Data'!$D$5,0,10*ROW('Sanitation Data'!D151)),0),"]"),IF(AND(ISNUMBER(OFFSET('Sanitation Data'!$D$5,0,10*ROW('Sanitation Data'!D151))),CP157="",ISNUMBER(OFFSET('Sanitation Data'!$D$5,0,10*ROW('Sanitation Data'!D151)))),100-OFFSET('Sanitation Data'!$D$5,0,10*ROW('Sanitation Data'!D151)),NA())))</f>
        <v>#N/A</v>
      </c>
      <c r="AB157" s="253" t="e">
        <f ca="true">+IF(AND(ISNUMBER(OFFSET('Sanitation Data'!$D$7,0,10*ROW('Sanitation Data'!D151))),CQ157="Yes"),OFFSET('Sanitation Data'!$D$7,0,10*ROW('Sanitation Data'!G151)),IF(AND(ISNUMBER(OFFSET('Sanitation Data'!$D$7,0,10*ROW('Sanitation Data'!D151))),CQ157="No",ISNUMBER(OFFSET('Sanitation Data'!$D$7,0,10*ROW('Sanitation Data'!D151)))),CONCATENATE("[",ROUND(OFFSET('Sanitation Data'!$D$7,0,10*ROW('Sanitation Data'!D151)),0),"]"),IF(AND(ISNUMBER(OFFSET('Sanitation Data'!$D$7,0,10*ROW('Sanitation Data'!D151))),CQ157="",ISNUMBER(OFFSET('Sanitation Data'!$D$7,0,10*ROW('Sanitation Data'!D151)))),OFFSET('Sanitation Data'!$D$7,0,10*ROW('Sanitation Data'!D151)),NA())))</f>
        <v>#N/A</v>
      </c>
      <c r="AC157" s="253" t="e">
        <f ca="true">+IF(AND(ISNUMBER(OFFSET('Sanitation Data'!$D$11,0,10*ROW('Sanitation Data'!D151))),CR157="Yes"),OFFSET('Sanitation Data'!$D$11,0,10*ROW('Sanitation Data'!D151)),IF(AND(ISNUMBER(OFFSET('Sanitation Data'!$D$11,0,10*ROW('Sanitation Data'!D151))),CR157="No",ISNUMBER(OFFSET('Sanitation Data'!$D$11,0,10*ROW('Sanitation Data'!D151)))),CONCATENATE("[",ROUND(OFFSET('Sanitation Data'!$D$11,0,10*ROW('Sanitation Data'!D151)),0),"]"),IF(AND(ISNUMBER(OFFSET('Sanitation Data'!$D$11,0,10*ROW('Sanitation Data'!D151))),CR157="",ISNUMBER(OFFSET('Sanitation Data'!$D$11,0,10*ROW('Sanitation Data'!D151)))),OFFSET('Sanitation Data'!$D$11,0,10*ROW('Sanitation Data'!D151)),NA())))</f>
        <v>#N/A</v>
      </c>
      <c r="AD157" s="253" t="e">
        <f ca="true">+IF(AND(ISNUMBER(OFFSET('Sanitation Data'!$D$12,0,10*ROW('Sanitation Data'!D151))),CS157="Yes"),OFFSET('Sanitation Data'!$D$12,0,10*ROW('Sanitation Data'!D151)),IF(AND(ISNUMBER(OFFSET('Sanitation Data'!$D$12,0,10*ROW('Sanitation Data'!D151))),CS157="No",ISNUMBER(OFFSET('Sanitation Data'!$D$12,0,10*ROW('Sanitation Data'!D151)))),CONCATENATE("[",ROUND(OFFSET('Sanitation Data'!$D$12,0,10*ROW('Sanitation Data'!D151)),0),"]"),IF(AND(ISNUMBER(OFFSET('Sanitation Data'!$D$12,0,10*ROW('Sanitation Data'!D151))),CS157="",ISNUMBER(OFFSET('Sanitation Data'!$D$12,0,10*ROW('Sanitation Data'!D151)))),OFFSET('Sanitation Data'!$D$12,0,10*ROW('Sanitation Data'!D151)),NA())))</f>
        <v>#N/A</v>
      </c>
      <c r="AE157" s="253" t="e">
        <f ca="true">+IF(AND(ISNUMBER(OFFSET('Sanitation Data'!$D$13,0,10*ROW('Sanitation Data'!D151))),CT157="Yes"),OFFSET('Sanitation Data'!$D$13,0,10*ROW('Sanitation Data'!D151)),IF(AND(ISNUMBER(OFFSET('Sanitation Data'!$D$13,0,10*ROW('Sanitation Data'!D151))),CT157="No",ISNUMBER(OFFSET('Sanitation Data'!$D$13,0,10*ROW('Sanitation Data'!D151)))),CONCATENATE("[",ROUND(OFFSET('Sanitation Data'!$D$13,0,10*ROW('Sanitation Data'!D151)),0),"]"),IF(AND(ISNUMBER(OFFSET('Sanitation Data'!$D$13,0,10*ROW('Sanitation Data'!D151))),CT157="",ISNUMBER(OFFSET('Sanitation Data'!$D$13,0,10*ROW('Sanitation Data'!D151)))),OFFSET('Sanitation Data'!$D$13,0,10*ROW('Sanitation Data'!D151)),NA())))</f>
        <v>#N/A</v>
      </c>
      <c r="AF157" s="253" t="e">
        <f ca="true">+IF(AND(ISNUMBER(OFFSET('Sanitation Data'!$E$5,0,10*ROW('Sanitation Data'!E151))),CU157="Yes"),100-OFFSET('Sanitation Data'!$E$5,0,10*ROW('Sanitation Data'!E151)),IF(AND(ISNUMBER(OFFSET('Sanitation Data'!$E$5,0,10*ROW('Sanitation Data'!E151))),CU157="No",ISNUMBER(OFFSET('Sanitation Data'!$E$5,0,10*ROW('Sanitation Data'!E151)))),CONCATENATE("[",ROUND(100-OFFSET('Sanitation Data'!$E$5,0,10*ROW('Sanitation Data'!E151)),0),"]"),IF(AND(ISNUMBER(OFFSET('Sanitation Data'!$E$5,0,10*ROW('Sanitation Data'!E151))),CU157="",ISNUMBER(OFFSET('Sanitation Data'!$E$5,0,10*ROW('Sanitation Data'!E151)))),100-OFFSET('Sanitation Data'!$E$5,0,10*ROW('Sanitation Data'!E151)),NA())))</f>
        <v>#N/A</v>
      </c>
      <c r="AG157" s="253" t="e">
        <f ca="true">+IF(AND(ISNUMBER(OFFSET('Sanitation Data'!$E$7,0,10*ROW('Sanitation Data'!E151))),CV157="Yes"),OFFSET('Sanitation Data'!$E$7,0,10*ROW('Sanitation Data'!E151)),IF(AND(ISNUMBER(OFFSET('Sanitation Data'!$E$7,0,10*ROW('Sanitation Data'!E151))),CV157="No",ISNUMBER(OFFSET('Sanitation Data'!$E$7,0,10*ROW('Sanitation Data'!E151)))),CONCATENATE("[",ROUND(OFFSET('Sanitation Data'!$E$7,0,10*ROW('Sanitation Data'!E151)),0),"]"),IF(AND(ISNUMBER(OFFSET('Sanitation Data'!$E$7,0,10*ROW('Sanitation Data'!E151))),CV157="",ISNUMBER(OFFSET('Sanitation Data'!$E$7,0,10*ROW('Sanitation Data'!E151)))),OFFSET('Sanitation Data'!$E$7,0,10*ROW('Sanitation Data'!E151)),NA())))</f>
        <v>#N/A</v>
      </c>
      <c r="AH157" s="253" t="e">
        <f ca="true">+IF(AND(ISNUMBER(OFFSET('Sanitation Data'!$E$11,0,10*ROW('Sanitation Data'!E151))),CW157="Yes"),OFFSET('Sanitation Data'!$E$11,0,10*ROW('Sanitation Data'!E151)),IF(AND(ISNUMBER(OFFSET('Sanitation Data'!$E$11,0,10*ROW('Sanitation Data'!E151))),CW157="No",ISNUMBER(OFFSET('Sanitation Data'!$E$11,0,10*ROW('Sanitation Data'!E151)))),CONCATENATE("[",ROUND(OFFSET('Sanitation Data'!$E$11,0,10*ROW('Sanitation Data'!E151)),0),"]"),IF(AND(ISNUMBER(OFFSET('Sanitation Data'!$E$11,0,10*ROW('Sanitation Data'!E151))),CW157="",ISNUMBER(OFFSET('Sanitation Data'!$E$11,0,10*ROW('Sanitation Data'!E151)))),OFFSET('Sanitation Data'!$E$11,0,10*ROW('Sanitation Data'!E151)),NA())))</f>
        <v>#N/A</v>
      </c>
      <c r="AI157" s="253" t="e">
        <f ca="true">+IF(AND(ISNUMBER(OFFSET('Sanitation Data'!$E$12,0,10*ROW('Sanitation Data'!E151))),CX157="Yes"),OFFSET('Sanitation Data'!$E$12,0,10*ROW('Sanitation Data'!E151)),IF(AND(ISNUMBER(OFFSET('Sanitation Data'!$E$12,0,10*ROW('Sanitation Data'!E151))),CX157="No",ISNUMBER(OFFSET('Sanitation Data'!$E$12,0,10*ROW('Sanitation Data'!E151)))),CONCATENATE("[",ROUND(OFFSET('Sanitation Data'!$E$12,0,10*ROW('Sanitation Data'!E151)),0),"]"),IF(AND(ISNUMBER(OFFSET('Sanitation Data'!$E$12,0,10*ROW('Sanitation Data'!E151))),CX157="",ISNUMBER(OFFSET('Sanitation Data'!$E$12,0,10*ROW('Sanitation Data'!E151)))),OFFSET('Sanitation Data'!$E$12,0,10*ROW('Sanitation Data'!E151)),NA())))</f>
        <v>#N/A</v>
      </c>
      <c r="AJ157" s="253" t="e">
        <f ca="true">+IF(AND(ISNUMBER(OFFSET('Sanitation Data'!$E$13,0,10*ROW('Sanitation Data'!E151))),CY157="Yes"),OFFSET('Sanitation Data'!$E$13,0,10*ROW('Sanitation Data'!E151)),IF(AND(ISNUMBER(OFFSET('Sanitation Data'!$E$13,0,10*ROW('Sanitation Data'!E151))),CY157="No",ISNUMBER(OFFSET('Sanitation Data'!$E$13,0,10*ROW('Sanitation Data'!E151)))),CONCATENATE("[",ROUND(OFFSET('Sanitation Data'!$E$13,0,10*ROW('Sanitation Data'!E151)),0),"]"),IF(AND(ISNUMBER(OFFSET('Sanitation Data'!$E$13,0,10*ROW('Sanitation Data'!E151))),CY157="",ISNUMBER(OFFSET('Sanitation Data'!$E$13,0,10*ROW('Sanitation Data'!E151)))),OFFSET('Sanitation Data'!$E$13,0,10*ROW('Sanitation Data'!E151)),NA())))</f>
        <v>#N/A</v>
      </c>
      <c r="AK157" s="253" t="e">
        <f ca="true">+IF(AND(ISNUMBER(OFFSET('Sanitation Data'!$F$5,0,10*ROW('Sanitation Data'!F151))),CZ157="Yes"),100-OFFSET('Sanitation Data'!$F$5,0,10*ROW('Sanitation Data'!F151)),IF(AND(ISNUMBER(OFFSET('Sanitation Data'!$F$5,0,10*ROW('Sanitation Data'!F151))),CZ157="No",ISNUMBER(OFFSET('Sanitation Data'!$F$5,0,10*ROW('Sanitation Data'!F151)))),CONCATENATE("[",ROUND(100-OFFSET('Sanitation Data'!$F$5,0,10*ROW('Sanitation Data'!F151)),0),"]"),IF(AND(ISNUMBER(OFFSET('Sanitation Data'!$F$5,0,10*ROW('Sanitation Data'!F151))),CZ157="",ISNUMBER(OFFSET('Sanitation Data'!$F$5,0,10*ROW('Sanitation Data'!F151)))),100-OFFSET('Sanitation Data'!$F$5,0,10*ROW('Sanitation Data'!F151)),NA())))</f>
        <v>#N/A</v>
      </c>
      <c r="AL157" s="253" t="e">
        <f ca="true">+IF(AND(ISNUMBER(OFFSET('Sanitation Data'!$F$7,0,10*ROW('Sanitation Data'!F151))),DA157="Yes"),OFFSET('Sanitation Data'!$F$7,0,10*ROW('Sanitation Data'!F151)),IF(AND(ISNUMBER(OFFSET('Sanitation Data'!$F$7,0,10*ROW('Sanitation Data'!F151))),DA157="No",ISNUMBER(OFFSET('Sanitation Data'!$F$7,0,10*ROW('Sanitation Data'!F151)))),CONCATENATE("[",ROUND(OFFSET('Sanitation Data'!$F$7,0,10*ROW('Sanitation Data'!F151)),0),"]"),IF(AND(ISNUMBER(OFFSET('Sanitation Data'!$F$7,0,10*ROW('Sanitation Data'!F151))),DA157="",ISNUMBER(OFFSET('Sanitation Data'!$F$7,0,10*ROW('Sanitation Data'!F151)))),OFFSET('Sanitation Data'!$F$7,0,10*ROW('Sanitation Data'!F151)),NA())))</f>
        <v>#N/A</v>
      </c>
      <c r="AM157" s="253" t="e">
        <f ca="true">+IF(AND(ISNUMBER(OFFSET('Sanitation Data'!$F$11,0,10*ROW('Sanitation Data'!F151))),DB157="Yes"),OFFSET('Sanitation Data'!$F$11,0,10*ROW('Sanitation Data'!F151)),IF(AND(ISNUMBER(OFFSET('Sanitation Data'!$F$11,0,10*ROW('Sanitation Data'!F151))),DB157="No",ISNUMBER(OFFSET('Sanitation Data'!$F$11,0,10*ROW('Sanitation Data'!F151)))),CONCATENATE("[",ROUND(OFFSET('Sanitation Data'!$F$11,0,10*ROW('Sanitation Data'!F151)),0),"]"),IF(AND(ISNUMBER(OFFSET('Sanitation Data'!$F$11,0,10*ROW('Sanitation Data'!F151))),DB157="",ISNUMBER(OFFSET('Sanitation Data'!$F$11,0,10*ROW('Sanitation Data'!F151)))),OFFSET('Sanitation Data'!$F$11,0,10*ROW('Sanitation Data'!F151)),NA())))</f>
        <v>#N/A</v>
      </c>
      <c r="AN157" s="253" t="e">
        <f ca="true">+IF(AND(ISNUMBER(OFFSET('Sanitation Data'!$F$12,0,10*ROW('Sanitation Data'!F151))),DC157="Yes"),OFFSET('Sanitation Data'!$F$12,0,10*ROW('Sanitation Data'!F151)),IF(AND(ISNUMBER(OFFSET('Sanitation Data'!$F$12,0,10*ROW('Sanitation Data'!F151))),DC157="No",ISNUMBER(OFFSET('Sanitation Data'!$F$12,0,10*ROW('Sanitation Data'!F151)))),CONCATENATE("[",ROUND(OFFSET('Sanitation Data'!$F$12,0,10*ROW('Sanitation Data'!F151)),0),"]"),IF(AND(ISNUMBER(OFFSET('Sanitation Data'!$F$12,0,10*ROW('Sanitation Data'!F151))),DC157="",ISNUMBER(OFFSET('Sanitation Data'!$F$12,0,10*ROW('Sanitation Data'!F151)))),OFFSET('Sanitation Data'!$F$12,0,10*ROW('Sanitation Data'!F151)),NA())))</f>
        <v>#N/A</v>
      </c>
      <c r="AO157" s="253" t="e">
        <f ca="true">+IF(AND(ISNUMBER(OFFSET('Sanitation Data'!$F$13,0,10*ROW('Sanitation Data'!F151))),DD157="Yes"),OFFSET('Sanitation Data'!$F$13,0,10*ROW('Sanitation Data'!F151)),IF(AND(ISNUMBER(OFFSET('Sanitation Data'!$F$13,0,10*ROW('Sanitation Data'!F151))),DD157="No",ISNUMBER(OFFSET('Sanitation Data'!$F$13,0,10*ROW('Sanitation Data'!F151)))),CONCATENATE("[",ROUND(OFFSET('Sanitation Data'!$F$13,0,10*ROW('Sanitation Data'!F151)),0),"]"),IF(AND(ISNUMBER(OFFSET('Sanitation Data'!$F$13,0,10*ROW('Sanitation Data'!F151))),DD157="",ISNUMBER(OFFSET('Sanitation Data'!$F$13,0,10*ROW('Sanitation Data'!F151)))),OFFSET('Sanitation Data'!$F$13,0,10*ROW('Sanitation Data'!F151)),NA())))</f>
        <v>#N/A</v>
      </c>
      <c r="AP157" s="253" t="e">
        <f ca="true">+IF(AND(ISNUMBER(OFFSET('Sanitation Data'!$G$5,0,10*ROW('Sanitation Data'!G151))),DE157="Yes"),100-OFFSET('Sanitation Data'!$G$5,0,10*ROW('Sanitation Data'!G151)),IF(AND(ISNUMBER(OFFSET('Sanitation Data'!$G$5,0,10*ROW('Sanitation Data'!G151))),DE157="No",ISNUMBER(OFFSET('Sanitation Data'!$G$5,0,10*ROW('Sanitation Data'!G151)))),CONCATENATE("[",ROUND(100-OFFSET('Sanitation Data'!$G$5,0,10*ROW('Sanitation Data'!G151)),0),"]"),IF(AND(ISNUMBER(OFFSET('Sanitation Data'!$G$5,0,10*ROW('Sanitation Data'!G151))),DE157="",ISNUMBER(OFFSET('Sanitation Data'!$G$5,0,10*ROW('Sanitation Data'!G151)))),100-OFFSET('Sanitation Data'!$G$5,0,10*ROW('Sanitation Data'!G151)),NA())))</f>
        <v>#N/A</v>
      </c>
      <c r="AQ157" s="253" t="e">
        <f ca="true">+IF(AND(ISNUMBER(OFFSET('Sanitation Data'!$G$7,0,10*ROW('Sanitation Data'!G151))),DF157="Yes"),OFFSET('Sanitation Data'!$G$7,0,10*ROW('Sanitation Data'!G151)),IF(AND(ISNUMBER(OFFSET('Sanitation Data'!$G$7,0,10*ROW('Sanitation Data'!G151))),DF157="No",ISNUMBER(OFFSET('Sanitation Data'!$G$7,0,10*ROW('Sanitation Data'!G151)))),CONCATENATE("[",ROUND(OFFSET('Sanitation Data'!$G$7,0,10*ROW('Sanitation Data'!G151)),0),"]"),IF(AND(ISNUMBER(OFFSET('Sanitation Data'!$G$7,0,10*ROW('Sanitation Data'!G151))),DF157="",ISNUMBER(OFFSET('Sanitation Data'!$G$7,0,10*ROW('Sanitation Data'!G151)))),OFFSET('Sanitation Data'!$G$7,0,10*ROW('Sanitation Data'!G151)),NA())))</f>
        <v>#N/A</v>
      </c>
      <c r="AR157" s="253" t="e">
        <f ca="true">+IF(AND(ISNUMBER(OFFSET('Sanitation Data'!$G$11,0,10*ROW('Sanitation Data'!G151))),DG157="Yes"),OFFSET('Sanitation Data'!$G$11,0,10*ROW('Sanitation Data'!G151)),IF(AND(ISNUMBER(OFFSET('Sanitation Data'!$G$11,0,10*ROW('Sanitation Data'!G151))),DG157="No",ISNUMBER(OFFSET('Sanitation Data'!$G$11,0,10*ROW('Sanitation Data'!G151)))),CONCATENATE("[",ROUND(OFFSET('Sanitation Data'!$G$11,0,10*ROW('Sanitation Data'!G151)),0),"]"),IF(AND(ISNUMBER(OFFSET('Sanitation Data'!$G$11,0,10*ROW('Sanitation Data'!G151))),DG157="",ISNUMBER(OFFSET('Sanitation Data'!$G$11,0,10*ROW('Sanitation Data'!G151)))),OFFSET('Sanitation Data'!$G$11,0,10*ROW('Sanitation Data'!G151)),NA())))</f>
        <v>#N/A</v>
      </c>
      <c r="AS157" s="253" t="e">
        <f ca="true">+IF(AND(ISNUMBER(OFFSET('Sanitation Data'!$G$12,0,10*ROW('Sanitation Data'!G151))),DH157="Yes"),OFFSET('Sanitation Data'!$G$12,0,10*ROW('Sanitation Data'!G151)),IF(AND(ISNUMBER(OFFSET('Sanitation Data'!$G$12,0,10*ROW('Sanitation Data'!G151))),DH157="No",ISNUMBER(OFFSET('Sanitation Data'!$G$12,0,10*ROW('Sanitation Data'!G151)))),CONCATENATE("[",ROUND(OFFSET('Sanitation Data'!$G$12,0,10*ROW('Sanitation Data'!G151)),0),"]"),IF(AND(ISNUMBER(OFFSET('Sanitation Data'!$G$12,0,10*ROW('Sanitation Data'!G151))),DH157="",ISNUMBER(OFFSET('Sanitation Data'!$G$12,0,10*ROW('Sanitation Data'!G151)))),OFFSET('Sanitation Data'!$G$12,0,10*ROW('Sanitation Data'!G151)),NA())))</f>
        <v>#N/A</v>
      </c>
      <c r="AT157" s="253" t="e">
        <f ca="true">+IF(AND(ISNUMBER(OFFSET('Sanitation Data'!$G$13,0,10*ROW('Sanitation Data'!G151))),DI157="Yes"),OFFSET('Sanitation Data'!$G$13,0,10*ROW('Sanitation Data'!G151)),IF(AND(ISNUMBER(OFFSET('Sanitation Data'!$G$13,0,10*ROW('Sanitation Data'!G151))),DI157="No",ISNUMBER(OFFSET('Sanitation Data'!$G$13,0,10*ROW('Sanitation Data'!G151)))),CONCATENATE("[",ROUND(OFFSET('Sanitation Data'!$G$13,0,10*ROW('Sanitation Data'!G151)),0),"]"),IF(AND(ISNUMBER(OFFSET('Sanitation Data'!$G$13,0,10*ROW('Sanitation Data'!G151))),DI157="",ISNUMBER(OFFSET('Sanitation Data'!$G$13,0,10*ROW('Sanitation Data'!G151)))),OFFSET('Sanitation Data'!$G$13,0,10*ROW('Sanitation Data'!G151)),NA())))</f>
        <v>#N/A</v>
      </c>
      <c r="AU157" s="253" t="e">
        <f ca="true">+IF(AND(ISNUMBER(OFFSET('Sanitation Data'!$H$5,0,10*ROW('Sanitation Data'!H151))),DJ157="Yes"),100-OFFSET('Sanitation Data'!$H$5,0,10*ROW('Sanitation Data'!H151)),IF(AND(ISNUMBER(OFFSET('Sanitation Data'!$H$5,0,10*ROW('Sanitation Data'!H151))),DJ157="No",ISNUMBER(OFFSET('Sanitation Data'!$H$5,0,10*ROW('Sanitation Data'!H151)))),CONCATENATE("[",ROUND(100-OFFSET('Sanitation Data'!$H$5,0,10*ROW('Sanitation Data'!H151)),0),"]"),IF(AND(ISNUMBER(OFFSET('Sanitation Data'!$H$5,0,10*ROW('Sanitation Data'!H151))),DJ157="",ISNUMBER(OFFSET('Sanitation Data'!$H$5,0,10*ROW('Sanitation Data'!H151)))),100-OFFSET('Sanitation Data'!$H$5,0,10*ROW('Sanitation Data'!H151)),NA())))</f>
        <v>#N/A</v>
      </c>
      <c r="AV157" s="253" t="e">
        <f ca="true">+IF(AND(ISNUMBER(OFFSET('Sanitation Data'!$H$7,0,10*ROW('Sanitation Data'!H151))),DK157="Yes"),OFFSET('Sanitation Data'!$H$7,0,10*ROW('Sanitation Data'!H151)),IF(AND(ISNUMBER(OFFSET('Sanitation Data'!$H$7,0,10*ROW('Sanitation Data'!H151))),DK157="No",ISNUMBER(OFFSET('Sanitation Data'!$H$7,0,10*ROW('Sanitation Data'!H151)))),CONCATENATE("[",ROUND(OFFSET('Sanitation Data'!$H$7,0,10*ROW('Sanitation Data'!H151)),0),"]"),IF(AND(ISNUMBER(OFFSET('Sanitation Data'!$H$7,0,10*ROW('Sanitation Data'!H151))),DK157="",ISNUMBER(OFFSET('Sanitation Data'!$H$7,0,10*ROW('Sanitation Data'!H151)))),OFFSET('Sanitation Data'!$H$7,0,10*ROW('Sanitation Data'!H151)),NA())))</f>
        <v>#N/A</v>
      </c>
      <c r="AW157" s="253" t="e">
        <f ca="true">+IF(AND(ISNUMBER(OFFSET('Sanitation Data'!$H$11,0,10*ROW('Sanitation Data'!H151))),DL157="Yes"),OFFSET('Sanitation Data'!$H$11,0,10*ROW('Sanitation Data'!H151)),IF(AND(ISNUMBER(OFFSET('Sanitation Data'!$H$11,0,10*ROW('Sanitation Data'!H151))),DL157="No",ISNUMBER(OFFSET('Sanitation Data'!$H$11,0,10*ROW('Sanitation Data'!H151)))),CONCATENATE("[",ROUND(OFFSET('Sanitation Data'!$H$11,0,10*ROW('Sanitation Data'!H151)),0),"]"),IF(AND(ISNUMBER(OFFSET('Sanitation Data'!$H$11,0,10*ROW('Sanitation Data'!H151))),DL157="",ISNUMBER(OFFSET('Sanitation Data'!$H$11,0,10*ROW('Sanitation Data'!H151)))),OFFSET('Sanitation Data'!$H$11,0,10*ROW('Sanitation Data'!H151)),NA())))</f>
        <v>#N/A</v>
      </c>
      <c r="AX157" s="253" t="e">
        <f ca="true">+IF(AND(ISNUMBER(OFFSET('Sanitation Data'!$H$12,0,10*ROW('Sanitation Data'!H151))),DM157="Yes"),OFFSET('Sanitation Data'!$H$12,0,10*ROW('Sanitation Data'!H151)),IF(AND(ISNUMBER(OFFSET('Sanitation Data'!$H$12,0,10*ROW('Sanitation Data'!H151))),DM157="No",ISNUMBER(OFFSET('Sanitation Data'!$H$12,0,10*ROW('Sanitation Data'!H151)))),CONCATENATE("[",ROUND(OFFSET('Sanitation Data'!$H$12,0,10*ROW('Sanitation Data'!H151)),0),"]"),IF(AND(ISNUMBER(OFFSET('Sanitation Data'!$H$12,0,10*ROW('Sanitation Data'!H151))),DM157="",ISNUMBER(OFFSET('Sanitation Data'!$H$12,0,10*ROW('Sanitation Data'!H151)))),OFFSET('Sanitation Data'!$H$12,0,10*ROW('Sanitation Data'!H151)),NA())))</f>
        <v>#N/A</v>
      </c>
      <c r="AY157" s="253" t="e">
        <f ca="true">+IF(AND(ISNUMBER(OFFSET('Sanitation Data'!$H$13,0,10*ROW('Sanitation Data'!H151))),DN157="Yes"),OFFSET('Sanitation Data'!$H$13,0,10*ROW('Sanitation Data'!H151)),IF(AND(ISNUMBER(OFFSET('Sanitation Data'!$H$13,0,10*ROW('Sanitation Data'!H151))),DN157="No",ISNUMBER(OFFSET('Sanitation Data'!$H$13,0,10*ROW('Sanitation Data'!H151)))),CONCATENATE("[",ROUND(OFFSET('Sanitation Data'!$H$13,0,10*ROW('Sanitation Data'!H151)),0),"]"),IF(AND(ISNUMBER(OFFSET('Sanitation Data'!$H$13,0,10*ROW('Sanitation Data'!H151))),DN157="",ISNUMBER(OFFSET('Sanitation Data'!$H$13,0,10*ROW('Sanitation Data'!H151)))),OFFSET('Sanitation Data'!$H$13,0,10*ROW('Sanitation Data'!H151)),NA())))</f>
        <v>#N/A</v>
      </c>
      <c r="AZ157" s="254" t="e">
        <f ca="true">+IF(AND(ISNUMBER(OFFSET('Hygiene Data'!$C$6,0,10*ROW('Hygiene Data'!C151))),DO157="Yes"),OFFSET('Hygiene Data'!$C$6,0,10*ROW('Hygiene Data'!C151)),IF(AND(ISNUMBER(OFFSET('Hygiene Data'!$C$6,0,10*ROW('Hygiene Data'!C151))),DO157="No",ISNUMBER(OFFSET('Hygiene Data'!$C$6,0,10*ROW('Hygiene Data'!C151)))),CONCATENATE("[",ROUND(OFFSET('Hygiene Data'!$C$6,0,10*ROW('Hygiene Data'!C151)),0),"]"),IF(AND(ISNUMBER(OFFSET('Hygiene Data'!$C$6,0,10*ROW('Hygiene Data'!C151))),DO157="",ISNUMBER(OFFSET('Hygiene Data'!$C$6,0,10*ROW('Hygiene Data'!C151)))),OFFSET('Hygiene Data'!$C$6,0,10*ROW('Hygiene Data'!C151)),NA())))</f>
        <v>#N/A</v>
      </c>
      <c r="BA157" s="254" t="e">
        <f ca="true">+IF(AND(ISNUMBER(OFFSET('Hygiene Data'!$C$8,0,10*ROW('Hygiene Data'!C151))),DP157="Yes"),OFFSET('Hygiene Data'!$C$8,0,10*ROW('Hygiene Data'!C151)),IF(AND(ISNUMBER(OFFSET('Hygiene Data'!$C$8,0,10*ROW('Hygiene Data'!C151))),DP157="No",ISNUMBER(OFFSET('Hygiene Data'!$C$8,0,10*ROW('Hygiene Data'!C151)))),CONCATENATE("[",ROUND(OFFSET('Hygiene Data'!$C$8,0,10*ROW('Hygiene Data'!C151)),0),"]"),IF(AND(ISNUMBER(OFFSET('Hygiene Data'!$C$8,0,10*ROW('Hygiene Data'!C151))),DP157="",ISNUMBER(OFFSET('Hygiene Data'!$C$8,0,10*ROW('Hygiene Data'!C151)))),OFFSET('Hygiene Data'!$C$8,0,10*ROW('Hygiene Data'!C151)),NA())))</f>
        <v>#N/A</v>
      </c>
      <c r="BB157" s="254" t="e">
        <f ca="true">+IF(AND(ISNUMBER(OFFSET('Hygiene Data'!$C$10,0,10*ROW('Hygiene Data'!C151))),DQ157="Yes"),OFFSET('Hygiene Data'!$C$10,0,10*ROW('Hygiene Data'!C151)),IF(AND(ISNUMBER(OFFSET('Hygiene Data'!$C$10,0,10*ROW('Hygiene Data'!C151))),DQ157="No",ISNUMBER(OFFSET('Hygiene Data'!$C$10,0,10*ROW('Hygiene Data'!C151)))),CONCATENATE("[",ROUND(OFFSET('Hygiene Data'!$C$10,0,10*ROW('Hygiene Data'!C151)),0),"]"),IF(AND(ISNUMBER(OFFSET('Hygiene Data'!$C$10,0,10*ROW('Hygiene Data'!C151))),DQ157="",ISNUMBER(OFFSET('Hygiene Data'!$C$10,0,10*ROW('Hygiene Data'!C151)))),OFFSET('Hygiene Data'!$C$10,0,10*ROW('Hygiene Data'!C151)),NA())))</f>
        <v>#N/A</v>
      </c>
      <c r="BC157" s="254" t="e">
        <f ca="true">+IF(AND(ISNUMBER(OFFSET('Hygiene Data'!$D$6,0,10*ROW('Hygiene Data'!D151))),DR157="Yes"),OFFSET('Hygiene Data'!$D$6,0,10*ROW('Hygiene Data'!D151)),IF(AND(ISNUMBER(OFFSET('Hygiene Data'!$D$6,0,10*ROW('Hygiene Data'!D151))),DR157="No",ISNUMBER(OFFSET('Hygiene Data'!$D$6,0,10*ROW('Hygiene Data'!D151)))),CONCATENATE("[",ROUND(OFFSET('Hygiene Data'!$D$6,0,10*ROW('Hygiene Data'!D151)),0),"]"),IF(AND(ISNUMBER(OFFSET('Hygiene Data'!$D$6,0,10*ROW('Hygiene Data'!D151))),DR157="",ISNUMBER(OFFSET('Hygiene Data'!$D$6,0,10*ROW('Hygiene Data'!D151)))),OFFSET('Hygiene Data'!$D$6,0,10*ROW('Hygiene Data'!D151)),NA())))</f>
        <v>#N/A</v>
      </c>
      <c r="BD157" s="254" t="e">
        <f ca="true">+IF(AND(ISNUMBER(OFFSET('Hygiene Data'!$D$8,0,10*ROW('Hygiene Data'!D151))),DS157="Yes"),OFFSET('Hygiene Data'!$D$8,0,10*ROW('Hygiene Data'!D151)),IF(AND(ISNUMBER(OFFSET('Hygiene Data'!$D$8,0,10*ROW('Hygiene Data'!D151))),DS157="No",ISNUMBER(OFFSET('Hygiene Data'!$D$8,0,10*ROW('Hygiene Data'!D151)))),CONCATENATE("[",ROUND(OFFSET('Hygiene Data'!$D$8,0,10*ROW('Hygiene Data'!D151)),0),"]"),IF(AND(ISNUMBER(OFFSET('Hygiene Data'!$D$8,0,10*ROW('Hygiene Data'!D151))),DS157="",ISNUMBER(OFFSET('Hygiene Data'!$D$8,0,10*ROW('Hygiene Data'!D151)))),OFFSET('Hygiene Data'!$D$8,0,10*ROW('Hygiene Data'!D151)),NA())))</f>
        <v>#N/A</v>
      </c>
      <c r="BE157" s="254" t="e">
        <f ca="true">+IF(AND(ISNUMBER(OFFSET('Hygiene Data'!$D$10,0,10*ROW('Hygiene Data'!D151))),DT157="Yes"),OFFSET('Hygiene Data'!$D$10,0,10*ROW('Hygiene Data'!D151)),IF(AND(ISNUMBER(OFFSET('Hygiene Data'!$D$10,0,10*ROW('Hygiene Data'!D151))),DT157="No",ISNUMBER(OFFSET('Hygiene Data'!$D$10,0,10*ROW('Hygiene Data'!D151)))),CONCATENATE("[",ROUND(OFFSET('Hygiene Data'!$D$10,0,10*ROW('Hygiene Data'!D151)),0),"]"),IF(AND(ISNUMBER(OFFSET('Hygiene Data'!$D$10,0,10*ROW('Hygiene Data'!D151))),DT157="",ISNUMBER(OFFSET('Hygiene Data'!$D$10,0,10*ROW('Hygiene Data'!D151)))),OFFSET('Hygiene Data'!$D$10,0,10*ROW('Hygiene Data'!D151)),NA())))</f>
        <v>#N/A</v>
      </c>
      <c r="BF157" s="254" t="e">
        <f ca="true">+IF(AND(ISNUMBER(OFFSET('Hygiene Data'!$E$6,0,10*ROW('Hygiene Data'!E151))),DU157="Yes"),OFFSET('Hygiene Data'!$E$6,0,10*ROW('Hygiene Data'!E151)),IF(AND(ISNUMBER(OFFSET('Hygiene Data'!$E$6,0,10*ROW('Hygiene Data'!E151))),DU157="No",ISNUMBER(OFFSET('Hygiene Data'!$E$6,0,10*ROW('Hygiene Data'!E151)))),CONCATENATE("[",ROUND(OFFSET('Hygiene Data'!$E$6,0,10*ROW('Hygiene Data'!E151)),0),"]"),IF(AND(ISNUMBER(OFFSET('Hygiene Data'!$E$6,0,10*ROW('Hygiene Data'!E151))),DU157="",ISNUMBER(OFFSET('Hygiene Data'!$E$6,0,10*ROW('Hygiene Data'!E151)))),OFFSET('Hygiene Data'!$E$6,0,10*ROW('Hygiene Data'!E151)),NA())))</f>
        <v>#N/A</v>
      </c>
      <c r="BG157" s="254" t="e">
        <f ca="true">+IF(AND(ISNUMBER(OFFSET('Hygiene Data'!$E$8,0,10*ROW('Hygiene Data'!E151))),DV157="Yes"),OFFSET('Hygiene Data'!$E$8,0,10*ROW('Hygiene Data'!E151)),IF(AND(ISNUMBER(OFFSET('Hygiene Data'!$E$8,0,10*ROW('Hygiene Data'!E151))),DV157="No",ISNUMBER(OFFSET('Hygiene Data'!$E$8,0,10*ROW('Hygiene Data'!E151)))),CONCATENATE("[",ROUND(OFFSET('Hygiene Data'!$E$8,0,10*ROW('Hygiene Data'!E151)),0),"]"),IF(AND(ISNUMBER(OFFSET('Hygiene Data'!$E$8,0,10*ROW('Hygiene Data'!E151))),DV157="",ISNUMBER(OFFSET('Hygiene Data'!$E$8,0,10*ROW('Hygiene Data'!E151)))),OFFSET('Hygiene Data'!$E$8,0,10*ROW('Hygiene Data'!E151)),NA())))</f>
        <v>#N/A</v>
      </c>
      <c r="BH157" s="254" t="e">
        <f ca="true">+IF(AND(ISNUMBER(OFFSET('Hygiene Data'!$E$10,0,10*ROW('Hygiene Data'!E151))),DW157="Yes"),OFFSET('Hygiene Data'!$E$10,0,10*ROW('Hygiene Data'!E151)),IF(AND(ISNUMBER(OFFSET('Hygiene Data'!$E$10,0,10*ROW('Hygiene Data'!E151))),DW157="No",ISNUMBER(OFFSET('Hygiene Data'!$E$10,0,10*ROW('Hygiene Data'!E151)))),CONCATENATE("[",ROUND(OFFSET('Hygiene Data'!$E$10,0,10*ROW('Hygiene Data'!E151)),0),"]"),IF(AND(ISNUMBER(OFFSET('Hygiene Data'!$E$10,0,10*ROW('Hygiene Data'!E151))),DW157="",ISNUMBER(OFFSET('Hygiene Data'!$E$10,0,10*ROW('Hygiene Data'!E151)))),OFFSET('Hygiene Data'!$E$10,0,10*ROW('Hygiene Data'!E151)),NA())))</f>
        <v>#N/A</v>
      </c>
      <c r="BI157" s="254" t="e">
        <f ca="true">+IF(AND(ISNUMBER(OFFSET('Hygiene Data'!$F$6,0,10*ROW('Hygiene Data'!F151))),DX157="Yes"),OFFSET('Hygiene Data'!$F$6,0,10*ROW('Hygiene Data'!F151)),IF(AND(ISNUMBER(OFFSET('Hygiene Data'!$F$6,0,10*ROW('Hygiene Data'!F151))),DX157="No",ISNUMBER(OFFSET('Hygiene Data'!$F$6,0,10*ROW('Hygiene Data'!F151)))),CONCATENATE("[",ROUND(OFFSET('Hygiene Data'!$F$6,0,10*ROW('Hygiene Data'!F151)),0),"]"),IF(AND(ISNUMBER(OFFSET('Hygiene Data'!$F$6,0,10*ROW('Hygiene Data'!F151))),DX157="",ISNUMBER(OFFSET('Hygiene Data'!$F$6,0,10*ROW('Hygiene Data'!F151)))),OFFSET('Hygiene Data'!$F$6,0,10*ROW('Hygiene Data'!F151)),NA())))</f>
        <v>#N/A</v>
      </c>
      <c r="BJ157" s="254" t="e">
        <f ca="true">+IF(AND(ISNUMBER(OFFSET('Hygiene Data'!$F$8,0,10*ROW('Hygiene Data'!F151))),DY157="Yes"),OFFSET('Hygiene Data'!$F$8,0,10*ROW('Hygiene Data'!F151)),IF(AND(ISNUMBER(OFFSET('Hygiene Data'!$F$8,0,10*ROW('Hygiene Data'!F151))),DY157="No",ISNUMBER(OFFSET('Hygiene Data'!$F$8,0,10*ROW('Hygiene Data'!F151)))),CONCATENATE("[",ROUND(OFFSET('Hygiene Data'!$F$8,0,10*ROW('Hygiene Data'!F151)),0),"]"),IF(AND(ISNUMBER(OFFSET('Hygiene Data'!$F$8,0,10*ROW('Hygiene Data'!F151))),DY157="",ISNUMBER(OFFSET('Hygiene Data'!$F$8,0,10*ROW('Hygiene Data'!F151)))),OFFSET('Hygiene Data'!$F$8,0,10*ROW('Hygiene Data'!F151)),NA())))</f>
        <v>#N/A</v>
      </c>
      <c r="BK157" s="254" t="e">
        <f ca="true">+IF(AND(ISNUMBER(OFFSET('Hygiene Data'!$F$10,0,10*ROW('Hygiene Data'!F151))),DZ157="Yes"),OFFSET('Hygiene Data'!$F$10,0,10*ROW('Hygiene Data'!F151)),IF(AND(ISNUMBER(OFFSET('Hygiene Data'!$F$10,0,10*ROW('Hygiene Data'!F151))),DZ157="No",ISNUMBER(OFFSET('Hygiene Data'!$F$10,0,10*ROW('Hygiene Data'!F151)))),CONCATENATE("[",ROUND(OFFSET('Hygiene Data'!$F$10,0,10*ROW('Hygiene Data'!F151)),0),"]"),IF(AND(ISNUMBER(OFFSET('Hygiene Data'!$F$10,0,10*ROW('Hygiene Data'!F151))),DZ157="",ISNUMBER(OFFSET('Hygiene Data'!$F$10,0,10*ROW('Hygiene Data'!F151)))),OFFSET('Hygiene Data'!$F$10,0,10*ROW('Hygiene Data'!F151)),NA())))</f>
        <v>#N/A</v>
      </c>
      <c r="BL157" s="254" t="e">
        <f ca="true">+IF(AND(ISNUMBER(OFFSET('Hygiene Data'!$G$6,0,10*ROW('Hygiene Data'!G151))),EA157="Yes"),OFFSET('Hygiene Data'!$G$6,0,10*ROW('Hygiene Data'!G151)),IF(AND(ISNUMBER(OFFSET('Hygiene Data'!$G$6,0,10*ROW('Hygiene Data'!G151))),EA157="No",ISNUMBER(OFFSET('Hygiene Data'!$G$6,0,10*ROW('Hygiene Data'!G151)))),CONCATENATE("[",ROUND(OFFSET('Hygiene Data'!$G$6,0,10*ROW('Hygiene Data'!G151)),0),"]"),IF(AND(ISNUMBER(OFFSET('Hygiene Data'!$G$6,0,10*ROW('Hygiene Data'!G151))),EA157="",ISNUMBER(OFFSET('Hygiene Data'!$G$6,0,10*ROW('Hygiene Data'!G151)))),OFFSET('Hygiene Data'!$G$6,0,10*ROW('Hygiene Data'!G151)),NA())))</f>
        <v>#N/A</v>
      </c>
      <c r="BM157" s="254" t="e">
        <f ca="true">+IF(AND(ISNUMBER(OFFSET('Hygiene Data'!$G$8,0,10*ROW('Hygiene Data'!G151))),EB157="Yes"),OFFSET('Hygiene Data'!$G$8,0,10*ROW('Hygiene Data'!G151)),IF(AND(ISNUMBER(OFFSET('Hygiene Data'!$G$8,0,10*ROW('Hygiene Data'!G151))),EB157="No",ISNUMBER(OFFSET('Hygiene Data'!$G$8,0,10*ROW('Hygiene Data'!G151)))),CONCATENATE("[",ROUND(OFFSET('Hygiene Data'!$G$8,0,10*ROW('Hygiene Data'!G151)),0),"]"),IF(AND(ISNUMBER(OFFSET('Hygiene Data'!$G$8,0,10*ROW('Hygiene Data'!G151))),EB157="",ISNUMBER(OFFSET('Hygiene Data'!$G$8,0,10*ROW('Hygiene Data'!G151)))),OFFSET('Hygiene Data'!$G$8,0,10*ROW('Hygiene Data'!G151)),NA())))</f>
        <v>#N/A</v>
      </c>
      <c r="BN157" s="254" t="e">
        <f ca="true">+IF(AND(ISNUMBER(OFFSET('Hygiene Data'!$G$10,0,10*ROW('Hygiene Data'!G151))),EC157="Yes"),OFFSET('Hygiene Data'!$G$10,0,10*ROW('Hygiene Data'!G151)),IF(AND(ISNUMBER(OFFSET('Hygiene Data'!$G$10,0,10*ROW('Hygiene Data'!G151))),EC157="No",ISNUMBER(OFFSET('Hygiene Data'!$G$10,0,10*ROW('Hygiene Data'!G151)))),CONCATENATE("[",ROUND(OFFSET('Hygiene Data'!$G$10,0,10*ROW('Hygiene Data'!G151)),0),"]"),IF(AND(ISNUMBER(OFFSET('Hygiene Data'!$G$10,0,10*ROW('Hygiene Data'!G151))),EC157="",ISNUMBER(OFFSET('Hygiene Data'!$G$10,0,10*ROW('Hygiene Data'!G151)))),OFFSET('Hygiene Data'!$G$10,0,10*ROW('Hygiene Data'!G151)),NA())))</f>
        <v>#N/A</v>
      </c>
      <c r="BO157" s="254" t="e">
        <f ca="true">+IF(AND(ISNUMBER(OFFSET('Hygiene Data'!$H$6,0,10*ROW('Hygiene Data'!H151))),ED157="Yes"),OFFSET('Hygiene Data'!$H$6,0,10*ROW('Hygiene Data'!H151)),IF(AND(ISNUMBER(OFFSET('Hygiene Data'!$H$6,0,10*ROW('Hygiene Data'!H151))),ED157="No",ISNUMBER(OFFSET('Hygiene Data'!$H$6,0,10*ROW('Hygiene Data'!H151)))),CONCATENATE("[",ROUND(OFFSET('Hygiene Data'!$H$6,0,10*ROW('Hygiene Data'!H151)),0),"]"),IF(AND(ISNUMBER(OFFSET('Hygiene Data'!$H$6,0,10*ROW('Hygiene Data'!H151))),ED157="",ISNUMBER(OFFSET('Hygiene Data'!$H$6,0,10*ROW('Hygiene Data'!H151)))),OFFSET('Hygiene Data'!$H$6,0,10*ROW('Hygiene Data'!H151)),NA())))</f>
        <v>#N/A</v>
      </c>
      <c r="BP157" s="254" t="e">
        <f ca="true">+IF(AND(ISNUMBER(OFFSET('Hygiene Data'!$H$8,0,10*ROW('Hygiene Data'!H151))),EE157="Yes"),OFFSET('Hygiene Data'!$H$8,0,10*ROW('Hygiene Data'!H151)),IF(AND(ISNUMBER(OFFSET('Hygiene Data'!$H$8,0,10*ROW('Hygiene Data'!H151))),EE157="No",ISNUMBER(OFFSET('Hygiene Data'!$H$8,0,10*ROW('Hygiene Data'!H151)))),CONCATENATE("[",ROUND(OFFSET('Hygiene Data'!$H$8,0,10*ROW('Hygiene Data'!H151)),0),"]"),IF(AND(ISNUMBER(OFFSET('Hygiene Data'!$H$8,0,10*ROW('Hygiene Data'!H151))),EE157="",ISNUMBER(OFFSET('Hygiene Data'!$H$8,0,10*ROW('Hygiene Data'!H151)))),OFFSET('Hygiene Data'!$H$8,0,10*ROW('Hygiene Data'!H151)),NA())))</f>
        <v>#N/A</v>
      </c>
      <c r="BQ157" s="254" t="e">
        <f ca="true">+IF(AND(ISNUMBER(OFFSET('Hygiene Data'!$H$10,0,10*ROW('Hygiene Data'!H151))),EF157="Yes"),OFFSET('Hygiene Data'!$H$10,0,10*ROW('Hygiene Data'!H151)),IF(AND(ISNUMBER(OFFSET('Hygiene Data'!$H$10,0,10*ROW('Hygiene Data'!H151))),EF157="No",ISNUMBER(OFFSET('Hygiene Data'!$H$10,0,10*ROW('Hygiene Data'!H151)))),CONCATENATE("[",ROUND(OFFSET('Hygiene Data'!$H$10,0,10*ROW('Hygiene Data'!H151)),0),"]"),IF(AND(ISNUMBER(OFFSET('Hygiene Data'!$H$10,0,10*ROW('Hygiene Data'!H151))),EF157="",ISNUMBER(OFFSET('Hygiene Data'!$H$10,0,10*ROW('Hygiene Data'!H151)))),OFFSET('Hygiene Data'!$H$10,0,10*ROW('Hygiene Data'!H151)),NA())))</f>
        <v>#N/A</v>
      </c>
      <c r="BS157" s="36" t="str">
        <f ca="true">+IF(OFFSET('Water Data'!$C$28,0,10*ROW('Water Data'!C151))="","",OFFSET('Water Data'!$C$28,0,10*ROW('Water Data'!C151)))</f>
        <v/>
      </c>
      <c r="BT157" s="36" t="str">
        <f ca="true">+IF(OFFSET('Water Data'!$C$29,0,10*ROW('Water Data'!C151))="","",OFFSET('Water Data'!$C$29,0,10*ROW('Water Data'!C151)))</f>
        <v/>
      </c>
      <c r="BU157" s="36" t="str">
        <f ca="true">+IF(OFFSET('Water Data'!$C$30,0,10*ROW('Water Data'!C151))="","",OFFSET('Water Data'!$C$30,0,10*ROW('Water Data'!C151)))</f>
        <v/>
      </c>
      <c r="BV157" s="36" t="str">
        <f ca="true">+IF(OFFSET('Water Data'!$D$28,0,10*ROW('Water Data'!D151))="","",OFFSET('Water Data'!$D$28,0,10*ROW('Water Data'!D151)))</f>
        <v/>
      </c>
      <c r="BW157" s="36" t="str">
        <f ca="true">+IF(OFFSET('Water Data'!$D$29,0,10*ROW('Water Data'!D151))="","",OFFSET('Water Data'!$D$29,0,10*ROW('Water Data'!D151)))</f>
        <v/>
      </c>
      <c r="BX157" s="36" t="str">
        <f ca="true">+IF(OFFSET('Water Data'!$D$30,0,10*ROW('Water Data'!D151))="","",OFFSET('Water Data'!$D$30,0,10*ROW('Water Data'!D151)))</f>
        <v/>
      </c>
      <c r="BY157" s="36" t="str">
        <f ca="true">+IF(OFFSET('Water Data'!$E$28,0,10*ROW('Water Data'!E151))="","",OFFSET('Water Data'!$E$28,0,10*ROW('Water Data'!E151)))</f>
        <v/>
      </c>
      <c r="BZ157" s="36" t="str">
        <f ca="true">+IF(OFFSET('Water Data'!$E$29,0,10*ROW('Water Data'!E151))="","",OFFSET('Water Data'!$E$29,0,10*ROW('Water Data'!E151)))</f>
        <v/>
      </c>
      <c r="CA157" s="36" t="str">
        <f ca="true">+IF(OFFSET('Water Data'!$E$30,0,10*ROW('Water Data'!E151))="","",OFFSET('Water Data'!$E$30,0,10*ROW('Water Data'!E151)))</f>
        <v/>
      </c>
      <c r="CB157" s="36" t="str">
        <f ca="true">+IF(OFFSET('Water Data'!$F$28,0,10*ROW('Water Data'!F151))="","",OFFSET('Water Data'!$F$28,0,10*ROW('Water Data'!F151)))</f>
        <v/>
      </c>
      <c r="CC157" s="36" t="str">
        <f ca="true">+IF(OFFSET('Water Data'!$F$29,0,10*ROW('Water Data'!F151))="","",OFFSET('Water Data'!$F$29,0,10*ROW('Water Data'!F151)))</f>
        <v/>
      </c>
      <c r="CD157" s="36" t="str">
        <f ca="true">+IF(OFFSET('Water Data'!$F$30,0,10*ROW('Water Data'!F151))="","",OFFSET('Water Data'!$F$30,0,10*ROW('Water Data'!F151)))</f>
        <v/>
      </c>
      <c r="CE157" s="36" t="str">
        <f ca="true">+IF(OFFSET('Water Data'!$G$28,0,10*ROW('Water Data'!G151))="","",OFFSET('Water Data'!$G$28,0,10*ROW('Water Data'!G151)))</f>
        <v/>
      </c>
      <c r="CF157" s="36" t="str">
        <f ca="true">+IF(OFFSET('Water Data'!$G$29,0,10*ROW('Water Data'!G151))="","",OFFSET('Water Data'!$G$29,0,10*ROW('Water Data'!G151)))</f>
        <v/>
      </c>
      <c r="CG157" s="36" t="str">
        <f ca="true">+IF(OFFSET('Water Data'!$G$30,0,10*ROW('Water Data'!G151))="","",OFFSET('Water Data'!$G$30,0,10*ROW('Water Data'!G151)))</f>
        <v/>
      </c>
      <c r="CH157" s="36" t="str">
        <f ca="true">+IF(OFFSET('Water Data'!$H$28,0,10*ROW('Water Data'!H151))="","",OFFSET('Water Data'!$H$28,0,10*ROW('Water Data'!H151)))</f>
        <v/>
      </c>
      <c r="CI157" s="36" t="str">
        <f ca="true">+IF(OFFSET('Water Data'!$H$29,0,10*ROW('Water Data'!H151))="","",OFFSET('Water Data'!$H$29,0,10*ROW('Water Data'!H151)))</f>
        <v/>
      </c>
      <c r="CJ157" s="36" t="str">
        <f ca="true">+IF(OFFSET('Water Data'!$H$30,0,10*ROW('Water Data'!H151))="","",OFFSET('Water Data'!$H$30,0,10*ROW('Water Data'!H151)))</f>
        <v/>
      </c>
      <c r="CK157" s="36" t="str">
        <f ca="true">+IF(OFFSET('Sanitation Data'!$C$29,0,10*ROW('Sanitation Data'!C151))="","",OFFSET('Sanitation Data'!$C$29,0,10*ROW('Sanitation Data'!C151)))</f>
        <v/>
      </c>
      <c r="CL157" s="36" t="str">
        <f ca="true">+IF(OFFSET('Sanitation Data'!$C$30,0,10*ROW('Sanitation Data'!C151))="","",OFFSET('Sanitation Data'!$C$30,0,10*ROW('Sanitation Data'!C151)))</f>
        <v/>
      </c>
      <c r="CM157" s="36" t="str">
        <f ca="true">+IF(OFFSET('Sanitation Data'!$C$31,0,10*ROW('Sanitation Data'!C151))="","",OFFSET('Sanitation Data'!$C$31,0,10*ROW('Sanitation Data'!C151)))</f>
        <v/>
      </c>
      <c r="CN157" s="36" t="str">
        <f ca="true">+IF(OFFSET('Sanitation Data'!$C$32,0,10*ROW('Sanitation Data'!C151))="","",OFFSET('Sanitation Data'!$C$32,0,10*ROW('Sanitation Data'!C151)))</f>
        <v/>
      </c>
      <c r="CO157" s="36" t="str">
        <f ca="true">+IF(OFFSET('Sanitation Data'!$C$33,0,10*ROW('Sanitation Data'!C151))="","",OFFSET('Sanitation Data'!$C$33,0,10*ROW('Sanitation Data'!C151)))</f>
        <v/>
      </c>
      <c r="CP157" s="36" t="str">
        <f ca="true">+IF(OFFSET('Sanitation Data'!$D$29,0,10*ROW('Sanitation Data'!D151))="","",OFFSET('Sanitation Data'!$D$29,0,10*ROW('Sanitation Data'!D151)))</f>
        <v/>
      </c>
      <c r="CQ157" s="36" t="str">
        <f ca="true">+IF(OFFSET('Sanitation Data'!$D$30,0,10*ROW('Sanitation Data'!D151))="","",OFFSET('Sanitation Data'!$D$30,0,10*ROW('Sanitation Data'!D151)))</f>
        <v/>
      </c>
      <c r="CR157" s="36" t="str">
        <f ca="true">+IF(OFFSET('Sanitation Data'!$D$31,0,10*ROW('Sanitation Data'!D151))="","",OFFSET('Sanitation Data'!$D$31,0,10*ROW('Sanitation Data'!D151)))</f>
        <v/>
      </c>
      <c r="CS157" s="36" t="str">
        <f ca="true">+IF(OFFSET('Sanitation Data'!$D$32,0,10*ROW('Sanitation Data'!D151))="","",OFFSET('Sanitation Data'!$D$32,0,10*ROW('Sanitation Data'!D151)))</f>
        <v/>
      </c>
      <c r="CT157" s="36" t="str">
        <f ca="true">+IF(OFFSET('Sanitation Data'!$D$33,0,10*ROW('Sanitation Data'!D151))="","",OFFSET('Sanitation Data'!$D$33,0,10*ROW('Sanitation Data'!D151)))</f>
        <v/>
      </c>
      <c r="CU157" s="36" t="str">
        <f ca="true">+IF(OFFSET('Sanitation Data'!$E$29,0,10*ROW('Sanitation Data'!E151))="","",OFFSET('Sanitation Data'!$E$29,0,10*ROW('Sanitation Data'!E151)))</f>
        <v/>
      </c>
      <c r="CV157" s="36" t="str">
        <f ca="true">+IF(OFFSET('Sanitation Data'!$E$30,0,10*ROW('Sanitation Data'!E151))="","",OFFSET('Sanitation Data'!$E$30,0,10*ROW('Sanitation Data'!E151)))</f>
        <v/>
      </c>
      <c r="CW157" s="36" t="str">
        <f ca="true">+IF(OFFSET('Sanitation Data'!$E$31,0,10*ROW('Sanitation Data'!E151))="","",OFFSET('Sanitation Data'!$E$31,0,10*ROW('Sanitation Data'!E151)))</f>
        <v/>
      </c>
      <c r="CX157" s="36" t="str">
        <f ca="true">+IF(OFFSET('Sanitation Data'!$E$32,0,10*ROW('Sanitation Data'!E151))="","",OFFSET('Sanitation Data'!$E$32,0,10*ROW('Sanitation Data'!E151)))</f>
        <v/>
      </c>
      <c r="CY157" s="36" t="str">
        <f ca="true">+IF(OFFSET('Sanitation Data'!$E$33,0,10*ROW('Sanitation Data'!E151))="","",OFFSET('Sanitation Data'!$E$33,0,10*ROW('Sanitation Data'!E151)))</f>
        <v/>
      </c>
      <c r="CZ157" s="36" t="str">
        <f ca="true">+IF(OFFSET('Sanitation Data'!$F$29,0,10*ROW('Sanitation Data'!F151))="","",OFFSET('Sanitation Data'!$F$29,0,10*ROW('Sanitation Data'!F151)))</f>
        <v/>
      </c>
      <c r="DA157" s="36" t="str">
        <f ca="true">+IF(OFFSET('Sanitation Data'!$F$30,0,10*ROW('Sanitation Data'!F151))="","",OFFSET('Sanitation Data'!$F$30,0,10*ROW('Sanitation Data'!F151)))</f>
        <v/>
      </c>
      <c r="DB157" s="36" t="str">
        <f ca="true">+IF(OFFSET('Sanitation Data'!$F$31,0,10*ROW('Sanitation Data'!F151))="","",OFFSET('Sanitation Data'!$F$31,0,10*ROW('Sanitation Data'!F151)))</f>
        <v/>
      </c>
      <c r="DC157" s="36" t="str">
        <f ca="true">+IF(OFFSET('Sanitation Data'!$F$32,0,10*ROW('Sanitation Data'!F151))="","",OFFSET('Sanitation Data'!$F$32,0,10*ROW('Sanitation Data'!F151)))</f>
        <v/>
      </c>
      <c r="DD157" s="36" t="str">
        <f ca="true">+IF(OFFSET('Sanitation Data'!$F$33,0,10*ROW('Sanitation Data'!F151))="","",OFFSET('Sanitation Data'!$F$33,0,10*ROW('Sanitation Data'!F151)))</f>
        <v/>
      </c>
      <c r="DE157" s="36" t="str">
        <f ca="true">+IF(OFFSET('Sanitation Data'!$G$29,0,10*ROW('Sanitation Data'!G151))="","",OFFSET('Sanitation Data'!$G$29,0,10*ROW('Sanitation Data'!G151)))</f>
        <v/>
      </c>
      <c r="DF157" s="36" t="str">
        <f ca="true">+IF(OFFSET('Sanitation Data'!$G$30,0,10*ROW('Sanitation Data'!G151))="","",OFFSET('Sanitation Data'!$G$30,0,10*ROW('Sanitation Data'!G151)))</f>
        <v/>
      </c>
      <c r="DG157" s="36" t="str">
        <f ca="true">+IF(OFFSET('Sanitation Data'!$G$31,0,10*ROW('Sanitation Data'!G151))="","",OFFSET('Sanitation Data'!$G$31,0,10*ROW('Sanitation Data'!G151)))</f>
        <v/>
      </c>
      <c r="DH157" s="36" t="str">
        <f ca="true">+IF(OFFSET('Sanitation Data'!$G$32,0,10*ROW('Sanitation Data'!G151))="","",OFFSET('Sanitation Data'!$G$32,0,10*ROW('Sanitation Data'!G151)))</f>
        <v/>
      </c>
      <c r="DI157" s="36" t="str">
        <f ca="true">+IF(OFFSET('Sanitation Data'!$G$33,0,10*ROW('Sanitation Data'!G151))="","",OFFSET('Sanitation Data'!$G$33,0,10*ROW('Sanitation Data'!G151)))</f>
        <v/>
      </c>
      <c r="DJ157" s="36" t="str">
        <f ca="true">+IF(OFFSET('Sanitation Data'!$H$29,0,10*ROW('Sanitation Data'!H151))="","",OFFSET('Sanitation Data'!$H$29,0,10*ROW('Sanitation Data'!H151)))</f>
        <v/>
      </c>
      <c r="DK157" s="36" t="str">
        <f ca="true">+IF(OFFSET('Sanitation Data'!$H$30,0,10*ROW('Sanitation Data'!H151))="","",OFFSET('Sanitation Data'!$H$30,0,10*ROW('Sanitation Data'!H151)))</f>
        <v/>
      </c>
      <c r="DL157" s="36" t="str">
        <f ca="true">+IF(OFFSET('Sanitation Data'!$H$31,0,10*ROW('Sanitation Data'!H151))="","",OFFSET('Sanitation Data'!$H$31,0,10*ROW('Sanitation Data'!H151)))</f>
        <v/>
      </c>
      <c r="DM157" s="36" t="str">
        <f ca="true">+IF(OFFSET('Sanitation Data'!$H$32,0,10*ROW('Sanitation Data'!H151))="","",OFFSET('Sanitation Data'!$H$32,0,10*ROW('Sanitation Data'!H151)))</f>
        <v/>
      </c>
      <c r="DN157" s="36" t="str">
        <f ca="true">+IF(OFFSET('Sanitation Data'!$H$33,0,10*ROW('Sanitation Data'!H151))="","",OFFSET('Sanitation Data'!$H$33,0,10*ROW('Sanitation Data'!H151)))</f>
        <v/>
      </c>
      <c r="DO157" s="36" t="str">
        <f ca="true">+IF(OFFSET('Hygiene Data'!$C$12,0,10*ROW('Hygiene Data'!C151))="","",OFFSET('Hygiene Data'!$C$12,0,10*ROW('Hygiene Data'!C151)))</f>
        <v/>
      </c>
      <c r="DP157" s="36" t="str">
        <f ca="true">+IF(OFFSET('Hygiene Data'!$C$13,0,10*ROW('Hygiene Data'!C151))="","",OFFSET('Hygiene Data'!$C$13,0,10*ROW('Hygiene Data'!C151)))</f>
        <v/>
      </c>
      <c r="DQ157" s="36" t="str">
        <f ca="true">+IF(OFFSET('Hygiene Data'!$C$14,0,10*ROW('Hygiene Data'!C151))="","",OFFSET('Hygiene Data'!$C$14,0,10*ROW('Hygiene Data'!C151)))</f>
        <v/>
      </c>
      <c r="DR157" s="36" t="str">
        <f ca="true">+IF(OFFSET('Hygiene Data'!$D$12,0,10*ROW('Hygiene Data'!D151))="","",OFFSET('Hygiene Data'!$D$12,0,10*ROW('Hygiene Data'!D151)))</f>
        <v/>
      </c>
      <c r="DS157" s="36" t="str">
        <f ca="true">+IF(OFFSET('Hygiene Data'!$D$13,0,10*ROW('Hygiene Data'!D151))="","",OFFSET('Hygiene Data'!$D$13,0,10*ROW('Hygiene Data'!D151)))</f>
        <v/>
      </c>
      <c r="DT157" s="36" t="str">
        <f ca="true">+IF(OFFSET('Hygiene Data'!$D$14,0,10*ROW('Hygiene Data'!D151))="","",OFFSET('Hygiene Data'!$D$14,0,10*ROW('Hygiene Data'!D151)))</f>
        <v/>
      </c>
      <c r="DU157" s="36" t="str">
        <f ca="true">+IF(OFFSET('Hygiene Data'!$E$12,0,10*ROW('Hygiene Data'!E151))="","",OFFSET('Hygiene Data'!$E$12,0,10*ROW('Hygiene Data'!E151)))</f>
        <v/>
      </c>
      <c r="DV157" s="36" t="str">
        <f ca="true">+IF(OFFSET('Hygiene Data'!$E$13,0,10*ROW('Hygiene Data'!E151))="","",OFFSET('Hygiene Data'!$E$13,0,10*ROW('Hygiene Data'!E151)))</f>
        <v/>
      </c>
      <c r="DW157" s="36" t="str">
        <f ca="true">+IF(OFFSET('Hygiene Data'!$E$14,0,10*ROW('Hygiene Data'!E151))="","",OFFSET('Hygiene Data'!$E$14,0,10*ROW('Hygiene Data'!E151)))</f>
        <v/>
      </c>
      <c r="DX157" s="36" t="str">
        <f ca="true">+IF(OFFSET('Hygiene Data'!$F$12,0,10*ROW('Hygiene Data'!F151))="","",OFFSET('Hygiene Data'!$F$12,0,10*ROW('Hygiene Data'!F151)))</f>
        <v/>
      </c>
      <c r="DY157" s="36" t="str">
        <f ca="true">+IF(OFFSET('Hygiene Data'!$F$13,0,10*ROW('Hygiene Data'!F151))="","",OFFSET('Hygiene Data'!$F$13,0,10*ROW('Hygiene Data'!F151)))</f>
        <v/>
      </c>
      <c r="DZ157" s="36" t="str">
        <f ca="true">+IF(OFFSET('Hygiene Data'!$F$14,0,10*ROW('Hygiene Data'!F151))="","",OFFSET('Hygiene Data'!$F$14,0,10*ROW('Hygiene Data'!F151)))</f>
        <v/>
      </c>
      <c r="EA157" s="36" t="str">
        <f ca="true">+IF(OFFSET('Hygiene Data'!$G$12,0,10*ROW('Hygiene Data'!G151))="","",OFFSET('Hygiene Data'!$G$12,0,10*ROW('Hygiene Data'!G151)))</f>
        <v/>
      </c>
      <c r="EB157" s="36" t="str">
        <f ca="true">+IF(OFFSET('Hygiene Data'!$G$13,0,10*ROW('Hygiene Data'!G151))="","",OFFSET('Hygiene Data'!$G$13,0,10*ROW('Hygiene Data'!G151)))</f>
        <v/>
      </c>
      <c r="EC157" s="36" t="str">
        <f ca="true">+IF(OFFSET('Hygiene Data'!$G$14,0,10*ROW('Hygiene Data'!G151))="","",OFFSET('Hygiene Data'!$G$14,0,10*ROW('Hygiene Data'!G151)))</f>
        <v/>
      </c>
      <c r="ED157" s="36" t="str">
        <f ca="true">+IF(OFFSET('Hygiene Data'!$H$12,0,10*ROW('Hygiene Data'!H151))="","",OFFSET('Hygiene Data'!$H$12,0,10*ROW('Hygiene Data'!H151)))</f>
        <v/>
      </c>
      <c r="EE157" s="36" t="str">
        <f ca="true">+IF(OFFSET('Hygiene Data'!$H$13,0,10*ROW('Hygiene Data'!H151))="","",OFFSET('Hygiene Data'!$H$13,0,10*ROW('Hygiene Data'!H151)))</f>
        <v/>
      </c>
      <c r="EF157" s="36" t="str">
        <f ca="true">+IF(OFFSET('Hygiene Data'!$H$14,0,10*ROW('Hygiene Data'!H151))="","",OFFSET('Hygiene Data'!$H$14,0,10*ROW('Hygiene Data'!H151)))</f>
        <v/>
      </c>
    </row>
    <row r="158" x14ac:dyDescent="0.2">
      <c r="A158" s="59" t="str">
        <f ca="true">+IF(OFFSET('Water Data'!$B$1,0,10*ROW('Water Data'!B155))="","",OFFSET('Water Data'!$B$1,0,10*ROW('Water Data'!B155)))</f>
        <v/>
      </c>
      <c r="B158" s="59" t="str">
        <f ca="true">+IF(OFFSET('Water Data'!$A$3,0,10*ROW('Water Data'!A155))="","",OFFSET('Water Data'!$A$3,0,10*ROW('Water Data'!A155)))</f>
        <v/>
      </c>
      <c r="C158" s="59" t="str">
        <f ca="true">+IF(OFFSET('Water Data'!$C$3,0,10*ROW('Water Data'!C155))="","",OFFSET('Water Data'!$C$3,0,10*ROW('Water Data'!C155)))</f>
        <v/>
      </c>
      <c r="D158" s="252" t="e">
        <f ca="true">+IF(AND(ISNUMBER(OFFSET('Water Data'!$C$5,0,10*ROW('Water Data'!C152))),BS158="Yes"),100-OFFSET('Water Data'!$C$5,0,10*ROW('Water Data'!C152)),IF(AND(ISNUMBER(OFFSET('Water Data'!$C$5,0,10*ROW('Water Data'!C152))),BS158="No",ISNUMBER(OFFSET('Water Data'!$C$5,0,10*ROW('Water Data'!C152)))),CONCATENATE("[",ROUND(100-OFFSET('Water Data'!$C$5,0,10*ROW('Water Data'!C152)),0),"]"),IF(AND(ISNUMBER(OFFSET('Water Data'!$C$5,0,10*ROW('Water Data'!C152))),BS158="",ISNUMBER(OFFSET('Water Data'!$C$5,0,10*ROW('Water Data'!C152)))),100-OFFSET('Water Data'!$C$5,0,10*ROW('Water Data'!C152)),NA())))</f>
        <v>#N/A</v>
      </c>
      <c r="E158" s="252" t="e">
        <f ca="true">+IF(AND(ISNUMBER(OFFSET('Water Data'!$C$7,0,10*ROW('Water Data'!D152))),BT158="Yes"),OFFSET('Water Data'!$C$7,0,10*ROW('Water Data'!C152)),IF(AND(ISNUMBER(OFFSET('Water Data'!$C$7,0,10*ROW('Water Data'!C152))),BT158="No",ISNUMBER(OFFSET('Water Data'!$C$7,0,10*ROW('Water Data'!C152)))),CONCATENATE("[",ROUND(OFFSET('Water Data'!$C$7,0,10*ROW('Water Data'!C152)),0),"]"),IF(AND(ISNUMBER(OFFSET('Water Data'!$C$7,0,10*ROW('Water Data'!C152))),BT158="",ISNUMBER(OFFSET('Water Data'!$C$7,0,10*ROW('Water Data'!C152)))),OFFSET('Water Data'!$C$7,0,10*ROW('Water Data'!C152)),NA())))</f>
        <v>#N/A</v>
      </c>
      <c r="F158" s="252" t="e">
        <f ca="true">+IF(AND(ISNUMBER(OFFSET('Water Data'!$C$10,0,10*ROW('Water Data'!C152))),BU158="Yes"),OFFSET('Water Data'!$C$10,0,10*ROW('Water Data'!C152)),IF(AND(ISNUMBER(OFFSET('Water Data'!$C$10,0,10*ROW('Water Data'!C152))),BU158="No",ISNUMBER(OFFSET('Water Data'!$C$10,0,10*ROW('Water Data'!C152)))),CONCATENATE("[",ROUND(OFFSET('Water Data'!$C$10,0,10*ROW('Water Data'!C152)),0),"]"),IF(AND(ISNUMBER(OFFSET('Water Data'!$C$10,0,10*ROW('Water Data'!C152))),BU158="",ISNUMBER(OFFSET('Water Data'!$C$10,0,10*ROW('Water Data'!C152)))),OFFSET('Water Data'!$C$10,0,10*ROW('Water Data'!C152)),NA())))</f>
        <v>#N/A</v>
      </c>
      <c r="G158" s="252" t="e">
        <f ca="true">+IF(AND(ISNUMBER(OFFSET('Water Data'!$D$5,0,10*ROW('Water Data'!D152))),BV158="Yes"),100-OFFSET('Water Data'!$D$5,0,10*ROW('Water Data'!D152)),IF(AND(ISNUMBER(OFFSET('Water Data'!$D$5,0,10*ROW('Water Data'!D152))),BV158="No",ISNUMBER(OFFSET('Water Data'!$D$5,0,10*ROW('Water Data'!D152)))),CONCATENATE("[",ROUND(100-OFFSET('Water Data'!$D$5,0,10*ROW('Water Data'!D152)),0),"]"),IF(AND(ISNUMBER(OFFSET('Water Data'!$D$5,0,10*ROW('Water Data'!D152))),BV158="",ISNUMBER(OFFSET('Water Data'!$D$5,0,10*ROW('Water Data'!D152)))),100-OFFSET('Water Data'!$D$5,0,10*ROW('Water Data'!D152)),NA())))</f>
        <v>#N/A</v>
      </c>
      <c r="H158" s="252" t="e">
        <f ca="true">+IF(AND(ISNUMBER(OFFSET('Water Data'!$D$7,0,10*ROW('Water Data'!D152))),BW158="Yes"),OFFSET('Water Data'!$D$7,0,10*ROW('Water Data'!D152)),IF(AND(ISNUMBER(OFFSET('Water Data'!$D$7,0,10*ROW('Water Data'!D152))),BW158="No",ISNUMBER(OFFSET('Water Data'!$D$7,0,10*ROW('Water Data'!D152)))),CONCATENATE("[",ROUND(OFFSET('Water Data'!$C$7,0,10*ROW('Water Data'!D152)),0),"]"),IF(AND(ISNUMBER(OFFSET('Water Data'!$D$7,0,10*ROW('Water Data'!D152))),BW158="",ISNUMBER(OFFSET('Water Data'!$D$7,0,10*ROW('Water Data'!D152)))),OFFSET('Water Data'!$D$7,0,10*ROW('Water Data'!D152)),NA())))</f>
        <v>#N/A</v>
      </c>
      <c r="I158" s="252" t="e">
        <f ca="true">+IF(AND(ISNUMBER(OFFSET('Water Data'!$D$10,0,10*ROW('Water Data'!D152))),BX158="Yes"),OFFSET('Water Data'!$D$10,0,10*ROW('Water Data'!D152)),IF(AND(ISNUMBER(OFFSET('Water Data'!$D$10,0,10*ROW('Water Data'!D152))),BX158="No",ISNUMBER(OFFSET('Water Data'!$D$10,0,10*ROW('Water Data'!D152)))),CONCATENATE("[",ROUND(OFFSET('Water Data'!$D$10,0,10*ROW('Water Data'!D152)),0),"]"),IF(AND(ISNUMBER(OFFSET('Water Data'!$D$10,0,10*ROW('Water Data'!D152))),BX158="",ISNUMBER(OFFSET('Water Data'!$D$10,0,10*ROW('Water Data'!D152)))),OFFSET('Water Data'!$D$10,0,10*ROW('Water Data'!D152)),NA())))</f>
        <v>#N/A</v>
      </c>
      <c r="J158" s="252" t="e">
        <f ca="true">+IF(AND(ISNUMBER(OFFSET('Water Data'!$E$5,0,10*ROW('Water Data'!E152))),BY158="Yes"),100-OFFSET('Water Data'!$E$5,0,10*ROW('Water Data'!E152)),IF(AND(ISNUMBER(OFFSET('Water Data'!$E$5,0,10*ROW('Water Data'!E152))),BY158="No",ISNUMBER(OFFSET('Water Data'!$E$5,0,10*ROW('Water Data'!E152)))),CONCATENATE("[",ROUND(100-OFFSET('Water Data'!$E$5,0,10*ROW('Water Data'!E152)),0),"]"),IF(AND(ISNUMBER(OFFSET('Water Data'!$E$5,0,10*ROW('Water Data'!E152))),BY158="",ISNUMBER(OFFSET('Water Data'!$E$5,0,10*ROW('Water Data'!E152)))),100-OFFSET('Water Data'!$E$5,0,10*ROW('Water Data'!E152)),NA())))</f>
        <v>#N/A</v>
      </c>
      <c r="K158" s="252" t="e">
        <f ca="true">+IF(AND(ISNUMBER(OFFSET('Water Data'!$E$7,0,10*ROW('Water Data'!E152))),BZ158="Yes"),OFFSET('Water Data'!$E$7,0,10*ROW('Water Data'!E152)),IF(AND(ISNUMBER(OFFSET('Water Data'!$E$7,0,10*ROW('Water Data'!E152))),BZ158="No",ISNUMBER(OFFSET('Water Data'!$E$7,0,10*ROW('Water Data'!E152)))),CONCATENATE("[",ROUND(OFFSET('Water Data'!$E$7,0,10*ROW('Water Data'!E152)),0),"]"),IF(AND(ISNUMBER(OFFSET('Water Data'!$E$7,0,10*ROW('Water Data'!E152))),BZ158="",ISNUMBER(OFFSET('Water Data'!$E$7,0,10*ROW('Water Data'!E152)))),OFFSET('Water Data'!$E$7,0,10*ROW('Water Data'!E152)),NA())))</f>
        <v>#N/A</v>
      </c>
      <c r="L158" s="252" t="e">
        <f ca="true">+IF(AND(ISNUMBER(OFFSET('Water Data'!$E$10,0,10*ROW('Water Data'!E152))),CA158="Yes"),OFFSET('Water Data'!$E$10,0,10*ROW('Water Data'!E152)),IF(AND(ISNUMBER(OFFSET('Water Data'!$E$10,0,10*ROW('Water Data'!E152))),CA158="No",ISNUMBER(OFFSET('Water Data'!$E$10,0,10*ROW('Water Data'!E152)))),CONCATENATE("[",ROUND(OFFSET('Water Data'!$E$10,0,10*ROW('Water Data'!E152)),0),"]"),IF(AND(ISNUMBER(OFFSET('Water Data'!$E$10,0,10*ROW('Water Data'!E152))),CA158="",ISNUMBER(OFFSET('Water Data'!$E$10,0,10*ROW('Water Data'!E152)))),OFFSET('Water Data'!$E$10,0,10*ROW('Water Data'!E152)),NA())))</f>
        <v>#N/A</v>
      </c>
      <c r="M158" s="252" t="e">
        <f ca="true">+IF(AND(ISNUMBER(OFFSET('Water Data'!$F$5,0,10*ROW('Water Data'!F152))),CB158="Yes"),100-OFFSET('Water Data'!$F$5,0,10*ROW('Water Data'!F152)),IF(AND(ISNUMBER(OFFSET('Water Data'!$F$5,0,10*ROW('Water Data'!F152))),CB158="No",ISNUMBER(OFFSET('Water Data'!$F$5,0,10*ROW('Water Data'!F152)))),CONCATENATE("[",ROUND(100-OFFSET('Water Data'!$F$5,0,10*ROW('Water Data'!F152)),0),"]"),IF(AND(ISNUMBER(OFFSET('Water Data'!$F$5,0,10*ROW('Water Data'!F152))),CB158="",ISNUMBER(OFFSET('Water Data'!$F$5,0,10*ROW('Water Data'!F152)))),100-OFFSET('Water Data'!$F$5,0,10*ROW('Water Data'!F152)),NA())))</f>
        <v>#N/A</v>
      </c>
      <c r="N158" s="252" t="e">
        <f ca="true">+IF(AND(ISNUMBER(OFFSET('Water Data'!$F$7,0,10*ROW('Water Data'!F152))),CC158="Yes"),OFFSET('Water Data'!$F$7,0,10*ROW('Water Data'!F152)),IF(AND(ISNUMBER(OFFSET('Water Data'!$F$7,0,10*ROW('Water Data'!F152))),CC158="No",ISNUMBER(OFFSET('Water Data'!$F$7,0,10*ROW('Water Data'!F152)))),CONCATENATE("[",ROUND(OFFSET('Water Data'!$F$7,0,10*ROW('Water Data'!F152)),0),"]"),IF(AND(ISNUMBER(OFFSET('Water Data'!$F$7,0,10*ROW('Water Data'!F152))),CC158="",ISNUMBER(OFFSET('Water Data'!$F$7,0,10*ROW('Water Data'!F152)))),OFFSET('Water Data'!$F$7,0,10*ROW('Water Data'!F152)),NA())))</f>
        <v>#N/A</v>
      </c>
      <c r="O158" s="252" t="e">
        <f ca="true">+IF(AND(ISNUMBER(OFFSET('Water Data'!$F$10,0,10*ROW('Water Data'!F152))),CD158="Yes"),OFFSET('Water Data'!$F$10,0,10*ROW('Water Data'!F152)),IF(AND(ISNUMBER(OFFSET('Water Data'!$F$10,0,10*ROW('Water Data'!F152))),CD158="No",ISNUMBER(OFFSET('Water Data'!$F$10,0,10*ROW('Water Data'!F152)))),CONCATENATE("[",ROUND(OFFSET('Water Data'!$F$10,0,10*ROW('Water Data'!F152)),0),"]"),IF(AND(ISNUMBER(OFFSET('Water Data'!$F$10,0,10*ROW('Water Data'!F152))),CD158="",ISNUMBER(OFFSET('Water Data'!$F$10,0,10*ROW('Water Data'!F152)))),OFFSET('Water Data'!$F$10,0,10*ROW('Water Data'!F152)),NA())))</f>
        <v>#N/A</v>
      </c>
      <c r="P158" s="252" t="e">
        <f ca="true">+IF(AND(ISNUMBER(OFFSET('Water Data'!$G$5,0,10*ROW('Water Data'!G152))),CE158="Yes"),100-OFFSET('Water Data'!$G$5,0,10*ROW('Water Data'!G152)),IF(AND(ISNUMBER(OFFSET('Water Data'!$G$5,0,10*ROW('Water Data'!G152))),CE158="No",ISNUMBER(OFFSET('Water Data'!$G$5,0,10*ROW('Water Data'!G152)))),CONCATENATE("[",ROUND(100-OFFSET('Water Data'!$G$5,0,10*ROW('Water Data'!G152)),0),"]"),IF(AND(ISNUMBER(OFFSET('Water Data'!$G$5,0,10*ROW('Water Data'!G152))),CE158="",ISNUMBER(OFFSET('Water Data'!$G$5,0,10*ROW('Water Data'!G152)))),100-OFFSET('Water Data'!$G$5,0,10*ROW('Water Data'!G152)),NA())))</f>
        <v>#N/A</v>
      </c>
      <c r="Q158" s="252" t="e">
        <f ca="true">+IF(AND(ISNUMBER(OFFSET('Water Data'!$G$7,0,10*ROW('Water Data'!G152))),CF158="Yes"),OFFSET('Water Data'!$G$7,0,10*ROW('Water Data'!G152)),IF(AND(ISNUMBER(OFFSET('Water Data'!$G$7,0,10*ROW('Water Data'!G152))),CF158="No",ISNUMBER(OFFSET('Water Data'!$G$7,0,10*ROW('Water Data'!G152)))),CONCATENATE("[",ROUND(OFFSET('Water Data'!$G$7,0,10*ROW('Water Data'!G152)),0),"]"),IF(AND(ISNUMBER(OFFSET('Water Data'!$G$7,0,10*ROW('Water Data'!G152))),CF158="",ISNUMBER(OFFSET('Water Data'!$G$7,0,10*ROW('Water Data'!G152)))),OFFSET('Water Data'!$G$7,0,10*ROW('Water Data'!G152)),NA())))</f>
        <v>#N/A</v>
      </c>
      <c r="R158" s="252" t="e">
        <f ca="true">+IF(AND(ISNUMBER(OFFSET('Water Data'!$G$10,0,10*ROW('Water Data'!G152))),CG158="Yes"),OFFSET('Water Data'!$G$10,0,10*ROW('Water Data'!G152)),IF(AND(ISNUMBER(OFFSET('Water Data'!$G$10,0,10*ROW('Water Data'!G152))),CG158="No",ISNUMBER(OFFSET('Water Data'!$G$10,0,10*ROW('Water Data'!G152)))),CONCATENATE("[",ROUND(OFFSET('Water Data'!$G$10,0,10*ROW('Water Data'!G152)),0),"]"),IF(AND(ISNUMBER(OFFSET('Water Data'!$G$10,0,10*ROW('Water Data'!G152))),CG158="",ISNUMBER(OFFSET('Water Data'!$G$10,0,10*ROW('Water Data'!G152)))),OFFSET('Water Data'!$G$10,0,10*ROW('Water Data'!G152)),NA())))</f>
        <v>#N/A</v>
      </c>
      <c r="S158" s="252" t="e">
        <f ca="true">+IF(AND(ISNUMBER(OFFSET('Water Data'!$H$5,0,10*ROW('Water Data'!H152))),CH158="Yes"),100-OFFSET('Water Data'!$H$5,0,10*ROW('Water Data'!H152)),IF(AND(ISNUMBER(OFFSET('Water Data'!$H$5,0,10*ROW('Water Data'!H152))),CH158="No",ISNUMBER(OFFSET('Water Data'!$H$5,0,10*ROW('Water Data'!H152)))),CONCATENATE("[",ROUND(100-OFFSET('Water Data'!$H$5,0,10*ROW('Water Data'!H152)),0),"]"),IF(AND(ISNUMBER(OFFSET('Water Data'!$H$5,0,10*ROW('Water Data'!H152))),CH158="",ISNUMBER(OFFSET('Water Data'!$H$5,0,10*ROW('Water Data'!H152)))),100-OFFSET('Water Data'!$H$5,0,10*ROW('Water Data'!H152)),NA())))</f>
        <v>#N/A</v>
      </c>
      <c r="T158" s="252" t="e">
        <f ca="true">+IF(AND(ISNUMBER(OFFSET('Water Data'!$H$7,0,10*ROW('Water Data'!H152))),CI158="Yes"),OFFSET('Water Data'!$H$7,0,10*ROW('Water Data'!H152)),IF(AND(ISNUMBER(OFFSET('Water Data'!$H$7,0,10*ROW('Water Data'!H152))),CI158="No",ISNUMBER(OFFSET('Water Data'!$H$7,0,10*ROW('Water Data'!H152)))),CONCATENATE("[",ROUND(OFFSET('Water Data'!$H$7,0,10*ROW('Water Data'!H152)),0),"]"),IF(AND(ISNUMBER(OFFSET('Water Data'!$H$7,0,10*ROW('Water Data'!H152))),CI158="",ISNUMBER(OFFSET('Water Data'!$H$7,0,10*ROW('Water Data'!H152)))),OFFSET('Water Data'!$H$7,0,10*ROW('Water Data'!H152)),NA())))</f>
        <v>#N/A</v>
      </c>
      <c r="U158" s="252" t="e">
        <f ca="true">+IF(AND(ISNUMBER(OFFSET('Water Data'!$H$10,0,10*ROW('Water Data'!H152))),CJ158="Yes"),OFFSET('Water Data'!$H$10,0,10*ROW('Water Data'!H152)),IF(AND(ISNUMBER(OFFSET('Water Data'!$H$10,0,10*ROW('Water Data'!H152))),CJ158="No",ISNUMBER(OFFSET('Water Data'!$H$10,0,10*ROW('Water Data'!H152)))),CONCATENATE("[",ROUND(OFFSET('Water Data'!$H$10,0,10*ROW('Water Data'!H152)),0),"]"),IF(AND(ISNUMBER(OFFSET('Water Data'!$H$10,0,10*ROW('Water Data'!H152))),CJ158="",ISNUMBER(OFFSET('Water Data'!$H$10,0,10*ROW('Water Data'!H152)))),OFFSET('Water Data'!$H$10,0,10*ROW('Water Data'!H152)),NA())))</f>
        <v>#N/A</v>
      </c>
      <c r="V158" s="253" t="e">
        <f ca="true">+IF(AND(ISNUMBER(OFFSET('Sanitation Data'!$C$5,0,10*ROW('Sanitation Data'!C152))),CK158="Yes"),100-OFFSET('Sanitation Data'!$C$5,0,10*ROW('Sanitation Data'!C152)),IF(AND(ISNUMBER(OFFSET('Sanitation Data'!$C$5,0,10*ROW('Sanitation Data'!C152))),CK158="No",ISNUMBER(OFFSET('Sanitation Data'!$C$5,0,10*ROW('Sanitation Data'!C152)))),CONCATENATE("[",ROUND(100-OFFSET('Sanitation Data'!$C$5,0,10*ROW('Sanitation Data'!C152)),0),"]"),IF(AND(ISNUMBER(OFFSET('Sanitation Data'!$C$5,0,10*ROW('Sanitation Data'!C152))),CK158="",ISNUMBER(OFFSET('Sanitation Data'!$C$5,0,10*ROW('Sanitation Data'!C152)))),100-OFFSET('Sanitation Data'!$C$5,0,10*ROW('Sanitation Data'!C152)),NA())))</f>
        <v>#N/A</v>
      </c>
      <c r="W158" s="253" t="e">
        <f ca="true">+IF(AND(ISNUMBER(OFFSET('Sanitation Data'!$C$7,0,10*ROW('Sanitation Data'!C152))),CL158="Yes"),OFFSET('Sanitation Data'!$C$7,0,10*ROW('Sanitation Data'!C152)),IF(AND(ISNUMBER(OFFSET('Sanitation Data'!$C$7,0,10*ROW('Sanitation Data'!C152))),CL158="No",ISNUMBER(OFFSET('Sanitation Data'!$C$7,0,10*ROW('Sanitation Data'!C152)))),CONCATENATE("[",ROUND(OFFSET('Sanitation Data'!$C$7,0,10*ROW('Sanitation Data'!C152)),0),"]"),IF(AND(ISNUMBER(OFFSET('Sanitation Data'!$C$7,0,10*ROW('Sanitation Data'!C152))),CL158="",ISNUMBER(OFFSET('Sanitation Data'!$C$7,0,10*ROW('Sanitation Data'!C152)))),OFFSET('Sanitation Data'!$C$7,0,10*ROW('Sanitation Data'!C152)),NA())))</f>
        <v>#N/A</v>
      </c>
      <c r="X158" s="253" t="e">
        <f ca="true">+IF(AND(ISNUMBER(OFFSET('Sanitation Data'!$C$11,0,10*ROW('Sanitation Data'!C152))),CM158="Yes"),OFFSET('Sanitation Data'!$C$11,0,10*ROW('Sanitation Data'!C152)),IF(AND(ISNUMBER(OFFSET('Sanitation Data'!$C$11,0,10*ROW('Sanitation Data'!C152))),CM158="No",ISNUMBER(OFFSET('Sanitation Data'!$C$11,0,10*ROW('Sanitation Data'!C152)))),CONCATENATE("[",ROUND(OFFSET('Sanitation Data'!$C$11,0,10*ROW('Sanitation Data'!C152)),0),"]"),IF(AND(ISNUMBER(OFFSET('Sanitation Data'!$C$11,0,10*ROW('Sanitation Data'!C152))),CM158="",ISNUMBER(OFFSET('Sanitation Data'!$C$11,0,10*ROW('Sanitation Data'!C152)))),OFFSET('Sanitation Data'!$C$11,0,10*ROW('Sanitation Data'!C152)),NA())))</f>
        <v>#N/A</v>
      </c>
      <c r="Y158" s="253" t="e">
        <f ca="true">+IF(AND(ISNUMBER(OFFSET('Sanitation Data'!$C$12,0,10*ROW('Sanitation Data'!C152))),CN158="Yes"),OFFSET('Sanitation Data'!$C$12,0,10*ROW('Sanitation Data'!C152)),IF(AND(ISNUMBER(OFFSET('Sanitation Data'!$C$12,0,10*ROW('Sanitation Data'!C152))),CN158="No",ISNUMBER(OFFSET('Sanitation Data'!$C$12,0,10*ROW('Sanitation Data'!C152)))),CONCATENATE("[",ROUND(OFFSET('Sanitation Data'!$C$12,0,10*ROW('Sanitation Data'!C152)),0),"]"),IF(AND(ISNUMBER(OFFSET('Sanitation Data'!$C$12,0,10*ROW('Sanitation Data'!C152))),CN158="",ISNUMBER(OFFSET('Sanitation Data'!$C$12,0,10*ROW('Sanitation Data'!C152)))),OFFSET('Sanitation Data'!$C$12,0,10*ROW('Sanitation Data'!C152)),NA())))</f>
        <v>#N/A</v>
      </c>
      <c r="Z158" s="253" t="e">
        <f ca="true">+IF(AND(ISNUMBER(OFFSET('Sanitation Data'!$C$13,0,10*ROW('Sanitation Data'!C152))),CO158="Yes"),OFFSET('Sanitation Data'!$C$13,0,10*ROW('Sanitation Data'!C152)),IF(AND(ISNUMBER(OFFSET('Sanitation Data'!$C$13,0,10*ROW('Sanitation Data'!C152))),CO158="No",ISNUMBER(OFFSET('Sanitation Data'!$C$13,0,10*ROW('Sanitation Data'!C152)))),CONCATENATE("[",ROUND(OFFSET('Sanitation Data'!$C$13,0,10*ROW('Sanitation Data'!C152)),0),"]"),IF(AND(ISNUMBER(OFFSET('Sanitation Data'!$C$13,0,10*ROW('Sanitation Data'!C152))),CO158="",ISNUMBER(OFFSET('Sanitation Data'!$C$13,0,10*ROW('Sanitation Data'!C152)))),OFFSET('Sanitation Data'!$C$13,0,10*ROW('Sanitation Data'!C152)),NA())))</f>
        <v>#N/A</v>
      </c>
      <c r="AA158" s="253" t="e">
        <f ca="true">+IF(AND(ISNUMBER(OFFSET('Sanitation Data'!$D$5,0,10*ROW('Sanitation Data'!D152))),CP158="Yes"),100-OFFSET('Sanitation Data'!$D$5,0,10*ROW('Sanitation Data'!D152)),IF(AND(ISNUMBER(OFFSET('Sanitation Data'!$D$5,0,10*ROW('Sanitation Data'!D152))),CP158="No",ISNUMBER(OFFSET('Sanitation Data'!$D$5,0,10*ROW('Sanitation Data'!D152)))),CONCATENATE("[",ROUND(100-OFFSET('Sanitation Data'!$D$5,0,10*ROW('Sanitation Data'!D152)),0),"]"),IF(AND(ISNUMBER(OFFSET('Sanitation Data'!$D$5,0,10*ROW('Sanitation Data'!D152))),CP158="",ISNUMBER(OFFSET('Sanitation Data'!$D$5,0,10*ROW('Sanitation Data'!D152)))),100-OFFSET('Sanitation Data'!$D$5,0,10*ROW('Sanitation Data'!D152)),NA())))</f>
        <v>#N/A</v>
      </c>
      <c r="AB158" s="253" t="e">
        <f ca="true">+IF(AND(ISNUMBER(OFFSET('Sanitation Data'!$D$7,0,10*ROW('Sanitation Data'!D152))),CQ158="Yes"),OFFSET('Sanitation Data'!$D$7,0,10*ROW('Sanitation Data'!G152)),IF(AND(ISNUMBER(OFFSET('Sanitation Data'!$D$7,0,10*ROW('Sanitation Data'!D152))),CQ158="No",ISNUMBER(OFFSET('Sanitation Data'!$D$7,0,10*ROW('Sanitation Data'!D152)))),CONCATENATE("[",ROUND(OFFSET('Sanitation Data'!$D$7,0,10*ROW('Sanitation Data'!D152)),0),"]"),IF(AND(ISNUMBER(OFFSET('Sanitation Data'!$D$7,0,10*ROW('Sanitation Data'!D152))),CQ158="",ISNUMBER(OFFSET('Sanitation Data'!$D$7,0,10*ROW('Sanitation Data'!D152)))),OFFSET('Sanitation Data'!$D$7,0,10*ROW('Sanitation Data'!D152)),NA())))</f>
        <v>#N/A</v>
      </c>
      <c r="AC158" s="253" t="e">
        <f ca="true">+IF(AND(ISNUMBER(OFFSET('Sanitation Data'!$D$11,0,10*ROW('Sanitation Data'!D152))),CR158="Yes"),OFFSET('Sanitation Data'!$D$11,0,10*ROW('Sanitation Data'!D152)),IF(AND(ISNUMBER(OFFSET('Sanitation Data'!$D$11,0,10*ROW('Sanitation Data'!D152))),CR158="No",ISNUMBER(OFFSET('Sanitation Data'!$D$11,0,10*ROW('Sanitation Data'!D152)))),CONCATENATE("[",ROUND(OFFSET('Sanitation Data'!$D$11,0,10*ROW('Sanitation Data'!D152)),0),"]"),IF(AND(ISNUMBER(OFFSET('Sanitation Data'!$D$11,0,10*ROW('Sanitation Data'!D152))),CR158="",ISNUMBER(OFFSET('Sanitation Data'!$D$11,0,10*ROW('Sanitation Data'!D152)))),OFFSET('Sanitation Data'!$D$11,0,10*ROW('Sanitation Data'!D152)),NA())))</f>
        <v>#N/A</v>
      </c>
      <c r="AD158" s="253" t="e">
        <f ca="true">+IF(AND(ISNUMBER(OFFSET('Sanitation Data'!$D$12,0,10*ROW('Sanitation Data'!D152))),CS158="Yes"),OFFSET('Sanitation Data'!$D$12,0,10*ROW('Sanitation Data'!D152)),IF(AND(ISNUMBER(OFFSET('Sanitation Data'!$D$12,0,10*ROW('Sanitation Data'!D152))),CS158="No",ISNUMBER(OFFSET('Sanitation Data'!$D$12,0,10*ROW('Sanitation Data'!D152)))),CONCATENATE("[",ROUND(OFFSET('Sanitation Data'!$D$12,0,10*ROW('Sanitation Data'!D152)),0),"]"),IF(AND(ISNUMBER(OFFSET('Sanitation Data'!$D$12,0,10*ROW('Sanitation Data'!D152))),CS158="",ISNUMBER(OFFSET('Sanitation Data'!$D$12,0,10*ROW('Sanitation Data'!D152)))),OFFSET('Sanitation Data'!$D$12,0,10*ROW('Sanitation Data'!D152)),NA())))</f>
        <v>#N/A</v>
      </c>
      <c r="AE158" s="253" t="e">
        <f ca="true">+IF(AND(ISNUMBER(OFFSET('Sanitation Data'!$D$13,0,10*ROW('Sanitation Data'!D152))),CT158="Yes"),OFFSET('Sanitation Data'!$D$13,0,10*ROW('Sanitation Data'!D152)),IF(AND(ISNUMBER(OFFSET('Sanitation Data'!$D$13,0,10*ROW('Sanitation Data'!D152))),CT158="No",ISNUMBER(OFFSET('Sanitation Data'!$D$13,0,10*ROW('Sanitation Data'!D152)))),CONCATENATE("[",ROUND(OFFSET('Sanitation Data'!$D$13,0,10*ROW('Sanitation Data'!D152)),0),"]"),IF(AND(ISNUMBER(OFFSET('Sanitation Data'!$D$13,0,10*ROW('Sanitation Data'!D152))),CT158="",ISNUMBER(OFFSET('Sanitation Data'!$D$13,0,10*ROW('Sanitation Data'!D152)))),OFFSET('Sanitation Data'!$D$13,0,10*ROW('Sanitation Data'!D152)),NA())))</f>
        <v>#N/A</v>
      </c>
      <c r="AF158" s="253" t="e">
        <f ca="true">+IF(AND(ISNUMBER(OFFSET('Sanitation Data'!$E$5,0,10*ROW('Sanitation Data'!E152))),CU158="Yes"),100-OFFSET('Sanitation Data'!$E$5,0,10*ROW('Sanitation Data'!E152)),IF(AND(ISNUMBER(OFFSET('Sanitation Data'!$E$5,0,10*ROW('Sanitation Data'!E152))),CU158="No",ISNUMBER(OFFSET('Sanitation Data'!$E$5,0,10*ROW('Sanitation Data'!E152)))),CONCATENATE("[",ROUND(100-OFFSET('Sanitation Data'!$E$5,0,10*ROW('Sanitation Data'!E152)),0),"]"),IF(AND(ISNUMBER(OFFSET('Sanitation Data'!$E$5,0,10*ROW('Sanitation Data'!E152))),CU158="",ISNUMBER(OFFSET('Sanitation Data'!$E$5,0,10*ROW('Sanitation Data'!E152)))),100-OFFSET('Sanitation Data'!$E$5,0,10*ROW('Sanitation Data'!E152)),NA())))</f>
        <v>#N/A</v>
      </c>
      <c r="AG158" s="253" t="e">
        <f ca="true">+IF(AND(ISNUMBER(OFFSET('Sanitation Data'!$E$7,0,10*ROW('Sanitation Data'!E152))),CV158="Yes"),OFFSET('Sanitation Data'!$E$7,0,10*ROW('Sanitation Data'!E152)),IF(AND(ISNUMBER(OFFSET('Sanitation Data'!$E$7,0,10*ROW('Sanitation Data'!E152))),CV158="No",ISNUMBER(OFFSET('Sanitation Data'!$E$7,0,10*ROW('Sanitation Data'!E152)))),CONCATENATE("[",ROUND(OFFSET('Sanitation Data'!$E$7,0,10*ROW('Sanitation Data'!E152)),0),"]"),IF(AND(ISNUMBER(OFFSET('Sanitation Data'!$E$7,0,10*ROW('Sanitation Data'!E152))),CV158="",ISNUMBER(OFFSET('Sanitation Data'!$E$7,0,10*ROW('Sanitation Data'!E152)))),OFFSET('Sanitation Data'!$E$7,0,10*ROW('Sanitation Data'!E152)),NA())))</f>
        <v>#N/A</v>
      </c>
      <c r="AH158" s="253" t="e">
        <f ca="true">+IF(AND(ISNUMBER(OFFSET('Sanitation Data'!$E$11,0,10*ROW('Sanitation Data'!E152))),CW158="Yes"),OFFSET('Sanitation Data'!$E$11,0,10*ROW('Sanitation Data'!E152)),IF(AND(ISNUMBER(OFFSET('Sanitation Data'!$E$11,0,10*ROW('Sanitation Data'!E152))),CW158="No",ISNUMBER(OFFSET('Sanitation Data'!$E$11,0,10*ROW('Sanitation Data'!E152)))),CONCATENATE("[",ROUND(OFFSET('Sanitation Data'!$E$11,0,10*ROW('Sanitation Data'!E152)),0),"]"),IF(AND(ISNUMBER(OFFSET('Sanitation Data'!$E$11,0,10*ROW('Sanitation Data'!E152))),CW158="",ISNUMBER(OFFSET('Sanitation Data'!$E$11,0,10*ROW('Sanitation Data'!E152)))),OFFSET('Sanitation Data'!$E$11,0,10*ROW('Sanitation Data'!E152)),NA())))</f>
        <v>#N/A</v>
      </c>
      <c r="AI158" s="253" t="e">
        <f ca="true">+IF(AND(ISNUMBER(OFFSET('Sanitation Data'!$E$12,0,10*ROW('Sanitation Data'!E152))),CX158="Yes"),OFFSET('Sanitation Data'!$E$12,0,10*ROW('Sanitation Data'!E152)),IF(AND(ISNUMBER(OFFSET('Sanitation Data'!$E$12,0,10*ROW('Sanitation Data'!E152))),CX158="No",ISNUMBER(OFFSET('Sanitation Data'!$E$12,0,10*ROW('Sanitation Data'!E152)))),CONCATENATE("[",ROUND(OFFSET('Sanitation Data'!$E$12,0,10*ROW('Sanitation Data'!E152)),0),"]"),IF(AND(ISNUMBER(OFFSET('Sanitation Data'!$E$12,0,10*ROW('Sanitation Data'!E152))),CX158="",ISNUMBER(OFFSET('Sanitation Data'!$E$12,0,10*ROW('Sanitation Data'!E152)))),OFFSET('Sanitation Data'!$E$12,0,10*ROW('Sanitation Data'!E152)),NA())))</f>
        <v>#N/A</v>
      </c>
      <c r="AJ158" s="253" t="e">
        <f ca="true">+IF(AND(ISNUMBER(OFFSET('Sanitation Data'!$E$13,0,10*ROW('Sanitation Data'!E152))),CY158="Yes"),OFFSET('Sanitation Data'!$E$13,0,10*ROW('Sanitation Data'!E152)),IF(AND(ISNUMBER(OFFSET('Sanitation Data'!$E$13,0,10*ROW('Sanitation Data'!E152))),CY158="No",ISNUMBER(OFFSET('Sanitation Data'!$E$13,0,10*ROW('Sanitation Data'!E152)))),CONCATENATE("[",ROUND(OFFSET('Sanitation Data'!$E$13,0,10*ROW('Sanitation Data'!E152)),0),"]"),IF(AND(ISNUMBER(OFFSET('Sanitation Data'!$E$13,0,10*ROW('Sanitation Data'!E152))),CY158="",ISNUMBER(OFFSET('Sanitation Data'!$E$13,0,10*ROW('Sanitation Data'!E152)))),OFFSET('Sanitation Data'!$E$13,0,10*ROW('Sanitation Data'!E152)),NA())))</f>
        <v>#N/A</v>
      </c>
      <c r="AK158" s="253" t="e">
        <f ca="true">+IF(AND(ISNUMBER(OFFSET('Sanitation Data'!$F$5,0,10*ROW('Sanitation Data'!F152))),CZ158="Yes"),100-OFFSET('Sanitation Data'!$F$5,0,10*ROW('Sanitation Data'!F152)),IF(AND(ISNUMBER(OFFSET('Sanitation Data'!$F$5,0,10*ROW('Sanitation Data'!F152))),CZ158="No",ISNUMBER(OFFSET('Sanitation Data'!$F$5,0,10*ROW('Sanitation Data'!F152)))),CONCATENATE("[",ROUND(100-OFFSET('Sanitation Data'!$F$5,0,10*ROW('Sanitation Data'!F152)),0),"]"),IF(AND(ISNUMBER(OFFSET('Sanitation Data'!$F$5,0,10*ROW('Sanitation Data'!F152))),CZ158="",ISNUMBER(OFFSET('Sanitation Data'!$F$5,0,10*ROW('Sanitation Data'!F152)))),100-OFFSET('Sanitation Data'!$F$5,0,10*ROW('Sanitation Data'!F152)),NA())))</f>
        <v>#N/A</v>
      </c>
      <c r="AL158" s="253" t="e">
        <f ca="true">+IF(AND(ISNUMBER(OFFSET('Sanitation Data'!$F$7,0,10*ROW('Sanitation Data'!F152))),DA158="Yes"),OFFSET('Sanitation Data'!$F$7,0,10*ROW('Sanitation Data'!F152)),IF(AND(ISNUMBER(OFFSET('Sanitation Data'!$F$7,0,10*ROW('Sanitation Data'!F152))),DA158="No",ISNUMBER(OFFSET('Sanitation Data'!$F$7,0,10*ROW('Sanitation Data'!F152)))),CONCATENATE("[",ROUND(OFFSET('Sanitation Data'!$F$7,0,10*ROW('Sanitation Data'!F152)),0),"]"),IF(AND(ISNUMBER(OFFSET('Sanitation Data'!$F$7,0,10*ROW('Sanitation Data'!F152))),DA158="",ISNUMBER(OFFSET('Sanitation Data'!$F$7,0,10*ROW('Sanitation Data'!F152)))),OFFSET('Sanitation Data'!$F$7,0,10*ROW('Sanitation Data'!F152)),NA())))</f>
        <v>#N/A</v>
      </c>
      <c r="AM158" s="253" t="e">
        <f ca="true">+IF(AND(ISNUMBER(OFFSET('Sanitation Data'!$F$11,0,10*ROW('Sanitation Data'!F152))),DB158="Yes"),OFFSET('Sanitation Data'!$F$11,0,10*ROW('Sanitation Data'!F152)),IF(AND(ISNUMBER(OFFSET('Sanitation Data'!$F$11,0,10*ROW('Sanitation Data'!F152))),DB158="No",ISNUMBER(OFFSET('Sanitation Data'!$F$11,0,10*ROW('Sanitation Data'!F152)))),CONCATENATE("[",ROUND(OFFSET('Sanitation Data'!$F$11,0,10*ROW('Sanitation Data'!F152)),0),"]"),IF(AND(ISNUMBER(OFFSET('Sanitation Data'!$F$11,0,10*ROW('Sanitation Data'!F152))),DB158="",ISNUMBER(OFFSET('Sanitation Data'!$F$11,0,10*ROW('Sanitation Data'!F152)))),OFFSET('Sanitation Data'!$F$11,0,10*ROW('Sanitation Data'!F152)),NA())))</f>
        <v>#N/A</v>
      </c>
      <c r="AN158" s="253" t="e">
        <f ca="true">+IF(AND(ISNUMBER(OFFSET('Sanitation Data'!$F$12,0,10*ROW('Sanitation Data'!F152))),DC158="Yes"),OFFSET('Sanitation Data'!$F$12,0,10*ROW('Sanitation Data'!F152)),IF(AND(ISNUMBER(OFFSET('Sanitation Data'!$F$12,0,10*ROW('Sanitation Data'!F152))),DC158="No",ISNUMBER(OFFSET('Sanitation Data'!$F$12,0,10*ROW('Sanitation Data'!F152)))),CONCATENATE("[",ROUND(OFFSET('Sanitation Data'!$F$12,0,10*ROW('Sanitation Data'!F152)),0),"]"),IF(AND(ISNUMBER(OFFSET('Sanitation Data'!$F$12,0,10*ROW('Sanitation Data'!F152))),DC158="",ISNUMBER(OFFSET('Sanitation Data'!$F$12,0,10*ROW('Sanitation Data'!F152)))),OFFSET('Sanitation Data'!$F$12,0,10*ROW('Sanitation Data'!F152)),NA())))</f>
        <v>#N/A</v>
      </c>
      <c r="AO158" s="253" t="e">
        <f ca="true">+IF(AND(ISNUMBER(OFFSET('Sanitation Data'!$F$13,0,10*ROW('Sanitation Data'!F152))),DD158="Yes"),OFFSET('Sanitation Data'!$F$13,0,10*ROW('Sanitation Data'!F152)),IF(AND(ISNUMBER(OFFSET('Sanitation Data'!$F$13,0,10*ROW('Sanitation Data'!F152))),DD158="No",ISNUMBER(OFFSET('Sanitation Data'!$F$13,0,10*ROW('Sanitation Data'!F152)))),CONCATENATE("[",ROUND(OFFSET('Sanitation Data'!$F$13,0,10*ROW('Sanitation Data'!F152)),0),"]"),IF(AND(ISNUMBER(OFFSET('Sanitation Data'!$F$13,0,10*ROW('Sanitation Data'!F152))),DD158="",ISNUMBER(OFFSET('Sanitation Data'!$F$13,0,10*ROW('Sanitation Data'!F152)))),OFFSET('Sanitation Data'!$F$13,0,10*ROW('Sanitation Data'!F152)),NA())))</f>
        <v>#N/A</v>
      </c>
      <c r="AP158" s="253" t="e">
        <f ca="true">+IF(AND(ISNUMBER(OFFSET('Sanitation Data'!$G$5,0,10*ROW('Sanitation Data'!G152))),DE158="Yes"),100-OFFSET('Sanitation Data'!$G$5,0,10*ROW('Sanitation Data'!G152)),IF(AND(ISNUMBER(OFFSET('Sanitation Data'!$G$5,0,10*ROW('Sanitation Data'!G152))),DE158="No",ISNUMBER(OFFSET('Sanitation Data'!$G$5,0,10*ROW('Sanitation Data'!G152)))),CONCATENATE("[",ROUND(100-OFFSET('Sanitation Data'!$G$5,0,10*ROW('Sanitation Data'!G152)),0),"]"),IF(AND(ISNUMBER(OFFSET('Sanitation Data'!$G$5,0,10*ROW('Sanitation Data'!G152))),DE158="",ISNUMBER(OFFSET('Sanitation Data'!$G$5,0,10*ROW('Sanitation Data'!G152)))),100-OFFSET('Sanitation Data'!$G$5,0,10*ROW('Sanitation Data'!G152)),NA())))</f>
        <v>#N/A</v>
      </c>
      <c r="AQ158" s="253" t="e">
        <f ca="true">+IF(AND(ISNUMBER(OFFSET('Sanitation Data'!$G$7,0,10*ROW('Sanitation Data'!G152))),DF158="Yes"),OFFSET('Sanitation Data'!$G$7,0,10*ROW('Sanitation Data'!G152)),IF(AND(ISNUMBER(OFFSET('Sanitation Data'!$G$7,0,10*ROW('Sanitation Data'!G152))),DF158="No",ISNUMBER(OFFSET('Sanitation Data'!$G$7,0,10*ROW('Sanitation Data'!G152)))),CONCATENATE("[",ROUND(OFFSET('Sanitation Data'!$G$7,0,10*ROW('Sanitation Data'!G152)),0),"]"),IF(AND(ISNUMBER(OFFSET('Sanitation Data'!$G$7,0,10*ROW('Sanitation Data'!G152))),DF158="",ISNUMBER(OFFSET('Sanitation Data'!$G$7,0,10*ROW('Sanitation Data'!G152)))),OFFSET('Sanitation Data'!$G$7,0,10*ROW('Sanitation Data'!G152)),NA())))</f>
        <v>#N/A</v>
      </c>
      <c r="AR158" s="253" t="e">
        <f ca="true">+IF(AND(ISNUMBER(OFFSET('Sanitation Data'!$G$11,0,10*ROW('Sanitation Data'!G152))),DG158="Yes"),OFFSET('Sanitation Data'!$G$11,0,10*ROW('Sanitation Data'!G152)),IF(AND(ISNUMBER(OFFSET('Sanitation Data'!$G$11,0,10*ROW('Sanitation Data'!G152))),DG158="No",ISNUMBER(OFFSET('Sanitation Data'!$G$11,0,10*ROW('Sanitation Data'!G152)))),CONCATENATE("[",ROUND(OFFSET('Sanitation Data'!$G$11,0,10*ROW('Sanitation Data'!G152)),0),"]"),IF(AND(ISNUMBER(OFFSET('Sanitation Data'!$G$11,0,10*ROW('Sanitation Data'!G152))),DG158="",ISNUMBER(OFFSET('Sanitation Data'!$G$11,0,10*ROW('Sanitation Data'!G152)))),OFFSET('Sanitation Data'!$G$11,0,10*ROW('Sanitation Data'!G152)),NA())))</f>
        <v>#N/A</v>
      </c>
      <c r="AS158" s="253" t="e">
        <f ca="true">+IF(AND(ISNUMBER(OFFSET('Sanitation Data'!$G$12,0,10*ROW('Sanitation Data'!G152))),DH158="Yes"),OFFSET('Sanitation Data'!$G$12,0,10*ROW('Sanitation Data'!G152)),IF(AND(ISNUMBER(OFFSET('Sanitation Data'!$G$12,0,10*ROW('Sanitation Data'!G152))),DH158="No",ISNUMBER(OFFSET('Sanitation Data'!$G$12,0,10*ROW('Sanitation Data'!G152)))),CONCATENATE("[",ROUND(OFFSET('Sanitation Data'!$G$12,0,10*ROW('Sanitation Data'!G152)),0),"]"),IF(AND(ISNUMBER(OFFSET('Sanitation Data'!$G$12,0,10*ROW('Sanitation Data'!G152))),DH158="",ISNUMBER(OFFSET('Sanitation Data'!$G$12,0,10*ROW('Sanitation Data'!G152)))),OFFSET('Sanitation Data'!$G$12,0,10*ROW('Sanitation Data'!G152)),NA())))</f>
        <v>#N/A</v>
      </c>
      <c r="AT158" s="253" t="e">
        <f ca="true">+IF(AND(ISNUMBER(OFFSET('Sanitation Data'!$G$13,0,10*ROW('Sanitation Data'!G152))),DI158="Yes"),OFFSET('Sanitation Data'!$G$13,0,10*ROW('Sanitation Data'!G152)),IF(AND(ISNUMBER(OFFSET('Sanitation Data'!$G$13,0,10*ROW('Sanitation Data'!G152))),DI158="No",ISNUMBER(OFFSET('Sanitation Data'!$G$13,0,10*ROW('Sanitation Data'!G152)))),CONCATENATE("[",ROUND(OFFSET('Sanitation Data'!$G$13,0,10*ROW('Sanitation Data'!G152)),0),"]"),IF(AND(ISNUMBER(OFFSET('Sanitation Data'!$G$13,0,10*ROW('Sanitation Data'!G152))),DI158="",ISNUMBER(OFFSET('Sanitation Data'!$G$13,0,10*ROW('Sanitation Data'!G152)))),OFFSET('Sanitation Data'!$G$13,0,10*ROW('Sanitation Data'!G152)),NA())))</f>
        <v>#N/A</v>
      </c>
      <c r="AU158" s="253" t="e">
        <f ca="true">+IF(AND(ISNUMBER(OFFSET('Sanitation Data'!$H$5,0,10*ROW('Sanitation Data'!H152))),DJ158="Yes"),100-OFFSET('Sanitation Data'!$H$5,0,10*ROW('Sanitation Data'!H152)),IF(AND(ISNUMBER(OFFSET('Sanitation Data'!$H$5,0,10*ROW('Sanitation Data'!H152))),DJ158="No",ISNUMBER(OFFSET('Sanitation Data'!$H$5,0,10*ROW('Sanitation Data'!H152)))),CONCATENATE("[",ROUND(100-OFFSET('Sanitation Data'!$H$5,0,10*ROW('Sanitation Data'!H152)),0),"]"),IF(AND(ISNUMBER(OFFSET('Sanitation Data'!$H$5,0,10*ROW('Sanitation Data'!H152))),DJ158="",ISNUMBER(OFFSET('Sanitation Data'!$H$5,0,10*ROW('Sanitation Data'!H152)))),100-OFFSET('Sanitation Data'!$H$5,0,10*ROW('Sanitation Data'!H152)),NA())))</f>
        <v>#N/A</v>
      </c>
      <c r="AV158" s="253" t="e">
        <f ca="true">+IF(AND(ISNUMBER(OFFSET('Sanitation Data'!$H$7,0,10*ROW('Sanitation Data'!H152))),DK158="Yes"),OFFSET('Sanitation Data'!$H$7,0,10*ROW('Sanitation Data'!H152)),IF(AND(ISNUMBER(OFFSET('Sanitation Data'!$H$7,0,10*ROW('Sanitation Data'!H152))),DK158="No",ISNUMBER(OFFSET('Sanitation Data'!$H$7,0,10*ROW('Sanitation Data'!H152)))),CONCATENATE("[",ROUND(OFFSET('Sanitation Data'!$H$7,0,10*ROW('Sanitation Data'!H152)),0),"]"),IF(AND(ISNUMBER(OFFSET('Sanitation Data'!$H$7,0,10*ROW('Sanitation Data'!H152))),DK158="",ISNUMBER(OFFSET('Sanitation Data'!$H$7,0,10*ROW('Sanitation Data'!H152)))),OFFSET('Sanitation Data'!$H$7,0,10*ROW('Sanitation Data'!H152)),NA())))</f>
        <v>#N/A</v>
      </c>
      <c r="AW158" s="253" t="e">
        <f ca="true">+IF(AND(ISNUMBER(OFFSET('Sanitation Data'!$H$11,0,10*ROW('Sanitation Data'!H152))),DL158="Yes"),OFFSET('Sanitation Data'!$H$11,0,10*ROW('Sanitation Data'!H152)),IF(AND(ISNUMBER(OFFSET('Sanitation Data'!$H$11,0,10*ROW('Sanitation Data'!H152))),DL158="No",ISNUMBER(OFFSET('Sanitation Data'!$H$11,0,10*ROW('Sanitation Data'!H152)))),CONCATENATE("[",ROUND(OFFSET('Sanitation Data'!$H$11,0,10*ROW('Sanitation Data'!H152)),0),"]"),IF(AND(ISNUMBER(OFFSET('Sanitation Data'!$H$11,0,10*ROW('Sanitation Data'!H152))),DL158="",ISNUMBER(OFFSET('Sanitation Data'!$H$11,0,10*ROW('Sanitation Data'!H152)))),OFFSET('Sanitation Data'!$H$11,0,10*ROW('Sanitation Data'!H152)),NA())))</f>
        <v>#N/A</v>
      </c>
      <c r="AX158" s="253" t="e">
        <f ca="true">+IF(AND(ISNUMBER(OFFSET('Sanitation Data'!$H$12,0,10*ROW('Sanitation Data'!H152))),DM158="Yes"),OFFSET('Sanitation Data'!$H$12,0,10*ROW('Sanitation Data'!H152)),IF(AND(ISNUMBER(OFFSET('Sanitation Data'!$H$12,0,10*ROW('Sanitation Data'!H152))),DM158="No",ISNUMBER(OFFSET('Sanitation Data'!$H$12,0,10*ROW('Sanitation Data'!H152)))),CONCATENATE("[",ROUND(OFFSET('Sanitation Data'!$H$12,0,10*ROW('Sanitation Data'!H152)),0),"]"),IF(AND(ISNUMBER(OFFSET('Sanitation Data'!$H$12,0,10*ROW('Sanitation Data'!H152))),DM158="",ISNUMBER(OFFSET('Sanitation Data'!$H$12,0,10*ROW('Sanitation Data'!H152)))),OFFSET('Sanitation Data'!$H$12,0,10*ROW('Sanitation Data'!H152)),NA())))</f>
        <v>#N/A</v>
      </c>
      <c r="AY158" s="253" t="e">
        <f ca="true">+IF(AND(ISNUMBER(OFFSET('Sanitation Data'!$H$13,0,10*ROW('Sanitation Data'!H152))),DN158="Yes"),OFFSET('Sanitation Data'!$H$13,0,10*ROW('Sanitation Data'!H152)),IF(AND(ISNUMBER(OFFSET('Sanitation Data'!$H$13,0,10*ROW('Sanitation Data'!H152))),DN158="No",ISNUMBER(OFFSET('Sanitation Data'!$H$13,0,10*ROW('Sanitation Data'!H152)))),CONCATENATE("[",ROUND(OFFSET('Sanitation Data'!$H$13,0,10*ROW('Sanitation Data'!H152)),0),"]"),IF(AND(ISNUMBER(OFFSET('Sanitation Data'!$H$13,0,10*ROW('Sanitation Data'!H152))),DN158="",ISNUMBER(OFFSET('Sanitation Data'!$H$13,0,10*ROW('Sanitation Data'!H152)))),OFFSET('Sanitation Data'!$H$13,0,10*ROW('Sanitation Data'!H152)),NA())))</f>
        <v>#N/A</v>
      </c>
      <c r="AZ158" s="254" t="e">
        <f ca="true">+IF(AND(ISNUMBER(OFFSET('Hygiene Data'!$C$6,0,10*ROW('Hygiene Data'!C152))),DO158="Yes"),OFFSET('Hygiene Data'!$C$6,0,10*ROW('Hygiene Data'!C152)),IF(AND(ISNUMBER(OFFSET('Hygiene Data'!$C$6,0,10*ROW('Hygiene Data'!C152))),DO158="No",ISNUMBER(OFFSET('Hygiene Data'!$C$6,0,10*ROW('Hygiene Data'!C152)))),CONCATENATE("[",ROUND(OFFSET('Hygiene Data'!$C$6,0,10*ROW('Hygiene Data'!C152)),0),"]"),IF(AND(ISNUMBER(OFFSET('Hygiene Data'!$C$6,0,10*ROW('Hygiene Data'!C152))),DO158="",ISNUMBER(OFFSET('Hygiene Data'!$C$6,0,10*ROW('Hygiene Data'!C152)))),OFFSET('Hygiene Data'!$C$6,0,10*ROW('Hygiene Data'!C152)),NA())))</f>
        <v>#N/A</v>
      </c>
      <c r="BA158" s="254" t="e">
        <f ca="true">+IF(AND(ISNUMBER(OFFSET('Hygiene Data'!$C$8,0,10*ROW('Hygiene Data'!C152))),DP158="Yes"),OFFSET('Hygiene Data'!$C$8,0,10*ROW('Hygiene Data'!C152)),IF(AND(ISNUMBER(OFFSET('Hygiene Data'!$C$8,0,10*ROW('Hygiene Data'!C152))),DP158="No",ISNUMBER(OFFSET('Hygiene Data'!$C$8,0,10*ROW('Hygiene Data'!C152)))),CONCATENATE("[",ROUND(OFFSET('Hygiene Data'!$C$8,0,10*ROW('Hygiene Data'!C152)),0),"]"),IF(AND(ISNUMBER(OFFSET('Hygiene Data'!$C$8,0,10*ROW('Hygiene Data'!C152))),DP158="",ISNUMBER(OFFSET('Hygiene Data'!$C$8,0,10*ROW('Hygiene Data'!C152)))),OFFSET('Hygiene Data'!$C$8,0,10*ROW('Hygiene Data'!C152)),NA())))</f>
        <v>#N/A</v>
      </c>
      <c r="BB158" s="254" t="e">
        <f ca="true">+IF(AND(ISNUMBER(OFFSET('Hygiene Data'!$C$10,0,10*ROW('Hygiene Data'!C152))),DQ158="Yes"),OFFSET('Hygiene Data'!$C$10,0,10*ROW('Hygiene Data'!C152)),IF(AND(ISNUMBER(OFFSET('Hygiene Data'!$C$10,0,10*ROW('Hygiene Data'!C152))),DQ158="No",ISNUMBER(OFFSET('Hygiene Data'!$C$10,0,10*ROW('Hygiene Data'!C152)))),CONCATENATE("[",ROUND(OFFSET('Hygiene Data'!$C$10,0,10*ROW('Hygiene Data'!C152)),0),"]"),IF(AND(ISNUMBER(OFFSET('Hygiene Data'!$C$10,0,10*ROW('Hygiene Data'!C152))),DQ158="",ISNUMBER(OFFSET('Hygiene Data'!$C$10,0,10*ROW('Hygiene Data'!C152)))),OFFSET('Hygiene Data'!$C$10,0,10*ROW('Hygiene Data'!C152)),NA())))</f>
        <v>#N/A</v>
      </c>
      <c r="BC158" s="254" t="e">
        <f ca="true">+IF(AND(ISNUMBER(OFFSET('Hygiene Data'!$D$6,0,10*ROW('Hygiene Data'!D152))),DR158="Yes"),OFFSET('Hygiene Data'!$D$6,0,10*ROW('Hygiene Data'!D152)),IF(AND(ISNUMBER(OFFSET('Hygiene Data'!$D$6,0,10*ROW('Hygiene Data'!D152))),DR158="No",ISNUMBER(OFFSET('Hygiene Data'!$D$6,0,10*ROW('Hygiene Data'!D152)))),CONCATENATE("[",ROUND(OFFSET('Hygiene Data'!$D$6,0,10*ROW('Hygiene Data'!D152)),0),"]"),IF(AND(ISNUMBER(OFFSET('Hygiene Data'!$D$6,0,10*ROW('Hygiene Data'!D152))),DR158="",ISNUMBER(OFFSET('Hygiene Data'!$D$6,0,10*ROW('Hygiene Data'!D152)))),OFFSET('Hygiene Data'!$D$6,0,10*ROW('Hygiene Data'!D152)),NA())))</f>
        <v>#N/A</v>
      </c>
      <c r="BD158" s="254" t="e">
        <f ca="true">+IF(AND(ISNUMBER(OFFSET('Hygiene Data'!$D$8,0,10*ROW('Hygiene Data'!D152))),DS158="Yes"),OFFSET('Hygiene Data'!$D$8,0,10*ROW('Hygiene Data'!D152)),IF(AND(ISNUMBER(OFFSET('Hygiene Data'!$D$8,0,10*ROW('Hygiene Data'!D152))),DS158="No",ISNUMBER(OFFSET('Hygiene Data'!$D$8,0,10*ROW('Hygiene Data'!D152)))),CONCATENATE("[",ROUND(OFFSET('Hygiene Data'!$D$8,0,10*ROW('Hygiene Data'!D152)),0),"]"),IF(AND(ISNUMBER(OFFSET('Hygiene Data'!$D$8,0,10*ROW('Hygiene Data'!D152))),DS158="",ISNUMBER(OFFSET('Hygiene Data'!$D$8,0,10*ROW('Hygiene Data'!D152)))),OFFSET('Hygiene Data'!$D$8,0,10*ROW('Hygiene Data'!D152)),NA())))</f>
        <v>#N/A</v>
      </c>
      <c r="BE158" s="254" t="e">
        <f ca="true">+IF(AND(ISNUMBER(OFFSET('Hygiene Data'!$D$10,0,10*ROW('Hygiene Data'!D152))),DT158="Yes"),OFFSET('Hygiene Data'!$D$10,0,10*ROW('Hygiene Data'!D152)),IF(AND(ISNUMBER(OFFSET('Hygiene Data'!$D$10,0,10*ROW('Hygiene Data'!D152))),DT158="No",ISNUMBER(OFFSET('Hygiene Data'!$D$10,0,10*ROW('Hygiene Data'!D152)))),CONCATENATE("[",ROUND(OFFSET('Hygiene Data'!$D$10,0,10*ROW('Hygiene Data'!D152)),0),"]"),IF(AND(ISNUMBER(OFFSET('Hygiene Data'!$D$10,0,10*ROW('Hygiene Data'!D152))),DT158="",ISNUMBER(OFFSET('Hygiene Data'!$D$10,0,10*ROW('Hygiene Data'!D152)))),OFFSET('Hygiene Data'!$D$10,0,10*ROW('Hygiene Data'!D152)),NA())))</f>
        <v>#N/A</v>
      </c>
      <c r="BF158" s="254" t="e">
        <f ca="true">+IF(AND(ISNUMBER(OFFSET('Hygiene Data'!$E$6,0,10*ROW('Hygiene Data'!E152))),DU158="Yes"),OFFSET('Hygiene Data'!$E$6,0,10*ROW('Hygiene Data'!E152)),IF(AND(ISNUMBER(OFFSET('Hygiene Data'!$E$6,0,10*ROW('Hygiene Data'!E152))),DU158="No",ISNUMBER(OFFSET('Hygiene Data'!$E$6,0,10*ROW('Hygiene Data'!E152)))),CONCATENATE("[",ROUND(OFFSET('Hygiene Data'!$E$6,0,10*ROW('Hygiene Data'!E152)),0),"]"),IF(AND(ISNUMBER(OFFSET('Hygiene Data'!$E$6,0,10*ROW('Hygiene Data'!E152))),DU158="",ISNUMBER(OFFSET('Hygiene Data'!$E$6,0,10*ROW('Hygiene Data'!E152)))),OFFSET('Hygiene Data'!$E$6,0,10*ROW('Hygiene Data'!E152)),NA())))</f>
        <v>#N/A</v>
      </c>
      <c r="BG158" s="254" t="e">
        <f ca="true">+IF(AND(ISNUMBER(OFFSET('Hygiene Data'!$E$8,0,10*ROW('Hygiene Data'!E152))),DV158="Yes"),OFFSET('Hygiene Data'!$E$8,0,10*ROW('Hygiene Data'!E152)),IF(AND(ISNUMBER(OFFSET('Hygiene Data'!$E$8,0,10*ROW('Hygiene Data'!E152))),DV158="No",ISNUMBER(OFFSET('Hygiene Data'!$E$8,0,10*ROW('Hygiene Data'!E152)))),CONCATENATE("[",ROUND(OFFSET('Hygiene Data'!$E$8,0,10*ROW('Hygiene Data'!E152)),0),"]"),IF(AND(ISNUMBER(OFFSET('Hygiene Data'!$E$8,0,10*ROW('Hygiene Data'!E152))),DV158="",ISNUMBER(OFFSET('Hygiene Data'!$E$8,0,10*ROW('Hygiene Data'!E152)))),OFFSET('Hygiene Data'!$E$8,0,10*ROW('Hygiene Data'!E152)),NA())))</f>
        <v>#N/A</v>
      </c>
      <c r="BH158" s="254" t="e">
        <f ca="true">+IF(AND(ISNUMBER(OFFSET('Hygiene Data'!$E$10,0,10*ROW('Hygiene Data'!E152))),DW158="Yes"),OFFSET('Hygiene Data'!$E$10,0,10*ROW('Hygiene Data'!E152)),IF(AND(ISNUMBER(OFFSET('Hygiene Data'!$E$10,0,10*ROW('Hygiene Data'!E152))),DW158="No",ISNUMBER(OFFSET('Hygiene Data'!$E$10,0,10*ROW('Hygiene Data'!E152)))),CONCATENATE("[",ROUND(OFFSET('Hygiene Data'!$E$10,0,10*ROW('Hygiene Data'!E152)),0),"]"),IF(AND(ISNUMBER(OFFSET('Hygiene Data'!$E$10,0,10*ROW('Hygiene Data'!E152))),DW158="",ISNUMBER(OFFSET('Hygiene Data'!$E$10,0,10*ROW('Hygiene Data'!E152)))),OFFSET('Hygiene Data'!$E$10,0,10*ROW('Hygiene Data'!E152)),NA())))</f>
        <v>#N/A</v>
      </c>
      <c r="BI158" s="254" t="e">
        <f ca="true">+IF(AND(ISNUMBER(OFFSET('Hygiene Data'!$F$6,0,10*ROW('Hygiene Data'!F152))),DX158="Yes"),OFFSET('Hygiene Data'!$F$6,0,10*ROW('Hygiene Data'!F152)),IF(AND(ISNUMBER(OFFSET('Hygiene Data'!$F$6,0,10*ROW('Hygiene Data'!F152))),DX158="No",ISNUMBER(OFFSET('Hygiene Data'!$F$6,0,10*ROW('Hygiene Data'!F152)))),CONCATENATE("[",ROUND(OFFSET('Hygiene Data'!$F$6,0,10*ROW('Hygiene Data'!F152)),0),"]"),IF(AND(ISNUMBER(OFFSET('Hygiene Data'!$F$6,0,10*ROW('Hygiene Data'!F152))),DX158="",ISNUMBER(OFFSET('Hygiene Data'!$F$6,0,10*ROW('Hygiene Data'!F152)))),OFFSET('Hygiene Data'!$F$6,0,10*ROW('Hygiene Data'!F152)),NA())))</f>
        <v>#N/A</v>
      </c>
      <c r="BJ158" s="254" t="e">
        <f ca="true">+IF(AND(ISNUMBER(OFFSET('Hygiene Data'!$F$8,0,10*ROW('Hygiene Data'!F152))),DY158="Yes"),OFFSET('Hygiene Data'!$F$8,0,10*ROW('Hygiene Data'!F152)),IF(AND(ISNUMBER(OFFSET('Hygiene Data'!$F$8,0,10*ROW('Hygiene Data'!F152))),DY158="No",ISNUMBER(OFFSET('Hygiene Data'!$F$8,0,10*ROW('Hygiene Data'!F152)))),CONCATENATE("[",ROUND(OFFSET('Hygiene Data'!$F$8,0,10*ROW('Hygiene Data'!F152)),0),"]"),IF(AND(ISNUMBER(OFFSET('Hygiene Data'!$F$8,0,10*ROW('Hygiene Data'!F152))),DY158="",ISNUMBER(OFFSET('Hygiene Data'!$F$8,0,10*ROW('Hygiene Data'!F152)))),OFFSET('Hygiene Data'!$F$8,0,10*ROW('Hygiene Data'!F152)),NA())))</f>
        <v>#N/A</v>
      </c>
      <c r="BK158" s="254" t="e">
        <f ca="true">+IF(AND(ISNUMBER(OFFSET('Hygiene Data'!$F$10,0,10*ROW('Hygiene Data'!F152))),DZ158="Yes"),OFFSET('Hygiene Data'!$F$10,0,10*ROW('Hygiene Data'!F152)),IF(AND(ISNUMBER(OFFSET('Hygiene Data'!$F$10,0,10*ROW('Hygiene Data'!F152))),DZ158="No",ISNUMBER(OFFSET('Hygiene Data'!$F$10,0,10*ROW('Hygiene Data'!F152)))),CONCATENATE("[",ROUND(OFFSET('Hygiene Data'!$F$10,0,10*ROW('Hygiene Data'!F152)),0),"]"),IF(AND(ISNUMBER(OFFSET('Hygiene Data'!$F$10,0,10*ROW('Hygiene Data'!F152))),DZ158="",ISNUMBER(OFFSET('Hygiene Data'!$F$10,0,10*ROW('Hygiene Data'!F152)))),OFFSET('Hygiene Data'!$F$10,0,10*ROW('Hygiene Data'!F152)),NA())))</f>
        <v>#N/A</v>
      </c>
      <c r="BL158" s="254" t="e">
        <f ca="true">+IF(AND(ISNUMBER(OFFSET('Hygiene Data'!$G$6,0,10*ROW('Hygiene Data'!G152))),EA158="Yes"),OFFSET('Hygiene Data'!$G$6,0,10*ROW('Hygiene Data'!G152)),IF(AND(ISNUMBER(OFFSET('Hygiene Data'!$G$6,0,10*ROW('Hygiene Data'!G152))),EA158="No",ISNUMBER(OFFSET('Hygiene Data'!$G$6,0,10*ROW('Hygiene Data'!G152)))),CONCATENATE("[",ROUND(OFFSET('Hygiene Data'!$G$6,0,10*ROW('Hygiene Data'!G152)),0),"]"),IF(AND(ISNUMBER(OFFSET('Hygiene Data'!$G$6,0,10*ROW('Hygiene Data'!G152))),EA158="",ISNUMBER(OFFSET('Hygiene Data'!$G$6,0,10*ROW('Hygiene Data'!G152)))),OFFSET('Hygiene Data'!$G$6,0,10*ROW('Hygiene Data'!G152)),NA())))</f>
        <v>#N/A</v>
      </c>
      <c r="BM158" s="254" t="e">
        <f ca="true">+IF(AND(ISNUMBER(OFFSET('Hygiene Data'!$G$8,0,10*ROW('Hygiene Data'!G152))),EB158="Yes"),OFFSET('Hygiene Data'!$G$8,0,10*ROW('Hygiene Data'!G152)),IF(AND(ISNUMBER(OFFSET('Hygiene Data'!$G$8,0,10*ROW('Hygiene Data'!G152))),EB158="No",ISNUMBER(OFFSET('Hygiene Data'!$G$8,0,10*ROW('Hygiene Data'!G152)))),CONCATENATE("[",ROUND(OFFSET('Hygiene Data'!$G$8,0,10*ROW('Hygiene Data'!G152)),0),"]"),IF(AND(ISNUMBER(OFFSET('Hygiene Data'!$G$8,0,10*ROW('Hygiene Data'!G152))),EB158="",ISNUMBER(OFFSET('Hygiene Data'!$G$8,0,10*ROW('Hygiene Data'!G152)))),OFFSET('Hygiene Data'!$G$8,0,10*ROW('Hygiene Data'!G152)),NA())))</f>
        <v>#N/A</v>
      </c>
      <c r="BN158" s="254" t="e">
        <f ca="true">+IF(AND(ISNUMBER(OFFSET('Hygiene Data'!$G$10,0,10*ROW('Hygiene Data'!G152))),EC158="Yes"),OFFSET('Hygiene Data'!$G$10,0,10*ROW('Hygiene Data'!G152)),IF(AND(ISNUMBER(OFFSET('Hygiene Data'!$G$10,0,10*ROW('Hygiene Data'!G152))),EC158="No",ISNUMBER(OFFSET('Hygiene Data'!$G$10,0,10*ROW('Hygiene Data'!G152)))),CONCATENATE("[",ROUND(OFFSET('Hygiene Data'!$G$10,0,10*ROW('Hygiene Data'!G152)),0),"]"),IF(AND(ISNUMBER(OFFSET('Hygiene Data'!$G$10,0,10*ROW('Hygiene Data'!G152))),EC158="",ISNUMBER(OFFSET('Hygiene Data'!$G$10,0,10*ROW('Hygiene Data'!G152)))),OFFSET('Hygiene Data'!$G$10,0,10*ROW('Hygiene Data'!G152)),NA())))</f>
        <v>#N/A</v>
      </c>
      <c r="BO158" s="254" t="e">
        <f ca="true">+IF(AND(ISNUMBER(OFFSET('Hygiene Data'!$H$6,0,10*ROW('Hygiene Data'!H152))),ED158="Yes"),OFFSET('Hygiene Data'!$H$6,0,10*ROW('Hygiene Data'!H152)),IF(AND(ISNUMBER(OFFSET('Hygiene Data'!$H$6,0,10*ROW('Hygiene Data'!H152))),ED158="No",ISNUMBER(OFFSET('Hygiene Data'!$H$6,0,10*ROW('Hygiene Data'!H152)))),CONCATENATE("[",ROUND(OFFSET('Hygiene Data'!$H$6,0,10*ROW('Hygiene Data'!H152)),0),"]"),IF(AND(ISNUMBER(OFFSET('Hygiene Data'!$H$6,0,10*ROW('Hygiene Data'!H152))),ED158="",ISNUMBER(OFFSET('Hygiene Data'!$H$6,0,10*ROW('Hygiene Data'!H152)))),OFFSET('Hygiene Data'!$H$6,0,10*ROW('Hygiene Data'!H152)),NA())))</f>
        <v>#N/A</v>
      </c>
      <c r="BP158" s="254" t="e">
        <f ca="true">+IF(AND(ISNUMBER(OFFSET('Hygiene Data'!$H$8,0,10*ROW('Hygiene Data'!H152))),EE158="Yes"),OFFSET('Hygiene Data'!$H$8,0,10*ROW('Hygiene Data'!H152)),IF(AND(ISNUMBER(OFFSET('Hygiene Data'!$H$8,0,10*ROW('Hygiene Data'!H152))),EE158="No",ISNUMBER(OFFSET('Hygiene Data'!$H$8,0,10*ROW('Hygiene Data'!H152)))),CONCATENATE("[",ROUND(OFFSET('Hygiene Data'!$H$8,0,10*ROW('Hygiene Data'!H152)),0),"]"),IF(AND(ISNUMBER(OFFSET('Hygiene Data'!$H$8,0,10*ROW('Hygiene Data'!H152))),EE158="",ISNUMBER(OFFSET('Hygiene Data'!$H$8,0,10*ROW('Hygiene Data'!H152)))),OFFSET('Hygiene Data'!$H$8,0,10*ROW('Hygiene Data'!H152)),NA())))</f>
        <v>#N/A</v>
      </c>
      <c r="BQ158" s="254" t="e">
        <f ca="true">+IF(AND(ISNUMBER(OFFSET('Hygiene Data'!$H$10,0,10*ROW('Hygiene Data'!H152))),EF158="Yes"),OFFSET('Hygiene Data'!$H$10,0,10*ROW('Hygiene Data'!H152)),IF(AND(ISNUMBER(OFFSET('Hygiene Data'!$H$10,0,10*ROW('Hygiene Data'!H152))),EF158="No",ISNUMBER(OFFSET('Hygiene Data'!$H$10,0,10*ROW('Hygiene Data'!H152)))),CONCATENATE("[",ROUND(OFFSET('Hygiene Data'!$H$10,0,10*ROW('Hygiene Data'!H152)),0),"]"),IF(AND(ISNUMBER(OFFSET('Hygiene Data'!$H$10,0,10*ROW('Hygiene Data'!H152))),EF158="",ISNUMBER(OFFSET('Hygiene Data'!$H$10,0,10*ROW('Hygiene Data'!H152)))),OFFSET('Hygiene Data'!$H$10,0,10*ROW('Hygiene Data'!H152)),NA())))</f>
        <v>#N/A</v>
      </c>
      <c r="BS158" s="36" t="str">
        <f ca="true">+IF(OFFSET('Water Data'!$C$28,0,10*ROW('Water Data'!C152))="","",OFFSET('Water Data'!$C$28,0,10*ROW('Water Data'!C152)))</f>
        <v/>
      </c>
      <c r="BT158" s="36" t="str">
        <f ca="true">+IF(OFFSET('Water Data'!$C$29,0,10*ROW('Water Data'!C152))="","",OFFSET('Water Data'!$C$29,0,10*ROW('Water Data'!C152)))</f>
        <v/>
      </c>
      <c r="BU158" s="36" t="str">
        <f ca="true">+IF(OFFSET('Water Data'!$C$30,0,10*ROW('Water Data'!C152))="","",OFFSET('Water Data'!$C$30,0,10*ROW('Water Data'!C152)))</f>
        <v/>
      </c>
      <c r="BV158" s="36" t="str">
        <f ca="true">+IF(OFFSET('Water Data'!$D$28,0,10*ROW('Water Data'!D152))="","",OFFSET('Water Data'!$D$28,0,10*ROW('Water Data'!D152)))</f>
        <v/>
      </c>
      <c r="BW158" s="36" t="str">
        <f ca="true">+IF(OFFSET('Water Data'!$D$29,0,10*ROW('Water Data'!D152))="","",OFFSET('Water Data'!$D$29,0,10*ROW('Water Data'!D152)))</f>
        <v/>
      </c>
      <c r="BX158" s="36" t="str">
        <f ca="true">+IF(OFFSET('Water Data'!$D$30,0,10*ROW('Water Data'!D152))="","",OFFSET('Water Data'!$D$30,0,10*ROW('Water Data'!D152)))</f>
        <v/>
      </c>
      <c r="BY158" s="36" t="str">
        <f ca="true">+IF(OFFSET('Water Data'!$E$28,0,10*ROW('Water Data'!E152))="","",OFFSET('Water Data'!$E$28,0,10*ROW('Water Data'!E152)))</f>
        <v/>
      </c>
      <c r="BZ158" s="36" t="str">
        <f ca="true">+IF(OFFSET('Water Data'!$E$29,0,10*ROW('Water Data'!E152))="","",OFFSET('Water Data'!$E$29,0,10*ROW('Water Data'!E152)))</f>
        <v/>
      </c>
      <c r="CA158" s="36" t="str">
        <f ca="true">+IF(OFFSET('Water Data'!$E$30,0,10*ROW('Water Data'!E152))="","",OFFSET('Water Data'!$E$30,0,10*ROW('Water Data'!E152)))</f>
        <v/>
      </c>
      <c r="CB158" s="36" t="str">
        <f ca="true">+IF(OFFSET('Water Data'!$F$28,0,10*ROW('Water Data'!F152))="","",OFFSET('Water Data'!$F$28,0,10*ROW('Water Data'!F152)))</f>
        <v/>
      </c>
      <c r="CC158" s="36" t="str">
        <f ca="true">+IF(OFFSET('Water Data'!$F$29,0,10*ROW('Water Data'!F152))="","",OFFSET('Water Data'!$F$29,0,10*ROW('Water Data'!F152)))</f>
        <v/>
      </c>
      <c r="CD158" s="36" t="str">
        <f ca="true">+IF(OFFSET('Water Data'!$F$30,0,10*ROW('Water Data'!F152))="","",OFFSET('Water Data'!$F$30,0,10*ROW('Water Data'!F152)))</f>
        <v/>
      </c>
      <c r="CE158" s="36" t="str">
        <f ca="true">+IF(OFFSET('Water Data'!$G$28,0,10*ROW('Water Data'!G152))="","",OFFSET('Water Data'!$G$28,0,10*ROW('Water Data'!G152)))</f>
        <v/>
      </c>
      <c r="CF158" s="36" t="str">
        <f ca="true">+IF(OFFSET('Water Data'!$G$29,0,10*ROW('Water Data'!G152))="","",OFFSET('Water Data'!$G$29,0,10*ROW('Water Data'!G152)))</f>
        <v/>
      </c>
      <c r="CG158" s="36" t="str">
        <f ca="true">+IF(OFFSET('Water Data'!$G$30,0,10*ROW('Water Data'!G152))="","",OFFSET('Water Data'!$G$30,0,10*ROW('Water Data'!G152)))</f>
        <v/>
      </c>
      <c r="CH158" s="36" t="str">
        <f ca="true">+IF(OFFSET('Water Data'!$H$28,0,10*ROW('Water Data'!H152))="","",OFFSET('Water Data'!$H$28,0,10*ROW('Water Data'!H152)))</f>
        <v/>
      </c>
      <c r="CI158" s="36" t="str">
        <f ca="true">+IF(OFFSET('Water Data'!$H$29,0,10*ROW('Water Data'!H152))="","",OFFSET('Water Data'!$H$29,0,10*ROW('Water Data'!H152)))</f>
        <v/>
      </c>
      <c r="CJ158" s="36" t="str">
        <f ca="true">+IF(OFFSET('Water Data'!$H$30,0,10*ROW('Water Data'!H152))="","",OFFSET('Water Data'!$H$30,0,10*ROW('Water Data'!H152)))</f>
        <v/>
      </c>
      <c r="CK158" s="36" t="str">
        <f ca="true">+IF(OFFSET('Sanitation Data'!$C$29,0,10*ROW('Sanitation Data'!C152))="","",OFFSET('Sanitation Data'!$C$29,0,10*ROW('Sanitation Data'!C152)))</f>
        <v/>
      </c>
      <c r="CL158" s="36" t="str">
        <f ca="true">+IF(OFFSET('Sanitation Data'!$C$30,0,10*ROW('Sanitation Data'!C152))="","",OFFSET('Sanitation Data'!$C$30,0,10*ROW('Sanitation Data'!C152)))</f>
        <v/>
      </c>
      <c r="CM158" s="36" t="str">
        <f ca="true">+IF(OFFSET('Sanitation Data'!$C$31,0,10*ROW('Sanitation Data'!C152))="","",OFFSET('Sanitation Data'!$C$31,0,10*ROW('Sanitation Data'!C152)))</f>
        <v/>
      </c>
      <c r="CN158" s="36" t="str">
        <f ca="true">+IF(OFFSET('Sanitation Data'!$C$32,0,10*ROW('Sanitation Data'!C152))="","",OFFSET('Sanitation Data'!$C$32,0,10*ROW('Sanitation Data'!C152)))</f>
        <v/>
      </c>
      <c r="CO158" s="36" t="str">
        <f ca="true">+IF(OFFSET('Sanitation Data'!$C$33,0,10*ROW('Sanitation Data'!C152))="","",OFFSET('Sanitation Data'!$C$33,0,10*ROW('Sanitation Data'!C152)))</f>
        <v/>
      </c>
      <c r="CP158" s="36" t="str">
        <f ca="true">+IF(OFFSET('Sanitation Data'!$D$29,0,10*ROW('Sanitation Data'!D152))="","",OFFSET('Sanitation Data'!$D$29,0,10*ROW('Sanitation Data'!D152)))</f>
        <v/>
      </c>
      <c r="CQ158" s="36" t="str">
        <f ca="true">+IF(OFFSET('Sanitation Data'!$D$30,0,10*ROW('Sanitation Data'!D152))="","",OFFSET('Sanitation Data'!$D$30,0,10*ROW('Sanitation Data'!D152)))</f>
        <v/>
      </c>
      <c r="CR158" s="36" t="str">
        <f ca="true">+IF(OFFSET('Sanitation Data'!$D$31,0,10*ROW('Sanitation Data'!D152))="","",OFFSET('Sanitation Data'!$D$31,0,10*ROW('Sanitation Data'!D152)))</f>
        <v/>
      </c>
      <c r="CS158" s="36" t="str">
        <f ca="true">+IF(OFFSET('Sanitation Data'!$D$32,0,10*ROW('Sanitation Data'!D152))="","",OFFSET('Sanitation Data'!$D$32,0,10*ROW('Sanitation Data'!D152)))</f>
        <v/>
      </c>
      <c r="CT158" s="36" t="str">
        <f ca="true">+IF(OFFSET('Sanitation Data'!$D$33,0,10*ROW('Sanitation Data'!D152))="","",OFFSET('Sanitation Data'!$D$33,0,10*ROW('Sanitation Data'!D152)))</f>
        <v/>
      </c>
      <c r="CU158" s="36" t="str">
        <f ca="true">+IF(OFFSET('Sanitation Data'!$E$29,0,10*ROW('Sanitation Data'!E152))="","",OFFSET('Sanitation Data'!$E$29,0,10*ROW('Sanitation Data'!E152)))</f>
        <v/>
      </c>
      <c r="CV158" s="36" t="str">
        <f ca="true">+IF(OFFSET('Sanitation Data'!$E$30,0,10*ROW('Sanitation Data'!E152))="","",OFFSET('Sanitation Data'!$E$30,0,10*ROW('Sanitation Data'!E152)))</f>
        <v/>
      </c>
      <c r="CW158" s="36" t="str">
        <f ca="true">+IF(OFFSET('Sanitation Data'!$E$31,0,10*ROW('Sanitation Data'!E152))="","",OFFSET('Sanitation Data'!$E$31,0,10*ROW('Sanitation Data'!E152)))</f>
        <v/>
      </c>
      <c r="CX158" s="36" t="str">
        <f ca="true">+IF(OFFSET('Sanitation Data'!$E$32,0,10*ROW('Sanitation Data'!E152))="","",OFFSET('Sanitation Data'!$E$32,0,10*ROW('Sanitation Data'!E152)))</f>
        <v/>
      </c>
      <c r="CY158" s="36" t="str">
        <f ca="true">+IF(OFFSET('Sanitation Data'!$E$33,0,10*ROW('Sanitation Data'!E152))="","",OFFSET('Sanitation Data'!$E$33,0,10*ROW('Sanitation Data'!E152)))</f>
        <v/>
      </c>
      <c r="CZ158" s="36" t="str">
        <f ca="true">+IF(OFFSET('Sanitation Data'!$F$29,0,10*ROW('Sanitation Data'!F152))="","",OFFSET('Sanitation Data'!$F$29,0,10*ROW('Sanitation Data'!F152)))</f>
        <v/>
      </c>
      <c r="DA158" s="36" t="str">
        <f ca="true">+IF(OFFSET('Sanitation Data'!$F$30,0,10*ROW('Sanitation Data'!F152))="","",OFFSET('Sanitation Data'!$F$30,0,10*ROW('Sanitation Data'!F152)))</f>
        <v/>
      </c>
      <c r="DB158" s="36" t="str">
        <f ca="true">+IF(OFFSET('Sanitation Data'!$F$31,0,10*ROW('Sanitation Data'!F152))="","",OFFSET('Sanitation Data'!$F$31,0,10*ROW('Sanitation Data'!F152)))</f>
        <v/>
      </c>
      <c r="DC158" s="36" t="str">
        <f ca="true">+IF(OFFSET('Sanitation Data'!$F$32,0,10*ROW('Sanitation Data'!F152))="","",OFFSET('Sanitation Data'!$F$32,0,10*ROW('Sanitation Data'!F152)))</f>
        <v/>
      </c>
      <c r="DD158" s="36" t="str">
        <f ca="true">+IF(OFFSET('Sanitation Data'!$F$33,0,10*ROW('Sanitation Data'!F152))="","",OFFSET('Sanitation Data'!$F$33,0,10*ROW('Sanitation Data'!F152)))</f>
        <v/>
      </c>
      <c r="DE158" s="36" t="str">
        <f ca="true">+IF(OFFSET('Sanitation Data'!$G$29,0,10*ROW('Sanitation Data'!G152))="","",OFFSET('Sanitation Data'!$G$29,0,10*ROW('Sanitation Data'!G152)))</f>
        <v/>
      </c>
      <c r="DF158" s="36" t="str">
        <f ca="true">+IF(OFFSET('Sanitation Data'!$G$30,0,10*ROW('Sanitation Data'!G152))="","",OFFSET('Sanitation Data'!$G$30,0,10*ROW('Sanitation Data'!G152)))</f>
        <v/>
      </c>
      <c r="DG158" s="36" t="str">
        <f ca="true">+IF(OFFSET('Sanitation Data'!$G$31,0,10*ROW('Sanitation Data'!G152))="","",OFFSET('Sanitation Data'!$G$31,0,10*ROW('Sanitation Data'!G152)))</f>
        <v/>
      </c>
      <c r="DH158" s="36" t="str">
        <f ca="true">+IF(OFFSET('Sanitation Data'!$G$32,0,10*ROW('Sanitation Data'!G152))="","",OFFSET('Sanitation Data'!$G$32,0,10*ROW('Sanitation Data'!G152)))</f>
        <v/>
      </c>
      <c r="DI158" s="36" t="str">
        <f ca="true">+IF(OFFSET('Sanitation Data'!$G$33,0,10*ROW('Sanitation Data'!G152))="","",OFFSET('Sanitation Data'!$G$33,0,10*ROW('Sanitation Data'!G152)))</f>
        <v/>
      </c>
      <c r="DJ158" s="36" t="str">
        <f ca="true">+IF(OFFSET('Sanitation Data'!$H$29,0,10*ROW('Sanitation Data'!H152))="","",OFFSET('Sanitation Data'!$H$29,0,10*ROW('Sanitation Data'!H152)))</f>
        <v/>
      </c>
      <c r="DK158" s="36" t="str">
        <f ca="true">+IF(OFFSET('Sanitation Data'!$H$30,0,10*ROW('Sanitation Data'!H152))="","",OFFSET('Sanitation Data'!$H$30,0,10*ROW('Sanitation Data'!H152)))</f>
        <v/>
      </c>
      <c r="DL158" s="36" t="str">
        <f ca="true">+IF(OFFSET('Sanitation Data'!$H$31,0,10*ROW('Sanitation Data'!H152))="","",OFFSET('Sanitation Data'!$H$31,0,10*ROW('Sanitation Data'!H152)))</f>
        <v/>
      </c>
      <c r="DM158" s="36" t="str">
        <f ca="true">+IF(OFFSET('Sanitation Data'!$H$32,0,10*ROW('Sanitation Data'!H152))="","",OFFSET('Sanitation Data'!$H$32,0,10*ROW('Sanitation Data'!H152)))</f>
        <v/>
      </c>
      <c r="DN158" s="36" t="str">
        <f ca="true">+IF(OFFSET('Sanitation Data'!$H$33,0,10*ROW('Sanitation Data'!H152))="","",OFFSET('Sanitation Data'!$H$33,0,10*ROW('Sanitation Data'!H152)))</f>
        <v/>
      </c>
      <c r="DO158" s="36" t="str">
        <f ca="true">+IF(OFFSET('Hygiene Data'!$C$12,0,10*ROW('Hygiene Data'!C152))="","",OFFSET('Hygiene Data'!$C$12,0,10*ROW('Hygiene Data'!C152)))</f>
        <v/>
      </c>
      <c r="DP158" s="36" t="str">
        <f ca="true">+IF(OFFSET('Hygiene Data'!$C$13,0,10*ROW('Hygiene Data'!C152))="","",OFFSET('Hygiene Data'!$C$13,0,10*ROW('Hygiene Data'!C152)))</f>
        <v/>
      </c>
      <c r="DQ158" s="36" t="str">
        <f ca="true">+IF(OFFSET('Hygiene Data'!$C$14,0,10*ROW('Hygiene Data'!C152))="","",OFFSET('Hygiene Data'!$C$14,0,10*ROW('Hygiene Data'!C152)))</f>
        <v/>
      </c>
      <c r="DR158" s="36" t="str">
        <f ca="true">+IF(OFFSET('Hygiene Data'!$D$12,0,10*ROW('Hygiene Data'!D152))="","",OFFSET('Hygiene Data'!$D$12,0,10*ROW('Hygiene Data'!D152)))</f>
        <v/>
      </c>
      <c r="DS158" s="36" t="str">
        <f ca="true">+IF(OFFSET('Hygiene Data'!$D$13,0,10*ROW('Hygiene Data'!D152))="","",OFFSET('Hygiene Data'!$D$13,0,10*ROW('Hygiene Data'!D152)))</f>
        <v/>
      </c>
      <c r="DT158" s="36" t="str">
        <f ca="true">+IF(OFFSET('Hygiene Data'!$D$14,0,10*ROW('Hygiene Data'!D152))="","",OFFSET('Hygiene Data'!$D$14,0,10*ROW('Hygiene Data'!D152)))</f>
        <v/>
      </c>
      <c r="DU158" s="36" t="str">
        <f ca="true">+IF(OFFSET('Hygiene Data'!$E$12,0,10*ROW('Hygiene Data'!E152))="","",OFFSET('Hygiene Data'!$E$12,0,10*ROW('Hygiene Data'!E152)))</f>
        <v/>
      </c>
      <c r="DV158" s="36" t="str">
        <f ca="true">+IF(OFFSET('Hygiene Data'!$E$13,0,10*ROW('Hygiene Data'!E152))="","",OFFSET('Hygiene Data'!$E$13,0,10*ROW('Hygiene Data'!E152)))</f>
        <v/>
      </c>
      <c r="DW158" s="36" t="str">
        <f ca="true">+IF(OFFSET('Hygiene Data'!$E$14,0,10*ROW('Hygiene Data'!E152))="","",OFFSET('Hygiene Data'!$E$14,0,10*ROW('Hygiene Data'!E152)))</f>
        <v/>
      </c>
      <c r="DX158" s="36" t="str">
        <f ca="true">+IF(OFFSET('Hygiene Data'!$F$12,0,10*ROW('Hygiene Data'!F152))="","",OFFSET('Hygiene Data'!$F$12,0,10*ROW('Hygiene Data'!F152)))</f>
        <v/>
      </c>
      <c r="DY158" s="36" t="str">
        <f ca="true">+IF(OFFSET('Hygiene Data'!$F$13,0,10*ROW('Hygiene Data'!F152))="","",OFFSET('Hygiene Data'!$F$13,0,10*ROW('Hygiene Data'!F152)))</f>
        <v/>
      </c>
      <c r="DZ158" s="36" t="str">
        <f ca="true">+IF(OFFSET('Hygiene Data'!$F$14,0,10*ROW('Hygiene Data'!F152))="","",OFFSET('Hygiene Data'!$F$14,0,10*ROW('Hygiene Data'!F152)))</f>
        <v/>
      </c>
      <c r="EA158" s="36" t="str">
        <f ca="true">+IF(OFFSET('Hygiene Data'!$G$12,0,10*ROW('Hygiene Data'!G152))="","",OFFSET('Hygiene Data'!$G$12,0,10*ROW('Hygiene Data'!G152)))</f>
        <v/>
      </c>
      <c r="EB158" s="36" t="str">
        <f ca="true">+IF(OFFSET('Hygiene Data'!$G$13,0,10*ROW('Hygiene Data'!G152))="","",OFFSET('Hygiene Data'!$G$13,0,10*ROW('Hygiene Data'!G152)))</f>
        <v/>
      </c>
      <c r="EC158" s="36" t="str">
        <f ca="true">+IF(OFFSET('Hygiene Data'!$G$14,0,10*ROW('Hygiene Data'!G152))="","",OFFSET('Hygiene Data'!$G$14,0,10*ROW('Hygiene Data'!G152)))</f>
        <v/>
      </c>
      <c r="ED158" s="36" t="str">
        <f ca="true">+IF(OFFSET('Hygiene Data'!$H$12,0,10*ROW('Hygiene Data'!H152))="","",OFFSET('Hygiene Data'!$H$12,0,10*ROW('Hygiene Data'!H152)))</f>
        <v/>
      </c>
      <c r="EE158" s="36" t="str">
        <f ca="true">+IF(OFFSET('Hygiene Data'!$H$13,0,10*ROW('Hygiene Data'!H152))="","",OFFSET('Hygiene Data'!$H$13,0,10*ROW('Hygiene Data'!H152)))</f>
        <v/>
      </c>
      <c r="EF158" s="36" t="str">
        <f ca="true">+IF(OFFSET('Hygiene Data'!$H$14,0,10*ROW('Hygiene Data'!H152))="","",OFFSET('Hygiene Data'!$H$14,0,10*ROW('Hygiene Data'!H152)))</f>
        <v/>
      </c>
    </row>
    <row r="159" x14ac:dyDescent="0.2">
      <c r="A159" s="59" t="str">
        <f ca="true">+IF(OFFSET('Water Data'!$B$1,0,10*ROW('Water Data'!B156))="","",OFFSET('Water Data'!$B$1,0,10*ROW('Water Data'!B156)))</f>
        <v/>
      </c>
      <c r="B159" s="59" t="str">
        <f ca="true">+IF(OFFSET('Water Data'!$A$3,0,10*ROW('Water Data'!A156))="","",OFFSET('Water Data'!$A$3,0,10*ROW('Water Data'!A156)))</f>
        <v/>
      </c>
      <c r="C159" s="59" t="str">
        <f ca="true">+IF(OFFSET('Water Data'!$C$3,0,10*ROW('Water Data'!C156))="","",OFFSET('Water Data'!$C$3,0,10*ROW('Water Data'!C156)))</f>
        <v/>
      </c>
      <c r="D159" s="252" t="e">
        <f ca="true">+IF(AND(ISNUMBER(OFFSET('Water Data'!$C$5,0,10*ROW('Water Data'!C153))),BS159="Yes"),100-OFFSET('Water Data'!$C$5,0,10*ROW('Water Data'!C153)),IF(AND(ISNUMBER(OFFSET('Water Data'!$C$5,0,10*ROW('Water Data'!C153))),BS159="No",ISNUMBER(OFFSET('Water Data'!$C$5,0,10*ROW('Water Data'!C153)))),CONCATENATE("[",ROUND(100-OFFSET('Water Data'!$C$5,0,10*ROW('Water Data'!C153)),0),"]"),IF(AND(ISNUMBER(OFFSET('Water Data'!$C$5,0,10*ROW('Water Data'!C153))),BS159="",ISNUMBER(OFFSET('Water Data'!$C$5,0,10*ROW('Water Data'!C153)))),100-OFFSET('Water Data'!$C$5,0,10*ROW('Water Data'!C153)),NA())))</f>
        <v>#N/A</v>
      </c>
      <c r="E159" s="252" t="e">
        <f ca="true">+IF(AND(ISNUMBER(OFFSET('Water Data'!$C$7,0,10*ROW('Water Data'!D153))),BT159="Yes"),OFFSET('Water Data'!$C$7,0,10*ROW('Water Data'!C153)),IF(AND(ISNUMBER(OFFSET('Water Data'!$C$7,0,10*ROW('Water Data'!C153))),BT159="No",ISNUMBER(OFFSET('Water Data'!$C$7,0,10*ROW('Water Data'!C153)))),CONCATENATE("[",ROUND(OFFSET('Water Data'!$C$7,0,10*ROW('Water Data'!C153)),0),"]"),IF(AND(ISNUMBER(OFFSET('Water Data'!$C$7,0,10*ROW('Water Data'!C153))),BT159="",ISNUMBER(OFFSET('Water Data'!$C$7,0,10*ROW('Water Data'!C153)))),OFFSET('Water Data'!$C$7,0,10*ROW('Water Data'!C153)),NA())))</f>
        <v>#N/A</v>
      </c>
      <c r="F159" s="252" t="e">
        <f ca="true">+IF(AND(ISNUMBER(OFFSET('Water Data'!$C$10,0,10*ROW('Water Data'!C153))),BU159="Yes"),OFFSET('Water Data'!$C$10,0,10*ROW('Water Data'!C153)),IF(AND(ISNUMBER(OFFSET('Water Data'!$C$10,0,10*ROW('Water Data'!C153))),BU159="No",ISNUMBER(OFFSET('Water Data'!$C$10,0,10*ROW('Water Data'!C153)))),CONCATENATE("[",ROUND(OFFSET('Water Data'!$C$10,0,10*ROW('Water Data'!C153)),0),"]"),IF(AND(ISNUMBER(OFFSET('Water Data'!$C$10,0,10*ROW('Water Data'!C153))),BU159="",ISNUMBER(OFFSET('Water Data'!$C$10,0,10*ROW('Water Data'!C153)))),OFFSET('Water Data'!$C$10,0,10*ROW('Water Data'!C153)),NA())))</f>
        <v>#N/A</v>
      </c>
      <c r="G159" s="252" t="e">
        <f ca="true">+IF(AND(ISNUMBER(OFFSET('Water Data'!$D$5,0,10*ROW('Water Data'!D153))),BV159="Yes"),100-OFFSET('Water Data'!$D$5,0,10*ROW('Water Data'!D153)),IF(AND(ISNUMBER(OFFSET('Water Data'!$D$5,0,10*ROW('Water Data'!D153))),BV159="No",ISNUMBER(OFFSET('Water Data'!$D$5,0,10*ROW('Water Data'!D153)))),CONCATENATE("[",ROUND(100-OFFSET('Water Data'!$D$5,0,10*ROW('Water Data'!D153)),0),"]"),IF(AND(ISNUMBER(OFFSET('Water Data'!$D$5,0,10*ROW('Water Data'!D153))),BV159="",ISNUMBER(OFFSET('Water Data'!$D$5,0,10*ROW('Water Data'!D153)))),100-OFFSET('Water Data'!$D$5,0,10*ROW('Water Data'!D153)),NA())))</f>
        <v>#N/A</v>
      </c>
      <c r="H159" s="252" t="e">
        <f ca="true">+IF(AND(ISNUMBER(OFFSET('Water Data'!$D$7,0,10*ROW('Water Data'!D153))),BW159="Yes"),OFFSET('Water Data'!$D$7,0,10*ROW('Water Data'!D153)),IF(AND(ISNUMBER(OFFSET('Water Data'!$D$7,0,10*ROW('Water Data'!D153))),BW159="No",ISNUMBER(OFFSET('Water Data'!$D$7,0,10*ROW('Water Data'!D153)))),CONCATENATE("[",ROUND(OFFSET('Water Data'!$C$7,0,10*ROW('Water Data'!D153)),0),"]"),IF(AND(ISNUMBER(OFFSET('Water Data'!$D$7,0,10*ROW('Water Data'!D153))),BW159="",ISNUMBER(OFFSET('Water Data'!$D$7,0,10*ROW('Water Data'!D153)))),OFFSET('Water Data'!$D$7,0,10*ROW('Water Data'!D153)),NA())))</f>
        <v>#N/A</v>
      </c>
      <c r="I159" s="252" t="e">
        <f ca="true">+IF(AND(ISNUMBER(OFFSET('Water Data'!$D$10,0,10*ROW('Water Data'!D153))),BX159="Yes"),OFFSET('Water Data'!$D$10,0,10*ROW('Water Data'!D153)),IF(AND(ISNUMBER(OFFSET('Water Data'!$D$10,0,10*ROW('Water Data'!D153))),BX159="No",ISNUMBER(OFFSET('Water Data'!$D$10,0,10*ROW('Water Data'!D153)))),CONCATENATE("[",ROUND(OFFSET('Water Data'!$D$10,0,10*ROW('Water Data'!D153)),0),"]"),IF(AND(ISNUMBER(OFFSET('Water Data'!$D$10,0,10*ROW('Water Data'!D153))),BX159="",ISNUMBER(OFFSET('Water Data'!$D$10,0,10*ROW('Water Data'!D153)))),OFFSET('Water Data'!$D$10,0,10*ROW('Water Data'!D153)),NA())))</f>
        <v>#N/A</v>
      </c>
      <c r="J159" s="252" t="e">
        <f ca="true">+IF(AND(ISNUMBER(OFFSET('Water Data'!$E$5,0,10*ROW('Water Data'!E153))),BY159="Yes"),100-OFFSET('Water Data'!$E$5,0,10*ROW('Water Data'!E153)),IF(AND(ISNUMBER(OFFSET('Water Data'!$E$5,0,10*ROW('Water Data'!E153))),BY159="No",ISNUMBER(OFFSET('Water Data'!$E$5,0,10*ROW('Water Data'!E153)))),CONCATENATE("[",ROUND(100-OFFSET('Water Data'!$E$5,0,10*ROW('Water Data'!E153)),0),"]"),IF(AND(ISNUMBER(OFFSET('Water Data'!$E$5,0,10*ROW('Water Data'!E153))),BY159="",ISNUMBER(OFFSET('Water Data'!$E$5,0,10*ROW('Water Data'!E153)))),100-OFFSET('Water Data'!$E$5,0,10*ROW('Water Data'!E153)),NA())))</f>
        <v>#N/A</v>
      </c>
      <c r="K159" s="252" t="e">
        <f ca="true">+IF(AND(ISNUMBER(OFFSET('Water Data'!$E$7,0,10*ROW('Water Data'!E153))),BZ159="Yes"),OFFSET('Water Data'!$E$7,0,10*ROW('Water Data'!E153)),IF(AND(ISNUMBER(OFFSET('Water Data'!$E$7,0,10*ROW('Water Data'!E153))),BZ159="No",ISNUMBER(OFFSET('Water Data'!$E$7,0,10*ROW('Water Data'!E153)))),CONCATENATE("[",ROUND(OFFSET('Water Data'!$E$7,0,10*ROW('Water Data'!E153)),0),"]"),IF(AND(ISNUMBER(OFFSET('Water Data'!$E$7,0,10*ROW('Water Data'!E153))),BZ159="",ISNUMBER(OFFSET('Water Data'!$E$7,0,10*ROW('Water Data'!E153)))),OFFSET('Water Data'!$E$7,0,10*ROW('Water Data'!E153)),NA())))</f>
        <v>#N/A</v>
      </c>
      <c r="L159" s="252" t="e">
        <f ca="true">+IF(AND(ISNUMBER(OFFSET('Water Data'!$E$10,0,10*ROW('Water Data'!E153))),CA159="Yes"),OFFSET('Water Data'!$E$10,0,10*ROW('Water Data'!E153)),IF(AND(ISNUMBER(OFFSET('Water Data'!$E$10,0,10*ROW('Water Data'!E153))),CA159="No",ISNUMBER(OFFSET('Water Data'!$E$10,0,10*ROW('Water Data'!E153)))),CONCATENATE("[",ROUND(OFFSET('Water Data'!$E$10,0,10*ROW('Water Data'!E153)),0),"]"),IF(AND(ISNUMBER(OFFSET('Water Data'!$E$10,0,10*ROW('Water Data'!E153))),CA159="",ISNUMBER(OFFSET('Water Data'!$E$10,0,10*ROW('Water Data'!E153)))),OFFSET('Water Data'!$E$10,0,10*ROW('Water Data'!E153)),NA())))</f>
        <v>#N/A</v>
      </c>
      <c r="M159" s="252" t="e">
        <f ca="true">+IF(AND(ISNUMBER(OFFSET('Water Data'!$F$5,0,10*ROW('Water Data'!F153))),CB159="Yes"),100-OFFSET('Water Data'!$F$5,0,10*ROW('Water Data'!F153)),IF(AND(ISNUMBER(OFFSET('Water Data'!$F$5,0,10*ROW('Water Data'!F153))),CB159="No",ISNUMBER(OFFSET('Water Data'!$F$5,0,10*ROW('Water Data'!F153)))),CONCATENATE("[",ROUND(100-OFFSET('Water Data'!$F$5,0,10*ROW('Water Data'!F153)),0),"]"),IF(AND(ISNUMBER(OFFSET('Water Data'!$F$5,0,10*ROW('Water Data'!F153))),CB159="",ISNUMBER(OFFSET('Water Data'!$F$5,0,10*ROW('Water Data'!F153)))),100-OFFSET('Water Data'!$F$5,0,10*ROW('Water Data'!F153)),NA())))</f>
        <v>#N/A</v>
      </c>
      <c r="N159" s="252" t="e">
        <f ca="true">+IF(AND(ISNUMBER(OFFSET('Water Data'!$F$7,0,10*ROW('Water Data'!F153))),CC159="Yes"),OFFSET('Water Data'!$F$7,0,10*ROW('Water Data'!F153)),IF(AND(ISNUMBER(OFFSET('Water Data'!$F$7,0,10*ROW('Water Data'!F153))),CC159="No",ISNUMBER(OFFSET('Water Data'!$F$7,0,10*ROW('Water Data'!F153)))),CONCATENATE("[",ROUND(OFFSET('Water Data'!$F$7,0,10*ROW('Water Data'!F153)),0),"]"),IF(AND(ISNUMBER(OFFSET('Water Data'!$F$7,0,10*ROW('Water Data'!F153))),CC159="",ISNUMBER(OFFSET('Water Data'!$F$7,0,10*ROW('Water Data'!F153)))),OFFSET('Water Data'!$F$7,0,10*ROW('Water Data'!F153)),NA())))</f>
        <v>#N/A</v>
      </c>
      <c r="O159" s="252" t="e">
        <f ca="true">+IF(AND(ISNUMBER(OFFSET('Water Data'!$F$10,0,10*ROW('Water Data'!F153))),CD159="Yes"),OFFSET('Water Data'!$F$10,0,10*ROW('Water Data'!F153)),IF(AND(ISNUMBER(OFFSET('Water Data'!$F$10,0,10*ROW('Water Data'!F153))),CD159="No",ISNUMBER(OFFSET('Water Data'!$F$10,0,10*ROW('Water Data'!F153)))),CONCATENATE("[",ROUND(OFFSET('Water Data'!$F$10,0,10*ROW('Water Data'!F153)),0),"]"),IF(AND(ISNUMBER(OFFSET('Water Data'!$F$10,0,10*ROW('Water Data'!F153))),CD159="",ISNUMBER(OFFSET('Water Data'!$F$10,0,10*ROW('Water Data'!F153)))),OFFSET('Water Data'!$F$10,0,10*ROW('Water Data'!F153)),NA())))</f>
        <v>#N/A</v>
      </c>
      <c r="P159" s="252" t="e">
        <f ca="true">+IF(AND(ISNUMBER(OFFSET('Water Data'!$G$5,0,10*ROW('Water Data'!G153))),CE159="Yes"),100-OFFSET('Water Data'!$G$5,0,10*ROW('Water Data'!G153)),IF(AND(ISNUMBER(OFFSET('Water Data'!$G$5,0,10*ROW('Water Data'!G153))),CE159="No",ISNUMBER(OFFSET('Water Data'!$G$5,0,10*ROW('Water Data'!G153)))),CONCATENATE("[",ROUND(100-OFFSET('Water Data'!$G$5,0,10*ROW('Water Data'!G153)),0),"]"),IF(AND(ISNUMBER(OFFSET('Water Data'!$G$5,0,10*ROW('Water Data'!G153))),CE159="",ISNUMBER(OFFSET('Water Data'!$G$5,0,10*ROW('Water Data'!G153)))),100-OFFSET('Water Data'!$G$5,0,10*ROW('Water Data'!G153)),NA())))</f>
        <v>#N/A</v>
      </c>
      <c r="Q159" s="252" t="e">
        <f ca="true">+IF(AND(ISNUMBER(OFFSET('Water Data'!$G$7,0,10*ROW('Water Data'!G153))),CF159="Yes"),OFFSET('Water Data'!$G$7,0,10*ROW('Water Data'!G153)),IF(AND(ISNUMBER(OFFSET('Water Data'!$G$7,0,10*ROW('Water Data'!G153))),CF159="No",ISNUMBER(OFFSET('Water Data'!$G$7,0,10*ROW('Water Data'!G153)))),CONCATENATE("[",ROUND(OFFSET('Water Data'!$G$7,0,10*ROW('Water Data'!G153)),0),"]"),IF(AND(ISNUMBER(OFFSET('Water Data'!$G$7,0,10*ROW('Water Data'!G153))),CF159="",ISNUMBER(OFFSET('Water Data'!$G$7,0,10*ROW('Water Data'!G153)))),OFFSET('Water Data'!$G$7,0,10*ROW('Water Data'!G153)),NA())))</f>
        <v>#N/A</v>
      </c>
      <c r="R159" s="252" t="e">
        <f ca="true">+IF(AND(ISNUMBER(OFFSET('Water Data'!$G$10,0,10*ROW('Water Data'!G153))),CG159="Yes"),OFFSET('Water Data'!$G$10,0,10*ROW('Water Data'!G153)),IF(AND(ISNUMBER(OFFSET('Water Data'!$G$10,0,10*ROW('Water Data'!G153))),CG159="No",ISNUMBER(OFFSET('Water Data'!$G$10,0,10*ROW('Water Data'!G153)))),CONCATENATE("[",ROUND(OFFSET('Water Data'!$G$10,0,10*ROW('Water Data'!G153)),0),"]"),IF(AND(ISNUMBER(OFFSET('Water Data'!$G$10,0,10*ROW('Water Data'!G153))),CG159="",ISNUMBER(OFFSET('Water Data'!$G$10,0,10*ROW('Water Data'!G153)))),OFFSET('Water Data'!$G$10,0,10*ROW('Water Data'!G153)),NA())))</f>
        <v>#N/A</v>
      </c>
      <c r="S159" s="252" t="e">
        <f ca="true">+IF(AND(ISNUMBER(OFFSET('Water Data'!$H$5,0,10*ROW('Water Data'!H153))),CH159="Yes"),100-OFFSET('Water Data'!$H$5,0,10*ROW('Water Data'!H153)),IF(AND(ISNUMBER(OFFSET('Water Data'!$H$5,0,10*ROW('Water Data'!H153))),CH159="No",ISNUMBER(OFFSET('Water Data'!$H$5,0,10*ROW('Water Data'!H153)))),CONCATENATE("[",ROUND(100-OFFSET('Water Data'!$H$5,0,10*ROW('Water Data'!H153)),0),"]"),IF(AND(ISNUMBER(OFFSET('Water Data'!$H$5,0,10*ROW('Water Data'!H153))),CH159="",ISNUMBER(OFFSET('Water Data'!$H$5,0,10*ROW('Water Data'!H153)))),100-OFFSET('Water Data'!$H$5,0,10*ROW('Water Data'!H153)),NA())))</f>
        <v>#N/A</v>
      </c>
      <c r="T159" s="252" t="e">
        <f ca="true">+IF(AND(ISNUMBER(OFFSET('Water Data'!$H$7,0,10*ROW('Water Data'!H153))),CI159="Yes"),OFFSET('Water Data'!$H$7,0,10*ROW('Water Data'!H153)),IF(AND(ISNUMBER(OFFSET('Water Data'!$H$7,0,10*ROW('Water Data'!H153))),CI159="No",ISNUMBER(OFFSET('Water Data'!$H$7,0,10*ROW('Water Data'!H153)))),CONCATENATE("[",ROUND(OFFSET('Water Data'!$H$7,0,10*ROW('Water Data'!H153)),0),"]"),IF(AND(ISNUMBER(OFFSET('Water Data'!$H$7,0,10*ROW('Water Data'!H153))),CI159="",ISNUMBER(OFFSET('Water Data'!$H$7,0,10*ROW('Water Data'!H153)))),OFFSET('Water Data'!$H$7,0,10*ROW('Water Data'!H153)),NA())))</f>
        <v>#N/A</v>
      </c>
      <c r="U159" s="252" t="e">
        <f ca="true">+IF(AND(ISNUMBER(OFFSET('Water Data'!$H$10,0,10*ROW('Water Data'!H153))),CJ159="Yes"),OFFSET('Water Data'!$H$10,0,10*ROW('Water Data'!H153)),IF(AND(ISNUMBER(OFFSET('Water Data'!$H$10,0,10*ROW('Water Data'!H153))),CJ159="No",ISNUMBER(OFFSET('Water Data'!$H$10,0,10*ROW('Water Data'!H153)))),CONCATENATE("[",ROUND(OFFSET('Water Data'!$H$10,0,10*ROW('Water Data'!H153)),0),"]"),IF(AND(ISNUMBER(OFFSET('Water Data'!$H$10,0,10*ROW('Water Data'!H153))),CJ159="",ISNUMBER(OFFSET('Water Data'!$H$10,0,10*ROW('Water Data'!H153)))),OFFSET('Water Data'!$H$10,0,10*ROW('Water Data'!H153)),NA())))</f>
        <v>#N/A</v>
      </c>
      <c r="V159" s="253" t="e">
        <f ca="true">+IF(AND(ISNUMBER(OFFSET('Sanitation Data'!$C$5,0,10*ROW('Sanitation Data'!C153))),CK159="Yes"),100-OFFSET('Sanitation Data'!$C$5,0,10*ROW('Sanitation Data'!C153)),IF(AND(ISNUMBER(OFFSET('Sanitation Data'!$C$5,0,10*ROW('Sanitation Data'!C153))),CK159="No",ISNUMBER(OFFSET('Sanitation Data'!$C$5,0,10*ROW('Sanitation Data'!C153)))),CONCATENATE("[",ROUND(100-OFFSET('Sanitation Data'!$C$5,0,10*ROW('Sanitation Data'!C153)),0),"]"),IF(AND(ISNUMBER(OFFSET('Sanitation Data'!$C$5,0,10*ROW('Sanitation Data'!C153))),CK159="",ISNUMBER(OFFSET('Sanitation Data'!$C$5,0,10*ROW('Sanitation Data'!C153)))),100-OFFSET('Sanitation Data'!$C$5,0,10*ROW('Sanitation Data'!C153)),NA())))</f>
        <v>#N/A</v>
      </c>
      <c r="W159" s="253" t="e">
        <f ca="true">+IF(AND(ISNUMBER(OFFSET('Sanitation Data'!$C$7,0,10*ROW('Sanitation Data'!C153))),CL159="Yes"),OFFSET('Sanitation Data'!$C$7,0,10*ROW('Sanitation Data'!C153)),IF(AND(ISNUMBER(OFFSET('Sanitation Data'!$C$7,0,10*ROW('Sanitation Data'!C153))),CL159="No",ISNUMBER(OFFSET('Sanitation Data'!$C$7,0,10*ROW('Sanitation Data'!C153)))),CONCATENATE("[",ROUND(OFFSET('Sanitation Data'!$C$7,0,10*ROW('Sanitation Data'!C153)),0),"]"),IF(AND(ISNUMBER(OFFSET('Sanitation Data'!$C$7,0,10*ROW('Sanitation Data'!C153))),CL159="",ISNUMBER(OFFSET('Sanitation Data'!$C$7,0,10*ROW('Sanitation Data'!C153)))),OFFSET('Sanitation Data'!$C$7,0,10*ROW('Sanitation Data'!C153)),NA())))</f>
        <v>#N/A</v>
      </c>
      <c r="X159" s="253" t="e">
        <f ca="true">+IF(AND(ISNUMBER(OFFSET('Sanitation Data'!$C$11,0,10*ROW('Sanitation Data'!C153))),CM159="Yes"),OFFSET('Sanitation Data'!$C$11,0,10*ROW('Sanitation Data'!C153)),IF(AND(ISNUMBER(OFFSET('Sanitation Data'!$C$11,0,10*ROW('Sanitation Data'!C153))),CM159="No",ISNUMBER(OFFSET('Sanitation Data'!$C$11,0,10*ROW('Sanitation Data'!C153)))),CONCATENATE("[",ROUND(OFFSET('Sanitation Data'!$C$11,0,10*ROW('Sanitation Data'!C153)),0),"]"),IF(AND(ISNUMBER(OFFSET('Sanitation Data'!$C$11,0,10*ROW('Sanitation Data'!C153))),CM159="",ISNUMBER(OFFSET('Sanitation Data'!$C$11,0,10*ROW('Sanitation Data'!C153)))),OFFSET('Sanitation Data'!$C$11,0,10*ROW('Sanitation Data'!C153)),NA())))</f>
        <v>#N/A</v>
      </c>
      <c r="Y159" s="253" t="e">
        <f ca="true">+IF(AND(ISNUMBER(OFFSET('Sanitation Data'!$C$12,0,10*ROW('Sanitation Data'!C153))),CN159="Yes"),OFFSET('Sanitation Data'!$C$12,0,10*ROW('Sanitation Data'!C153)),IF(AND(ISNUMBER(OFFSET('Sanitation Data'!$C$12,0,10*ROW('Sanitation Data'!C153))),CN159="No",ISNUMBER(OFFSET('Sanitation Data'!$C$12,0,10*ROW('Sanitation Data'!C153)))),CONCATENATE("[",ROUND(OFFSET('Sanitation Data'!$C$12,0,10*ROW('Sanitation Data'!C153)),0),"]"),IF(AND(ISNUMBER(OFFSET('Sanitation Data'!$C$12,0,10*ROW('Sanitation Data'!C153))),CN159="",ISNUMBER(OFFSET('Sanitation Data'!$C$12,0,10*ROW('Sanitation Data'!C153)))),OFFSET('Sanitation Data'!$C$12,0,10*ROW('Sanitation Data'!C153)),NA())))</f>
        <v>#N/A</v>
      </c>
      <c r="Z159" s="253" t="e">
        <f ca="true">+IF(AND(ISNUMBER(OFFSET('Sanitation Data'!$C$13,0,10*ROW('Sanitation Data'!C153))),CO159="Yes"),OFFSET('Sanitation Data'!$C$13,0,10*ROW('Sanitation Data'!C153)),IF(AND(ISNUMBER(OFFSET('Sanitation Data'!$C$13,0,10*ROW('Sanitation Data'!C153))),CO159="No",ISNUMBER(OFFSET('Sanitation Data'!$C$13,0,10*ROW('Sanitation Data'!C153)))),CONCATENATE("[",ROUND(OFFSET('Sanitation Data'!$C$13,0,10*ROW('Sanitation Data'!C153)),0),"]"),IF(AND(ISNUMBER(OFFSET('Sanitation Data'!$C$13,0,10*ROW('Sanitation Data'!C153))),CO159="",ISNUMBER(OFFSET('Sanitation Data'!$C$13,0,10*ROW('Sanitation Data'!C153)))),OFFSET('Sanitation Data'!$C$13,0,10*ROW('Sanitation Data'!C153)),NA())))</f>
        <v>#N/A</v>
      </c>
      <c r="AA159" s="253" t="e">
        <f ca="true">+IF(AND(ISNUMBER(OFFSET('Sanitation Data'!$D$5,0,10*ROW('Sanitation Data'!D153))),CP159="Yes"),100-OFFSET('Sanitation Data'!$D$5,0,10*ROW('Sanitation Data'!D153)),IF(AND(ISNUMBER(OFFSET('Sanitation Data'!$D$5,0,10*ROW('Sanitation Data'!D153))),CP159="No",ISNUMBER(OFFSET('Sanitation Data'!$D$5,0,10*ROW('Sanitation Data'!D153)))),CONCATENATE("[",ROUND(100-OFFSET('Sanitation Data'!$D$5,0,10*ROW('Sanitation Data'!D153)),0),"]"),IF(AND(ISNUMBER(OFFSET('Sanitation Data'!$D$5,0,10*ROW('Sanitation Data'!D153))),CP159="",ISNUMBER(OFFSET('Sanitation Data'!$D$5,0,10*ROW('Sanitation Data'!D153)))),100-OFFSET('Sanitation Data'!$D$5,0,10*ROW('Sanitation Data'!D153)),NA())))</f>
        <v>#N/A</v>
      </c>
      <c r="AB159" s="253" t="e">
        <f ca="true">+IF(AND(ISNUMBER(OFFSET('Sanitation Data'!$D$7,0,10*ROW('Sanitation Data'!D153))),CQ159="Yes"),OFFSET('Sanitation Data'!$D$7,0,10*ROW('Sanitation Data'!G153)),IF(AND(ISNUMBER(OFFSET('Sanitation Data'!$D$7,0,10*ROW('Sanitation Data'!D153))),CQ159="No",ISNUMBER(OFFSET('Sanitation Data'!$D$7,0,10*ROW('Sanitation Data'!D153)))),CONCATENATE("[",ROUND(OFFSET('Sanitation Data'!$D$7,0,10*ROW('Sanitation Data'!D153)),0),"]"),IF(AND(ISNUMBER(OFFSET('Sanitation Data'!$D$7,0,10*ROW('Sanitation Data'!D153))),CQ159="",ISNUMBER(OFFSET('Sanitation Data'!$D$7,0,10*ROW('Sanitation Data'!D153)))),OFFSET('Sanitation Data'!$D$7,0,10*ROW('Sanitation Data'!D153)),NA())))</f>
        <v>#N/A</v>
      </c>
      <c r="AC159" s="253" t="e">
        <f ca="true">+IF(AND(ISNUMBER(OFFSET('Sanitation Data'!$D$11,0,10*ROW('Sanitation Data'!D153))),CR159="Yes"),OFFSET('Sanitation Data'!$D$11,0,10*ROW('Sanitation Data'!D153)),IF(AND(ISNUMBER(OFFSET('Sanitation Data'!$D$11,0,10*ROW('Sanitation Data'!D153))),CR159="No",ISNUMBER(OFFSET('Sanitation Data'!$D$11,0,10*ROW('Sanitation Data'!D153)))),CONCATENATE("[",ROUND(OFFSET('Sanitation Data'!$D$11,0,10*ROW('Sanitation Data'!D153)),0),"]"),IF(AND(ISNUMBER(OFFSET('Sanitation Data'!$D$11,0,10*ROW('Sanitation Data'!D153))),CR159="",ISNUMBER(OFFSET('Sanitation Data'!$D$11,0,10*ROW('Sanitation Data'!D153)))),OFFSET('Sanitation Data'!$D$11,0,10*ROW('Sanitation Data'!D153)),NA())))</f>
        <v>#N/A</v>
      </c>
      <c r="AD159" s="253" t="e">
        <f ca="true">+IF(AND(ISNUMBER(OFFSET('Sanitation Data'!$D$12,0,10*ROW('Sanitation Data'!D153))),CS159="Yes"),OFFSET('Sanitation Data'!$D$12,0,10*ROW('Sanitation Data'!D153)),IF(AND(ISNUMBER(OFFSET('Sanitation Data'!$D$12,0,10*ROW('Sanitation Data'!D153))),CS159="No",ISNUMBER(OFFSET('Sanitation Data'!$D$12,0,10*ROW('Sanitation Data'!D153)))),CONCATENATE("[",ROUND(OFFSET('Sanitation Data'!$D$12,0,10*ROW('Sanitation Data'!D153)),0),"]"),IF(AND(ISNUMBER(OFFSET('Sanitation Data'!$D$12,0,10*ROW('Sanitation Data'!D153))),CS159="",ISNUMBER(OFFSET('Sanitation Data'!$D$12,0,10*ROW('Sanitation Data'!D153)))),OFFSET('Sanitation Data'!$D$12,0,10*ROW('Sanitation Data'!D153)),NA())))</f>
        <v>#N/A</v>
      </c>
      <c r="AE159" s="253" t="e">
        <f ca="true">+IF(AND(ISNUMBER(OFFSET('Sanitation Data'!$D$13,0,10*ROW('Sanitation Data'!D153))),CT159="Yes"),OFFSET('Sanitation Data'!$D$13,0,10*ROW('Sanitation Data'!D153)),IF(AND(ISNUMBER(OFFSET('Sanitation Data'!$D$13,0,10*ROW('Sanitation Data'!D153))),CT159="No",ISNUMBER(OFFSET('Sanitation Data'!$D$13,0,10*ROW('Sanitation Data'!D153)))),CONCATENATE("[",ROUND(OFFSET('Sanitation Data'!$D$13,0,10*ROW('Sanitation Data'!D153)),0),"]"),IF(AND(ISNUMBER(OFFSET('Sanitation Data'!$D$13,0,10*ROW('Sanitation Data'!D153))),CT159="",ISNUMBER(OFFSET('Sanitation Data'!$D$13,0,10*ROW('Sanitation Data'!D153)))),OFFSET('Sanitation Data'!$D$13,0,10*ROW('Sanitation Data'!D153)),NA())))</f>
        <v>#N/A</v>
      </c>
      <c r="AF159" s="253" t="e">
        <f ca="true">+IF(AND(ISNUMBER(OFFSET('Sanitation Data'!$E$5,0,10*ROW('Sanitation Data'!E153))),CU159="Yes"),100-OFFSET('Sanitation Data'!$E$5,0,10*ROW('Sanitation Data'!E153)),IF(AND(ISNUMBER(OFFSET('Sanitation Data'!$E$5,0,10*ROW('Sanitation Data'!E153))),CU159="No",ISNUMBER(OFFSET('Sanitation Data'!$E$5,0,10*ROW('Sanitation Data'!E153)))),CONCATENATE("[",ROUND(100-OFFSET('Sanitation Data'!$E$5,0,10*ROW('Sanitation Data'!E153)),0),"]"),IF(AND(ISNUMBER(OFFSET('Sanitation Data'!$E$5,0,10*ROW('Sanitation Data'!E153))),CU159="",ISNUMBER(OFFSET('Sanitation Data'!$E$5,0,10*ROW('Sanitation Data'!E153)))),100-OFFSET('Sanitation Data'!$E$5,0,10*ROW('Sanitation Data'!E153)),NA())))</f>
        <v>#N/A</v>
      </c>
      <c r="AG159" s="253" t="e">
        <f ca="true">+IF(AND(ISNUMBER(OFFSET('Sanitation Data'!$E$7,0,10*ROW('Sanitation Data'!E153))),CV159="Yes"),OFFSET('Sanitation Data'!$E$7,0,10*ROW('Sanitation Data'!E153)),IF(AND(ISNUMBER(OFFSET('Sanitation Data'!$E$7,0,10*ROW('Sanitation Data'!E153))),CV159="No",ISNUMBER(OFFSET('Sanitation Data'!$E$7,0,10*ROW('Sanitation Data'!E153)))),CONCATENATE("[",ROUND(OFFSET('Sanitation Data'!$E$7,0,10*ROW('Sanitation Data'!E153)),0),"]"),IF(AND(ISNUMBER(OFFSET('Sanitation Data'!$E$7,0,10*ROW('Sanitation Data'!E153))),CV159="",ISNUMBER(OFFSET('Sanitation Data'!$E$7,0,10*ROW('Sanitation Data'!E153)))),OFFSET('Sanitation Data'!$E$7,0,10*ROW('Sanitation Data'!E153)),NA())))</f>
        <v>#N/A</v>
      </c>
      <c r="AH159" s="253" t="e">
        <f ca="true">+IF(AND(ISNUMBER(OFFSET('Sanitation Data'!$E$11,0,10*ROW('Sanitation Data'!E153))),CW159="Yes"),OFFSET('Sanitation Data'!$E$11,0,10*ROW('Sanitation Data'!E153)),IF(AND(ISNUMBER(OFFSET('Sanitation Data'!$E$11,0,10*ROW('Sanitation Data'!E153))),CW159="No",ISNUMBER(OFFSET('Sanitation Data'!$E$11,0,10*ROW('Sanitation Data'!E153)))),CONCATENATE("[",ROUND(OFFSET('Sanitation Data'!$E$11,0,10*ROW('Sanitation Data'!E153)),0),"]"),IF(AND(ISNUMBER(OFFSET('Sanitation Data'!$E$11,0,10*ROW('Sanitation Data'!E153))),CW159="",ISNUMBER(OFFSET('Sanitation Data'!$E$11,0,10*ROW('Sanitation Data'!E153)))),OFFSET('Sanitation Data'!$E$11,0,10*ROW('Sanitation Data'!E153)),NA())))</f>
        <v>#N/A</v>
      </c>
      <c r="AI159" s="253" t="e">
        <f ca="true">+IF(AND(ISNUMBER(OFFSET('Sanitation Data'!$E$12,0,10*ROW('Sanitation Data'!E153))),CX159="Yes"),OFFSET('Sanitation Data'!$E$12,0,10*ROW('Sanitation Data'!E153)),IF(AND(ISNUMBER(OFFSET('Sanitation Data'!$E$12,0,10*ROW('Sanitation Data'!E153))),CX159="No",ISNUMBER(OFFSET('Sanitation Data'!$E$12,0,10*ROW('Sanitation Data'!E153)))),CONCATENATE("[",ROUND(OFFSET('Sanitation Data'!$E$12,0,10*ROW('Sanitation Data'!E153)),0),"]"),IF(AND(ISNUMBER(OFFSET('Sanitation Data'!$E$12,0,10*ROW('Sanitation Data'!E153))),CX159="",ISNUMBER(OFFSET('Sanitation Data'!$E$12,0,10*ROW('Sanitation Data'!E153)))),OFFSET('Sanitation Data'!$E$12,0,10*ROW('Sanitation Data'!E153)),NA())))</f>
        <v>#N/A</v>
      </c>
      <c r="AJ159" s="253" t="e">
        <f ca="true">+IF(AND(ISNUMBER(OFFSET('Sanitation Data'!$E$13,0,10*ROW('Sanitation Data'!E153))),CY159="Yes"),OFFSET('Sanitation Data'!$E$13,0,10*ROW('Sanitation Data'!E153)),IF(AND(ISNUMBER(OFFSET('Sanitation Data'!$E$13,0,10*ROW('Sanitation Data'!E153))),CY159="No",ISNUMBER(OFFSET('Sanitation Data'!$E$13,0,10*ROW('Sanitation Data'!E153)))),CONCATENATE("[",ROUND(OFFSET('Sanitation Data'!$E$13,0,10*ROW('Sanitation Data'!E153)),0),"]"),IF(AND(ISNUMBER(OFFSET('Sanitation Data'!$E$13,0,10*ROW('Sanitation Data'!E153))),CY159="",ISNUMBER(OFFSET('Sanitation Data'!$E$13,0,10*ROW('Sanitation Data'!E153)))),OFFSET('Sanitation Data'!$E$13,0,10*ROW('Sanitation Data'!E153)),NA())))</f>
        <v>#N/A</v>
      </c>
      <c r="AK159" s="253" t="e">
        <f ca="true">+IF(AND(ISNUMBER(OFFSET('Sanitation Data'!$F$5,0,10*ROW('Sanitation Data'!F153))),CZ159="Yes"),100-OFFSET('Sanitation Data'!$F$5,0,10*ROW('Sanitation Data'!F153)),IF(AND(ISNUMBER(OFFSET('Sanitation Data'!$F$5,0,10*ROW('Sanitation Data'!F153))),CZ159="No",ISNUMBER(OFFSET('Sanitation Data'!$F$5,0,10*ROW('Sanitation Data'!F153)))),CONCATENATE("[",ROUND(100-OFFSET('Sanitation Data'!$F$5,0,10*ROW('Sanitation Data'!F153)),0),"]"),IF(AND(ISNUMBER(OFFSET('Sanitation Data'!$F$5,0,10*ROW('Sanitation Data'!F153))),CZ159="",ISNUMBER(OFFSET('Sanitation Data'!$F$5,0,10*ROW('Sanitation Data'!F153)))),100-OFFSET('Sanitation Data'!$F$5,0,10*ROW('Sanitation Data'!F153)),NA())))</f>
        <v>#N/A</v>
      </c>
      <c r="AL159" s="253" t="e">
        <f ca="true">+IF(AND(ISNUMBER(OFFSET('Sanitation Data'!$F$7,0,10*ROW('Sanitation Data'!F153))),DA159="Yes"),OFFSET('Sanitation Data'!$F$7,0,10*ROW('Sanitation Data'!F153)),IF(AND(ISNUMBER(OFFSET('Sanitation Data'!$F$7,0,10*ROW('Sanitation Data'!F153))),DA159="No",ISNUMBER(OFFSET('Sanitation Data'!$F$7,0,10*ROW('Sanitation Data'!F153)))),CONCATENATE("[",ROUND(OFFSET('Sanitation Data'!$F$7,0,10*ROW('Sanitation Data'!F153)),0),"]"),IF(AND(ISNUMBER(OFFSET('Sanitation Data'!$F$7,0,10*ROW('Sanitation Data'!F153))),DA159="",ISNUMBER(OFFSET('Sanitation Data'!$F$7,0,10*ROW('Sanitation Data'!F153)))),OFFSET('Sanitation Data'!$F$7,0,10*ROW('Sanitation Data'!F153)),NA())))</f>
        <v>#N/A</v>
      </c>
      <c r="AM159" s="253" t="e">
        <f ca="true">+IF(AND(ISNUMBER(OFFSET('Sanitation Data'!$F$11,0,10*ROW('Sanitation Data'!F153))),DB159="Yes"),OFFSET('Sanitation Data'!$F$11,0,10*ROW('Sanitation Data'!F153)),IF(AND(ISNUMBER(OFFSET('Sanitation Data'!$F$11,0,10*ROW('Sanitation Data'!F153))),DB159="No",ISNUMBER(OFFSET('Sanitation Data'!$F$11,0,10*ROW('Sanitation Data'!F153)))),CONCATENATE("[",ROUND(OFFSET('Sanitation Data'!$F$11,0,10*ROW('Sanitation Data'!F153)),0),"]"),IF(AND(ISNUMBER(OFFSET('Sanitation Data'!$F$11,0,10*ROW('Sanitation Data'!F153))),DB159="",ISNUMBER(OFFSET('Sanitation Data'!$F$11,0,10*ROW('Sanitation Data'!F153)))),OFFSET('Sanitation Data'!$F$11,0,10*ROW('Sanitation Data'!F153)),NA())))</f>
        <v>#N/A</v>
      </c>
      <c r="AN159" s="253" t="e">
        <f ca="true">+IF(AND(ISNUMBER(OFFSET('Sanitation Data'!$F$12,0,10*ROW('Sanitation Data'!F153))),DC159="Yes"),OFFSET('Sanitation Data'!$F$12,0,10*ROW('Sanitation Data'!F153)),IF(AND(ISNUMBER(OFFSET('Sanitation Data'!$F$12,0,10*ROW('Sanitation Data'!F153))),DC159="No",ISNUMBER(OFFSET('Sanitation Data'!$F$12,0,10*ROW('Sanitation Data'!F153)))),CONCATENATE("[",ROUND(OFFSET('Sanitation Data'!$F$12,0,10*ROW('Sanitation Data'!F153)),0),"]"),IF(AND(ISNUMBER(OFFSET('Sanitation Data'!$F$12,0,10*ROW('Sanitation Data'!F153))),DC159="",ISNUMBER(OFFSET('Sanitation Data'!$F$12,0,10*ROW('Sanitation Data'!F153)))),OFFSET('Sanitation Data'!$F$12,0,10*ROW('Sanitation Data'!F153)),NA())))</f>
        <v>#N/A</v>
      </c>
      <c r="AO159" s="253" t="e">
        <f ca="true">+IF(AND(ISNUMBER(OFFSET('Sanitation Data'!$F$13,0,10*ROW('Sanitation Data'!F153))),DD159="Yes"),OFFSET('Sanitation Data'!$F$13,0,10*ROW('Sanitation Data'!F153)),IF(AND(ISNUMBER(OFFSET('Sanitation Data'!$F$13,0,10*ROW('Sanitation Data'!F153))),DD159="No",ISNUMBER(OFFSET('Sanitation Data'!$F$13,0,10*ROW('Sanitation Data'!F153)))),CONCATENATE("[",ROUND(OFFSET('Sanitation Data'!$F$13,0,10*ROW('Sanitation Data'!F153)),0),"]"),IF(AND(ISNUMBER(OFFSET('Sanitation Data'!$F$13,0,10*ROW('Sanitation Data'!F153))),DD159="",ISNUMBER(OFFSET('Sanitation Data'!$F$13,0,10*ROW('Sanitation Data'!F153)))),OFFSET('Sanitation Data'!$F$13,0,10*ROW('Sanitation Data'!F153)),NA())))</f>
        <v>#N/A</v>
      </c>
      <c r="AP159" s="253" t="e">
        <f ca="true">+IF(AND(ISNUMBER(OFFSET('Sanitation Data'!$G$5,0,10*ROW('Sanitation Data'!G153))),DE159="Yes"),100-OFFSET('Sanitation Data'!$G$5,0,10*ROW('Sanitation Data'!G153)),IF(AND(ISNUMBER(OFFSET('Sanitation Data'!$G$5,0,10*ROW('Sanitation Data'!G153))),DE159="No",ISNUMBER(OFFSET('Sanitation Data'!$G$5,0,10*ROW('Sanitation Data'!G153)))),CONCATENATE("[",ROUND(100-OFFSET('Sanitation Data'!$G$5,0,10*ROW('Sanitation Data'!G153)),0),"]"),IF(AND(ISNUMBER(OFFSET('Sanitation Data'!$G$5,0,10*ROW('Sanitation Data'!G153))),DE159="",ISNUMBER(OFFSET('Sanitation Data'!$G$5,0,10*ROW('Sanitation Data'!G153)))),100-OFFSET('Sanitation Data'!$G$5,0,10*ROW('Sanitation Data'!G153)),NA())))</f>
        <v>#N/A</v>
      </c>
      <c r="AQ159" s="253" t="e">
        <f ca="true">+IF(AND(ISNUMBER(OFFSET('Sanitation Data'!$G$7,0,10*ROW('Sanitation Data'!G153))),DF159="Yes"),OFFSET('Sanitation Data'!$G$7,0,10*ROW('Sanitation Data'!G153)),IF(AND(ISNUMBER(OFFSET('Sanitation Data'!$G$7,0,10*ROW('Sanitation Data'!G153))),DF159="No",ISNUMBER(OFFSET('Sanitation Data'!$G$7,0,10*ROW('Sanitation Data'!G153)))),CONCATENATE("[",ROUND(OFFSET('Sanitation Data'!$G$7,0,10*ROW('Sanitation Data'!G153)),0),"]"),IF(AND(ISNUMBER(OFFSET('Sanitation Data'!$G$7,0,10*ROW('Sanitation Data'!G153))),DF159="",ISNUMBER(OFFSET('Sanitation Data'!$G$7,0,10*ROW('Sanitation Data'!G153)))),OFFSET('Sanitation Data'!$G$7,0,10*ROW('Sanitation Data'!G153)),NA())))</f>
        <v>#N/A</v>
      </c>
      <c r="AR159" s="253" t="e">
        <f ca="true">+IF(AND(ISNUMBER(OFFSET('Sanitation Data'!$G$11,0,10*ROW('Sanitation Data'!G153))),DG159="Yes"),OFFSET('Sanitation Data'!$G$11,0,10*ROW('Sanitation Data'!G153)),IF(AND(ISNUMBER(OFFSET('Sanitation Data'!$G$11,0,10*ROW('Sanitation Data'!G153))),DG159="No",ISNUMBER(OFFSET('Sanitation Data'!$G$11,0,10*ROW('Sanitation Data'!G153)))),CONCATENATE("[",ROUND(OFFSET('Sanitation Data'!$G$11,0,10*ROW('Sanitation Data'!G153)),0),"]"),IF(AND(ISNUMBER(OFFSET('Sanitation Data'!$G$11,0,10*ROW('Sanitation Data'!G153))),DG159="",ISNUMBER(OFFSET('Sanitation Data'!$G$11,0,10*ROW('Sanitation Data'!G153)))),OFFSET('Sanitation Data'!$G$11,0,10*ROW('Sanitation Data'!G153)),NA())))</f>
        <v>#N/A</v>
      </c>
      <c r="AS159" s="253" t="e">
        <f ca="true">+IF(AND(ISNUMBER(OFFSET('Sanitation Data'!$G$12,0,10*ROW('Sanitation Data'!G153))),DH159="Yes"),OFFSET('Sanitation Data'!$G$12,0,10*ROW('Sanitation Data'!G153)),IF(AND(ISNUMBER(OFFSET('Sanitation Data'!$G$12,0,10*ROW('Sanitation Data'!G153))),DH159="No",ISNUMBER(OFFSET('Sanitation Data'!$G$12,0,10*ROW('Sanitation Data'!G153)))),CONCATENATE("[",ROUND(OFFSET('Sanitation Data'!$G$12,0,10*ROW('Sanitation Data'!G153)),0),"]"),IF(AND(ISNUMBER(OFFSET('Sanitation Data'!$G$12,0,10*ROW('Sanitation Data'!G153))),DH159="",ISNUMBER(OFFSET('Sanitation Data'!$G$12,0,10*ROW('Sanitation Data'!G153)))),OFFSET('Sanitation Data'!$G$12,0,10*ROW('Sanitation Data'!G153)),NA())))</f>
        <v>#N/A</v>
      </c>
      <c r="AT159" s="253" t="e">
        <f ca="true">+IF(AND(ISNUMBER(OFFSET('Sanitation Data'!$G$13,0,10*ROW('Sanitation Data'!G153))),DI159="Yes"),OFFSET('Sanitation Data'!$G$13,0,10*ROW('Sanitation Data'!G153)),IF(AND(ISNUMBER(OFFSET('Sanitation Data'!$G$13,0,10*ROW('Sanitation Data'!G153))),DI159="No",ISNUMBER(OFFSET('Sanitation Data'!$G$13,0,10*ROW('Sanitation Data'!G153)))),CONCATENATE("[",ROUND(OFFSET('Sanitation Data'!$G$13,0,10*ROW('Sanitation Data'!G153)),0),"]"),IF(AND(ISNUMBER(OFFSET('Sanitation Data'!$G$13,0,10*ROW('Sanitation Data'!G153))),DI159="",ISNUMBER(OFFSET('Sanitation Data'!$G$13,0,10*ROW('Sanitation Data'!G153)))),OFFSET('Sanitation Data'!$G$13,0,10*ROW('Sanitation Data'!G153)),NA())))</f>
        <v>#N/A</v>
      </c>
      <c r="AU159" s="253" t="e">
        <f ca="true">+IF(AND(ISNUMBER(OFFSET('Sanitation Data'!$H$5,0,10*ROW('Sanitation Data'!H153))),DJ159="Yes"),100-OFFSET('Sanitation Data'!$H$5,0,10*ROW('Sanitation Data'!H153)),IF(AND(ISNUMBER(OFFSET('Sanitation Data'!$H$5,0,10*ROW('Sanitation Data'!H153))),DJ159="No",ISNUMBER(OFFSET('Sanitation Data'!$H$5,0,10*ROW('Sanitation Data'!H153)))),CONCATENATE("[",ROUND(100-OFFSET('Sanitation Data'!$H$5,0,10*ROW('Sanitation Data'!H153)),0),"]"),IF(AND(ISNUMBER(OFFSET('Sanitation Data'!$H$5,0,10*ROW('Sanitation Data'!H153))),DJ159="",ISNUMBER(OFFSET('Sanitation Data'!$H$5,0,10*ROW('Sanitation Data'!H153)))),100-OFFSET('Sanitation Data'!$H$5,0,10*ROW('Sanitation Data'!H153)),NA())))</f>
        <v>#N/A</v>
      </c>
      <c r="AV159" s="253" t="e">
        <f ca="true">+IF(AND(ISNUMBER(OFFSET('Sanitation Data'!$H$7,0,10*ROW('Sanitation Data'!H153))),DK159="Yes"),OFFSET('Sanitation Data'!$H$7,0,10*ROW('Sanitation Data'!H153)),IF(AND(ISNUMBER(OFFSET('Sanitation Data'!$H$7,0,10*ROW('Sanitation Data'!H153))),DK159="No",ISNUMBER(OFFSET('Sanitation Data'!$H$7,0,10*ROW('Sanitation Data'!H153)))),CONCATENATE("[",ROUND(OFFSET('Sanitation Data'!$H$7,0,10*ROW('Sanitation Data'!H153)),0),"]"),IF(AND(ISNUMBER(OFFSET('Sanitation Data'!$H$7,0,10*ROW('Sanitation Data'!H153))),DK159="",ISNUMBER(OFFSET('Sanitation Data'!$H$7,0,10*ROW('Sanitation Data'!H153)))),OFFSET('Sanitation Data'!$H$7,0,10*ROW('Sanitation Data'!H153)),NA())))</f>
        <v>#N/A</v>
      </c>
      <c r="AW159" s="253" t="e">
        <f ca="true">+IF(AND(ISNUMBER(OFFSET('Sanitation Data'!$H$11,0,10*ROW('Sanitation Data'!H153))),DL159="Yes"),OFFSET('Sanitation Data'!$H$11,0,10*ROW('Sanitation Data'!H153)),IF(AND(ISNUMBER(OFFSET('Sanitation Data'!$H$11,0,10*ROW('Sanitation Data'!H153))),DL159="No",ISNUMBER(OFFSET('Sanitation Data'!$H$11,0,10*ROW('Sanitation Data'!H153)))),CONCATENATE("[",ROUND(OFFSET('Sanitation Data'!$H$11,0,10*ROW('Sanitation Data'!H153)),0),"]"),IF(AND(ISNUMBER(OFFSET('Sanitation Data'!$H$11,0,10*ROW('Sanitation Data'!H153))),DL159="",ISNUMBER(OFFSET('Sanitation Data'!$H$11,0,10*ROW('Sanitation Data'!H153)))),OFFSET('Sanitation Data'!$H$11,0,10*ROW('Sanitation Data'!H153)),NA())))</f>
        <v>#N/A</v>
      </c>
      <c r="AX159" s="253" t="e">
        <f ca="true">+IF(AND(ISNUMBER(OFFSET('Sanitation Data'!$H$12,0,10*ROW('Sanitation Data'!H153))),DM159="Yes"),OFFSET('Sanitation Data'!$H$12,0,10*ROW('Sanitation Data'!H153)),IF(AND(ISNUMBER(OFFSET('Sanitation Data'!$H$12,0,10*ROW('Sanitation Data'!H153))),DM159="No",ISNUMBER(OFFSET('Sanitation Data'!$H$12,0,10*ROW('Sanitation Data'!H153)))),CONCATENATE("[",ROUND(OFFSET('Sanitation Data'!$H$12,0,10*ROW('Sanitation Data'!H153)),0),"]"),IF(AND(ISNUMBER(OFFSET('Sanitation Data'!$H$12,0,10*ROW('Sanitation Data'!H153))),DM159="",ISNUMBER(OFFSET('Sanitation Data'!$H$12,0,10*ROW('Sanitation Data'!H153)))),OFFSET('Sanitation Data'!$H$12,0,10*ROW('Sanitation Data'!H153)),NA())))</f>
        <v>#N/A</v>
      </c>
      <c r="AY159" s="253" t="e">
        <f ca="true">+IF(AND(ISNUMBER(OFFSET('Sanitation Data'!$H$13,0,10*ROW('Sanitation Data'!H153))),DN159="Yes"),OFFSET('Sanitation Data'!$H$13,0,10*ROW('Sanitation Data'!H153)),IF(AND(ISNUMBER(OFFSET('Sanitation Data'!$H$13,0,10*ROW('Sanitation Data'!H153))),DN159="No",ISNUMBER(OFFSET('Sanitation Data'!$H$13,0,10*ROW('Sanitation Data'!H153)))),CONCATENATE("[",ROUND(OFFSET('Sanitation Data'!$H$13,0,10*ROW('Sanitation Data'!H153)),0),"]"),IF(AND(ISNUMBER(OFFSET('Sanitation Data'!$H$13,0,10*ROW('Sanitation Data'!H153))),DN159="",ISNUMBER(OFFSET('Sanitation Data'!$H$13,0,10*ROW('Sanitation Data'!H153)))),OFFSET('Sanitation Data'!$H$13,0,10*ROW('Sanitation Data'!H153)),NA())))</f>
        <v>#N/A</v>
      </c>
      <c r="AZ159" s="254" t="e">
        <f ca="true">+IF(AND(ISNUMBER(OFFSET('Hygiene Data'!$C$6,0,10*ROW('Hygiene Data'!C153))),DO159="Yes"),OFFSET('Hygiene Data'!$C$6,0,10*ROW('Hygiene Data'!C153)),IF(AND(ISNUMBER(OFFSET('Hygiene Data'!$C$6,0,10*ROW('Hygiene Data'!C153))),DO159="No",ISNUMBER(OFFSET('Hygiene Data'!$C$6,0,10*ROW('Hygiene Data'!C153)))),CONCATENATE("[",ROUND(OFFSET('Hygiene Data'!$C$6,0,10*ROW('Hygiene Data'!C153)),0),"]"),IF(AND(ISNUMBER(OFFSET('Hygiene Data'!$C$6,0,10*ROW('Hygiene Data'!C153))),DO159="",ISNUMBER(OFFSET('Hygiene Data'!$C$6,0,10*ROW('Hygiene Data'!C153)))),OFFSET('Hygiene Data'!$C$6,0,10*ROW('Hygiene Data'!C153)),NA())))</f>
        <v>#N/A</v>
      </c>
      <c r="BA159" s="254" t="e">
        <f ca="true">+IF(AND(ISNUMBER(OFFSET('Hygiene Data'!$C$8,0,10*ROW('Hygiene Data'!C153))),DP159="Yes"),OFFSET('Hygiene Data'!$C$8,0,10*ROW('Hygiene Data'!C153)),IF(AND(ISNUMBER(OFFSET('Hygiene Data'!$C$8,0,10*ROW('Hygiene Data'!C153))),DP159="No",ISNUMBER(OFFSET('Hygiene Data'!$C$8,0,10*ROW('Hygiene Data'!C153)))),CONCATENATE("[",ROUND(OFFSET('Hygiene Data'!$C$8,0,10*ROW('Hygiene Data'!C153)),0),"]"),IF(AND(ISNUMBER(OFFSET('Hygiene Data'!$C$8,0,10*ROW('Hygiene Data'!C153))),DP159="",ISNUMBER(OFFSET('Hygiene Data'!$C$8,0,10*ROW('Hygiene Data'!C153)))),OFFSET('Hygiene Data'!$C$8,0,10*ROW('Hygiene Data'!C153)),NA())))</f>
        <v>#N/A</v>
      </c>
      <c r="BB159" s="254" t="e">
        <f ca="true">+IF(AND(ISNUMBER(OFFSET('Hygiene Data'!$C$10,0,10*ROW('Hygiene Data'!C153))),DQ159="Yes"),OFFSET('Hygiene Data'!$C$10,0,10*ROW('Hygiene Data'!C153)),IF(AND(ISNUMBER(OFFSET('Hygiene Data'!$C$10,0,10*ROW('Hygiene Data'!C153))),DQ159="No",ISNUMBER(OFFSET('Hygiene Data'!$C$10,0,10*ROW('Hygiene Data'!C153)))),CONCATENATE("[",ROUND(OFFSET('Hygiene Data'!$C$10,0,10*ROW('Hygiene Data'!C153)),0),"]"),IF(AND(ISNUMBER(OFFSET('Hygiene Data'!$C$10,0,10*ROW('Hygiene Data'!C153))),DQ159="",ISNUMBER(OFFSET('Hygiene Data'!$C$10,0,10*ROW('Hygiene Data'!C153)))),OFFSET('Hygiene Data'!$C$10,0,10*ROW('Hygiene Data'!C153)),NA())))</f>
        <v>#N/A</v>
      </c>
      <c r="BC159" s="254" t="e">
        <f ca="true">+IF(AND(ISNUMBER(OFFSET('Hygiene Data'!$D$6,0,10*ROW('Hygiene Data'!D153))),DR159="Yes"),OFFSET('Hygiene Data'!$D$6,0,10*ROW('Hygiene Data'!D153)),IF(AND(ISNUMBER(OFFSET('Hygiene Data'!$D$6,0,10*ROW('Hygiene Data'!D153))),DR159="No",ISNUMBER(OFFSET('Hygiene Data'!$D$6,0,10*ROW('Hygiene Data'!D153)))),CONCATENATE("[",ROUND(OFFSET('Hygiene Data'!$D$6,0,10*ROW('Hygiene Data'!D153)),0),"]"),IF(AND(ISNUMBER(OFFSET('Hygiene Data'!$D$6,0,10*ROW('Hygiene Data'!D153))),DR159="",ISNUMBER(OFFSET('Hygiene Data'!$D$6,0,10*ROW('Hygiene Data'!D153)))),OFFSET('Hygiene Data'!$D$6,0,10*ROW('Hygiene Data'!D153)),NA())))</f>
        <v>#N/A</v>
      </c>
      <c r="BD159" s="254" t="e">
        <f ca="true">+IF(AND(ISNUMBER(OFFSET('Hygiene Data'!$D$8,0,10*ROW('Hygiene Data'!D153))),DS159="Yes"),OFFSET('Hygiene Data'!$D$8,0,10*ROW('Hygiene Data'!D153)),IF(AND(ISNUMBER(OFFSET('Hygiene Data'!$D$8,0,10*ROW('Hygiene Data'!D153))),DS159="No",ISNUMBER(OFFSET('Hygiene Data'!$D$8,0,10*ROW('Hygiene Data'!D153)))),CONCATENATE("[",ROUND(OFFSET('Hygiene Data'!$D$8,0,10*ROW('Hygiene Data'!D153)),0),"]"),IF(AND(ISNUMBER(OFFSET('Hygiene Data'!$D$8,0,10*ROW('Hygiene Data'!D153))),DS159="",ISNUMBER(OFFSET('Hygiene Data'!$D$8,0,10*ROW('Hygiene Data'!D153)))),OFFSET('Hygiene Data'!$D$8,0,10*ROW('Hygiene Data'!D153)),NA())))</f>
        <v>#N/A</v>
      </c>
      <c r="BE159" s="254" t="e">
        <f ca="true">+IF(AND(ISNUMBER(OFFSET('Hygiene Data'!$D$10,0,10*ROW('Hygiene Data'!D153))),DT159="Yes"),OFFSET('Hygiene Data'!$D$10,0,10*ROW('Hygiene Data'!D153)),IF(AND(ISNUMBER(OFFSET('Hygiene Data'!$D$10,0,10*ROW('Hygiene Data'!D153))),DT159="No",ISNUMBER(OFFSET('Hygiene Data'!$D$10,0,10*ROW('Hygiene Data'!D153)))),CONCATENATE("[",ROUND(OFFSET('Hygiene Data'!$D$10,0,10*ROW('Hygiene Data'!D153)),0),"]"),IF(AND(ISNUMBER(OFFSET('Hygiene Data'!$D$10,0,10*ROW('Hygiene Data'!D153))),DT159="",ISNUMBER(OFFSET('Hygiene Data'!$D$10,0,10*ROW('Hygiene Data'!D153)))),OFFSET('Hygiene Data'!$D$10,0,10*ROW('Hygiene Data'!D153)),NA())))</f>
        <v>#N/A</v>
      </c>
      <c r="BF159" s="254" t="e">
        <f ca="true">+IF(AND(ISNUMBER(OFFSET('Hygiene Data'!$E$6,0,10*ROW('Hygiene Data'!E153))),DU159="Yes"),OFFSET('Hygiene Data'!$E$6,0,10*ROW('Hygiene Data'!E153)),IF(AND(ISNUMBER(OFFSET('Hygiene Data'!$E$6,0,10*ROW('Hygiene Data'!E153))),DU159="No",ISNUMBER(OFFSET('Hygiene Data'!$E$6,0,10*ROW('Hygiene Data'!E153)))),CONCATENATE("[",ROUND(OFFSET('Hygiene Data'!$E$6,0,10*ROW('Hygiene Data'!E153)),0),"]"),IF(AND(ISNUMBER(OFFSET('Hygiene Data'!$E$6,0,10*ROW('Hygiene Data'!E153))),DU159="",ISNUMBER(OFFSET('Hygiene Data'!$E$6,0,10*ROW('Hygiene Data'!E153)))),OFFSET('Hygiene Data'!$E$6,0,10*ROW('Hygiene Data'!E153)),NA())))</f>
        <v>#N/A</v>
      </c>
      <c r="BG159" s="254" t="e">
        <f ca="true">+IF(AND(ISNUMBER(OFFSET('Hygiene Data'!$E$8,0,10*ROW('Hygiene Data'!E153))),DV159="Yes"),OFFSET('Hygiene Data'!$E$8,0,10*ROW('Hygiene Data'!E153)),IF(AND(ISNUMBER(OFFSET('Hygiene Data'!$E$8,0,10*ROW('Hygiene Data'!E153))),DV159="No",ISNUMBER(OFFSET('Hygiene Data'!$E$8,0,10*ROW('Hygiene Data'!E153)))),CONCATENATE("[",ROUND(OFFSET('Hygiene Data'!$E$8,0,10*ROW('Hygiene Data'!E153)),0),"]"),IF(AND(ISNUMBER(OFFSET('Hygiene Data'!$E$8,0,10*ROW('Hygiene Data'!E153))),DV159="",ISNUMBER(OFFSET('Hygiene Data'!$E$8,0,10*ROW('Hygiene Data'!E153)))),OFFSET('Hygiene Data'!$E$8,0,10*ROW('Hygiene Data'!E153)),NA())))</f>
        <v>#N/A</v>
      </c>
      <c r="BH159" s="254" t="e">
        <f ca="true">+IF(AND(ISNUMBER(OFFSET('Hygiene Data'!$E$10,0,10*ROW('Hygiene Data'!E153))),DW159="Yes"),OFFSET('Hygiene Data'!$E$10,0,10*ROW('Hygiene Data'!E153)),IF(AND(ISNUMBER(OFFSET('Hygiene Data'!$E$10,0,10*ROW('Hygiene Data'!E153))),DW159="No",ISNUMBER(OFFSET('Hygiene Data'!$E$10,0,10*ROW('Hygiene Data'!E153)))),CONCATENATE("[",ROUND(OFFSET('Hygiene Data'!$E$10,0,10*ROW('Hygiene Data'!E153)),0),"]"),IF(AND(ISNUMBER(OFFSET('Hygiene Data'!$E$10,0,10*ROW('Hygiene Data'!E153))),DW159="",ISNUMBER(OFFSET('Hygiene Data'!$E$10,0,10*ROW('Hygiene Data'!E153)))),OFFSET('Hygiene Data'!$E$10,0,10*ROW('Hygiene Data'!E153)),NA())))</f>
        <v>#N/A</v>
      </c>
      <c r="BI159" s="254" t="e">
        <f ca="true">+IF(AND(ISNUMBER(OFFSET('Hygiene Data'!$F$6,0,10*ROW('Hygiene Data'!F153))),DX159="Yes"),OFFSET('Hygiene Data'!$F$6,0,10*ROW('Hygiene Data'!F153)),IF(AND(ISNUMBER(OFFSET('Hygiene Data'!$F$6,0,10*ROW('Hygiene Data'!F153))),DX159="No",ISNUMBER(OFFSET('Hygiene Data'!$F$6,0,10*ROW('Hygiene Data'!F153)))),CONCATENATE("[",ROUND(OFFSET('Hygiene Data'!$F$6,0,10*ROW('Hygiene Data'!F153)),0),"]"),IF(AND(ISNUMBER(OFFSET('Hygiene Data'!$F$6,0,10*ROW('Hygiene Data'!F153))),DX159="",ISNUMBER(OFFSET('Hygiene Data'!$F$6,0,10*ROW('Hygiene Data'!F153)))),OFFSET('Hygiene Data'!$F$6,0,10*ROW('Hygiene Data'!F153)),NA())))</f>
        <v>#N/A</v>
      </c>
      <c r="BJ159" s="254" t="e">
        <f ca="true">+IF(AND(ISNUMBER(OFFSET('Hygiene Data'!$F$8,0,10*ROW('Hygiene Data'!F153))),DY159="Yes"),OFFSET('Hygiene Data'!$F$8,0,10*ROW('Hygiene Data'!F153)),IF(AND(ISNUMBER(OFFSET('Hygiene Data'!$F$8,0,10*ROW('Hygiene Data'!F153))),DY159="No",ISNUMBER(OFFSET('Hygiene Data'!$F$8,0,10*ROW('Hygiene Data'!F153)))),CONCATENATE("[",ROUND(OFFSET('Hygiene Data'!$F$8,0,10*ROW('Hygiene Data'!F153)),0),"]"),IF(AND(ISNUMBER(OFFSET('Hygiene Data'!$F$8,0,10*ROW('Hygiene Data'!F153))),DY159="",ISNUMBER(OFFSET('Hygiene Data'!$F$8,0,10*ROW('Hygiene Data'!F153)))),OFFSET('Hygiene Data'!$F$8,0,10*ROW('Hygiene Data'!F153)),NA())))</f>
        <v>#N/A</v>
      </c>
      <c r="BK159" s="254" t="e">
        <f ca="true">+IF(AND(ISNUMBER(OFFSET('Hygiene Data'!$F$10,0,10*ROW('Hygiene Data'!F153))),DZ159="Yes"),OFFSET('Hygiene Data'!$F$10,0,10*ROW('Hygiene Data'!F153)),IF(AND(ISNUMBER(OFFSET('Hygiene Data'!$F$10,0,10*ROW('Hygiene Data'!F153))),DZ159="No",ISNUMBER(OFFSET('Hygiene Data'!$F$10,0,10*ROW('Hygiene Data'!F153)))),CONCATENATE("[",ROUND(OFFSET('Hygiene Data'!$F$10,0,10*ROW('Hygiene Data'!F153)),0),"]"),IF(AND(ISNUMBER(OFFSET('Hygiene Data'!$F$10,0,10*ROW('Hygiene Data'!F153))),DZ159="",ISNUMBER(OFFSET('Hygiene Data'!$F$10,0,10*ROW('Hygiene Data'!F153)))),OFFSET('Hygiene Data'!$F$10,0,10*ROW('Hygiene Data'!F153)),NA())))</f>
        <v>#N/A</v>
      </c>
      <c r="BL159" s="254" t="e">
        <f ca="true">+IF(AND(ISNUMBER(OFFSET('Hygiene Data'!$G$6,0,10*ROW('Hygiene Data'!G153))),EA159="Yes"),OFFSET('Hygiene Data'!$G$6,0,10*ROW('Hygiene Data'!G153)),IF(AND(ISNUMBER(OFFSET('Hygiene Data'!$G$6,0,10*ROW('Hygiene Data'!G153))),EA159="No",ISNUMBER(OFFSET('Hygiene Data'!$G$6,0,10*ROW('Hygiene Data'!G153)))),CONCATENATE("[",ROUND(OFFSET('Hygiene Data'!$G$6,0,10*ROW('Hygiene Data'!G153)),0),"]"),IF(AND(ISNUMBER(OFFSET('Hygiene Data'!$G$6,0,10*ROW('Hygiene Data'!G153))),EA159="",ISNUMBER(OFFSET('Hygiene Data'!$G$6,0,10*ROW('Hygiene Data'!G153)))),OFFSET('Hygiene Data'!$G$6,0,10*ROW('Hygiene Data'!G153)),NA())))</f>
        <v>#N/A</v>
      </c>
      <c r="BM159" s="254" t="e">
        <f ca="true">+IF(AND(ISNUMBER(OFFSET('Hygiene Data'!$G$8,0,10*ROW('Hygiene Data'!G153))),EB159="Yes"),OFFSET('Hygiene Data'!$G$8,0,10*ROW('Hygiene Data'!G153)),IF(AND(ISNUMBER(OFFSET('Hygiene Data'!$G$8,0,10*ROW('Hygiene Data'!G153))),EB159="No",ISNUMBER(OFFSET('Hygiene Data'!$G$8,0,10*ROW('Hygiene Data'!G153)))),CONCATENATE("[",ROUND(OFFSET('Hygiene Data'!$G$8,0,10*ROW('Hygiene Data'!G153)),0),"]"),IF(AND(ISNUMBER(OFFSET('Hygiene Data'!$G$8,0,10*ROW('Hygiene Data'!G153))),EB159="",ISNUMBER(OFFSET('Hygiene Data'!$G$8,0,10*ROW('Hygiene Data'!G153)))),OFFSET('Hygiene Data'!$G$8,0,10*ROW('Hygiene Data'!G153)),NA())))</f>
        <v>#N/A</v>
      </c>
      <c r="BN159" s="254" t="e">
        <f ca="true">+IF(AND(ISNUMBER(OFFSET('Hygiene Data'!$G$10,0,10*ROW('Hygiene Data'!G153))),EC159="Yes"),OFFSET('Hygiene Data'!$G$10,0,10*ROW('Hygiene Data'!G153)),IF(AND(ISNUMBER(OFFSET('Hygiene Data'!$G$10,0,10*ROW('Hygiene Data'!G153))),EC159="No",ISNUMBER(OFFSET('Hygiene Data'!$G$10,0,10*ROW('Hygiene Data'!G153)))),CONCATENATE("[",ROUND(OFFSET('Hygiene Data'!$G$10,0,10*ROW('Hygiene Data'!G153)),0),"]"),IF(AND(ISNUMBER(OFFSET('Hygiene Data'!$G$10,0,10*ROW('Hygiene Data'!G153))),EC159="",ISNUMBER(OFFSET('Hygiene Data'!$G$10,0,10*ROW('Hygiene Data'!G153)))),OFFSET('Hygiene Data'!$G$10,0,10*ROW('Hygiene Data'!G153)),NA())))</f>
        <v>#N/A</v>
      </c>
      <c r="BO159" s="254" t="e">
        <f ca="true">+IF(AND(ISNUMBER(OFFSET('Hygiene Data'!$H$6,0,10*ROW('Hygiene Data'!H153))),ED159="Yes"),OFFSET('Hygiene Data'!$H$6,0,10*ROW('Hygiene Data'!H153)),IF(AND(ISNUMBER(OFFSET('Hygiene Data'!$H$6,0,10*ROW('Hygiene Data'!H153))),ED159="No",ISNUMBER(OFFSET('Hygiene Data'!$H$6,0,10*ROW('Hygiene Data'!H153)))),CONCATENATE("[",ROUND(OFFSET('Hygiene Data'!$H$6,0,10*ROW('Hygiene Data'!H153)),0),"]"),IF(AND(ISNUMBER(OFFSET('Hygiene Data'!$H$6,0,10*ROW('Hygiene Data'!H153))),ED159="",ISNUMBER(OFFSET('Hygiene Data'!$H$6,0,10*ROW('Hygiene Data'!H153)))),OFFSET('Hygiene Data'!$H$6,0,10*ROW('Hygiene Data'!H153)),NA())))</f>
        <v>#N/A</v>
      </c>
      <c r="BP159" s="254" t="e">
        <f ca="true">+IF(AND(ISNUMBER(OFFSET('Hygiene Data'!$H$8,0,10*ROW('Hygiene Data'!H153))),EE159="Yes"),OFFSET('Hygiene Data'!$H$8,0,10*ROW('Hygiene Data'!H153)),IF(AND(ISNUMBER(OFFSET('Hygiene Data'!$H$8,0,10*ROW('Hygiene Data'!H153))),EE159="No",ISNUMBER(OFFSET('Hygiene Data'!$H$8,0,10*ROW('Hygiene Data'!H153)))),CONCATENATE("[",ROUND(OFFSET('Hygiene Data'!$H$8,0,10*ROW('Hygiene Data'!H153)),0),"]"),IF(AND(ISNUMBER(OFFSET('Hygiene Data'!$H$8,0,10*ROW('Hygiene Data'!H153))),EE159="",ISNUMBER(OFFSET('Hygiene Data'!$H$8,0,10*ROW('Hygiene Data'!H153)))),OFFSET('Hygiene Data'!$H$8,0,10*ROW('Hygiene Data'!H153)),NA())))</f>
        <v>#N/A</v>
      </c>
      <c r="BQ159" s="254" t="e">
        <f ca="true">+IF(AND(ISNUMBER(OFFSET('Hygiene Data'!$H$10,0,10*ROW('Hygiene Data'!H153))),EF159="Yes"),OFFSET('Hygiene Data'!$H$10,0,10*ROW('Hygiene Data'!H153)),IF(AND(ISNUMBER(OFFSET('Hygiene Data'!$H$10,0,10*ROW('Hygiene Data'!H153))),EF159="No",ISNUMBER(OFFSET('Hygiene Data'!$H$10,0,10*ROW('Hygiene Data'!H153)))),CONCATENATE("[",ROUND(OFFSET('Hygiene Data'!$H$10,0,10*ROW('Hygiene Data'!H153)),0),"]"),IF(AND(ISNUMBER(OFFSET('Hygiene Data'!$H$10,0,10*ROW('Hygiene Data'!H153))),EF159="",ISNUMBER(OFFSET('Hygiene Data'!$H$10,0,10*ROW('Hygiene Data'!H153)))),OFFSET('Hygiene Data'!$H$10,0,10*ROW('Hygiene Data'!H153)),NA())))</f>
        <v>#N/A</v>
      </c>
      <c r="BS159" s="36" t="str">
        <f ca="true">+IF(OFFSET('Water Data'!$C$28,0,10*ROW('Water Data'!C153))="","",OFFSET('Water Data'!$C$28,0,10*ROW('Water Data'!C153)))</f>
        <v/>
      </c>
      <c r="BT159" s="36" t="str">
        <f ca="true">+IF(OFFSET('Water Data'!$C$29,0,10*ROW('Water Data'!C153))="","",OFFSET('Water Data'!$C$29,0,10*ROW('Water Data'!C153)))</f>
        <v/>
      </c>
      <c r="BU159" s="36" t="str">
        <f ca="true">+IF(OFFSET('Water Data'!$C$30,0,10*ROW('Water Data'!C153))="","",OFFSET('Water Data'!$C$30,0,10*ROW('Water Data'!C153)))</f>
        <v/>
      </c>
      <c r="BV159" s="36" t="str">
        <f ca="true">+IF(OFFSET('Water Data'!$D$28,0,10*ROW('Water Data'!D153))="","",OFFSET('Water Data'!$D$28,0,10*ROW('Water Data'!D153)))</f>
        <v/>
      </c>
      <c r="BW159" s="36" t="str">
        <f ca="true">+IF(OFFSET('Water Data'!$D$29,0,10*ROW('Water Data'!D153))="","",OFFSET('Water Data'!$D$29,0,10*ROW('Water Data'!D153)))</f>
        <v/>
      </c>
      <c r="BX159" s="36" t="str">
        <f ca="true">+IF(OFFSET('Water Data'!$D$30,0,10*ROW('Water Data'!D153))="","",OFFSET('Water Data'!$D$30,0,10*ROW('Water Data'!D153)))</f>
        <v/>
      </c>
      <c r="BY159" s="36" t="str">
        <f ca="true">+IF(OFFSET('Water Data'!$E$28,0,10*ROW('Water Data'!E153))="","",OFFSET('Water Data'!$E$28,0,10*ROW('Water Data'!E153)))</f>
        <v/>
      </c>
      <c r="BZ159" s="36" t="str">
        <f ca="true">+IF(OFFSET('Water Data'!$E$29,0,10*ROW('Water Data'!E153))="","",OFFSET('Water Data'!$E$29,0,10*ROW('Water Data'!E153)))</f>
        <v/>
      </c>
      <c r="CA159" s="36" t="str">
        <f ca="true">+IF(OFFSET('Water Data'!$E$30,0,10*ROW('Water Data'!E153))="","",OFFSET('Water Data'!$E$30,0,10*ROW('Water Data'!E153)))</f>
        <v/>
      </c>
      <c r="CB159" s="36" t="str">
        <f ca="true">+IF(OFFSET('Water Data'!$F$28,0,10*ROW('Water Data'!F153))="","",OFFSET('Water Data'!$F$28,0,10*ROW('Water Data'!F153)))</f>
        <v/>
      </c>
      <c r="CC159" s="36" t="str">
        <f ca="true">+IF(OFFSET('Water Data'!$F$29,0,10*ROW('Water Data'!F153))="","",OFFSET('Water Data'!$F$29,0,10*ROW('Water Data'!F153)))</f>
        <v/>
      </c>
      <c r="CD159" s="36" t="str">
        <f ca="true">+IF(OFFSET('Water Data'!$F$30,0,10*ROW('Water Data'!F153))="","",OFFSET('Water Data'!$F$30,0,10*ROW('Water Data'!F153)))</f>
        <v/>
      </c>
      <c r="CE159" s="36" t="str">
        <f ca="true">+IF(OFFSET('Water Data'!$G$28,0,10*ROW('Water Data'!G153))="","",OFFSET('Water Data'!$G$28,0,10*ROW('Water Data'!G153)))</f>
        <v/>
      </c>
      <c r="CF159" s="36" t="str">
        <f ca="true">+IF(OFFSET('Water Data'!$G$29,0,10*ROW('Water Data'!G153))="","",OFFSET('Water Data'!$G$29,0,10*ROW('Water Data'!G153)))</f>
        <v/>
      </c>
      <c r="CG159" s="36" t="str">
        <f ca="true">+IF(OFFSET('Water Data'!$G$30,0,10*ROW('Water Data'!G153))="","",OFFSET('Water Data'!$G$30,0,10*ROW('Water Data'!G153)))</f>
        <v/>
      </c>
      <c r="CH159" s="36" t="str">
        <f ca="true">+IF(OFFSET('Water Data'!$H$28,0,10*ROW('Water Data'!H153))="","",OFFSET('Water Data'!$H$28,0,10*ROW('Water Data'!H153)))</f>
        <v/>
      </c>
      <c r="CI159" s="36" t="str">
        <f ca="true">+IF(OFFSET('Water Data'!$H$29,0,10*ROW('Water Data'!H153))="","",OFFSET('Water Data'!$H$29,0,10*ROW('Water Data'!H153)))</f>
        <v/>
      </c>
      <c r="CJ159" s="36" t="str">
        <f ca="true">+IF(OFFSET('Water Data'!$H$30,0,10*ROW('Water Data'!H153))="","",OFFSET('Water Data'!$H$30,0,10*ROW('Water Data'!H153)))</f>
        <v/>
      </c>
      <c r="CK159" s="36" t="str">
        <f ca="true">+IF(OFFSET('Sanitation Data'!$C$29,0,10*ROW('Sanitation Data'!C153))="","",OFFSET('Sanitation Data'!$C$29,0,10*ROW('Sanitation Data'!C153)))</f>
        <v/>
      </c>
      <c r="CL159" s="36" t="str">
        <f ca="true">+IF(OFFSET('Sanitation Data'!$C$30,0,10*ROW('Sanitation Data'!C153))="","",OFFSET('Sanitation Data'!$C$30,0,10*ROW('Sanitation Data'!C153)))</f>
        <v/>
      </c>
      <c r="CM159" s="36" t="str">
        <f ca="true">+IF(OFFSET('Sanitation Data'!$C$31,0,10*ROW('Sanitation Data'!C153))="","",OFFSET('Sanitation Data'!$C$31,0,10*ROW('Sanitation Data'!C153)))</f>
        <v/>
      </c>
      <c r="CN159" s="36" t="str">
        <f ca="true">+IF(OFFSET('Sanitation Data'!$C$32,0,10*ROW('Sanitation Data'!C153))="","",OFFSET('Sanitation Data'!$C$32,0,10*ROW('Sanitation Data'!C153)))</f>
        <v/>
      </c>
      <c r="CO159" s="36" t="str">
        <f ca="true">+IF(OFFSET('Sanitation Data'!$C$33,0,10*ROW('Sanitation Data'!C153))="","",OFFSET('Sanitation Data'!$C$33,0,10*ROW('Sanitation Data'!C153)))</f>
        <v/>
      </c>
      <c r="CP159" s="36" t="str">
        <f ca="true">+IF(OFFSET('Sanitation Data'!$D$29,0,10*ROW('Sanitation Data'!D153))="","",OFFSET('Sanitation Data'!$D$29,0,10*ROW('Sanitation Data'!D153)))</f>
        <v/>
      </c>
      <c r="CQ159" s="36" t="str">
        <f ca="true">+IF(OFFSET('Sanitation Data'!$D$30,0,10*ROW('Sanitation Data'!D153))="","",OFFSET('Sanitation Data'!$D$30,0,10*ROW('Sanitation Data'!D153)))</f>
        <v/>
      </c>
      <c r="CR159" s="36" t="str">
        <f ca="true">+IF(OFFSET('Sanitation Data'!$D$31,0,10*ROW('Sanitation Data'!D153))="","",OFFSET('Sanitation Data'!$D$31,0,10*ROW('Sanitation Data'!D153)))</f>
        <v/>
      </c>
      <c r="CS159" s="36" t="str">
        <f ca="true">+IF(OFFSET('Sanitation Data'!$D$32,0,10*ROW('Sanitation Data'!D153))="","",OFFSET('Sanitation Data'!$D$32,0,10*ROW('Sanitation Data'!D153)))</f>
        <v/>
      </c>
      <c r="CT159" s="36" t="str">
        <f ca="true">+IF(OFFSET('Sanitation Data'!$D$33,0,10*ROW('Sanitation Data'!D153))="","",OFFSET('Sanitation Data'!$D$33,0,10*ROW('Sanitation Data'!D153)))</f>
        <v/>
      </c>
      <c r="CU159" s="36" t="str">
        <f ca="true">+IF(OFFSET('Sanitation Data'!$E$29,0,10*ROW('Sanitation Data'!E153))="","",OFFSET('Sanitation Data'!$E$29,0,10*ROW('Sanitation Data'!E153)))</f>
        <v/>
      </c>
      <c r="CV159" s="36" t="str">
        <f ca="true">+IF(OFFSET('Sanitation Data'!$E$30,0,10*ROW('Sanitation Data'!E153))="","",OFFSET('Sanitation Data'!$E$30,0,10*ROW('Sanitation Data'!E153)))</f>
        <v/>
      </c>
      <c r="CW159" s="36" t="str">
        <f ca="true">+IF(OFFSET('Sanitation Data'!$E$31,0,10*ROW('Sanitation Data'!E153))="","",OFFSET('Sanitation Data'!$E$31,0,10*ROW('Sanitation Data'!E153)))</f>
        <v/>
      </c>
      <c r="CX159" s="36" t="str">
        <f ca="true">+IF(OFFSET('Sanitation Data'!$E$32,0,10*ROW('Sanitation Data'!E153))="","",OFFSET('Sanitation Data'!$E$32,0,10*ROW('Sanitation Data'!E153)))</f>
        <v/>
      </c>
      <c r="CY159" s="36" t="str">
        <f ca="true">+IF(OFFSET('Sanitation Data'!$E$33,0,10*ROW('Sanitation Data'!E153))="","",OFFSET('Sanitation Data'!$E$33,0,10*ROW('Sanitation Data'!E153)))</f>
        <v/>
      </c>
      <c r="CZ159" s="36" t="str">
        <f ca="true">+IF(OFFSET('Sanitation Data'!$F$29,0,10*ROW('Sanitation Data'!F153))="","",OFFSET('Sanitation Data'!$F$29,0,10*ROW('Sanitation Data'!F153)))</f>
        <v/>
      </c>
      <c r="DA159" s="36" t="str">
        <f ca="true">+IF(OFFSET('Sanitation Data'!$F$30,0,10*ROW('Sanitation Data'!F153))="","",OFFSET('Sanitation Data'!$F$30,0,10*ROW('Sanitation Data'!F153)))</f>
        <v/>
      </c>
      <c r="DB159" s="36" t="str">
        <f ca="true">+IF(OFFSET('Sanitation Data'!$F$31,0,10*ROW('Sanitation Data'!F153))="","",OFFSET('Sanitation Data'!$F$31,0,10*ROW('Sanitation Data'!F153)))</f>
        <v/>
      </c>
      <c r="DC159" s="36" t="str">
        <f ca="true">+IF(OFFSET('Sanitation Data'!$F$32,0,10*ROW('Sanitation Data'!F153))="","",OFFSET('Sanitation Data'!$F$32,0,10*ROW('Sanitation Data'!F153)))</f>
        <v/>
      </c>
      <c r="DD159" s="36" t="str">
        <f ca="true">+IF(OFFSET('Sanitation Data'!$F$33,0,10*ROW('Sanitation Data'!F153))="","",OFFSET('Sanitation Data'!$F$33,0,10*ROW('Sanitation Data'!F153)))</f>
        <v/>
      </c>
      <c r="DE159" s="36" t="str">
        <f ca="true">+IF(OFFSET('Sanitation Data'!$G$29,0,10*ROW('Sanitation Data'!G153))="","",OFFSET('Sanitation Data'!$G$29,0,10*ROW('Sanitation Data'!G153)))</f>
        <v/>
      </c>
      <c r="DF159" s="36" t="str">
        <f ca="true">+IF(OFFSET('Sanitation Data'!$G$30,0,10*ROW('Sanitation Data'!G153))="","",OFFSET('Sanitation Data'!$G$30,0,10*ROW('Sanitation Data'!G153)))</f>
        <v/>
      </c>
      <c r="DG159" s="36" t="str">
        <f ca="true">+IF(OFFSET('Sanitation Data'!$G$31,0,10*ROW('Sanitation Data'!G153))="","",OFFSET('Sanitation Data'!$G$31,0,10*ROW('Sanitation Data'!G153)))</f>
        <v/>
      </c>
      <c r="DH159" s="36" t="str">
        <f ca="true">+IF(OFFSET('Sanitation Data'!$G$32,0,10*ROW('Sanitation Data'!G153))="","",OFFSET('Sanitation Data'!$G$32,0,10*ROW('Sanitation Data'!G153)))</f>
        <v/>
      </c>
      <c r="DI159" s="36" t="str">
        <f ca="true">+IF(OFFSET('Sanitation Data'!$G$33,0,10*ROW('Sanitation Data'!G153))="","",OFFSET('Sanitation Data'!$G$33,0,10*ROW('Sanitation Data'!G153)))</f>
        <v/>
      </c>
      <c r="DJ159" s="36" t="str">
        <f ca="true">+IF(OFFSET('Sanitation Data'!$H$29,0,10*ROW('Sanitation Data'!H153))="","",OFFSET('Sanitation Data'!$H$29,0,10*ROW('Sanitation Data'!H153)))</f>
        <v/>
      </c>
      <c r="DK159" s="36" t="str">
        <f ca="true">+IF(OFFSET('Sanitation Data'!$H$30,0,10*ROW('Sanitation Data'!H153))="","",OFFSET('Sanitation Data'!$H$30,0,10*ROW('Sanitation Data'!H153)))</f>
        <v/>
      </c>
      <c r="DL159" s="36" t="str">
        <f ca="true">+IF(OFFSET('Sanitation Data'!$H$31,0,10*ROW('Sanitation Data'!H153))="","",OFFSET('Sanitation Data'!$H$31,0,10*ROW('Sanitation Data'!H153)))</f>
        <v/>
      </c>
      <c r="DM159" s="36" t="str">
        <f ca="true">+IF(OFFSET('Sanitation Data'!$H$32,0,10*ROW('Sanitation Data'!H153))="","",OFFSET('Sanitation Data'!$H$32,0,10*ROW('Sanitation Data'!H153)))</f>
        <v/>
      </c>
      <c r="DN159" s="36" t="str">
        <f ca="true">+IF(OFFSET('Sanitation Data'!$H$33,0,10*ROW('Sanitation Data'!H153))="","",OFFSET('Sanitation Data'!$H$33,0,10*ROW('Sanitation Data'!H153)))</f>
        <v/>
      </c>
      <c r="DO159" s="36" t="str">
        <f ca="true">+IF(OFFSET('Hygiene Data'!$C$12,0,10*ROW('Hygiene Data'!C153))="","",OFFSET('Hygiene Data'!$C$12,0,10*ROW('Hygiene Data'!C153)))</f>
        <v/>
      </c>
      <c r="DP159" s="36" t="str">
        <f ca="true">+IF(OFFSET('Hygiene Data'!$C$13,0,10*ROW('Hygiene Data'!C153))="","",OFFSET('Hygiene Data'!$C$13,0,10*ROW('Hygiene Data'!C153)))</f>
        <v/>
      </c>
      <c r="DQ159" s="36" t="str">
        <f ca="true">+IF(OFFSET('Hygiene Data'!$C$14,0,10*ROW('Hygiene Data'!C153))="","",OFFSET('Hygiene Data'!$C$14,0,10*ROW('Hygiene Data'!C153)))</f>
        <v/>
      </c>
      <c r="DR159" s="36" t="str">
        <f ca="true">+IF(OFFSET('Hygiene Data'!$D$12,0,10*ROW('Hygiene Data'!D153))="","",OFFSET('Hygiene Data'!$D$12,0,10*ROW('Hygiene Data'!D153)))</f>
        <v/>
      </c>
      <c r="DS159" s="36" t="str">
        <f ca="true">+IF(OFFSET('Hygiene Data'!$D$13,0,10*ROW('Hygiene Data'!D153))="","",OFFSET('Hygiene Data'!$D$13,0,10*ROW('Hygiene Data'!D153)))</f>
        <v/>
      </c>
      <c r="DT159" s="36" t="str">
        <f ca="true">+IF(OFFSET('Hygiene Data'!$D$14,0,10*ROW('Hygiene Data'!D153))="","",OFFSET('Hygiene Data'!$D$14,0,10*ROW('Hygiene Data'!D153)))</f>
        <v/>
      </c>
      <c r="DU159" s="36" t="str">
        <f ca="true">+IF(OFFSET('Hygiene Data'!$E$12,0,10*ROW('Hygiene Data'!E153))="","",OFFSET('Hygiene Data'!$E$12,0,10*ROW('Hygiene Data'!E153)))</f>
        <v/>
      </c>
      <c r="DV159" s="36" t="str">
        <f ca="true">+IF(OFFSET('Hygiene Data'!$E$13,0,10*ROW('Hygiene Data'!E153))="","",OFFSET('Hygiene Data'!$E$13,0,10*ROW('Hygiene Data'!E153)))</f>
        <v/>
      </c>
      <c r="DW159" s="36" t="str">
        <f ca="true">+IF(OFFSET('Hygiene Data'!$E$14,0,10*ROW('Hygiene Data'!E153))="","",OFFSET('Hygiene Data'!$E$14,0,10*ROW('Hygiene Data'!E153)))</f>
        <v/>
      </c>
      <c r="DX159" s="36" t="str">
        <f ca="true">+IF(OFFSET('Hygiene Data'!$F$12,0,10*ROW('Hygiene Data'!F153))="","",OFFSET('Hygiene Data'!$F$12,0,10*ROW('Hygiene Data'!F153)))</f>
        <v/>
      </c>
      <c r="DY159" s="36" t="str">
        <f ca="true">+IF(OFFSET('Hygiene Data'!$F$13,0,10*ROW('Hygiene Data'!F153))="","",OFFSET('Hygiene Data'!$F$13,0,10*ROW('Hygiene Data'!F153)))</f>
        <v/>
      </c>
      <c r="DZ159" s="36" t="str">
        <f ca="true">+IF(OFFSET('Hygiene Data'!$F$14,0,10*ROW('Hygiene Data'!F153))="","",OFFSET('Hygiene Data'!$F$14,0,10*ROW('Hygiene Data'!F153)))</f>
        <v/>
      </c>
      <c r="EA159" s="36" t="str">
        <f ca="true">+IF(OFFSET('Hygiene Data'!$G$12,0,10*ROW('Hygiene Data'!G153))="","",OFFSET('Hygiene Data'!$G$12,0,10*ROW('Hygiene Data'!G153)))</f>
        <v/>
      </c>
      <c r="EB159" s="36" t="str">
        <f ca="true">+IF(OFFSET('Hygiene Data'!$G$13,0,10*ROW('Hygiene Data'!G153))="","",OFFSET('Hygiene Data'!$G$13,0,10*ROW('Hygiene Data'!G153)))</f>
        <v/>
      </c>
      <c r="EC159" s="36" t="str">
        <f ca="true">+IF(OFFSET('Hygiene Data'!$G$14,0,10*ROW('Hygiene Data'!G153))="","",OFFSET('Hygiene Data'!$G$14,0,10*ROW('Hygiene Data'!G153)))</f>
        <v/>
      </c>
      <c r="ED159" s="36" t="str">
        <f ca="true">+IF(OFFSET('Hygiene Data'!$H$12,0,10*ROW('Hygiene Data'!H153))="","",OFFSET('Hygiene Data'!$H$12,0,10*ROW('Hygiene Data'!H153)))</f>
        <v/>
      </c>
      <c r="EE159" s="36" t="str">
        <f ca="true">+IF(OFFSET('Hygiene Data'!$H$13,0,10*ROW('Hygiene Data'!H153))="","",OFFSET('Hygiene Data'!$H$13,0,10*ROW('Hygiene Data'!H153)))</f>
        <v/>
      </c>
      <c r="EF159" s="36" t="str">
        <f ca="true">+IF(OFFSET('Hygiene Data'!$H$14,0,10*ROW('Hygiene Data'!H153))="","",OFFSET('Hygiene Data'!$H$14,0,10*ROW('Hygiene Data'!H153)))</f>
        <v/>
      </c>
    </row>
    <row r="160" x14ac:dyDescent="0.2">
      <c r="A160" s="59" t="str">
        <f ca="true">+IF(OFFSET('Water Data'!$B$1,0,10*ROW('Water Data'!B157))="","",OFFSET('Water Data'!$B$1,0,10*ROW('Water Data'!B157)))</f>
        <v/>
      </c>
      <c r="B160" s="59" t="str">
        <f ca="true">+IF(OFFSET('Water Data'!$A$3,0,10*ROW('Water Data'!A157))="","",OFFSET('Water Data'!$A$3,0,10*ROW('Water Data'!A157)))</f>
        <v/>
      </c>
      <c r="C160" s="59" t="str">
        <f ca="true">+IF(OFFSET('Water Data'!$C$3,0,10*ROW('Water Data'!C157))="","",OFFSET('Water Data'!$C$3,0,10*ROW('Water Data'!C157)))</f>
        <v/>
      </c>
      <c r="D160" s="252" t="e">
        <f ca="true">+IF(AND(ISNUMBER(OFFSET('Water Data'!$C$5,0,10*ROW('Water Data'!C154))),BS160="Yes"),100-OFFSET('Water Data'!$C$5,0,10*ROW('Water Data'!C154)),IF(AND(ISNUMBER(OFFSET('Water Data'!$C$5,0,10*ROW('Water Data'!C154))),BS160="No",ISNUMBER(OFFSET('Water Data'!$C$5,0,10*ROW('Water Data'!C154)))),CONCATENATE("[",ROUND(100-OFFSET('Water Data'!$C$5,0,10*ROW('Water Data'!C154)),0),"]"),IF(AND(ISNUMBER(OFFSET('Water Data'!$C$5,0,10*ROW('Water Data'!C154))),BS160="",ISNUMBER(OFFSET('Water Data'!$C$5,0,10*ROW('Water Data'!C154)))),100-OFFSET('Water Data'!$C$5,0,10*ROW('Water Data'!C154)),NA())))</f>
        <v>#N/A</v>
      </c>
      <c r="E160" s="252" t="e">
        <f ca="true">+IF(AND(ISNUMBER(OFFSET('Water Data'!$C$7,0,10*ROW('Water Data'!D154))),BT160="Yes"),OFFSET('Water Data'!$C$7,0,10*ROW('Water Data'!C154)),IF(AND(ISNUMBER(OFFSET('Water Data'!$C$7,0,10*ROW('Water Data'!C154))),BT160="No",ISNUMBER(OFFSET('Water Data'!$C$7,0,10*ROW('Water Data'!C154)))),CONCATENATE("[",ROUND(OFFSET('Water Data'!$C$7,0,10*ROW('Water Data'!C154)),0),"]"),IF(AND(ISNUMBER(OFFSET('Water Data'!$C$7,0,10*ROW('Water Data'!C154))),BT160="",ISNUMBER(OFFSET('Water Data'!$C$7,0,10*ROW('Water Data'!C154)))),OFFSET('Water Data'!$C$7,0,10*ROW('Water Data'!C154)),NA())))</f>
        <v>#N/A</v>
      </c>
      <c r="F160" s="252" t="e">
        <f ca="true">+IF(AND(ISNUMBER(OFFSET('Water Data'!$C$10,0,10*ROW('Water Data'!C154))),BU160="Yes"),OFFSET('Water Data'!$C$10,0,10*ROW('Water Data'!C154)),IF(AND(ISNUMBER(OFFSET('Water Data'!$C$10,0,10*ROW('Water Data'!C154))),BU160="No",ISNUMBER(OFFSET('Water Data'!$C$10,0,10*ROW('Water Data'!C154)))),CONCATENATE("[",ROUND(OFFSET('Water Data'!$C$10,0,10*ROW('Water Data'!C154)),0),"]"),IF(AND(ISNUMBER(OFFSET('Water Data'!$C$10,0,10*ROW('Water Data'!C154))),BU160="",ISNUMBER(OFFSET('Water Data'!$C$10,0,10*ROW('Water Data'!C154)))),OFFSET('Water Data'!$C$10,0,10*ROW('Water Data'!C154)),NA())))</f>
        <v>#N/A</v>
      </c>
      <c r="G160" s="252" t="e">
        <f ca="true">+IF(AND(ISNUMBER(OFFSET('Water Data'!$D$5,0,10*ROW('Water Data'!D154))),BV160="Yes"),100-OFFSET('Water Data'!$D$5,0,10*ROW('Water Data'!D154)),IF(AND(ISNUMBER(OFFSET('Water Data'!$D$5,0,10*ROW('Water Data'!D154))),BV160="No",ISNUMBER(OFFSET('Water Data'!$D$5,0,10*ROW('Water Data'!D154)))),CONCATENATE("[",ROUND(100-OFFSET('Water Data'!$D$5,0,10*ROW('Water Data'!D154)),0),"]"),IF(AND(ISNUMBER(OFFSET('Water Data'!$D$5,0,10*ROW('Water Data'!D154))),BV160="",ISNUMBER(OFFSET('Water Data'!$D$5,0,10*ROW('Water Data'!D154)))),100-OFFSET('Water Data'!$D$5,0,10*ROW('Water Data'!D154)),NA())))</f>
        <v>#N/A</v>
      </c>
      <c r="H160" s="252" t="e">
        <f ca="true">+IF(AND(ISNUMBER(OFFSET('Water Data'!$D$7,0,10*ROW('Water Data'!D154))),BW160="Yes"),OFFSET('Water Data'!$D$7,0,10*ROW('Water Data'!D154)),IF(AND(ISNUMBER(OFFSET('Water Data'!$D$7,0,10*ROW('Water Data'!D154))),BW160="No",ISNUMBER(OFFSET('Water Data'!$D$7,0,10*ROW('Water Data'!D154)))),CONCATENATE("[",ROUND(OFFSET('Water Data'!$C$7,0,10*ROW('Water Data'!D154)),0),"]"),IF(AND(ISNUMBER(OFFSET('Water Data'!$D$7,0,10*ROW('Water Data'!D154))),BW160="",ISNUMBER(OFFSET('Water Data'!$D$7,0,10*ROW('Water Data'!D154)))),OFFSET('Water Data'!$D$7,0,10*ROW('Water Data'!D154)),NA())))</f>
        <v>#N/A</v>
      </c>
      <c r="I160" s="252" t="e">
        <f ca="true">+IF(AND(ISNUMBER(OFFSET('Water Data'!$D$10,0,10*ROW('Water Data'!D154))),BX160="Yes"),OFFSET('Water Data'!$D$10,0,10*ROW('Water Data'!D154)),IF(AND(ISNUMBER(OFFSET('Water Data'!$D$10,0,10*ROW('Water Data'!D154))),BX160="No",ISNUMBER(OFFSET('Water Data'!$D$10,0,10*ROW('Water Data'!D154)))),CONCATENATE("[",ROUND(OFFSET('Water Data'!$D$10,0,10*ROW('Water Data'!D154)),0),"]"),IF(AND(ISNUMBER(OFFSET('Water Data'!$D$10,0,10*ROW('Water Data'!D154))),BX160="",ISNUMBER(OFFSET('Water Data'!$D$10,0,10*ROW('Water Data'!D154)))),OFFSET('Water Data'!$D$10,0,10*ROW('Water Data'!D154)),NA())))</f>
        <v>#N/A</v>
      </c>
      <c r="J160" s="252" t="e">
        <f ca="true">+IF(AND(ISNUMBER(OFFSET('Water Data'!$E$5,0,10*ROW('Water Data'!E154))),BY160="Yes"),100-OFFSET('Water Data'!$E$5,0,10*ROW('Water Data'!E154)),IF(AND(ISNUMBER(OFFSET('Water Data'!$E$5,0,10*ROW('Water Data'!E154))),BY160="No",ISNUMBER(OFFSET('Water Data'!$E$5,0,10*ROW('Water Data'!E154)))),CONCATENATE("[",ROUND(100-OFFSET('Water Data'!$E$5,0,10*ROW('Water Data'!E154)),0),"]"),IF(AND(ISNUMBER(OFFSET('Water Data'!$E$5,0,10*ROW('Water Data'!E154))),BY160="",ISNUMBER(OFFSET('Water Data'!$E$5,0,10*ROW('Water Data'!E154)))),100-OFFSET('Water Data'!$E$5,0,10*ROW('Water Data'!E154)),NA())))</f>
        <v>#N/A</v>
      </c>
      <c r="K160" s="252" t="e">
        <f ca="true">+IF(AND(ISNUMBER(OFFSET('Water Data'!$E$7,0,10*ROW('Water Data'!E154))),BZ160="Yes"),OFFSET('Water Data'!$E$7,0,10*ROW('Water Data'!E154)),IF(AND(ISNUMBER(OFFSET('Water Data'!$E$7,0,10*ROW('Water Data'!E154))),BZ160="No",ISNUMBER(OFFSET('Water Data'!$E$7,0,10*ROW('Water Data'!E154)))),CONCATENATE("[",ROUND(OFFSET('Water Data'!$E$7,0,10*ROW('Water Data'!E154)),0),"]"),IF(AND(ISNUMBER(OFFSET('Water Data'!$E$7,0,10*ROW('Water Data'!E154))),BZ160="",ISNUMBER(OFFSET('Water Data'!$E$7,0,10*ROW('Water Data'!E154)))),OFFSET('Water Data'!$E$7,0,10*ROW('Water Data'!E154)),NA())))</f>
        <v>#N/A</v>
      </c>
      <c r="L160" s="252" t="e">
        <f ca="true">+IF(AND(ISNUMBER(OFFSET('Water Data'!$E$10,0,10*ROW('Water Data'!E154))),CA160="Yes"),OFFSET('Water Data'!$E$10,0,10*ROW('Water Data'!E154)),IF(AND(ISNUMBER(OFFSET('Water Data'!$E$10,0,10*ROW('Water Data'!E154))),CA160="No",ISNUMBER(OFFSET('Water Data'!$E$10,0,10*ROW('Water Data'!E154)))),CONCATENATE("[",ROUND(OFFSET('Water Data'!$E$10,0,10*ROW('Water Data'!E154)),0),"]"),IF(AND(ISNUMBER(OFFSET('Water Data'!$E$10,0,10*ROW('Water Data'!E154))),CA160="",ISNUMBER(OFFSET('Water Data'!$E$10,0,10*ROW('Water Data'!E154)))),OFFSET('Water Data'!$E$10,0,10*ROW('Water Data'!E154)),NA())))</f>
        <v>#N/A</v>
      </c>
      <c r="M160" s="252" t="e">
        <f ca="true">+IF(AND(ISNUMBER(OFFSET('Water Data'!$F$5,0,10*ROW('Water Data'!F154))),CB160="Yes"),100-OFFSET('Water Data'!$F$5,0,10*ROW('Water Data'!F154)),IF(AND(ISNUMBER(OFFSET('Water Data'!$F$5,0,10*ROW('Water Data'!F154))),CB160="No",ISNUMBER(OFFSET('Water Data'!$F$5,0,10*ROW('Water Data'!F154)))),CONCATENATE("[",ROUND(100-OFFSET('Water Data'!$F$5,0,10*ROW('Water Data'!F154)),0),"]"),IF(AND(ISNUMBER(OFFSET('Water Data'!$F$5,0,10*ROW('Water Data'!F154))),CB160="",ISNUMBER(OFFSET('Water Data'!$F$5,0,10*ROW('Water Data'!F154)))),100-OFFSET('Water Data'!$F$5,0,10*ROW('Water Data'!F154)),NA())))</f>
        <v>#N/A</v>
      </c>
      <c r="N160" s="252" t="e">
        <f ca="true">+IF(AND(ISNUMBER(OFFSET('Water Data'!$F$7,0,10*ROW('Water Data'!F154))),CC160="Yes"),OFFSET('Water Data'!$F$7,0,10*ROW('Water Data'!F154)),IF(AND(ISNUMBER(OFFSET('Water Data'!$F$7,0,10*ROW('Water Data'!F154))),CC160="No",ISNUMBER(OFFSET('Water Data'!$F$7,0,10*ROW('Water Data'!F154)))),CONCATENATE("[",ROUND(OFFSET('Water Data'!$F$7,0,10*ROW('Water Data'!F154)),0),"]"),IF(AND(ISNUMBER(OFFSET('Water Data'!$F$7,0,10*ROW('Water Data'!F154))),CC160="",ISNUMBER(OFFSET('Water Data'!$F$7,0,10*ROW('Water Data'!F154)))),OFFSET('Water Data'!$F$7,0,10*ROW('Water Data'!F154)),NA())))</f>
        <v>#N/A</v>
      </c>
      <c r="O160" s="252" t="e">
        <f ca="true">+IF(AND(ISNUMBER(OFFSET('Water Data'!$F$10,0,10*ROW('Water Data'!F154))),CD160="Yes"),OFFSET('Water Data'!$F$10,0,10*ROW('Water Data'!F154)),IF(AND(ISNUMBER(OFFSET('Water Data'!$F$10,0,10*ROW('Water Data'!F154))),CD160="No",ISNUMBER(OFFSET('Water Data'!$F$10,0,10*ROW('Water Data'!F154)))),CONCATENATE("[",ROUND(OFFSET('Water Data'!$F$10,0,10*ROW('Water Data'!F154)),0),"]"),IF(AND(ISNUMBER(OFFSET('Water Data'!$F$10,0,10*ROW('Water Data'!F154))),CD160="",ISNUMBER(OFFSET('Water Data'!$F$10,0,10*ROW('Water Data'!F154)))),OFFSET('Water Data'!$F$10,0,10*ROW('Water Data'!F154)),NA())))</f>
        <v>#N/A</v>
      </c>
      <c r="P160" s="252" t="e">
        <f ca="true">+IF(AND(ISNUMBER(OFFSET('Water Data'!$G$5,0,10*ROW('Water Data'!G154))),CE160="Yes"),100-OFFSET('Water Data'!$G$5,0,10*ROW('Water Data'!G154)),IF(AND(ISNUMBER(OFFSET('Water Data'!$G$5,0,10*ROW('Water Data'!G154))),CE160="No",ISNUMBER(OFFSET('Water Data'!$G$5,0,10*ROW('Water Data'!G154)))),CONCATENATE("[",ROUND(100-OFFSET('Water Data'!$G$5,0,10*ROW('Water Data'!G154)),0),"]"),IF(AND(ISNUMBER(OFFSET('Water Data'!$G$5,0,10*ROW('Water Data'!G154))),CE160="",ISNUMBER(OFFSET('Water Data'!$G$5,0,10*ROW('Water Data'!G154)))),100-OFFSET('Water Data'!$G$5,0,10*ROW('Water Data'!G154)),NA())))</f>
        <v>#N/A</v>
      </c>
      <c r="Q160" s="252" t="e">
        <f ca="true">+IF(AND(ISNUMBER(OFFSET('Water Data'!$G$7,0,10*ROW('Water Data'!G154))),CF160="Yes"),OFFSET('Water Data'!$G$7,0,10*ROW('Water Data'!G154)),IF(AND(ISNUMBER(OFFSET('Water Data'!$G$7,0,10*ROW('Water Data'!G154))),CF160="No",ISNUMBER(OFFSET('Water Data'!$G$7,0,10*ROW('Water Data'!G154)))),CONCATENATE("[",ROUND(OFFSET('Water Data'!$G$7,0,10*ROW('Water Data'!G154)),0),"]"),IF(AND(ISNUMBER(OFFSET('Water Data'!$G$7,0,10*ROW('Water Data'!G154))),CF160="",ISNUMBER(OFFSET('Water Data'!$G$7,0,10*ROW('Water Data'!G154)))),OFFSET('Water Data'!$G$7,0,10*ROW('Water Data'!G154)),NA())))</f>
        <v>#N/A</v>
      </c>
      <c r="R160" s="252" t="e">
        <f ca="true">+IF(AND(ISNUMBER(OFFSET('Water Data'!$G$10,0,10*ROW('Water Data'!G154))),CG160="Yes"),OFFSET('Water Data'!$G$10,0,10*ROW('Water Data'!G154)),IF(AND(ISNUMBER(OFFSET('Water Data'!$G$10,0,10*ROW('Water Data'!G154))),CG160="No",ISNUMBER(OFFSET('Water Data'!$G$10,0,10*ROW('Water Data'!G154)))),CONCATENATE("[",ROUND(OFFSET('Water Data'!$G$10,0,10*ROW('Water Data'!G154)),0),"]"),IF(AND(ISNUMBER(OFFSET('Water Data'!$G$10,0,10*ROW('Water Data'!G154))),CG160="",ISNUMBER(OFFSET('Water Data'!$G$10,0,10*ROW('Water Data'!G154)))),OFFSET('Water Data'!$G$10,0,10*ROW('Water Data'!G154)),NA())))</f>
        <v>#N/A</v>
      </c>
      <c r="S160" s="252" t="e">
        <f ca="true">+IF(AND(ISNUMBER(OFFSET('Water Data'!$H$5,0,10*ROW('Water Data'!H154))),CH160="Yes"),100-OFFSET('Water Data'!$H$5,0,10*ROW('Water Data'!H154)),IF(AND(ISNUMBER(OFFSET('Water Data'!$H$5,0,10*ROW('Water Data'!H154))),CH160="No",ISNUMBER(OFFSET('Water Data'!$H$5,0,10*ROW('Water Data'!H154)))),CONCATENATE("[",ROUND(100-OFFSET('Water Data'!$H$5,0,10*ROW('Water Data'!H154)),0),"]"),IF(AND(ISNUMBER(OFFSET('Water Data'!$H$5,0,10*ROW('Water Data'!H154))),CH160="",ISNUMBER(OFFSET('Water Data'!$H$5,0,10*ROW('Water Data'!H154)))),100-OFFSET('Water Data'!$H$5,0,10*ROW('Water Data'!H154)),NA())))</f>
        <v>#N/A</v>
      </c>
      <c r="T160" s="252" t="e">
        <f ca="true">+IF(AND(ISNUMBER(OFFSET('Water Data'!$H$7,0,10*ROW('Water Data'!H154))),CI160="Yes"),OFFSET('Water Data'!$H$7,0,10*ROW('Water Data'!H154)),IF(AND(ISNUMBER(OFFSET('Water Data'!$H$7,0,10*ROW('Water Data'!H154))),CI160="No",ISNUMBER(OFFSET('Water Data'!$H$7,0,10*ROW('Water Data'!H154)))),CONCATENATE("[",ROUND(OFFSET('Water Data'!$H$7,0,10*ROW('Water Data'!H154)),0),"]"),IF(AND(ISNUMBER(OFFSET('Water Data'!$H$7,0,10*ROW('Water Data'!H154))),CI160="",ISNUMBER(OFFSET('Water Data'!$H$7,0,10*ROW('Water Data'!H154)))),OFFSET('Water Data'!$H$7,0,10*ROW('Water Data'!H154)),NA())))</f>
        <v>#N/A</v>
      </c>
      <c r="U160" s="252" t="e">
        <f ca="true">+IF(AND(ISNUMBER(OFFSET('Water Data'!$H$10,0,10*ROW('Water Data'!H154))),CJ160="Yes"),OFFSET('Water Data'!$H$10,0,10*ROW('Water Data'!H154)),IF(AND(ISNUMBER(OFFSET('Water Data'!$H$10,0,10*ROW('Water Data'!H154))),CJ160="No",ISNUMBER(OFFSET('Water Data'!$H$10,0,10*ROW('Water Data'!H154)))),CONCATENATE("[",ROUND(OFFSET('Water Data'!$H$10,0,10*ROW('Water Data'!H154)),0),"]"),IF(AND(ISNUMBER(OFFSET('Water Data'!$H$10,0,10*ROW('Water Data'!H154))),CJ160="",ISNUMBER(OFFSET('Water Data'!$H$10,0,10*ROW('Water Data'!H154)))),OFFSET('Water Data'!$H$10,0,10*ROW('Water Data'!H154)),NA())))</f>
        <v>#N/A</v>
      </c>
      <c r="V160" s="253" t="e">
        <f ca="true">+IF(AND(ISNUMBER(OFFSET('Sanitation Data'!$C$5,0,10*ROW('Sanitation Data'!C154))),CK160="Yes"),100-OFFSET('Sanitation Data'!$C$5,0,10*ROW('Sanitation Data'!C154)),IF(AND(ISNUMBER(OFFSET('Sanitation Data'!$C$5,0,10*ROW('Sanitation Data'!C154))),CK160="No",ISNUMBER(OFFSET('Sanitation Data'!$C$5,0,10*ROW('Sanitation Data'!C154)))),CONCATENATE("[",ROUND(100-OFFSET('Sanitation Data'!$C$5,0,10*ROW('Sanitation Data'!C154)),0),"]"),IF(AND(ISNUMBER(OFFSET('Sanitation Data'!$C$5,0,10*ROW('Sanitation Data'!C154))),CK160="",ISNUMBER(OFFSET('Sanitation Data'!$C$5,0,10*ROW('Sanitation Data'!C154)))),100-OFFSET('Sanitation Data'!$C$5,0,10*ROW('Sanitation Data'!C154)),NA())))</f>
        <v>#N/A</v>
      </c>
      <c r="W160" s="253" t="e">
        <f ca="true">+IF(AND(ISNUMBER(OFFSET('Sanitation Data'!$C$7,0,10*ROW('Sanitation Data'!C154))),CL160="Yes"),OFFSET('Sanitation Data'!$C$7,0,10*ROW('Sanitation Data'!C154)),IF(AND(ISNUMBER(OFFSET('Sanitation Data'!$C$7,0,10*ROW('Sanitation Data'!C154))),CL160="No",ISNUMBER(OFFSET('Sanitation Data'!$C$7,0,10*ROW('Sanitation Data'!C154)))),CONCATENATE("[",ROUND(OFFSET('Sanitation Data'!$C$7,0,10*ROW('Sanitation Data'!C154)),0),"]"),IF(AND(ISNUMBER(OFFSET('Sanitation Data'!$C$7,0,10*ROW('Sanitation Data'!C154))),CL160="",ISNUMBER(OFFSET('Sanitation Data'!$C$7,0,10*ROW('Sanitation Data'!C154)))),OFFSET('Sanitation Data'!$C$7,0,10*ROW('Sanitation Data'!C154)),NA())))</f>
        <v>#N/A</v>
      </c>
      <c r="X160" s="253" t="e">
        <f ca="true">+IF(AND(ISNUMBER(OFFSET('Sanitation Data'!$C$11,0,10*ROW('Sanitation Data'!C154))),CM160="Yes"),OFFSET('Sanitation Data'!$C$11,0,10*ROW('Sanitation Data'!C154)),IF(AND(ISNUMBER(OFFSET('Sanitation Data'!$C$11,0,10*ROW('Sanitation Data'!C154))),CM160="No",ISNUMBER(OFFSET('Sanitation Data'!$C$11,0,10*ROW('Sanitation Data'!C154)))),CONCATENATE("[",ROUND(OFFSET('Sanitation Data'!$C$11,0,10*ROW('Sanitation Data'!C154)),0),"]"),IF(AND(ISNUMBER(OFFSET('Sanitation Data'!$C$11,0,10*ROW('Sanitation Data'!C154))),CM160="",ISNUMBER(OFFSET('Sanitation Data'!$C$11,0,10*ROW('Sanitation Data'!C154)))),OFFSET('Sanitation Data'!$C$11,0,10*ROW('Sanitation Data'!C154)),NA())))</f>
        <v>#N/A</v>
      </c>
      <c r="Y160" s="253" t="e">
        <f ca="true">+IF(AND(ISNUMBER(OFFSET('Sanitation Data'!$C$12,0,10*ROW('Sanitation Data'!C154))),CN160="Yes"),OFFSET('Sanitation Data'!$C$12,0,10*ROW('Sanitation Data'!C154)),IF(AND(ISNUMBER(OFFSET('Sanitation Data'!$C$12,0,10*ROW('Sanitation Data'!C154))),CN160="No",ISNUMBER(OFFSET('Sanitation Data'!$C$12,0,10*ROW('Sanitation Data'!C154)))),CONCATENATE("[",ROUND(OFFSET('Sanitation Data'!$C$12,0,10*ROW('Sanitation Data'!C154)),0),"]"),IF(AND(ISNUMBER(OFFSET('Sanitation Data'!$C$12,0,10*ROW('Sanitation Data'!C154))),CN160="",ISNUMBER(OFFSET('Sanitation Data'!$C$12,0,10*ROW('Sanitation Data'!C154)))),OFFSET('Sanitation Data'!$C$12,0,10*ROW('Sanitation Data'!C154)),NA())))</f>
        <v>#N/A</v>
      </c>
      <c r="Z160" s="253" t="e">
        <f ca="true">+IF(AND(ISNUMBER(OFFSET('Sanitation Data'!$C$13,0,10*ROW('Sanitation Data'!C154))),CO160="Yes"),OFFSET('Sanitation Data'!$C$13,0,10*ROW('Sanitation Data'!C154)),IF(AND(ISNUMBER(OFFSET('Sanitation Data'!$C$13,0,10*ROW('Sanitation Data'!C154))),CO160="No",ISNUMBER(OFFSET('Sanitation Data'!$C$13,0,10*ROW('Sanitation Data'!C154)))),CONCATENATE("[",ROUND(OFFSET('Sanitation Data'!$C$13,0,10*ROW('Sanitation Data'!C154)),0),"]"),IF(AND(ISNUMBER(OFFSET('Sanitation Data'!$C$13,0,10*ROW('Sanitation Data'!C154))),CO160="",ISNUMBER(OFFSET('Sanitation Data'!$C$13,0,10*ROW('Sanitation Data'!C154)))),OFFSET('Sanitation Data'!$C$13,0,10*ROW('Sanitation Data'!C154)),NA())))</f>
        <v>#N/A</v>
      </c>
      <c r="AA160" s="253" t="e">
        <f ca="true">+IF(AND(ISNUMBER(OFFSET('Sanitation Data'!$D$5,0,10*ROW('Sanitation Data'!D154))),CP160="Yes"),100-OFFSET('Sanitation Data'!$D$5,0,10*ROW('Sanitation Data'!D154)),IF(AND(ISNUMBER(OFFSET('Sanitation Data'!$D$5,0,10*ROW('Sanitation Data'!D154))),CP160="No",ISNUMBER(OFFSET('Sanitation Data'!$D$5,0,10*ROW('Sanitation Data'!D154)))),CONCATENATE("[",ROUND(100-OFFSET('Sanitation Data'!$D$5,0,10*ROW('Sanitation Data'!D154)),0),"]"),IF(AND(ISNUMBER(OFFSET('Sanitation Data'!$D$5,0,10*ROW('Sanitation Data'!D154))),CP160="",ISNUMBER(OFFSET('Sanitation Data'!$D$5,0,10*ROW('Sanitation Data'!D154)))),100-OFFSET('Sanitation Data'!$D$5,0,10*ROW('Sanitation Data'!D154)),NA())))</f>
        <v>#N/A</v>
      </c>
      <c r="AB160" s="253" t="e">
        <f ca="true">+IF(AND(ISNUMBER(OFFSET('Sanitation Data'!$D$7,0,10*ROW('Sanitation Data'!D154))),CQ160="Yes"),OFFSET('Sanitation Data'!$D$7,0,10*ROW('Sanitation Data'!G154)),IF(AND(ISNUMBER(OFFSET('Sanitation Data'!$D$7,0,10*ROW('Sanitation Data'!D154))),CQ160="No",ISNUMBER(OFFSET('Sanitation Data'!$D$7,0,10*ROW('Sanitation Data'!D154)))),CONCATENATE("[",ROUND(OFFSET('Sanitation Data'!$D$7,0,10*ROW('Sanitation Data'!D154)),0),"]"),IF(AND(ISNUMBER(OFFSET('Sanitation Data'!$D$7,0,10*ROW('Sanitation Data'!D154))),CQ160="",ISNUMBER(OFFSET('Sanitation Data'!$D$7,0,10*ROW('Sanitation Data'!D154)))),OFFSET('Sanitation Data'!$D$7,0,10*ROW('Sanitation Data'!D154)),NA())))</f>
        <v>#N/A</v>
      </c>
      <c r="AC160" s="253" t="e">
        <f ca="true">+IF(AND(ISNUMBER(OFFSET('Sanitation Data'!$D$11,0,10*ROW('Sanitation Data'!D154))),CR160="Yes"),OFFSET('Sanitation Data'!$D$11,0,10*ROW('Sanitation Data'!D154)),IF(AND(ISNUMBER(OFFSET('Sanitation Data'!$D$11,0,10*ROW('Sanitation Data'!D154))),CR160="No",ISNUMBER(OFFSET('Sanitation Data'!$D$11,0,10*ROW('Sanitation Data'!D154)))),CONCATENATE("[",ROUND(OFFSET('Sanitation Data'!$D$11,0,10*ROW('Sanitation Data'!D154)),0),"]"),IF(AND(ISNUMBER(OFFSET('Sanitation Data'!$D$11,0,10*ROW('Sanitation Data'!D154))),CR160="",ISNUMBER(OFFSET('Sanitation Data'!$D$11,0,10*ROW('Sanitation Data'!D154)))),OFFSET('Sanitation Data'!$D$11,0,10*ROW('Sanitation Data'!D154)),NA())))</f>
        <v>#N/A</v>
      </c>
      <c r="AD160" s="253" t="e">
        <f ca="true">+IF(AND(ISNUMBER(OFFSET('Sanitation Data'!$D$12,0,10*ROW('Sanitation Data'!D154))),CS160="Yes"),OFFSET('Sanitation Data'!$D$12,0,10*ROW('Sanitation Data'!D154)),IF(AND(ISNUMBER(OFFSET('Sanitation Data'!$D$12,0,10*ROW('Sanitation Data'!D154))),CS160="No",ISNUMBER(OFFSET('Sanitation Data'!$D$12,0,10*ROW('Sanitation Data'!D154)))),CONCATENATE("[",ROUND(OFFSET('Sanitation Data'!$D$12,0,10*ROW('Sanitation Data'!D154)),0),"]"),IF(AND(ISNUMBER(OFFSET('Sanitation Data'!$D$12,0,10*ROW('Sanitation Data'!D154))),CS160="",ISNUMBER(OFFSET('Sanitation Data'!$D$12,0,10*ROW('Sanitation Data'!D154)))),OFFSET('Sanitation Data'!$D$12,0,10*ROW('Sanitation Data'!D154)),NA())))</f>
        <v>#N/A</v>
      </c>
      <c r="AE160" s="253" t="e">
        <f ca="true">+IF(AND(ISNUMBER(OFFSET('Sanitation Data'!$D$13,0,10*ROW('Sanitation Data'!D154))),CT160="Yes"),OFFSET('Sanitation Data'!$D$13,0,10*ROW('Sanitation Data'!D154)),IF(AND(ISNUMBER(OFFSET('Sanitation Data'!$D$13,0,10*ROW('Sanitation Data'!D154))),CT160="No",ISNUMBER(OFFSET('Sanitation Data'!$D$13,0,10*ROW('Sanitation Data'!D154)))),CONCATENATE("[",ROUND(OFFSET('Sanitation Data'!$D$13,0,10*ROW('Sanitation Data'!D154)),0),"]"),IF(AND(ISNUMBER(OFFSET('Sanitation Data'!$D$13,0,10*ROW('Sanitation Data'!D154))),CT160="",ISNUMBER(OFFSET('Sanitation Data'!$D$13,0,10*ROW('Sanitation Data'!D154)))),OFFSET('Sanitation Data'!$D$13,0,10*ROW('Sanitation Data'!D154)),NA())))</f>
        <v>#N/A</v>
      </c>
      <c r="AF160" s="253" t="e">
        <f ca="true">+IF(AND(ISNUMBER(OFFSET('Sanitation Data'!$E$5,0,10*ROW('Sanitation Data'!E154))),CU160="Yes"),100-OFFSET('Sanitation Data'!$E$5,0,10*ROW('Sanitation Data'!E154)),IF(AND(ISNUMBER(OFFSET('Sanitation Data'!$E$5,0,10*ROW('Sanitation Data'!E154))),CU160="No",ISNUMBER(OFFSET('Sanitation Data'!$E$5,0,10*ROW('Sanitation Data'!E154)))),CONCATENATE("[",ROUND(100-OFFSET('Sanitation Data'!$E$5,0,10*ROW('Sanitation Data'!E154)),0),"]"),IF(AND(ISNUMBER(OFFSET('Sanitation Data'!$E$5,0,10*ROW('Sanitation Data'!E154))),CU160="",ISNUMBER(OFFSET('Sanitation Data'!$E$5,0,10*ROW('Sanitation Data'!E154)))),100-OFFSET('Sanitation Data'!$E$5,0,10*ROW('Sanitation Data'!E154)),NA())))</f>
        <v>#N/A</v>
      </c>
      <c r="AG160" s="253" t="e">
        <f ca="true">+IF(AND(ISNUMBER(OFFSET('Sanitation Data'!$E$7,0,10*ROW('Sanitation Data'!E154))),CV160="Yes"),OFFSET('Sanitation Data'!$E$7,0,10*ROW('Sanitation Data'!E154)),IF(AND(ISNUMBER(OFFSET('Sanitation Data'!$E$7,0,10*ROW('Sanitation Data'!E154))),CV160="No",ISNUMBER(OFFSET('Sanitation Data'!$E$7,0,10*ROW('Sanitation Data'!E154)))),CONCATENATE("[",ROUND(OFFSET('Sanitation Data'!$E$7,0,10*ROW('Sanitation Data'!E154)),0),"]"),IF(AND(ISNUMBER(OFFSET('Sanitation Data'!$E$7,0,10*ROW('Sanitation Data'!E154))),CV160="",ISNUMBER(OFFSET('Sanitation Data'!$E$7,0,10*ROW('Sanitation Data'!E154)))),OFFSET('Sanitation Data'!$E$7,0,10*ROW('Sanitation Data'!E154)),NA())))</f>
        <v>#N/A</v>
      </c>
      <c r="AH160" s="253" t="e">
        <f ca="true">+IF(AND(ISNUMBER(OFFSET('Sanitation Data'!$E$11,0,10*ROW('Sanitation Data'!E154))),CW160="Yes"),OFFSET('Sanitation Data'!$E$11,0,10*ROW('Sanitation Data'!E154)),IF(AND(ISNUMBER(OFFSET('Sanitation Data'!$E$11,0,10*ROW('Sanitation Data'!E154))),CW160="No",ISNUMBER(OFFSET('Sanitation Data'!$E$11,0,10*ROW('Sanitation Data'!E154)))),CONCATENATE("[",ROUND(OFFSET('Sanitation Data'!$E$11,0,10*ROW('Sanitation Data'!E154)),0),"]"),IF(AND(ISNUMBER(OFFSET('Sanitation Data'!$E$11,0,10*ROW('Sanitation Data'!E154))),CW160="",ISNUMBER(OFFSET('Sanitation Data'!$E$11,0,10*ROW('Sanitation Data'!E154)))),OFFSET('Sanitation Data'!$E$11,0,10*ROW('Sanitation Data'!E154)),NA())))</f>
        <v>#N/A</v>
      </c>
      <c r="AI160" s="253" t="e">
        <f ca="true">+IF(AND(ISNUMBER(OFFSET('Sanitation Data'!$E$12,0,10*ROW('Sanitation Data'!E154))),CX160="Yes"),OFFSET('Sanitation Data'!$E$12,0,10*ROW('Sanitation Data'!E154)),IF(AND(ISNUMBER(OFFSET('Sanitation Data'!$E$12,0,10*ROW('Sanitation Data'!E154))),CX160="No",ISNUMBER(OFFSET('Sanitation Data'!$E$12,0,10*ROW('Sanitation Data'!E154)))),CONCATENATE("[",ROUND(OFFSET('Sanitation Data'!$E$12,0,10*ROW('Sanitation Data'!E154)),0),"]"),IF(AND(ISNUMBER(OFFSET('Sanitation Data'!$E$12,0,10*ROW('Sanitation Data'!E154))),CX160="",ISNUMBER(OFFSET('Sanitation Data'!$E$12,0,10*ROW('Sanitation Data'!E154)))),OFFSET('Sanitation Data'!$E$12,0,10*ROW('Sanitation Data'!E154)),NA())))</f>
        <v>#N/A</v>
      </c>
      <c r="AJ160" s="253" t="e">
        <f ca="true">+IF(AND(ISNUMBER(OFFSET('Sanitation Data'!$E$13,0,10*ROW('Sanitation Data'!E154))),CY160="Yes"),OFFSET('Sanitation Data'!$E$13,0,10*ROW('Sanitation Data'!E154)),IF(AND(ISNUMBER(OFFSET('Sanitation Data'!$E$13,0,10*ROW('Sanitation Data'!E154))),CY160="No",ISNUMBER(OFFSET('Sanitation Data'!$E$13,0,10*ROW('Sanitation Data'!E154)))),CONCATENATE("[",ROUND(OFFSET('Sanitation Data'!$E$13,0,10*ROW('Sanitation Data'!E154)),0),"]"),IF(AND(ISNUMBER(OFFSET('Sanitation Data'!$E$13,0,10*ROW('Sanitation Data'!E154))),CY160="",ISNUMBER(OFFSET('Sanitation Data'!$E$13,0,10*ROW('Sanitation Data'!E154)))),OFFSET('Sanitation Data'!$E$13,0,10*ROW('Sanitation Data'!E154)),NA())))</f>
        <v>#N/A</v>
      </c>
      <c r="AK160" s="253" t="e">
        <f ca="true">+IF(AND(ISNUMBER(OFFSET('Sanitation Data'!$F$5,0,10*ROW('Sanitation Data'!F154))),CZ160="Yes"),100-OFFSET('Sanitation Data'!$F$5,0,10*ROW('Sanitation Data'!F154)),IF(AND(ISNUMBER(OFFSET('Sanitation Data'!$F$5,0,10*ROW('Sanitation Data'!F154))),CZ160="No",ISNUMBER(OFFSET('Sanitation Data'!$F$5,0,10*ROW('Sanitation Data'!F154)))),CONCATENATE("[",ROUND(100-OFFSET('Sanitation Data'!$F$5,0,10*ROW('Sanitation Data'!F154)),0),"]"),IF(AND(ISNUMBER(OFFSET('Sanitation Data'!$F$5,0,10*ROW('Sanitation Data'!F154))),CZ160="",ISNUMBER(OFFSET('Sanitation Data'!$F$5,0,10*ROW('Sanitation Data'!F154)))),100-OFFSET('Sanitation Data'!$F$5,0,10*ROW('Sanitation Data'!F154)),NA())))</f>
        <v>#N/A</v>
      </c>
      <c r="AL160" s="253" t="e">
        <f ca="true">+IF(AND(ISNUMBER(OFFSET('Sanitation Data'!$F$7,0,10*ROW('Sanitation Data'!F154))),DA160="Yes"),OFFSET('Sanitation Data'!$F$7,0,10*ROW('Sanitation Data'!F154)),IF(AND(ISNUMBER(OFFSET('Sanitation Data'!$F$7,0,10*ROW('Sanitation Data'!F154))),DA160="No",ISNUMBER(OFFSET('Sanitation Data'!$F$7,0,10*ROW('Sanitation Data'!F154)))),CONCATENATE("[",ROUND(OFFSET('Sanitation Data'!$F$7,0,10*ROW('Sanitation Data'!F154)),0),"]"),IF(AND(ISNUMBER(OFFSET('Sanitation Data'!$F$7,0,10*ROW('Sanitation Data'!F154))),DA160="",ISNUMBER(OFFSET('Sanitation Data'!$F$7,0,10*ROW('Sanitation Data'!F154)))),OFFSET('Sanitation Data'!$F$7,0,10*ROW('Sanitation Data'!F154)),NA())))</f>
        <v>#N/A</v>
      </c>
      <c r="AM160" s="253" t="e">
        <f ca="true">+IF(AND(ISNUMBER(OFFSET('Sanitation Data'!$F$11,0,10*ROW('Sanitation Data'!F154))),DB160="Yes"),OFFSET('Sanitation Data'!$F$11,0,10*ROW('Sanitation Data'!F154)),IF(AND(ISNUMBER(OFFSET('Sanitation Data'!$F$11,0,10*ROW('Sanitation Data'!F154))),DB160="No",ISNUMBER(OFFSET('Sanitation Data'!$F$11,0,10*ROW('Sanitation Data'!F154)))),CONCATENATE("[",ROUND(OFFSET('Sanitation Data'!$F$11,0,10*ROW('Sanitation Data'!F154)),0),"]"),IF(AND(ISNUMBER(OFFSET('Sanitation Data'!$F$11,0,10*ROW('Sanitation Data'!F154))),DB160="",ISNUMBER(OFFSET('Sanitation Data'!$F$11,0,10*ROW('Sanitation Data'!F154)))),OFFSET('Sanitation Data'!$F$11,0,10*ROW('Sanitation Data'!F154)),NA())))</f>
        <v>#N/A</v>
      </c>
      <c r="AN160" s="253" t="e">
        <f ca="true">+IF(AND(ISNUMBER(OFFSET('Sanitation Data'!$F$12,0,10*ROW('Sanitation Data'!F154))),DC160="Yes"),OFFSET('Sanitation Data'!$F$12,0,10*ROW('Sanitation Data'!F154)),IF(AND(ISNUMBER(OFFSET('Sanitation Data'!$F$12,0,10*ROW('Sanitation Data'!F154))),DC160="No",ISNUMBER(OFFSET('Sanitation Data'!$F$12,0,10*ROW('Sanitation Data'!F154)))),CONCATENATE("[",ROUND(OFFSET('Sanitation Data'!$F$12,0,10*ROW('Sanitation Data'!F154)),0),"]"),IF(AND(ISNUMBER(OFFSET('Sanitation Data'!$F$12,0,10*ROW('Sanitation Data'!F154))),DC160="",ISNUMBER(OFFSET('Sanitation Data'!$F$12,0,10*ROW('Sanitation Data'!F154)))),OFFSET('Sanitation Data'!$F$12,0,10*ROW('Sanitation Data'!F154)),NA())))</f>
        <v>#N/A</v>
      </c>
      <c r="AO160" s="253" t="e">
        <f ca="true">+IF(AND(ISNUMBER(OFFSET('Sanitation Data'!$F$13,0,10*ROW('Sanitation Data'!F154))),DD160="Yes"),OFFSET('Sanitation Data'!$F$13,0,10*ROW('Sanitation Data'!F154)),IF(AND(ISNUMBER(OFFSET('Sanitation Data'!$F$13,0,10*ROW('Sanitation Data'!F154))),DD160="No",ISNUMBER(OFFSET('Sanitation Data'!$F$13,0,10*ROW('Sanitation Data'!F154)))),CONCATENATE("[",ROUND(OFFSET('Sanitation Data'!$F$13,0,10*ROW('Sanitation Data'!F154)),0),"]"),IF(AND(ISNUMBER(OFFSET('Sanitation Data'!$F$13,0,10*ROW('Sanitation Data'!F154))),DD160="",ISNUMBER(OFFSET('Sanitation Data'!$F$13,0,10*ROW('Sanitation Data'!F154)))),OFFSET('Sanitation Data'!$F$13,0,10*ROW('Sanitation Data'!F154)),NA())))</f>
        <v>#N/A</v>
      </c>
      <c r="AP160" s="253" t="e">
        <f ca="true">+IF(AND(ISNUMBER(OFFSET('Sanitation Data'!$G$5,0,10*ROW('Sanitation Data'!G154))),DE160="Yes"),100-OFFSET('Sanitation Data'!$G$5,0,10*ROW('Sanitation Data'!G154)),IF(AND(ISNUMBER(OFFSET('Sanitation Data'!$G$5,0,10*ROW('Sanitation Data'!G154))),DE160="No",ISNUMBER(OFFSET('Sanitation Data'!$G$5,0,10*ROW('Sanitation Data'!G154)))),CONCATENATE("[",ROUND(100-OFFSET('Sanitation Data'!$G$5,0,10*ROW('Sanitation Data'!G154)),0),"]"),IF(AND(ISNUMBER(OFFSET('Sanitation Data'!$G$5,0,10*ROW('Sanitation Data'!G154))),DE160="",ISNUMBER(OFFSET('Sanitation Data'!$G$5,0,10*ROW('Sanitation Data'!G154)))),100-OFFSET('Sanitation Data'!$G$5,0,10*ROW('Sanitation Data'!G154)),NA())))</f>
        <v>#N/A</v>
      </c>
      <c r="AQ160" s="253" t="e">
        <f ca="true">+IF(AND(ISNUMBER(OFFSET('Sanitation Data'!$G$7,0,10*ROW('Sanitation Data'!G154))),DF160="Yes"),OFFSET('Sanitation Data'!$G$7,0,10*ROW('Sanitation Data'!G154)),IF(AND(ISNUMBER(OFFSET('Sanitation Data'!$G$7,0,10*ROW('Sanitation Data'!G154))),DF160="No",ISNUMBER(OFFSET('Sanitation Data'!$G$7,0,10*ROW('Sanitation Data'!G154)))),CONCATENATE("[",ROUND(OFFSET('Sanitation Data'!$G$7,0,10*ROW('Sanitation Data'!G154)),0),"]"),IF(AND(ISNUMBER(OFFSET('Sanitation Data'!$G$7,0,10*ROW('Sanitation Data'!G154))),DF160="",ISNUMBER(OFFSET('Sanitation Data'!$G$7,0,10*ROW('Sanitation Data'!G154)))),OFFSET('Sanitation Data'!$G$7,0,10*ROW('Sanitation Data'!G154)),NA())))</f>
        <v>#N/A</v>
      </c>
      <c r="AR160" s="253" t="e">
        <f ca="true">+IF(AND(ISNUMBER(OFFSET('Sanitation Data'!$G$11,0,10*ROW('Sanitation Data'!G154))),DG160="Yes"),OFFSET('Sanitation Data'!$G$11,0,10*ROW('Sanitation Data'!G154)),IF(AND(ISNUMBER(OFFSET('Sanitation Data'!$G$11,0,10*ROW('Sanitation Data'!G154))),DG160="No",ISNUMBER(OFFSET('Sanitation Data'!$G$11,0,10*ROW('Sanitation Data'!G154)))),CONCATENATE("[",ROUND(OFFSET('Sanitation Data'!$G$11,0,10*ROW('Sanitation Data'!G154)),0),"]"),IF(AND(ISNUMBER(OFFSET('Sanitation Data'!$G$11,0,10*ROW('Sanitation Data'!G154))),DG160="",ISNUMBER(OFFSET('Sanitation Data'!$G$11,0,10*ROW('Sanitation Data'!G154)))),OFFSET('Sanitation Data'!$G$11,0,10*ROW('Sanitation Data'!G154)),NA())))</f>
        <v>#N/A</v>
      </c>
      <c r="AS160" s="253" t="e">
        <f ca="true">+IF(AND(ISNUMBER(OFFSET('Sanitation Data'!$G$12,0,10*ROW('Sanitation Data'!G154))),DH160="Yes"),OFFSET('Sanitation Data'!$G$12,0,10*ROW('Sanitation Data'!G154)),IF(AND(ISNUMBER(OFFSET('Sanitation Data'!$G$12,0,10*ROW('Sanitation Data'!G154))),DH160="No",ISNUMBER(OFFSET('Sanitation Data'!$G$12,0,10*ROW('Sanitation Data'!G154)))),CONCATENATE("[",ROUND(OFFSET('Sanitation Data'!$G$12,0,10*ROW('Sanitation Data'!G154)),0),"]"),IF(AND(ISNUMBER(OFFSET('Sanitation Data'!$G$12,0,10*ROW('Sanitation Data'!G154))),DH160="",ISNUMBER(OFFSET('Sanitation Data'!$G$12,0,10*ROW('Sanitation Data'!G154)))),OFFSET('Sanitation Data'!$G$12,0,10*ROW('Sanitation Data'!G154)),NA())))</f>
        <v>#N/A</v>
      </c>
      <c r="AT160" s="253" t="e">
        <f ca="true">+IF(AND(ISNUMBER(OFFSET('Sanitation Data'!$G$13,0,10*ROW('Sanitation Data'!G154))),DI160="Yes"),OFFSET('Sanitation Data'!$G$13,0,10*ROW('Sanitation Data'!G154)),IF(AND(ISNUMBER(OFFSET('Sanitation Data'!$G$13,0,10*ROW('Sanitation Data'!G154))),DI160="No",ISNUMBER(OFFSET('Sanitation Data'!$G$13,0,10*ROW('Sanitation Data'!G154)))),CONCATENATE("[",ROUND(OFFSET('Sanitation Data'!$G$13,0,10*ROW('Sanitation Data'!G154)),0),"]"),IF(AND(ISNUMBER(OFFSET('Sanitation Data'!$G$13,0,10*ROW('Sanitation Data'!G154))),DI160="",ISNUMBER(OFFSET('Sanitation Data'!$G$13,0,10*ROW('Sanitation Data'!G154)))),OFFSET('Sanitation Data'!$G$13,0,10*ROW('Sanitation Data'!G154)),NA())))</f>
        <v>#N/A</v>
      </c>
      <c r="AU160" s="253" t="e">
        <f ca="true">+IF(AND(ISNUMBER(OFFSET('Sanitation Data'!$H$5,0,10*ROW('Sanitation Data'!H154))),DJ160="Yes"),100-OFFSET('Sanitation Data'!$H$5,0,10*ROW('Sanitation Data'!H154)),IF(AND(ISNUMBER(OFFSET('Sanitation Data'!$H$5,0,10*ROW('Sanitation Data'!H154))),DJ160="No",ISNUMBER(OFFSET('Sanitation Data'!$H$5,0,10*ROW('Sanitation Data'!H154)))),CONCATENATE("[",ROUND(100-OFFSET('Sanitation Data'!$H$5,0,10*ROW('Sanitation Data'!H154)),0),"]"),IF(AND(ISNUMBER(OFFSET('Sanitation Data'!$H$5,0,10*ROW('Sanitation Data'!H154))),DJ160="",ISNUMBER(OFFSET('Sanitation Data'!$H$5,0,10*ROW('Sanitation Data'!H154)))),100-OFFSET('Sanitation Data'!$H$5,0,10*ROW('Sanitation Data'!H154)),NA())))</f>
        <v>#N/A</v>
      </c>
      <c r="AV160" s="253" t="e">
        <f ca="true">+IF(AND(ISNUMBER(OFFSET('Sanitation Data'!$H$7,0,10*ROW('Sanitation Data'!H154))),DK160="Yes"),OFFSET('Sanitation Data'!$H$7,0,10*ROW('Sanitation Data'!H154)),IF(AND(ISNUMBER(OFFSET('Sanitation Data'!$H$7,0,10*ROW('Sanitation Data'!H154))),DK160="No",ISNUMBER(OFFSET('Sanitation Data'!$H$7,0,10*ROW('Sanitation Data'!H154)))),CONCATENATE("[",ROUND(OFFSET('Sanitation Data'!$H$7,0,10*ROW('Sanitation Data'!H154)),0),"]"),IF(AND(ISNUMBER(OFFSET('Sanitation Data'!$H$7,0,10*ROW('Sanitation Data'!H154))),DK160="",ISNUMBER(OFFSET('Sanitation Data'!$H$7,0,10*ROW('Sanitation Data'!H154)))),OFFSET('Sanitation Data'!$H$7,0,10*ROW('Sanitation Data'!H154)),NA())))</f>
        <v>#N/A</v>
      </c>
      <c r="AW160" s="253" t="e">
        <f ca="true">+IF(AND(ISNUMBER(OFFSET('Sanitation Data'!$H$11,0,10*ROW('Sanitation Data'!H154))),DL160="Yes"),OFFSET('Sanitation Data'!$H$11,0,10*ROW('Sanitation Data'!H154)),IF(AND(ISNUMBER(OFFSET('Sanitation Data'!$H$11,0,10*ROW('Sanitation Data'!H154))),DL160="No",ISNUMBER(OFFSET('Sanitation Data'!$H$11,0,10*ROW('Sanitation Data'!H154)))),CONCATENATE("[",ROUND(OFFSET('Sanitation Data'!$H$11,0,10*ROW('Sanitation Data'!H154)),0),"]"),IF(AND(ISNUMBER(OFFSET('Sanitation Data'!$H$11,0,10*ROW('Sanitation Data'!H154))),DL160="",ISNUMBER(OFFSET('Sanitation Data'!$H$11,0,10*ROW('Sanitation Data'!H154)))),OFFSET('Sanitation Data'!$H$11,0,10*ROW('Sanitation Data'!H154)),NA())))</f>
        <v>#N/A</v>
      </c>
      <c r="AX160" s="253" t="e">
        <f ca="true">+IF(AND(ISNUMBER(OFFSET('Sanitation Data'!$H$12,0,10*ROW('Sanitation Data'!H154))),DM160="Yes"),OFFSET('Sanitation Data'!$H$12,0,10*ROW('Sanitation Data'!H154)),IF(AND(ISNUMBER(OFFSET('Sanitation Data'!$H$12,0,10*ROW('Sanitation Data'!H154))),DM160="No",ISNUMBER(OFFSET('Sanitation Data'!$H$12,0,10*ROW('Sanitation Data'!H154)))),CONCATENATE("[",ROUND(OFFSET('Sanitation Data'!$H$12,0,10*ROW('Sanitation Data'!H154)),0),"]"),IF(AND(ISNUMBER(OFFSET('Sanitation Data'!$H$12,0,10*ROW('Sanitation Data'!H154))),DM160="",ISNUMBER(OFFSET('Sanitation Data'!$H$12,0,10*ROW('Sanitation Data'!H154)))),OFFSET('Sanitation Data'!$H$12,0,10*ROW('Sanitation Data'!H154)),NA())))</f>
        <v>#N/A</v>
      </c>
      <c r="AY160" s="253" t="e">
        <f ca="true">+IF(AND(ISNUMBER(OFFSET('Sanitation Data'!$H$13,0,10*ROW('Sanitation Data'!H154))),DN160="Yes"),OFFSET('Sanitation Data'!$H$13,0,10*ROW('Sanitation Data'!H154)),IF(AND(ISNUMBER(OFFSET('Sanitation Data'!$H$13,0,10*ROW('Sanitation Data'!H154))),DN160="No",ISNUMBER(OFFSET('Sanitation Data'!$H$13,0,10*ROW('Sanitation Data'!H154)))),CONCATENATE("[",ROUND(OFFSET('Sanitation Data'!$H$13,0,10*ROW('Sanitation Data'!H154)),0),"]"),IF(AND(ISNUMBER(OFFSET('Sanitation Data'!$H$13,0,10*ROW('Sanitation Data'!H154))),DN160="",ISNUMBER(OFFSET('Sanitation Data'!$H$13,0,10*ROW('Sanitation Data'!H154)))),OFFSET('Sanitation Data'!$H$13,0,10*ROW('Sanitation Data'!H154)),NA())))</f>
        <v>#N/A</v>
      </c>
      <c r="AZ160" s="254" t="e">
        <f ca="true">+IF(AND(ISNUMBER(OFFSET('Hygiene Data'!$C$6,0,10*ROW('Hygiene Data'!C154))),DO160="Yes"),OFFSET('Hygiene Data'!$C$6,0,10*ROW('Hygiene Data'!C154)),IF(AND(ISNUMBER(OFFSET('Hygiene Data'!$C$6,0,10*ROW('Hygiene Data'!C154))),DO160="No",ISNUMBER(OFFSET('Hygiene Data'!$C$6,0,10*ROW('Hygiene Data'!C154)))),CONCATENATE("[",ROUND(OFFSET('Hygiene Data'!$C$6,0,10*ROW('Hygiene Data'!C154)),0),"]"),IF(AND(ISNUMBER(OFFSET('Hygiene Data'!$C$6,0,10*ROW('Hygiene Data'!C154))),DO160="",ISNUMBER(OFFSET('Hygiene Data'!$C$6,0,10*ROW('Hygiene Data'!C154)))),OFFSET('Hygiene Data'!$C$6,0,10*ROW('Hygiene Data'!C154)),NA())))</f>
        <v>#N/A</v>
      </c>
      <c r="BA160" s="254" t="e">
        <f ca="true">+IF(AND(ISNUMBER(OFFSET('Hygiene Data'!$C$8,0,10*ROW('Hygiene Data'!C154))),DP160="Yes"),OFFSET('Hygiene Data'!$C$8,0,10*ROW('Hygiene Data'!C154)),IF(AND(ISNUMBER(OFFSET('Hygiene Data'!$C$8,0,10*ROW('Hygiene Data'!C154))),DP160="No",ISNUMBER(OFFSET('Hygiene Data'!$C$8,0,10*ROW('Hygiene Data'!C154)))),CONCATENATE("[",ROUND(OFFSET('Hygiene Data'!$C$8,0,10*ROW('Hygiene Data'!C154)),0),"]"),IF(AND(ISNUMBER(OFFSET('Hygiene Data'!$C$8,0,10*ROW('Hygiene Data'!C154))),DP160="",ISNUMBER(OFFSET('Hygiene Data'!$C$8,0,10*ROW('Hygiene Data'!C154)))),OFFSET('Hygiene Data'!$C$8,0,10*ROW('Hygiene Data'!C154)),NA())))</f>
        <v>#N/A</v>
      </c>
      <c r="BB160" s="254" t="e">
        <f ca="true">+IF(AND(ISNUMBER(OFFSET('Hygiene Data'!$C$10,0,10*ROW('Hygiene Data'!C154))),DQ160="Yes"),OFFSET('Hygiene Data'!$C$10,0,10*ROW('Hygiene Data'!C154)),IF(AND(ISNUMBER(OFFSET('Hygiene Data'!$C$10,0,10*ROW('Hygiene Data'!C154))),DQ160="No",ISNUMBER(OFFSET('Hygiene Data'!$C$10,0,10*ROW('Hygiene Data'!C154)))),CONCATENATE("[",ROUND(OFFSET('Hygiene Data'!$C$10,0,10*ROW('Hygiene Data'!C154)),0),"]"),IF(AND(ISNUMBER(OFFSET('Hygiene Data'!$C$10,0,10*ROW('Hygiene Data'!C154))),DQ160="",ISNUMBER(OFFSET('Hygiene Data'!$C$10,0,10*ROW('Hygiene Data'!C154)))),OFFSET('Hygiene Data'!$C$10,0,10*ROW('Hygiene Data'!C154)),NA())))</f>
        <v>#N/A</v>
      </c>
      <c r="BC160" s="254" t="e">
        <f ca="true">+IF(AND(ISNUMBER(OFFSET('Hygiene Data'!$D$6,0,10*ROW('Hygiene Data'!D154))),DR160="Yes"),OFFSET('Hygiene Data'!$D$6,0,10*ROW('Hygiene Data'!D154)),IF(AND(ISNUMBER(OFFSET('Hygiene Data'!$D$6,0,10*ROW('Hygiene Data'!D154))),DR160="No",ISNUMBER(OFFSET('Hygiene Data'!$D$6,0,10*ROW('Hygiene Data'!D154)))),CONCATENATE("[",ROUND(OFFSET('Hygiene Data'!$D$6,0,10*ROW('Hygiene Data'!D154)),0),"]"),IF(AND(ISNUMBER(OFFSET('Hygiene Data'!$D$6,0,10*ROW('Hygiene Data'!D154))),DR160="",ISNUMBER(OFFSET('Hygiene Data'!$D$6,0,10*ROW('Hygiene Data'!D154)))),OFFSET('Hygiene Data'!$D$6,0,10*ROW('Hygiene Data'!D154)),NA())))</f>
        <v>#N/A</v>
      </c>
      <c r="BD160" s="254" t="e">
        <f ca="true">+IF(AND(ISNUMBER(OFFSET('Hygiene Data'!$D$8,0,10*ROW('Hygiene Data'!D154))),DS160="Yes"),OFFSET('Hygiene Data'!$D$8,0,10*ROW('Hygiene Data'!D154)),IF(AND(ISNUMBER(OFFSET('Hygiene Data'!$D$8,0,10*ROW('Hygiene Data'!D154))),DS160="No",ISNUMBER(OFFSET('Hygiene Data'!$D$8,0,10*ROW('Hygiene Data'!D154)))),CONCATENATE("[",ROUND(OFFSET('Hygiene Data'!$D$8,0,10*ROW('Hygiene Data'!D154)),0),"]"),IF(AND(ISNUMBER(OFFSET('Hygiene Data'!$D$8,0,10*ROW('Hygiene Data'!D154))),DS160="",ISNUMBER(OFFSET('Hygiene Data'!$D$8,0,10*ROW('Hygiene Data'!D154)))),OFFSET('Hygiene Data'!$D$8,0,10*ROW('Hygiene Data'!D154)),NA())))</f>
        <v>#N/A</v>
      </c>
      <c r="BE160" s="254" t="e">
        <f ca="true">+IF(AND(ISNUMBER(OFFSET('Hygiene Data'!$D$10,0,10*ROW('Hygiene Data'!D154))),DT160="Yes"),OFFSET('Hygiene Data'!$D$10,0,10*ROW('Hygiene Data'!D154)),IF(AND(ISNUMBER(OFFSET('Hygiene Data'!$D$10,0,10*ROW('Hygiene Data'!D154))),DT160="No",ISNUMBER(OFFSET('Hygiene Data'!$D$10,0,10*ROW('Hygiene Data'!D154)))),CONCATENATE("[",ROUND(OFFSET('Hygiene Data'!$D$10,0,10*ROW('Hygiene Data'!D154)),0),"]"),IF(AND(ISNUMBER(OFFSET('Hygiene Data'!$D$10,0,10*ROW('Hygiene Data'!D154))),DT160="",ISNUMBER(OFFSET('Hygiene Data'!$D$10,0,10*ROW('Hygiene Data'!D154)))),OFFSET('Hygiene Data'!$D$10,0,10*ROW('Hygiene Data'!D154)),NA())))</f>
        <v>#N/A</v>
      </c>
      <c r="BF160" s="254" t="e">
        <f ca="true">+IF(AND(ISNUMBER(OFFSET('Hygiene Data'!$E$6,0,10*ROW('Hygiene Data'!E154))),DU160="Yes"),OFFSET('Hygiene Data'!$E$6,0,10*ROW('Hygiene Data'!E154)),IF(AND(ISNUMBER(OFFSET('Hygiene Data'!$E$6,0,10*ROW('Hygiene Data'!E154))),DU160="No",ISNUMBER(OFFSET('Hygiene Data'!$E$6,0,10*ROW('Hygiene Data'!E154)))),CONCATENATE("[",ROUND(OFFSET('Hygiene Data'!$E$6,0,10*ROW('Hygiene Data'!E154)),0),"]"),IF(AND(ISNUMBER(OFFSET('Hygiene Data'!$E$6,0,10*ROW('Hygiene Data'!E154))),DU160="",ISNUMBER(OFFSET('Hygiene Data'!$E$6,0,10*ROW('Hygiene Data'!E154)))),OFFSET('Hygiene Data'!$E$6,0,10*ROW('Hygiene Data'!E154)),NA())))</f>
        <v>#N/A</v>
      </c>
      <c r="BG160" s="254" t="e">
        <f ca="true">+IF(AND(ISNUMBER(OFFSET('Hygiene Data'!$E$8,0,10*ROW('Hygiene Data'!E154))),DV160="Yes"),OFFSET('Hygiene Data'!$E$8,0,10*ROW('Hygiene Data'!E154)),IF(AND(ISNUMBER(OFFSET('Hygiene Data'!$E$8,0,10*ROW('Hygiene Data'!E154))),DV160="No",ISNUMBER(OFFSET('Hygiene Data'!$E$8,0,10*ROW('Hygiene Data'!E154)))),CONCATENATE("[",ROUND(OFFSET('Hygiene Data'!$E$8,0,10*ROW('Hygiene Data'!E154)),0),"]"),IF(AND(ISNUMBER(OFFSET('Hygiene Data'!$E$8,0,10*ROW('Hygiene Data'!E154))),DV160="",ISNUMBER(OFFSET('Hygiene Data'!$E$8,0,10*ROW('Hygiene Data'!E154)))),OFFSET('Hygiene Data'!$E$8,0,10*ROW('Hygiene Data'!E154)),NA())))</f>
        <v>#N/A</v>
      </c>
      <c r="BH160" s="254" t="e">
        <f ca="true">+IF(AND(ISNUMBER(OFFSET('Hygiene Data'!$E$10,0,10*ROW('Hygiene Data'!E154))),DW160="Yes"),OFFSET('Hygiene Data'!$E$10,0,10*ROW('Hygiene Data'!E154)),IF(AND(ISNUMBER(OFFSET('Hygiene Data'!$E$10,0,10*ROW('Hygiene Data'!E154))),DW160="No",ISNUMBER(OFFSET('Hygiene Data'!$E$10,0,10*ROW('Hygiene Data'!E154)))),CONCATENATE("[",ROUND(OFFSET('Hygiene Data'!$E$10,0,10*ROW('Hygiene Data'!E154)),0),"]"),IF(AND(ISNUMBER(OFFSET('Hygiene Data'!$E$10,0,10*ROW('Hygiene Data'!E154))),DW160="",ISNUMBER(OFFSET('Hygiene Data'!$E$10,0,10*ROW('Hygiene Data'!E154)))),OFFSET('Hygiene Data'!$E$10,0,10*ROW('Hygiene Data'!E154)),NA())))</f>
        <v>#N/A</v>
      </c>
      <c r="BI160" s="254" t="e">
        <f ca="true">+IF(AND(ISNUMBER(OFFSET('Hygiene Data'!$F$6,0,10*ROW('Hygiene Data'!F154))),DX160="Yes"),OFFSET('Hygiene Data'!$F$6,0,10*ROW('Hygiene Data'!F154)),IF(AND(ISNUMBER(OFFSET('Hygiene Data'!$F$6,0,10*ROW('Hygiene Data'!F154))),DX160="No",ISNUMBER(OFFSET('Hygiene Data'!$F$6,0,10*ROW('Hygiene Data'!F154)))),CONCATENATE("[",ROUND(OFFSET('Hygiene Data'!$F$6,0,10*ROW('Hygiene Data'!F154)),0),"]"),IF(AND(ISNUMBER(OFFSET('Hygiene Data'!$F$6,0,10*ROW('Hygiene Data'!F154))),DX160="",ISNUMBER(OFFSET('Hygiene Data'!$F$6,0,10*ROW('Hygiene Data'!F154)))),OFFSET('Hygiene Data'!$F$6,0,10*ROW('Hygiene Data'!F154)),NA())))</f>
        <v>#N/A</v>
      </c>
      <c r="BJ160" s="254" t="e">
        <f ca="true">+IF(AND(ISNUMBER(OFFSET('Hygiene Data'!$F$8,0,10*ROW('Hygiene Data'!F154))),DY160="Yes"),OFFSET('Hygiene Data'!$F$8,0,10*ROW('Hygiene Data'!F154)),IF(AND(ISNUMBER(OFFSET('Hygiene Data'!$F$8,0,10*ROW('Hygiene Data'!F154))),DY160="No",ISNUMBER(OFFSET('Hygiene Data'!$F$8,0,10*ROW('Hygiene Data'!F154)))),CONCATENATE("[",ROUND(OFFSET('Hygiene Data'!$F$8,0,10*ROW('Hygiene Data'!F154)),0),"]"),IF(AND(ISNUMBER(OFFSET('Hygiene Data'!$F$8,0,10*ROW('Hygiene Data'!F154))),DY160="",ISNUMBER(OFFSET('Hygiene Data'!$F$8,0,10*ROW('Hygiene Data'!F154)))),OFFSET('Hygiene Data'!$F$8,0,10*ROW('Hygiene Data'!F154)),NA())))</f>
        <v>#N/A</v>
      </c>
      <c r="BK160" s="254" t="e">
        <f ca="true">+IF(AND(ISNUMBER(OFFSET('Hygiene Data'!$F$10,0,10*ROW('Hygiene Data'!F154))),DZ160="Yes"),OFFSET('Hygiene Data'!$F$10,0,10*ROW('Hygiene Data'!F154)),IF(AND(ISNUMBER(OFFSET('Hygiene Data'!$F$10,0,10*ROW('Hygiene Data'!F154))),DZ160="No",ISNUMBER(OFFSET('Hygiene Data'!$F$10,0,10*ROW('Hygiene Data'!F154)))),CONCATENATE("[",ROUND(OFFSET('Hygiene Data'!$F$10,0,10*ROW('Hygiene Data'!F154)),0),"]"),IF(AND(ISNUMBER(OFFSET('Hygiene Data'!$F$10,0,10*ROW('Hygiene Data'!F154))),DZ160="",ISNUMBER(OFFSET('Hygiene Data'!$F$10,0,10*ROW('Hygiene Data'!F154)))),OFFSET('Hygiene Data'!$F$10,0,10*ROW('Hygiene Data'!F154)),NA())))</f>
        <v>#N/A</v>
      </c>
      <c r="BL160" s="254" t="e">
        <f ca="true">+IF(AND(ISNUMBER(OFFSET('Hygiene Data'!$G$6,0,10*ROW('Hygiene Data'!G154))),EA160="Yes"),OFFSET('Hygiene Data'!$G$6,0,10*ROW('Hygiene Data'!G154)),IF(AND(ISNUMBER(OFFSET('Hygiene Data'!$G$6,0,10*ROW('Hygiene Data'!G154))),EA160="No",ISNUMBER(OFFSET('Hygiene Data'!$G$6,0,10*ROW('Hygiene Data'!G154)))),CONCATENATE("[",ROUND(OFFSET('Hygiene Data'!$G$6,0,10*ROW('Hygiene Data'!G154)),0),"]"),IF(AND(ISNUMBER(OFFSET('Hygiene Data'!$G$6,0,10*ROW('Hygiene Data'!G154))),EA160="",ISNUMBER(OFFSET('Hygiene Data'!$G$6,0,10*ROW('Hygiene Data'!G154)))),OFFSET('Hygiene Data'!$G$6,0,10*ROW('Hygiene Data'!G154)),NA())))</f>
        <v>#N/A</v>
      </c>
      <c r="BM160" s="254" t="e">
        <f ca="true">+IF(AND(ISNUMBER(OFFSET('Hygiene Data'!$G$8,0,10*ROW('Hygiene Data'!G154))),EB160="Yes"),OFFSET('Hygiene Data'!$G$8,0,10*ROW('Hygiene Data'!G154)),IF(AND(ISNUMBER(OFFSET('Hygiene Data'!$G$8,0,10*ROW('Hygiene Data'!G154))),EB160="No",ISNUMBER(OFFSET('Hygiene Data'!$G$8,0,10*ROW('Hygiene Data'!G154)))),CONCATENATE("[",ROUND(OFFSET('Hygiene Data'!$G$8,0,10*ROW('Hygiene Data'!G154)),0),"]"),IF(AND(ISNUMBER(OFFSET('Hygiene Data'!$G$8,0,10*ROW('Hygiene Data'!G154))),EB160="",ISNUMBER(OFFSET('Hygiene Data'!$G$8,0,10*ROW('Hygiene Data'!G154)))),OFFSET('Hygiene Data'!$G$8,0,10*ROW('Hygiene Data'!G154)),NA())))</f>
        <v>#N/A</v>
      </c>
      <c r="BN160" s="254" t="e">
        <f ca="true">+IF(AND(ISNUMBER(OFFSET('Hygiene Data'!$G$10,0,10*ROW('Hygiene Data'!G154))),EC160="Yes"),OFFSET('Hygiene Data'!$G$10,0,10*ROW('Hygiene Data'!G154)),IF(AND(ISNUMBER(OFFSET('Hygiene Data'!$G$10,0,10*ROW('Hygiene Data'!G154))),EC160="No",ISNUMBER(OFFSET('Hygiene Data'!$G$10,0,10*ROW('Hygiene Data'!G154)))),CONCATENATE("[",ROUND(OFFSET('Hygiene Data'!$G$10,0,10*ROW('Hygiene Data'!G154)),0),"]"),IF(AND(ISNUMBER(OFFSET('Hygiene Data'!$G$10,0,10*ROW('Hygiene Data'!G154))),EC160="",ISNUMBER(OFFSET('Hygiene Data'!$G$10,0,10*ROW('Hygiene Data'!G154)))),OFFSET('Hygiene Data'!$G$10,0,10*ROW('Hygiene Data'!G154)),NA())))</f>
        <v>#N/A</v>
      </c>
      <c r="BO160" s="254" t="e">
        <f ca="true">+IF(AND(ISNUMBER(OFFSET('Hygiene Data'!$H$6,0,10*ROW('Hygiene Data'!H154))),ED160="Yes"),OFFSET('Hygiene Data'!$H$6,0,10*ROW('Hygiene Data'!H154)),IF(AND(ISNUMBER(OFFSET('Hygiene Data'!$H$6,0,10*ROW('Hygiene Data'!H154))),ED160="No",ISNUMBER(OFFSET('Hygiene Data'!$H$6,0,10*ROW('Hygiene Data'!H154)))),CONCATENATE("[",ROUND(OFFSET('Hygiene Data'!$H$6,0,10*ROW('Hygiene Data'!H154)),0),"]"),IF(AND(ISNUMBER(OFFSET('Hygiene Data'!$H$6,0,10*ROW('Hygiene Data'!H154))),ED160="",ISNUMBER(OFFSET('Hygiene Data'!$H$6,0,10*ROW('Hygiene Data'!H154)))),OFFSET('Hygiene Data'!$H$6,0,10*ROW('Hygiene Data'!H154)),NA())))</f>
        <v>#N/A</v>
      </c>
      <c r="BP160" s="254" t="e">
        <f ca="true">+IF(AND(ISNUMBER(OFFSET('Hygiene Data'!$H$8,0,10*ROW('Hygiene Data'!H154))),EE160="Yes"),OFFSET('Hygiene Data'!$H$8,0,10*ROW('Hygiene Data'!H154)),IF(AND(ISNUMBER(OFFSET('Hygiene Data'!$H$8,0,10*ROW('Hygiene Data'!H154))),EE160="No",ISNUMBER(OFFSET('Hygiene Data'!$H$8,0,10*ROW('Hygiene Data'!H154)))),CONCATENATE("[",ROUND(OFFSET('Hygiene Data'!$H$8,0,10*ROW('Hygiene Data'!H154)),0),"]"),IF(AND(ISNUMBER(OFFSET('Hygiene Data'!$H$8,0,10*ROW('Hygiene Data'!H154))),EE160="",ISNUMBER(OFFSET('Hygiene Data'!$H$8,0,10*ROW('Hygiene Data'!H154)))),OFFSET('Hygiene Data'!$H$8,0,10*ROW('Hygiene Data'!H154)),NA())))</f>
        <v>#N/A</v>
      </c>
      <c r="BQ160" s="254" t="e">
        <f ca="true">+IF(AND(ISNUMBER(OFFSET('Hygiene Data'!$H$10,0,10*ROW('Hygiene Data'!H154))),EF160="Yes"),OFFSET('Hygiene Data'!$H$10,0,10*ROW('Hygiene Data'!H154)),IF(AND(ISNUMBER(OFFSET('Hygiene Data'!$H$10,0,10*ROW('Hygiene Data'!H154))),EF160="No",ISNUMBER(OFFSET('Hygiene Data'!$H$10,0,10*ROW('Hygiene Data'!H154)))),CONCATENATE("[",ROUND(OFFSET('Hygiene Data'!$H$10,0,10*ROW('Hygiene Data'!H154)),0),"]"),IF(AND(ISNUMBER(OFFSET('Hygiene Data'!$H$10,0,10*ROW('Hygiene Data'!H154))),EF160="",ISNUMBER(OFFSET('Hygiene Data'!$H$10,0,10*ROW('Hygiene Data'!H154)))),OFFSET('Hygiene Data'!$H$10,0,10*ROW('Hygiene Data'!H154)),NA())))</f>
        <v>#N/A</v>
      </c>
      <c r="BS160" s="36" t="str">
        <f ca="true">+IF(OFFSET('Water Data'!$C$28,0,10*ROW('Water Data'!C154))="","",OFFSET('Water Data'!$C$28,0,10*ROW('Water Data'!C154)))</f>
        <v/>
      </c>
      <c r="BT160" s="36" t="str">
        <f ca="true">+IF(OFFSET('Water Data'!$C$29,0,10*ROW('Water Data'!C154))="","",OFFSET('Water Data'!$C$29,0,10*ROW('Water Data'!C154)))</f>
        <v/>
      </c>
      <c r="BU160" s="36" t="str">
        <f ca="true">+IF(OFFSET('Water Data'!$C$30,0,10*ROW('Water Data'!C154))="","",OFFSET('Water Data'!$C$30,0,10*ROW('Water Data'!C154)))</f>
        <v/>
      </c>
      <c r="BV160" s="36" t="str">
        <f ca="true">+IF(OFFSET('Water Data'!$D$28,0,10*ROW('Water Data'!D154))="","",OFFSET('Water Data'!$D$28,0,10*ROW('Water Data'!D154)))</f>
        <v/>
      </c>
      <c r="BW160" s="36" t="str">
        <f ca="true">+IF(OFFSET('Water Data'!$D$29,0,10*ROW('Water Data'!D154))="","",OFFSET('Water Data'!$D$29,0,10*ROW('Water Data'!D154)))</f>
        <v/>
      </c>
      <c r="BX160" s="36" t="str">
        <f ca="true">+IF(OFFSET('Water Data'!$D$30,0,10*ROW('Water Data'!D154))="","",OFFSET('Water Data'!$D$30,0,10*ROW('Water Data'!D154)))</f>
        <v/>
      </c>
      <c r="BY160" s="36" t="str">
        <f ca="true">+IF(OFFSET('Water Data'!$E$28,0,10*ROW('Water Data'!E154))="","",OFFSET('Water Data'!$E$28,0,10*ROW('Water Data'!E154)))</f>
        <v/>
      </c>
      <c r="BZ160" s="36" t="str">
        <f ca="true">+IF(OFFSET('Water Data'!$E$29,0,10*ROW('Water Data'!E154))="","",OFFSET('Water Data'!$E$29,0,10*ROW('Water Data'!E154)))</f>
        <v/>
      </c>
      <c r="CA160" s="36" t="str">
        <f ca="true">+IF(OFFSET('Water Data'!$E$30,0,10*ROW('Water Data'!E154))="","",OFFSET('Water Data'!$E$30,0,10*ROW('Water Data'!E154)))</f>
        <v/>
      </c>
      <c r="CB160" s="36" t="str">
        <f ca="true">+IF(OFFSET('Water Data'!$F$28,0,10*ROW('Water Data'!F154))="","",OFFSET('Water Data'!$F$28,0,10*ROW('Water Data'!F154)))</f>
        <v/>
      </c>
      <c r="CC160" s="36" t="str">
        <f ca="true">+IF(OFFSET('Water Data'!$F$29,0,10*ROW('Water Data'!F154))="","",OFFSET('Water Data'!$F$29,0,10*ROW('Water Data'!F154)))</f>
        <v/>
      </c>
      <c r="CD160" s="36" t="str">
        <f ca="true">+IF(OFFSET('Water Data'!$F$30,0,10*ROW('Water Data'!F154))="","",OFFSET('Water Data'!$F$30,0,10*ROW('Water Data'!F154)))</f>
        <v/>
      </c>
      <c r="CE160" s="36" t="str">
        <f ca="true">+IF(OFFSET('Water Data'!$G$28,0,10*ROW('Water Data'!G154))="","",OFFSET('Water Data'!$G$28,0,10*ROW('Water Data'!G154)))</f>
        <v/>
      </c>
      <c r="CF160" s="36" t="str">
        <f ca="true">+IF(OFFSET('Water Data'!$G$29,0,10*ROW('Water Data'!G154))="","",OFFSET('Water Data'!$G$29,0,10*ROW('Water Data'!G154)))</f>
        <v/>
      </c>
      <c r="CG160" s="36" t="str">
        <f ca="true">+IF(OFFSET('Water Data'!$G$30,0,10*ROW('Water Data'!G154))="","",OFFSET('Water Data'!$G$30,0,10*ROW('Water Data'!G154)))</f>
        <v/>
      </c>
      <c r="CH160" s="36" t="str">
        <f ca="true">+IF(OFFSET('Water Data'!$H$28,0,10*ROW('Water Data'!H154))="","",OFFSET('Water Data'!$H$28,0,10*ROW('Water Data'!H154)))</f>
        <v/>
      </c>
      <c r="CI160" s="36" t="str">
        <f ca="true">+IF(OFFSET('Water Data'!$H$29,0,10*ROW('Water Data'!H154))="","",OFFSET('Water Data'!$H$29,0,10*ROW('Water Data'!H154)))</f>
        <v/>
      </c>
      <c r="CJ160" s="36" t="str">
        <f ca="true">+IF(OFFSET('Water Data'!$H$30,0,10*ROW('Water Data'!H154))="","",OFFSET('Water Data'!$H$30,0,10*ROW('Water Data'!H154)))</f>
        <v/>
      </c>
      <c r="CK160" s="36" t="str">
        <f ca="true">+IF(OFFSET('Sanitation Data'!$C$29,0,10*ROW('Sanitation Data'!C154))="","",OFFSET('Sanitation Data'!$C$29,0,10*ROW('Sanitation Data'!C154)))</f>
        <v/>
      </c>
      <c r="CL160" s="36" t="str">
        <f ca="true">+IF(OFFSET('Sanitation Data'!$C$30,0,10*ROW('Sanitation Data'!C154))="","",OFFSET('Sanitation Data'!$C$30,0,10*ROW('Sanitation Data'!C154)))</f>
        <v/>
      </c>
      <c r="CM160" s="36" t="str">
        <f ca="true">+IF(OFFSET('Sanitation Data'!$C$31,0,10*ROW('Sanitation Data'!C154))="","",OFFSET('Sanitation Data'!$C$31,0,10*ROW('Sanitation Data'!C154)))</f>
        <v/>
      </c>
      <c r="CN160" s="36" t="str">
        <f ca="true">+IF(OFFSET('Sanitation Data'!$C$32,0,10*ROW('Sanitation Data'!C154))="","",OFFSET('Sanitation Data'!$C$32,0,10*ROW('Sanitation Data'!C154)))</f>
        <v/>
      </c>
      <c r="CO160" s="36" t="str">
        <f ca="true">+IF(OFFSET('Sanitation Data'!$C$33,0,10*ROW('Sanitation Data'!C154))="","",OFFSET('Sanitation Data'!$C$33,0,10*ROW('Sanitation Data'!C154)))</f>
        <v/>
      </c>
      <c r="CP160" s="36" t="str">
        <f ca="true">+IF(OFFSET('Sanitation Data'!$D$29,0,10*ROW('Sanitation Data'!D154))="","",OFFSET('Sanitation Data'!$D$29,0,10*ROW('Sanitation Data'!D154)))</f>
        <v/>
      </c>
      <c r="CQ160" s="36" t="str">
        <f ca="true">+IF(OFFSET('Sanitation Data'!$D$30,0,10*ROW('Sanitation Data'!D154))="","",OFFSET('Sanitation Data'!$D$30,0,10*ROW('Sanitation Data'!D154)))</f>
        <v/>
      </c>
      <c r="CR160" s="36" t="str">
        <f ca="true">+IF(OFFSET('Sanitation Data'!$D$31,0,10*ROW('Sanitation Data'!D154))="","",OFFSET('Sanitation Data'!$D$31,0,10*ROW('Sanitation Data'!D154)))</f>
        <v/>
      </c>
      <c r="CS160" s="36" t="str">
        <f ca="true">+IF(OFFSET('Sanitation Data'!$D$32,0,10*ROW('Sanitation Data'!D154))="","",OFFSET('Sanitation Data'!$D$32,0,10*ROW('Sanitation Data'!D154)))</f>
        <v/>
      </c>
      <c r="CT160" s="36" t="str">
        <f ca="true">+IF(OFFSET('Sanitation Data'!$D$33,0,10*ROW('Sanitation Data'!D154))="","",OFFSET('Sanitation Data'!$D$33,0,10*ROW('Sanitation Data'!D154)))</f>
        <v/>
      </c>
      <c r="CU160" s="36" t="str">
        <f ca="true">+IF(OFFSET('Sanitation Data'!$E$29,0,10*ROW('Sanitation Data'!E154))="","",OFFSET('Sanitation Data'!$E$29,0,10*ROW('Sanitation Data'!E154)))</f>
        <v/>
      </c>
      <c r="CV160" s="36" t="str">
        <f ca="true">+IF(OFFSET('Sanitation Data'!$E$30,0,10*ROW('Sanitation Data'!E154))="","",OFFSET('Sanitation Data'!$E$30,0,10*ROW('Sanitation Data'!E154)))</f>
        <v/>
      </c>
      <c r="CW160" s="36" t="str">
        <f ca="true">+IF(OFFSET('Sanitation Data'!$E$31,0,10*ROW('Sanitation Data'!E154))="","",OFFSET('Sanitation Data'!$E$31,0,10*ROW('Sanitation Data'!E154)))</f>
        <v/>
      </c>
      <c r="CX160" s="36" t="str">
        <f ca="true">+IF(OFFSET('Sanitation Data'!$E$32,0,10*ROW('Sanitation Data'!E154))="","",OFFSET('Sanitation Data'!$E$32,0,10*ROW('Sanitation Data'!E154)))</f>
        <v/>
      </c>
      <c r="CY160" s="36" t="str">
        <f ca="true">+IF(OFFSET('Sanitation Data'!$E$33,0,10*ROW('Sanitation Data'!E154))="","",OFFSET('Sanitation Data'!$E$33,0,10*ROW('Sanitation Data'!E154)))</f>
        <v/>
      </c>
      <c r="CZ160" s="36" t="str">
        <f ca="true">+IF(OFFSET('Sanitation Data'!$F$29,0,10*ROW('Sanitation Data'!F154))="","",OFFSET('Sanitation Data'!$F$29,0,10*ROW('Sanitation Data'!F154)))</f>
        <v/>
      </c>
      <c r="DA160" s="36" t="str">
        <f ca="true">+IF(OFFSET('Sanitation Data'!$F$30,0,10*ROW('Sanitation Data'!F154))="","",OFFSET('Sanitation Data'!$F$30,0,10*ROW('Sanitation Data'!F154)))</f>
        <v/>
      </c>
      <c r="DB160" s="36" t="str">
        <f ca="true">+IF(OFFSET('Sanitation Data'!$F$31,0,10*ROW('Sanitation Data'!F154))="","",OFFSET('Sanitation Data'!$F$31,0,10*ROW('Sanitation Data'!F154)))</f>
        <v/>
      </c>
      <c r="DC160" s="36" t="str">
        <f ca="true">+IF(OFFSET('Sanitation Data'!$F$32,0,10*ROW('Sanitation Data'!F154))="","",OFFSET('Sanitation Data'!$F$32,0,10*ROW('Sanitation Data'!F154)))</f>
        <v/>
      </c>
      <c r="DD160" s="36" t="str">
        <f ca="true">+IF(OFFSET('Sanitation Data'!$F$33,0,10*ROW('Sanitation Data'!F154))="","",OFFSET('Sanitation Data'!$F$33,0,10*ROW('Sanitation Data'!F154)))</f>
        <v/>
      </c>
      <c r="DE160" s="36" t="str">
        <f ca="true">+IF(OFFSET('Sanitation Data'!$G$29,0,10*ROW('Sanitation Data'!G154))="","",OFFSET('Sanitation Data'!$G$29,0,10*ROW('Sanitation Data'!G154)))</f>
        <v/>
      </c>
      <c r="DF160" s="36" t="str">
        <f ca="true">+IF(OFFSET('Sanitation Data'!$G$30,0,10*ROW('Sanitation Data'!G154))="","",OFFSET('Sanitation Data'!$G$30,0,10*ROW('Sanitation Data'!G154)))</f>
        <v/>
      </c>
      <c r="DG160" s="36" t="str">
        <f ca="true">+IF(OFFSET('Sanitation Data'!$G$31,0,10*ROW('Sanitation Data'!G154))="","",OFFSET('Sanitation Data'!$G$31,0,10*ROW('Sanitation Data'!G154)))</f>
        <v/>
      </c>
      <c r="DH160" s="36" t="str">
        <f ca="true">+IF(OFFSET('Sanitation Data'!$G$32,0,10*ROW('Sanitation Data'!G154))="","",OFFSET('Sanitation Data'!$G$32,0,10*ROW('Sanitation Data'!G154)))</f>
        <v/>
      </c>
      <c r="DI160" s="36" t="str">
        <f ca="true">+IF(OFFSET('Sanitation Data'!$G$33,0,10*ROW('Sanitation Data'!G154))="","",OFFSET('Sanitation Data'!$G$33,0,10*ROW('Sanitation Data'!G154)))</f>
        <v/>
      </c>
      <c r="DJ160" s="36" t="str">
        <f ca="true">+IF(OFFSET('Sanitation Data'!$H$29,0,10*ROW('Sanitation Data'!H154))="","",OFFSET('Sanitation Data'!$H$29,0,10*ROW('Sanitation Data'!H154)))</f>
        <v/>
      </c>
      <c r="DK160" s="36" t="str">
        <f ca="true">+IF(OFFSET('Sanitation Data'!$H$30,0,10*ROW('Sanitation Data'!H154))="","",OFFSET('Sanitation Data'!$H$30,0,10*ROW('Sanitation Data'!H154)))</f>
        <v/>
      </c>
      <c r="DL160" s="36" t="str">
        <f ca="true">+IF(OFFSET('Sanitation Data'!$H$31,0,10*ROW('Sanitation Data'!H154))="","",OFFSET('Sanitation Data'!$H$31,0,10*ROW('Sanitation Data'!H154)))</f>
        <v/>
      </c>
      <c r="DM160" s="36" t="str">
        <f ca="true">+IF(OFFSET('Sanitation Data'!$H$32,0,10*ROW('Sanitation Data'!H154))="","",OFFSET('Sanitation Data'!$H$32,0,10*ROW('Sanitation Data'!H154)))</f>
        <v/>
      </c>
      <c r="DN160" s="36" t="str">
        <f ca="true">+IF(OFFSET('Sanitation Data'!$H$33,0,10*ROW('Sanitation Data'!H154))="","",OFFSET('Sanitation Data'!$H$33,0,10*ROW('Sanitation Data'!H154)))</f>
        <v/>
      </c>
      <c r="DO160" s="36" t="str">
        <f ca="true">+IF(OFFSET('Hygiene Data'!$C$12,0,10*ROW('Hygiene Data'!C154))="","",OFFSET('Hygiene Data'!$C$12,0,10*ROW('Hygiene Data'!C154)))</f>
        <v/>
      </c>
      <c r="DP160" s="36" t="str">
        <f ca="true">+IF(OFFSET('Hygiene Data'!$C$13,0,10*ROW('Hygiene Data'!C154))="","",OFFSET('Hygiene Data'!$C$13,0,10*ROW('Hygiene Data'!C154)))</f>
        <v/>
      </c>
      <c r="DQ160" s="36" t="str">
        <f ca="true">+IF(OFFSET('Hygiene Data'!$C$14,0,10*ROW('Hygiene Data'!C154))="","",OFFSET('Hygiene Data'!$C$14,0,10*ROW('Hygiene Data'!C154)))</f>
        <v/>
      </c>
      <c r="DR160" s="36" t="str">
        <f ca="true">+IF(OFFSET('Hygiene Data'!$D$12,0,10*ROW('Hygiene Data'!D154))="","",OFFSET('Hygiene Data'!$D$12,0,10*ROW('Hygiene Data'!D154)))</f>
        <v/>
      </c>
      <c r="DS160" s="36" t="str">
        <f ca="true">+IF(OFFSET('Hygiene Data'!$D$13,0,10*ROW('Hygiene Data'!D154))="","",OFFSET('Hygiene Data'!$D$13,0,10*ROW('Hygiene Data'!D154)))</f>
        <v/>
      </c>
      <c r="DT160" s="36" t="str">
        <f ca="true">+IF(OFFSET('Hygiene Data'!$D$14,0,10*ROW('Hygiene Data'!D154))="","",OFFSET('Hygiene Data'!$D$14,0,10*ROW('Hygiene Data'!D154)))</f>
        <v/>
      </c>
      <c r="DU160" s="36" t="str">
        <f ca="true">+IF(OFFSET('Hygiene Data'!$E$12,0,10*ROW('Hygiene Data'!E154))="","",OFFSET('Hygiene Data'!$E$12,0,10*ROW('Hygiene Data'!E154)))</f>
        <v/>
      </c>
      <c r="DV160" s="36" t="str">
        <f ca="true">+IF(OFFSET('Hygiene Data'!$E$13,0,10*ROW('Hygiene Data'!E154))="","",OFFSET('Hygiene Data'!$E$13,0,10*ROW('Hygiene Data'!E154)))</f>
        <v/>
      </c>
      <c r="DW160" s="36" t="str">
        <f ca="true">+IF(OFFSET('Hygiene Data'!$E$14,0,10*ROW('Hygiene Data'!E154))="","",OFFSET('Hygiene Data'!$E$14,0,10*ROW('Hygiene Data'!E154)))</f>
        <v/>
      </c>
      <c r="DX160" s="36" t="str">
        <f ca="true">+IF(OFFSET('Hygiene Data'!$F$12,0,10*ROW('Hygiene Data'!F154))="","",OFFSET('Hygiene Data'!$F$12,0,10*ROW('Hygiene Data'!F154)))</f>
        <v/>
      </c>
      <c r="DY160" s="36" t="str">
        <f ca="true">+IF(OFFSET('Hygiene Data'!$F$13,0,10*ROW('Hygiene Data'!F154))="","",OFFSET('Hygiene Data'!$F$13,0,10*ROW('Hygiene Data'!F154)))</f>
        <v/>
      </c>
      <c r="DZ160" s="36" t="str">
        <f ca="true">+IF(OFFSET('Hygiene Data'!$F$14,0,10*ROW('Hygiene Data'!F154))="","",OFFSET('Hygiene Data'!$F$14,0,10*ROW('Hygiene Data'!F154)))</f>
        <v/>
      </c>
      <c r="EA160" s="36" t="str">
        <f ca="true">+IF(OFFSET('Hygiene Data'!$G$12,0,10*ROW('Hygiene Data'!G154))="","",OFFSET('Hygiene Data'!$G$12,0,10*ROW('Hygiene Data'!G154)))</f>
        <v/>
      </c>
      <c r="EB160" s="36" t="str">
        <f ca="true">+IF(OFFSET('Hygiene Data'!$G$13,0,10*ROW('Hygiene Data'!G154))="","",OFFSET('Hygiene Data'!$G$13,0,10*ROW('Hygiene Data'!G154)))</f>
        <v/>
      </c>
      <c r="EC160" s="36" t="str">
        <f ca="true">+IF(OFFSET('Hygiene Data'!$G$14,0,10*ROW('Hygiene Data'!G154))="","",OFFSET('Hygiene Data'!$G$14,0,10*ROW('Hygiene Data'!G154)))</f>
        <v/>
      </c>
      <c r="ED160" s="36" t="str">
        <f ca="true">+IF(OFFSET('Hygiene Data'!$H$12,0,10*ROW('Hygiene Data'!H154))="","",OFFSET('Hygiene Data'!$H$12,0,10*ROW('Hygiene Data'!H154)))</f>
        <v/>
      </c>
      <c r="EE160" s="36" t="str">
        <f ca="true">+IF(OFFSET('Hygiene Data'!$H$13,0,10*ROW('Hygiene Data'!H154))="","",OFFSET('Hygiene Data'!$H$13,0,10*ROW('Hygiene Data'!H154)))</f>
        <v/>
      </c>
      <c r="EF160" s="36" t="str">
        <f ca="true">+IF(OFFSET('Hygiene Data'!$H$14,0,10*ROW('Hygiene Data'!H154))="","",OFFSET('Hygiene Data'!$H$14,0,10*ROW('Hygiene Data'!H154)))</f>
        <v/>
      </c>
    </row>
    <row r="161" x14ac:dyDescent="0.2">
      <c r="A161" s="59" t="str">
        <f ca="true">+IF(OFFSET('Water Data'!$B$1,0,10*ROW('Water Data'!B158))="","",OFFSET('Water Data'!$B$1,0,10*ROW('Water Data'!B158)))</f>
        <v/>
      </c>
      <c r="B161" s="59" t="str">
        <f ca="true">+IF(OFFSET('Water Data'!$A$3,0,10*ROW('Water Data'!A158))="","",OFFSET('Water Data'!$A$3,0,10*ROW('Water Data'!A158)))</f>
        <v/>
      </c>
      <c r="C161" s="59" t="str">
        <f ca="true">+IF(OFFSET('Water Data'!$C$3,0,10*ROW('Water Data'!C158))="","",OFFSET('Water Data'!$C$3,0,10*ROW('Water Data'!C158)))</f>
        <v/>
      </c>
      <c r="D161" s="252" t="e">
        <f ca="true">+IF(AND(ISNUMBER(OFFSET('Water Data'!$C$5,0,10*ROW('Water Data'!C155))),BS161="Yes"),100-OFFSET('Water Data'!$C$5,0,10*ROW('Water Data'!C155)),IF(AND(ISNUMBER(OFFSET('Water Data'!$C$5,0,10*ROW('Water Data'!C155))),BS161="No",ISNUMBER(OFFSET('Water Data'!$C$5,0,10*ROW('Water Data'!C155)))),CONCATENATE("[",ROUND(100-OFFSET('Water Data'!$C$5,0,10*ROW('Water Data'!C155)),0),"]"),IF(AND(ISNUMBER(OFFSET('Water Data'!$C$5,0,10*ROW('Water Data'!C155))),BS161="",ISNUMBER(OFFSET('Water Data'!$C$5,0,10*ROW('Water Data'!C155)))),100-OFFSET('Water Data'!$C$5,0,10*ROW('Water Data'!C155)),NA())))</f>
        <v>#N/A</v>
      </c>
      <c r="E161" s="252" t="e">
        <f ca="true">+IF(AND(ISNUMBER(OFFSET('Water Data'!$C$7,0,10*ROW('Water Data'!D155))),BT161="Yes"),OFFSET('Water Data'!$C$7,0,10*ROW('Water Data'!C155)),IF(AND(ISNUMBER(OFFSET('Water Data'!$C$7,0,10*ROW('Water Data'!C155))),BT161="No",ISNUMBER(OFFSET('Water Data'!$C$7,0,10*ROW('Water Data'!C155)))),CONCATENATE("[",ROUND(OFFSET('Water Data'!$C$7,0,10*ROW('Water Data'!C155)),0),"]"),IF(AND(ISNUMBER(OFFSET('Water Data'!$C$7,0,10*ROW('Water Data'!C155))),BT161="",ISNUMBER(OFFSET('Water Data'!$C$7,0,10*ROW('Water Data'!C155)))),OFFSET('Water Data'!$C$7,0,10*ROW('Water Data'!C155)),NA())))</f>
        <v>#N/A</v>
      </c>
      <c r="F161" s="252" t="e">
        <f ca="true">+IF(AND(ISNUMBER(OFFSET('Water Data'!$C$10,0,10*ROW('Water Data'!C155))),BU161="Yes"),OFFSET('Water Data'!$C$10,0,10*ROW('Water Data'!C155)),IF(AND(ISNUMBER(OFFSET('Water Data'!$C$10,0,10*ROW('Water Data'!C155))),BU161="No",ISNUMBER(OFFSET('Water Data'!$C$10,0,10*ROW('Water Data'!C155)))),CONCATENATE("[",ROUND(OFFSET('Water Data'!$C$10,0,10*ROW('Water Data'!C155)),0),"]"),IF(AND(ISNUMBER(OFFSET('Water Data'!$C$10,0,10*ROW('Water Data'!C155))),BU161="",ISNUMBER(OFFSET('Water Data'!$C$10,0,10*ROW('Water Data'!C155)))),OFFSET('Water Data'!$C$10,0,10*ROW('Water Data'!C155)),NA())))</f>
        <v>#N/A</v>
      </c>
      <c r="G161" s="252" t="e">
        <f ca="true">+IF(AND(ISNUMBER(OFFSET('Water Data'!$D$5,0,10*ROW('Water Data'!D155))),BV161="Yes"),100-OFFSET('Water Data'!$D$5,0,10*ROW('Water Data'!D155)),IF(AND(ISNUMBER(OFFSET('Water Data'!$D$5,0,10*ROW('Water Data'!D155))),BV161="No",ISNUMBER(OFFSET('Water Data'!$D$5,0,10*ROW('Water Data'!D155)))),CONCATENATE("[",ROUND(100-OFFSET('Water Data'!$D$5,0,10*ROW('Water Data'!D155)),0),"]"),IF(AND(ISNUMBER(OFFSET('Water Data'!$D$5,0,10*ROW('Water Data'!D155))),BV161="",ISNUMBER(OFFSET('Water Data'!$D$5,0,10*ROW('Water Data'!D155)))),100-OFFSET('Water Data'!$D$5,0,10*ROW('Water Data'!D155)),NA())))</f>
        <v>#N/A</v>
      </c>
      <c r="H161" s="252" t="e">
        <f ca="true">+IF(AND(ISNUMBER(OFFSET('Water Data'!$D$7,0,10*ROW('Water Data'!D155))),BW161="Yes"),OFFSET('Water Data'!$D$7,0,10*ROW('Water Data'!D155)),IF(AND(ISNUMBER(OFFSET('Water Data'!$D$7,0,10*ROW('Water Data'!D155))),BW161="No",ISNUMBER(OFFSET('Water Data'!$D$7,0,10*ROW('Water Data'!D155)))),CONCATENATE("[",ROUND(OFFSET('Water Data'!$C$7,0,10*ROW('Water Data'!D155)),0),"]"),IF(AND(ISNUMBER(OFFSET('Water Data'!$D$7,0,10*ROW('Water Data'!D155))),BW161="",ISNUMBER(OFFSET('Water Data'!$D$7,0,10*ROW('Water Data'!D155)))),OFFSET('Water Data'!$D$7,0,10*ROW('Water Data'!D155)),NA())))</f>
        <v>#N/A</v>
      </c>
      <c r="I161" s="252" t="e">
        <f ca="true">+IF(AND(ISNUMBER(OFFSET('Water Data'!$D$10,0,10*ROW('Water Data'!D155))),BX161="Yes"),OFFSET('Water Data'!$D$10,0,10*ROW('Water Data'!D155)),IF(AND(ISNUMBER(OFFSET('Water Data'!$D$10,0,10*ROW('Water Data'!D155))),BX161="No",ISNUMBER(OFFSET('Water Data'!$D$10,0,10*ROW('Water Data'!D155)))),CONCATENATE("[",ROUND(OFFSET('Water Data'!$D$10,0,10*ROW('Water Data'!D155)),0),"]"),IF(AND(ISNUMBER(OFFSET('Water Data'!$D$10,0,10*ROW('Water Data'!D155))),BX161="",ISNUMBER(OFFSET('Water Data'!$D$10,0,10*ROW('Water Data'!D155)))),OFFSET('Water Data'!$D$10,0,10*ROW('Water Data'!D155)),NA())))</f>
        <v>#N/A</v>
      </c>
      <c r="J161" s="252" t="e">
        <f ca="true">+IF(AND(ISNUMBER(OFFSET('Water Data'!$E$5,0,10*ROW('Water Data'!E155))),BY161="Yes"),100-OFFSET('Water Data'!$E$5,0,10*ROW('Water Data'!E155)),IF(AND(ISNUMBER(OFFSET('Water Data'!$E$5,0,10*ROW('Water Data'!E155))),BY161="No",ISNUMBER(OFFSET('Water Data'!$E$5,0,10*ROW('Water Data'!E155)))),CONCATENATE("[",ROUND(100-OFFSET('Water Data'!$E$5,0,10*ROW('Water Data'!E155)),0),"]"),IF(AND(ISNUMBER(OFFSET('Water Data'!$E$5,0,10*ROW('Water Data'!E155))),BY161="",ISNUMBER(OFFSET('Water Data'!$E$5,0,10*ROW('Water Data'!E155)))),100-OFFSET('Water Data'!$E$5,0,10*ROW('Water Data'!E155)),NA())))</f>
        <v>#N/A</v>
      </c>
      <c r="K161" s="252" t="e">
        <f ca="true">+IF(AND(ISNUMBER(OFFSET('Water Data'!$E$7,0,10*ROW('Water Data'!E155))),BZ161="Yes"),OFFSET('Water Data'!$E$7,0,10*ROW('Water Data'!E155)),IF(AND(ISNUMBER(OFFSET('Water Data'!$E$7,0,10*ROW('Water Data'!E155))),BZ161="No",ISNUMBER(OFFSET('Water Data'!$E$7,0,10*ROW('Water Data'!E155)))),CONCATENATE("[",ROUND(OFFSET('Water Data'!$E$7,0,10*ROW('Water Data'!E155)),0),"]"),IF(AND(ISNUMBER(OFFSET('Water Data'!$E$7,0,10*ROW('Water Data'!E155))),BZ161="",ISNUMBER(OFFSET('Water Data'!$E$7,0,10*ROW('Water Data'!E155)))),OFFSET('Water Data'!$E$7,0,10*ROW('Water Data'!E155)),NA())))</f>
        <v>#N/A</v>
      </c>
      <c r="L161" s="252" t="e">
        <f ca="true">+IF(AND(ISNUMBER(OFFSET('Water Data'!$E$10,0,10*ROW('Water Data'!E155))),CA161="Yes"),OFFSET('Water Data'!$E$10,0,10*ROW('Water Data'!E155)),IF(AND(ISNUMBER(OFFSET('Water Data'!$E$10,0,10*ROW('Water Data'!E155))),CA161="No",ISNUMBER(OFFSET('Water Data'!$E$10,0,10*ROW('Water Data'!E155)))),CONCATENATE("[",ROUND(OFFSET('Water Data'!$E$10,0,10*ROW('Water Data'!E155)),0),"]"),IF(AND(ISNUMBER(OFFSET('Water Data'!$E$10,0,10*ROW('Water Data'!E155))),CA161="",ISNUMBER(OFFSET('Water Data'!$E$10,0,10*ROW('Water Data'!E155)))),OFFSET('Water Data'!$E$10,0,10*ROW('Water Data'!E155)),NA())))</f>
        <v>#N/A</v>
      </c>
      <c r="M161" s="252" t="e">
        <f ca="true">+IF(AND(ISNUMBER(OFFSET('Water Data'!$F$5,0,10*ROW('Water Data'!F155))),CB161="Yes"),100-OFFSET('Water Data'!$F$5,0,10*ROW('Water Data'!F155)),IF(AND(ISNUMBER(OFFSET('Water Data'!$F$5,0,10*ROW('Water Data'!F155))),CB161="No",ISNUMBER(OFFSET('Water Data'!$F$5,0,10*ROW('Water Data'!F155)))),CONCATENATE("[",ROUND(100-OFFSET('Water Data'!$F$5,0,10*ROW('Water Data'!F155)),0),"]"),IF(AND(ISNUMBER(OFFSET('Water Data'!$F$5,0,10*ROW('Water Data'!F155))),CB161="",ISNUMBER(OFFSET('Water Data'!$F$5,0,10*ROW('Water Data'!F155)))),100-OFFSET('Water Data'!$F$5,0,10*ROW('Water Data'!F155)),NA())))</f>
        <v>#N/A</v>
      </c>
      <c r="N161" s="252" t="e">
        <f ca="true">+IF(AND(ISNUMBER(OFFSET('Water Data'!$F$7,0,10*ROW('Water Data'!F155))),CC161="Yes"),OFFSET('Water Data'!$F$7,0,10*ROW('Water Data'!F155)),IF(AND(ISNUMBER(OFFSET('Water Data'!$F$7,0,10*ROW('Water Data'!F155))),CC161="No",ISNUMBER(OFFSET('Water Data'!$F$7,0,10*ROW('Water Data'!F155)))),CONCATENATE("[",ROUND(OFFSET('Water Data'!$F$7,0,10*ROW('Water Data'!F155)),0),"]"),IF(AND(ISNUMBER(OFFSET('Water Data'!$F$7,0,10*ROW('Water Data'!F155))),CC161="",ISNUMBER(OFFSET('Water Data'!$F$7,0,10*ROW('Water Data'!F155)))),OFFSET('Water Data'!$F$7,0,10*ROW('Water Data'!F155)),NA())))</f>
        <v>#N/A</v>
      </c>
      <c r="O161" s="252" t="e">
        <f ca="true">+IF(AND(ISNUMBER(OFFSET('Water Data'!$F$10,0,10*ROW('Water Data'!F155))),CD161="Yes"),OFFSET('Water Data'!$F$10,0,10*ROW('Water Data'!F155)),IF(AND(ISNUMBER(OFFSET('Water Data'!$F$10,0,10*ROW('Water Data'!F155))),CD161="No",ISNUMBER(OFFSET('Water Data'!$F$10,0,10*ROW('Water Data'!F155)))),CONCATENATE("[",ROUND(OFFSET('Water Data'!$F$10,0,10*ROW('Water Data'!F155)),0),"]"),IF(AND(ISNUMBER(OFFSET('Water Data'!$F$10,0,10*ROW('Water Data'!F155))),CD161="",ISNUMBER(OFFSET('Water Data'!$F$10,0,10*ROW('Water Data'!F155)))),OFFSET('Water Data'!$F$10,0,10*ROW('Water Data'!F155)),NA())))</f>
        <v>#N/A</v>
      </c>
      <c r="P161" s="252" t="e">
        <f ca="true">+IF(AND(ISNUMBER(OFFSET('Water Data'!$G$5,0,10*ROW('Water Data'!G155))),CE161="Yes"),100-OFFSET('Water Data'!$G$5,0,10*ROW('Water Data'!G155)),IF(AND(ISNUMBER(OFFSET('Water Data'!$G$5,0,10*ROW('Water Data'!G155))),CE161="No",ISNUMBER(OFFSET('Water Data'!$G$5,0,10*ROW('Water Data'!G155)))),CONCATENATE("[",ROUND(100-OFFSET('Water Data'!$G$5,0,10*ROW('Water Data'!G155)),0),"]"),IF(AND(ISNUMBER(OFFSET('Water Data'!$G$5,0,10*ROW('Water Data'!G155))),CE161="",ISNUMBER(OFFSET('Water Data'!$G$5,0,10*ROW('Water Data'!G155)))),100-OFFSET('Water Data'!$G$5,0,10*ROW('Water Data'!G155)),NA())))</f>
        <v>#N/A</v>
      </c>
      <c r="Q161" s="252" t="e">
        <f ca="true">+IF(AND(ISNUMBER(OFFSET('Water Data'!$G$7,0,10*ROW('Water Data'!G155))),CF161="Yes"),OFFSET('Water Data'!$G$7,0,10*ROW('Water Data'!G155)),IF(AND(ISNUMBER(OFFSET('Water Data'!$G$7,0,10*ROW('Water Data'!G155))),CF161="No",ISNUMBER(OFFSET('Water Data'!$G$7,0,10*ROW('Water Data'!G155)))),CONCATENATE("[",ROUND(OFFSET('Water Data'!$G$7,0,10*ROW('Water Data'!G155)),0),"]"),IF(AND(ISNUMBER(OFFSET('Water Data'!$G$7,0,10*ROW('Water Data'!G155))),CF161="",ISNUMBER(OFFSET('Water Data'!$G$7,0,10*ROW('Water Data'!G155)))),OFFSET('Water Data'!$G$7,0,10*ROW('Water Data'!G155)),NA())))</f>
        <v>#N/A</v>
      </c>
      <c r="R161" s="252" t="e">
        <f ca="true">+IF(AND(ISNUMBER(OFFSET('Water Data'!$G$10,0,10*ROW('Water Data'!G155))),CG161="Yes"),OFFSET('Water Data'!$G$10,0,10*ROW('Water Data'!G155)),IF(AND(ISNUMBER(OFFSET('Water Data'!$G$10,0,10*ROW('Water Data'!G155))),CG161="No",ISNUMBER(OFFSET('Water Data'!$G$10,0,10*ROW('Water Data'!G155)))),CONCATENATE("[",ROUND(OFFSET('Water Data'!$G$10,0,10*ROW('Water Data'!G155)),0),"]"),IF(AND(ISNUMBER(OFFSET('Water Data'!$G$10,0,10*ROW('Water Data'!G155))),CG161="",ISNUMBER(OFFSET('Water Data'!$G$10,0,10*ROW('Water Data'!G155)))),OFFSET('Water Data'!$G$10,0,10*ROW('Water Data'!G155)),NA())))</f>
        <v>#N/A</v>
      </c>
      <c r="S161" s="252" t="e">
        <f ca="true">+IF(AND(ISNUMBER(OFFSET('Water Data'!$H$5,0,10*ROW('Water Data'!H155))),CH161="Yes"),100-OFFSET('Water Data'!$H$5,0,10*ROW('Water Data'!H155)),IF(AND(ISNUMBER(OFFSET('Water Data'!$H$5,0,10*ROW('Water Data'!H155))),CH161="No",ISNUMBER(OFFSET('Water Data'!$H$5,0,10*ROW('Water Data'!H155)))),CONCATENATE("[",ROUND(100-OFFSET('Water Data'!$H$5,0,10*ROW('Water Data'!H155)),0),"]"),IF(AND(ISNUMBER(OFFSET('Water Data'!$H$5,0,10*ROW('Water Data'!H155))),CH161="",ISNUMBER(OFFSET('Water Data'!$H$5,0,10*ROW('Water Data'!H155)))),100-OFFSET('Water Data'!$H$5,0,10*ROW('Water Data'!H155)),NA())))</f>
        <v>#N/A</v>
      </c>
      <c r="T161" s="252" t="e">
        <f ca="true">+IF(AND(ISNUMBER(OFFSET('Water Data'!$H$7,0,10*ROW('Water Data'!H155))),CI161="Yes"),OFFSET('Water Data'!$H$7,0,10*ROW('Water Data'!H155)),IF(AND(ISNUMBER(OFFSET('Water Data'!$H$7,0,10*ROW('Water Data'!H155))),CI161="No",ISNUMBER(OFFSET('Water Data'!$H$7,0,10*ROW('Water Data'!H155)))),CONCATENATE("[",ROUND(OFFSET('Water Data'!$H$7,0,10*ROW('Water Data'!H155)),0),"]"),IF(AND(ISNUMBER(OFFSET('Water Data'!$H$7,0,10*ROW('Water Data'!H155))),CI161="",ISNUMBER(OFFSET('Water Data'!$H$7,0,10*ROW('Water Data'!H155)))),OFFSET('Water Data'!$H$7,0,10*ROW('Water Data'!H155)),NA())))</f>
        <v>#N/A</v>
      </c>
      <c r="U161" s="252" t="e">
        <f ca="true">+IF(AND(ISNUMBER(OFFSET('Water Data'!$H$10,0,10*ROW('Water Data'!H155))),CJ161="Yes"),OFFSET('Water Data'!$H$10,0,10*ROW('Water Data'!H155)),IF(AND(ISNUMBER(OFFSET('Water Data'!$H$10,0,10*ROW('Water Data'!H155))),CJ161="No",ISNUMBER(OFFSET('Water Data'!$H$10,0,10*ROW('Water Data'!H155)))),CONCATENATE("[",ROUND(OFFSET('Water Data'!$H$10,0,10*ROW('Water Data'!H155)),0),"]"),IF(AND(ISNUMBER(OFFSET('Water Data'!$H$10,0,10*ROW('Water Data'!H155))),CJ161="",ISNUMBER(OFFSET('Water Data'!$H$10,0,10*ROW('Water Data'!H155)))),OFFSET('Water Data'!$H$10,0,10*ROW('Water Data'!H155)),NA())))</f>
        <v>#N/A</v>
      </c>
      <c r="V161" s="253" t="e">
        <f ca="true">+IF(AND(ISNUMBER(OFFSET('Sanitation Data'!$C$5,0,10*ROW('Sanitation Data'!C155))),CK161="Yes"),100-OFFSET('Sanitation Data'!$C$5,0,10*ROW('Sanitation Data'!C155)),IF(AND(ISNUMBER(OFFSET('Sanitation Data'!$C$5,0,10*ROW('Sanitation Data'!C155))),CK161="No",ISNUMBER(OFFSET('Sanitation Data'!$C$5,0,10*ROW('Sanitation Data'!C155)))),CONCATENATE("[",ROUND(100-OFFSET('Sanitation Data'!$C$5,0,10*ROW('Sanitation Data'!C155)),0),"]"),IF(AND(ISNUMBER(OFFSET('Sanitation Data'!$C$5,0,10*ROW('Sanitation Data'!C155))),CK161="",ISNUMBER(OFFSET('Sanitation Data'!$C$5,0,10*ROW('Sanitation Data'!C155)))),100-OFFSET('Sanitation Data'!$C$5,0,10*ROW('Sanitation Data'!C155)),NA())))</f>
        <v>#N/A</v>
      </c>
      <c r="W161" s="253" t="e">
        <f ca="true">+IF(AND(ISNUMBER(OFFSET('Sanitation Data'!$C$7,0,10*ROW('Sanitation Data'!C155))),CL161="Yes"),OFFSET('Sanitation Data'!$C$7,0,10*ROW('Sanitation Data'!C155)),IF(AND(ISNUMBER(OFFSET('Sanitation Data'!$C$7,0,10*ROW('Sanitation Data'!C155))),CL161="No",ISNUMBER(OFFSET('Sanitation Data'!$C$7,0,10*ROW('Sanitation Data'!C155)))),CONCATENATE("[",ROUND(OFFSET('Sanitation Data'!$C$7,0,10*ROW('Sanitation Data'!C155)),0),"]"),IF(AND(ISNUMBER(OFFSET('Sanitation Data'!$C$7,0,10*ROW('Sanitation Data'!C155))),CL161="",ISNUMBER(OFFSET('Sanitation Data'!$C$7,0,10*ROW('Sanitation Data'!C155)))),OFFSET('Sanitation Data'!$C$7,0,10*ROW('Sanitation Data'!C155)),NA())))</f>
        <v>#N/A</v>
      </c>
      <c r="X161" s="253" t="e">
        <f ca="true">+IF(AND(ISNUMBER(OFFSET('Sanitation Data'!$C$11,0,10*ROW('Sanitation Data'!C155))),CM161="Yes"),OFFSET('Sanitation Data'!$C$11,0,10*ROW('Sanitation Data'!C155)),IF(AND(ISNUMBER(OFFSET('Sanitation Data'!$C$11,0,10*ROW('Sanitation Data'!C155))),CM161="No",ISNUMBER(OFFSET('Sanitation Data'!$C$11,0,10*ROW('Sanitation Data'!C155)))),CONCATENATE("[",ROUND(OFFSET('Sanitation Data'!$C$11,0,10*ROW('Sanitation Data'!C155)),0),"]"),IF(AND(ISNUMBER(OFFSET('Sanitation Data'!$C$11,0,10*ROW('Sanitation Data'!C155))),CM161="",ISNUMBER(OFFSET('Sanitation Data'!$C$11,0,10*ROW('Sanitation Data'!C155)))),OFFSET('Sanitation Data'!$C$11,0,10*ROW('Sanitation Data'!C155)),NA())))</f>
        <v>#N/A</v>
      </c>
      <c r="Y161" s="253" t="e">
        <f ca="true">+IF(AND(ISNUMBER(OFFSET('Sanitation Data'!$C$12,0,10*ROW('Sanitation Data'!C155))),CN161="Yes"),OFFSET('Sanitation Data'!$C$12,0,10*ROW('Sanitation Data'!C155)),IF(AND(ISNUMBER(OFFSET('Sanitation Data'!$C$12,0,10*ROW('Sanitation Data'!C155))),CN161="No",ISNUMBER(OFFSET('Sanitation Data'!$C$12,0,10*ROW('Sanitation Data'!C155)))),CONCATENATE("[",ROUND(OFFSET('Sanitation Data'!$C$12,0,10*ROW('Sanitation Data'!C155)),0),"]"),IF(AND(ISNUMBER(OFFSET('Sanitation Data'!$C$12,0,10*ROW('Sanitation Data'!C155))),CN161="",ISNUMBER(OFFSET('Sanitation Data'!$C$12,0,10*ROW('Sanitation Data'!C155)))),OFFSET('Sanitation Data'!$C$12,0,10*ROW('Sanitation Data'!C155)),NA())))</f>
        <v>#N/A</v>
      </c>
      <c r="Z161" s="253" t="e">
        <f ca="true">+IF(AND(ISNUMBER(OFFSET('Sanitation Data'!$C$13,0,10*ROW('Sanitation Data'!C155))),CO161="Yes"),OFFSET('Sanitation Data'!$C$13,0,10*ROW('Sanitation Data'!C155)),IF(AND(ISNUMBER(OFFSET('Sanitation Data'!$C$13,0,10*ROW('Sanitation Data'!C155))),CO161="No",ISNUMBER(OFFSET('Sanitation Data'!$C$13,0,10*ROW('Sanitation Data'!C155)))),CONCATENATE("[",ROUND(OFFSET('Sanitation Data'!$C$13,0,10*ROW('Sanitation Data'!C155)),0),"]"),IF(AND(ISNUMBER(OFFSET('Sanitation Data'!$C$13,0,10*ROW('Sanitation Data'!C155))),CO161="",ISNUMBER(OFFSET('Sanitation Data'!$C$13,0,10*ROW('Sanitation Data'!C155)))),OFFSET('Sanitation Data'!$C$13,0,10*ROW('Sanitation Data'!C155)),NA())))</f>
        <v>#N/A</v>
      </c>
      <c r="AA161" s="253" t="e">
        <f ca="true">+IF(AND(ISNUMBER(OFFSET('Sanitation Data'!$D$5,0,10*ROW('Sanitation Data'!D155))),CP161="Yes"),100-OFFSET('Sanitation Data'!$D$5,0,10*ROW('Sanitation Data'!D155)),IF(AND(ISNUMBER(OFFSET('Sanitation Data'!$D$5,0,10*ROW('Sanitation Data'!D155))),CP161="No",ISNUMBER(OFFSET('Sanitation Data'!$D$5,0,10*ROW('Sanitation Data'!D155)))),CONCATENATE("[",ROUND(100-OFFSET('Sanitation Data'!$D$5,0,10*ROW('Sanitation Data'!D155)),0),"]"),IF(AND(ISNUMBER(OFFSET('Sanitation Data'!$D$5,0,10*ROW('Sanitation Data'!D155))),CP161="",ISNUMBER(OFFSET('Sanitation Data'!$D$5,0,10*ROW('Sanitation Data'!D155)))),100-OFFSET('Sanitation Data'!$D$5,0,10*ROW('Sanitation Data'!D155)),NA())))</f>
        <v>#N/A</v>
      </c>
      <c r="AB161" s="253" t="e">
        <f ca="true">+IF(AND(ISNUMBER(OFFSET('Sanitation Data'!$D$7,0,10*ROW('Sanitation Data'!D155))),CQ161="Yes"),OFFSET('Sanitation Data'!$D$7,0,10*ROW('Sanitation Data'!G155)),IF(AND(ISNUMBER(OFFSET('Sanitation Data'!$D$7,0,10*ROW('Sanitation Data'!D155))),CQ161="No",ISNUMBER(OFFSET('Sanitation Data'!$D$7,0,10*ROW('Sanitation Data'!D155)))),CONCATENATE("[",ROUND(OFFSET('Sanitation Data'!$D$7,0,10*ROW('Sanitation Data'!D155)),0),"]"),IF(AND(ISNUMBER(OFFSET('Sanitation Data'!$D$7,0,10*ROW('Sanitation Data'!D155))),CQ161="",ISNUMBER(OFFSET('Sanitation Data'!$D$7,0,10*ROW('Sanitation Data'!D155)))),OFFSET('Sanitation Data'!$D$7,0,10*ROW('Sanitation Data'!D155)),NA())))</f>
        <v>#N/A</v>
      </c>
      <c r="AC161" s="253" t="e">
        <f ca="true">+IF(AND(ISNUMBER(OFFSET('Sanitation Data'!$D$11,0,10*ROW('Sanitation Data'!D155))),CR161="Yes"),OFFSET('Sanitation Data'!$D$11,0,10*ROW('Sanitation Data'!D155)),IF(AND(ISNUMBER(OFFSET('Sanitation Data'!$D$11,0,10*ROW('Sanitation Data'!D155))),CR161="No",ISNUMBER(OFFSET('Sanitation Data'!$D$11,0,10*ROW('Sanitation Data'!D155)))),CONCATENATE("[",ROUND(OFFSET('Sanitation Data'!$D$11,0,10*ROW('Sanitation Data'!D155)),0),"]"),IF(AND(ISNUMBER(OFFSET('Sanitation Data'!$D$11,0,10*ROW('Sanitation Data'!D155))),CR161="",ISNUMBER(OFFSET('Sanitation Data'!$D$11,0,10*ROW('Sanitation Data'!D155)))),OFFSET('Sanitation Data'!$D$11,0,10*ROW('Sanitation Data'!D155)),NA())))</f>
        <v>#N/A</v>
      </c>
      <c r="AD161" s="253" t="e">
        <f ca="true">+IF(AND(ISNUMBER(OFFSET('Sanitation Data'!$D$12,0,10*ROW('Sanitation Data'!D155))),CS161="Yes"),OFFSET('Sanitation Data'!$D$12,0,10*ROW('Sanitation Data'!D155)),IF(AND(ISNUMBER(OFFSET('Sanitation Data'!$D$12,0,10*ROW('Sanitation Data'!D155))),CS161="No",ISNUMBER(OFFSET('Sanitation Data'!$D$12,0,10*ROW('Sanitation Data'!D155)))),CONCATENATE("[",ROUND(OFFSET('Sanitation Data'!$D$12,0,10*ROW('Sanitation Data'!D155)),0),"]"),IF(AND(ISNUMBER(OFFSET('Sanitation Data'!$D$12,0,10*ROW('Sanitation Data'!D155))),CS161="",ISNUMBER(OFFSET('Sanitation Data'!$D$12,0,10*ROW('Sanitation Data'!D155)))),OFFSET('Sanitation Data'!$D$12,0,10*ROW('Sanitation Data'!D155)),NA())))</f>
        <v>#N/A</v>
      </c>
      <c r="AE161" s="253" t="e">
        <f ca="true">+IF(AND(ISNUMBER(OFFSET('Sanitation Data'!$D$13,0,10*ROW('Sanitation Data'!D155))),CT161="Yes"),OFFSET('Sanitation Data'!$D$13,0,10*ROW('Sanitation Data'!D155)),IF(AND(ISNUMBER(OFFSET('Sanitation Data'!$D$13,0,10*ROW('Sanitation Data'!D155))),CT161="No",ISNUMBER(OFFSET('Sanitation Data'!$D$13,0,10*ROW('Sanitation Data'!D155)))),CONCATENATE("[",ROUND(OFFSET('Sanitation Data'!$D$13,0,10*ROW('Sanitation Data'!D155)),0),"]"),IF(AND(ISNUMBER(OFFSET('Sanitation Data'!$D$13,0,10*ROW('Sanitation Data'!D155))),CT161="",ISNUMBER(OFFSET('Sanitation Data'!$D$13,0,10*ROW('Sanitation Data'!D155)))),OFFSET('Sanitation Data'!$D$13,0,10*ROW('Sanitation Data'!D155)),NA())))</f>
        <v>#N/A</v>
      </c>
      <c r="AF161" s="253" t="e">
        <f ca="true">+IF(AND(ISNUMBER(OFFSET('Sanitation Data'!$E$5,0,10*ROW('Sanitation Data'!E155))),CU161="Yes"),100-OFFSET('Sanitation Data'!$E$5,0,10*ROW('Sanitation Data'!E155)),IF(AND(ISNUMBER(OFFSET('Sanitation Data'!$E$5,0,10*ROW('Sanitation Data'!E155))),CU161="No",ISNUMBER(OFFSET('Sanitation Data'!$E$5,0,10*ROW('Sanitation Data'!E155)))),CONCATENATE("[",ROUND(100-OFFSET('Sanitation Data'!$E$5,0,10*ROW('Sanitation Data'!E155)),0),"]"),IF(AND(ISNUMBER(OFFSET('Sanitation Data'!$E$5,0,10*ROW('Sanitation Data'!E155))),CU161="",ISNUMBER(OFFSET('Sanitation Data'!$E$5,0,10*ROW('Sanitation Data'!E155)))),100-OFFSET('Sanitation Data'!$E$5,0,10*ROW('Sanitation Data'!E155)),NA())))</f>
        <v>#N/A</v>
      </c>
      <c r="AG161" s="253" t="e">
        <f ca="true">+IF(AND(ISNUMBER(OFFSET('Sanitation Data'!$E$7,0,10*ROW('Sanitation Data'!E155))),CV161="Yes"),OFFSET('Sanitation Data'!$E$7,0,10*ROW('Sanitation Data'!E155)),IF(AND(ISNUMBER(OFFSET('Sanitation Data'!$E$7,0,10*ROW('Sanitation Data'!E155))),CV161="No",ISNUMBER(OFFSET('Sanitation Data'!$E$7,0,10*ROW('Sanitation Data'!E155)))),CONCATENATE("[",ROUND(OFFSET('Sanitation Data'!$E$7,0,10*ROW('Sanitation Data'!E155)),0),"]"),IF(AND(ISNUMBER(OFFSET('Sanitation Data'!$E$7,0,10*ROW('Sanitation Data'!E155))),CV161="",ISNUMBER(OFFSET('Sanitation Data'!$E$7,0,10*ROW('Sanitation Data'!E155)))),OFFSET('Sanitation Data'!$E$7,0,10*ROW('Sanitation Data'!E155)),NA())))</f>
        <v>#N/A</v>
      </c>
      <c r="AH161" s="253" t="e">
        <f ca="true">+IF(AND(ISNUMBER(OFFSET('Sanitation Data'!$E$11,0,10*ROW('Sanitation Data'!E155))),CW161="Yes"),OFFSET('Sanitation Data'!$E$11,0,10*ROW('Sanitation Data'!E155)),IF(AND(ISNUMBER(OFFSET('Sanitation Data'!$E$11,0,10*ROW('Sanitation Data'!E155))),CW161="No",ISNUMBER(OFFSET('Sanitation Data'!$E$11,0,10*ROW('Sanitation Data'!E155)))),CONCATENATE("[",ROUND(OFFSET('Sanitation Data'!$E$11,0,10*ROW('Sanitation Data'!E155)),0),"]"),IF(AND(ISNUMBER(OFFSET('Sanitation Data'!$E$11,0,10*ROW('Sanitation Data'!E155))),CW161="",ISNUMBER(OFFSET('Sanitation Data'!$E$11,0,10*ROW('Sanitation Data'!E155)))),OFFSET('Sanitation Data'!$E$11,0,10*ROW('Sanitation Data'!E155)),NA())))</f>
        <v>#N/A</v>
      </c>
      <c r="AI161" s="253" t="e">
        <f ca="true">+IF(AND(ISNUMBER(OFFSET('Sanitation Data'!$E$12,0,10*ROW('Sanitation Data'!E155))),CX161="Yes"),OFFSET('Sanitation Data'!$E$12,0,10*ROW('Sanitation Data'!E155)),IF(AND(ISNUMBER(OFFSET('Sanitation Data'!$E$12,0,10*ROW('Sanitation Data'!E155))),CX161="No",ISNUMBER(OFFSET('Sanitation Data'!$E$12,0,10*ROW('Sanitation Data'!E155)))),CONCATENATE("[",ROUND(OFFSET('Sanitation Data'!$E$12,0,10*ROW('Sanitation Data'!E155)),0),"]"),IF(AND(ISNUMBER(OFFSET('Sanitation Data'!$E$12,0,10*ROW('Sanitation Data'!E155))),CX161="",ISNUMBER(OFFSET('Sanitation Data'!$E$12,0,10*ROW('Sanitation Data'!E155)))),OFFSET('Sanitation Data'!$E$12,0,10*ROW('Sanitation Data'!E155)),NA())))</f>
        <v>#N/A</v>
      </c>
      <c r="AJ161" s="253" t="e">
        <f ca="true">+IF(AND(ISNUMBER(OFFSET('Sanitation Data'!$E$13,0,10*ROW('Sanitation Data'!E155))),CY161="Yes"),OFFSET('Sanitation Data'!$E$13,0,10*ROW('Sanitation Data'!E155)),IF(AND(ISNUMBER(OFFSET('Sanitation Data'!$E$13,0,10*ROW('Sanitation Data'!E155))),CY161="No",ISNUMBER(OFFSET('Sanitation Data'!$E$13,0,10*ROW('Sanitation Data'!E155)))),CONCATENATE("[",ROUND(OFFSET('Sanitation Data'!$E$13,0,10*ROW('Sanitation Data'!E155)),0),"]"),IF(AND(ISNUMBER(OFFSET('Sanitation Data'!$E$13,0,10*ROW('Sanitation Data'!E155))),CY161="",ISNUMBER(OFFSET('Sanitation Data'!$E$13,0,10*ROW('Sanitation Data'!E155)))),OFFSET('Sanitation Data'!$E$13,0,10*ROW('Sanitation Data'!E155)),NA())))</f>
        <v>#N/A</v>
      </c>
      <c r="AK161" s="253" t="e">
        <f ca="true">+IF(AND(ISNUMBER(OFFSET('Sanitation Data'!$F$5,0,10*ROW('Sanitation Data'!F155))),CZ161="Yes"),100-OFFSET('Sanitation Data'!$F$5,0,10*ROW('Sanitation Data'!F155)),IF(AND(ISNUMBER(OFFSET('Sanitation Data'!$F$5,0,10*ROW('Sanitation Data'!F155))),CZ161="No",ISNUMBER(OFFSET('Sanitation Data'!$F$5,0,10*ROW('Sanitation Data'!F155)))),CONCATENATE("[",ROUND(100-OFFSET('Sanitation Data'!$F$5,0,10*ROW('Sanitation Data'!F155)),0),"]"),IF(AND(ISNUMBER(OFFSET('Sanitation Data'!$F$5,0,10*ROW('Sanitation Data'!F155))),CZ161="",ISNUMBER(OFFSET('Sanitation Data'!$F$5,0,10*ROW('Sanitation Data'!F155)))),100-OFFSET('Sanitation Data'!$F$5,0,10*ROW('Sanitation Data'!F155)),NA())))</f>
        <v>#N/A</v>
      </c>
      <c r="AL161" s="253" t="e">
        <f ca="true">+IF(AND(ISNUMBER(OFFSET('Sanitation Data'!$F$7,0,10*ROW('Sanitation Data'!F155))),DA161="Yes"),OFFSET('Sanitation Data'!$F$7,0,10*ROW('Sanitation Data'!F155)),IF(AND(ISNUMBER(OFFSET('Sanitation Data'!$F$7,0,10*ROW('Sanitation Data'!F155))),DA161="No",ISNUMBER(OFFSET('Sanitation Data'!$F$7,0,10*ROW('Sanitation Data'!F155)))),CONCATENATE("[",ROUND(OFFSET('Sanitation Data'!$F$7,0,10*ROW('Sanitation Data'!F155)),0),"]"),IF(AND(ISNUMBER(OFFSET('Sanitation Data'!$F$7,0,10*ROW('Sanitation Data'!F155))),DA161="",ISNUMBER(OFFSET('Sanitation Data'!$F$7,0,10*ROW('Sanitation Data'!F155)))),OFFSET('Sanitation Data'!$F$7,0,10*ROW('Sanitation Data'!F155)),NA())))</f>
        <v>#N/A</v>
      </c>
      <c r="AM161" s="253" t="e">
        <f ca="true">+IF(AND(ISNUMBER(OFFSET('Sanitation Data'!$F$11,0,10*ROW('Sanitation Data'!F155))),DB161="Yes"),OFFSET('Sanitation Data'!$F$11,0,10*ROW('Sanitation Data'!F155)),IF(AND(ISNUMBER(OFFSET('Sanitation Data'!$F$11,0,10*ROW('Sanitation Data'!F155))),DB161="No",ISNUMBER(OFFSET('Sanitation Data'!$F$11,0,10*ROW('Sanitation Data'!F155)))),CONCATENATE("[",ROUND(OFFSET('Sanitation Data'!$F$11,0,10*ROW('Sanitation Data'!F155)),0),"]"),IF(AND(ISNUMBER(OFFSET('Sanitation Data'!$F$11,0,10*ROW('Sanitation Data'!F155))),DB161="",ISNUMBER(OFFSET('Sanitation Data'!$F$11,0,10*ROW('Sanitation Data'!F155)))),OFFSET('Sanitation Data'!$F$11,0,10*ROW('Sanitation Data'!F155)),NA())))</f>
        <v>#N/A</v>
      </c>
      <c r="AN161" s="253" t="e">
        <f ca="true">+IF(AND(ISNUMBER(OFFSET('Sanitation Data'!$F$12,0,10*ROW('Sanitation Data'!F155))),DC161="Yes"),OFFSET('Sanitation Data'!$F$12,0,10*ROW('Sanitation Data'!F155)),IF(AND(ISNUMBER(OFFSET('Sanitation Data'!$F$12,0,10*ROW('Sanitation Data'!F155))),DC161="No",ISNUMBER(OFFSET('Sanitation Data'!$F$12,0,10*ROW('Sanitation Data'!F155)))),CONCATENATE("[",ROUND(OFFSET('Sanitation Data'!$F$12,0,10*ROW('Sanitation Data'!F155)),0),"]"),IF(AND(ISNUMBER(OFFSET('Sanitation Data'!$F$12,0,10*ROW('Sanitation Data'!F155))),DC161="",ISNUMBER(OFFSET('Sanitation Data'!$F$12,0,10*ROW('Sanitation Data'!F155)))),OFFSET('Sanitation Data'!$F$12,0,10*ROW('Sanitation Data'!F155)),NA())))</f>
        <v>#N/A</v>
      </c>
      <c r="AO161" s="253" t="e">
        <f ca="true">+IF(AND(ISNUMBER(OFFSET('Sanitation Data'!$F$13,0,10*ROW('Sanitation Data'!F155))),DD161="Yes"),OFFSET('Sanitation Data'!$F$13,0,10*ROW('Sanitation Data'!F155)),IF(AND(ISNUMBER(OFFSET('Sanitation Data'!$F$13,0,10*ROW('Sanitation Data'!F155))),DD161="No",ISNUMBER(OFFSET('Sanitation Data'!$F$13,0,10*ROW('Sanitation Data'!F155)))),CONCATENATE("[",ROUND(OFFSET('Sanitation Data'!$F$13,0,10*ROW('Sanitation Data'!F155)),0),"]"),IF(AND(ISNUMBER(OFFSET('Sanitation Data'!$F$13,0,10*ROW('Sanitation Data'!F155))),DD161="",ISNUMBER(OFFSET('Sanitation Data'!$F$13,0,10*ROW('Sanitation Data'!F155)))),OFFSET('Sanitation Data'!$F$13,0,10*ROW('Sanitation Data'!F155)),NA())))</f>
        <v>#N/A</v>
      </c>
      <c r="AP161" s="253" t="e">
        <f ca="true">+IF(AND(ISNUMBER(OFFSET('Sanitation Data'!$G$5,0,10*ROW('Sanitation Data'!G155))),DE161="Yes"),100-OFFSET('Sanitation Data'!$G$5,0,10*ROW('Sanitation Data'!G155)),IF(AND(ISNUMBER(OFFSET('Sanitation Data'!$G$5,0,10*ROW('Sanitation Data'!G155))),DE161="No",ISNUMBER(OFFSET('Sanitation Data'!$G$5,0,10*ROW('Sanitation Data'!G155)))),CONCATENATE("[",ROUND(100-OFFSET('Sanitation Data'!$G$5,0,10*ROW('Sanitation Data'!G155)),0),"]"),IF(AND(ISNUMBER(OFFSET('Sanitation Data'!$G$5,0,10*ROW('Sanitation Data'!G155))),DE161="",ISNUMBER(OFFSET('Sanitation Data'!$G$5,0,10*ROW('Sanitation Data'!G155)))),100-OFFSET('Sanitation Data'!$G$5,0,10*ROW('Sanitation Data'!G155)),NA())))</f>
        <v>#N/A</v>
      </c>
      <c r="AQ161" s="253" t="e">
        <f ca="true">+IF(AND(ISNUMBER(OFFSET('Sanitation Data'!$G$7,0,10*ROW('Sanitation Data'!G155))),DF161="Yes"),OFFSET('Sanitation Data'!$G$7,0,10*ROW('Sanitation Data'!G155)),IF(AND(ISNUMBER(OFFSET('Sanitation Data'!$G$7,0,10*ROW('Sanitation Data'!G155))),DF161="No",ISNUMBER(OFFSET('Sanitation Data'!$G$7,0,10*ROW('Sanitation Data'!G155)))),CONCATENATE("[",ROUND(OFFSET('Sanitation Data'!$G$7,0,10*ROW('Sanitation Data'!G155)),0),"]"),IF(AND(ISNUMBER(OFFSET('Sanitation Data'!$G$7,0,10*ROW('Sanitation Data'!G155))),DF161="",ISNUMBER(OFFSET('Sanitation Data'!$G$7,0,10*ROW('Sanitation Data'!G155)))),OFFSET('Sanitation Data'!$G$7,0,10*ROW('Sanitation Data'!G155)),NA())))</f>
        <v>#N/A</v>
      </c>
      <c r="AR161" s="253" t="e">
        <f ca="true">+IF(AND(ISNUMBER(OFFSET('Sanitation Data'!$G$11,0,10*ROW('Sanitation Data'!G155))),DG161="Yes"),OFFSET('Sanitation Data'!$G$11,0,10*ROW('Sanitation Data'!G155)),IF(AND(ISNUMBER(OFFSET('Sanitation Data'!$G$11,0,10*ROW('Sanitation Data'!G155))),DG161="No",ISNUMBER(OFFSET('Sanitation Data'!$G$11,0,10*ROW('Sanitation Data'!G155)))),CONCATENATE("[",ROUND(OFFSET('Sanitation Data'!$G$11,0,10*ROW('Sanitation Data'!G155)),0),"]"),IF(AND(ISNUMBER(OFFSET('Sanitation Data'!$G$11,0,10*ROW('Sanitation Data'!G155))),DG161="",ISNUMBER(OFFSET('Sanitation Data'!$G$11,0,10*ROW('Sanitation Data'!G155)))),OFFSET('Sanitation Data'!$G$11,0,10*ROW('Sanitation Data'!G155)),NA())))</f>
        <v>#N/A</v>
      </c>
      <c r="AS161" s="253" t="e">
        <f ca="true">+IF(AND(ISNUMBER(OFFSET('Sanitation Data'!$G$12,0,10*ROW('Sanitation Data'!G155))),DH161="Yes"),OFFSET('Sanitation Data'!$G$12,0,10*ROW('Sanitation Data'!G155)),IF(AND(ISNUMBER(OFFSET('Sanitation Data'!$G$12,0,10*ROW('Sanitation Data'!G155))),DH161="No",ISNUMBER(OFFSET('Sanitation Data'!$G$12,0,10*ROW('Sanitation Data'!G155)))),CONCATENATE("[",ROUND(OFFSET('Sanitation Data'!$G$12,0,10*ROW('Sanitation Data'!G155)),0),"]"),IF(AND(ISNUMBER(OFFSET('Sanitation Data'!$G$12,0,10*ROW('Sanitation Data'!G155))),DH161="",ISNUMBER(OFFSET('Sanitation Data'!$G$12,0,10*ROW('Sanitation Data'!G155)))),OFFSET('Sanitation Data'!$G$12,0,10*ROW('Sanitation Data'!G155)),NA())))</f>
        <v>#N/A</v>
      </c>
      <c r="AT161" s="253" t="e">
        <f ca="true">+IF(AND(ISNUMBER(OFFSET('Sanitation Data'!$G$13,0,10*ROW('Sanitation Data'!G155))),DI161="Yes"),OFFSET('Sanitation Data'!$G$13,0,10*ROW('Sanitation Data'!G155)),IF(AND(ISNUMBER(OFFSET('Sanitation Data'!$G$13,0,10*ROW('Sanitation Data'!G155))),DI161="No",ISNUMBER(OFFSET('Sanitation Data'!$G$13,0,10*ROW('Sanitation Data'!G155)))),CONCATENATE("[",ROUND(OFFSET('Sanitation Data'!$G$13,0,10*ROW('Sanitation Data'!G155)),0),"]"),IF(AND(ISNUMBER(OFFSET('Sanitation Data'!$G$13,0,10*ROW('Sanitation Data'!G155))),DI161="",ISNUMBER(OFFSET('Sanitation Data'!$G$13,0,10*ROW('Sanitation Data'!G155)))),OFFSET('Sanitation Data'!$G$13,0,10*ROW('Sanitation Data'!G155)),NA())))</f>
        <v>#N/A</v>
      </c>
      <c r="AU161" s="253" t="e">
        <f ca="true">+IF(AND(ISNUMBER(OFFSET('Sanitation Data'!$H$5,0,10*ROW('Sanitation Data'!H155))),DJ161="Yes"),100-OFFSET('Sanitation Data'!$H$5,0,10*ROW('Sanitation Data'!H155)),IF(AND(ISNUMBER(OFFSET('Sanitation Data'!$H$5,0,10*ROW('Sanitation Data'!H155))),DJ161="No",ISNUMBER(OFFSET('Sanitation Data'!$H$5,0,10*ROW('Sanitation Data'!H155)))),CONCATENATE("[",ROUND(100-OFFSET('Sanitation Data'!$H$5,0,10*ROW('Sanitation Data'!H155)),0),"]"),IF(AND(ISNUMBER(OFFSET('Sanitation Data'!$H$5,0,10*ROW('Sanitation Data'!H155))),DJ161="",ISNUMBER(OFFSET('Sanitation Data'!$H$5,0,10*ROW('Sanitation Data'!H155)))),100-OFFSET('Sanitation Data'!$H$5,0,10*ROW('Sanitation Data'!H155)),NA())))</f>
        <v>#N/A</v>
      </c>
      <c r="AV161" s="253" t="e">
        <f ca="true">+IF(AND(ISNUMBER(OFFSET('Sanitation Data'!$H$7,0,10*ROW('Sanitation Data'!H155))),DK161="Yes"),OFFSET('Sanitation Data'!$H$7,0,10*ROW('Sanitation Data'!H155)),IF(AND(ISNUMBER(OFFSET('Sanitation Data'!$H$7,0,10*ROW('Sanitation Data'!H155))),DK161="No",ISNUMBER(OFFSET('Sanitation Data'!$H$7,0,10*ROW('Sanitation Data'!H155)))),CONCATENATE("[",ROUND(OFFSET('Sanitation Data'!$H$7,0,10*ROW('Sanitation Data'!H155)),0),"]"),IF(AND(ISNUMBER(OFFSET('Sanitation Data'!$H$7,0,10*ROW('Sanitation Data'!H155))),DK161="",ISNUMBER(OFFSET('Sanitation Data'!$H$7,0,10*ROW('Sanitation Data'!H155)))),OFFSET('Sanitation Data'!$H$7,0,10*ROW('Sanitation Data'!H155)),NA())))</f>
        <v>#N/A</v>
      </c>
      <c r="AW161" s="253" t="e">
        <f ca="true">+IF(AND(ISNUMBER(OFFSET('Sanitation Data'!$H$11,0,10*ROW('Sanitation Data'!H155))),DL161="Yes"),OFFSET('Sanitation Data'!$H$11,0,10*ROW('Sanitation Data'!H155)),IF(AND(ISNUMBER(OFFSET('Sanitation Data'!$H$11,0,10*ROW('Sanitation Data'!H155))),DL161="No",ISNUMBER(OFFSET('Sanitation Data'!$H$11,0,10*ROW('Sanitation Data'!H155)))),CONCATENATE("[",ROUND(OFFSET('Sanitation Data'!$H$11,0,10*ROW('Sanitation Data'!H155)),0),"]"),IF(AND(ISNUMBER(OFFSET('Sanitation Data'!$H$11,0,10*ROW('Sanitation Data'!H155))),DL161="",ISNUMBER(OFFSET('Sanitation Data'!$H$11,0,10*ROW('Sanitation Data'!H155)))),OFFSET('Sanitation Data'!$H$11,0,10*ROW('Sanitation Data'!H155)),NA())))</f>
        <v>#N/A</v>
      </c>
      <c r="AX161" s="253" t="e">
        <f ca="true">+IF(AND(ISNUMBER(OFFSET('Sanitation Data'!$H$12,0,10*ROW('Sanitation Data'!H155))),DM161="Yes"),OFFSET('Sanitation Data'!$H$12,0,10*ROW('Sanitation Data'!H155)),IF(AND(ISNUMBER(OFFSET('Sanitation Data'!$H$12,0,10*ROW('Sanitation Data'!H155))),DM161="No",ISNUMBER(OFFSET('Sanitation Data'!$H$12,0,10*ROW('Sanitation Data'!H155)))),CONCATENATE("[",ROUND(OFFSET('Sanitation Data'!$H$12,0,10*ROW('Sanitation Data'!H155)),0),"]"),IF(AND(ISNUMBER(OFFSET('Sanitation Data'!$H$12,0,10*ROW('Sanitation Data'!H155))),DM161="",ISNUMBER(OFFSET('Sanitation Data'!$H$12,0,10*ROW('Sanitation Data'!H155)))),OFFSET('Sanitation Data'!$H$12,0,10*ROW('Sanitation Data'!H155)),NA())))</f>
        <v>#N/A</v>
      </c>
      <c r="AY161" s="253" t="e">
        <f ca="true">+IF(AND(ISNUMBER(OFFSET('Sanitation Data'!$H$13,0,10*ROW('Sanitation Data'!H155))),DN161="Yes"),OFFSET('Sanitation Data'!$H$13,0,10*ROW('Sanitation Data'!H155)),IF(AND(ISNUMBER(OFFSET('Sanitation Data'!$H$13,0,10*ROW('Sanitation Data'!H155))),DN161="No",ISNUMBER(OFFSET('Sanitation Data'!$H$13,0,10*ROW('Sanitation Data'!H155)))),CONCATENATE("[",ROUND(OFFSET('Sanitation Data'!$H$13,0,10*ROW('Sanitation Data'!H155)),0),"]"),IF(AND(ISNUMBER(OFFSET('Sanitation Data'!$H$13,0,10*ROW('Sanitation Data'!H155))),DN161="",ISNUMBER(OFFSET('Sanitation Data'!$H$13,0,10*ROW('Sanitation Data'!H155)))),OFFSET('Sanitation Data'!$H$13,0,10*ROW('Sanitation Data'!H155)),NA())))</f>
        <v>#N/A</v>
      </c>
      <c r="AZ161" s="254" t="e">
        <f ca="true">+IF(AND(ISNUMBER(OFFSET('Hygiene Data'!$C$6,0,10*ROW('Hygiene Data'!C155))),DO161="Yes"),OFFSET('Hygiene Data'!$C$6,0,10*ROW('Hygiene Data'!C155)),IF(AND(ISNUMBER(OFFSET('Hygiene Data'!$C$6,0,10*ROW('Hygiene Data'!C155))),DO161="No",ISNUMBER(OFFSET('Hygiene Data'!$C$6,0,10*ROW('Hygiene Data'!C155)))),CONCATENATE("[",ROUND(OFFSET('Hygiene Data'!$C$6,0,10*ROW('Hygiene Data'!C155)),0),"]"),IF(AND(ISNUMBER(OFFSET('Hygiene Data'!$C$6,0,10*ROW('Hygiene Data'!C155))),DO161="",ISNUMBER(OFFSET('Hygiene Data'!$C$6,0,10*ROW('Hygiene Data'!C155)))),OFFSET('Hygiene Data'!$C$6,0,10*ROW('Hygiene Data'!C155)),NA())))</f>
        <v>#N/A</v>
      </c>
      <c r="BA161" s="254" t="e">
        <f ca="true">+IF(AND(ISNUMBER(OFFSET('Hygiene Data'!$C$8,0,10*ROW('Hygiene Data'!C155))),DP161="Yes"),OFFSET('Hygiene Data'!$C$8,0,10*ROW('Hygiene Data'!C155)),IF(AND(ISNUMBER(OFFSET('Hygiene Data'!$C$8,0,10*ROW('Hygiene Data'!C155))),DP161="No",ISNUMBER(OFFSET('Hygiene Data'!$C$8,0,10*ROW('Hygiene Data'!C155)))),CONCATENATE("[",ROUND(OFFSET('Hygiene Data'!$C$8,0,10*ROW('Hygiene Data'!C155)),0),"]"),IF(AND(ISNUMBER(OFFSET('Hygiene Data'!$C$8,0,10*ROW('Hygiene Data'!C155))),DP161="",ISNUMBER(OFFSET('Hygiene Data'!$C$8,0,10*ROW('Hygiene Data'!C155)))),OFFSET('Hygiene Data'!$C$8,0,10*ROW('Hygiene Data'!C155)),NA())))</f>
        <v>#N/A</v>
      </c>
      <c r="BB161" s="254" t="e">
        <f ca="true">+IF(AND(ISNUMBER(OFFSET('Hygiene Data'!$C$10,0,10*ROW('Hygiene Data'!C155))),DQ161="Yes"),OFFSET('Hygiene Data'!$C$10,0,10*ROW('Hygiene Data'!C155)),IF(AND(ISNUMBER(OFFSET('Hygiene Data'!$C$10,0,10*ROW('Hygiene Data'!C155))),DQ161="No",ISNUMBER(OFFSET('Hygiene Data'!$C$10,0,10*ROW('Hygiene Data'!C155)))),CONCATENATE("[",ROUND(OFFSET('Hygiene Data'!$C$10,0,10*ROW('Hygiene Data'!C155)),0),"]"),IF(AND(ISNUMBER(OFFSET('Hygiene Data'!$C$10,0,10*ROW('Hygiene Data'!C155))),DQ161="",ISNUMBER(OFFSET('Hygiene Data'!$C$10,0,10*ROW('Hygiene Data'!C155)))),OFFSET('Hygiene Data'!$C$10,0,10*ROW('Hygiene Data'!C155)),NA())))</f>
        <v>#N/A</v>
      </c>
      <c r="BC161" s="254" t="e">
        <f ca="true">+IF(AND(ISNUMBER(OFFSET('Hygiene Data'!$D$6,0,10*ROW('Hygiene Data'!D155))),DR161="Yes"),OFFSET('Hygiene Data'!$D$6,0,10*ROW('Hygiene Data'!D155)),IF(AND(ISNUMBER(OFFSET('Hygiene Data'!$D$6,0,10*ROW('Hygiene Data'!D155))),DR161="No",ISNUMBER(OFFSET('Hygiene Data'!$D$6,0,10*ROW('Hygiene Data'!D155)))),CONCATENATE("[",ROUND(OFFSET('Hygiene Data'!$D$6,0,10*ROW('Hygiene Data'!D155)),0),"]"),IF(AND(ISNUMBER(OFFSET('Hygiene Data'!$D$6,0,10*ROW('Hygiene Data'!D155))),DR161="",ISNUMBER(OFFSET('Hygiene Data'!$D$6,0,10*ROW('Hygiene Data'!D155)))),OFFSET('Hygiene Data'!$D$6,0,10*ROW('Hygiene Data'!D155)),NA())))</f>
        <v>#N/A</v>
      </c>
      <c r="BD161" s="254" t="e">
        <f ca="true">+IF(AND(ISNUMBER(OFFSET('Hygiene Data'!$D$8,0,10*ROW('Hygiene Data'!D155))),DS161="Yes"),OFFSET('Hygiene Data'!$D$8,0,10*ROW('Hygiene Data'!D155)),IF(AND(ISNUMBER(OFFSET('Hygiene Data'!$D$8,0,10*ROW('Hygiene Data'!D155))),DS161="No",ISNUMBER(OFFSET('Hygiene Data'!$D$8,0,10*ROW('Hygiene Data'!D155)))),CONCATENATE("[",ROUND(OFFSET('Hygiene Data'!$D$8,0,10*ROW('Hygiene Data'!D155)),0),"]"),IF(AND(ISNUMBER(OFFSET('Hygiene Data'!$D$8,0,10*ROW('Hygiene Data'!D155))),DS161="",ISNUMBER(OFFSET('Hygiene Data'!$D$8,0,10*ROW('Hygiene Data'!D155)))),OFFSET('Hygiene Data'!$D$8,0,10*ROW('Hygiene Data'!D155)),NA())))</f>
        <v>#N/A</v>
      </c>
      <c r="BE161" s="254" t="e">
        <f ca="true">+IF(AND(ISNUMBER(OFFSET('Hygiene Data'!$D$10,0,10*ROW('Hygiene Data'!D155))),DT161="Yes"),OFFSET('Hygiene Data'!$D$10,0,10*ROW('Hygiene Data'!D155)),IF(AND(ISNUMBER(OFFSET('Hygiene Data'!$D$10,0,10*ROW('Hygiene Data'!D155))),DT161="No",ISNUMBER(OFFSET('Hygiene Data'!$D$10,0,10*ROW('Hygiene Data'!D155)))),CONCATENATE("[",ROUND(OFFSET('Hygiene Data'!$D$10,0,10*ROW('Hygiene Data'!D155)),0),"]"),IF(AND(ISNUMBER(OFFSET('Hygiene Data'!$D$10,0,10*ROW('Hygiene Data'!D155))),DT161="",ISNUMBER(OFFSET('Hygiene Data'!$D$10,0,10*ROW('Hygiene Data'!D155)))),OFFSET('Hygiene Data'!$D$10,0,10*ROW('Hygiene Data'!D155)),NA())))</f>
        <v>#N/A</v>
      </c>
      <c r="BF161" s="254" t="e">
        <f ca="true">+IF(AND(ISNUMBER(OFFSET('Hygiene Data'!$E$6,0,10*ROW('Hygiene Data'!E155))),DU161="Yes"),OFFSET('Hygiene Data'!$E$6,0,10*ROW('Hygiene Data'!E155)),IF(AND(ISNUMBER(OFFSET('Hygiene Data'!$E$6,0,10*ROW('Hygiene Data'!E155))),DU161="No",ISNUMBER(OFFSET('Hygiene Data'!$E$6,0,10*ROW('Hygiene Data'!E155)))),CONCATENATE("[",ROUND(OFFSET('Hygiene Data'!$E$6,0,10*ROW('Hygiene Data'!E155)),0),"]"),IF(AND(ISNUMBER(OFFSET('Hygiene Data'!$E$6,0,10*ROW('Hygiene Data'!E155))),DU161="",ISNUMBER(OFFSET('Hygiene Data'!$E$6,0,10*ROW('Hygiene Data'!E155)))),OFFSET('Hygiene Data'!$E$6,0,10*ROW('Hygiene Data'!E155)),NA())))</f>
        <v>#N/A</v>
      </c>
      <c r="BG161" s="254" t="e">
        <f ca="true">+IF(AND(ISNUMBER(OFFSET('Hygiene Data'!$E$8,0,10*ROW('Hygiene Data'!E155))),DV161="Yes"),OFFSET('Hygiene Data'!$E$8,0,10*ROW('Hygiene Data'!E155)),IF(AND(ISNUMBER(OFFSET('Hygiene Data'!$E$8,0,10*ROW('Hygiene Data'!E155))),DV161="No",ISNUMBER(OFFSET('Hygiene Data'!$E$8,0,10*ROW('Hygiene Data'!E155)))),CONCATENATE("[",ROUND(OFFSET('Hygiene Data'!$E$8,0,10*ROW('Hygiene Data'!E155)),0),"]"),IF(AND(ISNUMBER(OFFSET('Hygiene Data'!$E$8,0,10*ROW('Hygiene Data'!E155))),DV161="",ISNUMBER(OFFSET('Hygiene Data'!$E$8,0,10*ROW('Hygiene Data'!E155)))),OFFSET('Hygiene Data'!$E$8,0,10*ROW('Hygiene Data'!E155)),NA())))</f>
        <v>#N/A</v>
      </c>
      <c r="BH161" s="254" t="e">
        <f ca="true">+IF(AND(ISNUMBER(OFFSET('Hygiene Data'!$E$10,0,10*ROW('Hygiene Data'!E155))),DW161="Yes"),OFFSET('Hygiene Data'!$E$10,0,10*ROW('Hygiene Data'!E155)),IF(AND(ISNUMBER(OFFSET('Hygiene Data'!$E$10,0,10*ROW('Hygiene Data'!E155))),DW161="No",ISNUMBER(OFFSET('Hygiene Data'!$E$10,0,10*ROW('Hygiene Data'!E155)))),CONCATENATE("[",ROUND(OFFSET('Hygiene Data'!$E$10,0,10*ROW('Hygiene Data'!E155)),0),"]"),IF(AND(ISNUMBER(OFFSET('Hygiene Data'!$E$10,0,10*ROW('Hygiene Data'!E155))),DW161="",ISNUMBER(OFFSET('Hygiene Data'!$E$10,0,10*ROW('Hygiene Data'!E155)))),OFFSET('Hygiene Data'!$E$10,0,10*ROW('Hygiene Data'!E155)),NA())))</f>
        <v>#N/A</v>
      </c>
      <c r="BI161" s="254" t="e">
        <f ca="true">+IF(AND(ISNUMBER(OFFSET('Hygiene Data'!$F$6,0,10*ROW('Hygiene Data'!F155))),DX161="Yes"),OFFSET('Hygiene Data'!$F$6,0,10*ROW('Hygiene Data'!F155)),IF(AND(ISNUMBER(OFFSET('Hygiene Data'!$F$6,0,10*ROW('Hygiene Data'!F155))),DX161="No",ISNUMBER(OFFSET('Hygiene Data'!$F$6,0,10*ROW('Hygiene Data'!F155)))),CONCATENATE("[",ROUND(OFFSET('Hygiene Data'!$F$6,0,10*ROW('Hygiene Data'!F155)),0),"]"),IF(AND(ISNUMBER(OFFSET('Hygiene Data'!$F$6,0,10*ROW('Hygiene Data'!F155))),DX161="",ISNUMBER(OFFSET('Hygiene Data'!$F$6,0,10*ROW('Hygiene Data'!F155)))),OFFSET('Hygiene Data'!$F$6,0,10*ROW('Hygiene Data'!F155)),NA())))</f>
        <v>#N/A</v>
      </c>
      <c r="BJ161" s="254" t="e">
        <f ca="true">+IF(AND(ISNUMBER(OFFSET('Hygiene Data'!$F$8,0,10*ROW('Hygiene Data'!F155))),DY161="Yes"),OFFSET('Hygiene Data'!$F$8,0,10*ROW('Hygiene Data'!F155)),IF(AND(ISNUMBER(OFFSET('Hygiene Data'!$F$8,0,10*ROW('Hygiene Data'!F155))),DY161="No",ISNUMBER(OFFSET('Hygiene Data'!$F$8,0,10*ROW('Hygiene Data'!F155)))),CONCATENATE("[",ROUND(OFFSET('Hygiene Data'!$F$8,0,10*ROW('Hygiene Data'!F155)),0),"]"),IF(AND(ISNUMBER(OFFSET('Hygiene Data'!$F$8,0,10*ROW('Hygiene Data'!F155))),DY161="",ISNUMBER(OFFSET('Hygiene Data'!$F$8,0,10*ROW('Hygiene Data'!F155)))),OFFSET('Hygiene Data'!$F$8,0,10*ROW('Hygiene Data'!F155)),NA())))</f>
        <v>#N/A</v>
      </c>
      <c r="BK161" s="254" t="e">
        <f ca="true">+IF(AND(ISNUMBER(OFFSET('Hygiene Data'!$F$10,0,10*ROW('Hygiene Data'!F155))),DZ161="Yes"),OFFSET('Hygiene Data'!$F$10,0,10*ROW('Hygiene Data'!F155)),IF(AND(ISNUMBER(OFFSET('Hygiene Data'!$F$10,0,10*ROW('Hygiene Data'!F155))),DZ161="No",ISNUMBER(OFFSET('Hygiene Data'!$F$10,0,10*ROW('Hygiene Data'!F155)))),CONCATENATE("[",ROUND(OFFSET('Hygiene Data'!$F$10,0,10*ROW('Hygiene Data'!F155)),0),"]"),IF(AND(ISNUMBER(OFFSET('Hygiene Data'!$F$10,0,10*ROW('Hygiene Data'!F155))),DZ161="",ISNUMBER(OFFSET('Hygiene Data'!$F$10,0,10*ROW('Hygiene Data'!F155)))),OFFSET('Hygiene Data'!$F$10,0,10*ROW('Hygiene Data'!F155)),NA())))</f>
        <v>#N/A</v>
      </c>
      <c r="BL161" s="254" t="e">
        <f ca="true">+IF(AND(ISNUMBER(OFFSET('Hygiene Data'!$G$6,0,10*ROW('Hygiene Data'!G155))),EA161="Yes"),OFFSET('Hygiene Data'!$G$6,0,10*ROW('Hygiene Data'!G155)),IF(AND(ISNUMBER(OFFSET('Hygiene Data'!$G$6,0,10*ROW('Hygiene Data'!G155))),EA161="No",ISNUMBER(OFFSET('Hygiene Data'!$G$6,0,10*ROW('Hygiene Data'!G155)))),CONCATENATE("[",ROUND(OFFSET('Hygiene Data'!$G$6,0,10*ROW('Hygiene Data'!G155)),0),"]"),IF(AND(ISNUMBER(OFFSET('Hygiene Data'!$G$6,0,10*ROW('Hygiene Data'!G155))),EA161="",ISNUMBER(OFFSET('Hygiene Data'!$G$6,0,10*ROW('Hygiene Data'!G155)))),OFFSET('Hygiene Data'!$G$6,0,10*ROW('Hygiene Data'!G155)),NA())))</f>
        <v>#N/A</v>
      </c>
      <c r="BM161" s="254" t="e">
        <f ca="true">+IF(AND(ISNUMBER(OFFSET('Hygiene Data'!$G$8,0,10*ROW('Hygiene Data'!G155))),EB161="Yes"),OFFSET('Hygiene Data'!$G$8,0,10*ROW('Hygiene Data'!G155)),IF(AND(ISNUMBER(OFFSET('Hygiene Data'!$G$8,0,10*ROW('Hygiene Data'!G155))),EB161="No",ISNUMBER(OFFSET('Hygiene Data'!$G$8,0,10*ROW('Hygiene Data'!G155)))),CONCATENATE("[",ROUND(OFFSET('Hygiene Data'!$G$8,0,10*ROW('Hygiene Data'!G155)),0),"]"),IF(AND(ISNUMBER(OFFSET('Hygiene Data'!$G$8,0,10*ROW('Hygiene Data'!G155))),EB161="",ISNUMBER(OFFSET('Hygiene Data'!$G$8,0,10*ROW('Hygiene Data'!G155)))),OFFSET('Hygiene Data'!$G$8,0,10*ROW('Hygiene Data'!G155)),NA())))</f>
        <v>#N/A</v>
      </c>
      <c r="BN161" s="254" t="e">
        <f ca="true">+IF(AND(ISNUMBER(OFFSET('Hygiene Data'!$G$10,0,10*ROW('Hygiene Data'!G155))),EC161="Yes"),OFFSET('Hygiene Data'!$G$10,0,10*ROW('Hygiene Data'!G155)),IF(AND(ISNUMBER(OFFSET('Hygiene Data'!$G$10,0,10*ROW('Hygiene Data'!G155))),EC161="No",ISNUMBER(OFFSET('Hygiene Data'!$G$10,0,10*ROW('Hygiene Data'!G155)))),CONCATENATE("[",ROUND(OFFSET('Hygiene Data'!$G$10,0,10*ROW('Hygiene Data'!G155)),0),"]"),IF(AND(ISNUMBER(OFFSET('Hygiene Data'!$G$10,0,10*ROW('Hygiene Data'!G155))),EC161="",ISNUMBER(OFFSET('Hygiene Data'!$G$10,0,10*ROW('Hygiene Data'!G155)))),OFFSET('Hygiene Data'!$G$10,0,10*ROW('Hygiene Data'!G155)),NA())))</f>
        <v>#N/A</v>
      </c>
      <c r="BO161" s="254" t="e">
        <f ca="true">+IF(AND(ISNUMBER(OFFSET('Hygiene Data'!$H$6,0,10*ROW('Hygiene Data'!H155))),ED161="Yes"),OFFSET('Hygiene Data'!$H$6,0,10*ROW('Hygiene Data'!H155)),IF(AND(ISNUMBER(OFFSET('Hygiene Data'!$H$6,0,10*ROW('Hygiene Data'!H155))),ED161="No",ISNUMBER(OFFSET('Hygiene Data'!$H$6,0,10*ROW('Hygiene Data'!H155)))),CONCATENATE("[",ROUND(OFFSET('Hygiene Data'!$H$6,0,10*ROW('Hygiene Data'!H155)),0),"]"),IF(AND(ISNUMBER(OFFSET('Hygiene Data'!$H$6,0,10*ROW('Hygiene Data'!H155))),ED161="",ISNUMBER(OFFSET('Hygiene Data'!$H$6,0,10*ROW('Hygiene Data'!H155)))),OFFSET('Hygiene Data'!$H$6,0,10*ROW('Hygiene Data'!H155)),NA())))</f>
        <v>#N/A</v>
      </c>
      <c r="BP161" s="254" t="e">
        <f ca="true">+IF(AND(ISNUMBER(OFFSET('Hygiene Data'!$H$8,0,10*ROW('Hygiene Data'!H155))),EE161="Yes"),OFFSET('Hygiene Data'!$H$8,0,10*ROW('Hygiene Data'!H155)),IF(AND(ISNUMBER(OFFSET('Hygiene Data'!$H$8,0,10*ROW('Hygiene Data'!H155))),EE161="No",ISNUMBER(OFFSET('Hygiene Data'!$H$8,0,10*ROW('Hygiene Data'!H155)))),CONCATENATE("[",ROUND(OFFSET('Hygiene Data'!$H$8,0,10*ROW('Hygiene Data'!H155)),0),"]"),IF(AND(ISNUMBER(OFFSET('Hygiene Data'!$H$8,0,10*ROW('Hygiene Data'!H155))),EE161="",ISNUMBER(OFFSET('Hygiene Data'!$H$8,0,10*ROW('Hygiene Data'!H155)))),OFFSET('Hygiene Data'!$H$8,0,10*ROW('Hygiene Data'!H155)),NA())))</f>
        <v>#N/A</v>
      </c>
      <c r="BQ161" s="254" t="e">
        <f ca="true">+IF(AND(ISNUMBER(OFFSET('Hygiene Data'!$H$10,0,10*ROW('Hygiene Data'!H155))),EF161="Yes"),OFFSET('Hygiene Data'!$H$10,0,10*ROW('Hygiene Data'!H155)),IF(AND(ISNUMBER(OFFSET('Hygiene Data'!$H$10,0,10*ROW('Hygiene Data'!H155))),EF161="No",ISNUMBER(OFFSET('Hygiene Data'!$H$10,0,10*ROW('Hygiene Data'!H155)))),CONCATENATE("[",ROUND(OFFSET('Hygiene Data'!$H$10,0,10*ROW('Hygiene Data'!H155)),0),"]"),IF(AND(ISNUMBER(OFFSET('Hygiene Data'!$H$10,0,10*ROW('Hygiene Data'!H155))),EF161="",ISNUMBER(OFFSET('Hygiene Data'!$H$10,0,10*ROW('Hygiene Data'!H155)))),OFFSET('Hygiene Data'!$H$10,0,10*ROW('Hygiene Data'!H155)),NA())))</f>
        <v>#N/A</v>
      </c>
      <c r="BS161" s="36" t="str">
        <f ca="true">+IF(OFFSET('Water Data'!$C$28,0,10*ROW('Water Data'!C155))="","",OFFSET('Water Data'!$C$28,0,10*ROW('Water Data'!C155)))</f>
        <v/>
      </c>
      <c r="BT161" s="36" t="str">
        <f ca="true">+IF(OFFSET('Water Data'!$C$29,0,10*ROW('Water Data'!C155))="","",OFFSET('Water Data'!$C$29,0,10*ROW('Water Data'!C155)))</f>
        <v/>
      </c>
      <c r="BU161" s="36" t="str">
        <f ca="true">+IF(OFFSET('Water Data'!$C$30,0,10*ROW('Water Data'!C155))="","",OFFSET('Water Data'!$C$30,0,10*ROW('Water Data'!C155)))</f>
        <v/>
      </c>
      <c r="BV161" s="36" t="str">
        <f ca="true">+IF(OFFSET('Water Data'!$D$28,0,10*ROW('Water Data'!D155))="","",OFFSET('Water Data'!$D$28,0,10*ROW('Water Data'!D155)))</f>
        <v/>
      </c>
      <c r="BW161" s="36" t="str">
        <f ca="true">+IF(OFFSET('Water Data'!$D$29,0,10*ROW('Water Data'!D155))="","",OFFSET('Water Data'!$D$29,0,10*ROW('Water Data'!D155)))</f>
        <v/>
      </c>
      <c r="BX161" s="36" t="str">
        <f ca="true">+IF(OFFSET('Water Data'!$D$30,0,10*ROW('Water Data'!D155))="","",OFFSET('Water Data'!$D$30,0,10*ROW('Water Data'!D155)))</f>
        <v/>
      </c>
      <c r="BY161" s="36" t="str">
        <f ca="true">+IF(OFFSET('Water Data'!$E$28,0,10*ROW('Water Data'!E155))="","",OFFSET('Water Data'!$E$28,0,10*ROW('Water Data'!E155)))</f>
        <v/>
      </c>
      <c r="BZ161" s="36" t="str">
        <f ca="true">+IF(OFFSET('Water Data'!$E$29,0,10*ROW('Water Data'!E155))="","",OFFSET('Water Data'!$E$29,0,10*ROW('Water Data'!E155)))</f>
        <v/>
      </c>
      <c r="CA161" s="36" t="str">
        <f ca="true">+IF(OFFSET('Water Data'!$E$30,0,10*ROW('Water Data'!E155))="","",OFFSET('Water Data'!$E$30,0,10*ROW('Water Data'!E155)))</f>
        <v/>
      </c>
      <c r="CB161" s="36" t="str">
        <f ca="true">+IF(OFFSET('Water Data'!$F$28,0,10*ROW('Water Data'!F155))="","",OFFSET('Water Data'!$F$28,0,10*ROW('Water Data'!F155)))</f>
        <v/>
      </c>
      <c r="CC161" s="36" t="str">
        <f ca="true">+IF(OFFSET('Water Data'!$F$29,0,10*ROW('Water Data'!F155))="","",OFFSET('Water Data'!$F$29,0,10*ROW('Water Data'!F155)))</f>
        <v/>
      </c>
      <c r="CD161" s="36" t="str">
        <f ca="true">+IF(OFFSET('Water Data'!$F$30,0,10*ROW('Water Data'!F155))="","",OFFSET('Water Data'!$F$30,0,10*ROW('Water Data'!F155)))</f>
        <v/>
      </c>
      <c r="CE161" s="36" t="str">
        <f ca="true">+IF(OFFSET('Water Data'!$G$28,0,10*ROW('Water Data'!G155))="","",OFFSET('Water Data'!$G$28,0,10*ROW('Water Data'!G155)))</f>
        <v/>
      </c>
      <c r="CF161" s="36" t="str">
        <f ca="true">+IF(OFFSET('Water Data'!$G$29,0,10*ROW('Water Data'!G155))="","",OFFSET('Water Data'!$G$29,0,10*ROW('Water Data'!G155)))</f>
        <v/>
      </c>
      <c r="CG161" s="36" t="str">
        <f ca="true">+IF(OFFSET('Water Data'!$G$30,0,10*ROW('Water Data'!G155))="","",OFFSET('Water Data'!$G$30,0,10*ROW('Water Data'!G155)))</f>
        <v/>
      </c>
      <c r="CH161" s="36" t="str">
        <f ca="true">+IF(OFFSET('Water Data'!$H$28,0,10*ROW('Water Data'!H155))="","",OFFSET('Water Data'!$H$28,0,10*ROW('Water Data'!H155)))</f>
        <v/>
      </c>
      <c r="CI161" s="36" t="str">
        <f ca="true">+IF(OFFSET('Water Data'!$H$29,0,10*ROW('Water Data'!H155))="","",OFFSET('Water Data'!$H$29,0,10*ROW('Water Data'!H155)))</f>
        <v/>
      </c>
      <c r="CJ161" s="36" t="str">
        <f ca="true">+IF(OFFSET('Water Data'!$H$30,0,10*ROW('Water Data'!H155))="","",OFFSET('Water Data'!$H$30,0,10*ROW('Water Data'!H155)))</f>
        <v/>
      </c>
      <c r="CK161" s="36" t="str">
        <f ca="true">+IF(OFFSET('Sanitation Data'!$C$29,0,10*ROW('Sanitation Data'!C155))="","",OFFSET('Sanitation Data'!$C$29,0,10*ROW('Sanitation Data'!C155)))</f>
        <v/>
      </c>
      <c r="CL161" s="36" t="str">
        <f ca="true">+IF(OFFSET('Sanitation Data'!$C$30,0,10*ROW('Sanitation Data'!C155))="","",OFFSET('Sanitation Data'!$C$30,0,10*ROW('Sanitation Data'!C155)))</f>
        <v/>
      </c>
      <c r="CM161" s="36" t="str">
        <f ca="true">+IF(OFFSET('Sanitation Data'!$C$31,0,10*ROW('Sanitation Data'!C155))="","",OFFSET('Sanitation Data'!$C$31,0,10*ROW('Sanitation Data'!C155)))</f>
        <v/>
      </c>
      <c r="CN161" s="36" t="str">
        <f ca="true">+IF(OFFSET('Sanitation Data'!$C$32,0,10*ROW('Sanitation Data'!C155))="","",OFFSET('Sanitation Data'!$C$32,0,10*ROW('Sanitation Data'!C155)))</f>
        <v/>
      </c>
      <c r="CO161" s="36" t="str">
        <f ca="true">+IF(OFFSET('Sanitation Data'!$C$33,0,10*ROW('Sanitation Data'!C155))="","",OFFSET('Sanitation Data'!$C$33,0,10*ROW('Sanitation Data'!C155)))</f>
        <v/>
      </c>
      <c r="CP161" s="36" t="str">
        <f ca="true">+IF(OFFSET('Sanitation Data'!$D$29,0,10*ROW('Sanitation Data'!D155))="","",OFFSET('Sanitation Data'!$D$29,0,10*ROW('Sanitation Data'!D155)))</f>
        <v/>
      </c>
      <c r="CQ161" s="36" t="str">
        <f ca="true">+IF(OFFSET('Sanitation Data'!$D$30,0,10*ROW('Sanitation Data'!D155))="","",OFFSET('Sanitation Data'!$D$30,0,10*ROW('Sanitation Data'!D155)))</f>
        <v/>
      </c>
      <c r="CR161" s="36" t="str">
        <f ca="true">+IF(OFFSET('Sanitation Data'!$D$31,0,10*ROW('Sanitation Data'!D155))="","",OFFSET('Sanitation Data'!$D$31,0,10*ROW('Sanitation Data'!D155)))</f>
        <v/>
      </c>
      <c r="CS161" s="36" t="str">
        <f ca="true">+IF(OFFSET('Sanitation Data'!$D$32,0,10*ROW('Sanitation Data'!D155))="","",OFFSET('Sanitation Data'!$D$32,0,10*ROW('Sanitation Data'!D155)))</f>
        <v/>
      </c>
      <c r="CT161" s="36" t="str">
        <f ca="true">+IF(OFFSET('Sanitation Data'!$D$33,0,10*ROW('Sanitation Data'!D155))="","",OFFSET('Sanitation Data'!$D$33,0,10*ROW('Sanitation Data'!D155)))</f>
        <v/>
      </c>
      <c r="CU161" s="36" t="str">
        <f ca="true">+IF(OFFSET('Sanitation Data'!$E$29,0,10*ROW('Sanitation Data'!E155))="","",OFFSET('Sanitation Data'!$E$29,0,10*ROW('Sanitation Data'!E155)))</f>
        <v/>
      </c>
      <c r="CV161" s="36" t="str">
        <f ca="true">+IF(OFFSET('Sanitation Data'!$E$30,0,10*ROW('Sanitation Data'!E155))="","",OFFSET('Sanitation Data'!$E$30,0,10*ROW('Sanitation Data'!E155)))</f>
        <v/>
      </c>
      <c r="CW161" s="36" t="str">
        <f ca="true">+IF(OFFSET('Sanitation Data'!$E$31,0,10*ROW('Sanitation Data'!E155))="","",OFFSET('Sanitation Data'!$E$31,0,10*ROW('Sanitation Data'!E155)))</f>
        <v/>
      </c>
      <c r="CX161" s="36" t="str">
        <f ca="true">+IF(OFFSET('Sanitation Data'!$E$32,0,10*ROW('Sanitation Data'!E155))="","",OFFSET('Sanitation Data'!$E$32,0,10*ROW('Sanitation Data'!E155)))</f>
        <v/>
      </c>
      <c r="CY161" s="36" t="str">
        <f ca="true">+IF(OFFSET('Sanitation Data'!$E$33,0,10*ROW('Sanitation Data'!E155))="","",OFFSET('Sanitation Data'!$E$33,0,10*ROW('Sanitation Data'!E155)))</f>
        <v/>
      </c>
      <c r="CZ161" s="36" t="str">
        <f ca="true">+IF(OFFSET('Sanitation Data'!$F$29,0,10*ROW('Sanitation Data'!F155))="","",OFFSET('Sanitation Data'!$F$29,0,10*ROW('Sanitation Data'!F155)))</f>
        <v/>
      </c>
      <c r="DA161" s="36" t="str">
        <f ca="true">+IF(OFFSET('Sanitation Data'!$F$30,0,10*ROW('Sanitation Data'!F155))="","",OFFSET('Sanitation Data'!$F$30,0,10*ROW('Sanitation Data'!F155)))</f>
        <v/>
      </c>
      <c r="DB161" s="36" t="str">
        <f ca="true">+IF(OFFSET('Sanitation Data'!$F$31,0,10*ROW('Sanitation Data'!F155))="","",OFFSET('Sanitation Data'!$F$31,0,10*ROW('Sanitation Data'!F155)))</f>
        <v/>
      </c>
      <c r="DC161" s="36" t="str">
        <f ca="true">+IF(OFFSET('Sanitation Data'!$F$32,0,10*ROW('Sanitation Data'!F155))="","",OFFSET('Sanitation Data'!$F$32,0,10*ROW('Sanitation Data'!F155)))</f>
        <v/>
      </c>
      <c r="DD161" s="36" t="str">
        <f ca="true">+IF(OFFSET('Sanitation Data'!$F$33,0,10*ROW('Sanitation Data'!F155))="","",OFFSET('Sanitation Data'!$F$33,0,10*ROW('Sanitation Data'!F155)))</f>
        <v/>
      </c>
      <c r="DE161" s="36" t="str">
        <f ca="true">+IF(OFFSET('Sanitation Data'!$G$29,0,10*ROW('Sanitation Data'!G155))="","",OFFSET('Sanitation Data'!$G$29,0,10*ROW('Sanitation Data'!G155)))</f>
        <v/>
      </c>
      <c r="DF161" s="36" t="str">
        <f ca="true">+IF(OFFSET('Sanitation Data'!$G$30,0,10*ROW('Sanitation Data'!G155))="","",OFFSET('Sanitation Data'!$G$30,0,10*ROW('Sanitation Data'!G155)))</f>
        <v/>
      </c>
      <c r="DG161" s="36" t="str">
        <f ca="true">+IF(OFFSET('Sanitation Data'!$G$31,0,10*ROW('Sanitation Data'!G155))="","",OFFSET('Sanitation Data'!$G$31,0,10*ROW('Sanitation Data'!G155)))</f>
        <v/>
      </c>
      <c r="DH161" s="36" t="str">
        <f ca="true">+IF(OFFSET('Sanitation Data'!$G$32,0,10*ROW('Sanitation Data'!G155))="","",OFFSET('Sanitation Data'!$G$32,0,10*ROW('Sanitation Data'!G155)))</f>
        <v/>
      </c>
      <c r="DI161" s="36" t="str">
        <f ca="true">+IF(OFFSET('Sanitation Data'!$G$33,0,10*ROW('Sanitation Data'!G155))="","",OFFSET('Sanitation Data'!$G$33,0,10*ROW('Sanitation Data'!G155)))</f>
        <v/>
      </c>
      <c r="DJ161" s="36" t="str">
        <f ca="true">+IF(OFFSET('Sanitation Data'!$H$29,0,10*ROW('Sanitation Data'!H155))="","",OFFSET('Sanitation Data'!$H$29,0,10*ROW('Sanitation Data'!H155)))</f>
        <v/>
      </c>
      <c r="DK161" s="36" t="str">
        <f ca="true">+IF(OFFSET('Sanitation Data'!$H$30,0,10*ROW('Sanitation Data'!H155))="","",OFFSET('Sanitation Data'!$H$30,0,10*ROW('Sanitation Data'!H155)))</f>
        <v/>
      </c>
      <c r="DL161" s="36" t="str">
        <f ca="true">+IF(OFFSET('Sanitation Data'!$H$31,0,10*ROW('Sanitation Data'!H155))="","",OFFSET('Sanitation Data'!$H$31,0,10*ROW('Sanitation Data'!H155)))</f>
        <v/>
      </c>
      <c r="DM161" s="36" t="str">
        <f ca="true">+IF(OFFSET('Sanitation Data'!$H$32,0,10*ROW('Sanitation Data'!H155))="","",OFFSET('Sanitation Data'!$H$32,0,10*ROW('Sanitation Data'!H155)))</f>
        <v/>
      </c>
      <c r="DN161" s="36" t="str">
        <f ca="true">+IF(OFFSET('Sanitation Data'!$H$33,0,10*ROW('Sanitation Data'!H155))="","",OFFSET('Sanitation Data'!$H$33,0,10*ROW('Sanitation Data'!H155)))</f>
        <v/>
      </c>
      <c r="DO161" s="36" t="str">
        <f ca="true">+IF(OFFSET('Hygiene Data'!$C$12,0,10*ROW('Hygiene Data'!C155))="","",OFFSET('Hygiene Data'!$C$12,0,10*ROW('Hygiene Data'!C155)))</f>
        <v/>
      </c>
      <c r="DP161" s="36" t="str">
        <f ca="true">+IF(OFFSET('Hygiene Data'!$C$13,0,10*ROW('Hygiene Data'!C155))="","",OFFSET('Hygiene Data'!$C$13,0,10*ROW('Hygiene Data'!C155)))</f>
        <v/>
      </c>
      <c r="DQ161" s="36" t="str">
        <f ca="true">+IF(OFFSET('Hygiene Data'!$C$14,0,10*ROW('Hygiene Data'!C155))="","",OFFSET('Hygiene Data'!$C$14,0,10*ROW('Hygiene Data'!C155)))</f>
        <v/>
      </c>
      <c r="DR161" s="36" t="str">
        <f ca="true">+IF(OFFSET('Hygiene Data'!$D$12,0,10*ROW('Hygiene Data'!D155))="","",OFFSET('Hygiene Data'!$D$12,0,10*ROW('Hygiene Data'!D155)))</f>
        <v/>
      </c>
      <c r="DS161" s="36" t="str">
        <f ca="true">+IF(OFFSET('Hygiene Data'!$D$13,0,10*ROW('Hygiene Data'!D155))="","",OFFSET('Hygiene Data'!$D$13,0,10*ROW('Hygiene Data'!D155)))</f>
        <v/>
      </c>
      <c r="DT161" s="36" t="str">
        <f ca="true">+IF(OFFSET('Hygiene Data'!$D$14,0,10*ROW('Hygiene Data'!D155))="","",OFFSET('Hygiene Data'!$D$14,0,10*ROW('Hygiene Data'!D155)))</f>
        <v/>
      </c>
      <c r="DU161" s="36" t="str">
        <f ca="true">+IF(OFFSET('Hygiene Data'!$E$12,0,10*ROW('Hygiene Data'!E155))="","",OFFSET('Hygiene Data'!$E$12,0,10*ROW('Hygiene Data'!E155)))</f>
        <v/>
      </c>
      <c r="DV161" s="36" t="str">
        <f ca="true">+IF(OFFSET('Hygiene Data'!$E$13,0,10*ROW('Hygiene Data'!E155))="","",OFFSET('Hygiene Data'!$E$13,0,10*ROW('Hygiene Data'!E155)))</f>
        <v/>
      </c>
      <c r="DW161" s="36" t="str">
        <f ca="true">+IF(OFFSET('Hygiene Data'!$E$14,0,10*ROW('Hygiene Data'!E155))="","",OFFSET('Hygiene Data'!$E$14,0,10*ROW('Hygiene Data'!E155)))</f>
        <v/>
      </c>
      <c r="DX161" s="36" t="str">
        <f ca="true">+IF(OFFSET('Hygiene Data'!$F$12,0,10*ROW('Hygiene Data'!F155))="","",OFFSET('Hygiene Data'!$F$12,0,10*ROW('Hygiene Data'!F155)))</f>
        <v/>
      </c>
      <c r="DY161" s="36" t="str">
        <f ca="true">+IF(OFFSET('Hygiene Data'!$F$13,0,10*ROW('Hygiene Data'!F155))="","",OFFSET('Hygiene Data'!$F$13,0,10*ROW('Hygiene Data'!F155)))</f>
        <v/>
      </c>
      <c r="DZ161" s="36" t="str">
        <f ca="true">+IF(OFFSET('Hygiene Data'!$F$14,0,10*ROW('Hygiene Data'!F155))="","",OFFSET('Hygiene Data'!$F$14,0,10*ROW('Hygiene Data'!F155)))</f>
        <v/>
      </c>
      <c r="EA161" s="36" t="str">
        <f ca="true">+IF(OFFSET('Hygiene Data'!$G$12,0,10*ROW('Hygiene Data'!G155))="","",OFFSET('Hygiene Data'!$G$12,0,10*ROW('Hygiene Data'!G155)))</f>
        <v/>
      </c>
      <c r="EB161" s="36" t="str">
        <f ca="true">+IF(OFFSET('Hygiene Data'!$G$13,0,10*ROW('Hygiene Data'!G155))="","",OFFSET('Hygiene Data'!$G$13,0,10*ROW('Hygiene Data'!G155)))</f>
        <v/>
      </c>
      <c r="EC161" s="36" t="str">
        <f ca="true">+IF(OFFSET('Hygiene Data'!$G$14,0,10*ROW('Hygiene Data'!G155))="","",OFFSET('Hygiene Data'!$G$14,0,10*ROW('Hygiene Data'!G155)))</f>
        <v/>
      </c>
      <c r="ED161" s="36" t="str">
        <f ca="true">+IF(OFFSET('Hygiene Data'!$H$12,0,10*ROW('Hygiene Data'!H155))="","",OFFSET('Hygiene Data'!$H$12,0,10*ROW('Hygiene Data'!H155)))</f>
        <v/>
      </c>
      <c r="EE161" s="36" t="str">
        <f ca="true">+IF(OFFSET('Hygiene Data'!$H$13,0,10*ROW('Hygiene Data'!H155))="","",OFFSET('Hygiene Data'!$H$13,0,10*ROW('Hygiene Data'!H155)))</f>
        <v/>
      </c>
      <c r="EF161" s="36" t="str">
        <f ca="true">+IF(OFFSET('Hygiene Data'!$H$14,0,10*ROW('Hygiene Data'!H155))="","",OFFSET('Hygiene Data'!$H$14,0,10*ROW('Hygiene Data'!H155)))</f>
        <v/>
      </c>
    </row>
    <row r="162" x14ac:dyDescent="0.2">
      <c r="A162" s="59" t="str">
        <f ca="true">+IF(OFFSET('Water Data'!$B$1,0,10*ROW('Water Data'!B159))="","",OFFSET('Water Data'!$B$1,0,10*ROW('Water Data'!B159)))</f>
        <v/>
      </c>
      <c r="B162" s="59" t="str">
        <f ca="true">+IF(OFFSET('Water Data'!$A$3,0,10*ROW('Water Data'!A159))="","",OFFSET('Water Data'!$A$3,0,10*ROW('Water Data'!A159)))</f>
        <v/>
      </c>
      <c r="C162" s="59" t="str">
        <f ca="true">+IF(OFFSET('Water Data'!$C$3,0,10*ROW('Water Data'!C159))="","",OFFSET('Water Data'!$C$3,0,10*ROW('Water Data'!C159)))</f>
        <v/>
      </c>
      <c r="D162" s="252" t="e">
        <f ca="true">+IF(AND(ISNUMBER(OFFSET('Water Data'!$C$5,0,10*ROW('Water Data'!C156))),BS162="Yes"),100-OFFSET('Water Data'!$C$5,0,10*ROW('Water Data'!C156)),IF(AND(ISNUMBER(OFFSET('Water Data'!$C$5,0,10*ROW('Water Data'!C156))),BS162="No",ISNUMBER(OFFSET('Water Data'!$C$5,0,10*ROW('Water Data'!C156)))),CONCATENATE("[",ROUND(100-OFFSET('Water Data'!$C$5,0,10*ROW('Water Data'!C156)),0),"]"),IF(AND(ISNUMBER(OFFSET('Water Data'!$C$5,0,10*ROW('Water Data'!C156))),BS162="",ISNUMBER(OFFSET('Water Data'!$C$5,0,10*ROW('Water Data'!C156)))),100-OFFSET('Water Data'!$C$5,0,10*ROW('Water Data'!C156)),NA())))</f>
        <v>#N/A</v>
      </c>
      <c r="E162" s="252" t="e">
        <f ca="true">+IF(AND(ISNUMBER(OFFSET('Water Data'!$C$7,0,10*ROW('Water Data'!D156))),BT162="Yes"),OFFSET('Water Data'!$C$7,0,10*ROW('Water Data'!C156)),IF(AND(ISNUMBER(OFFSET('Water Data'!$C$7,0,10*ROW('Water Data'!C156))),BT162="No",ISNUMBER(OFFSET('Water Data'!$C$7,0,10*ROW('Water Data'!C156)))),CONCATENATE("[",ROUND(OFFSET('Water Data'!$C$7,0,10*ROW('Water Data'!C156)),0),"]"),IF(AND(ISNUMBER(OFFSET('Water Data'!$C$7,0,10*ROW('Water Data'!C156))),BT162="",ISNUMBER(OFFSET('Water Data'!$C$7,0,10*ROW('Water Data'!C156)))),OFFSET('Water Data'!$C$7,0,10*ROW('Water Data'!C156)),NA())))</f>
        <v>#N/A</v>
      </c>
      <c r="F162" s="252" t="e">
        <f ca="true">+IF(AND(ISNUMBER(OFFSET('Water Data'!$C$10,0,10*ROW('Water Data'!C156))),BU162="Yes"),OFFSET('Water Data'!$C$10,0,10*ROW('Water Data'!C156)),IF(AND(ISNUMBER(OFFSET('Water Data'!$C$10,0,10*ROW('Water Data'!C156))),BU162="No",ISNUMBER(OFFSET('Water Data'!$C$10,0,10*ROW('Water Data'!C156)))),CONCATENATE("[",ROUND(OFFSET('Water Data'!$C$10,0,10*ROW('Water Data'!C156)),0),"]"),IF(AND(ISNUMBER(OFFSET('Water Data'!$C$10,0,10*ROW('Water Data'!C156))),BU162="",ISNUMBER(OFFSET('Water Data'!$C$10,0,10*ROW('Water Data'!C156)))),OFFSET('Water Data'!$C$10,0,10*ROW('Water Data'!C156)),NA())))</f>
        <v>#N/A</v>
      </c>
      <c r="G162" s="252" t="e">
        <f ca="true">+IF(AND(ISNUMBER(OFFSET('Water Data'!$D$5,0,10*ROW('Water Data'!D156))),BV162="Yes"),100-OFFSET('Water Data'!$D$5,0,10*ROW('Water Data'!D156)),IF(AND(ISNUMBER(OFFSET('Water Data'!$D$5,0,10*ROW('Water Data'!D156))),BV162="No",ISNUMBER(OFFSET('Water Data'!$D$5,0,10*ROW('Water Data'!D156)))),CONCATENATE("[",ROUND(100-OFFSET('Water Data'!$D$5,0,10*ROW('Water Data'!D156)),0),"]"),IF(AND(ISNUMBER(OFFSET('Water Data'!$D$5,0,10*ROW('Water Data'!D156))),BV162="",ISNUMBER(OFFSET('Water Data'!$D$5,0,10*ROW('Water Data'!D156)))),100-OFFSET('Water Data'!$D$5,0,10*ROW('Water Data'!D156)),NA())))</f>
        <v>#N/A</v>
      </c>
      <c r="H162" s="252" t="e">
        <f ca="true">+IF(AND(ISNUMBER(OFFSET('Water Data'!$D$7,0,10*ROW('Water Data'!D156))),BW162="Yes"),OFFSET('Water Data'!$D$7,0,10*ROW('Water Data'!D156)),IF(AND(ISNUMBER(OFFSET('Water Data'!$D$7,0,10*ROW('Water Data'!D156))),BW162="No",ISNUMBER(OFFSET('Water Data'!$D$7,0,10*ROW('Water Data'!D156)))),CONCATENATE("[",ROUND(OFFSET('Water Data'!$C$7,0,10*ROW('Water Data'!D156)),0),"]"),IF(AND(ISNUMBER(OFFSET('Water Data'!$D$7,0,10*ROW('Water Data'!D156))),BW162="",ISNUMBER(OFFSET('Water Data'!$D$7,0,10*ROW('Water Data'!D156)))),OFFSET('Water Data'!$D$7,0,10*ROW('Water Data'!D156)),NA())))</f>
        <v>#N/A</v>
      </c>
      <c r="I162" s="252" t="e">
        <f ca="true">+IF(AND(ISNUMBER(OFFSET('Water Data'!$D$10,0,10*ROW('Water Data'!D156))),BX162="Yes"),OFFSET('Water Data'!$D$10,0,10*ROW('Water Data'!D156)),IF(AND(ISNUMBER(OFFSET('Water Data'!$D$10,0,10*ROW('Water Data'!D156))),BX162="No",ISNUMBER(OFFSET('Water Data'!$D$10,0,10*ROW('Water Data'!D156)))),CONCATENATE("[",ROUND(OFFSET('Water Data'!$D$10,0,10*ROW('Water Data'!D156)),0),"]"),IF(AND(ISNUMBER(OFFSET('Water Data'!$D$10,0,10*ROW('Water Data'!D156))),BX162="",ISNUMBER(OFFSET('Water Data'!$D$10,0,10*ROW('Water Data'!D156)))),OFFSET('Water Data'!$D$10,0,10*ROW('Water Data'!D156)),NA())))</f>
        <v>#N/A</v>
      </c>
      <c r="J162" s="252" t="e">
        <f ca="true">+IF(AND(ISNUMBER(OFFSET('Water Data'!$E$5,0,10*ROW('Water Data'!E156))),BY162="Yes"),100-OFFSET('Water Data'!$E$5,0,10*ROW('Water Data'!E156)),IF(AND(ISNUMBER(OFFSET('Water Data'!$E$5,0,10*ROW('Water Data'!E156))),BY162="No",ISNUMBER(OFFSET('Water Data'!$E$5,0,10*ROW('Water Data'!E156)))),CONCATENATE("[",ROUND(100-OFFSET('Water Data'!$E$5,0,10*ROW('Water Data'!E156)),0),"]"),IF(AND(ISNUMBER(OFFSET('Water Data'!$E$5,0,10*ROW('Water Data'!E156))),BY162="",ISNUMBER(OFFSET('Water Data'!$E$5,0,10*ROW('Water Data'!E156)))),100-OFFSET('Water Data'!$E$5,0,10*ROW('Water Data'!E156)),NA())))</f>
        <v>#N/A</v>
      </c>
      <c r="K162" s="252" t="e">
        <f ca="true">+IF(AND(ISNUMBER(OFFSET('Water Data'!$E$7,0,10*ROW('Water Data'!E156))),BZ162="Yes"),OFFSET('Water Data'!$E$7,0,10*ROW('Water Data'!E156)),IF(AND(ISNUMBER(OFFSET('Water Data'!$E$7,0,10*ROW('Water Data'!E156))),BZ162="No",ISNUMBER(OFFSET('Water Data'!$E$7,0,10*ROW('Water Data'!E156)))),CONCATENATE("[",ROUND(OFFSET('Water Data'!$E$7,0,10*ROW('Water Data'!E156)),0),"]"),IF(AND(ISNUMBER(OFFSET('Water Data'!$E$7,0,10*ROW('Water Data'!E156))),BZ162="",ISNUMBER(OFFSET('Water Data'!$E$7,0,10*ROW('Water Data'!E156)))),OFFSET('Water Data'!$E$7,0,10*ROW('Water Data'!E156)),NA())))</f>
        <v>#N/A</v>
      </c>
      <c r="L162" s="252" t="e">
        <f ca="true">+IF(AND(ISNUMBER(OFFSET('Water Data'!$E$10,0,10*ROW('Water Data'!E156))),CA162="Yes"),OFFSET('Water Data'!$E$10,0,10*ROW('Water Data'!E156)),IF(AND(ISNUMBER(OFFSET('Water Data'!$E$10,0,10*ROW('Water Data'!E156))),CA162="No",ISNUMBER(OFFSET('Water Data'!$E$10,0,10*ROW('Water Data'!E156)))),CONCATENATE("[",ROUND(OFFSET('Water Data'!$E$10,0,10*ROW('Water Data'!E156)),0),"]"),IF(AND(ISNUMBER(OFFSET('Water Data'!$E$10,0,10*ROW('Water Data'!E156))),CA162="",ISNUMBER(OFFSET('Water Data'!$E$10,0,10*ROW('Water Data'!E156)))),OFFSET('Water Data'!$E$10,0,10*ROW('Water Data'!E156)),NA())))</f>
        <v>#N/A</v>
      </c>
      <c r="M162" s="252" t="e">
        <f ca="true">+IF(AND(ISNUMBER(OFFSET('Water Data'!$F$5,0,10*ROW('Water Data'!F156))),CB162="Yes"),100-OFFSET('Water Data'!$F$5,0,10*ROW('Water Data'!F156)),IF(AND(ISNUMBER(OFFSET('Water Data'!$F$5,0,10*ROW('Water Data'!F156))),CB162="No",ISNUMBER(OFFSET('Water Data'!$F$5,0,10*ROW('Water Data'!F156)))),CONCATENATE("[",ROUND(100-OFFSET('Water Data'!$F$5,0,10*ROW('Water Data'!F156)),0),"]"),IF(AND(ISNUMBER(OFFSET('Water Data'!$F$5,0,10*ROW('Water Data'!F156))),CB162="",ISNUMBER(OFFSET('Water Data'!$F$5,0,10*ROW('Water Data'!F156)))),100-OFFSET('Water Data'!$F$5,0,10*ROW('Water Data'!F156)),NA())))</f>
        <v>#N/A</v>
      </c>
      <c r="N162" s="252" t="e">
        <f ca="true">+IF(AND(ISNUMBER(OFFSET('Water Data'!$F$7,0,10*ROW('Water Data'!F156))),CC162="Yes"),OFFSET('Water Data'!$F$7,0,10*ROW('Water Data'!F156)),IF(AND(ISNUMBER(OFFSET('Water Data'!$F$7,0,10*ROW('Water Data'!F156))),CC162="No",ISNUMBER(OFFSET('Water Data'!$F$7,0,10*ROW('Water Data'!F156)))),CONCATENATE("[",ROUND(OFFSET('Water Data'!$F$7,0,10*ROW('Water Data'!F156)),0),"]"),IF(AND(ISNUMBER(OFFSET('Water Data'!$F$7,0,10*ROW('Water Data'!F156))),CC162="",ISNUMBER(OFFSET('Water Data'!$F$7,0,10*ROW('Water Data'!F156)))),OFFSET('Water Data'!$F$7,0,10*ROW('Water Data'!F156)),NA())))</f>
        <v>#N/A</v>
      </c>
      <c r="O162" s="252" t="e">
        <f ca="true">+IF(AND(ISNUMBER(OFFSET('Water Data'!$F$10,0,10*ROW('Water Data'!F156))),CD162="Yes"),OFFSET('Water Data'!$F$10,0,10*ROW('Water Data'!F156)),IF(AND(ISNUMBER(OFFSET('Water Data'!$F$10,0,10*ROW('Water Data'!F156))),CD162="No",ISNUMBER(OFFSET('Water Data'!$F$10,0,10*ROW('Water Data'!F156)))),CONCATENATE("[",ROUND(OFFSET('Water Data'!$F$10,0,10*ROW('Water Data'!F156)),0),"]"),IF(AND(ISNUMBER(OFFSET('Water Data'!$F$10,0,10*ROW('Water Data'!F156))),CD162="",ISNUMBER(OFFSET('Water Data'!$F$10,0,10*ROW('Water Data'!F156)))),OFFSET('Water Data'!$F$10,0,10*ROW('Water Data'!F156)),NA())))</f>
        <v>#N/A</v>
      </c>
      <c r="P162" s="252" t="e">
        <f ca="true">+IF(AND(ISNUMBER(OFFSET('Water Data'!$G$5,0,10*ROW('Water Data'!G156))),CE162="Yes"),100-OFFSET('Water Data'!$G$5,0,10*ROW('Water Data'!G156)),IF(AND(ISNUMBER(OFFSET('Water Data'!$G$5,0,10*ROW('Water Data'!G156))),CE162="No",ISNUMBER(OFFSET('Water Data'!$G$5,0,10*ROW('Water Data'!G156)))),CONCATENATE("[",ROUND(100-OFFSET('Water Data'!$G$5,0,10*ROW('Water Data'!G156)),0),"]"),IF(AND(ISNUMBER(OFFSET('Water Data'!$G$5,0,10*ROW('Water Data'!G156))),CE162="",ISNUMBER(OFFSET('Water Data'!$G$5,0,10*ROW('Water Data'!G156)))),100-OFFSET('Water Data'!$G$5,0,10*ROW('Water Data'!G156)),NA())))</f>
        <v>#N/A</v>
      </c>
      <c r="Q162" s="252" t="e">
        <f ca="true">+IF(AND(ISNUMBER(OFFSET('Water Data'!$G$7,0,10*ROW('Water Data'!G156))),CF162="Yes"),OFFSET('Water Data'!$G$7,0,10*ROW('Water Data'!G156)),IF(AND(ISNUMBER(OFFSET('Water Data'!$G$7,0,10*ROW('Water Data'!G156))),CF162="No",ISNUMBER(OFFSET('Water Data'!$G$7,0,10*ROW('Water Data'!G156)))),CONCATENATE("[",ROUND(OFFSET('Water Data'!$G$7,0,10*ROW('Water Data'!G156)),0),"]"),IF(AND(ISNUMBER(OFFSET('Water Data'!$G$7,0,10*ROW('Water Data'!G156))),CF162="",ISNUMBER(OFFSET('Water Data'!$G$7,0,10*ROW('Water Data'!G156)))),OFFSET('Water Data'!$G$7,0,10*ROW('Water Data'!G156)),NA())))</f>
        <v>#N/A</v>
      </c>
      <c r="R162" s="252" t="e">
        <f ca="true">+IF(AND(ISNUMBER(OFFSET('Water Data'!$G$10,0,10*ROW('Water Data'!G156))),CG162="Yes"),OFFSET('Water Data'!$G$10,0,10*ROW('Water Data'!G156)),IF(AND(ISNUMBER(OFFSET('Water Data'!$G$10,0,10*ROW('Water Data'!G156))),CG162="No",ISNUMBER(OFFSET('Water Data'!$G$10,0,10*ROW('Water Data'!G156)))),CONCATENATE("[",ROUND(OFFSET('Water Data'!$G$10,0,10*ROW('Water Data'!G156)),0),"]"),IF(AND(ISNUMBER(OFFSET('Water Data'!$G$10,0,10*ROW('Water Data'!G156))),CG162="",ISNUMBER(OFFSET('Water Data'!$G$10,0,10*ROW('Water Data'!G156)))),OFFSET('Water Data'!$G$10,0,10*ROW('Water Data'!G156)),NA())))</f>
        <v>#N/A</v>
      </c>
      <c r="S162" s="252" t="e">
        <f ca="true">+IF(AND(ISNUMBER(OFFSET('Water Data'!$H$5,0,10*ROW('Water Data'!H156))),CH162="Yes"),100-OFFSET('Water Data'!$H$5,0,10*ROW('Water Data'!H156)),IF(AND(ISNUMBER(OFFSET('Water Data'!$H$5,0,10*ROW('Water Data'!H156))),CH162="No",ISNUMBER(OFFSET('Water Data'!$H$5,0,10*ROW('Water Data'!H156)))),CONCATENATE("[",ROUND(100-OFFSET('Water Data'!$H$5,0,10*ROW('Water Data'!H156)),0),"]"),IF(AND(ISNUMBER(OFFSET('Water Data'!$H$5,0,10*ROW('Water Data'!H156))),CH162="",ISNUMBER(OFFSET('Water Data'!$H$5,0,10*ROW('Water Data'!H156)))),100-OFFSET('Water Data'!$H$5,0,10*ROW('Water Data'!H156)),NA())))</f>
        <v>#N/A</v>
      </c>
      <c r="T162" s="252" t="e">
        <f ca="true">+IF(AND(ISNUMBER(OFFSET('Water Data'!$H$7,0,10*ROW('Water Data'!H156))),CI162="Yes"),OFFSET('Water Data'!$H$7,0,10*ROW('Water Data'!H156)),IF(AND(ISNUMBER(OFFSET('Water Data'!$H$7,0,10*ROW('Water Data'!H156))),CI162="No",ISNUMBER(OFFSET('Water Data'!$H$7,0,10*ROW('Water Data'!H156)))),CONCATENATE("[",ROUND(OFFSET('Water Data'!$H$7,0,10*ROW('Water Data'!H156)),0),"]"),IF(AND(ISNUMBER(OFFSET('Water Data'!$H$7,0,10*ROW('Water Data'!H156))),CI162="",ISNUMBER(OFFSET('Water Data'!$H$7,0,10*ROW('Water Data'!H156)))),OFFSET('Water Data'!$H$7,0,10*ROW('Water Data'!H156)),NA())))</f>
        <v>#N/A</v>
      </c>
      <c r="U162" s="252" t="e">
        <f ca="true">+IF(AND(ISNUMBER(OFFSET('Water Data'!$H$10,0,10*ROW('Water Data'!H156))),CJ162="Yes"),OFFSET('Water Data'!$H$10,0,10*ROW('Water Data'!H156)),IF(AND(ISNUMBER(OFFSET('Water Data'!$H$10,0,10*ROW('Water Data'!H156))),CJ162="No",ISNUMBER(OFFSET('Water Data'!$H$10,0,10*ROW('Water Data'!H156)))),CONCATENATE("[",ROUND(OFFSET('Water Data'!$H$10,0,10*ROW('Water Data'!H156)),0),"]"),IF(AND(ISNUMBER(OFFSET('Water Data'!$H$10,0,10*ROW('Water Data'!H156))),CJ162="",ISNUMBER(OFFSET('Water Data'!$H$10,0,10*ROW('Water Data'!H156)))),OFFSET('Water Data'!$H$10,0,10*ROW('Water Data'!H156)),NA())))</f>
        <v>#N/A</v>
      </c>
      <c r="V162" s="253" t="e">
        <f ca="true">+IF(AND(ISNUMBER(OFFSET('Sanitation Data'!$C$5,0,10*ROW('Sanitation Data'!C156))),CK162="Yes"),100-OFFSET('Sanitation Data'!$C$5,0,10*ROW('Sanitation Data'!C156)),IF(AND(ISNUMBER(OFFSET('Sanitation Data'!$C$5,0,10*ROW('Sanitation Data'!C156))),CK162="No",ISNUMBER(OFFSET('Sanitation Data'!$C$5,0,10*ROW('Sanitation Data'!C156)))),CONCATENATE("[",ROUND(100-OFFSET('Sanitation Data'!$C$5,0,10*ROW('Sanitation Data'!C156)),0),"]"),IF(AND(ISNUMBER(OFFSET('Sanitation Data'!$C$5,0,10*ROW('Sanitation Data'!C156))),CK162="",ISNUMBER(OFFSET('Sanitation Data'!$C$5,0,10*ROW('Sanitation Data'!C156)))),100-OFFSET('Sanitation Data'!$C$5,0,10*ROW('Sanitation Data'!C156)),NA())))</f>
        <v>#N/A</v>
      </c>
      <c r="W162" s="253" t="e">
        <f ca="true">+IF(AND(ISNUMBER(OFFSET('Sanitation Data'!$C$7,0,10*ROW('Sanitation Data'!C156))),CL162="Yes"),OFFSET('Sanitation Data'!$C$7,0,10*ROW('Sanitation Data'!C156)),IF(AND(ISNUMBER(OFFSET('Sanitation Data'!$C$7,0,10*ROW('Sanitation Data'!C156))),CL162="No",ISNUMBER(OFFSET('Sanitation Data'!$C$7,0,10*ROW('Sanitation Data'!C156)))),CONCATENATE("[",ROUND(OFFSET('Sanitation Data'!$C$7,0,10*ROW('Sanitation Data'!C156)),0),"]"),IF(AND(ISNUMBER(OFFSET('Sanitation Data'!$C$7,0,10*ROW('Sanitation Data'!C156))),CL162="",ISNUMBER(OFFSET('Sanitation Data'!$C$7,0,10*ROW('Sanitation Data'!C156)))),OFFSET('Sanitation Data'!$C$7,0,10*ROW('Sanitation Data'!C156)),NA())))</f>
        <v>#N/A</v>
      </c>
      <c r="X162" s="253" t="e">
        <f ca="true">+IF(AND(ISNUMBER(OFFSET('Sanitation Data'!$C$11,0,10*ROW('Sanitation Data'!C156))),CM162="Yes"),OFFSET('Sanitation Data'!$C$11,0,10*ROW('Sanitation Data'!C156)),IF(AND(ISNUMBER(OFFSET('Sanitation Data'!$C$11,0,10*ROW('Sanitation Data'!C156))),CM162="No",ISNUMBER(OFFSET('Sanitation Data'!$C$11,0,10*ROW('Sanitation Data'!C156)))),CONCATENATE("[",ROUND(OFFSET('Sanitation Data'!$C$11,0,10*ROW('Sanitation Data'!C156)),0),"]"),IF(AND(ISNUMBER(OFFSET('Sanitation Data'!$C$11,0,10*ROW('Sanitation Data'!C156))),CM162="",ISNUMBER(OFFSET('Sanitation Data'!$C$11,0,10*ROW('Sanitation Data'!C156)))),OFFSET('Sanitation Data'!$C$11,0,10*ROW('Sanitation Data'!C156)),NA())))</f>
        <v>#N/A</v>
      </c>
      <c r="Y162" s="253" t="e">
        <f ca="true">+IF(AND(ISNUMBER(OFFSET('Sanitation Data'!$C$12,0,10*ROW('Sanitation Data'!C156))),CN162="Yes"),OFFSET('Sanitation Data'!$C$12,0,10*ROW('Sanitation Data'!C156)),IF(AND(ISNUMBER(OFFSET('Sanitation Data'!$C$12,0,10*ROW('Sanitation Data'!C156))),CN162="No",ISNUMBER(OFFSET('Sanitation Data'!$C$12,0,10*ROW('Sanitation Data'!C156)))),CONCATENATE("[",ROUND(OFFSET('Sanitation Data'!$C$12,0,10*ROW('Sanitation Data'!C156)),0),"]"),IF(AND(ISNUMBER(OFFSET('Sanitation Data'!$C$12,0,10*ROW('Sanitation Data'!C156))),CN162="",ISNUMBER(OFFSET('Sanitation Data'!$C$12,0,10*ROW('Sanitation Data'!C156)))),OFFSET('Sanitation Data'!$C$12,0,10*ROW('Sanitation Data'!C156)),NA())))</f>
        <v>#N/A</v>
      </c>
      <c r="Z162" s="253" t="e">
        <f ca="true">+IF(AND(ISNUMBER(OFFSET('Sanitation Data'!$C$13,0,10*ROW('Sanitation Data'!C156))),CO162="Yes"),OFFSET('Sanitation Data'!$C$13,0,10*ROW('Sanitation Data'!C156)),IF(AND(ISNUMBER(OFFSET('Sanitation Data'!$C$13,0,10*ROW('Sanitation Data'!C156))),CO162="No",ISNUMBER(OFFSET('Sanitation Data'!$C$13,0,10*ROW('Sanitation Data'!C156)))),CONCATENATE("[",ROUND(OFFSET('Sanitation Data'!$C$13,0,10*ROW('Sanitation Data'!C156)),0),"]"),IF(AND(ISNUMBER(OFFSET('Sanitation Data'!$C$13,0,10*ROW('Sanitation Data'!C156))),CO162="",ISNUMBER(OFFSET('Sanitation Data'!$C$13,0,10*ROW('Sanitation Data'!C156)))),OFFSET('Sanitation Data'!$C$13,0,10*ROW('Sanitation Data'!C156)),NA())))</f>
        <v>#N/A</v>
      </c>
      <c r="AA162" s="253" t="e">
        <f ca="true">+IF(AND(ISNUMBER(OFFSET('Sanitation Data'!$D$5,0,10*ROW('Sanitation Data'!D156))),CP162="Yes"),100-OFFSET('Sanitation Data'!$D$5,0,10*ROW('Sanitation Data'!D156)),IF(AND(ISNUMBER(OFFSET('Sanitation Data'!$D$5,0,10*ROW('Sanitation Data'!D156))),CP162="No",ISNUMBER(OFFSET('Sanitation Data'!$D$5,0,10*ROW('Sanitation Data'!D156)))),CONCATENATE("[",ROUND(100-OFFSET('Sanitation Data'!$D$5,0,10*ROW('Sanitation Data'!D156)),0),"]"),IF(AND(ISNUMBER(OFFSET('Sanitation Data'!$D$5,0,10*ROW('Sanitation Data'!D156))),CP162="",ISNUMBER(OFFSET('Sanitation Data'!$D$5,0,10*ROW('Sanitation Data'!D156)))),100-OFFSET('Sanitation Data'!$D$5,0,10*ROW('Sanitation Data'!D156)),NA())))</f>
        <v>#N/A</v>
      </c>
      <c r="AB162" s="253" t="e">
        <f ca="true">+IF(AND(ISNUMBER(OFFSET('Sanitation Data'!$D$7,0,10*ROW('Sanitation Data'!D156))),CQ162="Yes"),OFFSET('Sanitation Data'!$D$7,0,10*ROW('Sanitation Data'!G156)),IF(AND(ISNUMBER(OFFSET('Sanitation Data'!$D$7,0,10*ROW('Sanitation Data'!D156))),CQ162="No",ISNUMBER(OFFSET('Sanitation Data'!$D$7,0,10*ROW('Sanitation Data'!D156)))),CONCATENATE("[",ROUND(OFFSET('Sanitation Data'!$D$7,0,10*ROW('Sanitation Data'!D156)),0),"]"),IF(AND(ISNUMBER(OFFSET('Sanitation Data'!$D$7,0,10*ROW('Sanitation Data'!D156))),CQ162="",ISNUMBER(OFFSET('Sanitation Data'!$D$7,0,10*ROW('Sanitation Data'!D156)))),OFFSET('Sanitation Data'!$D$7,0,10*ROW('Sanitation Data'!D156)),NA())))</f>
        <v>#N/A</v>
      </c>
      <c r="AC162" s="253" t="e">
        <f ca="true">+IF(AND(ISNUMBER(OFFSET('Sanitation Data'!$D$11,0,10*ROW('Sanitation Data'!D156))),CR162="Yes"),OFFSET('Sanitation Data'!$D$11,0,10*ROW('Sanitation Data'!D156)),IF(AND(ISNUMBER(OFFSET('Sanitation Data'!$D$11,0,10*ROW('Sanitation Data'!D156))),CR162="No",ISNUMBER(OFFSET('Sanitation Data'!$D$11,0,10*ROW('Sanitation Data'!D156)))),CONCATENATE("[",ROUND(OFFSET('Sanitation Data'!$D$11,0,10*ROW('Sanitation Data'!D156)),0),"]"),IF(AND(ISNUMBER(OFFSET('Sanitation Data'!$D$11,0,10*ROW('Sanitation Data'!D156))),CR162="",ISNUMBER(OFFSET('Sanitation Data'!$D$11,0,10*ROW('Sanitation Data'!D156)))),OFFSET('Sanitation Data'!$D$11,0,10*ROW('Sanitation Data'!D156)),NA())))</f>
        <v>#N/A</v>
      </c>
      <c r="AD162" s="253" t="e">
        <f ca="true">+IF(AND(ISNUMBER(OFFSET('Sanitation Data'!$D$12,0,10*ROW('Sanitation Data'!D156))),CS162="Yes"),OFFSET('Sanitation Data'!$D$12,0,10*ROW('Sanitation Data'!D156)),IF(AND(ISNUMBER(OFFSET('Sanitation Data'!$D$12,0,10*ROW('Sanitation Data'!D156))),CS162="No",ISNUMBER(OFFSET('Sanitation Data'!$D$12,0,10*ROW('Sanitation Data'!D156)))),CONCATENATE("[",ROUND(OFFSET('Sanitation Data'!$D$12,0,10*ROW('Sanitation Data'!D156)),0),"]"),IF(AND(ISNUMBER(OFFSET('Sanitation Data'!$D$12,0,10*ROW('Sanitation Data'!D156))),CS162="",ISNUMBER(OFFSET('Sanitation Data'!$D$12,0,10*ROW('Sanitation Data'!D156)))),OFFSET('Sanitation Data'!$D$12,0,10*ROW('Sanitation Data'!D156)),NA())))</f>
        <v>#N/A</v>
      </c>
      <c r="AE162" s="253" t="e">
        <f ca="true">+IF(AND(ISNUMBER(OFFSET('Sanitation Data'!$D$13,0,10*ROW('Sanitation Data'!D156))),CT162="Yes"),OFFSET('Sanitation Data'!$D$13,0,10*ROW('Sanitation Data'!D156)),IF(AND(ISNUMBER(OFFSET('Sanitation Data'!$D$13,0,10*ROW('Sanitation Data'!D156))),CT162="No",ISNUMBER(OFFSET('Sanitation Data'!$D$13,0,10*ROW('Sanitation Data'!D156)))),CONCATENATE("[",ROUND(OFFSET('Sanitation Data'!$D$13,0,10*ROW('Sanitation Data'!D156)),0),"]"),IF(AND(ISNUMBER(OFFSET('Sanitation Data'!$D$13,0,10*ROW('Sanitation Data'!D156))),CT162="",ISNUMBER(OFFSET('Sanitation Data'!$D$13,0,10*ROW('Sanitation Data'!D156)))),OFFSET('Sanitation Data'!$D$13,0,10*ROW('Sanitation Data'!D156)),NA())))</f>
        <v>#N/A</v>
      </c>
      <c r="AF162" s="253" t="e">
        <f ca="true">+IF(AND(ISNUMBER(OFFSET('Sanitation Data'!$E$5,0,10*ROW('Sanitation Data'!E156))),CU162="Yes"),100-OFFSET('Sanitation Data'!$E$5,0,10*ROW('Sanitation Data'!E156)),IF(AND(ISNUMBER(OFFSET('Sanitation Data'!$E$5,0,10*ROW('Sanitation Data'!E156))),CU162="No",ISNUMBER(OFFSET('Sanitation Data'!$E$5,0,10*ROW('Sanitation Data'!E156)))),CONCATENATE("[",ROUND(100-OFFSET('Sanitation Data'!$E$5,0,10*ROW('Sanitation Data'!E156)),0),"]"),IF(AND(ISNUMBER(OFFSET('Sanitation Data'!$E$5,0,10*ROW('Sanitation Data'!E156))),CU162="",ISNUMBER(OFFSET('Sanitation Data'!$E$5,0,10*ROW('Sanitation Data'!E156)))),100-OFFSET('Sanitation Data'!$E$5,0,10*ROW('Sanitation Data'!E156)),NA())))</f>
        <v>#N/A</v>
      </c>
      <c r="AG162" s="253" t="e">
        <f ca="true">+IF(AND(ISNUMBER(OFFSET('Sanitation Data'!$E$7,0,10*ROW('Sanitation Data'!E156))),CV162="Yes"),OFFSET('Sanitation Data'!$E$7,0,10*ROW('Sanitation Data'!E156)),IF(AND(ISNUMBER(OFFSET('Sanitation Data'!$E$7,0,10*ROW('Sanitation Data'!E156))),CV162="No",ISNUMBER(OFFSET('Sanitation Data'!$E$7,0,10*ROW('Sanitation Data'!E156)))),CONCATENATE("[",ROUND(OFFSET('Sanitation Data'!$E$7,0,10*ROW('Sanitation Data'!E156)),0),"]"),IF(AND(ISNUMBER(OFFSET('Sanitation Data'!$E$7,0,10*ROW('Sanitation Data'!E156))),CV162="",ISNUMBER(OFFSET('Sanitation Data'!$E$7,0,10*ROW('Sanitation Data'!E156)))),OFFSET('Sanitation Data'!$E$7,0,10*ROW('Sanitation Data'!E156)),NA())))</f>
        <v>#N/A</v>
      </c>
      <c r="AH162" s="253" t="e">
        <f ca="true">+IF(AND(ISNUMBER(OFFSET('Sanitation Data'!$E$11,0,10*ROW('Sanitation Data'!E156))),CW162="Yes"),OFFSET('Sanitation Data'!$E$11,0,10*ROW('Sanitation Data'!E156)),IF(AND(ISNUMBER(OFFSET('Sanitation Data'!$E$11,0,10*ROW('Sanitation Data'!E156))),CW162="No",ISNUMBER(OFFSET('Sanitation Data'!$E$11,0,10*ROW('Sanitation Data'!E156)))),CONCATENATE("[",ROUND(OFFSET('Sanitation Data'!$E$11,0,10*ROW('Sanitation Data'!E156)),0),"]"),IF(AND(ISNUMBER(OFFSET('Sanitation Data'!$E$11,0,10*ROW('Sanitation Data'!E156))),CW162="",ISNUMBER(OFFSET('Sanitation Data'!$E$11,0,10*ROW('Sanitation Data'!E156)))),OFFSET('Sanitation Data'!$E$11,0,10*ROW('Sanitation Data'!E156)),NA())))</f>
        <v>#N/A</v>
      </c>
      <c r="AI162" s="253" t="e">
        <f ca="true">+IF(AND(ISNUMBER(OFFSET('Sanitation Data'!$E$12,0,10*ROW('Sanitation Data'!E156))),CX162="Yes"),OFFSET('Sanitation Data'!$E$12,0,10*ROW('Sanitation Data'!E156)),IF(AND(ISNUMBER(OFFSET('Sanitation Data'!$E$12,0,10*ROW('Sanitation Data'!E156))),CX162="No",ISNUMBER(OFFSET('Sanitation Data'!$E$12,0,10*ROW('Sanitation Data'!E156)))),CONCATENATE("[",ROUND(OFFSET('Sanitation Data'!$E$12,0,10*ROW('Sanitation Data'!E156)),0),"]"),IF(AND(ISNUMBER(OFFSET('Sanitation Data'!$E$12,0,10*ROW('Sanitation Data'!E156))),CX162="",ISNUMBER(OFFSET('Sanitation Data'!$E$12,0,10*ROW('Sanitation Data'!E156)))),OFFSET('Sanitation Data'!$E$12,0,10*ROW('Sanitation Data'!E156)),NA())))</f>
        <v>#N/A</v>
      </c>
      <c r="AJ162" s="253" t="e">
        <f ca="true">+IF(AND(ISNUMBER(OFFSET('Sanitation Data'!$E$13,0,10*ROW('Sanitation Data'!E156))),CY162="Yes"),OFFSET('Sanitation Data'!$E$13,0,10*ROW('Sanitation Data'!E156)),IF(AND(ISNUMBER(OFFSET('Sanitation Data'!$E$13,0,10*ROW('Sanitation Data'!E156))),CY162="No",ISNUMBER(OFFSET('Sanitation Data'!$E$13,0,10*ROW('Sanitation Data'!E156)))),CONCATENATE("[",ROUND(OFFSET('Sanitation Data'!$E$13,0,10*ROW('Sanitation Data'!E156)),0),"]"),IF(AND(ISNUMBER(OFFSET('Sanitation Data'!$E$13,0,10*ROW('Sanitation Data'!E156))),CY162="",ISNUMBER(OFFSET('Sanitation Data'!$E$13,0,10*ROW('Sanitation Data'!E156)))),OFFSET('Sanitation Data'!$E$13,0,10*ROW('Sanitation Data'!E156)),NA())))</f>
        <v>#N/A</v>
      </c>
      <c r="AK162" s="253" t="e">
        <f ca="true">+IF(AND(ISNUMBER(OFFSET('Sanitation Data'!$F$5,0,10*ROW('Sanitation Data'!F156))),CZ162="Yes"),100-OFFSET('Sanitation Data'!$F$5,0,10*ROW('Sanitation Data'!F156)),IF(AND(ISNUMBER(OFFSET('Sanitation Data'!$F$5,0,10*ROW('Sanitation Data'!F156))),CZ162="No",ISNUMBER(OFFSET('Sanitation Data'!$F$5,0,10*ROW('Sanitation Data'!F156)))),CONCATENATE("[",ROUND(100-OFFSET('Sanitation Data'!$F$5,0,10*ROW('Sanitation Data'!F156)),0),"]"),IF(AND(ISNUMBER(OFFSET('Sanitation Data'!$F$5,0,10*ROW('Sanitation Data'!F156))),CZ162="",ISNUMBER(OFFSET('Sanitation Data'!$F$5,0,10*ROW('Sanitation Data'!F156)))),100-OFFSET('Sanitation Data'!$F$5,0,10*ROW('Sanitation Data'!F156)),NA())))</f>
        <v>#N/A</v>
      </c>
      <c r="AL162" s="253" t="e">
        <f ca="true">+IF(AND(ISNUMBER(OFFSET('Sanitation Data'!$F$7,0,10*ROW('Sanitation Data'!F156))),DA162="Yes"),OFFSET('Sanitation Data'!$F$7,0,10*ROW('Sanitation Data'!F156)),IF(AND(ISNUMBER(OFFSET('Sanitation Data'!$F$7,0,10*ROW('Sanitation Data'!F156))),DA162="No",ISNUMBER(OFFSET('Sanitation Data'!$F$7,0,10*ROW('Sanitation Data'!F156)))),CONCATENATE("[",ROUND(OFFSET('Sanitation Data'!$F$7,0,10*ROW('Sanitation Data'!F156)),0),"]"),IF(AND(ISNUMBER(OFFSET('Sanitation Data'!$F$7,0,10*ROW('Sanitation Data'!F156))),DA162="",ISNUMBER(OFFSET('Sanitation Data'!$F$7,0,10*ROW('Sanitation Data'!F156)))),OFFSET('Sanitation Data'!$F$7,0,10*ROW('Sanitation Data'!F156)),NA())))</f>
        <v>#N/A</v>
      </c>
      <c r="AM162" s="253" t="e">
        <f ca="true">+IF(AND(ISNUMBER(OFFSET('Sanitation Data'!$F$11,0,10*ROW('Sanitation Data'!F156))),DB162="Yes"),OFFSET('Sanitation Data'!$F$11,0,10*ROW('Sanitation Data'!F156)),IF(AND(ISNUMBER(OFFSET('Sanitation Data'!$F$11,0,10*ROW('Sanitation Data'!F156))),DB162="No",ISNUMBER(OFFSET('Sanitation Data'!$F$11,0,10*ROW('Sanitation Data'!F156)))),CONCATENATE("[",ROUND(OFFSET('Sanitation Data'!$F$11,0,10*ROW('Sanitation Data'!F156)),0),"]"),IF(AND(ISNUMBER(OFFSET('Sanitation Data'!$F$11,0,10*ROW('Sanitation Data'!F156))),DB162="",ISNUMBER(OFFSET('Sanitation Data'!$F$11,0,10*ROW('Sanitation Data'!F156)))),OFFSET('Sanitation Data'!$F$11,0,10*ROW('Sanitation Data'!F156)),NA())))</f>
        <v>#N/A</v>
      </c>
      <c r="AN162" s="253" t="e">
        <f ca="true">+IF(AND(ISNUMBER(OFFSET('Sanitation Data'!$F$12,0,10*ROW('Sanitation Data'!F156))),DC162="Yes"),OFFSET('Sanitation Data'!$F$12,0,10*ROW('Sanitation Data'!F156)),IF(AND(ISNUMBER(OFFSET('Sanitation Data'!$F$12,0,10*ROW('Sanitation Data'!F156))),DC162="No",ISNUMBER(OFFSET('Sanitation Data'!$F$12,0,10*ROW('Sanitation Data'!F156)))),CONCATENATE("[",ROUND(OFFSET('Sanitation Data'!$F$12,0,10*ROW('Sanitation Data'!F156)),0),"]"),IF(AND(ISNUMBER(OFFSET('Sanitation Data'!$F$12,0,10*ROW('Sanitation Data'!F156))),DC162="",ISNUMBER(OFFSET('Sanitation Data'!$F$12,0,10*ROW('Sanitation Data'!F156)))),OFFSET('Sanitation Data'!$F$12,0,10*ROW('Sanitation Data'!F156)),NA())))</f>
        <v>#N/A</v>
      </c>
      <c r="AO162" s="253" t="e">
        <f ca="true">+IF(AND(ISNUMBER(OFFSET('Sanitation Data'!$F$13,0,10*ROW('Sanitation Data'!F156))),DD162="Yes"),OFFSET('Sanitation Data'!$F$13,0,10*ROW('Sanitation Data'!F156)),IF(AND(ISNUMBER(OFFSET('Sanitation Data'!$F$13,0,10*ROW('Sanitation Data'!F156))),DD162="No",ISNUMBER(OFFSET('Sanitation Data'!$F$13,0,10*ROW('Sanitation Data'!F156)))),CONCATENATE("[",ROUND(OFFSET('Sanitation Data'!$F$13,0,10*ROW('Sanitation Data'!F156)),0),"]"),IF(AND(ISNUMBER(OFFSET('Sanitation Data'!$F$13,0,10*ROW('Sanitation Data'!F156))),DD162="",ISNUMBER(OFFSET('Sanitation Data'!$F$13,0,10*ROW('Sanitation Data'!F156)))),OFFSET('Sanitation Data'!$F$13,0,10*ROW('Sanitation Data'!F156)),NA())))</f>
        <v>#N/A</v>
      </c>
      <c r="AP162" s="253" t="e">
        <f ca="true">+IF(AND(ISNUMBER(OFFSET('Sanitation Data'!$G$5,0,10*ROW('Sanitation Data'!G156))),DE162="Yes"),100-OFFSET('Sanitation Data'!$G$5,0,10*ROW('Sanitation Data'!G156)),IF(AND(ISNUMBER(OFFSET('Sanitation Data'!$G$5,0,10*ROW('Sanitation Data'!G156))),DE162="No",ISNUMBER(OFFSET('Sanitation Data'!$G$5,0,10*ROW('Sanitation Data'!G156)))),CONCATENATE("[",ROUND(100-OFFSET('Sanitation Data'!$G$5,0,10*ROW('Sanitation Data'!G156)),0),"]"),IF(AND(ISNUMBER(OFFSET('Sanitation Data'!$G$5,0,10*ROW('Sanitation Data'!G156))),DE162="",ISNUMBER(OFFSET('Sanitation Data'!$G$5,0,10*ROW('Sanitation Data'!G156)))),100-OFFSET('Sanitation Data'!$G$5,0,10*ROW('Sanitation Data'!G156)),NA())))</f>
        <v>#N/A</v>
      </c>
      <c r="AQ162" s="253" t="e">
        <f ca="true">+IF(AND(ISNUMBER(OFFSET('Sanitation Data'!$G$7,0,10*ROW('Sanitation Data'!G156))),DF162="Yes"),OFFSET('Sanitation Data'!$G$7,0,10*ROW('Sanitation Data'!G156)),IF(AND(ISNUMBER(OFFSET('Sanitation Data'!$G$7,0,10*ROW('Sanitation Data'!G156))),DF162="No",ISNUMBER(OFFSET('Sanitation Data'!$G$7,0,10*ROW('Sanitation Data'!G156)))),CONCATENATE("[",ROUND(OFFSET('Sanitation Data'!$G$7,0,10*ROW('Sanitation Data'!G156)),0),"]"),IF(AND(ISNUMBER(OFFSET('Sanitation Data'!$G$7,0,10*ROW('Sanitation Data'!G156))),DF162="",ISNUMBER(OFFSET('Sanitation Data'!$G$7,0,10*ROW('Sanitation Data'!G156)))),OFFSET('Sanitation Data'!$G$7,0,10*ROW('Sanitation Data'!G156)),NA())))</f>
        <v>#N/A</v>
      </c>
      <c r="AR162" s="253" t="e">
        <f ca="true">+IF(AND(ISNUMBER(OFFSET('Sanitation Data'!$G$11,0,10*ROW('Sanitation Data'!G156))),DG162="Yes"),OFFSET('Sanitation Data'!$G$11,0,10*ROW('Sanitation Data'!G156)),IF(AND(ISNUMBER(OFFSET('Sanitation Data'!$G$11,0,10*ROW('Sanitation Data'!G156))),DG162="No",ISNUMBER(OFFSET('Sanitation Data'!$G$11,0,10*ROW('Sanitation Data'!G156)))),CONCATENATE("[",ROUND(OFFSET('Sanitation Data'!$G$11,0,10*ROW('Sanitation Data'!G156)),0),"]"),IF(AND(ISNUMBER(OFFSET('Sanitation Data'!$G$11,0,10*ROW('Sanitation Data'!G156))),DG162="",ISNUMBER(OFFSET('Sanitation Data'!$G$11,0,10*ROW('Sanitation Data'!G156)))),OFFSET('Sanitation Data'!$G$11,0,10*ROW('Sanitation Data'!G156)),NA())))</f>
        <v>#N/A</v>
      </c>
      <c r="AS162" s="253" t="e">
        <f ca="true">+IF(AND(ISNUMBER(OFFSET('Sanitation Data'!$G$12,0,10*ROW('Sanitation Data'!G156))),DH162="Yes"),OFFSET('Sanitation Data'!$G$12,0,10*ROW('Sanitation Data'!G156)),IF(AND(ISNUMBER(OFFSET('Sanitation Data'!$G$12,0,10*ROW('Sanitation Data'!G156))),DH162="No",ISNUMBER(OFFSET('Sanitation Data'!$G$12,0,10*ROW('Sanitation Data'!G156)))),CONCATENATE("[",ROUND(OFFSET('Sanitation Data'!$G$12,0,10*ROW('Sanitation Data'!G156)),0),"]"),IF(AND(ISNUMBER(OFFSET('Sanitation Data'!$G$12,0,10*ROW('Sanitation Data'!G156))),DH162="",ISNUMBER(OFFSET('Sanitation Data'!$G$12,0,10*ROW('Sanitation Data'!G156)))),OFFSET('Sanitation Data'!$G$12,0,10*ROW('Sanitation Data'!G156)),NA())))</f>
        <v>#N/A</v>
      </c>
      <c r="AT162" s="253" t="e">
        <f ca="true">+IF(AND(ISNUMBER(OFFSET('Sanitation Data'!$G$13,0,10*ROW('Sanitation Data'!G156))),DI162="Yes"),OFFSET('Sanitation Data'!$G$13,0,10*ROW('Sanitation Data'!G156)),IF(AND(ISNUMBER(OFFSET('Sanitation Data'!$G$13,0,10*ROW('Sanitation Data'!G156))),DI162="No",ISNUMBER(OFFSET('Sanitation Data'!$G$13,0,10*ROW('Sanitation Data'!G156)))),CONCATENATE("[",ROUND(OFFSET('Sanitation Data'!$G$13,0,10*ROW('Sanitation Data'!G156)),0),"]"),IF(AND(ISNUMBER(OFFSET('Sanitation Data'!$G$13,0,10*ROW('Sanitation Data'!G156))),DI162="",ISNUMBER(OFFSET('Sanitation Data'!$G$13,0,10*ROW('Sanitation Data'!G156)))),OFFSET('Sanitation Data'!$G$13,0,10*ROW('Sanitation Data'!G156)),NA())))</f>
        <v>#N/A</v>
      </c>
      <c r="AU162" s="253" t="e">
        <f ca="true">+IF(AND(ISNUMBER(OFFSET('Sanitation Data'!$H$5,0,10*ROW('Sanitation Data'!H156))),DJ162="Yes"),100-OFFSET('Sanitation Data'!$H$5,0,10*ROW('Sanitation Data'!H156)),IF(AND(ISNUMBER(OFFSET('Sanitation Data'!$H$5,0,10*ROW('Sanitation Data'!H156))),DJ162="No",ISNUMBER(OFFSET('Sanitation Data'!$H$5,0,10*ROW('Sanitation Data'!H156)))),CONCATENATE("[",ROUND(100-OFFSET('Sanitation Data'!$H$5,0,10*ROW('Sanitation Data'!H156)),0),"]"),IF(AND(ISNUMBER(OFFSET('Sanitation Data'!$H$5,0,10*ROW('Sanitation Data'!H156))),DJ162="",ISNUMBER(OFFSET('Sanitation Data'!$H$5,0,10*ROW('Sanitation Data'!H156)))),100-OFFSET('Sanitation Data'!$H$5,0,10*ROW('Sanitation Data'!H156)),NA())))</f>
        <v>#N/A</v>
      </c>
      <c r="AV162" s="253" t="e">
        <f ca="true">+IF(AND(ISNUMBER(OFFSET('Sanitation Data'!$H$7,0,10*ROW('Sanitation Data'!H156))),DK162="Yes"),OFFSET('Sanitation Data'!$H$7,0,10*ROW('Sanitation Data'!H156)),IF(AND(ISNUMBER(OFFSET('Sanitation Data'!$H$7,0,10*ROW('Sanitation Data'!H156))),DK162="No",ISNUMBER(OFFSET('Sanitation Data'!$H$7,0,10*ROW('Sanitation Data'!H156)))),CONCATENATE("[",ROUND(OFFSET('Sanitation Data'!$H$7,0,10*ROW('Sanitation Data'!H156)),0),"]"),IF(AND(ISNUMBER(OFFSET('Sanitation Data'!$H$7,0,10*ROW('Sanitation Data'!H156))),DK162="",ISNUMBER(OFFSET('Sanitation Data'!$H$7,0,10*ROW('Sanitation Data'!H156)))),OFFSET('Sanitation Data'!$H$7,0,10*ROW('Sanitation Data'!H156)),NA())))</f>
        <v>#N/A</v>
      </c>
      <c r="AW162" s="253" t="e">
        <f ca="true">+IF(AND(ISNUMBER(OFFSET('Sanitation Data'!$H$11,0,10*ROW('Sanitation Data'!H156))),DL162="Yes"),OFFSET('Sanitation Data'!$H$11,0,10*ROW('Sanitation Data'!H156)),IF(AND(ISNUMBER(OFFSET('Sanitation Data'!$H$11,0,10*ROW('Sanitation Data'!H156))),DL162="No",ISNUMBER(OFFSET('Sanitation Data'!$H$11,0,10*ROW('Sanitation Data'!H156)))),CONCATENATE("[",ROUND(OFFSET('Sanitation Data'!$H$11,0,10*ROW('Sanitation Data'!H156)),0),"]"),IF(AND(ISNUMBER(OFFSET('Sanitation Data'!$H$11,0,10*ROW('Sanitation Data'!H156))),DL162="",ISNUMBER(OFFSET('Sanitation Data'!$H$11,0,10*ROW('Sanitation Data'!H156)))),OFFSET('Sanitation Data'!$H$11,0,10*ROW('Sanitation Data'!H156)),NA())))</f>
        <v>#N/A</v>
      </c>
      <c r="AX162" s="253" t="e">
        <f ca="true">+IF(AND(ISNUMBER(OFFSET('Sanitation Data'!$H$12,0,10*ROW('Sanitation Data'!H156))),DM162="Yes"),OFFSET('Sanitation Data'!$H$12,0,10*ROW('Sanitation Data'!H156)),IF(AND(ISNUMBER(OFFSET('Sanitation Data'!$H$12,0,10*ROW('Sanitation Data'!H156))),DM162="No",ISNUMBER(OFFSET('Sanitation Data'!$H$12,0,10*ROW('Sanitation Data'!H156)))),CONCATENATE("[",ROUND(OFFSET('Sanitation Data'!$H$12,0,10*ROW('Sanitation Data'!H156)),0),"]"),IF(AND(ISNUMBER(OFFSET('Sanitation Data'!$H$12,0,10*ROW('Sanitation Data'!H156))),DM162="",ISNUMBER(OFFSET('Sanitation Data'!$H$12,0,10*ROW('Sanitation Data'!H156)))),OFFSET('Sanitation Data'!$H$12,0,10*ROW('Sanitation Data'!H156)),NA())))</f>
        <v>#N/A</v>
      </c>
      <c r="AY162" s="253" t="e">
        <f ca="true">+IF(AND(ISNUMBER(OFFSET('Sanitation Data'!$H$13,0,10*ROW('Sanitation Data'!H156))),DN162="Yes"),OFFSET('Sanitation Data'!$H$13,0,10*ROW('Sanitation Data'!H156)),IF(AND(ISNUMBER(OFFSET('Sanitation Data'!$H$13,0,10*ROW('Sanitation Data'!H156))),DN162="No",ISNUMBER(OFFSET('Sanitation Data'!$H$13,0,10*ROW('Sanitation Data'!H156)))),CONCATENATE("[",ROUND(OFFSET('Sanitation Data'!$H$13,0,10*ROW('Sanitation Data'!H156)),0),"]"),IF(AND(ISNUMBER(OFFSET('Sanitation Data'!$H$13,0,10*ROW('Sanitation Data'!H156))),DN162="",ISNUMBER(OFFSET('Sanitation Data'!$H$13,0,10*ROW('Sanitation Data'!H156)))),OFFSET('Sanitation Data'!$H$13,0,10*ROW('Sanitation Data'!H156)),NA())))</f>
        <v>#N/A</v>
      </c>
      <c r="AZ162" s="254" t="e">
        <f ca="true">+IF(AND(ISNUMBER(OFFSET('Hygiene Data'!$C$6,0,10*ROW('Hygiene Data'!C156))),DO162="Yes"),OFFSET('Hygiene Data'!$C$6,0,10*ROW('Hygiene Data'!C156)),IF(AND(ISNUMBER(OFFSET('Hygiene Data'!$C$6,0,10*ROW('Hygiene Data'!C156))),DO162="No",ISNUMBER(OFFSET('Hygiene Data'!$C$6,0,10*ROW('Hygiene Data'!C156)))),CONCATENATE("[",ROUND(OFFSET('Hygiene Data'!$C$6,0,10*ROW('Hygiene Data'!C156)),0),"]"),IF(AND(ISNUMBER(OFFSET('Hygiene Data'!$C$6,0,10*ROW('Hygiene Data'!C156))),DO162="",ISNUMBER(OFFSET('Hygiene Data'!$C$6,0,10*ROW('Hygiene Data'!C156)))),OFFSET('Hygiene Data'!$C$6,0,10*ROW('Hygiene Data'!C156)),NA())))</f>
        <v>#N/A</v>
      </c>
      <c r="BA162" s="254" t="e">
        <f ca="true">+IF(AND(ISNUMBER(OFFSET('Hygiene Data'!$C$8,0,10*ROW('Hygiene Data'!C156))),DP162="Yes"),OFFSET('Hygiene Data'!$C$8,0,10*ROW('Hygiene Data'!C156)),IF(AND(ISNUMBER(OFFSET('Hygiene Data'!$C$8,0,10*ROW('Hygiene Data'!C156))),DP162="No",ISNUMBER(OFFSET('Hygiene Data'!$C$8,0,10*ROW('Hygiene Data'!C156)))),CONCATENATE("[",ROUND(OFFSET('Hygiene Data'!$C$8,0,10*ROW('Hygiene Data'!C156)),0),"]"),IF(AND(ISNUMBER(OFFSET('Hygiene Data'!$C$8,0,10*ROW('Hygiene Data'!C156))),DP162="",ISNUMBER(OFFSET('Hygiene Data'!$C$8,0,10*ROW('Hygiene Data'!C156)))),OFFSET('Hygiene Data'!$C$8,0,10*ROW('Hygiene Data'!C156)),NA())))</f>
        <v>#N/A</v>
      </c>
      <c r="BB162" s="254" t="e">
        <f ca="true">+IF(AND(ISNUMBER(OFFSET('Hygiene Data'!$C$10,0,10*ROW('Hygiene Data'!C156))),DQ162="Yes"),OFFSET('Hygiene Data'!$C$10,0,10*ROW('Hygiene Data'!C156)),IF(AND(ISNUMBER(OFFSET('Hygiene Data'!$C$10,0,10*ROW('Hygiene Data'!C156))),DQ162="No",ISNUMBER(OFFSET('Hygiene Data'!$C$10,0,10*ROW('Hygiene Data'!C156)))),CONCATENATE("[",ROUND(OFFSET('Hygiene Data'!$C$10,0,10*ROW('Hygiene Data'!C156)),0),"]"),IF(AND(ISNUMBER(OFFSET('Hygiene Data'!$C$10,0,10*ROW('Hygiene Data'!C156))),DQ162="",ISNUMBER(OFFSET('Hygiene Data'!$C$10,0,10*ROW('Hygiene Data'!C156)))),OFFSET('Hygiene Data'!$C$10,0,10*ROW('Hygiene Data'!C156)),NA())))</f>
        <v>#N/A</v>
      </c>
      <c r="BC162" s="254" t="e">
        <f ca="true">+IF(AND(ISNUMBER(OFFSET('Hygiene Data'!$D$6,0,10*ROW('Hygiene Data'!D156))),DR162="Yes"),OFFSET('Hygiene Data'!$D$6,0,10*ROW('Hygiene Data'!D156)),IF(AND(ISNUMBER(OFFSET('Hygiene Data'!$D$6,0,10*ROW('Hygiene Data'!D156))),DR162="No",ISNUMBER(OFFSET('Hygiene Data'!$D$6,0,10*ROW('Hygiene Data'!D156)))),CONCATENATE("[",ROUND(OFFSET('Hygiene Data'!$D$6,0,10*ROW('Hygiene Data'!D156)),0),"]"),IF(AND(ISNUMBER(OFFSET('Hygiene Data'!$D$6,0,10*ROW('Hygiene Data'!D156))),DR162="",ISNUMBER(OFFSET('Hygiene Data'!$D$6,0,10*ROW('Hygiene Data'!D156)))),OFFSET('Hygiene Data'!$D$6,0,10*ROW('Hygiene Data'!D156)),NA())))</f>
        <v>#N/A</v>
      </c>
      <c r="BD162" s="254" t="e">
        <f ca="true">+IF(AND(ISNUMBER(OFFSET('Hygiene Data'!$D$8,0,10*ROW('Hygiene Data'!D156))),DS162="Yes"),OFFSET('Hygiene Data'!$D$8,0,10*ROW('Hygiene Data'!D156)),IF(AND(ISNUMBER(OFFSET('Hygiene Data'!$D$8,0,10*ROW('Hygiene Data'!D156))),DS162="No",ISNUMBER(OFFSET('Hygiene Data'!$D$8,0,10*ROW('Hygiene Data'!D156)))),CONCATENATE("[",ROUND(OFFSET('Hygiene Data'!$D$8,0,10*ROW('Hygiene Data'!D156)),0),"]"),IF(AND(ISNUMBER(OFFSET('Hygiene Data'!$D$8,0,10*ROW('Hygiene Data'!D156))),DS162="",ISNUMBER(OFFSET('Hygiene Data'!$D$8,0,10*ROW('Hygiene Data'!D156)))),OFFSET('Hygiene Data'!$D$8,0,10*ROW('Hygiene Data'!D156)),NA())))</f>
        <v>#N/A</v>
      </c>
      <c r="BE162" s="254" t="e">
        <f ca="true">+IF(AND(ISNUMBER(OFFSET('Hygiene Data'!$D$10,0,10*ROW('Hygiene Data'!D156))),DT162="Yes"),OFFSET('Hygiene Data'!$D$10,0,10*ROW('Hygiene Data'!D156)),IF(AND(ISNUMBER(OFFSET('Hygiene Data'!$D$10,0,10*ROW('Hygiene Data'!D156))),DT162="No",ISNUMBER(OFFSET('Hygiene Data'!$D$10,0,10*ROW('Hygiene Data'!D156)))),CONCATENATE("[",ROUND(OFFSET('Hygiene Data'!$D$10,0,10*ROW('Hygiene Data'!D156)),0),"]"),IF(AND(ISNUMBER(OFFSET('Hygiene Data'!$D$10,0,10*ROW('Hygiene Data'!D156))),DT162="",ISNUMBER(OFFSET('Hygiene Data'!$D$10,0,10*ROW('Hygiene Data'!D156)))),OFFSET('Hygiene Data'!$D$10,0,10*ROW('Hygiene Data'!D156)),NA())))</f>
        <v>#N/A</v>
      </c>
      <c r="BF162" s="254" t="e">
        <f ca="true">+IF(AND(ISNUMBER(OFFSET('Hygiene Data'!$E$6,0,10*ROW('Hygiene Data'!E156))),DU162="Yes"),OFFSET('Hygiene Data'!$E$6,0,10*ROW('Hygiene Data'!E156)),IF(AND(ISNUMBER(OFFSET('Hygiene Data'!$E$6,0,10*ROW('Hygiene Data'!E156))),DU162="No",ISNUMBER(OFFSET('Hygiene Data'!$E$6,0,10*ROW('Hygiene Data'!E156)))),CONCATENATE("[",ROUND(OFFSET('Hygiene Data'!$E$6,0,10*ROW('Hygiene Data'!E156)),0),"]"),IF(AND(ISNUMBER(OFFSET('Hygiene Data'!$E$6,0,10*ROW('Hygiene Data'!E156))),DU162="",ISNUMBER(OFFSET('Hygiene Data'!$E$6,0,10*ROW('Hygiene Data'!E156)))),OFFSET('Hygiene Data'!$E$6,0,10*ROW('Hygiene Data'!E156)),NA())))</f>
        <v>#N/A</v>
      </c>
      <c r="BG162" s="254" t="e">
        <f ca="true">+IF(AND(ISNUMBER(OFFSET('Hygiene Data'!$E$8,0,10*ROW('Hygiene Data'!E156))),DV162="Yes"),OFFSET('Hygiene Data'!$E$8,0,10*ROW('Hygiene Data'!E156)),IF(AND(ISNUMBER(OFFSET('Hygiene Data'!$E$8,0,10*ROW('Hygiene Data'!E156))),DV162="No",ISNUMBER(OFFSET('Hygiene Data'!$E$8,0,10*ROW('Hygiene Data'!E156)))),CONCATENATE("[",ROUND(OFFSET('Hygiene Data'!$E$8,0,10*ROW('Hygiene Data'!E156)),0),"]"),IF(AND(ISNUMBER(OFFSET('Hygiene Data'!$E$8,0,10*ROW('Hygiene Data'!E156))),DV162="",ISNUMBER(OFFSET('Hygiene Data'!$E$8,0,10*ROW('Hygiene Data'!E156)))),OFFSET('Hygiene Data'!$E$8,0,10*ROW('Hygiene Data'!E156)),NA())))</f>
        <v>#N/A</v>
      </c>
      <c r="BH162" s="254" t="e">
        <f ca="true">+IF(AND(ISNUMBER(OFFSET('Hygiene Data'!$E$10,0,10*ROW('Hygiene Data'!E156))),DW162="Yes"),OFFSET('Hygiene Data'!$E$10,0,10*ROW('Hygiene Data'!E156)),IF(AND(ISNUMBER(OFFSET('Hygiene Data'!$E$10,0,10*ROW('Hygiene Data'!E156))),DW162="No",ISNUMBER(OFFSET('Hygiene Data'!$E$10,0,10*ROW('Hygiene Data'!E156)))),CONCATENATE("[",ROUND(OFFSET('Hygiene Data'!$E$10,0,10*ROW('Hygiene Data'!E156)),0),"]"),IF(AND(ISNUMBER(OFFSET('Hygiene Data'!$E$10,0,10*ROW('Hygiene Data'!E156))),DW162="",ISNUMBER(OFFSET('Hygiene Data'!$E$10,0,10*ROW('Hygiene Data'!E156)))),OFFSET('Hygiene Data'!$E$10,0,10*ROW('Hygiene Data'!E156)),NA())))</f>
        <v>#N/A</v>
      </c>
      <c r="BI162" s="254" t="e">
        <f ca="true">+IF(AND(ISNUMBER(OFFSET('Hygiene Data'!$F$6,0,10*ROW('Hygiene Data'!F156))),DX162="Yes"),OFFSET('Hygiene Data'!$F$6,0,10*ROW('Hygiene Data'!F156)),IF(AND(ISNUMBER(OFFSET('Hygiene Data'!$F$6,0,10*ROW('Hygiene Data'!F156))),DX162="No",ISNUMBER(OFFSET('Hygiene Data'!$F$6,0,10*ROW('Hygiene Data'!F156)))),CONCATENATE("[",ROUND(OFFSET('Hygiene Data'!$F$6,0,10*ROW('Hygiene Data'!F156)),0),"]"),IF(AND(ISNUMBER(OFFSET('Hygiene Data'!$F$6,0,10*ROW('Hygiene Data'!F156))),DX162="",ISNUMBER(OFFSET('Hygiene Data'!$F$6,0,10*ROW('Hygiene Data'!F156)))),OFFSET('Hygiene Data'!$F$6,0,10*ROW('Hygiene Data'!F156)),NA())))</f>
        <v>#N/A</v>
      </c>
      <c r="BJ162" s="254" t="e">
        <f ca="true">+IF(AND(ISNUMBER(OFFSET('Hygiene Data'!$F$8,0,10*ROW('Hygiene Data'!F156))),DY162="Yes"),OFFSET('Hygiene Data'!$F$8,0,10*ROW('Hygiene Data'!F156)),IF(AND(ISNUMBER(OFFSET('Hygiene Data'!$F$8,0,10*ROW('Hygiene Data'!F156))),DY162="No",ISNUMBER(OFFSET('Hygiene Data'!$F$8,0,10*ROW('Hygiene Data'!F156)))),CONCATENATE("[",ROUND(OFFSET('Hygiene Data'!$F$8,0,10*ROW('Hygiene Data'!F156)),0),"]"),IF(AND(ISNUMBER(OFFSET('Hygiene Data'!$F$8,0,10*ROW('Hygiene Data'!F156))),DY162="",ISNUMBER(OFFSET('Hygiene Data'!$F$8,0,10*ROW('Hygiene Data'!F156)))),OFFSET('Hygiene Data'!$F$8,0,10*ROW('Hygiene Data'!F156)),NA())))</f>
        <v>#N/A</v>
      </c>
      <c r="BK162" s="254" t="e">
        <f ca="true">+IF(AND(ISNUMBER(OFFSET('Hygiene Data'!$F$10,0,10*ROW('Hygiene Data'!F156))),DZ162="Yes"),OFFSET('Hygiene Data'!$F$10,0,10*ROW('Hygiene Data'!F156)),IF(AND(ISNUMBER(OFFSET('Hygiene Data'!$F$10,0,10*ROW('Hygiene Data'!F156))),DZ162="No",ISNUMBER(OFFSET('Hygiene Data'!$F$10,0,10*ROW('Hygiene Data'!F156)))),CONCATENATE("[",ROUND(OFFSET('Hygiene Data'!$F$10,0,10*ROW('Hygiene Data'!F156)),0),"]"),IF(AND(ISNUMBER(OFFSET('Hygiene Data'!$F$10,0,10*ROW('Hygiene Data'!F156))),DZ162="",ISNUMBER(OFFSET('Hygiene Data'!$F$10,0,10*ROW('Hygiene Data'!F156)))),OFFSET('Hygiene Data'!$F$10,0,10*ROW('Hygiene Data'!F156)),NA())))</f>
        <v>#N/A</v>
      </c>
      <c r="BL162" s="254" t="e">
        <f ca="true">+IF(AND(ISNUMBER(OFFSET('Hygiene Data'!$G$6,0,10*ROW('Hygiene Data'!G156))),EA162="Yes"),OFFSET('Hygiene Data'!$G$6,0,10*ROW('Hygiene Data'!G156)),IF(AND(ISNUMBER(OFFSET('Hygiene Data'!$G$6,0,10*ROW('Hygiene Data'!G156))),EA162="No",ISNUMBER(OFFSET('Hygiene Data'!$G$6,0,10*ROW('Hygiene Data'!G156)))),CONCATENATE("[",ROUND(OFFSET('Hygiene Data'!$G$6,0,10*ROW('Hygiene Data'!G156)),0),"]"),IF(AND(ISNUMBER(OFFSET('Hygiene Data'!$G$6,0,10*ROW('Hygiene Data'!G156))),EA162="",ISNUMBER(OFFSET('Hygiene Data'!$G$6,0,10*ROW('Hygiene Data'!G156)))),OFFSET('Hygiene Data'!$G$6,0,10*ROW('Hygiene Data'!G156)),NA())))</f>
        <v>#N/A</v>
      </c>
      <c r="BM162" s="254" t="e">
        <f ca="true">+IF(AND(ISNUMBER(OFFSET('Hygiene Data'!$G$8,0,10*ROW('Hygiene Data'!G156))),EB162="Yes"),OFFSET('Hygiene Data'!$G$8,0,10*ROW('Hygiene Data'!G156)),IF(AND(ISNUMBER(OFFSET('Hygiene Data'!$G$8,0,10*ROW('Hygiene Data'!G156))),EB162="No",ISNUMBER(OFFSET('Hygiene Data'!$G$8,0,10*ROW('Hygiene Data'!G156)))),CONCATENATE("[",ROUND(OFFSET('Hygiene Data'!$G$8,0,10*ROW('Hygiene Data'!G156)),0),"]"),IF(AND(ISNUMBER(OFFSET('Hygiene Data'!$G$8,0,10*ROW('Hygiene Data'!G156))),EB162="",ISNUMBER(OFFSET('Hygiene Data'!$G$8,0,10*ROW('Hygiene Data'!G156)))),OFFSET('Hygiene Data'!$G$8,0,10*ROW('Hygiene Data'!G156)),NA())))</f>
        <v>#N/A</v>
      </c>
      <c r="BN162" s="254" t="e">
        <f ca="true">+IF(AND(ISNUMBER(OFFSET('Hygiene Data'!$G$10,0,10*ROW('Hygiene Data'!G156))),EC162="Yes"),OFFSET('Hygiene Data'!$G$10,0,10*ROW('Hygiene Data'!G156)),IF(AND(ISNUMBER(OFFSET('Hygiene Data'!$G$10,0,10*ROW('Hygiene Data'!G156))),EC162="No",ISNUMBER(OFFSET('Hygiene Data'!$G$10,0,10*ROW('Hygiene Data'!G156)))),CONCATENATE("[",ROUND(OFFSET('Hygiene Data'!$G$10,0,10*ROW('Hygiene Data'!G156)),0),"]"),IF(AND(ISNUMBER(OFFSET('Hygiene Data'!$G$10,0,10*ROW('Hygiene Data'!G156))),EC162="",ISNUMBER(OFFSET('Hygiene Data'!$G$10,0,10*ROW('Hygiene Data'!G156)))),OFFSET('Hygiene Data'!$G$10,0,10*ROW('Hygiene Data'!G156)),NA())))</f>
        <v>#N/A</v>
      </c>
      <c r="BO162" s="254" t="e">
        <f ca="true">+IF(AND(ISNUMBER(OFFSET('Hygiene Data'!$H$6,0,10*ROW('Hygiene Data'!H156))),ED162="Yes"),OFFSET('Hygiene Data'!$H$6,0,10*ROW('Hygiene Data'!H156)),IF(AND(ISNUMBER(OFFSET('Hygiene Data'!$H$6,0,10*ROW('Hygiene Data'!H156))),ED162="No",ISNUMBER(OFFSET('Hygiene Data'!$H$6,0,10*ROW('Hygiene Data'!H156)))),CONCATENATE("[",ROUND(OFFSET('Hygiene Data'!$H$6,0,10*ROW('Hygiene Data'!H156)),0),"]"),IF(AND(ISNUMBER(OFFSET('Hygiene Data'!$H$6,0,10*ROW('Hygiene Data'!H156))),ED162="",ISNUMBER(OFFSET('Hygiene Data'!$H$6,0,10*ROW('Hygiene Data'!H156)))),OFFSET('Hygiene Data'!$H$6,0,10*ROW('Hygiene Data'!H156)),NA())))</f>
        <v>#N/A</v>
      </c>
      <c r="BP162" s="254" t="e">
        <f ca="true">+IF(AND(ISNUMBER(OFFSET('Hygiene Data'!$H$8,0,10*ROW('Hygiene Data'!H156))),EE162="Yes"),OFFSET('Hygiene Data'!$H$8,0,10*ROW('Hygiene Data'!H156)),IF(AND(ISNUMBER(OFFSET('Hygiene Data'!$H$8,0,10*ROW('Hygiene Data'!H156))),EE162="No",ISNUMBER(OFFSET('Hygiene Data'!$H$8,0,10*ROW('Hygiene Data'!H156)))),CONCATENATE("[",ROUND(OFFSET('Hygiene Data'!$H$8,0,10*ROW('Hygiene Data'!H156)),0),"]"),IF(AND(ISNUMBER(OFFSET('Hygiene Data'!$H$8,0,10*ROW('Hygiene Data'!H156))),EE162="",ISNUMBER(OFFSET('Hygiene Data'!$H$8,0,10*ROW('Hygiene Data'!H156)))),OFFSET('Hygiene Data'!$H$8,0,10*ROW('Hygiene Data'!H156)),NA())))</f>
        <v>#N/A</v>
      </c>
      <c r="BQ162" s="254" t="e">
        <f ca="true">+IF(AND(ISNUMBER(OFFSET('Hygiene Data'!$H$10,0,10*ROW('Hygiene Data'!H156))),EF162="Yes"),OFFSET('Hygiene Data'!$H$10,0,10*ROW('Hygiene Data'!H156)),IF(AND(ISNUMBER(OFFSET('Hygiene Data'!$H$10,0,10*ROW('Hygiene Data'!H156))),EF162="No",ISNUMBER(OFFSET('Hygiene Data'!$H$10,0,10*ROW('Hygiene Data'!H156)))),CONCATENATE("[",ROUND(OFFSET('Hygiene Data'!$H$10,0,10*ROW('Hygiene Data'!H156)),0),"]"),IF(AND(ISNUMBER(OFFSET('Hygiene Data'!$H$10,0,10*ROW('Hygiene Data'!H156))),EF162="",ISNUMBER(OFFSET('Hygiene Data'!$H$10,0,10*ROW('Hygiene Data'!H156)))),OFFSET('Hygiene Data'!$H$10,0,10*ROW('Hygiene Data'!H156)),NA())))</f>
        <v>#N/A</v>
      </c>
      <c r="BS162" s="36" t="str">
        <f ca="true">+IF(OFFSET('Water Data'!$C$28,0,10*ROW('Water Data'!C156))="","",OFFSET('Water Data'!$C$28,0,10*ROW('Water Data'!C156)))</f>
        <v/>
      </c>
      <c r="BT162" s="36" t="str">
        <f ca="true">+IF(OFFSET('Water Data'!$C$29,0,10*ROW('Water Data'!C156))="","",OFFSET('Water Data'!$C$29,0,10*ROW('Water Data'!C156)))</f>
        <v/>
      </c>
      <c r="BU162" s="36" t="str">
        <f ca="true">+IF(OFFSET('Water Data'!$C$30,0,10*ROW('Water Data'!C156))="","",OFFSET('Water Data'!$C$30,0,10*ROW('Water Data'!C156)))</f>
        <v/>
      </c>
      <c r="BV162" s="36" t="str">
        <f ca="true">+IF(OFFSET('Water Data'!$D$28,0,10*ROW('Water Data'!D156))="","",OFFSET('Water Data'!$D$28,0,10*ROW('Water Data'!D156)))</f>
        <v/>
      </c>
      <c r="BW162" s="36" t="str">
        <f ca="true">+IF(OFFSET('Water Data'!$D$29,0,10*ROW('Water Data'!D156))="","",OFFSET('Water Data'!$D$29,0,10*ROW('Water Data'!D156)))</f>
        <v/>
      </c>
      <c r="BX162" s="36" t="str">
        <f ca="true">+IF(OFFSET('Water Data'!$D$30,0,10*ROW('Water Data'!D156))="","",OFFSET('Water Data'!$D$30,0,10*ROW('Water Data'!D156)))</f>
        <v/>
      </c>
      <c r="BY162" s="36" t="str">
        <f ca="true">+IF(OFFSET('Water Data'!$E$28,0,10*ROW('Water Data'!E156))="","",OFFSET('Water Data'!$E$28,0,10*ROW('Water Data'!E156)))</f>
        <v/>
      </c>
      <c r="BZ162" s="36" t="str">
        <f ca="true">+IF(OFFSET('Water Data'!$E$29,0,10*ROW('Water Data'!E156))="","",OFFSET('Water Data'!$E$29,0,10*ROW('Water Data'!E156)))</f>
        <v/>
      </c>
      <c r="CA162" s="36" t="str">
        <f ca="true">+IF(OFFSET('Water Data'!$E$30,0,10*ROW('Water Data'!E156))="","",OFFSET('Water Data'!$E$30,0,10*ROW('Water Data'!E156)))</f>
        <v/>
      </c>
      <c r="CB162" s="36" t="str">
        <f ca="true">+IF(OFFSET('Water Data'!$F$28,0,10*ROW('Water Data'!F156))="","",OFFSET('Water Data'!$F$28,0,10*ROW('Water Data'!F156)))</f>
        <v/>
      </c>
      <c r="CC162" s="36" t="str">
        <f ca="true">+IF(OFFSET('Water Data'!$F$29,0,10*ROW('Water Data'!F156))="","",OFFSET('Water Data'!$F$29,0,10*ROW('Water Data'!F156)))</f>
        <v/>
      </c>
      <c r="CD162" s="36" t="str">
        <f ca="true">+IF(OFFSET('Water Data'!$F$30,0,10*ROW('Water Data'!F156))="","",OFFSET('Water Data'!$F$30,0,10*ROW('Water Data'!F156)))</f>
        <v/>
      </c>
      <c r="CE162" s="36" t="str">
        <f ca="true">+IF(OFFSET('Water Data'!$G$28,0,10*ROW('Water Data'!G156))="","",OFFSET('Water Data'!$G$28,0,10*ROW('Water Data'!G156)))</f>
        <v/>
      </c>
      <c r="CF162" s="36" t="str">
        <f ca="true">+IF(OFFSET('Water Data'!$G$29,0,10*ROW('Water Data'!G156))="","",OFFSET('Water Data'!$G$29,0,10*ROW('Water Data'!G156)))</f>
        <v/>
      </c>
      <c r="CG162" s="36" t="str">
        <f ca="true">+IF(OFFSET('Water Data'!$G$30,0,10*ROW('Water Data'!G156))="","",OFFSET('Water Data'!$G$30,0,10*ROW('Water Data'!G156)))</f>
        <v/>
      </c>
      <c r="CH162" s="36" t="str">
        <f ca="true">+IF(OFFSET('Water Data'!$H$28,0,10*ROW('Water Data'!H156))="","",OFFSET('Water Data'!$H$28,0,10*ROW('Water Data'!H156)))</f>
        <v/>
      </c>
      <c r="CI162" s="36" t="str">
        <f ca="true">+IF(OFFSET('Water Data'!$H$29,0,10*ROW('Water Data'!H156))="","",OFFSET('Water Data'!$H$29,0,10*ROW('Water Data'!H156)))</f>
        <v/>
      </c>
      <c r="CJ162" s="36" t="str">
        <f ca="true">+IF(OFFSET('Water Data'!$H$30,0,10*ROW('Water Data'!H156))="","",OFFSET('Water Data'!$H$30,0,10*ROW('Water Data'!H156)))</f>
        <v/>
      </c>
      <c r="CK162" s="36" t="str">
        <f ca="true">+IF(OFFSET('Sanitation Data'!$C$29,0,10*ROW('Sanitation Data'!C156))="","",OFFSET('Sanitation Data'!$C$29,0,10*ROW('Sanitation Data'!C156)))</f>
        <v/>
      </c>
      <c r="CL162" s="36" t="str">
        <f ca="true">+IF(OFFSET('Sanitation Data'!$C$30,0,10*ROW('Sanitation Data'!C156))="","",OFFSET('Sanitation Data'!$C$30,0,10*ROW('Sanitation Data'!C156)))</f>
        <v/>
      </c>
      <c r="CM162" s="36" t="str">
        <f ca="true">+IF(OFFSET('Sanitation Data'!$C$31,0,10*ROW('Sanitation Data'!C156))="","",OFFSET('Sanitation Data'!$C$31,0,10*ROW('Sanitation Data'!C156)))</f>
        <v/>
      </c>
      <c r="CN162" s="36" t="str">
        <f ca="true">+IF(OFFSET('Sanitation Data'!$C$32,0,10*ROW('Sanitation Data'!C156))="","",OFFSET('Sanitation Data'!$C$32,0,10*ROW('Sanitation Data'!C156)))</f>
        <v/>
      </c>
      <c r="CO162" s="36" t="str">
        <f ca="true">+IF(OFFSET('Sanitation Data'!$C$33,0,10*ROW('Sanitation Data'!C156))="","",OFFSET('Sanitation Data'!$C$33,0,10*ROW('Sanitation Data'!C156)))</f>
        <v/>
      </c>
      <c r="CP162" s="36" t="str">
        <f ca="true">+IF(OFFSET('Sanitation Data'!$D$29,0,10*ROW('Sanitation Data'!D156))="","",OFFSET('Sanitation Data'!$D$29,0,10*ROW('Sanitation Data'!D156)))</f>
        <v/>
      </c>
      <c r="CQ162" s="36" t="str">
        <f ca="true">+IF(OFFSET('Sanitation Data'!$D$30,0,10*ROW('Sanitation Data'!D156))="","",OFFSET('Sanitation Data'!$D$30,0,10*ROW('Sanitation Data'!D156)))</f>
        <v/>
      </c>
      <c r="CR162" s="36" t="str">
        <f ca="true">+IF(OFFSET('Sanitation Data'!$D$31,0,10*ROW('Sanitation Data'!D156))="","",OFFSET('Sanitation Data'!$D$31,0,10*ROW('Sanitation Data'!D156)))</f>
        <v/>
      </c>
      <c r="CS162" s="36" t="str">
        <f ca="true">+IF(OFFSET('Sanitation Data'!$D$32,0,10*ROW('Sanitation Data'!D156))="","",OFFSET('Sanitation Data'!$D$32,0,10*ROW('Sanitation Data'!D156)))</f>
        <v/>
      </c>
      <c r="CT162" s="36" t="str">
        <f ca="true">+IF(OFFSET('Sanitation Data'!$D$33,0,10*ROW('Sanitation Data'!D156))="","",OFFSET('Sanitation Data'!$D$33,0,10*ROW('Sanitation Data'!D156)))</f>
        <v/>
      </c>
      <c r="CU162" s="36" t="str">
        <f ca="true">+IF(OFFSET('Sanitation Data'!$E$29,0,10*ROW('Sanitation Data'!E156))="","",OFFSET('Sanitation Data'!$E$29,0,10*ROW('Sanitation Data'!E156)))</f>
        <v/>
      </c>
      <c r="CV162" s="36" t="str">
        <f ca="true">+IF(OFFSET('Sanitation Data'!$E$30,0,10*ROW('Sanitation Data'!E156))="","",OFFSET('Sanitation Data'!$E$30,0,10*ROW('Sanitation Data'!E156)))</f>
        <v/>
      </c>
      <c r="CW162" s="36" t="str">
        <f ca="true">+IF(OFFSET('Sanitation Data'!$E$31,0,10*ROW('Sanitation Data'!E156))="","",OFFSET('Sanitation Data'!$E$31,0,10*ROW('Sanitation Data'!E156)))</f>
        <v/>
      </c>
      <c r="CX162" s="36" t="str">
        <f ca="true">+IF(OFFSET('Sanitation Data'!$E$32,0,10*ROW('Sanitation Data'!E156))="","",OFFSET('Sanitation Data'!$E$32,0,10*ROW('Sanitation Data'!E156)))</f>
        <v/>
      </c>
      <c r="CY162" s="36" t="str">
        <f ca="true">+IF(OFFSET('Sanitation Data'!$E$33,0,10*ROW('Sanitation Data'!E156))="","",OFFSET('Sanitation Data'!$E$33,0,10*ROW('Sanitation Data'!E156)))</f>
        <v/>
      </c>
      <c r="CZ162" s="36" t="str">
        <f ca="true">+IF(OFFSET('Sanitation Data'!$F$29,0,10*ROW('Sanitation Data'!F156))="","",OFFSET('Sanitation Data'!$F$29,0,10*ROW('Sanitation Data'!F156)))</f>
        <v/>
      </c>
      <c r="DA162" s="36" t="str">
        <f ca="true">+IF(OFFSET('Sanitation Data'!$F$30,0,10*ROW('Sanitation Data'!F156))="","",OFFSET('Sanitation Data'!$F$30,0,10*ROW('Sanitation Data'!F156)))</f>
        <v/>
      </c>
      <c r="DB162" s="36" t="str">
        <f ca="true">+IF(OFFSET('Sanitation Data'!$F$31,0,10*ROW('Sanitation Data'!F156))="","",OFFSET('Sanitation Data'!$F$31,0,10*ROW('Sanitation Data'!F156)))</f>
        <v/>
      </c>
      <c r="DC162" s="36" t="str">
        <f ca="true">+IF(OFFSET('Sanitation Data'!$F$32,0,10*ROW('Sanitation Data'!F156))="","",OFFSET('Sanitation Data'!$F$32,0,10*ROW('Sanitation Data'!F156)))</f>
        <v/>
      </c>
      <c r="DD162" s="36" t="str">
        <f ca="true">+IF(OFFSET('Sanitation Data'!$F$33,0,10*ROW('Sanitation Data'!F156))="","",OFFSET('Sanitation Data'!$F$33,0,10*ROW('Sanitation Data'!F156)))</f>
        <v/>
      </c>
      <c r="DE162" s="36" t="str">
        <f ca="true">+IF(OFFSET('Sanitation Data'!$G$29,0,10*ROW('Sanitation Data'!G156))="","",OFFSET('Sanitation Data'!$G$29,0,10*ROW('Sanitation Data'!G156)))</f>
        <v/>
      </c>
      <c r="DF162" s="36" t="str">
        <f ca="true">+IF(OFFSET('Sanitation Data'!$G$30,0,10*ROW('Sanitation Data'!G156))="","",OFFSET('Sanitation Data'!$G$30,0,10*ROW('Sanitation Data'!G156)))</f>
        <v/>
      </c>
      <c r="DG162" s="36" t="str">
        <f ca="true">+IF(OFFSET('Sanitation Data'!$G$31,0,10*ROW('Sanitation Data'!G156))="","",OFFSET('Sanitation Data'!$G$31,0,10*ROW('Sanitation Data'!G156)))</f>
        <v/>
      </c>
      <c r="DH162" s="36" t="str">
        <f ca="true">+IF(OFFSET('Sanitation Data'!$G$32,0,10*ROW('Sanitation Data'!G156))="","",OFFSET('Sanitation Data'!$G$32,0,10*ROW('Sanitation Data'!G156)))</f>
        <v/>
      </c>
      <c r="DI162" s="36" t="str">
        <f ca="true">+IF(OFFSET('Sanitation Data'!$G$33,0,10*ROW('Sanitation Data'!G156))="","",OFFSET('Sanitation Data'!$G$33,0,10*ROW('Sanitation Data'!G156)))</f>
        <v/>
      </c>
      <c r="DJ162" s="36" t="str">
        <f ca="true">+IF(OFFSET('Sanitation Data'!$H$29,0,10*ROW('Sanitation Data'!H156))="","",OFFSET('Sanitation Data'!$H$29,0,10*ROW('Sanitation Data'!H156)))</f>
        <v/>
      </c>
      <c r="DK162" s="36" t="str">
        <f ca="true">+IF(OFFSET('Sanitation Data'!$H$30,0,10*ROW('Sanitation Data'!H156))="","",OFFSET('Sanitation Data'!$H$30,0,10*ROW('Sanitation Data'!H156)))</f>
        <v/>
      </c>
      <c r="DL162" s="36" t="str">
        <f ca="true">+IF(OFFSET('Sanitation Data'!$H$31,0,10*ROW('Sanitation Data'!H156))="","",OFFSET('Sanitation Data'!$H$31,0,10*ROW('Sanitation Data'!H156)))</f>
        <v/>
      </c>
      <c r="DM162" s="36" t="str">
        <f ca="true">+IF(OFFSET('Sanitation Data'!$H$32,0,10*ROW('Sanitation Data'!H156))="","",OFFSET('Sanitation Data'!$H$32,0,10*ROW('Sanitation Data'!H156)))</f>
        <v/>
      </c>
      <c r="DN162" s="36" t="str">
        <f ca="true">+IF(OFFSET('Sanitation Data'!$H$33,0,10*ROW('Sanitation Data'!H156))="","",OFFSET('Sanitation Data'!$H$33,0,10*ROW('Sanitation Data'!H156)))</f>
        <v/>
      </c>
      <c r="DO162" s="36" t="str">
        <f ca="true">+IF(OFFSET('Hygiene Data'!$C$12,0,10*ROW('Hygiene Data'!C156))="","",OFFSET('Hygiene Data'!$C$12,0,10*ROW('Hygiene Data'!C156)))</f>
        <v/>
      </c>
      <c r="DP162" s="36" t="str">
        <f ca="true">+IF(OFFSET('Hygiene Data'!$C$13,0,10*ROW('Hygiene Data'!C156))="","",OFFSET('Hygiene Data'!$C$13,0,10*ROW('Hygiene Data'!C156)))</f>
        <v/>
      </c>
      <c r="DQ162" s="36" t="str">
        <f ca="true">+IF(OFFSET('Hygiene Data'!$C$14,0,10*ROW('Hygiene Data'!C156))="","",OFFSET('Hygiene Data'!$C$14,0,10*ROW('Hygiene Data'!C156)))</f>
        <v/>
      </c>
      <c r="DR162" s="36" t="str">
        <f ca="true">+IF(OFFSET('Hygiene Data'!$D$12,0,10*ROW('Hygiene Data'!D156))="","",OFFSET('Hygiene Data'!$D$12,0,10*ROW('Hygiene Data'!D156)))</f>
        <v/>
      </c>
      <c r="DS162" s="36" t="str">
        <f ca="true">+IF(OFFSET('Hygiene Data'!$D$13,0,10*ROW('Hygiene Data'!D156))="","",OFFSET('Hygiene Data'!$D$13,0,10*ROW('Hygiene Data'!D156)))</f>
        <v/>
      </c>
      <c r="DT162" s="36" t="str">
        <f ca="true">+IF(OFFSET('Hygiene Data'!$D$14,0,10*ROW('Hygiene Data'!D156))="","",OFFSET('Hygiene Data'!$D$14,0,10*ROW('Hygiene Data'!D156)))</f>
        <v/>
      </c>
      <c r="DU162" s="36" t="str">
        <f ca="true">+IF(OFFSET('Hygiene Data'!$E$12,0,10*ROW('Hygiene Data'!E156))="","",OFFSET('Hygiene Data'!$E$12,0,10*ROW('Hygiene Data'!E156)))</f>
        <v/>
      </c>
      <c r="DV162" s="36" t="str">
        <f ca="true">+IF(OFFSET('Hygiene Data'!$E$13,0,10*ROW('Hygiene Data'!E156))="","",OFFSET('Hygiene Data'!$E$13,0,10*ROW('Hygiene Data'!E156)))</f>
        <v/>
      </c>
      <c r="DW162" s="36" t="str">
        <f ca="true">+IF(OFFSET('Hygiene Data'!$E$14,0,10*ROW('Hygiene Data'!E156))="","",OFFSET('Hygiene Data'!$E$14,0,10*ROW('Hygiene Data'!E156)))</f>
        <v/>
      </c>
      <c r="DX162" s="36" t="str">
        <f ca="true">+IF(OFFSET('Hygiene Data'!$F$12,0,10*ROW('Hygiene Data'!F156))="","",OFFSET('Hygiene Data'!$F$12,0,10*ROW('Hygiene Data'!F156)))</f>
        <v/>
      </c>
      <c r="DY162" s="36" t="str">
        <f ca="true">+IF(OFFSET('Hygiene Data'!$F$13,0,10*ROW('Hygiene Data'!F156))="","",OFFSET('Hygiene Data'!$F$13,0,10*ROW('Hygiene Data'!F156)))</f>
        <v/>
      </c>
      <c r="DZ162" s="36" t="str">
        <f ca="true">+IF(OFFSET('Hygiene Data'!$F$14,0,10*ROW('Hygiene Data'!F156))="","",OFFSET('Hygiene Data'!$F$14,0,10*ROW('Hygiene Data'!F156)))</f>
        <v/>
      </c>
      <c r="EA162" s="36" t="str">
        <f ca="true">+IF(OFFSET('Hygiene Data'!$G$12,0,10*ROW('Hygiene Data'!G156))="","",OFFSET('Hygiene Data'!$G$12,0,10*ROW('Hygiene Data'!G156)))</f>
        <v/>
      </c>
      <c r="EB162" s="36" t="str">
        <f ca="true">+IF(OFFSET('Hygiene Data'!$G$13,0,10*ROW('Hygiene Data'!G156))="","",OFFSET('Hygiene Data'!$G$13,0,10*ROW('Hygiene Data'!G156)))</f>
        <v/>
      </c>
      <c r="EC162" s="36" t="str">
        <f ca="true">+IF(OFFSET('Hygiene Data'!$G$14,0,10*ROW('Hygiene Data'!G156))="","",OFFSET('Hygiene Data'!$G$14,0,10*ROW('Hygiene Data'!G156)))</f>
        <v/>
      </c>
      <c r="ED162" s="36" t="str">
        <f ca="true">+IF(OFFSET('Hygiene Data'!$H$12,0,10*ROW('Hygiene Data'!H156))="","",OFFSET('Hygiene Data'!$H$12,0,10*ROW('Hygiene Data'!H156)))</f>
        <v/>
      </c>
      <c r="EE162" s="36" t="str">
        <f ca="true">+IF(OFFSET('Hygiene Data'!$H$13,0,10*ROW('Hygiene Data'!H156))="","",OFFSET('Hygiene Data'!$H$13,0,10*ROW('Hygiene Data'!H156)))</f>
        <v/>
      </c>
      <c r="EF162" s="36" t="str">
        <f ca="true">+IF(OFFSET('Hygiene Data'!$H$14,0,10*ROW('Hygiene Data'!H156))="","",OFFSET('Hygiene Data'!$H$14,0,10*ROW('Hygiene Data'!H156)))</f>
        <v/>
      </c>
    </row>
    <row r="163" x14ac:dyDescent="0.2">
      <c r="A163" s="59" t="str">
        <f ca="true">+IF(OFFSET('Water Data'!$B$1,0,10*ROW('Water Data'!B160))="","",OFFSET('Water Data'!$B$1,0,10*ROW('Water Data'!B160)))</f>
        <v/>
      </c>
      <c r="B163" s="59" t="str">
        <f ca="true">+IF(OFFSET('Water Data'!$A$3,0,10*ROW('Water Data'!A160))="","",OFFSET('Water Data'!$A$3,0,10*ROW('Water Data'!A160)))</f>
        <v/>
      </c>
      <c r="C163" s="59" t="str">
        <f ca="true">+IF(OFFSET('Water Data'!$C$3,0,10*ROW('Water Data'!C160))="","",OFFSET('Water Data'!$C$3,0,10*ROW('Water Data'!C160)))</f>
        <v/>
      </c>
      <c r="D163" s="252" t="e">
        <f ca="true">+IF(AND(ISNUMBER(OFFSET('Water Data'!$C$5,0,10*ROW('Water Data'!C157))),BS163="Yes"),100-OFFSET('Water Data'!$C$5,0,10*ROW('Water Data'!C157)),IF(AND(ISNUMBER(OFFSET('Water Data'!$C$5,0,10*ROW('Water Data'!C157))),BS163="No",ISNUMBER(OFFSET('Water Data'!$C$5,0,10*ROW('Water Data'!C157)))),CONCATENATE("[",ROUND(100-OFFSET('Water Data'!$C$5,0,10*ROW('Water Data'!C157)),0),"]"),IF(AND(ISNUMBER(OFFSET('Water Data'!$C$5,0,10*ROW('Water Data'!C157))),BS163="",ISNUMBER(OFFSET('Water Data'!$C$5,0,10*ROW('Water Data'!C157)))),100-OFFSET('Water Data'!$C$5,0,10*ROW('Water Data'!C157)),NA())))</f>
        <v>#N/A</v>
      </c>
      <c r="E163" s="252" t="e">
        <f ca="true">+IF(AND(ISNUMBER(OFFSET('Water Data'!$C$7,0,10*ROW('Water Data'!D157))),BT163="Yes"),OFFSET('Water Data'!$C$7,0,10*ROW('Water Data'!C157)),IF(AND(ISNUMBER(OFFSET('Water Data'!$C$7,0,10*ROW('Water Data'!C157))),BT163="No",ISNUMBER(OFFSET('Water Data'!$C$7,0,10*ROW('Water Data'!C157)))),CONCATENATE("[",ROUND(OFFSET('Water Data'!$C$7,0,10*ROW('Water Data'!C157)),0),"]"),IF(AND(ISNUMBER(OFFSET('Water Data'!$C$7,0,10*ROW('Water Data'!C157))),BT163="",ISNUMBER(OFFSET('Water Data'!$C$7,0,10*ROW('Water Data'!C157)))),OFFSET('Water Data'!$C$7,0,10*ROW('Water Data'!C157)),NA())))</f>
        <v>#N/A</v>
      </c>
      <c r="F163" s="252" t="e">
        <f ca="true">+IF(AND(ISNUMBER(OFFSET('Water Data'!$C$10,0,10*ROW('Water Data'!C157))),BU163="Yes"),OFFSET('Water Data'!$C$10,0,10*ROW('Water Data'!C157)),IF(AND(ISNUMBER(OFFSET('Water Data'!$C$10,0,10*ROW('Water Data'!C157))),BU163="No",ISNUMBER(OFFSET('Water Data'!$C$10,0,10*ROW('Water Data'!C157)))),CONCATENATE("[",ROUND(OFFSET('Water Data'!$C$10,0,10*ROW('Water Data'!C157)),0),"]"),IF(AND(ISNUMBER(OFFSET('Water Data'!$C$10,0,10*ROW('Water Data'!C157))),BU163="",ISNUMBER(OFFSET('Water Data'!$C$10,0,10*ROW('Water Data'!C157)))),OFFSET('Water Data'!$C$10,0,10*ROW('Water Data'!C157)),NA())))</f>
        <v>#N/A</v>
      </c>
      <c r="G163" s="252" t="e">
        <f ca="true">+IF(AND(ISNUMBER(OFFSET('Water Data'!$D$5,0,10*ROW('Water Data'!D157))),BV163="Yes"),100-OFFSET('Water Data'!$D$5,0,10*ROW('Water Data'!D157)),IF(AND(ISNUMBER(OFFSET('Water Data'!$D$5,0,10*ROW('Water Data'!D157))),BV163="No",ISNUMBER(OFFSET('Water Data'!$D$5,0,10*ROW('Water Data'!D157)))),CONCATENATE("[",ROUND(100-OFFSET('Water Data'!$D$5,0,10*ROW('Water Data'!D157)),0),"]"),IF(AND(ISNUMBER(OFFSET('Water Data'!$D$5,0,10*ROW('Water Data'!D157))),BV163="",ISNUMBER(OFFSET('Water Data'!$D$5,0,10*ROW('Water Data'!D157)))),100-OFFSET('Water Data'!$D$5,0,10*ROW('Water Data'!D157)),NA())))</f>
        <v>#N/A</v>
      </c>
      <c r="H163" s="252" t="e">
        <f ca="true">+IF(AND(ISNUMBER(OFFSET('Water Data'!$D$7,0,10*ROW('Water Data'!D157))),BW163="Yes"),OFFSET('Water Data'!$D$7,0,10*ROW('Water Data'!D157)),IF(AND(ISNUMBER(OFFSET('Water Data'!$D$7,0,10*ROW('Water Data'!D157))),BW163="No",ISNUMBER(OFFSET('Water Data'!$D$7,0,10*ROW('Water Data'!D157)))),CONCATENATE("[",ROUND(OFFSET('Water Data'!$C$7,0,10*ROW('Water Data'!D157)),0),"]"),IF(AND(ISNUMBER(OFFSET('Water Data'!$D$7,0,10*ROW('Water Data'!D157))),BW163="",ISNUMBER(OFFSET('Water Data'!$D$7,0,10*ROW('Water Data'!D157)))),OFFSET('Water Data'!$D$7,0,10*ROW('Water Data'!D157)),NA())))</f>
        <v>#N/A</v>
      </c>
      <c r="I163" s="252" t="e">
        <f ca="true">+IF(AND(ISNUMBER(OFFSET('Water Data'!$D$10,0,10*ROW('Water Data'!D157))),BX163="Yes"),OFFSET('Water Data'!$D$10,0,10*ROW('Water Data'!D157)),IF(AND(ISNUMBER(OFFSET('Water Data'!$D$10,0,10*ROW('Water Data'!D157))),BX163="No",ISNUMBER(OFFSET('Water Data'!$D$10,0,10*ROW('Water Data'!D157)))),CONCATENATE("[",ROUND(OFFSET('Water Data'!$D$10,0,10*ROW('Water Data'!D157)),0),"]"),IF(AND(ISNUMBER(OFFSET('Water Data'!$D$10,0,10*ROW('Water Data'!D157))),BX163="",ISNUMBER(OFFSET('Water Data'!$D$10,0,10*ROW('Water Data'!D157)))),OFFSET('Water Data'!$D$10,0,10*ROW('Water Data'!D157)),NA())))</f>
        <v>#N/A</v>
      </c>
      <c r="J163" s="252" t="e">
        <f ca="true">+IF(AND(ISNUMBER(OFFSET('Water Data'!$E$5,0,10*ROW('Water Data'!E157))),BY163="Yes"),100-OFFSET('Water Data'!$E$5,0,10*ROW('Water Data'!E157)),IF(AND(ISNUMBER(OFFSET('Water Data'!$E$5,0,10*ROW('Water Data'!E157))),BY163="No",ISNUMBER(OFFSET('Water Data'!$E$5,0,10*ROW('Water Data'!E157)))),CONCATENATE("[",ROUND(100-OFFSET('Water Data'!$E$5,0,10*ROW('Water Data'!E157)),0),"]"),IF(AND(ISNUMBER(OFFSET('Water Data'!$E$5,0,10*ROW('Water Data'!E157))),BY163="",ISNUMBER(OFFSET('Water Data'!$E$5,0,10*ROW('Water Data'!E157)))),100-OFFSET('Water Data'!$E$5,0,10*ROW('Water Data'!E157)),NA())))</f>
        <v>#N/A</v>
      </c>
      <c r="K163" s="252" t="e">
        <f ca="true">+IF(AND(ISNUMBER(OFFSET('Water Data'!$E$7,0,10*ROW('Water Data'!E157))),BZ163="Yes"),OFFSET('Water Data'!$E$7,0,10*ROW('Water Data'!E157)),IF(AND(ISNUMBER(OFFSET('Water Data'!$E$7,0,10*ROW('Water Data'!E157))),BZ163="No",ISNUMBER(OFFSET('Water Data'!$E$7,0,10*ROW('Water Data'!E157)))),CONCATENATE("[",ROUND(OFFSET('Water Data'!$E$7,0,10*ROW('Water Data'!E157)),0),"]"),IF(AND(ISNUMBER(OFFSET('Water Data'!$E$7,0,10*ROW('Water Data'!E157))),BZ163="",ISNUMBER(OFFSET('Water Data'!$E$7,0,10*ROW('Water Data'!E157)))),OFFSET('Water Data'!$E$7,0,10*ROW('Water Data'!E157)),NA())))</f>
        <v>#N/A</v>
      </c>
      <c r="L163" s="252" t="e">
        <f ca="true">+IF(AND(ISNUMBER(OFFSET('Water Data'!$E$10,0,10*ROW('Water Data'!E157))),CA163="Yes"),OFFSET('Water Data'!$E$10,0,10*ROW('Water Data'!E157)),IF(AND(ISNUMBER(OFFSET('Water Data'!$E$10,0,10*ROW('Water Data'!E157))),CA163="No",ISNUMBER(OFFSET('Water Data'!$E$10,0,10*ROW('Water Data'!E157)))),CONCATENATE("[",ROUND(OFFSET('Water Data'!$E$10,0,10*ROW('Water Data'!E157)),0),"]"),IF(AND(ISNUMBER(OFFSET('Water Data'!$E$10,0,10*ROW('Water Data'!E157))),CA163="",ISNUMBER(OFFSET('Water Data'!$E$10,0,10*ROW('Water Data'!E157)))),OFFSET('Water Data'!$E$10,0,10*ROW('Water Data'!E157)),NA())))</f>
        <v>#N/A</v>
      </c>
      <c r="M163" s="252" t="e">
        <f ca="true">+IF(AND(ISNUMBER(OFFSET('Water Data'!$F$5,0,10*ROW('Water Data'!F157))),CB163="Yes"),100-OFFSET('Water Data'!$F$5,0,10*ROW('Water Data'!F157)),IF(AND(ISNUMBER(OFFSET('Water Data'!$F$5,0,10*ROW('Water Data'!F157))),CB163="No",ISNUMBER(OFFSET('Water Data'!$F$5,0,10*ROW('Water Data'!F157)))),CONCATENATE("[",ROUND(100-OFFSET('Water Data'!$F$5,0,10*ROW('Water Data'!F157)),0),"]"),IF(AND(ISNUMBER(OFFSET('Water Data'!$F$5,0,10*ROW('Water Data'!F157))),CB163="",ISNUMBER(OFFSET('Water Data'!$F$5,0,10*ROW('Water Data'!F157)))),100-OFFSET('Water Data'!$F$5,0,10*ROW('Water Data'!F157)),NA())))</f>
        <v>#N/A</v>
      </c>
      <c r="N163" s="252" t="e">
        <f ca="true">+IF(AND(ISNUMBER(OFFSET('Water Data'!$F$7,0,10*ROW('Water Data'!F157))),CC163="Yes"),OFFSET('Water Data'!$F$7,0,10*ROW('Water Data'!F157)),IF(AND(ISNUMBER(OFFSET('Water Data'!$F$7,0,10*ROW('Water Data'!F157))),CC163="No",ISNUMBER(OFFSET('Water Data'!$F$7,0,10*ROW('Water Data'!F157)))),CONCATENATE("[",ROUND(OFFSET('Water Data'!$F$7,0,10*ROW('Water Data'!F157)),0),"]"),IF(AND(ISNUMBER(OFFSET('Water Data'!$F$7,0,10*ROW('Water Data'!F157))),CC163="",ISNUMBER(OFFSET('Water Data'!$F$7,0,10*ROW('Water Data'!F157)))),OFFSET('Water Data'!$F$7,0,10*ROW('Water Data'!F157)),NA())))</f>
        <v>#N/A</v>
      </c>
      <c r="O163" s="252" t="e">
        <f ca="true">+IF(AND(ISNUMBER(OFFSET('Water Data'!$F$10,0,10*ROW('Water Data'!F157))),CD163="Yes"),OFFSET('Water Data'!$F$10,0,10*ROW('Water Data'!F157)),IF(AND(ISNUMBER(OFFSET('Water Data'!$F$10,0,10*ROW('Water Data'!F157))),CD163="No",ISNUMBER(OFFSET('Water Data'!$F$10,0,10*ROW('Water Data'!F157)))),CONCATENATE("[",ROUND(OFFSET('Water Data'!$F$10,0,10*ROW('Water Data'!F157)),0),"]"),IF(AND(ISNUMBER(OFFSET('Water Data'!$F$10,0,10*ROW('Water Data'!F157))),CD163="",ISNUMBER(OFFSET('Water Data'!$F$10,0,10*ROW('Water Data'!F157)))),OFFSET('Water Data'!$F$10,0,10*ROW('Water Data'!F157)),NA())))</f>
        <v>#N/A</v>
      </c>
      <c r="P163" s="252" t="e">
        <f ca="true">+IF(AND(ISNUMBER(OFFSET('Water Data'!$G$5,0,10*ROW('Water Data'!G157))),CE163="Yes"),100-OFFSET('Water Data'!$G$5,0,10*ROW('Water Data'!G157)),IF(AND(ISNUMBER(OFFSET('Water Data'!$G$5,0,10*ROW('Water Data'!G157))),CE163="No",ISNUMBER(OFFSET('Water Data'!$G$5,0,10*ROW('Water Data'!G157)))),CONCATENATE("[",ROUND(100-OFFSET('Water Data'!$G$5,0,10*ROW('Water Data'!G157)),0),"]"),IF(AND(ISNUMBER(OFFSET('Water Data'!$G$5,0,10*ROW('Water Data'!G157))),CE163="",ISNUMBER(OFFSET('Water Data'!$G$5,0,10*ROW('Water Data'!G157)))),100-OFFSET('Water Data'!$G$5,0,10*ROW('Water Data'!G157)),NA())))</f>
        <v>#N/A</v>
      </c>
      <c r="Q163" s="252" t="e">
        <f ca="true">+IF(AND(ISNUMBER(OFFSET('Water Data'!$G$7,0,10*ROW('Water Data'!G157))),CF163="Yes"),OFFSET('Water Data'!$G$7,0,10*ROW('Water Data'!G157)),IF(AND(ISNUMBER(OFFSET('Water Data'!$G$7,0,10*ROW('Water Data'!G157))),CF163="No",ISNUMBER(OFFSET('Water Data'!$G$7,0,10*ROW('Water Data'!G157)))),CONCATENATE("[",ROUND(OFFSET('Water Data'!$G$7,0,10*ROW('Water Data'!G157)),0),"]"),IF(AND(ISNUMBER(OFFSET('Water Data'!$G$7,0,10*ROW('Water Data'!G157))),CF163="",ISNUMBER(OFFSET('Water Data'!$G$7,0,10*ROW('Water Data'!G157)))),OFFSET('Water Data'!$G$7,0,10*ROW('Water Data'!G157)),NA())))</f>
        <v>#N/A</v>
      </c>
      <c r="R163" s="252" t="e">
        <f ca="true">+IF(AND(ISNUMBER(OFFSET('Water Data'!$G$10,0,10*ROW('Water Data'!G157))),CG163="Yes"),OFFSET('Water Data'!$G$10,0,10*ROW('Water Data'!G157)),IF(AND(ISNUMBER(OFFSET('Water Data'!$G$10,0,10*ROW('Water Data'!G157))),CG163="No",ISNUMBER(OFFSET('Water Data'!$G$10,0,10*ROW('Water Data'!G157)))),CONCATENATE("[",ROUND(OFFSET('Water Data'!$G$10,0,10*ROW('Water Data'!G157)),0),"]"),IF(AND(ISNUMBER(OFFSET('Water Data'!$G$10,0,10*ROW('Water Data'!G157))),CG163="",ISNUMBER(OFFSET('Water Data'!$G$10,0,10*ROW('Water Data'!G157)))),OFFSET('Water Data'!$G$10,0,10*ROW('Water Data'!G157)),NA())))</f>
        <v>#N/A</v>
      </c>
      <c r="S163" s="252" t="e">
        <f ca="true">+IF(AND(ISNUMBER(OFFSET('Water Data'!$H$5,0,10*ROW('Water Data'!H157))),CH163="Yes"),100-OFFSET('Water Data'!$H$5,0,10*ROW('Water Data'!H157)),IF(AND(ISNUMBER(OFFSET('Water Data'!$H$5,0,10*ROW('Water Data'!H157))),CH163="No",ISNUMBER(OFFSET('Water Data'!$H$5,0,10*ROW('Water Data'!H157)))),CONCATENATE("[",ROUND(100-OFFSET('Water Data'!$H$5,0,10*ROW('Water Data'!H157)),0),"]"),IF(AND(ISNUMBER(OFFSET('Water Data'!$H$5,0,10*ROW('Water Data'!H157))),CH163="",ISNUMBER(OFFSET('Water Data'!$H$5,0,10*ROW('Water Data'!H157)))),100-OFFSET('Water Data'!$H$5,0,10*ROW('Water Data'!H157)),NA())))</f>
        <v>#N/A</v>
      </c>
      <c r="T163" s="252" t="e">
        <f ca="true">+IF(AND(ISNUMBER(OFFSET('Water Data'!$H$7,0,10*ROW('Water Data'!H157))),CI163="Yes"),OFFSET('Water Data'!$H$7,0,10*ROW('Water Data'!H157)),IF(AND(ISNUMBER(OFFSET('Water Data'!$H$7,0,10*ROW('Water Data'!H157))),CI163="No",ISNUMBER(OFFSET('Water Data'!$H$7,0,10*ROW('Water Data'!H157)))),CONCATENATE("[",ROUND(OFFSET('Water Data'!$H$7,0,10*ROW('Water Data'!H157)),0),"]"),IF(AND(ISNUMBER(OFFSET('Water Data'!$H$7,0,10*ROW('Water Data'!H157))),CI163="",ISNUMBER(OFFSET('Water Data'!$H$7,0,10*ROW('Water Data'!H157)))),OFFSET('Water Data'!$H$7,0,10*ROW('Water Data'!H157)),NA())))</f>
        <v>#N/A</v>
      </c>
      <c r="U163" s="252" t="e">
        <f ca="true">+IF(AND(ISNUMBER(OFFSET('Water Data'!$H$10,0,10*ROW('Water Data'!H157))),CJ163="Yes"),OFFSET('Water Data'!$H$10,0,10*ROW('Water Data'!H157)),IF(AND(ISNUMBER(OFFSET('Water Data'!$H$10,0,10*ROW('Water Data'!H157))),CJ163="No",ISNUMBER(OFFSET('Water Data'!$H$10,0,10*ROW('Water Data'!H157)))),CONCATENATE("[",ROUND(OFFSET('Water Data'!$H$10,0,10*ROW('Water Data'!H157)),0),"]"),IF(AND(ISNUMBER(OFFSET('Water Data'!$H$10,0,10*ROW('Water Data'!H157))),CJ163="",ISNUMBER(OFFSET('Water Data'!$H$10,0,10*ROW('Water Data'!H157)))),OFFSET('Water Data'!$H$10,0,10*ROW('Water Data'!H157)),NA())))</f>
        <v>#N/A</v>
      </c>
      <c r="V163" s="253" t="e">
        <f ca="true">+IF(AND(ISNUMBER(OFFSET('Sanitation Data'!$C$5,0,10*ROW('Sanitation Data'!C157))),CK163="Yes"),100-OFFSET('Sanitation Data'!$C$5,0,10*ROW('Sanitation Data'!C157)),IF(AND(ISNUMBER(OFFSET('Sanitation Data'!$C$5,0,10*ROW('Sanitation Data'!C157))),CK163="No",ISNUMBER(OFFSET('Sanitation Data'!$C$5,0,10*ROW('Sanitation Data'!C157)))),CONCATENATE("[",ROUND(100-OFFSET('Sanitation Data'!$C$5,0,10*ROW('Sanitation Data'!C157)),0),"]"),IF(AND(ISNUMBER(OFFSET('Sanitation Data'!$C$5,0,10*ROW('Sanitation Data'!C157))),CK163="",ISNUMBER(OFFSET('Sanitation Data'!$C$5,0,10*ROW('Sanitation Data'!C157)))),100-OFFSET('Sanitation Data'!$C$5,0,10*ROW('Sanitation Data'!C157)),NA())))</f>
        <v>#N/A</v>
      </c>
      <c r="W163" s="253" t="e">
        <f ca="true">+IF(AND(ISNUMBER(OFFSET('Sanitation Data'!$C$7,0,10*ROW('Sanitation Data'!C157))),CL163="Yes"),OFFSET('Sanitation Data'!$C$7,0,10*ROW('Sanitation Data'!C157)),IF(AND(ISNUMBER(OFFSET('Sanitation Data'!$C$7,0,10*ROW('Sanitation Data'!C157))),CL163="No",ISNUMBER(OFFSET('Sanitation Data'!$C$7,0,10*ROW('Sanitation Data'!C157)))),CONCATENATE("[",ROUND(OFFSET('Sanitation Data'!$C$7,0,10*ROW('Sanitation Data'!C157)),0),"]"),IF(AND(ISNUMBER(OFFSET('Sanitation Data'!$C$7,0,10*ROW('Sanitation Data'!C157))),CL163="",ISNUMBER(OFFSET('Sanitation Data'!$C$7,0,10*ROW('Sanitation Data'!C157)))),OFFSET('Sanitation Data'!$C$7,0,10*ROW('Sanitation Data'!C157)),NA())))</f>
        <v>#N/A</v>
      </c>
      <c r="X163" s="253" t="e">
        <f ca="true">+IF(AND(ISNUMBER(OFFSET('Sanitation Data'!$C$11,0,10*ROW('Sanitation Data'!C157))),CM163="Yes"),OFFSET('Sanitation Data'!$C$11,0,10*ROW('Sanitation Data'!C157)),IF(AND(ISNUMBER(OFFSET('Sanitation Data'!$C$11,0,10*ROW('Sanitation Data'!C157))),CM163="No",ISNUMBER(OFFSET('Sanitation Data'!$C$11,0,10*ROW('Sanitation Data'!C157)))),CONCATENATE("[",ROUND(OFFSET('Sanitation Data'!$C$11,0,10*ROW('Sanitation Data'!C157)),0),"]"),IF(AND(ISNUMBER(OFFSET('Sanitation Data'!$C$11,0,10*ROW('Sanitation Data'!C157))),CM163="",ISNUMBER(OFFSET('Sanitation Data'!$C$11,0,10*ROW('Sanitation Data'!C157)))),OFFSET('Sanitation Data'!$C$11,0,10*ROW('Sanitation Data'!C157)),NA())))</f>
        <v>#N/A</v>
      </c>
      <c r="Y163" s="253" t="e">
        <f ca="true">+IF(AND(ISNUMBER(OFFSET('Sanitation Data'!$C$12,0,10*ROW('Sanitation Data'!C157))),CN163="Yes"),OFFSET('Sanitation Data'!$C$12,0,10*ROW('Sanitation Data'!C157)),IF(AND(ISNUMBER(OFFSET('Sanitation Data'!$C$12,0,10*ROW('Sanitation Data'!C157))),CN163="No",ISNUMBER(OFFSET('Sanitation Data'!$C$12,0,10*ROW('Sanitation Data'!C157)))),CONCATENATE("[",ROUND(OFFSET('Sanitation Data'!$C$12,0,10*ROW('Sanitation Data'!C157)),0),"]"),IF(AND(ISNUMBER(OFFSET('Sanitation Data'!$C$12,0,10*ROW('Sanitation Data'!C157))),CN163="",ISNUMBER(OFFSET('Sanitation Data'!$C$12,0,10*ROW('Sanitation Data'!C157)))),OFFSET('Sanitation Data'!$C$12,0,10*ROW('Sanitation Data'!C157)),NA())))</f>
        <v>#N/A</v>
      </c>
      <c r="Z163" s="253" t="e">
        <f ca="true">+IF(AND(ISNUMBER(OFFSET('Sanitation Data'!$C$13,0,10*ROW('Sanitation Data'!C157))),CO163="Yes"),OFFSET('Sanitation Data'!$C$13,0,10*ROW('Sanitation Data'!C157)),IF(AND(ISNUMBER(OFFSET('Sanitation Data'!$C$13,0,10*ROW('Sanitation Data'!C157))),CO163="No",ISNUMBER(OFFSET('Sanitation Data'!$C$13,0,10*ROW('Sanitation Data'!C157)))),CONCATENATE("[",ROUND(OFFSET('Sanitation Data'!$C$13,0,10*ROW('Sanitation Data'!C157)),0),"]"),IF(AND(ISNUMBER(OFFSET('Sanitation Data'!$C$13,0,10*ROW('Sanitation Data'!C157))),CO163="",ISNUMBER(OFFSET('Sanitation Data'!$C$13,0,10*ROW('Sanitation Data'!C157)))),OFFSET('Sanitation Data'!$C$13,0,10*ROW('Sanitation Data'!C157)),NA())))</f>
        <v>#N/A</v>
      </c>
      <c r="AA163" s="253" t="e">
        <f ca="true">+IF(AND(ISNUMBER(OFFSET('Sanitation Data'!$D$5,0,10*ROW('Sanitation Data'!D157))),CP163="Yes"),100-OFFSET('Sanitation Data'!$D$5,0,10*ROW('Sanitation Data'!D157)),IF(AND(ISNUMBER(OFFSET('Sanitation Data'!$D$5,0,10*ROW('Sanitation Data'!D157))),CP163="No",ISNUMBER(OFFSET('Sanitation Data'!$D$5,0,10*ROW('Sanitation Data'!D157)))),CONCATENATE("[",ROUND(100-OFFSET('Sanitation Data'!$D$5,0,10*ROW('Sanitation Data'!D157)),0),"]"),IF(AND(ISNUMBER(OFFSET('Sanitation Data'!$D$5,0,10*ROW('Sanitation Data'!D157))),CP163="",ISNUMBER(OFFSET('Sanitation Data'!$D$5,0,10*ROW('Sanitation Data'!D157)))),100-OFFSET('Sanitation Data'!$D$5,0,10*ROW('Sanitation Data'!D157)),NA())))</f>
        <v>#N/A</v>
      </c>
      <c r="AB163" s="253" t="e">
        <f ca="true">+IF(AND(ISNUMBER(OFFSET('Sanitation Data'!$D$7,0,10*ROW('Sanitation Data'!D157))),CQ163="Yes"),OFFSET('Sanitation Data'!$D$7,0,10*ROW('Sanitation Data'!G157)),IF(AND(ISNUMBER(OFFSET('Sanitation Data'!$D$7,0,10*ROW('Sanitation Data'!D157))),CQ163="No",ISNUMBER(OFFSET('Sanitation Data'!$D$7,0,10*ROW('Sanitation Data'!D157)))),CONCATENATE("[",ROUND(OFFSET('Sanitation Data'!$D$7,0,10*ROW('Sanitation Data'!D157)),0),"]"),IF(AND(ISNUMBER(OFFSET('Sanitation Data'!$D$7,0,10*ROW('Sanitation Data'!D157))),CQ163="",ISNUMBER(OFFSET('Sanitation Data'!$D$7,0,10*ROW('Sanitation Data'!D157)))),OFFSET('Sanitation Data'!$D$7,0,10*ROW('Sanitation Data'!D157)),NA())))</f>
        <v>#N/A</v>
      </c>
      <c r="AC163" s="253" t="e">
        <f ca="true">+IF(AND(ISNUMBER(OFFSET('Sanitation Data'!$D$11,0,10*ROW('Sanitation Data'!D157))),CR163="Yes"),OFFSET('Sanitation Data'!$D$11,0,10*ROW('Sanitation Data'!D157)),IF(AND(ISNUMBER(OFFSET('Sanitation Data'!$D$11,0,10*ROW('Sanitation Data'!D157))),CR163="No",ISNUMBER(OFFSET('Sanitation Data'!$D$11,0,10*ROW('Sanitation Data'!D157)))),CONCATENATE("[",ROUND(OFFSET('Sanitation Data'!$D$11,0,10*ROW('Sanitation Data'!D157)),0),"]"),IF(AND(ISNUMBER(OFFSET('Sanitation Data'!$D$11,0,10*ROW('Sanitation Data'!D157))),CR163="",ISNUMBER(OFFSET('Sanitation Data'!$D$11,0,10*ROW('Sanitation Data'!D157)))),OFFSET('Sanitation Data'!$D$11,0,10*ROW('Sanitation Data'!D157)),NA())))</f>
        <v>#N/A</v>
      </c>
      <c r="AD163" s="253" t="e">
        <f ca="true">+IF(AND(ISNUMBER(OFFSET('Sanitation Data'!$D$12,0,10*ROW('Sanitation Data'!D157))),CS163="Yes"),OFFSET('Sanitation Data'!$D$12,0,10*ROW('Sanitation Data'!D157)),IF(AND(ISNUMBER(OFFSET('Sanitation Data'!$D$12,0,10*ROW('Sanitation Data'!D157))),CS163="No",ISNUMBER(OFFSET('Sanitation Data'!$D$12,0,10*ROW('Sanitation Data'!D157)))),CONCATENATE("[",ROUND(OFFSET('Sanitation Data'!$D$12,0,10*ROW('Sanitation Data'!D157)),0),"]"),IF(AND(ISNUMBER(OFFSET('Sanitation Data'!$D$12,0,10*ROW('Sanitation Data'!D157))),CS163="",ISNUMBER(OFFSET('Sanitation Data'!$D$12,0,10*ROW('Sanitation Data'!D157)))),OFFSET('Sanitation Data'!$D$12,0,10*ROW('Sanitation Data'!D157)),NA())))</f>
        <v>#N/A</v>
      </c>
      <c r="AE163" s="253" t="e">
        <f ca="true">+IF(AND(ISNUMBER(OFFSET('Sanitation Data'!$D$13,0,10*ROW('Sanitation Data'!D157))),CT163="Yes"),OFFSET('Sanitation Data'!$D$13,0,10*ROW('Sanitation Data'!D157)),IF(AND(ISNUMBER(OFFSET('Sanitation Data'!$D$13,0,10*ROW('Sanitation Data'!D157))),CT163="No",ISNUMBER(OFFSET('Sanitation Data'!$D$13,0,10*ROW('Sanitation Data'!D157)))),CONCATENATE("[",ROUND(OFFSET('Sanitation Data'!$D$13,0,10*ROW('Sanitation Data'!D157)),0),"]"),IF(AND(ISNUMBER(OFFSET('Sanitation Data'!$D$13,0,10*ROW('Sanitation Data'!D157))),CT163="",ISNUMBER(OFFSET('Sanitation Data'!$D$13,0,10*ROW('Sanitation Data'!D157)))),OFFSET('Sanitation Data'!$D$13,0,10*ROW('Sanitation Data'!D157)),NA())))</f>
        <v>#N/A</v>
      </c>
      <c r="AF163" s="253" t="e">
        <f ca="true">+IF(AND(ISNUMBER(OFFSET('Sanitation Data'!$E$5,0,10*ROW('Sanitation Data'!E157))),CU163="Yes"),100-OFFSET('Sanitation Data'!$E$5,0,10*ROW('Sanitation Data'!E157)),IF(AND(ISNUMBER(OFFSET('Sanitation Data'!$E$5,0,10*ROW('Sanitation Data'!E157))),CU163="No",ISNUMBER(OFFSET('Sanitation Data'!$E$5,0,10*ROW('Sanitation Data'!E157)))),CONCATENATE("[",ROUND(100-OFFSET('Sanitation Data'!$E$5,0,10*ROW('Sanitation Data'!E157)),0),"]"),IF(AND(ISNUMBER(OFFSET('Sanitation Data'!$E$5,0,10*ROW('Sanitation Data'!E157))),CU163="",ISNUMBER(OFFSET('Sanitation Data'!$E$5,0,10*ROW('Sanitation Data'!E157)))),100-OFFSET('Sanitation Data'!$E$5,0,10*ROW('Sanitation Data'!E157)),NA())))</f>
        <v>#N/A</v>
      </c>
      <c r="AG163" s="253" t="e">
        <f ca="true">+IF(AND(ISNUMBER(OFFSET('Sanitation Data'!$E$7,0,10*ROW('Sanitation Data'!E157))),CV163="Yes"),OFFSET('Sanitation Data'!$E$7,0,10*ROW('Sanitation Data'!E157)),IF(AND(ISNUMBER(OFFSET('Sanitation Data'!$E$7,0,10*ROW('Sanitation Data'!E157))),CV163="No",ISNUMBER(OFFSET('Sanitation Data'!$E$7,0,10*ROW('Sanitation Data'!E157)))),CONCATENATE("[",ROUND(OFFSET('Sanitation Data'!$E$7,0,10*ROW('Sanitation Data'!E157)),0),"]"),IF(AND(ISNUMBER(OFFSET('Sanitation Data'!$E$7,0,10*ROW('Sanitation Data'!E157))),CV163="",ISNUMBER(OFFSET('Sanitation Data'!$E$7,0,10*ROW('Sanitation Data'!E157)))),OFFSET('Sanitation Data'!$E$7,0,10*ROW('Sanitation Data'!E157)),NA())))</f>
        <v>#N/A</v>
      </c>
      <c r="AH163" s="253" t="e">
        <f ca="true">+IF(AND(ISNUMBER(OFFSET('Sanitation Data'!$E$11,0,10*ROW('Sanitation Data'!E157))),CW163="Yes"),OFFSET('Sanitation Data'!$E$11,0,10*ROW('Sanitation Data'!E157)),IF(AND(ISNUMBER(OFFSET('Sanitation Data'!$E$11,0,10*ROW('Sanitation Data'!E157))),CW163="No",ISNUMBER(OFFSET('Sanitation Data'!$E$11,0,10*ROW('Sanitation Data'!E157)))),CONCATENATE("[",ROUND(OFFSET('Sanitation Data'!$E$11,0,10*ROW('Sanitation Data'!E157)),0),"]"),IF(AND(ISNUMBER(OFFSET('Sanitation Data'!$E$11,0,10*ROW('Sanitation Data'!E157))),CW163="",ISNUMBER(OFFSET('Sanitation Data'!$E$11,0,10*ROW('Sanitation Data'!E157)))),OFFSET('Sanitation Data'!$E$11,0,10*ROW('Sanitation Data'!E157)),NA())))</f>
        <v>#N/A</v>
      </c>
      <c r="AI163" s="253" t="e">
        <f ca="true">+IF(AND(ISNUMBER(OFFSET('Sanitation Data'!$E$12,0,10*ROW('Sanitation Data'!E157))),CX163="Yes"),OFFSET('Sanitation Data'!$E$12,0,10*ROW('Sanitation Data'!E157)),IF(AND(ISNUMBER(OFFSET('Sanitation Data'!$E$12,0,10*ROW('Sanitation Data'!E157))),CX163="No",ISNUMBER(OFFSET('Sanitation Data'!$E$12,0,10*ROW('Sanitation Data'!E157)))),CONCATENATE("[",ROUND(OFFSET('Sanitation Data'!$E$12,0,10*ROW('Sanitation Data'!E157)),0),"]"),IF(AND(ISNUMBER(OFFSET('Sanitation Data'!$E$12,0,10*ROW('Sanitation Data'!E157))),CX163="",ISNUMBER(OFFSET('Sanitation Data'!$E$12,0,10*ROW('Sanitation Data'!E157)))),OFFSET('Sanitation Data'!$E$12,0,10*ROW('Sanitation Data'!E157)),NA())))</f>
        <v>#N/A</v>
      </c>
      <c r="AJ163" s="253" t="e">
        <f ca="true">+IF(AND(ISNUMBER(OFFSET('Sanitation Data'!$E$13,0,10*ROW('Sanitation Data'!E157))),CY163="Yes"),OFFSET('Sanitation Data'!$E$13,0,10*ROW('Sanitation Data'!E157)),IF(AND(ISNUMBER(OFFSET('Sanitation Data'!$E$13,0,10*ROW('Sanitation Data'!E157))),CY163="No",ISNUMBER(OFFSET('Sanitation Data'!$E$13,0,10*ROW('Sanitation Data'!E157)))),CONCATENATE("[",ROUND(OFFSET('Sanitation Data'!$E$13,0,10*ROW('Sanitation Data'!E157)),0),"]"),IF(AND(ISNUMBER(OFFSET('Sanitation Data'!$E$13,0,10*ROW('Sanitation Data'!E157))),CY163="",ISNUMBER(OFFSET('Sanitation Data'!$E$13,0,10*ROW('Sanitation Data'!E157)))),OFFSET('Sanitation Data'!$E$13,0,10*ROW('Sanitation Data'!E157)),NA())))</f>
        <v>#N/A</v>
      </c>
      <c r="AK163" s="253" t="e">
        <f ca="true">+IF(AND(ISNUMBER(OFFSET('Sanitation Data'!$F$5,0,10*ROW('Sanitation Data'!F157))),CZ163="Yes"),100-OFFSET('Sanitation Data'!$F$5,0,10*ROW('Sanitation Data'!F157)),IF(AND(ISNUMBER(OFFSET('Sanitation Data'!$F$5,0,10*ROW('Sanitation Data'!F157))),CZ163="No",ISNUMBER(OFFSET('Sanitation Data'!$F$5,0,10*ROW('Sanitation Data'!F157)))),CONCATENATE("[",ROUND(100-OFFSET('Sanitation Data'!$F$5,0,10*ROW('Sanitation Data'!F157)),0),"]"),IF(AND(ISNUMBER(OFFSET('Sanitation Data'!$F$5,0,10*ROW('Sanitation Data'!F157))),CZ163="",ISNUMBER(OFFSET('Sanitation Data'!$F$5,0,10*ROW('Sanitation Data'!F157)))),100-OFFSET('Sanitation Data'!$F$5,0,10*ROW('Sanitation Data'!F157)),NA())))</f>
        <v>#N/A</v>
      </c>
      <c r="AL163" s="253" t="e">
        <f ca="true">+IF(AND(ISNUMBER(OFFSET('Sanitation Data'!$F$7,0,10*ROW('Sanitation Data'!F157))),DA163="Yes"),OFFSET('Sanitation Data'!$F$7,0,10*ROW('Sanitation Data'!F157)),IF(AND(ISNUMBER(OFFSET('Sanitation Data'!$F$7,0,10*ROW('Sanitation Data'!F157))),DA163="No",ISNUMBER(OFFSET('Sanitation Data'!$F$7,0,10*ROW('Sanitation Data'!F157)))),CONCATENATE("[",ROUND(OFFSET('Sanitation Data'!$F$7,0,10*ROW('Sanitation Data'!F157)),0),"]"),IF(AND(ISNUMBER(OFFSET('Sanitation Data'!$F$7,0,10*ROW('Sanitation Data'!F157))),DA163="",ISNUMBER(OFFSET('Sanitation Data'!$F$7,0,10*ROW('Sanitation Data'!F157)))),OFFSET('Sanitation Data'!$F$7,0,10*ROW('Sanitation Data'!F157)),NA())))</f>
        <v>#N/A</v>
      </c>
      <c r="AM163" s="253" t="e">
        <f ca="true">+IF(AND(ISNUMBER(OFFSET('Sanitation Data'!$F$11,0,10*ROW('Sanitation Data'!F157))),DB163="Yes"),OFFSET('Sanitation Data'!$F$11,0,10*ROW('Sanitation Data'!F157)),IF(AND(ISNUMBER(OFFSET('Sanitation Data'!$F$11,0,10*ROW('Sanitation Data'!F157))),DB163="No",ISNUMBER(OFFSET('Sanitation Data'!$F$11,0,10*ROW('Sanitation Data'!F157)))),CONCATENATE("[",ROUND(OFFSET('Sanitation Data'!$F$11,0,10*ROW('Sanitation Data'!F157)),0),"]"),IF(AND(ISNUMBER(OFFSET('Sanitation Data'!$F$11,0,10*ROW('Sanitation Data'!F157))),DB163="",ISNUMBER(OFFSET('Sanitation Data'!$F$11,0,10*ROW('Sanitation Data'!F157)))),OFFSET('Sanitation Data'!$F$11,0,10*ROW('Sanitation Data'!F157)),NA())))</f>
        <v>#N/A</v>
      </c>
      <c r="AN163" s="253" t="e">
        <f ca="true">+IF(AND(ISNUMBER(OFFSET('Sanitation Data'!$F$12,0,10*ROW('Sanitation Data'!F157))),DC163="Yes"),OFFSET('Sanitation Data'!$F$12,0,10*ROW('Sanitation Data'!F157)),IF(AND(ISNUMBER(OFFSET('Sanitation Data'!$F$12,0,10*ROW('Sanitation Data'!F157))),DC163="No",ISNUMBER(OFFSET('Sanitation Data'!$F$12,0,10*ROW('Sanitation Data'!F157)))),CONCATENATE("[",ROUND(OFFSET('Sanitation Data'!$F$12,0,10*ROW('Sanitation Data'!F157)),0),"]"),IF(AND(ISNUMBER(OFFSET('Sanitation Data'!$F$12,0,10*ROW('Sanitation Data'!F157))),DC163="",ISNUMBER(OFFSET('Sanitation Data'!$F$12,0,10*ROW('Sanitation Data'!F157)))),OFFSET('Sanitation Data'!$F$12,0,10*ROW('Sanitation Data'!F157)),NA())))</f>
        <v>#N/A</v>
      </c>
      <c r="AO163" s="253" t="e">
        <f ca="true">+IF(AND(ISNUMBER(OFFSET('Sanitation Data'!$F$13,0,10*ROW('Sanitation Data'!F157))),DD163="Yes"),OFFSET('Sanitation Data'!$F$13,0,10*ROW('Sanitation Data'!F157)),IF(AND(ISNUMBER(OFFSET('Sanitation Data'!$F$13,0,10*ROW('Sanitation Data'!F157))),DD163="No",ISNUMBER(OFFSET('Sanitation Data'!$F$13,0,10*ROW('Sanitation Data'!F157)))),CONCATENATE("[",ROUND(OFFSET('Sanitation Data'!$F$13,0,10*ROW('Sanitation Data'!F157)),0),"]"),IF(AND(ISNUMBER(OFFSET('Sanitation Data'!$F$13,0,10*ROW('Sanitation Data'!F157))),DD163="",ISNUMBER(OFFSET('Sanitation Data'!$F$13,0,10*ROW('Sanitation Data'!F157)))),OFFSET('Sanitation Data'!$F$13,0,10*ROW('Sanitation Data'!F157)),NA())))</f>
        <v>#N/A</v>
      </c>
      <c r="AP163" s="253" t="e">
        <f ca="true">+IF(AND(ISNUMBER(OFFSET('Sanitation Data'!$G$5,0,10*ROW('Sanitation Data'!G157))),DE163="Yes"),100-OFFSET('Sanitation Data'!$G$5,0,10*ROW('Sanitation Data'!G157)),IF(AND(ISNUMBER(OFFSET('Sanitation Data'!$G$5,0,10*ROW('Sanitation Data'!G157))),DE163="No",ISNUMBER(OFFSET('Sanitation Data'!$G$5,0,10*ROW('Sanitation Data'!G157)))),CONCATENATE("[",ROUND(100-OFFSET('Sanitation Data'!$G$5,0,10*ROW('Sanitation Data'!G157)),0),"]"),IF(AND(ISNUMBER(OFFSET('Sanitation Data'!$G$5,0,10*ROW('Sanitation Data'!G157))),DE163="",ISNUMBER(OFFSET('Sanitation Data'!$G$5,0,10*ROW('Sanitation Data'!G157)))),100-OFFSET('Sanitation Data'!$G$5,0,10*ROW('Sanitation Data'!G157)),NA())))</f>
        <v>#N/A</v>
      </c>
      <c r="AQ163" s="253" t="e">
        <f ca="true">+IF(AND(ISNUMBER(OFFSET('Sanitation Data'!$G$7,0,10*ROW('Sanitation Data'!G157))),DF163="Yes"),OFFSET('Sanitation Data'!$G$7,0,10*ROW('Sanitation Data'!G157)),IF(AND(ISNUMBER(OFFSET('Sanitation Data'!$G$7,0,10*ROW('Sanitation Data'!G157))),DF163="No",ISNUMBER(OFFSET('Sanitation Data'!$G$7,0,10*ROW('Sanitation Data'!G157)))),CONCATENATE("[",ROUND(OFFSET('Sanitation Data'!$G$7,0,10*ROW('Sanitation Data'!G157)),0),"]"),IF(AND(ISNUMBER(OFFSET('Sanitation Data'!$G$7,0,10*ROW('Sanitation Data'!G157))),DF163="",ISNUMBER(OFFSET('Sanitation Data'!$G$7,0,10*ROW('Sanitation Data'!G157)))),OFFSET('Sanitation Data'!$G$7,0,10*ROW('Sanitation Data'!G157)),NA())))</f>
        <v>#N/A</v>
      </c>
      <c r="AR163" s="253" t="e">
        <f ca="true">+IF(AND(ISNUMBER(OFFSET('Sanitation Data'!$G$11,0,10*ROW('Sanitation Data'!G157))),DG163="Yes"),OFFSET('Sanitation Data'!$G$11,0,10*ROW('Sanitation Data'!G157)),IF(AND(ISNUMBER(OFFSET('Sanitation Data'!$G$11,0,10*ROW('Sanitation Data'!G157))),DG163="No",ISNUMBER(OFFSET('Sanitation Data'!$G$11,0,10*ROW('Sanitation Data'!G157)))),CONCATENATE("[",ROUND(OFFSET('Sanitation Data'!$G$11,0,10*ROW('Sanitation Data'!G157)),0),"]"),IF(AND(ISNUMBER(OFFSET('Sanitation Data'!$G$11,0,10*ROW('Sanitation Data'!G157))),DG163="",ISNUMBER(OFFSET('Sanitation Data'!$G$11,0,10*ROW('Sanitation Data'!G157)))),OFFSET('Sanitation Data'!$G$11,0,10*ROW('Sanitation Data'!G157)),NA())))</f>
        <v>#N/A</v>
      </c>
      <c r="AS163" s="253" t="e">
        <f ca="true">+IF(AND(ISNUMBER(OFFSET('Sanitation Data'!$G$12,0,10*ROW('Sanitation Data'!G157))),DH163="Yes"),OFFSET('Sanitation Data'!$G$12,0,10*ROW('Sanitation Data'!G157)),IF(AND(ISNUMBER(OFFSET('Sanitation Data'!$G$12,0,10*ROW('Sanitation Data'!G157))),DH163="No",ISNUMBER(OFFSET('Sanitation Data'!$G$12,0,10*ROW('Sanitation Data'!G157)))),CONCATENATE("[",ROUND(OFFSET('Sanitation Data'!$G$12,0,10*ROW('Sanitation Data'!G157)),0),"]"),IF(AND(ISNUMBER(OFFSET('Sanitation Data'!$G$12,0,10*ROW('Sanitation Data'!G157))),DH163="",ISNUMBER(OFFSET('Sanitation Data'!$G$12,0,10*ROW('Sanitation Data'!G157)))),OFFSET('Sanitation Data'!$G$12,0,10*ROW('Sanitation Data'!G157)),NA())))</f>
        <v>#N/A</v>
      </c>
      <c r="AT163" s="253" t="e">
        <f ca="true">+IF(AND(ISNUMBER(OFFSET('Sanitation Data'!$G$13,0,10*ROW('Sanitation Data'!G157))),DI163="Yes"),OFFSET('Sanitation Data'!$G$13,0,10*ROW('Sanitation Data'!G157)),IF(AND(ISNUMBER(OFFSET('Sanitation Data'!$G$13,0,10*ROW('Sanitation Data'!G157))),DI163="No",ISNUMBER(OFFSET('Sanitation Data'!$G$13,0,10*ROW('Sanitation Data'!G157)))),CONCATENATE("[",ROUND(OFFSET('Sanitation Data'!$G$13,0,10*ROW('Sanitation Data'!G157)),0),"]"),IF(AND(ISNUMBER(OFFSET('Sanitation Data'!$G$13,0,10*ROW('Sanitation Data'!G157))),DI163="",ISNUMBER(OFFSET('Sanitation Data'!$G$13,0,10*ROW('Sanitation Data'!G157)))),OFFSET('Sanitation Data'!$G$13,0,10*ROW('Sanitation Data'!G157)),NA())))</f>
        <v>#N/A</v>
      </c>
      <c r="AU163" s="253" t="e">
        <f ca="true">+IF(AND(ISNUMBER(OFFSET('Sanitation Data'!$H$5,0,10*ROW('Sanitation Data'!H157))),DJ163="Yes"),100-OFFSET('Sanitation Data'!$H$5,0,10*ROW('Sanitation Data'!H157)),IF(AND(ISNUMBER(OFFSET('Sanitation Data'!$H$5,0,10*ROW('Sanitation Data'!H157))),DJ163="No",ISNUMBER(OFFSET('Sanitation Data'!$H$5,0,10*ROW('Sanitation Data'!H157)))),CONCATENATE("[",ROUND(100-OFFSET('Sanitation Data'!$H$5,0,10*ROW('Sanitation Data'!H157)),0),"]"),IF(AND(ISNUMBER(OFFSET('Sanitation Data'!$H$5,0,10*ROW('Sanitation Data'!H157))),DJ163="",ISNUMBER(OFFSET('Sanitation Data'!$H$5,0,10*ROW('Sanitation Data'!H157)))),100-OFFSET('Sanitation Data'!$H$5,0,10*ROW('Sanitation Data'!H157)),NA())))</f>
        <v>#N/A</v>
      </c>
      <c r="AV163" s="253" t="e">
        <f ca="true">+IF(AND(ISNUMBER(OFFSET('Sanitation Data'!$H$7,0,10*ROW('Sanitation Data'!H157))),DK163="Yes"),OFFSET('Sanitation Data'!$H$7,0,10*ROW('Sanitation Data'!H157)),IF(AND(ISNUMBER(OFFSET('Sanitation Data'!$H$7,0,10*ROW('Sanitation Data'!H157))),DK163="No",ISNUMBER(OFFSET('Sanitation Data'!$H$7,0,10*ROW('Sanitation Data'!H157)))),CONCATENATE("[",ROUND(OFFSET('Sanitation Data'!$H$7,0,10*ROW('Sanitation Data'!H157)),0),"]"),IF(AND(ISNUMBER(OFFSET('Sanitation Data'!$H$7,0,10*ROW('Sanitation Data'!H157))),DK163="",ISNUMBER(OFFSET('Sanitation Data'!$H$7,0,10*ROW('Sanitation Data'!H157)))),OFFSET('Sanitation Data'!$H$7,0,10*ROW('Sanitation Data'!H157)),NA())))</f>
        <v>#N/A</v>
      </c>
      <c r="AW163" s="253" t="e">
        <f ca="true">+IF(AND(ISNUMBER(OFFSET('Sanitation Data'!$H$11,0,10*ROW('Sanitation Data'!H157))),DL163="Yes"),OFFSET('Sanitation Data'!$H$11,0,10*ROW('Sanitation Data'!H157)),IF(AND(ISNUMBER(OFFSET('Sanitation Data'!$H$11,0,10*ROW('Sanitation Data'!H157))),DL163="No",ISNUMBER(OFFSET('Sanitation Data'!$H$11,0,10*ROW('Sanitation Data'!H157)))),CONCATENATE("[",ROUND(OFFSET('Sanitation Data'!$H$11,0,10*ROW('Sanitation Data'!H157)),0),"]"),IF(AND(ISNUMBER(OFFSET('Sanitation Data'!$H$11,0,10*ROW('Sanitation Data'!H157))),DL163="",ISNUMBER(OFFSET('Sanitation Data'!$H$11,0,10*ROW('Sanitation Data'!H157)))),OFFSET('Sanitation Data'!$H$11,0,10*ROW('Sanitation Data'!H157)),NA())))</f>
        <v>#N/A</v>
      </c>
      <c r="AX163" s="253" t="e">
        <f ca="true">+IF(AND(ISNUMBER(OFFSET('Sanitation Data'!$H$12,0,10*ROW('Sanitation Data'!H157))),DM163="Yes"),OFFSET('Sanitation Data'!$H$12,0,10*ROW('Sanitation Data'!H157)),IF(AND(ISNUMBER(OFFSET('Sanitation Data'!$H$12,0,10*ROW('Sanitation Data'!H157))),DM163="No",ISNUMBER(OFFSET('Sanitation Data'!$H$12,0,10*ROW('Sanitation Data'!H157)))),CONCATENATE("[",ROUND(OFFSET('Sanitation Data'!$H$12,0,10*ROW('Sanitation Data'!H157)),0),"]"),IF(AND(ISNUMBER(OFFSET('Sanitation Data'!$H$12,0,10*ROW('Sanitation Data'!H157))),DM163="",ISNUMBER(OFFSET('Sanitation Data'!$H$12,0,10*ROW('Sanitation Data'!H157)))),OFFSET('Sanitation Data'!$H$12,0,10*ROW('Sanitation Data'!H157)),NA())))</f>
        <v>#N/A</v>
      </c>
      <c r="AY163" s="253" t="e">
        <f ca="true">+IF(AND(ISNUMBER(OFFSET('Sanitation Data'!$H$13,0,10*ROW('Sanitation Data'!H157))),DN163="Yes"),OFFSET('Sanitation Data'!$H$13,0,10*ROW('Sanitation Data'!H157)),IF(AND(ISNUMBER(OFFSET('Sanitation Data'!$H$13,0,10*ROW('Sanitation Data'!H157))),DN163="No",ISNUMBER(OFFSET('Sanitation Data'!$H$13,0,10*ROW('Sanitation Data'!H157)))),CONCATENATE("[",ROUND(OFFSET('Sanitation Data'!$H$13,0,10*ROW('Sanitation Data'!H157)),0),"]"),IF(AND(ISNUMBER(OFFSET('Sanitation Data'!$H$13,0,10*ROW('Sanitation Data'!H157))),DN163="",ISNUMBER(OFFSET('Sanitation Data'!$H$13,0,10*ROW('Sanitation Data'!H157)))),OFFSET('Sanitation Data'!$H$13,0,10*ROW('Sanitation Data'!H157)),NA())))</f>
        <v>#N/A</v>
      </c>
      <c r="AZ163" s="254" t="e">
        <f ca="true">+IF(AND(ISNUMBER(OFFSET('Hygiene Data'!$C$6,0,10*ROW('Hygiene Data'!C157))),DO163="Yes"),OFFSET('Hygiene Data'!$C$6,0,10*ROW('Hygiene Data'!C157)),IF(AND(ISNUMBER(OFFSET('Hygiene Data'!$C$6,0,10*ROW('Hygiene Data'!C157))),DO163="No",ISNUMBER(OFFSET('Hygiene Data'!$C$6,0,10*ROW('Hygiene Data'!C157)))),CONCATENATE("[",ROUND(OFFSET('Hygiene Data'!$C$6,0,10*ROW('Hygiene Data'!C157)),0),"]"),IF(AND(ISNUMBER(OFFSET('Hygiene Data'!$C$6,0,10*ROW('Hygiene Data'!C157))),DO163="",ISNUMBER(OFFSET('Hygiene Data'!$C$6,0,10*ROW('Hygiene Data'!C157)))),OFFSET('Hygiene Data'!$C$6,0,10*ROW('Hygiene Data'!C157)),NA())))</f>
        <v>#N/A</v>
      </c>
      <c r="BA163" s="254" t="e">
        <f ca="true">+IF(AND(ISNUMBER(OFFSET('Hygiene Data'!$C$8,0,10*ROW('Hygiene Data'!C157))),DP163="Yes"),OFFSET('Hygiene Data'!$C$8,0,10*ROW('Hygiene Data'!C157)),IF(AND(ISNUMBER(OFFSET('Hygiene Data'!$C$8,0,10*ROW('Hygiene Data'!C157))),DP163="No",ISNUMBER(OFFSET('Hygiene Data'!$C$8,0,10*ROW('Hygiene Data'!C157)))),CONCATENATE("[",ROUND(OFFSET('Hygiene Data'!$C$8,0,10*ROW('Hygiene Data'!C157)),0),"]"),IF(AND(ISNUMBER(OFFSET('Hygiene Data'!$C$8,0,10*ROW('Hygiene Data'!C157))),DP163="",ISNUMBER(OFFSET('Hygiene Data'!$C$8,0,10*ROW('Hygiene Data'!C157)))),OFFSET('Hygiene Data'!$C$8,0,10*ROW('Hygiene Data'!C157)),NA())))</f>
        <v>#N/A</v>
      </c>
      <c r="BB163" s="254" t="e">
        <f ca="true">+IF(AND(ISNUMBER(OFFSET('Hygiene Data'!$C$10,0,10*ROW('Hygiene Data'!C157))),DQ163="Yes"),OFFSET('Hygiene Data'!$C$10,0,10*ROW('Hygiene Data'!C157)),IF(AND(ISNUMBER(OFFSET('Hygiene Data'!$C$10,0,10*ROW('Hygiene Data'!C157))),DQ163="No",ISNUMBER(OFFSET('Hygiene Data'!$C$10,0,10*ROW('Hygiene Data'!C157)))),CONCATENATE("[",ROUND(OFFSET('Hygiene Data'!$C$10,0,10*ROW('Hygiene Data'!C157)),0),"]"),IF(AND(ISNUMBER(OFFSET('Hygiene Data'!$C$10,0,10*ROW('Hygiene Data'!C157))),DQ163="",ISNUMBER(OFFSET('Hygiene Data'!$C$10,0,10*ROW('Hygiene Data'!C157)))),OFFSET('Hygiene Data'!$C$10,0,10*ROW('Hygiene Data'!C157)),NA())))</f>
        <v>#N/A</v>
      </c>
      <c r="BC163" s="254" t="e">
        <f ca="true">+IF(AND(ISNUMBER(OFFSET('Hygiene Data'!$D$6,0,10*ROW('Hygiene Data'!D157))),DR163="Yes"),OFFSET('Hygiene Data'!$D$6,0,10*ROW('Hygiene Data'!D157)),IF(AND(ISNUMBER(OFFSET('Hygiene Data'!$D$6,0,10*ROW('Hygiene Data'!D157))),DR163="No",ISNUMBER(OFFSET('Hygiene Data'!$D$6,0,10*ROW('Hygiene Data'!D157)))),CONCATENATE("[",ROUND(OFFSET('Hygiene Data'!$D$6,0,10*ROW('Hygiene Data'!D157)),0),"]"),IF(AND(ISNUMBER(OFFSET('Hygiene Data'!$D$6,0,10*ROW('Hygiene Data'!D157))),DR163="",ISNUMBER(OFFSET('Hygiene Data'!$D$6,0,10*ROW('Hygiene Data'!D157)))),OFFSET('Hygiene Data'!$D$6,0,10*ROW('Hygiene Data'!D157)),NA())))</f>
        <v>#N/A</v>
      </c>
      <c r="BD163" s="254" t="e">
        <f ca="true">+IF(AND(ISNUMBER(OFFSET('Hygiene Data'!$D$8,0,10*ROW('Hygiene Data'!D157))),DS163="Yes"),OFFSET('Hygiene Data'!$D$8,0,10*ROW('Hygiene Data'!D157)),IF(AND(ISNUMBER(OFFSET('Hygiene Data'!$D$8,0,10*ROW('Hygiene Data'!D157))),DS163="No",ISNUMBER(OFFSET('Hygiene Data'!$D$8,0,10*ROW('Hygiene Data'!D157)))),CONCATENATE("[",ROUND(OFFSET('Hygiene Data'!$D$8,0,10*ROW('Hygiene Data'!D157)),0),"]"),IF(AND(ISNUMBER(OFFSET('Hygiene Data'!$D$8,0,10*ROW('Hygiene Data'!D157))),DS163="",ISNUMBER(OFFSET('Hygiene Data'!$D$8,0,10*ROW('Hygiene Data'!D157)))),OFFSET('Hygiene Data'!$D$8,0,10*ROW('Hygiene Data'!D157)),NA())))</f>
        <v>#N/A</v>
      </c>
      <c r="BE163" s="254" t="e">
        <f ca="true">+IF(AND(ISNUMBER(OFFSET('Hygiene Data'!$D$10,0,10*ROW('Hygiene Data'!D157))),DT163="Yes"),OFFSET('Hygiene Data'!$D$10,0,10*ROW('Hygiene Data'!D157)),IF(AND(ISNUMBER(OFFSET('Hygiene Data'!$D$10,0,10*ROW('Hygiene Data'!D157))),DT163="No",ISNUMBER(OFFSET('Hygiene Data'!$D$10,0,10*ROW('Hygiene Data'!D157)))),CONCATENATE("[",ROUND(OFFSET('Hygiene Data'!$D$10,0,10*ROW('Hygiene Data'!D157)),0),"]"),IF(AND(ISNUMBER(OFFSET('Hygiene Data'!$D$10,0,10*ROW('Hygiene Data'!D157))),DT163="",ISNUMBER(OFFSET('Hygiene Data'!$D$10,0,10*ROW('Hygiene Data'!D157)))),OFFSET('Hygiene Data'!$D$10,0,10*ROW('Hygiene Data'!D157)),NA())))</f>
        <v>#N/A</v>
      </c>
      <c r="BF163" s="254" t="e">
        <f ca="true">+IF(AND(ISNUMBER(OFFSET('Hygiene Data'!$E$6,0,10*ROW('Hygiene Data'!E157))),DU163="Yes"),OFFSET('Hygiene Data'!$E$6,0,10*ROW('Hygiene Data'!E157)),IF(AND(ISNUMBER(OFFSET('Hygiene Data'!$E$6,0,10*ROW('Hygiene Data'!E157))),DU163="No",ISNUMBER(OFFSET('Hygiene Data'!$E$6,0,10*ROW('Hygiene Data'!E157)))),CONCATENATE("[",ROUND(OFFSET('Hygiene Data'!$E$6,0,10*ROW('Hygiene Data'!E157)),0),"]"),IF(AND(ISNUMBER(OFFSET('Hygiene Data'!$E$6,0,10*ROW('Hygiene Data'!E157))),DU163="",ISNUMBER(OFFSET('Hygiene Data'!$E$6,0,10*ROW('Hygiene Data'!E157)))),OFFSET('Hygiene Data'!$E$6,0,10*ROW('Hygiene Data'!E157)),NA())))</f>
        <v>#N/A</v>
      </c>
      <c r="BG163" s="254" t="e">
        <f ca="true">+IF(AND(ISNUMBER(OFFSET('Hygiene Data'!$E$8,0,10*ROW('Hygiene Data'!E157))),DV163="Yes"),OFFSET('Hygiene Data'!$E$8,0,10*ROW('Hygiene Data'!E157)),IF(AND(ISNUMBER(OFFSET('Hygiene Data'!$E$8,0,10*ROW('Hygiene Data'!E157))),DV163="No",ISNUMBER(OFFSET('Hygiene Data'!$E$8,0,10*ROW('Hygiene Data'!E157)))),CONCATENATE("[",ROUND(OFFSET('Hygiene Data'!$E$8,0,10*ROW('Hygiene Data'!E157)),0),"]"),IF(AND(ISNUMBER(OFFSET('Hygiene Data'!$E$8,0,10*ROW('Hygiene Data'!E157))),DV163="",ISNUMBER(OFFSET('Hygiene Data'!$E$8,0,10*ROW('Hygiene Data'!E157)))),OFFSET('Hygiene Data'!$E$8,0,10*ROW('Hygiene Data'!E157)),NA())))</f>
        <v>#N/A</v>
      </c>
      <c r="BH163" s="254" t="e">
        <f ca="true">+IF(AND(ISNUMBER(OFFSET('Hygiene Data'!$E$10,0,10*ROW('Hygiene Data'!E157))),DW163="Yes"),OFFSET('Hygiene Data'!$E$10,0,10*ROW('Hygiene Data'!E157)),IF(AND(ISNUMBER(OFFSET('Hygiene Data'!$E$10,0,10*ROW('Hygiene Data'!E157))),DW163="No",ISNUMBER(OFFSET('Hygiene Data'!$E$10,0,10*ROW('Hygiene Data'!E157)))),CONCATENATE("[",ROUND(OFFSET('Hygiene Data'!$E$10,0,10*ROW('Hygiene Data'!E157)),0),"]"),IF(AND(ISNUMBER(OFFSET('Hygiene Data'!$E$10,0,10*ROW('Hygiene Data'!E157))),DW163="",ISNUMBER(OFFSET('Hygiene Data'!$E$10,0,10*ROW('Hygiene Data'!E157)))),OFFSET('Hygiene Data'!$E$10,0,10*ROW('Hygiene Data'!E157)),NA())))</f>
        <v>#N/A</v>
      </c>
      <c r="BI163" s="254" t="e">
        <f ca="true">+IF(AND(ISNUMBER(OFFSET('Hygiene Data'!$F$6,0,10*ROW('Hygiene Data'!F157))),DX163="Yes"),OFFSET('Hygiene Data'!$F$6,0,10*ROW('Hygiene Data'!F157)),IF(AND(ISNUMBER(OFFSET('Hygiene Data'!$F$6,0,10*ROW('Hygiene Data'!F157))),DX163="No",ISNUMBER(OFFSET('Hygiene Data'!$F$6,0,10*ROW('Hygiene Data'!F157)))),CONCATENATE("[",ROUND(OFFSET('Hygiene Data'!$F$6,0,10*ROW('Hygiene Data'!F157)),0),"]"),IF(AND(ISNUMBER(OFFSET('Hygiene Data'!$F$6,0,10*ROW('Hygiene Data'!F157))),DX163="",ISNUMBER(OFFSET('Hygiene Data'!$F$6,0,10*ROW('Hygiene Data'!F157)))),OFFSET('Hygiene Data'!$F$6,0,10*ROW('Hygiene Data'!F157)),NA())))</f>
        <v>#N/A</v>
      </c>
      <c r="BJ163" s="254" t="e">
        <f ca="true">+IF(AND(ISNUMBER(OFFSET('Hygiene Data'!$F$8,0,10*ROW('Hygiene Data'!F157))),DY163="Yes"),OFFSET('Hygiene Data'!$F$8,0,10*ROW('Hygiene Data'!F157)),IF(AND(ISNUMBER(OFFSET('Hygiene Data'!$F$8,0,10*ROW('Hygiene Data'!F157))),DY163="No",ISNUMBER(OFFSET('Hygiene Data'!$F$8,0,10*ROW('Hygiene Data'!F157)))),CONCATENATE("[",ROUND(OFFSET('Hygiene Data'!$F$8,0,10*ROW('Hygiene Data'!F157)),0),"]"),IF(AND(ISNUMBER(OFFSET('Hygiene Data'!$F$8,0,10*ROW('Hygiene Data'!F157))),DY163="",ISNUMBER(OFFSET('Hygiene Data'!$F$8,0,10*ROW('Hygiene Data'!F157)))),OFFSET('Hygiene Data'!$F$8,0,10*ROW('Hygiene Data'!F157)),NA())))</f>
        <v>#N/A</v>
      </c>
      <c r="BK163" s="254" t="e">
        <f ca="true">+IF(AND(ISNUMBER(OFFSET('Hygiene Data'!$F$10,0,10*ROW('Hygiene Data'!F157))),DZ163="Yes"),OFFSET('Hygiene Data'!$F$10,0,10*ROW('Hygiene Data'!F157)),IF(AND(ISNUMBER(OFFSET('Hygiene Data'!$F$10,0,10*ROW('Hygiene Data'!F157))),DZ163="No",ISNUMBER(OFFSET('Hygiene Data'!$F$10,0,10*ROW('Hygiene Data'!F157)))),CONCATENATE("[",ROUND(OFFSET('Hygiene Data'!$F$10,0,10*ROW('Hygiene Data'!F157)),0),"]"),IF(AND(ISNUMBER(OFFSET('Hygiene Data'!$F$10,0,10*ROW('Hygiene Data'!F157))),DZ163="",ISNUMBER(OFFSET('Hygiene Data'!$F$10,0,10*ROW('Hygiene Data'!F157)))),OFFSET('Hygiene Data'!$F$10,0,10*ROW('Hygiene Data'!F157)),NA())))</f>
        <v>#N/A</v>
      </c>
      <c r="BL163" s="254" t="e">
        <f ca="true">+IF(AND(ISNUMBER(OFFSET('Hygiene Data'!$G$6,0,10*ROW('Hygiene Data'!G157))),EA163="Yes"),OFFSET('Hygiene Data'!$G$6,0,10*ROW('Hygiene Data'!G157)),IF(AND(ISNUMBER(OFFSET('Hygiene Data'!$G$6,0,10*ROW('Hygiene Data'!G157))),EA163="No",ISNUMBER(OFFSET('Hygiene Data'!$G$6,0,10*ROW('Hygiene Data'!G157)))),CONCATENATE("[",ROUND(OFFSET('Hygiene Data'!$G$6,0,10*ROW('Hygiene Data'!G157)),0),"]"),IF(AND(ISNUMBER(OFFSET('Hygiene Data'!$G$6,0,10*ROW('Hygiene Data'!G157))),EA163="",ISNUMBER(OFFSET('Hygiene Data'!$G$6,0,10*ROW('Hygiene Data'!G157)))),OFFSET('Hygiene Data'!$G$6,0,10*ROW('Hygiene Data'!G157)),NA())))</f>
        <v>#N/A</v>
      </c>
      <c r="BM163" s="254" t="e">
        <f ca="true">+IF(AND(ISNUMBER(OFFSET('Hygiene Data'!$G$8,0,10*ROW('Hygiene Data'!G157))),EB163="Yes"),OFFSET('Hygiene Data'!$G$8,0,10*ROW('Hygiene Data'!G157)),IF(AND(ISNUMBER(OFFSET('Hygiene Data'!$G$8,0,10*ROW('Hygiene Data'!G157))),EB163="No",ISNUMBER(OFFSET('Hygiene Data'!$G$8,0,10*ROW('Hygiene Data'!G157)))),CONCATENATE("[",ROUND(OFFSET('Hygiene Data'!$G$8,0,10*ROW('Hygiene Data'!G157)),0),"]"),IF(AND(ISNUMBER(OFFSET('Hygiene Data'!$G$8,0,10*ROW('Hygiene Data'!G157))),EB163="",ISNUMBER(OFFSET('Hygiene Data'!$G$8,0,10*ROW('Hygiene Data'!G157)))),OFFSET('Hygiene Data'!$G$8,0,10*ROW('Hygiene Data'!G157)),NA())))</f>
        <v>#N/A</v>
      </c>
      <c r="BN163" s="254" t="e">
        <f ca="true">+IF(AND(ISNUMBER(OFFSET('Hygiene Data'!$G$10,0,10*ROW('Hygiene Data'!G157))),EC163="Yes"),OFFSET('Hygiene Data'!$G$10,0,10*ROW('Hygiene Data'!G157)),IF(AND(ISNUMBER(OFFSET('Hygiene Data'!$G$10,0,10*ROW('Hygiene Data'!G157))),EC163="No",ISNUMBER(OFFSET('Hygiene Data'!$G$10,0,10*ROW('Hygiene Data'!G157)))),CONCATENATE("[",ROUND(OFFSET('Hygiene Data'!$G$10,0,10*ROW('Hygiene Data'!G157)),0),"]"),IF(AND(ISNUMBER(OFFSET('Hygiene Data'!$G$10,0,10*ROW('Hygiene Data'!G157))),EC163="",ISNUMBER(OFFSET('Hygiene Data'!$G$10,0,10*ROW('Hygiene Data'!G157)))),OFFSET('Hygiene Data'!$G$10,0,10*ROW('Hygiene Data'!G157)),NA())))</f>
        <v>#N/A</v>
      </c>
      <c r="BO163" s="254" t="e">
        <f ca="true">+IF(AND(ISNUMBER(OFFSET('Hygiene Data'!$H$6,0,10*ROW('Hygiene Data'!H157))),ED163="Yes"),OFFSET('Hygiene Data'!$H$6,0,10*ROW('Hygiene Data'!H157)),IF(AND(ISNUMBER(OFFSET('Hygiene Data'!$H$6,0,10*ROW('Hygiene Data'!H157))),ED163="No",ISNUMBER(OFFSET('Hygiene Data'!$H$6,0,10*ROW('Hygiene Data'!H157)))),CONCATENATE("[",ROUND(OFFSET('Hygiene Data'!$H$6,0,10*ROW('Hygiene Data'!H157)),0),"]"),IF(AND(ISNUMBER(OFFSET('Hygiene Data'!$H$6,0,10*ROW('Hygiene Data'!H157))),ED163="",ISNUMBER(OFFSET('Hygiene Data'!$H$6,0,10*ROW('Hygiene Data'!H157)))),OFFSET('Hygiene Data'!$H$6,0,10*ROW('Hygiene Data'!H157)),NA())))</f>
        <v>#N/A</v>
      </c>
      <c r="BP163" s="254" t="e">
        <f ca="true">+IF(AND(ISNUMBER(OFFSET('Hygiene Data'!$H$8,0,10*ROW('Hygiene Data'!H157))),EE163="Yes"),OFFSET('Hygiene Data'!$H$8,0,10*ROW('Hygiene Data'!H157)),IF(AND(ISNUMBER(OFFSET('Hygiene Data'!$H$8,0,10*ROW('Hygiene Data'!H157))),EE163="No",ISNUMBER(OFFSET('Hygiene Data'!$H$8,0,10*ROW('Hygiene Data'!H157)))),CONCATENATE("[",ROUND(OFFSET('Hygiene Data'!$H$8,0,10*ROW('Hygiene Data'!H157)),0),"]"),IF(AND(ISNUMBER(OFFSET('Hygiene Data'!$H$8,0,10*ROW('Hygiene Data'!H157))),EE163="",ISNUMBER(OFFSET('Hygiene Data'!$H$8,0,10*ROW('Hygiene Data'!H157)))),OFFSET('Hygiene Data'!$H$8,0,10*ROW('Hygiene Data'!H157)),NA())))</f>
        <v>#N/A</v>
      </c>
      <c r="BQ163" s="254" t="e">
        <f ca="true">+IF(AND(ISNUMBER(OFFSET('Hygiene Data'!$H$10,0,10*ROW('Hygiene Data'!H157))),EF163="Yes"),OFFSET('Hygiene Data'!$H$10,0,10*ROW('Hygiene Data'!H157)),IF(AND(ISNUMBER(OFFSET('Hygiene Data'!$H$10,0,10*ROW('Hygiene Data'!H157))),EF163="No",ISNUMBER(OFFSET('Hygiene Data'!$H$10,0,10*ROW('Hygiene Data'!H157)))),CONCATENATE("[",ROUND(OFFSET('Hygiene Data'!$H$10,0,10*ROW('Hygiene Data'!H157)),0),"]"),IF(AND(ISNUMBER(OFFSET('Hygiene Data'!$H$10,0,10*ROW('Hygiene Data'!H157))),EF163="",ISNUMBER(OFFSET('Hygiene Data'!$H$10,0,10*ROW('Hygiene Data'!H157)))),OFFSET('Hygiene Data'!$H$10,0,10*ROW('Hygiene Data'!H157)),NA())))</f>
        <v>#N/A</v>
      </c>
      <c r="BS163" s="36" t="str">
        <f ca="true">+IF(OFFSET('Water Data'!$C$28,0,10*ROW('Water Data'!C157))="","",OFFSET('Water Data'!$C$28,0,10*ROW('Water Data'!C157)))</f>
        <v/>
      </c>
      <c r="BT163" s="36" t="str">
        <f ca="true">+IF(OFFSET('Water Data'!$C$29,0,10*ROW('Water Data'!C157))="","",OFFSET('Water Data'!$C$29,0,10*ROW('Water Data'!C157)))</f>
        <v/>
      </c>
      <c r="BU163" s="36" t="str">
        <f ca="true">+IF(OFFSET('Water Data'!$C$30,0,10*ROW('Water Data'!C157))="","",OFFSET('Water Data'!$C$30,0,10*ROW('Water Data'!C157)))</f>
        <v/>
      </c>
      <c r="BV163" s="36" t="str">
        <f ca="true">+IF(OFFSET('Water Data'!$D$28,0,10*ROW('Water Data'!D157))="","",OFFSET('Water Data'!$D$28,0,10*ROW('Water Data'!D157)))</f>
        <v/>
      </c>
      <c r="BW163" s="36" t="str">
        <f ca="true">+IF(OFFSET('Water Data'!$D$29,0,10*ROW('Water Data'!D157))="","",OFFSET('Water Data'!$D$29,0,10*ROW('Water Data'!D157)))</f>
        <v/>
      </c>
      <c r="BX163" s="36" t="str">
        <f ca="true">+IF(OFFSET('Water Data'!$D$30,0,10*ROW('Water Data'!D157))="","",OFFSET('Water Data'!$D$30,0,10*ROW('Water Data'!D157)))</f>
        <v/>
      </c>
      <c r="BY163" s="36" t="str">
        <f ca="true">+IF(OFFSET('Water Data'!$E$28,0,10*ROW('Water Data'!E157))="","",OFFSET('Water Data'!$E$28,0,10*ROW('Water Data'!E157)))</f>
        <v/>
      </c>
      <c r="BZ163" s="36" t="str">
        <f ca="true">+IF(OFFSET('Water Data'!$E$29,0,10*ROW('Water Data'!E157))="","",OFFSET('Water Data'!$E$29,0,10*ROW('Water Data'!E157)))</f>
        <v/>
      </c>
      <c r="CA163" s="36" t="str">
        <f ca="true">+IF(OFFSET('Water Data'!$E$30,0,10*ROW('Water Data'!E157))="","",OFFSET('Water Data'!$E$30,0,10*ROW('Water Data'!E157)))</f>
        <v/>
      </c>
      <c r="CB163" s="36" t="str">
        <f ca="true">+IF(OFFSET('Water Data'!$F$28,0,10*ROW('Water Data'!F157))="","",OFFSET('Water Data'!$F$28,0,10*ROW('Water Data'!F157)))</f>
        <v/>
      </c>
      <c r="CC163" s="36" t="str">
        <f ca="true">+IF(OFFSET('Water Data'!$F$29,0,10*ROW('Water Data'!F157))="","",OFFSET('Water Data'!$F$29,0,10*ROW('Water Data'!F157)))</f>
        <v/>
      </c>
      <c r="CD163" s="36" t="str">
        <f ca="true">+IF(OFFSET('Water Data'!$F$30,0,10*ROW('Water Data'!F157))="","",OFFSET('Water Data'!$F$30,0,10*ROW('Water Data'!F157)))</f>
        <v/>
      </c>
      <c r="CE163" s="36" t="str">
        <f ca="true">+IF(OFFSET('Water Data'!$G$28,0,10*ROW('Water Data'!G157))="","",OFFSET('Water Data'!$G$28,0,10*ROW('Water Data'!G157)))</f>
        <v/>
      </c>
      <c r="CF163" s="36" t="str">
        <f ca="true">+IF(OFFSET('Water Data'!$G$29,0,10*ROW('Water Data'!G157))="","",OFFSET('Water Data'!$G$29,0,10*ROW('Water Data'!G157)))</f>
        <v/>
      </c>
      <c r="CG163" s="36" t="str">
        <f ca="true">+IF(OFFSET('Water Data'!$G$30,0,10*ROW('Water Data'!G157))="","",OFFSET('Water Data'!$G$30,0,10*ROW('Water Data'!G157)))</f>
        <v/>
      </c>
      <c r="CH163" s="36" t="str">
        <f ca="true">+IF(OFFSET('Water Data'!$H$28,0,10*ROW('Water Data'!H157))="","",OFFSET('Water Data'!$H$28,0,10*ROW('Water Data'!H157)))</f>
        <v/>
      </c>
      <c r="CI163" s="36" t="str">
        <f ca="true">+IF(OFFSET('Water Data'!$H$29,0,10*ROW('Water Data'!H157))="","",OFFSET('Water Data'!$H$29,0,10*ROW('Water Data'!H157)))</f>
        <v/>
      </c>
      <c r="CJ163" s="36" t="str">
        <f ca="true">+IF(OFFSET('Water Data'!$H$30,0,10*ROW('Water Data'!H157))="","",OFFSET('Water Data'!$H$30,0,10*ROW('Water Data'!H157)))</f>
        <v/>
      </c>
      <c r="CK163" s="36" t="str">
        <f ca="true">+IF(OFFSET('Sanitation Data'!$C$29,0,10*ROW('Sanitation Data'!C157))="","",OFFSET('Sanitation Data'!$C$29,0,10*ROW('Sanitation Data'!C157)))</f>
        <v/>
      </c>
      <c r="CL163" s="36" t="str">
        <f ca="true">+IF(OFFSET('Sanitation Data'!$C$30,0,10*ROW('Sanitation Data'!C157))="","",OFFSET('Sanitation Data'!$C$30,0,10*ROW('Sanitation Data'!C157)))</f>
        <v/>
      </c>
      <c r="CM163" s="36" t="str">
        <f ca="true">+IF(OFFSET('Sanitation Data'!$C$31,0,10*ROW('Sanitation Data'!C157))="","",OFFSET('Sanitation Data'!$C$31,0,10*ROW('Sanitation Data'!C157)))</f>
        <v/>
      </c>
      <c r="CN163" s="36" t="str">
        <f ca="true">+IF(OFFSET('Sanitation Data'!$C$32,0,10*ROW('Sanitation Data'!C157))="","",OFFSET('Sanitation Data'!$C$32,0,10*ROW('Sanitation Data'!C157)))</f>
        <v/>
      </c>
      <c r="CO163" s="36" t="str">
        <f ca="true">+IF(OFFSET('Sanitation Data'!$C$33,0,10*ROW('Sanitation Data'!C157))="","",OFFSET('Sanitation Data'!$C$33,0,10*ROW('Sanitation Data'!C157)))</f>
        <v/>
      </c>
      <c r="CP163" s="36" t="str">
        <f ca="true">+IF(OFFSET('Sanitation Data'!$D$29,0,10*ROW('Sanitation Data'!D157))="","",OFFSET('Sanitation Data'!$D$29,0,10*ROW('Sanitation Data'!D157)))</f>
        <v/>
      </c>
      <c r="CQ163" s="36" t="str">
        <f ca="true">+IF(OFFSET('Sanitation Data'!$D$30,0,10*ROW('Sanitation Data'!D157))="","",OFFSET('Sanitation Data'!$D$30,0,10*ROW('Sanitation Data'!D157)))</f>
        <v/>
      </c>
      <c r="CR163" s="36" t="str">
        <f ca="true">+IF(OFFSET('Sanitation Data'!$D$31,0,10*ROW('Sanitation Data'!D157))="","",OFFSET('Sanitation Data'!$D$31,0,10*ROW('Sanitation Data'!D157)))</f>
        <v/>
      </c>
      <c r="CS163" s="36" t="str">
        <f ca="true">+IF(OFFSET('Sanitation Data'!$D$32,0,10*ROW('Sanitation Data'!D157))="","",OFFSET('Sanitation Data'!$D$32,0,10*ROW('Sanitation Data'!D157)))</f>
        <v/>
      </c>
      <c r="CT163" s="36" t="str">
        <f ca="true">+IF(OFFSET('Sanitation Data'!$D$33,0,10*ROW('Sanitation Data'!D157))="","",OFFSET('Sanitation Data'!$D$33,0,10*ROW('Sanitation Data'!D157)))</f>
        <v/>
      </c>
      <c r="CU163" s="36" t="str">
        <f ca="true">+IF(OFFSET('Sanitation Data'!$E$29,0,10*ROW('Sanitation Data'!E157))="","",OFFSET('Sanitation Data'!$E$29,0,10*ROW('Sanitation Data'!E157)))</f>
        <v/>
      </c>
      <c r="CV163" s="36" t="str">
        <f ca="true">+IF(OFFSET('Sanitation Data'!$E$30,0,10*ROW('Sanitation Data'!E157))="","",OFFSET('Sanitation Data'!$E$30,0,10*ROW('Sanitation Data'!E157)))</f>
        <v/>
      </c>
      <c r="CW163" s="36" t="str">
        <f ca="true">+IF(OFFSET('Sanitation Data'!$E$31,0,10*ROW('Sanitation Data'!E157))="","",OFFSET('Sanitation Data'!$E$31,0,10*ROW('Sanitation Data'!E157)))</f>
        <v/>
      </c>
      <c r="CX163" s="36" t="str">
        <f ca="true">+IF(OFFSET('Sanitation Data'!$E$32,0,10*ROW('Sanitation Data'!E157))="","",OFFSET('Sanitation Data'!$E$32,0,10*ROW('Sanitation Data'!E157)))</f>
        <v/>
      </c>
      <c r="CY163" s="36" t="str">
        <f ca="true">+IF(OFFSET('Sanitation Data'!$E$33,0,10*ROW('Sanitation Data'!E157))="","",OFFSET('Sanitation Data'!$E$33,0,10*ROW('Sanitation Data'!E157)))</f>
        <v/>
      </c>
      <c r="CZ163" s="36" t="str">
        <f ca="true">+IF(OFFSET('Sanitation Data'!$F$29,0,10*ROW('Sanitation Data'!F157))="","",OFFSET('Sanitation Data'!$F$29,0,10*ROW('Sanitation Data'!F157)))</f>
        <v/>
      </c>
      <c r="DA163" s="36" t="str">
        <f ca="true">+IF(OFFSET('Sanitation Data'!$F$30,0,10*ROW('Sanitation Data'!F157))="","",OFFSET('Sanitation Data'!$F$30,0,10*ROW('Sanitation Data'!F157)))</f>
        <v/>
      </c>
      <c r="DB163" s="36" t="str">
        <f ca="true">+IF(OFFSET('Sanitation Data'!$F$31,0,10*ROW('Sanitation Data'!F157))="","",OFFSET('Sanitation Data'!$F$31,0,10*ROW('Sanitation Data'!F157)))</f>
        <v/>
      </c>
      <c r="DC163" s="36" t="str">
        <f ca="true">+IF(OFFSET('Sanitation Data'!$F$32,0,10*ROW('Sanitation Data'!F157))="","",OFFSET('Sanitation Data'!$F$32,0,10*ROW('Sanitation Data'!F157)))</f>
        <v/>
      </c>
      <c r="DD163" s="36" t="str">
        <f ca="true">+IF(OFFSET('Sanitation Data'!$F$33,0,10*ROW('Sanitation Data'!F157))="","",OFFSET('Sanitation Data'!$F$33,0,10*ROW('Sanitation Data'!F157)))</f>
        <v/>
      </c>
      <c r="DE163" s="36" t="str">
        <f ca="true">+IF(OFFSET('Sanitation Data'!$G$29,0,10*ROW('Sanitation Data'!G157))="","",OFFSET('Sanitation Data'!$G$29,0,10*ROW('Sanitation Data'!G157)))</f>
        <v/>
      </c>
      <c r="DF163" s="36" t="str">
        <f ca="true">+IF(OFFSET('Sanitation Data'!$G$30,0,10*ROW('Sanitation Data'!G157))="","",OFFSET('Sanitation Data'!$G$30,0,10*ROW('Sanitation Data'!G157)))</f>
        <v/>
      </c>
      <c r="DG163" s="36" t="str">
        <f ca="true">+IF(OFFSET('Sanitation Data'!$G$31,0,10*ROW('Sanitation Data'!G157))="","",OFFSET('Sanitation Data'!$G$31,0,10*ROW('Sanitation Data'!G157)))</f>
        <v/>
      </c>
      <c r="DH163" s="36" t="str">
        <f ca="true">+IF(OFFSET('Sanitation Data'!$G$32,0,10*ROW('Sanitation Data'!G157))="","",OFFSET('Sanitation Data'!$G$32,0,10*ROW('Sanitation Data'!G157)))</f>
        <v/>
      </c>
      <c r="DI163" s="36" t="str">
        <f ca="true">+IF(OFFSET('Sanitation Data'!$G$33,0,10*ROW('Sanitation Data'!G157))="","",OFFSET('Sanitation Data'!$G$33,0,10*ROW('Sanitation Data'!G157)))</f>
        <v/>
      </c>
      <c r="DJ163" s="36" t="str">
        <f ca="true">+IF(OFFSET('Sanitation Data'!$H$29,0,10*ROW('Sanitation Data'!H157))="","",OFFSET('Sanitation Data'!$H$29,0,10*ROW('Sanitation Data'!H157)))</f>
        <v/>
      </c>
      <c r="DK163" s="36" t="str">
        <f ca="true">+IF(OFFSET('Sanitation Data'!$H$30,0,10*ROW('Sanitation Data'!H157))="","",OFFSET('Sanitation Data'!$H$30,0,10*ROW('Sanitation Data'!H157)))</f>
        <v/>
      </c>
      <c r="DL163" s="36" t="str">
        <f ca="true">+IF(OFFSET('Sanitation Data'!$H$31,0,10*ROW('Sanitation Data'!H157))="","",OFFSET('Sanitation Data'!$H$31,0,10*ROW('Sanitation Data'!H157)))</f>
        <v/>
      </c>
      <c r="DM163" s="36" t="str">
        <f ca="true">+IF(OFFSET('Sanitation Data'!$H$32,0,10*ROW('Sanitation Data'!H157))="","",OFFSET('Sanitation Data'!$H$32,0,10*ROW('Sanitation Data'!H157)))</f>
        <v/>
      </c>
      <c r="DN163" s="36" t="str">
        <f ca="true">+IF(OFFSET('Sanitation Data'!$H$33,0,10*ROW('Sanitation Data'!H157))="","",OFFSET('Sanitation Data'!$H$33,0,10*ROW('Sanitation Data'!H157)))</f>
        <v/>
      </c>
      <c r="DO163" s="36" t="str">
        <f ca="true">+IF(OFFSET('Hygiene Data'!$C$12,0,10*ROW('Hygiene Data'!C157))="","",OFFSET('Hygiene Data'!$C$12,0,10*ROW('Hygiene Data'!C157)))</f>
        <v/>
      </c>
      <c r="DP163" s="36" t="str">
        <f ca="true">+IF(OFFSET('Hygiene Data'!$C$13,0,10*ROW('Hygiene Data'!C157))="","",OFFSET('Hygiene Data'!$C$13,0,10*ROW('Hygiene Data'!C157)))</f>
        <v/>
      </c>
      <c r="DQ163" s="36" t="str">
        <f ca="true">+IF(OFFSET('Hygiene Data'!$C$14,0,10*ROW('Hygiene Data'!C157))="","",OFFSET('Hygiene Data'!$C$14,0,10*ROW('Hygiene Data'!C157)))</f>
        <v/>
      </c>
      <c r="DR163" s="36" t="str">
        <f ca="true">+IF(OFFSET('Hygiene Data'!$D$12,0,10*ROW('Hygiene Data'!D157))="","",OFFSET('Hygiene Data'!$D$12,0,10*ROW('Hygiene Data'!D157)))</f>
        <v/>
      </c>
      <c r="DS163" s="36" t="str">
        <f ca="true">+IF(OFFSET('Hygiene Data'!$D$13,0,10*ROW('Hygiene Data'!D157))="","",OFFSET('Hygiene Data'!$D$13,0,10*ROW('Hygiene Data'!D157)))</f>
        <v/>
      </c>
      <c r="DT163" s="36" t="str">
        <f ca="true">+IF(OFFSET('Hygiene Data'!$D$14,0,10*ROW('Hygiene Data'!D157))="","",OFFSET('Hygiene Data'!$D$14,0,10*ROW('Hygiene Data'!D157)))</f>
        <v/>
      </c>
      <c r="DU163" s="36" t="str">
        <f ca="true">+IF(OFFSET('Hygiene Data'!$E$12,0,10*ROW('Hygiene Data'!E157))="","",OFFSET('Hygiene Data'!$E$12,0,10*ROW('Hygiene Data'!E157)))</f>
        <v/>
      </c>
      <c r="DV163" s="36" t="str">
        <f ca="true">+IF(OFFSET('Hygiene Data'!$E$13,0,10*ROW('Hygiene Data'!E157))="","",OFFSET('Hygiene Data'!$E$13,0,10*ROW('Hygiene Data'!E157)))</f>
        <v/>
      </c>
      <c r="DW163" s="36" t="str">
        <f ca="true">+IF(OFFSET('Hygiene Data'!$E$14,0,10*ROW('Hygiene Data'!E157))="","",OFFSET('Hygiene Data'!$E$14,0,10*ROW('Hygiene Data'!E157)))</f>
        <v/>
      </c>
      <c r="DX163" s="36" t="str">
        <f ca="true">+IF(OFFSET('Hygiene Data'!$F$12,0,10*ROW('Hygiene Data'!F157))="","",OFFSET('Hygiene Data'!$F$12,0,10*ROW('Hygiene Data'!F157)))</f>
        <v/>
      </c>
      <c r="DY163" s="36" t="str">
        <f ca="true">+IF(OFFSET('Hygiene Data'!$F$13,0,10*ROW('Hygiene Data'!F157))="","",OFFSET('Hygiene Data'!$F$13,0,10*ROW('Hygiene Data'!F157)))</f>
        <v/>
      </c>
      <c r="DZ163" s="36" t="str">
        <f ca="true">+IF(OFFSET('Hygiene Data'!$F$14,0,10*ROW('Hygiene Data'!F157))="","",OFFSET('Hygiene Data'!$F$14,0,10*ROW('Hygiene Data'!F157)))</f>
        <v/>
      </c>
      <c r="EA163" s="36" t="str">
        <f ca="true">+IF(OFFSET('Hygiene Data'!$G$12,0,10*ROW('Hygiene Data'!G157))="","",OFFSET('Hygiene Data'!$G$12,0,10*ROW('Hygiene Data'!G157)))</f>
        <v/>
      </c>
      <c r="EB163" s="36" t="str">
        <f ca="true">+IF(OFFSET('Hygiene Data'!$G$13,0,10*ROW('Hygiene Data'!G157))="","",OFFSET('Hygiene Data'!$G$13,0,10*ROW('Hygiene Data'!G157)))</f>
        <v/>
      </c>
      <c r="EC163" s="36" t="str">
        <f ca="true">+IF(OFFSET('Hygiene Data'!$G$14,0,10*ROW('Hygiene Data'!G157))="","",OFFSET('Hygiene Data'!$G$14,0,10*ROW('Hygiene Data'!G157)))</f>
        <v/>
      </c>
      <c r="ED163" s="36" t="str">
        <f ca="true">+IF(OFFSET('Hygiene Data'!$H$12,0,10*ROW('Hygiene Data'!H157))="","",OFFSET('Hygiene Data'!$H$12,0,10*ROW('Hygiene Data'!H157)))</f>
        <v/>
      </c>
      <c r="EE163" s="36" t="str">
        <f ca="true">+IF(OFFSET('Hygiene Data'!$H$13,0,10*ROW('Hygiene Data'!H157))="","",OFFSET('Hygiene Data'!$H$13,0,10*ROW('Hygiene Data'!H157)))</f>
        <v/>
      </c>
      <c r="EF163" s="36" t="str">
        <f ca="true">+IF(OFFSET('Hygiene Data'!$H$14,0,10*ROW('Hygiene Data'!H157))="","",OFFSET('Hygiene Data'!$H$14,0,10*ROW('Hygiene Data'!H157)))</f>
        <v/>
      </c>
    </row>
    <row r="164" x14ac:dyDescent="0.2">
      <c r="A164" s="59" t="str">
        <f ca="true">+IF(OFFSET('Water Data'!$B$1,0,10*ROW('Water Data'!B161))="","",OFFSET('Water Data'!$B$1,0,10*ROW('Water Data'!B161)))</f>
        <v/>
      </c>
      <c r="B164" s="59" t="str">
        <f ca="true">+IF(OFFSET('Water Data'!$A$3,0,10*ROW('Water Data'!A161))="","",OFFSET('Water Data'!$A$3,0,10*ROW('Water Data'!A161)))</f>
        <v/>
      </c>
      <c r="C164" s="59" t="str">
        <f ca="true">+IF(OFFSET('Water Data'!$C$3,0,10*ROW('Water Data'!C161))="","",OFFSET('Water Data'!$C$3,0,10*ROW('Water Data'!C161)))</f>
        <v/>
      </c>
      <c r="D164" s="252" t="e">
        <f ca="true">+IF(AND(ISNUMBER(OFFSET('Water Data'!$C$5,0,10*ROW('Water Data'!C158))),BS164="Yes"),100-OFFSET('Water Data'!$C$5,0,10*ROW('Water Data'!C158)),IF(AND(ISNUMBER(OFFSET('Water Data'!$C$5,0,10*ROW('Water Data'!C158))),BS164="No",ISNUMBER(OFFSET('Water Data'!$C$5,0,10*ROW('Water Data'!C158)))),CONCATENATE("[",ROUND(100-OFFSET('Water Data'!$C$5,0,10*ROW('Water Data'!C158)),0),"]"),IF(AND(ISNUMBER(OFFSET('Water Data'!$C$5,0,10*ROW('Water Data'!C158))),BS164="",ISNUMBER(OFFSET('Water Data'!$C$5,0,10*ROW('Water Data'!C158)))),100-OFFSET('Water Data'!$C$5,0,10*ROW('Water Data'!C158)),NA())))</f>
        <v>#N/A</v>
      </c>
      <c r="E164" s="252" t="e">
        <f ca="true">+IF(AND(ISNUMBER(OFFSET('Water Data'!$C$7,0,10*ROW('Water Data'!D158))),BT164="Yes"),OFFSET('Water Data'!$C$7,0,10*ROW('Water Data'!C158)),IF(AND(ISNUMBER(OFFSET('Water Data'!$C$7,0,10*ROW('Water Data'!C158))),BT164="No",ISNUMBER(OFFSET('Water Data'!$C$7,0,10*ROW('Water Data'!C158)))),CONCATENATE("[",ROUND(OFFSET('Water Data'!$C$7,0,10*ROW('Water Data'!C158)),0),"]"),IF(AND(ISNUMBER(OFFSET('Water Data'!$C$7,0,10*ROW('Water Data'!C158))),BT164="",ISNUMBER(OFFSET('Water Data'!$C$7,0,10*ROW('Water Data'!C158)))),OFFSET('Water Data'!$C$7,0,10*ROW('Water Data'!C158)),NA())))</f>
        <v>#N/A</v>
      </c>
      <c r="F164" s="252" t="e">
        <f ca="true">+IF(AND(ISNUMBER(OFFSET('Water Data'!$C$10,0,10*ROW('Water Data'!C158))),BU164="Yes"),OFFSET('Water Data'!$C$10,0,10*ROW('Water Data'!C158)),IF(AND(ISNUMBER(OFFSET('Water Data'!$C$10,0,10*ROW('Water Data'!C158))),BU164="No",ISNUMBER(OFFSET('Water Data'!$C$10,0,10*ROW('Water Data'!C158)))),CONCATENATE("[",ROUND(OFFSET('Water Data'!$C$10,0,10*ROW('Water Data'!C158)),0),"]"),IF(AND(ISNUMBER(OFFSET('Water Data'!$C$10,0,10*ROW('Water Data'!C158))),BU164="",ISNUMBER(OFFSET('Water Data'!$C$10,0,10*ROW('Water Data'!C158)))),OFFSET('Water Data'!$C$10,0,10*ROW('Water Data'!C158)),NA())))</f>
        <v>#N/A</v>
      </c>
      <c r="G164" s="252" t="e">
        <f ca="true">+IF(AND(ISNUMBER(OFFSET('Water Data'!$D$5,0,10*ROW('Water Data'!D158))),BV164="Yes"),100-OFFSET('Water Data'!$D$5,0,10*ROW('Water Data'!D158)),IF(AND(ISNUMBER(OFFSET('Water Data'!$D$5,0,10*ROW('Water Data'!D158))),BV164="No",ISNUMBER(OFFSET('Water Data'!$D$5,0,10*ROW('Water Data'!D158)))),CONCATENATE("[",ROUND(100-OFFSET('Water Data'!$D$5,0,10*ROW('Water Data'!D158)),0),"]"),IF(AND(ISNUMBER(OFFSET('Water Data'!$D$5,0,10*ROW('Water Data'!D158))),BV164="",ISNUMBER(OFFSET('Water Data'!$D$5,0,10*ROW('Water Data'!D158)))),100-OFFSET('Water Data'!$D$5,0,10*ROW('Water Data'!D158)),NA())))</f>
        <v>#N/A</v>
      </c>
      <c r="H164" s="252" t="e">
        <f ca="true">+IF(AND(ISNUMBER(OFFSET('Water Data'!$D$7,0,10*ROW('Water Data'!D158))),BW164="Yes"),OFFSET('Water Data'!$D$7,0,10*ROW('Water Data'!D158)),IF(AND(ISNUMBER(OFFSET('Water Data'!$D$7,0,10*ROW('Water Data'!D158))),BW164="No",ISNUMBER(OFFSET('Water Data'!$D$7,0,10*ROW('Water Data'!D158)))),CONCATENATE("[",ROUND(OFFSET('Water Data'!$C$7,0,10*ROW('Water Data'!D158)),0),"]"),IF(AND(ISNUMBER(OFFSET('Water Data'!$D$7,0,10*ROW('Water Data'!D158))),BW164="",ISNUMBER(OFFSET('Water Data'!$D$7,0,10*ROW('Water Data'!D158)))),OFFSET('Water Data'!$D$7,0,10*ROW('Water Data'!D158)),NA())))</f>
        <v>#N/A</v>
      </c>
      <c r="I164" s="252" t="e">
        <f ca="true">+IF(AND(ISNUMBER(OFFSET('Water Data'!$D$10,0,10*ROW('Water Data'!D158))),BX164="Yes"),OFFSET('Water Data'!$D$10,0,10*ROW('Water Data'!D158)),IF(AND(ISNUMBER(OFFSET('Water Data'!$D$10,0,10*ROW('Water Data'!D158))),BX164="No",ISNUMBER(OFFSET('Water Data'!$D$10,0,10*ROW('Water Data'!D158)))),CONCATENATE("[",ROUND(OFFSET('Water Data'!$D$10,0,10*ROW('Water Data'!D158)),0),"]"),IF(AND(ISNUMBER(OFFSET('Water Data'!$D$10,0,10*ROW('Water Data'!D158))),BX164="",ISNUMBER(OFFSET('Water Data'!$D$10,0,10*ROW('Water Data'!D158)))),OFFSET('Water Data'!$D$10,0,10*ROW('Water Data'!D158)),NA())))</f>
        <v>#N/A</v>
      </c>
      <c r="J164" s="252" t="e">
        <f ca="true">+IF(AND(ISNUMBER(OFFSET('Water Data'!$E$5,0,10*ROW('Water Data'!E158))),BY164="Yes"),100-OFFSET('Water Data'!$E$5,0,10*ROW('Water Data'!E158)),IF(AND(ISNUMBER(OFFSET('Water Data'!$E$5,0,10*ROW('Water Data'!E158))),BY164="No",ISNUMBER(OFFSET('Water Data'!$E$5,0,10*ROW('Water Data'!E158)))),CONCATENATE("[",ROUND(100-OFFSET('Water Data'!$E$5,0,10*ROW('Water Data'!E158)),0),"]"),IF(AND(ISNUMBER(OFFSET('Water Data'!$E$5,0,10*ROW('Water Data'!E158))),BY164="",ISNUMBER(OFFSET('Water Data'!$E$5,0,10*ROW('Water Data'!E158)))),100-OFFSET('Water Data'!$E$5,0,10*ROW('Water Data'!E158)),NA())))</f>
        <v>#N/A</v>
      </c>
      <c r="K164" s="252" t="e">
        <f ca="true">+IF(AND(ISNUMBER(OFFSET('Water Data'!$E$7,0,10*ROW('Water Data'!E158))),BZ164="Yes"),OFFSET('Water Data'!$E$7,0,10*ROW('Water Data'!E158)),IF(AND(ISNUMBER(OFFSET('Water Data'!$E$7,0,10*ROW('Water Data'!E158))),BZ164="No",ISNUMBER(OFFSET('Water Data'!$E$7,0,10*ROW('Water Data'!E158)))),CONCATENATE("[",ROUND(OFFSET('Water Data'!$E$7,0,10*ROW('Water Data'!E158)),0),"]"),IF(AND(ISNUMBER(OFFSET('Water Data'!$E$7,0,10*ROW('Water Data'!E158))),BZ164="",ISNUMBER(OFFSET('Water Data'!$E$7,0,10*ROW('Water Data'!E158)))),OFFSET('Water Data'!$E$7,0,10*ROW('Water Data'!E158)),NA())))</f>
        <v>#N/A</v>
      </c>
      <c r="L164" s="252" t="e">
        <f ca="true">+IF(AND(ISNUMBER(OFFSET('Water Data'!$E$10,0,10*ROW('Water Data'!E158))),CA164="Yes"),OFFSET('Water Data'!$E$10,0,10*ROW('Water Data'!E158)),IF(AND(ISNUMBER(OFFSET('Water Data'!$E$10,0,10*ROW('Water Data'!E158))),CA164="No",ISNUMBER(OFFSET('Water Data'!$E$10,0,10*ROW('Water Data'!E158)))),CONCATENATE("[",ROUND(OFFSET('Water Data'!$E$10,0,10*ROW('Water Data'!E158)),0),"]"),IF(AND(ISNUMBER(OFFSET('Water Data'!$E$10,0,10*ROW('Water Data'!E158))),CA164="",ISNUMBER(OFFSET('Water Data'!$E$10,0,10*ROW('Water Data'!E158)))),OFFSET('Water Data'!$E$10,0,10*ROW('Water Data'!E158)),NA())))</f>
        <v>#N/A</v>
      </c>
      <c r="M164" s="252" t="e">
        <f ca="true">+IF(AND(ISNUMBER(OFFSET('Water Data'!$F$5,0,10*ROW('Water Data'!F158))),CB164="Yes"),100-OFFSET('Water Data'!$F$5,0,10*ROW('Water Data'!F158)),IF(AND(ISNUMBER(OFFSET('Water Data'!$F$5,0,10*ROW('Water Data'!F158))),CB164="No",ISNUMBER(OFFSET('Water Data'!$F$5,0,10*ROW('Water Data'!F158)))),CONCATENATE("[",ROUND(100-OFFSET('Water Data'!$F$5,0,10*ROW('Water Data'!F158)),0),"]"),IF(AND(ISNUMBER(OFFSET('Water Data'!$F$5,0,10*ROW('Water Data'!F158))),CB164="",ISNUMBER(OFFSET('Water Data'!$F$5,0,10*ROW('Water Data'!F158)))),100-OFFSET('Water Data'!$F$5,0,10*ROW('Water Data'!F158)),NA())))</f>
        <v>#N/A</v>
      </c>
      <c r="N164" s="252" t="e">
        <f ca="true">+IF(AND(ISNUMBER(OFFSET('Water Data'!$F$7,0,10*ROW('Water Data'!F158))),CC164="Yes"),OFFSET('Water Data'!$F$7,0,10*ROW('Water Data'!F158)),IF(AND(ISNUMBER(OFFSET('Water Data'!$F$7,0,10*ROW('Water Data'!F158))),CC164="No",ISNUMBER(OFFSET('Water Data'!$F$7,0,10*ROW('Water Data'!F158)))),CONCATENATE("[",ROUND(OFFSET('Water Data'!$F$7,0,10*ROW('Water Data'!F158)),0),"]"),IF(AND(ISNUMBER(OFFSET('Water Data'!$F$7,0,10*ROW('Water Data'!F158))),CC164="",ISNUMBER(OFFSET('Water Data'!$F$7,0,10*ROW('Water Data'!F158)))),OFFSET('Water Data'!$F$7,0,10*ROW('Water Data'!F158)),NA())))</f>
        <v>#N/A</v>
      </c>
      <c r="O164" s="252" t="e">
        <f ca="true">+IF(AND(ISNUMBER(OFFSET('Water Data'!$F$10,0,10*ROW('Water Data'!F158))),CD164="Yes"),OFFSET('Water Data'!$F$10,0,10*ROW('Water Data'!F158)),IF(AND(ISNUMBER(OFFSET('Water Data'!$F$10,0,10*ROW('Water Data'!F158))),CD164="No",ISNUMBER(OFFSET('Water Data'!$F$10,0,10*ROW('Water Data'!F158)))),CONCATENATE("[",ROUND(OFFSET('Water Data'!$F$10,0,10*ROW('Water Data'!F158)),0),"]"),IF(AND(ISNUMBER(OFFSET('Water Data'!$F$10,0,10*ROW('Water Data'!F158))),CD164="",ISNUMBER(OFFSET('Water Data'!$F$10,0,10*ROW('Water Data'!F158)))),OFFSET('Water Data'!$F$10,0,10*ROW('Water Data'!F158)),NA())))</f>
        <v>#N/A</v>
      </c>
      <c r="P164" s="252" t="e">
        <f ca="true">+IF(AND(ISNUMBER(OFFSET('Water Data'!$G$5,0,10*ROW('Water Data'!G158))),CE164="Yes"),100-OFFSET('Water Data'!$G$5,0,10*ROW('Water Data'!G158)),IF(AND(ISNUMBER(OFFSET('Water Data'!$G$5,0,10*ROW('Water Data'!G158))),CE164="No",ISNUMBER(OFFSET('Water Data'!$G$5,0,10*ROW('Water Data'!G158)))),CONCATENATE("[",ROUND(100-OFFSET('Water Data'!$G$5,0,10*ROW('Water Data'!G158)),0),"]"),IF(AND(ISNUMBER(OFFSET('Water Data'!$G$5,0,10*ROW('Water Data'!G158))),CE164="",ISNUMBER(OFFSET('Water Data'!$G$5,0,10*ROW('Water Data'!G158)))),100-OFFSET('Water Data'!$G$5,0,10*ROW('Water Data'!G158)),NA())))</f>
        <v>#N/A</v>
      </c>
      <c r="Q164" s="252" t="e">
        <f ca="true">+IF(AND(ISNUMBER(OFFSET('Water Data'!$G$7,0,10*ROW('Water Data'!G158))),CF164="Yes"),OFFSET('Water Data'!$G$7,0,10*ROW('Water Data'!G158)),IF(AND(ISNUMBER(OFFSET('Water Data'!$G$7,0,10*ROW('Water Data'!G158))),CF164="No",ISNUMBER(OFFSET('Water Data'!$G$7,0,10*ROW('Water Data'!G158)))),CONCATENATE("[",ROUND(OFFSET('Water Data'!$G$7,0,10*ROW('Water Data'!G158)),0),"]"),IF(AND(ISNUMBER(OFFSET('Water Data'!$G$7,0,10*ROW('Water Data'!G158))),CF164="",ISNUMBER(OFFSET('Water Data'!$G$7,0,10*ROW('Water Data'!G158)))),OFFSET('Water Data'!$G$7,0,10*ROW('Water Data'!G158)),NA())))</f>
        <v>#N/A</v>
      </c>
      <c r="R164" s="252" t="e">
        <f ca="true">+IF(AND(ISNUMBER(OFFSET('Water Data'!$G$10,0,10*ROW('Water Data'!G158))),CG164="Yes"),OFFSET('Water Data'!$G$10,0,10*ROW('Water Data'!G158)),IF(AND(ISNUMBER(OFFSET('Water Data'!$G$10,0,10*ROW('Water Data'!G158))),CG164="No",ISNUMBER(OFFSET('Water Data'!$G$10,0,10*ROW('Water Data'!G158)))),CONCATENATE("[",ROUND(OFFSET('Water Data'!$G$10,0,10*ROW('Water Data'!G158)),0),"]"),IF(AND(ISNUMBER(OFFSET('Water Data'!$G$10,0,10*ROW('Water Data'!G158))),CG164="",ISNUMBER(OFFSET('Water Data'!$G$10,0,10*ROW('Water Data'!G158)))),OFFSET('Water Data'!$G$10,0,10*ROW('Water Data'!G158)),NA())))</f>
        <v>#N/A</v>
      </c>
      <c r="S164" s="252" t="e">
        <f ca="true">+IF(AND(ISNUMBER(OFFSET('Water Data'!$H$5,0,10*ROW('Water Data'!H158))),CH164="Yes"),100-OFFSET('Water Data'!$H$5,0,10*ROW('Water Data'!H158)),IF(AND(ISNUMBER(OFFSET('Water Data'!$H$5,0,10*ROW('Water Data'!H158))),CH164="No",ISNUMBER(OFFSET('Water Data'!$H$5,0,10*ROW('Water Data'!H158)))),CONCATENATE("[",ROUND(100-OFFSET('Water Data'!$H$5,0,10*ROW('Water Data'!H158)),0),"]"),IF(AND(ISNUMBER(OFFSET('Water Data'!$H$5,0,10*ROW('Water Data'!H158))),CH164="",ISNUMBER(OFFSET('Water Data'!$H$5,0,10*ROW('Water Data'!H158)))),100-OFFSET('Water Data'!$H$5,0,10*ROW('Water Data'!H158)),NA())))</f>
        <v>#N/A</v>
      </c>
      <c r="T164" s="252" t="e">
        <f ca="true">+IF(AND(ISNUMBER(OFFSET('Water Data'!$H$7,0,10*ROW('Water Data'!H158))),CI164="Yes"),OFFSET('Water Data'!$H$7,0,10*ROW('Water Data'!H158)),IF(AND(ISNUMBER(OFFSET('Water Data'!$H$7,0,10*ROW('Water Data'!H158))),CI164="No",ISNUMBER(OFFSET('Water Data'!$H$7,0,10*ROW('Water Data'!H158)))),CONCATENATE("[",ROUND(OFFSET('Water Data'!$H$7,0,10*ROW('Water Data'!H158)),0),"]"),IF(AND(ISNUMBER(OFFSET('Water Data'!$H$7,0,10*ROW('Water Data'!H158))),CI164="",ISNUMBER(OFFSET('Water Data'!$H$7,0,10*ROW('Water Data'!H158)))),OFFSET('Water Data'!$H$7,0,10*ROW('Water Data'!H158)),NA())))</f>
        <v>#N/A</v>
      </c>
      <c r="U164" s="252" t="e">
        <f ca="true">+IF(AND(ISNUMBER(OFFSET('Water Data'!$H$10,0,10*ROW('Water Data'!H158))),CJ164="Yes"),OFFSET('Water Data'!$H$10,0,10*ROW('Water Data'!H158)),IF(AND(ISNUMBER(OFFSET('Water Data'!$H$10,0,10*ROW('Water Data'!H158))),CJ164="No",ISNUMBER(OFFSET('Water Data'!$H$10,0,10*ROW('Water Data'!H158)))),CONCATENATE("[",ROUND(OFFSET('Water Data'!$H$10,0,10*ROW('Water Data'!H158)),0),"]"),IF(AND(ISNUMBER(OFFSET('Water Data'!$H$10,0,10*ROW('Water Data'!H158))),CJ164="",ISNUMBER(OFFSET('Water Data'!$H$10,0,10*ROW('Water Data'!H158)))),OFFSET('Water Data'!$H$10,0,10*ROW('Water Data'!H158)),NA())))</f>
        <v>#N/A</v>
      </c>
      <c r="V164" s="253" t="e">
        <f ca="true">+IF(AND(ISNUMBER(OFFSET('Sanitation Data'!$C$5,0,10*ROW('Sanitation Data'!C158))),CK164="Yes"),100-OFFSET('Sanitation Data'!$C$5,0,10*ROW('Sanitation Data'!C158)),IF(AND(ISNUMBER(OFFSET('Sanitation Data'!$C$5,0,10*ROW('Sanitation Data'!C158))),CK164="No",ISNUMBER(OFFSET('Sanitation Data'!$C$5,0,10*ROW('Sanitation Data'!C158)))),CONCATENATE("[",ROUND(100-OFFSET('Sanitation Data'!$C$5,0,10*ROW('Sanitation Data'!C158)),0),"]"),IF(AND(ISNUMBER(OFFSET('Sanitation Data'!$C$5,0,10*ROW('Sanitation Data'!C158))),CK164="",ISNUMBER(OFFSET('Sanitation Data'!$C$5,0,10*ROW('Sanitation Data'!C158)))),100-OFFSET('Sanitation Data'!$C$5,0,10*ROW('Sanitation Data'!C158)),NA())))</f>
        <v>#N/A</v>
      </c>
      <c r="W164" s="253" t="e">
        <f ca="true">+IF(AND(ISNUMBER(OFFSET('Sanitation Data'!$C$7,0,10*ROW('Sanitation Data'!C158))),CL164="Yes"),OFFSET('Sanitation Data'!$C$7,0,10*ROW('Sanitation Data'!C158)),IF(AND(ISNUMBER(OFFSET('Sanitation Data'!$C$7,0,10*ROW('Sanitation Data'!C158))),CL164="No",ISNUMBER(OFFSET('Sanitation Data'!$C$7,0,10*ROW('Sanitation Data'!C158)))),CONCATENATE("[",ROUND(OFFSET('Sanitation Data'!$C$7,0,10*ROW('Sanitation Data'!C158)),0),"]"),IF(AND(ISNUMBER(OFFSET('Sanitation Data'!$C$7,0,10*ROW('Sanitation Data'!C158))),CL164="",ISNUMBER(OFFSET('Sanitation Data'!$C$7,0,10*ROW('Sanitation Data'!C158)))),OFFSET('Sanitation Data'!$C$7,0,10*ROW('Sanitation Data'!C158)),NA())))</f>
        <v>#N/A</v>
      </c>
      <c r="X164" s="253" t="e">
        <f ca="true">+IF(AND(ISNUMBER(OFFSET('Sanitation Data'!$C$11,0,10*ROW('Sanitation Data'!C158))),CM164="Yes"),OFFSET('Sanitation Data'!$C$11,0,10*ROW('Sanitation Data'!C158)),IF(AND(ISNUMBER(OFFSET('Sanitation Data'!$C$11,0,10*ROW('Sanitation Data'!C158))),CM164="No",ISNUMBER(OFFSET('Sanitation Data'!$C$11,0,10*ROW('Sanitation Data'!C158)))),CONCATENATE("[",ROUND(OFFSET('Sanitation Data'!$C$11,0,10*ROW('Sanitation Data'!C158)),0),"]"),IF(AND(ISNUMBER(OFFSET('Sanitation Data'!$C$11,0,10*ROW('Sanitation Data'!C158))),CM164="",ISNUMBER(OFFSET('Sanitation Data'!$C$11,0,10*ROW('Sanitation Data'!C158)))),OFFSET('Sanitation Data'!$C$11,0,10*ROW('Sanitation Data'!C158)),NA())))</f>
        <v>#N/A</v>
      </c>
      <c r="Y164" s="253" t="e">
        <f ca="true">+IF(AND(ISNUMBER(OFFSET('Sanitation Data'!$C$12,0,10*ROW('Sanitation Data'!C158))),CN164="Yes"),OFFSET('Sanitation Data'!$C$12,0,10*ROW('Sanitation Data'!C158)),IF(AND(ISNUMBER(OFFSET('Sanitation Data'!$C$12,0,10*ROW('Sanitation Data'!C158))),CN164="No",ISNUMBER(OFFSET('Sanitation Data'!$C$12,0,10*ROW('Sanitation Data'!C158)))),CONCATENATE("[",ROUND(OFFSET('Sanitation Data'!$C$12,0,10*ROW('Sanitation Data'!C158)),0),"]"),IF(AND(ISNUMBER(OFFSET('Sanitation Data'!$C$12,0,10*ROW('Sanitation Data'!C158))),CN164="",ISNUMBER(OFFSET('Sanitation Data'!$C$12,0,10*ROW('Sanitation Data'!C158)))),OFFSET('Sanitation Data'!$C$12,0,10*ROW('Sanitation Data'!C158)),NA())))</f>
        <v>#N/A</v>
      </c>
      <c r="Z164" s="253" t="e">
        <f ca="true">+IF(AND(ISNUMBER(OFFSET('Sanitation Data'!$C$13,0,10*ROW('Sanitation Data'!C158))),CO164="Yes"),OFFSET('Sanitation Data'!$C$13,0,10*ROW('Sanitation Data'!C158)),IF(AND(ISNUMBER(OFFSET('Sanitation Data'!$C$13,0,10*ROW('Sanitation Data'!C158))),CO164="No",ISNUMBER(OFFSET('Sanitation Data'!$C$13,0,10*ROW('Sanitation Data'!C158)))),CONCATENATE("[",ROUND(OFFSET('Sanitation Data'!$C$13,0,10*ROW('Sanitation Data'!C158)),0),"]"),IF(AND(ISNUMBER(OFFSET('Sanitation Data'!$C$13,0,10*ROW('Sanitation Data'!C158))),CO164="",ISNUMBER(OFFSET('Sanitation Data'!$C$13,0,10*ROW('Sanitation Data'!C158)))),OFFSET('Sanitation Data'!$C$13,0,10*ROW('Sanitation Data'!C158)),NA())))</f>
        <v>#N/A</v>
      </c>
      <c r="AA164" s="253" t="e">
        <f ca="true">+IF(AND(ISNUMBER(OFFSET('Sanitation Data'!$D$5,0,10*ROW('Sanitation Data'!D158))),CP164="Yes"),100-OFFSET('Sanitation Data'!$D$5,0,10*ROW('Sanitation Data'!D158)),IF(AND(ISNUMBER(OFFSET('Sanitation Data'!$D$5,0,10*ROW('Sanitation Data'!D158))),CP164="No",ISNUMBER(OFFSET('Sanitation Data'!$D$5,0,10*ROW('Sanitation Data'!D158)))),CONCATENATE("[",ROUND(100-OFFSET('Sanitation Data'!$D$5,0,10*ROW('Sanitation Data'!D158)),0),"]"),IF(AND(ISNUMBER(OFFSET('Sanitation Data'!$D$5,0,10*ROW('Sanitation Data'!D158))),CP164="",ISNUMBER(OFFSET('Sanitation Data'!$D$5,0,10*ROW('Sanitation Data'!D158)))),100-OFFSET('Sanitation Data'!$D$5,0,10*ROW('Sanitation Data'!D158)),NA())))</f>
        <v>#N/A</v>
      </c>
      <c r="AB164" s="253" t="e">
        <f ca="true">+IF(AND(ISNUMBER(OFFSET('Sanitation Data'!$D$7,0,10*ROW('Sanitation Data'!D158))),CQ164="Yes"),OFFSET('Sanitation Data'!$D$7,0,10*ROW('Sanitation Data'!G158)),IF(AND(ISNUMBER(OFFSET('Sanitation Data'!$D$7,0,10*ROW('Sanitation Data'!D158))),CQ164="No",ISNUMBER(OFFSET('Sanitation Data'!$D$7,0,10*ROW('Sanitation Data'!D158)))),CONCATENATE("[",ROUND(OFFSET('Sanitation Data'!$D$7,0,10*ROW('Sanitation Data'!D158)),0),"]"),IF(AND(ISNUMBER(OFFSET('Sanitation Data'!$D$7,0,10*ROW('Sanitation Data'!D158))),CQ164="",ISNUMBER(OFFSET('Sanitation Data'!$D$7,0,10*ROW('Sanitation Data'!D158)))),OFFSET('Sanitation Data'!$D$7,0,10*ROW('Sanitation Data'!D158)),NA())))</f>
        <v>#N/A</v>
      </c>
      <c r="AC164" s="253" t="e">
        <f ca="true">+IF(AND(ISNUMBER(OFFSET('Sanitation Data'!$D$11,0,10*ROW('Sanitation Data'!D158))),CR164="Yes"),OFFSET('Sanitation Data'!$D$11,0,10*ROW('Sanitation Data'!D158)),IF(AND(ISNUMBER(OFFSET('Sanitation Data'!$D$11,0,10*ROW('Sanitation Data'!D158))),CR164="No",ISNUMBER(OFFSET('Sanitation Data'!$D$11,0,10*ROW('Sanitation Data'!D158)))),CONCATENATE("[",ROUND(OFFSET('Sanitation Data'!$D$11,0,10*ROW('Sanitation Data'!D158)),0),"]"),IF(AND(ISNUMBER(OFFSET('Sanitation Data'!$D$11,0,10*ROW('Sanitation Data'!D158))),CR164="",ISNUMBER(OFFSET('Sanitation Data'!$D$11,0,10*ROW('Sanitation Data'!D158)))),OFFSET('Sanitation Data'!$D$11,0,10*ROW('Sanitation Data'!D158)),NA())))</f>
        <v>#N/A</v>
      </c>
      <c r="AD164" s="253" t="e">
        <f ca="true">+IF(AND(ISNUMBER(OFFSET('Sanitation Data'!$D$12,0,10*ROW('Sanitation Data'!D158))),CS164="Yes"),OFFSET('Sanitation Data'!$D$12,0,10*ROW('Sanitation Data'!D158)),IF(AND(ISNUMBER(OFFSET('Sanitation Data'!$D$12,0,10*ROW('Sanitation Data'!D158))),CS164="No",ISNUMBER(OFFSET('Sanitation Data'!$D$12,0,10*ROW('Sanitation Data'!D158)))),CONCATENATE("[",ROUND(OFFSET('Sanitation Data'!$D$12,0,10*ROW('Sanitation Data'!D158)),0),"]"),IF(AND(ISNUMBER(OFFSET('Sanitation Data'!$D$12,0,10*ROW('Sanitation Data'!D158))),CS164="",ISNUMBER(OFFSET('Sanitation Data'!$D$12,0,10*ROW('Sanitation Data'!D158)))),OFFSET('Sanitation Data'!$D$12,0,10*ROW('Sanitation Data'!D158)),NA())))</f>
        <v>#N/A</v>
      </c>
      <c r="AE164" s="253" t="e">
        <f ca="true">+IF(AND(ISNUMBER(OFFSET('Sanitation Data'!$D$13,0,10*ROW('Sanitation Data'!D158))),CT164="Yes"),OFFSET('Sanitation Data'!$D$13,0,10*ROW('Sanitation Data'!D158)),IF(AND(ISNUMBER(OFFSET('Sanitation Data'!$D$13,0,10*ROW('Sanitation Data'!D158))),CT164="No",ISNUMBER(OFFSET('Sanitation Data'!$D$13,0,10*ROW('Sanitation Data'!D158)))),CONCATENATE("[",ROUND(OFFSET('Sanitation Data'!$D$13,0,10*ROW('Sanitation Data'!D158)),0),"]"),IF(AND(ISNUMBER(OFFSET('Sanitation Data'!$D$13,0,10*ROW('Sanitation Data'!D158))),CT164="",ISNUMBER(OFFSET('Sanitation Data'!$D$13,0,10*ROW('Sanitation Data'!D158)))),OFFSET('Sanitation Data'!$D$13,0,10*ROW('Sanitation Data'!D158)),NA())))</f>
        <v>#N/A</v>
      </c>
      <c r="AF164" s="253" t="e">
        <f ca="true">+IF(AND(ISNUMBER(OFFSET('Sanitation Data'!$E$5,0,10*ROW('Sanitation Data'!E158))),CU164="Yes"),100-OFFSET('Sanitation Data'!$E$5,0,10*ROW('Sanitation Data'!E158)),IF(AND(ISNUMBER(OFFSET('Sanitation Data'!$E$5,0,10*ROW('Sanitation Data'!E158))),CU164="No",ISNUMBER(OFFSET('Sanitation Data'!$E$5,0,10*ROW('Sanitation Data'!E158)))),CONCATENATE("[",ROUND(100-OFFSET('Sanitation Data'!$E$5,0,10*ROW('Sanitation Data'!E158)),0),"]"),IF(AND(ISNUMBER(OFFSET('Sanitation Data'!$E$5,0,10*ROW('Sanitation Data'!E158))),CU164="",ISNUMBER(OFFSET('Sanitation Data'!$E$5,0,10*ROW('Sanitation Data'!E158)))),100-OFFSET('Sanitation Data'!$E$5,0,10*ROW('Sanitation Data'!E158)),NA())))</f>
        <v>#N/A</v>
      </c>
      <c r="AG164" s="253" t="e">
        <f ca="true">+IF(AND(ISNUMBER(OFFSET('Sanitation Data'!$E$7,0,10*ROW('Sanitation Data'!E158))),CV164="Yes"),OFFSET('Sanitation Data'!$E$7,0,10*ROW('Sanitation Data'!E158)),IF(AND(ISNUMBER(OFFSET('Sanitation Data'!$E$7,0,10*ROW('Sanitation Data'!E158))),CV164="No",ISNUMBER(OFFSET('Sanitation Data'!$E$7,0,10*ROW('Sanitation Data'!E158)))),CONCATENATE("[",ROUND(OFFSET('Sanitation Data'!$E$7,0,10*ROW('Sanitation Data'!E158)),0),"]"),IF(AND(ISNUMBER(OFFSET('Sanitation Data'!$E$7,0,10*ROW('Sanitation Data'!E158))),CV164="",ISNUMBER(OFFSET('Sanitation Data'!$E$7,0,10*ROW('Sanitation Data'!E158)))),OFFSET('Sanitation Data'!$E$7,0,10*ROW('Sanitation Data'!E158)),NA())))</f>
        <v>#N/A</v>
      </c>
      <c r="AH164" s="253" t="e">
        <f ca="true">+IF(AND(ISNUMBER(OFFSET('Sanitation Data'!$E$11,0,10*ROW('Sanitation Data'!E158))),CW164="Yes"),OFFSET('Sanitation Data'!$E$11,0,10*ROW('Sanitation Data'!E158)),IF(AND(ISNUMBER(OFFSET('Sanitation Data'!$E$11,0,10*ROW('Sanitation Data'!E158))),CW164="No",ISNUMBER(OFFSET('Sanitation Data'!$E$11,0,10*ROW('Sanitation Data'!E158)))),CONCATENATE("[",ROUND(OFFSET('Sanitation Data'!$E$11,0,10*ROW('Sanitation Data'!E158)),0),"]"),IF(AND(ISNUMBER(OFFSET('Sanitation Data'!$E$11,0,10*ROW('Sanitation Data'!E158))),CW164="",ISNUMBER(OFFSET('Sanitation Data'!$E$11,0,10*ROW('Sanitation Data'!E158)))),OFFSET('Sanitation Data'!$E$11,0,10*ROW('Sanitation Data'!E158)),NA())))</f>
        <v>#N/A</v>
      </c>
      <c r="AI164" s="253" t="e">
        <f ca="true">+IF(AND(ISNUMBER(OFFSET('Sanitation Data'!$E$12,0,10*ROW('Sanitation Data'!E158))),CX164="Yes"),OFFSET('Sanitation Data'!$E$12,0,10*ROW('Sanitation Data'!E158)),IF(AND(ISNUMBER(OFFSET('Sanitation Data'!$E$12,0,10*ROW('Sanitation Data'!E158))),CX164="No",ISNUMBER(OFFSET('Sanitation Data'!$E$12,0,10*ROW('Sanitation Data'!E158)))),CONCATENATE("[",ROUND(OFFSET('Sanitation Data'!$E$12,0,10*ROW('Sanitation Data'!E158)),0),"]"),IF(AND(ISNUMBER(OFFSET('Sanitation Data'!$E$12,0,10*ROW('Sanitation Data'!E158))),CX164="",ISNUMBER(OFFSET('Sanitation Data'!$E$12,0,10*ROW('Sanitation Data'!E158)))),OFFSET('Sanitation Data'!$E$12,0,10*ROW('Sanitation Data'!E158)),NA())))</f>
        <v>#N/A</v>
      </c>
      <c r="AJ164" s="253" t="e">
        <f ca="true">+IF(AND(ISNUMBER(OFFSET('Sanitation Data'!$E$13,0,10*ROW('Sanitation Data'!E158))),CY164="Yes"),OFFSET('Sanitation Data'!$E$13,0,10*ROW('Sanitation Data'!E158)),IF(AND(ISNUMBER(OFFSET('Sanitation Data'!$E$13,0,10*ROW('Sanitation Data'!E158))),CY164="No",ISNUMBER(OFFSET('Sanitation Data'!$E$13,0,10*ROW('Sanitation Data'!E158)))),CONCATENATE("[",ROUND(OFFSET('Sanitation Data'!$E$13,0,10*ROW('Sanitation Data'!E158)),0),"]"),IF(AND(ISNUMBER(OFFSET('Sanitation Data'!$E$13,0,10*ROW('Sanitation Data'!E158))),CY164="",ISNUMBER(OFFSET('Sanitation Data'!$E$13,0,10*ROW('Sanitation Data'!E158)))),OFFSET('Sanitation Data'!$E$13,0,10*ROW('Sanitation Data'!E158)),NA())))</f>
        <v>#N/A</v>
      </c>
      <c r="AK164" s="253" t="e">
        <f ca="true">+IF(AND(ISNUMBER(OFFSET('Sanitation Data'!$F$5,0,10*ROW('Sanitation Data'!F158))),CZ164="Yes"),100-OFFSET('Sanitation Data'!$F$5,0,10*ROW('Sanitation Data'!F158)),IF(AND(ISNUMBER(OFFSET('Sanitation Data'!$F$5,0,10*ROW('Sanitation Data'!F158))),CZ164="No",ISNUMBER(OFFSET('Sanitation Data'!$F$5,0,10*ROW('Sanitation Data'!F158)))),CONCATENATE("[",ROUND(100-OFFSET('Sanitation Data'!$F$5,0,10*ROW('Sanitation Data'!F158)),0),"]"),IF(AND(ISNUMBER(OFFSET('Sanitation Data'!$F$5,0,10*ROW('Sanitation Data'!F158))),CZ164="",ISNUMBER(OFFSET('Sanitation Data'!$F$5,0,10*ROW('Sanitation Data'!F158)))),100-OFFSET('Sanitation Data'!$F$5,0,10*ROW('Sanitation Data'!F158)),NA())))</f>
        <v>#N/A</v>
      </c>
      <c r="AL164" s="253" t="e">
        <f ca="true">+IF(AND(ISNUMBER(OFFSET('Sanitation Data'!$F$7,0,10*ROW('Sanitation Data'!F158))),DA164="Yes"),OFFSET('Sanitation Data'!$F$7,0,10*ROW('Sanitation Data'!F158)),IF(AND(ISNUMBER(OFFSET('Sanitation Data'!$F$7,0,10*ROW('Sanitation Data'!F158))),DA164="No",ISNUMBER(OFFSET('Sanitation Data'!$F$7,0,10*ROW('Sanitation Data'!F158)))),CONCATENATE("[",ROUND(OFFSET('Sanitation Data'!$F$7,0,10*ROW('Sanitation Data'!F158)),0),"]"),IF(AND(ISNUMBER(OFFSET('Sanitation Data'!$F$7,0,10*ROW('Sanitation Data'!F158))),DA164="",ISNUMBER(OFFSET('Sanitation Data'!$F$7,0,10*ROW('Sanitation Data'!F158)))),OFFSET('Sanitation Data'!$F$7,0,10*ROW('Sanitation Data'!F158)),NA())))</f>
        <v>#N/A</v>
      </c>
      <c r="AM164" s="253" t="e">
        <f ca="true">+IF(AND(ISNUMBER(OFFSET('Sanitation Data'!$F$11,0,10*ROW('Sanitation Data'!F158))),DB164="Yes"),OFFSET('Sanitation Data'!$F$11,0,10*ROW('Sanitation Data'!F158)),IF(AND(ISNUMBER(OFFSET('Sanitation Data'!$F$11,0,10*ROW('Sanitation Data'!F158))),DB164="No",ISNUMBER(OFFSET('Sanitation Data'!$F$11,0,10*ROW('Sanitation Data'!F158)))),CONCATENATE("[",ROUND(OFFSET('Sanitation Data'!$F$11,0,10*ROW('Sanitation Data'!F158)),0),"]"),IF(AND(ISNUMBER(OFFSET('Sanitation Data'!$F$11,0,10*ROW('Sanitation Data'!F158))),DB164="",ISNUMBER(OFFSET('Sanitation Data'!$F$11,0,10*ROW('Sanitation Data'!F158)))),OFFSET('Sanitation Data'!$F$11,0,10*ROW('Sanitation Data'!F158)),NA())))</f>
        <v>#N/A</v>
      </c>
      <c r="AN164" s="253" t="e">
        <f ca="true">+IF(AND(ISNUMBER(OFFSET('Sanitation Data'!$F$12,0,10*ROW('Sanitation Data'!F158))),DC164="Yes"),OFFSET('Sanitation Data'!$F$12,0,10*ROW('Sanitation Data'!F158)),IF(AND(ISNUMBER(OFFSET('Sanitation Data'!$F$12,0,10*ROW('Sanitation Data'!F158))),DC164="No",ISNUMBER(OFFSET('Sanitation Data'!$F$12,0,10*ROW('Sanitation Data'!F158)))),CONCATENATE("[",ROUND(OFFSET('Sanitation Data'!$F$12,0,10*ROW('Sanitation Data'!F158)),0),"]"),IF(AND(ISNUMBER(OFFSET('Sanitation Data'!$F$12,0,10*ROW('Sanitation Data'!F158))),DC164="",ISNUMBER(OFFSET('Sanitation Data'!$F$12,0,10*ROW('Sanitation Data'!F158)))),OFFSET('Sanitation Data'!$F$12,0,10*ROW('Sanitation Data'!F158)),NA())))</f>
        <v>#N/A</v>
      </c>
      <c r="AO164" s="253" t="e">
        <f ca="true">+IF(AND(ISNUMBER(OFFSET('Sanitation Data'!$F$13,0,10*ROW('Sanitation Data'!F158))),DD164="Yes"),OFFSET('Sanitation Data'!$F$13,0,10*ROW('Sanitation Data'!F158)),IF(AND(ISNUMBER(OFFSET('Sanitation Data'!$F$13,0,10*ROW('Sanitation Data'!F158))),DD164="No",ISNUMBER(OFFSET('Sanitation Data'!$F$13,0,10*ROW('Sanitation Data'!F158)))),CONCATENATE("[",ROUND(OFFSET('Sanitation Data'!$F$13,0,10*ROW('Sanitation Data'!F158)),0),"]"),IF(AND(ISNUMBER(OFFSET('Sanitation Data'!$F$13,0,10*ROW('Sanitation Data'!F158))),DD164="",ISNUMBER(OFFSET('Sanitation Data'!$F$13,0,10*ROW('Sanitation Data'!F158)))),OFFSET('Sanitation Data'!$F$13,0,10*ROW('Sanitation Data'!F158)),NA())))</f>
        <v>#N/A</v>
      </c>
      <c r="AP164" s="253" t="e">
        <f ca="true">+IF(AND(ISNUMBER(OFFSET('Sanitation Data'!$G$5,0,10*ROW('Sanitation Data'!G158))),DE164="Yes"),100-OFFSET('Sanitation Data'!$G$5,0,10*ROW('Sanitation Data'!G158)),IF(AND(ISNUMBER(OFFSET('Sanitation Data'!$G$5,0,10*ROW('Sanitation Data'!G158))),DE164="No",ISNUMBER(OFFSET('Sanitation Data'!$G$5,0,10*ROW('Sanitation Data'!G158)))),CONCATENATE("[",ROUND(100-OFFSET('Sanitation Data'!$G$5,0,10*ROW('Sanitation Data'!G158)),0),"]"),IF(AND(ISNUMBER(OFFSET('Sanitation Data'!$G$5,0,10*ROW('Sanitation Data'!G158))),DE164="",ISNUMBER(OFFSET('Sanitation Data'!$G$5,0,10*ROW('Sanitation Data'!G158)))),100-OFFSET('Sanitation Data'!$G$5,0,10*ROW('Sanitation Data'!G158)),NA())))</f>
        <v>#N/A</v>
      </c>
      <c r="AQ164" s="253" t="e">
        <f ca="true">+IF(AND(ISNUMBER(OFFSET('Sanitation Data'!$G$7,0,10*ROW('Sanitation Data'!G158))),DF164="Yes"),OFFSET('Sanitation Data'!$G$7,0,10*ROW('Sanitation Data'!G158)),IF(AND(ISNUMBER(OFFSET('Sanitation Data'!$G$7,0,10*ROW('Sanitation Data'!G158))),DF164="No",ISNUMBER(OFFSET('Sanitation Data'!$G$7,0,10*ROW('Sanitation Data'!G158)))),CONCATENATE("[",ROUND(OFFSET('Sanitation Data'!$G$7,0,10*ROW('Sanitation Data'!G158)),0),"]"),IF(AND(ISNUMBER(OFFSET('Sanitation Data'!$G$7,0,10*ROW('Sanitation Data'!G158))),DF164="",ISNUMBER(OFFSET('Sanitation Data'!$G$7,0,10*ROW('Sanitation Data'!G158)))),OFFSET('Sanitation Data'!$G$7,0,10*ROW('Sanitation Data'!G158)),NA())))</f>
        <v>#N/A</v>
      </c>
      <c r="AR164" s="253" t="e">
        <f ca="true">+IF(AND(ISNUMBER(OFFSET('Sanitation Data'!$G$11,0,10*ROW('Sanitation Data'!G158))),DG164="Yes"),OFFSET('Sanitation Data'!$G$11,0,10*ROW('Sanitation Data'!G158)),IF(AND(ISNUMBER(OFFSET('Sanitation Data'!$G$11,0,10*ROW('Sanitation Data'!G158))),DG164="No",ISNUMBER(OFFSET('Sanitation Data'!$G$11,0,10*ROW('Sanitation Data'!G158)))),CONCATENATE("[",ROUND(OFFSET('Sanitation Data'!$G$11,0,10*ROW('Sanitation Data'!G158)),0),"]"),IF(AND(ISNUMBER(OFFSET('Sanitation Data'!$G$11,0,10*ROW('Sanitation Data'!G158))),DG164="",ISNUMBER(OFFSET('Sanitation Data'!$G$11,0,10*ROW('Sanitation Data'!G158)))),OFFSET('Sanitation Data'!$G$11,0,10*ROW('Sanitation Data'!G158)),NA())))</f>
        <v>#N/A</v>
      </c>
      <c r="AS164" s="253" t="e">
        <f ca="true">+IF(AND(ISNUMBER(OFFSET('Sanitation Data'!$G$12,0,10*ROW('Sanitation Data'!G158))),DH164="Yes"),OFFSET('Sanitation Data'!$G$12,0,10*ROW('Sanitation Data'!G158)),IF(AND(ISNUMBER(OFFSET('Sanitation Data'!$G$12,0,10*ROW('Sanitation Data'!G158))),DH164="No",ISNUMBER(OFFSET('Sanitation Data'!$G$12,0,10*ROW('Sanitation Data'!G158)))),CONCATENATE("[",ROUND(OFFSET('Sanitation Data'!$G$12,0,10*ROW('Sanitation Data'!G158)),0),"]"),IF(AND(ISNUMBER(OFFSET('Sanitation Data'!$G$12,0,10*ROW('Sanitation Data'!G158))),DH164="",ISNUMBER(OFFSET('Sanitation Data'!$G$12,0,10*ROW('Sanitation Data'!G158)))),OFFSET('Sanitation Data'!$G$12,0,10*ROW('Sanitation Data'!G158)),NA())))</f>
        <v>#N/A</v>
      </c>
      <c r="AT164" s="253" t="e">
        <f ca="true">+IF(AND(ISNUMBER(OFFSET('Sanitation Data'!$G$13,0,10*ROW('Sanitation Data'!G158))),DI164="Yes"),OFFSET('Sanitation Data'!$G$13,0,10*ROW('Sanitation Data'!G158)),IF(AND(ISNUMBER(OFFSET('Sanitation Data'!$G$13,0,10*ROW('Sanitation Data'!G158))),DI164="No",ISNUMBER(OFFSET('Sanitation Data'!$G$13,0,10*ROW('Sanitation Data'!G158)))),CONCATENATE("[",ROUND(OFFSET('Sanitation Data'!$G$13,0,10*ROW('Sanitation Data'!G158)),0),"]"),IF(AND(ISNUMBER(OFFSET('Sanitation Data'!$G$13,0,10*ROW('Sanitation Data'!G158))),DI164="",ISNUMBER(OFFSET('Sanitation Data'!$G$13,0,10*ROW('Sanitation Data'!G158)))),OFFSET('Sanitation Data'!$G$13,0,10*ROW('Sanitation Data'!G158)),NA())))</f>
        <v>#N/A</v>
      </c>
      <c r="AU164" s="253" t="e">
        <f ca="true">+IF(AND(ISNUMBER(OFFSET('Sanitation Data'!$H$5,0,10*ROW('Sanitation Data'!H158))),DJ164="Yes"),100-OFFSET('Sanitation Data'!$H$5,0,10*ROW('Sanitation Data'!H158)),IF(AND(ISNUMBER(OFFSET('Sanitation Data'!$H$5,0,10*ROW('Sanitation Data'!H158))),DJ164="No",ISNUMBER(OFFSET('Sanitation Data'!$H$5,0,10*ROW('Sanitation Data'!H158)))),CONCATENATE("[",ROUND(100-OFFSET('Sanitation Data'!$H$5,0,10*ROW('Sanitation Data'!H158)),0),"]"),IF(AND(ISNUMBER(OFFSET('Sanitation Data'!$H$5,0,10*ROW('Sanitation Data'!H158))),DJ164="",ISNUMBER(OFFSET('Sanitation Data'!$H$5,0,10*ROW('Sanitation Data'!H158)))),100-OFFSET('Sanitation Data'!$H$5,0,10*ROW('Sanitation Data'!H158)),NA())))</f>
        <v>#N/A</v>
      </c>
      <c r="AV164" s="253" t="e">
        <f ca="true">+IF(AND(ISNUMBER(OFFSET('Sanitation Data'!$H$7,0,10*ROW('Sanitation Data'!H158))),DK164="Yes"),OFFSET('Sanitation Data'!$H$7,0,10*ROW('Sanitation Data'!H158)),IF(AND(ISNUMBER(OFFSET('Sanitation Data'!$H$7,0,10*ROW('Sanitation Data'!H158))),DK164="No",ISNUMBER(OFFSET('Sanitation Data'!$H$7,0,10*ROW('Sanitation Data'!H158)))),CONCATENATE("[",ROUND(OFFSET('Sanitation Data'!$H$7,0,10*ROW('Sanitation Data'!H158)),0),"]"),IF(AND(ISNUMBER(OFFSET('Sanitation Data'!$H$7,0,10*ROW('Sanitation Data'!H158))),DK164="",ISNUMBER(OFFSET('Sanitation Data'!$H$7,0,10*ROW('Sanitation Data'!H158)))),OFFSET('Sanitation Data'!$H$7,0,10*ROW('Sanitation Data'!H158)),NA())))</f>
        <v>#N/A</v>
      </c>
      <c r="AW164" s="253" t="e">
        <f ca="true">+IF(AND(ISNUMBER(OFFSET('Sanitation Data'!$H$11,0,10*ROW('Sanitation Data'!H158))),DL164="Yes"),OFFSET('Sanitation Data'!$H$11,0,10*ROW('Sanitation Data'!H158)),IF(AND(ISNUMBER(OFFSET('Sanitation Data'!$H$11,0,10*ROW('Sanitation Data'!H158))),DL164="No",ISNUMBER(OFFSET('Sanitation Data'!$H$11,0,10*ROW('Sanitation Data'!H158)))),CONCATENATE("[",ROUND(OFFSET('Sanitation Data'!$H$11,0,10*ROW('Sanitation Data'!H158)),0),"]"),IF(AND(ISNUMBER(OFFSET('Sanitation Data'!$H$11,0,10*ROW('Sanitation Data'!H158))),DL164="",ISNUMBER(OFFSET('Sanitation Data'!$H$11,0,10*ROW('Sanitation Data'!H158)))),OFFSET('Sanitation Data'!$H$11,0,10*ROW('Sanitation Data'!H158)),NA())))</f>
        <v>#N/A</v>
      </c>
      <c r="AX164" s="253" t="e">
        <f ca="true">+IF(AND(ISNUMBER(OFFSET('Sanitation Data'!$H$12,0,10*ROW('Sanitation Data'!H158))),DM164="Yes"),OFFSET('Sanitation Data'!$H$12,0,10*ROW('Sanitation Data'!H158)),IF(AND(ISNUMBER(OFFSET('Sanitation Data'!$H$12,0,10*ROW('Sanitation Data'!H158))),DM164="No",ISNUMBER(OFFSET('Sanitation Data'!$H$12,0,10*ROW('Sanitation Data'!H158)))),CONCATENATE("[",ROUND(OFFSET('Sanitation Data'!$H$12,0,10*ROW('Sanitation Data'!H158)),0),"]"),IF(AND(ISNUMBER(OFFSET('Sanitation Data'!$H$12,0,10*ROW('Sanitation Data'!H158))),DM164="",ISNUMBER(OFFSET('Sanitation Data'!$H$12,0,10*ROW('Sanitation Data'!H158)))),OFFSET('Sanitation Data'!$H$12,0,10*ROW('Sanitation Data'!H158)),NA())))</f>
        <v>#N/A</v>
      </c>
      <c r="AY164" s="253" t="e">
        <f ca="true">+IF(AND(ISNUMBER(OFFSET('Sanitation Data'!$H$13,0,10*ROW('Sanitation Data'!H158))),DN164="Yes"),OFFSET('Sanitation Data'!$H$13,0,10*ROW('Sanitation Data'!H158)),IF(AND(ISNUMBER(OFFSET('Sanitation Data'!$H$13,0,10*ROW('Sanitation Data'!H158))),DN164="No",ISNUMBER(OFFSET('Sanitation Data'!$H$13,0,10*ROW('Sanitation Data'!H158)))),CONCATENATE("[",ROUND(OFFSET('Sanitation Data'!$H$13,0,10*ROW('Sanitation Data'!H158)),0),"]"),IF(AND(ISNUMBER(OFFSET('Sanitation Data'!$H$13,0,10*ROW('Sanitation Data'!H158))),DN164="",ISNUMBER(OFFSET('Sanitation Data'!$H$13,0,10*ROW('Sanitation Data'!H158)))),OFFSET('Sanitation Data'!$H$13,0,10*ROW('Sanitation Data'!H158)),NA())))</f>
        <v>#N/A</v>
      </c>
      <c r="AZ164" s="254" t="e">
        <f ca="true">+IF(AND(ISNUMBER(OFFSET('Hygiene Data'!$C$6,0,10*ROW('Hygiene Data'!C158))),DO164="Yes"),OFFSET('Hygiene Data'!$C$6,0,10*ROW('Hygiene Data'!C158)),IF(AND(ISNUMBER(OFFSET('Hygiene Data'!$C$6,0,10*ROW('Hygiene Data'!C158))),DO164="No",ISNUMBER(OFFSET('Hygiene Data'!$C$6,0,10*ROW('Hygiene Data'!C158)))),CONCATENATE("[",ROUND(OFFSET('Hygiene Data'!$C$6,0,10*ROW('Hygiene Data'!C158)),0),"]"),IF(AND(ISNUMBER(OFFSET('Hygiene Data'!$C$6,0,10*ROW('Hygiene Data'!C158))),DO164="",ISNUMBER(OFFSET('Hygiene Data'!$C$6,0,10*ROW('Hygiene Data'!C158)))),OFFSET('Hygiene Data'!$C$6,0,10*ROW('Hygiene Data'!C158)),NA())))</f>
        <v>#N/A</v>
      </c>
      <c r="BA164" s="254" t="e">
        <f ca="true">+IF(AND(ISNUMBER(OFFSET('Hygiene Data'!$C$8,0,10*ROW('Hygiene Data'!C158))),DP164="Yes"),OFFSET('Hygiene Data'!$C$8,0,10*ROW('Hygiene Data'!C158)),IF(AND(ISNUMBER(OFFSET('Hygiene Data'!$C$8,0,10*ROW('Hygiene Data'!C158))),DP164="No",ISNUMBER(OFFSET('Hygiene Data'!$C$8,0,10*ROW('Hygiene Data'!C158)))),CONCATENATE("[",ROUND(OFFSET('Hygiene Data'!$C$8,0,10*ROW('Hygiene Data'!C158)),0),"]"),IF(AND(ISNUMBER(OFFSET('Hygiene Data'!$C$8,0,10*ROW('Hygiene Data'!C158))),DP164="",ISNUMBER(OFFSET('Hygiene Data'!$C$8,0,10*ROW('Hygiene Data'!C158)))),OFFSET('Hygiene Data'!$C$8,0,10*ROW('Hygiene Data'!C158)),NA())))</f>
        <v>#N/A</v>
      </c>
      <c r="BB164" s="254" t="e">
        <f ca="true">+IF(AND(ISNUMBER(OFFSET('Hygiene Data'!$C$10,0,10*ROW('Hygiene Data'!C158))),DQ164="Yes"),OFFSET('Hygiene Data'!$C$10,0,10*ROW('Hygiene Data'!C158)),IF(AND(ISNUMBER(OFFSET('Hygiene Data'!$C$10,0,10*ROW('Hygiene Data'!C158))),DQ164="No",ISNUMBER(OFFSET('Hygiene Data'!$C$10,0,10*ROW('Hygiene Data'!C158)))),CONCATENATE("[",ROUND(OFFSET('Hygiene Data'!$C$10,0,10*ROW('Hygiene Data'!C158)),0),"]"),IF(AND(ISNUMBER(OFFSET('Hygiene Data'!$C$10,0,10*ROW('Hygiene Data'!C158))),DQ164="",ISNUMBER(OFFSET('Hygiene Data'!$C$10,0,10*ROW('Hygiene Data'!C158)))),OFFSET('Hygiene Data'!$C$10,0,10*ROW('Hygiene Data'!C158)),NA())))</f>
        <v>#N/A</v>
      </c>
      <c r="BC164" s="254" t="e">
        <f ca="true">+IF(AND(ISNUMBER(OFFSET('Hygiene Data'!$D$6,0,10*ROW('Hygiene Data'!D158))),DR164="Yes"),OFFSET('Hygiene Data'!$D$6,0,10*ROW('Hygiene Data'!D158)),IF(AND(ISNUMBER(OFFSET('Hygiene Data'!$D$6,0,10*ROW('Hygiene Data'!D158))),DR164="No",ISNUMBER(OFFSET('Hygiene Data'!$D$6,0,10*ROW('Hygiene Data'!D158)))),CONCATENATE("[",ROUND(OFFSET('Hygiene Data'!$D$6,0,10*ROW('Hygiene Data'!D158)),0),"]"),IF(AND(ISNUMBER(OFFSET('Hygiene Data'!$D$6,0,10*ROW('Hygiene Data'!D158))),DR164="",ISNUMBER(OFFSET('Hygiene Data'!$D$6,0,10*ROW('Hygiene Data'!D158)))),OFFSET('Hygiene Data'!$D$6,0,10*ROW('Hygiene Data'!D158)),NA())))</f>
        <v>#N/A</v>
      </c>
      <c r="BD164" s="254" t="e">
        <f ca="true">+IF(AND(ISNUMBER(OFFSET('Hygiene Data'!$D$8,0,10*ROW('Hygiene Data'!D158))),DS164="Yes"),OFFSET('Hygiene Data'!$D$8,0,10*ROW('Hygiene Data'!D158)),IF(AND(ISNUMBER(OFFSET('Hygiene Data'!$D$8,0,10*ROW('Hygiene Data'!D158))),DS164="No",ISNUMBER(OFFSET('Hygiene Data'!$D$8,0,10*ROW('Hygiene Data'!D158)))),CONCATENATE("[",ROUND(OFFSET('Hygiene Data'!$D$8,0,10*ROW('Hygiene Data'!D158)),0),"]"),IF(AND(ISNUMBER(OFFSET('Hygiene Data'!$D$8,0,10*ROW('Hygiene Data'!D158))),DS164="",ISNUMBER(OFFSET('Hygiene Data'!$D$8,0,10*ROW('Hygiene Data'!D158)))),OFFSET('Hygiene Data'!$D$8,0,10*ROW('Hygiene Data'!D158)),NA())))</f>
        <v>#N/A</v>
      </c>
      <c r="BE164" s="254" t="e">
        <f ca="true">+IF(AND(ISNUMBER(OFFSET('Hygiene Data'!$D$10,0,10*ROW('Hygiene Data'!D158))),DT164="Yes"),OFFSET('Hygiene Data'!$D$10,0,10*ROW('Hygiene Data'!D158)),IF(AND(ISNUMBER(OFFSET('Hygiene Data'!$D$10,0,10*ROW('Hygiene Data'!D158))),DT164="No",ISNUMBER(OFFSET('Hygiene Data'!$D$10,0,10*ROW('Hygiene Data'!D158)))),CONCATENATE("[",ROUND(OFFSET('Hygiene Data'!$D$10,0,10*ROW('Hygiene Data'!D158)),0),"]"),IF(AND(ISNUMBER(OFFSET('Hygiene Data'!$D$10,0,10*ROW('Hygiene Data'!D158))),DT164="",ISNUMBER(OFFSET('Hygiene Data'!$D$10,0,10*ROW('Hygiene Data'!D158)))),OFFSET('Hygiene Data'!$D$10,0,10*ROW('Hygiene Data'!D158)),NA())))</f>
        <v>#N/A</v>
      </c>
      <c r="BF164" s="254" t="e">
        <f ca="true">+IF(AND(ISNUMBER(OFFSET('Hygiene Data'!$E$6,0,10*ROW('Hygiene Data'!E158))),DU164="Yes"),OFFSET('Hygiene Data'!$E$6,0,10*ROW('Hygiene Data'!E158)),IF(AND(ISNUMBER(OFFSET('Hygiene Data'!$E$6,0,10*ROW('Hygiene Data'!E158))),DU164="No",ISNUMBER(OFFSET('Hygiene Data'!$E$6,0,10*ROW('Hygiene Data'!E158)))),CONCATENATE("[",ROUND(OFFSET('Hygiene Data'!$E$6,0,10*ROW('Hygiene Data'!E158)),0),"]"),IF(AND(ISNUMBER(OFFSET('Hygiene Data'!$E$6,0,10*ROW('Hygiene Data'!E158))),DU164="",ISNUMBER(OFFSET('Hygiene Data'!$E$6,0,10*ROW('Hygiene Data'!E158)))),OFFSET('Hygiene Data'!$E$6,0,10*ROW('Hygiene Data'!E158)),NA())))</f>
        <v>#N/A</v>
      </c>
      <c r="BG164" s="254" t="e">
        <f ca="true">+IF(AND(ISNUMBER(OFFSET('Hygiene Data'!$E$8,0,10*ROW('Hygiene Data'!E158))),DV164="Yes"),OFFSET('Hygiene Data'!$E$8,0,10*ROW('Hygiene Data'!E158)),IF(AND(ISNUMBER(OFFSET('Hygiene Data'!$E$8,0,10*ROW('Hygiene Data'!E158))),DV164="No",ISNUMBER(OFFSET('Hygiene Data'!$E$8,0,10*ROW('Hygiene Data'!E158)))),CONCATENATE("[",ROUND(OFFSET('Hygiene Data'!$E$8,0,10*ROW('Hygiene Data'!E158)),0),"]"),IF(AND(ISNUMBER(OFFSET('Hygiene Data'!$E$8,0,10*ROW('Hygiene Data'!E158))),DV164="",ISNUMBER(OFFSET('Hygiene Data'!$E$8,0,10*ROW('Hygiene Data'!E158)))),OFFSET('Hygiene Data'!$E$8,0,10*ROW('Hygiene Data'!E158)),NA())))</f>
        <v>#N/A</v>
      </c>
      <c r="BH164" s="254" t="e">
        <f ca="true">+IF(AND(ISNUMBER(OFFSET('Hygiene Data'!$E$10,0,10*ROW('Hygiene Data'!E158))),DW164="Yes"),OFFSET('Hygiene Data'!$E$10,0,10*ROW('Hygiene Data'!E158)),IF(AND(ISNUMBER(OFFSET('Hygiene Data'!$E$10,0,10*ROW('Hygiene Data'!E158))),DW164="No",ISNUMBER(OFFSET('Hygiene Data'!$E$10,0,10*ROW('Hygiene Data'!E158)))),CONCATENATE("[",ROUND(OFFSET('Hygiene Data'!$E$10,0,10*ROW('Hygiene Data'!E158)),0),"]"),IF(AND(ISNUMBER(OFFSET('Hygiene Data'!$E$10,0,10*ROW('Hygiene Data'!E158))),DW164="",ISNUMBER(OFFSET('Hygiene Data'!$E$10,0,10*ROW('Hygiene Data'!E158)))),OFFSET('Hygiene Data'!$E$10,0,10*ROW('Hygiene Data'!E158)),NA())))</f>
        <v>#N/A</v>
      </c>
      <c r="BI164" s="254" t="e">
        <f ca="true">+IF(AND(ISNUMBER(OFFSET('Hygiene Data'!$F$6,0,10*ROW('Hygiene Data'!F158))),DX164="Yes"),OFFSET('Hygiene Data'!$F$6,0,10*ROW('Hygiene Data'!F158)),IF(AND(ISNUMBER(OFFSET('Hygiene Data'!$F$6,0,10*ROW('Hygiene Data'!F158))),DX164="No",ISNUMBER(OFFSET('Hygiene Data'!$F$6,0,10*ROW('Hygiene Data'!F158)))),CONCATENATE("[",ROUND(OFFSET('Hygiene Data'!$F$6,0,10*ROW('Hygiene Data'!F158)),0),"]"),IF(AND(ISNUMBER(OFFSET('Hygiene Data'!$F$6,0,10*ROW('Hygiene Data'!F158))),DX164="",ISNUMBER(OFFSET('Hygiene Data'!$F$6,0,10*ROW('Hygiene Data'!F158)))),OFFSET('Hygiene Data'!$F$6,0,10*ROW('Hygiene Data'!F158)),NA())))</f>
        <v>#N/A</v>
      </c>
      <c r="BJ164" s="254" t="e">
        <f ca="true">+IF(AND(ISNUMBER(OFFSET('Hygiene Data'!$F$8,0,10*ROW('Hygiene Data'!F158))),DY164="Yes"),OFFSET('Hygiene Data'!$F$8,0,10*ROW('Hygiene Data'!F158)),IF(AND(ISNUMBER(OFFSET('Hygiene Data'!$F$8,0,10*ROW('Hygiene Data'!F158))),DY164="No",ISNUMBER(OFFSET('Hygiene Data'!$F$8,0,10*ROW('Hygiene Data'!F158)))),CONCATENATE("[",ROUND(OFFSET('Hygiene Data'!$F$8,0,10*ROW('Hygiene Data'!F158)),0),"]"),IF(AND(ISNUMBER(OFFSET('Hygiene Data'!$F$8,0,10*ROW('Hygiene Data'!F158))),DY164="",ISNUMBER(OFFSET('Hygiene Data'!$F$8,0,10*ROW('Hygiene Data'!F158)))),OFFSET('Hygiene Data'!$F$8,0,10*ROW('Hygiene Data'!F158)),NA())))</f>
        <v>#N/A</v>
      </c>
      <c r="BK164" s="254" t="e">
        <f ca="true">+IF(AND(ISNUMBER(OFFSET('Hygiene Data'!$F$10,0,10*ROW('Hygiene Data'!F158))),DZ164="Yes"),OFFSET('Hygiene Data'!$F$10,0,10*ROW('Hygiene Data'!F158)),IF(AND(ISNUMBER(OFFSET('Hygiene Data'!$F$10,0,10*ROW('Hygiene Data'!F158))),DZ164="No",ISNUMBER(OFFSET('Hygiene Data'!$F$10,0,10*ROW('Hygiene Data'!F158)))),CONCATENATE("[",ROUND(OFFSET('Hygiene Data'!$F$10,0,10*ROW('Hygiene Data'!F158)),0),"]"),IF(AND(ISNUMBER(OFFSET('Hygiene Data'!$F$10,0,10*ROW('Hygiene Data'!F158))),DZ164="",ISNUMBER(OFFSET('Hygiene Data'!$F$10,0,10*ROW('Hygiene Data'!F158)))),OFFSET('Hygiene Data'!$F$10,0,10*ROW('Hygiene Data'!F158)),NA())))</f>
        <v>#N/A</v>
      </c>
      <c r="BL164" s="254" t="e">
        <f ca="true">+IF(AND(ISNUMBER(OFFSET('Hygiene Data'!$G$6,0,10*ROW('Hygiene Data'!G158))),EA164="Yes"),OFFSET('Hygiene Data'!$G$6,0,10*ROW('Hygiene Data'!G158)),IF(AND(ISNUMBER(OFFSET('Hygiene Data'!$G$6,0,10*ROW('Hygiene Data'!G158))),EA164="No",ISNUMBER(OFFSET('Hygiene Data'!$G$6,0,10*ROW('Hygiene Data'!G158)))),CONCATENATE("[",ROUND(OFFSET('Hygiene Data'!$G$6,0,10*ROW('Hygiene Data'!G158)),0),"]"),IF(AND(ISNUMBER(OFFSET('Hygiene Data'!$G$6,0,10*ROW('Hygiene Data'!G158))),EA164="",ISNUMBER(OFFSET('Hygiene Data'!$G$6,0,10*ROW('Hygiene Data'!G158)))),OFFSET('Hygiene Data'!$G$6,0,10*ROW('Hygiene Data'!G158)),NA())))</f>
        <v>#N/A</v>
      </c>
      <c r="BM164" s="254" t="e">
        <f ca="true">+IF(AND(ISNUMBER(OFFSET('Hygiene Data'!$G$8,0,10*ROW('Hygiene Data'!G158))),EB164="Yes"),OFFSET('Hygiene Data'!$G$8,0,10*ROW('Hygiene Data'!G158)),IF(AND(ISNUMBER(OFFSET('Hygiene Data'!$G$8,0,10*ROW('Hygiene Data'!G158))),EB164="No",ISNUMBER(OFFSET('Hygiene Data'!$G$8,0,10*ROW('Hygiene Data'!G158)))),CONCATENATE("[",ROUND(OFFSET('Hygiene Data'!$G$8,0,10*ROW('Hygiene Data'!G158)),0),"]"),IF(AND(ISNUMBER(OFFSET('Hygiene Data'!$G$8,0,10*ROW('Hygiene Data'!G158))),EB164="",ISNUMBER(OFFSET('Hygiene Data'!$G$8,0,10*ROW('Hygiene Data'!G158)))),OFFSET('Hygiene Data'!$G$8,0,10*ROW('Hygiene Data'!G158)),NA())))</f>
        <v>#N/A</v>
      </c>
      <c r="BN164" s="254" t="e">
        <f ca="true">+IF(AND(ISNUMBER(OFFSET('Hygiene Data'!$G$10,0,10*ROW('Hygiene Data'!G158))),EC164="Yes"),OFFSET('Hygiene Data'!$G$10,0,10*ROW('Hygiene Data'!G158)),IF(AND(ISNUMBER(OFFSET('Hygiene Data'!$G$10,0,10*ROW('Hygiene Data'!G158))),EC164="No",ISNUMBER(OFFSET('Hygiene Data'!$G$10,0,10*ROW('Hygiene Data'!G158)))),CONCATENATE("[",ROUND(OFFSET('Hygiene Data'!$G$10,0,10*ROW('Hygiene Data'!G158)),0),"]"),IF(AND(ISNUMBER(OFFSET('Hygiene Data'!$G$10,0,10*ROW('Hygiene Data'!G158))),EC164="",ISNUMBER(OFFSET('Hygiene Data'!$G$10,0,10*ROW('Hygiene Data'!G158)))),OFFSET('Hygiene Data'!$G$10,0,10*ROW('Hygiene Data'!G158)),NA())))</f>
        <v>#N/A</v>
      </c>
      <c r="BO164" s="254" t="e">
        <f ca="true">+IF(AND(ISNUMBER(OFFSET('Hygiene Data'!$H$6,0,10*ROW('Hygiene Data'!H158))),ED164="Yes"),OFFSET('Hygiene Data'!$H$6,0,10*ROW('Hygiene Data'!H158)),IF(AND(ISNUMBER(OFFSET('Hygiene Data'!$H$6,0,10*ROW('Hygiene Data'!H158))),ED164="No",ISNUMBER(OFFSET('Hygiene Data'!$H$6,0,10*ROW('Hygiene Data'!H158)))),CONCATENATE("[",ROUND(OFFSET('Hygiene Data'!$H$6,0,10*ROW('Hygiene Data'!H158)),0),"]"),IF(AND(ISNUMBER(OFFSET('Hygiene Data'!$H$6,0,10*ROW('Hygiene Data'!H158))),ED164="",ISNUMBER(OFFSET('Hygiene Data'!$H$6,0,10*ROW('Hygiene Data'!H158)))),OFFSET('Hygiene Data'!$H$6,0,10*ROW('Hygiene Data'!H158)),NA())))</f>
        <v>#N/A</v>
      </c>
      <c r="BP164" s="254" t="e">
        <f ca="true">+IF(AND(ISNUMBER(OFFSET('Hygiene Data'!$H$8,0,10*ROW('Hygiene Data'!H158))),EE164="Yes"),OFFSET('Hygiene Data'!$H$8,0,10*ROW('Hygiene Data'!H158)),IF(AND(ISNUMBER(OFFSET('Hygiene Data'!$H$8,0,10*ROW('Hygiene Data'!H158))),EE164="No",ISNUMBER(OFFSET('Hygiene Data'!$H$8,0,10*ROW('Hygiene Data'!H158)))),CONCATENATE("[",ROUND(OFFSET('Hygiene Data'!$H$8,0,10*ROW('Hygiene Data'!H158)),0),"]"),IF(AND(ISNUMBER(OFFSET('Hygiene Data'!$H$8,0,10*ROW('Hygiene Data'!H158))),EE164="",ISNUMBER(OFFSET('Hygiene Data'!$H$8,0,10*ROW('Hygiene Data'!H158)))),OFFSET('Hygiene Data'!$H$8,0,10*ROW('Hygiene Data'!H158)),NA())))</f>
        <v>#N/A</v>
      </c>
      <c r="BQ164" s="254" t="e">
        <f ca="true">+IF(AND(ISNUMBER(OFFSET('Hygiene Data'!$H$10,0,10*ROW('Hygiene Data'!H158))),EF164="Yes"),OFFSET('Hygiene Data'!$H$10,0,10*ROW('Hygiene Data'!H158)),IF(AND(ISNUMBER(OFFSET('Hygiene Data'!$H$10,0,10*ROW('Hygiene Data'!H158))),EF164="No",ISNUMBER(OFFSET('Hygiene Data'!$H$10,0,10*ROW('Hygiene Data'!H158)))),CONCATENATE("[",ROUND(OFFSET('Hygiene Data'!$H$10,0,10*ROW('Hygiene Data'!H158)),0),"]"),IF(AND(ISNUMBER(OFFSET('Hygiene Data'!$H$10,0,10*ROW('Hygiene Data'!H158))),EF164="",ISNUMBER(OFFSET('Hygiene Data'!$H$10,0,10*ROW('Hygiene Data'!H158)))),OFFSET('Hygiene Data'!$H$10,0,10*ROW('Hygiene Data'!H158)),NA())))</f>
        <v>#N/A</v>
      </c>
      <c r="BS164" s="36" t="str">
        <f ca="true">+IF(OFFSET('Water Data'!$C$28,0,10*ROW('Water Data'!C158))="","",OFFSET('Water Data'!$C$28,0,10*ROW('Water Data'!C158)))</f>
        <v/>
      </c>
      <c r="BT164" s="36" t="str">
        <f ca="true">+IF(OFFSET('Water Data'!$C$29,0,10*ROW('Water Data'!C158))="","",OFFSET('Water Data'!$C$29,0,10*ROW('Water Data'!C158)))</f>
        <v/>
      </c>
      <c r="BU164" s="36" t="str">
        <f ca="true">+IF(OFFSET('Water Data'!$C$30,0,10*ROW('Water Data'!C158))="","",OFFSET('Water Data'!$C$30,0,10*ROW('Water Data'!C158)))</f>
        <v/>
      </c>
      <c r="BV164" s="36" t="str">
        <f ca="true">+IF(OFFSET('Water Data'!$D$28,0,10*ROW('Water Data'!D158))="","",OFFSET('Water Data'!$D$28,0,10*ROW('Water Data'!D158)))</f>
        <v/>
      </c>
      <c r="BW164" s="36" t="str">
        <f ca="true">+IF(OFFSET('Water Data'!$D$29,0,10*ROW('Water Data'!D158))="","",OFFSET('Water Data'!$D$29,0,10*ROW('Water Data'!D158)))</f>
        <v/>
      </c>
      <c r="BX164" s="36" t="str">
        <f ca="true">+IF(OFFSET('Water Data'!$D$30,0,10*ROW('Water Data'!D158))="","",OFFSET('Water Data'!$D$30,0,10*ROW('Water Data'!D158)))</f>
        <v/>
      </c>
      <c r="BY164" s="36" t="str">
        <f ca="true">+IF(OFFSET('Water Data'!$E$28,0,10*ROW('Water Data'!E158))="","",OFFSET('Water Data'!$E$28,0,10*ROW('Water Data'!E158)))</f>
        <v/>
      </c>
      <c r="BZ164" s="36" t="str">
        <f ca="true">+IF(OFFSET('Water Data'!$E$29,0,10*ROW('Water Data'!E158))="","",OFFSET('Water Data'!$E$29,0,10*ROW('Water Data'!E158)))</f>
        <v/>
      </c>
      <c r="CA164" s="36" t="str">
        <f ca="true">+IF(OFFSET('Water Data'!$E$30,0,10*ROW('Water Data'!E158))="","",OFFSET('Water Data'!$E$30,0,10*ROW('Water Data'!E158)))</f>
        <v/>
      </c>
      <c r="CB164" s="36" t="str">
        <f ca="true">+IF(OFFSET('Water Data'!$F$28,0,10*ROW('Water Data'!F158))="","",OFFSET('Water Data'!$F$28,0,10*ROW('Water Data'!F158)))</f>
        <v/>
      </c>
      <c r="CC164" s="36" t="str">
        <f ca="true">+IF(OFFSET('Water Data'!$F$29,0,10*ROW('Water Data'!F158))="","",OFFSET('Water Data'!$F$29,0,10*ROW('Water Data'!F158)))</f>
        <v/>
      </c>
      <c r="CD164" s="36" t="str">
        <f ca="true">+IF(OFFSET('Water Data'!$F$30,0,10*ROW('Water Data'!F158))="","",OFFSET('Water Data'!$F$30,0,10*ROW('Water Data'!F158)))</f>
        <v/>
      </c>
      <c r="CE164" s="36" t="str">
        <f ca="true">+IF(OFFSET('Water Data'!$G$28,0,10*ROW('Water Data'!G158))="","",OFFSET('Water Data'!$G$28,0,10*ROW('Water Data'!G158)))</f>
        <v/>
      </c>
      <c r="CF164" s="36" t="str">
        <f ca="true">+IF(OFFSET('Water Data'!$G$29,0,10*ROW('Water Data'!G158))="","",OFFSET('Water Data'!$G$29,0,10*ROW('Water Data'!G158)))</f>
        <v/>
      </c>
      <c r="CG164" s="36" t="str">
        <f ca="true">+IF(OFFSET('Water Data'!$G$30,0,10*ROW('Water Data'!G158))="","",OFFSET('Water Data'!$G$30,0,10*ROW('Water Data'!G158)))</f>
        <v/>
      </c>
      <c r="CH164" s="36" t="str">
        <f ca="true">+IF(OFFSET('Water Data'!$H$28,0,10*ROW('Water Data'!H158))="","",OFFSET('Water Data'!$H$28,0,10*ROW('Water Data'!H158)))</f>
        <v/>
      </c>
      <c r="CI164" s="36" t="str">
        <f ca="true">+IF(OFFSET('Water Data'!$H$29,0,10*ROW('Water Data'!H158))="","",OFFSET('Water Data'!$H$29,0,10*ROW('Water Data'!H158)))</f>
        <v/>
      </c>
      <c r="CJ164" s="36" t="str">
        <f ca="true">+IF(OFFSET('Water Data'!$H$30,0,10*ROW('Water Data'!H158))="","",OFFSET('Water Data'!$H$30,0,10*ROW('Water Data'!H158)))</f>
        <v/>
      </c>
      <c r="CK164" s="36" t="str">
        <f ca="true">+IF(OFFSET('Sanitation Data'!$C$29,0,10*ROW('Sanitation Data'!C158))="","",OFFSET('Sanitation Data'!$C$29,0,10*ROW('Sanitation Data'!C158)))</f>
        <v/>
      </c>
      <c r="CL164" s="36" t="str">
        <f ca="true">+IF(OFFSET('Sanitation Data'!$C$30,0,10*ROW('Sanitation Data'!C158))="","",OFFSET('Sanitation Data'!$C$30,0,10*ROW('Sanitation Data'!C158)))</f>
        <v/>
      </c>
      <c r="CM164" s="36" t="str">
        <f ca="true">+IF(OFFSET('Sanitation Data'!$C$31,0,10*ROW('Sanitation Data'!C158))="","",OFFSET('Sanitation Data'!$C$31,0,10*ROW('Sanitation Data'!C158)))</f>
        <v/>
      </c>
      <c r="CN164" s="36" t="str">
        <f ca="true">+IF(OFFSET('Sanitation Data'!$C$32,0,10*ROW('Sanitation Data'!C158))="","",OFFSET('Sanitation Data'!$C$32,0,10*ROW('Sanitation Data'!C158)))</f>
        <v/>
      </c>
      <c r="CO164" s="36" t="str">
        <f ca="true">+IF(OFFSET('Sanitation Data'!$C$33,0,10*ROW('Sanitation Data'!C158))="","",OFFSET('Sanitation Data'!$C$33,0,10*ROW('Sanitation Data'!C158)))</f>
        <v/>
      </c>
      <c r="CP164" s="36" t="str">
        <f ca="true">+IF(OFFSET('Sanitation Data'!$D$29,0,10*ROW('Sanitation Data'!D158))="","",OFFSET('Sanitation Data'!$D$29,0,10*ROW('Sanitation Data'!D158)))</f>
        <v/>
      </c>
      <c r="CQ164" s="36" t="str">
        <f ca="true">+IF(OFFSET('Sanitation Data'!$D$30,0,10*ROW('Sanitation Data'!D158))="","",OFFSET('Sanitation Data'!$D$30,0,10*ROW('Sanitation Data'!D158)))</f>
        <v/>
      </c>
      <c r="CR164" s="36" t="str">
        <f ca="true">+IF(OFFSET('Sanitation Data'!$D$31,0,10*ROW('Sanitation Data'!D158))="","",OFFSET('Sanitation Data'!$D$31,0,10*ROW('Sanitation Data'!D158)))</f>
        <v/>
      </c>
      <c r="CS164" s="36" t="str">
        <f ca="true">+IF(OFFSET('Sanitation Data'!$D$32,0,10*ROW('Sanitation Data'!D158))="","",OFFSET('Sanitation Data'!$D$32,0,10*ROW('Sanitation Data'!D158)))</f>
        <v/>
      </c>
      <c r="CT164" s="36" t="str">
        <f ca="true">+IF(OFFSET('Sanitation Data'!$D$33,0,10*ROW('Sanitation Data'!D158))="","",OFFSET('Sanitation Data'!$D$33,0,10*ROW('Sanitation Data'!D158)))</f>
        <v/>
      </c>
      <c r="CU164" s="36" t="str">
        <f ca="true">+IF(OFFSET('Sanitation Data'!$E$29,0,10*ROW('Sanitation Data'!E158))="","",OFFSET('Sanitation Data'!$E$29,0,10*ROW('Sanitation Data'!E158)))</f>
        <v/>
      </c>
      <c r="CV164" s="36" t="str">
        <f ca="true">+IF(OFFSET('Sanitation Data'!$E$30,0,10*ROW('Sanitation Data'!E158))="","",OFFSET('Sanitation Data'!$E$30,0,10*ROW('Sanitation Data'!E158)))</f>
        <v/>
      </c>
      <c r="CW164" s="36" t="str">
        <f ca="true">+IF(OFFSET('Sanitation Data'!$E$31,0,10*ROW('Sanitation Data'!E158))="","",OFFSET('Sanitation Data'!$E$31,0,10*ROW('Sanitation Data'!E158)))</f>
        <v/>
      </c>
      <c r="CX164" s="36" t="str">
        <f ca="true">+IF(OFFSET('Sanitation Data'!$E$32,0,10*ROW('Sanitation Data'!E158))="","",OFFSET('Sanitation Data'!$E$32,0,10*ROW('Sanitation Data'!E158)))</f>
        <v/>
      </c>
      <c r="CY164" s="36" t="str">
        <f ca="true">+IF(OFFSET('Sanitation Data'!$E$33,0,10*ROW('Sanitation Data'!E158))="","",OFFSET('Sanitation Data'!$E$33,0,10*ROW('Sanitation Data'!E158)))</f>
        <v/>
      </c>
      <c r="CZ164" s="36" t="str">
        <f ca="true">+IF(OFFSET('Sanitation Data'!$F$29,0,10*ROW('Sanitation Data'!F158))="","",OFFSET('Sanitation Data'!$F$29,0,10*ROW('Sanitation Data'!F158)))</f>
        <v/>
      </c>
      <c r="DA164" s="36" t="str">
        <f ca="true">+IF(OFFSET('Sanitation Data'!$F$30,0,10*ROW('Sanitation Data'!F158))="","",OFFSET('Sanitation Data'!$F$30,0,10*ROW('Sanitation Data'!F158)))</f>
        <v/>
      </c>
      <c r="DB164" s="36" t="str">
        <f ca="true">+IF(OFFSET('Sanitation Data'!$F$31,0,10*ROW('Sanitation Data'!F158))="","",OFFSET('Sanitation Data'!$F$31,0,10*ROW('Sanitation Data'!F158)))</f>
        <v/>
      </c>
      <c r="DC164" s="36" t="str">
        <f ca="true">+IF(OFFSET('Sanitation Data'!$F$32,0,10*ROW('Sanitation Data'!F158))="","",OFFSET('Sanitation Data'!$F$32,0,10*ROW('Sanitation Data'!F158)))</f>
        <v/>
      </c>
      <c r="DD164" s="36" t="str">
        <f ca="true">+IF(OFFSET('Sanitation Data'!$F$33,0,10*ROW('Sanitation Data'!F158))="","",OFFSET('Sanitation Data'!$F$33,0,10*ROW('Sanitation Data'!F158)))</f>
        <v/>
      </c>
      <c r="DE164" s="36" t="str">
        <f ca="true">+IF(OFFSET('Sanitation Data'!$G$29,0,10*ROW('Sanitation Data'!G158))="","",OFFSET('Sanitation Data'!$G$29,0,10*ROW('Sanitation Data'!G158)))</f>
        <v/>
      </c>
      <c r="DF164" s="36" t="str">
        <f ca="true">+IF(OFFSET('Sanitation Data'!$G$30,0,10*ROW('Sanitation Data'!G158))="","",OFFSET('Sanitation Data'!$G$30,0,10*ROW('Sanitation Data'!G158)))</f>
        <v/>
      </c>
      <c r="DG164" s="36" t="str">
        <f ca="true">+IF(OFFSET('Sanitation Data'!$G$31,0,10*ROW('Sanitation Data'!G158))="","",OFFSET('Sanitation Data'!$G$31,0,10*ROW('Sanitation Data'!G158)))</f>
        <v/>
      </c>
      <c r="DH164" s="36" t="str">
        <f ca="true">+IF(OFFSET('Sanitation Data'!$G$32,0,10*ROW('Sanitation Data'!G158))="","",OFFSET('Sanitation Data'!$G$32,0,10*ROW('Sanitation Data'!G158)))</f>
        <v/>
      </c>
      <c r="DI164" s="36" t="str">
        <f ca="true">+IF(OFFSET('Sanitation Data'!$G$33,0,10*ROW('Sanitation Data'!G158))="","",OFFSET('Sanitation Data'!$G$33,0,10*ROW('Sanitation Data'!G158)))</f>
        <v/>
      </c>
      <c r="DJ164" s="36" t="str">
        <f ca="true">+IF(OFFSET('Sanitation Data'!$H$29,0,10*ROW('Sanitation Data'!H158))="","",OFFSET('Sanitation Data'!$H$29,0,10*ROW('Sanitation Data'!H158)))</f>
        <v/>
      </c>
      <c r="DK164" s="36" t="str">
        <f ca="true">+IF(OFFSET('Sanitation Data'!$H$30,0,10*ROW('Sanitation Data'!H158))="","",OFFSET('Sanitation Data'!$H$30,0,10*ROW('Sanitation Data'!H158)))</f>
        <v/>
      </c>
      <c r="DL164" s="36" t="str">
        <f ca="true">+IF(OFFSET('Sanitation Data'!$H$31,0,10*ROW('Sanitation Data'!H158))="","",OFFSET('Sanitation Data'!$H$31,0,10*ROW('Sanitation Data'!H158)))</f>
        <v/>
      </c>
      <c r="DM164" s="36" t="str">
        <f ca="true">+IF(OFFSET('Sanitation Data'!$H$32,0,10*ROW('Sanitation Data'!H158))="","",OFFSET('Sanitation Data'!$H$32,0,10*ROW('Sanitation Data'!H158)))</f>
        <v/>
      </c>
      <c r="DN164" s="36" t="str">
        <f ca="true">+IF(OFFSET('Sanitation Data'!$H$33,0,10*ROW('Sanitation Data'!H158))="","",OFFSET('Sanitation Data'!$H$33,0,10*ROW('Sanitation Data'!H158)))</f>
        <v/>
      </c>
      <c r="DO164" s="36" t="str">
        <f ca="true">+IF(OFFSET('Hygiene Data'!$C$12,0,10*ROW('Hygiene Data'!C158))="","",OFFSET('Hygiene Data'!$C$12,0,10*ROW('Hygiene Data'!C158)))</f>
        <v/>
      </c>
      <c r="DP164" s="36" t="str">
        <f ca="true">+IF(OFFSET('Hygiene Data'!$C$13,0,10*ROW('Hygiene Data'!C158))="","",OFFSET('Hygiene Data'!$C$13,0,10*ROW('Hygiene Data'!C158)))</f>
        <v/>
      </c>
      <c r="DQ164" s="36" t="str">
        <f ca="true">+IF(OFFSET('Hygiene Data'!$C$14,0,10*ROW('Hygiene Data'!C158))="","",OFFSET('Hygiene Data'!$C$14,0,10*ROW('Hygiene Data'!C158)))</f>
        <v/>
      </c>
      <c r="DR164" s="36" t="str">
        <f ca="true">+IF(OFFSET('Hygiene Data'!$D$12,0,10*ROW('Hygiene Data'!D158))="","",OFFSET('Hygiene Data'!$D$12,0,10*ROW('Hygiene Data'!D158)))</f>
        <v/>
      </c>
      <c r="DS164" s="36" t="str">
        <f ca="true">+IF(OFFSET('Hygiene Data'!$D$13,0,10*ROW('Hygiene Data'!D158))="","",OFFSET('Hygiene Data'!$D$13,0,10*ROW('Hygiene Data'!D158)))</f>
        <v/>
      </c>
      <c r="DT164" s="36" t="str">
        <f ca="true">+IF(OFFSET('Hygiene Data'!$D$14,0,10*ROW('Hygiene Data'!D158))="","",OFFSET('Hygiene Data'!$D$14,0,10*ROW('Hygiene Data'!D158)))</f>
        <v/>
      </c>
      <c r="DU164" s="36" t="str">
        <f ca="true">+IF(OFFSET('Hygiene Data'!$E$12,0,10*ROW('Hygiene Data'!E158))="","",OFFSET('Hygiene Data'!$E$12,0,10*ROW('Hygiene Data'!E158)))</f>
        <v/>
      </c>
      <c r="DV164" s="36" t="str">
        <f ca="true">+IF(OFFSET('Hygiene Data'!$E$13,0,10*ROW('Hygiene Data'!E158))="","",OFFSET('Hygiene Data'!$E$13,0,10*ROW('Hygiene Data'!E158)))</f>
        <v/>
      </c>
      <c r="DW164" s="36" t="str">
        <f ca="true">+IF(OFFSET('Hygiene Data'!$E$14,0,10*ROW('Hygiene Data'!E158))="","",OFFSET('Hygiene Data'!$E$14,0,10*ROW('Hygiene Data'!E158)))</f>
        <v/>
      </c>
      <c r="DX164" s="36" t="str">
        <f ca="true">+IF(OFFSET('Hygiene Data'!$F$12,0,10*ROW('Hygiene Data'!F158))="","",OFFSET('Hygiene Data'!$F$12,0,10*ROW('Hygiene Data'!F158)))</f>
        <v/>
      </c>
      <c r="DY164" s="36" t="str">
        <f ca="true">+IF(OFFSET('Hygiene Data'!$F$13,0,10*ROW('Hygiene Data'!F158))="","",OFFSET('Hygiene Data'!$F$13,0,10*ROW('Hygiene Data'!F158)))</f>
        <v/>
      </c>
      <c r="DZ164" s="36" t="str">
        <f ca="true">+IF(OFFSET('Hygiene Data'!$F$14,0,10*ROW('Hygiene Data'!F158))="","",OFFSET('Hygiene Data'!$F$14,0,10*ROW('Hygiene Data'!F158)))</f>
        <v/>
      </c>
      <c r="EA164" s="36" t="str">
        <f ca="true">+IF(OFFSET('Hygiene Data'!$G$12,0,10*ROW('Hygiene Data'!G158))="","",OFFSET('Hygiene Data'!$G$12,0,10*ROW('Hygiene Data'!G158)))</f>
        <v/>
      </c>
      <c r="EB164" s="36" t="str">
        <f ca="true">+IF(OFFSET('Hygiene Data'!$G$13,0,10*ROW('Hygiene Data'!G158))="","",OFFSET('Hygiene Data'!$G$13,0,10*ROW('Hygiene Data'!G158)))</f>
        <v/>
      </c>
      <c r="EC164" s="36" t="str">
        <f ca="true">+IF(OFFSET('Hygiene Data'!$G$14,0,10*ROW('Hygiene Data'!G158))="","",OFFSET('Hygiene Data'!$G$14,0,10*ROW('Hygiene Data'!G158)))</f>
        <v/>
      </c>
      <c r="ED164" s="36" t="str">
        <f ca="true">+IF(OFFSET('Hygiene Data'!$H$12,0,10*ROW('Hygiene Data'!H158))="","",OFFSET('Hygiene Data'!$H$12,0,10*ROW('Hygiene Data'!H158)))</f>
        <v/>
      </c>
      <c r="EE164" s="36" t="str">
        <f ca="true">+IF(OFFSET('Hygiene Data'!$H$13,0,10*ROW('Hygiene Data'!H158))="","",OFFSET('Hygiene Data'!$H$13,0,10*ROW('Hygiene Data'!H158)))</f>
        <v/>
      </c>
      <c r="EF164" s="36" t="str">
        <f ca="true">+IF(OFFSET('Hygiene Data'!$H$14,0,10*ROW('Hygiene Data'!H158))="","",OFFSET('Hygiene Data'!$H$14,0,10*ROW('Hygiene Data'!H158)))</f>
        <v/>
      </c>
    </row>
    <row r="165" x14ac:dyDescent="0.2">
      <c r="A165" s="59" t="str">
        <f ca="true">+IF(OFFSET('Water Data'!$B$1,0,10*ROW('Water Data'!B162))="","",OFFSET('Water Data'!$B$1,0,10*ROW('Water Data'!B162)))</f>
        <v/>
      </c>
      <c r="B165" s="59" t="str">
        <f ca="true">+IF(OFFSET('Water Data'!$A$3,0,10*ROW('Water Data'!A162))="","",OFFSET('Water Data'!$A$3,0,10*ROW('Water Data'!A162)))</f>
        <v/>
      </c>
      <c r="C165" s="59" t="str">
        <f ca="true">+IF(OFFSET('Water Data'!$C$3,0,10*ROW('Water Data'!C162))="","",OFFSET('Water Data'!$C$3,0,10*ROW('Water Data'!C162)))</f>
        <v/>
      </c>
      <c r="D165" s="252" t="e">
        <f ca="true">+IF(AND(ISNUMBER(OFFSET('Water Data'!$C$5,0,10*ROW('Water Data'!C159))),BS165="Yes"),100-OFFSET('Water Data'!$C$5,0,10*ROW('Water Data'!C159)),IF(AND(ISNUMBER(OFFSET('Water Data'!$C$5,0,10*ROW('Water Data'!C159))),BS165="No",ISNUMBER(OFFSET('Water Data'!$C$5,0,10*ROW('Water Data'!C159)))),CONCATENATE("[",ROUND(100-OFFSET('Water Data'!$C$5,0,10*ROW('Water Data'!C159)),0),"]"),IF(AND(ISNUMBER(OFFSET('Water Data'!$C$5,0,10*ROW('Water Data'!C159))),BS165="",ISNUMBER(OFFSET('Water Data'!$C$5,0,10*ROW('Water Data'!C159)))),100-OFFSET('Water Data'!$C$5,0,10*ROW('Water Data'!C159)),NA())))</f>
        <v>#N/A</v>
      </c>
      <c r="E165" s="252" t="e">
        <f ca="true">+IF(AND(ISNUMBER(OFFSET('Water Data'!$C$7,0,10*ROW('Water Data'!D159))),BT165="Yes"),OFFSET('Water Data'!$C$7,0,10*ROW('Water Data'!C159)),IF(AND(ISNUMBER(OFFSET('Water Data'!$C$7,0,10*ROW('Water Data'!C159))),BT165="No",ISNUMBER(OFFSET('Water Data'!$C$7,0,10*ROW('Water Data'!C159)))),CONCATENATE("[",ROUND(OFFSET('Water Data'!$C$7,0,10*ROW('Water Data'!C159)),0),"]"),IF(AND(ISNUMBER(OFFSET('Water Data'!$C$7,0,10*ROW('Water Data'!C159))),BT165="",ISNUMBER(OFFSET('Water Data'!$C$7,0,10*ROW('Water Data'!C159)))),OFFSET('Water Data'!$C$7,0,10*ROW('Water Data'!C159)),NA())))</f>
        <v>#N/A</v>
      </c>
      <c r="F165" s="252" t="e">
        <f ca="true">+IF(AND(ISNUMBER(OFFSET('Water Data'!$C$10,0,10*ROW('Water Data'!C159))),BU165="Yes"),OFFSET('Water Data'!$C$10,0,10*ROW('Water Data'!C159)),IF(AND(ISNUMBER(OFFSET('Water Data'!$C$10,0,10*ROW('Water Data'!C159))),BU165="No",ISNUMBER(OFFSET('Water Data'!$C$10,0,10*ROW('Water Data'!C159)))),CONCATENATE("[",ROUND(OFFSET('Water Data'!$C$10,0,10*ROW('Water Data'!C159)),0),"]"),IF(AND(ISNUMBER(OFFSET('Water Data'!$C$10,0,10*ROW('Water Data'!C159))),BU165="",ISNUMBER(OFFSET('Water Data'!$C$10,0,10*ROW('Water Data'!C159)))),OFFSET('Water Data'!$C$10,0,10*ROW('Water Data'!C159)),NA())))</f>
        <v>#N/A</v>
      </c>
      <c r="G165" s="252" t="e">
        <f ca="true">+IF(AND(ISNUMBER(OFFSET('Water Data'!$D$5,0,10*ROW('Water Data'!D159))),BV165="Yes"),100-OFFSET('Water Data'!$D$5,0,10*ROW('Water Data'!D159)),IF(AND(ISNUMBER(OFFSET('Water Data'!$D$5,0,10*ROW('Water Data'!D159))),BV165="No",ISNUMBER(OFFSET('Water Data'!$D$5,0,10*ROW('Water Data'!D159)))),CONCATENATE("[",ROUND(100-OFFSET('Water Data'!$D$5,0,10*ROW('Water Data'!D159)),0),"]"),IF(AND(ISNUMBER(OFFSET('Water Data'!$D$5,0,10*ROW('Water Data'!D159))),BV165="",ISNUMBER(OFFSET('Water Data'!$D$5,0,10*ROW('Water Data'!D159)))),100-OFFSET('Water Data'!$D$5,0,10*ROW('Water Data'!D159)),NA())))</f>
        <v>#N/A</v>
      </c>
      <c r="H165" s="252" t="e">
        <f ca="true">+IF(AND(ISNUMBER(OFFSET('Water Data'!$D$7,0,10*ROW('Water Data'!D159))),BW165="Yes"),OFFSET('Water Data'!$D$7,0,10*ROW('Water Data'!D159)),IF(AND(ISNUMBER(OFFSET('Water Data'!$D$7,0,10*ROW('Water Data'!D159))),BW165="No",ISNUMBER(OFFSET('Water Data'!$D$7,0,10*ROW('Water Data'!D159)))),CONCATENATE("[",ROUND(OFFSET('Water Data'!$C$7,0,10*ROW('Water Data'!D159)),0),"]"),IF(AND(ISNUMBER(OFFSET('Water Data'!$D$7,0,10*ROW('Water Data'!D159))),BW165="",ISNUMBER(OFFSET('Water Data'!$D$7,0,10*ROW('Water Data'!D159)))),OFFSET('Water Data'!$D$7,0,10*ROW('Water Data'!D159)),NA())))</f>
        <v>#N/A</v>
      </c>
      <c r="I165" s="252" t="e">
        <f ca="true">+IF(AND(ISNUMBER(OFFSET('Water Data'!$D$10,0,10*ROW('Water Data'!D159))),BX165="Yes"),OFFSET('Water Data'!$D$10,0,10*ROW('Water Data'!D159)),IF(AND(ISNUMBER(OFFSET('Water Data'!$D$10,0,10*ROW('Water Data'!D159))),BX165="No",ISNUMBER(OFFSET('Water Data'!$D$10,0,10*ROW('Water Data'!D159)))),CONCATENATE("[",ROUND(OFFSET('Water Data'!$D$10,0,10*ROW('Water Data'!D159)),0),"]"),IF(AND(ISNUMBER(OFFSET('Water Data'!$D$10,0,10*ROW('Water Data'!D159))),BX165="",ISNUMBER(OFFSET('Water Data'!$D$10,0,10*ROW('Water Data'!D159)))),OFFSET('Water Data'!$D$10,0,10*ROW('Water Data'!D159)),NA())))</f>
        <v>#N/A</v>
      </c>
      <c r="J165" s="252" t="e">
        <f ca="true">+IF(AND(ISNUMBER(OFFSET('Water Data'!$E$5,0,10*ROW('Water Data'!E159))),BY165="Yes"),100-OFFSET('Water Data'!$E$5,0,10*ROW('Water Data'!E159)),IF(AND(ISNUMBER(OFFSET('Water Data'!$E$5,0,10*ROW('Water Data'!E159))),BY165="No",ISNUMBER(OFFSET('Water Data'!$E$5,0,10*ROW('Water Data'!E159)))),CONCATENATE("[",ROUND(100-OFFSET('Water Data'!$E$5,0,10*ROW('Water Data'!E159)),0),"]"),IF(AND(ISNUMBER(OFFSET('Water Data'!$E$5,0,10*ROW('Water Data'!E159))),BY165="",ISNUMBER(OFFSET('Water Data'!$E$5,0,10*ROW('Water Data'!E159)))),100-OFFSET('Water Data'!$E$5,0,10*ROW('Water Data'!E159)),NA())))</f>
        <v>#N/A</v>
      </c>
      <c r="K165" s="252" t="e">
        <f ca="true">+IF(AND(ISNUMBER(OFFSET('Water Data'!$E$7,0,10*ROW('Water Data'!E159))),BZ165="Yes"),OFFSET('Water Data'!$E$7,0,10*ROW('Water Data'!E159)),IF(AND(ISNUMBER(OFFSET('Water Data'!$E$7,0,10*ROW('Water Data'!E159))),BZ165="No",ISNUMBER(OFFSET('Water Data'!$E$7,0,10*ROW('Water Data'!E159)))),CONCATENATE("[",ROUND(OFFSET('Water Data'!$E$7,0,10*ROW('Water Data'!E159)),0),"]"),IF(AND(ISNUMBER(OFFSET('Water Data'!$E$7,0,10*ROW('Water Data'!E159))),BZ165="",ISNUMBER(OFFSET('Water Data'!$E$7,0,10*ROW('Water Data'!E159)))),OFFSET('Water Data'!$E$7,0,10*ROW('Water Data'!E159)),NA())))</f>
        <v>#N/A</v>
      </c>
      <c r="L165" s="252" t="e">
        <f ca="true">+IF(AND(ISNUMBER(OFFSET('Water Data'!$E$10,0,10*ROW('Water Data'!E159))),CA165="Yes"),OFFSET('Water Data'!$E$10,0,10*ROW('Water Data'!E159)),IF(AND(ISNUMBER(OFFSET('Water Data'!$E$10,0,10*ROW('Water Data'!E159))),CA165="No",ISNUMBER(OFFSET('Water Data'!$E$10,0,10*ROW('Water Data'!E159)))),CONCATENATE("[",ROUND(OFFSET('Water Data'!$E$10,0,10*ROW('Water Data'!E159)),0),"]"),IF(AND(ISNUMBER(OFFSET('Water Data'!$E$10,0,10*ROW('Water Data'!E159))),CA165="",ISNUMBER(OFFSET('Water Data'!$E$10,0,10*ROW('Water Data'!E159)))),OFFSET('Water Data'!$E$10,0,10*ROW('Water Data'!E159)),NA())))</f>
        <v>#N/A</v>
      </c>
      <c r="M165" s="252" t="e">
        <f ca="true">+IF(AND(ISNUMBER(OFFSET('Water Data'!$F$5,0,10*ROW('Water Data'!F159))),CB165="Yes"),100-OFFSET('Water Data'!$F$5,0,10*ROW('Water Data'!F159)),IF(AND(ISNUMBER(OFFSET('Water Data'!$F$5,0,10*ROW('Water Data'!F159))),CB165="No",ISNUMBER(OFFSET('Water Data'!$F$5,0,10*ROW('Water Data'!F159)))),CONCATENATE("[",ROUND(100-OFFSET('Water Data'!$F$5,0,10*ROW('Water Data'!F159)),0),"]"),IF(AND(ISNUMBER(OFFSET('Water Data'!$F$5,0,10*ROW('Water Data'!F159))),CB165="",ISNUMBER(OFFSET('Water Data'!$F$5,0,10*ROW('Water Data'!F159)))),100-OFFSET('Water Data'!$F$5,0,10*ROW('Water Data'!F159)),NA())))</f>
        <v>#N/A</v>
      </c>
      <c r="N165" s="252" t="e">
        <f ca="true">+IF(AND(ISNUMBER(OFFSET('Water Data'!$F$7,0,10*ROW('Water Data'!F159))),CC165="Yes"),OFFSET('Water Data'!$F$7,0,10*ROW('Water Data'!F159)),IF(AND(ISNUMBER(OFFSET('Water Data'!$F$7,0,10*ROW('Water Data'!F159))),CC165="No",ISNUMBER(OFFSET('Water Data'!$F$7,0,10*ROW('Water Data'!F159)))),CONCATENATE("[",ROUND(OFFSET('Water Data'!$F$7,0,10*ROW('Water Data'!F159)),0),"]"),IF(AND(ISNUMBER(OFFSET('Water Data'!$F$7,0,10*ROW('Water Data'!F159))),CC165="",ISNUMBER(OFFSET('Water Data'!$F$7,0,10*ROW('Water Data'!F159)))),OFFSET('Water Data'!$F$7,0,10*ROW('Water Data'!F159)),NA())))</f>
        <v>#N/A</v>
      </c>
      <c r="O165" s="252" t="e">
        <f ca="true">+IF(AND(ISNUMBER(OFFSET('Water Data'!$F$10,0,10*ROW('Water Data'!F159))),CD165="Yes"),OFFSET('Water Data'!$F$10,0,10*ROW('Water Data'!F159)),IF(AND(ISNUMBER(OFFSET('Water Data'!$F$10,0,10*ROW('Water Data'!F159))),CD165="No",ISNUMBER(OFFSET('Water Data'!$F$10,0,10*ROW('Water Data'!F159)))),CONCATENATE("[",ROUND(OFFSET('Water Data'!$F$10,0,10*ROW('Water Data'!F159)),0),"]"),IF(AND(ISNUMBER(OFFSET('Water Data'!$F$10,0,10*ROW('Water Data'!F159))),CD165="",ISNUMBER(OFFSET('Water Data'!$F$10,0,10*ROW('Water Data'!F159)))),OFFSET('Water Data'!$F$10,0,10*ROW('Water Data'!F159)),NA())))</f>
        <v>#N/A</v>
      </c>
      <c r="P165" s="252" t="e">
        <f ca="true">+IF(AND(ISNUMBER(OFFSET('Water Data'!$G$5,0,10*ROW('Water Data'!G159))),CE165="Yes"),100-OFFSET('Water Data'!$G$5,0,10*ROW('Water Data'!G159)),IF(AND(ISNUMBER(OFFSET('Water Data'!$G$5,0,10*ROW('Water Data'!G159))),CE165="No",ISNUMBER(OFFSET('Water Data'!$G$5,0,10*ROW('Water Data'!G159)))),CONCATENATE("[",ROUND(100-OFFSET('Water Data'!$G$5,0,10*ROW('Water Data'!G159)),0),"]"),IF(AND(ISNUMBER(OFFSET('Water Data'!$G$5,0,10*ROW('Water Data'!G159))),CE165="",ISNUMBER(OFFSET('Water Data'!$G$5,0,10*ROW('Water Data'!G159)))),100-OFFSET('Water Data'!$G$5,0,10*ROW('Water Data'!G159)),NA())))</f>
        <v>#N/A</v>
      </c>
      <c r="Q165" s="252" t="e">
        <f ca="true">+IF(AND(ISNUMBER(OFFSET('Water Data'!$G$7,0,10*ROW('Water Data'!G159))),CF165="Yes"),OFFSET('Water Data'!$G$7,0,10*ROW('Water Data'!G159)),IF(AND(ISNUMBER(OFFSET('Water Data'!$G$7,0,10*ROW('Water Data'!G159))),CF165="No",ISNUMBER(OFFSET('Water Data'!$G$7,0,10*ROW('Water Data'!G159)))),CONCATENATE("[",ROUND(OFFSET('Water Data'!$G$7,0,10*ROW('Water Data'!G159)),0),"]"),IF(AND(ISNUMBER(OFFSET('Water Data'!$G$7,0,10*ROW('Water Data'!G159))),CF165="",ISNUMBER(OFFSET('Water Data'!$G$7,0,10*ROW('Water Data'!G159)))),OFFSET('Water Data'!$G$7,0,10*ROW('Water Data'!G159)),NA())))</f>
        <v>#N/A</v>
      </c>
      <c r="R165" s="252" t="e">
        <f ca="true">+IF(AND(ISNUMBER(OFFSET('Water Data'!$G$10,0,10*ROW('Water Data'!G159))),CG165="Yes"),OFFSET('Water Data'!$G$10,0,10*ROW('Water Data'!G159)),IF(AND(ISNUMBER(OFFSET('Water Data'!$G$10,0,10*ROW('Water Data'!G159))),CG165="No",ISNUMBER(OFFSET('Water Data'!$G$10,0,10*ROW('Water Data'!G159)))),CONCATENATE("[",ROUND(OFFSET('Water Data'!$G$10,0,10*ROW('Water Data'!G159)),0),"]"),IF(AND(ISNUMBER(OFFSET('Water Data'!$G$10,0,10*ROW('Water Data'!G159))),CG165="",ISNUMBER(OFFSET('Water Data'!$G$10,0,10*ROW('Water Data'!G159)))),OFFSET('Water Data'!$G$10,0,10*ROW('Water Data'!G159)),NA())))</f>
        <v>#N/A</v>
      </c>
      <c r="S165" s="252" t="e">
        <f ca="true">+IF(AND(ISNUMBER(OFFSET('Water Data'!$H$5,0,10*ROW('Water Data'!H159))),CH165="Yes"),100-OFFSET('Water Data'!$H$5,0,10*ROW('Water Data'!H159)),IF(AND(ISNUMBER(OFFSET('Water Data'!$H$5,0,10*ROW('Water Data'!H159))),CH165="No",ISNUMBER(OFFSET('Water Data'!$H$5,0,10*ROW('Water Data'!H159)))),CONCATENATE("[",ROUND(100-OFFSET('Water Data'!$H$5,0,10*ROW('Water Data'!H159)),0),"]"),IF(AND(ISNUMBER(OFFSET('Water Data'!$H$5,0,10*ROW('Water Data'!H159))),CH165="",ISNUMBER(OFFSET('Water Data'!$H$5,0,10*ROW('Water Data'!H159)))),100-OFFSET('Water Data'!$H$5,0,10*ROW('Water Data'!H159)),NA())))</f>
        <v>#N/A</v>
      </c>
      <c r="T165" s="252" t="e">
        <f ca="true">+IF(AND(ISNUMBER(OFFSET('Water Data'!$H$7,0,10*ROW('Water Data'!H159))),CI165="Yes"),OFFSET('Water Data'!$H$7,0,10*ROW('Water Data'!H159)),IF(AND(ISNUMBER(OFFSET('Water Data'!$H$7,0,10*ROW('Water Data'!H159))),CI165="No",ISNUMBER(OFFSET('Water Data'!$H$7,0,10*ROW('Water Data'!H159)))),CONCATENATE("[",ROUND(OFFSET('Water Data'!$H$7,0,10*ROW('Water Data'!H159)),0),"]"),IF(AND(ISNUMBER(OFFSET('Water Data'!$H$7,0,10*ROW('Water Data'!H159))),CI165="",ISNUMBER(OFFSET('Water Data'!$H$7,0,10*ROW('Water Data'!H159)))),OFFSET('Water Data'!$H$7,0,10*ROW('Water Data'!H159)),NA())))</f>
        <v>#N/A</v>
      </c>
      <c r="U165" s="252" t="e">
        <f ca="true">+IF(AND(ISNUMBER(OFFSET('Water Data'!$H$10,0,10*ROW('Water Data'!H159))),CJ165="Yes"),OFFSET('Water Data'!$H$10,0,10*ROW('Water Data'!H159)),IF(AND(ISNUMBER(OFFSET('Water Data'!$H$10,0,10*ROW('Water Data'!H159))),CJ165="No",ISNUMBER(OFFSET('Water Data'!$H$10,0,10*ROW('Water Data'!H159)))),CONCATENATE("[",ROUND(OFFSET('Water Data'!$H$10,0,10*ROW('Water Data'!H159)),0),"]"),IF(AND(ISNUMBER(OFFSET('Water Data'!$H$10,0,10*ROW('Water Data'!H159))),CJ165="",ISNUMBER(OFFSET('Water Data'!$H$10,0,10*ROW('Water Data'!H159)))),OFFSET('Water Data'!$H$10,0,10*ROW('Water Data'!H159)),NA())))</f>
        <v>#N/A</v>
      </c>
      <c r="V165" s="253" t="e">
        <f ca="true">+IF(AND(ISNUMBER(OFFSET('Sanitation Data'!$C$5,0,10*ROW('Sanitation Data'!C159))),CK165="Yes"),100-OFFSET('Sanitation Data'!$C$5,0,10*ROW('Sanitation Data'!C159)),IF(AND(ISNUMBER(OFFSET('Sanitation Data'!$C$5,0,10*ROW('Sanitation Data'!C159))),CK165="No",ISNUMBER(OFFSET('Sanitation Data'!$C$5,0,10*ROW('Sanitation Data'!C159)))),CONCATENATE("[",ROUND(100-OFFSET('Sanitation Data'!$C$5,0,10*ROW('Sanitation Data'!C159)),0),"]"),IF(AND(ISNUMBER(OFFSET('Sanitation Data'!$C$5,0,10*ROW('Sanitation Data'!C159))),CK165="",ISNUMBER(OFFSET('Sanitation Data'!$C$5,0,10*ROW('Sanitation Data'!C159)))),100-OFFSET('Sanitation Data'!$C$5,0,10*ROW('Sanitation Data'!C159)),NA())))</f>
        <v>#N/A</v>
      </c>
      <c r="W165" s="253" t="e">
        <f ca="true">+IF(AND(ISNUMBER(OFFSET('Sanitation Data'!$C$7,0,10*ROW('Sanitation Data'!C159))),CL165="Yes"),OFFSET('Sanitation Data'!$C$7,0,10*ROW('Sanitation Data'!C159)),IF(AND(ISNUMBER(OFFSET('Sanitation Data'!$C$7,0,10*ROW('Sanitation Data'!C159))),CL165="No",ISNUMBER(OFFSET('Sanitation Data'!$C$7,0,10*ROW('Sanitation Data'!C159)))),CONCATENATE("[",ROUND(OFFSET('Sanitation Data'!$C$7,0,10*ROW('Sanitation Data'!C159)),0),"]"),IF(AND(ISNUMBER(OFFSET('Sanitation Data'!$C$7,0,10*ROW('Sanitation Data'!C159))),CL165="",ISNUMBER(OFFSET('Sanitation Data'!$C$7,0,10*ROW('Sanitation Data'!C159)))),OFFSET('Sanitation Data'!$C$7,0,10*ROW('Sanitation Data'!C159)),NA())))</f>
        <v>#N/A</v>
      </c>
      <c r="X165" s="253" t="e">
        <f ca="true">+IF(AND(ISNUMBER(OFFSET('Sanitation Data'!$C$11,0,10*ROW('Sanitation Data'!C159))),CM165="Yes"),OFFSET('Sanitation Data'!$C$11,0,10*ROW('Sanitation Data'!C159)),IF(AND(ISNUMBER(OFFSET('Sanitation Data'!$C$11,0,10*ROW('Sanitation Data'!C159))),CM165="No",ISNUMBER(OFFSET('Sanitation Data'!$C$11,0,10*ROW('Sanitation Data'!C159)))),CONCATENATE("[",ROUND(OFFSET('Sanitation Data'!$C$11,0,10*ROW('Sanitation Data'!C159)),0),"]"),IF(AND(ISNUMBER(OFFSET('Sanitation Data'!$C$11,0,10*ROW('Sanitation Data'!C159))),CM165="",ISNUMBER(OFFSET('Sanitation Data'!$C$11,0,10*ROW('Sanitation Data'!C159)))),OFFSET('Sanitation Data'!$C$11,0,10*ROW('Sanitation Data'!C159)),NA())))</f>
        <v>#N/A</v>
      </c>
      <c r="Y165" s="253" t="e">
        <f ca="true">+IF(AND(ISNUMBER(OFFSET('Sanitation Data'!$C$12,0,10*ROW('Sanitation Data'!C159))),CN165="Yes"),OFFSET('Sanitation Data'!$C$12,0,10*ROW('Sanitation Data'!C159)),IF(AND(ISNUMBER(OFFSET('Sanitation Data'!$C$12,0,10*ROW('Sanitation Data'!C159))),CN165="No",ISNUMBER(OFFSET('Sanitation Data'!$C$12,0,10*ROW('Sanitation Data'!C159)))),CONCATENATE("[",ROUND(OFFSET('Sanitation Data'!$C$12,0,10*ROW('Sanitation Data'!C159)),0),"]"),IF(AND(ISNUMBER(OFFSET('Sanitation Data'!$C$12,0,10*ROW('Sanitation Data'!C159))),CN165="",ISNUMBER(OFFSET('Sanitation Data'!$C$12,0,10*ROW('Sanitation Data'!C159)))),OFFSET('Sanitation Data'!$C$12,0,10*ROW('Sanitation Data'!C159)),NA())))</f>
        <v>#N/A</v>
      </c>
      <c r="Z165" s="253" t="e">
        <f ca="true">+IF(AND(ISNUMBER(OFFSET('Sanitation Data'!$C$13,0,10*ROW('Sanitation Data'!C159))),CO165="Yes"),OFFSET('Sanitation Data'!$C$13,0,10*ROW('Sanitation Data'!C159)),IF(AND(ISNUMBER(OFFSET('Sanitation Data'!$C$13,0,10*ROW('Sanitation Data'!C159))),CO165="No",ISNUMBER(OFFSET('Sanitation Data'!$C$13,0,10*ROW('Sanitation Data'!C159)))),CONCATENATE("[",ROUND(OFFSET('Sanitation Data'!$C$13,0,10*ROW('Sanitation Data'!C159)),0),"]"),IF(AND(ISNUMBER(OFFSET('Sanitation Data'!$C$13,0,10*ROW('Sanitation Data'!C159))),CO165="",ISNUMBER(OFFSET('Sanitation Data'!$C$13,0,10*ROW('Sanitation Data'!C159)))),OFFSET('Sanitation Data'!$C$13,0,10*ROW('Sanitation Data'!C159)),NA())))</f>
        <v>#N/A</v>
      </c>
      <c r="AA165" s="253" t="e">
        <f ca="true">+IF(AND(ISNUMBER(OFFSET('Sanitation Data'!$D$5,0,10*ROW('Sanitation Data'!D159))),CP165="Yes"),100-OFFSET('Sanitation Data'!$D$5,0,10*ROW('Sanitation Data'!D159)),IF(AND(ISNUMBER(OFFSET('Sanitation Data'!$D$5,0,10*ROW('Sanitation Data'!D159))),CP165="No",ISNUMBER(OFFSET('Sanitation Data'!$D$5,0,10*ROW('Sanitation Data'!D159)))),CONCATENATE("[",ROUND(100-OFFSET('Sanitation Data'!$D$5,0,10*ROW('Sanitation Data'!D159)),0),"]"),IF(AND(ISNUMBER(OFFSET('Sanitation Data'!$D$5,0,10*ROW('Sanitation Data'!D159))),CP165="",ISNUMBER(OFFSET('Sanitation Data'!$D$5,0,10*ROW('Sanitation Data'!D159)))),100-OFFSET('Sanitation Data'!$D$5,0,10*ROW('Sanitation Data'!D159)),NA())))</f>
        <v>#N/A</v>
      </c>
      <c r="AB165" s="253" t="e">
        <f ca="true">+IF(AND(ISNUMBER(OFFSET('Sanitation Data'!$D$7,0,10*ROW('Sanitation Data'!D159))),CQ165="Yes"),OFFSET('Sanitation Data'!$D$7,0,10*ROW('Sanitation Data'!G159)),IF(AND(ISNUMBER(OFFSET('Sanitation Data'!$D$7,0,10*ROW('Sanitation Data'!D159))),CQ165="No",ISNUMBER(OFFSET('Sanitation Data'!$D$7,0,10*ROW('Sanitation Data'!D159)))),CONCATENATE("[",ROUND(OFFSET('Sanitation Data'!$D$7,0,10*ROW('Sanitation Data'!D159)),0),"]"),IF(AND(ISNUMBER(OFFSET('Sanitation Data'!$D$7,0,10*ROW('Sanitation Data'!D159))),CQ165="",ISNUMBER(OFFSET('Sanitation Data'!$D$7,0,10*ROW('Sanitation Data'!D159)))),OFFSET('Sanitation Data'!$D$7,0,10*ROW('Sanitation Data'!D159)),NA())))</f>
        <v>#N/A</v>
      </c>
      <c r="AC165" s="253" t="e">
        <f ca="true">+IF(AND(ISNUMBER(OFFSET('Sanitation Data'!$D$11,0,10*ROW('Sanitation Data'!D159))),CR165="Yes"),OFFSET('Sanitation Data'!$D$11,0,10*ROW('Sanitation Data'!D159)),IF(AND(ISNUMBER(OFFSET('Sanitation Data'!$D$11,0,10*ROW('Sanitation Data'!D159))),CR165="No",ISNUMBER(OFFSET('Sanitation Data'!$D$11,0,10*ROW('Sanitation Data'!D159)))),CONCATENATE("[",ROUND(OFFSET('Sanitation Data'!$D$11,0,10*ROW('Sanitation Data'!D159)),0),"]"),IF(AND(ISNUMBER(OFFSET('Sanitation Data'!$D$11,0,10*ROW('Sanitation Data'!D159))),CR165="",ISNUMBER(OFFSET('Sanitation Data'!$D$11,0,10*ROW('Sanitation Data'!D159)))),OFFSET('Sanitation Data'!$D$11,0,10*ROW('Sanitation Data'!D159)),NA())))</f>
        <v>#N/A</v>
      </c>
      <c r="AD165" s="253" t="e">
        <f ca="true">+IF(AND(ISNUMBER(OFFSET('Sanitation Data'!$D$12,0,10*ROW('Sanitation Data'!D159))),CS165="Yes"),OFFSET('Sanitation Data'!$D$12,0,10*ROW('Sanitation Data'!D159)),IF(AND(ISNUMBER(OFFSET('Sanitation Data'!$D$12,0,10*ROW('Sanitation Data'!D159))),CS165="No",ISNUMBER(OFFSET('Sanitation Data'!$D$12,0,10*ROW('Sanitation Data'!D159)))),CONCATENATE("[",ROUND(OFFSET('Sanitation Data'!$D$12,0,10*ROW('Sanitation Data'!D159)),0),"]"),IF(AND(ISNUMBER(OFFSET('Sanitation Data'!$D$12,0,10*ROW('Sanitation Data'!D159))),CS165="",ISNUMBER(OFFSET('Sanitation Data'!$D$12,0,10*ROW('Sanitation Data'!D159)))),OFFSET('Sanitation Data'!$D$12,0,10*ROW('Sanitation Data'!D159)),NA())))</f>
        <v>#N/A</v>
      </c>
      <c r="AE165" s="253" t="e">
        <f ca="true">+IF(AND(ISNUMBER(OFFSET('Sanitation Data'!$D$13,0,10*ROW('Sanitation Data'!D159))),CT165="Yes"),OFFSET('Sanitation Data'!$D$13,0,10*ROW('Sanitation Data'!D159)),IF(AND(ISNUMBER(OFFSET('Sanitation Data'!$D$13,0,10*ROW('Sanitation Data'!D159))),CT165="No",ISNUMBER(OFFSET('Sanitation Data'!$D$13,0,10*ROW('Sanitation Data'!D159)))),CONCATENATE("[",ROUND(OFFSET('Sanitation Data'!$D$13,0,10*ROW('Sanitation Data'!D159)),0),"]"),IF(AND(ISNUMBER(OFFSET('Sanitation Data'!$D$13,0,10*ROW('Sanitation Data'!D159))),CT165="",ISNUMBER(OFFSET('Sanitation Data'!$D$13,0,10*ROW('Sanitation Data'!D159)))),OFFSET('Sanitation Data'!$D$13,0,10*ROW('Sanitation Data'!D159)),NA())))</f>
        <v>#N/A</v>
      </c>
      <c r="AF165" s="253" t="e">
        <f ca="true">+IF(AND(ISNUMBER(OFFSET('Sanitation Data'!$E$5,0,10*ROW('Sanitation Data'!E159))),CU165="Yes"),100-OFFSET('Sanitation Data'!$E$5,0,10*ROW('Sanitation Data'!E159)),IF(AND(ISNUMBER(OFFSET('Sanitation Data'!$E$5,0,10*ROW('Sanitation Data'!E159))),CU165="No",ISNUMBER(OFFSET('Sanitation Data'!$E$5,0,10*ROW('Sanitation Data'!E159)))),CONCATENATE("[",ROUND(100-OFFSET('Sanitation Data'!$E$5,0,10*ROW('Sanitation Data'!E159)),0),"]"),IF(AND(ISNUMBER(OFFSET('Sanitation Data'!$E$5,0,10*ROW('Sanitation Data'!E159))),CU165="",ISNUMBER(OFFSET('Sanitation Data'!$E$5,0,10*ROW('Sanitation Data'!E159)))),100-OFFSET('Sanitation Data'!$E$5,0,10*ROW('Sanitation Data'!E159)),NA())))</f>
        <v>#N/A</v>
      </c>
      <c r="AG165" s="253" t="e">
        <f ca="true">+IF(AND(ISNUMBER(OFFSET('Sanitation Data'!$E$7,0,10*ROW('Sanitation Data'!E159))),CV165="Yes"),OFFSET('Sanitation Data'!$E$7,0,10*ROW('Sanitation Data'!E159)),IF(AND(ISNUMBER(OFFSET('Sanitation Data'!$E$7,0,10*ROW('Sanitation Data'!E159))),CV165="No",ISNUMBER(OFFSET('Sanitation Data'!$E$7,0,10*ROW('Sanitation Data'!E159)))),CONCATENATE("[",ROUND(OFFSET('Sanitation Data'!$E$7,0,10*ROW('Sanitation Data'!E159)),0),"]"),IF(AND(ISNUMBER(OFFSET('Sanitation Data'!$E$7,0,10*ROW('Sanitation Data'!E159))),CV165="",ISNUMBER(OFFSET('Sanitation Data'!$E$7,0,10*ROW('Sanitation Data'!E159)))),OFFSET('Sanitation Data'!$E$7,0,10*ROW('Sanitation Data'!E159)),NA())))</f>
        <v>#N/A</v>
      </c>
      <c r="AH165" s="253" t="e">
        <f ca="true">+IF(AND(ISNUMBER(OFFSET('Sanitation Data'!$E$11,0,10*ROW('Sanitation Data'!E159))),CW165="Yes"),OFFSET('Sanitation Data'!$E$11,0,10*ROW('Sanitation Data'!E159)),IF(AND(ISNUMBER(OFFSET('Sanitation Data'!$E$11,0,10*ROW('Sanitation Data'!E159))),CW165="No",ISNUMBER(OFFSET('Sanitation Data'!$E$11,0,10*ROW('Sanitation Data'!E159)))),CONCATENATE("[",ROUND(OFFSET('Sanitation Data'!$E$11,0,10*ROW('Sanitation Data'!E159)),0),"]"),IF(AND(ISNUMBER(OFFSET('Sanitation Data'!$E$11,0,10*ROW('Sanitation Data'!E159))),CW165="",ISNUMBER(OFFSET('Sanitation Data'!$E$11,0,10*ROW('Sanitation Data'!E159)))),OFFSET('Sanitation Data'!$E$11,0,10*ROW('Sanitation Data'!E159)),NA())))</f>
        <v>#N/A</v>
      </c>
      <c r="AI165" s="253" t="e">
        <f ca="true">+IF(AND(ISNUMBER(OFFSET('Sanitation Data'!$E$12,0,10*ROW('Sanitation Data'!E159))),CX165="Yes"),OFFSET('Sanitation Data'!$E$12,0,10*ROW('Sanitation Data'!E159)),IF(AND(ISNUMBER(OFFSET('Sanitation Data'!$E$12,0,10*ROW('Sanitation Data'!E159))),CX165="No",ISNUMBER(OFFSET('Sanitation Data'!$E$12,0,10*ROW('Sanitation Data'!E159)))),CONCATENATE("[",ROUND(OFFSET('Sanitation Data'!$E$12,0,10*ROW('Sanitation Data'!E159)),0),"]"),IF(AND(ISNUMBER(OFFSET('Sanitation Data'!$E$12,0,10*ROW('Sanitation Data'!E159))),CX165="",ISNUMBER(OFFSET('Sanitation Data'!$E$12,0,10*ROW('Sanitation Data'!E159)))),OFFSET('Sanitation Data'!$E$12,0,10*ROW('Sanitation Data'!E159)),NA())))</f>
        <v>#N/A</v>
      </c>
      <c r="AJ165" s="253" t="e">
        <f ca="true">+IF(AND(ISNUMBER(OFFSET('Sanitation Data'!$E$13,0,10*ROW('Sanitation Data'!E159))),CY165="Yes"),OFFSET('Sanitation Data'!$E$13,0,10*ROW('Sanitation Data'!E159)),IF(AND(ISNUMBER(OFFSET('Sanitation Data'!$E$13,0,10*ROW('Sanitation Data'!E159))),CY165="No",ISNUMBER(OFFSET('Sanitation Data'!$E$13,0,10*ROW('Sanitation Data'!E159)))),CONCATENATE("[",ROUND(OFFSET('Sanitation Data'!$E$13,0,10*ROW('Sanitation Data'!E159)),0),"]"),IF(AND(ISNUMBER(OFFSET('Sanitation Data'!$E$13,0,10*ROW('Sanitation Data'!E159))),CY165="",ISNUMBER(OFFSET('Sanitation Data'!$E$13,0,10*ROW('Sanitation Data'!E159)))),OFFSET('Sanitation Data'!$E$13,0,10*ROW('Sanitation Data'!E159)),NA())))</f>
        <v>#N/A</v>
      </c>
      <c r="AK165" s="253" t="e">
        <f ca="true">+IF(AND(ISNUMBER(OFFSET('Sanitation Data'!$F$5,0,10*ROW('Sanitation Data'!F159))),CZ165="Yes"),100-OFFSET('Sanitation Data'!$F$5,0,10*ROW('Sanitation Data'!F159)),IF(AND(ISNUMBER(OFFSET('Sanitation Data'!$F$5,0,10*ROW('Sanitation Data'!F159))),CZ165="No",ISNUMBER(OFFSET('Sanitation Data'!$F$5,0,10*ROW('Sanitation Data'!F159)))),CONCATENATE("[",ROUND(100-OFFSET('Sanitation Data'!$F$5,0,10*ROW('Sanitation Data'!F159)),0),"]"),IF(AND(ISNUMBER(OFFSET('Sanitation Data'!$F$5,0,10*ROW('Sanitation Data'!F159))),CZ165="",ISNUMBER(OFFSET('Sanitation Data'!$F$5,0,10*ROW('Sanitation Data'!F159)))),100-OFFSET('Sanitation Data'!$F$5,0,10*ROW('Sanitation Data'!F159)),NA())))</f>
        <v>#N/A</v>
      </c>
      <c r="AL165" s="253" t="e">
        <f ca="true">+IF(AND(ISNUMBER(OFFSET('Sanitation Data'!$F$7,0,10*ROW('Sanitation Data'!F159))),DA165="Yes"),OFFSET('Sanitation Data'!$F$7,0,10*ROW('Sanitation Data'!F159)),IF(AND(ISNUMBER(OFFSET('Sanitation Data'!$F$7,0,10*ROW('Sanitation Data'!F159))),DA165="No",ISNUMBER(OFFSET('Sanitation Data'!$F$7,0,10*ROW('Sanitation Data'!F159)))),CONCATENATE("[",ROUND(OFFSET('Sanitation Data'!$F$7,0,10*ROW('Sanitation Data'!F159)),0),"]"),IF(AND(ISNUMBER(OFFSET('Sanitation Data'!$F$7,0,10*ROW('Sanitation Data'!F159))),DA165="",ISNUMBER(OFFSET('Sanitation Data'!$F$7,0,10*ROW('Sanitation Data'!F159)))),OFFSET('Sanitation Data'!$F$7,0,10*ROW('Sanitation Data'!F159)),NA())))</f>
        <v>#N/A</v>
      </c>
      <c r="AM165" s="253" t="e">
        <f ca="true">+IF(AND(ISNUMBER(OFFSET('Sanitation Data'!$F$11,0,10*ROW('Sanitation Data'!F159))),DB165="Yes"),OFFSET('Sanitation Data'!$F$11,0,10*ROW('Sanitation Data'!F159)),IF(AND(ISNUMBER(OFFSET('Sanitation Data'!$F$11,0,10*ROW('Sanitation Data'!F159))),DB165="No",ISNUMBER(OFFSET('Sanitation Data'!$F$11,0,10*ROW('Sanitation Data'!F159)))),CONCATENATE("[",ROUND(OFFSET('Sanitation Data'!$F$11,0,10*ROW('Sanitation Data'!F159)),0),"]"),IF(AND(ISNUMBER(OFFSET('Sanitation Data'!$F$11,0,10*ROW('Sanitation Data'!F159))),DB165="",ISNUMBER(OFFSET('Sanitation Data'!$F$11,0,10*ROW('Sanitation Data'!F159)))),OFFSET('Sanitation Data'!$F$11,0,10*ROW('Sanitation Data'!F159)),NA())))</f>
        <v>#N/A</v>
      </c>
      <c r="AN165" s="253" t="e">
        <f ca="true">+IF(AND(ISNUMBER(OFFSET('Sanitation Data'!$F$12,0,10*ROW('Sanitation Data'!F159))),DC165="Yes"),OFFSET('Sanitation Data'!$F$12,0,10*ROW('Sanitation Data'!F159)),IF(AND(ISNUMBER(OFFSET('Sanitation Data'!$F$12,0,10*ROW('Sanitation Data'!F159))),DC165="No",ISNUMBER(OFFSET('Sanitation Data'!$F$12,0,10*ROW('Sanitation Data'!F159)))),CONCATENATE("[",ROUND(OFFSET('Sanitation Data'!$F$12,0,10*ROW('Sanitation Data'!F159)),0),"]"),IF(AND(ISNUMBER(OFFSET('Sanitation Data'!$F$12,0,10*ROW('Sanitation Data'!F159))),DC165="",ISNUMBER(OFFSET('Sanitation Data'!$F$12,0,10*ROW('Sanitation Data'!F159)))),OFFSET('Sanitation Data'!$F$12,0,10*ROW('Sanitation Data'!F159)),NA())))</f>
        <v>#N/A</v>
      </c>
      <c r="AO165" s="253" t="e">
        <f ca="true">+IF(AND(ISNUMBER(OFFSET('Sanitation Data'!$F$13,0,10*ROW('Sanitation Data'!F159))),DD165="Yes"),OFFSET('Sanitation Data'!$F$13,0,10*ROW('Sanitation Data'!F159)),IF(AND(ISNUMBER(OFFSET('Sanitation Data'!$F$13,0,10*ROW('Sanitation Data'!F159))),DD165="No",ISNUMBER(OFFSET('Sanitation Data'!$F$13,0,10*ROW('Sanitation Data'!F159)))),CONCATENATE("[",ROUND(OFFSET('Sanitation Data'!$F$13,0,10*ROW('Sanitation Data'!F159)),0),"]"),IF(AND(ISNUMBER(OFFSET('Sanitation Data'!$F$13,0,10*ROW('Sanitation Data'!F159))),DD165="",ISNUMBER(OFFSET('Sanitation Data'!$F$13,0,10*ROW('Sanitation Data'!F159)))),OFFSET('Sanitation Data'!$F$13,0,10*ROW('Sanitation Data'!F159)),NA())))</f>
        <v>#N/A</v>
      </c>
      <c r="AP165" s="253" t="e">
        <f ca="true">+IF(AND(ISNUMBER(OFFSET('Sanitation Data'!$G$5,0,10*ROW('Sanitation Data'!G159))),DE165="Yes"),100-OFFSET('Sanitation Data'!$G$5,0,10*ROW('Sanitation Data'!G159)),IF(AND(ISNUMBER(OFFSET('Sanitation Data'!$G$5,0,10*ROW('Sanitation Data'!G159))),DE165="No",ISNUMBER(OFFSET('Sanitation Data'!$G$5,0,10*ROW('Sanitation Data'!G159)))),CONCATENATE("[",ROUND(100-OFFSET('Sanitation Data'!$G$5,0,10*ROW('Sanitation Data'!G159)),0),"]"),IF(AND(ISNUMBER(OFFSET('Sanitation Data'!$G$5,0,10*ROW('Sanitation Data'!G159))),DE165="",ISNUMBER(OFFSET('Sanitation Data'!$G$5,0,10*ROW('Sanitation Data'!G159)))),100-OFFSET('Sanitation Data'!$G$5,0,10*ROW('Sanitation Data'!G159)),NA())))</f>
        <v>#N/A</v>
      </c>
      <c r="AQ165" s="253" t="e">
        <f ca="true">+IF(AND(ISNUMBER(OFFSET('Sanitation Data'!$G$7,0,10*ROW('Sanitation Data'!G159))),DF165="Yes"),OFFSET('Sanitation Data'!$G$7,0,10*ROW('Sanitation Data'!G159)),IF(AND(ISNUMBER(OFFSET('Sanitation Data'!$G$7,0,10*ROW('Sanitation Data'!G159))),DF165="No",ISNUMBER(OFFSET('Sanitation Data'!$G$7,0,10*ROW('Sanitation Data'!G159)))),CONCATENATE("[",ROUND(OFFSET('Sanitation Data'!$G$7,0,10*ROW('Sanitation Data'!G159)),0),"]"),IF(AND(ISNUMBER(OFFSET('Sanitation Data'!$G$7,0,10*ROW('Sanitation Data'!G159))),DF165="",ISNUMBER(OFFSET('Sanitation Data'!$G$7,0,10*ROW('Sanitation Data'!G159)))),OFFSET('Sanitation Data'!$G$7,0,10*ROW('Sanitation Data'!G159)),NA())))</f>
        <v>#N/A</v>
      </c>
      <c r="AR165" s="253" t="e">
        <f ca="true">+IF(AND(ISNUMBER(OFFSET('Sanitation Data'!$G$11,0,10*ROW('Sanitation Data'!G159))),DG165="Yes"),OFFSET('Sanitation Data'!$G$11,0,10*ROW('Sanitation Data'!G159)),IF(AND(ISNUMBER(OFFSET('Sanitation Data'!$G$11,0,10*ROW('Sanitation Data'!G159))),DG165="No",ISNUMBER(OFFSET('Sanitation Data'!$G$11,0,10*ROW('Sanitation Data'!G159)))),CONCATENATE("[",ROUND(OFFSET('Sanitation Data'!$G$11,0,10*ROW('Sanitation Data'!G159)),0),"]"),IF(AND(ISNUMBER(OFFSET('Sanitation Data'!$G$11,0,10*ROW('Sanitation Data'!G159))),DG165="",ISNUMBER(OFFSET('Sanitation Data'!$G$11,0,10*ROW('Sanitation Data'!G159)))),OFFSET('Sanitation Data'!$G$11,0,10*ROW('Sanitation Data'!G159)),NA())))</f>
        <v>#N/A</v>
      </c>
      <c r="AS165" s="253" t="e">
        <f ca="true">+IF(AND(ISNUMBER(OFFSET('Sanitation Data'!$G$12,0,10*ROW('Sanitation Data'!G159))),DH165="Yes"),OFFSET('Sanitation Data'!$G$12,0,10*ROW('Sanitation Data'!G159)),IF(AND(ISNUMBER(OFFSET('Sanitation Data'!$G$12,0,10*ROW('Sanitation Data'!G159))),DH165="No",ISNUMBER(OFFSET('Sanitation Data'!$G$12,0,10*ROW('Sanitation Data'!G159)))),CONCATENATE("[",ROUND(OFFSET('Sanitation Data'!$G$12,0,10*ROW('Sanitation Data'!G159)),0),"]"),IF(AND(ISNUMBER(OFFSET('Sanitation Data'!$G$12,0,10*ROW('Sanitation Data'!G159))),DH165="",ISNUMBER(OFFSET('Sanitation Data'!$G$12,0,10*ROW('Sanitation Data'!G159)))),OFFSET('Sanitation Data'!$G$12,0,10*ROW('Sanitation Data'!G159)),NA())))</f>
        <v>#N/A</v>
      </c>
      <c r="AT165" s="253" t="e">
        <f ca="true">+IF(AND(ISNUMBER(OFFSET('Sanitation Data'!$G$13,0,10*ROW('Sanitation Data'!G159))),DI165="Yes"),OFFSET('Sanitation Data'!$G$13,0,10*ROW('Sanitation Data'!G159)),IF(AND(ISNUMBER(OFFSET('Sanitation Data'!$G$13,0,10*ROW('Sanitation Data'!G159))),DI165="No",ISNUMBER(OFFSET('Sanitation Data'!$G$13,0,10*ROW('Sanitation Data'!G159)))),CONCATENATE("[",ROUND(OFFSET('Sanitation Data'!$G$13,0,10*ROW('Sanitation Data'!G159)),0),"]"),IF(AND(ISNUMBER(OFFSET('Sanitation Data'!$G$13,0,10*ROW('Sanitation Data'!G159))),DI165="",ISNUMBER(OFFSET('Sanitation Data'!$G$13,0,10*ROW('Sanitation Data'!G159)))),OFFSET('Sanitation Data'!$G$13,0,10*ROW('Sanitation Data'!G159)),NA())))</f>
        <v>#N/A</v>
      </c>
      <c r="AU165" s="253" t="e">
        <f ca="true">+IF(AND(ISNUMBER(OFFSET('Sanitation Data'!$H$5,0,10*ROW('Sanitation Data'!H159))),DJ165="Yes"),100-OFFSET('Sanitation Data'!$H$5,0,10*ROW('Sanitation Data'!H159)),IF(AND(ISNUMBER(OFFSET('Sanitation Data'!$H$5,0,10*ROW('Sanitation Data'!H159))),DJ165="No",ISNUMBER(OFFSET('Sanitation Data'!$H$5,0,10*ROW('Sanitation Data'!H159)))),CONCATENATE("[",ROUND(100-OFFSET('Sanitation Data'!$H$5,0,10*ROW('Sanitation Data'!H159)),0),"]"),IF(AND(ISNUMBER(OFFSET('Sanitation Data'!$H$5,0,10*ROW('Sanitation Data'!H159))),DJ165="",ISNUMBER(OFFSET('Sanitation Data'!$H$5,0,10*ROW('Sanitation Data'!H159)))),100-OFFSET('Sanitation Data'!$H$5,0,10*ROW('Sanitation Data'!H159)),NA())))</f>
        <v>#N/A</v>
      </c>
      <c r="AV165" s="253" t="e">
        <f ca="true">+IF(AND(ISNUMBER(OFFSET('Sanitation Data'!$H$7,0,10*ROW('Sanitation Data'!H159))),DK165="Yes"),OFFSET('Sanitation Data'!$H$7,0,10*ROW('Sanitation Data'!H159)),IF(AND(ISNUMBER(OFFSET('Sanitation Data'!$H$7,0,10*ROW('Sanitation Data'!H159))),DK165="No",ISNUMBER(OFFSET('Sanitation Data'!$H$7,0,10*ROW('Sanitation Data'!H159)))),CONCATENATE("[",ROUND(OFFSET('Sanitation Data'!$H$7,0,10*ROW('Sanitation Data'!H159)),0),"]"),IF(AND(ISNUMBER(OFFSET('Sanitation Data'!$H$7,0,10*ROW('Sanitation Data'!H159))),DK165="",ISNUMBER(OFFSET('Sanitation Data'!$H$7,0,10*ROW('Sanitation Data'!H159)))),OFFSET('Sanitation Data'!$H$7,0,10*ROW('Sanitation Data'!H159)),NA())))</f>
        <v>#N/A</v>
      </c>
      <c r="AW165" s="253" t="e">
        <f ca="true">+IF(AND(ISNUMBER(OFFSET('Sanitation Data'!$H$11,0,10*ROW('Sanitation Data'!H159))),DL165="Yes"),OFFSET('Sanitation Data'!$H$11,0,10*ROW('Sanitation Data'!H159)),IF(AND(ISNUMBER(OFFSET('Sanitation Data'!$H$11,0,10*ROW('Sanitation Data'!H159))),DL165="No",ISNUMBER(OFFSET('Sanitation Data'!$H$11,0,10*ROW('Sanitation Data'!H159)))),CONCATENATE("[",ROUND(OFFSET('Sanitation Data'!$H$11,0,10*ROW('Sanitation Data'!H159)),0),"]"),IF(AND(ISNUMBER(OFFSET('Sanitation Data'!$H$11,0,10*ROW('Sanitation Data'!H159))),DL165="",ISNUMBER(OFFSET('Sanitation Data'!$H$11,0,10*ROW('Sanitation Data'!H159)))),OFFSET('Sanitation Data'!$H$11,0,10*ROW('Sanitation Data'!H159)),NA())))</f>
        <v>#N/A</v>
      </c>
      <c r="AX165" s="253" t="e">
        <f ca="true">+IF(AND(ISNUMBER(OFFSET('Sanitation Data'!$H$12,0,10*ROW('Sanitation Data'!H159))),DM165="Yes"),OFFSET('Sanitation Data'!$H$12,0,10*ROW('Sanitation Data'!H159)),IF(AND(ISNUMBER(OFFSET('Sanitation Data'!$H$12,0,10*ROW('Sanitation Data'!H159))),DM165="No",ISNUMBER(OFFSET('Sanitation Data'!$H$12,0,10*ROW('Sanitation Data'!H159)))),CONCATENATE("[",ROUND(OFFSET('Sanitation Data'!$H$12,0,10*ROW('Sanitation Data'!H159)),0),"]"),IF(AND(ISNUMBER(OFFSET('Sanitation Data'!$H$12,0,10*ROW('Sanitation Data'!H159))),DM165="",ISNUMBER(OFFSET('Sanitation Data'!$H$12,0,10*ROW('Sanitation Data'!H159)))),OFFSET('Sanitation Data'!$H$12,0,10*ROW('Sanitation Data'!H159)),NA())))</f>
        <v>#N/A</v>
      </c>
      <c r="AY165" s="253" t="e">
        <f ca="true">+IF(AND(ISNUMBER(OFFSET('Sanitation Data'!$H$13,0,10*ROW('Sanitation Data'!H159))),DN165="Yes"),OFFSET('Sanitation Data'!$H$13,0,10*ROW('Sanitation Data'!H159)),IF(AND(ISNUMBER(OFFSET('Sanitation Data'!$H$13,0,10*ROW('Sanitation Data'!H159))),DN165="No",ISNUMBER(OFFSET('Sanitation Data'!$H$13,0,10*ROW('Sanitation Data'!H159)))),CONCATENATE("[",ROUND(OFFSET('Sanitation Data'!$H$13,0,10*ROW('Sanitation Data'!H159)),0),"]"),IF(AND(ISNUMBER(OFFSET('Sanitation Data'!$H$13,0,10*ROW('Sanitation Data'!H159))),DN165="",ISNUMBER(OFFSET('Sanitation Data'!$H$13,0,10*ROW('Sanitation Data'!H159)))),OFFSET('Sanitation Data'!$H$13,0,10*ROW('Sanitation Data'!H159)),NA())))</f>
        <v>#N/A</v>
      </c>
      <c r="AZ165" s="254" t="e">
        <f ca="true">+IF(AND(ISNUMBER(OFFSET('Hygiene Data'!$C$6,0,10*ROW('Hygiene Data'!C159))),DO165="Yes"),OFFSET('Hygiene Data'!$C$6,0,10*ROW('Hygiene Data'!C159)),IF(AND(ISNUMBER(OFFSET('Hygiene Data'!$C$6,0,10*ROW('Hygiene Data'!C159))),DO165="No",ISNUMBER(OFFSET('Hygiene Data'!$C$6,0,10*ROW('Hygiene Data'!C159)))),CONCATENATE("[",ROUND(OFFSET('Hygiene Data'!$C$6,0,10*ROW('Hygiene Data'!C159)),0),"]"),IF(AND(ISNUMBER(OFFSET('Hygiene Data'!$C$6,0,10*ROW('Hygiene Data'!C159))),DO165="",ISNUMBER(OFFSET('Hygiene Data'!$C$6,0,10*ROW('Hygiene Data'!C159)))),OFFSET('Hygiene Data'!$C$6,0,10*ROW('Hygiene Data'!C159)),NA())))</f>
        <v>#N/A</v>
      </c>
      <c r="BA165" s="254" t="e">
        <f ca="true">+IF(AND(ISNUMBER(OFFSET('Hygiene Data'!$C$8,0,10*ROW('Hygiene Data'!C159))),DP165="Yes"),OFFSET('Hygiene Data'!$C$8,0,10*ROW('Hygiene Data'!C159)),IF(AND(ISNUMBER(OFFSET('Hygiene Data'!$C$8,0,10*ROW('Hygiene Data'!C159))),DP165="No",ISNUMBER(OFFSET('Hygiene Data'!$C$8,0,10*ROW('Hygiene Data'!C159)))),CONCATENATE("[",ROUND(OFFSET('Hygiene Data'!$C$8,0,10*ROW('Hygiene Data'!C159)),0),"]"),IF(AND(ISNUMBER(OFFSET('Hygiene Data'!$C$8,0,10*ROW('Hygiene Data'!C159))),DP165="",ISNUMBER(OFFSET('Hygiene Data'!$C$8,0,10*ROW('Hygiene Data'!C159)))),OFFSET('Hygiene Data'!$C$8,0,10*ROW('Hygiene Data'!C159)),NA())))</f>
        <v>#N/A</v>
      </c>
      <c r="BB165" s="254" t="e">
        <f ca="true">+IF(AND(ISNUMBER(OFFSET('Hygiene Data'!$C$10,0,10*ROW('Hygiene Data'!C159))),DQ165="Yes"),OFFSET('Hygiene Data'!$C$10,0,10*ROW('Hygiene Data'!C159)),IF(AND(ISNUMBER(OFFSET('Hygiene Data'!$C$10,0,10*ROW('Hygiene Data'!C159))),DQ165="No",ISNUMBER(OFFSET('Hygiene Data'!$C$10,0,10*ROW('Hygiene Data'!C159)))),CONCATENATE("[",ROUND(OFFSET('Hygiene Data'!$C$10,0,10*ROW('Hygiene Data'!C159)),0),"]"),IF(AND(ISNUMBER(OFFSET('Hygiene Data'!$C$10,0,10*ROW('Hygiene Data'!C159))),DQ165="",ISNUMBER(OFFSET('Hygiene Data'!$C$10,0,10*ROW('Hygiene Data'!C159)))),OFFSET('Hygiene Data'!$C$10,0,10*ROW('Hygiene Data'!C159)),NA())))</f>
        <v>#N/A</v>
      </c>
      <c r="BC165" s="254" t="e">
        <f ca="true">+IF(AND(ISNUMBER(OFFSET('Hygiene Data'!$D$6,0,10*ROW('Hygiene Data'!D159))),DR165="Yes"),OFFSET('Hygiene Data'!$D$6,0,10*ROW('Hygiene Data'!D159)),IF(AND(ISNUMBER(OFFSET('Hygiene Data'!$D$6,0,10*ROW('Hygiene Data'!D159))),DR165="No",ISNUMBER(OFFSET('Hygiene Data'!$D$6,0,10*ROW('Hygiene Data'!D159)))),CONCATENATE("[",ROUND(OFFSET('Hygiene Data'!$D$6,0,10*ROW('Hygiene Data'!D159)),0),"]"),IF(AND(ISNUMBER(OFFSET('Hygiene Data'!$D$6,0,10*ROW('Hygiene Data'!D159))),DR165="",ISNUMBER(OFFSET('Hygiene Data'!$D$6,0,10*ROW('Hygiene Data'!D159)))),OFFSET('Hygiene Data'!$D$6,0,10*ROW('Hygiene Data'!D159)),NA())))</f>
        <v>#N/A</v>
      </c>
      <c r="BD165" s="254" t="e">
        <f ca="true">+IF(AND(ISNUMBER(OFFSET('Hygiene Data'!$D$8,0,10*ROW('Hygiene Data'!D159))),DS165="Yes"),OFFSET('Hygiene Data'!$D$8,0,10*ROW('Hygiene Data'!D159)),IF(AND(ISNUMBER(OFFSET('Hygiene Data'!$D$8,0,10*ROW('Hygiene Data'!D159))),DS165="No",ISNUMBER(OFFSET('Hygiene Data'!$D$8,0,10*ROW('Hygiene Data'!D159)))),CONCATENATE("[",ROUND(OFFSET('Hygiene Data'!$D$8,0,10*ROW('Hygiene Data'!D159)),0),"]"),IF(AND(ISNUMBER(OFFSET('Hygiene Data'!$D$8,0,10*ROW('Hygiene Data'!D159))),DS165="",ISNUMBER(OFFSET('Hygiene Data'!$D$8,0,10*ROW('Hygiene Data'!D159)))),OFFSET('Hygiene Data'!$D$8,0,10*ROW('Hygiene Data'!D159)),NA())))</f>
        <v>#N/A</v>
      </c>
      <c r="BE165" s="254" t="e">
        <f ca="true">+IF(AND(ISNUMBER(OFFSET('Hygiene Data'!$D$10,0,10*ROW('Hygiene Data'!D159))),DT165="Yes"),OFFSET('Hygiene Data'!$D$10,0,10*ROW('Hygiene Data'!D159)),IF(AND(ISNUMBER(OFFSET('Hygiene Data'!$D$10,0,10*ROW('Hygiene Data'!D159))),DT165="No",ISNUMBER(OFFSET('Hygiene Data'!$D$10,0,10*ROW('Hygiene Data'!D159)))),CONCATENATE("[",ROUND(OFFSET('Hygiene Data'!$D$10,0,10*ROW('Hygiene Data'!D159)),0),"]"),IF(AND(ISNUMBER(OFFSET('Hygiene Data'!$D$10,0,10*ROW('Hygiene Data'!D159))),DT165="",ISNUMBER(OFFSET('Hygiene Data'!$D$10,0,10*ROW('Hygiene Data'!D159)))),OFFSET('Hygiene Data'!$D$10,0,10*ROW('Hygiene Data'!D159)),NA())))</f>
        <v>#N/A</v>
      </c>
      <c r="BF165" s="254" t="e">
        <f ca="true">+IF(AND(ISNUMBER(OFFSET('Hygiene Data'!$E$6,0,10*ROW('Hygiene Data'!E159))),DU165="Yes"),OFFSET('Hygiene Data'!$E$6,0,10*ROW('Hygiene Data'!E159)),IF(AND(ISNUMBER(OFFSET('Hygiene Data'!$E$6,0,10*ROW('Hygiene Data'!E159))),DU165="No",ISNUMBER(OFFSET('Hygiene Data'!$E$6,0,10*ROW('Hygiene Data'!E159)))),CONCATENATE("[",ROUND(OFFSET('Hygiene Data'!$E$6,0,10*ROW('Hygiene Data'!E159)),0),"]"),IF(AND(ISNUMBER(OFFSET('Hygiene Data'!$E$6,0,10*ROW('Hygiene Data'!E159))),DU165="",ISNUMBER(OFFSET('Hygiene Data'!$E$6,0,10*ROW('Hygiene Data'!E159)))),OFFSET('Hygiene Data'!$E$6,0,10*ROW('Hygiene Data'!E159)),NA())))</f>
        <v>#N/A</v>
      </c>
      <c r="BG165" s="254" t="e">
        <f ca="true">+IF(AND(ISNUMBER(OFFSET('Hygiene Data'!$E$8,0,10*ROW('Hygiene Data'!E159))),DV165="Yes"),OFFSET('Hygiene Data'!$E$8,0,10*ROW('Hygiene Data'!E159)),IF(AND(ISNUMBER(OFFSET('Hygiene Data'!$E$8,0,10*ROW('Hygiene Data'!E159))),DV165="No",ISNUMBER(OFFSET('Hygiene Data'!$E$8,0,10*ROW('Hygiene Data'!E159)))),CONCATENATE("[",ROUND(OFFSET('Hygiene Data'!$E$8,0,10*ROW('Hygiene Data'!E159)),0),"]"),IF(AND(ISNUMBER(OFFSET('Hygiene Data'!$E$8,0,10*ROW('Hygiene Data'!E159))),DV165="",ISNUMBER(OFFSET('Hygiene Data'!$E$8,0,10*ROW('Hygiene Data'!E159)))),OFFSET('Hygiene Data'!$E$8,0,10*ROW('Hygiene Data'!E159)),NA())))</f>
        <v>#N/A</v>
      </c>
      <c r="BH165" s="254" t="e">
        <f ca="true">+IF(AND(ISNUMBER(OFFSET('Hygiene Data'!$E$10,0,10*ROW('Hygiene Data'!E159))),DW165="Yes"),OFFSET('Hygiene Data'!$E$10,0,10*ROW('Hygiene Data'!E159)),IF(AND(ISNUMBER(OFFSET('Hygiene Data'!$E$10,0,10*ROW('Hygiene Data'!E159))),DW165="No",ISNUMBER(OFFSET('Hygiene Data'!$E$10,0,10*ROW('Hygiene Data'!E159)))),CONCATENATE("[",ROUND(OFFSET('Hygiene Data'!$E$10,0,10*ROW('Hygiene Data'!E159)),0),"]"),IF(AND(ISNUMBER(OFFSET('Hygiene Data'!$E$10,0,10*ROW('Hygiene Data'!E159))),DW165="",ISNUMBER(OFFSET('Hygiene Data'!$E$10,0,10*ROW('Hygiene Data'!E159)))),OFFSET('Hygiene Data'!$E$10,0,10*ROW('Hygiene Data'!E159)),NA())))</f>
        <v>#N/A</v>
      </c>
      <c r="BI165" s="254" t="e">
        <f ca="true">+IF(AND(ISNUMBER(OFFSET('Hygiene Data'!$F$6,0,10*ROW('Hygiene Data'!F159))),DX165="Yes"),OFFSET('Hygiene Data'!$F$6,0,10*ROW('Hygiene Data'!F159)),IF(AND(ISNUMBER(OFFSET('Hygiene Data'!$F$6,0,10*ROW('Hygiene Data'!F159))),DX165="No",ISNUMBER(OFFSET('Hygiene Data'!$F$6,0,10*ROW('Hygiene Data'!F159)))),CONCATENATE("[",ROUND(OFFSET('Hygiene Data'!$F$6,0,10*ROW('Hygiene Data'!F159)),0),"]"),IF(AND(ISNUMBER(OFFSET('Hygiene Data'!$F$6,0,10*ROW('Hygiene Data'!F159))),DX165="",ISNUMBER(OFFSET('Hygiene Data'!$F$6,0,10*ROW('Hygiene Data'!F159)))),OFFSET('Hygiene Data'!$F$6,0,10*ROW('Hygiene Data'!F159)),NA())))</f>
        <v>#N/A</v>
      </c>
      <c r="BJ165" s="254" t="e">
        <f ca="true">+IF(AND(ISNUMBER(OFFSET('Hygiene Data'!$F$8,0,10*ROW('Hygiene Data'!F159))),DY165="Yes"),OFFSET('Hygiene Data'!$F$8,0,10*ROW('Hygiene Data'!F159)),IF(AND(ISNUMBER(OFFSET('Hygiene Data'!$F$8,0,10*ROW('Hygiene Data'!F159))),DY165="No",ISNUMBER(OFFSET('Hygiene Data'!$F$8,0,10*ROW('Hygiene Data'!F159)))),CONCATENATE("[",ROUND(OFFSET('Hygiene Data'!$F$8,0,10*ROW('Hygiene Data'!F159)),0),"]"),IF(AND(ISNUMBER(OFFSET('Hygiene Data'!$F$8,0,10*ROW('Hygiene Data'!F159))),DY165="",ISNUMBER(OFFSET('Hygiene Data'!$F$8,0,10*ROW('Hygiene Data'!F159)))),OFFSET('Hygiene Data'!$F$8,0,10*ROW('Hygiene Data'!F159)),NA())))</f>
        <v>#N/A</v>
      </c>
      <c r="BK165" s="254" t="e">
        <f ca="true">+IF(AND(ISNUMBER(OFFSET('Hygiene Data'!$F$10,0,10*ROW('Hygiene Data'!F159))),DZ165="Yes"),OFFSET('Hygiene Data'!$F$10,0,10*ROW('Hygiene Data'!F159)),IF(AND(ISNUMBER(OFFSET('Hygiene Data'!$F$10,0,10*ROW('Hygiene Data'!F159))),DZ165="No",ISNUMBER(OFFSET('Hygiene Data'!$F$10,0,10*ROW('Hygiene Data'!F159)))),CONCATENATE("[",ROUND(OFFSET('Hygiene Data'!$F$10,0,10*ROW('Hygiene Data'!F159)),0),"]"),IF(AND(ISNUMBER(OFFSET('Hygiene Data'!$F$10,0,10*ROW('Hygiene Data'!F159))),DZ165="",ISNUMBER(OFFSET('Hygiene Data'!$F$10,0,10*ROW('Hygiene Data'!F159)))),OFFSET('Hygiene Data'!$F$10,0,10*ROW('Hygiene Data'!F159)),NA())))</f>
        <v>#N/A</v>
      </c>
      <c r="BL165" s="254" t="e">
        <f ca="true">+IF(AND(ISNUMBER(OFFSET('Hygiene Data'!$G$6,0,10*ROW('Hygiene Data'!G159))),EA165="Yes"),OFFSET('Hygiene Data'!$G$6,0,10*ROW('Hygiene Data'!G159)),IF(AND(ISNUMBER(OFFSET('Hygiene Data'!$G$6,0,10*ROW('Hygiene Data'!G159))),EA165="No",ISNUMBER(OFFSET('Hygiene Data'!$G$6,0,10*ROW('Hygiene Data'!G159)))),CONCATENATE("[",ROUND(OFFSET('Hygiene Data'!$G$6,0,10*ROW('Hygiene Data'!G159)),0),"]"),IF(AND(ISNUMBER(OFFSET('Hygiene Data'!$G$6,0,10*ROW('Hygiene Data'!G159))),EA165="",ISNUMBER(OFFSET('Hygiene Data'!$G$6,0,10*ROW('Hygiene Data'!G159)))),OFFSET('Hygiene Data'!$G$6,0,10*ROW('Hygiene Data'!G159)),NA())))</f>
        <v>#N/A</v>
      </c>
      <c r="BM165" s="254" t="e">
        <f ca="true">+IF(AND(ISNUMBER(OFFSET('Hygiene Data'!$G$8,0,10*ROW('Hygiene Data'!G159))),EB165="Yes"),OFFSET('Hygiene Data'!$G$8,0,10*ROW('Hygiene Data'!G159)),IF(AND(ISNUMBER(OFFSET('Hygiene Data'!$G$8,0,10*ROW('Hygiene Data'!G159))),EB165="No",ISNUMBER(OFFSET('Hygiene Data'!$G$8,0,10*ROW('Hygiene Data'!G159)))),CONCATENATE("[",ROUND(OFFSET('Hygiene Data'!$G$8,0,10*ROW('Hygiene Data'!G159)),0),"]"),IF(AND(ISNUMBER(OFFSET('Hygiene Data'!$G$8,0,10*ROW('Hygiene Data'!G159))),EB165="",ISNUMBER(OFFSET('Hygiene Data'!$G$8,0,10*ROW('Hygiene Data'!G159)))),OFFSET('Hygiene Data'!$G$8,0,10*ROW('Hygiene Data'!G159)),NA())))</f>
        <v>#N/A</v>
      </c>
      <c r="BN165" s="254" t="e">
        <f ca="true">+IF(AND(ISNUMBER(OFFSET('Hygiene Data'!$G$10,0,10*ROW('Hygiene Data'!G159))),EC165="Yes"),OFFSET('Hygiene Data'!$G$10,0,10*ROW('Hygiene Data'!G159)),IF(AND(ISNUMBER(OFFSET('Hygiene Data'!$G$10,0,10*ROW('Hygiene Data'!G159))),EC165="No",ISNUMBER(OFFSET('Hygiene Data'!$G$10,0,10*ROW('Hygiene Data'!G159)))),CONCATENATE("[",ROUND(OFFSET('Hygiene Data'!$G$10,0,10*ROW('Hygiene Data'!G159)),0),"]"),IF(AND(ISNUMBER(OFFSET('Hygiene Data'!$G$10,0,10*ROW('Hygiene Data'!G159))),EC165="",ISNUMBER(OFFSET('Hygiene Data'!$G$10,0,10*ROW('Hygiene Data'!G159)))),OFFSET('Hygiene Data'!$G$10,0,10*ROW('Hygiene Data'!G159)),NA())))</f>
        <v>#N/A</v>
      </c>
      <c r="BO165" s="254" t="e">
        <f ca="true">+IF(AND(ISNUMBER(OFFSET('Hygiene Data'!$H$6,0,10*ROW('Hygiene Data'!H159))),ED165="Yes"),OFFSET('Hygiene Data'!$H$6,0,10*ROW('Hygiene Data'!H159)),IF(AND(ISNUMBER(OFFSET('Hygiene Data'!$H$6,0,10*ROW('Hygiene Data'!H159))),ED165="No",ISNUMBER(OFFSET('Hygiene Data'!$H$6,0,10*ROW('Hygiene Data'!H159)))),CONCATENATE("[",ROUND(OFFSET('Hygiene Data'!$H$6,0,10*ROW('Hygiene Data'!H159)),0),"]"),IF(AND(ISNUMBER(OFFSET('Hygiene Data'!$H$6,0,10*ROW('Hygiene Data'!H159))),ED165="",ISNUMBER(OFFSET('Hygiene Data'!$H$6,0,10*ROW('Hygiene Data'!H159)))),OFFSET('Hygiene Data'!$H$6,0,10*ROW('Hygiene Data'!H159)),NA())))</f>
        <v>#N/A</v>
      </c>
      <c r="BP165" s="254" t="e">
        <f ca="true">+IF(AND(ISNUMBER(OFFSET('Hygiene Data'!$H$8,0,10*ROW('Hygiene Data'!H159))),EE165="Yes"),OFFSET('Hygiene Data'!$H$8,0,10*ROW('Hygiene Data'!H159)),IF(AND(ISNUMBER(OFFSET('Hygiene Data'!$H$8,0,10*ROW('Hygiene Data'!H159))),EE165="No",ISNUMBER(OFFSET('Hygiene Data'!$H$8,0,10*ROW('Hygiene Data'!H159)))),CONCATENATE("[",ROUND(OFFSET('Hygiene Data'!$H$8,0,10*ROW('Hygiene Data'!H159)),0),"]"),IF(AND(ISNUMBER(OFFSET('Hygiene Data'!$H$8,0,10*ROW('Hygiene Data'!H159))),EE165="",ISNUMBER(OFFSET('Hygiene Data'!$H$8,0,10*ROW('Hygiene Data'!H159)))),OFFSET('Hygiene Data'!$H$8,0,10*ROW('Hygiene Data'!H159)),NA())))</f>
        <v>#N/A</v>
      </c>
      <c r="BQ165" s="254" t="e">
        <f ca="true">+IF(AND(ISNUMBER(OFFSET('Hygiene Data'!$H$10,0,10*ROW('Hygiene Data'!H159))),EF165="Yes"),OFFSET('Hygiene Data'!$H$10,0,10*ROW('Hygiene Data'!H159)),IF(AND(ISNUMBER(OFFSET('Hygiene Data'!$H$10,0,10*ROW('Hygiene Data'!H159))),EF165="No",ISNUMBER(OFFSET('Hygiene Data'!$H$10,0,10*ROW('Hygiene Data'!H159)))),CONCATENATE("[",ROUND(OFFSET('Hygiene Data'!$H$10,0,10*ROW('Hygiene Data'!H159)),0),"]"),IF(AND(ISNUMBER(OFFSET('Hygiene Data'!$H$10,0,10*ROW('Hygiene Data'!H159))),EF165="",ISNUMBER(OFFSET('Hygiene Data'!$H$10,0,10*ROW('Hygiene Data'!H159)))),OFFSET('Hygiene Data'!$H$10,0,10*ROW('Hygiene Data'!H159)),NA())))</f>
        <v>#N/A</v>
      </c>
      <c r="BS165" s="36" t="str">
        <f ca="true">+IF(OFFSET('Water Data'!$C$28,0,10*ROW('Water Data'!C159))="","",OFFSET('Water Data'!$C$28,0,10*ROW('Water Data'!C159)))</f>
        <v/>
      </c>
      <c r="BT165" s="36" t="str">
        <f ca="true">+IF(OFFSET('Water Data'!$C$29,0,10*ROW('Water Data'!C159))="","",OFFSET('Water Data'!$C$29,0,10*ROW('Water Data'!C159)))</f>
        <v/>
      </c>
      <c r="BU165" s="36" t="str">
        <f ca="true">+IF(OFFSET('Water Data'!$C$30,0,10*ROW('Water Data'!C159))="","",OFFSET('Water Data'!$C$30,0,10*ROW('Water Data'!C159)))</f>
        <v/>
      </c>
      <c r="BV165" s="36" t="str">
        <f ca="true">+IF(OFFSET('Water Data'!$D$28,0,10*ROW('Water Data'!D159))="","",OFFSET('Water Data'!$D$28,0,10*ROW('Water Data'!D159)))</f>
        <v/>
      </c>
      <c r="BW165" s="36" t="str">
        <f ca="true">+IF(OFFSET('Water Data'!$D$29,0,10*ROW('Water Data'!D159))="","",OFFSET('Water Data'!$D$29,0,10*ROW('Water Data'!D159)))</f>
        <v/>
      </c>
      <c r="BX165" s="36" t="str">
        <f ca="true">+IF(OFFSET('Water Data'!$D$30,0,10*ROW('Water Data'!D159))="","",OFFSET('Water Data'!$D$30,0,10*ROW('Water Data'!D159)))</f>
        <v/>
      </c>
      <c r="BY165" s="36" t="str">
        <f ca="true">+IF(OFFSET('Water Data'!$E$28,0,10*ROW('Water Data'!E159))="","",OFFSET('Water Data'!$E$28,0,10*ROW('Water Data'!E159)))</f>
        <v/>
      </c>
      <c r="BZ165" s="36" t="str">
        <f ca="true">+IF(OFFSET('Water Data'!$E$29,0,10*ROW('Water Data'!E159))="","",OFFSET('Water Data'!$E$29,0,10*ROW('Water Data'!E159)))</f>
        <v/>
      </c>
      <c r="CA165" s="36" t="str">
        <f ca="true">+IF(OFFSET('Water Data'!$E$30,0,10*ROW('Water Data'!E159))="","",OFFSET('Water Data'!$E$30,0,10*ROW('Water Data'!E159)))</f>
        <v/>
      </c>
      <c r="CB165" s="36" t="str">
        <f ca="true">+IF(OFFSET('Water Data'!$F$28,0,10*ROW('Water Data'!F159))="","",OFFSET('Water Data'!$F$28,0,10*ROW('Water Data'!F159)))</f>
        <v/>
      </c>
      <c r="CC165" s="36" t="str">
        <f ca="true">+IF(OFFSET('Water Data'!$F$29,0,10*ROW('Water Data'!F159))="","",OFFSET('Water Data'!$F$29,0,10*ROW('Water Data'!F159)))</f>
        <v/>
      </c>
      <c r="CD165" s="36" t="str">
        <f ca="true">+IF(OFFSET('Water Data'!$F$30,0,10*ROW('Water Data'!F159))="","",OFFSET('Water Data'!$F$30,0,10*ROW('Water Data'!F159)))</f>
        <v/>
      </c>
      <c r="CE165" s="36" t="str">
        <f ca="true">+IF(OFFSET('Water Data'!$G$28,0,10*ROW('Water Data'!G159))="","",OFFSET('Water Data'!$G$28,0,10*ROW('Water Data'!G159)))</f>
        <v/>
      </c>
      <c r="CF165" s="36" t="str">
        <f ca="true">+IF(OFFSET('Water Data'!$G$29,0,10*ROW('Water Data'!G159))="","",OFFSET('Water Data'!$G$29,0,10*ROW('Water Data'!G159)))</f>
        <v/>
      </c>
      <c r="CG165" s="36" t="str">
        <f ca="true">+IF(OFFSET('Water Data'!$G$30,0,10*ROW('Water Data'!G159))="","",OFFSET('Water Data'!$G$30,0,10*ROW('Water Data'!G159)))</f>
        <v/>
      </c>
      <c r="CH165" s="36" t="str">
        <f ca="true">+IF(OFFSET('Water Data'!$H$28,0,10*ROW('Water Data'!H159))="","",OFFSET('Water Data'!$H$28,0,10*ROW('Water Data'!H159)))</f>
        <v/>
      </c>
      <c r="CI165" s="36" t="str">
        <f ca="true">+IF(OFFSET('Water Data'!$H$29,0,10*ROW('Water Data'!H159))="","",OFFSET('Water Data'!$H$29,0,10*ROW('Water Data'!H159)))</f>
        <v/>
      </c>
      <c r="CJ165" s="36" t="str">
        <f ca="true">+IF(OFFSET('Water Data'!$H$30,0,10*ROW('Water Data'!H159))="","",OFFSET('Water Data'!$H$30,0,10*ROW('Water Data'!H159)))</f>
        <v/>
      </c>
      <c r="CK165" s="36" t="str">
        <f ca="true">+IF(OFFSET('Sanitation Data'!$C$29,0,10*ROW('Sanitation Data'!C159))="","",OFFSET('Sanitation Data'!$C$29,0,10*ROW('Sanitation Data'!C159)))</f>
        <v/>
      </c>
      <c r="CL165" s="36" t="str">
        <f ca="true">+IF(OFFSET('Sanitation Data'!$C$30,0,10*ROW('Sanitation Data'!C159))="","",OFFSET('Sanitation Data'!$C$30,0,10*ROW('Sanitation Data'!C159)))</f>
        <v/>
      </c>
      <c r="CM165" s="36" t="str">
        <f ca="true">+IF(OFFSET('Sanitation Data'!$C$31,0,10*ROW('Sanitation Data'!C159))="","",OFFSET('Sanitation Data'!$C$31,0,10*ROW('Sanitation Data'!C159)))</f>
        <v/>
      </c>
      <c r="CN165" s="36" t="str">
        <f ca="true">+IF(OFFSET('Sanitation Data'!$C$32,0,10*ROW('Sanitation Data'!C159))="","",OFFSET('Sanitation Data'!$C$32,0,10*ROW('Sanitation Data'!C159)))</f>
        <v/>
      </c>
      <c r="CO165" s="36" t="str">
        <f ca="true">+IF(OFFSET('Sanitation Data'!$C$33,0,10*ROW('Sanitation Data'!C159))="","",OFFSET('Sanitation Data'!$C$33,0,10*ROW('Sanitation Data'!C159)))</f>
        <v/>
      </c>
      <c r="CP165" s="36" t="str">
        <f ca="true">+IF(OFFSET('Sanitation Data'!$D$29,0,10*ROW('Sanitation Data'!D159))="","",OFFSET('Sanitation Data'!$D$29,0,10*ROW('Sanitation Data'!D159)))</f>
        <v/>
      </c>
      <c r="CQ165" s="36" t="str">
        <f ca="true">+IF(OFFSET('Sanitation Data'!$D$30,0,10*ROW('Sanitation Data'!D159))="","",OFFSET('Sanitation Data'!$D$30,0,10*ROW('Sanitation Data'!D159)))</f>
        <v/>
      </c>
      <c r="CR165" s="36" t="str">
        <f ca="true">+IF(OFFSET('Sanitation Data'!$D$31,0,10*ROW('Sanitation Data'!D159))="","",OFFSET('Sanitation Data'!$D$31,0,10*ROW('Sanitation Data'!D159)))</f>
        <v/>
      </c>
      <c r="CS165" s="36" t="str">
        <f ca="true">+IF(OFFSET('Sanitation Data'!$D$32,0,10*ROW('Sanitation Data'!D159))="","",OFFSET('Sanitation Data'!$D$32,0,10*ROW('Sanitation Data'!D159)))</f>
        <v/>
      </c>
      <c r="CT165" s="36" t="str">
        <f ca="true">+IF(OFFSET('Sanitation Data'!$D$33,0,10*ROW('Sanitation Data'!D159))="","",OFFSET('Sanitation Data'!$D$33,0,10*ROW('Sanitation Data'!D159)))</f>
        <v/>
      </c>
      <c r="CU165" s="36" t="str">
        <f ca="true">+IF(OFFSET('Sanitation Data'!$E$29,0,10*ROW('Sanitation Data'!E159))="","",OFFSET('Sanitation Data'!$E$29,0,10*ROW('Sanitation Data'!E159)))</f>
        <v/>
      </c>
      <c r="CV165" s="36" t="str">
        <f ca="true">+IF(OFFSET('Sanitation Data'!$E$30,0,10*ROW('Sanitation Data'!E159))="","",OFFSET('Sanitation Data'!$E$30,0,10*ROW('Sanitation Data'!E159)))</f>
        <v/>
      </c>
      <c r="CW165" s="36" t="str">
        <f ca="true">+IF(OFFSET('Sanitation Data'!$E$31,0,10*ROW('Sanitation Data'!E159))="","",OFFSET('Sanitation Data'!$E$31,0,10*ROW('Sanitation Data'!E159)))</f>
        <v/>
      </c>
      <c r="CX165" s="36" t="str">
        <f ca="true">+IF(OFFSET('Sanitation Data'!$E$32,0,10*ROW('Sanitation Data'!E159))="","",OFFSET('Sanitation Data'!$E$32,0,10*ROW('Sanitation Data'!E159)))</f>
        <v/>
      </c>
      <c r="CY165" s="36" t="str">
        <f ca="true">+IF(OFFSET('Sanitation Data'!$E$33,0,10*ROW('Sanitation Data'!E159))="","",OFFSET('Sanitation Data'!$E$33,0,10*ROW('Sanitation Data'!E159)))</f>
        <v/>
      </c>
      <c r="CZ165" s="36" t="str">
        <f ca="true">+IF(OFFSET('Sanitation Data'!$F$29,0,10*ROW('Sanitation Data'!F159))="","",OFFSET('Sanitation Data'!$F$29,0,10*ROW('Sanitation Data'!F159)))</f>
        <v/>
      </c>
      <c r="DA165" s="36" t="str">
        <f ca="true">+IF(OFFSET('Sanitation Data'!$F$30,0,10*ROW('Sanitation Data'!F159))="","",OFFSET('Sanitation Data'!$F$30,0,10*ROW('Sanitation Data'!F159)))</f>
        <v/>
      </c>
      <c r="DB165" s="36" t="str">
        <f ca="true">+IF(OFFSET('Sanitation Data'!$F$31,0,10*ROW('Sanitation Data'!F159))="","",OFFSET('Sanitation Data'!$F$31,0,10*ROW('Sanitation Data'!F159)))</f>
        <v/>
      </c>
      <c r="DC165" s="36" t="str">
        <f ca="true">+IF(OFFSET('Sanitation Data'!$F$32,0,10*ROW('Sanitation Data'!F159))="","",OFFSET('Sanitation Data'!$F$32,0,10*ROW('Sanitation Data'!F159)))</f>
        <v/>
      </c>
      <c r="DD165" s="36" t="str">
        <f ca="true">+IF(OFFSET('Sanitation Data'!$F$33,0,10*ROW('Sanitation Data'!F159))="","",OFFSET('Sanitation Data'!$F$33,0,10*ROW('Sanitation Data'!F159)))</f>
        <v/>
      </c>
      <c r="DE165" s="36" t="str">
        <f ca="true">+IF(OFFSET('Sanitation Data'!$G$29,0,10*ROW('Sanitation Data'!G159))="","",OFFSET('Sanitation Data'!$G$29,0,10*ROW('Sanitation Data'!G159)))</f>
        <v/>
      </c>
      <c r="DF165" s="36" t="str">
        <f ca="true">+IF(OFFSET('Sanitation Data'!$G$30,0,10*ROW('Sanitation Data'!G159))="","",OFFSET('Sanitation Data'!$G$30,0,10*ROW('Sanitation Data'!G159)))</f>
        <v/>
      </c>
      <c r="DG165" s="36" t="str">
        <f ca="true">+IF(OFFSET('Sanitation Data'!$G$31,0,10*ROW('Sanitation Data'!G159))="","",OFFSET('Sanitation Data'!$G$31,0,10*ROW('Sanitation Data'!G159)))</f>
        <v/>
      </c>
      <c r="DH165" s="36" t="str">
        <f ca="true">+IF(OFFSET('Sanitation Data'!$G$32,0,10*ROW('Sanitation Data'!G159))="","",OFFSET('Sanitation Data'!$G$32,0,10*ROW('Sanitation Data'!G159)))</f>
        <v/>
      </c>
      <c r="DI165" s="36" t="str">
        <f ca="true">+IF(OFFSET('Sanitation Data'!$G$33,0,10*ROW('Sanitation Data'!G159))="","",OFFSET('Sanitation Data'!$G$33,0,10*ROW('Sanitation Data'!G159)))</f>
        <v/>
      </c>
      <c r="DJ165" s="36" t="str">
        <f ca="true">+IF(OFFSET('Sanitation Data'!$H$29,0,10*ROW('Sanitation Data'!H159))="","",OFFSET('Sanitation Data'!$H$29,0,10*ROW('Sanitation Data'!H159)))</f>
        <v/>
      </c>
      <c r="DK165" s="36" t="str">
        <f ca="true">+IF(OFFSET('Sanitation Data'!$H$30,0,10*ROW('Sanitation Data'!H159))="","",OFFSET('Sanitation Data'!$H$30,0,10*ROW('Sanitation Data'!H159)))</f>
        <v/>
      </c>
      <c r="DL165" s="36" t="str">
        <f ca="true">+IF(OFFSET('Sanitation Data'!$H$31,0,10*ROW('Sanitation Data'!H159))="","",OFFSET('Sanitation Data'!$H$31,0,10*ROW('Sanitation Data'!H159)))</f>
        <v/>
      </c>
      <c r="DM165" s="36" t="str">
        <f ca="true">+IF(OFFSET('Sanitation Data'!$H$32,0,10*ROW('Sanitation Data'!H159))="","",OFFSET('Sanitation Data'!$H$32,0,10*ROW('Sanitation Data'!H159)))</f>
        <v/>
      </c>
      <c r="DN165" s="36" t="str">
        <f ca="true">+IF(OFFSET('Sanitation Data'!$H$33,0,10*ROW('Sanitation Data'!H159))="","",OFFSET('Sanitation Data'!$H$33,0,10*ROW('Sanitation Data'!H159)))</f>
        <v/>
      </c>
      <c r="DO165" s="36" t="str">
        <f ca="true">+IF(OFFSET('Hygiene Data'!$C$12,0,10*ROW('Hygiene Data'!C159))="","",OFFSET('Hygiene Data'!$C$12,0,10*ROW('Hygiene Data'!C159)))</f>
        <v/>
      </c>
      <c r="DP165" s="36" t="str">
        <f ca="true">+IF(OFFSET('Hygiene Data'!$C$13,0,10*ROW('Hygiene Data'!C159))="","",OFFSET('Hygiene Data'!$C$13,0,10*ROW('Hygiene Data'!C159)))</f>
        <v/>
      </c>
      <c r="DQ165" s="36" t="str">
        <f ca="true">+IF(OFFSET('Hygiene Data'!$C$14,0,10*ROW('Hygiene Data'!C159))="","",OFFSET('Hygiene Data'!$C$14,0,10*ROW('Hygiene Data'!C159)))</f>
        <v/>
      </c>
      <c r="DR165" s="36" t="str">
        <f ca="true">+IF(OFFSET('Hygiene Data'!$D$12,0,10*ROW('Hygiene Data'!D159))="","",OFFSET('Hygiene Data'!$D$12,0,10*ROW('Hygiene Data'!D159)))</f>
        <v/>
      </c>
      <c r="DS165" s="36" t="str">
        <f ca="true">+IF(OFFSET('Hygiene Data'!$D$13,0,10*ROW('Hygiene Data'!D159))="","",OFFSET('Hygiene Data'!$D$13,0,10*ROW('Hygiene Data'!D159)))</f>
        <v/>
      </c>
      <c r="DT165" s="36" t="str">
        <f ca="true">+IF(OFFSET('Hygiene Data'!$D$14,0,10*ROW('Hygiene Data'!D159))="","",OFFSET('Hygiene Data'!$D$14,0,10*ROW('Hygiene Data'!D159)))</f>
        <v/>
      </c>
      <c r="DU165" s="36" t="str">
        <f ca="true">+IF(OFFSET('Hygiene Data'!$E$12,0,10*ROW('Hygiene Data'!E159))="","",OFFSET('Hygiene Data'!$E$12,0,10*ROW('Hygiene Data'!E159)))</f>
        <v/>
      </c>
      <c r="DV165" s="36" t="str">
        <f ca="true">+IF(OFFSET('Hygiene Data'!$E$13,0,10*ROW('Hygiene Data'!E159))="","",OFFSET('Hygiene Data'!$E$13,0,10*ROW('Hygiene Data'!E159)))</f>
        <v/>
      </c>
      <c r="DW165" s="36" t="str">
        <f ca="true">+IF(OFFSET('Hygiene Data'!$E$14,0,10*ROW('Hygiene Data'!E159))="","",OFFSET('Hygiene Data'!$E$14,0,10*ROW('Hygiene Data'!E159)))</f>
        <v/>
      </c>
      <c r="DX165" s="36" t="str">
        <f ca="true">+IF(OFFSET('Hygiene Data'!$F$12,0,10*ROW('Hygiene Data'!F159))="","",OFFSET('Hygiene Data'!$F$12,0,10*ROW('Hygiene Data'!F159)))</f>
        <v/>
      </c>
      <c r="DY165" s="36" t="str">
        <f ca="true">+IF(OFFSET('Hygiene Data'!$F$13,0,10*ROW('Hygiene Data'!F159))="","",OFFSET('Hygiene Data'!$F$13,0,10*ROW('Hygiene Data'!F159)))</f>
        <v/>
      </c>
      <c r="DZ165" s="36" t="str">
        <f ca="true">+IF(OFFSET('Hygiene Data'!$F$14,0,10*ROW('Hygiene Data'!F159))="","",OFFSET('Hygiene Data'!$F$14,0,10*ROW('Hygiene Data'!F159)))</f>
        <v/>
      </c>
      <c r="EA165" s="36" t="str">
        <f ca="true">+IF(OFFSET('Hygiene Data'!$G$12,0,10*ROW('Hygiene Data'!G159))="","",OFFSET('Hygiene Data'!$G$12,0,10*ROW('Hygiene Data'!G159)))</f>
        <v/>
      </c>
      <c r="EB165" s="36" t="str">
        <f ca="true">+IF(OFFSET('Hygiene Data'!$G$13,0,10*ROW('Hygiene Data'!G159))="","",OFFSET('Hygiene Data'!$G$13,0,10*ROW('Hygiene Data'!G159)))</f>
        <v/>
      </c>
      <c r="EC165" s="36" t="str">
        <f ca="true">+IF(OFFSET('Hygiene Data'!$G$14,0,10*ROW('Hygiene Data'!G159))="","",OFFSET('Hygiene Data'!$G$14,0,10*ROW('Hygiene Data'!G159)))</f>
        <v/>
      </c>
      <c r="ED165" s="36" t="str">
        <f ca="true">+IF(OFFSET('Hygiene Data'!$H$12,0,10*ROW('Hygiene Data'!H159))="","",OFFSET('Hygiene Data'!$H$12,0,10*ROW('Hygiene Data'!H159)))</f>
        <v/>
      </c>
      <c r="EE165" s="36" t="str">
        <f ca="true">+IF(OFFSET('Hygiene Data'!$H$13,0,10*ROW('Hygiene Data'!H159))="","",OFFSET('Hygiene Data'!$H$13,0,10*ROW('Hygiene Data'!H159)))</f>
        <v/>
      </c>
      <c r="EF165" s="36" t="str">
        <f ca="true">+IF(OFFSET('Hygiene Data'!$H$14,0,10*ROW('Hygiene Data'!H159))="","",OFFSET('Hygiene Data'!$H$14,0,10*ROW('Hygiene Data'!H159)))</f>
        <v/>
      </c>
    </row>
    <row r="166" x14ac:dyDescent="0.2">
      <c r="A166" s="59" t="str">
        <f ca="true">+IF(OFFSET('Water Data'!$B$1,0,10*ROW('Water Data'!B163))="","",OFFSET('Water Data'!$B$1,0,10*ROW('Water Data'!B163)))</f>
        <v/>
      </c>
      <c r="B166" s="59" t="str">
        <f ca="true">+IF(OFFSET('Water Data'!$A$3,0,10*ROW('Water Data'!A163))="","",OFFSET('Water Data'!$A$3,0,10*ROW('Water Data'!A163)))</f>
        <v/>
      </c>
      <c r="C166" s="59" t="str">
        <f ca="true">+IF(OFFSET('Water Data'!$C$3,0,10*ROW('Water Data'!C163))="","",OFFSET('Water Data'!$C$3,0,10*ROW('Water Data'!C163)))</f>
        <v/>
      </c>
      <c r="D166" s="252" t="e">
        <f ca="true">+IF(AND(ISNUMBER(OFFSET('Water Data'!$C$5,0,10*ROW('Water Data'!C160))),BS166="Yes"),100-OFFSET('Water Data'!$C$5,0,10*ROW('Water Data'!C160)),IF(AND(ISNUMBER(OFFSET('Water Data'!$C$5,0,10*ROW('Water Data'!C160))),BS166="No",ISNUMBER(OFFSET('Water Data'!$C$5,0,10*ROW('Water Data'!C160)))),CONCATENATE("[",ROUND(100-OFFSET('Water Data'!$C$5,0,10*ROW('Water Data'!C160)),0),"]"),IF(AND(ISNUMBER(OFFSET('Water Data'!$C$5,0,10*ROW('Water Data'!C160))),BS166="",ISNUMBER(OFFSET('Water Data'!$C$5,0,10*ROW('Water Data'!C160)))),100-OFFSET('Water Data'!$C$5,0,10*ROW('Water Data'!C160)),NA())))</f>
        <v>#N/A</v>
      </c>
      <c r="E166" s="252" t="e">
        <f ca="true">+IF(AND(ISNUMBER(OFFSET('Water Data'!$C$7,0,10*ROW('Water Data'!D160))),BT166="Yes"),OFFSET('Water Data'!$C$7,0,10*ROW('Water Data'!C160)),IF(AND(ISNUMBER(OFFSET('Water Data'!$C$7,0,10*ROW('Water Data'!C160))),BT166="No",ISNUMBER(OFFSET('Water Data'!$C$7,0,10*ROW('Water Data'!C160)))),CONCATENATE("[",ROUND(OFFSET('Water Data'!$C$7,0,10*ROW('Water Data'!C160)),0),"]"),IF(AND(ISNUMBER(OFFSET('Water Data'!$C$7,0,10*ROW('Water Data'!C160))),BT166="",ISNUMBER(OFFSET('Water Data'!$C$7,0,10*ROW('Water Data'!C160)))),OFFSET('Water Data'!$C$7,0,10*ROW('Water Data'!C160)),NA())))</f>
        <v>#N/A</v>
      </c>
      <c r="F166" s="252" t="e">
        <f ca="true">+IF(AND(ISNUMBER(OFFSET('Water Data'!$C$10,0,10*ROW('Water Data'!C160))),BU166="Yes"),OFFSET('Water Data'!$C$10,0,10*ROW('Water Data'!C160)),IF(AND(ISNUMBER(OFFSET('Water Data'!$C$10,0,10*ROW('Water Data'!C160))),BU166="No",ISNUMBER(OFFSET('Water Data'!$C$10,0,10*ROW('Water Data'!C160)))),CONCATENATE("[",ROUND(OFFSET('Water Data'!$C$10,0,10*ROW('Water Data'!C160)),0),"]"),IF(AND(ISNUMBER(OFFSET('Water Data'!$C$10,0,10*ROW('Water Data'!C160))),BU166="",ISNUMBER(OFFSET('Water Data'!$C$10,0,10*ROW('Water Data'!C160)))),OFFSET('Water Data'!$C$10,0,10*ROW('Water Data'!C160)),NA())))</f>
        <v>#N/A</v>
      </c>
      <c r="G166" s="252" t="e">
        <f ca="true">+IF(AND(ISNUMBER(OFFSET('Water Data'!$D$5,0,10*ROW('Water Data'!D160))),BV166="Yes"),100-OFFSET('Water Data'!$D$5,0,10*ROW('Water Data'!D160)),IF(AND(ISNUMBER(OFFSET('Water Data'!$D$5,0,10*ROW('Water Data'!D160))),BV166="No",ISNUMBER(OFFSET('Water Data'!$D$5,0,10*ROW('Water Data'!D160)))),CONCATENATE("[",ROUND(100-OFFSET('Water Data'!$D$5,0,10*ROW('Water Data'!D160)),0),"]"),IF(AND(ISNUMBER(OFFSET('Water Data'!$D$5,0,10*ROW('Water Data'!D160))),BV166="",ISNUMBER(OFFSET('Water Data'!$D$5,0,10*ROW('Water Data'!D160)))),100-OFFSET('Water Data'!$D$5,0,10*ROW('Water Data'!D160)),NA())))</f>
        <v>#N/A</v>
      </c>
      <c r="H166" s="252" t="e">
        <f ca="true">+IF(AND(ISNUMBER(OFFSET('Water Data'!$D$7,0,10*ROW('Water Data'!D160))),BW166="Yes"),OFFSET('Water Data'!$D$7,0,10*ROW('Water Data'!D160)),IF(AND(ISNUMBER(OFFSET('Water Data'!$D$7,0,10*ROW('Water Data'!D160))),BW166="No",ISNUMBER(OFFSET('Water Data'!$D$7,0,10*ROW('Water Data'!D160)))),CONCATENATE("[",ROUND(OFFSET('Water Data'!$C$7,0,10*ROW('Water Data'!D160)),0),"]"),IF(AND(ISNUMBER(OFFSET('Water Data'!$D$7,0,10*ROW('Water Data'!D160))),BW166="",ISNUMBER(OFFSET('Water Data'!$D$7,0,10*ROW('Water Data'!D160)))),OFFSET('Water Data'!$D$7,0,10*ROW('Water Data'!D160)),NA())))</f>
        <v>#N/A</v>
      </c>
      <c r="I166" s="252" t="e">
        <f ca="true">+IF(AND(ISNUMBER(OFFSET('Water Data'!$D$10,0,10*ROW('Water Data'!D160))),BX166="Yes"),OFFSET('Water Data'!$D$10,0,10*ROW('Water Data'!D160)),IF(AND(ISNUMBER(OFFSET('Water Data'!$D$10,0,10*ROW('Water Data'!D160))),BX166="No",ISNUMBER(OFFSET('Water Data'!$D$10,0,10*ROW('Water Data'!D160)))),CONCATENATE("[",ROUND(OFFSET('Water Data'!$D$10,0,10*ROW('Water Data'!D160)),0),"]"),IF(AND(ISNUMBER(OFFSET('Water Data'!$D$10,0,10*ROW('Water Data'!D160))),BX166="",ISNUMBER(OFFSET('Water Data'!$D$10,0,10*ROW('Water Data'!D160)))),OFFSET('Water Data'!$D$10,0,10*ROW('Water Data'!D160)),NA())))</f>
        <v>#N/A</v>
      </c>
      <c r="J166" s="252" t="e">
        <f ca="true">+IF(AND(ISNUMBER(OFFSET('Water Data'!$E$5,0,10*ROW('Water Data'!E160))),BY166="Yes"),100-OFFSET('Water Data'!$E$5,0,10*ROW('Water Data'!E160)),IF(AND(ISNUMBER(OFFSET('Water Data'!$E$5,0,10*ROW('Water Data'!E160))),BY166="No",ISNUMBER(OFFSET('Water Data'!$E$5,0,10*ROW('Water Data'!E160)))),CONCATENATE("[",ROUND(100-OFFSET('Water Data'!$E$5,0,10*ROW('Water Data'!E160)),0),"]"),IF(AND(ISNUMBER(OFFSET('Water Data'!$E$5,0,10*ROW('Water Data'!E160))),BY166="",ISNUMBER(OFFSET('Water Data'!$E$5,0,10*ROW('Water Data'!E160)))),100-OFFSET('Water Data'!$E$5,0,10*ROW('Water Data'!E160)),NA())))</f>
        <v>#N/A</v>
      </c>
      <c r="K166" s="252" t="e">
        <f ca="true">+IF(AND(ISNUMBER(OFFSET('Water Data'!$E$7,0,10*ROW('Water Data'!E160))),BZ166="Yes"),OFFSET('Water Data'!$E$7,0,10*ROW('Water Data'!E160)),IF(AND(ISNUMBER(OFFSET('Water Data'!$E$7,0,10*ROW('Water Data'!E160))),BZ166="No",ISNUMBER(OFFSET('Water Data'!$E$7,0,10*ROW('Water Data'!E160)))),CONCATENATE("[",ROUND(OFFSET('Water Data'!$E$7,0,10*ROW('Water Data'!E160)),0),"]"),IF(AND(ISNUMBER(OFFSET('Water Data'!$E$7,0,10*ROW('Water Data'!E160))),BZ166="",ISNUMBER(OFFSET('Water Data'!$E$7,0,10*ROW('Water Data'!E160)))),OFFSET('Water Data'!$E$7,0,10*ROW('Water Data'!E160)),NA())))</f>
        <v>#N/A</v>
      </c>
      <c r="L166" s="252" t="e">
        <f ca="true">+IF(AND(ISNUMBER(OFFSET('Water Data'!$E$10,0,10*ROW('Water Data'!E160))),CA166="Yes"),OFFSET('Water Data'!$E$10,0,10*ROW('Water Data'!E160)),IF(AND(ISNUMBER(OFFSET('Water Data'!$E$10,0,10*ROW('Water Data'!E160))),CA166="No",ISNUMBER(OFFSET('Water Data'!$E$10,0,10*ROW('Water Data'!E160)))),CONCATENATE("[",ROUND(OFFSET('Water Data'!$E$10,0,10*ROW('Water Data'!E160)),0),"]"),IF(AND(ISNUMBER(OFFSET('Water Data'!$E$10,0,10*ROW('Water Data'!E160))),CA166="",ISNUMBER(OFFSET('Water Data'!$E$10,0,10*ROW('Water Data'!E160)))),OFFSET('Water Data'!$E$10,0,10*ROW('Water Data'!E160)),NA())))</f>
        <v>#N/A</v>
      </c>
      <c r="M166" s="252" t="e">
        <f ca="true">+IF(AND(ISNUMBER(OFFSET('Water Data'!$F$5,0,10*ROW('Water Data'!F160))),CB166="Yes"),100-OFFSET('Water Data'!$F$5,0,10*ROW('Water Data'!F160)),IF(AND(ISNUMBER(OFFSET('Water Data'!$F$5,0,10*ROW('Water Data'!F160))),CB166="No",ISNUMBER(OFFSET('Water Data'!$F$5,0,10*ROW('Water Data'!F160)))),CONCATENATE("[",ROUND(100-OFFSET('Water Data'!$F$5,0,10*ROW('Water Data'!F160)),0),"]"),IF(AND(ISNUMBER(OFFSET('Water Data'!$F$5,0,10*ROW('Water Data'!F160))),CB166="",ISNUMBER(OFFSET('Water Data'!$F$5,0,10*ROW('Water Data'!F160)))),100-OFFSET('Water Data'!$F$5,0,10*ROW('Water Data'!F160)),NA())))</f>
        <v>#N/A</v>
      </c>
      <c r="N166" s="252" t="e">
        <f ca="true">+IF(AND(ISNUMBER(OFFSET('Water Data'!$F$7,0,10*ROW('Water Data'!F160))),CC166="Yes"),OFFSET('Water Data'!$F$7,0,10*ROW('Water Data'!F160)),IF(AND(ISNUMBER(OFFSET('Water Data'!$F$7,0,10*ROW('Water Data'!F160))),CC166="No",ISNUMBER(OFFSET('Water Data'!$F$7,0,10*ROW('Water Data'!F160)))),CONCATENATE("[",ROUND(OFFSET('Water Data'!$F$7,0,10*ROW('Water Data'!F160)),0),"]"),IF(AND(ISNUMBER(OFFSET('Water Data'!$F$7,0,10*ROW('Water Data'!F160))),CC166="",ISNUMBER(OFFSET('Water Data'!$F$7,0,10*ROW('Water Data'!F160)))),OFFSET('Water Data'!$F$7,0,10*ROW('Water Data'!F160)),NA())))</f>
        <v>#N/A</v>
      </c>
      <c r="O166" s="252" t="e">
        <f ca="true">+IF(AND(ISNUMBER(OFFSET('Water Data'!$F$10,0,10*ROW('Water Data'!F160))),CD166="Yes"),OFFSET('Water Data'!$F$10,0,10*ROW('Water Data'!F160)),IF(AND(ISNUMBER(OFFSET('Water Data'!$F$10,0,10*ROW('Water Data'!F160))),CD166="No",ISNUMBER(OFFSET('Water Data'!$F$10,0,10*ROW('Water Data'!F160)))),CONCATENATE("[",ROUND(OFFSET('Water Data'!$F$10,0,10*ROW('Water Data'!F160)),0),"]"),IF(AND(ISNUMBER(OFFSET('Water Data'!$F$10,0,10*ROW('Water Data'!F160))),CD166="",ISNUMBER(OFFSET('Water Data'!$F$10,0,10*ROW('Water Data'!F160)))),OFFSET('Water Data'!$F$10,0,10*ROW('Water Data'!F160)),NA())))</f>
        <v>#N/A</v>
      </c>
      <c r="P166" s="252" t="e">
        <f ca="true">+IF(AND(ISNUMBER(OFFSET('Water Data'!$G$5,0,10*ROW('Water Data'!G160))),CE166="Yes"),100-OFFSET('Water Data'!$G$5,0,10*ROW('Water Data'!G160)),IF(AND(ISNUMBER(OFFSET('Water Data'!$G$5,0,10*ROW('Water Data'!G160))),CE166="No",ISNUMBER(OFFSET('Water Data'!$G$5,0,10*ROW('Water Data'!G160)))),CONCATENATE("[",ROUND(100-OFFSET('Water Data'!$G$5,0,10*ROW('Water Data'!G160)),0),"]"),IF(AND(ISNUMBER(OFFSET('Water Data'!$G$5,0,10*ROW('Water Data'!G160))),CE166="",ISNUMBER(OFFSET('Water Data'!$G$5,0,10*ROW('Water Data'!G160)))),100-OFFSET('Water Data'!$G$5,0,10*ROW('Water Data'!G160)),NA())))</f>
        <v>#N/A</v>
      </c>
      <c r="Q166" s="252" t="e">
        <f ca="true">+IF(AND(ISNUMBER(OFFSET('Water Data'!$G$7,0,10*ROW('Water Data'!G160))),CF166="Yes"),OFFSET('Water Data'!$G$7,0,10*ROW('Water Data'!G160)),IF(AND(ISNUMBER(OFFSET('Water Data'!$G$7,0,10*ROW('Water Data'!G160))),CF166="No",ISNUMBER(OFFSET('Water Data'!$G$7,0,10*ROW('Water Data'!G160)))),CONCATENATE("[",ROUND(OFFSET('Water Data'!$G$7,0,10*ROW('Water Data'!G160)),0),"]"),IF(AND(ISNUMBER(OFFSET('Water Data'!$G$7,0,10*ROW('Water Data'!G160))),CF166="",ISNUMBER(OFFSET('Water Data'!$G$7,0,10*ROW('Water Data'!G160)))),OFFSET('Water Data'!$G$7,0,10*ROW('Water Data'!G160)),NA())))</f>
        <v>#N/A</v>
      </c>
      <c r="R166" s="252" t="e">
        <f ca="true">+IF(AND(ISNUMBER(OFFSET('Water Data'!$G$10,0,10*ROW('Water Data'!G160))),CG166="Yes"),OFFSET('Water Data'!$G$10,0,10*ROW('Water Data'!G160)),IF(AND(ISNUMBER(OFFSET('Water Data'!$G$10,0,10*ROW('Water Data'!G160))),CG166="No",ISNUMBER(OFFSET('Water Data'!$G$10,0,10*ROW('Water Data'!G160)))),CONCATENATE("[",ROUND(OFFSET('Water Data'!$G$10,0,10*ROW('Water Data'!G160)),0),"]"),IF(AND(ISNUMBER(OFFSET('Water Data'!$G$10,0,10*ROW('Water Data'!G160))),CG166="",ISNUMBER(OFFSET('Water Data'!$G$10,0,10*ROW('Water Data'!G160)))),OFFSET('Water Data'!$G$10,0,10*ROW('Water Data'!G160)),NA())))</f>
        <v>#N/A</v>
      </c>
      <c r="S166" s="252" t="e">
        <f ca="true">+IF(AND(ISNUMBER(OFFSET('Water Data'!$H$5,0,10*ROW('Water Data'!H160))),CH166="Yes"),100-OFFSET('Water Data'!$H$5,0,10*ROW('Water Data'!H160)),IF(AND(ISNUMBER(OFFSET('Water Data'!$H$5,0,10*ROW('Water Data'!H160))),CH166="No",ISNUMBER(OFFSET('Water Data'!$H$5,0,10*ROW('Water Data'!H160)))),CONCATENATE("[",ROUND(100-OFFSET('Water Data'!$H$5,0,10*ROW('Water Data'!H160)),0),"]"),IF(AND(ISNUMBER(OFFSET('Water Data'!$H$5,0,10*ROW('Water Data'!H160))),CH166="",ISNUMBER(OFFSET('Water Data'!$H$5,0,10*ROW('Water Data'!H160)))),100-OFFSET('Water Data'!$H$5,0,10*ROW('Water Data'!H160)),NA())))</f>
        <v>#N/A</v>
      </c>
      <c r="T166" s="252" t="e">
        <f ca="true">+IF(AND(ISNUMBER(OFFSET('Water Data'!$H$7,0,10*ROW('Water Data'!H160))),CI166="Yes"),OFFSET('Water Data'!$H$7,0,10*ROW('Water Data'!H160)),IF(AND(ISNUMBER(OFFSET('Water Data'!$H$7,0,10*ROW('Water Data'!H160))),CI166="No",ISNUMBER(OFFSET('Water Data'!$H$7,0,10*ROW('Water Data'!H160)))),CONCATENATE("[",ROUND(OFFSET('Water Data'!$H$7,0,10*ROW('Water Data'!H160)),0),"]"),IF(AND(ISNUMBER(OFFSET('Water Data'!$H$7,0,10*ROW('Water Data'!H160))),CI166="",ISNUMBER(OFFSET('Water Data'!$H$7,0,10*ROW('Water Data'!H160)))),OFFSET('Water Data'!$H$7,0,10*ROW('Water Data'!H160)),NA())))</f>
        <v>#N/A</v>
      </c>
      <c r="U166" s="252" t="e">
        <f ca="true">+IF(AND(ISNUMBER(OFFSET('Water Data'!$H$10,0,10*ROW('Water Data'!H160))),CJ166="Yes"),OFFSET('Water Data'!$H$10,0,10*ROW('Water Data'!H160)),IF(AND(ISNUMBER(OFFSET('Water Data'!$H$10,0,10*ROW('Water Data'!H160))),CJ166="No",ISNUMBER(OFFSET('Water Data'!$H$10,0,10*ROW('Water Data'!H160)))),CONCATENATE("[",ROUND(OFFSET('Water Data'!$H$10,0,10*ROW('Water Data'!H160)),0),"]"),IF(AND(ISNUMBER(OFFSET('Water Data'!$H$10,0,10*ROW('Water Data'!H160))),CJ166="",ISNUMBER(OFFSET('Water Data'!$H$10,0,10*ROW('Water Data'!H160)))),OFFSET('Water Data'!$H$10,0,10*ROW('Water Data'!H160)),NA())))</f>
        <v>#N/A</v>
      </c>
      <c r="V166" s="253" t="e">
        <f ca="true">+IF(AND(ISNUMBER(OFFSET('Sanitation Data'!$C$5,0,10*ROW('Sanitation Data'!C160))),CK166="Yes"),100-OFFSET('Sanitation Data'!$C$5,0,10*ROW('Sanitation Data'!C160)),IF(AND(ISNUMBER(OFFSET('Sanitation Data'!$C$5,0,10*ROW('Sanitation Data'!C160))),CK166="No",ISNUMBER(OFFSET('Sanitation Data'!$C$5,0,10*ROW('Sanitation Data'!C160)))),CONCATENATE("[",ROUND(100-OFFSET('Sanitation Data'!$C$5,0,10*ROW('Sanitation Data'!C160)),0),"]"),IF(AND(ISNUMBER(OFFSET('Sanitation Data'!$C$5,0,10*ROW('Sanitation Data'!C160))),CK166="",ISNUMBER(OFFSET('Sanitation Data'!$C$5,0,10*ROW('Sanitation Data'!C160)))),100-OFFSET('Sanitation Data'!$C$5,0,10*ROW('Sanitation Data'!C160)),NA())))</f>
        <v>#N/A</v>
      </c>
      <c r="W166" s="253" t="e">
        <f ca="true">+IF(AND(ISNUMBER(OFFSET('Sanitation Data'!$C$7,0,10*ROW('Sanitation Data'!C160))),CL166="Yes"),OFFSET('Sanitation Data'!$C$7,0,10*ROW('Sanitation Data'!C160)),IF(AND(ISNUMBER(OFFSET('Sanitation Data'!$C$7,0,10*ROW('Sanitation Data'!C160))),CL166="No",ISNUMBER(OFFSET('Sanitation Data'!$C$7,0,10*ROW('Sanitation Data'!C160)))),CONCATENATE("[",ROUND(OFFSET('Sanitation Data'!$C$7,0,10*ROW('Sanitation Data'!C160)),0),"]"),IF(AND(ISNUMBER(OFFSET('Sanitation Data'!$C$7,0,10*ROW('Sanitation Data'!C160))),CL166="",ISNUMBER(OFFSET('Sanitation Data'!$C$7,0,10*ROW('Sanitation Data'!C160)))),OFFSET('Sanitation Data'!$C$7,0,10*ROW('Sanitation Data'!C160)),NA())))</f>
        <v>#N/A</v>
      </c>
      <c r="X166" s="253" t="e">
        <f ca="true">+IF(AND(ISNUMBER(OFFSET('Sanitation Data'!$C$11,0,10*ROW('Sanitation Data'!C160))),CM166="Yes"),OFFSET('Sanitation Data'!$C$11,0,10*ROW('Sanitation Data'!C160)),IF(AND(ISNUMBER(OFFSET('Sanitation Data'!$C$11,0,10*ROW('Sanitation Data'!C160))),CM166="No",ISNUMBER(OFFSET('Sanitation Data'!$C$11,0,10*ROW('Sanitation Data'!C160)))),CONCATENATE("[",ROUND(OFFSET('Sanitation Data'!$C$11,0,10*ROW('Sanitation Data'!C160)),0),"]"),IF(AND(ISNUMBER(OFFSET('Sanitation Data'!$C$11,0,10*ROW('Sanitation Data'!C160))),CM166="",ISNUMBER(OFFSET('Sanitation Data'!$C$11,0,10*ROW('Sanitation Data'!C160)))),OFFSET('Sanitation Data'!$C$11,0,10*ROW('Sanitation Data'!C160)),NA())))</f>
        <v>#N/A</v>
      </c>
      <c r="Y166" s="253" t="e">
        <f ca="true">+IF(AND(ISNUMBER(OFFSET('Sanitation Data'!$C$12,0,10*ROW('Sanitation Data'!C160))),CN166="Yes"),OFFSET('Sanitation Data'!$C$12,0,10*ROW('Sanitation Data'!C160)),IF(AND(ISNUMBER(OFFSET('Sanitation Data'!$C$12,0,10*ROW('Sanitation Data'!C160))),CN166="No",ISNUMBER(OFFSET('Sanitation Data'!$C$12,0,10*ROW('Sanitation Data'!C160)))),CONCATENATE("[",ROUND(OFFSET('Sanitation Data'!$C$12,0,10*ROW('Sanitation Data'!C160)),0),"]"),IF(AND(ISNUMBER(OFFSET('Sanitation Data'!$C$12,0,10*ROW('Sanitation Data'!C160))),CN166="",ISNUMBER(OFFSET('Sanitation Data'!$C$12,0,10*ROW('Sanitation Data'!C160)))),OFFSET('Sanitation Data'!$C$12,0,10*ROW('Sanitation Data'!C160)),NA())))</f>
        <v>#N/A</v>
      </c>
      <c r="Z166" s="253" t="e">
        <f ca="true">+IF(AND(ISNUMBER(OFFSET('Sanitation Data'!$C$13,0,10*ROW('Sanitation Data'!C160))),CO166="Yes"),OFFSET('Sanitation Data'!$C$13,0,10*ROW('Sanitation Data'!C160)),IF(AND(ISNUMBER(OFFSET('Sanitation Data'!$C$13,0,10*ROW('Sanitation Data'!C160))),CO166="No",ISNUMBER(OFFSET('Sanitation Data'!$C$13,0,10*ROW('Sanitation Data'!C160)))),CONCATENATE("[",ROUND(OFFSET('Sanitation Data'!$C$13,0,10*ROW('Sanitation Data'!C160)),0),"]"),IF(AND(ISNUMBER(OFFSET('Sanitation Data'!$C$13,0,10*ROW('Sanitation Data'!C160))),CO166="",ISNUMBER(OFFSET('Sanitation Data'!$C$13,0,10*ROW('Sanitation Data'!C160)))),OFFSET('Sanitation Data'!$C$13,0,10*ROW('Sanitation Data'!C160)),NA())))</f>
        <v>#N/A</v>
      </c>
      <c r="AA166" s="253" t="e">
        <f ca="true">+IF(AND(ISNUMBER(OFFSET('Sanitation Data'!$D$5,0,10*ROW('Sanitation Data'!D160))),CP166="Yes"),100-OFFSET('Sanitation Data'!$D$5,0,10*ROW('Sanitation Data'!D160)),IF(AND(ISNUMBER(OFFSET('Sanitation Data'!$D$5,0,10*ROW('Sanitation Data'!D160))),CP166="No",ISNUMBER(OFFSET('Sanitation Data'!$D$5,0,10*ROW('Sanitation Data'!D160)))),CONCATENATE("[",ROUND(100-OFFSET('Sanitation Data'!$D$5,0,10*ROW('Sanitation Data'!D160)),0),"]"),IF(AND(ISNUMBER(OFFSET('Sanitation Data'!$D$5,0,10*ROW('Sanitation Data'!D160))),CP166="",ISNUMBER(OFFSET('Sanitation Data'!$D$5,0,10*ROW('Sanitation Data'!D160)))),100-OFFSET('Sanitation Data'!$D$5,0,10*ROW('Sanitation Data'!D160)),NA())))</f>
        <v>#N/A</v>
      </c>
      <c r="AB166" s="253" t="e">
        <f ca="true">+IF(AND(ISNUMBER(OFFSET('Sanitation Data'!$D$7,0,10*ROW('Sanitation Data'!D160))),CQ166="Yes"),OFFSET('Sanitation Data'!$D$7,0,10*ROW('Sanitation Data'!G160)),IF(AND(ISNUMBER(OFFSET('Sanitation Data'!$D$7,0,10*ROW('Sanitation Data'!D160))),CQ166="No",ISNUMBER(OFFSET('Sanitation Data'!$D$7,0,10*ROW('Sanitation Data'!D160)))),CONCATENATE("[",ROUND(OFFSET('Sanitation Data'!$D$7,0,10*ROW('Sanitation Data'!D160)),0),"]"),IF(AND(ISNUMBER(OFFSET('Sanitation Data'!$D$7,0,10*ROW('Sanitation Data'!D160))),CQ166="",ISNUMBER(OFFSET('Sanitation Data'!$D$7,0,10*ROW('Sanitation Data'!D160)))),OFFSET('Sanitation Data'!$D$7,0,10*ROW('Sanitation Data'!D160)),NA())))</f>
        <v>#N/A</v>
      </c>
      <c r="AC166" s="253" t="e">
        <f ca="true">+IF(AND(ISNUMBER(OFFSET('Sanitation Data'!$D$11,0,10*ROW('Sanitation Data'!D160))),CR166="Yes"),OFFSET('Sanitation Data'!$D$11,0,10*ROW('Sanitation Data'!D160)),IF(AND(ISNUMBER(OFFSET('Sanitation Data'!$D$11,0,10*ROW('Sanitation Data'!D160))),CR166="No",ISNUMBER(OFFSET('Sanitation Data'!$D$11,0,10*ROW('Sanitation Data'!D160)))),CONCATENATE("[",ROUND(OFFSET('Sanitation Data'!$D$11,0,10*ROW('Sanitation Data'!D160)),0),"]"),IF(AND(ISNUMBER(OFFSET('Sanitation Data'!$D$11,0,10*ROW('Sanitation Data'!D160))),CR166="",ISNUMBER(OFFSET('Sanitation Data'!$D$11,0,10*ROW('Sanitation Data'!D160)))),OFFSET('Sanitation Data'!$D$11,0,10*ROW('Sanitation Data'!D160)),NA())))</f>
        <v>#N/A</v>
      </c>
      <c r="AD166" s="253" t="e">
        <f ca="true">+IF(AND(ISNUMBER(OFFSET('Sanitation Data'!$D$12,0,10*ROW('Sanitation Data'!D160))),CS166="Yes"),OFFSET('Sanitation Data'!$D$12,0,10*ROW('Sanitation Data'!D160)),IF(AND(ISNUMBER(OFFSET('Sanitation Data'!$D$12,0,10*ROW('Sanitation Data'!D160))),CS166="No",ISNUMBER(OFFSET('Sanitation Data'!$D$12,0,10*ROW('Sanitation Data'!D160)))),CONCATENATE("[",ROUND(OFFSET('Sanitation Data'!$D$12,0,10*ROW('Sanitation Data'!D160)),0),"]"),IF(AND(ISNUMBER(OFFSET('Sanitation Data'!$D$12,0,10*ROW('Sanitation Data'!D160))),CS166="",ISNUMBER(OFFSET('Sanitation Data'!$D$12,0,10*ROW('Sanitation Data'!D160)))),OFFSET('Sanitation Data'!$D$12,0,10*ROW('Sanitation Data'!D160)),NA())))</f>
        <v>#N/A</v>
      </c>
      <c r="AE166" s="253" t="e">
        <f ca="true">+IF(AND(ISNUMBER(OFFSET('Sanitation Data'!$D$13,0,10*ROW('Sanitation Data'!D160))),CT166="Yes"),OFFSET('Sanitation Data'!$D$13,0,10*ROW('Sanitation Data'!D160)),IF(AND(ISNUMBER(OFFSET('Sanitation Data'!$D$13,0,10*ROW('Sanitation Data'!D160))),CT166="No",ISNUMBER(OFFSET('Sanitation Data'!$D$13,0,10*ROW('Sanitation Data'!D160)))),CONCATENATE("[",ROUND(OFFSET('Sanitation Data'!$D$13,0,10*ROW('Sanitation Data'!D160)),0),"]"),IF(AND(ISNUMBER(OFFSET('Sanitation Data'!$D$13,0,10*ROW('Sanitation Data'!D160))),CT166="",ISNUMBER(OFFSET('Sanitation Data'!$D$13,0,10*ROW('Sanitation Data'!D160)))),OFFSET('Sanitation Data'!$D$13,0,10*ROW('Sanitation Data'!D160)),NA())))</f>
        <v>#N/A</v>
      </c>
      <c r="AF166" s="253" t="e">
        <f ca="true">+IF(AND(ISNUMBER(OFFSET('Sanitation Data'!$E$5,0,10*ROW('Sanitation Data'!E160))),CU166="Yes"),100-OFFSET('Sanitation Data'!$E$5,0,10*ROW('Sanitation Data'!E160)),IF(AND(ISNUMBER(OFFSET('Sanitation Data'!$E$5,0,10*ROW('Sanitation Data'!E160))),CU166="No",ISNUMBER(OFFSET('Sanitation Data'!$E$5,0,10*ROW('Sanitation Data'!E160)))),CONCATENATE("[",ROUND(100-OFFSET('Sanitation Data'!$E$5,0,10*ROW('Sanitation Data'!E160)),0),"]"),IF(AND(ISNUMBER(OFFSET('Sanitation Data'!$E$5,0,10*ROW('Sanitation Data'!E160))),CU166="",ISNUMBER(OFFSET('Sanitation Data'!$E$5,0,10*ROW('Sanitation Data'!E160)))),100-OFFSET('Sanitation Data'!$E$5,0,10*ROW('Sanitation Data'!E160)),NA())))</f>
        <v>#N/A</v>
      </c>
      <c r="AG166" s="253" t="e">
        <f ca="true">+IF(AND(ISNUMBER(OFFSET('Sanitation Data'!$E$7,0,10*ROW('Sanitation Data'!E160))),CV166="Yes"),OFFSET('Sanitation Data'!$E$7,0,10*ROW('Sanitation Data'!E160)),IF(AND(ISNUMBER(OFFSET('Sanitation Data'!$E$7,0,10*ROW('Sanitation Data'!E160))),CV166="No",ISNUMBER(OFFSET('Sanitation Data'!$E$7,0,10*ROW('Sanitation Data'!E160)))),CONCATENATE("[",ROUND(OFFSET('Sanitation Data'!$E$7,0,10*ROW('Sanitation Data'!E160)),0),"]"),IF(AND(ISNUMBER(OFFSET('Sanitation Data'!$E$7,0,10*ROW('Sanitation Data'!E160))),CV166="",ISNUMBER(OFFSET('Sanitation Data'!$E$7,0,10*ROW('Sanitation Data'!E160)))),OFFSET('Sanitation Data'!$E$7,0,10*ROW('Sanitation Data'!E160)),NA())))</f>
        <v>#N/A</v>
      </c>
      <c r="AH166" s="253" t="e">
        <f ca="true">+IF(AND(ISNUMBER(OFFSET('Sanitation Data'!$E$11,0,10*ROW('Sanitation Data'!E160))),CW166="Yes"),OFFSET('Sanitation Data'!$E$11,0,10*ROW('Sanitation Data'!E160)),IF(AND(ISNUMBER(OFFSET('Sanitation Data'!$E$11,0,10*ROW('Sanitation Data'!E160))),CW166="No",ISNUMBER(OFFSET('Sanitation Data'!$E$11,0,10*ROW('Sanitation Data'!E160)))),CONCATENATE("[",ROUND(OFFSET('Sanitation Data'!$E$11,0,10*ROW('Sanitation Data'!E160)),0),"]"),IF(AND(ISNUMBER(OFFSET('Sanitation Data'!$E$11,0,10*ROW('Sanitation Data'!E160))),CW166="",ISNUMBER(OFFSET('Sanitation Data'!$E$11,0,10*ROW('Sanitation Data'!E160)))),OFFSET('Sanitation Data'!$E$11,0,10*ROW('Sanitation Data'!E160)),NA())))</f>
        <v>#N/A</v>
      </c>
      <c r="AI166" s="253" t="e">
        <f ca="true">+IF(AND(ISNUMBER(OFFSET('Sanitation Data'!$E$12,0,10*ROW('Sanitation Data'!E160))),CX166="Yes"),OFFSET('Sanitation Data'!$E$12,0,10*ROW('Sanitation Data'!E160)),IF(AND(ISNUMBER(OFFSET('Sanitation Data'!$E$12,0,10*ROW('Sanitation Data'!E160))),CX166="No",ISNUMBER(OFFSET('Sanitation Data'!$E$12,0,10*ROW('Sanitation Data'!E160)))),CONCATENATE("[",ROUND(OFFSET('Sanitation Data'!$E$12,0,10*ROW('Sanitation Data'!E160)),0),"]"),IF(AND(ISNUMBER(OFFSET('Sanitation Data'!$E$12,0,10*ROW('Sanitation Data'!E160))),CX166="",ISNUMBER(OFFSET('Sanitation Data'!$E$12,0,10*ROW('Sanitation Data'!E160)))),OFFSET('Sanitation Data'!$E$12,0,10*ROW('Sanitation Data'!E160)),NA())))</f>
        <v>#N/A</v>
      </c>
      <c r="AJ166" s="253" t="e">
        <f ca="true">+IF(AND(ISNUMBER(OFFSET('Sanitation Data'!$E$13,0,10*ROW('Sanitation Data'!E160))),CY166="Yes"),OFFSET('Sanitation Data'!$E$13,0,10*ROW('Sanitation Data'!E160)),IF(AND(ISNUMBER(OFFSET('Sanitation Data'!$E$13,0,10*ROW('Sanitation Data'!E160))),CY166="No",ISNUMBER(OFFSET('Sanitation Data'!$E$13,0,10*ROW('Sanitation Data'!E160)))),CONCATENATE("[",ROUND(OFFSET('Sanitation Data'!$E$13,0,10*ROW('Sanitation Data'!E160)),0),"]"),IF(AND(ISNUMBER(OFFSET('Sanitation Data'!$E$13,0,10*ROW('Sanitation Data'!E160))),CY166="",ISNUMBER(OFFSET('Sanitation Data'!$E$13,0,10*ROW('Sanitation Data'!E160)))),OFFSET('Sanitation Data'!$E$13,0,10*ROW('Sanitation Data'!E160)),NA())))</f>
        <v>#N/A</v>
      </c>
      <c r="AK166" s="253" t="e">
        <f ca="true">+IF(AND(ISNUMBER(OFFSET('Sanitation Data'!$F$5,0,10*ROW('Sanitation Data'!F160))),CZ166="Yes"),100-OFFSET('Sanitation Data'!$F$5,0,10*ROW('Sanitation Data'!F160)),IF(AND(ISNUMBER(OFFSET('Sanitation Data'!$F$5,0,10*ROW('Sanitation Data'!F160))),CZ166="No",ISNUMBER(OFFSET('Sanitation Data'!$F$5,0,10*ROW('Sanitation Data'!F160)))),CONCATENATE("[",ROUND(100-OFFSET('Sanitation Data'!$F$5,0,10*ROW('Sanitation Data'!F160)),0),"]"),IF(AND(ISNUMBER(OFFSET('Sanitation Data'!$F$5,0,10*ROW('Sanitation Data'!F160))),CZ166="",ISNUMBER(OFFSET('Sanitation Data'!$F$5,0,10*ROW('Sanitation Data'!F160)))),100-OFFSET('Sanitation Data'!$F$5,0,10*ROW('Sanitation Data'!F160)),NA())))</f>
        <v>#N/A</v>
      </c>
      <c r="AL166" s="253" t="e">
        <f ca="true">+IF(AND(ISNUMBER(OFFSET('Sanitation Data'!$F$7,0,10*ROW('Sanitation Data'!F160))),DA166="Yes"),OFFSET('Sanitation Data'!$F$7,0,10*ROW('Sanitation Data'!F160)),IF(AND(ISNUMBER(OFFSET('Sanitation Data'!$F$7,0,10*ROW('Sanitation Data'!F160))),DA166="No",ISNUMBER(OFFSET('Sanitation Data'!$F$7,0,10*ROW('Sanitation Data'!F160)))),CONCATENATE("[",ROUND(OFFSET('Sanitation Data'!$F$7,0,10*ROW('Sanitation Data'!F160)),0),"]"),IF(AND(ISNUMBER(OFFSET('Sanitation Data'!$F$7,0,10*ROW('Sanitation Data'!F160))),DA166="",ISNUMBER(OFFSET('Sanitation Data'!$F$7,0,10*ROW('Sanitation Data'!F160)))),OFFSET('Sanitation Data'!$F$7,0,10*ROW('Sanitation Data'!F160)),NA())))</f>
        <v>#N/A</v>
      </c>
      <c r="AM166" s="253" t="e">
        <f ca="true">+IF(AND(ISNUMBER(OFFSET('Sanitation Data'!$F$11,0,10*ROW('Sanitation Data'!F160))),DB166="Yes"),OFFSET('Sanitation Data'!$F$11,0,10*ROW('Sanitation Data'!F160)),IF(AND(ISNUMBER(OFFSET('Sanitation Data'!$F$11,0,10*ROW('Sanitation Data'!F160))),DB166="No",ISNUMBER(OFFSET('Sanitation Data'!$F$11,0,10*ROW('Sanitation Data'!F160)))),CONCATENATE("[",ROUND(OFFSET('Sanitation Data'!$F$11,0,10*ROW('Sanitation Data'!F160)),0),"]"),IF(AND(ISNUMBER(OFFSET('Sanitation Data'!$F$11,0,10*ROW('Sanitation Data'!F160))),DB166="",ISNUMBER(OFFSET('Sanitation Data'!$F$11,0,10*ROW('Sanitation Data'!F160)))),OFFSET('Sanitation Data'!$F$11,0,10*ROW('Sanitation Data'!F160)),NA())))</f>
        <v>#N/A</v>
      </c>
      <c r="AN166" s="253" t="e">
        <f ca="true">+IF(AND(ISNUMBER(OFFSET('Sanitation Data'!$F$12,0,10*ROW('Sanitation Data'!F160))),DC166="Yes"),OFFSET('Sanitation Data'!$F$12,0,10*ROW('Sanitation Data'!F160)),IF(AND(ISNUMBER(OFFSET('Sanitation Data'!$F$12,0,10*ROW('Sanitation Data'!F160))),DC166="No",ISNUMBER(OFFSET('Sanitation Data'!$F$12,0,10*ROW('Sanitation Data'!F160)))),CONCATENATE("[",ROUND(OFFSET('Sanitation Data'!$F$12,0,10*ROW('Sanitation Data'!F160)),0),"]"),IF(AND(ISNUMBER(OFFSET('Sanitation Data'!$F$12,0,10*ROW('Sanitation Data'!F160))),DC166="",ISNUMBER(OFFSET('Sanitation Data'!$F$12,0,10*ROW('Sanitation Data'!F160)))),OFFSET('Sanitation Data'!$F$12,0,10*ROW('Sanitation Data'!F160)),NA())))</f>
        <v>#N/A</v>
      </c>
      <c r="AO166" s="253" t="e">
        <f ca="true">+IF(AND(ISNUMBER(OFFSET('Sanitation Data'!$F$13,0,10*ROW('Sanitation Data'!F160))),DD166="Yes"),OFFSET('Sanitation Data'!$F$13,0,10*ROW('Sanitation Data'!F160)),IF(AND(ISNUMBER(OFFSET('Sanitation Data'!$F$13,0,10*ROW('Sanitation Data'!F160))),DD166="No",ISNUMBER(OFFSET('Sanitation Data'!$F$13,0,10*ROW('Sanitation Data'!F160)))),CONCATENATE("[",ROUND(OFFSET('Sanitation Data'!$F$13,0,10*ROW('Sanitation Data'!F160)),0),"]"),IF(AND(ISNUMBER(OFFSET('Sanitation Data'!$F$13,0,10*ROW('Sanitation Data'!F160))),DD166="",ISNUMBER(OFFSET('Sanitation Data'!$F$13,0,10*ROW('Sanitation Data'!F160)))),OFFSET('Sanitation Data'!$F$13,0,10*ROW('Sanitation Data'!F160)),NA())))</f>
        <v>#N/A</v>
      </c>
      <c r="AP166" s="253" t="e">
        <f ca="true">+IF(AND(ISNUMBER(OFFSET('Sanitation Data'!$G$5,0,10*ROW('Sanitation Data'!G160))),DE166="Yes"),100-OFFSET('Sanitation Data'!$G$5,0,10*ROW('Sanitation Data'!G160)),IF(AND(ISNUMBER(OFFSET('Sanitation Data'!$G$5,0,10*ROW('Sanitation Data'!G160))),DE166="No",ISNUMBER(OFFSET('Sanitation Data'!$G$5,0,10*ROW('Sanitation Data'!G160)))),CONCATENATE("[",ROUND(100-OFFSET('Sanitation Data'!$G$5,0,10*ROW('Sanitation Data'!G160)),0),"]"),IF(AND(ISNUMBER(OFFSET('Sanitation Data'!$G$5,0,10*ROW('Sanitation Data'!G160))),DE166="",ISNUMBER(OFFSET('Sanitation Data'!$G$5,0,10*ROW('Sanitation Data'!G160)))),100-OFFSET('Sanitation Data'!$G$5,0,10*ROW('Sanitation Data'!G160)),NA())))</f>
        <v>#N/A</v>
      </c>
      <c r="AQ166" s="253" t="e">
        <f ca="true">+IF(AND(ISNUMBER(OFFSET('Sanitation Data'!$G$7,0,10*ROW('Sanitation Data'!G160))),DF166="Yes"),OFFSET('Sanitation Data'!$G$7,0,10*ROW('Sanitation Data'!G160)),IF(AND(ISNUMBER(OFFSET('Sanitation Data'!$G$7,0,10*ROW('Sanitation Data'!G160))),DF166="No",ISNUMBER(OFFSET('Sanitation Data'!$G$7,0,10*ROW('Sanitation Data'!G160)))),CONCATENATE("[",ROUND(OFFSET('Sanitation Data'!$G$7,0,10*ROW('Sanitation Data'!G160)),0),"]"),IF(AND(ISNUMBER(OFFSET('Sanitation Data'!$G$7,0,10*ROW('Sanitation Data'!G160))),DF166="",ISNUMBER(OFFSET('Sanitation Data'!$G$7,0,10*ROW('Sanitation Data'!G160)))),OFFSET('Sanitation Data'!$G$7,0,10*ROW('Sanitation Data'!G160)),NA())))</f>
        <v>#N/A</v>
      </c>
      <c r="AR166" s="253" t="e">
        <f ca="true">+IF(AND(ISNUMBER(OFFSET('Sanitation Data'!$G$11,0,10*ROW('Sanitation Data'!G160))),DG166="Yes"),OFFSET('Sanitation Data'!$G$11,0,10*ROW('Sanitation Data'!G160)),IF(AND(ISNUMBER(OFFSET('Sanitation Data'!$G$11,0,10*ROW('Sanitation Data'!G160))),DG166="No",ISNUMBER(OFFSET('Sanitation Data'!$G$11,0,10*ROW('Sanitation Data'!G160)))),CONCATENATE("[",ROUND(OFFSET('Sanitation Data'!$G$11,0,10*ROW('Sanitation Data'!G160)),0),"]"),IF(AND(ISNUMBER(OFFSET('Sanitation Data'!$G$11,0,10*ROW('Sanitation Data'!G160))),DG166="",ISNUMBER(OFFSET('Sanitation Data'!$G$11,0,10*ROW('Sanitation Data'!G160)))),OFFSET('Sanitation Data'!$G$11,0,10*ROW('Sanitation Data'!G160)),NA())))</f>
        <v>#N/A</v>
      </c>
      <c r="AS166" s="253" t="e">
        <f ca="true">+IF(AND(ISNUMBER(OFFSET('Sanitation Data'!$G$12,0,10*ROW('Sanitation Data'!G160))),DH166="Yes"),OFFSET('Sanitation Data'!$G$12,0,10*ROW('Sanitation Data'!G160)),IF(AND(ISNUMBER(OFFSET('Sanitation Data'!$G$12,0,10*ROW('Sanitation Data'!G160))),DH166="No",ISNUMBER(OFFSET('Sanitation Data'!$G$12,0,10*ROW('Sanitation Data'!G160)))),CONCATENATE("[",ROUND(OFFSET('Sanitation Data'!$G$12,0,10*ROW('Sanitation Data'!G160)),0),"]"),IF(AND(ISNUMBER(OFFSET('Sanitation Data'!$G$12,0,10*ROW('Sanitation Data'!G160))),DH166="",ISNUMBER(OFFSET('Sanitation Data'!$G$12,0,10*ROW('Sanitation Data'!G160)))),OFFSET('Sanitation Data'!$G$12,0,10*ROW('Sanitation Data'!G160)),NA())))</f>
        <v>#N/A</v>
      </c>
      <c r="AT166" s="253" t="e">
        <f ca="true">+IF(AND(ISNUMBER(OFFSET('Sanitation Data'!$G$13,0,10*ROW('Sanitation Data'!G160))),DI166="Yes"),OFFSET('Sanitation Data'!$G$13,0,10*ROW('Sanitation Data'!G160)),IF(AND(ISNUMBER(OFFSET('Sanitation Data'!$G$13,0,10*ROW('Sanitation Data'!G160))),DI166="No",ISNUMBER(OFFSET('Sanitation Data'!$G$13,0,10*ROW('Sanitation Data'!G160)))),CONCATENATE("[",ROUND(OFFSET('Sanitation Data'!$G$13,0,10*ROW('Sanitation Data'!G160)),0),"]"),IF(AND(ISNUMBER(OFFSET('Sanitation Data'!$G$13,0,10*ROW('Sanitation Data'!G160))),DI166="",ISNUMBER(OFFSET('Sanitation Data'!$G$13,0,10*ROW('Sanitation Data'!G160)))),OFFSET('Sanitation Data'!$G$13,0,10*ROW('Sanitation Data'!G160)),NA())))</f>
        <v>#N/A</v>
      </c>
      <c r="AU166" s="253" t="e">
        <f ca="true">+IF(AND(ISNUMBER(OFFSET('Sanitation Data'!$H$5,0,10*ROW('Sanitation Data'!H160))),DJ166="Yes"),100-OFFSET('Sanitation Data'!$H$5,0,10*ROW('Sanitation Data'!H160)),IF(AND(ISNUMBER(OFFSET('Sanitation Data'!$H$5,0,10*ROW('Sanitation Data'!H160))),DJ166="No",ISNUMBER(OFFSET('Sanitation Data'!$H$5,0,10*ROW('Sanitation Data'!H160)))),CONCATENATE("[",ROUND(100-OFFSET('Sanitation Data'!$H$5,0,10*ROW('Sanitation Data'!H160)),0),"]"),IF(AND(ISNUMBER(OFFSET('Sanitation Data'!$H$5,0,10*ROW('Sanitation Data'!H160))),DJ166="",ISNUMBER(OFFSET('Sanitation Data'!$H$5,0,10*ROW('Sanitation Data'!H160)))),100-OFFSET('Sanitation Data'!$H$5,0,10*ROW('Sanitation Data'!H160)),NA())))</f>
        <v>#N/A</v>
      </c>
      <c r="AV166" s="253" t="e">
        <f ca="true">+IF(AND(ISNUMBER(OFFSET('Sanitation Data'!$H$7,0,10*ROW('Sanitation Data'!H160))),DK166="Yes"),OFFSET('Sanitation Data'!$H$7,0,10*ROW('Sanitation Data'!H160)),IF(AND(ISNUMBER(OFFSET('Sanitation Data'!$H$7,0,10*ROW('Sanitation Data'!H160))),DK166="No",ISNUMBER(OFFSET('Sanitation Data'!$H$7,0,10*ROW('Sanitation Data'!H160)))),CONCATENATE("[",ROUND(OFFSET('Sanitation Data'!$H$7,0,10*ROW('Sanitation Data'!H160)),0),"]"),IF(AND(ISNUMBER(OFFSET('Sanitation Data'!$H$7,0,10*ROW('Sanitation Data'!H160))),DK166="",ISNUMBER(OFFSET('Sanitation Data'!$H$7,0,10*ROW('Sanitation Data'!H160)))),OFFSET('Sanitation Data'!$H$7,0,10*ROW('Sanitation Data'!H160)),NA())))</f>
        <v>#N/A</v>
      </c>
      <c r="AW166" s="253" t="e">
        <f ca="true">+IF(AND(ISNUMBER(OFFSET('Sanitation Data'!$H$11,0,10*ROW('Sanitation Data'!H160))),DL166="Yes"),OFFSET('Sanitation Data'!$H$11,0,10*ROW('Sanitation Data'!H160)),IF(AND(ISNUMBER(OFFSET('Sanitation Data'!$H$11,0,10*ROW('Sanitation Data'!H160))),DL166="No",ISNUMBER(OFFSET('Sanitation Data'!$H$11,0,10*ROW('Sanitation Data'!H160)))),CONCATENATE("[",ROUND(OFFSET('Sanitation Data'!$H$11,0,10*ROW('Sanitation Data'!H160)),0),"]"),IF(AND(ISNUMBER(OFFSET('Sanitation Data'!$H$11,0,10*ROW('Sanitation Data'!H160))),DL166="",ISNUMBER(OFFSET('Sanitation Data'!$H$11,0,10*ROW('Sanitation Data'!H160)))),OFFSET('Sanitation Data'!$H$11,0,10*ROW('Sanitation Data'!H160)),NA())))</f>
        <v>#N/A</v>
      </c>
      <c r="AX166" s="253" t="e">
        <f ca="true">+IF(AND(ISNUMBER(OFFSET('Sanitation Data'!$H$12,0,10*ROW('Sanitation Data'!H160))),DM166="Yes"),OFFSET('Sanitation Data'!$H$12,0,10*ROW('Sanitation Data'!H160)),IF(AND(ISNUMBER(OFFSET('Sanitation Data'!$H$12,0,10*ROW('Sanitation Data'!H160))),DM166="No",ISNUMBER(OFFSET('Sanitation Data'!$H$12,0,10*ROW('Sanitation Data'!H160)))),CONCATENATE("[",ROUND(OFFSET('Sanitation Data'!$H$12,0,10*ROW('Sanitation Data'!H160)),0),"]"),IF(AND(ISNUMBER(OFFSET('Sanitation Data'!$H$12,0,10*ROW('Sanitation Data'!H160))),DM166="",ISNUMBER(OFFSET('Sanitation Data'!$H$12,0,10*ROW('Sanitation Data'!H160)))),OFFSET('Sanitation Data'!$H$12,0,10*ROW('Sanitation Data'!H160)),NA())))</f>
        <v>#N/A</v>
      </c>
      <c r="AY166" s="253" t="e">
        <f ca="true">+IF(AND(ISNUMBER(OFFSET('Sanitation Data'!$H$13,0,10*ROW('Sanitation Data'!H160))),DN166="Yes"),OFFSET('Sanitation Data'!$H$13,0,10*ROW('Sanitation Data'!H160)),IF(AND(ISNUMBER(OFFSET('Sanitation Data'!$H$13,0,10*ROW('Sanitation Data'!H160))),DN166="No",ISNUMBER(OFFSET('Sanitation Data'!$H$13,0,10*ROW('Sanitation Data'!H160)))),CONCATENATE("[",ROUND(OFFSET('Sanitation Data'!$H$13,0,10*ROW('Sanitation Data'!H160)),0),"]"),IF(AND(ISNUMBER(OFFSET('Sanitation Data'!$H$13,0,10*ROW('Sanitation Data'!H160))),DN166="",ISNUMBER(OFFSET('Sanitation Data'!$H$13,0,10*ROW('Sanitation Data'!H160)))),OFFSET('Sanitation Data'!$H$13,0,10*ROW('Sanitation Data'!H160)),NA())))</f>
        <v>#N/A</v>
      </c>
      <c r="AZ166" s="254" t="e">
        <f ca="true">+IF(AND(ISNUMBER(OFFSET('Hygiene Data'!$C$6,0,10*ROW('Hygiene Data'!C160))),DO166="Yes"),OFFSET('Hygiene Data'!$C$6,0,10*ROW('Hygiene Data'!C160)),IF(AND(ISNUMBER(OFFSET('Hygiene Data'!$C$6,0,10*ROW('Hygiene Data'!C160))),DO166="No",ISNUMBER(OFFSET('Hygiene Data'!$C$6,0,10*ROW('Hygiene Data'!C160)))),CONCATENATE("[",ROUND(OFFSET('Hygiene Data'!$C$6,0,10*ROW('Hygiene Data'!C160)),0),"]"),IF(AND(ISNUMBER(OFFSET('Hygiene Data'!$C$6,0,10*ROW('Hygiene Data'!C160))),DO166="",ISNUMBER(OFFSET('Hygiene Data'!$C$6,0,10*ROW('Hygiene Data'!C160)))),OFFSET('Hygiene Data'!$C$6,0,10*ROW('Hygiene Data'!C160)),NA())))</f>
        <v>#N/A</v>
      </c>
      <c r="BA166" s="254" t="e">
        <f ca="true">+IF(AND(ISNUMBER(OFFSET('Hygiene Data'!$C$8,0,10*ROW('Hygiene Data'!C160))),DP166="Yes"),OFFSET('Hygiene Data'!$C$8,0,10*ROW('Hygiene Data'!C160)),IF(AND(ISNUMBER(OFFSET('Hygiene Data'!$C$8,0,10*ROW('Hygiene Data'!C160))),DP166="No",ISNUMBER(OFFSET('Hygiene Data'!$C$8,0,10*ROW('Hygiene Data'!C160)))),CONCATENATE("[",ROUND(OFFSET('Hygiene Data'!$C$8,0,10*ROW('Hygiene Data'!C160)),0),"]"),IF(AND(ISNUMBER(OFFSET('Hygiene Data'!$C$8,0,10*ROW('Hygiene Data'!C160))),DP166="",ISNUMBER(OFFSET('Hygiene Data'!$C$8,0,10*ROW('Hygiene Data'!C160)))),OFFSET('Hygiene Data'!$C$8,0,10*ROW('Hygiene Data'!C160)),NA())))</f>
        <v>#N/A</v>
      </c>
      <c r="BB166" s="254" t="e">
        <f ca="true">+IF(AND(ISNUMBER(OFFSET('Hygiene Data'!$C$10,0,10*ROW('Hygiene Data'!C160))),DQ166="Yes"),OFFSET('Hygiene Data'!$C$10,0,10*ROW('Hygiene Data'!C160)),IF(AND(ISNUMBER(OFFSET('Hygiene Data'!$C$10,0,10*ROW('Hygiene Data'!C160))),DQ166="No",ISNUMBER(OFFSET('Hygiene Data'!$C$10,0,10*ROW('Hygiene Data'!C160)))),CONCATENATE("[",ROUND(OFFSET('Hygiene Data'!$C$10,0,10*ROW('Hygiene Data'!C160)),0),"]"),IF(AND(ISNUMBER(OFFSET('Hygiene Data'!$C$10,0,10*ROW('Hygiene Data'!C160))),DQ166="",ISNUMBER(OFFSET('Hygiene Data'!$C$10,0,10*ROW('Hygiene Data'!C160)))),OFFSET('Hygiene Data'!$C$10,0,10*ROW('Hygiene Data'!C160)),NA())))</f>
        <v>#N/A</v>
      </c>
      <c r="BC166" s="254" t="e">
        <f ca="true">+IF(AND(ISNUMBER(OFFSET('Hygiene Data'!$D$6,0,10*ROW('Hygiene Data'!D160))),DR166="Yes"),OFFSET('Hygiene Data'!$D$6,0,10*ROW('Hygiene Data'!D160)),IF(AND(ISNUMBER(OFFSET('Hygiene Data'!$D$6,0,10*ROW('Hygiene Data'!D160))),DR166="No",ISNUMBER(OFFSET('Hygiene Data'!$D$6,0,10*ROW('Hygiene Data'!D160)))),CONCATENATE("[",ROUND(OFFSET('Hygiene Data'!$D$6,0,10*ROW('Hygiene Data'!D160)),0),"]"),IF(AND(ISNUMBER(OFFSET('Hygiene Data'!$D$6,0,10*ROW('Hygiene Data'!D160))),DR166="",ISNUMBER(OFFSET('Hygiene Data'!$D$6,0,10*ROW('Hygiene Data'!D160)))),OFFSET('Hygiene Data'!$D$6,0,10*ROW('Hygiene Data'!D160)),NA())))</f>
        <v>#N/A</v>
      </c>
      <c r="BD166" s="254" t="e">
        <f ca="true">+IF(AND(ISNUMBER(OFFSET('Hygiene Data'!$D$8,0,10*ROW('Hygiene Data'!D160))),DS166="Yes"),OFFSET('Hygiene Data'!$D$8,0,10*ROW('Hygiene Data'!D160)),IF(AND(ISNUMBER(OFFSET('Hygiene Data'!$D$8,0,10*ROW('Hygiene Data'!D160))),DS166="No",ISNUMBER(OFFSET('Hygiene Data'!$D$8,0,10*ROW('Hygiene Data'!D160)))),CONCATENATE("[",ROUND(OFFSET('Hygiene Data'!$D$8,0,10*ROW('Hygiene Data'!D160)),0),"]"),IF(AND(ISNUMBER(OFFSET('Hygiene Data'!$D$8,0,10*ROW('Hygiene Data'!D160))),DS166="",ISNUMBER(OFFSET('Hygiene Data'!$D$8,0,10*ROW('Hygiene Data'!D160)))),OFFSET('Hygiene Data'!$D$8,0,10*ROW('Hygiene Data'!D160)),NA())))</f>
        <v>#N/A</v>
      </c>
      <c r="BE166" s="254" t="e">
        <f ca="true">+IF(AND(ISNUMBER(OFFSET('Hygiene Data'!$D$10,0,10*ROW('Hygiene Data'!D160))),DT166="Yes"),OFFSET('Hygiene Data'!$D$10,0,10*ROW('Hygiene Data'!D160)),IF(AND(ISNUMBER(OFFSET('Hygiene Data'!$D$10,0,10*ROW('Hygiene Data'!D160))),DT166="No",ISNUMBER(OFFSET('Hygiene Data'!$D$10,0,10*ROW('Hygiene Data'!D160)))),CONCATENATE("[",ROUND(OFFSET('Hygiene Data'!$D$10,0,10*ROW('Hygiene Data'!D160)),0),"]"),IF(AND(ISNUMBER(OFFSET('Hygiene Data'!$D$10,0,10*ROW('Hygiene Data'!D160))),DT166="",ISNUMBER(OFFSET('Hygiene Data'!$D$10,0,10*ROW('Hygiene Data'!D160)))),OFFSET('Hygiene Data'!$D$10,0,10*ROW('Hygiene Data'!D160)),NA())))</f>
        <v>#N/A</v>
      </c>
      <c r="BF166" s="254" t="e">
        <f ca="true">+IF(AND(ISNUMBER(OFFSET('Hygiene Data'!$E$6,0,10*ROW('Hygiene Data'!E160))),DU166="Yes"),OFFSET('Hygiene Data'!$E$6,0,10*ROW('Hygiene Data'!E160)),IF(AND(ISNUMBER(OFFSET('Hygiene Data'!$E$6,0,10*ROW('Hygiene Data'!E160))),DU166="No",ISNUMBER(OFFSET('Hygiene Data'!$E$6,0,10*ROW('Hygiene Data'!E160)))),CONCATENATE("[",ROUND(OFFSET('Hygiene Data'!$E$6,0,10*ROW('Hygiene Data'!E160)),0),"]"),IF(AND(ISNUMBER(OFFSET('Hygiene Data'!$E$6,0,10*ROW('Hygiene Data'!E160))),DU166="",ISNUMBER(OFFSET('Hygiene Data'!$E$6,0,10*ROW('Hygiene Data'!E160)))),OFFSET('Hygiene Data'!$E$6,0,10*ROW('Hygiene Data'!E160)),NA())))</f>
        <v>#N/A</v>
      </c>
      <c r="BG166" s="254" t="e">
        <f ca="true">+IF(AND(ISNUMBER(OFFSET('Hygiene Data'!$E$8,0,10*ROW('Hygiene Data'!E160))),DV166="Yes"),OFFSET('Hygiene Data'!$E$8,0,10*ROW('Hygiene Data'!E160)),IF(AND(ISNUMBER(OFFSET('Hygiene Data'!$E$8,0,10*ROW('Hygiene Data'!E160))),DV166="No",ISNUMBER(OFFSET('Hygiene Data'!$E$8,0,10*ROW('Hygiene Data'!E160)))),CONCATENATE("[",ROUND(OFFSET('Hygiene Data'!$E$8,0,10*ROW('Hygiene Data'!E160)),0),"]"),IF(AND(ISNUMBER(OFFSET('Hygiene Data'!$E$8,0,10*ROW('Hygiene Data'!E160))),DV166="",ISNUMBER(OFFSET('Hygiene Data'!$E$8,0,10*ROW('Hygiene Data'!E160)))),OFFSET('Hygiene Data'!$E$8,0,10*ROW('Hygiene Data'!E160)),NA())))</f>
        <v>#N/A</v>
      </c>
      <c r="BH166" s="254" t="e">
        <f ca="true">+IF(AND(ISNUMBER(OFFSET('Hygiene Data'!$E$10,0,10*ROW('Hygiene Data'!E160))),DW166="Yes"),OFFSET('Hygiene Data'!$E$10,0,10*ROW('Hygiene Data'!E160)),IF(AND(ISNUMBER(OFFSET('Hygiene Data'!$E$10,0,10*ROW('Hygiene Data'!E160))),DW166="No",ISNUMBER(OFFSET('Hygiene Data'!$E$10,0,10*ROW('Hygiene Data'!E160)))),CONCATENATE("[",ROUND(OFFSET('Hygiene Data'!$E$10,0,10*ROW('Hygiene Data'!E160)),0),"]"),IF(AND(ISNUMBER(OFFSET('Hygiene Data'!$E$10,0,10*ROW('Hygiene Data'!E160))),DW166="",ISNUMBER(OFFSET('Hygiene Data'!$E$10,0,10*ROW('Hygiene Data'!E160)))),OFFSET('Hygiene Data'!$E$10,0,10*ROW('Hygiene Data'!E160)),NA())))</f>
        <v>#N/A</v>
      </c>
      <c r="BI166" s="254" t="e">
        <f ca="true">+IF(AND(ISNUMBER(OFFSET('Hygiene Data'!$F$6,0,10*ROW('Hygiene Data'!F160))),DX166="Yes"),OFFSET('Hygiene Data'!$F$6,0,10*ROW('Hygiene Data'!F160)),IF(AND(ISNUMBER(OFFSET('Hygiene Data'!$F$6,0,10*ROW('Hygiene Data'!F160))),DX166="No",ISNUMBER(OFFSET('Hygiene Data'!$F$6,0,10*ROW('Hygiene Data'!F160)))),CONCATENATE("[",ROUND(OFFSET('Hygiene Data'!$F$6,0,10*ROW('Hygiene Data'!F160)),0),"]"),IF(AND(ISNUMBER(OFFSET('Hygiene Data'!$F$6,0,10*ROW('Hygiene Data'!F160))),DX166="",ISNUMBER(OFFSET('Hygiene Data'!$F$6,0,10*ROW('Hygiene Data'!F160)))),OFFSET('Hygiene Data'!$F$6,0,10*ROW('Hygiene Data'!F160)),NA())))</f>
        <v>#N/A</v>
      </c>
      <c r="BJ166" s="254" t="e">
        <f ca="true">+IF(AND(ISNUMBER(OFFSET('Hygiene Data'!$F$8,0,10*ROW('Hygiene Data'!F160))),DY166="Yes"),OFFSET('Hygiene Data'!$F$8,0,10*ROW('Hygiene Data'!F160)),IF(AND(ISNUMBER(OFFSET('Hygiene Data'!$F$8,0,10*ROW('Hygiene Data'!F160))),DY166="No",ISNUMBER(OFFSET('Hygiene Data'!$F$8,0,10*ROW('Hygiene Data'!F160)))),CONCATENATE("[",ROUND(OFFSET('Hygiene Data'!$F$8,0,10*ROW('Hygiene Data'!F160)),0),"]"),IF(AND(ISNUMBER(OFFSET('Hygiene Data'!$F$8,0,10*ROW('Hygiene Data'!F160))),DY166="",ISNUMBER(OFFSET('Hygiene Data'!$F$8,0,10*ROW('Hygiene Data'!F160)))),OFFSET('Hygiene Data'!$F$8,0,10*ROW('Hygiene Data'!F160)),NA())))</f>
        <v>#N/A</v>
      </c>
      <c r="BK166" s="254" t="e">
        <f ca="true">+IF(AND(ISNUMBER(OFFSET('Hygiene Data'!$F$10,0,10*ROW('Hygiene Data'!F160))),DZ166="Yes"),OFFSET('Hygiene Data'!$F$10,0,10*ROW('Hygiene Data'!F160)),IF(AND(ISNUMBER(OFFSET('Hygiene Data'!$F$10,0,10*ROW('Hygiene Data'!F160))),DZ166="No",ISNUMBER(OFFSET('Hygiene Data'!$F$10,0,10*ROW('Hygiene Data'!F160)))),CONCATENATE("[",ROUND(OFFSET('Hygiene Data'!$F$10,0,10*ROW('Hygiene Data'!F160)),0),"]"),IF(AND(ISNUMBER(OFFSET('Hygiene Data'!$F$10,0,10*ROW('Hygiene Data'!F160))),DZ166="",ISNUMBER(OFFSET('Hygiene Data'!$F$10,0,10*ROW('Hygiene Data'!F160)))),OFFSET('Hygiene Data'!$F$10,0,10*ROW('Hygiene Data'!F160)),NA())))</f>
        <v>#N/A</v>
      </c>
      <c r="BL166" s="254" t="e">
        <f ca="true">+IF(AND(ISNUMBER(OFFSET('Hygiene Data'!$G$6,0,10*ROW('Hygiene Data'!G160))),EA166="Yes"),OFFSET('Hygiene Data'!$G$6,0,10*ROW('Hygiene Data'!G160)),IF(AND(ISNUMBER(OFFSET('Hygiene Data'!$G$6,0,10*ROW('Hygiene Data'!G160))),EA166="No",ISNUMBER(OFFSET('Hygiene Data'!$G$6,0,10*ROW('Hygiene Data'!G160)))),CONCATENATE("[",ROUND(OFFSET('Hygiene Data'!$G$6,0,10*ROW('Hygiene Data'!G160)),0),"]"),IF(AND(ISNUMBER(OFFSET('Hygiene Data'!$G$6,0,10*ROW('Hygiene Data'!G160))),EA166="",ISNUMBER(OFFSET('Hygiene Data'!$G$6,0,10*ROW('Hygiene Data'!G160)))),OFFSET('Hygiene Data'!$G$6,0,10*ROW('Hygiene Data'!G160)),NA())))</f>
        <v>#N/A</v>
      </c>
      <c r="BM166" s="254" t="e">
        <f ca="true">+IF(AND(ISNUMBER(OFFSET('Hygiene Data'!$G$8,0,10*ROW('Hygiene Data'!G160))),EB166="Yes"),OFFSET('Hygiene Data'!$G$8,0,10*ROW('Hygiene Data'!G160)),IF(AND(ISNUMBER(OFFSET('Hygiene Data'!$G$8,0,10*ROW('Hygiene Data'!G160))),EB166="No",ISNUMBER(OFFSET('Hygiene Data'!$G$8,0,10*ROW('Hygiene Data'!G160)))),CONCATENATE("[",ROUND(OFFSET('Hygiene Data'!$G$8,0,10*ROW('Hygiene Data'!G160)),0),"]"),IF(AND(ISNUMBER(OFFSET('Hygiene Data'!$G$8,0,10*ROW('Hygiene Data'!G160))),EB166="",ISNUMBER(OFFSET('Hygiene Data'!$G$8,0,10*ROW('Hygiene Data'!G160)))),OFFSET('Hygiene Data'!$G$8,0,10*ROW('Hygiene Data'!G160)),NA())))</f>
        <v>#N/A</v>
      </c>
      <c r="BN166" s="254" t="e">
        <f ca="true">+IF(AND(ISNUMBER(OFFSET('Hygiene Data'!$G$10,0,10*ROW('Hygiene Data'!G160))),EC166="Yes"),OFFSET('Hygiene Data'!$G$10,0,10*ROW('Hygiene Data'!G160)),IF(AND(ISNUMBER(OFFSET('Hygiene Data'!$G$10,0,10*ROW('Hygiene Data'!G160))),EC166="No",ISNUMBER(OFFSET('Hygiene Data'!$G$10,0,10*ROW('Hygiene Data'!G160)))),CONCATENATE("[",ROUND(OFFSET('Hygiene Data'!$G$10,0,10*ROW('Hygiene Data'!G160)),0),"]"),IF(AND(ISNUMBER(OFFSET('Hygiene Data'!$G$10,0,10*ROW('Hygiene Data'!G160))),EC166="",ISNUMBER(OFFSET('Hygiene Data'!$G$10,0,10*ROW('Hygiene Data'!G160)))),OFFSET('Hygiene Data'!$G$10,0,10*ROW('Hygiene Data'!G160)),NA())))</f>
        <v>#N/A</v>
      </c>
      <c r="BO166" s="254" t="e">
        <f ca="true">+IF(AND(ISNUMBER(OFFSET('Hygiene Data'!$H$6,0,10*ROW('Hygiene Data'!H160))),ED166="Yes"),OFFSET('Hygiene Data'!$H$6,0,10*ROW('Hygiene Data'!H160)),IF(AND(ISNUMBER(OFFSET('Hygiene Data'!$H$6,0,10*ROW('Hygiene Data'!H160))),ED166="No",ISNUMBER(OFFSET('Hygiene Data'!$H$6,0,10*ROW('Hygiene Data'!H160)))),CONCATENATE("[",ROUND(OFFSET('Hygiene Data'!$H$6,0,10*ROW('Hygiene Data'!H160)),0),"]"),IF(AND(ISNUMBER(OFFSET('Hygiene Data'!$H$6,0,10*ROW('Hygiene Data'!H160))),ED166="",ISNUMBER(OFFSET('Hygiene Data'!$H$6,0,10*ROW('Hygiene Data'!H160)))),OFFSET('Hygiene Data'!$H$6,0,10*ROW('Hygiene Data'!H160)),NA())))</f>
        <v>#N/A</v>
      </c>
      <c r="BP166" s="254" t="e">
        <f ca="true">+IF(AND(ISNUMBER(OFFSET('Hygiene Data'!$H$8,0,10*ROW('Hygiene Data'!H160))),EE166="Yes"),OFFSET('Hygiene Data'!$H$8,0,10*ROW('Hygiene Data'!H160)),IF(AND(ISNUMBER(OFFSET('Hygiene Data'!$H$8,0,10*ROW('Hygiene Data'!H160))),EE166="No",ISNUMBER(OFFSET('Hygiene Data'!$H$8,0,10*ROW('Hygiene Data'!H160)))),CONCATENATE("[",ROUND(OFFSET('Hygiene Data'!$H$8,0,10*ROW('Hygiene Data'!H160)),0),"]"),IF(AND(ISNUMBER(OFFSET('Hygiene Data'!$H$8,0,10*ROW('Hygiene Data'!H160))),EE166="",ISNUMBER(OFFSET('Hygiene Data'!$H$8,0,10*ROW('Hygiene Data'!H160)))),OFFSET('Hygiene Data'!$H$8,0,10*ROW('Hygiene Data'!H160)),NA())))</f>
        <v>#N/A</v>
      </c>
      <c r="BQ166" s="254" t="e">
        <f ca="true">+IF(AND(ISNUMBER(OFFSET('Hygiene Data'!$H$10,0,10*ROW('Hygiene Data'!H160))),EF166="Yes"),OFFSET('Hygiene Data'!$H$10,0,10*ROW('Hygiene Data'!H160)),IF(AND(ISNUMBER(OFFSET('Hygiene Data'!$H$10,0,10*ROW('Hygiene Data'!H160))),EF166="No",ISNUMBER(OFFSET('Hygiene Data'!$H$10,0,10*ROW('Hygiene Data'!H160)))),CONCATENATE("[",ROUND(OFFSET('Hygiene Data'!$H$10,0,10*ROW('Hygiene Data'!H160)),0),"]"),IF(AND(ISNUMBER(OFFSET('Hygiene Data'!$H$10,0,10*ROW('Hygiene Data'!H160))),EF166="",ISNUMBER(OFFSET('Hygiene Data'!$H$10,0,10*ROW('Hygiene Data'!H160)))),OFFSET('Hygiene Data'!$H$10,0,10*ROW('Hygiene Data'!H160)),NA())))</f>
        <v>#N/A</v>
      </c>
      <c r="BS166" s="36" t="str">
        <f ca="true">+IF(OFFSET('Water Data'!$C$28,0,10*ROW('Water Data'!C160))="","",OFFSET('Water Data'!$C$28,0,10*ROW('Water Data'!C160)))</f>
        <v/>
      </c>
      <c r="BT166" s="36" t="str">
        <f ca="true">+IF(OFFSET('Water Data'!$C$29,0,10*ROW('Water Data'!C160))="","",OFFSET('Water Data'!$C$29,0,10*ROW('Water Data'!C160)))</f>
        <v/>
      </c>
      <c r="BU166" s="36" t="str">
        <f ca="true">+IF(OFFSET('Water Data'!$C$30,0,10*ROW('Water Data'!C160))="","",OFFSET('Water Data'!$C$30,0,10*ROW('Water Data'!C160)))</f>
        <v/>
      </c>
      <c r="BV166" s="36" t="str">
        <f ca="true">+IF(OFFSET('Water Data'!$D$28,0,10*ROW('Water Data'!D160))="","",OFFSET('Water Data'!$D$28,0,10*ROW('Water Data'!D160)))</f>
        <v/>
      </c>
      <c r="BW166" s="36" t="str">
        <f ca="true">+IF(OFFSET('Water Data'!$D$29,0,10*ROW('Water Data'!D160))="","",OFFSET('Water Data'!$D$29,0,10*ROW('Water Data'!D160)))</f>
        <v/>
      </c>
      <c r="BX166" s="36" t="str">
        <f ca="true">+IF(OFFSET('Water Data'!$D$30,0,10*ROW('Water Data'!D160))="","",OFFSET('Water Data'!$D$30,0,10*ROW('Water Data'!D160)))</f>
        <v/>
      </c>
      <c r="BY166" s="36" t="str">
        <f ca="true">+IF(OFFSET('Water Data'!$E$28,0,10*ROW('Water Data'!E160))="","",OFFSET('Water Data'!$E$28,0,10*ROW('Water Data'!E160)))</f>
        <v/>
      </c>
      <c r="BZ166" s="36" t="str">
        <f ca="true">+IF(OFFSET('Water Data'!$E$29,0,10*ROW('Water Data'!E160))="","",OFFSET('Water Data'!$E$29,0,10*ROW('Water Data'!E160)))</f>
        <v/>
      </c>
      <c r="CA166" s="36" t="str">
        <f ca="true">+IF(OFFSET('Water Data'!$E$30,0,10*ROW('Water Data'!E160))="","",OFFSET('Water Data'!$E$30,0,10*ROW('Water Data'!E160)))</f>
        <v/>
      </c>
      <c r="CB166" s="36" t="str">
        <f ca="true">+IF(OFFSET('Water Data'!$F$28,0,10*ROW('Water Data'!F160))="","",OFFSET('Water Data'!$F$28,0,10*ROW('Water Data'!F160)))</f>
        <v/>
      </c>
      <c r="CC166" s="36" t="str">
        <f ca="true">+IF(OFFSET('Water Data'!$F$29,0,10*ROW('Water Data'!F160))="","",OFFSET('Water Data'!$F$29,0,10*ROW('Water Data'!F160)))</f>
        <v/>
      </c>
      <c r="CD166" s="36" t="str">
        <f ca="true">+IF(OFFSET('Water Data'!$F$30,0,10*ROW('Water Data'!F160))="","",OFFSET('Water Data'!$F$30,0,10*ROW('Water Data'!F160)))</f>
        <v/>
      </c>
      <c r="CE166" s="36" t="str">
        <f ca="true">+IF(OFFSET('Water Data'!$G$28,0,10*ROW('Water Data'!G160))="","",OFFSET('Water Data'!$G$28,0,10*ROW('Water Data'!G160)))</f>
        <v/>
      </c>
      <c r="CF166" s="36" t="str">
        <f ca="true">+IF(OFFSET('Water Data'!$G$29,0,10*ROW('Water Data'!G160))="","",OFFSET('Water Data'!$G$29,0,10*ROW('Water Data'!G160)))</f>
        <v/>
      </c>
      <c r="CG166" s="36" t="str">
        <f ca="true">+IF(OFFSET('Water Data'!$G$30,0,10*ROW('Water Data'!G160))="","",OFFSET('Water Data'!$G$30,0,10*ROW('Water Data'!G160)))</f>
        <v/>
      </c>
      <c r="CH166" s="36" t="str">
        <f ca="true">+IF(OFFSET('Water Data'!$H$28,0,10*ROW('Water Data'!H160))="","",OFFSET('Water Data'!$H$28,0,10*ROW('Water Data'!H160)))</f>
        <v/>
      </c>
      <c r="CI166" s="36" t="str">
        <f ca="true">+IF(OFFSET('Water Data'!$H$29,0,10*ROW('Water Data'!H160))="","",OFFSET('Water Data'!$H$29,0,10*ROW('Water Data'!H160)))</f>
        <v/>
      </c>
      <c r="CJ166" s="36" t="str">
        <f ca="true">+IF(OFFSET('Water Data'!$H$30,0,10*ROW('Water Data'!H160))="","",OFFSET('Water Data'!$H$30,0,10*ROW('Water Data'!H160)))</f>
        <v/>
      </c>
      <c r="CK166" s="36" t="str">
        <f ca="true">+IF(OFFSET('Sanitation Data'!$C$29,0,10*ROW('Sanitation Data'!C160))="","",OFFSET('Sanitation Data'!$C$29,0,10*ROW('Sanitation Data'!C160)))</f>
        <v/>
      </c>
      <c r="CL166" s="36" t="str">
        <f ca="true">+IF(OFFSET('Sanitation Data'!$C$30,0,10*ROW('Sanitation Data'!C160))="","",OFFSET('Sanitation Data'!$C$30,0,10*ROW('Sanitation Data'!C160)))</f>
        <v/>
      </c>
      <c r="CM166" s="36" t="str">
        <f ca="true">+IF(OFFSET('Sanitation Data'!$C$31,0,10*ROW('Sanitation Data'!C160))="","",OFFSET('Sanitation Data'!$C$31,0,10*ROW('Sanitation Data'!C160)))</f>
        <v/>
      </c>
      <c r="CN166" s="36" t="str">
        <f ca="true">+IF(OFFSET('Sanitation Data'!$C$32,0,10*ROW('Sanitation Data'!C160))="","",OFFSET('Sanitation Data'!$C$32,0,10*ROW('Sanitation Data'!C160)))</f>
        <v/>
      </c>
      <c r="CO166" s="36" t="str">
        <f ca="true">+IF(OFFSET('Sanitation Data'!$C$33,0,10*ROW('Sanitation Data'!C160))="","",OFFSET('Sanitation Data'!$C$33,0,10*ROW('Sanitation Data'!C160)))</f>
        <v/>
      </c>
      <c r="CP166" s="36" t="str">
        <f ca="true">+IF(OFFSET('Sanitation Data'!$D$29,0,10*ROW('Sanitation Data'!D160))="","",OFFSET('Sanitation Data'!$D$29,0,10*ROW('Sanitation Data'!D160)))</f>
        <v/>
      </c>
      <c r="CQ166" s="36" t="str">
        <f ca="true">+IF(OFFSET('Sanitation Data'!$D$30,0,10*ROW('Sanitation Data'!D160))="","",OFFSET('Sanitation Data'!$D$30,0,10*ROW('Sanitation Data'!D160)))</f>
        <v/>
      </c>
      <c r="CR166" s="36" t="str">
        <f ca="true">+IF(OFFSET('Sanitation Data'!$D$31,0,10*ROW('Sanitation Data'!D160))="","",OFFSET('Sanitation Data'!$D$31,0,10*ROW('Sanitation Data'!D160)))</f>
        <v/>
      </c>
      <c r="CS166" s="36" t="str">
        <f ca="true">+IF(OFFSET('Sanitation Data'!$D$32,0,10*ROW('Sanitation Data'!D160))="","",OFFSET('Sanitation Data'!$D$32,0,10*ROW('Sanitation Data'!D160)))</f>
        <v/>
      </c>
      <c r="CT166" s="36" t="str">
        <f ca="true">+IF(OFFSET('Sanitation Data'!$D$33,0,10*ROW('Sanitation Data'!D160))="","",OFFSET('Sanitation Data'!$D$33,0,10*ROW('Sanitation Data'!D160)))</f>
        <v/>
      </c>
      <c r="CU166" s="36" t="str">
        <f ca="true">+IF(OFFSET('Sanitation Data'!$E$29,0,10*ROW('Sanitation Data'!E160))="","",OFFSET('Sanitation Data'!$E$29,0,10*ROW('Sanitation Data'!E160)))</f>
        <v/>
      </c>
      <c r="CV166" s="36" t="str">
        <f ca="true">+IF(OFFSET('Sanitation Data'!$E$30,0,10*ROW('Sanitation Data'!E160))="","",OFFSET('Sanitation Data'!$E$30,0,10*ROW('Sanitation Data'!E160)))</f>
        <v/>
      </c>
      <c r="CW166" s="36" t="str">
        <f ca="true">+IF(OFFSET('Sanitation Data'!$E$31,0,10*ROW('Sanitation Data'!E160))="","",OFFSET('Sanitation Data'!$E$31,0,10*ROW('Sanitation Data'!E160)))</f>
        <v/>
      </c>
      <c r="CX166" s="36" t="str">
        <f ca="true">+IF(OFFSET('Sanitation Data'!$E$32,0,10*ROW('Sanitation Data'!E160))="","",OFFSET('Sanitation Data'!$E$32,0,10*ROW('Sanitation Data'!E160)))</f>
        <v/>
      </c>
      <c r="CY166" s="36" t="str">
        <f ca="true">+IF(OFFSET('Sanitation Data'!$E$33,0,10*ROW('Sanitation Data'!E160))="","",OFFSET('Sanitation Data'!$E$33,0,10*ROW('Sanitation Data'!E160)))</f>
        <v/>
      </c>
      <c r="CZ166" s="36" t="str">
        <f ca="true">+IF(OFFSET('Sanitation Data'!$F$29,0,10*ROW('Sanitation Data'!F160))="","",OFFSET('Sanitation Data'!$F$29,0,10*ROW('Sanitation Data'!F160)))</f>
        <v/>
      </c>
      <c r="DA166" s="36" t="str">
        <f ca="true">+IF(OFFSET('Sanitation Data'!$F$30,0,10*ROW('Sanitation Data'!F160))="","",OFFSET('Sanitation Data'!$F$30,0,10*ROW('Sanitation Data'!F160)))</f>
        <v/>
      </c>
      <c r="DB166" s="36" t="str">
        <f ca="true">+IF(OFFSET('Sanitation Data'!$F$31,0,10*ROW('Sanitation Data'!F160))="","",OFFSET('Sanitation Data'!$F$31,0,10*ROW('Sanitation Data'!F160)))</f>
        <v/>
      </c>
      <c r="DC166" s="36" t="str">
        <f ca="true">+IF(OFFSET('Sanitation Data'!$F$32,0,10*ROW('Sanitation Data'!F160))="","",OFFSET('Sanitation Data'!$F$32,0,10*ROW('Sanitation Data'!F160)))</f>
        <v/>
      </c>
      <c r="DD166" s="36" t="str">
        <f ca="true">+IF(OFFSET('Sanitation Data'!$F$33,0,10*ROW('Sanitation Data'!F160))="","",OFFSET('Sanitation Data'!$F$33,0,10*ROW('Sanitation Data'!F160)))</f>
        <v/>
      </c>
      <c r="DE166" s="36" t="str">
        <f ca="true">+IF(OFFSET('Sanitation Data'!$G$29,0,10*ROW('Sanitation Data'!G160))="","",OFFSET('Sanitation Data'!$G$29,0,10*ROW('Sanitation Data'!G160)))</f>
        <v/>
      </c>
      <c r="DF166" s="36" t="str">
        <f ca="true">+IF(OFFSET('Sanitation Data'!$G$30,0,10*ROW('Sanitation Data'!G160))="","",OFFSET('Sanitation Data'!$G$30,0,10*ROW('Sanitation Data'!G160)))</f>
        <v/>
      </c>
      <c r="DG166" s="36" t="str">
        <f ca="true">+IF(OFFSET('Sanitation Data'!$G$31,0,10*ROW('Sanitation Data'!G160))="","",OFFSET('Sanitation Data'!$G$31,0,10*ROW('Sanitation Data'!G160)))</f>
        <v/>
      </c>
      <c r="DH166" s="36" t="str">
        <f ca="true">+IF(OFFSET('Sanitation Data'!$G$32,0,10*ROW('Sanitation Data'!G160))="","",OFFSET('Sanitation Data'!$G$32,0,10*ROW('Sanitation Data'!G160)))</f>
        <v/>
      </c>
      <c r="DI166" s="36" t="str">
        <f ca="true">+IF(OFFSET('Sanitation Data'!$G$33,0,10*ROW('Sanitation Data'!G160))="","",OFFSET('Sanitation Data'!$G$33,0,10*ROW('Sanitation Data'!G160)))</f>
        <v/>
      </c>
      <c r="DJ166" s="36" t="str">
        <f ca="true">+IF(OFFSET('Sanitation Data'!$H$29,0,10*ROW('Sanitation Data'!H160))="","",OFFSET('Sanitation Data'!$H$29,0,10*ROW('Sanitation Data'!H160)))</f>
        <v/>
      </c>
      <c r="DK166" s="36" t="str">
        <f ca="true">+IF(OFFSET('Sanitation Data'!$H$30,0,10*ROW('Sanitation Data'!H160))="","",OFFSET('Sanitation Data'!$H$30,0,10*ROW('Sanitation Data'!H160)))</f>
        <v/>
      </c>
      <c r="DL166" s="36" t="str">
        <f ca="true">+IF(OFFSET('Sanitation Data'!$H$31,0,10*ROW('Sanitation Data'!H160))="","",OFFSET('Sanitation Data'!$H$31,0,10*ROW('Sanitation Data'!H160)))</f>
        <v/>
      </c>
      <c r="DM166" s="36" t="str">
        <f ca="true">+IF(OFFSET('Sanitation Data'!$H$32,0,10*ROW('Sanitation Data'!H160))="","",OFFSET('Sanitation Data'!$H$32,0,10*ROW('Sanitation Data'!H160)))</f>
        <v/>
      </c>
      <c r="DN166" s="36" t="str">
        <f ca="true">+IF(OFFSET('Sanitation Data'!$H$33,0,10*ROW('Sanitation Data'!H160))="","",OFFSET('Sanitation Data'!$H$33,0,10*ROW('Sanitation Data'!H160)))</f>
        <v/>
      </c>
      <c r="DO166" s="36" t="str">
        <f ca="true">+IF(OFFSET('Hygiene Data'!$C$12,0,10*ROW('Hygiene Data'!C160))="","",OFFSET('Hygiene Data'!$C$12,0,10*ROW('Hygiene Data'!C160)))</f>
        <v/>
      </c>
      <c r="DP166" s="36" t="str">
        <f ca="true">+IF(OFFSET('Hygiene Data'!$C$13,0,10*ROW('Hygiene Data'!C160))="","",OFFSET('Hygiene Data'!$C$13,0,10*ROW('Hygiene Data'!C160)))</f>
        <v/>
      </c>
      <c r="DQ166" s="36" t="str">
        <f ca="true">+IF(OFFSET('Hygiene Data'!$C$14,0,10*ROW('Hygiene Data'!C160))="","",OFFSET('Hygiene Data'!$C$14,0,10*ROW('Hygiene Data'!C160)))</f>
        <v/>
      </c>
      <c r="DR166" s="36" t="str">
        <f ca="true">+IF(OFFSET('Hygiene Data'!$D$12,0,10*ROW('Hygiene Data'!D160))="","",OFFSET('Hygiene Data'!$D$12,0,10*ROW('Hygiene Data'!D160)))</f>
        <v/>
      </c>
      <c r="DS166" s="36" t="str">
        <f ca="true">+IF(OFFSET('Hygiene Data'!$D$13,0,10*ROW('Hygiene Data'!D160))="","",OFFSET('Hygiene Data'!$D$13,0,10*ROW('Hygiene Data'!D160)))</f>
        <v/>
      </c>
      <c r="DT166" s="36" t="str">
        <f ca="true">+IF(OFFSET('Hygiene Data'!$D$14,0,10*ROW('Hygiene Data'!D160))="","",OFFSET('Hygiene Data'!$D$14,0,10*ROW('Hygiene Data'!D160)))</f>
        <v/>
      </c>
      <c r="DU166" s="36" t="str">
        <f ca="true">+IF(OFFSET('Hygiene Data'!$E$12,0,10*ROW('Hygiene Data'!E160))="","",OFFSET('Hygiene Data'!$E$12,0,10*ROW('Hygiene Data'!E160)))</f>
        <v/>
      </c>
      <c r="DV166" s="36" t="str">
        <f ca="true">+IF(OFFSET('Hygiene Data'!$E$13,0,10*ROW('Hygiene Data'!E160))="","",OFFSET('Hygiene Data'!$E$13,0,10*ROW('Hygiene Data'!E160)))</f>
        <v/>
      </c>
      <c r="DW166" s="36" t="str">
        <f ca="true">+IF(OFFSET('Hygiene Data'!$E$14,0,10*ROW('Hygiene Data'!E160))="","",OFFSET('Hygiene Data'!$E$14,0,10*ROW('Hygiene Data'!E160)))</f>
        <v/>
      </c>
      <c r="DX166" s="36" t="str">
        <f ca="true">+IF(OFFSET('Hygiene Data'!$F$12,0,10*ROW('Hygiene Data'!F160))="","",OFFSET('Hygiene Data'!$F$12,0,10*ROW('Hygiene Data'!F160)))</f>
        <v/>
      </c>
      <c r="DY166" s="36" t="str">
        <f ca="true">+IF(OFFSET('Hygiene Data'!$F$13,0,10*ROW('Hygiene Data'!F160))="","",OFFSET('Hygiene Data'!$F$13,0,10*ROW('Hygiene Data'!F160)))</f>
        <v/>
      </c>
      <c r="DZ166" s="36" t="str">
        <f ca="true">+IF(OFFSET('Hygiene Data'!$F$14,0,10*ROW('Hygiene Data'!F160))="","",OFFSET('Hygiene Data'!$F$14,0,10*ROW('Hygiene Data'!F160)))</f>
        <v/>
      </c>
      <c r="EA166" s="36" t="str">
        <f ca="true">+IF(OFFSET('Hygiene Data'!$G$12,0,10*ROW('Hygiene Data'!G160))="","",OFFSET('Hygiene Data'!$G$12,0,10*ROW('Hygiene Data'!G160)))</f>
        <v/>
      </c>
      <c r="EB166" s="36" t="str">
        <f ca="true">+IF(OFFSET('Hygiene Data'!$G$13,0,10*ROW('Hygiene Data'!G160))="","",OFFSET('Hygiene Data'!$G$13,0,10*ROW('Hygiene Data'!G160)))</f>
        <v/>
      </c>
      <c r="EC166" s="36" t="str">
        <f ca="true">+IF(OFFSET('Hygiene Data'!$G$14,0,10*ROW('Hygiene Data'!G160))="","",OFFSET('Hygiene Data'!$G$14,0,10*ROW('Hygiene Data'!G160)))</f>
        <v/>
      </c>
      <c r="ED166" s="36" t="str">
        <f ca="true">+IF(OFFSET('Hygiene Data'!$H$12,0,10*ROW('Hygiene Data'!H160))="","",OFFSET('Hygiene Data'!$H$12,0,10*ROW('Hygiene Data'!H160)))</f>
        <v/>
      </c>
      <c r="EE166" s="36" t="str">
        <f ca="true">+IF(OFFSET('Hygiene Data'!$H$13,0,10*ROW('Hygiene Data'!H160))="","",OFFSET('Hygiene Data'!$H$13,0,10*ROW('Hygiene Data'!H160)))</f>
        <v/>
      </c>
      <c r="EF166" s="36" t="str">
        <f ca="true">+IF(OFFSET('Hygiene Data'!$H$14,0,10*ROW('Hygiene Data'!H160))="","",OFFSET('Hygiene Data'!$H$14,0,10*ROW('Hygiene Data'!H160)))</f>
        <v/>
      </c>
    </row>
    <row r="167" x14ac:dyDescent="0.2">
      <c r="A167" s="59" t="str">
        <f ca="true">+IF(OFFSET('Water Data'!$B$1,0,10*ROW('Water Data'!B164))="","",OFFSET('Water Data'!$B$1,0,10*ROW('Water Data'!B164)))</f>
        <v/>
      </c>
      <c r="B167" s="59" t="str">
        <f ca="true">+IF(OFFSET('Water Data'!$A$3,0,10*ROW('Water Data'!A164))="","",OFFSET('Water Data'!$A$3,0,10*ROW('Water Data'!A164)))</f>
        <v/>
      </c>
      <c r="C167" s="59" t="str">
        <f ca="true">+IF(OFFSET('Water Data'!$C$3,0,10*ROW('Water Data'!C164))="","",OFFSET('Water Data'!$C$3,0,10*ROW('Water Data'!C164)))</f>
        <v/>
      </c>
      <c r="D167" s="252" t="e">
        <f ca="true">+IF(AND(ISNUMBER(OFFSET('Water Data'!$C$5,0,10*ROW('Water Data'!C161))),BS167="Yes"),100-OFFSET('Water Data'!$C$5,0,10*ROW('Water Data'!C161)),IF(AND(ISNUMBER(OFFSET('Water Data'!$C$5,0,10*ROW('Water Data'!C161))),BS167="No",ISNUMBER(OFFSET('Water Data'!$C$5,0,10*ROW('Water Data'!C161)))),CONCATENATE("[",ROUND(100-OFFSET('Water Data'!$C$5,0,10*ROW('Water Data'!C161)),0),"]"),IF(AND(ISNUMBER(OFFSET('Water Data'!$C$5,0,10*ROW('Water Data'!C161))),BS167="",ISNUMBER(OFFSET('Water Data'!$C$5,0,10*ROW('Water Data'!C161)))),100-OFFSET('Water Data'!$C$5,0,10*ROW('Water Data'!C161)),NA())))</f>
        <v>#N/A</v>
      </c>
      <c r="E167" s="252" t="e">
        <f ca="true">+IF(AND(ISNUMBER(OFFSET('Water Data'!$C$7,0,10*ROW('Water Data'!D161))),BT167="Yes"),OFFSET('Water Data'!$C$7,0,10*ROW('Water Data'!C161)),IF(AND(ISNUMBER(OFFSET('Water Data'!$C$7,0,10*ROW('Water Data'!C161))),BT167="No",ISNUMBER(OFFSET('Water Data'!$C$7,0,10*ROW('Water Data'!C161)))),CONCATENATE("[",ROUND(OFFSET('Water Data'!$C$7,0,10*ROW('Water Data'!C161)),0),"]"),IF(AND(ISNUMBER(OFFSET('Water Data'!$C$7,0,10*ROW('Water Data'!C161))),BT167="",ISNUMBER(OFFSET('Water Data'!$C$7,0,10*ROW('Water Data'!C161)))),OFFSET('Water Data'!$C$7,0,10*ROW('Water Data'!C161)),NA())))</f>
        <v>#N/A</v>
      </c>
      <c r="F167" s="252" t="e">
        <f ca="true">+IF(AND(ISNUMBER(OFFSET('Water Data'!$C$10,0,10*ROW('Water Data'!C161))),BU167="Yes"),OFFSET('Water Data'!$C$10,0,10*ROW('Water Data'!C161)),IF(AND(ISNUMBER(OFFSET('Water Data'!$C$10,0,10*ROW('Water Data'!C161))),BU167="No",ISNUMBER(OFFSET('Water Data'!$C$10,0,10*ROW('Water Data'!C161)))),CONCATENATE("[",ROUND(OFFSET('Water Data'!$C$10,0,10*ROW('Water Data'!C161)),0),"]"),IF(AND(ISNUMBER(OFFSET('Water Data'!$C$10,0,10*ROW('Water Data'!C161))),BU167="",ISNUMBER(OFFSET('Water Data'!$C$10,0,10*ROW('Water Data'!C161)))),OFFSET('Water Data'!$C$10,0,10*ROW('Water Data'!C161)),NA())))</f>
        <v>#N/A</v>
      </c>
      <c r="G167" s="252" t="e">
        <f ca="true">+IF(AND(ISNUMBER(OFFSET('Water Data'!$D$5,0,10*ROW('Water Data'!D161))),BV167="Yes"),100-OFFSET('Water Data'!$D$5,0,10*ROW('Water Data'!D161)),IF(AND(ISNUMBER(OFFSET('Water Data'!$D$5,0,10*ROW('Water Data'!D161))),BV167="No",ISNUMBER(OFFSET('Water Data'!$D$5,0,10*ROW('Water Data'!D161)))),CONCATENATE("[",ROUND(100-OFFSET('Water Data'!$D$5,0,10*ROW('Water Data'!D161)),0),"]"),IF(AND(ISNUMBER(OFFSET('Water Data'!$D$5,0,10*ROW('Water Data'!D161))),BV167="",ISNUMBER(OFFSET('Water Data'!$D$5,0,10*ROW('Water Data'!D161)))),100-OFFSET('Water Data'!$D$5,0,10*ROW('Water Data'!D161)),NA())))</f>
        <v>#N/A</v>
      </c>
      <c r="H167" s="252" t="e">
        <f ca="true">+IF(AND(ISNUMBER(OFFSET('Water Data'!$D$7,0,10*ROW('Water Data'!D161))),BW167="Yes"),OFFSET('Water Data'!$D$7,0,10*ROW('Water Data'!D161)),IF(AND(ISNUMBER(OFFSET('Water Data'!$D$7,0,10*ROW('Water Data'!D161))),BW167="No",ISNUMBER(OFFSET('Water Data'!$D$7,0,10*ROW('Water Data'!D161)))),CONCATENATE("[",ROUND(OFFSET('Water Data'!$C$7,0,10*ROW('Water Data'!D161)),0),"]"),IF(AND(ISNUMBER(OFFSET('Water Data'!$D$7,0,10*ROW('Water Data'!D161))),BW167="",ISNUMBER(OFFSET('Water Data'!$D$7,0,10*ROW('Water Data'!D161)))),OFFSET('Water Data'!$D$7,0,10*ROW('Water Data'!D161)),NA())))</f>
        <v>#N/A</v>
      </c>
      <c r="I167" s="252" t="e">
        <f ca="true">+IF(AND(ISNUMBER(OFFSET('Water Data'!$D$10,0,10*ROW('Water Data'!D161))),BX167="Yes"),OFFSET('Water Data'!$D$10,0,10*ROW('Water Data'!D161)),IF(AND(ISNUMBER(OFFSET('Water Data'!$D$10,0,10*ROW('Water Data'!D161))),BX167="No",ISNUMBER(OFFSET('Water Data'!$D$10,0,10*ROW('Water Data'!D161)))),CONCATENATE("[",ROUND(OFFSET('Water Data'!$D$10,0,10*ROW('Water Data'!D161)),0),"]"),IF(AND(ISNUMBER(OFFSET('Water Data'!$D$10,0,10*ROW('Water Data'!D161))),BX167="",ISNUMBER(OFFSET('Water Data'!$D$10,0,10*ROW('Water Data'!D161)))),OFFSET('Water Data'!$D$10,0,10*ROW('Water Data'!D161)),NA())))</f>
        <v>#N/A</v>
      </c>
      <c r="J167" s="252" t="e">
        <f ca="true">+IF(AND(ISNUMBER(OFFSET('Water Data'!$E$5,0,10*ROW('Water Data'!E161))),BY167="Yes"),100-OFFSET('Water Data'!$E$5,0,10*ROW('Water Data'!E161)),IF(AND(ISNUMBER(OFFSET('Water Data'!$E$5,0,10*ROW('Water Data'!E161))),BY167="No",ISNUMBER(OFFSET('Water Data'!$E$5,0,10*ROW('Water Data'!E161)))),CONCATENATE("[",ROUND(100-OFFSET('Water Data'!$E$5,0,10*ROW('Water Data'!E161)),0),"]"),IF(AND(ISNUMBER(OFFSET('Water Data'!$E$5,0,10*ROW('Water Data'!E161))),BY167="",ISNUMBER(OFFSET('Water Data'!$E$5,0,10*ROW('Water Data'!E161)))),100-OFFSET('Water Data'!$E$5,0,10*ROW('Water Data'!E161)),NA())))</f>
        <v>#N/A</v>
      </c>
      <c r="K167" s="252" t="e">
        <f ca="true">+IF(AND(ISNUMBER(OFFSET('Water Data'!$E$7,0,10*ROW('Water Data'!E161))),BZ167="Yes"),OFFSET('Water Data'!$E$7,0,10*ROW('Water Data'!E161)),IF(AND(ISNUMBER(OFFSET('Water Data'!$E$7,0,10*ROW('Water Data'!E161))),BZ167="No",ISNUMBER(OFFSET('Water Data'!$E$7,0,10*ROW('Water Data'!E161)))),CONCATENATE("[",ROUND(OFFSET('Water Data'!$E$7,0,10*ROW('Water Data'!E161)),0),"]"),IF(AND(ISNUMBER(OFFSET('Water Data'!$E$7,0,10*ROW('Water Data'!E161))),BZ167="",ISNUMBER(OFFSET('Water Data'!$E$7,0,10*ROW('Water Data'!E161)))),OFFSET('Water Data'!$E$7,0,10*ROW('Water Data'!E161)),NA())))</f>
        <v>#N/A</v>
      </c>
      <c r="L167" s="252" t="e">
        <f ca="true">+IF(AND(ISNUMBER(OFFSET('Water Data'!$E$10,0,10*ROW('Water Data'!E161))),CA167="Yes"),OFFSET('Water Data'!$E$10,0,10*ROW('Water Data'!E161)),IF(AND(ISNUMBER(OFFSET('Water Data'!$E$10,0,10*ROW('Water Data'!E161))),CA167="No",ISNUMBER(OFFSET('Water Data'!$E$10,0,10*ROW('Water Data'!E161)))),CONCATENATE("[",ROUND(OFFSET('Water Data'!$E$10,0,10*ROW('Water Data'!E161)),0),"]"),IF(AND(ISNUMBER(OFFSET('Water Data'!$E$10,0,10*ROW('Water Data'!E161))),CA167="",ISNUMBER(OFFSET('Water Data'!$E$10,0,10*ROW('Water Data'!E161)))),OFFSET('Water Data'!$E$10,0,10*ROW('Water Data'!E161)),NA())))</f>
        <v>#N/A</v>
      </c>
      <c r="M167" s="252" t="e">
        <f ca="true">+IF(AND(ISNUMBER(OFFSET('Water Data'!$F$5,0,10*ROW('Water Data'!F161))),CB167="Yes"),100-OFFSET('Water Data'!$F$5,0,10*ROW('Water Data'!F161)),IF(AND(ISNUMBER(OFFSET('Water Data'!$F$5,0,10*ROW('Water Data'!F161))),CB167="No",ISNUMBER(OFFSET('Water Data'!$F$5,0,10*ROW('Water Data'!F161)))),CONCATENATE("[",ROUND(100-OFFSET('Water Data'!$F$5,0,10*ROW('Water Data'!F161)),0),"]"),IF(AND(ISNUMBER(OFFSET('Water Data'!$F$5,0,10*ROW('Water Data'!F161))),CB167="",ISNUMBER(OFFSET('Water Data'!$F$5,0,10*ROW('Water Data'!F161)))),100-OFFSET('Water Data'!$F$5,0,10*ROW('Water Data'!F161)),NA())))</f>
        <v>#N/A</v>
      </c>
      <c r="N167" s="252" t="e">
        <f ca="true">+IF(AND(ISNUMBER(OFFSET('Water Data'!$F$7,0,10*ROW('Water Data'!F161))),CC167="Yes"),OFFSET('Water Data'!$F$7,0,10*ROW('Water Data'!F161)),IF(AND(ISNUMBER(OFFSET('Water Data'!$F$7,0,10*ROW('Water Data'!F161))),CC167="No",ISNUMBER(OFFSET('Water Data'!$F$7,0,10*ROW('Water Data'!F161)))),CONCATENATE("[",ROUND(OFFSET('Water Data'!$F$7,0,10*ROW('Water Data'!F161)),0),"]"),IF(AND(ISNUMBER(OFFSET('Water Data'!$F$7,0,10*ROW('Water Data'!F161))),CC167="",ISNUMBER(OFFSET('Water Data'!$F$7,0,10*ROW('Water Data'!F161)))),OFFSET('Water Data'!$F$7,0,10*ROW('Water Data'!F161)),NA())))</f>
        <v>#N/A</v>
      </c>
      <c r="O167" s="252" t="e">
        <f ca="true">+IF(AND(ISNUMBER(OFFSET('Water Data'!$F$10,0,10*ROW('Water Data'!F161))),CD167="Yes"),OFFSET('Water Data'!$F$10,0,10*ROW('Water Data'!F161)),IF(AND(ISNUMBER(OFFSET('Water Data'!$F$10,0,10*ROW('Water Data'!F161))),CD167="No",ISNUMBER(OFFSET('Water Data'!$F$10,0,10*ROW('Water Data'!F161)))),CONCATENATE("[",ROUND(OFFSET('Water Data'!$F$10,0,10*ROW('Water Data'!F161)),0),"]"),IF(AND(ISNUMBER(OFFSET('Water Data'!$F$10,0,10*ROW('Water Data'!F161))),CD167="",ISNUMBER(OFFSET('Water Data'!$F$10,0,10*ROW('Water Data'!F161)))),OFFSET('Water Data'!$F$10,0,10*ROW('Water Data'!F161)),NA())))</f>
        <v>#N/A</v>
      </c>
      <c r="P167" s="252" t="e">
        <f ca="true">+IF(AND(ISNUMBER(OFFSET('Water Data'!$G$5,0,10*ROW('Water Data'!G161))),CE167="Yes"),100-OFFSET('Water Data'!$G$5,0,10*ROW('Water Data'!G161)),IF(AND(ISNUMBER(OFFSET('Water Data'!$G$5,0,10*ROW('Water Data'!G161))),CE167="No",ISNUMBER(OFFSET('Water Data'!$G$5,0,10*ROW('Water Data'!G161)))),CONCATENATE("[",ROUND(100-OFFSET('Water Data'!$G$5,0,10*ROW('Water Data'!G161)),0),"]"),IF(AND(ISNUMBER(OFFSET('Water Data'!$G$5,0,10*ROW('Water Data'!G161))),CE167="",ISNUMBER(OFFSET('Water Data'!$G$5,0,10*ROW('Water Data'!G161)))),100-OFFSET('Water Data'!$G$5,0,10*ROW('Water Data'!G161)),NA())))</f>
        <v>#N/A</v>
      </c>
      <c r="Q167" s="252" t="e">
        <f ca="true">+IF(AND(ISNUMBER(OFFSET('Water Data'!$G$7,0,10*ROW('Water Data'!G161))),CF167="Yes"),OFFSET('Water Data'!$G$7,0,10*ROW('Water Data'!G161)),IF(AND(ISNUMBER(OFFSET('Water Data'!$G$7,0,10*ROW('Water Data'!G161))),CF167="No",ISNUMBER(OFFSET('Water Data'!$G$7,0,10*ROW('Water Data'!G161)))),CONCATENATE("[",ROUND(OFFSET('Water Data'!$G$7,0,10*ROW('Water Data'!G161)),0),"]"),IF(AND(ISNUMBER(OFFSET('Water Data'!$G$7,0,10*ROW('Water Data'!G161))),CF167="",ISNUMBER(OFFSET('Water Data'!$G$7,0,10*ROW('Water Data'!G161)))),OFFSET('Water Data'!$G$7,0,10*ROW('Water Data'!G161)),NA())))</f>
        <v>#N/A</v>
      </c>
      <c r="R167" s="252" t="e">
        <f ca="true">+IF(AND(ISNUMBER(OFFSET('Water Data'!$G$10,0,10*ROW('Water Data'!G161))),CG167="Yes"),OFFSET('Water Data'!$G$10,0,10*ROW('Water Data'!G161)),IF(AND(ISNUMBER(OFFSET('Water Data'!$G$10,0,10*ROW('Water Data'!G161))),CG167="No",ISNUMBER(OFFSET('Water Data'!$G$10,0,10*ROW('Water Data'!G161)))),CONCATENATE("[",ROUND(OFFSET('Water Data'!$G$10,0,10*ROW('Water Data'!G161)),0),"]"),IF(AND(ISNUMBER(OFFSET('Water Data'!$G$10,0,10*ROW('Water Data'!G161))),CG167="",ISNUMBER(OFFSET('Water Data'!$G$10,0,10*ROW('Water Data'!G161)))),OFFSET('Water Data'!$G$10,0,10*ROW('Water Data'!G161)),NA())))</f>
        <v>#N/A</v>
      </c>
      <c r="S167" s="252" t="e">
        <f ca="true">+IF(AND(ISNUMBER(OFFSET('Water Data'!$H$5,0,10*ROW('Water Data'!H161))),CH167="Yes"),100-OFFSET('Water Data'!$H$5,0,10*ROW('Water Data'!H161)),IF(AND(ISNUMBER(OFFSET('Water Data'!$H$5,0,10*ROW('Water Data'!H161))),CH167="No",ISNUMBER(OFFSET('Water Data'!$H$5,0,10*ROW('Water Data'!H161)))),CONCATENATE("[",ROUND(100-OFFSET('Water Data'!$H$5,0,10*ROW('Water Data'!H161)),0),"]"),IF(AND(ISNUMBER(OFFSET('Water Data'!$H$5,0,10*ROW('Water Data'!H161))),CH167="",ISNUMBER(OFFSET('Water Data'!$H$5,0,10*ROW('Water Data'!H161)))),100-OFFSET('Water Data'!$H$5,0,10*ROW('Water Data'!H161)),NA())))</f>
        <v>#N/A</v>
      </c>
      <c r="T167" s="252" t="e">
        <f ca="true">+IF(AND(ISNUMBER(OFFSET('Water Data'!$H$7,0,10*ROW('Water Data'!H161))),CI167="Yes"),OFFSET('Water Data'!$H$7,0,10*ROW('Water Data'!H161)),IF(AND(ISNUMBER(OFFSET('Water Data'!$H$7,0,10*ROW('Water Data'!H161))),CI167="No",ISNUMBER(OFFSET('Water Data'!$H$7,0,10*ROW('Water Data'!H161)))),CONCATENATE("[",ROUND(OFFSET('Water Data'!$H$7,0,10*ROW('Water Data'!H161)),0),"]"),IF(AND(ISNUMBER(OFFSET('Water Data'!$H$7,0,10*ROW('Water Data'!H161))),CI167="",ISNUMBER(OFFSET('Water Data'!$H$7,0,10*ROW('Water Data'!H161)))),OFFSET('Water Data'!$H$7,0,10*ROW('Water Data'!H161)),NA())))</f>
        <v>#N/A</v>
      </c>
      <c r="U167" s="252" t="e">
        <f ca="true">+IF(AND(ISNUMBER(OFFSET('Water Data'!$H$10,0,10*ROW('Water Data'!H161))),CJ167="Yes"),OFFSET('Water Data'!$H$10,0,10*ROW('Water Data'!H161)),IF(AND(ISNUMBER(OFFSET('Water Data'!$H$10,0,10*ROW('Water Data'!H161))),CJ167="No",ISNUMBER(OFFSET('Water Data'!$H$10,0,10*ROW('Water Data'!H161)))),CONCATENATE("[",ROUND(OFFSET('Water Data'!$H$10,0,10*ROW('Water Data'!H161)),0),"]"),IF(AND(ISNUMBER(OFFSET('Water Data'!$H$10,0,10*ROW('Water Data'!H161))),CJ167="",ISNUMBER(OFFSET('Water Data'!$H$10,0,10*ROW('Water Data'!H161)))),OFFSET('Water Data'!$H$10,0,10*ROW('Water Data'!H161)),NA())))</f>
        <v>#N/A</v>
      </c>
      <c r="V167" s="253" t="e">
        <f ca="true">+IF(AND(ISNUMBER(OFFSET('Sanitation Data'!$C$5,0,10*ROW('Sanitation Data'!C161))),CK167="Yes"),100-OFFSET('Sanitation Data'!$C$5,0,10*ROW('Sanitation Data'!C161)),IF(AND(ISNUMBER(OFFSET('Sanitation Data'!$C$5,0,10*ROW('Sanitation Data'!C161))),CK167="No",ISNUMBER(OFFSET('Sanitation Data'!$C$5,0,10*ROW('Sanitation Data'!C161)))),CONCATENATE("[",ROUND(100-OFFSET('Sanitation Data'!$C$5,0,10*ROW('Sanitation Data'!C161)),0),"]"),IF(AND(ISNUMBER(OFFSET('Sanitation Data'!$C$5,0,10*ROW('Sanitation Data'!C161))),CK167="",ISNUMBER(OFFSET('Sanitation Data'!$C$5,0,10*ROW('Sanitation Data'!C161)))),100-OFFSET('Sanitation Data'!$C$5,0,10*ROW('Sanitation Data'!C161)),NA())))</f>
        <v>#N/A</v>
      </c>
      <c r="W167" s="253" t="e">
        <f ca="true">+IF(AND(ISNUMBER(OFFSET('Sanitation Data'!$C$7,0,10*ROW('Sanitation Data'!C161))),CL167="Yes"),OFFSET('Sanitation Data'!$C$7,0,10*ROW('Sanitation Data'!C161)),IF(AND(ISNUMBER(OFFSET('Sanitation Data'!$C$7,0,10*ROW('Sanitation Data'!C161))),CL167="No",ISNUMBER(OFFSET('Sanitation Data'!$C$7,0,10*ROW('Sanitation Data'!C161)))),CONCATENATE("[",ROUND(OFFSET('Sanitation Data'!$C$7,0,10*ROW('Sanitation Data'!C161)),0),"]"),IF(AND(ISNUMBER(OFFSET('Sanitation Data'!$C$7,0,10*ROW('Sanitation Data'!C161))),CL167="",ISNUMBER(OFFSET('Sanitation Data'!$C$7,0,10*ROW('Sanitation Data'!C161)))),OFFSET('Sanitation Data'!$C$7,0,10*ROW('Sanitation Data'!C161)),NA())))</f>
        <v>#N/A</v>
      </c>
      <c r="X167" s="253" t="e">
        <f ca="true">+IF(AND(ISNUMBER(OFFSET('Sanitation Data'!$C$11,0,10*ROW('Sanitation Data'!C161))),CM167="Yes"),OFFSET('Sanitation Data'!$C$11,0,10*ROW('Sanitation Data'!C161)),IF(AND(ISNUMBER(OFFSET('Sanitation Data'!$C$11,0,10*ROW('Sanitation Data'!C161))),CM167="No",ISNUMBER(OFFSET('Sanitation Data'!$C$11,0,10*ROW('Sanitation Data'!C161)))),CONCATENATE("[",ROUND(OFFSET('Sanitation Data'!$C$11,0,10*ROW('Sanitation Data'!C161)),0),"]"),IF(AND(ISNUMBER(OFFSET('Sanitation Data'!$C$11,0,10*ROW('Sanitation Data'!C161))),CM167="",ISNUMBER(OFFSET('Sanitation Data'!$C$11,0,10*ROW('Sanitation Data'!C161)))),OFFSET('Sanitation Data'!$C$11,0,10*ROW('Sanitation Data'!C161)),NA())))</f>
        <v>#N/A</v>
      </c>
      <c r="Y167" s="253" t="e">
        <f ca="true">+IF(AND(ISNUMBER(OFFSET('Sanitation Data'!$C$12,0,10*ROW('Sanitation Data'!C161))),CN167="Yes"),OFFSET('Sanitation Data'!$C$12,0,10*ROW('Sanitation Data'!C161)),IF(AND(ISNUMBER(OFFSET('Sanitation Data'!$C$12,0,10*ROW('Sanitation Data'!C161))),CN167="No",ISNUMBER(OFFSET('Sanitation Data'!$C$12,0,10*ROW('Sanitation Data'!C161)))),CONCATENATE("[",ROUND(OFFSET('Sanitation Data'!$C$12,0,10*ROW('Sanitation Data'!C161)),0),"]"),IF(AND(ISNUMBER(OFFSET('Sanitation Data'!$C$12,0,10*ROW('Sanitation Data'!C161))),CN167="",ISNUMBER(OFFSET('Sanitation Data'!$C$12,0,10*ROW('Sanitation Data'!C161)))),OFFSET('Sanitation Data'!$C$12,0,10*ROW('Sanitation Data'!C161)),NA())))</f>
        <v>#N/A</v>
      </c>
      <c r="Z167" s="253" t="e">
        <f ca="true">+IF(AND(ISNUMBER(OFFSET('Sanitation Data'!$C$13,0,10*ROW('Sanitation Data'!C161))),CO167="Yes"),OFFSET('Sanitation Data'!$C$13,0,10*ROW('Sanitation Data'!C161)),IF(AND(ISNUMBER(OFFSET('Sanitation Data'!$C$13,0,10*ROW('Sanitation Data'!C161))),CO167="No",ISNUMBER(OFFSET('Sanitation Data'!$C$13,0,10*ROW('Sanitation Data'!C161)))),CONCATENATE("[",ROUND(OFFSET('Sanitation Data'!$C$13,0,10*ROW('Sanitation Data'!C161)),0),"]"),IF(AND(ISNUMBER(OFFSET('Sanitation Data'!$C$13,0,10*ROW('Sanitation Data'!C161))),CO167="",ISNUMBER(OFFSET('Sanitation Data'!$C$13,0,10*ROW('Sanitation Data'!C161)))),OFFSET('Sanitation Data'!$C$13,0,10*ROW('Sanitation Data'!C161)),NA())))</f>
        <v>#N/A</v>
      </c>
      <c r="AA167" s="253" t="e">
        <f ca="true">+IF(AND(ISNUMBER(OFFSET('Sanitation Data'!$D$5,0,10*ROW('Sanitation Data'!D161))),CP167="Yes"),100-OFFSET('Sanitation Data'!$D$5,0,10*ROW('Sanitation Data'!D161)),IF(AND(ISNUMBER(OFFSET('Sanitation Data'!$D$5,0,10*ROW('Sanitation Data'!D161))),CP167="No",ISNUMBER(OFFSET('Sanitation Data'!$D$5,0,10*ROW('Sanitation Data'!D161)))),CONCATENATE("[",ROUND(100-OFFSET('Sanitation Data'!$D$5,0,10*ROW('Sanitation Data'!D161)),0),"]"),IF(AND(ISNUMBER(OFFSET('Sanitation Data'!$D$5,0,10*ROW('Sanitation Data'!D161))),CP167="",ISNUMBER(OFFSET('Sanitation Data'!$D$5,0,10*ROW('Sanitation Data'!D161)))),100-OFFSET('Sanitation Data'!$D$5,0,10*ROW('Sanitation Data'!D161)),NA())))</f>
        <v>#N/A</v>
      </c>
      <c r="AB167" s="253" t="e">
        <f ca="true">+IF(AND(ISNUMBER(OFFSET('Sanitation Data'!$D$7,0,10*ROW('Sanitation Data'!D161))),CQ167="Yes"),OFFSET('Sanitation Data'!$D$7,0,10*ROW('Sanitation Data'!G161)),IF(AND(ISNUMBER(OFFSET('Sanitation Data'!$D$7,0,10*ROW('Sanitation Data'!D161))),CQ167="No",ISNUMBER(OFFSET('Sanitation Data'!$D$7,0,10*ROW('Sanitation Data'!D161)))),CONCATENATE("[",ROUND(OFFSET('Sanitation Data'!$D$7,0,10*ROW('Sanitation Data'!D161)),0),"]"),IF(AND(ISNUMBER(OFFSET('Sanitation Data'!$D$7,0,10*ROW('Sanitation Data'!D161))),CQ167="",ISNUMBER(OFFSET('Sanitation Data'!$D$7,0,10*ROW('Sanitation Data'!D161)))),OFFSET('Sanitation Data'!$D$7,0,10*ROW('Sanitation Data'!D161)),NA())))</f>
        <v>#N/A</v>
      </c>
      <c r="AC167" s="253" t="e">
        <f ca="true">+IF(AND(ISNUMBER(OFFSET('Sanitation Data'!$D$11,0,10*ROW('Sanitation Data'!D161))),CR167="Yes"),OFFSET('Sanitation Data'!$D$11,0,10*ROW('Sanitation Data'!D161)),IF(AND(ISNUMBER(OFFSET('Sanitation Data'!$D$11,0,10*ROW('Sanitation Data'!D161))),CR167="No",ISNUMBER(OFFSET('Sanitation Data'!$D$11,0,10*ROW('Sanitation Data'!D161)))),CONCATENATE("[",ROUND(OFFSET('Sanitation Data'!$D$11,0,10*ROW('Sanitation Data'!D161)),0),"]"),IF(AND(ISNUMBER(OFFSET('Sanitation Data'!$D$11,0,10*ROW('Sanitation Data'!D161))),CR167="",ISNUMBER(OFFSET('Sanitation Data'!$D$11,0,10*ROW('Sanitation Data'!D161)))),OFFSET('Sanitation Data'!$D$11,0,10*ROW('Sanitation Data'!D161)),NA())))</f>
        <v>#N/A</v>
      </c>
      <c r="AD167" s="253" t="e">
        <f ca="true">+IF(AND(ISNUMBER(OFFSET('Sanitation Data'!$D$12,0,10*ROW('Sanitation Data'!D161))),CS167="Yes"),OFFSET('Sanitation Data'!$D$12,0,10*ROW('Sanitation Data'!D161)),IF(AND(ISNUMBER(OFFSET('Sanitation Data'!$D$12,0,10*ROW('Sanitation Data'!D161))),CS167="No",ISNUMBER(OFFSET('Sanitation Data'!$D$12,0,10*ROW('Sanitation Data'!D161)))),CONCATENATE("[",ROUND(OFFSET('Sanitation Data'!$D$12,0,10*ROW('Sanitation Data'!D161)),0),"]"),IF(AND(ISNUMBER(OFFSET('Sanitation Data'!$D$12,0,10*ROW('Sanitation Data'!D161))),CS167="",ISNUMBER(OFFSET('Sanitation Data'!$D$12,0,10*ROW('Sanitation Data'!D161)))),OFFSET('Sanitation Data'!$D$12,0,10*ROW('Sanitation Data'!D161)),NA())))</f>
        <v>#N/A</v>
      </c>
      <c r="AE167" s="253" t="e">
        <f ca="true">+IF(AND(ISNUMBER(OFFSET('Sanitation Data'!$D$13,0,10*ROW('Sanitation Data'!D161))),CT167="Yes"),OFFSET('Sanitation Data'!$D$13,0,10*ROW('Sanitation Data'!D161)),IF(AND(ISNUMBER(OFFSET('Sanitation Data'!$D$13,0,10*ROW('Sanitation Data'!D161))),CT167="No",ISNUMBER(OFFSET('Sanitation Data'!$D$13,0,10*ROW('Sanitation Data'!D161)))),CONCATENATE("[",ROUND(OFFSET('Sanitation Data'!$D$13,0,10*ROW('Sanitation Data'!D161)),0),"]"),IF(AND(ISNUMBER(OFFSET('Sanitation Data'!$D$13,0,10*ROW('Sanitation Data'!D161))),CT167="",ISNUMBER(OFFSET('Sanitation Data'!$D$13,0,10*ROW('Sanitation Data'!D161)))),OFFSET('Sanitation Data'!$D$13,0,10*ROW('Sanitation Data'!D161)),NA())))</f>
        <v>#N/A</v>
      </c>
      <c r="AF167" s="253" t="e">
        <f ca="true">+IF(AND(ISNUMBER(OFFSET('Sanitation Data'!$E$5,0,10*ROW('Sanitation Data'!E161))),CU167="Yes"),100-OFFSET('Sanitation Data'!$E$5,0,10*ROW('Sanitation Data'!E161)),IF(AND(ISNUMBER(OFFSET('Sanitation Data'!$E$5,0,10*ROW('Sanitation Data'!E161))),CU167="No",ISNUMBER(OFFSET('Sanitation Data'!$E$5,0,10*ROW('Sanitation Data'!E161)))),CONCATENATE("[",ROUND(100-OFFSET('Sanitation Data'!$E$5,0,10*ROW('Sanitation Data'!E161)),0),"]"),IF(AND(ISNUMBER(OFFSET('Sanitation Data'!$E$5,0,10*ROW('Sanitation Data'!E161))),CU167="",ISNUMBER(OFFSET('Sanitation Data'!$E$5,0,10*ROW('Sanitation Data'!E161)))),100-OFFSET('Sanitation Data'!$E$5,0,10*ROW('Sanitation Data'!E161)),NA())))</f>
        <v>#N/A</v>
      </c>
      <c r="AG167" s="253" t="e">
        <f ca="true">+IF(AND(ISNUMBER(OFFSET('Sanitation Data'!$E$7,0,10*ROW('Sanitation Data'!E161))),CV167="Yes"),OFFSET('Sanitation Data'!$E$7,0,10*ROW('Sanitation Data'!E161)),IF(AND(ISNUMBER(OFFSET('Sanitation Data'!$E$7,0,10*ROW('Sanitation Data'!E161))),CV167="No",ISNUMBER(OFFSET('Sanitation Data'!$E$7,0,10*ROW('Sanitation Data'!E161)))),CONCATENATE("[",ROUND(OFFSET('Sanitation Data'!$E$7,0,10*ROW('Sanitation Data'!E161)),0),"]"),IF(AND(ISNUMBER(OFFSET('Sanitation Data'!$E$7,0,10*ROW('Sanitation Data'!E161))),CV167="",ISNUMBER(OFFSET('Sanitation Data'!$E$7,0,10*ROW('Sanitation Data'!E161)))),OFFSET('Sanitation Data'!$E$7,0,10*ROW('Sanitation Data'!E161)),NA())))</f>
        <v>#N/A</v>
      </c>
      <c r="AH167" s="253" t="e">
        <f ca="true">+IF(AND(ISNUMBER(OFFSET('Sanitation Data'!$E$11,0,10*ROW('Sanitation Data'!E161))),CW167="Yes"),OFFSET('Sanitation Data'!$E$11,0,10*ROW('Sanitation Data'!E161)),IF(AND(ISNUMBER(OFFSET('Sanitation Data'!$E$11,0,10*ROW('Sanitation Data'!E161))),CW167="No",ISNUMBER(OFFSET('Sanitation Data'!$E$11,0,10*ROW('Sanitation Data'!E161)))),CONCATENATE("[",ROUND(OFFSET('Sanitation Data'!$E$11,0,10*ROW('Sanitation Data'!E161)),0),"]"),IF(AND(ISNUMBER(OFFSET('Sanitation Data'!$E$11,0,10*ROW('Sanitation Data'!E161))),CW167="",ISNUMBER(OFFSET('Sanitation Data'!$E$11,0,10*ROW('Sanitation Data'!E161)))),OFFSET('Sanitation Data'!$E$11,0,10*ROW('Sanitation Data'!E161)),NA())))</f>
        <v>#N/A</v>
      </c>
      <c r="AI167" s="253" t="e">
        <f ca="true">+IF(AND(ISNUMBER(OFFSET('Sanitation Data'!$E$12,0,10*ROW('Sanitation Data'!E161))),CX167="Yes"),OFFSET('Sanitation Data'!$E$12,0,10*ROW('Sanitation Data'!E161)),IF(AND(ISNUMBER(OFFSET('Sanitation Data'!$E$12,0,10*ROW('Sanitation Data'!E161))),CX167="No",ISNUMBER(OFFSET('Sanitation Data'!$E$12,0,10*ROW('Sanitation Data'!E161)))),CONCATENATE("[",ROUND(OFFSET('Sanitation Data'!$E$12,0,10*ROW('Sanitation Data'!E161)),0),"]"),IF(AND(ISNUMBER(OFFSET('Sanitation Data'!$E$12,0,10*ROW('Sanitation Data'!E161))),CX167="",ISNUMBER(OFFSET('Sanitation Data'!$E$12,0,10*ROW('Sanitation Data'!E161)))),OFFSET('Sanitation Data'!$E$12,0,10*ROW('Sanitation Data'!E161)),NA())))</f>
        <v>#N/A</v>
      </c>
      <c r="AJ167" s="253" t="e">
        <f ca="true">+IF(AND(ISNUMBER(OFFSET('Sanitation Data'!$E$13,0,10*ROW('Sanitation Data'!E161))),CY167="Yes"),OFFSET('Sanitation Data'!$E$13,0,10*ROW('Sanitation Data'!E161)),IF(AND(ISNUMBER(OFFSET('Sanitation Data'!$E$13,0,10*ROW('Sanitation Data'!E161))),CY167="No",ISNUMBER(OFFSET('Sanitation Data'!$E$13,0,10*ROW('Sanitation Data'!E161)))),CONCATENATE("[",ROUND(OFFSET('Sanitation Data'!$E$13,0,10*ROW('Sanitation Data'!E161)),0),"]"),IF(AND(ISNUMBER(OFFSET('Sanitation Data'!$E$13,0,10*ROW('Sanitation Data'!E161))),CY167="",ISNUMBER(OFFSET('Sanitation Data'!$E$13,0,10*ROW('Sanitation Data'!E161)))),OFFSET('Sanitation Data'!$E$13,0,10*ROW('Sanitation Data'!E161)),NA())))</f>
        <v>#N/A</v>
      </c>
      <c r="AK167" s="253" t="e">
        <f ca="true">+IF(AND(ISNUMBER(OFFSET('Sanitation Data'!$F$5,0,10*ROW('Sanitation Data'!F161))),CZ167="Yes"),100-OFFSET('Sanitation Data'!$F$5,0,10*ROW('Sanitation Data'!F161)),IF(AND(ISNUMBER(OFFSET('Sanitation Data'!$F$5,0,10*ROW('Sanitation Data'!F161))),CZ167="No",ISNUMBER(OFFSET('Sanitation Data'!$F$5,0,10*ROW('Sanitation Data'!F161)))),CONCATENATE("[",ROUND(100-OFFSET('Sanitation Data'!$F$5,0,10*ROW('Sanitation Data'!F161)),0),"]"),IF(AND(ISNUMBER(OFFSET('Sanitation Data'!$F$5,0,10*ROW('Sanitation Data'!F161))),CZ167="",ISNUMBER(OFFSET('Sanitation Data'!$F$5,0,10*ROW('Sanitation Data'!F161)))),100-OFFSET('Sanitation Data'!$F$5,0,10*ROW('Sanitation Data'!F161)),NA())))</f>
        <v>#N/A</v>
      </c>
      <c r="AL167" s="253" t="e">
        <f ca="true">+IF(AND(ISNUMBER(OFFSET('Sanitation Data'!$F$7,0,10*ROW('Sanitation Data'!F161))),DA167="Yes"),OFFSET('Sanitation Data'!$F$7,0,10*ROW('Sanitation Data'!F161)),IF(AND(ISNUMBER(OFFSET('Sanitation Data'!$F$7,0,10*ROW('Sanitation Data'!F161))),DA167="No",ISNUMBER(OFFSET('Sanitation Data'!$F$7,0,10*ROW('Sanitation Data'!F161)))),CONCATENATE("[",ROUND(OFFSET('Sanitation Data'!$F$7,0,10*ROW('Sanitation Data'!F161)),0),"]"),IF(AND(ISNUMBER(OFFSET('Sanitation Data'!$F$7,0,10*ROW('Sanitation Data'!F161))),DA167="",ISNUMBER(OFFSET('Sanitation Data'!$F$7,0,10*ROW('Sanitation Data'!F161)))),OFFSET('Sanitation Data'!$F$7,0,10*ROW('Sanitation Data'!F161)),NA())))</f>
        <v>#N/A</v>
      </c>
      <c r="AM167" s="253" t="e">
        <f ca="true">+IF(AND(ISNUMBER(OFFSET('Sanitation Data'!$F$11,0,10*ROW('Sanitation Data'!F161))),DB167="Yes"),OFFSET('Sanitation Data'!$F$11,0,10*ROW('Sanitation Data'!F161)),IF(AND(ISNUMBER(OFFSET('Sanitation Data'!$F$11,0,10*ROW('Sanitation Data'!F161))),DB167="No",ISNUMBER(OFFSET('Sanitation Data'!$F$11,0,10*ROW('Sanitation Data'!F161)))),CONCATENATE("[",ROUND(OFFSET('Sanitation Data'!$F$11,0,10*ROW('Sanitation Data'!F161)),0),"]"),IF(AND(ISNUMBER(OFFSET('Sanitation Data'!$F$11,0,10*ROW('Sanitation Data'!F161))),DB167="",ISNUMBER(OFFSET('Sanitation Data'!$F$11,0,10*ROW('Sanitation Data'!F161)))),OFFSET('Sanitation Data'!$F$11,0,10*ROW('Sanitation Data'!F161)),NA())))</f>
        <v>#N/A</v>
      </c>
      <c r="AN167" s="253" t="e">
        <f ca="true">+IF(AND(ISNUMBER(OFFSET('Sanitation Data'!$F$12,0,10*ROW('Sanitation Data'!F161))),DC167="Yes"),OFFSET('Sanitation Data'!$F$12,0,10*ROW('Sanitation Data'!F161)),IF(AND(ISNUMBER(OFFSET('Sanitation Data'!$F$12,0,10*ROW('Sanitation Data'!F161))),DC167="No",ISNUMBER(OFFSET('Sanitation Data'!$F$12,0,10*ROW('Sanitation Data'!F161)))),CONCATENATE("[",ROUND(OFFSET('Sanitation Data'!$F$12,0,10*ROW('Sanitation Data'!F161)),0),"]"),IF(AND(ISNUMBER(OFFSET('Sanitation Data'!$F$12,0,10*ROW('Sanitation Data'!F161))),DC167="",ISNUMBER(OFFSET('Sanitation Data'!$F$12,0,10*ROW('Sanitation Data'!F161)))),OFFSET('Sanitation Data'!$F$12,0,10*ROW('Sanitation Data'!F161)),NA())))</f>
        <v>#N/A</v>
      </c>
      <c r="AO167" s="253" t="e">
        <f ca="true">+IF(AND(ISNUMBER(OFFSET('Sanitation Data'!$F$13,0,10*ROW('Sanitation Data'!F161))),DD167="Yes"),OFFSET('Sanitation Data'!$F$13,0,10*ROW('Sanitation Data'!F161)),IF(AND(ISNUMBER(OFFSET('Sanitation Data'!$F$13,0,10*ROW('Sanitation Data'!F161))),DD167="No",ISNUMBER(OFFSET('Sanitation Data'!$F$13,0,10*ROW('Sanitation Data'!F161)))),CONCATENATE("[",ROUND(OFFSET('Sanitation Data'!$F$13,0,10*ROW('Sanitation Data'!F161)),0),"]"),IF(AND(ISNUMBER(OFFSET('Sanitation Data'!$F$13,0,10*ROW('Sanitation Data'!F161))),DD167="",ISNUMBER(OFFSET('Sanitation Data'!$F$13,0,10*ROW('Sanitation Data'!F161)))),OFFSET('Sanitation Data'!$F$13,0,10*ROW('Sanitation Data'!F161)),NA())))</f>
        <v>#N/A</v>
      </c>
      <c r="AP167" s="253" t="e">
        <f ca="true">+IF(AND(ISNUMBER(OFFSET('Sanitation Data'!$G$5,0,10*ROW('Sanitation Data'!G161))),DE167="Yes"),100-OFFSET('Sanitation Data'!$G$5,0,10*ROW('Sanitation Data'!G161)),IF(AND(ISNUMBER(OFFSET('Sanitation Data'!$G$5,0,10*ROW('Sanitation Data'!G161))),DE167="No",ISNUMBER(OFFSET('Sanitation Data'!$G$5,0,10*ROW('Sanitation Data'!G161)))),CONCATENATE("[",ROUND(100-OFFSET('Sanitation Data'!$G$5,0,10*ROW('Sanitation Data'!G161)),0),"]"),IF(AND(ISNUMBER(OFFSET('Sanitation Data'!$G$5,0,10*ROW('Sanitation Data'!G161))),DE167="",ISNUMBER(OFFSET('Sanitation Data'!$G$5,0,10*ROW('Sanitation Data'!G161)))),100-OFFSET('Sanitation Data'!$G$5,0,10*ROW('Sanitation Data'!G161)),NA())))</f>
        <v>#N/A</v>
      </c>
      <c r="AQ167" s="253" t="e">
        <f ca="true">+IF(AND(ISNUMBER(OFFSET('Sanitation Data'!$G$7,0,10*ROW('Sanitation Data'!G161))),DF167="Yes"),OFFSET('Sanitation Data'!$G$7,0,10*ROW('Sanitation Data'!G161)),IF(AND(ISNUMBER(OFFSET('Sanitation Data'!$G$7,0,10*ROW('Sanitation Data'!G161))),DF167="No",ISNUMBER(OFFSET('Sanitation Data'!$G$7,0,10*ROW('Sanitation Data'!G161)))),CONCATENATE("[",ROUND(OFFSET('Sanitation Data'!$G$7,0,10*ROW('Sanitation Data'!G161)),0),"]"),IF(AND(ISNUMBER(OFFSET('Sanitation Data'!$G$7,0,10*ROW('Sanitation Data'!G161))),DF167="",ISNUMBER(OFFSET('Sanitation Data'!$G$7,0,10*ROW('Sanitation Data'!G161)))),OFFSET('Sanitation Data'!$G$7,0,10*ROW('Sanitation Data'!G161)),NA())))</f>
        <v>#N/A</v>
      </c>
      <c r="AR167" s="253" t="e">
        <f ca="true">+IF(AND(ISNUMBER(OFFSET('Sanitation Data'!$G$11,0,10*ROW('Sanitation Data'!G161))),DG167="Yes"),OFFSET('Sanitation Data'!$G$11,0,10*ROW('Sanitation Data'!G161)),IF(AND(ISNUMBER(OFFSET('Sanitation Data'!$G$11,0,10*ROW('Sanitation Data'!G161))),DG167="No",ISNUMBER(OFFSET('Sanitation Data'!$G$11,0,10*ROW('Sanitation Data'!G161)))),CONCATENATE("[",ROUND(OFFSET('Sanitation Data'!$G$11,0,10*ROW('Sanitation Data'!G161)),0),"]"),IF(AND(ISNUMBER(OFFSET('Sanitation Data'!$G$11,0,10*ROW('Sanitation Data'!G161))),DG167="",ISNUMBER(OFFSET('Sanitation Data'!$G$11,0,10*ROW('Sanitation Data'!G161)))),OFFSET('Sanitation Data'!$G$11,0,10*ROW('Sanitation Data'!G161)),NA())))</f>
        <v>#N/A</v>
      </c>
      <c r="AS167" s="253" t="e">
        <f ca="true">+IF(AND(ISNUMBER(OFFSET('Sanitation Data'!$G$12,0,10*ROW('Sanitation Data'!G161))),DH167="Yes"),OFFSET('Sanitation Data'!$G$12,0,10*ROW('Sanitation Data'!G161)),IF(AND(ISNUMBER(OFFSET('Sanitation Data'!$G$12,0,10*ROW('Sanitation Data'!G161))),DH167="No",ISNUMBER(OFFSET('Sanitation Data'!$G$12,0,10*ROW('Sanitation Data'!G161)))),CONCATENATE("[",ROUND(OFFSET('Sanitation Data'!$G$12,0,10*ROW('Sanitation Data'!G161)),0),"]"),IF(AND(ISNUMBER(OFFSET('Sanitation Data'!$G$12,0,10*ROW('Sanitation Data'!G161))),DH167="",ISNUMBER(OFFSET('Sanitation Data'!$G$12,0,10*ROW('Sanitation Data'!G161)))),OFFSET('Sanitation Data'!$G$12,0,10*ROW('Sanitation Data'!G161)),NA())))</f>
        <v>#N/A</v>
      </c>
      <c r="AT167" s="253" t="e">
        <f ca="true">+IF(AND(ISNUMBER(OFFSET('Sanitation Data'!$G$13,0,10*ROW('Sanitation Data'!G161))),DI167="Yes"),OFFSET('Sanitation Data'!$G$13,0,10*ROW('Sanitation Data'!G161)),IF(AND(ISNUMBER(OFFSET('Sanitation Data'!$G$13,0,10*ROW('Sanitation Data'!G161))),DI167="No",ISNUMBER(OFFSET('Sanitation Data'!$G$13,0,10*ROW('Sanitation Data'!G161)))),CONCATENATE("[",ROUND(OFFSET('Sanitation Data'!$G$13,0,10*ROW('Sanitation Data'!G161)),0),"]"),IF(AND(ISNUMBER(OFFSET('Sanitation Data'!$G$13,0,10*ROW('Sanitation Data'!G161))),DI167="",ISNUMBER(OFFSET('Sanitation Data'!$G$13,0,10*ROW('Sanitation Data'!G161)))),OFFSET('Sanitation Data'!$G$13,0,10*ROW('Sanitation Data'!G161)),NA())))</f>
        <v>#N/A</v>
      </c>
      <c r="AU167" s="253" t="e">
        <f ca="true">+IF(AND(ISNUMBER(OFFSET('Sanitation Data'!$H$5,0,10*ROW('Sanitation Data'!H161))),DJ167="Yes"),100-OFFSET('Sanitation Data'!$H$5,0,10*ROW('Sanitation Data'!H161)),IF(AND(ISNUMBER(OFFSET('Sanitation Data'!$H$5,0,10*ROW('Sanitation Data'!H161))),DJ167="No",ISNUMBER(OFFSET('Sanitation Data'!$H$5,0,10*ROW('Sanitation Data'!H161)))),CONCATENATE("[",ROUND(100-OFFSET('Sanitation Data'!$H$5,0,10*ROW('Sanitation Data'!H161)),0),"]"),IF(AND(ISNUMBER(OFFSET('Sanitation Data'!$H$5,0,10*ROW('Sanitation Data'!H161))),DJ167="",ISNUMBER(OFFSET('Sanitation Data'!$H$5,0,10*ROW('Sanitation Data'!H161)))),100-OFFSET('Sanitation Data'!$H$5,0,10*ROW('Sanitation Data'!H161)),NA())))</f>
        <v>#N/A</v>
      </c>
      <c r="AV167" s="253" t="e">
        <f ca="true">+IF(AND(ISNUMBER(OFFSET('Sanitation Data'!$H$7,0,10*ROW('Sanitation Data'!H161))),DK167="Yes"),OFFSET('Sanitation Data'!$H$7,0,10*ROW('Sanitation Data'!H161)),IF(AND(ISNUMBER(OFFSET('Sanitation Data'!$H$7,0,10*ROW('Sanitation Data'!H161))),DK167="No",ISNUMBER(OFFSET('Sanitation Data'!$H$7,0,10*ROW('Sanitation Data'!H161)))),CONCATENATE("[",ROUND(OFFSET('Sanitation Data'!$H$7,0,10*ROW('Sanitation Data'!H161)),0),"]"),IF(AND(ISNUMBER(OFFSET('Sanitation Data'!$H$7,0,10*ROW('Sanitation Data'!H161))),DK167="",ISNUMBER(OFFSET('Sanitation Data'!$H$7,0,10*ROW('Sanitation Data'!H161)))),OFFSET('Sanitation Data'!$H$7,0,10*ROW('Sanitation Data'!H161)),NA())))</f>
        <v>#N/A</v>
      </c>
      <c r="AW167" s="253" t="e">
        <f ca="true">+IF(AND(ISNUMBER(OFFSET('Sanitation Data'!$H$11,0,10*ROW('Sanitation Data'!H161))),DL167="Yes"),OFFSET('Sanitation Data'!$H$11,0,10*ROW('Sanitation Data'!H161)),IF(AND(ISNUMBER(OFFSET('Sanitation Data'!$H$11,0,10*ROW('Sanitation Data'!H161))),DL167="No",ISNUMBER(OFFSET('Sanitation Data'!$H$11,0,10*ROW('Sanitation Data'!H161)))),CONCATENATE("[",ROUND(OFFSET('Sanitation Data'!$H$11,0,10*ROW('Sanitation Data'!H161)),0),"]"),IF(AND(ISNUMBER(OFFSET('Sanitation Data'!$H$11,0,10*ROW('Sanitation Data'!H161))),DL167="",ISNUMBER(OFFSET('Sanitation Data'!$H$11,0,10*ROW('Sanitation Data'!H161)))),OFFSET('Sanitation Data'!$H$11,0,10*ROW('Sanitation Data'!H161)),NA())))</f>
        <v>#N/A</v>
      </c>
      <c r="AX167" s="253" t="e">
        <f ca="true">+IF(AND(ISNUMBER(OFFSET('Sanitation Data'!$H$12,0,10*ROW('Sanitation Data'!H161))),DM167="Yes"),OFFSET('Sanitation Data'!$H$12,0,10*ROW('Sanitation Data'!H161)),IF(AND(ISNUMBER(OFFSET('Sanitation Data'!$H$12,0,10*ROW('Sanitation Data'!H161))),DM167="No",ISNUMBER(OFFSET('Sanitation Data'!$H$12,0,10*ROW('Sanitation Data'!H161)))),CONCATENATE("[",ROUND(OFFSET('Sanitation Data'!$H$12,0,10*ROW('Sanitation Data'!H161)),0),"]"),IF(AND(ISNUMBER(OFFSET('Sanitation Data'!$H$12,0,10*ROW('Sanitation Data'!H161))),DM167="",ISNUMBER(OFFSET('Sanitation Data'!$H$12,0,10*ROW('Sanitation Data'!H161)))),OFFSET('Sanitation Data'!$H$12,0,10*ROW('Sanitation Data'!H161)),NA())))</f>
        <v>#N/A</v>
      </c>
      <c r="AY167" s="253" t="e">
        <f ca="true">+IF(AND(ISNUMBER(OFFSET('Sanitation Data'!$H$13,0,10*ROW('Sanitation Data'!H161))),DN167="Yes"),OFFSET('Sanitation Data'!$H$13,0,10*ROW('Sanitation Data'!H161)),IF(AND(ISNUMBER(OFFSET('Sanitation Data'!$H$13,0,10*ROW('Sanitation Data'!H161))),DN167="No",ISNUMBER(OFFSET('Sanitation Data'!$H$13,0,10*ROW('Sanitation Data'!H161)))),CONCATENATE("[",ROUND(OFFSET('Sanitation Data'!$H$13,0,10*ROW('Sanitation Data'!H161)),0),"]"),IF(AND(ISNUMBER(OFFSET('Sanitation Data'!$H$13,0,10*ROW('Sanitation Data'!H161))),DN167="",ISNUMBER(OFFSET('Sanitation Data'!$H$13,0,10*ROW('Sanitation Data'!H161)))),OFFSET('Sanitation Data'!$H$13,0,10*ROW('Sanitation Data'!H161)),NA())))</f>
        <v>#N/A</v>
      </c>
      <c r="AZ167" s="254" t="e">
        <f ca="true">+IF(AND(ISNUMBER(OFFSET('Hygiene Data'!$C$6,0,10*ROW('Hygiene Data'!C161))),DO167="Yes"),OFFSET('Hygiene Data'!$C$6,0,10*ROW('Hygiene Data'!C161)),IF(AND(ISNUMBER(OFFSET('Hygiene Data'!$C$6,0,10*ROW('Hygiene Data'!C161))),DO167="No",ISNUMBER(OFFSET('Hygiene Data'!$C$6,0,10*ROW('Hygiene Data'!C161)))),CONCATENATE("[",ROUND(OFFSET('Hygiene Data'!$C$6,0,10*ROW('Hygiene Data'!C161)),0),"]"),IF(AND(ISNUMBER(OFFSET('Hygiene Data'!$C$6,0,10*ROW('Hygiene Data'!C161))),DO167="",ISNUMBER(OFFSET('Hygiene Data'!$C$6,0,10*ROW('Hygiene Data'!C161)))),OFFSET('Hygiene Data'!$C$6,0,10*ROW('Hygiene Data'!C161)),NA())))</f>
        <v>#N/A</v>
      </c>
      <c r="BA167" s="254" t="e">
        <f ca="true">+IF(AND(ISNUMBER(OFFSET('Hygiene Data'!$C$8,0,10*ROW('Hygiene Data'!C161))),DP167="Yes"),OFFSET('Hygiene Data'!$C$8,0,10*ROW('Hygiene Data'!C161)),IF(AND(ISNUMBER(OFFSET('Hygiene Data'!$C$8,0,10*ROW('Hygiene Data'!C161))),DP167="No",ISNUMBER(OFFSET('Hygiene Data'!$C$8,0,10*ROW('Hygiene Data'!C161)))),CONCATENATE("[",ROUND(OFFSET('Hygiene Data'!$C$8,0,10*ROW('Hygiene Data'!C161)),0),"]"),IF(AND(ISNUMBER(OFFSET('Hygiene Data'!$C$8,0,10*ROW('Hygiene Data'!C161))),DP167="",ISNUMBER(OFFSET('Hygiene Data'!$C$8,0,10*ROW('Hygiene Data'!C161)))),OFFSET('Hygiene Data'!$C$8,0,10*ROW('Hygiene Data'!C161)),NA())))</f>
        <v>#N/A</v>
      </c>
      <c r="BB167" s="254" t="e">
        <f ca="true">+IF(AND(ISNUMBER(OFFSET('Hygiene Data'!$C$10,0,10*ROW('Hygiene Data'!C161))),DQ167="Yes"),OFFSET('Hygiene Data'!$C$10,0,10*ROW('Hygiene Data'!C161)),IF(AND(ISNUMBER(OFFSET('Hygiene Data'!$C$10,0,10*ROW('Hygiene Data'!C161))),DQ167="No",ISNUMBER(OFFSET('Hygiene Data'!$C$10,0,10*ROW('Hygiene Data'!C161)))),CONCATENATE("[",ROUND(OFFSET('Hygiene Data'!$C$10,0,10*ROW('Hygiene Data'!C161)),0),"]"),IF(AND(ISNUMBER(OFFSET('Hygiene Data'!$C$10,0,10*ROW('Hygiene Data'!C161))),DQ167="",ISNUMBER(OFFSET('Hygiene Data'!$C$10,0,10*ROW('Hygiene Data'!C161)))),OFFSET('Hygiene Data'!$C$10,0,10*ROW('Hygiene Data'!C161)),NA())))</f>
        <v>#N/A</v>
      </c>
      <c r="BC167" s="254" t="e">
        <f ca="true">+IF(AND(ISNUMBER(OFFSET('Hygiene Data'!$D$6,0,10*ROW('Hygiene Data'!D161))),DR167="Yes"),OFFSET('Hygiene Data'!$D$6,0,10*ROW('Hygiene Data'!D161)),IF(AND(ISNUMBER(OFFSET('Hygiene Data'!$D$6,0,10*ROW('Hygiene Data'!D161))),DR167="No",ISNUMBER(OFFSET('Hygiene Data'!$D$6,0,10*ROW('Hygiene Data'!D161)))),CONCATENATE("[",ROUND(OFFSET('Hygiene Data'!$D$6,0,10*ROW('Hygiene Data'!D161)),0),"]"),IF(AND(ISNUMBER(OFFSET('Hygiene Data'!$D$6,0,10*ROW('Hygiene Data'!D161))),DR167="",ISNUMBER(OFFSET('Hygiene Data'!$D$6,0,10*ROW('Hygiene Data'!D161)))),OFFSET('Hygiene Data'!$D$6,0,10*ROW('Hygiene Data'!D161)),NA())))</f>
        <v>#N/A</v>
      </c>
      <c r="BD167" s="254" t="e">
        <f ca="true">+IF(AND(ISNUMBER(OFFSET('Hygiene Data'!$D$8,0,10*ROW('Hygiene Data'!D161))),DS167="Yes"),OFFSET('Hygiene Data'!$D$8,0,10*ROW('Hygiene Data'!D161)),IF(AND(ISNUMBER(OFFSET('Hygiene Data'!$D$8,0,10*ROW('Hygiene Data'!D161))),DS167="No",ISNUMBER(OFFSET('Hygiene Data'!$D$8,0,10*ROW('Hygiene Data'!D161)))),CONCATENATE("[",ROUND(OFFSET('Hygiene Data'!$D$8,0,10*ROW('Hygiene Data'!D161)),0),"]"),IF(AND(ISNUMBER(OFFSET('Hygiene Data'!$D$8,0,10*ROW('Hygiene Data'!D161))),DS167="",ISNUMBER(OFFSET('Hygiene Data'!$D$8,0,10*ROW('Hygiene Data'!D161)))),OFFSET('Hygiene Data'!$D$8,0,10*ROW('Hygiene Data'!D161)),NA())))</f>
        <v>#N/A</v>
      </c>
      <c r="BE167" s="254" t="e">
        <f ca="true">+IF(AND(ISNUMBER(OFFSET('Hygiene Data'!$D$10,0,10*ROW('Hygiene Data'!D161))),DT167="Yes"),OFFSET('Hygiene Data'!$D$10,0,10*ROW('Hygiene Data'!D161)),IF(AND(ISNUMBER(OFFSET('Hygiene Data'!$D$10,0,10*ROW('Hygiene Data'!D161))),DT167="No",ISNUMBER(OFFSET('Hygiene Data'!$D$10,0,10*ROW('Hygiene Data'!D161)))),CONCATENATE("[",ROUND(OFFSET('Hygiene Data'!$D$10,0,10*ROW('Hygiene Data'!D161)),0),"]"),IF(AND(ISNUMBER(OFFSET('Hygiene Data'!$D$10,0,10*ROW('Hygiene Data'!D161))),DT167="",ISNUMBER(OFFSET('Hygiene Data'!$D$10,0,10*ROW('Hygiene Data'!D161)))),OFFSET('Hygiene Data'!$D$10,0,10*ROW('Hygiene Data'!D161)),NA())))</f>
        <v>#N/A</v>
      </c>
      <c r="BF167" s="254" t="e">
        <f ca="true">+IF(AND(ISNUMBER(OFFSET('Hygiene Data'!$E$6,0,10*ROW('Hygiene Data'!E161))),DU167="Yes"),OFFSET('Hygiene Data'!$E$6,0,10*ROW('Hygiene Data'!E161)),IF(AND(ISNUMBER(OFFSET('Hygiene Data'!$E$6,0,10*ROW('Hygiene Data'!E161))),DU167="No",ISNUMBER(OFFSET('Hygiene Data'!$E$6,0,10*ROW('Hygiene Data'!E161)))),CONCATENATE("[",ROUND(OFFSET('Hygiene Data'!$E$6,0,10*ROW('Hygiene Data'!E161)),0),"]"),IF(AND(ISNUMBER(OFFSET('Hygiene Data'!$E$6,0,10*ROW('Hygiene Data'!E161))),DU167="",ISNUMBER(OFFSET('Hygiene Data'!$E$6,0,10*ROW('Hygiene Data'!E161)))),OFFSET('Hygiene Data'!$E$6,0,10*ROW('Hygiene Data'!E161)),NA())))</f>
        <v>#N/A</v>
      </c>
      <c r="BG167" s="254" t="e">
        <f ca="true">+IF(AND(ISNUMBER(OFFSET('Hygiene Data'!$E$8,0,10*ROW('Hygiene Data'!E161))),DV167="Yes"),OFFSET('Hygiene Data'!$E$8,0,10*ROW('Hygiene Data'!E161)),IF(AND(ISNUMBER(OFFSET('Hygiene Data'!$E$8,0,10*ROW('Hygiene Data'!E161))),DV167="No",ISNUMBER(OFFSET('Hygiene Data'!$E$8,0,10*ROW('Hygiene Data'!E161)))),CONCATENATE("[",ROUND(OFFSET('Hygiene Data'!$E$8,0,10*ROW('Hygiene Data'!E161)),0),"]"),IF(AND(ISNUMBER(OFFSET('Hygiene Data'!$E$8,0,10*ROW('Hygiene Data'!E161))),DV167="",ISNUMBER(OFFSET('Hygiene Data'!$E$8,0,10*ROW('Hygiene Data'!E161)))),OFFSET('Hygiene Data'!$E$8,0,10*ROW('Hygiene Data'!E161)),NA())))</f>
        <v>#N/A</v>
      </c>
      <c r="BH167" s="254" t="e">
        <f ca="true">+IF(AND(ISNUMBER(OFFSET('Hygiene Data'!$E$10,0,10*ROW('Hygiene Data'!E161))),DW167="Yes"),OFFSET('Hygiene Data'!$E$10,0,10*ROW('Hygiene Data'!E161)),IF(AND(ISNUMBER(OFFSET('Hygiene Data'!$E$10,0,10*ROW('Hygiene Data'!E161))),DW167="No",ISNUMBER(OFFSET('Hygiene Data'!$E$10,0,10*ROW('Hygiene Data'!E161)))),CONCATENATE("[",ROUND(OFFSET('Hygiene Data'!$E$10,0,10*ROW('Hygiene Data'!E161)),0),"]"),IF(AND(ISNUMBER(OFFSET('Hygiene Data'!$E$10,0,10*ROW('Hygiene Data'!E161))),DW167="",ISNUMBER(OFFSET('Hygiene Data'!$E$10,0,10*ROW('Hygiene Data'!E161)))),OFFSET('Hygiene Data'!$E$10,0,10*ROW('Hygiene Data'!E161)),NA())))</f>
        <v>#N/A</v>
      </c>
      <c r="BI167" s="254" t="e">
        <f ca="true">+IF(AND(ISNUMBER(OFFSET('Hygiene Data'!$F$6,0,10*ROW('Hygiene Data'!F161))),DX167="Yes"),OFFSET('Hygiene Data'!$F$6,0,10*ROW('Hygiene Data'!F161)),IF(AND(ISNUMBER(OFFSET('Hygiene Data'!$F$6,0,10*ROW('Hygiene Data'!F161))),DX167="No",ISNUMBER(OFFSET('Hygiene Data'!$F$6,0,10*ROW('Hygiene Data'!F161)))),CONCATENATE("[",ROUND(OFFSET('Hygiene Data'!$F$6,0,10*ROW('Hygiene Data'!F161)),0),"]"),IF(AND(ISNUMBER(OFFSET('Hygiene Data'!$F$6,0,10*ROW('Hygiene Data'!F161))),DX167="",ISNUMBER(OFFSET('Hygiene Data'!$F$6,0,10*ROW('Hygiene Data'!F161)))),OFFSET('Hygiene Data'!$F$6,0,10*ROW('Hygiene Data'!F161)),NA())))</f>
        <v>#N/A</v>
      </c>
      <c r="BJ167" s="254" t="e">
        <f ca="true">+IF(AND(ISNUMBER(OFFSET('Hygiene Data'!$F$8,0,10*ROW('Hygiene Data'!F161))),DY167="Yes"),OFFSET('Hygiene Data'!$F$8,0,10*ROW('Hygiene Data'!F161)),IF(AND(ISNUMBER(OFFSET('Hygiene Data'!$F$8,0,10*ROW('Hygiene Data'!F161))),DY167="No",ISNUMBER(OFFSET('Hygiene Data'!$F$8,0,10*ROW('Hygiene Data'!F161)))),CONCATENATE("[",ROUND(OFFSET('Hygiene Data'!$F$8,0,10*ROW('Hygiene Data'!F161)),0),"]"),IF(AND(ISNUMBER(OFFSET('Hygiene Data'!$F$8,0,10*ROW('Hygiene Data'!F161))),DY167="",ISNUMBER(OFFSET('Hygiene Data'!$F$8,0,10*ROW('Hygiene Data'!F161)))),OFFSET('Hygiene Data'!$F$8,0,10*ROW('Hygiene Data'!F161)),NA())))</f>
        <v>#N/A</v>
      </c>
      <c r="BK167" s="254" t="e">
        <f ca="true">+IF(AND(ISNUMBER(OFFSET('Hygiene Data'!$F$10,0,10*ROW('Hygiene Data'!F161))),DZ167="Yes"),OFFSET('Hygiene Data'!$F$10,0,10*ROW('Hygiene Data'!F161)),IF(AND(ISNUMBER(OFFSET('Hygiene Data'!$F$10,0,10*ROW('Hygiene Data'!F161))),DZ167="No",ISNUMBER(OFFSET('Hygiene Data'!$F$10,0,10*ROW('Hygiene Data'!F161)))),CONCATENATE("[",ROUND(OFFSET('Hygiene Data'!$F$10,0,10*ROW('Hygiene Data'!F161)),0),"]"),IF(AND(ISNUMBER(OFFSET('Hygiene Data'!$F$10,0,10*ROW('Hygiene Data'!F161))),DZ167="",ISNUMBER(OFFSET('Hygiene Data'!$F$10,0,10*ROW('Hygiene Data'!F161)))),OFFSET('Hygiene Data'!$F$10,0,10*ROW('Hygiene Data'!F161)),NA())))</f>
        <v>#N/A</v>
      </c>
      <c r="BL167" s="254" t="e">
        <f ca="true">+IF(AND(ISNUMBER(OFFSET('Hygiene Data'!$G$6,0,10*ROW('Hygiene Data'!G161))),EA167="Yes"),OFFSET('Hygiene Data'!$G$6,0,10*ROW('Hygiene Data'!G161)),IF(AND(ISNUMBER(OFFSET('Hygiene Data'!$G$6,0,10*ROW('Hygiene Data'!G161))),EA167="No",ISNUMBER(OFFSET('Hygiene Data'!$G$6,0,10*ROW('Hygiene Data'!G161)))),CONCATENATE("[",ROUND(OFFSET('Hygiene Data'!$G$6,0,10*ROW('Hygiene Data'!G161)),0),"]"),IF(AND(ISNUMBER(OFFSET('Hygiene Data'!$G$6,0,10*ROW('Hygiene Data'!G161))),EA167="",ISNUMBER(OFFSET('Hygiene Data'!$G$6,0,10*ROW('Hygiene Data'!G161)))),OFFSET('Hygiene Data'!$G$6,0,10*ROW('Hygiene Data'!G161)),NA())))</f>
        <v>#N/A</v>
      </c>
      <c r="BM167" s="254" t="e">
        <f ca="true">+IF(AND(ISNUMBER(OFFSET('Hygiene Data'!$G$8,0,10*ROW('Hygiene Data'!G161))),EB167="Yes"),OFFSET('Hygiene Data'!$G$8,0,10*ROW('Hygiene Data'!G161)),IF(AND(ISNUMBER(OFFSET('Hygiene Data'!$G$8,0,10*ROW('Hygiene Data'!G161))),EB167="No",ISNUMBER(OFFSET('Hygiene Data'!$G$8,0,10*ROW('Hygiene Data'!G161)))),CONCATENATE("[",ROUND(OFFSET('Hygiene Data'!$G$8,0,10*ROW('Hygiene Data'!G161)),0),"]"),IF(AND(ISNUMBER(OFFSET('Hygiene Data'!$G$8,0,10*ROW('Hygiene Data'!G161))),EB167="",ISNUMBER(OFFSET('Hygiene Data'!$G$8,0,10*ROW('Hygiene Data'!G161)))),OFFSET('Hygiene Data'!$G$8,0,10*ROW('Hygiene Data'!G161)),NA())))</f>
        <v>#N/A</v>
      </c>
      <c r="BN167" s="254" t="e">
        <f ca="true">+IF(AND(ISNUMBER(OFFSET('Hygiene Data'!$G$10,0,10*ROW('Hygiene Data'!G161))),EC167="Yes"),OFFSET('Hygiene Data'!$G$10,0,10*ROW('Hygiene Data'!G161)),IF(AND(ISNUMBER(OFFSET('Hygiene Data'!$G$10,0,10*ROW('Hygiene Data'!G161))),EC167="No",ISNUMBER(OFFSET('Hygiene Data'!$G$10,0,10*ROW('Hygiene Data'!G161)))),CONCATENATE("[",ROUND(OFFSET('Hygiene Data'!$G$10,0,10*ROW('Hygiene Data'!G161)),0),"]"),IF(AND(ISNUMBER(OFFSET('Hygiene Data'!$G$10,0,10*ROW('Hygiene Data'!G161))),EC167="",ISNUMBER(OFFSET('Hygiene Data'!$G$10,0,10*ROW('Hygiene Data'!G161)))),OFFSET('Hygiene Data'!$G$10,0,10*ROW('Hygiene Data'!G161)),NA())))</f>
        <v>#N/A</v>
      </c>
      <c r="BO167" s="254" t="e">
        <f ca="true">+IF(AND(ISNUMBER(OFFSET('Hygiene Data'!$H$6,0,10*ROW('Hygiene Data'!H161))),ED167="Yes"),OFFSET('Hygiene Data'!$H$6,0,10*ROW('Hygiene Data'!H161)),IF(AND(ISNUMBER(OFFSET('Hygiene Data'!$H$6,0,10*ROW('Hygiene Data'!H161))),ED167="No",ISNUMBER(OFFSET('Hygiene Data'!$H$6,0,10*ROW('Hygiene Data'!H161)))),CONCATENATE("[",ROUND(OFFSET('Hygiene Data'!$H$6,0,10*ROW('Hygiene Data'!H161)),0),"]"),IF(AND(ISNUMBER(OFFSET('Hygiene Data'!$H$6,0,10*ROW('Hygiene Data'!H161))),ED167="",ISNUMBER(OFFSET('Hygiene Data'!$H$6,0,10*ROW('Hygiene Data'!H161)))),OFFSET('Hygiene Data'!$H$6,0,10*ROW('Hygiene Data'!H161)),NA())))</f>
        <v>#N/A</v>
      </c>
      <c r="BP167" s="254" t="e">
        <f ca="true">+IF(AND(ISNUMBER(OFFSET('Hygiene Data'!$H$8,0,10*ROW('Hygiene Data'!H161))),EE167="Yes"),OFFSET('Hygiene Data'!$H$8,0,10*ROW('Hygiene Data'!H161)),IF(AND(ISNUMBER(OFFSET('Hygiene Data'!$H$8,0,10*ROW('Hygiene Data'!H161))),EE167="No",ISNUMBER(OFFSET('Hygiene Data'!$H$8,0,10*ROW('Hygiene Data'!H161)))),CONCATENATE("[",ROUND(OFFSET('Hygiene Data'!$H$8,0,10*ROW('Hygiene Data'!H161)),0),"]"),IF(AND(ISNUMBER(OFFSET('Hygiene Data'!$H$8,0,10*ROW('Hygiene Data'!H161))),EE167="",ISNUMBER(OFFSET('Hygiene Data'!$H$8,0,10*ROW('Hygiene Data'!H161)))),OFFSET('Hygiene Data'!$H$8,0,10*ROW('Hygiene Data'!H161)),NA())))</f>
        <v>#N/A</v>
      </c>
      <c r="BQ167" s="254" t="e">
        <f ca="true">+IF(AND(ISNUMBER(OFFSET('Hygiene Data'!$H$10,0,10*ROW('Hygiene Data'!H161))),EF167="Yes"),OFFSET('Hygiene Data'!$H$10,0,10*ROW('Hygiene Data'!H161)),IF(AND(ISNUMBER(OFFSET('Hygiene Data'!$H$10,0,10*ROW('Hygiene Data'!H161))),EF167="No",ISNUMBER(OFFSET('Hygiene Data'!$H$10,0,10*ROW('Hygiene Data'!H161)))),CONCATENATE("[",ROUND(OFFSET('Hygiene Data'!$H$10,0,10*ROW('Hygiene Data'!H161)),0),"]"),IF(AND(ISNUMBER(OFFSET('Hygiene Data'!$H$10,0,10*ROW('Hygiene Data'!H161))),EF167="",ISNUMBER(OFFSET('Hygiene Data'!$H$10,0,10*ROW('Hygiene Data'!H161)))),OFFSET('Hygiene Data'!$H$10,0,10*ROW('Hygiene Data'!H161)),NA())))</f>
        <v>#N/A</v>
      </c>
      <c r="BS167" s="36" t="str">
        <f ca="true">+IF(OFFSET('Water Data'!$C$28,0,10*ROW('Water Data'!C161))="","",OFFSET('Water Data'!$C$28,0,10*ROW('Water Data'!C161)))</f>
        <v/>
      </c>
      <c r="BT167" s="36" t="str">
        <f ca="true">+IF(OFFSET('Water Data'!$C$29,0,10*ROW('Water Data'!C161))="","",OFFSET('Water Data'!$C$29,0,10*ROW('Water Data'!C161)))</f>
        <v/>
      </c>
      <c r="BU167" s="36" t="str">
        <f ca="true">+IF(OFFSET('Water Data'!$C$30,0,10*ROW('Water Data'!C161))="","",OFFSET('Water Data'!$C$30,0,10*ROW('Water Data'!C161)))</f>
        <v/>
      </c>
      <c r="BV167" s="36" t="str">
        <f ca="true">+IF(OFFSET('Water Data'!$D$28,0,10*ROW('Water Data'!D161))="","",OFFSET('Water Data'!$D$28,0,10*ROW('Water Data'!D161)))</f>
        <v/>
      </c>
      <c r="BW167" s="36" t="str">
        <f ca="true">+IF(OFFSET('Water Data'!$D$29,0,10*ROW('Water Data'!D161))="","",OFFSET('Water Data'!$D$29,0,10*ROW('Water Data'!D161)))</f>
        <v/>
      </c>
      <c r="BX167" s="36" t="str">
        <f ca="true">+IF(OFFSET('Water Data'!$D$30,0,10*ROW('Water Data'!D161))="","",OFFSET('Water Data'!$D$30,0,10*ROW('Water Data'!D161)))</f>
        <v/>
      </c>
      <c r="BY167" s="36" t="str">
        <f ca="true">+IF(OFFSET('Water Data'!$E$28,0,10*ROW('Water Data'!E161))="","",OFFSET('Water Data'!$E$28,0,10*ROW('Water Data'!E161)))</f>
        <v/>
      </c>
      <c r="BZ167" s="36" t="str">
        <f ca="true">+IF(OFFSET('Water Data'!$E$29,0,10*ROW('Water Data'!E161))="","",OFFSET('Water Data'!$E$29,0,10*ROW('Water Data'!E161)))</f>
        <v/>
      </c>
      <c r="CA167" s="36" t="str">
        <f ca="true">+IF(OFFSET('Water Data'!$E$30,0,10*ROW('Water Data'!E161))="","",OFFSET('Water Data'!$E$30,0,10*ROW('Water Data'!E161)))</f>
        <v/>
      </c>
      <c r="CB167" s="36" t="str">
        <f ca="true">+IF(OFFSET('Water Data'!$F$28,0,10*ROW('Water Data'!F161))="","",OFFSET('Water Data'!$F$28,0,10*ROW('Water Data'!F161)))</f>
        <v/>
      </c>
      <c r="CC167" s="36" t="str">
        <f ca="true">+IF(OFFSET('Water Data'!$F$29,0,10*ROW('Water Data'!F161))="","",OFFSET('Water Data'!$F$29,0,10*ROW('Water Data'!F161)))</f>
        <v/>
      </c>
      <c r="CD167" s="36" t="str">
        <f ca="true">+IF(OFFSET('Water Data'!$F$30,0,10*ROW('Water Data'!F161))="","",OFFSET('Water Data'!$F$30,0,10*ROW('Water Data'!F161)))</f>
        <v/>
      </c>
      <c r="CE167" s="36" t="str">
        <f ca="true">+IF(OFFSET('Water Data'!$G$28,0,10*ROW('Water Data'!G161))="","",OFFSET('Water Data'!$G$28,0,10*ROW('Water Data'!G161)))</f>
        <v/>
      </c>
      <c r="CF167" s="36" t="str">
        <f ca="true">+IF(OFFSET('Water Data'!$G$29,0,10*ROW('Water Data'!G161))="","",OFFSET('Water Data'!$G$29,0,10*ROW('Water Data'!G161)))</f>
        <v/>
      </c>
      <c r="CG167" s="36" t="str">
        <f ca="true">+IF(OFFSET('Water Data'!$G$30,0,10*ROW('Water Data'!G161))="","",OFFSET('Water Data'!$G$30,0,10*ROW('Water Data'!G161)))</f>
        <v/>
      </c>
      <c r="CH167" s="36" t="str">
        <f ca="true">+IF(OFFSET('Water Data'!$H$28,0,10*ROW('Water Data'!H161))="","",OFFSET('Water Data'!$H$28,0,10*ROW('Water Data'!H161)))</f>
        <v/>
      </c>
      <c r="CI167" s="36" t="str">
        <f ca="true">+IF(OFFSET('Water Data'!$H$29,0,10*ROW('Water Data'!H161))="","",OFFSET('Water Data'!$H$29,0,10*ROW('Water Data'!H161)))</f>
        <v/>
      </c>
      <c r="CJ167" s="36" t="str">
        <f ca="true">+IF(OFFSET('Water Data'!$H$30,0,10*ROW('Water Data'!H161))="","",OFFSET('Water Data'!$H$30,0,10*ROW('Water Data'!H161)))</f>
        <v/>
      </c>
      <c r="CK167" s="36" t="str">
        <f ca="true">+IF(OFFSET('Sanitation Data'!$C$29,0,10*ROW('Sanitation Data'!C161))="","",OFFSET('Sanitation Data'!$C$29,0,10*ROW('Sanitation Data'!C161)))</f>
        <v/>
      </c>
      <c r="CL167" s="36" t="str">
        <f ca="true">+IF(OFFSET('Sanitation Data'!$C$30,0,10*ROW('Sanitation Data'!C161))="","",OFFSET('Sanitation Data'!$C$30,0,10*ROW('Sanitation Data'!C161)))</f>
        <v/>
      </c>
      <c r="CM167" s="36" t="str">
        <f ca="true">+IF(OFFSET('Sanitation Data'!$C$31,0,10*ROW('Sanitation Data'!C161))="","",OFFSET('Sanitation Data'!$C$31,0,10*ROW('Sanitation Data'!C161)))</f>
        <v/>
      </c>
      <c r="CN167" s="36" t="str">
        <f ca="true">+IF(OFFSET('Sanitation Data'!$C$32,0,10*ROW('Sanitation Data'!C161))="","",OFFSET('Sanitation Data'!$C$32,0,10*ROW('Sanitation Data'!C161)))</f>
        <v/>
      </c>
      <c r="CO167" s="36" t="str">
        <f ca="true">+IF(OFFSET('Sanitation Data'!$C$33,0,10*ROW('Sanitation Data'!C161))="","",OFFSET('Sanitation Data'!$C$33,0,10*ROW('Sanitation Data'!C161)))</f>
        <v/>
      </c>
      <c r="CP167" s="36" t="str">
        <f ca="true">+IF(OFFSET('Sanitation Data'!$D$29,0,10*ROW('Sanitation Data'!D161))="","",OFFSET('Sanitation Data'!$D$29,0,10*ROW('Sanitation Data'!D161)))</f>
        <v/>
      </c>
      <c r="CQ167" s="36" t="str">
        <f ca="true">+IF(OFFSET('Sanitation Data'!$D$30,0,10*ROW('Sanitation Data'!D161))="","",OFFSET('Sanitation Data'!$D$30,0,10*ROW('Sanitation Data'!D161)))</f>
        <v/>
      </c>
      <c r="CR167" s="36" t="str">
        <f ca="true">+IF(OFFSET('Sanitation Data'!$D$31,0,10*ROW('Sanitation Data'!D161))="","",OFFSET('Sanitation Data'!$D$31,0,10*ROW('Sanitation Data'!D161)))</f>
        <v/>
      </c>
      <c r="CS167" s="36" t="str">
        <f ca="true">+IF(OFFSET('Sanitation Data'!$D$32,0,10*ROW('Sanitation Data'!D161))="","",OFFSET('Sanitation Data'!$D$32,0,10*ROW('Sanitation Data'!D161)))</f>
        <v/>
      </c>
      <c r="CT167" s="36" t="str">
        <f ca="true">+IF(OFFSET('Sanitation Data'!$D$33,0,10*ROW('Sanitation Data'!D161))="","",OFFSET('Sanitation Data'!$D$33,0,10*ROW('Sanitation Data'!D161)))</f>
        <v/>
      </c>
      <c r="CU167" s="36" t="str">
        <f ca="true">+IF(OFFSET('Sanitation Data'!$E$29,0,10*ROW('Sanitation Data'!E161))="","",OFFSET('Sanitation Data'!$E$29,0,10*ROW('Sanitation Data'!E161)))</f>
        <v/>
      </c>
      <c r="CV167" s="36" t="str">
        <f ca="true">+IF(OFFSET('Sanitation Data'!$E$30,0,10*ROW('Sanitation Data'!E161))="","",OFFSET('Sanitation Data'!$E$30,0,10*ROW('Sanitation Data'!E161)))</f>
        <v/>
      </c>
      <c r="CW167" s="36" t="str">
        <f ca="true">+IF(OFFSET('Sanitation Data'!$E$31,0,10*ROW('Sanitation Data'!E161))="","",OFFSET('Sanitation Data'!$E$31,0,10*ROW('Sanitation Data'!E161)))</f>
        <v/>
      </c>
      <c r="CX167" s="36" t="str">
        <f ca="true">+IF(OFFSET('Sanitation Data'!$E$32,0,10*ROW('Sanitation Data'!E161))="","",OFFSET('Sanitation Data'!$E$32,0,10*ROW('Sanitation Data'!E161)))</f>
        <v/>
      </c>
      <c r="CY167" s="36" t="str">
        <f ca="true">+IF(OFFSET('Sanitation Data'!$E$33,0,10*ROW('Sanitation Data'!E161))="","",OFFSET('Sanitation Data'!$E$33,0,10*ROW('Sanitation Data'!E161)))</f>
        <v/>
      </c>
      <c r="CZ167" s="36" t="str">
        <f ca="true">+IF(OFFSET('Sanitation Data'!$F$29,0,10*ROW('Sanitation Data'!F161))="","",OFFSET('Sanitation Data'!$F$29,0,10*ROW('Sanitation Data'!F161)))</f>
        <v/>
      </c>
      <c r="DA167" s="36" t="str">
        <f ca="true">+IF(OFFSET('Sanitation Data'!$F$30,0,10*ROW('Sanitation Data'!F161))="","",OFFSET('Sanitation Data'!$F$30,0,10*ROW('Sanitation Data'!F161)))</f>
        <v/>
      </c>
      <c r="DB167" s="36" t="str">
        <f ca="true">+IF(OFFSET('Sanitation Data'!$F$31,0,10*ROW('Sanitation Data'!F161))="","",OFFSET('Sanitation Data'!$F$31,0,10*ROW('Sanitation Data'!F161)))</f>
        <v/>
      </c>
      <c r="DC167" s="36" t="str">
        <f ca="true">+IF(OFFSET('Sanitation Data'!$F$32,0,10*ROW('Sanitation Data'!F161))="","",OFFSET('Sanitation Data'!$F$32,0,10*ROW('Sanitation Data'!F161)))</f>
        <v/>
      </c>
      <c r="DD167" s="36" t="str">
        <f ca="true">+IF(OFFSET('Sanitation Data'!$F$33,0,10*ROW('Sanitation Data'!F161))="","",OFFSET('Sanitation Data'!$F$33,0,10*ROW('Sanitation Data'!F161)))</f>
        <v/>
      </c>
      <c r="DE167" s="36" t="str">
        <f ca="true">+IF(OFFSET('Sanitation Data'!$G$29,0,10*ROW('Sanitation Data'!G161))="","",OFFSET('Sanitation Data'!$G$29,0,10*ROW('Sanitation Data'!G161)))</f>
        <v/>
      </c>
      <c r="DF167" s="36" t="str">
        <f ca="true">+IF(OFFSET('Sanitation Data'!$G$30,0,10*ROW('Sanitation Data'!G161))="","",OFFSET('Sanitation Data'!$G$30,0,10*ROW('Sanitation Data'!G161)))</f>
        <v/>
      </c>
      <c r="DG167" s="36" t="str">
        <f ca="true">+IF(OFFSET('Sanitation Data'!$G$31,0,10*ROW('Sanitation Data'!G161))="","",OFFSET('Sanitation Data'!$G$31,0,10*ROW('Sanitation Data'!G161)))</f>
        <v/>
      </c>
      <c r="DH167" s="36" t="str">
        <f ca="true">+IF(OFFSET('Sanitation Data'!$G$32,0,10*ROW('Sanitation Data'!G161))="","",OFFSET('Sanitation Data'!$G$32,0,10*ROW('Sanitation Data'!G161)))</f>
        <v/>
      </c>
      <c r="DI167" s="36" t="str">
        <f ca="true">+IF(OFFSET('Sanitation Data'!$G$33,0,10*ROW('Sanitation Data'!G161))="","",OFFSET('Sanitation Data'!$G$33,0,10*ROW('Sanitation Data'!G161)))</f>
        <v/>
      </c>
      <c r="DJ167" s="36" t="str">
        <f ca="true">+IF(OFFSET('Sanitation Data'!$H$29,0,10*ROW('Sanitation Data'!H161))="","",OFFSET('Sanitation Data'!$H$29,0,10*ROW('Sanitation Data'!H161)))</f>
        <v/>
      </c>
      <c r="DK167" s="36" t="str">
        <f ca="true">+IF(OFFSET('Sanitation Data'!$H$30,0,10*ROW('Sanitation Data'!H161))="","",OFFSET('Sanitation Data'!$H$30,0,10*ROW('Sanitation Data'!H161)))</f>
        <v/>
      </c>
      <c r="DL167" s="36" t="str">
        <f ca="true">+IF(OFFSET('Sanitation Data'!$H$31,0,10*ROW('Sanitation Data'!H161))="","",OFFSET('Sanitation Data'!$H$31,0,10*ROW('Sanitation Data'!H161)))</f>
        <v/>
      </c>
      <c r="DM167" s="36" t="str">
        <f ca="true">+IF(OFFSET('Sanitation Data'!$H$32,0,10*ROW('Sanitation Data'!H161))="","",OFFSET('Sanitation Data'!$H$32,0,10*ROW('Sanitation Data'!H161)))</f>
        <v/>
      </c>
      <c r="DN167" s="36" t="str">
        <f ca="true">+IF(OFFSET('Sanitation Data'!$H$33,0,10*ROW('Sanitation Data'!H161))="","",OFFSET('Sanitation Data'!$H$33,0,10*ROW('Sanitation Data'!H161)))</f>
        <v/>
      </c>
      <c r="DO167" s="36" t="str">
        <f ca="true">+IF(OFFSET('Hygiene Data'!$C$12,0,10*ROW('Hygiene Data'!C161))="","",OFFSET('Hygiene Data'!$C$12,0,10*ROW('Hygiene Data'!C161)))</f>
        <v/>
      </c>
      <c r="DP167" s="36" t="str">
        <f ca="true">+IF(OFFSET('Hygiene Data'!$C$13,0,10*ROW('Hygiene Data'!C161))="","",OFFSET('Hygiene Data'!$C$13,0,10*ROW('Hygiene Data'!C161)))</f>
        <v/>
      </c>
      <c r="DQ167" s="36" t="str">
        <f ca="true">+IF(OFFSET('Hygiene Data'!$C$14,0,10*ROW('Hygiene Data'!C161))="","",OFFSET('Hygiene Data'!$C$14,0,10*ROW('Hygiene Data'!C161)))</f>
        <v/>
      </c>
      <c r="DR167" s="36" t="str">
        <f ca="true">+IF(OFFSET('Hygiene Data'!$D$12,0,10*ROW('Hygiene Data'!D161))="","",OFFSET('Hygiene Data'!$D$12,0,10*ROW('Hygiene Data'!D161)))</f>
        <v/>
      </c>
      <c r="DS167" s="36" t="str">
        <f ca="true">+IF(OFFSET('Hygiene Data'!$D$13,0,10*ROW('Hygiene Data'!D161))="","",OFFSET('Hygiene Data'!$D$13,0,10*ROW('Hygiene Data'!D161)))</f>
        <v/>
      </c>
      <c r="DT167" s="36" t="str">
        <f ca="true">+IF(OFFSET('Hygiene Data'!$D$14,0,10*ROW('Hygiene Data'!D161))="","",OFFSET('Hygiene Data'!$D$14,0,10*ROW('Hygiene Data'!D161)))</f>
        <v/>
      </c>
      <c r="DU167" s="36" t="str">
        <f ca="true">+IF(OFFSET('Hygiene Data'!$E$12,0,10*ROW('Hygiene Data'!E161))="","",OFFSET('Hygiene Data'!$E$12,0,10*ROW('Hygiene Data'!E161)))</f>
        <v/>
      </c>
      <c r="DV167" s="36" t="str">
        <f ca="true">+IF(OFFSET('Hygiene Data'!$E$13,0,10*ROW('Hygiene Data'!E161))="","",OFFSET('Hygiene Data'!$E$13,0,10*ROW('Hygiene Data'!E161)))</f>
        <v/>
      </c>
      <c r="DW167" s="36" t="str">
        <f ca="true">+IF(OFFSET('Hygiene Data'!$E$14,0,10*ROW('Hygiene Data'!E161))="","",OFFSET('Hygiene Data'!$E$14,0,10*ROW('Hygiene Data'!E161)))</f>
        <v/>
      </c>
      <c r="DX167" s="36" t="str">
        <f ca="true">+IF(OFFSET('Hygiene Data'!$F$12,0,10*ROW('Hygiene Data'!F161))="","",OFFSET('Hygiene Data'!$F$12,0,10*ROW('Hygiene Data'!F161)))</f>
        <v/>
      </c>
      <c r="DY167" s="36" t="str">
        <f ca="true">+IF(OFFSET('Hygiene Data'!$F$13,0,10*ROW('Hygiene Data'!F161))="","",OFFSET('Hygiene Data'!$F$13,0,10*ROW('Hygiene Data'!F161)))</f>
        <v/>
      </c>
      <c r="DZ167" s="36" t="str">
        <f ca="true">+IF(OFFSET('Hygiene Data'!$F$14,0,10*ROW('Hygiene Data'!F161))="","",OFFSET('Hygiene Data'!$F$14,0,10*ROW('Hygiene Data'!F161)))</f>
        <v/>
      </c>
      <c r="EA167" s="36" t="str">
        <f ca="true">+IF(OFFSET('Hygiene Data'!$G$12,0,10*ROW('Hygiene Data'!G161))="","",OFFSET('Hygiene Data'!$G$12,0,10*ROW('Hygiene Data'!G161)))</f>
        <v/>
      </c>
      <c r="EB167" s="36" t="str">
        <f ca="true">+IF(OFFSET('Hygiene Data'!$G$13,0,10*ROW('Hygiene Data'!G161))="","",OFFSET('Hygiene Data'!$G$13,0,10*ROW('Hygiene Data'!G161)))</f>
        <v/>
      </c>
      <c r="EC167" s="36" t="str">
        <f ca="true">+IF(OFFSET('Hygiene Data'!$G$14,0,10*ROW('Hygiene Data'!G161))="","",OFFSET('Hygiene Data'!$G$14,0,10*ROW('Hygiene Data'!G161)))</f>
        <v/>
      </c>
      <c r="ED167" s="36" t="str">
        <f ca="true">+IF(OFFSET('Hygiene Data'!$H$12,0,10*ROW('Hygiene Data'!H161))="","",OFFSET('Hygiene Data'!$H$12,0,10*ROW('Hygiene Data'!H161)))</f>
        <v/>
      </c>
      <c r="EE167" s="36" t="str">
        <f ca="true">+IF(OFFSET('Hygiene Data'!$H$13,0,10*ROW('Hygiene Data'!H161))="","",OFFSET('Hygiene Data'!$H$13,0,10*ROW('Hygiene Data'!H161)))</f>
        <v/>
      </c>
      <c r="EF167" s="36" t="str">
        <f ca="true">+IF(OFFSET('Hygiene Data'!$H$14,0,10*ROW('Hygiene Data'!H161))="","",OFFSET('Hygiene Data'!$H$14,0,10*ROW('Hygiene Data'!H161)))</f>
        <v/>
      </c>
    </row>
    <row r="168" x14ac:dyDescent="0.2">
      <c r="A168" s="59" t="str">
        <f ca="true">+IF(OFFSET('Water Data'!$B$1,0,10*ROW('Water Data'!B165))="","",OFFSET('Water Data'!$B$1,0,10*ROW('Water Data'!B165)))</f>
        <v/>
      </c>
      <c r="B168" s="59" t="str">
        <f ca="true">+IF(OFFSET('Water Data'!$A$3,0,10*ROW('Water Data'!A165))="","",OFFSET('Water Data'!$A$3,0,10*ROW('Water Data'!A165)))</f>
        <v/>
      </c>
      <c r="C168" s="59" t="str">
        <f ca="true">+IF(OFFSET('Water Data'!$C$3,0,10*ROW('Water Data'!C165))="","",OFFSET('Water Data'!$C$3,0,10*ROW('Water Data'!C165)))</f>
        <v/>
      </c>
      <c r="D168" s="252" t="e">
        <f ca="true">+IF(AND(ISNUMBER(OFFSET('Water Data'!$C$5,0,10*ROW('Water Data'!C162))),BS168="Yes"),100-OFFSET('Water Data'!$C$5,0,10*ROW('Water Data'!C162)),IF(AND(ISNUMBER(OFFSET('Water Data'!$C$5,0,10*ROW('Water Data'!C162))),BS168="No",ISNUMBER(OFFSET('Water Data'!$C$5,0,10*ROW('Water Data'!C162)))),CONCATENATE("[",ROUND(100-OFFSET('Water Data'!$C$5,0,10*ROW('Water Data'!C162)),0),"]"),IF(AND(ISNUMBER(OFFSET('Water Data'!$C$5,0,10*ROW('Water Data'!C162))),BS168="",ISNUMBER(OFFSET('Water Data'!$C$5,0,10*ROW('Water Data'!C162)))),100-OFFSET('Water Data'!$C$5,0,10*ROW('Water Data'!C162)),NA())))</f>
        <v>#N/A</v>
      </c>
      <c r="E168" s="252" t="e">
        <f ca="true">+IF(AND(ISNUMBER(OFFSET('Water Data'!$C$7,0,10*ROW('Water Data'!D162))),BT168="Yes"),OFFSET('Water Data'!$C$7,0,10*ROW('Water Data'!C162)),IF(AND(ISNUMBER(OFFSET('Water Data'!$C$7,0,10*ROW('Water Data'!C162))),BT168="No",ISNUMBER(OFFSET('Water Data'!$C$7,0,10*ROW('Water Data'!C162)))),CONCATENATE("[",ROUND(OFFSET('Water Data'!$C$7,0,10*ROW('Water Data'!C162)),0),"]"),IF(AND(ISNUMBER(OFFSET('Water Data'!$C$7,0,10*ROW('Water Data'!C162))),BT168="",ISNUMBER(OFFSET('Water Data'!$C$7,0,10*ROW('Water Data'!C162)))),OFFSET('Water Data'!$C$7,0,10*ROW('Water Data'!C162)),NA())))</f>
        <v>#N/A</v>
      </c>
      <c r="F168" s="252" t="e">
        <f ca="true">+IF(AND(ISNUMBER(OFFSET('Water Data'!$C$10,0,10*ROW('Water Data'!C162))),BU168="Yes"),OFFSET('Water Data'!$C$10,0,10*ROW('Water Data'!C162)),IF(AND(ISNUMBER(OFFSET('Water Data'!$C$10,0,10*ROW('Water Data'!C162))),BU168="No",ISNUMBER(OFFSET('Water Data'!$C$10,0,10*ROW('Water Data'!C162)))),CONCATENATE("[",ROUND(OFFSET('Water Data'!$C$10,0,10*ROW('Water Data'!C162)),0),"]"),IF(AND(ISNUMBER(OFFSET('Water Data'!$C$10,0,10*ROW('Water Data'!C162))),BU168="",ISNUMBER(OFFSET('Water Data'!$C$10,0,10*ROW('Water Data'!C162)))),OFFSET('Water Data'!$C$10,0,10*ROW('Water Data'!C162)),NA())))</f>
        <v>#N/A</v>
      </c>
      <c r="G168" s="252" t="e">
        <f ca="true">+IF(AND(ISNUMBER(OFFSET('Water Data'!$D$5,0,10*ROW('Water Data'!D162))),BV168="Yes"),100-OFFSET('Water Data'!$D$5,0,10*ROW('Water Data'!D162)),IF(AND(ISNUMBER(OFFSET('Water Data'!$D$5,0,10*ROW('Water Data'!D162))),BV168="No",ISNUMBER(OFFSET('Water Data'!$D$5,0,10*ROW('Water Data'!D162)))),CONCATENATE("[",ROUND(100-OFFSET('Water Data'!$D$5,0,10*ROW('Water Data'!D162)),0),"]"),IF(AND(ISNUMBER(OFFSET('Water Data'!$D$5,0,10*ROW('Water Data'!D162))),BV168="",ISNUMBER(OFFSET('Water Data'!$D$5,0,10*ROW('Water Data'!D162)))),100-OFFSET('Water Data'!$D$5,0,10*ROW('Water Data'!D162)),NA())))</f>
        <v>#N/A</v>
      </c>
      <c r="H168" s="252" t="e">
        <f ca="true">+IF(AND(ISNUMBER(OFFSET('Water Data'!$D$7,0,10*ROW('Water Data'!D162))),BW168="Yes"),OFFSET('Water Data'!$D$7,0,10*ROW('Water Data'!D162)),IF(AND(ISNUMBER(OFFSET('Water Data'!$D$7,0,10*ROW('Water Data'!D162))),BW168="No",ISNUMBER(OFFSET('Water Data'!$D$7,0,10*ROW('Water Data'!D162)))),CONCATENATE("[",ROUND(OFFSET('Water Data'!$C$7,0,10*ROW('Water Data'!D162)),0),"]"),IF(AND(ISNUMBER(OFFSET('Water Data'!$D$7,0,10*ROW('Water Data'!D162))),BW168="",ISNUMBER(OFFSET('Water Data'!$D$7,0,10*ROW('Water Data'!D162)))),OFFSET('Water Data'!$D$7,0,10*ROW('Water Data'!D162)),NA())))</f>
        <v>#N/A</v>
      </c>
      <c r="I168" s="252" t="e">
        <f ca="true">+IF(AND(ISNUMBER(OFFSET('Water Data'!$D$10,0,10*ROW('Water Data'!D162))),BX168="Yes"),OFFSET('Water Data'!$D$10,0,10*ROW('Water Data'!D162)),IF(AND(ISNUMBER(OFFSET('Water Data'!$D$10,0,10*ROW('Water Data'!D162))),BX168="No",ISNUMBER(OFFSET('Water Data'!$D$10,0,10*ROW('Water Data'!D162)))),CONCATENATE("[",ROUND(OFFSET('Water Data'!$D$10,0,10*ROW('Water Data'!D162)),0),"]"),IF(AND(ISNUMBER(OFFSET('Water Data'!$D$10,0,10*ROW('Water Data'!D162))),BX168="",ISNUMBER(OFFSET('Water Data'!$D$10,0,10*ROW('Water Data'!D162)))),OFFSET('Water Data'!$D$10,0,10*ROW('Water Data'!D162)),NA())))</f>
        <v>#N/A</v>
      </c>
      <c r="J168" s="252" t="e">
        <f ca="true">+IF(AND(ISNUMBER(OFFSET('Water Data'!$E$5,0,10*ROW('Water Data'!E162))),BY168="Yes"),100-OFFSET('Water Data'!$E$5,0,10*ROW('Water Data'!E162)),IF(AND(ISNUMBER(OFFSET('Water Data'!$E$5,0,10*ROW('Water Data'!E162))),BY168="No",ISNUMBER(OFFSET('Water Data'!$E$5,0,10*ROW('Water Data'!E162)))),CONCATENATE("[",ROUND(100-OFFSET('Water Data'!$E$5,0,10*ROW('Water Data'!E162)),0),"]"),IF(AND(ISNUMBER(OFFSET('Water Data'!$E$5,0,10*ROW('Water Data'!E162))),BY168="",ISNUMBER(OFFSET('Water Data'!$E$5,0,10*ROW('Water Data'!E162)))),100-OFFSET('Water Data'!$E$5,0,10*ROW('Water Data'!E162)),NA())))</f>
        <v>#N/A</v>
      </c>
      <c r="K168" s="252" t="e">
        <f ca="true">+IF(AND(ISNUMBER(OFFSET('Water Data'!$E$7,0,10*ROW('Water Data'!E162))),BZ168="Yes"),OFFSET('Water Data'!$E$7,0,10*ROW('Water Data'!E162)),IF(AND(ISNUMBER(OFFSET('Water Data'!$E$7,0,10*ROW('Water Data'!E162))),BZ168="No",ISNUMBER(OFFSET('Water Data'!$E$7,0,10*ROW('Water Data'!E162)))),CONCATENATE("[",ROUND(OFFSET('Water Data'!$E$7,0,10*ROW('Water Data'!E162)),0),"]"),IF(AND(ISNUMBER(OFFSET('Water Data'!$E$7,0,10*ROW('Water Data'!E162))),BZ168="",ISNUMBER(OFFSET('Water Data'!$E$7,0,10*ROW('Water Data'!E162)))),OFFSET('Water Data'!$E$7,0,10*ROW('Water Data'!E162)),NA())))</f>
        <v>#N/A</v>
      </c>
      <c r="L168" s="252" t="e">
        <f ca="true">+IF(AND(ISNUMBER(OFFSET('Water Data'!$E$10,0,10*ROW('Water Data'!E162))),CA168="Yes"),OFFSET('Water Data'!$E$10,0,10*ROW('Water Data'!E162)),IF(AND(ISNUMBER(OFFSET('Water Data'!$E$10,0,10*ROW('Water Data'!E162))),CA168="No",ISNUMBER(OFFSET('Water Data'!$E$10,0,10*ROW('Water Data'!E162)))),CONCATENATE("[",ROUND(OFFSET('Water Data'!$E$10,0,10*ROW('Water Data'!E162)),0),"]"),IF(AND(ISNUMBER(OFFSET('Water Data'!$E$10,0,10*ROW('Water Data'!E162))),CA168="",ISNUMBER(OFFSET('Water Data'!$E$10,0,10*ROW('Water Data'!E162)))),OFFSET('Water Data'!$E$10,0,10*ROW('Water Data'!E162)),NA())))</f>
        <v>#N/A</v>
      </c>
      <c r="M168" s="252" t="e">
        <f ca="true">+IF(AND(ISNUMBER(OFFSET('Water Data'!$F$5,0,10*ROW('Water Data'!F162))),CB168="Yes"),100-OFFSET('Water Data'!$F$5,0,10*ROW('Water Data'!F162)),IF(AND(ISNUMBER(OFFSET('Water Data'!$F$5,0,10*ROW('Water Data'!F162))),CB168="No",ISNUMBER(OFFSET('Water Data'!$F$5,0,10*ROW('Water Data'!F162)))),CONCATENATE("[",ROUND(100-OFFSET('Water Data'!$F$5,0,10*ROW('Water Data'!F162)),0),"]"),IF(AND(ISNUMBER(OFFSET('Water Data'!$F$5,0,10*ROW('Water Data'!F162))),CB168="",ISNUMBER(OFFSET('Water Data'!$F$5,0,10*ROW('Water Data'!F162)))),100-OFFSET('Water Data'!$F$5,0,10*ROW('Water Data'!F162)),NA())))</f>
        <v>#N/A</v>
      </c>
      <c r="N168" s="252" t="e">
        <f ca="true">+IF(AND(ISNUMBER(OFFSET('Water Data'!$F$7,0,10*ROW('Water Data'!F162))),CC168="Yes"),OFFSET('Water Data'!$F$7,0,10*ROW('Water Data'!F162)),IF(AND(ISNUMBER(OFFSET('Water Data'!$F$7,0,10*ROW('Water Data'!F162))),CC168="No",ISNUMBER(OFFSET('Water Data'!$F$7,0,10*ROW('Water Data'!F162)))),CONCATENATE("[",ROUND(OFFSET('Water Data'!$F$7,0,10*ROW('Water Data'!F162)),0),"]"),IF(AND(ISNUMBER(OFFSET('Water Data'!$F$7,0,10*ROW('Water Data'!F162))),CC168="",ISNUMBER(OFFSET('Water Data'!$F$7,0,10*ROW('Water Data'!F162)))),OFFSET('Water Data'!$F$7,0,10*ROW('Water Data'!F162)),NA())))</f>
        <v>#N/A</v>
      </c>
      <c r="O168" s="252" t="e">
        <f ca="true">+IF(AND(ISNUMBER(OFFSET('Water Data'!$F$10,0,10*ROW('Water Data'!F162))),CD168="Yes"),OFFSET('Water Data'!$F$10,0,10*ROW('Water Data'!F162)),IF(AND(ISNUMBER(OFFSET('Water Data'!$F$10,0,10*ROW('Water Data'!F162))),CD168="No",ISNUMBER(OFFSET('Water Data'!$F$10,0,10*ROW('Water Data'!F162)))),CONCATENATE("[",ROUND(OFFSET('Water Data'!$F$10,0,10*ROW('Water Data'!F162)),0),"]"),IF(AND(ISNUMBER(OFFSET('Water Data'!$F$10,0,10*ROW('Water Data'!F162))),CD168="",ISNUMBER(OFFSET('Water Data'!$F$10,0,10*ROW('Water Data'!F162)))),OFFSET('Water Data'!$F$10,0,10*ROW('Water Data'!F162)),NA())))</f>
        <v>#N/A</v>
      </c>
      <c r="P168" s="252" t="e">
        <f ca="true">+IF(AND(ISNUMBER(OFFSET('Water Data'!$G$5,0,10*ROW('Water Data'!G162))),CE168="Yes"),100-OFFSET('Water Data'!$G$5,0,10*ROW('Water Data'!G162)),IF(AND(ISNUMBER(OFFSET('Water Data'!$G$5,0,10*ROW('Water Data'!G162))),CE168="No",ISNUMBER(OFFSET('Water Data'!$G$5,0,10*ROW('Water Data'!G162)))),CONCATENATE("[",ROUND(100-OFFSET('Water Data'!$G$5,0,10*ROW('Water Data'!G162)),0),"]"),IF(AND(ISNUMBER(OFFSET('Water Data'!$G$5,0,10*ROW('Water Data'!G162))),CE168="",ISNUMBER(OFFSET('Water Data'!$G$5,0,10*ROW('Water Data'!G162)))),100-OFFSET('Water Data'!$G$5,0,10*ROW('Water Data'!G162)),NA())))</f>
        <v>#N/A</v>
      </c>
      <c r="Q168" s="252" t="e">
        <f ca="true">+IF(AND(ISNUMBER(OFFSET('Water Data'!$G$7,0,10*ROW('Water Data'!G162))),CF168="Yes"),OFFSET('Water Data'!$G$7,0,10*ROW('Water Data'!G162)),IF(AND(ISNUMBER(OFFSET('Water Data'!$G$7,0,10*ROW('Water Data'!G162))),CF168="No",ISNUMBER(OFFSET('Water Data'!$G$7,0,10*ROW('Water Data'!G162)))),CONCATENATE("[",ROUND(OFFSET('Water Data'!$G$7,0,10*ROW('Water Data'!G162)),0),"]"),IF(AND(ISNUMBER(OFFSET('Water Data'!$G$7,0,10*ROW('Water Data'!G162))),CF168="",ISNUMBER(OFFSET('Water Data'!$G$7,0,10*ROW('Water Data'!G162)))),OFFSET('Water Data'!$G$7,0,10*ROW('Water Data'!G162)),NA())))</f>
        <v>#N/A</v>
      </c>
      <c r="R168" s="252" t="e">
        <f ca="true">+IF(AND(ISNUMBER(OFFSET('Water Data'!$G$10,0,10*ROW('Water Data'!G162))),CG168="Yes"),OFFSET('Water Data'!$G$10,0,10*ROW('Water Data'!G162)),IF(AND(ISNUMBER(OFFSET('Water Data'!$G$10,0,10*ROW('Water Data'!G162))),CG168="No",ISNUMBER(OFFSET('Water Data'!$G$10,0,10*ROW('Water Data'!G162)))),CONCATENATE("[",ROUND(OFFSET('Water Data'!$G$10,0,10*ROW('Water Data'!G162)),0),"]"),IF(AND(ISNUMBER(OFFSET('Water Data'!$G$10,0,10*ROW('Water Data'!G162))),CG168="",ISNUMBER(OFFSET('Water Data'!$G$10,0,10*ROW('Water Data'!G162)))),OFFSET('Water Data'!$G$10,0,10*ROW('Water Data'!G162)),NA())))</f>
        <v>#N/A</v>
      </c>
      <c r="S168" s="252" t="e">
        <f ca="true">+IF(AND(ISNUMBER(OFFSET('Water Data'!$H$5,0,10*ROW('Water Data'!H162))),CH168="Yes"),100-OFFSET('Water Data'!$H$5,0,10*ROW('Water Data'!H162)),IF(AND(ISNUMBER(OFFSET('Water Data'!$H$5,0,10*ROW('Water Data'!H162))),CH168="No",ISNUMBER(OFFSET('Water Data'!$H$5,0,10*ROW('Water Data'!H162)))),CONCATENATE("[",ROUND(100-OFFSET('Water Data'!$H$5,0,10*ROW('Water Data'!H162)),0),"]"),IF(AND(ISNUMBER(OFFSET('Water Data'!$H$5,0,10*ROW('Water Data'!H162))),CH168="",ISNUMBER(OFFSET('Water Data'!$H$5,0,10*ROW('Water Data'!H162)))),100-OFFSET('Water Data'!$H$5,0,10*ROW('Water Data'!H162)),NA())))</f>
        <v>#N/A</v>
      </c>
      <c r="T168" s="252" t="e">
        <f ca="true">+IF(AND(ISNUMBER(OFFSET('Water Data'!$H$7,0,10*ROW('Water Data'!H162))),CI168="Yes"),OFFSET('Water Data'!$H$7,0,10*ROW('Water Data'!H162)),IF(AND(ISNUMBER(OFFSET('Water Data'!$H$7,0,10*ROW('Water Data'!H162))),CI168="No",ISNUMBER(OFFSET('Water Data'!$H$7,0,10*ROW('Water Data'!H162)))),CONCATENATE("[",ROUND(OFFSET('Water Data'!$H$7,0,10*ROW('Water Data'!H162)),0),"]"),IF(AND(ISNUMBER(OFFSET('Water Data'!$H$7,0,10*ROW('Water Data'!H162))),CI168="",ISNUMBER(OFFSET('Water Data'!$H$7,0,10*ROW('Water Data'!H162)))),OFFSET('Water Data'!$H$7,0,10*ROW('Water Data'!H162)),NA())))</f>
        <v>#N/A</v>
      </c>
      <c r="U168" s="252" t="e">
        <f ca="true">+IF(AND(ISNUMBER(OFFSET('Water Data'!$H$10,0,10*ROW('Water Data'!H162))),CJ168="Yes"),OFFSET('Water Data'!$H$10,0,10*ROW('Water Data'!H162)),IF(AND(ISNUMBER(OFFSET('Water Data'!$H$10,0,10*ROW('Water Data'!H162))),CJ168="No",ISNUMBER(OFFSET('Water Data'!$H$10,0,10*ROW('Water Data'!H162)))),CONCATENATE("[",ROUND(OFFSET('Water Data'!$H$10,0,10*ROW('Water Data'!H162)),0),"]"),IF(AND(ISNUMBER(OFFSET('Water Data'!$H$10,0,10*ROW('Water Data'!H162))),CJ168="",ISNUMBER(OFFSET('Water Data'!$H$10,0,10*ROW('Water Data'!H162)))),OFFSET('Water Data'!$H$10,0,10*ROW('Water Data'!H162)),NA())))</f>
        <v>#N/A</v>
      </c>
      <c r="V168" s="253" t="e">
        <f ca="true">+IF(AND(ISNUMBER(OFFSET('Sanitation Data'!$C$5,0,10*ROW('Sanitation Data'!C162))),CK168="Yes"),100-OFFSET('Sanitation Data'!$C$5,0,10*ROW('Sanitation Data'!C162)),IF(AND(ISNUMBER(OFFSET('Sanitation Data'!$C$5,0,10*ROW('Sanitation Data'!C162))),CK168="No",ISNUMBER(OFFSET('Sanitation Data'!$C$5,0,10*ROW('Sanitation Data'!C162)))),CONCATENATE("[",ROUND(100-OFFSET('Sanitation Data'!$C$5,0,10*ROW('Sanitation Data'!C162)),0),"]"),IF(AND(ISNUMBER(OFFSET('Sanitation Data'!$C$5,0,10*ROW('Sanitation Data'!C162))),CK168="",ISNUMBER(OFFSET('Sanitation Data'!$C$5,0,10*ROW('Sanitation Data'!C162)))),100-OFFSET('Sanitation Data'!$C$5,0,10*ROW('Sanitation Data'!C162)),NA())))</f>
        <v>#N/A</v>
      </c>
      <c r="W168" s="253" t="e">
        <f ca="true">+IF(AND(ISNUMBER(OFFSET('Sanitation Data'!$C$7,0,10*ROW('Sanitation Data'!C162))),CL168="Yes"),OFFSET('Sanitation Data'!$C$7,0,10*ROW('Sanitation Data'!C162)),IF(AND(ISNUMBER(OFFSET('Sanitation Data'!$C$7,0,10*ROW('Sanitation Data'!C162))),CL168="No",ISNUMBER(OFFSET('Sanitation Data'!$C$7,0,10*ROW('Sanitation Data'!C162)))),CONCATENATE("[",ROUND(OFFSET('Sanitation Data'!$C$7,0,10*ROW('Sanitation Data'!C162)),0),"]"),IF(AND(ISNUMBER(OFFSET('Sanitation Data'!$C$7,0,10*ROW('Sanitation Data'!C162))),CL168="",ISNUMBER(OFFSET('Sanitation Data'!$C$7,0,10*ROW('Sanitation Data'!C162)))),OFFSET('Sanitation Data'!$C$7,0,10*ROW('Sanitation Data'!C162)),NA())))</f>
        <v>#N/A</v>
      </c>
      <c r="X168" s="253" t="e">
        <f ca="true">+IF(AND(ISNUMBER(OFFSET('Sanitation Data'!$C$11,0,10*ROW('Sanitation Data'!C162))),CM168="Yes"),OFFSET('Sanitation Data'!$C$11,0,10*ROW('Sanitation Data'!C162)),IF(AND(ISNUMBER(OFFSET('Sanitation Data'!$C$11,0,10*ROW('Sanitation Data'!C162))),CM168="No",ISNUMBER(OFFSET('Sanitation Data'!$C$11,0,10*ROW('Sanitation Data'!C162)))),CONCATENATE("[",ROUND(OFFSET('Sanitation Data'!$C$11,0,10*ROW('Sanitation Data'!C162)),0),"]"),IF(AND(ISNUMBER(OFFSET('Sanitation Data'!$C$11,0,10*ROW('Sanitation Data'!C162))),CM168="",ISNUMBER(OFFSET('Sanitation Data'!$C$11,0,10*ROW('Sanitation Data'!C162)))),OFFSET('Sanitation Data'!$C$11,0,10*ROW('Sanitation Data'!C162)),NA())))</f>
        <v>#N/A</v>
      </c>
      <c r="Y168" s="253" t="e">
        <f ca="true">+IF(AND(ISNUMBER(OFFSET('Sanitation Data'!$C$12,0,10*ROW('Sanitation Data'!C162))),CN168="Yes"),OFFSET('Sanitation Data'!$C$12,0,10*ROW('Sanitation Data'!C162)),IF(AND(ISNUMBER(OFFSET('Sanitation Data'!$C$12,0,10*ROW('Sanitation Data'!C162))),CN168="No",ISNUMBER(OFFSET('Sanitation Data'!$C$12,0,10*ROW('Sanitation Data'!C162)))),CONCATENATE("[",ROUND(OFFSET('Sanitation Data'!$C$12,0,10*ROW('Sanitation Data'!C162)),0),"]"),IF(AND(ISNUMBER(OFFSET('Sanitation Data'!$C$12,0,10*ROW('Sanitation Data'!C162))),CN168="",ISNUMBER(OFFSET('Sanitation Data'!$C$12,0,10*ROW('Sanitation Data'!C162)))),OFFSET('Sanitation Data'!$C$12,0,10*ROW('Sanitation Data'!C162)),NA())))</f>
        <v>#N/A</v>
      </c>
      <c r="Z168" s="253" t="e">
        <f ca="true">+IF(AND(ISNUMBER(OFFSET('Sanitation Data'!$C$13,0,10*ROW('Sanitation Data'!C162))),CO168="Yes"),OFFSET('Sanitation Data'!$C$13,0,10*ROW('Sanitation Data'!C162)),IF(AND(ISNUMBER(OFFSET('Sanitation Data'!$C$13,0,10*ROW('Sanitation Data'!C162))),CO168="No",ISNUMBER(OFFSET('Sanitation Data'!$C$13,0,10*ROW('Sanitation Data'!C162)))),CONCATENATE("[",ROUND(OFFSET('Sanitation Data'!$C$13,0,10*ROW('Sanitation Data'!C162)),0),"]"),IF(AND(ISNUMBER(OFFSET('Sanitation Data'!$C$13,0,10*ROW('Sanitation Data'!C162))),CO168="",ISNUMBER(OFFSET('Sanitation Data'!$C$13,0,10*ROW('Sanitation Data'!C162)))),OFFSET('Sanitation Data'!$C$13,0,10*ROW('Sanitation Data'!C162)),NA())))</f>
        <v>#N/A</v>
      </c>
      <c r="AA168" s="253" t="e">
        <f ca="true">+IF(AND(ISNUMBER(OFFSET('Sanitation Data'!$D$5,0,10*ROW('Sanitation Data'!D162))),CP168="Yes"),100-OFFSET('Sanitation Data'!$D$5,0,10*ROW('Sanitation Data'!D162)),IF(AND(ISNUMBER(OFFSET('Sanitation Data'!$D$5,0,10*ROW('Sanitation Data'!D162))),CP168="No",ISNUMBER(OFFSET('Sanitation Data'!$D$5,0,10*ROW('Sanitation Data'!D162)))),CONCATENATE("[",ROUND(100-OFFSET('Sanitation Data'!$D$5,0,10*ROW('Sanitation Data'!D162)),0),"]"),IF(AND(ISNUMBER(OFFSET('Sanitation Data'!$D$5,0,10*ROW('Sanitation Data'!D162))),CP168="",ISNUMBER(OFFSET('Sanitation Data'!$D$5,0,10*ROW('Sanitation Data'!D162)))),100-OFFSET('Sanitation Data'!$D$5,0,10*ROW('Sanitation Data'!D162)),NA())))</f>
        <v>#N/A</v>
      </c>
      <c r="AB168" s="253" t="e">
        <f ca="true">+IF(AND(ISNUMBER(OFFSET('Sanitation Data'!$D$7,0,10*ROW('Sanitation Data'!D162))),CQ168="Yes"),OFFSET('Sanitation Data'!$D$7,0,10*ROW('Sanitation Data'!G162)),IF(AND(ISNUMBER(OFFSET('Sanitation Data'!$D$7,0,10*ROW('Sanitation Data'!D162))),CQ168="No",ISNUMBER(OFFSET('Sanitation Data'!$D$7,0,10*ROW('Sanitation Data'!D162)))),CONCATENATE("[",ROUND(OFFSET('Sanitation Data'!$D$7,0,10*ROW('Sanitation Data'!D162)),0),"]"),IF(AND(ISNUMBER(OFFSET('Sanitation Data'!$D$7,0,10*ROW('Sanitation Data'!D162))),CQ168="",ISNUMBER(OFFSET('Sanitation Data'!$D$7,0,10*ROW('Sanitation Data'!D162)))),OFFSET('Sanitation Data'!$D$7,0,10*ROW('Sanitation Data'!D162)),NA())))</f>
        <v>#N/A</v>
      </c>
      <c r="AC168" s="253" t="e">
        <f ca="true">+IF(AND(ISNUMBER(OFFSET('Sanitation Data'!$D$11,0,10*ROW('Sanitation Data'!D162))),CR168="Yes"),OFFSET('Sanitation Data'!$D$11,0,10*ROW('Sanitation Data'!D162)),IF(AND(ISNUMBER(OFFSET('Sanitation Data'!$D$11,0,10*ROW('Sanitation Data'!D162))),CR168="No",ISNUMBER(OFFSET('Sanitation Data'!$D$11,0,10*ROW('Sanitation Data'!D162)))),CONCATENATE("[",ROUND(OFFSET('Sanitation Data'!$D$11,0,10*ROW('Sanitation Data'!D162)),0),"]"),IF(AND(ISNUMBER(OFFSET('Sanitation Data'!$D$11,0,10*ROW('Sanitation Data'!D162))),CR168="",ISNUMBER(OFFSET('Sanitation Data'!$D$11,0,10*ROW('Sanitation Data'!D162)))),OFFSET('Sanitation Data'!$D$11,0,10*ROW('Sanitation Data'!D162)),NA())))</f>
        <v>#N/A</v>
      </c>
      <c r="AD168" s="253" t="e">
        <f ca="true">+IF(AND(ISNUMBER(OFFSET('Sanitation Data'!$D$12,0,10*ROW('Sanitation Data'!D162))),CS168="Yes"),OFFSET('Sanitation Data'!$D$12,0,10*ROW('Sanitation Data'!D162)),IF(AND(ISNUMBER(OFFSET('Sanitation Data'!$D$12,0,10*ROW('Sanitation Data'!D162))),CS168="No",ISNUMBER(OFFSET('Sanitation Data'!$D$12,0,10*ROW('Sanitation Data'!D162)))),CONCATENATE("[",ROUND(OFFSET('Sanitation Data'!$D$12,0,10*ROW('Sanitation Data'!D162)),0),"]"),IF(AND(ISNUMBER(OFFSET('Sanitation Data'!$D$12,0,10*ROW('Sanitation Data'!D162))),CS168="",ISNUMBER(OFFSET('Sanitation Data'!$D$12,0,10*ROW('Sanitation Data'!D162)))),OFFSET('Sanitation Data'!$D$12,0,10*ROW('Sanitation Data'!D162)),NA())))</f>
        <v>#N/A</v>
      </c>
      <c r="AE168" s="253" t="e">
        <f ca="true">+IF(AND(ISNUMBER(OFFSET('Sanitation Data'!$D$13,0,10*ROW('Sanitation Data'!D162))),CT168="Yes"),OFFSET('Sanitation Data'!$D$13,0,10*ROW('Sanitation Data'!D162)),IF(AND(ISNUMBER(OFFSET('Sanitation Data'!$D$13,0,10*ROW('Sanitation Data'!D162))),CT168="No",ISNUMBER(OFFSET('Sanitation Data'!$D$13,0,10*ROW('Sanitation Data'!D162)))),CONCATENATE("[",ROUND(OFFSET('Sanitation Data'!$D$13,0,10*ROW('Sanitation Data'!D162)),0),"]"),IF(AND(ISNUMBER(OFFSET('Sanitation Data'!$D$13,0,10*ROW('Sanitation Data'!D162))),CT168="",ISNUMBER(OFFSET('Sanitation Data'!$D$13,0,10*ROW('Sanitation Data'!D162)))),OFFSET('Sanitation Data'!$D$13,0,10*ROW('Sanitation Data'!D162)),NA())))</f>
        <v>#N/A</v>
      </c>
      <c r="AF168" s="253" t="e">
        <f ca="true">+IF(AND(ISNUMBER(OFFSET('Sanitation Data'!$E$5,0,10*ROW('Sanitation Data'!E162))),CU168="Yes"),100-OFFSET('Sanitation Data'!$E$5,0,10*ROW('Sanitation Data'!E162)),IF(AND(ISNUMBER(OFFSET('Sanitation Data'!$E$5,0,10*ROW('Sanitation Data'!E162))),CU168="No",ISNUMBER(OFFSET('Sanitation Data'!$E$5,0,10*ROW('Sanitation Data'!E162)))),CONCATENATE("[",ROUND(100-OFFSET('Sanitation Data'!$E$5,0,10*ROW('Sanitation Data'!E162)),0),"]"),IF(AND(ISNUMBER(OFFSET('Sanitation Data'!$E$5,0,10*ROW('Sanitation Data'!E162))),CU168="",ISNUMBER(OFFSET('Sanitation Data'!$E$5,0,10*ROW('Sanitation Data'!E162)))),100-OFFSET('Sanitation Data'!$E$5,0,10*ROW('Sanitation Data'!E162)),NA())))</f>
        <v>#N/A</v>
      </c>
      <c r="AG168" s="253" t="e">
        <f ca="true">+IF(AND(ISNUMBER(OFFSET('Sanitation Data'!$E$7,0,10*ROW('Sanitation Data'!E162))),CV168="Yes"),OFFSET('Sanitation Data'!$E$7,0,10*ROW('Sanitation Data'!E162)),IF(AND(ISNUMBER(OFFSET('Sanitation Data'!$E$7,0,10*ROW('Sanitation Data'!E162))),CV168="No",ISNUMBER(OFFSET('Sanitation Data'!$E$7,0,10*ROW('Sanitation Data'!E162)))),CONCATENATE("[",ROUND(OFFSET('Sanitation Data'!$E$7,0,10*ROW('Sanitation Data'!E162)),0),"]"),IF(AND(ISNUMBER(OFFSET('Sanitation Data'!$E$7,0,10*ROW('Sanitation Data'!E162))),CV168="",ISNUMBER(OFFSET('Sanitation Data'!$E$7,0,10*ROW('Sanitation Data'!E162)))),OFFSET('Sanitation Data'!$E$7,0,10*ROW('Sanitation Data'!E162)),NA())))</f>
        <v>#N/A</v>
      </c>
      <c r="AH168" s="253" t="e">
        <f ca="true">+IF(AND(ISNUMBER(OFFSET('Sanitation Data'!$E$11,0,10*ROW('Sanitation Data'!E162))),CW168="Yes"),OFFSET('Sanitation Data'!$E$11,0,10*ROW('Sanitation Data'!E162)),IF(AND(ISNUMBER(OFFSET('Sanitation Data'!$E$11,0,10*ROW('Sanitation Data'!E162))),CW168="No",ISNUMBER(OFFSET('Sanitation Data'!$E$11,0,10*ROW('Sanitation Data'!E162)))),CONCATENATE("[",ROUND(OFFSET('Sanitation Data'!$E$11,0,10*ROW('Sanitation Data'!E162)),0),"]"),IF(AND(ISNUMBER(OFFSET('Sanitation Data'!$E$11,0,10*ROW('Sanitation Data'!E162))),CW168="",ISNUMBER(OFFSET('Sanitation Data'!$E$11,0,10*ROW('Sanitation Data'!E162)))),OFFSET('Sanitation Data'!$E$11,0,10*ROW('Sanitation Data'!E162)),NA())))</f>
        <v>#N/A</v>
      </c>
      <c r="AI168" s="253" t="e">
        <f ca="true">+IF(AND(ISNUMBER(OFFSET('Sanitation Data'!$E$12,0,10*ROW('Sanitation Data'!E162))),CX168="Yes"),OFFSET('Sanitation Data'!$E$12,0,10*ROW('Sanitation Data'!E162)),IF(AND(ISNUMBER(OFFSET('Sanitation Data'!$E$12,0,10*ROW('Sanitation Data'!E162))),CX168="No",ISNUMBER(OFFSET('Sanitation Data'!$E$12,0,10*ROW('Sanitation Data'!E162)))),CONCATENATE("[",ROUND(OFFSET('Sanitation Data'!$E$12,0,10*ROW('Sanitation Data'!E162)),0),"]"),IF(AND(ISNUMBER(OFFSET('Sanitation Data'!$E$12,0,10*ROW('Sanitation Data'!E162))),CX168="",ISNUMBER(OFFSET('Sanitation Data'!$E$12,0,10*ROW('Sanitation Data'!E162)))),OFFSET('Sanitation Data'!$E$12,0,10*ROW('Sanitation Data'!E162)),NA())))</f>
        <v>#N/A</v>
      </c>
      <c r="AJ168" s="253" t="e">
        <f ca="true">+IF(AND(ISNUMBER(OFFSET('Sanitation Data'!$E$13,0,10*ROW('Sanitation Data'!E162))),CY168="Yes"),OFFSET('Sanitation Data'!$E$13,0,10*ROW('Sanitation Data'!E162)),IF(AND(ISNUMBER(OFFSET('Sanitation Data'!$E$13,0,10*ROW('Sanitation Data'!E162))),CY168="No",ISNUMBER(OFFSET('Sanitation Data'!$E$13,0,10*ROW('Sanitation Data'!E162)))),CONCATENATE("[",ROUND(OFFSET('Sanitation Data'!$E$13,0,10*ROW('Sanitation Data'!E162)),0),"]"),IF(AND(ISNUMBER(OFFSET('Sanitation Data'!$E$13,0,10*ROW('Sanitation Data'!E162))),CY168="",ISNUMBER(OFFSET('Sanitation Data'!$E$13,0,10*ROW('Sanitation Data'!E162)))),OFFSET('Sanitation Data'!$E$13,0,10*ROW('Sanitation Data'!E162)),NA())))</f>
        <v>#N/A</v>
      </c>
      <c r="AK168" s="253" t="e">
        <f ca="true">+IF(AND(ISNUMBER(OFFSET('Sanitation Data'!$F$5,0,10*ROW('Sanitation Data'!F162))),CZ168="Yes"),100-OFFSET('Sanitation Data'!$F$5,0,10*ROW('Sanitation Data'!F162)),IF(AND(ISNUMBER(OFFSET('Sanitation Data'!$F$5,0,10*ROW('Sanitation Data'!F162))),CZ168="No",ISNUMBER(OFFSET('Sanitation Data'!$F$5,0,10*ROW('Sanitation Data'!F162)))),CONCATENATE("[",ROUND(100-OFFSET('Sanitation Data'!$F$5,0,10*ROW('Sanitation Data'!F162)),0),"]"),IF(AND(ISNUMBER(OFFSET('Sanitation Data'!$F$5,0,10*ROW('Sanitation Data'!F162))),CZ168="",ISNUMBER(OFFSET('Sanitation Data'!$F$5,0,10*ROW('Sanitation Data'!F162)))),100-OFFSET('Sanitation Data'!$F$5,0,10*ROW('Sanitation Data'!F162)),NA())))</f>
        <v>#N/A</v>
      </c>
      <c r="AL168" s="253" t="e">
        <f ca="true">+IF(AND(ISNUMBER(OFFSET('Sanitation Data'!$F$7,0,10*ROW('Sanitation Data'!F162))),DA168="Yes"),OFFSET('Sanitation Data'!$F$7,0,10*ROW('Sanitation Data'!F162)),IF(AND(ISNUMBER(OFFSET('Sanitation Data'!$F$7,0,10*ROW('Sanitation Data'!F162))),DA168="No",ISNUMBER(OFFSET('Sanitation Data'!$F$7,0,10*ROW('Sanitation Data'!F162)))),CONCATENATE("[",ROUND(OFFSET('Sanitation Data'!$F$7,0,10*ROW('Sanitation Data'!F162)),0),"]"),IF(AND(ISNUMBER(OFFSET('Sanitation Data'!$F$7,0,10*ROW('Sanitation Data'!F162))),DA168="",ISNUMBER(OFFSET('Sanitation Data'!$F$7,0,10*ROW('Sanitation Data'!F162)))),OFFSET('Sanitation Data'!$F$7,0,10*ROW('Sanitation Data'!F162)),NA())))</f>
        <v>#N/A</v>
      </c>
      <c r="AM168" s="253" t="e">
        <f ca="true">+IF(AND(ISNUMBER(OFFSET('Sanitation Data'!$F$11,0,10*ROW('Sanitation Data'!F162))),DB168="Yes"),OFFSET('Sanitation Data'!$F$11,0,10*ROW('Sanitation Data'!F162)),IF(AND(ISNUMBER(OFFSET('Sanitation Data'!$F$11,0,10*ROW('Sanitation Data'!F162))),DB168="No",ISNUMBER(OFFSET('Sanitation Data'!$F$11,0,10*ROW('Sanitation Data'!F162)))),CONCATENATE("[",ROUND(OFFSET('Sanitation Data'!$F$11,0,10*ROW('Sanitation Data'!F162)),0),"]"),IF(AND(ISNUMBER(OFFSET('Sanitation Data'!$F$11,0,10*ROW('Sanitation Data'!F162))),DB168="",ISNUMBER(OFFSET('Sanitation Data'!$F$11,0,10*ROW('Sanitation Data'!F162)))),OFFSET('Sanitation Data'!$F$11,0,10*ROW('Sanitation Data'!F162)),NA())))</f>
        <v>#N/A</v>
      </c>
      <c r="AN168" s="253" t="e">
        <f ca="true">+IF(AND(ISNUMBER(OFFSET('Sanitation Data'!$F$12,0,10*ROW('Sanitation Data'!F162))),DC168="Yes"),OFFSET('Sanitation Data'!$F$12,0,10*ROW('Sanitation Data'!F162)),IF(AND(ISNUMBER(OFFSET('Sanitation Data'!$F$12,0,10*ROW('Sanitation Data'!F162))),DC168="No",ISNUMBER(OFFSET('Sanitation Data'!$F$12,0,10*ROW('Sanitation Data'!F162)))),CONCATENATE("[",ROUND(OFFSET('Sanitation Data'!$F$12,0,10*ROW('Sanitation Data'!F162)),0),"]"),IF(AND(ISNUMBER(OFFSET('Sanitation Data'!$F$12,0,10*ROW('Sanitation Data'!F162))),DC168="",ISNUMBER(OFFSET('Sanitation Data'!$F$12,0,10*ROW('Sanitation Data'!F162)))),OFFSET('Sanitation Data'!$F$12,0,10*ROW('Sanitation Data'!F162)),NA())))</f>
        <v>#N/A</v>
      </c>
      <c r="AO168" s="253" t="e">
        <f ca="true">+IF(AND(ISNUMBER(OFFSET('Sanitation Data'!$F$13,0,10*ROW('Sanitation Data'!F162))),DD168="Yes"),OFFSET('Sanitation Data'!$F$13,0,10*ROW('Sanitation Data'!F162)),IF(AND(ISNUMBER(OFFSET('Sanitation Data'!$F$13,0,10*ROW('Sanitation Data'!F162))),DD168="No",ISNUMBER(OFFSET('Sanitation Data'!$F$13,0,10*ROW('Sanitation Data'!F162)))),CONCATENATE("[",ROUND(OFFSET('Sanitation Data'!$F$13,0,10*ROW('Sanitation Data'!F162)),0),"]"),IF(AND(ISNUMBER(OFFSET('Sanitation Data'!$F$13,0,10*ROW('Sanitation Data'!F162))),DD168="",ISNUMBER(OFFSET('Sanitation Data'!$F$13,0,10*ROW('Sanitation Data'!F162)))),OFFSET('Sanitation Data'!$F$13,0,10*ROW('Sanitation Data'!F162)),NA())))</f>
        <v>#N/A</v>
      </c>
      <c r="AP168" s="253" t="e">
        <f ca="true">+IF(AND(ISNUMBER(OFFSET('Sanitation Data'!$G$5,0,10*ROW('Sanitation Data'!G162))),DE168="Yes"),100-OFFSET('Sanitation Data'!$G$5,0,10*ROW('Sanitation Data'!G162)),IF(AND(ISNUMBER(OFFSET('Sanitation Data'!$G$5,0,10*ROW('Sanitation Data'!G162))),DE168="No",ISNUMBER(OFFSET('Sanitation Data'!$G$5,0,10*ROW('Sanitation Data'!G162)))),CONCATENATE("[",ROUND(100-OFFSET('Sanitation Data'!$G$5,0,10*ROW('Sanitation Data'!G162)),0),"]"),IF(AND(ISNUMBER(OFFSET('Sanitation Data'!$G$5,0,10*ROW('Sanitation Data'!G162))),DE168="",ISNUMBER(OFFSET('Sanitation Data'!$G$5,0,10*ROW('Sanitation Data'!G162)))),100-OFFSET('Sanitation Data'!$G$5,0,10*ROW('Sanitation Data'!G162)),NA())))</f>
        <v>#N/A</v>
      </c>
      <c r="AQ168" s="253" t="e">
        <f ca="true">+IF(AND(ISNUMBER(OFFSET('Sanitation Data'!$G$7,0,10*ROW('Sanitation Data'!G162))),DF168="Yes"),OFFSET('Sanitation Data'!$G$7,0,10*ROW('Sanitation Data'!G162)),IF(AND(ISNUMBER(OFFSET('Sanitation Data'!$G$7,0,10*ROW('Sanitation Data'!G162))),DF168="No",ISNUMBER(OFFSET('Sanitation Data'!$G$7,0,10*ROW('Sanitation Data'!G162)))),CONCATENATE("[",ROUND(OFFSET('Sanitation Data'!$G$7,0,10*ROW('Sanitation Data'!G162)),0),"]"),IF(AND(ISNUMBER(OFFSET('Sanitation Data'!$G$7,0,10*ROW('Sanitation Data'!G162))),DF168="",ISNUMBER(OFFSET('Sanitation Data'!$G$7,0,10*ROW('Sanitation Data'!G162)))),OFFSET('Sanitation Data'!$G$7,0,10*ROW('Sanitation Data'!G162)),NA())))</f>
        <v>#N/A</v>
      </c>
      <c r="AR168" s="253" t="e">
        <f ca="true">+IF(AND(ISNUMBER(OFFSET('Sanitation Data'!$G$11,0,10*ROW('Sanitation Data'!G162))),DG168="Yes"),OFFSET('Sanitation Data'!$G$11,0,10*ROW('Sanitation Data'!G162)),IF(AND(ISNUMBER(OFFSET('Sanitation Data'!$G$11,0,10*ROW('Sanitation Data'!G162))),DG168="No",ISNUMBER(OFFSET('Sanitation Data'!$G$11,0,10*ROW('Sanitation Data'!G162)))),CONCATENATE("[",ROUND(OFFSET('Sanitation Data'!$G$11,0,10*ROW('Sanitation Data'!G162)),0),"]"),IF(AND(ISNUMBER(OFFSET('Sanitation Data'!$G$11,0,10*ROW('Sanitation Data'!G162))),DG168="",ISNUMBER(OFFSET('Sanitation Data'!$G$11,0,10*ROW('Sanitation Data'!G162)))),OFFSET('Sanitation Data'!$G$11,0,10*ROW('Sanitation Data'!G162)),NA())))</f>
        <v>#N/A</v>
      </c>
      <c r="AS168" s="253" t="e">
        <f ca="true">+IF(AND(ISNUMBER(OFFSET('Sanitation Data'!$G$12,0,10*ROW('Sanitation Data'!G162))),DH168="Yes"),OFFSET('Sanitation Data'!$G$12,0,10*ROW('Sanitation Data'!G162)),IF(AND(ISNUMBER(OFFSET('Sanitation Data'!$G$12,0,10*ROW('Sanitation Data'!G162))),DH168="No",ISNUMBER(OFFSET('Sanitation Data'!$G$12,0,10*ROW('Sanitation Data'!G162)))),CONCATENATE("[",ROUND(OFFSET('Sanitation Data'!$G$12,0,10*ROW('Sanitation Data'!G162)),0),"]"),IF(AND(ISNUMBER(OFFSET('Sanitation Data'!$G$12,0,10*ROW('Sanitation Data'!G162))),DH168="",ISNUMBER(OFFSET('Sanitation Data'!$G$12,0,10*ROW('Sanitation Data'!G162)))),OFFSET('Sanitation Data'!$G$12,0,10*ROW('Sanitation Data'!G162)),NA())))</f>
        <v>#N/A</v>
      </c>
      <c r="AT168" s="253" t="e">
        <f ca="true">+IF(AND(ISNUMBER(OFFSET('Sanitation Data'!$G$13,0,10*ROW('Sanitation Data'!G162))),DI168="Yes"),OFFSET('Sanitation Data'!$G$13,0,10*ROW('Sanitation Data'!G162)),IF(AND(ISNUMBER(OFFSET('Sanitation Data'!$G$13,0,10*ROW('Sanitation Data'!G162))),DI168="No",ISNUMBER(OFFSET('Sanitation Data'!$G$13,0,10*ROW('Sanitation Data'!G162)))),CONCATENATE("[",ROUND(OFFSET('Sanitation Data'!$G$13,0,10*ROW('Sanitation Data'!G162)),0),"]"),IF(AND(ISNUMBER(OFFSET('Sanitation Data'!$G$13,0,10*ROW('Sanitation Data'!G162))),DI168="",ISNUMBER(OFFSET('Sanitation Data'!$G$13,0,10*ROW('Sanitation Data'!G162)))),OFFSET('Sanitation Data'!$G$13,0,10*ROW('Sanitation Data'!G162)),NA())))</f>
        <v>#N/A</v>
      </c>
      <c r="AU168" s="253" t="e">
        <f ca="true">+IF(AND(ISNUMBER(OFFSET('Sanitation Data'!$H$5,0,10*ROW('Sanitation Data'!H162))),DJ168="Yes"),100-OFFSET('Sanitation Data'!$H$5,0,10*ROW('Sanitation Data'!H162)),IF(AND(ISNUMBER(OFFSET('Sanitation Data'!$H$5,0,10*ROW('Sanitation Data'!H162))),DJ168="No",ISNUMBER(OFFSET('Sanitation Data'!$H$5,0,10*ROW('Sanitation Data'!H162)))),CONCATENATE("[",ROUND(100-OFFSET('Sanitation Data'!$H$5,0,10*ROW('Sanitation Data'!H162)),0),"]"),IF(AND(ISNUMBER(OFFSET('Sanitation Data'!$H$5,0,10*ROW('Sanitation Data'!H162))),DJ168="",ISNUMBER(OFFSET('Sanitation Data'!$H$5,0,10*ROW('Sanitation Data'!H162)))),100-OFFSET('Sanitation Data'!$H$5,0,10*ROW('Sanitation Data'!H162)),NA())))</f>
        <v>#N/A</v>
      </c>
      <c r="AV168" s="253" t="e">
        <f ca="true">+IF(AND(ISNUMBER(OFFSET('Sanitation Data'!$H$7,0,10*ROW('Sanitation Data'!H162))),DK168="Yes"),OFFSET('Sanitation Data'!$H$7,0,10*ROW('Sanitation Data'!H162)),IF(AND(ISNUMBER(OFFSET('Sanitation Data'!$H$7,0,10*ROW('Sanitation Data'!H162))),DK168="No",ISNUMBER(OFFSET('Sanitation Data'!$H$7,0,10*ROW('Sanitation Data'!H162)))),CONCATENATE("[",ROUND(OFFSET('Sanitation Data'!$H$7,0,10*ROW('Sanitation Data'!H162)),0),"]"),IF(AND(ISNUMBER(OFFSET('Sanitation Data'!$H$7,0,10*ROW('Sanitation Data'!H162))),DK168="",ISNUMBER(OFFSET('Sanitation Data'!$H$7,0,10*ROW('Sanitation Data'!H162)))),OFFSET('Sanitation Data'!$H$7,0,10*ROW('Sanitation Data'!H162)),NA())))</f>
        <v>#N/A</v>
      </c>
      <c r="AW168" s="253" t="e">
        <f ca="true">+IF(AND(ISNUMBER(OFFSET('Sanitation Data'!$H$11,0,10*ROW('Sanitation Data'!H162))),DL168="Yes"),OFFSET('Sanitation Data'!$H$11,0,10*ROW('Sanitation Data'!H162)),IF(AND(ISNUMBER(OFFSET('Sanitation Data'!$H$11,0,10*ROW('Sanitation Data'!H162))),DL168="No",ISNUMBER(OFFSET('Sanitation Data'!$H$11,0,10*ROW('Sanitation Data'!H162)))),CONCATENATE("[",ROUND(OFFSET('Sanitation Data'!$H$11,0,10*ROW('Sanitation Data'!H162)),0),"]"),IF(AND(ISNUMBER(OFFSET('Sanitation Data'!$H$11,0,10*ROW('Sanitation Data'!H162))),DL168="",ISNUMBER(OFFSET('Sanitation Data'!$H$11,0,10*ROW('Sanitation Data'!H162)))),OFFSET('Sanitation Data'!$H$11,0,10*ROW('Sanitation Data'!H162)),NA())))</f>
        <v>#N/A</v>
      </c>
      <c r="AX168" s="253" t="e">
        <f ca="true">+IF(AND(ISNUMBER(OFFSET('Sanitation Data'!$H$12,0,10*ROW('Sanitation Data'!H162))),DM168="Yes"),OFFSET('Sanitation Data'!$H$12,0,10*ROW('Sanitation Data'!H162)),IF(AND(ISNUMBER(OFFSET('Sanitation Data'!$H$12,0,10*ROW('Sanitation Data'!H162))),DM168="No",ISNUMBER(OFFSET('Sanitation Data'!$H$12,0,10*ROW('Sanitation Data'!H162)))),CONCATENATE("[",ROUND(OFFSET('Sanitation Data'!$H$12,0,10*ROW('Sanitation Data'!H162)),0),"]"),IF(AND(ISNUMBER(OFFSET('Sanitation Data'!$H$12,0,10*ROW('Sanitation Data'!H162))),DM168="",ISNUMBER(OFFSET('Sanitation Data'!$H$12,0,10*ROW('Sanitation Data'!H162)))),OFFSET('Sanitation Data'!$H$12,0,10*ROW('Sanitation Data'!H162)),NA())))</f>
        <v>#N/A</v>
      </c>
      <c r="AY168" s="253" t="e">
        <f ca="true">+IF(AND(ISNUMBER(OFFSET('Sanitation Data'!$H$13,0,10*ROW('Sanitation Data'!H162))),DN168="Yes"),OFFSET('Sanitation Data'!$H$13,0,10*ROW('Sanitation Data'!H162)),IF(AND(ISNUMBER(OFFSET('Sanitation Data'!$H$13,0,10*ROW('Sanitation Data'!H162))),DN168="No",ISNUMBER(OFFSET('Sanitation Data'!$H$13,0,10*ROW('Sanitation Data'!H162)))),CONCATENATE("[",ROUND(OFFSET('Sanitation Data'!$H$13,0,10*ROW('Sanitation Data'!H162)),0),"]"),IF(AND(ISNUMBER(OFFSET('Sanitation Data'!$H$13,0,10*ROW('Sanitation Data'!H162))),DN168="",ISNUMBER(OFFSET('Sanitation Data'!$H$13,0,10*ROW('Sanitation Data'!H162)))),OFFSET('Sanitation Data'!$H$13,0,10*ROW('Sanitation Data'!H162)),NA())))</f>
        <v>#N/A</v>
      </c>
      <c r="AZ168" s="254" t="e">
        <f ca="true">+IF(AND(ISNUMBER(OFFSET('Hygiene Data'!$C$6,0,10*ROW('Hygiene Data'!C162))),DO168="Yes"),OFFSET('Hygiene Data'!$C$6,0,10*ROW('Hygiene Data'!C162)),IF(AND(ISNUMBER(OFFSET('Hygiene Data'!$C$6,0,10*ROW('Hygiene Data'!C162))),DO168="No",ISNUMBER(OFFSET('Hygiene Data'!$C$6,0,10*ROW('Hygiene Data'!C162)))),CONCATENATE("[",ROUND(OFFSET('Hygiene Data'!$C$6,0,10*ROW('Hygiene Data'!C162)),0),"]"),IF(AND(ISNUMBER(OFFSET('Hygiene Data'!$C$6,0,10*ROW('Hygiene Data'!C162))),DO168="",ISNUMBER(OFFSET('Hygiene Data'!$C$6,0,10*ROW('Hygiene Data'!C162)))),OFFSET('Hygiene Data'!$C$6,0,10*ROW('Hygiene Data'!C162)),NA())))</f>
        <v>#N/A</v>
      </c>
      <c r="BA168" s="254" t="e">
        <f ca="true">+IF(AND(ISNUMBER(OFFSET('Hygiene Data'!$C$8,0,10*ROW('Hygiene Data'!C162))),DP168="Yes"),OFFSET('Hygiene Data'!$C$8,0,10*ROW('Hygiene Data'!C162)),IF(AND(ISNUMBER(OFFSET('Hygiene Data'!$C$8,0,10*ROW('Hygiene Data'!C162))),DP168="No",ISNUMBER(OFFSET('Hygiene Data'!$C$8,0,10*ROW('Hygiene Data'!C162)))),CONCATENATE("[",ROUND(OFFSET('Hygiene Data'!$C$8,0,10*ROW('Hygiene Data'!C162)),0),"]"),IF(AND(ISNUMBER(OFFSET('Hygiene Data'!$C$8,0,10*ROW('Hygiene Data'!C162))),DP168="",ISNUMBER(OFFSET('Hygiene Data'!$C$8,0,10*ROW('Hygiene Data'!C162)))),OFFSET('Hygiene Data'!$C$8,0,10*ROW('Hygiene Data'!C162)),NA())))</f>
        <v>#N/A</v>
      </c>
      <c r="BB168" s="254" t="e">
        <f ca="true">+IF(AND(ISNUMBER(OFFSET('Hygiene Data'!$C$10,0,10*ROW('Hygiene Data'!C162))),DQ168="Yes"),OFFSET('Hygiene Data'!$C$10,0,10*ROW('Hygiene Data'!C162)),IF(AND(ISNUMBER(OFFSET('Hygiene Data'!$C$10,0,10*ROW('Hygiene Data'!C162))),DQ168="No",ISNUMBER(OFFSET('Hygiene Data'!$C$10,0,10*ROW('Hygiene Data'!C162)))),CONCATENATE("[",ROUND(OFFSET('Hygiene Data'!$C$10,0,10*ROW('Hygiene Data'!C162)),0),"]"),IF(AND(ISNUMBER(OFFSET('Hygiene Data'!$C$10,0,10*ROW('Hygiene Data'!C162))),DQ168="",ISNUMBER(OFFSET('Hygiene Data'!$C$10,0,10*ROW('Hygiene Data'!C162)))),OFFSET('Hygiene Data'!$C$10,0,10*ROW('Hygiene Data'!C162)),NA())))</f>
        <v>#N/A</v>
      </c>
      <c r="BC168" s="254" t="e">
        <f ca="true">+IF(AND(ISNUMBER(OFFSET('Hygiene Data'!$D$6,0,10*ROW('Hygiene Data'!D162))),DR168="Yes"),OFFSET('Hygiene Data'!$D$6,0,10*ROW('Hygiene Data'!D162)),IF(AND(ISNUMBER(OFFSET('Hygiene Data'!$D$6,0,10*ROW('Hygiene Data'!D162))),DR168="No",ISNUMBER(OFFSET('Hygiene Data'!$D$6,0,10*ROW('Hygiene Data'!D162)))),CONCATENATE("[",ROUND(OFFSET('Hygiene Data'!$D$6,0,10*ROW('Hygiene Data'!D162)),0),"]"),IF(AND(ISNUMBER(OFFSET('Hygiene Data'!$D$6,0,10*ROW('Hygiene Data'!D162))),DR168="",ISNUMBER(OFFSET('Hygiene Data'!$D$6,0,10*ROW('Hygiene Data'!D162)))),OFFSET('Hygiene Data'!$D$6,0,10*ROW('Hygiene Data'!D162)),NA())))</f>
        <v>#N/A</v>
      </c>
      <c r="BD168" s="254" t="e">
        <f ca="true">+IF(AND(ISNUMBER(OFFSET('Hygiene Data'!$D$8,0,10*ROW('Hygiene Data'!D162))),DS168="Yes"),OFFSET('Hygiene Data'!$D$8,0,10*ROW('Hygiene Data'!D162)),IF(AND(ISNUMBER(OFFSET('Hygiene Data'!$D$8,0,10*ROW('Hygiene Data'!D162))),DS168="No",ISNUMBER(OFFSET('Hygiene Data'!$D$8,0,10*ROW('Hygiene Data'!D162)))),CONCATENATE("[",ROUND(OFFSET('Hygiene Data'!$D$8,0,10*ROW('Hygiene Data'!D162)),0),"]"),IF(AND(ISNUMBER(OFFSET('Hygiene Data'!$D$8,0,10*ROW('Hygiene Data'!D162))),DS168="",ISNUMBER(OFFSET('Hygiene Data'!$D$8,0,10*ROW('Hygiene Data'!D162)))),OFFSET('Hygiene Data'!$D$8,0,10*ROW('Hygiene Data'!D162)),NA())))</f>
        <v>#N/A</v>
      </c>
      <c r="BE168" s="254" t="e">
        <f ca="true">+IF(AND(ISNUMBER(OFFSET('Hygiene Data'!$D$10,0,10*ROW('Hygiene Data'!D162))),DT168="Yes"),OFFSET('Hygiene Data'!$D$10,0,10*ROW('Hygiene Data'!D162)),IF(AND(ISNUMBER(OFFSET('Hygiene Data'!$D$10,0,10*ROW('Hygiene Data'!D162))),DT168="No",ISNUMBER(OFFSET('Hygiene Data'!$D$10,0,10*ROW('Hygiene Data'!D162)))),CONCATENATE("[",ROUND(OFFSET('Hygiene Data'!$D$10,0,10*ROW('Hygiene Data'!D162)),0),"]"),IF(AND(ISNUMBER(OFFSET('Hygiene Data'!$D$10,0,10*ROW('Hygiene Data'!D162))),DT168="",ISNUMBER(OFFSET('Hygiene Data'!$D$10,0,10*ROW('Hygiene Data'!D162)))),OFFSET('Hygiene Data'!$D$10,0,10*ROW('Hygiene Data'!D162)),NA())))</f>
        <v>#N/A</v>
      </c>
      <c r="BF168" s="254" t="e">
        <f ca="true">+IF(AND(ISNUMBER(OFFSET('Hygiene Data'!$E$6,0,10*ROW('Hygiene Data'!E162))),DU168="Yes"),OFFSET('Hygiene Data'!$E$6,0,10*ROW('Hygiene Data'!E162)),IF(AND(ISNUMBER(OFFSET('Hygiene Data'!$E$6,0,10*ROW('Hygiene Data'!E162))),DU168="No",ISNUMBER(OFFSET('Hygiene Data'!$E$6,0,10*ROW('Hygiene Data'!E162)))),CONCATENATE("[",ROUND(OFFSET('Hygiene Data'!$E$6,0,10*ROW('Hygiene Data'!E162)),0),"]"),IF(AND(ISNUMBER(OFFSET('Hygiene Data'!$E$6,0,10*ROW('Hygiene Data'!E162))),DU168="",ISNUMBER(OFFSET('Hygiene Data'!$E$6,0,10*ROW('Hygiene Data'!E162)))),OFFSET('Hygiene Data'!$E$6,0,10*ROW('Hygiene Data'!E162)),NA())))</f>
        <v>#N/A</v>
      </c>
      <c r="BG168" s="254" t="e">
        <f ca="true">+IF(AND(ISNUMBER(OFFSET('Hygiene Data'!$E$8,0,10*ROW('Hygiene Data'!E162))),DV168="Yes"),OFFSET('Hygiene Data'!$E$8,0,10*ROW('Hygiene Data'!E162)),IF(AND(ISNUMBER(OFFSET('Hygiene Data'!$E$8,0,10*ROW('Hygiene Data'!E162))),DV168="No",ISNUMBER(OFFSET('Hygiene Data'!$E$8,0,10*ROW('Hygiene Data'!E162)))),CONCATENATE("[",ROUND(OFFSET('Hygiene Data'!$E$8,0,10*ROW('Hygiene Data'!E162)),0),"]"),IF(AND(ISNUMBER(OFFSET('Hygiene Data'!$E$8,0,10*ROW('Hygiene Data'!E162))),DV168="",ISNUMBER(OFFSET('Hygiene Data'!$E$8,0,10*ROW('Hygiene Data'!E162)))),OFFSET('Hygiene Data'!$E$8,0,10*ROW('Hygiene Data'!E162)),NA())))</f>
        <v>#N/A</v>
      </c>
      <c r="BH168" s="254" t="e">
        <f ca="true">+IF(AND(ISNUMBER(OFFSET('Hygiene Data'!$E$10,0,10*ROW('Hygiene Data'!E162))),DW168="Yes"),OFFSET('Hygiene Data'!$E$10,0,10*ROW('Hygiene Data'!E162)),IF(AND(ISNUMBER(OFFSET('Hygiene Data'!$E$10,0,10*ROW('Hygiene Data'!E162))),DW168="No",ISNUMBER(OFFSET('Hygiene Data'!$E$10,0,10*ROW('Hygiene Data'!E162)))),CONCATENATE("[",ROUND(OFFSET('Hygiene Data'!$E$10,0,10*ROW('Hygiene Data'!E162)),0),"]"),IF(AND(ISNUMBER(OFFSET('Hygiene Data'!$E$10,0,10*ROW('Hygiene Data'!E162))),DW168="",ISNUMBER(OFFSET('Hygiene Data'!$E$10,0,10*ROW('Hygiene Data'!E162)))),OFFSET('Hygiene Data'!$E$10,0,10*ROW('Hygiene Data'!E162)),NA())))</f>
        <v>#N/A</v>
      </c>
      <c r="BI168" s="254" t="e">
        <f ca="true">+IF(AND(ISNUMBER(OFFSET('Hygiene Data'!$F$6,0,10*ROW('Hygiene Data'!F162))),DX168="Yes"),OFFSET('Hygiene Data'!$F$6,0,10*ROW('Hygiene Data'!F162)),IF(AND(ISNUMBER(OFFSET('Hygiene Data'!$F$6,0,10*ROW('Hygiene Data'!F162))),DX168="No",ISNUMBER(OFFSET('Hygiene Data'!$F$6,0,10*ROW('Hygiene Data'!F162)))),CONCATENATE("[",ROUND(OFFSET('Hygiene Data'!$F$6,0,10*ROW('Hygiene Data'!F162)),0),"]"),IF(AND(ISNUMBER(OFFSET('Hygiene Data'!$F$6,0,10*ROW('Hygiene Data'!F162))),DX168="",ISNUMBER(OFFSET('Hygiene Data'!$F$6,0,10*ROW('Hygiene Data'!F162)))),OFFSET('Hygiene Data'!$F$6,0,10*ROW('Hygiene Data'!F162)),NA())))</f>
        <v>#N/A</v>
      </c>
      <c r="BJ168" s="254" t="e">
        <f ca="true">+IF(AND(ISNUMBER(OFFSET('Hygiene Data'!$F$8,0,10*ROW('Hygiene Data'!F162))),DY168="Yes"),OFFSET('Hygiene Data'!$F$8,0,10*ROW('Hygiene Data'!F162)),IF(AND(ISNUMBER(OFFSET('Hygiene Data'!$F$8,0,10*ROW('Hygiene Data'!F162))),DY168="No",ISNUMBER(OFFSET('Hygiene Data'!$F$8,0,10*ROW('Hygiene Data'!F162)))),CONCATENATE("[",ROUND(OFFSET('Hygiene Data'!$F$8,0,10*ROW('Hygiene Data'!F162)),0),"]"),IF(AND(ISNUMBER(OFFSET('Hygiene Data'!$F$8,0,10*ROW('Hygiene Data'!F162))),DY168="",ISNUMBER(OFFSET('Hygiene Data'!$F$8,0,10*ROW('Hygiene Data'!F162)))),OFFSET('Hygiene Data'!$F$8,0,10*ROW('Hygiene Data'!F162)),NA())))</f>
        <v>#N/A</v>
      </c>
      <c r="BK168" s="254" t="e">
        <f ca="true">+IF(AND(ISNUMBER(OFFSET('Hygiene Data'!$F$10,0,10*ROW('Hygiene Data'!F162))),DZ168="Yes"),OFFSET('Hygiene Data'!$F$10,0,10*ROW('Hygiene Data'!F162)),IF(AND(ISNUMBER(OFFSET('Hygiene Data'!$F$10,0,10*ROW('Hygiene Data'!F162))),DZ168="No",ISNUMBER(OFFSET('Hygiene Data'!$F$10,0,10*ROW('Hygiene Data'!F162)))),CONCATENATE("[",ROUND(OFFSET('Hygiene Data'!$F$10,0,10*ROW('Hygiene Data'!F162)),0),"]"),IF(AND(ISNUMBER(OFFSET('Hygiene Data'!$F$10,0,10*ROW('Hygiene Data'!F162))),DZ168="",ISNUMBER(OFFSET('Hygiene Data'!$F$10,0,10*ROW('Hygiene Data'!F162)))),OFFSET('Hygiene Data'!$F$10,0,10*ROW('Hygiene Data'!F162)),NA())))</f>
        <v>#N/A</v>
      </c>
      <c r="BL168" s="254" t="e">
        <f ca="true">+IF(AND(ISNUMBER(OFFSET('Hygiene Data'!$G$6,0,10*ROW('Hygiene Data'!G162))),EA168="Yes"),OFFSET('Hygiene Data'!$G$6,0,10*ROW('Hygiene Data'!G162)),IF(AND(ISNUMBER(OFFSET('Hygiene Data'!$G$6,0,10*ROW('Hygiene Data'!G162))),EA168="No",ISNUMBER(OFFSET('Hygiene Data'!$G$6,0,10*ROW('Hygiene Data'!G162)))),CONCATENATE("[",ROUND(OFFSET('Hygiene Data'!$G$6,0,10*ROW('Hygiene Data'!G162)),0),"]"),IF(AND(ISNUMBER(OFFSET('Hygiene Data'!$G$6,0,10*ROW('Hygiene Data'!G162))),EA168="",ISNUMBER(OFFSET('Hygiene Data'!$G$6,0,10*ROW('Hygiene Data'!G162)))),OFFSET('Hygiene Data'!$G$6,0,10*ROW('Hygiene Data'!G162)),NA())))</f>
        <v>#N/A</v>
      </c>
      <c r="BM168" s="254" t="e">
        <f ca="true">+IF(AND(ISNUMBER(OFFSET('Hygiene Data'!$G$8,0,10*ROW('Hygiene Data'!G162))),EB168="Yes"),OFFSET('Hygiene Data'!$G$8,0,10*ROW('Hygiene Data'!G162)),IF(AND(ISNUMBER(OFFSET('Hygiene Data'!$G$8,0,10*ROW('Hygiene Data'!G162))),EB168="No",ISNUMBER(OFFSET('Hygiene Data'!$G$8,0,10*ROW('Hygiene Data'!G162)))),CONCATENATE("[",ROUND(OFFSET('Hygiene Data'!$G$8,0,10*ROW('Hygiene Data'!G162)),0),"]"),IF(AND(ISNUMBER(OFFSET('Hygiene Data'!$G$8,0,10*ROW('Hygiene Data'!G162))),EB168="",ISNUMBER(OFFSET('Hygiene Data'!$G$8,0,10*ROW('Hygiene Data'!G162)))),OFFSET('Hygiene Data'!$G$8,0,10*ROW('Hygiene Data'!G162)),NA())))</f>
        <v>#N/A</v>
      </c>
      <c r="BN168" s="254" t="e">
        <f ca="true">+IF(AND(ISNUMBER(OFFSET('Hygiene Data'!$G$10,0,10*ROW('Hygiene Data'!G162))),EC168="Yes"),OFFSET('Hygiene Data'!$G$10,0,10*ROW('Hygiene Data'!G162)),IF(AND(ISNUMBER(OFFSET('Hygiene Data'!$G$10,0,10*ROW('Hygiene Data'!G162))),EC168="No",ISNUMBER(OFFSET('Hygiene Data'!$G$10,0,10*ROW('Hygiene Data'!G162)))),CONCATENATE("[",ROUND(OFFSET('Hygiene Data'!$G$10,0,10*ROW('Hygiene Data'!G162)),0),"]"),IF(AND(ISNUMBER(OFFSET('Hygiene Data'!$G$10,0,10*ROW('Hygiene Data'!G162))),EC168="",ISNUMBER(OFFSET('Hygiene Data'!$G$10,0,10*ROW('Hygiene Data'!G162)))),OFFSET('Hygiene Data'!$G$10,0,10*ROW('Hygiene Data'!G162)),NA())))</f>
        <v>#N/A</v>
      </c>
      <c r="BO168" s="254" t="e">
        <f ca="true">+IF(AND(ISNUMBER(OFFSET('Hygiene Data'!$H$6,0,10*ROW('Hygiene Data'!H162))),ED168="Yes"),OFFSET('Hygiene Data'!$H$6,0,10*ROW('Hygiene Data'!H162)),IF(AND(ISNUMBER(OFFSET('Hygiene Data'!$H$6,0,10*ROW('Hygiene Data'!H162))),ED168="No",ISNUMBER(OFFSET('Hygiene Data'!$H$6,0,10*ROW('Hygiene Data'!H162)))),CONCATENATE("[",ROUND(OFFSET('Hygiene Data'!$H$6,0,10*ROW('Hygiene Data'!H162)),0),"]"),IF(AND(ISNUMBER(OFFSET('Hygiene Data'!$H$6,0,10*ROW('Hygiene Data'!H162))),ED168="",ISNUMBER(OFFSET('Hygiene Data'!$H$6,0,10*ROW('Hygiene Data'!H162)))),OFFSET('Hygiene Data'!$H$6,0,10*ROW('Hygiene Data'!H162)),NA())))</f>
        <v>#N/A</v>
      </c>
      <c r="BP168" s="254" t="e">
        <f ca="true">+IF(AND(ISNUMBER(OFFSET('Hygiene Data'!$H$8,0,10*ROW('Hygiene Data'!H162))),EE168="Yes"),OFFSET('Hygiene Data'!$H$8,0,10*ROW('Hygiene Data'!H162)),IF(AND(ISNUMBER(OFFSET('Hygiene Data'!$H$8,0,10*ROW('Hygiene Data'!H162))),EE168="No",ISNUMBER(OFFSET('Hygiene Data'!$H$8,0,10*ROW('Hygiene Data'!H162)))),CONCATENATE("[",ROUND(OFFSET('Hygiene Data'!$H$8,0,10*ROW('Hygiene Data'!H162)),0),"]"),IF(AND(ISNUMBER(OFFSET('Hygiene Data'!$H$8,0,10*ROW('Hygiene Data'!H162))),EE168="",ISNUMBER(OFFSET('Hygiene Data'!$H$8,0,10*ROW('Hygiene Data'!H162)))),OFFSET('Hygiene Data'!$H$8,0,10*ROW('Hygiene Data'!H162)),NA())))</f>
        <v>#N/A</v>
      </c>
      <c r="BQ168" s="254" t="e">
        <f ca="true">+IF(AND(ISNUMBER(OFFSET('Hygiene Data'!$H$10,0,10*ROW('Hygiene Data'!H162))),EF168="Yes"),OFFSET('Hygiene Data'!$H$10,0,10*ROW('Hygiene Data'!H162)),IF(AND(ISNUMBER(OFFSET('Hygiene Data'!$H$10,0,10*ROW('Hygiene Data'!H162))),EF168="No",ISNUMBER(OFFSET('Hygiene Data'!$H$10,0,10*ROW('Hygiene Data'!H162)))),CONCATENATE("[",ROUND(OFFSET('Hygiene Data'!$H$10,0,10*ROW('Hygiene Data'!H162)),0),"]"),IF(AND(ISNUMBER(OFFSET('Hygiene Data'!$H$10,0,10*ROW('Hygiene Data'!H162))),EF168="",ISNUMBER(OFFSET('Hygiene Data'!$H$10,0,10*ROW('Hygiene Data'!H162)))),OFFSET('Hygiene Data'!$H$10,0,10*ROW('Hygiene Data'!H162)),NA())))</f>
        <v>#N/A</v>
      </c>
      <c r="BS168" s="36" t="str">
        <f ca="true">+IF(OFFSET('Water Data'!$C$28,0,10*ROW('Water Data'!C162))="","",OFFSET('Water Data'!$C$28,0,10*ROW('Water Data'!C162)))</f>
        <v/>
      </c>
      <c r="BT168" s="36" t="str">
        <f ca="true">+IF(OFFSET('Water Data'!$C$29,0,10*ROW('Water Data'!C162))="","",OFFSET('Water Data'!$C$29,0,10*ROW('Water Data'!C162)))</f>
        <v/>
      </c>
      <c r="BU168" s="36" t="str">
        <f ca="true">+IF(OFFSET('Water Data'!$C$30,0,10*ROW('Water Data'!C162))="","",OFFSET('Water Data'!$C$30,0,10*ROW('Water Data'!C162)))</f>
        <v/>
      </c>
      <c r="BV168" s="36" t="str">
        <f ca="true">+IF(OFFSET('Water Data'!$D$28,0,10*ROW('Water Data'!D162))="","",OFFSET('Water Data'!$D$28,0,10*ROW('Water Data'!D162)))</f>
        <v/>
      </c>
      <c r="BW168" s="36" t="str">
        <f ca="true">+IF(OFFSET('Water Data'!$D$29,0,10*ROW('Water Data'!D162))="","",OFFSET('Water Data'!$D$29,0,10*ROW('Water Data'!D162)))</f>
        <v/>
      </c>
      <c r="BX168" s="36" t="str">
        <f ca="true">+IF(OFFSET('Water Data'!$D$30,0,10*ROW('Water Data'!D162))="","",OFFSET('Water Data'!$D$30,0,10*ROW('Water Data'!D162)))</f>
        <v/>
      </c>
      <c r="BY168" s="36" t="str">
        <f ca="true">+IF(OFFSET('Water Data'!$E$28,0,10*ROW('Water Data'!E162))="","",OFFSET('Water Data'!$E$28,0,10*ROW('Water Data'!E162)))</f>
        <v/>
      </c>
      <c r="BZ168" s="36" t="str">
        <f ca="true">+IF(OFFSET('Water Data'!$E$29,0,10*ROW('Water Data'!E162))="","",OFFSET('Water Data'!$E$29,0,10*ROW('Water Data'!E162)))</f>
        <v/>
      </c>
      <c r="CA168" s="36" t="str">
        <f ca="true">+IF(OFFSET('Water Data'!$E$30,0,10*ROW('Water Data'!E162))="","",OFFSET('Water Data'!$E$30,0,10*ROW('Water Data'!E162)))</f>
        <v/>
      </c>
      <c r="CB168" s="36" t="str">
        <f ca="true">+IF(OFFSET('Water Data'!$F$28,0,10*ROW('Water Data'!F162))="","",OFFSET('Water Data'!$F$28,0,10*ROW('Water Data'!F162)))</f>
        <v/>
      </c>
      <c r="CC168" s="36" t="str">
        <f ca="true">+IF(OFFSET('Water Data'!$F$29,0,10*ROW('Water Data'!F162))="","",OFFSET('Water Data'!$F$29,0,10*ROW('Water Data'!F162)))</f>
        <v/>
      </c>
      <c r="CD168" s="36" t="str">
        <f ca="true">+IF(OFFSET('Water Data'!$F$30,0,10*ROW('Water Data'!F162))="","",OFFSET('Water Data'!$F$30,0,10*ROW('Water Data'!F162)))</f>
        <v/>
      </c>
      <c r="CE168" s="36" t="str">
        <f ca="true">+IF(OFFSET('Water Data'!$G$28,0,10*ROW('Water Data'!G162))="","",OFFSET('Water Data'!$G$28,0,10*ROW('Water Data'!G162)))</f>
        <v/>
      </c>
      <c r="CF168" s="36" t="str">
        <f ca="true">+IF(OFFSET('Water Data'!$G$29,0,10*ROW('Water Data'!G162))="","",OFFSET('Water Data'!$G$29,0,10*ROW('Water Data'!G162)))</f>
        <v/>
      </c>
      <c r="CG168" s="36" t="str">
        <f ca="true">+IF(OFFSET('Water Data'!$G$30,0,10*ROW('Water Data'!G162))="","",OFFSET('Water Data'!$G$30,0,10*ROW('Water Data'!G162)))</f>
        <v/>
      </c>
      <c r="CH168" s="36" t="str">
        <f ca="true">+IF(OFFSET('Water Data'!$H$28,0,10*ROW('Water Data'!H162))="","",OFFSET('Water Data'!$H$28,0,10*ROW('Water Data'!H162)))</f>
        <v/>
      </c>
      <c r="CI168" s="36" t="str">
        <f ca="true">+IF(OFFSET('Water Data'!$H$29,0,10*ROW('Water Data'!H162))="","",OFFSET('Water Data'!$H$29,0,10*ROW('Water Data'!H162)))</f>
        <v/>
      </c>
      <c r="CJ168" s="36" t="str">
        <f ca="true">+IF(OFFSET('Water Data'!$H$30,0,10*ROW('Water Data'!H162))="","",OFFSET('Water Data'!$H$30,0,10*ROW('Water Data'!H162)))</f>
        <v/>
      </c>
      <c r="CK168" s="36" t="str">
        <f ca="true">+IF(OFFSET('Sanitation Data'!$C$29,0,10*ROW('Sanitation Data'!C162))="","",OFFSET('Sanitation Data'!$C$29,0,10*ROW('Sanitation Data'!C162)))</f>
        <v/>
      </c>
      <c r="CL168" s="36" t="str">
        <f ca="true">+IF(OFFSET('Sanitation Data'!$C$30,0,10*ROW('Sanitation Data'!C162))="","",OFFSET('Sanitation Data'!$C$30,0,10*ROW('Sanitation Data'!C162)))</f>
        <v/>
      </c>
      <c r="CM168" s="36" t="str">
        <f ca="true">+IF(OFFSET('Sanitation Data'!$C$31,0,10*ROW('Sanitation Data'!C162))="","",OFFSET('Sanitation Data'!$C$31,0,10*ROW('Sanitation Data'!C162)))</f>
        <v/>
      </c>
      <c r="CN168" s="36" t="str">
        <f ca="true">+IF(OFFSET('Sanitation Data'!$C$32,0,10*ROW('Sanitation Data'!C162))="","",OFFSET('Sanitation Data'!$C$32,0,10*ROW('Sanitation Data'!C162)))</f>
        <v/>
      </c>
      <c r="CO168" s="36" t="str">
        <f ca="true">+IF(OFFSET('Sanitation Data'!$C$33,0,10*ROW('Sanitation Data'!C162))="","",OFFSET('Sanitation Data'!$C$33,0,10*ROW('Sanitation Data'!C162)))</f>
        <v/>
      </c>
      <c r="CP168" s="36" t="str">
        <f ca="true">+IF(OFFSET('Sanitation Data'!$D$29,0,10*ROW('Sanitation Data'!D162))="","",OFFSET('Sanitation Data'!$D$29,0,10*ROW('Sanitation Data'!D162)))</f>
        <v/>
      </c>
      <c r="CQ168" s="36" t="str">
        <f ca="true">+IF(OFFSET('Sanitation Data'!$D$30,0,10*ROW('Sanitation Data'!D162))="","",OFFSET('Sanitation Data'!$D$30,0,10*ROW('Sanitation Data'!D162)))</f>
        <v/>
      </c>
      <c r="CR168" s="36" t="str">
        <f ca="true">+IF(OFFSET('Sanitation Data'!$D$31,0,10*ROW('Sanitation Data'!D162))="","",OFFSET('Sanitation Data'!$D$31,0,10*ROW('Sanitation Data'!D162)))</f>
        <v/>
      </c>
      <c r="CS168" s="36" t="str">
        <f ca="true">+IF(OFFSET('Sanitation Data'!$D$32,0,10*ROW('Sanitation Data'!D162))="","",OFFSET('Sanitation Data'!$D$32,0,10*ROW('Sanitation Data'!D162)))</f>
        <v/>
      </c>
      <c r="CT168" s="36" t="str">
        <f ca="true">+IF(OFFSET('Sanitation Data'!$D$33,0,10*ROW('Sanitation Data'!D162))="","",OFFSET('Sanitation Data'!$D$33,0,10*ROW('Sanitation Data'!D162)))</f>
        <v/>
      </c>
      <c r="CU168" s="36" t="str">
        <f ca="true">+IF(OFFSET('Sanitation Data'!$E$29,0,10*ROW('Sanitation Data'!E162))="","",OFFSET('Sanitation Data'!$E$29,0,10*ROW('Sanitation Data'!E162)))</f>
        <v/>
      </c>
      <c r="CV168" s="36" t="str">
        <f ca="true">+IF(OFFSET('Sanitation Data'!$E$30,0,10*ROW('Sanitation Data'!E162))="","",OFFSET('Sanitation Data'!$E$30,0,10*ROW('Sanitation Data'!E162)))</f>
        <v/>
      </c>
      <c r="CW168" s="36" t="str">
        <f ca="true">+IF(OFFSET('Sanitation Data'!$E$31,0,10*ROW('Sanitation Data'!E162))="","",OFFSET('Sanitation Data'!$E$31,0,10*ROW('Sanitation Data'!E162)))</f>
        <v/>
      </c>
      <c r="CX168" s="36" t="str">
        <f ca="true">+IF(OFFSET('Sanitation Data'!$E$32,0,10*ROW('Sanitation Data'!E162))="","",OFFSET('Sanitation Data'!$E$32,0,10*ROW('Sanitation Data'!E162)))</f>
        <v/>
      </c>
      <c r="CY168" s="36" t="str">
        <f ca="true">+IF(OFFSET('Sanitation Data'!$E$33,0,10*ROW('Sanitation Data'!E162))="","",OFFSET('Sanitation Data'!$E$33,0,10*ROW('Sanitation Data'!E162)))</f>
        <v/>
      </c>
      <c r="CZ168" s="36" t="str">
        <f ca="true">+IF(OFFSET('Sanitation Data'!$F$29,0,10*ROW('Sanitation Data'!F162))="","",OFFSET('Sanitation Data'!$F$29,0,10*ROW('Sanitation Data'!F162)))</f>
        <v/>
      </c>
      <c r="DA168" s="36" t="str">
        <f ca="true">+IF(OFFSET('Sanitation Data'!$F$30,0,10*ROW('Sanitation Data'!F162))="","",OFFSET('Sanitation Data'!$F$30,0,10*ROW('Sanitation Data'!F162)))</f>
        <v/>
      </c>
      <c r="DB168" s="36" t="str">
        <f ca="true">+IF(OFFSET('Sanitation Data'!$F$31,0,10*ROW('Sanitation Data'!F162))="","",OFFSET('Sanitation Data'!$F$31,0,10*ROW('Sanitation Data'!F162)))</f>
        <v/>
      </c>
      <c r="DC168" s="36" t="str">
        <f ca="true">+IF(OFFSET('Sanitation Data'!$F$32,0,10*ROW('Sanitation Data'!F162))="","",OFFSET('Sanitation Data'!$F$32,0,10*ROW('Sanitation Data'!F162)))</f>
        <v/>
      </c>
      <c r="DD168" s="36" t="str">
        <f ca="true">+IF(OFFSET('Sanitation Data'!$F$33,0,10*ROW('Sanitation Data'!F162))="","",OFFSET('Sanitation Data'!$F$33,0,10*ROW('Sanitation Data'!F162)))</f>
        <v/>
      </c>
      <c r="DE168" s="36" t="str">
        <f ca="true">+IF(OFFSET('Sanitation Data'!$G$29,0,10*ROW('Sanitation Data'!G162))="","",OFFSET('Sanitation Data'!$G$29,0,10*ROW('Sanitation Data'!G162)))</f>
        <v/>
      </c>
      <c r="DF168" s="36" t="str">
        <f ca="true">+IF(OFFSET('Sanitation Data'!$G$30,0,10*ROW('Sanitation Data'!G162))="","",OFFSET('Sanitation Data'!$G$30,0,10*ROW('Sanitation Data'!G162)))</f>
        <v/>
      </c>
      <c r="DG168" s="36" t="str">
        <f ca="true">+IF(OFFSET('Sanitation Data'!$G$31,0,10*ROW('Sanitation Data'!G162))="","",OFFSET('Sanitation Data'!$G$31,0,10*ROW('Sanitation Data'!G162)))</f>
        <v/>
      </c>
      <c r="DH168" s="36" t="str">
        <f ca="true">+IF(OFFSET('Sanitation Data'!$G$32,0,10*ROW('Sanitation Data'!G162))="","",OFFSET('Sanitation Data'!$G$32,0,10*ROW('Sanitation Data'!G162)))</f>
        <v/>
      </c>
      <c r="DI168" s="36" t="str">
        <f ca="true">+IF(OFFSET('Sanitation Data'!$G$33,0,10*ROW('Sanitation Data'!G162))="","",OFFSET('Sanitation Data'!$G$33,0,10*ROW('Sanitation Data'!G162)))</f>
        <v/>
      </c>
      <c r="DJ168" s="36" t="str">
        <f ca="true">+IF(OFFSET('Sanitation Data'!$H$29,0,10*ROW('Sanitation Data'!H162))="","",OFFSET('Sanitation Data'!$H$29,0,10*ROW('Sanitation Data'!H162)))</f>
        <v/>
      </c>
      <c r="DK168" s="36" t="str">
        <f ca="true">+IF(OFFSET('Sanitation Data'!$H$30,0,10*ROW('Sanitation Data'!H162))="","",OFFSET('Sanitation Data'!$H$30,0,10*ROW('Sanitation Data'!H162)))</f>
        <v/>
      </c>
      <c r="DL168" s="36" t="str">
        <f ca="true">+IF(OFFSET('Sanitation Data'!$H$31,0,10*ROW('Sanitation Data'!H162))="","",OFFSET('Sanitation Data'!$H$31,0,10*ROW('Sanitation Data'!H162)))</f>
        <v/>
      </c>
      <c r="DM168" s="36" t="str">
        <f ca="true">+IF(OFFSET('Sanitation Data'!$H$32,0,10*ROW('Sanitation Data'!H162))="","",OFFSET('Sanitation Data'!$H$32,0,10*ROW('Sanitation Data'!H162)))</f>
        <v/>
      </c>
      <c r="DN168" s="36" t="str">
        <f ca="true">+IF(OFFSET('Sanitation Data'!$H$33,0,10*ROW('Sanitation Data'!H162))="","",OFFSET('Sanitation Data'!$H$33,0,10*ROW('Sanitation Data'!H162)))</f>
        <v/>
      </c>
      <c r="DO168" s="36" t="str">
        <f ca="true">+IF(OFFSET('Hygiene Data'!$C$12,0,10*ROW('Hygiene Data'!C162))="","",OFFSET('Hygiene Data'!$C$12,0,10*ROW('Hygiene Data'!C162)))</f>
        <v/>
      </c>
      <c r="DP168" s="36" t="str">
        <f ca="true">+IF(OFFSET('Hygiene Data'!$C$13,0,10*ROW('Hygiene Data'!C162))="","",OFFSET('Hygiene Data'!$C$13,0,10*ROW('Hygiene Data'!C162)))</f>
        <v/>
      </c>
      <c r="DQ168" s="36" t="str">
        <f ca="true">+IF(OFFSET('Hygiene Data'!$C$14,0,10*ROW('Hygiene Data'!C162))="","",OFFSET('Hygiene Data'!$C$14,0,10*ROW('Hygiene Data'!C162)))</f>
        <v/>
      </c>
      <c r="DR168" s="36" t="str">
        <f ca="true">+IF(OFFSET('Hygiene Data'!$D$12,0,10*ROW('Hygiene Data'!D162))="","",OFFSET('Hygiene Data'!$D$12,0,10*ROW('Hygiene Data'!D162)))</f>
        <v/>
      </c>
      <c r="DS168" s="36" t="str">
        <f ca="true">+IF(OFFSET('Hygiene Data'!$D$13,0,10*ROW('Hygiene Data'!D162))="","",OFFSET('Hygiene Data'!$D$13,0,10*ROW('Hygiene Data'!D162)))</f>
        <v/>
      </c>
      <c r="DT168" s="36" t="str">
        <f ca="true">+IF(OFFSET('Hygiene Data'!$D$14,0,10*ROW('Hygiene Data'!D162))="","",OFFSET('Hygiene Data'!$D$14,0,10*ROW('Hygiene Data'!D162)))</f>
        <v/>
      </c>
      <c r="DU168" s="36" t="str">
        <f ca="true">+IF(OFFSET('Hygiene Data'!$E$12,0,10*ROW('Hygiene Data'!E162))="","",OFFSET('Hygiene Data'!$E$12,0,10*ROW('Hygiene Data'!E162)))</f>
        <v/>
      </c>
      <c r="DV168" s="36" t="str">
        <f ca="true">+IF(OFFSET('Hygiene Data'!$E$13,0,10*ROW('Hygiene Data'!E162))="","",OFFSET('Hygiene Data'!$E$13,0,10*ROW('Hygiene Data'!E162)))</f>
        <v/>
      </c>
      <c r="DW168" s="36" t="str">
        <f ca="true">+IF(OFFSET('Hygiene Data'!$E$14,0,10*ROW('Hygiene Data'!E162))="","",OFFSET('Hygiene Data'!$E$14,0,10*ROW('Hygiene Data'!E162)))</f>
        <v/>
      </c>
      <c r="DX168" s="36" t="str">
        <f ca="true">+IF(OFFSET('Hygiene Data'!$F$12,0,10*ROW('Hygiene Data'!F162))="","",OFFSET('Hygiene Data'!$F$12,0,10*ROW('Hygiene Data'!F162)))</f>
        <v/>
      </c>
      <c r="DY168" s="36" t="str">
        <f ca="true">+IF(OFFSET('Hygiene Data'!$F$13,0,10*ROW('Hygiene Data'!F162))="","",OFFSET('Hygiene Data'!$F$13,0,10*ROW('Hygiene Data'!F162)))</f>
        <v/>
      </c>
      <c r="DZ168" s="36" t="str">
        <f ca="true">+IF(OFFSET('Hygiene Data'!$F$14,0,10*ROW('Hygiene Data'!F162))="","",OFFSET('Hygiene Data'!$F$14,0,10*ROW('Hygiene Data'!F162)))</f>
        <v/>
      </c>
      <c r="EA168" s="36" t="str">
        <f ca="true">+IF(OFFSET('Hygiene Data'!$G$12,0,10*ROW('Hygiene Data'!G162))="","",OFFSET('Hygiene Data'!$G$12,0,10*ROW('Hygiene Data'!G162)))</f>
        <v/>
      </c>
      <c r="EB168" s="36" t="str">
        <f ca="true">+IF(OFFSET('Hygiene Data'!$G$13,0,10*ROW('Hygiene Data'!G162))="","",OFFSET('Hygiene Data'!$G$13,0,10*ROW('Hygiene Data'!G162)))</f>
        <v/>
      </c>
      <c r="EC168" s="36" t="str">
        <f ca="true">+IF(OFFSET('Hygiene Data'!$G$14,0,10*ROW('Hygiene Data'!G162))="","",OFFSET('Hygiene Data'!$G$14,0,10*ROW('Hygiene Data'!G162)))</f>
        <v/>
      </c>
      <c r="ED168" s="36" t="str">
        <f ca="true">+IF(OFFSET('Hygiene Data'!$H$12,0,10*ROW('Hygiene Data'!H162))="","",OFFSET('Hygiene Data'!$H$12,0,10*ROW('Hygiene Data'!H162)))</f>
        <v/>
      </c>
      <c r="EE168" s="36" t="str">
        <f ca="true">+IF(OFFSET('Hygiene Data'!$H$13,0,10*ROW('Hygiene Data'!H162))="","",OFFSET('Hygiene Data'!$H$13,0,10*ROW('Hygiene Data'!H162)))</f>
        <v/>
      </c>
      <c r="EF168" s="36" t="str">
        <f ca="true">+IF(OFFSET('Hygiene Data'!$H$14,0,10*ROW('Hygiene Data'!H162))="","",OFFSET('Hygiene Data'!$H$14,0,10*ROW('Hygiene Data'!H162)))</f>
        <v/>
      </c>
    </row>
    <row r="169" x14ac:dyDescent="0.2">
      <c r="A169" s="59" t="str">
        <f ca="true">+IF(OFFSET('Water Data'!$B$1,0,10*ROW('Water Data'!B166))="","",OFFSET('Water Data'!$B$1,0,10*ROW('Water Data'!B166)))</f>
        <v/>
      </c>
      <c r="B169" s="59" t="str">
        <f ca="true">+IF(OFFSET('Water Data'!$A$3,0,10*ROW('Water Data'!A166))="","",OFFSET('Water Data'!$A$3,0,10*ROW('Water Data'!A166)))</f>
        <v/>
      </c>
      <c r="C169" s="59" t="str">
        <f ca="true">+IF(OFFSET('Water Data'!$C$3,0,10*ROW('Water Data'!C166))="","",OFFSET('Water Data'!$C$3,0,10*ROW('Water Data'!C166)))</f>
        <v/>
      </c>
      <c r="D169" s="252" t="e">
        <f ca="true">+IF(AND(ISNUMBER(OFFSET('Water Data'!$C$5,0,10*ROW('Water Data'!C163))),BS169="Yes"),100-OFFSET('Water Data'!$C$5,0,10*ROW('Water Data'!C163)),IF(AND(ISNUMBER(OFFSET('Water Data'!$C$5,0,10*ROW('Water Data'!C163))),BS169="No",ISNUMBER(OFFSET('Water Data'!$C$5,0,10*ROW('Water Data'!C163)))),CONCATENATE("[",ROUND(100-OFFSET('Water Data'!$C$5,0,10*ROW('Water Data'!C163)),0),"]"),IF(AND(ISNUMBER(OFFSET('Water Data'!$C$5,0,10*ROW('Water Data'!C163))),BS169="",ISNUMBER(OFFSET('Water Data'!$C$5,0,10*ROW('Water Data'!C163)))),100-OFFSET('Water Data'!$C$5,0,10*ROW('Water Data'!C163)),NA())))</f>
        <v>#N/A</v>
      </c>
      <c r="E169" s="252" t="e">
        <f ca="true">+IF(AND(ISNUMBER(OFFSET('Water Data'!$C$7,0,10*ROW('Water Data'!D163))),BT169="Yes"),OFFSET('Water Data'!$C$7,0,10*ROW('Water Data'!C163)),IF(AND(ISNUMBER(OFFSET('Water Data'!$C$7,0,10*ROW('Water Data'!C163))),BT169="No",ISNUMBER(OFFSET('Water Data'!$C$7,0,10*ROW('Water Data'!C163)))),CONCATENATE("[",ROUND(OFFSET('Water Data'!$C$7,0,10*ROW('Water Data'!C163)),0),"]"),IF(AND(ISNUMBER(OFFSET('Water Data'!$C$7,0,10*ROW('Water Data'!C163))),BT169="",ISNUMBER(OFFSET('Water Data'!$C$7,0,10*ROW('Water Data'!C163)))),OFFSET('Water Data'!$C$7,0,10*ROW('Water Data'!C163)),NA())))</f>
        <v>#N/A</v>
      </c>
      <c r="F169" s="252" t="e">
        <f ca="true">+IF(AND(ISNUMBER(OFFSET('Water Data'!$C$10,0,10*ROW('Water Data'!C163))),BU169="Yes"),OFFSET('Water Data'!$C$10,0,10*ROW('Water Data'!C163)),IF(AND(ISNUMBER(OFFSET('Water Data'!$C$10,0,10*ROW('Water Data'!C163))),BU169="No",ISNUMBER(OFFSET('Water Data'!$C$10,0,10*ROW('Water Data'!C163)))),CONCATENATE("[",ROUND(OFFSET('Water Data'!$C$10,0,10*ROW('Water Data'!C163)),0),"]"),IF(AND(ISNUMBER(OFFSET('Water Data'!$C$10,0,10*ROW('Water Data'!C163))),BU169="",ISNUMBER(OFFSET('Water Data'!$C$10,0,10*ROW('Water Data'!C163)))),OFFSET('Water Data'!$C$10,0,10*ROW('Water Data'!C163)),NA())))</f>
        <v>#N/A</v>
      </c>
      <c r="G169" s="252" t="e">
        <f ca="true">+IF(AND(ISNUMBER(OFFSET('Water Data'!$D$5,0,10*ROW('Water Data'!D163))),BV169="Yes"),100-OFFSET('Water Data'!$D$5,0,10*ROW('Water Data'!D163)),IF(AND(ISNUMBER(OFFSET('Water Data'!$D$5,0,10*ROW('Water Data'!D163))),BV169="No",ISNUMBER(OFFSET('Water Data'!$D$5,0,10*ROW('Water Data'!D163)))),CONCATENATE("[",ROUND(100-OFFSET('Water Data'!$D$5,0,10*ROW('Water Data'!D163)),0),"]"),IF(AND(ISNUMBER(OFFSET('Water Data'!$D$5,0,10*ROW('Water Data'!D163))),BV169="",ISNUMBER(OFFSET('Water Data'!$D$5,0,10*ROW('Water Data'!D163)))),100-OFFSET('Water Data'!$D$5,0,10*ROW('Water Data'!D163)),NA())))</f>
        <v>#N/A</v>
      </c>
      <c r="H169" s="252" t="e">
        <f ca="true">+IF(AND(ISNUMBER(OFFSET('Water Data'!$D$7,0,10*ROW('Water Data'!D163))),BW169="Yes"),OFFSET('Water Data'!$D$7,0,10*ROW('Water Data'!D163)),IF(AND(ISNUMBER(OFFSET('Water Data'!$D$7,0,10*ROW('Water Data'!D163))),BW169="No",ISNUMBER(OFFSET('Water Data'!$D$7,0,10*ROW('Water Data'!D163)))),CONCATENATE("[",ROUND(OFFSET('Water Data'!$C$7,0,10*ROW('Water Data'!D163)),0),"]"),IF(AND(ISNUMBER(OFFSET('Water Data'!$D$7,0,10*ROW('Water Data'!D163))),BW169="",ISNUMBER(OFFSET('Water Data'!$D$7,0,10*ROW('Water Data'!D163)))),OFFSET('Water Data'!$D$7,0,10*ROW('Water Data'!D163)),NA())))</f>
        <v>#N/A</v>
      </c>
      <c r="I169" s="252" t="e">
        <f ca="true">+IF(AND(ISNUMBER(OFFSET('Water Data'!$D$10,0,10*ROW('Water Data'!D163))),BX169="Yes"),OFFSET('Water Data'!$D$10,0,10*ROW('Water Data'!D163)),IF(AND(ISNUMBER(OFFSET('Water Data'!$D$10,0,10*ROW('Water Data'!D163))),BX169="No",ISNUMBER(OFFSET('Water Data'!$D$10,0,10*ROW('Water Data'!D163)))),CONCATENATE("[",ROUND(OFFSET('Water Data'!$D$10,0,10*ROW('Water Data'!D163)),0),"]"),IF(AND(ISNUMBER(OFFSET('Water Data'!$D$10,0,10*ROW('Water Data'!D163))),BX169="",ISNUMBER(OFFSET('Water Data'!$D$10,0,10*ROW('Water Data'!D163)))),OFFSET('Water Data'!$D$10,0,10*ROW('Water Data'!D163)),NA())))</f>
        <v>#N/A</v>
      </c>
      <c r="J169" s="252" t="e">
        <f ca="true">+IF(AND(ISNUMBER(OFFSET('Water Data'!$E$5,0,10*ROW('Water Data'!E163))),BY169="Yes"),100-OFFSET('Water Data'!$E$5,0,10*ROW('Water Data'!E163)),IF(AND(ISNUMBER(OFFSET('Water Data'!$E$5,0,10*ROW('Water Data'!E163))),BY169="No",ISNUMBER(OFFSET('Water Data'!$E$5,0,10*ROW('Water Data'!E163)))),CONCATENATE("[",ROUND(100-OFFSET('Water Data'!$E$5,0,10*ROW('Water Data'!E163)),0),"]"),IF(AND(ISNUMBER(OFFSET('Water Data'!$E$5,0,10*ROW('Water Data'!E163))),BY169="",ISNUMBER(OFFSET('Water Data'!$E$5,0,10*ROW('Water Data'!E163)))),100-OFFSET('Water Data'!$E$5,0,10*ROW('Water Data'!E163)),NA())))</f>
        <v>#N/A</v>
      </c>
      <c r="K169" s="252" t="e">
        <f ca="true">+IF(AND(ISNUMBER(OFFSET('Water Data'!$E$7,0,10*ROW('Water Data'!E163))),BZ169="Yes"),OFFSET('Water Data'!$E$7,0,10*ROW('Water Data'!E163)),IF(AND(ISNUMBER(OFFSET('Water Data'!$E$7,0,10*ROW('Water Data'!E163))),BZ169="No",ISNUMBER(OFFSET('Water Data'!$E$7,0,10*ROW('Water Data'!E163)))),CONCATENATE("[",ROUND(OFFSET('Water Data'!$E$7,0,10*ROW('Water Data'!E163)),0),"]"),IF(AND(ISNUMBER(OFFSET('Water Data'!$E$7,0,10*ROW('Water Data'!E163))),BZ169="",ISNUMBER(OFFSET('Water Data'!$E$7,0,10*ROW('Water Data'!E163)))),OFFSET('Water Data'!$E$7,0,10*ROW('Water Data'!E163)),NA())))</f>
        <v>#N/A</v>
      </c>
      <c r="L169" s="252" t="e">
        <f ca="true">+IF(AND(ISNUMBER(OFFSET('Water Data'!$E$10,0,10*ROW('Water Data'!E163))),CA169="Yes"),OFFSET('Water Data'!$E$10,0,10*ROW('Water Data'!E163)),IF(AND(ISNUMBER(OFFSET('Water Data'!$E$10,0,10*ROW('Water Data'!E163))),CA169="No",ISNUMBER(OFFSET('Water Data'!$E$10,0,10*ROW('Water Data'!E163)))),CONCATENATE("[",ROUND(OFFSET('Water Data'!$E$10,0,10*ROW('Water Data'!E163)),0),"]"),IF(AND(ISNUMBER(OFFSET('Water Data'!$E$10,0,10*ROW('Water Data'!E163))),CA169="",ISNUMBER(OFFSET('Water Data'!$E$10,0,10*ROW('Water Data'!E163)))),OFFSET('Water Data'!$E$10,0,10*ROW('Water Data'!E163)),NA())))</f>
        <v>#N/A</v>
      </c>
      <c r="M169" s="252" t="e">
        <f ca="true">+IF(AND(ISNUMBER(OFFSET('Water Data'!$F$5,0,10*ROW('Water Data'!F163))),CB169="Yes"),100-OFFSET('Water Data'!$F$5,0,10*ROW('Water Data'!F163)),IF(AND(ISNUMBER(OFFSET('Water Data'!$F$5,0,10*ROW('Water Data'!F163))),CB169="No",ISNUMBER(OFFSET('Water Data'!$F$5,0,10*ROW('Water Data'!F163)))),CONCATENATE("[",ROUND(100-OFFSET('Water Data'!$F$5,0,10*ROW('Water Data'!F163)),0),"]"),IF(AND(ISNUMBER(OFFSET('Water Data'!$F$5,0,10*ROW('Water Data'!F163))),CB169="",ISNUMBER(OFFSET('Water Data'!$F$5,0,10*ROW('Water Data'!F163)))),100-OFFSET('Water Data'!$F$5,0,10*ROW('Water Data'!F163)),NA())))</f>
        <v>#N/A</v>
      </c>
      <c r="N169" s="252" t="e">
        <f ca="true">+IF(AND(ISNUMBER(OFFSET('Water Data'!$F$7,0,10*ROW('Water Data'!F163))),CC169="Yes"),OFFSET('Water Data'!$F$7,0,10*ROW('Water Data'!F163)),IF(AND(ISNUMBER(OFFSET('Water Data'!$F$7,0,10*ROW('Water Data'!F163))),CC169="No",ISNUMBER(OFFSET('Water Data'!$F$7,0,10*ROW('Water Data'!F163)))),CONCATENATE("[",ROUND(OFFSET('Water Data'!$F$7,0,10*ROW('Water Data'!F163)),0),"]"),IF(AND(ISNUMBER(OFFSET('Water Data'!$F$7,0,10*ROW('Water Data'!F163))),CC169="",ISNUMBER(OFFSET('Water Data'!$F$7,0,10*ROW('Water Data'!F163)))),OFFSET('Water Data'!$F$7,0,10*ROW('Water Data'!F163)),NA())))</f>
        <v>#N/A</v>
      </c>
      <c r="O169" s="252" t="e">
        <f ca="true">+IF(AND(ISNUMBER(OFFSET('Water Data'!$F$10,0,10*ROW('Water Data'!F163))),CD169="Yes"),OFFSET('Water Data'!$F$10,0,10*ROW('Water Data'!F163)),IF(AND(ISNUMBER(OFFSET('Water Data'!$F$10,0,10*ROW('Water Data'!F163))),CD169="No",ISNUMBER(OFFSET('Water Data'!$F$10,0,10*ROW('Water Data'!F163)))),CONCATENATE("[",ROUND(OFFSET('Water Data'!$F$10,0,10*ROW('Water Data'!F163)),0),"]"),IF(AND(ISNUMBER(OFFSET('Water Data'!$F$10,0,10*ROW('Water Data'!F163))),CD169="",ISNUMBER(OFFSET('Water Data'!$F$10,0,10*ROW('Water Data'!F163)))),OFFSET('Water Data'!$F$10,0,10*ROW('Water Data'!F163)),NA())))</f>
        <v>#N/A</v>
      </c>
      <c r="P169" s="252" t="e">
        <f ca="true">+IF(AND(ISNUMBER(OFFSET('Water Data'!$G$5,0,10*ROW('Water Data'!G163))),CE169="Yes"),100-OFFSET('Water Data'!$G$5,0,10*ROW('Water Data'!G163)),IF(AND(ISNUMBER(OFFSET('Water Data'!$G$5,0,10*ROW('Water Data'!G163))),CE169="No",ISNUMBER(OFFSET('Water Data'!$G$5,0,10*ROW('Water Data'!G163)))),CONCATENATE("[",ROUND(100-OFFSET('Water Data'!$G$5,0,10*ROW('Water Data'!G163)),0),"]"),IF(AND(ISNUMBER(OFFSET('Water Data'!$G$5,0,10*ROW('Water Data'!G163))),CE169="",ISNUMBER(OFFSET('Water Data'!$G$5,0,10*ROW('Water Data'!G163)))),100-OFFSET('Water Data'!$G$5,0,10*ROW('Water Data'!G163)),NA())))</f>
        <v>#N/A</v>
      </c>
      <c r="Q169" s="252" t="e">
        <f ca="true">+IF(AND(ISNUMBER(OFFSET('Water Data'!$G$7,0,10*ROW('Water Data'!G163))),CF169="Yes"),OFFSET('Water Data'!$G$7,0,10*ROW('Water Data'!G163)),IF(AND(ISNUMBER(OFFSET('Water Data'!$G$7,0,10*ROW('Water Data'!G163))),CF169="No",ISNUMBER(OFFSET('Water Data'!$G$7,0,10*ROW('Water Data'!G163)))),CONCATENATE("[",ROUND(OFFSET('Water Data'!$G$7,0,10*ROW('Water Data'!G163)),0),"]"),IF(AND(ISNUMBER(OFFSET('Water Data'!$G$7,0,10*ROW('Water Data'!G163))),CF169="",ISNUMBER(OFFSET('Water Data'!$G$7,0,10*ROW('Water Data'!G163)))),OFFSET('Water Data'!$G$7,0,10*ROW('Water Data'!G163)),NA())))</f>
        <v>#N/A</v>
      </c>
      <c r="R169" s="252" t="e">
        <f ca="true">+IF(AND(ISNUMBER(OFFSET('Water Data'!$G$10,0,10*ROW('Water Data'!G163))),CG169="Yes"),OFFSET('Water Data'!$G$10,0,10*ROW('Water Data'!G163)),IF(AND(ISNUMBER(OFFSET('Water Data'!$G$10,0,10*ROW('Water Data'!G163))),CG169="No",ISNUMBER(OFFSET('Water Data'!$G$10,0,10*ROW('Water Data'!G163)))),CONCATENATE("[",ROUND(OFFSET('Water Data'!$G$10,0,10*ROW('Water Data'!G163)),0),"]"),IF(AND(ISNUMBER(OFFSET('Water Data'!$G$10,0,10*ROW('Water Data'!G163))),CG169="",ISNUMBER(OFFSET('Water Data'!$G$10,0,10*ROW('Water Data'!G163)))),OFFSET('Water Data'!$G$10,0,10*ROW('Water Data'!G163)),NA())))</f>
        <v>#N/A</v>
      </c>
      <c r="S169" s="252" t="e">
        <f ca="true">+IF(AND(ISNUMBER(OFFSET('Water Data'!$H$5,0,10*ROW('Water Data'!H163))),CH169="Yes"),100-OFFSET('Water Data'!$H$5,0,10*ROW('Water Data'!H163)),IF(AND(ISNUMBER(OFFSET('Water Data'!$H$5,0,10*ROW('Water Data'!H163))),CH169="No",ISNUMBER(OFFSET('Water Data'!$H$5,0,10*ROW('Water Data'!H163)))),CONCATENATE("[",ROUND(100-OFFSET('Water Data'!$H$5,0,10*ROW('Water Data'!H163)),0),"]"),IF(AND(ISNUMBER(OFFSET('Water Data'!$H$5,0,10*ROW('Water Data'!H163))),CH169="",ISNUMBER(OFFSET('Water Data'!$H$5,0,10*ROW('Water Data'!H163)))),100-OFFSET('Water Data'!$H$5,0,10*ROW('Water Data'!H163)),NA())))</f>
        <v>#N/A</v>
      </c>
      <c r="T169" s="252" t="e">
        <f ca="true">+IF(AND(ISNUMBER(OFFSET('Water Data'!$H$7,0,10*ROW('Water Data'!H163))),CI169="Yes"),OFFSET('Water Data'!$H$7,0,10*ROW('Water Data'!H163)),IF(AND(ISNUMBER(OFFSET('Water Data'!$H$7,0,10*ROW('Water Data'!H163))),CI169="No",ISNUMBER(OFFSET('Water Data'!$H$7,0,10*ROW('Water Data'!H163)))),CONCATENATE("[",ROUND(OFFSET('Water Data'!$H$7,0,10*ROW('Water Data'!H163)),0),"]"),IF(AND(ISNUMBER(OFFSET('Water Data'!$H$7,0,10*ROW('Water Data'!H163))),CI169="",ISNUMBER(OFFSET('Water Data'!$H$7,0,10*ROW('Water Data'!H163)))),OFFSET('Water Data'!$H$7,0,10*ROW('Water Data'!H163)),NA())))</f>
        <v>#N/A</v>
      </c>
      <c r="U169" s="252" t="e">
        <f ca="true">+IF(AND(ISNUMBER(OFFSET('Water Data'!$H$10,0,10*ROW('Water Data'!H163))),CJ169="Yes"),OFFSET('Water Data'!$H$10,0,10*ROW('Water Data'!H163)),IF(AND(ISNUMBER(OFFSET('Water Data'!$H$10,0,10*ROW('Water Data'!H163))),CJ169="No",ISNUMBER(OFFSET('Water Data'!$H$10,0,10*ROW('Water Data'!H163)))),CONCATENATE("[",ROUND(OFFSET('Water Data'!$H$10,0,10*ROW('Water Data'!H163)),0),"]"),IF(AND(ISNUMBER(OFFSET('Water Data'!$H$10,0,10*ROW('Water Data'!H163))),CJ169="",ISNUMBER(OFFSET('Water Data'!$H$10,0,10*ROW('Water Data'!H163)))),OFFSET('Water Data'!$H$10,0,10*ROW('Water Data'!H163)),NA())))</f>
        <v>#N/A</v>
      </c>
      <c r="V169" s="253" t="e">
        <f ca="true">+IF(AND(ISNUMBER(OFFSET('Sanitation Data'!$C$5,0,10*ROW('Sanitation Data'!C163))),CK169="Yes"),100-OFFSET('Sanitation Data'!$C$5,0,10*ROW('Sanitation Data'!C163)),IF(AND(ISNUMBER(OFFSET('Sanitation Data'!$C$5,0,10*ROW('Sanitation Data'!C163))),CK169="No",ISNUMBER(OFFSET('Sanitation Data'!$C$5,0,10*ROW('Sanitation Data'!C163)))),CONCATENATE("[",ROUND(100-OFFSET('Sanitation Data'!$C$5,0,10*ROW('Sanitation Data'!C163)),0),"]"),IF(AND(ISNUMBER(OFFSET('Sanitation Data'!$C$5,0,10*ROW('Sanitation Data'!C163))),CK169="",ISNUMBER(OFFSET('Sanitation Data'!$C$5,0,10*ROW('Sanitation Data'!C163)))),100-OFFSET('Sanitation Data'!$C$5,0,10*ROW('Sanitation Data'!C163)),NA())))</f>
        <v>#N/A</v>
      </c>
      <c r="W169" s="253" t="e">
        <f ca="true">+IF(AND(ISNUMBER(OFFSET('Sanitation Data'!$C$7,0,10*ROW('Sanitation Data'!C163))),CL169="Yes"),OFFSET('Sanitation Data'!$C$7,0,10*ROW('Sanitation Data'!C163)),IF(AND(ISNUMBER(OFFSET('Sanitation Data'!$C$7,0,10*ROW('Sanitation Data'!C163))),CL169="No",ISNUMBER(OFFSET('Sanitation Data'!$C$7,0,10*ROW('Sanitation Data'!C163)))),CONCATENATE("[",ROUND(OFFSET('Sanitation Data'!$C$7,0,10*ROW('Sanitation Data'!C163)),0),"]"),IF(AND(ISNUMBER(OFFSET('Sanitation Data'!$C$7,0,10*ROW('Sanitation Data'!C163))),CL169="",ISNUMBER(OFFSET('Sanitation Data'!$C$7,0,10*ROW('Sanitation Data'!C163)))),OFFSET('Sanitation Data'!$C$7,0,10*ROW('Sanitation Data'!C163)),NA())))</f>
        <v>#N/A</v>
      </c>
      <c r="X169" s="253" t="e">
        <f ca="true">+IF(AND(ISNUMBER(OFFSET('Sanitation Data'!$C$11,0,10*ROW('Sanitation Data'!C163))),CM169="Yes"),OFFSET('Sanitation Data'!$C$11,0,10*ROW('Sanitation Data'!C163)),IF(AND(ISNUMBER(OFFSET('Sanitation Data'!$C$11,0,10*ROW('Sanitation Data'!C163))),CM169="No",ISNUMBER(OFFSET('Sanitation Data'!$C$11,0,10*ROW('Sanitation Data'!C163)))),CONCATENATE("[",ROUND(OFFSET('Sanitation Data'!$C$11,0,10*ROW('Sanitation Data'!C163)),0),"]"),IF(AND(ISNUMBER(OFFSET('Sanitation Data'!$C$11,0,10*ROW('Sanitation Data'!C163))),CM169="",ISNUMBER(OFFSET('Sanitation Data'!$C$11,0,10*ROW('Sanitation Data'!C163)))),OFFSET('Sanitation Data'!$C$11,0,10*ROW('Sanitation Data'!C163)),NA())))</f>
        <v>#N/A</v>
      </c>
      <c r="Y169" s="253" t="e">
        <f ca="true">+IF(AND(ISNUMBER(OFFSET('Sanitation Data'!$C$12,0,10*ROW('Sanitation Data'!C163))),CN169="Yes"),OFFSET('Sanitation Data'!$C$12,0,10*ROW('Sanitation Data'!C163)),IF(AND(ISNUMBER(OFFSET('Sanitation Data'!$C$12,0,10*ROW('Sanitation Data'!C163))),CN169="No",ISNUMBER(OFFSET('Sanitation Data'!$C$12,0,10*ROW('Sanitation Data'!C163)))),CONCATENATE("[",ROUND(OFFSET('Sanitation Data'!$C$12,0,10*ROW('Sanitation Data'!C163)),0),"]"),IF(AND(ISNUMBER(OFFSET('Sanitation Data'!$C$12,0,10*ROW('Sanitation Data'!C163))),CN169="",ISNUMBER(OFFSET('Sanitation Data'!$C$12,0,10*ROW('Sanitation Data'!C163)))),OFFSET('Sanitation Data'!$C$12,0,10*ROW('Sanitation Data'!C163)),NA())))</f>
        <v>#N/A</v>
      </c>
      <c r="Z169" s="253" t="e">
        <f ca="true">+IF(AND(ISNUMBER(OFFSET('Sanitation Data'!$C$13,0,10*ROW('Sanitation Data'!C163))),CO169="Yes"),OFFSET('Sanitation Data'!$C$13,0,10*ROW('Sanitation Data'!C163)),IF(AND(ISNUMBER(OFFSET('Sanitation Data'!$C$13,0,10*ROW('Sanitation Data'!C163))),CO169="No",ISNUMBER(OFFSET('Sanitation Data'!$C$13,0,10*ROW('Sanitation Data'!C163)))),CONCATENATE("[",ROUND(OFFSET('Sanitation Data'!$C$13,0,10*ROW('Sanitation Data'!C163)),0),"]"),IF(AND(ISNUMBER(OFFSET('Sanitation Data'!$C$13,0,10*ROW('Sanitation Data'!C163))),CO169="",ISNUMBER(OFFSET('Sanitation Data'!$C$13,0,10*ROW('Sanitation Data'!C163)))),OFFSET('Sanitation Data'!$C$13,0,10*ROW('Sanitation Data'!C163)),NA())))</f>
        <v>#N/A</v>
      </c>
      <c r="AA169" s="253" t="e">
        <f ca="true">+IF(AND(ISNUMBER(OFFSET('Sanitation Data'!$D$5,0,10*ROW('Sanitation Data'!D163))),CP169="Yes"),100-OFFSET('Sanitation Data'!$D$5,0,10*ROW('Sanitation Data'!D163)),IF(AND(ISNUMBER(OFFSET('Sanitation Data'!$D$5,0,10*ROW('Sanitation Data'!D163))),CP169="No",ISNUMBER(OFFSET('Sanitation Data'!$D$5,0,10*ROW('Sanitation Data'!D163)))),CONCATENATE("[",ROUND(100-OFFSET('Sanitation Data'!$D$5,0,10*ROW('Sanitation Data'!D163)),0),"]"),IF(AND(ISNUMBER(OFFSET('Sanitation Data'!$D$5,0,10*ROW('Sanitation Data'!D163))),CP169="",ISNUMBER(OFFSET('Sanitation Data'!$D$5,0,10*ROW('Sanitation Data'!D163)))),100-OFFSET('Sanitation Data'!$D$5,0,10*ROW('Sanitation Data'!D163)),NA())))</f>
        <v>#N/A</v>
      </c>
      <c r="AB169" s="253" t="e">
        <f ca="true">+IF(AND(ISNUMBER(OFFSET('Sanitation Data'!$D$7,0,10*ROW('Sanitation Data'!D163))),CQ169="Yes"),OFFSET('Sanitation Data'!$D$7,0,10*ROW('Sanitation Data'!G163)),IF(AND(ISNUMBER(OFFSET('Sanitation Data'!$D$7,0,10*ROW('Sanitation Data'!D163))),CQ169="No",ISNUMBER(OFFSET('Sanitation Data'!$D$7,0,10*ROW('Sanitation Data'!D163)))),CONCATENATE("[",ROUND(OFFSET('Sanitation Data'!$D$7,0,10*ROW('Sanitation Data'!D163)),0),"]"),IF(AND(ISNUMBER(OFFSET('Sanitation Data'!$D$7,0,10*ROW('Sanitation Data'!D163))),CQ169="",ISNUMBER(OFFSET('Sanitation Data'!$D$7,0,10*ROW('Sanitation Data'!D163)))),OFFSET('Sanitation Data'!$D$7,0,10*ROW('Sanitation Data'!D163)),NA())))</f>
        <v>#N/A</v>
      </c>
      <c r="AC169" s="253" t="e">
        <f ca="true">+IF(AND(ISNUMBER(OFFSET('Sanitation Data'!$D$11,0,10*ROW('Sanitation Data'!D163))),CR169="Yes"),OFFSET('Sanitation Data'!$D$11,0,10*ROW('Sanitation Data'!D163)),IF(AND(ISNUMBER(OFFSET('Sanitation Data'!$D$11,0,10*ROW('Sanitation Data'!D163))),CR169="No",ISNUMBER(OFFSET('Sanitation Data'!$D$11,0,10*ROW('Sanitation Data'!D163)))),CONCATENATE("[",ROUND(OFFSET('Sanitation Data'!$D$11,0,10*ROW('Sanitation Data'!D163)),0),"]"),IF(AND(ISNUMBER(OFFSET('Sanitation Data'!$D$11,0,10*ROW('Sanitation Data'!D163))),CR169="",ISNUMBER(OFFSET('Sanitation Data'!$D$11,0,10*ROW('Sanitation Data'!D163)))),OFFSET('Sanitation Data'!$D$11,0,10*ROW('Sanitation Data'!D163)),NA())))</f>
        <v>#N/A</v>
      </c>
      <c r="AD169" s="253" t="e">
        <f ca="true">+IF(AND(ISNUMBER(OFFSET('Sanitation Data'!$D$12,0,10*ROW('Sanitation Data'!D163))),CS169="Yes"),OFFSET('Sanitation Data'!$D$12,0,10*ROW('Sanitation Data'!D163)),IF(AND(ISNUMBER(OFFSET('Sanitation Data'!$D$12,0,10*ROW('Sanitation Data'!D163))),CS169="No",ISNUMBER(OFFSET('Sanitation Data'!$D$12,0,10*ROW('Sanitation Data'!D163)))),CONCATENATE("[",ROUND(OFFSET('Sanitation Data'!$D$12,0,10*ROW('Sanitation Data'!D163)),0),"]"),IF(AND(ISNUMBER(OFFSET('Sanitation Data'!$D$12,0,10*ROW('Sanitation Data'!D163))),CS169="",ISNUMBER(OFFSET('Sanitation Data'!$D$12,0,10*ROW('Sanitation Data'!D163)))),OFFSET('Sanitation Data'!$D$12,0,10*ROW('Sanitation Data'!D163)),NA())))</f>
        <v>#N/A</v>
      </c>
      <c r="AE169" s="253" t="e">
        <f ca="true">+IF(AND(ISNUMBER(OFFSET('Sanitation Data'!$D$13,0,10*ROW('Sanitation Data'!D163))),CT169="Yes"),OFFSET('Sanitation Data'!$D$13,0,10*ROW('Sanitation Data'!D163)),IF(AND(ISNUMBER(OFFSET('Sanitation Data'!$D$13,0,10*ROW('Sanitation Data'!D163))),CT169="No",ISNUMBER(OFFSET('Sanitation Data'!$D$13,0,10*ROW('Sanitation Data'!D163)))),CONCATENATE("[",ROUND(OFFSET('Sanitation Data'!$D$13,0,10*ROW('Sanitation Data'!D163)),0),"]"),IF(AND(ISNUMBER(OFFSET('Sanitation Data'!$D$13,0,10*ROW('Sanitation Data'!D163))),CT169="",ISNUMBER(OFFSET('Sanitation Data'!$D$13,0,10*ROW('Sanitation Data'!D163)))),OFFSET('Sanitation Data'!$D$13,0,10*ROW('Sanitation Data'!D163)),NA())))</f>
        <v>#N/A</v>
      </c>
      <c r="AF169" s="253" t="e">
        <f ca="true">+IF(AND(ISNUMBER(OFFSET('Sanitation Data'!$E$5,0,10*ROW('Sanitation Data'!E163))),CU169="Yes"),100-OFFSET('Sanitation Data'!$E$5,0,10*ROW('Sanitation Data'!E163)),IF(AND(ISNUMBER(OFFSET('Sanitation Data'!$E$5,0,10*ROW('Sanitation Data'!E163))),CU169="No",ISNUMBER(OFFSET('Sanitation Data'!$E$5,0,10*ROW('Sanitation Data'!E163)))),CONCATENATE("[",ROUND(100-OFFSET('Sanitation Data'!$E$5,0,10*ROW('Sanitation Data'!E163)),0),"]"),IF(AND(ISNUMBER(OFFSET('Sanitation Data'!$E$5,0,10*ROW('Sanitation Data'!E163))),CU169="",ISNUMBER(OFFSET('Sanitation Data'!$E$5,0,10*ROW('Sanitation Data'!E163)))),100-OFFSET('Sanitation Data'!$E$5,0,10*ROW('Sanitation Data'!E163)),NA())))</f>
        <v>#N/A</v>
      </c>
      <c r="AG169" s="253" t="e">
        <f ca="true">+IF(AND(ISNUMBER(OFFSET('Sanitation Data'!$E$7,0,10*ROW('Sanitation Data'!E163))),CV169="Yes"),OFFSET('Sanitation Data'!$E$7,0,10*ROW('Sanitation Data'!E163)),IF(AND(ISNUMBER(OFFSET('Sanitation Data'!$E$7,0,10*ROW('Sanitation Data'!E163))),CV169="No",ISNUMBER(OFFSET('Sanitation Data'!$E$7,0,10*ROW('Sanitation Data'!E163)))),CONCATENATE("[",ROUND(OFFSET('Sanitation Data'!$E$7,0,10*ROW('Sanitation Data'!E163)),0),"]"),IF(AND(ISNUMBER(OFFSET('Sanitation Data'!$E$7,0,10*ROW('Sanitation Data'!E163))),CV169="",ISNUMBER(OFFSET('Sanitation Data'!$E$7,0,10*ROW('Sanitation Data'!E163)))),OFFSET('Sanitation Data'!$E$7,0,10*ROW('Sanitation Data'!E163)),NA())))</f>
        <v>#N/A</v>
      </c>
      <c r="AH169" s="253" t="e">
        <f ca="true">+IF(AND(ISNUMBER(OFFSET('Sanitation Data'!$E$11,0,10*ROW('Sanitation Data'!E163))),CW169="Yes"),OFFSET('Sanitation Data'!$E$11,0,10*ROW('Sanitation Data'!E163)),IF(AND(ISNUMBER(OFFSET('Sanitation Data'!$E$11,0,10*ROW('Sanitation Data'!E163))),CW169="No",ISNUMBER(OFFSET('Sanitation Data'!$E$11,0,10*ROW('Sanitation Data'!E163)))),CONCATENATE("[",ROUND(OFFSET('Sanitation Data'!$E$11,0,10*ROW('Sanitation Data'!E163)),0),"]"),IF(AND(ISNUMBER(OFFSET('Sanitation Data'!$E$11,0,10*ROW('Sanitation Data'!E163))),CW169="",ISNUMBER(OFFSET('Sanitation Data'!$E$11,0,10*ROW('Sanitation Data'!E163)))),OFFSET('Sanitation Data'!$E$11,0,10*ROW('Sanitation Data'!E163)),NA())))</f>
        <v>#N/A</v>
      </c>
      <c r="AI169" s="253" t="e">
        <f ca="true">+IF(AND(ISNUMBER(OFFSET('Sanitation Data'!$E$12,0,10*ROW('Sanitation Data'!E163))),CX169="Yes"),OFFSET('Sanitation Data'!$E$12,0,10*ROW('Sanitation Data'!E163)),IF(AND(ISNUMBER(OFFSET('Sanitation Data'!$E$12,0,10*ROW('Sanitation Data'!E163))),CX169="No",ISNUMBER(OFFSET('Sanitation Data'!$E$12,0,10*ROW('Sanitation Data'!E163)))),CONCATENATE("[",ROUND(OFFSET('Sanitation Data'!$E$12,0,10*ROW('Sanitation Data'!E163)),0),"]"),IF(AND(ISNUMBER(OFFSET('Sanitation Data'!$E$12,0,10*ROW('Sanitation Data'!E163))),CX169="",ISNUMBER(OFFSET('Sanitation Data'!$E$12,0,10*ROW('Sanitation Data'!E163)))),OFFSET('Sanitation Data'!$E$12,0,10*ROW('Sanitation Data'!E163)),NA())))</f>
        <v>#N/A</v>
      </c>
      <c r="AJ169" s="253" t="e">
        <f ca="true">+IF(AND(ISNUMBER(OFFSET('Sanitation Data'!$E$13,0,10*ROW('Sanitation Data'!E163))),CY169="Yes"),OFFSET('Sanitation Data'!$E$13,0,10*ROW('Sanitation Data'!E163)),IF(AND(ISNUMBER(OFFSET('Sanitation Data'!$E$13,0,10*ROW('Sanitation Data'!E163))),CY169="No",ISNUMBER(OFFSET('Sanitation Data'!$E$13,0,10*ROW('Sanitation Data'!E163)))),CONCATENATE("[",ROUND(OFFSET('Sanitation Data'!$E$13,0,10*ROW('Sanitation Data'!E163)),0),"]"),IF(AND(ISNUMBER(OFFSET('Sanitation Data'!$E$13,0,10*ROW('Sanitation Data'!E163))),CY169="",ISNUMBER(OFFSET('Sanitation Data'!$E$13,0,10*ROW('Sanitation Data'!E163)))),OFFSET('Sanitation Data'!$E$13,0,10*ROW('Sanitation Data'!E163)),NA())))</f>
        <v>#N/A</v>
      </c>
      <c r="AK169" s="253" t="e">
        <f ca="true">+IF(AND(ISNUMBER(OFFSET('Sanitation Data'!$F$5,0,10*ROW('Sanitation Data'!F163))),CZ169="Yes"),100-OFFSET('Sanitation Data'!$F$5,0,10*ROW('Sanitation Data'!F163)),IF(AND(ISNUMBER(OFFSET('Sanitation Data'!$F$5,0,10*ROW('Sanitation Data'!F163))),CZ169="No",ISNUMBER(OFFSET('Sanitation Data'!$F$5,0,10*ROW('Sanitation Data'!F163)))),CONCATENATE("[",ROUND(100-OFFSET('Sanitation Data'!$F$5,0,10*ROW('Sanitation Data'!F163)),0),"]"),IF(AND(ISNUMBER(OFFSET('Sanitation Data'!$F$5,0,10*ROW('Sanitation Data'!F163))),CZ169="",ISNUMBER(OFFSET('Sanitation Data'!$F$5,0,10*ROW('Sanitation Data'!F163)))),100-OFFSET('Sanitation Data'!$F$5,0,10*ROW('Sanitation Data'!F163)),NA())))</f>
        <v>#N/A</v>
      </c>
      <c r="AL169" s="253" t="e">
        <f ca="true">+IF(AND(ISNUMBER(OFFSET('Sanitation Data'!$F$7,0,10*ROW('Sanitation Data'!F163))),DA169="Yes"),OFFSET('Sanitation Data'!$F$7,0,10*ROW('Sanitation Data'!F163)),IF(AND(ISNUMBER(OFFSET('Sanitation Data'!$F$7,0,10*ROW('Sanitation Data'!F163))),DA169="No",ISNUMBER(OFFSET('Sanitation Data'!$F$7,0,10*ROW('Sanitation Data'!F163)))),CONCATENATE("[",ROUND(OFFSET('Sanitation Data'!$F$7,0,10*ROW('Sanitation Data'!F163)),0),"]"),IF(AND(ISNUMBER(OFFSET('Sanitation Data'!$F$7,0,10*ROW('Sanitation Data'!F163))),DA169="",ISNUMBER(OFFSET('Sanitation Data'!$F$7,0,10*ROW('Sanitation Data'!F163)))),OFFSET('Sanitation Data'!$F$7,0,10*ROW('Sanitation Data'!F163)),NA())))</f>
        <v>#N/A</v>
      </c>
      <c r="AM169" s="253" t="e">
        <f ca="true">+IF(AND(ISNUMBER(OFFSET('Sanitation Data'!$F$11,0,10*ROW('Sanitation Data'!F163))),DB169="Yes"),OFFSET('Sanitation Data'!$F$11,0,10*ROW('Sanitation Data'!F163)),IF(AND(ISNUMBER(OFFSET('Sanitation Data'!$F$11,0,10*ROW('Sanitation Data'!F163))),DB169="No",ISNUMBER(OFFSET('Sanitation Data'!$F$11,0,10*ROW('Sanitation Data'!F163)))),CONCATENATE("[",ROUND(OFFSET('Sanitation Data'!$F$11,0,10*ROW('Sanitation Data'!F163)),0),"]"),IF(AND(ISNUMBER(OFFSET('Sanitation Data'!$F$11,0,10*ROW('Sanitation Data'!F163))),DB169="",ISNUMBER(OFFSET('Sanitation Data'!$F$11,0,10*ROW('Sanitation Data'!F163)))),OFFSET('Sanitation Data'!$F$11,0,10*ROW('Sanitation Data'!F163)),NA())))</f>
        <v>#N/A</v>
      </c>
      <c r="AN169" s="253" t="e">
        <f ca="true">+IF(AND(ISNUMBER(OFFSET('Sanitation Data'!$F$12,0,10*ROW('Sanitation Data'!F163))),DC169="Yes"),OFFSET('Sanitation Data'!$F$12,0,10*ROW('Sanitation Data'!F163)),IF(AND(ISNUMBER(OFFSET('Sanitation Data'!$F$12,0,10*ROW('Sanitation Data'!F163))),DC169="No",ISNUMBER(OFFSET('Sanitation Data'!$F$12,0,10*ROW('Sanitation Data'!F163)))),CONCATENATE("[",ROUND(OFFSET('Sanitation Data'!$F$12,0,10*ROW('Sanitation Data'!F163)),0),"]"),IF(AND(ISNUMBER(OFFSET('Sanitation Data'!$F$12,0,10*ROW('Sanitation Data'!F163))),DC169="",ISNUMBER(OFFSET('Sanitation Data'!$F$12,0,10*ROW('Sanitation Data'!F163)))),OFFSET('Sanitation Data'!$F$12,0,10*ROW('Sanitation Data'!F163)),NA())))</f>
        <v>#N/A</v>
      </c>
      <c r="AO169" s="253" t="e">
        <f ca="true">+IF(AND(ISNUMBER(OFFSET('Sanitation Data'!$F$13,0,10*ROW('Sanitation Data'!F163))),DD169="Yes"),OFFSET('Sanitation Data'!$F$13,0,10*ROW('Sanitation Data'!F163)),IF(AND(ISNUMBER(OFFSET('Sanitation Data'!$F$13,0,10*ROW('Sanitation Data'!F163))),DD169="No",ISNUMBER(OFFSET('Sanitation Data'!$F$13,0,10*ROW('Sanitation Data'!F163)))),CONCATENATE("[",ROUND(OFFSET('Sanitation Data'!$F$13,0,10*ROW('Sanitation Data'!F163)),0),"]"),IF(AND(ISNUMBER(OFFSET('Sanitation Data'!$F$13,0,10*ROW('Sanitation Data'!F163))),DD169="",ISNUMBER(OFFSET('Sanitation Data'!$F$13,0,10*ROW('Sanitation Data'!F163)))),OFFSET('Sanitation Data'!$F$13,0,10*ROW('Sanitation Data'!F163)),NA())))</f>
        <v>#N/A</v>
      </c>
      <c r="AP169" s="253" t="e">
        <f ca="true">+IF(AND(ISNUMBER(OFFSET('Sanitation Data'!$G$5,0,10*ROW('Sanitation Data'!G163))),DE169="Yes"),100-OFFSET('Sanitation Data'!$G$5,0,10*ROW('Sanitation Data'!G163)),IF(AND(ISNUMBER(OFFSET('Sanitation Data'!$G$5,0,10*ROW('Sanitation Data'!G163))),DE169="No",ISNUMBER(OFFSET('Sanitation Data'!$G$5,0,10*ROW('Sanitation Data'!G163)))),CONCATENATE("[",ROUND(100-OFFSET('Sanitation Data'!$G$5,0,10*ROW('Sanitation Data'!G163)),0),"]"),IF(AND(ISNUMBER(OFFSET('Sanitation Data'!$G$5,0,10*ROW('Sanitation Data'!G163))),DE169="",ISNUMBER(OFFSET('Sanitation Data'!$G$5,0,10*ROW('Sanitation Data'!G163)))),100-OFFSET('Sanitation Data'!$G$5,0,10*ROW('Sanitation Data'!G163)),NA())))</f>
        <v>#N/A</v>
      </c>
      <c r="AQ169" s="253" t="e">
        <f ca="true">+IF(AND(ISNUMBER(OFFSET('Sanitation Data'!$G$7,0,10*ROW('Sanitation Data'!G163))),DF169="Yes"),OFFSET('Sanitation Data'!$G$7,0,10*ROW('Sanitation Data'!G163)),IF(AND(ISNUMBER(OFFSET('Sanitation Data'!$G$7,0,10*ROW('Sanitation Data'!G163))),DF169="No",ISNUMBER(OFFSET('Sanitation Data'!$G$7,0,10*ROW('Sanitation Data'!G163)))),CONCATENATE("[",ROUND(OFFSET('Sanitation Data'!$G$7,0,10*ROW('Sanitation Data'!G163)),0),"]"),IF(AND(ISNUMBER(OFFSET('Sanitation Data'!$G$7,0,10*ROW('Sanitation Data'!G163))),DF169="",ISNUMBER(OFFSET('Sanitation Data'!$G$7,0,10*ROW('Sanitation Data'!G163)))),OFFSET('Sanitation Data'!$G$7,0,10*ROW('Sanitation Data'!G163)),NA())))</f>
        <v>#N/A</v>
      </c>
      <c r="AR169" s="253" t="e">
        <f ca="true">+IF(AND(ISNUMBER(OFFSET('Sanitation Data'!$G$11,0,10*ROW('Sanitation Data'!G163))),DG169="Yes"),OFFSET('Sanitation Data'!$G$11,0,10*ROW('Sanitation Data'!G163)),IF(AND(ISNUMBER(OFFSET('Sanitation Data'!$G$11,0,10*ROW('Sanitation Data'!G163))),DG169="No",ISNUMBER(OFFSET('Sanitation Data'!$G$11,0,10*ROW('Sanitation Data'!G163)))),CONCATENATE("[",ROUND(OFFSET('Sanitation Data'!$G$11,0,10*ROW('Sanitation Data'!G163)),0),"]"),IF(AND(ISNUMBER(OFFSET('Sanitation Data'!$G$11,0,10*ROW('Sanitation Data'!G163))),DG169="",ISNUMBER(OFFSET('Sanitation Data'!$G$11,0,10*ROW('Sanitation Data'!G163)))),OFFSET('Sanitation Data'!$G$11,0,10*ROW('Sanitation Data'!G163)),NA())))</f>
        <v>#N/A</v>
      </c>
      <c r="AS169" s="253" t="e">
        <f ca="true">+IF(AND(ISNUMBER(OFFSET('Sanitation Data'!$G$12,0,10*ROW('Sanitation Data'!G163))),DH169="Yes"),OFFSET('Sanitation Data'!$G$12,0,10*ROW('Sanitation Data'!G163)),IF(AND(ISNUMBER(OFFSET('Sanitation Data'!$G$12,0,10*ROW('Sanitation Data'!G163))),DH169="No",ISNUMBER(OFFSET('Sanitation Data'!$G$12,0,10*ROW('Sanitation Data'!G163)))),CONCATENATE("[",ROUND(OFFSET('Sanitation Data'!$G$12,0,10*ROW('Sanitation Data'!G163)),0),"]"),IF(AND(ISNUMBER(OFFSET('Sanitation Data'!$G$12,0,10*ROW('Sanitation Data'!G163))),DH169="",ISNUMBER(OFFSET('Sanitation Data'!$G$12,0,10*ROW('Sanitation Data'!G163)))),OFFSET('Sanitation Data'!$G$12,0,10*ROW('Sanitation Data'!G163)),NA())))</f>
        <v>#N/A</v>
      </c>
      <c r="AT169" s="253" t="e">
        <f ca="true">+IF(AND(ISNUMBER(OFFSET('Sanitation Data'!$G$13,0,10*ROW('Sanitation Data'!G163))),DI169="Yes"),OFFSET('Sanitation Data'!$G$13,0,10*ROW('Sanitation Data'!G163)),IF(AND(ISNUMBER(OFFSET('Sanitation Data'!$G$13,0,10*ROW('Sanitation Data'!G163))),DI169="No",ISNUMBER(OFFSET('Sanitation Data'!$G$13,0,10*ROW('Sanitation Data'!G163)))),CONCATENATE("[",ROUND(OFFSET('Sanitation Data'!$G$13,0,10*ROW('Sanitation Data'!G163)),0),"]"),IF(AND(ISNUMBER(OFFSET('Sanitation Data'!$G$13,0,10*ROW('Sanitation Data'!G163))),DI169="",ISNUMBER(OFFSET('Sanitation Data'!$G$13,0,10*ROW('Sanitation Data'!G163)))),OFFSET('Sanitation Data'!$G$13,0,10*ROW('Sanitation Data'!G163)),NA())))</f>
        <v>#N/A</v>
      </c>
      <c r="AU169" s="253" t="e">
        <f ca="true">+IF(AND(ISNUMBER(OFFSET('Sanitation Data'!$H$5,0,10*ROW('Sanitation Data'!H163))),DJ169="Yes"),100-OFFSET('Sanitation Data'!$H$5,0,10*ROW('Sanitation Data'!H163)),IF(AND(ISNUMBER(OFFSET('Sanitation Data'!$H$5,0,10*ROW('Sanitation Data'!H163))),DJ169="No",ISNUMBER(OFFSET('Sanitation Data'!$H$5,0,10*ROW('Sanitation Data'!H163)))),CONCATENATE("[",ROUND(100-OFFSET('Sanitation Data'!$H$5,0,10*ROW('Sanitation Data'!H163)),0),"]"),IF(AND(ISNUMBER(OFFSET('Sanitation Data'!$H$5,0,10*ROW('Sanitation Data'!H163))),DJ169="",ISNUMBER(OFFSET('Sanitation Data'!$H$5,0,10*ROW('Sanitation Data'!H163)))),100-OFFSET('Sanitation Data'!$H$5,0,10*ROW('Sanitation Data'!H163)),NA())))</f>
        <v>#N/A</v>
      </c>
      <c r="AV169" s="253" t="e">
        <f ca="true">+IF(AND(ISNUMBER(OFFSET('Sanitation Data'!$H$7,0,10*ROW('Sanitation Data'!H163))),DK169="Yes"),OFFSET('Sanitation Data'!$H$7,0,10*ROW('Sanitation Data'!H163)),IF(AND(ISNUMBER(OFFSET('Sanitation Data'!$H$7,0,10*ROW('Sanitation Data'!H163))),DK169="No",ISNUMBER(OFFSET('Sanitation Data'!$H$7,0,10*ROW('Sanitation Data'!H163)))),CONCATENATE("[",ROUND(OFFSET('Sanitation Data'!$H$7,0,10*ROW('Sanitation Data'!H163)),0),"]"),IF(AND(ISNUMBER(OFFSET('Sanitation Data'!$H$7,0,10*ROW('Sanitation Data'!H163))),DK169="",ISNUMBER(OFFSET('Sanitation Data'!$H$7,0,10*ROW('Sanitation Data'!H163)))),OFFSET('Sanitation Data'!$H$7,0,10*ROW('Sanitation Data'!H163)),NA())))</f>
        <v>#N/A</v>
      </c>
      <c r="AW169" s="253" t="e">
        <f ca="true">+IF(AND(ISNUMBER(OFFSET('Sanitation Data'!$H$11,0,10*ROW('Sanitation Data'!H163))),DL169="Yes"),OFFSET('Sanitation Data'!$H$11,0,10*ROW('Sanitation Data'!H163)),IF(AND(ISNUMBER(OFFSET('Sanitation Data'!$H$11,0,10*ROW('Sanitation Data'!H163))),DL169="No",ISNUMBER(OFFSET('Sanitation Data'!$H$11,0,10*ROW('Sanitation Data'!H163)))),CONCATENATE("[",ROUND(OFFSET('Sanitation Data'!$H$11,0,10*ROW('Sanitation Data'!H163)),0),"]"),IF(AND(ISNUMBER(OFFSET('Sanitation Data'!$H$11,0,10*ROW('Sanitation Data'!H163))),DL169="",ISNUMBER(OFFSET('Sanitation Data'!$H$11,0,10*ROW('Sanitation Data'!H163)))),OFFSET('Sanitation Data'!$H$11,0,10*ROW('Sanitation Data'!H163)),NA())))</f>
        <v>#N/A</v>
      </c>
      <c r="AX169" s="253" t="e">
        <f ca="true">+IF(AND(ISNUMBER(OFFSET('Sanitation Data'!$H$12,0,10*ROW('Sanitation Data'!H163))),DM169="Yes"),OFFSET('Sanitation Data'!$H$12,0,10*ROW('Sanitation Data'!H163)),IF(AND(ISNUMBER(OFFSET('Sanitation Data'!$H$12,0,10*ROW('Sanitation Data'!H163))),DM169="No",ISNUMBER(OFFSET('Sanitation Data'!$H$12,0,10*ROW('Sanitation Data'!H163)))),CONCATENATE("[",ROUND(OFFSET('Sanitation Data'!$H$12,0,10*ROW('Sanitation Data'!H163)),0),"]"),IF(AND(ISNUMBER(OFFSET('Sanitation Data'!$H$12,0,10*ROW('Sanitation Data'!H163))),DM169="",ISNUMBER(OFFSET('Sanitation Data'!$H$12,0,10*ROW('Sanitation Data'!H163)))),OFFSET('Sanitation Data'!$H$12,0,10*ROW('Sanitation Data'!H163)),NA())))</f>
        <v>#N/A</v>
      </c>
      <c r="AY169" s="253" t="e">
        <f ca="true">+IF(AND(ISNUMBER(OFFSET('Sanitation Data'!$H$13,0,10*ROW('Sanitation Data'!H163))),DN169="Yes"),OFFSET('Sanitation Data'!$H$13,0,10*ROW('Sanitation Data'!H163)),IF(AND(ISNUMBER(OFFSET('Sanitation Data'!$H$13,0,10*ROW('Sanitation Data'!H163))),DN169="No",ISNUMBER(OFFSET('Sanitation Data'!$H$13,0,10*ROW('Sanitation Data'!H163)))),CONCATENATE("[",ROUND(OFFSET('Sanitation Data'!$H$13,0,10*ROW('Sanitation Data'!H163)),0),"]"),IF(AND(ISNUMBER(OFFSET('Sanitation Data'!$H$13,0,10*ROW('Sanitation Data'!H163))),DN169="",ISNUMBER(OFFSET('Sanitation Data'!$H$13,0,10*ROW('Sanitation Data'!H163)))),OFFSET('Sanitation Data'!$H$13,0,10*ROW('Sanitation Data'!H163)),NA())))</f>
        <v>#N/A</v>
      </c>
      <c r="AZ169" s="254" t="e">
        <f ca="true">+IF(AND(ISNUMBER(OFFSET('Hygiene Data'!$C$6,0,10*ROW('Hygiene Data'!C163))),DO169="Yes"),OFFSET('Hygiene Data'!$C$6,0,10*ROW('Hygiene Data'!C163)),IF(AND(ISNUMBER(OFFSET('Hygiene Data'!$C$6,0,10*ROW('Hygiene Data'!C163))),DO169="No",ISNUMBER(OFFSET('Hygiene Data'!$C$6,0,10*ROW('Hygiene Data'!C163)))),CONCATENATE("[",ROUND(OFFSET('Hygiene Data'!$C$6,0,10*ROW('Hygiene Data'!C163)),0),"]"),IF(AND(ISNUMBER(OFFSET('Hygiene Data'!$C$6,0,10*ROW('Hygiene Data'!C163))),DO169="",ISNUMBER(OFFSET('Hygiene Data'!$C$6,0,10*ROW('Hygiene Data'!C163)))),OFFSET('Hygiene Data'!$C$6,0,10*ROW('Hygiene Data'!C163)),NA())))</f>
        <v>#N/A</v>
      </c>
      <c r="BA169" s="254" t="e">
        <f ca="true">+IF(AND(ISNUMBER(OFFSET('Hygiene Data'!$C$8,0,10*ROW('Hygiene Data'!C163))),DP169="Yes"),OFFSET('Hygiene Data'!$C$8,0,10*ROW('Hygiene Data'!C163)),IF(AND(ISNUMBER(OFFSET('Hygiene Data'!$C$8,0,10*ROW('Hygiene Data'!C163))),DP169="No",ISNUMBER(OFFSET('Hygiene Data'!$C$8,0,10*ROW('Hygiene Data'!C163)))),CONCATENATE("[",ROUND(OFFSET('Hygiene Data'!$C$8,0,10*ROW('Hygiene Data'!C163)),0),"]"),IF(AND(ISNUMBER(OFFSET('Hygiene Data'!$C$8,0,10*ROW('Hygiene Data'!C163))),DP169="",ISNUMBER(OFFSET('Hygiene Data'!$C$8,0,10*ROW('Hygiene Data'!C163)))),OFFSET('Hygiene Data'!$C$8,0,10*ROW('Hygiene Data'!C163)),NA())))</f>
        <v>#N/A</v>
      </c>
      <c r="BB169" s="254" t="e">
        <f ca="true">+IF(AND(ISNUMBER(OFFSET('Hygiene Data'!$C$10,0,10*ROW('Hygiene Data'!C163))),DQ169="Yes"),OFFSET('Hygiene Data'!$C$10,0,10*ROW('Hygiene Data'!C163)),IF(AND(ISNUMBER(OFFSET('Hygiene Data'!$C$10,0,10*ROW('Hygiene Data'!C163))),DQ169="No",ISNUMBER(OFFSET('Hygiene Data'!$C$10,0,10*ROW('Hygiene Data'!C163)))),CONCATENATE("[",ROUND(OFFSET('Hygiene Data'!$C$10,0,10*ROW('Hygiene Data'!C163)),0),"]"),IF(AND(ISNUMBER(OFFSET('Hygiene Data'!$C$10,0,10*ROW('Hygiene Data'!C163))),DQ169="",ISNUMBER(OFFSET('Hygiene Data'!$C$10,0,10*ROW('Hygiene Data'!C163)))),OFFSET('Hygiene Data'!$C$10,0,10*ROW('Hygiene Data'!C163)),NA())))</f>
        <v>#N/A</v>
      </c>
      <c r="BC169" s="254" t="e">
        <f ca="true">+IF(AND(ISNUMBER(OFFSET('Hygiene Data'!$D$6,0,10*ROW('Hygiene Data'!D163))),DR169="Yes"),OFFSET('Hygiene Data'!$D$6,0,10*ROW('Hygiene Data'!D163)),IF(AND(ISNUMBER(OFFSET('Hygiene Data'!$D$6,0,10*ROW('Hygiene Data'!D163))),DR169="No",ISNUMBER(OFFSET('Hygiene Data'!$D$6,0,10*ROW('Hygiene Data'!D163)))),CONCATENATE("[",ROUND(OFFSET('Hygiene Data'!$D$6,0,10*ROW('Hygiene Data'!D163)),0),"]"),IF(AND(ISNUMBER(OFFSET('Hygiene Data'!$D$6,0,10*ROW('Hygiene Data'!D163))),DR169="",ISNUMBER(OFFSET('Hygiene Data'!$D$6,0,10*ROW('Hygiene Data'!D163)))),OFFSET('Hygiene Data'!$D$6,0,10*ROW('Hygiene Data'!D163)),NA())))</f>
        <v>#N/A</v>
      </c>
      <c r="BD169" s="254" t="e">
        <f ca="true">+IF(AND(ISNUMBER(OFFSET('Hygiene Data'!$D$8,0,10*ROW('Hygiene Data'!D163))),DS169="Yes"),OFFSET('Hygiene Data'!$D$8,0,10*ROW('Hygiene Data'!D163)),IF(AND(ISNUMBER(OFFSET('Hygiene Data'!$D$8,0,10*ROW('Hygiene Data'!D163))),DS169="No",ISNUMBER(OFFSET('Hygiene Data'!$D$8,0,10*ROW('Hygiene Data'!D163)))),CONCATENATE("[",ROUND(OFFSET('Hygiene Data'!$D$8,0,10*ROW('Hygiene Data'!D163)),0),"]"),IF(AND(ISNUMBER(OFFSET('Hygiene Data'!$D$8,0,10*ROW('Hygiene Data'!D163))),DS169="",ISNUMBER(OFFSET('Hygiene Data'!$D$8,0,10*ROW('Hygiene Data'!D163)))),OFFSET('Hygiene Data'!$D$8,0,10*ROW('Hygiene Data'!D163)),NA())))</f>
        <v>#N/A</v>
      </c>
      <c r="BE169" s="254" t="e">
        <f ca="true">+IF(AND(ISNUMBER(OFFSET('Hygiene Data'!$D$10,0,10*ROW('Hygiene Data'!D163))),DT169="Yes"),OFFSET('Hygiene Data'!$D$10,0,10*ROW('Hygiene Data'!D163)),IF(AND(ISNUMBER(OFFSET('Hygiene Data'!$D$10,0,10*ROW('Hygiene Data'!D163))),DT169="No",ISNUMBER(OFFSET('Hygiene Data'!$D$10,0,10*ROW('Hygiene Data'!D163)))),CONCATENATE("[",ROUND(OFFSET('Hygiene Data'!$D$10,0,10*ROW('Hygiene Data'!D163)),0),"]"),IF(AND(ISNUMBER(OFFSET('Hygiene Data'!$D$10,0,10*ROW('Hygiene Data'!D163))),DT169="",ISNUMBER(OFFSET('Hygiene Data'!$D$10,0,10*ROW('Hygiene Data'!D163)))),OFFSET('Hygiene Data'!$D$10,0,10*ROW('Hygiene Data'!D163)),NA())))</f>
        <v>#N/A</v>
      </c>
      <c r="BF169" s="254" t="e">
        <f ca="true">+IF(AND(ISNUMBER(OFFSET('Hygiene Data'!$E$6,0,10*ROW('Hygiene Data'!E163))),DU169="Yes"),OFFSET('Hygiene Data'!$E$6,0,10*ROW('Hygiene Data'!E163)),IF(AND(ISNUMBER(OFFSET('Hygiene Data'!$E$6,0,10*ROW('Hygiene Data'!E163))),DU169="No",ISNUMBER(OFFSET('Hygiene Data'!$E$6,0,10*ROW('Hygiene Data'!E163)))),CONCATENATE("[",ROUND(OFFSET('Hygiene Data'!$E$6,0,10*ROW('Hygiene Data'!E163)),0),"]"),IF(AND(ISNUMBER(OFFSET('Hygiene Data'!$E$6,0,10*ROW('Hygiene Data'!E163))),DU169="",ISNUMBER(OFFSET('Hygiene Data'!$E$6,0,10*ROW('Hygiene Data'!E163)))),OFFSET('Hygiene Data'!$E$6,0,10*ROW('Hygiene Data'!E163)),NA())))</f>
        <v>#N/A</v>
      </c>
      <c r="BG169" s="254" t="e">
        <f ca="true">+IF(AND(ISNUMBER(OFFSET('Hygiene Data'!$E$8,0,10*ROW('Hygiene Data'!E163))),DV169="Yes"),OFFSET('Hygiene Data'!$E$8,0,10*ROW('Hygiene Data'!E163)),IF(AND(ISNUMBER(OFFSET('Hygiene Data'!$E$8,0,10*ROW('Hygiene Data'!E163))),DV169="No",ISNUMBER(OFFSET('Hygiene Data'!$E$8,0,10*ROW('Hygiene Data'!E163)))),CONCATENATE("[",ROUND(OFFSET('Hygiene Data'!$E$8,0,10*ROW('Hygiene Data'!E163)),0),"]"),IF(AND(ISNUMBER(OFFSET('Hygiene Data'!$E$8,0,10*ROW('Hygiene Data'!E163))),DV169="",ISNUMBER(OFFSET('Hygiene Data'!$E$8,0,10*ROW('Hygiene Data'!E163)))),OFFSET('Hygiene Data'!$E$8,0,10*ROW('Hygiene Data'!E163)),NA())))</f>
        <v>#N/A</v>
      </c>
      <c r="BH169" s="254" t="e">
        <f ca="true">+IF(AND(ISNUMBER(OFFSET('Hygiene Data'!$E$10,0,10*ROW('Hygiene Data'!E163))),DW169="Yes"),OFFSET('Hygiene Data'!$E$10,0,10*ROW('Hygiene Data'!E163)),IF(AND(ISNUMBER(OFFSET('Hygiene Data'!$E$10,0,10*ROW('Hygiene Data'!E163))),DW169="No",ISNUMBER(OFFSET('Hygiene Data'!$E$10,0,10*ROW('Hygiene Data'!E163)))),CONCATENATE("[",ROUND(OFFSET('Hygiene Data'!$E$10,0,10*ROW('Hygiene Data'!E163)),0),"]"),IF(AND(ISNUMBER(OFFSET('Hygiene Data'!$E$10,0,10*ROW('Hygiene Data'!E163))),DW169="",ISNUMBER(OFFSET('Hygiene Data'!$E$10,0,10*ROW('Hygiene Data'!E163)))),OFFSET('Hygiene Data'!$E$10,0,10*ROW('Hygiene Data'!E163)),NA())))</f>
        <v>#N/A</v>
      </c>
      <c r="BI169" s="254" t="e">
        <f ca="true">+IF(AND(ISNUMBER(OFFSET('Hygiene Data'!$F$6,0,10*ROW('Hygiene Data'!F163))),DX169="Yes"),OFFSET('Hygiene Data'!$F$6,0,10*ROW('Hygiene Data'!F163)),IF(AND(ISNUMBER(OFFSET('Hygiene Data'!$F$6,0,10*ROW('Hygiene Data'!F163))),DX169="No",ISNUMBER(OFFSET('Hygiene Data'!$F$6,0,10*ROW('Hygiene Data'!F163)))),CONCATENATE("[",ROUND(OFFSET('Hygiene Data'!$F$6,0,10*ROW('Hygiene Data'!F163)),0),"]"),IF(AND(ISNUMBER(OFFSET('Hygiene Data'!$F$6,0,10*ROW('Hygiene Data'!F163))),DX169="",ISNUMBER(OFFSET('Hygiene Data'!$F$6,0,10*ROW('Hygiene Data'!F163)))),OFFSET('Hygiene Data'!$F$6,0,10*ROW('Hygiene Data'!F163)),NA())))</f>
        <v>#N/A</v>
      </c>
      <c r="BJ169" s="254" t="e">
        <f ca="true">+IF(AND(ISNUMBER(OFFSET('Hygiene Data'!$F$8,0,10*ROW('Hygiene Data'!F163))),DY169="Yes"),OFFSET('Hygiene Data'!$F$8,0,10*ROW('Hygiene Data'!F163)),IF(AND(ISNUMBER(OFFSET('Hygiene Data'!$F$8,0,10*ROW('Hygiene Data'!F163))),DY169="No",ISNUMBER(OFFSET('Hygiene Data'!$F$8,0,10*ROW('Hygiene Data'!F163)))),CONCATENATE("[",ROUND(OFFSET('Hygiene Data'!$F$8,0,10*ROW('Hygiene Data'!F163)),0),"]"),IF(AND(ISNUMBER(OFFSET('Hygiene Data'!$F$8,0,10*ROW('Hygiene Data'!F163))),DY169="",ISNUMBER(OFFSET('Hygiene Data'!$F$8,0,10*ROW('Hygiene Data'!F163)))),OFFSET('Hygiene Data'!$F$8,0,10*ROW('Hygiene Data'!F163)),NA())))</f>
        <v>#N/A</v>
      </c>
      <c r="BK169" s="254" t="e">
        <f ca="true">+IF(AND(ISNUMBER(OFFSET('Hygiene Data'!$F$10,0,10*ROW('Hygiene Data'!F163))),DZ169="Yes"),OFFSET('Hygiene Data'!$F$10,0,10*ROW('Hygiene Data'!F163)),IF(AND(ISNUMBER(OFFSET('Hygiene Data'!$F$10,0,10*ROW('Hygiene Data'!F163))),DZ169="No",ISNUMBER(OFFSET('Hygiene Data'!$F$10,0,10*ROW('Hygiene Data'!F163)))),CONCATENATE("[",ROUND(OFFSET('Hygiene Data'!$F$10,0,10*ROW('Hygiene Data'!F163)),0),"]"),IF(AND(ISNUMBER(OFFSET('Hygiene Data'!$F$10,0,10*ROW('Hygiene Data'!F163))),DZ169="",ISNUMBER(OFFSET('Hygiene Data'!$F$10,0,10*ROW('Hygiene Data'!F163)))),OFFSET('Hygiene Data'!$F$10,0,10*ROW('Hygiene Data'!F163)),NA())))</f>
        <v>#N/A</v>
      </c>
      <c r="BL169" s="254" t="e">
        <f ca="true">+IF(AND(ISNUMBER(OFFSET('Hygiene Data'!$G$6,0,10*ROW('Hygiene Data'!G163))),EA169="Yes"),OFFSET('Hygiene Data'!$G$6,0,10*ROW('Hygiene Data'!G163)),IF(AND(ISNUMBER(OFFSET('Hygiene Data'!$G$6,0,10*ROW('Hygiene Data'!G163))),EA169="No",ISNUMBER(OFFSET('Hygiene Data'!$G$6,0,10*ROW('Hygiene Data'!G163)))),CONCATENATE("[",ROUND(OFFSET('Hygiene Data'!$G$6,0,10*ROW('Hygiene Data'!G163)),0),"]"),IF(AND(ISNUMBER(OFFSET('Hygiene Data'!$G$6,0,10*ROW('Hygiene Data'!G163))),EA169="",ISNUMBER(OFFSET('Hygiene Data'!$G$6,0,10*ROW('Hygiene Data'!G163)))),OFFSET('Hygiene Data'!$G$6,0,10*ROW('Hygiene Data'!G163)),NA())))</f>
        <v>#N/A</v>
      </c>
      <c r="BM169" s="254" t="e">
        <f ca="true">+IF(AND(ISNUMBER(OFFSET('Hygiene Data'!$G$8,0,10*ROW('Hygiene Data'!G163))),EB169="Yes"),OFFSET('Hygiene Data'!$G$8,0,10*ROW('Hygiene Data'!G163)),IF(AND(ISNUMBER(OFFSET('Hygiene Data'!$G$8,0,10*ROW('Hygiene Data'!G163))),EB169="No",ISNUMBER(OFFSET('Hygiene Data'!$G$8,0,10*ROW('Hygiene Data'!G163)))),CONCATENATE("[",ROUND(OFFSET('Hygiene Data'!$G$8,0,10*ROW('Hygiene Data'!G163)),0),"]"),IF(AND(ISNUMBER(OFFSET('Hygiene Data'!$G$8,0,10*ROW('Hygiene Data'!G163))),EB169="",ISNUMBER(OFFSET('Hygiene Data'!$G$8,0,10*ROW('Hygiene Data'!G163)))),OFFSET('Hygiene Data'!$G$8,0,10*ROW('Hygiene Data'!G163)),NA())))</f>
        <v>#N/A</v>
      </c>
      <c r="BN169" s="254" t="e">
        <f ca="true">+IF(AND(ISNUMBER(OFFSET('Hygiene Data'!$G$10,0,10*ROW('Hygiene Data'!G163))),EC169="Yes"),OFFSET('Hygiene Data'!$G$10,0,10*ROW('Hygiene Data'!G163)),IF(AND(ISNUMBER(OFFSET('Hygiene Data'!$G$10,0,10*ROW('Hygiene Data'!G163))),EC169="No",ISNUMBER(OFFSET('Hygiene Data'!$G$10,0,10*ROW('Hygiene Data'!G163)))),CONCATENATE("[",ROUND(OFFSET('Hygiene Data'!$G$10,0,10*ROW('Hygiene Data'!G163)),0),"]"),IF(AND(ISNUMBER(OFFSET('Hygiene Data'!$G$10,0,10*ROW('Hygiene Data'!G163))),EC169="",ISNUMBER(OFFSET('Hygiene Data'!$G$10,0,10*ROW('Hygiene Data'!G163)))),OFFSET('Hygiene Data'!$G$10,0,10*ROW('Hygiene Data'!G163)),NA())))</f>
        <v>#N/A</v>
      </c>
      <c r="BO169" s="254" t="e">
        <f ca="true">+IF(AND(ISNUMBER(OFFSET('Hygiene Data'!$H$6,0,10*ROW('Hygiene Data'!H163))),ED169="Yes"),OFFSET('Hygiene Data'!$H$6,0,10*ROW('Hygiene Data'!H163)),IF(AND(ISNUMBER(OFFSET('Hygiene Data'!$H$6,0,10*ROW('Hygiene Data'!H163))),ED169="No",ISNUMBER(OFFSET('Hygiene Data'!$H$6,0,10*ROW('Hygiene Data'!H163)))),CONCATENATE("[",ROUND(OFFSET('Hygiene Data'!$H$6,0,10*ROW('Hygiene Data'!H163)),0),"]"),IF(AND(ISNUMBER(OFFSET('Hygiene Data'!$H$6,0,10*ROW('Hygiene Data'!H163))),ED169="",ISNUMBER(OFFSET('Hygiene Data'!$H$6,0,10*ROW('Hygiene Data'!H163)))),OFFSET('Hygiene Data'!$H$6,0,10*ROW('Hygiene Data'!H163)),NA())))</f>
        <v>#N/A</v>
      </c>
      <c r="BP169" s="254" t="e">
        <f ca="true">+IF(AND(ISNUMBER(OFFSET('Hygiene Data'!$H$8,0,10*ROW('Hygiene Data'!H163))),EE169="Yes"),OFFSET('Hygiene Data'!$H$8,0,10*ROW('Hygiene Data'!H163)),IF(AND(ISNUMBER(OFFSET('Hygiene Data'!$H$8,0,10*ROW('Hygiene Data'!H163))),EE169="No",ISNUMBER(OFFSET('Hygiene Data'!$H$8,0,10*ROW('Hygiene Data'!H163)))),CONCATENATE("[",ROUND(OFFSET('Hygiene Data'!$H$8,0,10*ROW('Hygiene Data'!H163)),0),"]"),IF(AND(ISNUMBER(OFFSET('Hygiene Data'!$H$8,0,10*ROW('Hygiene Data'!H163))),EE169="",ISNUMBER(OFFSET('Hygiene Data'!$H$8,0,10*ROW('Hygiene Data'!H163)))),OFFSET('Hygiene Data'!$H$8,0,10*ROW('Hygiene Data'!H163)),NA())))</f>
        <v>#N/A</v>
      </c>
      <c r="BQ169" s="254" t="e">
        <f ca="true">+IF(AND(ISNUMBER(OFFSET('Hygiene Data'!$H$10,0,10*ROW('Hygiene Data'!H163))),EF169="Yes"),OFFSET('Hygiene Data'!$H$10,0,10*ROW('Hygiene Data'!H163)),IF(AND(ISNUMBER(OFFSET('Hygiene Data'!$H$10,0,10*ROW('Hygiene Data'!H163))),EF169="No",ISNUMBER(OFFSET('Hygiene Data'!$H$10,0,10*ROW('Hygiene Data'!H163)))),CONCATENATE("[",ROUND(OFFSET('Hygiene Data'!$H$10,0,10*ROW('Hygiene Data'!H163)),0),"]"),IF(AND(ISNUMBER(OFFSET('Hygiene Data'!$H$10,0,10*ROW('Hygiene Data'!H163))),EF169="",ISNUMBER(OFFSET('Hygiene Data'!$H$10,0,10*ROW('Hygiene Data'!H163)))),OFFSET('Hygiene Data'!$H$10,0,10*ROW('Hygiene Data'!H163)),NA())))</f>
        <v>#N/A</v>
      </c>
      <c r="BS169" s="36" t="str">
        <f ca="true">+IF(OFFSET('Water Data'!$C$28,0,10*ROW('Water Data'!C163))="","",OFFSET('Water Data'!$C$28,0,10*ROW('Water Data'!C163)))</f>
        <v/>
      </c>
      <c r="BT169" s="36" t="str">
        <f ca="true">+IF(OFFSET('Water Data'!$C$29,0,10*ROW('Water Data'!C163))="","",OFFSET('Water Data'!$C$29,0,10*ROW('Water Data'!C163)))</f>
        <v/>
      </c>
      <c r="BU169" s="36" t="str">
        <f ca="true">+IF(OFFSET('Water Data'!$C$30,0,10*ROW('Water Data'!C163))="","",OFFSET('Water Data'!$C$30,0,10*ROW('Water Data'!C163)))</f>
        <v/>
      </c>
      <c r="BV169" s="36" t="str">
        <f ca="true">+IF(OFFSET('Water Data'!$D$28,0,10*ROW('Water Data'!D163))="","",OFFSET('Water Data'!$D$28,0,10*ROW('Water Data'!D163)))</f>
        <v/>
      </c>
      <c r="BW169" s="36" t="str">
        <f ca="true">+IF(OFFSET('Water Data'!$D$29,0,10*ROW('Water Data'!D163))="","",OFFSET('Water Data'!$D$29,0,10*ROW('Water Data'!D163)))</f>
        <v/>
      </c>
      <c r="BX169" s="36" t="str">
        <f ca="true">+IF(OFFSET('Water Data'!$D$30,0,10*ROW('Water Data'!D163))="","",OFFSET('Water Data'!$D$30,0,10*ROW('Water Data'!D163)))</f>
        <v/>
      </c>
      <c r="BY169" s="36" t="str">
        <f ca="true">+IF(OFFSET('Water Data'!$E$28,0,10*ROW('Water Data'!E163))="","",OFFSET('Water Data'!$E$28,0,10*ROW('Water Data'!E163)))</f>
        <v/>
      </c>
      <c r="BZ169" s="36" t="str">
        <f ca="true">+IF(OFFSET('Water Data'!$E$29,0,10*ROW('Water Data'!E163))="","",OFFSET('Water Data'!$E$29,0,10*ROW('Water Data'!E163)))</f>
        <v/>
      </c>
      <c r="CA169" s="36" t="str">
        <f ca="true">+IF(OFFSET('Water Data'!$E$30,0,10*ROW('Water Data'!E163))="","",OFFSET('Water Data'!$E$30,0,10*ROW('Water Data'!E163)))</f>
        <v/>
      </c>
      <c r="CB169" s="36" t="str">
        <f ca="true">+IF(OFFSET('Water Data'!$F$28,0,10*ROW('Water Data'!F163))="","",OFFSET('Water Data'!$F$28,0,10*ROW('Water Data'!F163)))</f>
        <v/>
      </c>
      <c r="CC169" s="36" t="str">
        <f ca="true">+IF(OFFSET('Water Data'!$F$29,0,10*ROW('Water Data'!F163))="","",OFFSET('Water Data'!$F$29,0,10*ROW('Water Data'!F163)))</f>
        <v/>
      </c>
      <c r="CD169" s="36" t="str">
        <f ca="true">+IF(OFFSET('Water Data'!$F$30,0,10*ROW('Water Data'!F163))="","",OFFSET('Water Data'!$F$30,0,10*ROW('Water Data'!F163)))</f>
        <v/>
      </c>
      <c r="CE169" s="36" t="str">
        <f ca="true">+IF(OFFSET('Water Data'!$G$28,0,10*ROW('Water Data'!G163))="","",OFFSET('Water Data'!$G$28,0,10*ROW('Water Data'!G163)))</f>
        <v/>
      </c>
      <c r="CF169" s="36" t="str">
        <f ca="true">+IF(OFFSET('Water Data'!$G$29,0,10*ROW('Water Data'!G163))="","",OFFSET('Water Data'!$G$29,0,10*ROW('Water Data'!G163)))</f>
        <v/>
      </c>
      <c r="CG169" s="36" t="str">
        <f ca="true">+IF(OFFSET('Water Data'!$G$30,0,10*ROW('Water Data'!G163))="","",OFFSET('Water Data'!$G$30,0,10*ROW('Water Data'!G163)))</f>
        <v/>
      </c>
      <c r="CH169" s="36" t="str">
        <f ca="true">+IF(OFFSET('Water Data'!$H$28,0,10*ROW('Water Data'!H163))="","",OFFSET('Water Data'!$H$28,0,10*ROW('Water Data'!H163)))</f>
        <v/>
      </c>
      <c r="CI169" s="36" t="str">
        <f ca="true">+IF(OFFSET('Water Data'!$H$29,0,10*ROW('Water Data'!H163))="","",OFFSET('Water Data'!$H$29,0,10*ROW('Water Data'!H163)))</f>
        <v/>
      </c>
      <c r="CJ169" s="36" t="str">
        <f ca="true">+IF(OFFSET('Water Data'!$H$30,0,10*ROW('Water Data'!H163))="","",OFFSET('Water Data'!$H$30,0,10*ROW('Water Data'!H163)))</f>
        <v/>
      </c>
      <c r="CK169" s="36" t="str">
        <f ca="true">+IF(OFFSET('Sanitation Data'!$C$29,0,10*ROW('Sanitation Data'!C163))="","",OFFSET('Sanitation Data'!$C$29,0,10*ROW('Sanitation Data'!C163)))</f>
        <v/>
      </c>
      <c r="CL169" s="36" t="str">
        <f ca="true">+IF(OFFSET('Sanitation Data'!$C$30,0,10*ROW('Sanitation Data'!C163))="","",OFFSET('Sanitation Data'!$C$30,0,10*ROW('Sanitation Data'!C163)))</f>
        <v/>
      </c>
      <c r="CM169" s="36" t="str">
        <f ca="true">+IF(OFFSET('Sanitation Data'!$C$31,0,10*ROW('Sanitation Data'!C163))="","",OFFSET('Sanitation Data'!$C$31,0,10*ROW('Sanitation Data'!C163)))</f>
        <v/>
      </c>
      <c r="CN169" s="36" t="str">
        <f ca="true">+IF(OFFSET('Sanitation Data'!$C$32,0,10*ROW('Sanitation Data'!C163))="","",OFFSET('Sanitation Data'!$C$32,0,10*ROW('Sanitation Data'!C163)))</f>
        <v/>
      </c>
      <c r="CO169" s="36" t="str">
        <f ca="true">+IF(OFFSET('Sanitation Data'!$C$33,0,10*ROW('Sanitation Data'!C163))="","",OFFSET('Sanitation Data'!$C$33,0,10*ROW('Sanitation Data'!C163)))</f>
        <v/>
      </c>
      <c r="CP169" s="36" t="str">
        <f ca="true">+IF(OFFSET('Sanitation Data'!$D$29,0,10*ROW('Sanitation Data'!D163))="","",OFFSET('Sanitation Data'!$D$29,0,10*ROW('Sanitation Data'!D163)))</f>
        <v/>
      </c>
      <c r="CQ169" s="36" t="str">
        <f ca="true">+IF(OFFSET('Sanitation Data'!$D$30,0,10*ROW('Sanitation Data'!D163))="","",OFFSET('Sanitation Data'!$D$30,0,10*ROW('Sanitation Data'!D163)))</f>
        <v/>
      </c>
      <c r="CR169" s="36" t="str">
        <f ca="true">+IF(OFFSET('Sanitation Data'!$D$31,0,10*ROW('Sanitation Data'!D163))="","",OFFSET('Sanitation Data'!$D$31,0,10*ROW('Sanitation Data'!D163)))</f>
        <v/>
      </c>
      <c r="CS169" s="36" t="str">
        <f ca="true">+IF(OFFSET('Sanitation Data'!$D$32,0,10*ROW('Sanitation Data'!D163))="","",OFFSET('Sanitation Data'!$D$32,0,10*ROW('Sanitation Data'!D163)))</f>
        <v/>
      </c>
      <c r="CT169" s="36" t="str">
        <f ca="true">+IF(OFFSET('Sanitation Data'!$D$33,0,10*ROW('Sanitation Data'!D163))="","",OFFSET('Sanitation Data'!$D$33,0,10*ROW('Sanitation Data'!D163)))</f>
        <v/>
      </c>
      <c r="CU169" s="36" t="str">
        <f ca="true">+IF(OFFSET('Sanitation Data'!$E$29,0,10*ROW('Sanitation Data'!E163))="","",OFFSET('Sanitation Data'!$E$29,0,10*ROW('Sanitation Data'!E163)))</f>
        <v/>
      </c>
      <c r="CV169" s="36" t="str">
        <f ca="true">+IF(OFFSET('Sanitation Data'!$E$30,0,10*ROW('Sanitation Data'!E163))="","",OFFSET('Sanitation Data'!$E$30,0,10*ROW('Sanitation Data'!E163)))</f>
        <v/>
      </c>
      <c r="CW169" s="36" t="str">
        <f ca="true">+IF(OFFSET('Sanitation Data'!$E$31,0,10*ROW('Sanitation Data'!E163))="","",OFFSET('Sanitation Data'!$E$31,0,10*ROW('Sanitation Data'!E163)))</f>
        <v/>
      </c>
      <c r="CX169" s="36" t="str">
        <f ca="true">+IF(OFFSET('Sanitation Data'!$E$32,0,10*ROW('Sanitation Data'!E163))="","",OFFSET('Sanitation Data'!$E$32,0,10*ROW('Sanitation Data'!E163)))</f>
        <v/>
      </c>
      <c r="CY169" s="36" t="str">
        <f ca="true">+IF(OFFSET('Sanitation Data'!$E$33,0,10*ROW('Sanitation Data'!E163))="","",OFFSET('Sanitation Data'!$E$33,0,10*ROW('Sanitation Data'!E163)))</f>
        <v/>
      </c>
      <c r="CZ169" s="36" t="str">
        <f ca="true">+IF(OFFSET('Sanitation Data'!$F$29,0,10*ROW('Sanitation Data'!F163))="","",OFFSET('Sanitation Data'!$F$29,0,10*ROW('Sanitation Data'!F163)))</f>
        <v/>
      </c>
      <c r="DA169" s="36" t="str">
        <f ca="true">+IF(OFFSET('Sanitation Data'!$F$30,0,10*ROW('Sanitation Data'!F163))="","",OFFSET('Sanitation Data'!$F$30,0,10*ROW('Sanitation Data'!F163)))</f>
        <v/>
      </c>
      <c r="DB169" s="36" t="str">
        <f ca="true">+IF(OFFSET('Sanitation Data'!$F$31,0,10*ROW('Sanitation Data'!F163))="","",OFFSET('Sanitation Data'!$F$31,0,10*ROW('Sanitation Data'!F163)))</f>
        <v/>
      </c>
      <c r="DC169" s="36" t="str">
        <f ca="true">+IF(OFFSET('Sanitation Data'!$F$32,0,10*ROW('Sanitation Data'!F163))="","",OFFSET('Sanitation Data'!$F$32,0,10*ROW('Sanitation Data'!F163)))</f>
        <v/>
      </c>
      <c r="DD169" s="36" t="str">
        <f ca="true">+IF(OFFSET('Sanitation Data'!$F$33,0,10*ROW('Sanitation Data'!F163))="","",OFFSET('Sanitation Data'!$F$33,0,10*ROW('Sanitation Data'!F163)))</f>
        <v/>
      </c>
      <c r="DE169" s="36" t="str">
        <f ca="true">+IF(OFFSET('Sanitation Data'!$G$29,0,10*ROW('Sanitation Data'!G163))="","",OFFSET('Sanitation Data'!$G$29,0,10*ROW('Sanitation Data'!G163)))</f>
        <v/>
      </c>
      <c r="DF169" s="36" t="str">
        <f ca="true">+IF(OFFSET('Sanitation Data'!$G$30,0,10*ROW('Sanitation Data'!G163))="","",OFFSET('Sanitation Data'!$G$30,0,10*ROW('Sanitation Data'!G163)))</f>
        <v/>
      </c>
      <c r="DG169" s="36" t="str">
        <f ca="true">+IF(OFFSET('Sanitation Data'!$G$31,0,10*ROW('Sanitation Data'!G163))="","",OFFSET('Sanitation Data'!$G$31,0,10*ROW('Sanitation Data'!G163)))</f>
        <v/>
      </c>
      <c r="DH169" s="36" t="str">
        <f ca="true">+IF(OFFSET('Sanitation Data'!$G$32,0,10*ROW('Sanitation Data'!G163))="","",OFFSET('Sanitation Data'!$G$32,0,10*ROW('Sanitation Data'!G163)))</f>
        <v/>
      </c>
      <c r="DI169" s="36" t="str">
        <f ca="true">+IF(OFFSET('Sanitation Data'!$G$33,0,10*ROW('Sanitation Data'!G163))="","",OFFSET('Sanitation Data'!$G$33,0,10*ROW('Sanitation Data'!G163)))</f>
        <v/>
      </c>
      <c r="DJ169" s="36" t="str">
        <f ca="true">+IF(OFFSET('Sanitation Data'!$H$29,0,10*ROW('Sanitation Data'!H163))="","",OFFSET('Sanitation Data'!$H$29,0,10*ROW('Sanitation Data'!H163)))</f>
        <v/>
      </c>
      <c r="DK169" s="36" t="str">
        <f ca="true">+IF(OFFSET('Sanitation Data'!$H$30,0,10*ROW('Sanitation Data'!H163))="","",OFFSET('Sanitation Data'!$H$30,0,10*ROW('Sanitation Data'!H163)))</f>
        <v/>
      </c>
      <c r="DL169" s="36" t="str">
        <f ca="true">+IF(OFFSET('Sanitation Data'!$H$31,0,10*ROW('Sanitation Data'!H163))="","",OFFSET('Sanitation Data'!$H$31,0,10*ROW('Sanitation Data'!H163)))</f>
        <v/>
      </c>
      <c r="DM169" s="36" t="str">
        <f ca="true">+IF(OFFSET('Sanitation Data'!$H$32,0,10*ROW('Sanitation Data'!H163))="","",OFFSET('Sanitation Data'!$H$32,0,10*ROW('Sanitation Data'!H163)))</f>
        <v/>
      </c>
      <c r="DN169" s="36" t="str">
        <f ca="true">+IF(OFFSET('Sanitation Data'!$H$33,0,10*ROW('Sanitation Data'!H163))="","",OFFSET('Sanitation Data'!$H$33,0,10*ROW('Sanitation Data'!H163)))</f>
        <v/>
      </c>
      <c r="DO169" s="36" t="str">
        <f ca="true">+IF(OFFSET('Hygiene Data'!$C$12,0,10*ROW('Hygiene Data'!C163))="","",OFFSET('Hygiene Data'!$C$12,0,10*ROW('Hygiene Data'!C163)))</f>
        <v/>
      </c>
      <c r="DP169" s="36" t="str">
        <f ca="true">+IF(OFFSET('Hygiene Data'!$C$13,0,10*ROW('Hygiene Data'!C163))="","",OFFSET('Hygiene Data'!$C$13,0,10*ROW('Hygiene Data'!C163)))</f>
        <v/>
      </c>
      <c r="DQ169" s="36" t="str">
        <f ca="true">+IF(OFFSET('Hygiene Data'!$C$14,0,10*ROW('Hygiene Data'!C163))="","",OFFSET('Hygiene Data'!$C$14,0,10*ROW('Hygiene Data'!C163)))</f>
        <v/>
      </c>
      <c r="DR169" s="36" t="str">
        <f ca="true">+IF(OFFSET('Hygiene Data'!$D$12,0,10*ROW('Hygiene Data'!D163))="","",OFFSET('Hygiene Data'!$D$12,0,10*ROW('Hygiene Data'!D163)))</f>
        <v/>
      </c>
      <c r="DS169" s="36" t="str">
        <f ca="true">+IF(OFFSET('Hygiene Data'!$D$13,0,10*ROW('Hygiene Data'!D163))="","",OFFSET('Hygiene Data'!$D$13,0,10*ROW('Hygiene Data'!D163)))</f>
        <v/>
      </c>
      <c r="DT169" s="36" t="str">
        <f ca="true">+IF(OFFSET('Hygiene Data'!$D$14,0,10*ROW('Hygiene Data'!D163))="","",OFFSET('Hygiene Data'!$D$14,0,10*ROW('Hygiene Data'!D163)))</f>
        <v/>
      </c>
      <c r="DU169" s="36" t="str">
        <f ca="true">+IF(OFFSET('Hygiene Data'!$E$12,0,10*ROW('Hygiene Data'!E163))="","",OFFSET('Hygiene Data'!$E$12,0,10*ROW('Hygiene Data'!E163)))</f>
        <v/>
      </c>
      <c r="DV169" s="36" t="str">
        <f ca="true">+IF(OFFSET('Hygiene Data'!$E$13,0,10*ROW('Hygiene Data'!E163))="","",OFFSET('Hygiene Data'!$E$13,0,10*ROW('Hygiene Data'!E163)))</f>
        <v/>
      </c>
      <c r="DW169" s="36" t="str">
        <f ca="true">+IF(OFFSET('Hygiene Data'!$E$14,0,10*ROW('Hygiene Data'!E163))="","",OFFSET('Hygiene Data'!$E$14,0,10*ROW('Hygiene Data'!E163)))</f>
        <v/>
      </c>
      <c r="DX169" s="36" t="str">
        <f ca="true">+IF(OFFSET('Hygiene Data'!$F$12,0,10*ROW('Hygiene Data'!F163))="","",OFFSET('Hygiene Data'!$F$12,0,10*ROW('Hygiene Data'!F163)))</f>
        <v/>
      </c>
      <c r="DY169" s="36" t="str">
        <f ca="true">+IF(OFFSET('Hygiene Data'!$F$13,0,10*ROW('Hygiene Data'!F163))="","",OFFSET('Hygiene Data'!$F$13,0,10*ROW('Hygiene Data'!F163)))</f>
        <v/>
      </c>
      <c r="DZ169" s="36" t="str">
        <f ca="true">+IF(OFFSET('Hygiene Data'!$F$14,0,10*ROW('Hygiene Data'!F163))="","",OFFSET('Hygiene Data'!$F$14,0,10*ROW('Hygiene Data'!F163)))</f>
        <v/>
      </c>
      <c r="EA169" s="36" t="str">
        <f ca="true">+IF(OFFSET('Hygiene Data'!$G$12,0,10*ROW('Hygiene Data'!G163))="","",OFFSET('Hygiene Data'!$G$12,0,10*ROW('Hygiene Data'!G163)))</f>
        <v/>
      </c>
      <c r="EB169" s="36" t="str">
        <f ca="true">+IF(OFFSET('Hygiene Data'!$G$13,0,10*ROW('Hygiene Data'!G163))="","",OFFSET('Hygiene Data'!$G$13,0,10*ROW('Hygiene Data'!G163)))</f>
        <v/>
      </c>
      <c r="EC169" s="36" t="str">
        <f ca="true">+IF(OFFSET('Hygiene Data'!$G$14,0,10*ROW('Hygiene Data'!G163))="","",OFFSET('Hygiene Data'!$G$14,0,10*ROW('Hygiene Data'!G163)))</f>
        <v/>
      </c>
      <c r="ED169" s="36" t="str">
        <f ca="true">+IF(OFFSET('Hygiene Data'!$H$12,0,10*ROW('Hygiene Data'!H163))="","",OFFSET('Hygiene Data'!$H$12,0,10*ROW('Hygiene Data'!H163)))</f>
        <v/>
      </c>
      <c r="EE169" s="36" t="str">
        <f ca="true">+IF(OFFSET('Hygiene Data'!$H$13,0,10*ROW('Hygiene Data'!H163))="","",OFFSET('Hygiene Data'!$H$13,0,10*ROW('Hygiene Data'!H163)))</f>
        <v/>
      </c>
      <c r="EF169" s="36" t="str">
        <f ca="true">+IF(OFFSET('Hygiene Data'!$H$14,0,10*ROW('Hygiene Data'!H163))="","",OFFSET('Hygiene Data'!$H$14,0,10*ROW('Hygiene Data'!H163)))</f>
        <v/>
      </c>
    </row>
    <row r="170" x14ac:dyDescent="0.2">
      <c r="A170" s="59" t="str">
        <f ca="true">+IF(OFFSET('Water Data'!$B$1,0,10*ROW('Water Data'!B167))="","",OFFSET('Water Data'!$B$1,0,10*ROW('Water Data'!B167)))</f>
        <v/>
      </c>
      <c r="B170" s="59" t="str">
        <f ca="true">+IF(OFFSET('Water Data'!$A$3,0,10*ROW('Water Data'!A167))="","",OFFSET('Water Data'!$A$3,0,10*ROW('Water Data'!A167)))</f>
        <v/>
      </c>
      <c r="C170" s="59" t="str">
        <f ca="true">+IF(OFFSET('Water Data'!$C$3,0,10*ROW('Water Data'!C167))="","",OFFSET('Water Data'!$C$3,0,10*ROW('Water Data'!C167)))</f>
        <v/>
      </c>
      <c r="D170" s="252" t="e">
        <f ca="true">+IF(AND(ISNUMBER(OFFSET('Water Data'!$C$5,0,10*ROW('Water Data'!C164))),BS170="Yes"),100-OFFSET('Water Data'!$C$5,0,10*ROW('Water Data'!C164)),IF(AND(ISNUMBER(OFFSET('Water Data'!$C$5,0,10*ROW('Water Data'!C164))),BS170="No",ISNUMBER(OFFSET('Water Data'!$C$5,0,10*ROW('Water Data'!C164)))),CONCATENATE("[",ROUND(100-OFFSET('Water Data'!$C$5,0,10*ROW('Water Data'!C164)),0),"]"),IF(AND(ISNUMBER(OFFSET('Water Data'!$C$5,0,10*ROW('Water Data'!C164))),BS170="",ISNUMBER(OFFSET('Water Data'!$C$5,0,10*ROW('Water Data'!C164)))),100-OFFSET('Water Data'!$C$5,0,10*ROW('Water Data'!C164)),NA())))</f>
        <v>#N/A</v>
      </c>
      <c r="E170" s="252" t="e">
        <f ca="true">+IF(AND(ISNUMBER(OFFSET('Water Data'!$C$7,0,10*ROW('Water Data'!D164))),BT170="Yes"),OFFSET('Water Data'!$C$7,0,10*ROW('Water Data'!C164)),IF(AND(ISNUMBER(OFFSET('Water Data'!$C$7,0,10*ROW('Water Data'!C164))),BT170="No",ISNUMBER(OFFSET('Water Data'!$C$7,0,10*ROW('Water Data'!C164)))),CONCATENATE("[",ROUND(OFFSET('Water Data'!$C$7,0,10*ROW('Water Data'!C164)),0),"]"),IF(AND(ISNUMBER(OFFSET('Water Data'!$C$7,0,10*ROW('Water Data'!C164))),BT170="",ISNUMBER(OFFSET('Water Data'!$C$7,0,10*ROW('Water Data'!C164)))),OFFSET('Water Data'!$C$7,0,10*ROW('Water Data'!C164)),NA())))</f>
        <v>#N/A</v>
      </c>
      <c r="F170" s="252" t="e">
        <f ca="true">+IF(AND(ISNUMBER(OFFSET('Water Data'!$C$10,0,10*ROW('Water Data'!C164))),BU170="Yes"),OFFSET('Water Data'!$C$10,0,10*ROW('Water Data'!C164)),IF(AND(ISNUMBER(OFFSET('Water Data'!$C$10,0,10*ROW('Water Data'!C164))),BU170="No",ISNUMBER(OFFSET('Water Data'!$C$10,0,10*ROW('Water Data'!C164)))),CONCATENATE("[",ROUND(OFFSET('Water Data'!$C$10,0,10*ROW('Water Data'!C164)),0),"]"),IF(AND(ISNUMBER(OFFSET('Water Data'!$C$10,0,10*ROW('Water Data'!C164))),BU170="",ISNUMBER(OFFSET('Water Data'!$C$10,0,10*ROW('Water Data'!C164)))),OFFSET('Water Data'!$C$10,0,10*ROW('Water Data'!C164)),NA())))</f>
        <v>#N/A</v>
      </c>
      <c r="G170" s="252" t="e">
        <f ca="true">+IF(AND(ISNUMBER(OFFSET('Water Data'!$D$5,0,10*ROW('Water Data'!D164))),BV170="Yes"),100-OFFSET('Water Data'!$D$5,0,10*ROW('Water Data'!D164)),IF(AND(ISNUMBER(OFFSET('Water Data'!$D$5,0,10*ROW('Water Data'!D164))),BV170="No",ISNUMBER(OFFSET('Water Data'!$D$5,0,10*ROW('Water Data'!D164)))),CONCATENATE("[",ROUND(100-OFFSET('Water Data'!$D$5,0,10*ROW('Water Data'!D164)),0),"]"),IF(AND(ISNUMBER(OFFSET('Water Data'!$D$5,0,10*ROW('Water Data'!D164))),BV170="",ISNUMBER(OFFSET('Water Data'!$D$5,0,10*ROW('Water Data'!D164)))),100-OFFSET('Water Data'!$D$5,0,10*ROW('Water Data'!D164)),NA())))</f>
        <v>#N/A</v>
      </c>
      <c r="H170" s="252" t="e">
        <f ca="true">+IF(AND(ISNUMBER(OFFSET('Water Data'!$D$7,0,10*ROW('Water Data'!D164))),BW170="Yes"),OFFSET('Water Data'!$D$7,0,10*ROW('Water Data'!D164)),IF(AND(ISNUMBER(OFFSET('Water Data'!$D$7,0,10*ROW('Water Data'!D164))),BW170="No",ISNUMBER(OFFSET('Water Data'!$D$7,0,10*ROW('Water Data'!D164)))),CONCATENATE("[",ROUND(OFFSET('Water Data'!$C$7,0,10*ROW('Water Data'!D164)),0),"]"),IF(AND(ISNUMBER(OFFSET('Water Data'!$D$7,0,10*ROW('Water Data'!D164))),BW170="",ISNUMBER(OFFSET('Water Data'!$D$7,0,10*ROW('Water Data'!D164)))),OFFSET('Water Data'!$D$7,0,10*ROW('Water Data'!D164)),NA())))</f>
        <v>#N/A</v>
      </c>
      <c r="I170" s="252" t="e">
        <f ca="true">+IF(AND(ISNUMBER(OFFSET('Water Data'!$D$10,0,10*ROW('Water Data'!D164))),BX170="Yes"),OFFSET('Water Data'!$D$10,0,10*ROW('Water Data'!D164)),IF(AND(ISNUMBER(OFFSET('Water Data'!$D$10,0,10*ROW('Water Data'!D164))),BX170="No",ISNUMBER(OFFSET('Water Data'!$D$10,0,10*ROW('Water Data'!D164)))),CONCATENATE("[",ROUND(OFFSET('Water Data'!$D$10,0,10*ROW('Water Data'!D164)),0),"]"),IF(AND(ISNUMBER(OFFSET('Water Data'!$D$10,0,10*ROW('Water Data'!D164))),BX170="",ISNUMBER(OFFSET('Water Data'!$D$10,0,10*ROW('Water Data'!D164)))),OFFSET('Water Data'!$D$10,0,10*ROW('Water Data'!D164)),NA())))</f>
        <v>#N/A</v>
      </c>
      <c r="J170" s="252" t="e">
        <f ca="true">+IF(AND(ISNUMBER(OFFSET('Water Data'!$E$5,0,10*ROW('Water Data'!E164))),BY170="Yes"),100-OFFSET('Water Data'!$E$5,0,10*ROW('Water Data'!E164)),IF(AND(ISNUMBER(OFFSET('Water Data'!$E$5,0,10*ROW('Water Data'!E164))),BY170="No",ISNUMBER(OFFSET('Water Data'!$E$5,0,10*ROW('Water Data'!E164)))),CONCATENATE("[",ROUND(100-OFFSET('Water Data'!$E$5,0,10*ROW('Water Data'!E164)),0),"]"),IF(AND(ISNUMBER(OFFSET('Water Data'!$E$5,0,10*ROW('Water Data'!E164))),BY170="",ISNUMBER(OFFSET('Water Data'!$E$5,0,10*ROW('Water Data'!E164)))),100-OFFSET('Water Data'!$E$5,0,10*ROW('Water Data'!E164)),NA())))</f>
        <v>#N/A</v>
      </c>
      <c r="K170" s="252" t="e">
        <f ca="true">+IF(AND(ISNUMBER(OFFSET('Water Data'!$E$7,0,10*ROW('Water Data'!E164))),BZ170="Yes"),OFFSET('Water Data'!$E$7,0,10*ROW('Water Data'!E164)),IF(AND(ISNUMBER(OFFSET('Water Data'!$E$7,0,10*ROW('Water Data'!E164))),BZ170="No",ISNUMBER(OFFSET('Water Data'!$E$7,0,10*ROW('Water Data'!E164)))),CONCATENATE("[",ROUND(OFFSET('Water Data'!$E$7,0,10*ROW('Water Data'!E164)),0),"]"),IF(AND(ISNUMBER(OFFSET('Water Data'!$E$7,0,10*ROW('Water Data'!E164))),BZ170="",ISNUMBER(OFFSET('Water Data'!$E$7,0,10*ROW('Water Data'!E164)))),OFFSET('Water Data'!$E$7,0,10*ROW('Water Data'!E164)),NA())))</f>
        <v>#N/A</v>
      </c>
      <c r="L170" s="252" t="e">
        <f ca="true">+IF(AND(ISNUMBER(OFFSET('Water Data'!$E$10,0,10*ROW('Water Data'!E164))),CA170="Yes"),OFFSET('Water Data'!$E$10,0,10*ROW('Water Data'!E164)),IF(AND(ISNUMBER(OFFSET('Water Data'!$E$10,0,10*ROW('Water Data'!E164))),CA170="No",ISNUMBER(OFFSET('Water Data'!$E$10,0,10*ROW('Water Data'!E164)))),CONCATENATE("[",ROUND(OFFSET('Water Data'!$E$10,0,10*ROW('Water Data'!E164)),0),"]"),IF(AND(ISNUMBER(OFFSET('Water Data'!$E$10,0,10*ROW('Water Data'!E164))),CA170="",ISNUMBER(OFFSET('Water Data'!$E$10,0,10*ROW('Water Data'!E164)))),OFFSET('Water Data'!$E$10,0,10*ROW('Water Data'!E164)),NA())))</f>
        <v>#N/A</v>
      </c>
      <c r="M170" s="252" t="e">
        <f ca="true">+IF(AND(ISNUMBER(OFFSET('Water Data'!$F$5,0,10*ROW('Water Data'!F164))),CB170="Yes"),100-OFFSET('Water Data'!$F$5,0,10*ROW('Water Data'!F164)),IF(AND(ISNUMBER(OFFSET('Water Data'!$F$5,0,10*ROW('Water Data'!F164))),CB170="No",ISNUMBER(OFFSET('Water Data'!$F$5,0,10*ROW('Water Data'!F164)))),CONCATENATE("[",ROUND(100-OFFSET('Water Data'!$F$5,0,10*ROW('Water Data'!F164)),0),"]"),IF(AND(ISNUMBER(OFFSET('Water Data'!$F$5,0,10*ROW('Water Data'!F164))),CB170="",ISNUMBER(OFFSET('Water Data'!$F$5,0,10*ROW('Water Data'!F164)))),100-OFFSET('Water Data'!$F$5,0,10*ROW('Water Data'!F164)),NA())))</f>
        <v>#N/A</v>
      </c>
      <c r="N170" s="252" t="e">
        <f ca="true">+IF(AND(ISNUMBER(OFFSET('Water Data'!$F$7,0,10*ROW('Water Data'!F164))),CC170="Yes"),OFFSET('Water Data'!$F$7,0,10*ROW('Water Data'!F164)),IF(AND(ISNUMBER(OFFSET('Water Data'!$F$7,0,10*ROW('Water Data'!F164))),CC170="No",ISNUMBER(OFFSET('Water Data'!$F$7,0,10*ROW('Water Data'!F164)))),CONCATENATE("[",ROUND(OFFSET('Water Data'!$F$7,0,10*ROW('Water Data'!F164)),0),"]"),IF(AND(ISNUMBER(OFFSET('Water Data'!$F$7,0,10*ROW('Water Data'!F164))),CC170="",ISNUMBER(OFFSET('Water Data'!$F$7,0,10*ROW('Water Data'!F164)))),OFFSET('Water Data'!$F$7,0,10*ROW('Water Data'!F164)),NA())))</f>
        <v>#N/A</v>
      </c>
      <c r="O170" s="252" t="e">
        <f ca="true">+IF(AND(ISNUMBER(OFFSET('Water Data'!$F$10,0,10*ROW('Water Data'!F164))),CD170="Yes"),OFFSET('Water Data'!$F$10,0,10*ROW('Water Data'!F164)),IF(AND(ISNUMBER(OFFSET('Water Data'!$F$10,0,10*ROW('Water Data'!F164))),CD170="No",ISNUMBER(OFFSET('Water Data'!$F$10,0,10*ROW('Water Data'!F164)))),CONCATENATE("[",ROUND(OFFSET('Water Data'!$F$10,0,10*ROW('Water Data'!F164)),0),"]"),IF(AND(ISNUMBER(OFFSET('Water Data'!$F$10,0,10*ROW('Water Data'!F164))),CD170="",ISNUMBER(OFFSET('Water Data'!$F$10,0,10*ROW('Water Data'!F164)))),OFFSET('Water Data'!$F$10,0,10*ROW('Water Data'!F164)),NA())))</f>
        <v>#N/A</v>
      </c>
      <c r="P170" s="252" t="e">
        <f ca="true">+IF(AND(ISNUMBER(OFFSET('Water Data'!$G$5,0,10*ROW('Water Data'!G164))),CE170="Yes"),100-OFFSET('Water Data'!$G$5,0,10*ROW('Water Data'!G164)),IF(AND(ISNUMBER(OFFSET('Water Data'!$G$5,0,10*ROW('Water Data'!G164))),CE170="No",ISNUMBER(OFFSET('Water Data'!$G$5,0,10*ROW('Water Data'!G164)))),CONCATENATE("[",ROUND(100-OFFSET('Water Data'!$G$5,0,10*ROW('Water Data'!G164)),0),"]"),IF(AND(ISNUMBER(OFFSET('Water Data'!$G$5,0,10*ROW('Water Data'!G164))),CE170="",ISNUMBER(OFFSET('Water Data'!$G$5,0,10*ROW('Water Data'!G164)))),100-OFFSET('Water Data'!$G$5,0,10*ROW('Water Data'!G164)),NA())))</f>
        <v>#N/A</v>
      </c>
      <c r="Q170" s="252" t="e">
        <f ca="true">+IF(AND(ISNUMBER(OFFSET('Water Data'!$G$7,0,10*ROW('Water Data'!G164))),CF170="Yes"),OFFSET('Water Data'!$G$7,0,10*ROW('Water Data'!G164)),IF(AND(ISNUMBER(OFFSET('Water Data'!$G$7,0,10*ROW('Water Data'!G164))),CF170="No",ISNUMBER(OFFSET('Water Data'!$G$7,0,10*ROW('Water Data'!G164)))),CONCATENATE("[",ROUND(OFFSET('Water Data'!$G$7,0,10*ROW('Water Data'!G164)),0),"]"),IF(AND(ISNUMBER(OFFSET('Water Data'!$G$7,0,10*ROW('Water Data'!G164))),CF170="",ISNUMBER(OFFSET('Water Data'!$G$7,0,10*ROW('Water Data'!G164)))),OFFSET('Water Data'!$G$7,0,10*ROW('Water Data'!G164)),NA())))</f>
        <v>#N/A</v>
      </c>
      <c r="R170" s="252" t="e">
        <f ca="true">+IF(AND(ISNUMBER(OFFSET('Water Data'!$G$10,0,10*ROW('Water Data'!G164))),CG170="Yes"),OFFSET('Water Data'!$G$10,0,10*ROW('Water Data'!G164)),IF(AND(ISNUMBER(OFFSET('Water Data'!$G$10,0,10*ROW('Water Data'!G164))),CG170="No",ISNUMBER(OFFSET('Water Data'!$G$10,0,10*ROW('Water Data'!G164)))),CONCATENATE("[",ROUND(OFFSET('Water Data'!$G$10,0,10*ROW('Water Data'!G164)),0),"]"),IF(AND(ISNUMBER(OFFSET('Water Data'!$G$10,0,10*ROW('Water Data'!G164))),CG170="",ISNUMBER(OFFSET('Water Data'!$G$10,0,10*ROW('Water Data'!G164)))),OFFSET('Water Data'!$G$10,0,10*ROW('Water Data'!G164)),NA())))</f>
        <v>#N/A</v>
      </c>
      <c r="S170" s="252" t="e">
        <f ca="true">+IF(AND(ISNUMBER(OFFSET('Water Data'!$H$5,0,10*ROW('Water Data'!H164))),CH170="Yes"),100-OFFSET('Water Data'!$H$5,0,10*ROW('Water Data'!H164)),IF(AND(ISNUMBER(OFFSET('Water Data'!$H$5,0,10*ROW('Water Data'!H164))),CH170="No",ISNUMBER(OFFSET('Water Data'!$H$5,0,10*ROW('Water Data'!H164)))),CONCATENATE("[",ROUND(100-OFFSET('Water Data'!$H$5,0,10*ROW('Water Data'!H164)),0),"]"),IF(AND(ISNUMBER(OFFSET('Water Data'!$H$5,0,10*ROW('Water Data'!H164))),CH170="",ISNUMBER(OFFSET('Water Data'!$H$5,0,10*ROW('Water Data'!H164)))),100-OFFSET('Water Data'!$H$5,0,10*ROW('Water Data'!H164)),NA())))</f>
        <v>#N/A</v>
      </c>
      <c r="T170" s="252" t="e">
        <f ca="true">+IF(AND(ISNUMBER(OFFSET('Water Data'!$H$7,0,10*ROW('Water Data'!H164))),CI170="Yes"),OFFSET('Water Data'!$H$7,0,10*ROW('Water Data'!H164)),IF(AND(ISNUMBER(OFFSET('Water Data'!$H$7,0,10*ROW('Water Data'!H164))),CI170="No",ISNUMBER(OFFSET('Water Data'!$H$7,0,10*ROW('Water Data'!H164)))),CONCATENATE("[",ROUND(OFFSET('Water Data'!$H$7,0,10*ROW('Water Data'!H164)),0),"]"),IF(AND(ISNUMBER(OFFSET('Water Data'!$H$7,0,10*ROW('Water Data'!H164))),CI170="",ISNUMBER(OFFSET('Water Data'!$H$7,0,10*ROW('Water Data'!H164)))),OFFSET('Water Data'!$H$7,0,10*ROW('Water Data'!H164)),NA())))</f>
        <v>#N/A</v>
      </c>
      <c r="U170" s="252" t="e">
        <f ca="true">+IF(AND(ISNUMBER(OFFSET('Water Data'!$H$10,0,10*ROW('Water Data'!H164))),CJ170="Yes"),OFFSET('Water Data'!$H$10,0,10*ROW('Water Data'!H164)),IF(AND(ISNUMBER(OFFSET('Water Data'!$H$10,0,10*ROW('Water Data'!H164))),CJ170="No",ISNUMBER(OFFSET('Water Data'!$H$10,0,10*ROW('Water Data'!H164)))),CONCATENATE("[",ROUND(OFFSET('Water Data'!$H$10,0,10*ROW('Water Data'!H164)),0),"]"),IF(AND(ISNUMBER(OFFSET('Water Data'!$H$10,0,10*ROW('Water Data'!H164))),CJ170="",ISNUMBER(OFFSET('Water Data'!$H$10,0,10*ROW('Water Data'!H164)))),OFFSET('Water Data'!$H$10,0,10*ROW('Water Data'!H164)),NA())))</f>
        <v>#N/A</v>
      </c>
      <c r="V170" s="253" t="e">
        <f ca="true">+IF(AND(ISNUMBER(OFFSET('Sanitation Data'!$C$5,0,10*ROW('Sanitation Data'!C164))),CK170="Yes"),100-OFFSET('Sanitation Data'!$C$5,0,10*ROW('Sanitation Data'!C164)),IF(AND(ISNUMBER(OFFSET('Sanitation Data'!$C$5,0,10*ROW('Sanitation Data'!C164))),CK170="No",ISNUMBER(OFFSET('Sanitation Data'!$C$5,0,10*ROW('Sanitation Data'!C164)))),CONCATENATE("[",ROUND(100-OFFSET('Sanitation Data'!$C$5,0,10*ROW('Sanitation Data'!C164)),0),"]"),IF(AND(ISNUMBER(OFFSET('Sanitation Data'!$C$5,0,10*ROW('Sanitation Data'!C164))),CK170="",ISNUMBER(OFFSET('Sanitation Data'!$C$5,0,10*ROW('Sanitation Data'!C164)))),100-OFFSET('Sanitation Data'!$C$5,0,10*ROW('Sanitation Data'!C164)),NA())))</f>
        <v>#N/A</v>
      </c>
      <c r="W170" s="253" t="e">
        <f ca="true">+IF(AND(ISNUMBER(OFFSET('Sanitation Data'!$C$7,0,10*ROW('Sanitation Data'!C164))),CL170="Yes"),OFFSET('Sanitation Data'!$C$7,0,10*ROW('Sanitation Data'!C164)),IF(AND(ISNUMBER(OFFSET('Sanitation Data'!$C$7,0,10*ROW('Sanitation Data'!C164))),CL170="No",ISNUMBER(OFFSET('Sanitation Data'!$C$7,0,10*ROW('Sanitation Data'!C164)))),CONCATENATE("[",ROUND(OFFSET('Sanitation Data'!$C$7,0,10*ROW('Sanitation Data'!C164)),0),"]"),IF(AND(ISNUMBER(OFFSET('Sanitation Data'!$C$7,0,10*ROW('Sanitation Data'!C164))),CL170="",ISNUMBER(OFFSET('Sanitation Data'!$C$7,0,10*ROW('Sanitation Data'!C164)))),OFFSET('Sanitation Data'!$C$7,0,10*ROW('Sanitation Data'!C164)),NA())))</f>
        <v>#N/A</v>
      </c>
      <c r="X170" s="253" t="e">
        <f ca="true">+IF(AND(ISNUMBER(OFFSET('Sanitation Data'!$C$11,0,10*ROW('Sanitation Data'!C164))),CM170="Yes"),OFFSET('Sanitation Data'!$C$11,0,10*ROW('Sanitation Data'!C164)),IF(AND(ISNUMBER(OFFSET('Sanitation Data'!$C$11,0,10*ROW('Sanitation Data'!C164))),CM170="No",ISNUMBER(OFFSET('Sanitation Data'!$C$11,0,10*ROW('Sanitation Data'!C164)))),CONCATENATE("[",ROUND(OFFSET('Sanitation Data'!$C$11,0,10*ROW('Sanitation Data'!C164)),0),"]"),IF(AND(ISNUMBER(OFFSET('Sanitation Data'!$C$11,0,10*ROW('Sanitation Data'!C164))),CM170="",ISNUMBER(OFFSET('Sanitation Data'!$C$11,0,10*ROW('Sanitation Data'!C164)))),OFFSET('Sanitation Data'!$C$11,0,10*ROW('Sanitation Data'!C164)),NA())))</f>
        <v>#N/A</v>
      </c>
      <c r="Y170" s="253" t="e">
        <f ca="true">+IF(AND(ISNUMBER(OFFSET('Sanitation Data'!$C$12,0,10*ROW('Sanitation Data'!C164))),CN170="Yes"),OFFSET('Sanitation Data'!$C$12,0,10*ROW('Sanitation Data'!C164)),IF(AND(ISNUMBER(OFFSET('Sanitation Data'!$C$12,0,10*ROW('Sanitation Data'!C164))),CN170="No",ISNUMBER(OFFSET('Sanitation Data'!$C$12,0,10*ROW('Sanitation Data'!C164)))),CONCATENATE("[",ROUND(OFFSET('Sanitation Data'!$C$12,0,10*ROW('Sanitation Data'!C164)),0),"]"),IF(AND(ISNUMBER(OFFSET('Sanitation Data'!$C$12,0,10*ROW('Sanitation Data'!C164))),CN170="",ISNUMBER(OFFSET('Sanitation Data'!$C$12,0,10*ROW('Sanitation Data'!C164)))),OFFSET('Sanitation Data'!$C$12,0,10*ROW('Sanitation Data'!C164)),NA())))</f>
        <v>#N/A</v>
      </c>
      <c r="Z170" s="253" t="e">
        <f ca="true">+IF(AND(ISNUMBER(OFFSET('Sanitation Data'!$C$13,0,10*ROW('Sanitation Data'!C164))),CO170="Yes"),OFFSET('Sanitation Data'!$C$13,0,10*ROW('Sanitation Data'!C164)),IF(AND(ISNUMBER(OFFSET('Sanitation Data'!$C$13,0,10*ROW('Sanitation Data'!C164))),CO170="No",ISNUMBER(OFFSET('Sanitation Data'!$C$13,0,10*ROW('Sanitation Data'!C164)))),CONCATENATE("[",ROUND(OFFSET('Sanitation Data'!$C$13,0,10*ROW('Sanitation Data'!C164)),0),"]"),IF(AND(ISNUMBER(OFFSET('Sanitation Data'!$C$13,0,10*ROW('Sanitation Data'!C164))),CO170="",ISNUMBER(OFFSET('Sanitation Data'!$C$13,0,10*ROW('Sanitation Data'!C164)))),OFFSET('Sanitation Data'!$C$13,0,10*ROW('Sanitation Data'!C164)),NA())))</f>
        <v>#N/A</v>
      </c>
      <c r="AA170" s="253" t="e">
        <f ca="true">+IF(AND(ISNUMBER(OFFSET('Sanitation Data'!$D$5,0,10*ROW('Sanitation Data'!D164))),CP170="Yes"),100-OFFSET('Sanitation Data'!$D$5,0,10*ROW('Sanitation Data'!D164)),IF(AND(ISNUMBER(OFFSET('Sanitation Data'!$D$5,0,10*ROW('Sanitation Data'!D164))),CP170="No",ISNUMBER(OFFSET('Sanitation Data'!$D$5,0,10*ROW('Sanitation Data'!D164)))),CONCATENATE("[",ROUND(100-OFFSET('Sanitation Data'!$D$5,0,10*ROW('Sanitation Data'!D164)),0),"]"),IF(AND(ISNUMBER(OFFSET('Sanitation Data'!$D$5,0,10*ROW('Sanitation Data'!D164))),CP170="",ISNUMBER(OFFSET('Sanitation Data'!$D$5,0,10*ROW('Sanitation Data'!D164)))),100-OFFSET('Sanitation Data'!$D$5,0,10*ROW('Sanitation Data'!D164)),NA())))</f>
        <v>#N/A</v>
      </c>
      <c r="AB170" s="253" t="e">
        <f ca="true">+IF(AND(ISNUMBER(OFFSET('Sanitation Data'!$D$7,0,10*ROW('Sanitation Data'!D164))),CQ170="Yes"),OFFSET('Sanitation Data'!$D$7,0,10*ROW('Sanitation Data'!G164)),IF(AND(ISNUMBER(OFFSET('Sanitation Data'!$D$7,0,10*ROW('Sanitation Data'!D164))),CQ170="No",ISNUMBER(OFFSET('Sanitation Data'!$D$7,0,10*ROW('Sanitation Data'!D164)))),CONCATENATE("[",ROUND(OFFSET('Sanitation Data'!$D$7,0,10*ROW('Sanitation Data'!D164)),0),"]"),IF(AND(ISNUMBER(OFFSET('Sanitation Data'!$D$7,0,10*ROW('Sanitation Data'!D164))),CQ170="",ISNUMBER(OFFSET('Sanitation Data'!$D$7,0,10*ROW('Sanitation Data'!D164)))),OFFSET('Sanitation Data'!$D$7,0,10*ROW('Sanitation Data'!D164)),NA())))</f>
        <v>#N/A</v>
      </c>
      <c r="AC170" s="253" t="e">
        <f ca="true">+IF(AND(ISNUMBER(OFFSET('Sanitation Data'!$D$11,0,10*ROW('Sanitation Data'!D164))),CR170="Yes"),OFFSET('Sanitation Data'!$D$11,0,10*ROW('Sanitation Data'!D164)),IF(AND(ISNUMBER(OFFSET('Sanitation Data'!$D$11,0,10*ROW('Sanitation Data'!D164))),CR170="No",ISNUMBER(OFFSET('Sanitation Data'!$D$11,0,10*ROW('Sanitation Data'!D164)))),CONCATENATE("[",ROUND(OFFSET('Sanitation Data'!$D$11,0,10*ROW('Sanitation Data'!D164)),0),"]"),IF(AND(ISNUMBER(OFFSET('Sanitation Data'!$D$11,0,10*ROW('Sanitation Data'!D164))),CR170="",ISNUMBER(OFFSET('Sanitation Data'!$D$11,0,10*ROW('Sanitation Data'!D164)))),OFFSET('Sanitation Data'!$D$11,0,10*ROW('Sanitation Data'!D164)),NA())))</f>
        <v>#N/A</v>
      </c>
      <c r="AD170" s="253" t="e">
        <f ca="true">+IF(AND(ISNUMBER(OFFSET('Sanitation Data'!$D$12,0,10*ROW('Sanitation Data'!D164))),CS170="Yes"),OFFSET('Sanitation Data'!$D$12,0,10*ROW('Sanitation Data'!D164)),IF(AND(ISNUMBER(OFFSET('Sanitation Data'!$D$12,0,10*ROW('Sanitation Data'!D164))),CS170="No",ISNUMBER(OFFSET('Sanitation Data'!$D$12,0,10*ROW('Sanitation Data'!D164)))),CONCATENATE("[",ROUND(OFFSET('Sanitation Data'!$D$12,0,10*ROW('Sanitation Data'!D164)),0),"]"),IF(AND(ISNUMBER(OFFSET('Sanitation Data'!$D$12,0,10*ROW('Sanitation Data'!D164))),CS170="",ISNUMBER(OFFSET('Sanitation Data'!$D$12,0,10*ROW('Sanitation Data'!D164)))),OFFSET('Sanitation Data'!$D$12,0,10*ROW('Sanitation Data'!D164)),NA())))</f>
        <v>#N/A</v>
      </c>
      <c r="AE170" s="253" t="e">
        <f ca="true">+IF(AND(ISNUMBER(OFFSET('Sanitation Data'!$D$13,0,10*ROW('Sanitation Data'!D164))),CT170="Yes"),OFFSET('Sanitation Data'!$D$13,0,10*ROW('Sanitation Data'!D164)),IF(AND(ISNUMBER(OFFSET('Sanitation Data'!$D$13,0,10*ROW('Sanitation Data'!D164))),CT170="No",ISNUMBER(OFFSET('Sanitation Data'!$D$13,0,10*ROW('Sanitation Data'!D164)))),CONCATENATE("[",ROUND(OFFSET('Sanitation Data'!$D$13,0,10*ROW('Sanitation Data'!D164)),0),"]"),IF(AND(ISNUMBER(OFFSET('Sanitation Data'!$D$13,0,10*ROW('Sanitation Data'!D164))),CT170="",ISNUMBER(OFFSET('Sanitation Data'!$D$13,0,10*ROW('Sanitation Data'!D164)))),OFFSET('Sanitation Data'!$D$13,0,10*ROW('Sanitation Data'!D164)),NA())))</f>
        <v>#N/A</v>
      </c>
      <c r="AF170" s="253" t="e">
        <f ca="true">+IF(AND(ISNUMBER(OFFSET('Sanitation Data'!$E$5,0,10*ROW('Sanitation Data'!E164))),CU170="Yes"),100-OFFSET('Sanitation Data'!$E$5,0,10*ROW('Sanitation Data'!E164)),IF(AND(ISNUMBER(OFFSET('Sanitation Data'!$E$5,0,10*ROW('Sanitation Data'!E164))),CU170="No",ISNUMBER(OFFSET('Sanitation Data'!$E$5,0,10*ROW('Sanitation Data'!E164)))),CONCATENATE("[",ROUND(100-OFFSET('Sanitation Data'!$E$5,0,10*ROW('Sanitation Data'!E164)),0),"]"),IF(AND(ISNUMBER(OFFSET('Sanitation Data'!$E$5,0,10*ROW('Sanitation Data'!E164))),CU170="",ISNUMBER(OFFSET('Sanitation Data'!$E$5,0,10*ROW('Sanitation Data'!E164)))),100-OFFSET('Sanitation Data'!$E$5,0,10*ROW('Sanitation Data'!E164)),NA())))</f>
        <v>#N/A</v>
      </c>
      <c r="AG170" s="253" t="e">
        <f ca="true">+IF(AND(ISNUMBER(OFFSET('Sanitation Data'!$E$7,0,10*ROW('Sanitation Data'!E164))),CV170="Yes"),OFFSET('Sanitation Data'!$E$7,0,10*ROW('Sanitation Data'!E164)),IF(AND(ISNUMBER(OFFSET('Sanitation Data'!$E$7,0,10*ROW('Sanitation Data'!E164))),CV170="No",ISNUMBER(OFFSET('Sanitation Data'!$E$7,0,10*ROW('Sanitation Data'!E164)))),CONCATENATE("[",ROUND(OFFSET('Sanitation Data'!$E$7,0,10*ROW('Sanitation Data'!E164)),0),"]"),IF(AND(ISNUMBER(OFFSET('Sanitation Data'!$E$7,0,10*ROW('Sanitation Data'!E164))),CV170="",ISNUMBER(OFFSET('Sanitation Data'!$E$7,0,10*ROW('Sanitation Data'!E164)))),OFFSET('Sanitation Data'!$E$7,0,10*ROW('Sanitation Data'!E164)),NA())))</f>
        <v>#N/A</v>
      </c>
      <c r="AH170" s="253" t="e">
        <f ca="true">+IF(AND(ISNUMBER(OFFSET('Sanitation Data'!$E$11,0,10*ROW('Sanitation Data'!E164))),CW170="Yes"),OFFSET('Sanitation Data'!$E$11,0,10*ROW('Sanitation Data'!E164)),IF(AND(ISNUMBER(OFFSET('Sanitation Data'!$E$11,0,10*ROW('Sanitation Data'!E164))),CW170="No",ISNUMBER(OFFSET('Sanitation Data'!$E$11,0,10*ROW('Sanitation Data'!E164)))),CONCATENATE("[",ROUND(OFFSET('Sanitation Data'!$E$11,0,10*ROW('Sanitation Data'!E164)),0),"]"),IF(AND(ISNUMBER(OFFSET('Sanitation Data'!$E$11,0,10*ROW('Sanitation Data'!E164))),CW170="",ISNUMBER(OFFSET('Sanitation Data'!$E$11,0,10*ROW('Sanitation Data'!E164)))),OFFSET('Sanitation Data'!$E$11,0,10*ROW('Sanitation Data'!E164)),NA())))</f>
        <v>#N/A</v>
      </c>
      <c r="AI170" s="253" t="e">
        <f ca="true">+IF(AND(ISNUMBER(OFFSET('Sanitation Data'!$E$12,0,10*ROW('Sanitation Data'!E164))),CX170="Yes"),OFFSET('Sanitation Data'!$E$12,0,10*ROW('Sanitation Data'!E164)),IF(AND(ISNUMBER(OFFSET('Sanitation Data'!$E$12,0,10*ROW('Sanitation Data'!E164))),CX170="No",ISNUMBER(OFFSET('Sanitation Data'!$E$12,0,10*ROW('Sanitation Data'!E164)))),CONCATENATE("[",ROUND(OFFSET('Sanitation Data'!$E$12,0,10*ROW('Sanitation Data'!E164)),0),"]"),IF(AND(ISNUMBER(OFFSET('Sanitation Data'!$E$12,0,10*ROW('Sanitation Data'!E164))),CX170="",ISNUMBER(OFFSET('Sanitation Data'!$E$12,0,10*ROW('Sanitation Data'!E164)))),OFFSET('Sanitation Data'!$E$12,0,10*ROW('Sanitation Data'!E164)),NA())))</f>
        <v>#N/A</v>
      </c>
      <c r="AJ170" s="253" t="e">
        <f ca="true">+IF(AND(ISNUMBER(OFFSET('Sanitation Data'!$E$13,0,10*ROW('Sanitation Data'!E164))),CY170="Yes"),OFFSET('Sanitation Data'!$E$13,0,10*ROW('Sanitation Data'!E164)),IF(AND(ISNUMBER(OFFSET('Sanitation Data'!$E$13,0,10*ROW('Sanitation Data'!E164))),CY170="No",ISNUMBER(OFFSET('Sanitation Data'!$E$13,0,10*ROW('Sanitation Data'!E164)))),CONCATENATE("[",ROUND(OFFSET('Sanitation Data'!$E$13,0,10*ROW('Sanitation Data'!E164)),0),"]"),IF(AND(ISNUMBER(OFFSET('Sanitation Data'!$E$13,0,10*ROW('Sanitation Data'!E164))),CY170="",ISNUMBER(OFFSET('Sanitation Data'!$E$13,0,10*ROW('Sanitation Data'!E164)))),OFFSET('Sanitation Data'!$E$13,0,10*ROW('Sanitation Data'!E164)),NA())))</f>
        <v>#N/A</v>
      </c>
      <c r="AK170" s="253" t="e">
        <f ca="true">+IF(AND(ISNUMBER(OFFSET('Sanitation Data'!$F$5,0,10*ROW('Sanitation Data'!F164))),CZ170="Yes"),100-OFFSET('Sanitation Data'!$F$5,0,10*ROW('Sanitation Data'!F164)),IF(AND(ISNUMBER(OFFSET('Sanitation Data'!$F$5,0,10*ROW('Sanitation Data'!F164))),CZ170="No",ISNUMBER(OFFSET('Sanitation Data'!$F$5,0,10*ROW('Sanitation Data'!F164)))),CONCATENATE("[",ROUND(100-OFFSET('Sanitation Data'!$F$5,0,10*ROW('Sanitation Data'!F164)),0),"]"),IF(AND(ISNUMBER(OFFSET('Sanitation Data'!$F$5,0,10*ROW('Sanitation Data'!F164))),CZ170="",ISNUMBER(OFFSET('Sanitation Data'!$F$5,0,10*ROW('Sanitation Data'!F164)))),100-OFFSET('Sanitation Data'!$F$5,0,10*ROW('Sanitation Data'!F164)),NA())))</f>
        <v>#N/A</v>
      </c>
      <c r="AL170" s="253" t="e">
        <f ca="true">+IF(AND(ISNUMBER(OFFSET('Sanitation Data'!$F$7,0,10*ROW('Sanitation Data'!F164))),DA170="Yes"),OFFSET('Sanitation Data'!$F$7,0,10*ROW('Sanitation Data'!F164)),IF(AND(ISNUMBER(OFFSET('Sanitation Data'!$F$7,0,10*ROW('Sanitation Data'!F164))),DA170="No",ISNUMBER(OFFSET('Sanitation Data'!$F$7,0,10*ROW('Sanitation Data'!F164)))),CONCATENATE("[",ROUND(OFFSET('Sanitation Data'!$F$7,0,10*ROW('Sanitation Data'!F164)),0),"]"),IF(AND(ISNUMBER(OFFSET('Sanitation Data'!$F$7,0,10*ROW('Sanitation Data'!F164))),DA170="",ISNUMBER(OFFSET('Sanitation Data'!$F$7,0,10*ROW('Sanitation Data'!F164)))),OFFSET('Sanitation Data'!$F$7,0,10*ROW('Sanitation Data'!F164)),NA())))</f>
        <v>#N/A</v>
      </c>
      <c r="AM170" s="253" t="e">
        <f ca="true">+IF(AND(ISNUMBER(OFFSET('Sanitation Data'!$F$11,0,10*ROW('Sanitation Data'!F164))),DB170="Yes"),OFFSET('Sanitation Data'!$F$11,0,10*ROW('Sanitation Data'!F164)),IF(AND(ISNUMBER(OFFSET('Sanitation Data'!$F$11,0,10*ROW('Sanitation Data'!F164))),DB170="No",ISNUMBER(OFFSET('Sanitation Data'!$F$11,0,10*ROW('Sanitation Data'!F164)))),CONCATENATE("[",ROUND(OFFSET('Sanitation Data'!$F$11,0,10*ROW('Sanitation Data'!F164)),0),"]"),IF(AND(ISNUMBER(OFFSET('Sanitation Data'!$F$11,0,10*ROW('Sanitation Data'!F164))),DB170="",ISNUMBER(OFFSET('Sanitation Data'!$F$11,0,10*ROW('Sanitation Data'!F164)))),OFFSET('Sanitation Data'!$F$11,0,10*ROW('Sanitation Data'!F164)),NA())))</f>
        <v>#N/A</v>
      </c>
      <c r="AN170" s="253" t="e">
        <f ca="true">+IF(AND(ISNUMBER(OFFSET('Sanitation Data'!$F$12,0,10*ROW('Sanitation Data'!F164))),DC170="Yes"),OFFSET('Sanitation Data'!$F$12,0,10*ROW('Sanitation Data'!F164)),IF(AND(ISNUMBER(OFFSET('Sanitation Data'!$F$12,0,10*ROW('Sanitation Data'!F164))),DC170="No",ISNUMBER(OFFSET('Sanitation Data'!$F$12,0,10*ROW('Sanitation Data'!F164)))),CONCATENATE("[",ROUND(OFFSET('Sanitation Data'!$F$12,0,10*ROW('Sanitation Data'!F164)),0),"]"),IF(AND(ISNUMBER(OFFSET('Sanitation Data'!$F$12,0,10*ROW('Sanitation Data'!F164))),DC170="",ISNUMBER(OFFSET('Sanitation Data'!$F$12,0,10*ROW('Sanitation Data'!F164)))),OFFSET('Sanitation Data'!$F$12,0,10*ROW('Sanitation Data'!F164)),NA())))</f>
        <v>#N/A</v>
      </c>
      <c r="AO170" s="253" t="e">
        <f ca="true">+IF(AND(ISNUMBER(OFFSET('Sanitation Data'!$F$13,0,10*ROW('Sanitation Data'!F164))),DD170="Yes"),OFFSET('Sanitation Data'!$F$13,0,10*ROW('Sanitation Data'!F164)),IF(AND(ISNUMBER(OFFSET('Sanitation Data'!$F$13,0,10*ROW('Sanitation Data'!F164))),DD170="No",ISNUMBER(OFFSET('Sanitation Data'!$F$13,0,10*ROW('Sanitation Data'!F164)))),CONCATENATE("[",ROUND(OFFSET('Sanitation Data'!$F$13,0,10*ROW('Sanitation Data'!F164)),0),"]"),IF(AND(ISNUMBER(OFFSET('Sanitation Data'!$F$13,0,10*ROW('Sanitation Data'!F164))),DD170="",ISNUMBER(OFFSET('Sanitation Data'!$F$13,0,10*ROW('Sanitation Data'!F164)))),OFFSET('Sanitation Data'!$F$13,0,10*ROW('Sanitation Data'!F164)),NA())))</f>
        <v>#N/A</v>
      </c>
      <c r="AP170" s="253" t="e">
        <f ca="true">+IF(AND(ISNUMBER(OFFSET('Sanitation Data'!$G$5,0,10*ROW('Sanitation Data'!G164))),DE170="Yes"),100-OFFSET('Sanitation Data'!$G$5,0,10*ROW('Sanitation Data'!G164)),IF(AND(ISNUMBER(OFFSET('Sanitation Data'!$G$5,0,10*ROW('Sanitation Data'!G164))),DE170="No",ISNUMBER(OFFSET('Sanitation Data'!$G$5,0,10*ROW('Sanitation Data'!G164)))),CONCATENATE("[",ROUND(100-OFFSET('Sanitation Data'!$G$5,0,10*ROW('Sanitation Data'!G164)),0),"]"),IF(AND(ISNUMBER(OFFSET('Sanitation Data'!$G$5,0,10*ROW('Sanitation Data'!G164))),DE170="",ISNUMBER(OFFSET('Sanitation Data'!$G$5,0,10*ROW('Sanitation Data'!G164)))),100-OFFSET('Sanitation Data'!$G$5,0,10*ROW('Sanitation Data'!G164)),NA())))</f>
        <v>#N/A</v>
      </c>
      <c r="AQ170" s="253" t="e">
        <f ca="true">+IF(AND(ISNUMBER(OFFSET('Sanitation Data'!$G$7,0,10*ROW('Sanitation Data'!G164))),DF170="Yes"),OFFSET('Sanitation Data'!$G$7,0,10*ROW('Sanitation Data'!G164)),IF(AND(ISNUMBER(OFFSET('Sanitation Data'!$G$7,0,10*ROW('Sanitation Data'!G164))),DF170="No",ISNUMBER(OFFSET('Sanitation Data'!$G$7,0,10*ROW('Sanitation Data'!G164)))),CONCATENATE("[",ROUND(OFFSET('Sanitation Data'!$G$7,0,10*ROW('Sanitation Data'!G164)),0),"]"),IF(AND(ISNUMBER(OFFSET('Sanitation Data'!$G$7,0,10*ROW('Sanitation Data'!G164))),DF170="",ISNUMBER(OFFSET('Sanitation Data'!$G$7,0,10*ROW('Sanitation Data'!G164)))),OFFSET('Sanitation Data'!$G$7,0,10*ROW('Sanitation Data'!G164)),NA())))</f>
        <v>#N/A</v>
      </c>
      <c r="AR170" s="253" t="e">
        <f ca="true">+IF(AND(ISNUMBER(OFFSET('Sanitation Data'!$G$11,0,10*ROW('Sanitation Data'!G164))),DG170="Yes"),OFFSET('Sanitation Data'!$G$11,0,10*ROW('Sanitation Data'!G164)),IF(AND(ISNUMBER(OFFSET('Sanitation Data'!$G$11,0,10*ROW('Sanitation Data'!G164))),DG170="No",ISNUMBER(OFFSET('Sanitation Data'!$G$11,0,10*ROW('Sanitation Data'!G164)))),CONCATENATE("[",ROUND(OFFSET('Sanitation Data'!$G$11,0,10*ROW('Sanitation Data'!G164)),0),"]"),IF(AND(ISNUMBER(OFFSET('Sanitation Data'!$G$11,0,10*ROW('Sanitation Data'!G164))),DG170="",ISNUMBER(OFFSET('Sanitation Data'!$G$11,0,10*ROW('Sanitation Data'!G164)))),OFFSET('Sanitation Data'!$G$11,0,10*ROW('Sanitation Data'!G164)),NA())))</f>
        <v>#N/A</v>
      </c>
      <c r="AS170" s="253" t="e">
        <f ca="true">+IF(AND(ISNUMBER(OFFSET('Sanitation Data'!$G$12,0,10*ROW('Sanitation Data'!G164))),DH170="Yes"),OFFSET('Sanitation Data'!$G$12,0,10*ROW('Sanitation Data'!G164)),IF(AND(ISNUMBER(OFFSET('Sanitation Data'!$G$12,0,10*ROW('Sanitation Data'!G164))),DH170="No",ISNUMBER(OFFSET('Sanitation Data'!$G$12,0,10*ROW('Sanitation Data'!G164)))),CONCATENATE("[",ROUND(OFFSET('Sanitation Data'!$G$12,0,10*ROW('Sanitation Data'!G164)),0),"]"),IF(AND(ISNUMBER(OFFSET('Sanitation Data'!$G$12,0,10*ROW('Sanitation Data'!G164))),DH170="",ISNUMBER(OFFSET('Sanitation Data'!$G$12,0,10*ROW('Sanitation Data'!G164)))),OFFSET('Sanitation Data'!$G$12,0,10*ROW('Sanitation Data'!G164)),NA())))</f>
        <v>#N/A</v>
      </c>
      <c r="AT170" s="253" t="e">
        <f ca="true">+IF(AND(ISNUMBER(OFFSET('Sanitation Data'!$G$13,0,10*ROW('Sanitation Data'!G164))),DI170="Yes"),OFFSET('Sanitation Data'!$G$13,0,10*ROW('Sanitation Data'!G164)),IF(AND(ISNUMBER(OFFSET('Sanitation Data'!$G$13,0,10*ROW('Sanitation Data'!G164))),DI170="No",ISNUMBER(OFFSET('Sanitation Data'!$G$13,0,10*ROW('Sanitation Data'!G164)))),CONCATENATE("[",ROUND(OFFSET('Sanitation Data'!$G$13,0,10*ROW('Sanitation Data'!G164)),0),"]"),IF(AND(ISNUMBER(OFFSET('Sanitation Data'!$G$13,0,10*ROW('Sanitation Data'!G164))),DI170="",ISNUMBER(OFFSET('Sanitation Data'!$G$13,0,10*ROW('Sanitation Data'!G164)))),OFFSET('Sanitation Data'!$G$13,0,10*ROW('Sanitation Data'!G164)),NA())))</f>
        <v>#N/A</v>
      </c>
      <c r="AU170" s="253" t="e">
        <f ca="true">+IF(AND(ISNUMBER(OFFSET('Sanitation Data'!$H$5,0,10*ROW('Sanitation Data'!H164))),DJ170="Yes"),100-OFFSET('Sanitation Data'!$H$5,0,10*ROW('Sanitation Data'!H164)),IF(AND(ISNUMBER(OFFSET('Sanitation Data'!$H$5,0,10*ROW('Sanitation Data'!H164))),DJ170="No",ISNUMBER(OFFSET('Sanitation Data'!$H$5,0,10*ROW('Sanitation Data'!H164)))),CONCATENATE("[",ROUND(100-OFFSET('Sanitation Data'!$H$5,0,10*ROW('Sanitation Data'!H164)),0),"]"),IF(AND(ISNUMBER(OFFSET('Sanitation Data'!$H$5,0,10*ROW('Sanitation Data'!H164))),DJ170="",ISNUMBER(OFFSET('Sanitation Data'!$H$5,0,10*ROW('Sanitation Data'!H164)))),100-OFFSET('Sanitation Data'!$H$5,0,10*ROW('Sanitation Data'!H164)),NA())))</f>
        <v>#N/A</v>
      </c>
      <c r="AV170" s="253" t="e">
        <f ca="true">+IF(AND(ISNUMBER(OFFSET('Sanitation Data'!$H$7,0,10*ROW('Sanitation Data'!H164))),DK170="Yes"),OFFSET('Sanitation Data'!$H$7,0,10*ROW('Sanitation Data'!H164)),IF(AND(ISNUMBER(OFFSET('Sanitation Data'!$H$7,0,10*ROW('Sanitation Data'!H164))),DK170="No",ISNUMBER(OFFSET('Sanitation Data'!$H$7,0,10*ROW('Sanitation Data'!H164)))),CONCATENATE("[",ROUND(OFFSET('Sanitation Data'!$H$7,0,10*ROW('Sanitation Data'!H164)),0),"]"),IF(AND(ISNUMBER(OFFSET('Sanitation Data'!$H$7,0,10*ROW('Sanitation Data'!H164))),DK170="",ISNUMBER(OFFSET('Sanitation Data'!$H$7,0,10*ROW('Sanitation Data'!H164)))),OFFSET('Sanitation Data'!$H$7,0,10*ROW('Sanitation Data'!H164)),NA())))</f>
        <v>#N/A</v>
      </c>
      <c r="AW170" s="253" t="e">
        <f ca="true">+IF(AND(ISNUMBER(OFFSET('Sanitation Data'!$H$11,0,10*ROW('Sanitation Data'!H164))),DL170="Yes"),OFFSET('Sanitation Data'!$H$11,0,10*ROW('Sanitation Data'!H164)),IF(AND(ISNUMBER(OFFSET('Sanitation Data'!$H$11,0,10*ROW('Sanitation Data'!H164))),DL170="No",ISNUMBER(OFFSET('Sanitation Data'!$H$11,0,10*ROW('Sanitation Data'!H164)))),CONCATENATE("[",ROUND(OFFSET('Sanitation Data'!$H$11,0,10*ROW('Sanitation Data'!H164)),0),"]"),IF(AND(ISNUMBER(OFFSET('Sanitation Data'!$H$11,0,10*ROW('Sanitation Data'!H164))),DL170="",ISNUMBER(OFFSET('Sanitation Data'!$H$11,0,10*ROW('Sanitation Data'!H164)))),OFFSET('Sanitation Data'!$H$11,0,10*ROW('Sanitation Data'!H164)),NA())))</f>
        <v>#N/A</v>
      </c>
      <c r="AX170" s="253" t="e">
        <f ca="true">+IF(AND(ISNUMBER(OFFSET('Sanitation Data'!$H$12,0,10*ROW('Sanitation Data'!H164))),DM170="Yes"),OFFSET('Sanitation Data'!$H$12,0,10*ROW('Sanitation Data'!H164)),IF(AND(ISNUMBER(OFFSET('Sanitation Data'!$H$12,0,10*ROW('Sanitation Data'!H164))),DM170="No",ISNUMBER(OFFSET('Sanitation Data'!$H$12,0,10*ROW('Sanitation Data'!H164)))),CONCATENATE("[",ROUND(OFFSET('Sanitation Data'!$H$12,0,10*ROW('Sanitation Data'!H164)),0),"]"),IF(AND(ISNUMBER(OFFSET('Sanitation Data'!$H$12,0,10*ROW('Sanitation Data'!H164))),DM170="",ISNUMBER(OFFSET('Sanitation Data'!$H$12,0,10*ROW('Sanitation Data'!H164)))),OFFSET('Sanitation Data'!$H$12,0,10*ROW('Sanitation Data'!H164)),NA())))</f>
        <v>#N/A</v>
      </c>
      <c r="AY170" s="253" t="e">
        <f ca="true">+IF(AND(ISNUMBER(OFFSET('Sanitation Data'!$H$13,0,10*ROW('Sanitation Data'!H164))),DN170="Yes"),OFFSET('Sanitation Data'!$H$13,0,10*ROW('Sanitation Data'!H164)),IF(AND(ISNUMBER(OFFSET('Sanitation Data'!$H$13,0,10*ROW('Sanitation Data'!H164))),DN170="No",ISNUMBER(OFFSET('Sanitation Data'!$H$13,0,10*ROW('Sanitation Data'!H164)))),CONCATENATE("[",ROUND(OFFSET('Sanitation Data'!$H$13,0,10*ROW('Sanitation Data'!H164)),0),"]"),IF(AND(ISNUMBER(OFFSET('Sanitation Data'!$H$13,0,10*ROW('Sanitation Data'!H164))),DN170="",ISNUMBER(OFFSET('Sanitation Data'!$H$13,0,10*ROW('Sanitation Data'!H164)))),OFFSET('Sanitation Data'!$H$13,0,10*ROW('Sanitation Data'!H164)),NA())))</f>
        <v>#N/A</v>
      </c>
      <c r="AZ170" s="254" t="e">
        <f ca="true">+IF(AND(ISNUMBER(OFFSET('Hygiene Data'!$C$6,0,10*ROW('Hygiene Data'!C164))),DO170="Yes"),OFFSET('Hygiene Data'!$C$6,0,10*ROW('Hygiene Data'!C164)),IF(AND(ISNUMBER(OFFSET('Hygiene Data'!$C$6,0,10*ROW('Hygiene Data'!C164))),DO170="No",ISNUMBER(OFFSET('Hygiene Data'!$C$6,0,10*ROW('Hygiene Data'!C164)))),CONCATENATE("[",ROUND(OFFSET('Hygiene Data'!$C$6,0,10*ROW('Hygiene Data'!C164)),0),"]"),IF(AND(ISNUMBER(OFFSET('Hygiene Data'!$C$6,0,10*ROW('Hygiene Data'!C164))),DO170="",ISNUMBER(OFFSET('Hygiene Data'!$C$6,0,10*ROW('Hygiene Data'!C164)))),OFFSET('Hygiene Data'!$C$6,0,10*ROW('Hygiene Data'!C164)),NA())))</f>
        <v>#N/A</v>
      </c>
      <c r="BA170" s="254" t="e">
        <f ca="true">+IF(AND(ISNUMBER(OFFSET('Hygiene Data'!$C$8,0,10*ROW('Hygiene Data'!C164))),DP170="Yes"),OFFSET('Hygiene Data'!$C$8,0,10*ROW('Hygiene Data'!C164)),IF(AND(ISNUMBER(OFFSET('Hygiene Data'!$C$8,0,10*ROW('Hygiene Data'!C164))),DP170="No",ISNUMBER(OFFSET('Hygiene Data'!$C$8,0,10*ROW('Hygiene Data'!C164)))),CONCATENATE("[",ROUND(OFFSET('Hygiene Data'!$C$8,0,10*ROW('Hygiene Data'!C164)),0),"]"),IF(AND(ISNUMBER(OFFSET('Hygiene Data'!$C$8,0,10*ROW('Hygiene Data'!C164))),DP170="",ISNUMBER(OFFSET('Hygiene Data'!$C$8,0,10*ROW('Hygiene Data'!C164)))),OFFSET('Hygiene Data'!$C$8,0,10*ROW('Hygiene Data'!C164)),NA())))</f>
        <v>#N/A</v>
      </c>
      <c r="BB170" s="254" t="e">
        <f ca="true">+IF(AND(ISNUMBER(OFFSET('Hygiene Data'!$C$10,0,10*ROW('Hygiene Data'!C164))),DQ170="Yes"),OFFSET('Hygiene Data'!$C$10,0,10*ROW('Hygiene Data'!C164)),IF(AND(ISNUMBER(OFFSET('Hygiene Data'!$C$10,0,10*ROW('Hygiene Data'!C164))),DQ170="No",ISNUMBER(OFFSET('Hygiene Data'!$C$10,0,10*ROW('Hygiene Data'!C164)))),CONCATENATE("[",ROUND(OFFSET('Hygiene Data'!$C$10,0,10*ROW('Hygiene Data'!C164)),0),"]"),IF(AND(ISNUMBER(OFFSET('Hygiene Data'!$C$10,0,10*ROW('Hygiene Data'!C164))),DQ170="",ISNUMBER(OFFSET('Hygiene Data'!$C$10,0,10*ROW('Hygiene Data'!C164)))),OFFSET('Hygiene Data'!$C$10,0,10*ROW('Hygiene Data'!C164)),NA())))</f>
        <v>#N/A</v>
      </c>
      <c r="BC170" s="254" t="e">
        <f ca="true">+IF(AND(ISNUMBER(OFFSET('Hygiene Data'!$D$6,0,10*ROW('Hygiene Data'!D164))),DR170="Yes"),OFFSET('Hygiene Data'!$D$6,0,10*ROW('Hygiene Data'!D164)),IF(AND(ISNUMBER(OFFSET('Hygiene Data'!$D$6,0,10*ROW('Hygiene Data'!D164))),DR170="No",ISNUMBER(OFFSET('Hygiene Data'!$D$6,0,10*ROW('Hygiene Data'!D164)))),CONCATENATE("[",ROUND(OFFSET('Hygiene Data'!$D$6,0,10*ROW('Hygiene Data'!D164)),0),"]"),IF(AND(ISNUMBER(OFFSET('Hygiene Data'!$D$6,0,10*ROW('Hygiene Data'!D164))),DR170="",ISNUMBER(OFFSET('Hygiene Data'!$D$6,0,10*ROW('Hygiene Data'!D164)))),OFFSET('Hygiene Data'!$D$6,0,10*ROW('Hygiene Data'!D164)),NA())))</f>
        <v>#N/A</v>
      </c>
      <c r="BD170" s="254" t="e">
        <f ca="true">+IF(AND(ISNUMBER(OFFSET('Hygiene Data'!$D$8,0,10*ROW('Hygiene Data'!D164))),DS170="Yes"),OFFSET('Hygiene Data'!$D$8,0,10*ROW('Hygiene Data'!D164)),IF(AND(ISNUMBER(OFFSET('Hygiene Data'!$D$8,0,10*ROW('Hygiene Data'!D164))),DS170="No",ISNUMBER(OFFSET('Hygiene Data'!$D$8,0,10*ROW('Hygiene Data'!D164)))),CONCATENATE("[",ROUND(OFFSET('Hygiene Data'!$D$8,0,10*ROW('Hygiene Data'!D164)),0),"]"),IF(AND(ISNUMBER(OFFSET('Hygiene Data'!$D$8,0,10*ROW('Hygiene Data'!D164))),DS170="",ISNUMBER(OFFSET('Hygiene Data'!$D$8,0,10*ROW('Hygiene Data'!D164)))),OFFSET('Hygiene Data'!$D$8,0,10*ROW('Hygiene Data'!D164)),NA())))</f>
        <v>#N/A</v>
      </c>
      <c r="BE170" s="254" t="e">
        <f ca="true">+IF(AND(ISNUMBER(OFFSET('Hygiene Data'!$D$10,0,10*ROW('Hygiene Data'!D164))),DT170="Yes"),OFFSET('Hygiene Data'!$D$10,0,10*ROW('Hygiene Data'!D164)),IF(AND(ISNUMBER(OFFSET('Hygiene Data'!$D$10,0,10*ROW('Hygiene Data'!D164))),DT170="No",ISNUMBER(OFFSET('Hygiene Data'!$D$10,0,10*ROW('Hygiene Data'!D164)))),CONCATENATE("[",ROUND(OFFSET('Hygiene Data'!$D$10,0,10*ROW('Hygiene Data'!D164)),0),"]"),IF(AND(ISNUMBER(OFFSET('Hygiene Data'!$D$10,0,10*ROW('Hygiene Data'!D164))),DT170="",ISNUMBER(OFFSET('Hygiene Data'!$D$10,0,10*ROW('Hygiene Data'!D164)))),OFFSET('Hygiene Data'!$D$10,0,10*ROW('Hygiene Data'!D164)),NA())))</f>
        <v>#N/A</v>
      </c>
      <c r="BF170" s="254" t="e">
        <f ca="true">+IF(AND(ISNUMBER(OFFSET('Hygiene Data'!$E$6,0,10*ROW('Hygiene Data'!E164))),DU170="Yes"),OFFSET('Hygiene Data'!$E$6,0,10*ROW('Hygiene Data'!E164)),IF(AND(ISNUMBER(OFFSET('Hygiene Data'!$E$6,0,10*ROW('Hygiene Data'!E164))),DU170="No",ISNUMBER(OFFSET('Hygiene Data'!$E$6,0,10*ROW('Hygiene Data'!E164)))),CONCATENATE("[",ROUND(OFFSET('Hygiene Data'!$E$6,0,10*ROW('Hygiene Data'!E164)),0),"]"),IF(AND(ISNUMBER(OFFSET('Hygiene Data'!$E$6,0,10*ROW('Hygiene Data'!E164))),DU170="",ISNUMBER(OFFSET('Hygiene Data'!$E$6,0,10*ROW('Hygiene Data'!E164)))),OFFSET('Hygiene Data'!$E$6,0,10*ROW('Hygiene Data'!E164)),NA())))</f>
        <v>#N/A</v>
      </c>
      <c r="BG170" s="254" t="e">
        <f ca="true">+IF(AND(ISNUMBER(OFFSET('Hygiene Data'!$E$8,0,10*ROW('Hygiene Data'!E164))),DV170="Yes"),OFFSET('Hygiene Data'!$E$8,0,10*ROW('Hygiene Data'!E164)),IF(AND(ISNUMBER(OFFSET('Hygiene Data'!$E$8,0,10*ROW('Hygiene Data'!E164))),DV170="No",ISNUMBER(OFFSET('Hygiene Data'!$E$8,0,10*ROW('Hygiene Data'!E164)))),CONCATENATE("[",ROUND(OFFSET('Hygiene Data'!$E$8,0,10*ROW('Hygiene Data'!E164)),0),"]"),IF(AND(ISNUMBER(OFFSET('Hygiene Data'!$E$8,0,10*ROW('Hygiene Data'!E164))),DV170="",ISNUMBER(OFFSET('Hygiene Data'!$E$8,0,10*ROW('Hygiene Data'!E164)))),OFFSET('Hygiene Data'!$E$8,0,10*ROW('Hygiene Data'!E164)),NA())))</f>
        <v>#N/A</v>
      </c>
      <c r="BH170" s="254" t="e">
        <f ca="true">+IF(AND(ISNUMBER(OFFSET('Hygiene Data'!$E$10,0,10*ROW('Hygiene Data'!E164))),DW170="Yes"),OFFSET('Hygiene Data'!$E$10,0,10*ROW('Hygiene Data'!E164)),IF(AND(ISNUMBER(OFFSET('Hygiene Data'!$E$10,0,10*ROW('Hygiene Data'!E164))),DW170="No",ISNUMBER(OFFSET('Hygiene Data'!$E$10,0,10*ROW('Hygiene Data'!E164)))),CONCATENATE("[",ROUND(OFFSET('Hygiene Data'!$E$10,0,10*ROW('Hygiene Data'!E164)),0),"]"),IF(AND(ISNUMBER(OFFSET('Hygiene Data'!$E$10,0,10*ROW('Hygiene Data'!E164))),DW170="",ISNUMBER(OFFSET('Hygiene Data'!$E$10,0,10*ROW('Hygiene Data'!E164)))),OFFSET('Hygiene Data'!$E$10,0,10*ROW('Hygiene Data'!E164)),NA())))</f>
        <v>#N/A</v>
      </c>
      <c r="BI170" s="254" t="e">
        <f ca="true">+IF(AND(ISNUMBER(OFFSET('Hygiene Data'!$F$6,0,10*ROW('Hygiene Data'!F164))),DX170="Yes"),OFFSET('Hygiene Data'!$F$6,0,10*ROW('Hygiene Data'!F164)),IF(AND(ISNUMBER(OFFSET('Hygiene Data'!$F$6,0,10*ROW('Hygiene Data'!F164))),DX170="No",ISNUMBER(OFFSET('Hygiene Data'!$F$6,0,10*ROW('Hygiene Data'!F164)))),CONCATENATE("[",ROUND(OFFSET('Hygiene Data'!$F$6,0,10*ROW('Hygiene Data'!F164)),0),"]"),IF(AND(ISNUMBER(OFFSET('Hygiene Data'!$F$6,0,10*ROW('Hygiene Data'!F164))),DX170="",ISNUMBER(OFFSET('Hygiene Data'!$F$6,0,10*ROW('Hygiene Data'!F164)))),OFFSET('Hygiene Data'!$F$6,0,10*ROW('Hygiene Data'!F164)),NA())))</f>
        <v>#N/A</v>
      </c>
      <c r="BJ170" s="254" t="e">
        <f ca="true">+IF(AND(ISNUMBER(OFFSET('Hygiene Data'!$F$8,0,10*ROW('Hygiene Data'!F164))),DY170="Yes"),OFFSET('Hygiene Data'!$F$8,0,10*ROW('Hygiene Data'!F164)),IF(AND(ISNUMBER(OFFSET('Hygiene Data'!$F$8,0,10*ROW('Hygiene Data'!F164))),DY170="No",ISNUMBER(OFFSET('Hygiene Data'!$F$8,0,10*ROW('Hygiene Data'!F164)))),CONCATENATE("[",ROUND(OFFSET('Hygiene Data'!$F$8,0,10*ROW('Hygiene Data'!F164)),0),"]"),IF(AND(ISNUMBER(OFFSET('Hygiene Data'!$F$8,0,10*ROW('Hygiene Data'!F164))),DY170="",ISNUMBER(OFFSET('Hygiene Data'!$F$8,0,10*ROW('Hygiene Data'!F164)))),OFFSET('Hygiene Data'!$F$8,0,10*ROW('Hygiene Data'!F164)),NA())))</f>
        <v>#N/A</v>
      </c>
      <c r="BK170" s="254" t="e">
        <f ca="true">+IF(AND(ISNUMBER(OFFSET('Hygiene Data'!$F$10,0,10*ROW('Hygiene Data'!F164))),DZ170="Yes"),OFFSET('Hygiene Data'!$F$10,0,10*ROW('Hygiene Data'!F164)),IF(AND(ISNUMBER(OFFSET('Hygiene Data'!$F$10,0,10*ROW('Hygiene Data'!F164))),DZ170="No",ISNUMBER(OFFSET('Hygiene Data'!$F$10,0,10*ROW('Hygiene Data'!F164)))),CONCATENATE("[",ROUND(OFFSET('Hygiene Data'!$F$10,0,10*ROW('Hygiene Data'!F164)),0),"]"),IF(AND(ISNUMBER(OFFSET('Hygiene Data'!$F$10,0,10*ROW('Hygiene Data'!F164))),DZ170="",ISNUMBER(OFFSET('Hygiene Data'!$F$10,0,10*ROW('Hygiene Data'!F164)))),OFFSET('Hygiene Data'!$F$10,0,10*ROW('Hygiene Data'!F164)),NA())))</f>
        <v>#N/A</v>
      </c>
      <c r="BL170" s="254" t="e">
        <f ca="true">+IF(AND(ISNUMBER(OFFSET('Hygiene Data'!$G$6,0,10*ROW('Hygiene Data'!G164))),EA170="Yes"),OFFSET('Hygiene Data'!$G$6,0,10*ROW('Hygiene Data'!G164)),IF(AND(ISNUMBER(OFFSET('Hygiene Data'!$G$6,0,10*ROW('Hygiene Data'!G164))),EA170="No",ISNUMBER(OFFSET('Hygiene Data'!$G$6,0,10*ROW('Hygiene Data'!G164)))),CONCATENATE("[",ROUND(OFFSET('Hygiene Data'!$G$6,0,10*ROW('Hygiene Data'!G164)),0),"]"),IF(AND(ISNUMBER(OFFSET('Hygiene Data'!$G$6,0,10*ROW('Hygiene Data'!G164))),EA170="",ISNUMBER(OFFSET('Hygiene Data'!$G$6,0,10*ROW('Hygiene Data'!G164)))),OFFSET('Hygiene Data'!$G$6,0,10*ROW('Hygiene Data'!G164)),NA())))</f>
        <v>#N/A</v>
      </c>
      <c r="BM170" s="254" t="e">
        <f ca="true">+IF(AND(ISNUMBER(OFFSET('Hygiene Data'!$G$8,0,10*ROW('Hygiene Data'!G164))),EB170="Yes"),OFFSET('Hygiene Data'!$G$8,0,10*ROW('Hygiene Data'!G164)),IF(AND(ISNUMBER(OFFSET('Hygiene Data'!$G$8,0,10*ROW('Hygiene Data'!G164))),EB170="No",ISNUMBER(OFFSET('Hygiene Data'!$G$8,0,10*ROW('Hygiene Data'!G164)))),CONCATENATE("[",ROUND(OFFSET('Hygiene Data'!$G$8,0,10*ROW('Hygiene Data'!G164)),0),"]"),IF(AND(ISNUMBER(OFFSET('Hygiene Data'!$G$8,0,10*ROW('Hygiene Data'!G164))),EB170="",ISNUMBER(OFFSET('Hygiene Data'!$G$8,0,10*ROW('Hygiene Data'!G164)))),OFFSET('Hygiene Data'!$G$8,0,10*ROW('Hygiene Data'!G164)),NA())))</f>
        <v>#N/A</v>
      </c>
      <c r="BN170" s="254" t="e">
        <f ca="true">+IF(AND(ISNUMBER(OFFSET('Hygiene Data'!$G$10,0,10*ROW('Hygiene Data'!G164))),EC170="Yes"),OFFSET('Hygiene Data'!$G$10,0,10*ROW('Hygiene Data'!G164)),IF(AND(ISNUMBER(OFFSET('Hygiene Data'!$G$10,0,10*ROW('Hygiene Data'!G164))),EC170="No",ISNUMBER(OFFSET('Hygiene Data'!$G$10,0,10*ROW('Hygiene Data'!G164)))),CONCATENATE("[",ROUND(OFFSET('Hygiene Data'!$G$10,0,10*ROW('Hygiene Data'!G164)),0),"]"),IF(AND(ISNUMBER(OFFSET('Hygiene Data'!$G$10,0,10*ROW('Hygiene Data'!G164))),EC170="",ISNUMBER(OFFSET('Hygiene Data'!$G$10,0,10*ROW('Hygiene Data'!G164)))),OFFSET('Hygiene Data'!$G$10,0,10*ROW('Hygiene Data'!G164)),NA())))</f>
        <v>#N/A</v>
      </c>
      <c r="BO170" s="254" t="e">
        <f ca="true">+IF(AND(ISNUMBER(OFFSET('Hygiene Data'!$H$6,0,10*ROW('Hygiene Data'!H164))),ED170="Yes"),OFFSET('Hygiene Data'!$H$6,0,10*ROW('Hygiene Data'!H164)),IF(AND(ISNUMBER(OFFSET('Hygiene Data'!$H$6,0,10*ROW('Hygiene Data'!H164))),ED170="No",ISNUMBER(OFFSET('Hygiene Data'!$H$6,0,10*ROW('Hygiene Data'!H164)))),CONCATENATE("[",ROUND(OFFSET('Hygiene Data'!$H$6,0,10*ROW('Hygiene Data'!H164)),0),"]"),IF(AND(ISNUMBER(OFFSET('Hygiene Data'!$H$6,0,10*ROW('Hygiene Data'!H164))),ED170="",ISNUMBER(OFFSET('Hygiene Data'!$H$6,0,10*ROW('Hygiene Data'!H164)))),OFFSET('Hygiene Data'!$H$6,0,10*ROW('Hygiene Data'!H164)),NA())))</f>
        <v>#N/A</v>
      </c>
      <c r="BP170" s="254" t="e">
        <f ca="true">+IF(AND(ISNUMBER(OFFSET('Hygiene Data'!$H$8,0,10*ROW('Hygiene Data'!H164))),EE170="Yes"),OFFSET('Hygiene Data'!$H$8,0,10*ROW('Hygiene Data'!H164)),IF(AND(ISNUMBER(OFFSET('Hygiene Data'!$H$8,0,10*ROW('Hygiene Data'!H164))),EE170="No",ISNUMBER(OFFSET('Hygiene Data'!$H$8,0,10*ROW('Hygiene Data'!H164)))),CONCATENATE("[",ROUND(OFFSET('Hygiene Data'!$H$8,0,10*ROW('Hygiene Data'!H164)),0),"]"),IF(AND(ISNUMBER(OFFSET('Hygiene Data'!$H$8,0,10*ROW('Hygiene Data'!H164))),EE170="",ISNUMBER(OFFSET('Hygiene Data'!$H$8,0,10*ROW('Hygiene Data'!H164)))),OFFSET('Hygiene Data'!$H$8,0,10*ROW('Hygiene Data'!H164)),NA())))</f>
        <v>#N/A</v>
      </c>
      <c r="BQ170" s="254" t="e">
        <f ca="true">+IF(AND(ISNUMBER(OFFSET('Hygiene Data'!$H$10,0,10*ROW('Hygiene Data'!H164))),EF170="Yes"),OFFSET('Hygiene Data'!$H$10,0,10*ROW('Hygiene Data'!H164)),IF(AND(ISNUMBER(OFFSET('Hygiene Data'!$H$10,0,10*ROW('Hygiene Data'!H164))),EF170="No",ISNUMBER(OFFSET('Hygiene Data'!$H$10,0,10*ROW('Hygiene Data'!H164)))),CONCATENATE("[",ROUND(OFFSET('Hygiene Data'!$H$10,0,10*ROW('Hygiene Data'!H164)),0),"]"),IF(AND(ISNUMBER(OFFSET('Hygiene Data'!$H$10,0,10*ROW('Hygiene Data'!H164))),EF170="",ISNUMBER(OFFSET('Hygiene Data'!$H$10,0,10*ROW('Hygiene Data'!H164)))),OFFSET('Hygiene Data'!$H$10,0,10*ROW('Hygiene Data'!H164)),NA())))</f>
        <v>#N/A</v>
      </c>
      <c r="BS170" s="36" t="str">
        <f ca="true">+IF(OFFSET('Water Data'!$C$28,0,10*ROW('Water Data'!C164))="","",OFFSET('Water Data'!$C$28,0,10*ROW('Water Data'!C164)))</f>
        <v/>
      </c>
      <c r="BT170" s="36" t="str">
        <f ca="true">+IF(OFFSET('Water Data'!$C$29,0,10*ROW('Water Data'!C164))="","",OFFSET('Water Data'!$C$29,0,10*ROW('Water Data'!C164)))</f>
        <v/>
      </c>
      <c r="BU170" s="36" t="str">
        <f ca="true">+IF(OFFSET('Water Data'!$C$30,0,10*ROW('Water Data'!C164))="","",OFFSET('Water Data'!$C$30,0,10*ROW('Water Data'!C164)))</f>
        <v/>
      </c>
      <c r="BV170" s="36" t="str">
        <f ca="true">+IF(OFFSET('Water Data'!$D$28,0,10*ROW('Water Data'!D164))="","",OFFSET('Water Data'!$D$28,0,10*ROW('Water Data'!D164)))</f>
        <v/>
      </c>
      <c r="BW170" s="36" t="str">
        <f ca="true">+IF(OFFSET('Water Data'!$D$29,0,10*ROW('Water Data'!D164))="","",OFFSET('Water Data'!$D$29,0,10*ROW('Water Data'!D164)))</f>
        <v/>
      </c>
      <c r="BX170" s="36" t="str">
        <f ca="true">+IF(OFFSET('Water Data'!$D$30,0,10*ROW('Water Data'!D164))="","",OFFSET('Water Data'!$D$30,0,10*ROW('Water Data'!D164)))</f>
        <v/>
      </c>
      <c r="BY170" s="36" t="str">
        <f ca="true">+IF(OFFSET('Water Data'!$E$28,0,10*ROW('Water Data'!E164))="","",OFFSET('Water Data'!$E$28,0,10*ROW('Water Data'!E164)))</f>
        <v/>
      </c>
      <c r="BZ170" s="36" t="str">
        <f ca="true">+IF(OFFSET('Water Data'!$E$29,0,10*ROW('Water Data'!E164))="","",OFFSET('Water Data'!$E$29,0,10*ROW('Water Data'!E164)))</f>
        <v/>
      </c>
      <c r="CA170" s="36" t="str">
        <f ca="true">+IF(OFFSET('Water Data'!$E$30,0,10*ROW('Water Data'!E164))="","",OFFSET('Water Data'!$E$30,0,10*ROW('Water Data'!E164)))</f>
        <v/>
      </c>
      <c r="CB170" s="36" t="str">
        <f ca="true">+IF(OFFSET('Water Data'!$F$28,0,10*ROW('Water Data'!F164))="","",OFFSET('Water Data'!$F$28,0,10*ROW('Water Data'!F164)))</f>
        <v/>
      </c>
      <c r="CC170" s="36" t="str">
        <f ca="true">+IF(OFFSET('Water Data'!$F$29,0,10*ROW('Water Data'!F164))="","",OFFSET('Water Data'!$F$29,0,10*ROW('Water Data'!F164)))</f>
        <v/>
      </c>
      <c r="CD170" s="36" t="str">
        <f ca="true">+IF(OFFSET('Water Data'!$F$30,0,10*ROW('Water Data'!F164))="","",OFFSET('Water Data'!$F$30,0,10*ROW('Water Data'!F164)))</f>
        <v/>
      </c>
      <c r="CE170" s="36" t="str">
        <f ca="true">+IF(OFFSET('Water Data'!$G$28,0,10*ROW('Water Data'!G164))="","",OFFSET('Water Data'!$G$28,0,10*ROW('Water Data'!G164)))</f>
        <v/>
      </c>
      <c r="CF170" s="36" t="str">
        <f ca="true">+IF(OFFSET('Water Data'!$G$29,0,10*ROW('Water Data'!G164))="","",OFFSET('Water Data'!$G$29,0,10*ROW('Water Data'!G164)))</f>
        <v/>
      </c>
      <c r="CG170" s="36" t="str">
        <f ca="true">+IF(OFFSET('Water Data'!$G$30,0,10*ROW('Water Data'!G164))="","",OFFSET('Water Data'!$G$30,0,10*ROW('Water Data'!G164)))</f>
        <v/>
      </c>
      <c r="CH170" s="36" t="str">
        <f ca="true">+IF(OFFSET('Water Data'!$H$28,0,10*ROW('Water Data'!H164))="","",OFFSET('Water Data'!$H$28,0,10*ROW('Water Data'!H164)))</f>
        <v/>
      </c>
      <c r="CI170" s="36" t="str">
        <f ca="true">+IF(OFFSET('Water Data'!$H$29,0,10*ROW('Water Data'!H164))="","",OFFSET('Water Data'!$H$29,0,10*ROW('Water Data'!H164)))</f>
        <v/>
      </c>
      <c r="CJ170" s="36" t="str">
        <f ca="true">+IF(OFFSET('Water Data'!$H$30,0,10*ROW('Water Data'!H164))="","",OFFSET('Water Data'!$H$30,0,10*ROW('Water Data'!H164)))</f>
        <v/>
      </c>
      <c r="CK170" s="36" t="str">
        <f ca="true">+IF(OFFSET('Sanitation Data'!$C$29,0,10*ROW('Sanitation Data'!C164))="","",OFFSET('Sanitation Data'!$C$29,0,10*ROW('Sanitation Data'!C164)))</f>
        <v/>
      </c>
      <c r="CL170" s="36" t="str">
        <f ca="true">+IF(OFFSET('Sanitation Data'!$C$30,0,10*ROW('Sanitation Data'!C164))="","",OFFSET('Sanitation Data'!$C$30,0,10*ROW('Sanitation Data'!C164)))</f>
        <v/>
      </c>
      <c r="CM170" s="36" t="str">
        <f ca="true">+IF(OFFSET('Sanitation Data'!$C$31,0,10*ROW('Sanitation Data'!C164))="","",OFFSET('Sanitation Data'!$C$31,0,10*ROW('Sanitation Data'!C164)))</f>
        <v/>
      </c>
      <c r="CN170" s="36" t="str">
        <f ca="true">+IF(OFFSET('Sanitation Data'!$C$32,0,10*ROW('Sanitation Data'!C164))="","",OFFSET('Sanitation Data'!$C$32,0,10*ROW('Sanitation Data'!C164)))</f>
        <v/>
      </c>
      <c r="CO170" s="36" t="str">
        <f ca="true">+IF(OFFSET('Sanitation Data'!$C$33,0,10*ROW('Sanitation Data'!C164))="","",OFFSET('Sanitation Data'!$C$33,0,10*ROW('Sanitation Data'!C164)))</f>
        <v/>
      </c>
      <c r="CP170" s="36" t="str">
        <f ca="true">+IF(OFFSET('Sanitation Data'!$D$29,0,10*ROW('Sanitation Data'!D164))="","",OFFSET('Sanitation Data'!$D$29,0,10*ROW('Sanitation Data'!D164)))</f>
        <v/>
      </c>
      <c r="CQ170" s="36" t="str">
        <f ca="true">+IF(OFFSET('Sanitation Data'!$D$30,0,10*ROW('Sanitation Data'!D164))="","",OFFSET('Sanitation Data'!$D$30,0,10*ROW('Sanitation Data'!D164)))</f>
        <v/>
      </c>
      <c r="CR170" s="36" t="str">
        <f ca="true">+IF(OFFSET('Sanitation Data'!$D$31,0,10*ROW('Sanitation Data'!D164))="","",OFFSET('Sanitation Data'!$D$31,0,10*ROW('Sanitation Data'!D164)))</f>
        <v/>
      </c>
      <c r="CS170" s="36" t="str">
        <f ca="true">+IF(OFFSET('Sanitation Data'!$D$32,0,10*ROW('Sanitation Data'!D164))="","",OFFSET('Sanitation Data'!$D$32,0,10*ROW('Sanitation Data'!D164)))</f>
        <v/>
      </c>
      <c r="CT170" s="36" t="str">
        <f ca="true">+IF(OFFSET('Sanitation Data'!$D$33,0,10*ROW('Sanitation Data'!D164))="","",OFFSET('Sanitation Data'!$D$33,0,10*ROW('Sanitation Data'!D164)))</f>
        <v/>
      </c>
      <c r="CU170" s="36" t="str">
        <f ca="true">+IF(OFFSET('Sanitation Data'!$E$29,0,10*ROW('Sanitation Data'!E164))="","",OFFSET('Sanitation Data'!$E$29,0,10*ROW('Sanitation Data'!E164)))</f>
        <v/>
      </c>
      <c r="CV170" s="36" t="str">
        <f ca="true">+IF(OFFSET('Sanitation Data'!$E$30,0,10*ROW('Sanitation Data'!E164))="","",OFFSET('Sanitation Data'!$E$30,0,10*ROW('Sanitation Data'!E164)))</f>
        <v/>
      </c>
      <c r="CW170" s="36" t="str">
        <f ca="true">+IF(OFFSET('Sanitation Data'!$E$31,0,10*ROW('Sanitation Data'!E164))="","",OFFSET('Sanitation Data'!$E$31,0,10*ROW('Sanitation Data'!E164)))</f>
        <v/>
      </c>
      <c r="CX170" s="36" t="str">
        <f ca="true">+IF(OFFSET('Sanitation Data'!$E$32,0,10*ROW('Sanitation Data'!E164))="","",OFFSET('Sanitation Data'!$E$32,0,10*ROW('Sanitation Data'!E164)))</f>
        <v/>
      </c>
      <c r="CY170" s="36" t="str">
        <f ca="true">+IF(OFFSET('Sanitation Data'!$E$33,0,10*ROW('Sanitation Data'!E164))="","",OFFSET('Sanitation Data'!$E$33,0,10*ROW('Sanitation Data'!E164)))</f>
        <v/>
      </c>
      <c r="CZ170" s="36" t="str">
        <f ca="true">+IF(OFFSET('Sanitation Data'!$F$29,0,10*ROW('Sanitation Data'!F164))="","",OFFSET('Sanitation Data'!$F$29,0,10*ROW('Sanitation Data'!F164)))</f>
        <v/>
      </c>
      <c r="DA170" s="36" t="str">
        <f ca="true">+IF(OFFSET('Sanitation Data'!$F$30,0,10*ROW('Sanitation Data'!F164))="","",OFFSET('Sanitation Data'!$F$30,0,10*ROW('Sanitation Data'!F164)))</f>
        <v/>
      </c>
      <c r="DB170" s="36" t="str">
        <f ca="true">+IF(OFFSET('Sanitation Data'!$F$31,0,10*ROW('Sanitation Data'!F164))="","",OFFSET('Sanitation Data'!$F$31,0,10*ROW('Sanitation Data'!F164)))</f>
        <v/>
      </c>
      <c r="DC170" s="36" t="str">
        <f ca="true">+IF(OFFSET('Sanitation Data'!$F$32,0,10*ROW('Sanitation Data'!F164))="","",OFFSET('Sanitation Data'!$F$32,0,10*ROW('Sanitation Data'!F164)))</f>
        <v/>
      </c>
      <c r="DD170" s="36" t="str">
        <f ca="true">+IF(OFFSET('Sanitation Data'!$F$33,0,10*ROW('Sanitation Data'!F164))="","",OFFSET('Sanitation Data'!$F$33,0,10*ROW('Sanitation Data'!F164)))</f>
        <v/>
      </c>
      <c r="DE170" s="36" t="str">
        <f ca="true">+IF(OFFSET('Sanitation Data'!$G$29,0,10*ROW('Sanitation Data'!G164))="","",OFFSET('Sanitation Data'!$G$29,0,10*ROW('Sanitation Data'!G164)))</f>
        <v/>
      </c>
      <c r="DF170" s="36" t="str">
        <f ca="true">+IF(OFFSET('Sanitation Data'!$G$30,0,10*ROW('Sanitation Data'!G164))="","",OFFSET('Sanitation Data'!$G$30,0,10*ROW('Sanitation Data'!G164)))</f>
        <v/>
      </c>
      <c r="DG170" s="36" t="str">
        <f ca="true">+IF(OFFSET('Sanitation Data'!$G$31,0,10*ROW('Sanitation Data'!G164))="","",OFFSET('Sanitation Data'!$G$31,0,10*ROW('Sanitation Data'!G164)))</f>
        <v/>
      </c>
      <c r="DH170" s="36" t="str">
        <f ca="true">+IF(OFFSET('Sanitation Data'!$G$32,0,10*ROW('Sanitation Data'!G164))="","",OFFSET('Sanitation Data'!$G$32,0,10*ROW('Sanitation Data'!G164)))</f>
        <v/>
      </c>
      <c r="DI170" s="36" t="str">
        <f ca="true">+IF(OFFSET('Sanitation Data'!$G$33,0,10*ROW('Sanitation Data'!G164))="","",OFFSET('Sanitation Data'!$G$33,0,10*ROW('Sanitation Data'!G164)))</f>
        <v/>
      </c>
      <c r="DJ170" s="36" t="str">
        <f ca="true">+IF(OFFSET('Sanitation Data'!$H$29,0,10*ROW('Sanitation Data'!H164))="","",OFFSET('Sanitation Data'!$H$29,0,10*ROW('Sanitation Data'!H164)))</f>
        <v/>
      </c>
      <c r="DK170" s="36" t="str">
        <f ca="true">+IF(OFFSET('Sanitation Data'!$H$30,0,10*ROW('Sanitation Data'!H164))="","",OFFSET('Sanitation Data'!$H$30,0,10*ROW('Sanitation Data'!H164)))</f>
        <v/>
      </c>
      <c r="DL170" s="36" t="str">
        <f ca="true">+IF(OFFSET('Sanitation Data'!$H$31,0,10*ROW('Sanitation Data'!H164))="","",OFFSET('Sanitation Data'!$H$31,0,10*ROW('Sanitation Data'!H164)))</f>
        <v/>
      </c>
      <c r="DM170" s="36" t="str">
        <f ca="true">+IF(OFFSET('Sanitation Data'!$H$32,0,10*ROW('Sanitation Data'!H164))="","",OFFSET('Sanitation Data'!$H$32,0,10*ROW('Sanitation Data'!H164)))</f>
        <v/>
      </c>
      <c r="DN170" s="36" t="str">
        <f ca="true">+IF(OFFSET('Sanitation Data'!$H$33,0,10*ROW('Sanitation Data'!H164))="","",OFFSET('Sanitation Data'!$H$33,0,10*ROW('Sanitation Data'!H164)))</f>
        <v/>
      </c>
      <c r="DO170" s="36" t="str">
        <f ca="true">+IF(OFFSET('Hygiene Data'!$C$12,0,10*ROW('Hygiene Data'!C164))="","",OFFSET('Hygiene Data'!$C$12,0,10*ROW('Hygiene Data'!C164)))</f>
        <v/>
      </c>
      <c r="DP170" s="36" t="str">
        <f ca="true">+IF(OFFSET('Hygiene Data'!$C$13,0,10*ROW('Hygiene Data'!C164))="","",OFFSET('Hygiene Data'!$C$13,0,10*ROW('Hygiene Data'!C164)))</f>
        <v/>
      </c>
      <c r="DQ170" s="36" t="str">
        <f ca="true">+IF(OFFSET('Hygiene Data'!$C$14,0,10*ROW('Hygiene Data'!C164))="","",OFFSET('Hygiene Data'!$C$14,0,10*ROW('Hygiene Data'!C164)))</f>
        <v/>
      </c>
      <c r="DR170" s="36" t="str">
        <f ca="true">+IF(OFFSET('Hygiene Data'!$D$12,0,10*ROW('Hygiene Data'!D164))="","",OFFSET('Hygiene Data'!$D$12,0,10*ROW('Hygiene Data'!D164)))</f>
        <v/>
      </c>
      <c r="DS170" s="36" t="str">
        <f ca="true">+IF(OFFSET('Hygiene Data'!$D$13,0,10*ROW('Hygiene Data'!D164))="","",OFFSET('Hygiene Data'!$D$13,0,10*ROW('Hygiene Data'!D164)))</f>
        <v/>
      </c>
      <c r="DT170" s="36" t="str">
        <f ca="true">+IF(OFFSET('Hygiene Data'!$D$14,0,10*ROW('Hygiene Data'!D164))="","",OFFSET('Hygiene Data'!$D$14,0,10*ROW('Hygiene Data'!D164)))</f>
        <v/>
      </c>
      <c r="DU170" s="36" t="str">
        <f ca="true">+IF(OFFSET('Hygiene Data'!$E$12,0,10*ROW('Hygiene Data'!E164))="","",OFFSET('Hygiene Data'!$E$12,0,10*ROW('Hygiene Data'!E164)))</f>
        <v/>
      </c>
      <c r="DV170" s="36" t="str">
        <f ca="true">+IF(OFFSET('Hygiene Data'!$E$13,0,10*ROW('Hygiene Data'!E164))="","",OFFSET('Hygiene Data'!$E$13,0,10*ROW('Hygiene Data'!E164)))</f>
        <v/>
      </c>
      <c r="DW170" s="36" t="str">
        <f ca="true">+IF(OFFSET('Hygiene Data'!$E$14,0,10*ROW('Hygiene Data'!E164))="","",OFFSET('Hygiene Data'!$E$14,0,10*ROW('Hygiene Data'!E164)))</f>
        <v/>
      </c>
      <c r="DX170" s="36" t="str">
        <f ca="true">+IF(OFFSET('Hygiene Data'!$F$12,0,10*ROW('Hygiene Data'!F164))="","",OFFSET('Hygiene Data'!$F$12,0,10*ROW('Hygiene Data'!F164)))</f>
        <v/>
      </c>
      <c r="DY170" s="36" t="str">
        <f ca="true">+IF(OFFSET('Hygiene Data'!$F$13,0,10*ROW('Hygiene Data'!F164))="","",OFFSET('Hygiene Data'!$F$13,0,10*ROW('Hygiene Data'!F164)))</f>
        <v/>
      </c>
      <c r="DZ170" s="36" t="str">
        <f ca="true">+IF(OFFSET('Hygiene Data'!$F$14,0,10*ROW('Hygiene Data'!F164))="","",OFFSET('Hygiene Data'!$F$14,0,10*ROW('Hygiene Data'!F164)))</f>
        <v/>
      </c>
      <c r="EA170" s="36" t="str">
        <f ca="true">+IF(OFFSET('Hygiene Data'!$G$12,0,10*ROW('Hygiene Data'!G164))="","",OFFSET('Hygiene Data'!$G$12,0,10*ROW('Hygiene Data'!G164)))</f>
        <v/>
      </c>
      <c r="EB170" s="36" t="str">
        <f ca="true">+IF(OFFSET('Hygiene Data'!$G$13,0,10*ROW('Hygiene Data'!G164))="","",OFFSET('Hygiene Data'!$G$13,0,10*ROW('Hygiene Data'!G164)))</f>
        <v/>
      </c>
      <c r="EC170" s="36" t="str">
        <f ca="true">+IF(OFFSET('Hygiene Data'!$G$14,0,10*ROW('Hygiene Data'!G164))="","",OFFSET('Hygiene Data'!$G$14,0,10*ROW('Hygiene Data'!G164)))</f>
        <v/>
      </c>
      <c r="ED170" s="36" t="str">
        <f ca="true">+IF(OFFSET('Hygiene Data'!$H$12,0,10*ROW('Hygiene Data'!H164))="","",OFFSET('Hygiene Data'!$H$12,0,10*ROW('Hygiene Data'!H164)))</f>
        <v/>
      </c>
      <c r="EE170" s="36" t="str">
        <f ca="true">+IF(OFFSET('Hygiene Data'!$H$13,0,10*ROW('Hygiene Data'!H164))="","",OFFSET('Hygiene Data'!$H$13,0,10*ROW('Hygiene Data'!H164)))</f>
        <v/>
      </c>
      <c r="EF170" s="36" t="str">
        <f ca="true">+IF(OFFSET('Hygiene Data'!$H$14,0,10*ROW('Hygiene Data'!H164))="","",OFFSET('Hygiene Data'!$H$14,0,10*ROW('Hygiene Data'!H164)))</f>
        <v/>
      </c>
    </row>
    <row r="171" x14ac:dyDescent="0.2">
      <c r="A171" s="59" t="str">
        <f ca="true">+IF(OFFSET('Water Data'!$B$1,0,10*ROW('Water Data'!B168))="","",OFFSET('Water Data'!$B$1,0,10*ROW('Water Data'!B168)))</f>
        <v/>
      </c>
      <c r="B171" s="59" t="str">
        <f ca="true">+IF(OFFSET('Water Data'!$A$3,0,10*ROW('Water Data'!A168))="","",OFFSET('Water Data'!$A$3,0,10*ROW('Water Data'!A168)))</f>
        <v/>
      </c>
      <c r="C171" s="59" t="str">
        <f ca="true">+IF(OFFSET('Water Data'!$C$3,0,10*ROW('Water Data'!C168))="","",OFFSET('Water Data'!$C$3,0,10*ROW('Water Data'!C168)))</f>
        <v/>
      </c>
      <c r="D171" s="252" t="e">
        <f ca="true">+IF(AND(ISNUMBER(OFFSET('Water Data'!$C$5,0,10*ROW('Water Data'!C165))),BS171="Yes"),100-OFFSET('Water Data'!$C$5,0,10*ROW('Water Data'!C165)),IF(AND(ISNUMBER(OFFSET('Water Data'!$C$5,0,10*ROW('Water Data'!C165))),BS171="No",ISNUMBER(OFFSET('Water Data'!$C$5,0,10*ROW('Water Data'!C165)))),CONCATENATE("[",ROUND(100-OFFSET('Water Data'!$C$5,0,10*ROW('Water Data'!C165)),0),"]"),IF(AND(ISNUMBER(OFFSET('Water Data'!$C$5,0,10*ROW('Water Data'!C165))),BS171="",ISNUMBER(OFFSET('Water Data'!$C$5,0,10*ROW('Water Data'!C165)))),100-OFFSET('Water Data'!$C$5,0,10*ROW('Water Data'!C165)),NA())))</f>
        <v>#N/A</v>
      </c>
      <c r="E171" s="252" t="e">
        <f ca="true">+IF(AND(ISNUMBER(OFFSET('Water Data'!$C$7,0,10*ROW('Water Data'!D165))),BT171="Yes"),OFFSET('Water Data'!$C$7,0,10*ROW('Water Data'!C165)),IF(AND(ISNUMBER(OFFSET('Water Data'!$C$7,0,10*ROW('Water Data'!C165))),BT171="No",ISNUMBER(OFFSET('Water Data'!$C$7,0,10*ROW('Water Data'!C165)))),CONCATENATE("[",ROUND(OFFSET('Water Data'!$C$7,0,10*ROW('Water Data'!C165)),0),"]"),IF(AND(ISNUMBER(OFFSET('Water Data'!$C$7,0,10*ROW('Water Data'!C165))),BT171="",ISNUMBER(OFFSET('Water Data'!$C$7,0,10*ROW('Water Data'!C165)))),OFFSET('Water Data'!$C$7,0,10*ROW('Water Data'!C165)),NA())))</f>
        <v>#N/A</v>
      </c>
      <c r="F171" s="252" t="e">
        <f ca="true">+IF(AND(ISNUMBER(OFFSET('Water Data'!$C$10,0,10*ROW('Water Data'!C165))),BU171="Yes"),OFFSET('Water Data'!$C$10,0,10*ROW('Water Data'!C165)),IF(AND(ISNUMBER(OFFSET('Water Data'!$C$10,0,10*ROW('Water Data'!C165))),BU171="No",ISNUMBER(OFFSET('Water Data'!$C$10,0,10*ROW('Water Data'!C165)))),CONCATENATE("[",ROUND(OFFSET('Water Data'!$C$10,0,10*ROW('Water Data'!C165)),0),"]"),IF(AND(ISNUMBER(OFFSET('Water Data'!$C$10,0,10*ROW('Water Data'!C165))),BU171="",ISNUMBER(OFFSET('Water Data'!$C$10,0,10*ROW('Water Data'!C165)))),OFFSET('Water Data'!$C$10,0,10*ROW('Water Data'!C165)),NA())))</f>
        <v>#N/A</v>
      </c>
      <c r="G171" s="252" t="e">
        <f ca="true">+IF(AND(ISNUMBER(OFFSET('Water Data'!$D$5,0,10*ROW('Water Data'!D165))),BV171="Yes"),100-OFFSET('Water Data'!$D$5,0,10*ROW('Water Data'!D165)),IF(AND(ISNUMBER(OFFSET('Water Data'!$D$5,0,10*ROW('Water Data'!D165))),BV171="No",ISNUMBER(OFFSET('Water Data'!$D$5,0,10*ROW('Water Data'!D165)))),CONCATENATE("[",ROUND(100-OFFSET('Water Data'!$D$5,0,10*ROW('Water Data'!D165)),0),"]"),IF(AND(ISNUMBER(OFFSET('Water Data'!$D$5,0,10*ROW('Water Data'!D165))),BV171="",ISNUMBER(OFFSET('Water Data'!$D$5,0,10*ROW('Water Data'!D165)))),100-OFFSET('Water Data'!$D$5,0,10*ROW('Water Data'!D165)),NA())))</f>
        <v>#N/A</v>
      </c>
      <c r="H171" s="252" t="e">
        <f ca="true">+IF(AND(ISNUMBER(OFFSET('Water Data'!$D$7,0,10*ROW('Water Data'!D165))),BW171="Yes"),OFFSET('Water Data'!$D$7,0,10*ROW('Water Data'!D165)),IF(AND(ISNUMBER(OFFSET('Water Data'!$D$7,0,10*ROW('Water Data'!D165))),BW171="No",ISNUMBER(OFFSET('Water Data'!$D$7,0,10*ROW('Water Data'!D165)))),CONCATENATE("[",ROUND(OFFSET('Water Data'!$C$7,0,10*ROW('Water Data'!D165)),0),"]"),IF(AND(ISNUMBER(OFFSET('Water Data'!$D$7,0,10*ROW('Water Data'!D165))),BW171="",ISNUMBER(OFFSET('Water Data'!$D$7,0,10*ROW('Water Data'!D165)))),OFFSET('Water Data'!$D$7,0,10*ROW('Water Data'!D165)),NA())))</f>
        <v>#N/A</v>
      </c>
      <c r="I171" s="252" t="e">
        <f ca="true">+IF(AND(ISNUMBER(OFFSET('Water Data'!$D$10,0,10*ROW('Water Data'!D165))),BX171="Yes"),OFFSET('Water Data'!$D$10,0,10*ROW('Water Data'!D165)),IF(AND(ISNUMBER(OFFSET('Water Data'!$D$10,0,10*ROW('Water Data'!D165))),BX171="No",ISNUMBER(OFFSET('Water Data'!$D$10,0,10*ROW('Water Data'!D165)))),CONCATENATE("[",ROUND(OFFSET('Water Data'!$D$10,0,10*ROW('Water Data'!D165)),0),"]"),IF(AND(ISNUMBER(OFFSET('Water Data'!$D$10,0,10*ROW('Water Data'!D165))),BX171="",ISNUMBER(OFFSET('Water Data'!$D$10,0,10*ROW('Water Data'!D165)))),OFFSET('Water Data'!$D$10,0,10*ROW('Water Data'!D165)),NA())))</f>
        <v>#N/A</v>
      </c>
      <c r="J171" s="252" t="e">
        <f ca="true">+IF(AND(ISNUMBER(OFFSET('Water Data'!$E$5,0,10*ROW('Water Data'!E165))),BY171="Yes"),100-OFFSET('Water Data'!$E$5,0,10*ROW('Water Data'!E165)),IF(AND(ISNUMBER(OFFSET('Water Data'!$E$5,0,10*ROW('Water Data'!E165))),BY171="No",ISNUMBER(OFFSET('Water Data'!$E$5,0,10*ROW('Water Data'!E165)))),CONCATENATE("[",ROUND(100-OFFSET('Water Data'!$E$5,0,10*ROW('Water Data'!E165)),0),"]"),IF(AND(ISNUMBER(OFFSET('Water Data'!$E$5,0,10*ROW('Water Data'!E165))),BY171="",ISNUMBER(OFFSET('Water Data'!$E$5,0,10*ROW('Water Data'!E165)))),100-OFFSET('Water Data'!$E$5,0,10*ROW('Water Data'!E165)),NA())))</f>
        <v>#N/A</v>
      </c>
      <c r="K171" s="252" t="e">
        <f ca="true">+IF(AND(ISNUMBER(OFFSET('Water Data'!$E$7,0,10*ROW('Water Data'!E165))),BZ171="Yes"),OFFSET('Water Data'!$E$7,0,10*ROW('Water Data'!E165)),IF(AND(ISNUMBER(OFFSET('Water Data'!$E$7,0,10*ROW('Water Data'!E165))),BZ171="No",ISNUMBER(OFFSET('Water Data'!$E$7,0,10*ROW('Water Data'!E165)))),CONCATENATE("[",ROUND(OFFSET('Water Data'!$E$7,0,10*ROW('Water Data'!E165)),0),"]"),IF(AND(ISNUMBER(OFFSET('Water Data'!$E$7,0,10*ROW('Water Data'!E165))),BZ171="",ISNUMBER(OFFSET('Water Data'!$E$7,0,10*ROW('Water Data'!E165)))),OFFSET('Water Data'!$E$7,0,10*ROW('Water Data'!E165)),NA())))</f>
        <v>#N/A</v>
      </c>
      <c r="L171" s="252" t="e">
        <f ca="true">+IF(AND(ISNUMBER(OFFSET('Water Data'!$E$10,0,10*ROW('Water Data'!E165))),CA171="Yes"),OFFSET('Water Data'!$E$10,0,10*ROW('Water Data'!E165)),IF(AND(ISNUMBER(OFFSET('Water Data'!$E$10,0,10*ROW('Water Data'!E165))),CA171="No",ISNUMBER(OFFSET('Water Data'!$E$10,0,10*ROW('Water Data'!E165)))),CONCATENATE("[",ROUND(OFFSET('Water Data'!$E$10,0,10*ROW('Water Data'!E165)),0),"]"),IF(AND(ISNUMBER(OFFSET('Water Data'!$E$10,0,10*ROW('Water Data'!E165))),CA171="",ISNUMBER(OFFSET('Water Data'!$E$10,0,10*ROW('Water Data'!E165)))),OFFSET('Water Data'!$E$10,0,10*ROW('Water Data'!E165)),NA())))</f>
        <v>#N/A</v>
      </c>
      <c r="M171" s="252" t="e">
        <f ca="true">+IF(AND(ISNUMBER(OFFSET('Water Data'!$F$5,0,10*ROW('Water Data'!F165))),CB171="Yes"),100-OFFSET('Water Data'!$F$5,0,10*ROW('Water Data'!F165)),IF(AND(ISNUMBER(OFFSET('Water Data'!$F$5,0,10*ROW('Water Data'!F165))),CB171="No",ISNUMBER(OFFSET('Water Data'!$F$5,0,10*ROW('Water Data'!F165)))),CONCATENATE("[",ROUND(100-OFFSET('Water Data'!$F$5,0,10*ROW('Water Data'!F165)),0),"]"),IF(AND(ISNUMBER(OFFSET('Water Data'!$F$5,0,10*ROW('Water Data'!F165))),CB171="",ISNUMBER(OFFSET('Water Data'!$F$5,0,10*ROW('Water Data'!F165)))),100-OFFSET('Water Data'!$F$5,0,10*ROW('Water Data'!F165)),NA())))</f>
        <v>#N/A</v>
      </c>
      <c r="N171" s="252" t="e">
        <f ca="true">+IF(AND(ISNUMBER(OFFSET('Water Data'!$F$7,0,10*ROW('Water Data'!F165))),CC171="Yes"),OFFSET('Water Data'!$F$7,0,10*ROW('Water Data'!F165)),IF(AND(ISNUMBER(OFFSET('Water Data'!$F$7,0,10*ROW('Water Data'!F165))),CC171="No",ISNUMBER(OFFSET('Water Data'!$F$7,0,10*ROW('Water Data'!F165)))),CONCATENATE("[",ROUND(OFFSET('Water Data'!$F$7,0,10*ROW('Water Data'!F165)),0),"]"),IF(AND(ISNUMBER(OFFSET('Water Data'!$F$7,0,10*ROW('Water Data'!F165))),CC171="",ISNUMBER(OFFSET('Water Data'!$F$7,0,10*ROW('Water Data'!F165)))),OFFSET('Water Data'!$F$7,0,10*ROW('Water Data'!F165)),NA())))</f>
        <v>#N/A</v>
      </c>
      <c r="O171" s="252" t="e">
        <f ca="true">+IF(AND(ISNUMBER(OFFSET('Water Data'!$F$10,0,10*ROW('Water Data'!F165))),CD171="Yes"),OFFSET('Water Data'!$F$10,0,10*ROW('Water Data'!F165)),IF(AND(ISNUMBER(OFFSET('Water Data'!$F$10,0,10*ROW('Water Data'!F165))),CD171="No",ISNUMBER(OFFSET('Water Data'!$F$10,0,10*ROW('Water Data'!F165)))),CONCATENATE("[",ROUND(OFFSET('Water Data'!$F$10,0,10*ROW('Water Data'!F165)),0),"]"),IF(AND(ISNUMBER(OFFSET('Water Data'!$F$10,0,10*ROW('Water Data'!F165))),CD171="",ISNUMBER(OFFSET('Water Data'!$F$10,0,10*ROW('Water Data'!F165)))),OFFSET('Water Data'!$F$10,0,10*ROW('Water Data'!F165)),NA())))</f>
        <v>#N/A</v>
      </c>
      <c r="P171" s="252" t="e">
        <f ca="true">+IF(AND(ISNUMBER(OFFSET('Water Data'!$G$5,0,10*ROW('Water Data'!G165))),CE171="Yes"),100-OFFSET('Water Data'!$G$5,0,10*ROW('Water Data'!G165)),IF(AND(ISNUMBER(OFFSET('Water Data'!$G$5,0,10*ROW('Water Data'!G165))),CE171="No",ISNUMBER(OFFSET('Water Data'!$G$5,0,10*ROW('Water Data'!G165)))),CONCATENATE("[",ROUND(100-OFFSET('Water Data'!$G$5,0,10*ROW('Water Data'!G165)),0),"]"),IF(AND(ISNUMBER(OFFSET('Water Data'!$G$5,0,10*ROW('Water Data'!G165))),CE171="",ISNUMBER(OFFSET('Water Data'!$G$5,0,10*ROW('Water Data'!G165)))),100-OFFSET('Water Data'!$G$5,0,10*ROW('Water Data'!G165)),NA())))</f>
        <v>#N/A</v>
      </c>
      <c r="Q171" s="252" t="e">
        <f ca="true">+IF(AND(ISNUMBER(OFFSET('Water Data'!$G$7,0,10*ROW('Water Data'!G165))),CF171="Yes"),OFFSET('Water Data'!$G$7,0,10*ROW('Water Data'!G165)),IF(AND(ISNUMBER(OFFSET('Water Data'!$G$7,0,10*ROW('Water Data'!G165))),CF171="No",ISNUMBER(OFFSET('Water Data'!$G$7,0,10*ROW('Water Data'!G165)))),CONCATENATE("[",ROUND(OFFSET('Water Data'!$G$7,0,10*ROW('Water Data'!G165)),0),"]"),IF(AND(ISNUMBER(OFFSET('Water Data'!$G$7,0,10*ROW('Water Data'!G165))),CF171="",ISNUMBER(OFFSET('Water Data'!$G$7,0,10*ROW('Water Data'!G165)))),OFFSET('Water Data'!$G$7,0,10*ROW('Water Data'!G165)),NA())))</f>
        <v>#N/A</v>
      </c>
      <c r="R171" s="252" t="e">
        <f ca="true">+IF(AND(ISNUMBER(OFFSET('Water Data'!$G$10,0,10*ROW('Water Data'!G165))),CG171="Yes"),OFFSET('Water Data'!$G$10,0,10*ROW('Water Data'!G165)),IF(AND(ISNUMBER(OFFSET('Water Data'!$G$10,0,10*ROW('Water Data'!G165))),CG171="No",ISNUMBER(OFFSET('Water Data'!$G$10,0,10*ROW('Water Data'!G165)))),CONCATENATE("[",ROUND(OFFSET('Water Data'!$G$10,0,10*ROW('Water Data'!G165)),0),"]"),IF(AND(ISNUMBER(OFFSET('Water Data'!$G$10,0,10*ROW('Water Data'!G165))),CG171="",ISNUMBER(OFFSET('Water Data'!$G$10,0,10*ROW('Water Data'!G165)))),OFFSET('Water Data'!$G$10,0,10*ROW('Water Data'!G165)),NA())))</f>
        <v>#N/A</v>
      </c>
      <c r="S171" s="252" t="e">
        <f ca="true">+IF(AND(ISNUMBER(OFFSET('Water Data'!$H$5,0,10*ROW('Water Data'!H165))),CH171="Yes"),100-OFFSET('Water Data'!$H$5,0,10*ROW('Water Data'!H165)),IF(AND(ISNUMBER(OFFSET('Water Data'!$H$5,0,10*ROW('Water Data'!H165))),CH171="No",ISNUMBER(OFFSET('Water Data'!$H$5,0,10*ROW('Water Data'!H165)))),CONCATENATE("[",ROUND(100-OFFSET('Water Data'!$H$5,0,10*ROW('Water Data'!H165)),0),"]"),IF(AND(ISNUMBER(OFFSET('Water Data'!$H$5,0,10*ROW('Water Data'!H165))),CH171="",ISNUMBER(OFFSET('Water Data'!$H$5,0,10*ROW('Water Data'!H165)))),100-OFFSET('Water Data'!$H$5,0,10*ROW('Water Data'!H165)),NA())))</f>
        <v>#N/A</v>
      </c>
      <c r="T171" s="252" t="e">
        <f ca="true">+IF(AND(ISNUMBER(OFFSET('Water Data'!$H$7,0,10*ROW('Water Data'!H165))),CI171="Yes"),OFFSET('Water Data'!$H$7,0,10*ROW('Water Data'!H165)),IF(AND(ISNUMBER(OFFSET('Water Data'!$H$7,0,10*ROW('Water Data'!H165))),CI171="No",ISNUMBER(OFFSET('Water Data'!$H$7,0,10*ROW('Water Data'!H165)))),CONCATENATE("[",ROUND(OFFSET('Water Data'!$H$7,0,10*ROW('Water Data'!H165)),0),"]"),IF(AND(ISNUMBER(OFFSET('Water Data'!$H$7,0,10*ROW('Water Data'!H165))),CI171="",ISNUMBER(OFFSET('Water Data'!$H$7,0,10*ROW('Water Data'!H165)))),OFFSET('Water Data'!$H$7,0,10*ROW('Water Data'!H165)),NA())))</f>
        <v>#N/A</v>
      </c>
      <c r="U171" s="252" t="e">
        <f ca="true">+IF(AND(ISNUMBER(OFFSET('Water Data'!$H$10,0,10*ROW('Water Data'!H165))),CJ171="Yes"),OFFSET('Water Data'!$H$10,0,10*ROW('Water Data'!H165)),IF(AND(ISNUMBER(OFFSET('Water Data'!$H$10,0,10*ROW('Water Data'!H165))),CJ171="No",ISNUMBER(OFFSET('Water Data'!$H$10,0,10*ROW('Water Data'!H165)))),CONCATENATE("[",ROUND(OFFSET('Water Data'!$H$10,0,10*ROW('Water Data'!H165)),0),"]"),IF(AND(ISNUMBER(OFFSET('Water Data'!$H$10,0,10*ROW('Water Data'!H165))),CJ171="",ISNUMBER(OFFSET('Water Data'!$H$10,0,10*ROW('Water Data'!H165)))),OFFSET('Water Data'!$H$10,0,10*ROW('Water Data'!H165)),NA())))</f>
        <v>#N/A</v>
      </c>
      <c r="V171" s="253" t="e">
        <f ca="true">+IF(AND(ISNUMBER(OFFSET('Sanitation Data'!$C$5,0,10*ROW('Sanitation Data'!C165))),CK171="Yes"),100-OFFSET('Sanitation Data'!$C$5,0,10*ROW('Sanitation Data'!C165)),IF(AND(ISNUMBER(OFFSET('Sanitation Data'!$C$5,0,10*ROW('Sanitation Data'!C165))),CK171="No",ISNUMBER(OFFSET('Sanitation Data'!$C$5,0,10*ROW('Sanitation Data'!C165)))),CONCATENATE("[",ROUND(100-OFFSET('Sanitation Data'!$C$5,0,10*ROW('Sanitation Data'!C165)),0),"]"),IF(AND(ISNUMBER(OFFSET('Sanitation Data'!$C$5,0,10*ROW('Sanitation Data'!C165))),CK171="",ISNUMBER(OFFSET('Sanitation Data'!$C$5,0,10*ROW('Sanitation Data'!C165)))),100-OFFSET('Sanitation Data'!$C$5,0,10*ROW('Sanitation Data'!C165)),NA())))</f>
        <v>#N/A</v>
      </c>
      <c r="W171" s="253" t="e">
        <f ca="true">+IF(AND(ISNUMBER(OFFSET('Sanitation Data'!$C$7,0,10*ROW('Sanitation Data'!C165))),CL171="Yes"),OFFSET('Sanitation Data'!$C$7,0,10*ROW('Sanitation Data'!C165)),IF(AND(ISNUMBER(OFFSET('Sanitation Data'!$C$7,0,10*ROW('Sanitation Data'!C165))),CL171="No",ISNUMBER(OFFSET('Sanitation Data'!$C$7,0,10*ROW('Sanitation Data'!C165)))),CONCATENATE("[",ROUND(OFFSET('Sanitation Data'!$C$7,0,10*ROW('Sanitation Data'!C165)),0),"]"),IF(AND(ISNUMBER(OFFSET('Sanitation Data'!$C$7,0,10*ROW('Sanitation Data'!C165))),CL171="",ISNUMBER(OFFSET('Sanitation Data'!$C$7,0,10*ROW('Sanitation Data'!C165)))),OFFSET('Sanitation Data'!$C$7,0,10*ROW('Sanitation Data'!C165)),NA())))</f>
        <v>#N/A</v>
      </c>
      <c r="X171" s="253" t="e">
        <f ca="true">+IF(AND(ISNUMBER(OFFSET('Sanitation Data'!$C$11,0,10*ROW('Sanitation Data'!C165))),CM171="Yes"),OFFSET('Sanitation Data'!$C$11,0,10*ROW('Sanitation Data'!C165)),IF(AND(ISNUMBER(OFFSET('Sanitation Data'!$C$11,0,10*ROW('Sanitation Data'!C165))),CM171="No",ISNUMBER(OFFSET('Sanitation Data'!$C$11,0,10*ROW('Sanitation Data'!C165)))),CONCATENATE("[",ROUND(OFFSET('Sanitation Data'!$C$11,0,10*ROW('Sanitation Data'!C165)),0),"]"),IF(AND(ISNUMBER(OFFSET('Sanitation Data'!$C$11,0,10*ROW('Sanitation Data'!C165))),CM171="",ISNUMBER(OFFSET('Sanitation Data'!$C$11,0,10*ROW('Sanitation Data'!C165)))),OFFSET('Sanitation Data'!$C$11,0,10*ROW('Sanitation Data'!C165)),NA())))</f>
        <v>#N/A</v>
      </c>
      <c r="Y171" s="253" t="e">
        <f ca="true">+IF(AND(ISNUMBER(OFFSET('Sanitation Data'!$C$12,0,10*ROW('Sanitation Data'!C165))),CN171="Yes"),OFFSET('Sanitation Data'!$C$12,0,10*ROW('Sanitation Data'!C165)),IF(AND(ISNUMBER(OFFSET('Sanitation Data'!$C$12,0,10*ROW('Sanitation Data'!C165))),CN171="No",ISNUMBER(OFFSET('Sanitation Data'!$C$12,0,10*ROW('Sanitation Data'!C165)))),CONCATENATE("[",ROUND(OFFSET('Sanitation Data'!$C$12,0,10*ROW('Sanitation Data'!C165)),0),"]"),IF(AND(ISNUMBER(OFFSET('Sanitation Data'!$C$12,0,10*ROW('Sanitation Data'!C165))),CN171="",ISNUMBER(OFFSET('Sanitation Data'!$C$12,0,10*ROW('Sanitation Data'!C165)))),OFFSET('Sanitation Data'!$C$12,0,10*ROW('Sanitation Data'!C165)),NA())))</f>
        <v>#N/A</v>
      </c>
      <c r="Z171" s="253" t="e">
        <f ca="true">+IF(AND(ISNUMBER(OFFSET('Sanitation Data'!$C$13,0,10*ROW('Sanitation Data'!C165))),CO171="Yes"),OFFSET('Sanitation Data'!$C$13,0,10*ROW('Sanitation Data'!C165)),IF(AND(ISNUMBER(OFFSET('Sanitation Data'!$C$13,0,10*ROW('Sanitation Data'!C165))),CO171="No",ISNUMBER(OFFSET('Sanitation Data'!$C$13,0,10*ROW('Sanitation Data'!C165)))),CONCATENATE("[",ROUND(OFFSET('Sanitation Data'!$C$13,0,10*ROW('Sanitation Data'!C165)),0),"]"),IF(AND(ISNUMBER(OFFSET('Sanitation Data'!$C$13,0,10*ROW('Sanitation Data'!C165))),CO171="",ISNUMBER(OFFSET('Sanitation Data'!$C$13,0,10*ROW('Sanitation Data'!C165)))),OFFSET('Sanitation Data'!$C$13,0,10*ROW('Sanitation Data'!C165)),NA())))</f>
        <v>#N/A</v>
      </c>
      <c r="AA171" s="253" t="e">
        <f ca="true">+IF(AND(ISNUMBER(OFFSET('Sanitation Data'!$D$5,0,10*ROW('Sanitation Data'!D165))),CP171="Yes"),100-OFFSET('Sanitation Data'!$D$5,0,10*ROW('Sanitation Data'!D165)),IF(AND(ISNUMBER(OFFSET('Sanitation Data'!$D$5,0,10*ROW('Sanitation Data'!D165))),CP171="No",ISNUMBER(OFFSET('Sanitation Data'!$D$5,0,10*ROW('Sanitation Data'!D165)))),CONCATENATE("[",ROUND(100-OFFSET('Sanitation Data'!$D$5,0,10*ROW('Sanitation Data'!D165)),0),"]"),IF(AND(ISNUMBER(OFFSET('Sanitation Data'!$D$5,0,10*ROW('Sanitation Data'!D165))),CP171="",ISNUMBER(OFFSET('Sanitation Data'!$D$5,0,10*ROW('Sanitation Data'!D165)))),100-OFFSET('Sanitation Data'!$D$5,0,10*ROW('Sanitation Data'!D165)),NA())))</f>
        <v>#N/A</v>
      </c>
      <c r="AB171" s="253" t="e">
        <f ca="true">+IF(AND(ISNUMBER(OFFSET('Sanitation Data'!$D$7,0,10*ROW('Sanitation Data'!D165))),CQ171="Yes"),OFFSET('Sanitation Data'!$D$7,0,10*ROW('Sanitation Data'!G165)),IF(AND(ISNUMBER(OFFSET('Sanitation Data'!$D$7,0,10*ROW('Sanitation Data'!D165))),CQ171="No",ISNUMBER(OFFSET('Sanitation Data'!$D$7,0,10*ROW('Sanitation Data'!D165)))),CONCATENATE("[",ROUND(OFFSET('Sanitation Data'!$D$7,0,10*ROW('Sanitation Data'!D165)),0),"]"),IF(AND(ISNUMBER(OFFSET('Sanitation Data'!$D$7,0,10*ROW('Sanitation Data'!D165))),CQ171="",ISNUMBER(OFFSET('Sanitation Data'!$D$7,0,10*ROW('Sanitation Data'!D165)))),OFFSET('Sanitation Data'!$D$7,0,10*ROW('Sanitation Data'!D165)),NA())))</f>
        <v>#N/A</v>
      </c>
      <c r="AC171" s="253" t="e">
        <f ca="true">+IF(AND(ISNUMBER(OFFSET('Sanitation Data'!$D$11,0,10*ROW('Sanitation Data'!D165))),CR171="Yes"),OFFSET('Sanitation Data'!$D$11,0,10*ROW('Sanitation Data'!D165)),IF(AND(ISNUMBER(OFFSET('Sanitation Data'!$D$11,0,10*ROW('Sanitation Data'!D165))),CR171="No",ISNUMBER(OFFSET('Sanitation Data'!$D$11,0,10*ROW('Sanitation Data'!D165)))),CONCATENATE("[",ROUND(OFFSET('Sanitation Data'!$D$11,0,10*ROW('Sanitation Data'!D165)),0),"]"),IF(AND(ISNUMBER(OFFSET('Sanitation Data'!$D$11,0,10*ROW('Sanitation Data'!D165))),CR171="",ISNUMBER(OFFSET('Sanitation Data'!$D$11,0,10*ROW('Sanitation Data'!D165)))),OFFSET('Sanitation Data'!$D$11,0,10*ROW('Sanitation Data'!D165)),NA())))</f>
        <v>#N/A</v>
      </c>
      <c r="AD171" s="253" t="e">
        <f ca="true">+IF(AND(ISNUMBER(OFFSET('Sanitation Data'!$D$12,0,10*ROW('Sanitation Data'!D165))),CS171="Yes"),OFFSET('Sanitation Data'!$D$12,0,10*ROW('Sanitation Data'!D165)),IF(AND(ISNUMBER(OFFSET('Sanitation Data'!$D$12,0,10*ROW('Sanitation Data'!D165))),CS171="No",ISNUMBER(OFFSET('Sanitation Data'!$D$12,0,10*ROW('Sanitation Data'!D165)))),CONCATENATE("[",ROUND(OFFSET('Sanitation Data'!$D$12,0,10*ROW('Sanitation Data'!D165)),0),"]"),IF(AND(ISNUMBER(OFFSET('Sanitation Data'!$D$12,0,10*ROW('Sanitation Data'!D165))),CS171="",ISNUMBER(OFFSET('Sanitation Data'!$D$12,0,10*ROW('Sanitation Data'!D165)))),OFFSET('Sanitation Data'!$D$12,0,10*ROW('Sanitation Data'!D165)),NA())))</f>
        <v>#N/A</v>
      </c>
      <c r="AE171" s="253" t="e">
        <f ca="true">+IF(AND(ISNUMBER(OFFSET('Sanitation Data'!$D$13,0,10*ROW('Sanitation Data'!D165))),CT171="Yes"),OFFSET('Sanitation Data'!$D$13,0,10*ROW('Sanitation Data'!D165)),IF(AND(ISNUMBER(OFFSET('Sanitation Data'!$D$13,0,10*ROW('Sanitation Data'!D165))),CT171="No",ISNUMBER(OFFSET('Sanitation Data'!$D$13,0,10*ROW('Sanitation Data'!D165)))),CONCATENATE("[",ROUND(OFFSET('Sanitation Data'!$D$13,0,10*ROW('Sanitation Data'!D165)),0),"]"),IF(AND(ISNUMBER(OFFSET('Sanitation Data'!$D$13,0,10*ROW('Sanitation Data'!D165))),CT171="",ISNUMBER(OFFSET('Sanitation Data'!$D$13,0,10*ROW('Sanitation Data'!D165)))),OFFSET('Sanitation Data'!$D$13,0,10*ROW('Sanitation Data'!D165)),NA())))</f>
        <v>#N/A</v>
      </c>
      <c r="AF171" s="253" t="e">
        <f ca="true">+IF(AND(ISNUMBER(OFFSET('Sanitation Data'!$E$5,0,10*ROW('Sanitation Data'!E165))),CU171="Yes"),100-OFFSET('Sanitation Data'!$E$5,0,10*ROW('Sanitation Data'!E165)),IF(AND(ISNUMBER(OFFSET('Sanitation Data'!$E$5,0,10*ROW('Sanitation Data'!E165))),CU171="No",ISNUMBER(OFFSET('Sanitation Data'!$E$5,0,10*ROW('Sanitation Data'!E165)))),CONCATENATE("[",ROUND(100-OFFSET('Sanitation Data'!$E$5,0,10*ROW('Sanitation Data'!E165)),0),"]"),IF(AND(ISNUMBER(OFFSET('Sanitation Data'!$E$5,0,10*ROW('Sanitation Data'!E165))),CU171="",ISNUMBER(OFFSET('Sanitation Data'!$E$5,0,10*ROW('Sanitation Data'!E165)))),100-OFFSET('Sanitation Data'!$E$5,0,10*ROW('Sanitation Data'!E165)),NA())))</f>
        <v>#N/A</v>
      </c>
      <c r="AG171" s="253" t="e">
        <f ca="true">+IF(AND(ISNUMBER(OFFSET('Sanitation Data'!$E$7,0,10*ROW('Sanitation Data'!E165))),CV171="Yes"),OFFSET('Sanitation Data'!$E$7,0,10*ROW('Sanitation Data'!E165)),IF(AND(ISNUMBER(OFFSET('Sanitation Data'!$E$7,0,10*ROW('Sanitation Data'!E165))),CV171="No",ISNUMBER(OFFSET('Sanitation Data'!$E$7,0,10*ROW('Sanitation Data'!E165)))),CONCATENATE("[",ROUND(OFFSET('Sanitation Data'!$E$7,0,10*ROW('Sanitation Data'!E165)),0),"]"),IF(AND(ISNUMBER(OFFSET('Sanitation Data'!$E$7,0,10*ROW('Sanitation Data'!E165))),CV171="",ISNUMBER(OFFSET('Sanitation Data'!$E$7,0,10*ROW('Sanitation Data'!E165)))),OFFSET('Sanitation Data'!$E$7,0,10*ROW('Sanitation Data'!E165)),NA())))</f>
        <v>#N/A</v>
      </c>
      <c r="AH171" s="253" t="e">
        <f ca="true">+IF(AND(ISNUMBER(OFFSET('Sanitation Data'!$E$11,0,10*ROW('Sanitation Data'!E165))),CW171="Yes"),OFFSET('Sanitation Data'!$E$11,0,10*ROW('Sanitation Data'!E165)),IF(AND(ISNUMBER(OFFSET('Sanitation Data'!$E$11,0,10*ROW('Sanitation Data'!E165))),CW171="No",ISNUMBER(OFFSET('Sanitation Data'!$E$11,0,10*ROW('Sanitation Data'!E165)))),CONCATENATE("[",ROUND(OFFSET('Sanitation Data'!$E$11,0,10*ROW('Sanitation Data'!E165)),0),"]"),IF(AND(ISNUMBER(OFFSET('Sanitation Data'!$E$11,0,10*ROW('Sanitation Data'!E165))),CW171="",ISNUMBER(OFFSET('Sanitation Data'!$E$11,0,10*ROW('Sanitation Data'!E165)))),OFFSET('Sanitation Data'!$E$11,0,10*ROW('Sanitation Data'!E165)),NA())))</f>
        <v>#N/A</v>
      </c>
      <c r="AI171" s="253" t="e">
        <f ca="true">+IF(AND(ISNUMBER(OFFSET('Sanitation Data'!$E$12,0,10*ROW('Sanitation Data'!E165))),CX171="Yes"),OFFSET('Sanitation Data'!$E$12,0,10*ROW('Sanitation Data'!E165)),IF(AND(ISNUMBER(OFFSET('Sanitation Data'!$E$12,0,10*ROW('Sanitation Data'!E165))),CX171="No",ISNUMBER(OFFSET('Sanitation Data'!$E$12,0,10*ROW('Sanitation Data'!E165)))),CONCATENATE("[",ROUND(OFFSET('Sanitation Data'!$E$12,0,10*ROW('Sanitation Data'!E165)),0),"]"),IF(AND(ISNUMBER(OFFSET('Sanitation Data'!$E$12,0,10*ROW('Sanitation Data'!E165))),CX171="",ISNUMBER(OFFSET('Sanitation Data'!$E$12,0,10*ROW('Sanitation Data'!E165)))),OFFSET('Sanitation Data'!$E$12,0,10*ROW('Sanitation Data'!E165)),NA())))</f>
        <v>#N/A</v>
      </c>
      <c r="AJ171" s="253" t="e">
        <f ca="true">+IF(AND(ISNUMBER(OFFSET('Sanitation Data'!$E$13,0,10*ROW('Sanitation Data'!E165))),CY171="Yes"),OFFSET('Sanitation Data'!$E$13,0,10*ROW('Sanitation Data'!E165)),IF(AND(ISNUMBER(OFFSET('Sanitation Data'!$E$13,0,10*ROW('Sanitation Data'!E165))),CY171="No",ISNUMBER(OFFSET('Sanitation Data'!$E$13,0,10*ROW('Sanitation Data'!E165)))),CONCATENATE("[",ROUND(OFFSET('Sanitation Data'!$E$13,0,10*ROW('Sanitation Data'!E165)),0),"]"),IF(AND(ISNUMBER(OFFSET('Sanitation Data'!$E$13,0,10*ROW('Sanitation Data'!E165))),CY171="",ISNUMBER(OFFSET('Sanitation Data'!$E$13,0,10*ROW('Sanitation Data'!E165)))),OFFSET('Sanitation Data'!$E$13,0,10*ROW('Sanitation Data'!E165)),NA())))</f>
        <v>#N/A</v>
      </c>
      <c r="AK171" s="253" t="e">
        <f ca="true">+IF(AND(ISNUMBER(OFFSET('Sanitation Data'!$F$5,0,10*ROW('Sanitation Data'!F165))),CZ171="Yes"),100-OFFSET('Sanitation Data'!$F$5,0,10*ROW('Sanitation Data'!F165)),IF(AND(ISNUMBER(OFFSET('Sanitation Data'!$F$5,0,10*ROW('Sanitation Data'!F165))),CZ171="No",ISNUMBER(OFFSET('Sanitation Data'!$F$5,0,10*ROW('Sanitation Data'!F165)))),CONCATENATE("[",ROUND(100-OFFSET('Sanitation Data'!$F$5,0,10*ROW('Sanitation Data'!F165)),0),"]"),IF(AND(ISNUMBER(OFFSET('Sanitation Data'!$F$5,0,10*ROW('Sanitation Data'!F165))),CZ171="",ISNUMBER(OFFSET('Sanitation Data'!$F$5,0,10*ROW('Sanitation Data'!F165)))),100-OFFSET('Sanitation Data'!$F$5,0,10*ROW('Sanitation Data'!F165)),NA())))</f>
        <v>#N/A</v>
      </c>
      <c r="AL171" s="253" t="e">
        <f ca="true">+IF(AND(ISNUMBER(OFFSET('Sanitation Data'!$F$7,0,10*ROW('Sanitation Data'!F165))),DA171="Yes"),OFFSET('Sanitation Data'!$F$7,0,10*ROW('Sanitation Data'!F165)),IF(AND(ISNUMBER(OFFSET('Sanitation Data'!$F$7,0,10*ROW('Sanitation Data'!F165))),DA171="No",ISNUMBER(OFFSET('Sanitation Data'!$F$7,0,10*ROW('Sanitation Data'!F165)))),CONCATENATE("[",ROUND(OFFSET('Sanitation Data'!$F$7,0,10*ROW('Sanitation Data'!F165)),0),"]"),IF(AND(ISNUMBER(OFFSET('Sanitation Data'!$F$7,0,10*ROW('Sanitation Data'!F165))),DA171="",ISNUMBER(OFFSET('Sanitation Data'!$F$7,0,10*ROW('Sanitation Data'!F165)))),OFFSET('Sanitation Data'!$F$7,0,10*ROW('Sanitation Data'!F165)),NA())))</f>
        <v>#N/A</v>
      </c>
      <c r="AM171" s="253" t="e">
        <f ca="true">+IF(AND(ISNUMBER(OFFSET('Sanitation Data'!$F$11,0,10*ROW('Sanitation Data'!F165))),DB171="Yes"),OFFSET('Sanitation Data'!$F$11,0,10*ROW('Sanitation Data'!F165)),IF(AND(ISNUMBER(OFFSET('Sanitation Data'!$F$11,0,10*ROW('Sanitation Data'!F165))),DB171="No",ISNUMBER(OFFSET('Sanitation Data'!$F$11,0,10*ROW('Sanitation Data'!F165)))),CONCATENATE("[",ROUND(OFFSET('Sanitation Data'!$F$11,0,10*ROW('Sanitation Data'!F165)),0),"]"),IF(AND(ISNUMBER(OFFSET('Sanitation Data'!$F$11,0,10*ROW('Sanitation Data'!F165))),DB171="",ISNUMBER(OFFSET('Sanitation Data'!$F$11,0,10*ROW('Sanitation Data'!F165)))),OFFSET('Sanitation Data'!$F$11,0,10*ROW('Sanitation Data'!F165)),NA())))</f>
        <v>#N/A</v>
      </c>
      <c r="AN171" s="253" t="e">
        <f ca="true">+IF(AND(ISNUMBER(OFFSET('Sanitation Data'!$F$12,0,10*ROW('Sanitation Data'!F165))),DC171="Yes"),OFFSET('Sanitation Data'!$F$12,0,10*ROW('Sanitation Data'!F165)),IF(AND(ISNUMBER(OFFSET('Sanitation Data'!$F$12,0,10*ROW('Sanitation Data'!F165))),DC171="No",ISNUMBER(OFFSET('Sanitation Data'!$F$12,0,10*ROW('Sanitation Data'!F165)))),CONCATENATE("[",ROUND(OFFSET('Sanitation Data'!$F$12,0,10*ROW('Sanitation Data'!F165)),0),"]"),IF(AND(ISNUMBER(OFFSET('Sanitation Data'!$F$12,0,10*ROW('Sanitation Data'!F165))),DC171="",ISNUMBER(OFFSET('Sanitation Data'!$F$12,0,10*ROW('Sanitation Data'!F165)))),OFFSET('Sanitation Data'!$F$12,0,10*ROW('Sanitation Data'!F165)),NA())))</f>
        <v>#N/A</v>
      </c>
      <c r="AO171" s="253" t="e">
        <f ca="true">+IF(AND(ISNUMBER(OFFSET('Sanitation Data'!$F$13,0,10*ROW('Sanitation Data'!F165))),DD171="Yes"),OFFSET('Sanitation Data'!$F$13,0,10*ROW('Sanitation Data'!F165)),IF(AND(ISNUMBER(OFFSET('Sanitation Data'!$F$13,0,10*ROW('Sanitation Data'!F165))),DD171="No",ISNUMBER(OFFSET('Sanitation Data'!$F$13,0,10*ROW('Sanitation Data'!F165)))),CONCATENATE("[",ROUND(OFFSET('Sanitation Data'!$F$13,0,10*ROW('Sanitation Data'!F165)),0),"]"),IF(AND(ISNUMBER(OFFSET('Sanitation Data'!$F$13,0,10*ROW('Sanitation Data'!F165))),DD171="",ISNUMBER(OFFSET('Sanitation Data'!$F$13,0,10*ROW('Sanitation Data'!F165)))),OFFSET('Sanitation Data'!$F$13,0,10*ROW('Sanitation Data'!F165)),NA())))</f>
        <v>#N/A</v>
      </c>
      <c r="AP171" s="253" t="e">
        <f ca="true">+IF(AND(ISNUMBER(OFFSET('Sanitation Data'!$G$5,0,10*ROW('Sanitation Data'!G165))),DE171="Yes"),100-OFFSET('Sanitation Data'!$G$5,0,10*ROW('Sanitation Data'!G165)),IF(AND(ISNUMBER(OFFSET('Sanitation Data'!$G$5,0,10*ROW('Sanitation Data'!G165))),DE171="No",ISNUMBER(OFFSET('Sanitation Data'!$G$5,0,10*ROW('Sanitation Data'!G165)))),CONCATENATE("[",ROUND(100-OFFSET('Sanitation Data'!$G$5,0,10*ROW('Sanitation Data'!G165)),0),"]"),IF(AND(ISNUMBER(OFFSET('Sanitation Data'!$G$5,0,10*ROW('Sanitation Data'!G165))),DE171="",ISNUMBER(OFFSET('Sanitation Data'!$G$5,0,10*ROW('Sanitation Data'!G165)))),100-OFFSET('Sanitation Data'!$G$5,0,10*ROW('Sanitation Data'!G165)),NA())))</f>
        <v>#N/A</v>
      </c>
      <c r="AQ171" s="253" t="e">
        <f ca="true">+IF(AND(ISNUMBER(OFFSET('Sanitation Data'!$G$7,0,10*ROW('Sanitation Data'!G165))),DF171="Yes"),OFFSET('Sanitation Data'!$G$7,0,10*ROW('Sanitation Data'!G165)),IF(AND(ISNUMBER(OFFSET('Sanitation Data'!$G$7,0,10*ROW('Sanitation Data'!G165))),DF171="No",ISNUMBER(OFFSET('Sanitation Data'!$G$7,0,10*ROW('Sanitation Data'!G165)))),CONCATENATE("[",ROUND(OFFSET('Sanitation Data'!$G$7,0,10*ROW('Sanitation Data'!G165)),0),"]"),IF(AND(ISNUMBER(OFFSET('Sanitation Data'!$G$7,0,10*ROW('Sanitation Data'!G165))),DF171="",ISNUMBER(OFFSET('Sanitation Data'!$G$7,0,10*ROW('Sanitation Data'!G165)))),OFFSET('Sanitation Data'!$G$7,0,10*ROW('Sanitation Data'!G165)),NA())))</f>
        <v>#N/A</v>
      </c>
      <c r="AR171" s="253" t="e">
        <f ca="true">+IF(AND(ISNUMBER(OFFSET('Sanitation Data'!$G$11,0,10*ROW('Sanitation Data'!G165))),DG171="Yes"),OFFSET('Sanitation Data'!$G$11,0,10*ROW('Sanitation Data'!G165)),IF(AND(ISNUMBER(OFFSET('Sanitation Data'!$G$11,0,10*ROW('Sanitation Data'!G165))),DG171="No",ISNUMBER(OFFSET('Sanitation Data'!$G$11,0,10*ROW('Sanitation Data'!G165)))),CONCATENATE("[",ROUND(OFFSET('Sanitation Data'!$G$11,0,10*ROW('Sanitation Data'!G165)),0),"]"),IF(AND(ISNUMBER(OFFSET('Sanitation Data'!$G$11,0,10*ROW('Sanitation Data'!G165))),DG171="",ISNUMBER(OFFSET('Sanitation Data'!$G$11,0,10*ROW('Sanitation Data'!G165)))),OFFSET('Sanitation Data'!$G$11,0,10*ROW('Sanitation Data'!G165)),NA())))</f>
        <v>#N/A</v>
      </c>
      <c r="AS171" s="253" t="e">
        <f ca="true">+IF(AND(ISNUMBER(OFFSET('Sanitation Data'!$G$12,0,10*ROW('Sanitation Data'!G165))),DH171="Yes"),OFFSET('Sanitation Data'!$G$12,0,10*ROW('Sanitation Data'!G165)),IF(AND(ISNUMBER(OFFSET('Sanitation Data'!$G$12,0,10*ROW('Sanitation Data'!G165))),DH171="No",ISNUMBER(OFFSET('Sanitation Data'!$G$12,0,10*ROW('Sanitation Data'!G165)))),CONCATENATE("[",ROUND(OFFSET('Sanitation Data'!$G$12,0,10*ROW('Sanitation Data'!G165)),0),"]"),IF(AND(ISNUMBER(OFFSET('Sanitation Data'!$G$12,0,10*ROW('Sanitation Data'!G165))),DH171="",ISNUMBER(OFFSET('Sanitation Data'!$G$12,0,10*ROW('Sanitation Data'!G165)))),OFFSET('Sanitation Data'!$G$12,0,10*ROW('Sanitation Data'!G165)),NA())))</f>
        <v>#N/A</v>
      </c>
      <c r="AT171" s="253" t="e">
        <f ca="true">+IF(AND(ISNUMBER(OFFSET('Sanitation Data'!$G$13,0,10*ROW('Sanitation Data'!G165))),DI171="Yes"),OFFSET('Sanitation Data'!$G$13,0,10*ROW('Sanitation Data'!G165)),IF(AND(ISNUMBER(OFFSET('Sanitation Data'!$G$13,0,10*ROW('Sanitation Data'!G165))),DI171="No",ISNUMBER(OFFSET('Sanitation Data'!$G$13,0,10*ROW('Sanitation Data'!G165)))),CONCATENATE("[",ROUND(OFFSET('Sanitation Data'!$G$13,0,10*ROW('Sanitation Data'!G165)),0),"]"),IF(AND(ISNUMBER(OFFSET('Sanitation Data'!$G$13,0,10*ROW('Sanitation Data'!G165))),DI171="",ISNUMBER(OFFSET('Sanitation Data'!$G$13,0,10*ROW('Sanitation Data'!G165)))),OFFSET('Sanitation Data'!$G$13,0,10*ROW('Sanitation Data'!G165)),NA())))</f>
        <v>#N/A</v>
      </c>
      <c r="AU171" s="253" t="e">
        <f ca="true">+IF(AND(ISNUMBER(OFFSET('Sanitation Data'!$H$5,0,10*ROW('Sanitation Data'!H165))),DJ171="Yes"),100-OFFSET('Sanitation Data'!$H$5,0,10*ROW('Sanitation Data'!H165)),IF(AND(ISNUMBER(OFFSET('Sanitation Data'!$H$5,0,10*ROW('Sanitation Data'!H165))),DJ171="No",ISNUMBER(OFFSET('Sanitation Data'!$H$5,0,10*ROW('Sanitation Data'!H165)))),CONCATENATE("[",ROUND(100-OFFSET('Sanitation Data'!$H$5,0,10*ROW('Sanitation Data'!H165)),0),"]"),IF(AND(ISNUMBER(OFFSET('Sanitation Data'!$H$5,0,10*ROW('Sanitation Data'!H165))),DJ171="",ISNUMBER(OFFSET('Sanitation Data'!$H$5,0,10*ROW('Sanitation Data'!H165)))),100-OFFSET('Sanitation Data'!$H$5,0,10*ROW('Sanitation Data'!H165)),NA())))</f>
        <v>#N/A</v>
      </c>
      <c r="AV171" s="253" t="e">
        <f ca="true">+IF(AND(ISNUMBER(OFFSET('Sanitation Data'!$H$7,0,10*ROW('Sanitation Data'!H165))),DK171="Yes"),OFFSET('Sanitation Data'!$H$7,0,10*ROW('Sanitation Data'!H165)),IF(AND(ISNUMBER(OFFSET('Sanitation Data'!$H$7,0,10*ROW('Sanitation Data'!H165))),DK171="No",ISNUMBER(OFFSET('Sanitation Data'!$H$7,0,10*ROW('Sanitation Data'!H165)))),CONCATENATE("[",ROUND(OFFSET('Sanitation Data'!$H$7,0,10*ROW('Sanitation Data'!H165)),0),"]"),IF(AND(ISNUMBER(OFFSET('Sanitation Data'!$H$7,0,10*ROW('Sanitation Data'!H165))),DK171="",ISNUMBER(OFFSET('Sanitation Data'!$H$7,0,10*ROW('Sanitation Data'!H165)))),OFFSET('Sanitation Data'!$H$7,0,10*ROW('Sanitation Data'!H165)),NA())))</f>
        <v>#N/A</v>
      </c>
      <c r="AW171" s="253" t="e">
        <f ca="true">+IF(AND(ISNUMBER(OFFSET('Sanitation Data'!$H$11,0,10*ROW('Sanitation Data'!H165))),DL171="Yes"),OFFSET('Sanitation Data'!$H$11,0,10*ROW('Sanitation Data'!H165)),IF(AND(ISNUMBER(OFFSET('Sanitation Data'!$H$11,0,10*ROW('Sanitation Data'!H165))),DL171="No",ISNUMBER(OFFSET('Sanitation Data'!$H$11,0,10*ROW('Sanitation Data'!H165)))),CONCATENATE("[",ROUND(OFFSET('Sanitation Data'!$H$11,0,10*ROW('Sanitation Data'!H165)),0),"]"),IF(AND(ISNUMBER(OFFSET('Sanitation Data'!$H$11,0,10*ROW('Sanitation Data'!H165))),DL171="",ISNUMBER(OFFSET('Sanitation Data'!$H$11,0,10*ROW('Sanitation Data'!H165)))),OFFSET('Sanitation Data'!$H$11,0,10*ROW('Sanitation Data'!H165)),NA())))</f>
        <v>#N/A</v>
      </c>
      <c r="AX171" s="253" t="e">
        <f ca="true">+IF(AND(ISNUMBER(OFFSET('Sanitation Data'!$H$12,0,10*ROW('Sanitation Data'!H165))),DM171="Yes"),OFFSET('Sanitation Data'!$H$12,0,10*ROW('Sanitation Data'!H165)),IF(AND(ISNUMBER(OFFSET('Sanitation Data'!$H$12,0,10*ROW('Sanitation Data'!H165))),DM171="No",ISNUMBER(OFFSET('Sanitation Data'!$H$12,0,10*ROW('Sanitation Data'!H165)))),CONCATENATE("[",ROUND(OFFSET('Sanitation Data'!$H$12,0,10*ROW('Sanitation Data'!H165)),0),"]"),IF(AND(ISNUMBER(OFFSET('Sanitation Data'!$H$12,0,10*ROW('Sanitation Data'!H165))),DM171="",ISNUMBER(OFFSET('Sanitation Data'!$H$12,0,10*ROW('Sanitation Data'!H165)))),OFFSET('Sanitation Data'!$H$12,0,10*ROW('Sanitation Data'!H165)),NA())))</f>
        <v>#N/A</v>
      </c>
      <c r="AY171" s="253" t="e">
        <f ca="true">+IF(AND(ISNUMBER(OFFSET('Sanitation Data'!$H$13,0,10*ROW('Sanitation Data'!H165))),DN171="Yes"),OFFSET('Sanitation Data'!$H$13,0,10*ROW('Sanitation Data'!H165)),IF(AND(ISNUMBER(OFFSET('Sanitation Data'!$H$13,0,10*ROW('Sanitation Data'!H165))),DN171="No",ISNUMBER(OFFSET('Sanitation Data'!$H$13,0,10*ROW('Sanitation Data'!H165)))),CONCATENATE("[",ROUND(OFFSET('Sanitation Data'!$H$13,0,10*ROW('Sanitation Data'!H165)),0),"]"),IF(AND(ISNUMBER(OFFSET('Sanitation Data'!$H$13,0,10*ROW('Sanitation Data'!H165))),DN171="",ISNUMBER(OFFSET('Sanitation Data'!$H$13,0,10*ROW('Sanitation Data'!H165)))),OFFSET('Sanitation Data'!$H$13,0,10*ROW('Sanitation Data'!H165)),NA())))</f>
        <v>#N/A</v>
      </c>
      <c r="AZ171" s="254" t="e">
        <f ca="true">+IF(AND(ISNUMBER(OFFSET('Hygiene Data'!$C$6,0,10*ROW('Hygiene Data'!C165))),DO171="Yes"),OFFSET('Hygiene Data'!$C$6,0,10*ROW('Hygiene Data'!C165)),IF(AND(ISNUMBER(OFFSET('Hygiene Data'!$C$6,0,10*ROW('Hygiene Data'!C165))),DO171="No",ISNUMBER(OFFSET('Hygiene Data'!$C$6,0,10*ROW('Hygiene Data'!C165)))),CONCATENATE("[",ROUND(OFFSET('Hygiene Data'!$C$6,0,10*ROW('Hygiene Data'!C165)),0),"]"),IF(AND(ISNUMBER(OFFSET('Hygiene Data'!$C$6,0,10*ROW('Hygiene Data'!C165))),DO171="",ISNUMBER(OFFSET('Hygiene Data'!$C$6,0,10*ROW('Hygiene Data'!C165)))),OFFSET('Hygiene Data'!$C$6,0,10*ROW('Hygiene Data'!C165)),NA())))</f>
        <v>#N/A</v>
      </c>
      <c r="BA171" s="254" t="e">
        <f ca="true">+IF(AND(ISNUMBER(OFFSET('Hygiene Data'!$C$8,0,10*ROW('Hygiene Data'!C165))),DP171="Yes"),OFFSET('Hygiene Data'!$C$8,0,10*ROW('Hygiene Data'!C165)),IF(AND(ISNUMBER(OFFSET('Hygiene Data'!$C$8,0,10*ROW('Hygiene Data'!C165))),DP171="No",ISNUMBER(OFFSET('Hygiene Data'!$C$8,0,10*ROW('Hygiene Data'!C165)))),CONCATENATE("[",ROUND(OFFSET('Hygiene Data'!$C$8,0,10*ROW('Hygiene Data'!C165)),0),"]"),IF(AND(ISNUMBER(OFFSET('Hygiene Data'!$C$8,0,10*ROW('Hygiene Data'!C165))),DP171="",ISNUMBER(OFFSET('Hygiene Data'!$C$8,0,10*ROW('Hygiene Data'!C165)))),OFFSET('Hygiene Data'!$C$8,0,10*ROW('Hygiene Data'!C165)),NA())))</f>
        <v>#N/A</v>
      </c>
      <c r="BB171" s="254" t="e">
        <f ca="true">+IF(AND(ISNUMBER(OFFSET('Hygiene Data'!$C$10,0,10*ROW('Hygiene Data'!C165))),DQ171="Yes"),OFFSET('Hygiene Data'!$C$10,0,10*ROW('Hygiene Data'!C165)),IF(AND(ISNUMBER(OFFSET('Hygiene Data'!$C$10,0,10*ROW('Hygiene Data'!C165))),DQ171="No",ISNUMBER(OFFSET('Hygiene Data'!$C$10,0,10*ROW('Hygiene Data'!C165)))),CONCATENATE("[",ROUND(OFFSET('Hygiene Data'!$C$10,0,10*ROW('Hygiene Data'!C165)),0),"]"),IF(AND(ISNUMBER(OFFSET('Hygiene Data'!$C$10,0,10*ROW('Hygiene Data'!C165))),DQ171="",ISNUMBER(OFFSET('Hygiene Data'!$C$10,0,10*ROW('Hygiene Data'!C165)))),OFFSET('Hygiene Data'!$C$10,0,10*ROW('Hygiene Data'!C165)),NA())))</f>
        <v>#N/A</v>
      </c>
      <c r="BC171" s="254" t="e">
        <f ca="true">+IF(AND(ISNUMBER(OFFSET('Hygiene Data'!$D$6,0,10*ROW('Hygiene Data'!D165))),DR171="Yes"),OFFSET('Hygiene Data'!$D$6,0,10*ROW('Hygiene Data'!D165)),IF(AND(ISNUMBER(OFFSET('Hygiene Data'!$D$6,0,10*ROW('Hygiene Data'!D165))),DR171="No",ISNUMBER(OFFSET('Hygiene Data'!$D$6,0,10*ROW('Hygiene Data'!D165)))),CONCATENATE("[",ROUND(OFFSET('Hygiene Data'!$D$6,0,10*ROW('Hygiene Data'!D165)),0),"]"),IF(AND(ISNUMBER(OFFSET('Hygiene Data'!$D$6,0,10*ROW('Hygiene Data'!D165))),DR171="",ISNUMBER(OFFSET('Hygiene Data'!$D$6,0,10*ROW('Hygiene Data'!D165)))),OFFSET('Hygiene Data'!$D$6,0,10*ROW('Hygiene Data'!D165)),NA())))</f>
        <v>#N/A</v>
      </c>
      <c r="BD171" s="254" t="e">
        <f ca="true">+IF(AND(ISNUMBER(OFFSET('Hygiene Data'!$D$8,0,10*ROW('Hygiene Data'!D165))),DS171="Yes"),OFFSET('Hygiene Data'!$D$8,0,10*ROW('Hygiene Data'!D165)),IF(AND(ISNUMBER(OFFSET('Hygiene Data'!$D$8,0,10*ROW('Hygiene Data'!D165))),DS171="No",ISNUMBER(OFFSET('Hygiene Data'!$D$8,0,10*ROW('Hygiene Data'!D165)))),CONCATENATE("[",ROUND(OFFSET('Hygiene Data'!$D$8,0,10*ROW('Hygiene Data'!D165)),0),"]"),IF(AND(ISNUMBER(OFFSET('Hygiene Data'!$D$8,0,10*ROW('Hygiene Data'!D165))),DS171="",ISNUMBER(OFFSET('Hygiene Data'!$D$8,0,10*ROW('Hygiene Data'!D165)))),OFFSET('Hygiene Data'!$D$8,0,10*ROW('Hygiene Data'!D165)),NA())))</f>
        <v>#N/A</v>
      </c>
      <c r="BE171" s="254" t="e">
        <f ca="true">+IF(AND(ISNUMBER(OFFSET('Hygiene Data'!$D$10,0,10*ROW('Hygiene Data'!D165))),DT171="Yes"),OFFSET('Hygiene Data'!$D$10,0,10*ROW('Hygiene Data'!D165)),IF(AND(ISNUMBER(OFFSET('Hygiene Data'!$D$10,0,10*ROW('Hygiene Data'!D165))),DT171="No",ISNUMBER(OFFSET('Hygiene Data'!$D$10,0,10*ROW('Hygiene Data'!D165)))),CONCATENATE("[",ROUND(OFFSET('Hygiene Data'!$D$10,0,10*ROW('Hygiene Data'!D165)),0),"]"),IF(AND(ISNUMBER(OFFSET('Hygiene Data'!$D$10,0,10*ROW('Hygiene Data'!D165))),DT171="",ISNUMBER(OFFSET('Hygiene Data'!$D$10,0,10*ROW('Hygiene Data'!D165)))),OFFSET('Hygiene Data'!$D$10,0,10*ROW('Hygiene Data'!D165)),NA())))</f>
        <v>#N/A</v>
      </c>
      <c r="BF171" s="254" t="e">
        <f ca="true">+IF(AND(ISNUMBER(OFFSET('Hygiene Data'!$E$6,0,10*ROW('Hygiene Data'!E165))),DU171="Yes"),OFFSET('Hygiene Data'!$E$6,0,10*ROW('Hygiene Data'!E165)),IF(AND(ISNUMBER(OFFSET('Hygiene Data'!$E$6,0,10*ROW('Hygiene Data'!E165))),DU171="No",ISNUMBER(OFFSET('Hygiene Data'!$E$6,0,10*ROW('Hygiene Data'!E165)))),CONCATENATE("[",ROUND(OFFSET('Hygiene Data'!$E$6,0,10*ROW('Hygiene Data'!E165)),0),"]"),IF(AND(ISNUMBER(OFFSET('Hygiene Data'!$E$6,0,10*ROW('Hygiene Data'!E165))),DU171="",ISNUMBER(OFFSET('Hygiene Data'!$E$6,0,10*ROW('Hygiene Data'!E165)))),OFFSET('Hygiene Data'!$E$6,0,10*ROW('Hygiene Data'!E165)),NA())))</f>
        <v>#N/A</v>
      </c>
      <c r="BG171" s="254" t="e">
        <f ca="true">+IF(AND(ISNUMBER(OFFSET('Hygiene Data'!$E$8,0,10*ROW('Hygiene Data'!E165))),DV171="Yes"),OFFSET('Hygiene Data'!$E$8,0,10*ROW('Hygiene Data'!E165)),IF(AND(ISNUMBER(OFFSET('Hygiene Data'!$E$8,0,10*ROW('Hygiene Data'!E165))),DV171="No",ISNUMBER(OFFSET('Hygiene Data'!$E$8,0,10*ROW('Hygiene Data'!E165)))),CONCATENATE("[",ROUND(OFFSET('Hygiene Data'!$E$8,0,10*ROW('Hygiene Data'!E165)),0),"]"),IF(AND(ISNUMBER(OFFSET('Hygiene Data'!$E$8,0,10*ROW('Hygiene Data'!E165))),DV171="",ISNUMBER(OFFSET('Hygiene Data'!$E$8,0,10*ROW('Hygiene Data'!E165)))),OFFSET('Hygiene Data'!$E$8,0,10*ROW('Hygiene Data'!E165)),NA())))</f>
        <v>#N/A</v>
      </c>
      <c r="BH171" s="254" t="e">
        <f ca="true">+IF(AND(ISNUMBER(OFFSET('Hygiene Data'!$E$10,0,10*ROW('Hygiene Data'!E165))),DW171="Yes"),OFFSET('Hygiene Data'!$E$10,0,10*ROW('Hygiene Data'!E165)),IF(AND(ISNUMBER(OFFSET('Hygiene Data'!$E$10,0,10*ROW('Hygiene Data'!E165))),DW171="No",ISNUMBER(OFFSET('Hygiene Data'!$E$10,0,10*ROW('Hygiene Data'!E165)))),CONCATENATE("[",ROUND(OFFSET('Hygiene Data'!$E$10,0,10*ROW('Hygiene Data'!E165)),0),"]"),IF(AND(ISNUMBER(OFFSET('Hygiene Data'!$E$10,0,10*ROW('Hygiene Data'!E165))),DW171="",ISNUMBER(OFFSET('Hygiene Data'!$E$10,0,10*ROW('Hygiene Data'!E165)))),OFFSET('Hygiene Data'!$E$10,0,10*ROW('Hygiene Data'!E165)),NA())))</f>
        <v>#N/A</v>
      </c>
      <c r="BI171" s="254" t="e">
        <f ca="true">+IF(AND(ISNUMBER(OFFSET('Hygiene Data'!$F$6,0,10*ROW('Hygiene Data'!F165))),DX171="Yes"),OFFSET('Hygiene Data'!$F$6,0,10*ROW('Hygiene Data'!F165)),IF(AND(ISNUMBER(OFFSET('Hygiene Data'!$F$6,0,10*ROW('Hygiene Data'!F165))),DX171="No",ISNUMBER(OFFSET('Hygiene Data'!$F$6,0,10*ROW('Hygiene Data'!F165)))),CONCATENATE("[",ROUND(OFFSET('Hygiene Data'!$F$6,0,10*ROW('Hygiene Data'!F165)),0),"]"),IF(AND(ISNUMBER(OFFSET('Hygiene Data'!$F$6,0,10*ROW('Hygiene Data'!F165))),DX171="",ISNUMBER(OFFSET('Hygiene Data'!$F$6,0,10*ROW('Hygiene Data'!F165)))),OFFSET('Hygiene Data'!$F$6,0,10*ROW('Hygiene Data'!F165)),NA())))</f>
        <v>#N/A</v>
      </c>
      <c r="BJ171" s="254" t="e">
        <f ca="true">+IF(AND(ISNUMBER(OFFSET('Hygiene Data'!$F$8,0,10*ROW('Hygiene Data'!F165))),DY171="Yes"),OFFSET('Hygiene Data'!$F$8,0,10*ROW('Hygiene Data'!F165)),IF(AND(ISNUMBER(OFFSET('Hygiene Data'!$F$8,0,10*ROW('Hygiene Data'!F165))),DY171="No",ISNUMBER(OFFSET('Hygiene Data'!$F$8,0,10*ROW('Hygiene Data'!F165)))),CONCATENATE("[",ROUND(OFFSET('Hygiene Data'!$F$8,0,10*ROW('Hygiene Data'!F165)),0),"]"),IF(AND(ISNUMBER(OFFSET('Hygiene Data'!$F$8,0,10*ROW('Hygiene Data'!F165))),DY171="",ISNUMBER(OFFSET('Hygiene Data'!$F$8,0,10*ROW('Hygiene Data'!F165)))),OFFSET('Hygiene Data'!$F$8,0,10*ROW('Hygiene Data'!F165)),NA())))</f>
        <v>#N/A</v>
      </c>
      <c r="BK171" s="254" t="e">
        <f ca="true">+IF(AND(ISNUMBER(OFFSET('Hygiene Data'!$F$10,0,10*ROW('Hygiene Data'!F165))),DZ171="Yes"),OFFSET('Hygiene Data'!$F$10,0,10*ROW('Hygiene Data'!F165)),IF(AND(ISNUMBER(OFFSET('Hygiene Data'!$F$10,0,10*ROW('Hygiene Data'!F165))),DZ171="No",ISNUMBER(OFFSET('Hygiene Data'!$F$10,0,10*ROW('Hygiene Data'!F165)))),CONCATENATE("[",ROUND(OFFSET('Hygiene Data'!$F$10,0,10*ROW('Hygiene Data'!F165)),0),"]"),IF(AND(ISNUMBER(OFFSET('Hygiene Data'!$F$10,0,10*ROW('Hygiene Data'!F165))),DZ171="",ISNUMBER(OFFSET('Hygiene Data'!$F$10,0,10*ROW('Hygiene Data'!F165)))),OFFSET('Hygiene Data'!$F$10,0,10*ROW('Hygiene Data'!F165)),NA())))</f>
        <v>#N/A</v>
      </c>
      <c r="BL171" s="254" t="e">
        <f ca="true">+IF(AND(ISNUMBER(OFFSET('Hygiene Data'!$G$6,0,10*ROW('Hygiene Data'!G165))),EA171="Yes"),OFFSET('Hygiene Data'!$G$6,0,10*ROW('Hygiene Data'!G165)),IF(AND(ISNUMBER(OFFSET('Hygiene Data'!$G$6,0,10*ROW('Hygiene Data'!G165))),EA171="No",ISNUMBER(OFFSET('Hygiene Data'!$G$6,0,10*ROW('Hygiene Data'!G165)))),CONCATENATE("[",ROUND(OFFSET('Hygiene Data'!$G$6,0,10*ROW('Hygiene Data'!G165)),0),"]"),IF(AND(ISNUMBER(OFFSET('Hygiene Data'!$G$6,0,10*ROW('Hygiene Data'!G165))),EA171="",ISNUMBER(OFFSET('Hygiene Data'!$G$6,0,10*ROW('Hygiene Data'!G165)))),OFFSET('Hygiene Data'!$G$6,0,10*ROW('Hygiene Data'!G165)),NA())))</f>
        <v>#N/A</v>
      </c>
      <c r="BM171" s="254" t="e">
        <f ca="true">+IF(AND(ISNUMBER(OFFSET('Hygiene Data'!$G$8,0,10*ROW('Hygiene Data'!G165))),EB171="Yes"),OFFSET('Hygiene Data'!$G$8,0,10*ROW('Hygiene Data'!G165)),IF(AND(ISNUMBER(OFFSET('Hygiene Data'!$G$8,0,10*ROW('Hygiene Data'!G165))),EB171="No",ISNUMBER(OFFSET('Hygiene Data'!$G$8,0,10*ROW('Hygiene Data'!G165)))),CONCATENATE("[",ROUND(OFFSET('Hygiene Data'!$G$8,0,10*ROW('Hygiene Data'!G165)),0),"]"),IF(AND(ISNUMBER(OFFSET('Hygiene Data'!$G$8,0,10*ROW('Hygiene Data'!G165))),EB171="",ISNUMBER(OFFSET('Hygiene Data'!$G$8,0,10*ROW('Hygiene Data'!G165)))),OFFSET('Hygiene Data'!$G$8,0,10*ROW('Hygiene Data'!G165)),NA())))</f>
        <v>#N/A</v>
      </c>
      <c r="BN171" s="254" t="e">
        <f ca="true">+IF(AND(ISNUMBER(OFFSET('Hygiene Data'!$G$10,0,10*ROW('Hygiene Data'!G165))),EC171="Yes"),OFFSET('Hygiene Data'!$G$10,0,10*ROW('Hygiene Data'!G165)),IF(AND(ISNUMBER(OFFSET('Hygiene Data'!$G$10,0,10*ROW('Hygiene Data'!G165))),EC171="No",ISNUMBER(OFFSET('Hygiene Data'!$G$10,0,10*ROW('Hygiene Data'!G165)))),CONCATENATE("[",ROUND(OFFSET('Hygiene Data'!$G$10,0,10*ROW('Hygiene Data'!G165)),0),"]"),IF(AND(ISNUMBER(OFFSET('Hygiene Data'!$G$10,0,10*ROW('Hygiene Data'!G165))),EC171="",ISNUMBER(OFFSET('Hygiene Data'!$G$10,0,10*ROW('Hygiene Data'!G165)))),OFFSET('Hygiene Data'!$G$10,0,10*ROW('Hygiene Data'!G165)),NA())))</f>
        <v>#N/A</v>
      </c>
      <c r="BO171" s="254" t="e">
        <f ca="true">+IF(AND(ISNUMBER(OFFSET('Hygiene Data'!$H$6,0,10*ROW('Hygiene Data'!H165))),ED171="Yes"),OFFSET('Hygiene Data'!$H$6,0,10*ROW('Hygiene Data'!H165)),IF(AND(ISNUMBER(OFFSET('Hygiene Data'!$H$6,0,10*ROW('Hygiene Data'!H165))),ED171="No",ISNUMBER(OFFSET('Hygiene Data'!$H$6,0,10*ROW('Hygiene Data'!H165)))),CONCATENATE("[",ROUND(OFFSET('Hygiene Data'!$H$6,0,10*ROW('Hygiene Data'!H165)),0),"]"),IF(AND(ISNUMBER(OFFSET('Hygiene Data'!$H$6,0,10*ROW('Hygiene Data'!H165))),ED171="",ISNUMBER(OFFSET('Hygiene Data'!$H$6,0,10*ROW('Hygiene Data'!H165)))),OFFSET('Hygiene Data'!$H$6,0,10*ROW('Hygiene Data'!H165)),NA())))</f>
        <v>#N/A</v>
      </c>
      <c r="BP171" s="254" t="e">
        <f ca="true">+IF(AND(ISNUMBER(OFFSET('Hygiene Data'!$H$8,0,10*ROW('Hygiene Data'!H165))),EE171="Yes"),OFFSET('Hygiene Data'!$H$8,0,10*ROW('Hygiene Data'!H165)),IF(AND(ISNUMBER(OFFSET('Hygiene Data'!$H$8,0,10*ROW('Hygiene Data'!H165))),EE171="No",ISNUMBER(OFFSET('Hygiene Data'!$H$8,0,10*ROW('Hygiene Data'!H165)))),CONCATENATE("[",ROUND(OFFSET('Hygiene Data'!$H$8,0,10*ROW('Hygiene Data'!H165)),0),"]"),IF(AND(ISNUMBER(OFFSET('Hygiene Data'!$H$8,0,10*ROW('Hygiene Data'!H165))),EE171="",ISNUMBER(OFFSET('Hygiene Data'!$H$8,0,10*ROW('Hygiene Data'!H165)))),OFFSET('Hygiene Data'!$H$8,0,10*ROW('Hygiene Data'!H165)),NA())))</f>
        <v>#N/A</v>
      </c>
      <c r="BQ171" s="254" t="e">
        <f ca="true">+IF(AND(ISNUMBER(OFFSET('Hygiene Data'!$H$10,0,10*ROW('Hygiene Data'!H165))),EF171="Yes"),OFFSET('Hygiene Data'!$H$10,0,10*ROW('Hygiene Data'!H165)),IF(AND(ISNUMBER(OFFSET('Hygiene Data'!$H$10,0,10*ROW('Hygiene Data'!H165))),EF171="No",ISNUMBER(OFFSET('Hygiene Data'!$H$10,0,10*ROW('Hygiene Data'!H165)))),CONCATENATE("[",ROUND(OFFSET('Hygiene Data'!$H$10,0,10*ROW('Hygiene Data'!H165)),0),"]"),IF(AND(ISNUMBER(OFFSET('Hygiene Data'!$H$10,0,10*ROW('Hygiene Data'!H165))),EF171="",ISNUMBER(OFFSET('Hygiene Data'!$H$10,0,10*ROW('Hygiene Data'!H165)))),OFFSET('Hygiene Data'!$H$10,0,10*ROW('Hygiene Data'!H165)),NA())))</f>
        <v>#N/A</v>
      </c>
      <c r="BS171" s="36" t="str">
        <f ca="true">+IF(OFFSET('Water Data'!$C$28,0,10*ROW('Water Data'!C165))="","",OFFSET('Water Data'!$C$28,0,10*ROW('Water Data'!C165)))</f>
        <v/>
      </c>
      <c r="BT171" s="36" t="str">
        <f ca="true">+IF(OFFSET('Water Data'!$C$29,0,10*ROW('Water Data'!C165))="","",OFFSET('Water Data'!$C$29,0,10*ROW('Water Data'!C165)))</f>
        <v/>
      </c>
      <c r="BU171" s="36" t="str">
        <f ca="true">+IF(OFFSET('Water Data'!$C$30,0,10*ROW('Water Data'!C165))="","",OFFSET('Water Data'!$C$30,0,10*ROW('Water Data'!C165)))</f>
        <v/>
      </c>
      <c r="BV171" s="36" t="str">
        <f ca="true">+IF(OFFSET('Water Data'!$D$28,0,10*ROW('Water Data'!D165))="","",OFFSET('Water Data'!$D$28,0,10*ROW('Water Data'!D165)))</f>
        <v/>
      </c>
      <c r="BW171" s="36" t="str">
        <f ca="true">+IF(OFFSET('Water Data'!$D$29,0,10*ROW('Water Data'!D165))="","",OFFSET('Water Data'!$D$29,0,10*ROW('Water Data'!D165)))</f>
        <v/>
      </c>
      <c r="BX171" s="36" t="str">
        <f ca="true">+IF(OFFSET('Water Data'!$D$30,0,10*ROW('Water Data'!D165))="","",OFFSET('Water Data'!$D$30,0,10*ROW('Water Data'!D165)))</f>
        <v/>
      </c>
      <c r="BY171" s="36" t="str">
        <f ca="true">+IF(OFFSET('Water Data'!$E$28,0,10*ROW('Water Data'!E165))="","",OFFSET('Water Data'!$E$28,0,10*ROW('Water Data'!E165)))</f>
        <v/>
      </c>
      <c r="BZ171" s="36" t="str">
        <f ca="true">+IF(OFFSET('Water Data'!$E$29,0,10*ROW('Water Data'!E165))="","",OFFSET('Water Data'!$E$29,0,10*ROW('Water Data'!E165)))</f>
        <v/>
      </c>
      <c r="CA171" s="36" t="str">
        <f ca="true">+IF(OFFSET('Water Data'!$E$30,0,10*ROW('Water Data'!E165))="","",OFFSET('Water Data'!$E$30,0,10*ROW('Water Data'!E165)))</f>
        <v/>
      </c>
      <c r="CB171" s="36" t="str">
        <f ca="true">+IF(OFFSET('Water Data'!$F$28,0,10*ROW('Water Data'!F165))="","",OFFSET('Water Data'!$F$28,0,10*ROW('Water Data'!F165)))</f>
        <v/>
      </c>
      <c r="CC171" s="36" t="str">
        <f ca="true">+IF(OFFSET('Water Data'!$F$29,0,10*ROW('Water Data'!F165))="","",OFFSET('Water Data'!$F$29,0,10*ROW('Water Data'!F165)))</f>
        <v/>
      </c>
      <c r="CD171" s="36" t="str">
        <f ca="true">+IF(OFFSET('Water Data'!$F$30,0,10*ROW('Water Data'!F165))="","",OFFSET('Water Data'!$F$30,0,10*ROW('Water Data'!F165)))</f>
        <v/>
      </c>
      <c r="CE171" s="36" t="str">
        <f ca="true">+IF(OFFSET('Water Data'!$G$28,0,10*ROW('Water Data'!G165))="","",OFFSET('Water Data'!$G$28,0,10*ROW('Water Data'!G165)))</f>
        <v/>
      </c>
      <c r="CF171" s="36" t="str">
        <f ca="true">+IF(OFFSET('Water Data'!$G$29,0,10*ROW('Water Data'!G165))="","",OFFSET('Water Data'!$G$29,0,10*ROW('Water Data'!G165)))</f>
        <v/>
      </c>
      <c r="CG171" s="36" t="str">
        <f ca="true">+IF(OFFSET('Water Data'!$G$30,0,10*ROW('Water Data'!G165))="","",OFFSET('Water Data'!$G$30,0,10*ROW('Water Data'!G165)))</f>
        <v/>
      </c>
      <c r="CH171" s="36" t="str">
        <f ca="true">+IF(OFFSET('Water Data'!$H$28,0,10*ROW('Water Data'!H165))="","",OFFSET('Water Data'!$H$28,0,10*ROW('Water Data'!H165)))</f>
        <v/>
      </c>
      <c r="CI171" s="36" t="str">
        <f ca="true">+IF(OFFSET('Water Data'!$H$29,0,10*ROW('Water Data'!H165))="","",OFFSET('Water Data'!$H$29,0,10*ROW('Water Data'!H165)))</f>
        <v/>
      </c>
      <c r="CJ171" s="36" t="str">
        <f ca="true">+IF(OFFSET('Water Data'!$H$30,0,10*ROW('Water Data'!H165))="","",OFFSET('Water Data'!$H$30,0,10*ROW('Water Data'!H165)))</f>
        <v/>
      </c>
      <c r="CK171" s="36" t="str">
        <f ca="true">+IF(OFFSET('Sanitation Data'!$C$29,0,10*ROW('Sanitation Data'!C165))="","",OFFSET('Sanitation Data'!$C$29,0,10*ROW('Sanitation Data'!C165)))</f>
        <v/>
      </c>
      <c r="CL171" s="36" t="str">
        <f ca="true">+IF(OFFSET('Sanitation Data'!$C$30,0,10*ROW('Sanitation Data'!C165))="","",OFFSET('Sanitation Data'!$C$30,0,10*ROW('Sanitation Data'!C165)))</f>
        <v/>
      </c>
      <c r="CM171" s="36" t="str">
        <f ca="true">+IF(OFFSET('Sanitation Data'!$C$31,0,10*ROW('Sanitation Data'!C165))="","",OFFSET('Sanitation Data'!$C$31,0,10*ROW('Sanitation Data'!C165)))</f>
        <v/>
      </c>
      <c r="CN171" s="36" t="str">
        <f ca="true">+IF(OFFSET('Sanitation Data'!$C$32,0,10*ROW('Sanitation Data'!C165))="","",OFFSET('Sanitation Data'!$C$32,0,10*ROW('Sanitation Data'!C165)))</f>
        <v/>
      </c>
      <c r="CO171" s="36" t="str">
        <f ca="true">+IF(OFFSET('Sanitation Data'!$C$33,0,10*ROW('Sanitation Data'!C165))="","",OFFSET('Sanitation Data'!$C$33,0,10*ROW('Sanitation Data'!C165)))</f>
        <v/>
      </c>
      <c r="CP171" s="36" t="str">
        <f ca="true">+IF(OFFSET('Sanitation Data'!$D$29,0,10*ROW('Sanitation Data'!D165))="","",OFFSET('Sanitation Data'!$D$29,0,10*ROW('Sanitation Data'!D165)))</f>
        <v/>
      </c>
      <c r="CQ171" s="36" t="str">
        <f ca="true">+IF(OFFSET('Sanitation Data'!$D$30,0,10*ROW('Sanitation Data'!D165))="","",OFFSET('Sanitation Data'!$D$30,0,10*ROW('Sanitation Data'!D165)))</f>
        <v/>
      </c>
      <c r="CR171" s="36" t="str">
        <f ca="true">+IF(OFFSET('Sanitation Data'!$D$31,0,10*ROW('Sanitation Data'!D165))="","",OFFSET('Sanitation Data'!$D$31,0,10*ROW('Sanitation Data'!D165)))</f>
        <v/>
      </c>
      <c r="CS171" s="36" t="str">
        <f ca="true">+IF(OFFSET('Sanitation Data'!$D$32,0,10*ROW('Sanitation Data'!D165))="","",OFFSET('Sanitation Data'!$D$32,0,10*ROW('Sanitation Data'!D165)))</f>
        <v/>
      </c>
      <c r="CT171" s="36" t="str">
        <f ca="true">+IF(OFFSET('Sanitation Data'!$D$33,0,10*ROW('Sanitation Data'!D165))="","",OFFSET('Sanitation Data'!$D$33,0,10*ROW('Sanitation Data'!D165)))</f>
        <v/>
      </c>
      <c r="CU171" s="36" t="str">
        <f ca="true">+IF(OFFSET('Sanitation Data'!$E$29,0,10*ROW('Sanitation Data'!E165))="","",OFFSET('Sanitation Data'!$E$29,0,10*ROW('Sanitation Data'!E165)))</f>
        <v/>
      </c>
      <c r="CV171" s="36" t="str">
        <f ca="true">+IF(OFFSET('Sanitation Data'!$E$30,0,10*ROW('Sanitation Data'!E165))="","",OFFSET('Sanitation Data'!$E$30,0,10*ROW('Sanitation Data'!E165)))</f>
        <v/>
      </c>
      <c r="CW171" s="36" t="str">
        <f ca="true">+IF(OFFSET('Sanitation Data'!$E$31,0,10*ROW('Sanitation Data'!E165))="","",OFFSET('Sanitation Data'!$E$31,0,10*ROW('Sanitation Data'!E165)))</f>
        <v/>
      </c>
      <c r="CX171" s="36" t="str">
        <f ca="true">+IF(OFFSET('Sanitation Data'!$E$32,0,10*ROW('Sanitation Data'!E165))="","",OFFSET('Sanitation Data'!$E$32,0,10*ROW('Sanitation Data'!E165)))</f>
        <v/>
      </c>
      <c r="CY171" s="36" t="str">
        <f ca="true">+IF(OFFSET('Sanitation Data'!$E$33,0,10*ROW('Sanitation Data'!E165))="","",OFFSET('Sanitation Data'!$E$33,0,10*ROW('Sanitation Data'!E165)))</f>
        <v/>
      </c>
      <c r="CZ171" s="36" t="str">
        <f ca="true">+IF(OFFSET('Sanitation Data'!$F$29,0,10*ROW('Sanitation Data'!F165))="","",OFFSET('Sanitation Data'!$F$29,0,10*ROW('Sanitation Data'!F165)))</f>
        <v/>
      </c>
      <c r="DA171" s="36" t="str">
        <f ca="true">+IF(OFFSET('Sanitation Data'!$F$30,0,10*ROW('Sanitation Data'!F165))="","",OFFSET('Sanitation Data'!$F$30,0,10*ROW('Sanitation Data'!F165)))</f>
        <v/>
      </c>
      <c r="DB171" s="36" t="str">
        <f ca="true">+IF(OFFSET('Sanitation Data'!$F$31,0,10*ROW('Sanitation Data'!F165))="","",OFFSET('Sanitation Data'!$F$31,0,10*ROW('Sanitation Data'!F165)))</f>
        <v/>
      </c>
      <c r="DC171" s="36" t="str">
        <f ca="true">+IF(OFFSET('Sanitation Data'!$F$32,0,10*ROW('Sanitation Data'!F165))="","",OFFSET('Sanitation Data'!$F$32,0,10*ROW('Sanitation Data'!F165)))</f>
        <v/>
      </c>
      <c r="DD171" s="36" t="str">
        <f ca="true">+IF(OFFSET('Sanitation Data'!$F$33,0,10*ROW('Sanitation Data'!F165))="","",OFFSET('Sanitation Data'!$F$33,0,10*ROW('Sanitation Data'!F165)))</f>
        <v/>
      </c>
      <c r="DE171" s="36" t="str">
        <f ca="true">+IF(OFFSET('Sanitation Data'!$G$29,0,10*ROW('Sanitation Data'!G165))="","",OFFSET('Sanitation Data'!$G$29,0,10*ROW('Sanitation Data'!G165)))</f>
        <v/>
      </c>
      <c r="DF171" s="36" t="str">
        <f ca="true">+IF(OFFSET('Sanitation Data'!$G$30,0,10*ROW('Sanitation Data'!G165))="","",OFFSET('Sanitation Data'!$G$30,0,10*ROW('Sanitation Data'!G165)))</f>
        <v/>
      </c>
      <c r="DG171" s="36" t="str">
        <f ca="true">+IF(OFFSET('Sanitation Data'!$G$31,0,10*ROW('Sanitation Data'!G165))="","",OFFSET('Sanitation Data'!$G$31,0,10*ROW('Sanitation Data'!G165)))</f>
        <v/>
      </c>
      <c r="DH171" s="36" t="str">
        <f ca="true">+IF(OFFSET('Sanitation Data'!$G$32,0,10*ROW('Sanitation Data'!G165))="","",OFFSET('Sanitation Data'!$G$32,0,10*ROW('Sanitation Data'!G165)))</f>
        <v/>
      </c>
      <c r="DI171" s="36" t="str">
        <f ca="true">+IF(OFFSET('Sanitation Data'!$G$33,0,10*ROW('Sanitation Data'!G165))="","",OFFSET('Sanitation Data'!$G$33,0,10*ROW('Sanitation Data'!G165)))</f>
        <v/>
      </c>
      <c r="DJ171" s="36" t="str">
        <f ca="true">+IF(OFFSET('Sanitation Data'!$H$29,0,10*ROW('Sanitation Data'!H165))="","",OFFSET('Sanitation Data'!$H$29,0,10*ROW('Sanitation Data'!H165)))</f>
        <v/>
      </c>
      <c r="DK171" s="36" t="str">
        <f ca="true">+IF(OFFSET('Sanitation Data'!$H$30,0,10*ROW('Sanitation Data'!H165))="","",OFFSET('Sanitation Data'!$H$30,0,10*ROW('Sanitation Data'!H165)))</f>
        <v/>
      </c>
      <c r="DL171" s="36" t="str">
        <f ca="true">+IF(OFFSET('Sanitation Data'!$H$31,0,10*ROW('Sanitation Data'!H165))="","",OFFSET('Sanitation Data'!$H$31,0,10*ROW('Sanitation Data'!H165)))</f>
        <v/>
      </c>
      <c r="DM171" s="36" t="str">
        <f ca="true">+IF(OFFSET('Sanitation Data'!$H$32,0,10*ROW('Sanitation Data'!H165))="","",OFFSET('Sanitation Data'!$H$32,0,10*ROW('Sanitation Data'!H165)))</f>
        <v/>
      </c>
      <c r="DN171" s="36" t="str">
        <f ca="true">+IF(OFFSET('Sanitation Data'!$H$33,0,10*ROW('Sanitation Data'!H165))="","",OFFSET('Sanitation Data'!$H$33,0,10*ROW('Sanitation Data'!H165)))</f>
        <v/>
      </c>
      <c r="DO171" s="36" t="str">
        <f ca="true">+IF(OFFSET('Hygiene Data'!$C$12,0,10*ROW('Hygiene Data'!C165))="","",OFFSET('Hygiene Data'!$C$12,0,10*ROW('Hygiene Data'!C165)))</f>
        <v/>
      </c>
      <c r="DP171" s="36" t="str">
        <f ca="true">+IF(OFFSET('Hygiene Data'!$C$13,0,10*ROW('Hygiene Data'!C165))="","",OFFSET('Hygiene Data'!$C$13,0,10*ROW('Hygiene Data'!C165)))</f>
        <v/>
      </c>
      <c r="DQ171" s="36" t="str">
        <f ca="true">+IF(OFFSET('Hygiene Data'!$C$14,0,10*ROW('Hygiene Data'!C165))="","",OFFSET('Hygiene Data'!$C$14,0,10*ROW('Hygiene Data'!C165)))</f>
        <v/>
      </c>
      <c r="DR171" s="36" t="str">
        <f ca="true">+IF(OFFSET('Hygiene Data'!$D$12,0,10*ROW('Hygiene Data'!D165))="","",OFFSET('Hygiene Data'!$D$12,0,10*ROW('Hygiene Data'!D165)))</f>
        <v/>
      </c>
      <c r="DS171" s="36" t="str">
        <f ca="true">+IF(OFFSET('Hygiene Data'!$D$13,0,10*ROW('Hygiene Data'!D165))="","",OFFSET('Hygiene Data'!$D$13,0,10*ROW('Hygiene Data'!D165)))</f>
        <v/>
      </c>
      <c r="DT171" s="36" t="str">
        <f ca="true">+IF(OFFSET('Hygiene Data'!$D$14,0,10*ROW('Hygiene Data'!D165))="","",OFFSET('Hygiene Data'!$D$14,0,10*ROW('Hygiene Data'!D165)))</f>
        <v/>
      </c>
      <c r="DU171" s="36" t="str">
        <f ca="true">+IF(OFFSET('Hygiene Data'!$E$12,0,10*ROW('Hygiene Data'!E165))="","",OFFSET('Hygiene Data'!$E$12,0,10*ROW('Hygiene Data'!E165)))</f>
        <v/>
      </c>
      <c r="DV171" s="36" t="str">
        <f ca="true">+IF(OFFSET('Hygiene Data'!$E$13,0,10*ROW('Hygiene Data'!E165))="","",OFFSET('Hygiene Data'!$E$13,0,10*ROW('Hygiene Data'!E165)))</f>
        <v/>
      </c>
      <c r="DW171" s="36" t="str">
        <f ca="true">+IF(OFFSET('Hygiene Data'!$E$14,0,10*ROW('Hygiene Data'!E165))="","",OFFSET('Hygiene Data'!$E$14,0,10*ROW('Hygiene Data'!E165)))</f>
        <v/>
      </c>
      <c r="DX171" s="36" t="str">
        <f ca="true">+IF(OFFSET('Hygiene Data'!$F$12,0,10*ROW('Hygiene Data'!F165))="","",OFFSET('Hygiene Data'!$F$12,0,10*ROW('Hygiene Data'!F165)))</f>
        <v/>
      </c>
      <c r="DY171" s="36" t="str">
        <f ca="true">+IF(OFFSET('Hygiene Data'!$F$13,0,10*ROW('Hygiene Data'!F165))="","",OFFSET('Hygiene Data'!$F$13,0,10*ROW('Hygiene Data'!F165)))</f>
        <v/>
      </c>
      <c r="DZ171" s="36" t="str">
        <f ca="true">+IF(OFFSET('Hygiene Data'!$F$14,0,10*ROW('Hygiene Data'!F165))="","",OFFSET('Hygiene Data'!$F$14,0,10*ROW('Hygiene Data'!F165)))</f>
        <v/>
      </c>
      <c r="EA171" s="36" t="str">
        <f ca="true">+IF(OFFSET('Hygiene Data'!$G$12,0,10*ROW('Hygiene Data'!G165))="","",OFFSET('Hygiene Data'!$G$12,0,10*ROW('Hygiene Data'!G165)))</f>
        <v/>
      </c>
      <c r="EB171" s="36" t="str">
        <f ca="true">+IF(OFFSET('Hygiene Data'!$G$13,0,10*ROW('Hygiene Data'!G165))="","",OFFSET('Hygiene Data'!$G$13,0,10*ROW('Hygiene Data'!G165)))</f>
        <v/>
      </c>
      <c r="EC171" s="36" t="str">
        <f ca="true">+IF(OFFSET('Hygiene Data'!$G$14,0,10*ROW('Hygiene Data'!G165))="","",OFFSET('Hygiene Data'!$G$14,0,10*ROW('Hygiene Data'!G165)))</f>
        <v/>
      </c>
      <c r="ED171" s="36" t="str">
        <f ca="true">+IF(OFFSET('Hygiene Data'!$H$12,0,10*ROW('Hygiene Data'!H165))="","",OFFSET('Hygiene Data'!$H$12,0,10*ROW('Hygiene Data'!H165)))</f>
        <v/>
      </c>
      <c r="EE171" s="36" t="str">
        <f ca="true">+IF(OFFSET('Hygiene Data'!$H$13,0,10*ROW('Hygiene Data'!H165))="","",OFFSET('Hygiene Data'!$H$13,0,10*ROW('Hygiene Data'!H165)))</f>
        <v/>
      </c>
      <c r="EF171" s="36" t="str">
        <f ca="true">+IF(OFFSET('Hygiene Data'!$H$14,0,10*ROW('Hygiene Data'!H165))="","",OFFSET('Hygiene Data'!$H$14,0,10*ROW('Hygiene Data'!H165)))</f>
        <v/>
      </c>
    </row>
    <row r="172" x14ac:dyDescent="0.2">
      <c r="A172" s="59" t="str">
        <f ca="true">+IF(OFFSET('Water Data'!$B$1,0,10*ROW('Water Data'!B169))="","",OFFSET('Water Data'!$B$1,0,10*ROW('Water Data'!B169)))</f>
        <v/>
      </c>
      <c r="B172" s="59" t="str">
        <f ca="true">+IF(OFFSET('Water Data'!$A$3,0,10*ROW('Water Data'!A169))="","",OFFSET('Water Data'!$A$3,0,10*ROW('Water Data'!A169)))</f>
        <v/>
      </c>
      <c r="C172" s="59" t="str">
        <f ca="true">+IF(OFFSET('Water Data'!$C$3,0,10*ROW('Water Data'!C169))="","",OFFSET('Water Data'!$C$3,0,10*ROW('Water Data'!C169)))</f>
        <v/>
      </c>
      <c r="D172" s="252" t="e">
        <f ca="true">+IF(AND(ISNUMBER(OFFSET('Water Data'!$C$5,0,10*ROW('Water Data'!C166))),BS172="Yes"),100-OFFSET('Water Data'!$C$5,0,10*ROW('Water Data'!C166)),IF(AND(ISNUMBER(OFFSET('Water Data'!$C$5,0,10*ROW('Water Data'!C166))),BS172="No",ISNUMBER(OFFSET('Water Data'!$C$5,0,10*ROW('Water Data'!C166)))),CONCATENATE("[",ROUND(100-OFFSET('Water Data'!$C$5,0,10*ROW('Water Data'!C166)),0),"]"),IF(AND(ISNUMBER(OFFSET('Water Data'!$C$5,0,10*ROW('Water Data'!C166))),BS172="",ISNUMBER(OFFSET('Water Data'!$C$5,0,10*ROW('Water Data'!C166)))),100-OFFSET('Water Data'!$C$5,0,10*ROW('Water Data'!C166)),NA())))</f>
        <v>#N/A</v>
      </c>
      <c r="E172" s="252" t="e">
        <f ca="true">+IF(AND(ISNUMBER(OFFSET('Water Data'!$C$7,0,10*ROW('Water Data'!D166))),BT172="Yes"),OFFSET('Water Data'!$C$7,0,10*ROW('Water Data'!C166)),IF(AND(ISNUMBER(OFFSET('Water Data'!$C$7,0,10*ROW('Water Data'!C166))),BT172="No",ISNUMBER(OFFSET('Water Data'!$C$7,0,10*ROW('Water Data'!C166)))),CONCATENATE("[",ROUND(OFFSET('Water Data'!$C$7,0,10*ROW('Water Data'!C166)),0),"]"),IF(AND(ISNUMBER(OFFSET('Water Data'!$C$7,0,10*ROW('Water Data'!C166))),BT172="",ISNUMBER(OFFSET('Water Data'!$C$7,0,10*ROW('Water Data'!C166)))),OFFSET('Water Data'!$C$7,0,10*ROW('Water Data'!C166)),NA())))</f>
        <v>#N/A</v>
      </c>
      <c r="F172" s="252" t="e">
        <f ca="true">+IF(AND(ISNUMBER(OFFSET('Water Data'!$C$10,0,10*ROW('Water Data'!C166))),BU172="Yes"),OFFSET('Water Data'!$C$10,0,10*ROW('Water Data'!C166)),IF(AND(ISNUMBER(OFFSET('Water Data'!$C$10,0,10*ROW('Water Data'!C166))),BU172="No",ISNUMBER(OFFSET('Water Data'!$C$10,0,10*ROW('Water Data'!C166)))),CONCATENATE("[",ROUND(OFFSET('Water Data'!$C$10,0,10*ROW('Water Data'!C166)),0),"]"),IF(AND(ISNUMBER(OFFSET('Water Data'!$C$10,0,10*ROW('Water Data'!C166))),BU172="",ISNUMBER(OFFSET('Water Data'!$C$10,0,10*ROW('Water Data'!C166)))),OFFSET('Water Data'!$C$10,0,10*ROW('Water Data'!C166)),NA())))</f>
        <v>#N/A</v>
      </c>
      <c r="G172" s="252" t="e">
        <f ca="true">+IF(AND(ISNUMBER(OFFSET('Water Data'!$D$5,0,10*ROW('Water Data'!D166))),BV172="Yes"),100-OFFSET('Water Data'!$D$5,0,10*ROW('Water Data'!D166)),IF(AND(ISNUMBER(OFFSET('Water Data'!$D$5,0,10*ROW('Water Data'!D166))),BV172="No",ISNUMBER(OFFSET('Water Data'!$D$5,0,10*ROW('Water Data'!D166)))),CONCATENATE("[",ROUND(100-OFFSET('Water Data'!$D$5,0,10*ROW('Water Data'!D166)),0),"]"),IF(AND(ISNUMBER(OFFSET('Water Data'!$D$5,0,10*ROW('Water Data'!D166))),BV172="",ISNUMBER(OFFSET('Water Data'!$D$5,0,10*ROW('Water Data'!D166)))),100-OFFSET('Water Data'!$D$5,0,10*ROW('Water Data'!D166)),NA())))</f>
        <v>#N/A</v>
      </c>
      <c r="H172" s="252" t="e">
        <f ca="true">+IF(AND(ISNUMBER(OFFSET('Water Data'!$D$7,0,10*ROW('Water Data'!D166))),BW172="Yes"),OFFSET('Water Data'!$D$7,0,10*ROW('Water Data'!D166)),IF(AND(ISNUMBER(OFFSET('Water Data'!$D$7,0,10*ROW('Water Data'!D166))),BW172="No",ISNUMBER(OFFSET('Water Data'!$D$7,0,10*ROW('Water Data'!D166)))),CONCATENATE("[",ROUND(OFFSET('Water Data'!$C$7,0,10*ROW('Water Data'!D166)),0),"]"),IF(AND(ISNUMBER(OFFSET('Water Data'!$D$7,0,10*ROW('Water Data'!D166))),BW172="",ISNUMBER(OFFSET('Water Data'!$D$7,0,10*ROW('Water Data'!D166)))),OFFSET('Water Data'!$D$7,0,10*ROW('Water Data'!D166)),NA())))</f>
        <v>#N/A</v>
      </c>
      <c r="I172" s="252" t="e">
        <f ca="true">+IF(AND(ISNUMBER(OFFSET('Water Data'!$D$10,0,10*ROW('Water Data'!D166))),BX172="Yes"),OFFSET('Water Data'!$D$10,0,10*ROW('Water Data'!D166)),IF(AND(ISNUMBER(OFFSET('Water Data'!$D$10,0,10*ROW('Water Data'!D166))),BX172="No",ISNUMBER(OFFSET('Water Data'!$D$10,0,10*ROW('Water Data'!D166)))),CONCATENATE("[",ROUND(OFFSET('Water Data'!$D$10,0,10*ROW('Water Data'!D166)),0),"]"),IF(AND(ISNUMBER(OFFSET('Water Data'!$D$10,0,10*ROW('Water Data'!D166))),BX172="",ISNUMBER(OFFSET('Water Data'!$D$10,0,10*ROW('Water Data'!D166)))),OFFSET('Water Data'!$D$10,0,10*ROW('Water Data'!D166)),NA())))</f>
        <v>#N/A</v>
      </c>
      <c r="J172" s="252" t="e">
        <f ca="true">+IF(AND(ISNUMBER(OFFSET('Water Data'!$E$5,0,10*ROW('Water Data'!E166))),BY172="Yes"),100-OFFSET('Water Data'!$E$5,0,10*ROW('Water Data'!E166)),IF(AND(ISNUMBER(OFFSET('Water Data'!$E$5,0,10*ROW('Water Data'!E166))),BY172="No",ISNUMBER(OFFSET('Water Data'!$E$5,0,10*ROW('Water Data'!E166)))),CONCATENATE("[",ROUND(100-OFFSET('Water Data'!$E$5,0,10*ROW('Water Data'!E166)),0),"]"),IF(AND(ISNUMBER(OFFSET('Water Data'!$E$5,0,10*ROW('Water Data'!E166))),BY172="",ISNUMBER(OFFSET('Water Data'!$E$5,0,10*ROW('Water Data'!E166)))),100-OFFSET('Water Data'!$E$5,0,10*ROW('Water Data'!E166)),NA())))</f>
        <v>#N/A</v>
      </c>
      <c r="K172" s="252" t="e">
        <f ca="true">+IF(AND(ISNUMBER(OFFSET('Water Data'!$E$7,0,10*ROW('Water Data'!E166))),BZ172="Yes"),OFFSET('Water Data'!$E$7,0,10*ROW('Water Data'!E166)),IF(AND(ISNUMBER(OFFSET('Water Data'!$E$7,0,10*ROW('Water Data'!E166))),BZ172="No",ISNUMBER(OFFSET('Water Data'!$E$7,0,10*ROW('Water Data'!E166)))),CONCATENATE("[",ROUND(OFFSET('Water Data'!$E$7,0,10*ROW('Water Data'!E166)),0),"]"),IF(AND(ISNUMBER(OFFSET('Water Data'!$E$7,0,10*ROW('Water Data'!E166))),BZ172="",ISNUMBER(OFFSET('Water Data'!$E$7,0,10*ROW('Water Data'!E166)))),OFFSET('Water Data'!$E$7,0,10*ROW('Water Data'!E166)),NA())))</f>
        <v>#N/A</v>
      </c>
      <c r="L172" s="252" t="e">
        <f ca="true">+IF(AND(ISNUMBER(OFFSET('Water Data'!$E$10,0,10*ROW('Water Data'!E166))),CA172="Yes"),OFFSET('Water Data'!$E$10,0,10*ROW('Water Data'!E166)),IF(AND(ISNUMBER(OFFSET('Water Data'!$E$10,0,10*ROW('Water Data'!E166))),CA172="No",ISNUMBER(OFFSET('Water Data'!$E$10,0,10*ROW('Water Data'!E166)))),CONCATENATE("[",ROUND(OFFSET('Water Data'!$E$10,0,10*ROW('Water Data'!E166)),0),"]"),IF(AND(ISNUMBER(OFFSET('Water Data'!$E$10,0,10*ROW('Water Data'!E166))),CA172="",ISNUMBER(OFFSET('Water Data'!$E$10,0,10*ROW('Water Data'!E166)))),OFFSET('Water Data'!$E$10,0,10*ROW('Water Data'!E166)),NA())))</f>
        <v>#N/A</v>
      </c>
      <c r="M172" s="252" t="e">
        <f ca="true">+IF(AND(ISNUMBER(OFFSET('Water Data'!$F$5,0,10*ROW('Water Data'!F166))),CB172="Yes"),100-OFFSET('Water Data'!$F$5,0,10*ROW('Water Data'!F166)),IF(AND(ISNUMBER(OFFSET('Water Data'!$F$5,0,10*ROW('Water Data'!F166))),CB172="No",ISNUMBER(OFFSET('Water Data'!$F$5,0,10*ROW('Water Data'!F166)))),CONCATENATE("[",ROUND(100-OFFSET('Water Data'!$F$5,0,10*ROW('Water Data'!F166)),0),"]"),IF(AND(ISNUMBER(OFFSET('Water Data'!$F$5,0,10*ROW('Water Data'!F166))),CB172="",ISNUMBER(OFFSET('Water Data'!$F$5,0,10*ROW('Water Data'!F166)))),100-OFFSET('Water Data'!$F$5,0,10*ROW('Water Data'!F166)),NA())))</f>
        <v>#N/A</v>
      </c>
      <c r="N172" s="252" t="e">
        <f ca="true">+IF(AND(ISNUMBER(OFFSET('Water Data'!$F$7,0,10*ROW('Water Data'!F166))),CC172="Yes"),OFFSET('Water Data'!$F$7,0,10*ROW('Water Data'!F166)),IF(AND(ISNUMBER(OFFSET('Water Data'!$F$7,0,10*ROW('Water Data'!F166))),CC172="No",ISNUMBER(OFFSET('Water Data'!$F$7,0,10*ROW('Water Data'!F166)))),CONCATENATE("[",ROUND(OFFSET('Water Data'!$F$7,0,10*ROW('Water Data'!F166)),0),"]"),IF(AND(ISNUMBER(OFFSET('Water Data'!$F$7,0,10*ROW('Water Data'!F166))),CC172="",ISNUMBER(OFFSET('Water Data'!$F$7,0,10*ROW('Water Data'!F166)))),OFFSET('Water Data'!$F$7,0,10*ROW('Water Data'!F166)),NA())))</f>
        <v>#N/A</v>
      </c>
      <c r="O172" s="252" t="e">
        <f ca="true">+IF(AND(ISNUMBER(OFFSET('Water Data'!$F$10,0,10*ROW('Water Data'!F166))),CD172="Yes"),OFFSET('Water Data'!$F$10,0,10*ROW('Water Data'!F166)),IF(AND(ISNUMBER(OFFSET('Water Data'!$F$10,0,10*ROW('Water Data'!F166))),CD172="No",ISNUMBER(OFFSET('Water Data'!$F$10,0,10*ROW('Water Data'!F166)))),CONCATENATE("[",ROUND(OFFSET('Water Data'!$F$10,0,10*ROW('Water Data'!F166)),0),"]"),IF(AND(ISNUMBER(OFFSET('Water Data'!$F$10,0,10*ROW('Water Data'!F166))),CD172="",ISNUMBER(OFFSET('Water Data'!$F$10,0,10*ROW('Water Data'!F166)))),OFFSET('Water Data'!$F$10,0,10*ROW('Water Data'!F166)),NA())))</f>
        <v>#N/A</v>
      </c>
      <c r="P172" s="252" t="e">
        <f ca="true">+IF(AND(ISNUMBER(OFFSET('Water Data'!$G$5,0,10*ROW('Water Data'!G166))),CE172="Yes"),100-OFFSET('Water Data'!$G$5,0,10*ROW('Water Data'!G166)),IF(AND(ISNUMBER(OFFSET('Water Data'!$G$5,0,10*ROW('Water Data'!G166))),CE172="No",ISNUMBER(OFFSET('Water Data'!$G$5,0,10*ROW('Water Data'!G166)))),CONCATENATE("[",ROUND(100-OFFSET('Water Data'!$G$5,0,10*ROW('Water Data'!G166)),0),"]"),IF(AND(ISNUMBER(OFFSET('Water Data'!$G$5,0,10*ROW('Water Data'!G166))),CE172="",ISNUMBER(OFFSET('Water Data'!$G$5,0,10*ROW('Water Data'!G166)))),100-OFFSET('Water Data'!$G$5,0,10*ROW('Water Data'!G166)),NA())))</f>
        <v>#N/A</v>
      </c>
      <c r="Q172" s="252" t="e">
        <f ca="true">+IF(AND(ISNUMBER(OFFSET('Water Data'!$G$7,0,10*ROW('Water Data'!G166))),CF172="Yes"),OFFSET('Water Data'!$G$7,0,10*ROW('Water Data'!G166)),IF(AND(ISNUMBER(OFFSET('Water Data'!$G$7,0,10*ROW('Water Data'!G166))),CF172="No",ISNUMBER(OFFSET('Water Data'!$G$7,0,10*ROW('Water Data'!G166)))),CONCATENATE("[",ROUND(OFFSET('Water Data'!$G$7,0,10*ROW('Water Data'!G166)),0),"]"),IF(AND(ISNUMBER(OFFSET('Water Data'!$G$7,0,10*ROW('Water Data'!G166))),CF172="",ISNUMBER(OFFSET('Water Data'!$G$7,0,10*ROW('Water Data'!G166)))),OFFSET('Water Data'!$G$7,0,10*ROW('Water Data'!G166)),NA())))</f>
        <v>#N/A</v>
      </c>
      <c r="R172" s="252" t="e">
        <f ca="true">+IF(AND(ISNUMBER(OFFSET('Water Data'!$G$10,0,10*ROW('Water Data'!G166))),CG172="Yes"),OFFSET('Water Data'!$G$10,0,10*ROW('Water Data'!G166)),IF(AND(ISNUMBER(OFFSET('Water Data'!$G$10,0,10*ROW('Water Data'!G166))),CG172="No",ISNUMBER(OFFSET('Water Data'!$G$10,0,10*ROW('Water Data'!G166)))),CONCATENATE("[",ROUND(OFFSET('Water Data'!$G$10,0,10*ROW('Water Data'!G166)),0),"]"),IF(AND(ISNUMBER(OFFSET('Water Data'!$G$10,0,10*ROW('Water Data'!G166))),CG172="",ISNUMBER(OFFSET('Water Data'!$G$10,0,10*ROW('Water Data'!G166)))),OFFSET('Water Data'!$G$10,0,10*ROW('Water Data'!G166)),NA())))</f>
        <v>#N/A</v>
      </c>
      <c r="S172" s="252" t="e">
        <f ca="true">+IF(AND(ISNUMBER(OFFSET('Water Data'!$H$5,0,10*ROW('Water Data'!H166))),CH172="Yes"),100-OFFSET('Water Data'!$H$5,0,10*ROW('Water Data'!H166)),IF(AND(ISNUMBER(OFFSET('Water Data'!$H$5,0,10*ROW('Water Data'!H166))),CH172="No",ISNUMBER(OFFSET('Water Data'!$H$5,0,10*ROW('Water Data'!H166)))),CONCATENATE("[",ROUND(100-OFFSET('Water Data'!$H$5,0,10*ROW('Water Data'!H166)),0),"]"),IF(AND(ISNUMBER(OFFSET('Water Data'!$H$5,0,10*ROW('Water Data'!H166))),CH172="",ISNUMBER(OFFSET('Water Data'!$H$5,0,10*ROW('Water Data'!H166)))),100-OFFSET('Water Data'!$H$5,0,10*ROW('Water Data'!H166)),NA())))</f>
        <v>#N/A</v>
      </c>
      <c r="T172" s="252" t="e">
        <f ca="true">+IF(AND(ISNUMBER(OFFSET('Water Data'!$H$7,0,10*ROW('Water Data'!H166))),CI172="Yes"),OFFSET('Water Data'!$H$7,0,10*ROW('Water Data'!H166)),IF(AND(ISNUMBER(OFFSET('Water Data'!$H$7,0,10*ROW('Water Data'!H166))),CI172="No",ISNUMBER(OFFSET('Water Data'!$H$7,0,10*ROW('Water Data'!H166)))),CONCATENATE("[",ROUND(OFFSET('Water Data'!$H$7,0,10*ROW('Water Data'!H166)),0),"]"),IF(AND(ISNUMBER(OFFSET('Water Data'!$H$7,0,10*ROW('Water Data'!H166))),CI172="",ISNUMBER(OFFSET('Water Data'!$H$7,0,10*ROW('Water Data'!H166)))),OFFSET('Water Data'!$H$7,0,10*ROW('Water Data'!H166)),NA())))</f>
        <v>#N/A</v>
      </c>
      <c r="U172" s="252" t="e">
        <f ca="true">+IF(AND(ISNUMBER(OFFSET('Water Data'!$H$10,0,10*ROW('Water Data'!H166))),CJ172="Yes"),OFFSET('Water Data'!$H$10,0,10*ROW('Water Data'!H166)),IF(AND(ISNUMBER(OFFSET('Water Data'!$H$10,0,10*ROW('Water Data'!H166))),CJ172="No",ISNUMBER(OFFSET('Water Data'!$H$10,0,10*ROW('Water Data'!H166)))),CONCATENATE("[",ROUND(OFFSET('Water Data'!$H$10,0,10*ROW('Water Data'!H166)),0),"]"),IF(AND(ISNUMBER(OFFSET('Water Data'!$H$10,0,10*ROW('Water Data'!H166))),CJ172="",ISNUMBER(OFFSET('Water Data'!$H$10,0,10*ROW('Water Data'!H166)))),OFFSET('Water Data'!$H$10,0,10*ROW('Water Data'!H166)),NA())))</f>
        <v>#N/A</v>
      </c>
      <c r="V172" s="253" t="e">
        <f ca="true">+IF(AND(ISNUMBER(OFFSET('Sanitation Data'!$C$5,0,10*ROW('Sanitation Data'!C166))),CK172="Yes"),100-OFFSET('Sanitation Data'!$C$5,0,10*ROW('Sanitation Data'!C166)),IF(AND(ISNUMBER(OFFSET('Sanitation Data'!$C$5,0,10*ROW('Sanitation Data'!C166))),CK172="No",ISNUMBER(OFFSET('Sanitation Data'!$C$5,0,10*ROW('Sanitation Data'!C166)))),CONCATENATE("[",ROUND(100-OFFSET('Sanitation Data'!$C$5,0,10*ROW('Sanitation Data'!C166)),0),"]"),IF(AND(ISNUMBER(OFFSET('Sanitation Data'!$C$5,0,10*ROW('Sanitation Data'!C166))),CK172="",ISNUMBER(OFFSET('Sanitation Data'!$C$5,0,10*ROW('Sanitation Data'!C166)))),100-OFFSET('Sanitation Data'!$C$5,0,10*ROW('Sanitation Data'!C166)),NA())))</f>
        <v>#N/A</v>
      </c>
      <c r="W172" s="253" t="e">
        <f ca="true">+IF(AND(ISNUMBER(OFFSET('Sanitation Data'!$C$7,0,10*ROW('Sanitation Data'!C166))),CL172="Yes"),OFFSET('Sanitation Data'!$C$7,0,10*ROW('Sanitation Data'!C166)),IF(AND(ISNUMBER(OFFSET('Sanitation Data'!$C$7,0,10*ROW('Sanitation Data'!C166))),CL172="No",ISNUMBER(OFFSET('Sanitation Data'!$C$7,0,10*ROW('Sanitation Data'!C166)))),CONCATENATE("[",ROUND(OFFSET('Sanitation Data'!$C$7,0,10*ROW('Sanitation Data'!C166)),0),"]"),IF(AND(ISNUMBER(OFFSET('Sanitation Data'!$C$7,0,10*ROW('Sanitation Data'!C166))),CL172="",ISNUMBER(OFFSET('Sanitation Data'!$C$7,0,10*ROW('Sanitation Data'!C166)))),OFFSET('Sanitation Data'!$C$7,0,10*ROW('Sanitation Data'!C166)),NA())))</f>
        <v>#N/A</v>
      </c>
      <c r="X172" s="253" t="e">
        <f ca="true">+IF(AND(ISNUMBER(OFFSET('Sanitation Data'!$C$11,0,10*ROW('Sanitation Data'!C166))),CM172="Yes"),OFFSET('Sanitation Data'!$C$11,0,10*ROW('Sanitation Data'!C166)),IF(AND(ISNUMBER(OFFSET('Sanitation Data'!$C$11,0,10*ROW('Sanitation Data'!C166))),CM172="No",ISNUMBER(OFFSET('Sanitation Data'!$C$11,0,10*ROW('Sanitation Data'!C166)))),CONCATENATE("[",ROUND(OFFSET('Sanitation Data'!$C$11,0,10*ROW('Sanitation Data'!C166)),0),"]"),IF(AND(ISNUMBER(OFFSET('Sanitation Data'!$C$11,0,10*ROW('Sanitation Data'!C166))),CM172="",ISNUMBER(OFFSET('Sanitation Data'!$C$11,0,10*ROW('Sanitation Data'!C166)))),OFFSET('Sanitation Data'!$C$11,0,10*ROW('Sanitation Data'!C166)),NA())))</f>
        <v>#N/A</v>
      </c>
      <c r="Y172" s="253" t="e">
        <f ca="true">+IF(AND(ISNUMBER(OFFSET('Sanitation Data'!$C$12,0,10*ROW('Sanitation Data'!C166))),CN172="Yes"),OFFSET('Sanitation Data'!$C$12,0,10*ROW('Sanitation Data'!C166)),IF(AND(ISNUMBER(OFFSET('Sanitation Data'!$C$12,0,10*ROW('Sanitation Data'!C166))),CN172="No",ISNUMBER(OFFSET('Sanitation Data'!$C$12,0,10*ROW('Sanitation Data'!C166)))),CONCATENATE("[",ROUND(OFFSET('Sanitation Data'!$C$12,0,10*ROW('Sanitation Data'!C166)),0),"]"),IF(AND(ISNUMBER(OFFSET('Sanitation Data'!$C$12,0,10*ROW('Sanitation Data'!C166))),CN172="",ISNUMBER(OFFSET('Sanitation Data'!$C$12,0,10*ROW('Sanitation Data'!C166)))),OFFSET('Sanitation Data'!$C$12,0,10*ROW('Sanitation Data'!C166)),NA())))</f>
        <v>#N/A</v>
      </c>
      <c r="Z172" s="253" t="e">
        <f ca="true">+IF(AND(ISNUMBER(OFFSET('Sanitation Data'!$C$13,0,10*ROW('Sanitation Data'!C166))),CO172="Yes"),OFFSET('Sanitation Data'!$C$13,0,10*ROW('Sanitation Data'!C166)),IF(AND(ISNUMBER(OFFSET('Sanitation Data'!$C$13,0,10*ROW('Sanitation Data'!C166))),CO172="No",ISNUMBER(OFFSET('Sanitation Data'!$C$13,0,10*ROW('Sanitation Data'!C166)))),CONCATENATE("[",ROUND(OFFSET('Sanitation Data'!$C$13,0,10*ROW('Sanitation Data'!C166)),0),"]"),IF(AND(ISNUMBER(OFFSET('Sanitation Data'!$C$13,0,10*ROW('Sanitation Data'!C166))),CO172="",ISNUMBER(OFFSET('Sanitation Data'!$C$13,0,10*ROW('Sanitation Data'!C166)))),OFFSET('Sanitation Data'!$C$13,0,10*ROW('Sanitation Data'!C166)),NA())))</f>
        <v>#N/A</v>
      </c>
      <c r="AA172" s="253" t="e">
        <f ca="true">+IF(AND(ISNUMBER(OFFSET('Sanitation Data'!$D$5,0,10*ROW('Sanitation Data'!D166))),CP172="Yes"),100-OFFSET('Sanitation Data'!$D$5,0,10*ROW('Sanitation Data'!D166)),IF(AND(ISNUMBER(OFFSET('Sanitation Data'!$D$5,0,10*ROW('Sanitation Data'!D166))),CP172="No",ISNUMBER(OFFSET('Sanitation Data'!$D$5,0,10*ROW('Sanitation Data'!D166)))),CONCATENATE("[",ROUND(100-OFFSET('Sanitation Data'!$D$5,0,10*ROW('Sanitation Data'!D166)),0),"]"),IF(AND(ISNUMBER(OFFSET('Sanitation Data'!$D$5,0,10*ROW('Sanitation Data'!D166))),CP172="",ISNUMBER(OFFSET('Sanitation Data'!$D$5,0,10*ROW('Sanitation Data'!D166)))),100-OFFSET('Sanitation Data'!$D$5,0,10*ROW('Sanitation Data'!D166)),NA())))</f>
        <v>#N/A</v>
      </c>
      <c r="AB172" s="253" t="e">
        <f ca="true">+IF(AND(ISNUMBER(OFFSET('Sanitation Data'!$D$7,0,10*ROW('Sanitation Data'!D166))),CQ172="Yes"),OFFSET('Sanitation Data'!$D$7,0,10*ROW('Sanitation Data'!G166)),IF(AND(ISNUMBER(OFFSET('Sanitation Data'!$D$7,0,10*ROW('Sanitation Data'!D166))),CQ172="No",ISNUMBER(OFFSET('Sanitation Data'!$D$7,0,10*ROW('Sanitation Data'!D166)))),CONCATENATE("[",ROUND(OFFSET('Sanitation Data'!$D$7,0,10*ROW('Sanitation Data'!D166)),0),"]"),IF(AND(ISNUMBER(OFFSET('Sanitation Data'!$D$7,0,10*ROW('Sanitation Data'!D166))),CQ172="",ISNUMBER(OFFSET('Sanitation Data'!$D$7,0,10*ROW('Sanitation Data'!D166)))),OFFSET('Sanitation Data'!$D$7,0,10*ROW('Sanitation Data'!D166)),NA())))</f>
        <v>#N/A</v>
      </c>
      <c r="AC172" s="253" t="e">
        <f ca="true">+IF(AND(ISNUMBER(OFFSET('Sanitation Data'!$D$11,0,10*ROW('Sanitation Data'!D166))),CR172="Yes"),OFFSET('Sanitation Data'!$D$11,0,10*ROW('Sanitation Data'!D166)),IF(AND(ISNUMBER(OFFSET('Sanitation Data'!$D$11,0,10*ROW('Sanitation Data'!D166))),CR172="No",ISNUMBER(OFFSET('Sanitation Data'!$D$11,0,10*ROW('Sanitation Data'!D166)))),CONCATENATE("[",ROUND(OFFSET('Sanitation Data'!$D$11,0,10*ROW('Sanitation Data'!D166)),0),"]"),IF(AND(ISNUMBER(OFFSET('Sanitation Data'!$D$11,0,10*ROW('Sanitation Data'!D166))),CR172="",ISNUMBER(OFFSET('Sanitation Data'!$D$11,0,10*ROW('Sanitation Data'!D166)))),OFFSET('Sanitation Data'!$D$11,0,10*ROW('Sanitation Data'!D166)),NA())))</f>
        <v>#N/A</v>
      </c>
      <c r="AD172" s="253" t="e">
        <f ca="true">+IF(AND(ISNUMBER(OFFSET('Sanitation Data'!$D$12,0,10*ROW('Sanitation Data'!D166))),CS172="Yes"),OFFSET('Sanitation Data'!$D$12,0,10*ROW('Sanitation Data'!D166)),IF(AND(ISNUMBER(OFFSET('Sanitation Data'!$D$12,0,10*ROW('Sanitation Data'!D166))),CS172="No",ISNUMBER(OFFSET('Sanitation Data'!$D$12,0,10*ROW('Sanitation Data'!D166)))),CONCATENATE("[",ROUND(OFFSET('Sanitation Data'!$D$12,0,10*ROW('Sanitation Data'!D166)),0),"]"),IF(AND(ISNUMBER(OFFSET('Sanitation Data'!$D$12,0,10*ROW('Sanitation Data'!D166))),CS172="",ISNUMBER(OFFSET('Sanitation Data'!$D$12,0,10*ROW('Sanitation Data'!D166)))),OFFSET('Sanitation Data'!$D$12,0,10*ROW('Sanitation Data'!D166)),NA())))</f>
        <v>#N/A</v>
      </c>
      <c r="AE172" s="253" t="e">
        <f ca="true">+IF(AND(ISNUMBER(OFFSET('Sanitation Data'!$D$13,0,10*ROW('Sanitation Data'!D166))),CT172="Yes"),OFFSET('Sanitation Data'!$D$13,0,10*ROW('Sanitation Data'!D166)),IF(AND(ISNUMBER(OFFSET('Sanitation Data'!$D$13,0,10*ROW('Sanitation Data'!D166))),CT172="No",ISNUMBER(OFFSET('Sanitation Data'!$D$13,0,10*ROW('Sanitation Data'!D166)))),CONCATENATE("[",ROUND(OFFSET('Sanitation Data'!$D$13,0,10*ROW('Sanitation Data'!D166)),0),"]"),IF(AND(ISNUMBER(OFFSET('Sanitation Data'!$D$13,0,10*ROW('Sanitation Data'!D166))),CT172="",ISNUMBER(OFFSET('Sanitation Data'!$D$13,0,10*ROW('Sanitation Data'!D166)))),OFFSET('Sanitation Data'!$D$13,0,10*ROW('Sanitation Data'!D166)),NA())))</f>
        <v>#N/A</v>
      </c>
      <c r="AF172" s="253" t="e">
        <f ca="true">+IF(AND(ISNUMBER(OFFSET('Sanitation Data'!$E$5,0,10*ROW('Sanitation Data'!E166))),CU172="Yes"),100-OFFSET('Sanitation Data'!$E$5,0,10*ROW('Sanitation Data'!E166)),IF(AND(ISNUMBER(OFFSET('Sanitation Data'!$E$5,0,10*ROW('Sanitation Data'!E166))),CU172="No",ISNUMBER(OFFSET('Sanitation Data'!$E$5,0,10*ROW('Sanitation Data'!E166)))),CONCATENATE("[",ROUND(100-OFFSET('Sanitation Data'!$E$5,0,10*ROW('Sanitation Data'!E166)),0),"]"),IF(AND(ISNUMBER(OFFSET('Sanitation Data'!$E$5,0,10*ROW('Sanitation Data'!E166))),CU172="",ISNUMBER(OFFSET('Sanitation Data'!$E$5,0,10*ROW('Sanitation Data'!E166)))),100-OFFSET('Sanitation Data'!$E$5,0,10*ROW('Sanitation Data'!E166)),NA())))</f>
        <v>#N/A</v>
      </c>
      <c r="AG172" s="253" t="e">
        <f ca="true">+IF(AND(ISNUMBER(OFFSET('Sanitation Data'!$E$7,0,10*ROW('Sanitation Data'!E166))),CV172="Yes"),OFFSET('Sanitation Data'!$E$7,0,10*ROW('Sanitation Data'!E166)),IF(AND(ISNUMBER(OFFSET('Sanitation Data'!$E$7,0,10*ROW('Sanitation Data'!E166))),CV172="No",ISNUMBER(OFFSET('Sanitation Data'!$E$7,0,10*ROW('Sanitation Data'!E166)))),CONCATENATE("[",ROUND(OFFSET('Sanitation Data'!$E$7,0,10*ROW('Sanitation Data'!E166)),0),"]"),IF(AND(ISNUMBER(OFFSET('Sanitation Data'!$E$7,0,10*ROW('Sanitation Data'!E166))),CV172="",ISNUMBER(OFFSET('Sanitation Data'!$E$7,0,10*ROW('Sanitation Data'!E166)))),OFFSET('Sanitation Data'!$E$7,0,10*ROW('Sanitation Data'!E166)),NA())))</f>
        <v>#N/A</v>
      </c>
      <c r="AH172" s="253" t="e">
        <f ca="true">+IF(AND(ISNUMBER(OFFSET('Sanitation Data'!$E$11,0,10*ROW('Sanitation Data'!E166))),CW172="Yes"),OFFSET('Sanitation Data'!$E$11,0,10*ROW('Sanitation Data'!E166)),IF(AND(ISNUMBER(OFFSET('Sanitation Data'!$E$11,0,10*ROW('Sanitation Data'!E166))),CW172="No",ISNUMBER(OFFSET('Sanitation Data'!$E$11,0,10*ROW('Sanitation Data'!E166)))),CONCATENATE("[",ROUND(OFFSET('Sanitation Data'!$E$11,0,10*ROW('Sanitation Data'!E166)),0),"]"),IF(AND(ISNUMBER(OFFSET('Sanitation Data'!$E$11,0,10*ROW('Sanitation Data'!E166))),CW172="",ISNUMBER(OFFSET('Sanitation Data'!$E$11,0,10*ROW('Sanitation Data'!E166)))),OFFSET('Sanitation Data'!$E$11,0,10*ROW('Sanitation Data'!E166)),NA())))</f>
        <v>#N/A</v>
      </c>
      <c r="AI172" s="253" t="e">
        <f ca="true">+IF(AND(ISNUMBER(OFFSET('Sanitation Data'!$E$12,0,10*ROW('Sanitation Data'!E166))),CX172="Yes"),OFFSET('Sanitation Data'!$E$12,0,10*ROW('Sanitation Data'!E166)),IF(AND(ISNUMBER(OFFSET('Sanitation Data'!$E$12,0,10*ROW('Sanitation Data'!E166))),CX172="No",ISNUMBER(OFFSET('Sanitation Data'!$E$12,0,10*ROW('Sanitation Data'!E166)))),CONCATENATE("[",ROUND(OFFSET('Sanitation Data'!$E$12,0,10*ROW('Sanitation Data'!E166)),0),"]"),IF(AND(ISNUMBER(OFFSET('Sanitation Data'!$E$12,0,10*ROW('Sanitation Data'!E166))),CX172="",ISNUMBER(OFFSET('Sanitation Data'!$E$12,0,10*ROW('Sanitation Data'!E166)))),OFFSET('Sanitation Data'!$E$12,0,10*ROW('Sanitation Data'!E166)),NA())))</f>
        <v>#N/A</v>
      </c>
      <c r="AJ172" s="253" t="e">
        <f ca="true">+IF(AND(ISNUMBER(OFFSET('Sanitation Data'!$E$13,0,10*ROW('Sanitation Data'!E166))),CY172="Yes"),OFFSET('Sanitation Data'!$E$13,0,10*ROW('Sanitation Data'!E166)),IF(AND(ISNUMBER(OFFSET('Sanitation Data'!$E$13,0,10*ROW('Sanitation Data'!E166))),CY172="No",ISNUMBER(OFFSET('Sanitation Data'!$E$13,0,10*ROW('Sanitation Data'!E166)))),CONCATENATE("[",ROUND(OFFSET('Sanitation Data'!$E$13,0,10*ROW('Sanitation Data'!E166)),0),"]"),IF(AND(ISNUMBER(OFFSET('Sanitation Data'!$E$13,0,10*ROW('Sanitation Data'!E166))),CY172="",ISNUMBER(OFFSET('Sanitation Data'!$E$13,0,10*ROW('Sanitation Data'!E166)))),OFFSET('Sanitation Data'!$E$13,0,10*ROW('Sanitation Data'!E166)),NA())))</f>
        <v>#N/A</v>
      </c>
      <c r="AK172" s="253" t="e">
        <f ca="true">+IF(AND(ISNUMBER(OFFSET('Sanitation Data'!$F$5,0,10*ROW('Sanitation Data'!F166))),CZ172="Yes"),100-OFFSET('Sanitation Data'!$F$5,0,10*ROW('Sanitation Data'!F166)),IF(AND(ISNUMBER(OFFSET('Sanitation Data'!$F$5,0,10*ROW('Sanitation Data'!F166))),CZ172="No",ISNUMBER(OFFSET('Sanitation Data'!$F$5,0,10*ROW('Sanitation Data'!F166)))),CONCATENATE("[",ROUND(100-OFFSET('Sanitation Data'!$F$5,0,10*ROW('Sanitation Data'!F166)),0),"]"),IF(AND(ISNUMBER(OFFSET('Sanitation Data'!$F$5,0,10*ROW('Sanitation Data'!F166))),CZ172="",ISNUMBER(OFFSET('Sanitation Data'!$F$5,0,10*ROW('Sanitation Data'!F166)))),100-OFFSET('Sanitation Data'!$F$5,0,10*ROW('Sanitation Data'!F166)),NA())))</f>
        <v>#N/A</v>
      </c>
      <c r="AL172" s="253" t="e">
        <f ca="true">+IF(AND(ISNUMBER(OFFSET('Sanitation Data'!$F$7,0,10*ROW('Sanitation Data'!F166))),DA172="Yes"),OFFSET('Sanitation Data'!$F$7,0,10*ROW('Sanitation Data'!F166)),IF(AND(ISNUMBER(OFFSET('Sanitation Data'!$F$7,0,10*ROW('Sanitation Data'!F166))),DA172="No",ISNUMBER(OFFSET('Sanitation Data'!$F$7,0,10*ROW('Sanitation Data'!F166)))),CONCATENATE("[",ROUND(OFFSET('Sanitation Data'!$F$7,0,10*ROW('Sanitation Data'!F166)),0),"]"),IF(AND(ISNUMBER(OFFSET('Sanitation Data'!$F$7,0,10*ROW('Sanitation Data'!F166))),DA172="",ISNUMBER(OFFSET('Sanitation Data'!$F$7,0,10*ROW('Sanitation Data'!F166)))),OFFSET('Sanitation Data'!$F$7,0,10*ROW('Sanitation Data'!F166)),NA())))</f>
        <v>#N/A</v>
      </c>
      <c r="AM172" s="253" t="e">
        <f ca="true">+IF(AND(ISNUMBER(OFFSET('Sanitation Data'!$F$11,0,10*ROW('Sanitation Data'!F166))),DB172="Yes"),OFFSET('Sanitation Data'!$F$11,0,10*ROW('Sanitation Data'!F166)),IF(AND(ISNUMBER(OFFSET('Sanitation Data'!$F$11,0,10*ROW('Sanitation Data'!F166))),DB172="No",ISNUMBER(OFFSET('Sanitation Data'!$F$11,0,10*ROW('Sanitation Data'!F166)))),CONCATENATE("[",ROUND(OFFSET('Sanitation Data'!$F$11,0,10*ROW('Sanitation Data'!F166)),0),"]"),IF(AND(ISNUMBER(OFFSET('Sanitation Data'!$F$11,0,10*ROW('Sanitation Data'!F166))),DB172="",ISNUMBER(OFFSET('Sanitation Data'!$F$11,0,10*ROW('Sanitation Data'!F166)))),OFFSET('Sanitation Data'!$F$11,0,10*ROW('Sanitation Data'!F166)),NA())))</f>
        <v>#N/A</v>
      </c>
      <c r="AN172" s="253" t="e">
        <f ca="true">+IF(AND(ISNUMBER(OFFSET('Sanitation Data'!$F$12,0,10*ROW('Sanitation Data'!F166))),DC172="Yes"),OFFSET('Sanitation Data'!$F$12,0,10*ROW('Sanitation Data'!F166)),IF(AND(ISNUMBER(OFFSET('Sanitation Data'!$F$12,0,10*ROW('Sanitation Data'!F166))),DC172="No",ISNUMBER(OFFSET('Sanitation Data'!$F$12,0,10*ROW('Sanitation Data'!F166)))),CONCATENATE("[",ROUND(OFFSET('Sanitation Data'!$F$12,0,10*ROW('Sanitation Data'!F166)),0),"]"),IF(AND(ISNUMBER(OFFSET('Sanitation Data'!$F$12,0,10*ROW('Sanitation Data'!F166))),DC172="",ISNUMBER(OFFSET('Sanitation Data'!$F$12,0,10*ROW('Sanitation Data'!F166)))),OFFSET('Sanitation Data'!$F$12,0,10*ROW('Sanitation Data'!F166)),NA())))</f>
        <v>#N/A</v>
      </c>
      <c r="AO172" s="253" t="e">
        <f ca="true">+IF(AND(ISNUMBER(OFFSET('Sanitation Data'!$F$13,0,10*ROW('Sanitation Data'!F166))),DD172="Yes"),OFFSET('Sanitation Data'!$F$13,0,10*ROW('Sanitation Data'!F166)),IF(AND(ISNUMBER(OFFSET('Sanitation Data'!$F$13,0,10*ROW('Sanitation Data'!F166))),DD172="No",ISNUMBER(OFFSET('Sanitation Data'!$F$13,0,10*ROW('Sanitation Data'!F166)))),CONCATENATE("[",ROUND(OFFSET('Sanitation Data'!$F$13,0,10*ROW('Sanitation Data'!F166)),0),"]"),IF(AND(ISNUMBER(OFFSET('Sanitation Data'!$F$13,0,10*ROW('Sanitation Data'!F166))),DD172="",ISNUMBER(OFFSET('Sanitation Data'!$F$13,0,10*ROW('Sanitation Data'!F166)))),OFFSET('Sanitation Data'!$F$13,0,10*ROW('Sanitation Data'!F166)),NA())))</f>
        <v>#N/A</v>
      </c>
      <c r="AP172" s="253" t="e">
        <f ca="true">+IF(AND(ISNUMBER(OFFSET('Sanitation Data'!$G$5,0,10*ROW('Sanitation Data'!G166))),DE172="Yes"),100-OFFSET('Sanitation Data'!$G$5,0,10*ROW('Sanitation Data'!G166)),IF(AND(ISNUMBER(OFFSET('Sanitation Data'!$G$5,0,10*ROW('Sanitation Data'!G166))),DE172="No",ISNUMBER(OFFSET('Sanitation Data'!$G$5,0,10*ROW('Sanitation Data'!G166)))),CONCATENATE("[",ROUND(100-OFFSET('Sanitation Data'!$G$5,0,10*ROW('Sanitation Data'!G166)),0),"]"),IF(AND(ISNUMBER(OFFSET('Sanitation Data'!$G$5,0,10*ROW('Sanitation Data'!G166))),DE172="",ISNUMBER(OFFSET('Sanitation Data'!$G$5,0,10*ROW('Sanitation Data'!G166)))),100-OFFSET('Sanitation Data'!$G$5,0,10*ROW('Sanitation Data'!G166)),NA())))</f>
        <v>#N/A</v>
      </c>
      <c r="AQ172" s="253" t="e">
        <f ca="true">+IF(AND(ISNUMBER(OFFSET('Sanitation Data'!$G$7,0,10*ROW('Sanitation Data'!G166))),DF172="Yes"),OFFSET('Sanitation Data'!$G$7,0,10*ROW('Sanitation Data'!G166)),IF(AND(ISNUMBER(OFFSET('Sanitation Data'!$G$7,0,10*ROW('Sanitation Data'!G166))),DF172="No",ISNUMBER(OFFSET('Sanitation Data'!$G$7,0,10*ROW('Sanitation Data'!G166)))),CONCATENATE("[",ROUND(OFFSET('Sanitation Data'!$G$7,0,10*ROW('Sanitation Data'!G166)),0),"]"),IF(AND(ISNUMBER(OFFSET('Sanitation Data'!$G$7,0,10*ROW('Sanitation Data'!G166))),DF172="",ISNUMBER(OFFSET('Sanitation Data'!$G$7,0,10*ROW('Sanitation Data'!G166)))),OFFSET('Sanitation Data'!$G$7,0,10*ROW('Sanitation Data'!G166)),NA())))</f>
        <v>#N/A</v>
      </c>
      <c r="AR172" s="253" t="e">
        <f ca="true">+IF(AND(ISNUMBER(OFFSET('Sanitation Data'!$G$11,0,10*ROW('Sanitation Data'!G166))),DG172="Yes"),OFFSET('Sanitation Data'!$G$11,0,10*ROW('Sanitation Data'!G166)),IF(AND(ISNUMBER(OFFSET('Sanitation Data'!$G$11,0,10*ROW('Sanitation Data'!G166))),DG172="No",ISNUMBER(OFFSET('Sanitation Data'!$G$11,0,10*ROW('Sanitation Data'!G166)))),CONCATENATE("[",ROUND(OFFSET('Sanitation Data'!$G$11,0,10*ROW('Sanitation Data'!G166)),0),"]"),IF(AND(ISNUMBER(OFFSET('Sanitation Data'!$G$11,0,10*ROW('Sanitation Data'!G166))),DG172="",ISNUMBER(OFFSET('Sanitation Data'!$G$11,0,10*ROW('Sanitation Data'!G166)))),OFFSET('Sanitation Data'!$G$11,0,10*ROW('Sanitation Data'!G166)),NA())))</f>
        <v>#N/A</v>
      </c>
      <c r="AS172" s="253" t="e">
        <f ca="true">+IF(AND(ISNUMBER(OFFSET('Sanitation Data'!$G$12,0,10*ROW('Sanitation Data'!G166))),DH172="Yes"),OFFSET('Sanitation Data'!$G$12,0,10*ROW('Sanitation Data'!G166)),IF(AND(ISNUMBER(OFFSET('Sanitation Data'!$G$12,0,10*ROW('Sanitation Data'!G166))),DH172="No",ISNUMBER(OFFSET('Sanitation Data'!$G$12,0,10*ROW('Sanitation Data'!G166)))),CONCATENATE("[",ROUND(OFFSET('Sanitation Data'!$G$12,0,10*ROW('Sanitation Data'!G166)),0),"]"),IF(AND(ISNUMBER(OFFSET('Sanitation Data'!$G$12,0,10*ROW('Sanitation Data'!G166))),DH172="",ISNUMBER(OFFSET('Sanitation Data'!$G$12,0,10*ROW('Sanitation Data'!G166)))),OFFSET('Sanitation Data'!$G$12,0,10*ROW('Sanitation Data'!G166)),NA())))</f>
        <v>#N/A</v>
      </c>
      <c r="AT172" s="253" t="e">
        <f ca="true">+IF(AND(ISNUMBER(OFFSET('Sanitation Data'!$G$13,0,10*ROW('Sanitation Data'!G166))),DI172="Yes"),OFFSET('Sanitation Data'!$G$13,0,10*ROW('Sanitation Data'!G166)),IF(AND(ISNUMBER(OFFSET('Sanitation Data'!$G$13,0,10*ROW('Sanitation Data'!G166))),DI172="No",ISNUMBER(OFFSET('Sanitation Data'!$G$13,0,10*ROW('Sanitation Data'!G166)))),CONCATENATE("[",ROUND(OFFSET('Sanitation Data'!$G$13,0,10*ROW('Sanitation Data'!G166)),0),"]"),IF(AND(ISNUMBER(OFFSET('Sanitation Data'!$G$13,0,10*ROW('Sanitation Data'!G166))),DI172="",ISNUMBER(OFFSET('Sanitation Data'!$G$13,0,10*ROW('Sanitation Data'!G166)))),OFFSET('Sanitation Data'!$G$13,0,10*ROW('Sanitation Data'!G166)),NA())))</f>
        <v>#N/A</v>
      </c>
      <c r="AU172" s="253" t="e">
        <f ca="true">+IF(AND(ISNUMBER(OFFSET('Sanitation Data'!$H$5,0,10*ROW('Sanitation Data'!H166))),DJ172="Yes"),100-OFFSET('Sanitation Data'!$H$5,0,10*ROW('Sanitation Data'!H166)),IF(AND(ISNUMBER(OFFSET('Sanitation Data'!$H$5,0,10*ROW('Sanitation Data'!H166))),DJ172="No",ISNUMBER(OFFSET('Sanitation Data'!$H$5,0,10*ROW('Sanitation Data'!H166)))),CONCATENATE("[",ROUND(100-OFFSET('Sanitation Data'!$H$5,0,10*ROW('Sanitation Data'!H166)),0),"]"),IF(AND(ISNUMBER(OFFSET('Sanitation Data'!$H$5,0,10*ROW('Sanitation Data'!H166))),DJ172="",ISNUMBER(OFFSET('Sanitation Data'!$H$5,0,10*ROW('Sanitation Data'!H166)))),100-OFFSET('Sanitation Data'!$H$5,0,10*ROW('Sanitation Data'!H166)),NA())))</f>
        <v>#N/A</v>
      </c>
      <c r="AV172" s="253" t="e">
        <f ca="true">+IF(AND(ISNUMBER(OFFSET('Sanitation Data'!$H$7,0,10*ROW('Sanitation Data'!H166))),DK172="Yes"),OFFSET('Sanitation Data'!$H$7,0,10*ROW('Sanitation Data'!H166)),IF(AND(ISNUMBER(OFFSET('Sanitation Data'!$H$7,0,10*ROW('Sanitation Data'!H166))),DK172="No",ISNUMBER(OFFSET('Sanitation Data'!$H$7,0,10*ROW('Sanitation Data'!H166)))),CONCATENATE("[",ROUND(OFFSET('Sanitation Data'!$H$7,0,10*ROW('Sanitation Data'!H166)),0),"]"),IF(AND(ISNUMBER(OFFSET('Sanitation Data'!$H$7,0,10*ROW('Sanitation Data'!H166))),DK172="",ISNUMBER(OFFSET('Sanitation Data'!$H$7,0,10*ROW('Sanitation Data'!H166)))),OFFSET('Sanitation Data'!$H$7,0,10*ROW('Sanitation Data'!H166)),NA())))</f>
        <v>#N/A</v>
      </c>
      <c r="AW172" s="253" t="e">
        <f ca="true">+IF(AND(ISNUMBER(OFFSET('Sanitation Data'!$H$11,0,10*ROW('Sanitation Data'!H166))),DL172="Yes"),OFFSET('Sanitation Data'!$H$11,0,10*ROW('Sanitation Data'!H166)),IF(AND(ISNUMBER(OFFSET('Sanitation Data'!$H$11,0,10*ROW('Sanitation Data'!H166))),DL172="No",ISNUMBER(OFFSET('Sanitation Data'!$H$11,0,10*ROW('Sanitation Data'!H166)))),CONCATENATE("[",ROUND(OFFSET('Sanitation Data'!$H$11,0,10*ROW('Sanitation Data'!H166)),0),"]"),IF(AND(ISNUMBER(OFFSET('Sanitation Data'!$H$11,0,10*ROW('Sanitation Data'!H166))),DL172="",ISNUMBER(OFFSET('Sanitation Data'!$H$11,0,10*ROW('Sanitation Data'!H166)))),OFFSET('Sanitation Data'!$H$11,0,10*ROW('Sanitation Data'!H166)),NA())))</f>
        <v>#N/A</v>
      </c>
      <c r="AX172" s="253" t="e">
        <f ca="true">+IF(AND(ISNUMBER(OFFSET('Sanitation Data'!$H$12,0,10*ROW('Sanitation Data'!H166))),DM172="Yes"),OFFSET('Sanitation Data'!$H$12,0,10*ROW('Sanitation Data'!H166)),IF(AND(ISNUMBER(OFFSET('Sanitation Data'!$H$12,0,10*ROW('Sanitation Data'!H166))),DM172="No",ISNUMBER(OFFSET('Sanitation Data'!$H$12,0,10*ROW('Sanitation Data'!H166)))),CONCATENATE("[",ROUND(OFFSET('Sanitation Data'!$H$12,0,10*ROW('Sanitation Data'!H166)),0),"]"),IF(AND(ISNUMBER(OFFSET('Sanitation Data'!$H$12,0,10*ROW('Sanitation Data'!H166))),DM172="",ISNUMBER(OFFSET('Sanitation Data'!$H$12,0,10*ROW('Sanitation Data'!H166)))),OFFSET('Sanitation Data'!$H$12,0,10*ROW('Sanitation Data'!H166)),NA())))</f>
        <v>#N/A</v>
      </c>
      <c r="AY172" s="253" t="e">
        <f ca="true">+IF(AND(ISNUMBER(OFFSET('Sanitation Data'!$H$13,0,10*ROW('Sanitation Data'!H166))),DN172="Yes"),OFFSET('Sanitation Data'!$H$13,0,10*ROW('Sanitation Data'!H166)),IF(AND(ISNUMBER(OFFSET('Sanitation Data'!$H$13,0,10*ROW('Sanitation Data'!H166))),DN172="No",ISNUMBER(OFFSET('Sanitation Data'!$H$13,0,10*ROW('Sanitation Data'!H166)))),CONCATENATE("[",ROUND(OFFSET('Sanitation Data'!$H$13,0,10*ROW('Sanitation Data'!H166)),0),"]"),IF(AND(ISNUMBER(OFFSET('Sanitation Data'!$H$13,0,10*ROW('Sanitation Data'!H166))),DN172="",ISNUMBER(OFFSET('Sanitation Data'!$H$13,0,10*ROW('Sanitation Data'!H166)))),OFFSET('Sanitation Data'!$H$13,0,10*ROW('Sanitation Data'!H166)),NA())))</f>
        <v>#N/A</v>
      </c>
      <c r="AZ172" s="254" t="e">
        <f ca="true">+IF(AND(ISNUMBER(OFFSET('Hygiene Data'!$C$6,0,10*ROW('Hygiene Data'!C166))),DO172="Yes"),OFFSET('Hygiene Data'!$C$6,0,10*ROW('Hygiene Data'!C166)),IF(AND(ISNUMBER(OFFSET('Hygiene Data'!$C$6,0,10*ROW('Hygiene Data'!C166))),DO172="No",ISNUMBER(OFFSET('Hygiene Data'!$C$6,0,10*ROW('Hygiene Data'!C166)))),CONCATENATE("[",ROUND(OFFSET('Hygiene Data'!$C$6,0,10*ROW('Hygiene Data'!C166)),0),"]"),IF(AND(ISNUMBER(OFFSET('Hygiene Data'!$C$6,0,10*ROW('Hygiene Data'!C166))),DO172="",ISNUMBER(OFFSET('Hygiene Data'!$C$6,0,10*ROW('Hygiene Data'!C166)))),OFFSET('Hygiene Data'!$C$6,0,10*ROW('Hygiene Data'!C166)),NA())))</f>
        <v>#N/A</v>
      </c>
      <c r="BA172" s="254" t="e">
        <f ca="true">+IF(AND(ISNUMBER(OFFSET('Hygiene Data'!$C$8,0,10*ROW('Hygiene Data'!C166))),DP172="Yes"),OFFSET('Hygiene Data'!$C$8,0,10*ROW('Hygiene Data'!C166)),IF(AND(ISNUMBER(OFFSET('Hygiene Data'!$C$8,0,10*ROW('Hygiene Data'!C166))),DP172="No",ISNUMBER(OFFSET('Hygiene Data'!$C$8,0,10*ROW('Hygiene Data'!C166)))),CONCATENATE("[",ROUND(OFFSET('Hygiene Data'!$C$8,0,10*ROW('Hygiene Data'!C166)),0),"]"),IF(AND(ISNUMBER(OFFSET('Hygiene Data'!$C$8,0,10*ROW('Hygiene Data'!C166))),DP172="",ISNUMBER(OFFSET('Hygiene Data'!$C$8,0,10*ROW('Hygiene Data'!C166)))),OFFSET('Hygiene Data'!$C$8,0,10*ROW('Hygiene Data'!C166)),NA())))</f>
        <v>#N/A</v>
      </c>
      <c r="BB172" s="254" t="e">
        <f ca="true">+IF(AND(ISNUMBER(OFFSET('Hygiene Data'!$C$10,0,10*ROW('Hygiene Data'!C166))),DQ172="Yes"),OFFSET('Hygiene Data'!$C$10,0,10*ROW('Hygiene Data'!C166)),IF(AND(ISNUMBER(OFFSET('Hygiene Data'!$C$10,0,10*ROW('Hygiene Data'!C166))),DQ172="No",ISNUMBER(OFFSET('Hygiene Data'!$C$10,0,10*ROW('Hygiene Data'!C166)))),CONCATENATE("[",ROUND(OFFSET('Hygiene Data'!$C$10,0,10*ROW('Hygiene Data'!C166)),0),"]"),IF(AND(ISNUMBER(OFFSET('Hygiene Data'!$C$10,0,10*ROW('Hygiene Data'!C166))),DQ172="",ISNUMBER(OFFSET('Hygiene Data'!$C$10,0,10*ROW('Hygiene Data'!C166)))),OFFSET('Hygiene Data'!$C$10,0,10*ROW('Hygiene Data'!C166)),NA())))</f>
        <v>#N/A</v>
      </c>
      <c r="BC172" s="254" t="e">
        <f ca="true">+IF(AND(ISNUMBER(OFFSET('Hygiene Data'!$D$6,0,10*ROW('Hygiene Data'!D166))),DR172="Yes"),OFFSET('Hygiene Data'!$D$6,0,10*ROW('Hygiene Data'!D166)),IF(AND(ISNUMBER(OFFSET('Hygiene Data'!$D$6,0,10*ROW('Hygiene Data'!D166))),DR172="No",ISNUMBER(OFFSET('Hygiene Data'!$D$6,0,10*ROW('Hygiene Data'!D166)))),CONCATENATE("[",ROUND(OFFSET('Hygiene Data'!$D$6,0,10*ROW('Hygiene Data'!D166)),0),"]"),IF(AND(ISNUMBER(OFFSET('Hygiene Data'!$D$6,0,10*ROW('Hygiene Data'!D166))),DR172="",ISNUMBER(OFFSET('Hygiene Data'!$D$6,0,10*ROW('Hygiene Data'!D166)))),OFFSET('Hygiene Data'!$D$6,0,10*ROW('Hygiene Data'!D166)),NA())))</f>
        <v>#N/A</v>
      </c>
      <c r="BD172" s="254" t="e">
        <f ca="true">+IF(AND(ISNUMBER(OFFSET('Hygiene Data'!$D$8,0,10*ROW('Hygiene Data'!D166))),DS172="Yes"),OFFSET('Hygiene Data'!$D$8,0,10*ROW('Hygiene Data'!D166)),IF(AND(ISNUMBER(OFFSET('Hygiene Data'!$D$8,0,10*ROW('Hygiene Data'!D166))),DS172="No",ISNUMBER(OFFSET('Hygiene Data'!$D$8,0,10*ROW('Hygiene Data'!D166)))),CONCATENATE("[",ROUND(OFFSET('Hygiene Data'!$D$8,0,10*ROW('Hygiene Data'!D166)),0),"]"),IF(AND(ISNUMBER(OFFSET('Hygiene Data'!$D$8,0,10*ROW('Hygiene Data'!D166))),DS172="",ISNUMBER(OFFSET('Hygiene Data'!$D$8,0,10*ROW('Hygiene Data'!D166)))),OFFSET('Hygiene Data'!$D$8,0,10*ROW('Hygiene Data'!D166)),NA())))</f>
        <v>#N/A</v>
      </c>
      <c r="BE172" s="254" t="e">
        <f ca="true">+IF(AND(ISNUMBER(OFFSET('Hygiene Data'!$D$10,0,10*ROW('Hygiene Data'!D166))),DT172="Yes"),OFFSET('Hygiene Data'!$D$10,0,10*ROW('Hygiene Data'!D166)),IF(AND(ISNUMBER(OFFSET('Hygiene Data'!$D$10,0,10*ROW('Hygiene Data'!D166))),DT172="No",ISNUMBER(OFFSET('Hygiene Data'!$D$10,0,10*ROW('Hygiene Data'!D166)))),CONCATENATE("[",ROUND(OFFSET('Hygiene Data'!$D$10,0,10*ROW('Hygiene Data'!D166)),0),"]"),IF(AND(ISNUMBER(OFFSET('Hygiene Data'!$D$10,0,10*ROW('Hygiene Data'!D166))),DT172="",ISNUMBER(OFFSET('Hygiene Data'!$D$10,0,10*ROW('Hygiene Data'!D166)))),OFFSET('Hygiene Data'!$D$10,0,10*ROW('Hygiene Data'!D166)),NA())))</f>
        <v>#N/A</v>
      </c>
      <c r="BF172" s="254" t="e">
        <f ca="true">+IF(AND(ISNUMBER(OFFSET('Hygiene Data'!$E$6,0,10*ROW('Hygiene Data'!E166))),DU172="Yes"),OFFSET('Hygiene Data'!$E$6,0,10*ROW('Hygiene Data'!E166)),IF(AND(ISNUMBER(OFFSET('Hygiene Data'!$E$6,0,10*ROW('Hygiene Data'!E166))),DU172="No",ISNUMBER(OFFSET('Hygiene Data'!$E$6,0,10*ROW('Hygiene Data'!E166)))),CONCATENATE("[",ROUND(OFFSET('Hygiene Data'!$E$6,0,10*ROW('Hygiene Data'!E166)),0),"]"),IF(AND(ISNUMBER(OFFSET('Hygiene Data'!$E$6,0,10*ROW('Hygiene Data'!E166))),DU172="",ISNUMBER(OFFSET('Hygiene Data'!$E$6,0,10*ROW('Hygiene Data'!E166)))),OFFSET('Hygiene Data'!$E$6,0,10*ROW('Hygiene Data'!E166)),NA())))</f>
        <v>#N/A</v>
      </c>
      <c r="BG172" s="254" t="e">
        <f ca="true">+IF(AND(ISNUMBER(OFFSET('Hygiene Data'!$E$8,0,10*ROW('Hygiene Data'!E166))),DV172="Yes"),OFFSET('Hygiene Data'!$E$8,0,10*ROW('Hygiene Data'!E166)),IF(AND(ISNUMBER(OFFSET('Hygiene Data'!$E$8,0,10*ROW('Hygiene Data'!E166))),DV172="No",ISNUMBER(OFFSET('Hygiene Data'!$E$8,0,10*ROW('Hygiene Data'!E166)))),CONCATENATE("[",ROUND(OFFSET('Hygiene Data'!$E$8,0,10*ROW('Hygiene Data'!E166)),0),"]"),IF(AND(ISNUMBER(OFFSET('Hygiene Data'!$E$8,0,10*ROW('Hygiene Data'!E166))),DV172="",ISNUMBER(OFFSET('Hygiene Data'!$E$8,0,10*ROW('Hygiene Data'!E166)))),OFFSET('Hygiene Data'!$E$8,0,10*ROW('Hygiene Data'!E166)),NA())))</f>
        <v>#N/A</v>
      </c>
      <c r="BH172" s="254" t="e">
        <f ca="true">+IF(AND(ISNUMBER(OFFSET('Hygiene Data'!$E$10,0,10*ROW('Hygiene Data'!E166))),DW172="Yes"),OFFSET('Hygiene Data'!$E$10,0,10*ROW('Hygiene Data'!E166)),IF(AND(ISNUMBER(OFFSET('Hygiene Data'!$E$10,0,10*ROW('Hygiene Data'!E166))),DW172="No",ISNUMBER(OFFSET('Hygiene Data'!$E$10,0,10*ROW('Hygiene Data'!E166)))),CONCATENATE("[",ROUND(OFFSET('Hygiene Data'!$E$10,0,10*ROW('Hygiene Data'!E166)),0),"]"),IF(AND(ISNUMBER(OFFSET('Hygiene Data'!$E$10,0,10*ROW('Hygiene Data'!E166))),DW172="",ISNUMBER(OFFSET('Hygiene Data'!$E$10,0,10*ROW('Hygiene Data'!E166)))),OFFSET('Hygiene Data'!$E$10,0,10*ROW('Hygiene Data'!E166)),NA())))</f>
        <v>#N/A</v>
      </c>
      <c r="BI172" s="254" t="e">
        <f ca="true">+IF(AND(ISNUMBER(OFFSET('Hygiene Data'!$F$6,0,10*ROW('Hygiene Data'!F166))),DX172="Yes"),OFFSET('Hygiene Data'!$F$6,0,10*ROW('Hygiene Data'!F166)),IF(AND(ISNUMBER(OFFSET('Hygiene Data'!$F$6,0,10*ROW('Hygiene Data'!F166))),DX172="No",ISNUMBER(OFFSET('Hygiene Data'!$F$6,0,10*ROW('Hygiene Data'!F166)))),CONCATENATE("[",ROUND(OFFSET('Hygiene Data'!$F$6,0,10*ROW('Hygiene Data'!F166)),0),"]"),IF(AND(ISNUMBER(OFFSET('Hygiene Data'!$F$6,0,10*ROW('Hygiene Data'!F166))),DX172="",ISNUMBER(OFFSET('Hygiene Data'!$F$6,0,10*ROW('Hygiene Data'!F166)))),OFFSET('Hygiene Data'!$F$6,0,10*ROW('Hygiene Data'!F166)),NA())))</f>
        <v>#N/A</v>
      </c>
      <c r="BJ172" s="254" t="e">
        <f ca="true">+IF(AND(ISNUMBER(OFFSET('Hygiene Data'!$F$8,0,10*ROW('Hygiene Data'!F166))),DY172="Yes"),OFFSET('Hygiene Data'!$F$8,0,10*ROW('Hygiene Data'!F166)),IF(AND(ISNUMBER(OFFSET('Hygiene Data'!$F$8,0,10*ROW('Hygiene Data'!F166))),DY172="No",ISNUMBER(OFFSET('Hygiene Data'!$F$8,0,10*ROW('Hygiene Data'!F166)))),CONCATENATE("[",ROUND(OFFSET('Hygiene Data'!$F$8,0,10*ROW('Hygiene Data'!F166)),0),"]"),IF(AND(ISNUMBER(OFFSET('Hygiene Data'!$F$8,0,10*ROW('Hygiene Data'!F166))),DY172="",ISNUMBER(OFFSET('Hygiene Data'!$F$8,0,10*ROW('Hygiene Data'!F166)))),OFFSET('Hygiene Data'!$F$8,0,10*ROW('Hygiene Data'!F166)),NA())))</f>
        <v>#N/A</v>
      </c>
      <c r="BK172" s="254" t="e">
        <f ca="true">+IF(AND(ISNUMBER(OFFSET('Hygiene Data'!$F$10,0,10*ROW('Hygiene Data'!F166))),DZ172="Yes"),OFFSET('Hygiene Data'!$F$10,0,10*ROW('Hygiene Data'!F166)),IF(AND(ISNUMBER(OFFSET('Hygiene Data'!$F$10,0,10*ROW('Hygiene Data'!F166))),DZ172="No",ISNUMBER(OFFSET('Hygiene Data'!$F$10,0,10*ROW('Hygiene Data'!F166)))),CONCATENATE("[",ROUND(OFFSET('Hygiene Data'!$F$10,0,10*ROW('Hygiene Data'!F166)),0),"]"),IF(AND(ISNUMBER(OFFSET('Hygiene Data'!$F$10,0,10*ROW('Hygiene Data'!F166))),DZ172="",ISNUMBER(OFFSET('Hygiene Data'!$F$10,0,10*ROW('Hygiene Data'!F166)))),OFFSET('Hygiene Data'!$F$10,0,10*ROW('Hygiene Data'!F166)),NA())))</f>
        <v>#N/A</v>
      </c>
      <c r="BL172" s="254" t="e">
        <f ca="true">+IF(AND(ISNUMBER(OFFSET('Hygiene Data'!$G$6,0,10*ROW('Hygiene Data'!G166))),EA172="Yes"),OFFSET('Hygiene Data'!$G$6,0,10*ROW('Hygiene Data'!G166)),IF(AND(ISNUMBER(OFFSET('Hygiene Data'!$G$6,0,10*ROW('Hygiene Data'!G166))),EA172="No",ISNUMBER(OFFSET('Hygiene Data'!$G$6,0,10*ROW('Hygiene Data'!G166)))),CONCATENATE("[",ROUND(OFFSET('Hygiene Data'!$G$6,0,10*ROW('Hygiene Data'!G166)),0),"]"),IF(AND(ISNUMBER(OFFSET('Hygiene Data'!$G$6,0,10*ROW('Hygiene Data'!G166))),EA172="",ISNUMBER(OFFSET('Hygiene Data'!$G$6,0,10*ROW('Hygiene Data'!G166)))),OFFSET('Hygiene Data'!$G$6,0,10*ROW('Hygiene Data'!G166)),NA())))</f>
        <v>#N/A</v>
      </c>
      <c r="BM172" s="254" t="e">
        <f ca="true">+IF(AND(ISNUMBER(OFFSET('Hygiene Data'!$G$8,0,10*ROW('Hygiene Data'!G166))),EB172="Yes"),OFFSET('Hygiene Data'!$G$8,0,10*ROW('Hygiene Data'!G166)),IF(AND(ISNUMBER(OFFSET('Hygiene Data'!$G$8,0,10*ROW('Hygiene Data'!G166))),EB172="No",ISNUMBER(OFFSET('Hygiene Data'!$G$8,0,10*ROW('Hygiene Data'!G166)))),CONCATENATE("[",ROUND(OFFSET('Hygiene Data'!$G$8,0,10*ROW('Hygiene Data'!G166)),0),"]"),IF(AND(ISNUMBER(OFFSET('Hygiene Data'!$G$8,0,10*ROW('Hygiene Data'!G166))),EB172="",ISNUMBER(OFFSET('Hygiene Data'!$G$8,0,10*ROW('Hygiene Data'!G166)))),OFFSET('Hygiene Data'!$G$8,0,10*ROW('Hygiene Data'!G166)),NA())))</f>
        <v>#N/A</v>
      </c>
      <c r="BN172" s="254" t="e">
        <f ca="true">+IF(AND(ISNUMBER(OFFSET('Hygiene Data'!$G$10,0,10*ROW('Hygiene Data'!G166))),EC172="Yes"),OFFSET('Hygiene Data'!$G$10,0,10*ROW('Hygiene Data'!G166)),IF(AND(ISNUMBER(OFFSET('Hygiene Data'!$G$10,0,10*ROW('Hygiene Data'!G166))),EC172="No",ISNUMBER(OFFSET('Hygiene Data'!$G$10,0,10*ROW('Hygiene Data'!G166)))),CONCATENATE("[",ROUND(OFFSET('Hygiene Data'!$G$10,0,10*ROW('Hygiene Data'!G166)),0),"]"),IF(AND(ISNUMBER(OFFSET('Hygiene Data'!$G$10,0,10*ROW('Hygiene Data'!G166))),EC172="",ISNUMBER(OFFSET('Hygiene Data'!$G$10,0,10*ROW('Hygiene Data'!G166)))),OFFSET('Hygiene Data'!$G$10,0,10*ROW('Hygiene Data'!G166)),NA())))</f>
        <v>#N/A</v>
      </c>
      <c r="BO172" s="254" t="e">
        <f ca="true">+IF(AND(ISNUMBER(OFFSET('Hygiene Data'!$H$6,0,10*ROW('Hygiene Data'!H166))),ED172="Yes"),OFFSET('Hygiene Data'!$H$6,0,10*ROW('Hygiene Data'!H166)),IF(AND(ISNUMBER(OFFSET('Hygiene Data'!$H$6,0,10*ROW('Hygiene Data'!H166))),ED172="No",ISNUMBER(OFFSET('Hygiene Data'!$H$6,0,10*ROW('Hygiene Data'!H166)))),CONCATENATE("[",ROUND(OFFSET('Hygiene Data'!$H$6,0,10*ROW('Hygiene Data'!H166)),0),"]"),IF(AND(ISNUMBER(OFFSET('Hygiene Data'!$H$6,0,10*ROW('Hygiene Data'!H166))),ED172="",ISNUMBER(OFFSET('Hygiene Data'!$H$6,0,10*ROW('Hygiene Data'!H166)))),OFFSET('Hygiene Data'!$H$6,0,10*ROW('Hygiene Data'!H166)),NA())))</f>
        <v>#N/A</v>
      </c>
      <c r="BP172" s="254" t="e">
        <f ca="true">+IF(AND(ISNUMBER(OFFSET('Hygiene Data'!$H$8,0,10*ROW('Hygiene Data'!H166))),EE172="Yes"),OFFSET('Hygiene Data'!$H$8,0,10*ROW('Hygiene Data'!H166)),IF(AND(ISNUMBER(OFFSET('Hygiene Data'!$H$8,0,10*ROW('Hygiene Data'!H166))),EE172="No",ISNUMBER(OFFSET('Hygiene Data'!$H$8,0,10*ROW('Hygiene Data'!H166)))),CONCATENATE("[",ROUND(OFFSET('Hygiene Data'!$H$8,0,10*ROW('Hygiene Data'!H166)),0),"]"),IF(AND(ISNUMBER(OFFSET('Hygiene Data'!$H$8,0,10*ROW('Hygiene Data'!H166))),EE172="",ISNUMBER(OFFSET('Hygiene Data'!$H$8,0,10*ROW('Hygiene Data'!H166)))),OFFSET('Hygiene Data'!$H$8,0,10*ROW('Hygiene Data'!H166)),NA())))</f>
        <v>#N/A</v>
      </c>
      <c r="BQ172" s="254" t="e">
        <f ca="true">+IF(AND(ISNUMBER(OFFSET('Hygiene Data'!$H$10,0,10*ROW('Hygiene Data'!H166))),EF172="Yes"),OFFSET('Hygiene Data'!$H$10,0,10*ROW('Hygiene Data'!H166)),IF(AND(ISNUMBER(OFFSET('Hygiene Data'!$H$10,0,10*ROW('Hygiene Data'!H166))),EF172="No",ISNUMBER(OFFSET('Hygiene Data'!$H$10,0,10*ROW('Hygiene Data'!H166)))),CONCATENATE("[",ROUND(OFFSET('Hygiene Data'!$H$10,0,10*ROW('Hygiene Data'!H166)),0),"]"),IF(AND(ISNUMBER(OFFSET('Hygiene Data'!$H$10,0,10*ROW('Hygiene Data'!H166))),EF172="",ISNUMBER(OFFSET('Hygiene Data'!$H$10,0,10*ROW('Hygiene Data'!H166)))),OFFSET('Hygiene Data'!$H$10,0,10*ROW('Hygiene Data'!H166)),NA())))</f>
        <v>#N/A</v>
      </c>
      <c r="BS172" s="36" t="str">
        <f ca="true">+IF(OFFSET('Water Data'!$C$28,0,10*ROW('Water Data'!C166))="","",OFFSET('Water Data'!$C$28,0,10*ROW('Water Data'!C166)))</f>
        <v/>
      </c>
      <c r="BT172" s="36" t="str">
        <f ca="true">+IF(OFFSET('Water Data'!$C$29,0,10*ROW('Water Data'!C166))="","",OFFSET('Water Data'!$C$29,0,10*ROW('Water Data'!C166)))</f>
        <v/>
      </c>
      <c r="BU172" s="36" t="str">
        <f ca="true">+IF(OFFSET('Water Data'!$C$30,0,10*ROW('Water Data'!C166))="","",OFFSET('Water Data'!$C$30,0,10*ROW('Water Data'!C166)))</f>
        <v/>
      </c>
      <c r="BV172" s="36" t="str">
        <f ca="true">+IF(OFFSET('Water Data'!$D$28,0,10*ROW('Water Data'!D166))="","",OFFSET('Water Data'!$D$28,0,10*ROW('Water Data'!D166)))</f>
        <v/>
      </c>
      <c r="BW172" s="36" t="str">
        <f ca="true">+IF(OFFSET('Water Data'!$D$29,0,10*ROW('Water Data'!D166))="","",OFFSET('Water Data'!$D$29,0,10*ROW('Water Data'!D166)))</f>
        <v/>
      </c>
      <c r="BX172" s="36" t="str">
        <f ca="true">+IF(OFFSET('Water Data'!$D$30,0,10*ROW('Water Data'!D166))="","",OFFSET('Water Data'!$D$30,0,10*ROW('Water Data'!D166)))</f>
        <v/>
      </c>
      <c r="BY172" s="36" t="str">
        <f ca="true">+IF(OFFSET('Water Data'!$E$28,0,10*ROW('Water Data'!E166))="","",OFFSET('Water Data'!$E$28,0,10*ROW('Water Data'!E166)))</f>
        <v/>
      </c>
      <c r="BZ172" s="36" t="str">
        <f ca="true">+IF(OFFSET('Water Data'!$E$29,0,10*ROW('Water Data'!E166))="","",OFFSET('Water Data'!$E$29,0,10*ROW('Water Data'!E166)))</f>
        <v/>
      </c>
      <c r="CA172" s="36" t="str">
        <f ca="true">+IF(OFFSET('Water Data'!$E$30,0,10*ROW('Water Data'!E166))="","",OFFSET('Water Data'!$E$30,0,10*ROW('Water Data'!E166)))</f>
        <v/>
      </c>
      <c r="CB172" s="36" t="str">
        <f ca="true">+IF(OFFSET('Water Data'!$F$28,0,10*ROW('Water Data'!F166))="","",OFFSET('Water Data'!$F$28,0,10*ROW('Water Data'!F166)))</f>
        <v/>
      </c>
      <c r="CC172" s="36" t="str">
        <f ca="true">+IF(OFFSET('Water Data'!$F$29,0,10*ROW('Water Data'!F166))="","",OFFSET('Water Data'!$F$29,0,10*ROW('Water Data'!F166)))</f>
        <v/>
      </c>
      <c r="CD172" s="36" t="str">
        <f ca="true">+IF(OFFSET('Water Data'!$F$30,0,10*ROW('Water Data'!F166))="","",OFFSET('Water Data'!$F$30,0,10*ROW('Water Data'!F166)))</f>
        <v/>
      </c>
      <c r="CE172" s="36" t="str">
        <f ca="true">+IF(OFFSET('Water Data'!$G$28,0,10*ROW('Water Data'!G166))="","",OFFSET('Water Data'!$G$28,0,10*ROW('Water Data'!G166)))</f>
        <v/>
      </c>
      <c r="CF172" s="36" t="str">
        <f ca="true">+IF(OFFSET('Water Data'!$G$29,0,10*ROW('Water Data'!G166))="","",OFFSET('Water Data'!$G$29,0,10*ROW('Water Data'!G166)))</f>
        <v/>
      </c>
      <c r="CG172" s="36" t="str">
        <f ca="true">+IF(OFFSET('Water Data'!$G$30,0,10*ROW('Water Data'!G166))="","",OFFSET('Water Data'!$G$30,0,10*ROW('Water Data'!G166)))</f>
        <v/>
      </c>
      <c r="CH172" s="36" t="str">
        <f ca="true">+IF(OFFSET('Water Data'!$H$28,0,10*ROW('Water Data'!H166))="","",OFFSET('Water Data'!$H$28,0,10*ROW('Water Data'!H166)))</f>
        <v/>
      </c>
      <c r="CI172" s="36" t="str">
        <f ca="true">+IF(OFFSET('Water Data'!$H$29,0,10*ROW('Water Data'!H166))="","",OFFSET('Water Data'!$H$29,0,10*ROW('Water Data'!H166)))</f>
        <v/>
      </c>
      <c r="CJ172" s="36" t="str">
        <f ca="true">+IF(OFFSET('Water Data'!$H$30,0,10*ROW('Water Data'!H166))="","",OFFSET('Water Data'!$H$30,0,10*ROW('Water Data'!H166)))</f>
        <v/>
      </c>
      <c r="CK172" s="36" t="str">
        <f ca="true">+IF(OFFSET('Sanitation Data'!$C$29,0,10*ROW('Sanitation Data'!C166))="","",OFFSET('Sanitation Data'!$C$29,0,10*ROW('Sanitation Data'!C166)))</f>
        <v/>
      </c>
      <c r="CL172" s="36" t="str">
        <f ca="true">+IF(OFFSET('Sanitation Data'!$C$30,0,10*ROW('Sanitation Data'!C166))="","",OFFSET('Sanitation Data'!$C$30,0,10*ROW('Sanitation Data'!C166)))</f>
        <v/>
      </c>
      <c r="CM172" s="36" t="str">
        <f ca="true">+IF(OFFSET('Sanitation Data'!$C$31,0,10*ROW('Sanitation Data'!C166))="","",OFFSET('Sanitation Data'!$C$31,0,10*ROW('Sanitation Data'!C166)))</f>
        <v/>
      </c>
      <c r="CN172" s="36" t="str">
        <f ca="true">+IF(OFFSET('Sanitation Data'!$C$32,0,10*ROW('Sanitation Data'!C166))="","",OFFSET('Sanitation Data'!$C$32,0,10*ROW('Sanitation Data'!C166)))</f>
        <v/>
      </c>
      <c r="CO172" s="36" t="str">
        <f ca="true">+IF(OFFSET('Sanitation Data'!$C$33,0,10*ROW('Sanitation Data'!C166))="","",OFFSET('Sanitation Data'!$C$33,0,10*ROW('Sanitation Data'!C166)))</f>
        <v/>
      </c>
      <c r="CP172" s="36" t="str">
        <f ca="true">+IF(OFFSET('Sanitation Data'!$D$29,0,10*ROW('Sanitation Data'!D166))="","",OFFSET('Sanitation Data'!$D$29,0,10*ROW('Sanitation Data'!D166)))</f>
        <v/>
      </c>
      <c r="CQ172" s="36" t="str">
        <f ca="true">+IF(OFFSET('Sanitation Data'!$D$30,0,10*ROW('Sanitation Data'!D166))="","",OFFSET('Sanitation Data'!$D$30,0,10*ROW('Sanitation Data'!D166)))</f>
        <v/>
      </c>
      <c r="CR172" s="36" t="str">
        <f ca="true">+IF(OFFSET('Sanitation Data'!$D$31,0,10*ROW('Sanitation Data'!D166))="","",OFFSET('Sanitation Data'!$D$31,0,10*ROW('Sanitation Data'!D166)))</f>
        <v/>
      </c>
      <c r="CS172" s="36" t="str">
        <f ca="true">+IF(OFFSET('Sanitation Data'!$D$32,0,10*ROW('Sanitation Data'!D166))="","",OFFSET('Sanitation Data'!$D$32,0,10*ROW('Sanitation Data'!D166)))</f>
        <v/>
      </c>
      <c r="CT172" s="36" t="str">
        <f ca="true">+IF(OFFSET('Sanitation Data'!$D$33,0,10*ROW('Sanitation Data'!D166))="","",OFFSET('Sanitation Data'!$D$33,0,10*ROW('Sanitation Data'!D166)))</f>
        <v/>
      </c>
      <c r="CU172" s="36" t="str">
        <f ca="true">+IF(OFFSET('Sanitation Data'!$E$29,0,10*ROW('Sanitation Data'!E166))="","",OFFSET('Sanitation Data'!$E$29,0,10*ROW('Sanitation Data'!E166)))</f>
        <v/>
      </c>
      <c r="CV172" s="36" t="str">
        <f ca="true">+IF(OFFSET('Sanitation Data'!$E$30,0,10*ROW('Sanitation Data'!E166))="","",OFFSET('Sanitation Data'!$E$30,0,10*ROW('Sanitation Data'!E166)))</f>
        <v/>
      </c>
      <c r="CW172" s="36" t="str">
        <f ca="true">+IF(OFFSET('Sanitation Data'!$E$31,0,10*ROW('Sanitation Data'!E166))="","",OFFSET('Sanitation Data'!$E$31,0,10*ROW('Sanitation Data'!E166)))</f>
        <v/>
      </c>
      <c r="CX172" s="36" t="str">
        <f ca="true">+IF(OFFSET('Sanitation Data'!$E$32,0,10*ROW('Sanitation Data'!E166))="","",OFFSET('Sanitation Data'!$E$32,0,10*ROW('Sanitation Data'!E166)))</f>
        <v/>
      </c>
      <c r="CY172" s="36" t="str">
        <f ca="true">+IF(OFFSET('Sanitation Data'!$E$33,0,10*ROW('Sanitation Data'!E166))="","",OFFSET('Sanitation Data'!$E$33,0,10*ROW('Sanitation Data'!E166)))</f>
        <v/>
      </c>
      <c r="CZ172" s="36" t="str">
        <f ca="true">+IF(OFFSET('Sanitation Data'!$F$29,0,10*ROW('Sanitation Data'!F166))="","",OFFSET('Sanitation Data'!$F$29,0,10*ROW('Sanitation Data'!F166)))</f>
        <v/>
      </c>
      <c r="DA172" s="36" t="str">
        <f ca="true">+IF(OFFSET('Sanitation Data'!$F$30,0,10*ROW('Sanitation Data'!F166))="","",OFFSET('Sanitation Data'!$F$30,0,10*ROW('Sanitation Data'!F166)))</f>
        <v/>
      </c>
      <c r="DB172" s="36" t="str">
        <f ca="true">+IF(OFFSET('Sanitation Data'!$F$31,0,10*ROW('Sanitation Data'!F166))="","",OFFSET('Sanitation Data'!$F$31,0,10*ROW('Sanitation Data'!F166)))</f>
        <v/>
      </c>
      <c r="DC172" s="36" t="str">
        <f ca="true">+IF(OFFSET('Sanitation Data'!$F$32,0,10*ROW('Sanitation Data'!F166))="","",OFFSET('Sanitation Data'!$F$32,0,10*ROW('Sanitation Data'!F166)))</f>
        <v/>
      </c>
      <c r="DD172" s="36" t="str">
        <f ca="true">+IF(OFFSET('Sanitation Data'!$F$33,0,10*ROW('Sanitation Data'!F166))="","",OFFSET('Sanitation Data'!$F$33,0,10*ROW('Sanitation Data'!F166)))</f>
        <v/>
      </c>
      <c r="DE172" s="36" t="str">
        <f ca="true">+IF(OFFSET('Sanitation Data'!$G$29,0,10*ROW('Sanitation Data'!G166))="","",OFFSET('Sanitation Data'!$G$29,0,10*ROW('Sanitation Data'!G166)))</f>
        <v/>
      </c>
      <c r="DF172" s="36" t="str">
        <f ca="true">+IF(OFFSET('Sanitation Data'!$G$30,0,10*ROW('Sanitation Data'!G166))="","",OFFSET('Sanitation Data'!$G$30,0,10*ROW('Sanitation Data'!G166)))</f>
        <v/>
      </c>
      <c r="DG172" s="36" t="str">
        <f ca="true">+IF(OFFSET('Sanitation Data'!$G$31,0,10*ROW('Sanitation Data'!G166))="","",OFFSET('Sanitation Data'!$G$31,0,10*ROW('Sanitation Data'!G166)))</f>
        <v/>
      </c>
      <c r="DH172" s="36" t="str">
        <f ca="true">+IF(OFFSET('Sanitation Data'!$G$32,0,10*ROW('Sanitation Data'!G166))="","",OFFSET('Sanitation Data'!$G$32,0,10*ROW('Sanitation Data'!G166)))</f>
        <v/>
      </c>
      <c r="DI172" s="36" t="str">
        <f ca="true">+IF(OFFSET('Sanitation Data'!$G$33,0,10*ROW('Sanitation Data'!G166))="","",OFFSET('Sanitation Data'!$G$33,0,10*ROW('Sanitation Data'!G166)))</f>
        <v/>
      </c>
      <c r="DJ172" s="36" t="str">
        <f ca="true">+IF(OFFSET('Sanitation Data'!$H$29,0,10*ROW('Sanitation Data'!H166))="","",OFFSET('Sanitation Data'!$H$29,0,10*ROW('Sanitation Data'!H166)))</f>
        <v/>
      </c>
      <c r="DK172" s="36" t="str">
        <f ca="true">+IF(OFFSET('Sanitation Data'!$H$30,0,10*ROW('Sanitation Data'!H166))="","",OFFSET('Sanitation Data'!$H$30,0,10*ROW('Sanitation Data'!H166)))</f>
        <v/>
      </c>
      <c r="DL172" s="36" t="str">
        <f ca="true">+IF(OFFSET('Sanitation Data'!$H$31,0,10*ROW('Sanitation Data'!H166))="","",OFFSET('Sanitation Data'!$H$31,0,10*ROW('Sanitation Data'!H166)))</f>
        <v/>
      </c>
      <c r="DM172" s="36" t="str">
        <f ca="true">+IF(OFFSET('Sanitation Data'!$H$32,0,10*ROW('Sanitation Data'!H166))="","",OFFSET('Sanitation Data'!$H$32,0,10*ROW('Sanitation Data'!H166)))</f>
        <v/>
      </c>
      <c r="DN172" s="36" t="str">
        <f ca="true">+IF(OFFSET('Sanitation Data'!$H$33,0,10*ROW('Sanitation Data'!H166))="","",OFFSET('Sanitation Data'!$H$33,0,10*ROW('Sanitation Data'!H166)))</f>
        <v/>
      </c>
      <c r="DO172" s="36" t="str">
        <f ca="true">+IF(OFFSET('Hygiene Data'!$C$12,0,10*ROW('Hygiene Data'!C166))="","",OFFSET('Hygiene Data'!$C$12,0,10*ROW('Hygiene Data'!C166)))</f>
        <v/>
      </c>
      <c r="DP172" s="36" t="str">
        <f ca="true">+IF(OFFSET('Hygiene Data'!$C$13,0,10*ROW('Hygiene Data'!C166))="","",OFFSET('Hygiene Data'!$C$13,0,10*ROW('Hygiene Data'!C166)))</f>
        <v/>
      </c>
      <c r="DQ172" s="36" t="str">
        <f ca="true">+IF(OFFSET('Hygiene Data'!$C$14,0,10*ROW('Hygiene Data'!C166))="","",OFFSET('Hygiene Data'!$C$14,0,10*ROW('Hygiene Data'!C166)))</f>
        <v/>
      </c>
      <c r="DR172" s="36" t="str">
        <f ca="true">+IF(OFFSET('Hygiene Data'!$D$12,0,10*ROW('Hygiene Data'!D166))="","",OFFSET('Hygiene Data'!$D$12,0,10*ROW('Hygiene Data'!D166)))</f>
        <v/>
      </c>
      <c r="DS172" s="36" t="str">
        <f ca="true">+IF(OFFSET('Hygiene Data'!$D$13,0,10*ROW('Hygiene Data'!D166))="","",OFFSET('Hygiene Data'!$D$13,0,10*ROW('Hygiene Data'!D166)))</f>
        <v/>
      </c>
      <c r="DT172" s="36" t="str">
        <f ca="true">+IF(OFFSET('Hygiene Data'!$D$14,0,10*ROW('Hygiene Data'!D166))="","",OFFSET('Hygiene Data'!$D$14,0,10*ROW('Hygiene Data'!D166)))</f>
        <v/>
      </c>
      <c r="DU172" s="36" t="str">
        <f ca="true">+IF(OFFSET('Hygiene Data'!$E$12,0,10*ROW('Hygiene Data'!E166))="","",OFFSET('Hygiene Data'!$E$12,0,10*ROW('Hygiene Data'!E166)))</f>
        <v/>
      </c>
      <c r="DV172" s="36" t="str">
        <f ca="true">+IF(OFFSET('Hygiene Data'!$E$13,0,10*ROW('Hygiene Data'!E166))="","",OFFSET('Hygiene Data'!$E$13,0,10*ROW('Hygiene Data'!E166)))</f>
        <v/>
      </c>
      <c r="DW172" s="36" t="str">
        <f ca="true">+IF(OFFSET('Hygiene Data'!$E$14,0,10*ROW('Hygiene Data'!E166))="","",OFFSET('Hygiene Data'!$E$14,0,10*ROW('Hygiene Data'!E166)))</f>
        <v/>
      </c>
      <c r="DX172" s="36" t="str">
        <f ca="true">+IF(OFFSET('Hygiene Data'!$F$12,0,10*ROW('Hygiene Data'!F166))="","",OFFSET('Hygiene Data'!$F$12,0,10*ROW('Hygiene Data'!F166)))</f>
        <v/>
      </c>
      <c r="DY172" s="36" t="str">
        <f ca="true">+IF(OFFSET('Hygiene Data'!$F$13,0,10*ROW('Hygiene Data'!F166))="","",OFFSET('Hygiene Data'!$F$13,0,10*ROW('Hygiene Data'!F166)))</f>
        <v/>
      </c>
      <c r="DZ172" s="36" t="str">
        <f ca="true">+IF(OFFSET('Hygiene Data'!$F$14,0,10*ROW('Hygiene Data'!F166))="","",OFFSET('Hygiene Data'!$F$14,0,10*ROW('Hygiene Data'!F166)))</f>
        <v/>
      </c>
      <c r="EA172" s="36" t="str">
        <f ca="true">+IF(OFFSET('Hygiene Data'!$G$12,0,10*ROW('Hygiene Data'!G166))="","",OFFSET('Hygiene Data'!$G$12,0,10*ROW('Hygiene Data'!G166)))</f>
        <v/>
      </c>
      <c r="EB172" s="36" t="str">
        <f ca="true">+IF(OFFSET('Hygiene Data'!$G$13,0,10*ROW('Hygiene Data'!G166))="","",OFFSET('Hygiene Data'!$G$13,0,10*ROW('Hygiene Data'!G166)))</f>
        <v/>
      </c>
      <c r="EC172" s="36" t="str">
        <f ca="true">+IF(OFFSET('Hygiene Data'!$G$14,0,10*ROW('Hygiene Data'!G166))="","",OFFSET('Hygiene Data'!$G$14,0,10*ROW('Hygiene Data'!G166)))</f>
        <v/>
      </c>
      <c r="ED172" s="36" t="str">
        <f ca="true">+IF(OFFSET('Hygiene Data'!$H$12,0,10*ROW('Hygiene Data'!H166))="","",OFFSET('Hygiene Data'!$H$12,0,10*ROW('Hygiene Data'!H166)))</f>
        <v/>
      </c>
      <c r="EE172" s="36" t="str">
        <f ca="true">+IF(OFFSET('Hygiene Data'!$H$13,0,10*ROW('Hygiene Data'!H166))="","",OFFSET('Hygiene Data'!$H$13,0,10*ROW('Hygiene Data'!H166)))</f>
        <v/>
      </c>
      <c r="EF172" s="36" t="str">
        <f ca="true">+IF(OFFSET('Hygiene Data'!$H$14,0,10*ROW('Hygiene Data'!H166))="","",OFFSET('Hygiene Data'!$H$14,0,10*ROW('Hygiene Data'!H166)))</f>
        <v/>
      </c>
    </row>
    <row r="173" x14ac:dyDescent="0.2">
      <c r="A173" s="59" t="str">
        <f ca="true">+IF(OFFSET('Water Data'!$B$1,0,10*ROW('Water Data'!B170))="","",OFFSET('Water Data'!$B$1,0,10*ROW('Water Data'!B170)))</f>
        <v/>
      </c>
      <c r="B173" s="59" t="str">
        <f ca="true">+IF(OFFSET('Water Data'!$A$3,0,10*ROW('Water Data'!A170))="","",OFFSET('Water Data'!$A$3,0,10*ROW('Water Data'!A170)))</f>
        <v/>
      </c>
      <c r="C173" s="59" t="str">
        <f ca="true">+IF(OFFSET('Water Data'!$C$3,0,10*ROW('Water Data'!C170))="","",OFFSET('Water Data'!$C$3,0,10*ROW('Water Data'!C170)))</f>
        <v/>
      </c>
      <c r="D173" s="252" t="e">
        <f ca="true">+IF(AND(ISNUMBER(OFFSET('Water Data'!$C$5,0,10*ROW('Water Data'!C167))),BS173="Yes"),100-OFFSET('Water Data'!$C$5,0,10*ROW('Water Data'!C167)),IF(AND(ISNUMBER(OFFSET('Water Data'!$C$5,0,10*ROW('Water Data'!C167))),BS173="No",ISNUMBER(OFFSET('Water Data'!$C$5,0,10*ROW('Water Data'!C167)))),CONCATENATE("[",ROUND(100-OFFSET('Water Data'!$C$5,0,10*ROW('Water Data'!C167)),0),"]"),IF(AND(ISNUMBER(OFFSET('Water Data'!$C$5,0,10*ROW('Water Data'!C167))),BS173="",ISNUMBER(OFFSET('Water Data'!$C$5,0,10*ROW('Water Data'!C167)))),100-OFFSET('Water Data'!$C$5,0,10*ROW('Water Data'!C167)),NA())))</f>
        <v>#N/A</v>
      </c>
      <c r="E173" s="252" t="e">
        <f ca="true">+IF(AND(ISNUMBER(OFFSET('Water Data'!$C$7,0,10*ROW('Water Data'!D167))),BT173="Yes"),OFFSET('Water Data'!$C$7,0,10*ROW('Water Data'!C167)),IF(AND(ISNUMBER(OFFSET('Water Data'!$C$7,0,10*ROW('Water Data'!C167))),BT173="No",ISNUMBER(OFFSET('Water Data'!$C$7,0,10*ROW('Water Data'!C167)))),CONCATENATE("[",ROUND(OFFSET('Water Data'!$C$7,0,10*ROW('Water Data'!C167)),0),"]"),IF(AND(ISNUMBER(OFFSET('Water Data'!$C$7,0,10*ROW('Water Data'!C167))),BT173="",ISNUMBER(OFFSET('Water Data'!$C$7,0,10*ROW('Water Data'!C167)))),OFFSET('Water Data'!$C$7,0,10*ROW('Water Data'!C167)),NA())))</f>
        <v>#N/A</v>
      </c>
      <c r="F173" s="252" t="e">
        <f ca="true">+IF(AND(ISNUMBER(OFFSET('Water Data'!$C$10,0,10*ROW('Water Data'!C167))),BU173="Yes"),OFFSET('Water Data'!$C$10,0,10*ROW('Water Data'!C167)),IF(AND(ISNUMBER(OFFSET('Water Data'!$C$10,0,10*ROW('Water Data'!C167))),BU173="No",ISNUMBER(OFFSET('Water Data'!$C$10,0,10*ROW('Water Data'!C167)))),CONCATENATE("[",ROUND(OFFSET('Water Data'!$C$10,0,10*ROW('Water Data'!C167)),0),"]"),IF(AND(ISNUMBER(OFFSET('Water Data'!$C$10,0,10*ROW('Water Data'!C167))),BU173="",ISNUMBER(OFFSET('Water Data'!$C$10,0,10*ROW('Water Data'!C167)))),OFFSET('Water Data'!$C$10,0,10*ROW('Water Data'!C167)),NA())))</f>
        <v>#N/A</v>
      </c>
      <c r="G173" s="252" t="e">
        <f ca="true">+IF(AND(ISNUMBER(OFFSET('Water Data'!$D$5,0,10*ROW('Water Data'!D167))),BV173="Yes"),100-OFFSET('Water Data'!$D$5,0,10*ROW('Water Data'!D167)),IF(AND(ISNUMBER(OFFSET('Water Data'!$D$5,0,10*ROW('Water Data'!D167))),BV173="No",ISNUMBER(OFFSET('Water Data'!$D$5,0,10*ROW('Water Data'!D167)))),CONCATENATE("[",ROUND(100-OFFSET('Water Data'!$D$5,0,10*ROW('Water Data'!D167)),0),"]"),IF(AND(ISNUMBER(OFFSET('Water Data'!$D$5,0,10*ROW('Water Data'!D167))),BV173="",ISNUMBER(OFFSET('Water Data'!$D$5,0,10*ROW('Water Data'!D167)))),100-OFFSET('Water Data'!$D$5,0,10*ROW('Water Data'!D167)),NA())))</f>
        <v>#N/A</v>
      </c>
      <c r="H173" s="252" t="e">
        <f ca="true">+IF(AND(ISNUMBER(OFFSET('Water Data'!$D$7,0,10*ROW('Water Data'!D167))),BW173="Yes"),OFFSET('Water Data'!$D$7,0,10*ROW('Water Data'!D167)),IF(AND(ISNUMBER(OFFSET('Water Data'!$D$7,0,10*ROW('Water Data'!D167))),BW173="No",ISNUMBER(OFFSET('Water Data'!$D$7,0,10*ROW('Water Data'!D167)))),CONCATENATE("[",ROUND(OFFSET('Water Data'!$C$7,0,10*ROW('Water Data'!D167)),0),"]"),IF(AND(ISNUMBER(OFFSET('Water Data'!$D$7,0,10*ROW('Water Data'!D167))),BW173="",ISNUMBER(OFFSET('Water Data'!$D$7,0,10*ROW('Water Data'!D167)))),OFFSET('Water Data'!$D$7,0,10*ROW('Water Data'!D167)),NA())))</f>
        <v>#N/A</v>
      </c>
      <c r="I173" s="252" t="e">
        <f ca="true">+IF(AND(ISNUMBER(OFFSET('Water Data'!$D$10,0,10*ROW('Water Data'!D167))),BX173="Yes"),OFFSET('Water Data'!$D$10,0,10*ROW('Water Data'!D167)),IF(AND(ISNUMBER(OFFSET('Water Data'!$D$10,0,10*ROW('Water Data'!D167))),BX173="No",ISNUMBER(OFFSET('Water Data'!$D$10,0,10*ROW('Water Data'!D167)))),CONCATENATE("[",ROUND(OFFSET('Water Data'!$D$10,0,10*ROW('Water Data'!D167)),0),"]"),IF(AND(ISNUMBER(OFFSET('Water Data'!$D$10,0,10*ROW('Water Data'!D167))),BX173="",ISNUMBER(OFFSET('Water Data'!$D$10,0,10*ROW('Water Data'!D167)))),OFFSET('Water Data'!$D$10,0,10*ROW('Water Data'!D167)),NA())))</f>
        <v>#N/A</v>
      </c>
      <c r="J173" s="252" t="e">
        <f ca="true">+IF(AND(ISNUMBER(OFFSET('Water Data'!$E$5,0,10*ROW('Water Data'!E167))),BY173="Yes"),100-OFFSET('Water Data'!$E$5,0,10*ROW('Water Data'!E167)),IF(AND(ISNUMBER(OFFSET('Water Data'!$E$5,0,10*ROW('Water Data'!E167))),BY173="No",ISNUMBER(OFFSET('Water Data'!$E$5,0,10*ROW('Water Data'!E167)))),CONCATENATE("[",ROUND(100-OFFSET('Water Data'!$E$5,0,10*ROW('Water Data'!E167)),0),"]"),IF(AND(ISNUMBER(OFFSET('Water Data'!$E$5,0,10*ROW('Water Data'!E167))),BY173="",ISNUMBER(OFFSET('Water Data'!$E$5,0,10*ROW('Water Data'!E167)))),100-OFFSET('Water Data'!$E$5,0,10*ROW('Water Data'!E167)),NA())))</f>
        <v>#N/A</v>
      </c>
      <c r="K173" s="252" t="e">
        <f ca="true">+IF(AND(ISNUMBER(OFFSET('Water Data'!$E$7,0,10*ROW('Water Data'!E167))),BZ173="Yes"),OFFSET('Water Data'!$E$7,0,10*ROW('Water Data'!E167)),IF(AND(ISNUMBER(OFFSET('Water Data'!$E$7,0,10*ROW('Water Data'!E167))),BZ173="No",ISNUMBER(OFFSET('Water Data'!$E$7,0,10*ROW('Water Data'!E167)))),CONCATENATE("[",ROUND(OFFSET('Water Data'!$E$7,0,10*ROW('Water Data'!E167)),0),"]"),IF(AND(ISNUMBER(OFFSET('Water Data'!$E$7,0,10*ROW('Water Data'!E167))),BZ173="",ISNUMBER(OFFSET('Water Data'!$E$7,0,10*ROW('Water Data'!E167)))),OFFSET('Water Data'!$E$7,0,10*ROW('Water Data'!E167)),NA())))</f>
        <v>#N/A</v>
      </c>
      <c r="L173" s="252" t="e">
        <f ca="true">+IF(AND(ISNUMBER(OFFSET('Water Data'!$E$10,0,10*ROW('Water Data'!E167))),CA173="Yes"),OFFSET('Water Data'!$E$10,0,10*ROW('Water Data'!E167)),IF(AND(ISNUMBER(OFFSET('Water Data'!$E$10,0,10*ROW('Water Data'!E167))),CA173="No",ISNUMBER(OFFSET('Water Data'!$E$10,0,10*ROW('Water Data'!E167)))),CONCATENATE("[",ROUND(OFFSET('Water Data'!$E$10,0,10*ROW('Water Data'!E167)),0),"]"),IF(AND(ISNUMBER(OFFSET('Water Data'!$E$10,0,10*ROW('Water Data'!E167))),CA173="",ISNUMBER(OFFSET('Water Data'!$E$10,0,10*ROW('Water Data'!E167)))),OFFSET('Water Data'!$E$10,0,10*ROW('Water Data'!E167)),NA())))</f>
        <v>#N/A</v>
      </c>
      <c r="M173" s="252" t="e">
        <f ca="true">+IF(AND(ISNUMBER(OFFSET('Water Data'!$F$5,0,10*ROW('Water Data'!F167))),CB173="Yes"),100-OFFSET('Water Data'!$F$5,0,10*ROW('Water Data'!F167)),IF(AND(ISNUMBER(OFFSET('Water Data'!$F$5,0,10*ROW('Water Data'!F167))),CB173="No",ISNUMBER(OFFSET('Water Data'!$F$5,0,10*ROW('Water Data'!F167)))),CONCATENATE("[",ROUND(100-OFFSET('Water Data'!$F$5,0,10*ROW('Water Data'!F167)),0),"]"),IF(AND(ISNUMBER(OFFSET('Water Data'!$F$5,0,10*ROW('Water Data'!F167))),CB173="",ISNUMBER(OFFSET('Water Data'!$F$5,0,10*ROW('Water Data'!F167)))),100-OFFSET('Water Data'!$F$5,0,10*ROW('Water Data'!F167)),NA())))</f>
        <v>#N/A</v>
      </c>
      <c r="N173" s="252" t="e">
        <f ca="true">+IF(AND(ISNUMBER(OFFSET('Water Data'!$F$7,0,10*ROW('Water Data'!F167))),CC173="Yes"),OFFSET('Water Data'!$F$7,0,10*ROW('Water Data'!F167)),IF(AND(ISNUMBER(OFFSET('Water Data'!$F$7,0,10*ROW('Water Data'!F167))),CC173="No",ISNUMBER(OFFSET('Water Data'!$F$7,0,10*ROW('Water Data'!F167)))),CONCATENATE("[",ROUND(OFFSET('Water Data'!$F$7,0,10*ROW('Water Data'!F167)),0),"]"),IF(AND(ISNUMBER(OFFSET('Water Data'!$F$7,0,10*ROW('Water Data'!F167))),CC173="",ISNUMBER(OFFSET('Water Data'!$F$7,0,10*ROW('Water Data'!F167)))),OFFSET('Water Data'!$F$7,0,10*ROW('Water Data'!F167)),NA())))</f>
        <v>#N/A</v>
      </c>
      <c r="O173" s="252" t="e">
        <f ca="true">+IF(AND(ISNUMBER(OFFSET('Water Data'!$F$10,0,10*ROW('Water Data'!F167))),CD173="Yes"),OFFSET('Water Data'!$F$10,0,10*ROW('Water Data'!F167)),IF(AND(ISNUMBER(OFFSET('Water Data'!$F$10,0,10*ROW('Water Data'!F167))),CD173="No",ISNUMBER(OFFSET('Water Data'!$F$10,0,10*ROW('Water Data'!F167)))),CONCATENATE("[",ROUND(OFFSET('Water Data'!$F$10,0,10*ROW('Water Data'!F167)),0),"]"),IF(AND(ISNUMBER(OFFSET('Water Data'!$F$10,0,10*ROW('Water Data'!F167))),CD173="",ISNUMBER(OFFSET('Water Data'!$F$10,0,10*ROW('Water Data'!F167)))),OFFSET('Water Data'!$F$10,0,10*ROW('Water Data'!F167)),NA())))</f>
        <v>#N/A</v>
      </c>
      <c r="P173" s="252" t="e">
        <f ca="true">+IF(AND(ISNUMBER(OFFSET('Water Data'!$G$5,0,10*ROW('Water Data'!G167))),CE173="Yes"),100-OFFSET('Water Data'!$G$5,0,10*ROW('Water Data'!G167)),IF(AND(ISNUMBER(OFFSET('Water Data'!$G$5,0,10*ROW('Water Data'!G167))),CE173="No",ISNUMBER(OFFSET('Water Data'!$G$5,0,10*ROW('Water Data'!G167)))),CONCATENATE("[",ROUND(100-OFFSET('Water Data'!$G$5,0,10*ROW('Water Data'!G167)),0),"]"),IF(AND(ISNUMBER(OFFSET('Water Data'!$G$5,0,10*ROW('Water Data'!G167))),CE173="",ISNUMBER(OFFSET('Water Data'!$G$5,0,10*ROW('Water Data'!G167)))),100-OFFSET('Water Data'!$G$5,0,10*ROW('Water Data'!G167)),NA())))</f>
        <v>#N/A</v>
      </c>
      <c r="Q173" s="252" t="e">
        <f ca="true">+IF(AND(ISNUMBER(OFFSET('Water Data'!$G$7,0,10*ROW('Water Data'!G167))),CF173="Yes"),OFFSET('Water Data'!$G$7,0,10*ROW('Water Data'!G167)),IF(AND(ISNUMBER(OFFSET('Water Data'!$G$7,0,10*ROW('Water Data'!G167))),CF173="No",ISNUMBER(OFFSET('Water Data'!$G$7,0,10*ROW('Water Data'!G167)))),CONCATENATE("[",ROUND(OFFSET('Water Data'!$G$7,0,10*ROW('Water Data'!G167)),0),"]"),IF(AND(ISNUMBER(OFFSET('Water Data'!$G$7,0,10*ROW('Water Data'!G167))),CF173="",ISNUMBER(OFFSET('Water Data'!$G$7,0,10*ROW('Water Data'!G167)))),OFFSET('Water Data'!$G$7,0,10*ROW('Water Data'!G167)),NA())))</f>
        <v>#N/A</v>
      </c>
      <c r="R173" s="252" t="e">
        <f ca="true">+IF(AND(ISNUMBER(OFFSET('Water Data'!$G$10,0,10*ROW('Water Data'!G167))),CG173="Yes"),OFFSET('Water Data'!$G$10,0,10*ROW('Water Data'!G167)),IF(AND(ISNUMBER(OFFSET('Water Data'!$G$10,0,10*ROW('Water Data'!G167))),CG173="No",ISNUMBER(OFFSET('Water Data'!$G$10,0,10*ROW('Water Data'!G167)))),CONCATENATE("[",ROUND(OFFSET('Water Data'!$G$10,0,10*ROW('Water Data'!G167)),0),"]"),IF(AND(ISNUMBER(OFFSET('Water Data'!$G$10,0,10*ROW('Water Data'!G167))),CG173="",ISNUMBER(OFFSET('Water Data'!$G$10,0,10*ROW('Water Data'!G167)))),OFFSET('Water Data'!$G$10,0,10*ROW('Water Data'!G167)),NA())))</f>
        <v>#N/A</v>
      </c>
      <c r="S173" s="252" t="e">
        <f ca="true">+IF(AND(ISNUMBER(OFFSET('Water Data'!$H$5,0,10*ROW('Water Data'!H167))),CH173="Yes"),100-OFFSET('Water Data'!$H$5,0,10*ROW('Water Data'!H167)),IF(AND(ISNUMBER(OFFSET('Water Data'!$H$5,0,10*ROW('Water Data'!H167))),CH173="No",ISNUMBER(OFFSET('Water Data'!$H$5,0,10*ROW('Water Data'!H167)))),CONCATENATE("[",ROUND(100-OFFSET('Water Data'!$H$5,0,10*ROW('Water Data'!H167)),0),"]"),IF(AND(ISNUMBER(OFFSET('Water Data'!$H$5,0,10*ROW('Water Data'!H167))),CH173="",ISNUMBER(OFFSET('Water Data'!$H$5,0,10*ROW('Water Data'!H167)))),100-OFFSET('Water Data'!$H$5,0,10*ROW('Water Data'!H167)),NA())))</f>
        <v>#N/A</v>
      </c>
      <c r="T173" s="252" t="e">
        <f ca="true">+IF(AND(ISNUMBER(OFFSET('Water Data'!$H$7,0,10*ROW('Water Data'!H167))),CI173="Yes"),OFFSET('Water Data'!$H$7,0,10*ROW('Water Data'!H167)),IF(AND(ISNUMBER(OFFSET('Water Data'!$H$7,0,10*ROW('Water Data'!H167))),CI173="No",ISNUMBER(OFFSET('Water Data'!$H$7,0,10*ROW('Water Data'!H167)))),CONCATENATE("[",ROUND(OFFSET('Water Data'!$H$7,0,10*ROW('Water Data'!H167)),0),"]"),IF(AND(ISNUMBER(OFFSET('Water Data'!$H$7,0,10*ROW('Water Data'!H167))),CI173="",ISNUMBER(OFFSET('Water Data'!$H$7,0,10*ROW('Water Data'!H167)))),OFFSET('Water Data'!$H$7,0,10*ROW('Water Data'!H167)),NA())))</f>
        <v>#N/A</v>
      </c>
      <c r="U173" s="252" t="e">
        <f ca="true">+IF(AND(ISNUMBER(OFFSET('Water Data'!$H$10,0,10*ROW('Water Data'!H167))),CJ173="Yes"),OFFSET('Water Data'!$H$10,0,10*ROW('Water Data'!H167)),IF(AND(ISNUMBER(OFFSET('Water Data'!$H$10,0,10*ROW('Water Data'!H167))),CJ173="No",ISNUMBER(OFFSET('Water Data'!$H$10,0,10*ROW('Water Data'!H167)))),CONCATENATE("[",ROUND(OFFSET('Water Data'!$H$10,0,10*ROW('Water Data'!H167)),0),"]"),IF(AND(ISNUMBER(OFFSET('Water Data'!$H$10,0,10*ROW('Water Data'!H167))),CJ173="",ISNUMBER(OFFSET('Water Data'!$H$10,0,10*ROW('Water Data'!H167)))),OFFSET('Water Data'!$H$10,0,10*ROW('Water Data'!H167)),NA())))</f>
        <v>#N/A</v>
      </c>
      <c r="V173" s="253" t="e">
        <f ca="true">+IF(AND(ISNUMBER(OFFSET('Sanitation Data'!$C$5,0,10*ROW('Sanitation Data'!C167))),CK173="Yes"),100-OFFSET('Sanitation Data'!$C$5,0,10*ROW('Sanitation Data'!C167)),IF(AND(ISNUMBER(OFFSET('Sanitation Data'!$C$5,0,10*ROW('Sanitation Data'!C167))),CK173="No",ISNUMBER(OFFSET('Sanitation Data'!$C$5,0,10*ROW('Sanitation Data'!C167)))),CONCATENATE("[",ROUND(100-OFFSET('Sanitation Data'!$C$5,0,10*ROW('Sanitation Data'!C167)),0),"]"),IF(AND(ISNUMBER(OFFSET('Sanitation Data'!$C$5,0,10*ROW('Sanitation Data'!C167))),CK173="",ISNUMBER(OFFSET('Sanitation Data'!$C$5,0,10*ROW('Sanitation Data'!C167)))),100-OFFSET('Sanitation Data'!$C$5,0,10*ROW('Sanitation Data'!C167)),NA())))</f>
        <v>#N/A</v>
      </c>
      <c r="W173" s="253" t="e">
        <f ca="true">+IF(AND(ISNUMBER(OFFSET('Sanitation Data'!$C$7,0,10*ROW('Sanitation Data'!C167))),CL173="Yes"),OFFSET('Sanitation Data'!$C$7,0,10*ROW('Sanitation Data'!C167)),IF(AND(ISNUMBER(OFFSET('Sanitation Data'!$C$7,0,10*ROW('Sanitation Data'!C167))),CL173="No",ISNUMBER(OFFSET('Sanitation Data'!$C$7,0,10*ROW('Sanitation Data'!C167)))),CONCATENATE("[",ROUND(OFFSET('Sanitation Data'!$C$7,0,10*ROW('Sanitation Data'!C167)),0),"]"),IF(AND(ISNUMBER(OFFSET('Sanitation Data'!$C$7,0,10*ROW('Sanitation Data'!C167))),CL173="",ISNUMBER(OFFSET('Sanitation Data'!$C$7,0,10*ROW('Sanitation Data'!C167)))),OFFSET('Sanitation Data'!$C$7,0,10*ROW('Sanitation Data'!C167)),NA())))</f>
        <v>#N/A</v>
      </c>
      <c r="X173" s="253" t="e">
        <f ca="true">+IF(AND(ISNUMBER(OFFSET('Sanitation Data'!$C$11,0,10*ROW('Sanitation Data'!C167))),CM173="Yes"),OFFSET('Sanitation Data'!$C$11,0,10*ROW('Sanitation Data'!C167)),IF(AND(ISNUMBER(OFFSET('Sanitation Data'!$C$11,0,10*ROW('Sanitation Data'!C167))),CM173="No",ISNUMBER(OFFSET('Sanitation Data'!$C$11,0,10*ROW('Sanitation Data'!C167)))),CONCATENATE("[",ROUND(OFFSET('Sanitation Data'!$C$11,0,10*ROW('Sanitation Data'!C167)),0),"]"),IF(AND(ISNUMBER(OFFSET('Sanitation Data'!$C$11,0,10*ROW('Sanitation Data'!C167))),CM173="",ISNUMBER(OFFSET('Sanitation Data'!$C$11,0,10*ROW('Sanitation Data'!C167)))),OFFSET('Sanitation Data'!$C$11,0,10*ROW('Sanitation Data'!C167)),NA())))</f>
        <v>#N/A</v>
      </c>
      <c r="Y173" s="253" t="e">
        <f ca="true">+IF(AND(ISNUMBER(OFFSET('Sanitation Data'!$C$12,0,10*ROW('Sanitation Data'!C167))),CN173="Yes"),OFFSET('Sanitation Data'!$C$12,0,10*ROW('Sanitation Data'!C167)),IF(AND(ISNUMBER(OFFSET('Sanitation Data'!$C$12,0,10*ROW('Sanitation Data'!C167))),CN173="No",ISNUMBER(OFFSET('Sanitation Data'!$C$12,0,10*ROW('Sanitation Data'!C167)))),CONCATENATE("[",ROUND(OFFSET('Sanitation Data'!$C$12,0,10*ROW('Sanitation Data'!C167)),0),"]"),IF(AND(ISNUMBER(OFFSET('Sanitation Data'!$C$12,0,10*ROW('Sanitation Data'!C167))),CN173="",ISNUMBER(OFFSET('Sanitation Data'!$C$12,0,10*ROW('Sanitation Data'!C167)))),OFFSET('Sanitation Data'!$C$12,0,10*ROW('Sanitation Data'!C167)),NA())))</f>
        <v>#N/A</v>
      </c>
      <c r="Z173" s="253" t="e">
        <f ca="true">+IF(AND(ISNUMBER(OFFSET('Sanitation Data'!$C$13,0,10*ROW('Sanitation Data'!C167))),CO173="Yes"),OFFSET('Sanitation Data'!$C$13,0,10*ROW('Sanitation Data'!C167)),IF(AND(ISNUMBER(OFFSET('Sanitation Data'!$C$13,0,10*ROW('Sanitation Data'!C167))),CO173="No",ISNUMBER(OFFSET('Sanitation Data'!$C$13,0,10*ROW('Sanitation Data'!C167)))),CONCATENATE("[",ROUND(OFFSET('Sanitation Data'!$C$13,0,10*ROW('Sanitation Data'!C167)),0),"]"),IF(AND(ISNUMBER(OFFSET('Sanitation Data'!$C$13,0,10*ROW('Sanitation Data'!C167))),CO173="",ISNUMBER(OFFSET('Sanitation Data'!$C$13,0,10*ROW('Sanitation Data'!C167)))),OFFSET('Sanitation Data'!$C$13,0,10*ROW('Sanitation Data'!C167)),NA())))</f>
        <v>#N/A</v>
      </c>
      <c r="AA173" s="253" t="e">
        <f ca="true">+IF(AND(ISNUMBER(OFFSET('Sanitation Data'!$D$5,0,10*ROW('Sanitation Data'!D167))),CP173="Yes"),100-OFFSET('Sanitation Data'!$D$5,0,10*ROW('Sanitation Data'!D167)),IF(AND(ISNUMBER(OFFSET('Sanitation Data'!$D$5,0,10*ROW('Sanitation Data'!D167))),CP173="No",ISNUMBER(OFFSET('Sanitation Data'!$D$5,0,10*ROW('Sanitation Data'!D167)))),CONCATENATE("[",ROUND(100-OFFSET('Sanitation Data'!$D$5,0,10*ROW('Sanitation Data'!D167)),0),"]"),IF(AND(ISNUMBER(OFFSET('Sanitation Data'!$D$5,0,10*ROW('Sanitation Data'!D167))),CP173="",ISNUMBER(OFFSET('Sanitation Data'!$D$5,0,10*ROW('Sanitation Data'!D167)))),100-OFFSET('Sanitation Data'!$D$5,0,10*ROW('Sanitation Data'!D167)),NA())))</f>
        <v>#N/A</v>
      </c>
      <c r="AB173" s="253" t="e">
        <f ca="true">+IF(AND(ISNUMBER(OFFSET('Sanitation Data'!$D$7,0,10*ROW('Sanitation Data'!D167))),CQ173="Yes"),OFFSET('Sanitation Data'!$D$7,0,10*ROW('Sanitation Data'!G167)),IF(AND(ISNUMBER(OFFSET('Sanitation Data'!$D$7,0,10*ROW('Sanitation Data'!D167))),CQ173="No",ISNUMBER(OFFSET('Sanitation Data'!$D$7,0,10*ROW('Sanitation Data'!D167)))),CONCATENATE("[",ROUND(OFFSET('Sanitation Data'!$D$7,0,10*ROW('Sanitation Data'!D167)),0),"]"),IF(AND(ISNUMBER(OFFSET('Sanitation Data'!$D$7,0,10*ROW('Sanitation Data'!D167))),CQ173="",ISNUMBER(OFFSET('Sanitation Data'!$D$7,0,10*ROW('Sanitation Data'!D167)))),OFFSET('Sanitation Data'!$D$7,0,10*ROW('Sanitation Data'!D167)),NA())))</f>
        <v>#N/A</v>
      </c>
      <c r="AC173" s="253" t="e">
        <f ca="true">+IF(AND(ISNUMBER(OFFSET('Sanitation Data'!$D$11,0,10*ROW('Sanitation Data'!D167))),CR173="Yes"),OFFSET('Sanitation Data'!$D$11,0,10*ROW('Sanitation Data'!D167)),IF(AND(ISNUMBER(OFFSET('Sanitation Data'!$D$11,0,10*ROW('Sanitation Data'!D167))),CR173="No",ISNUMBER(OFFSET('Sanitation Data'!$D$11,0,10*ROW('Sanitation Data'!D167)))),CONCATENATE("[",ROUND(OFFSET('Sanitation Data'!$D$11,0,10*ROW('Sanitation Data'!D167)),0),"]"),IF(AND(ISNUMBER(OFFSET('Sanitation Data'!$D$11,0,10*ROW('Sanitation Data'!D167))),CR173="",ISNUMBER(OFFSET('Sanitation Data'!$D$11,0,10*ROW('Sanitation Data'!D167)))),OFFSET('Sanitation Data'!$D$11,0,10*ROW('Sanitation Data'!D167)),NA())))</f>
        <v>#N/A</v>
      </c>
      <c r="AD173" s="253" t="e">
        <f ca="true">+IF(AND(ISNUMBER(OFFSET('Sanitation Data'!$D$12,0,10*ROW('Sanitation Data'!D167))),CS173="Yes"),OFFSET('Sanitation Data'!$D$12,0,10*ROW('Sanitation Data'!D167)),IF(AND(ISNUMBER(OFFSET('Sanitation Data'!$D$12,0,10*ROW('Sanitation Data'!D167))),CS173="No",ISNUMBER(OFFSET('Sanitation Data'!$D$12,0,10*ROW('Sanitation Data'!D167)))),CONCATENATE("[",ROUND(OFFSET('Sanitation Data'!$D$12,0,10*ROW('Sanitation Data'!D167)),0),"]"),IF(AND(ISNUMBER(OFFSET('Sanitation Data'!$D$12,0,10*ROW('Sanitation Data'!D167))),CS173="",ISNUMBER(OFFSET('Sanitation Data'!$D$12,0,10*ROW('Sanitation Data'!D167)))),OFFSET('Sanitation Data'!$D$12,0,10*ROW('Sanitation Data'!D167)),NA())))</f>
        <v>#N/A</v>
      </c>
      <c r="AE173" s="253" t="e">
        <f ca="true">+IF(AND(ISNUMBER(OFFSET('Sanitation Data'!$D$13,0,10*ROW('Sanitation Data'!D167))),CT173="Yes"),OFFSET('Sanitation Data'!$D$13,0,10*ROW('Sanitation Data'!D167)),IF(AND(ISNUMBER(OFFSET('Sanitation Data'!$D$13,0,10*ROW('Sanitation Data'!D167))),CT173="No",ISNUMBER(OFFSET('Sanitation Data'!$D$13,0,10*ROW('Sanitation Data'!D167)))),CONCATENATE("[",ROUND(OFFSET('Sanitation Data'!$D$13,0,10*ROW('Sanitation Data'!D167)),0),"]"),IF(AND(ISNUMBER(OFFSET('Sanitation Data'!$D$13,0,10*ROW('Sanitation Data'!D167))),CT173="",ISNUMBER(OFFSET('Sanitation Data'!$D$13,0,10*ROW('Sanitation Data'!D167)))),OFFSET('Sanitation Data'!$D$13,0,10*ROW('Sanitation Data'!D167)),NA())))</f>
        <v>#N/A</v>
      </c>
      <c r="AF173" s="253" t="e">
        <f ca="true">+IF(AND(ISNUMBER(OFFSET('Sanitation Data'!$E$5,0,10*ROW('Sanitation Data'!E167))),CU173="Yes"),100-OFFSET('Sanitation Data'!$E$5,0,10*ROW('Sanitation Data'!E167)),IF(AND(ISNUMBER(OFFSET('Sanitation Data'!$E$5,0,10*ROW('Sanitation Data'!E167))),CU173="No",ISNUMBER(OFFSET('Sanitation Data'!$E$5,0,10*ROW('Sanitation Data'!E167)))),CONCATENATE("[",ROUND(100-OFFSET('Sanitation Data'!$E$5,0,10*ROW('Sanitation Data'!E167)),0),"]"),IF(AND(ISNUMBER(OFFSET('Sanitation Data'!$E$5,0,10*ROW('Sanitation Data'!E167))),CU173="",ISNUMBER(OFFSET('Sanitation Data'!$E$5,0,10*ROW('Sanitation Data'!E167)))),100-OFFSET('Sanitation Data'!$E$5,0,10*ROW('Sanitation Data'!E167)),NA())))</f>
        <v>#N/A</v>
      </c>
      <c r="AG173" s="253" t="e">
        <f ca="true">+IF(AND(ISNUMBER(OFFSET('Sanitation Data'!$E$7,0,10*ROW('Sanitation Data'!E167))),CV173="Yes"),OFFSET('Sanitation Data'!$E$7,0,10*ROW('Sanitation Data'!E167)),IF(AND(ISNUMBER(OFFSET('Sanitation Data'!$E$7,0,10*ROW('Sanitation Data'!E167))),CV173="No",ISNUMBER(OFFSET('Sanitation Data'!$E$7,0,10*ROW('Sanitation Data'!E167)))),CONCATENATE("[",ROUND(OFFSET('Sanitation Data'!$E$7,0,10*ROW('Sanitation Data'!E167)),0),"]"),IF(AND(ISNUMBER(OFFSET('Sanitation Data'!$E$7,0,10*ROW('Sanitation Data'!E167))),CV173="",ISNUMBER(OFFSET('Sanitation Data'!$E$7,0,10*ROW('Sanitation Data'!E167)))),OFFSET('Sanitation Data'!$E$7,0,10*ROW('Sanitation Data'!E167)),NA())))</f>
        <v>#N/A</v>
      </c>
      <c r="AH173" s="253" t="e">
        <f ca="true">+IF(AND(ISNUMBER(OFFSET('Sanitation Data'!$E$11,0,10*ROW('Sanitation Data'!E167))),CW173="Yes"),OFFSET('Sanitation Data'!$E$11,0,10*ROW('Sanitation Data'!E167)),IF(AND(ISNUMBER(OFFSET('Sanitation Data'!$E$11,0,10*ROW('Sanitation Data'!E167))),CW173="No",ISNUMBER(OFFSET('Sanitation Data'!$E$11,0,10*ROW('Sanitation Data'!E167)))),CONCATENATE("[",ROUND(OFFSET('Sanitation Data'!$E$11,0,10*ROW('Sanitation Data'!E167)),0),"]"),IF(AND(ISNUMBER(OFFSET('Sanitation Data'!$E$11,0,10*ROW('Sanitation Data'!E167))),CW173="",ISNUMBER(OFFSET('Sanitation Data'!$E$11,0,10*ROW('Sanitation Data'!E167)))),OFFSET('Sanitation Data'!$E$11,0,10*ROW('Sanitation Data'!E167)),NA())))</f>
        <v>#N/A</v>
      </c>
      <c r="AI173" s="253" t="e">
        <f ca="true">+IF(AND(ISNUMBER(OFFSET('Sanitation Data'!$E$12,0,10*ROW('Sanitation Data'!E167))),CX173="Yes"),OFFSET('Sanitation Data'!$E$12,0,10*ROW('Sanitation Data'!E167)),IF(AND(ISNUMBER(OFFSET('Sanitation Data'!$E$12,0,10*ROW('Sanitation Data'!E167))),CX173="No",ISNUMBER(OFFSET('Sanitation Data'!$E$12,0,10*ROW('Sanitation Data'!E167)))),CONCATENATE("[",ROUND(OFFSET('Sanitation Data'!$E$12,0,10*ROW('Sanitation Data'!E167)),0),"]"),IF(AND(ISNUMBER(OFFSET('Sanitation Data'!$E$12,0,10*ROW('Sanitation Data'!E167))),CX173="",ISNUMBER(OFFSET('Sanitation Data'!$E$12,0,10*ROW('Sanitation Data'!E167)))),OFFSET('Sanitation Data'!$E$12,0,10*ROW('Sanitation Data'!E167)),NA())))</f>
        <v>#N/A</v>
      </c>
      <c r="AJ173" s="253" t="e">
        <f ca="true">+IF(AND(ISNUMBER(OFFSET('Sanitation Data'!$E$13,0,10*ROW('Sanitation Data'!E167))),CY173="Yes"),OFFSET('Sanitation Data'!$E$13,0,10*ROW('Sanitation Data'!E167)),IF(AND(ISNUMBER(OFFSET('Sanitation Data'!$E$13,0,10*ROW('Sanitation Data'!E167))),CY173="No",ISNUMBER(OFFSET('Sanitation Data'!$E$13,0,10*ROW('Sanitation Data'!E167)))),CONCATENATE("[",ROUND(OFFSET('Sanitation Data'!$E$13,0,10*ROW('Sanitation Data'!E167)),0),"]"),IF(AND(ISNUMBER(OFFSET('Sanitation Data'!$E$13,0,10*ROW('Sanitation Data'!E167))),CY173="",ISNUMBER(OFFSET('Sanitation Data'!$E$13,0,10*ROW('Sanitation Data'!E167)))),OFFSET('Sanitation Data'!$E$13,0,10*ROW('Sanitation Data'!E167)),NA())))</f>
        <v>#N/A</v>
      </c>
      <c r="AK173" s="253" t="e">
        <f ca="true">+IF(AND(ISNUMBER(OFFSET('Sanitation Data'!$F$5,0,10*ROW('Sanitation Data'!F167))),CZ173="Yes"),100-OFFSET('Sanitation Data'!$F$5,0,10*ROW('Sanitation Data'!F167)),IF(AND(ISNUMBER(OFFSET('Sanitation Data'!$F$5,0,10*ROW('Sanitation Data'!F167))),CZ173="No",ISNUMBER(OFFSET('Sanitation Data'!$F$5,0,10*ROW('Sanitation Data'!F167)))),CONCATENATE("[",ROUND(100-OFFSET('Sanitation Data'!$F$5,0,10*ROW('Sanitation Data'!F167)),0),"]"),IF(AND(ISNUMBER(OFFSET('Sanitation Data'!$F$5,0,10*ROW('Sanitation Data'!F167))),CZ173="",ISNUMBER(OFFSET('Sanitation Data'!$F$5,0,10*ROW('Sanitation Data'!F167)))),100-OFFSET('Sanitation Data'!$F$5,0,10*ROW('Sanitation Data'!F167)),NA())))</f>
        <v>#N/A</v>
      </c>
      <c r="AL173" s="253" t="e">
        <f ca="true">+IF(AND(ISNUMBER(OFFSET('Sanitation Data'!$F$7,0,10*ROW('Sanitation Data'!F167))),DA173="Yes"),OFFSET('Sanitation Data'!$F$7,0,10*ROW('Sanitation Data'!F167)),IF(AND(ISNUMBER(OFFSET('Sanitation Data'!$F$7,0,10*ROW('Sanitation Data'!F167))),DA173="No",ISNUMBER(OFFSET('Sanitation Data'!$F$7,0,10*ROW('Sanitation Data'!F167)))),CONCATENATE("[",ROUND(OFFSET('Sanitation Data'!$F$7,0,10*ROW('Sanitation Data'!F167)),0),"]"),IF(AND(ISNUMBER(OFFSET('Sanitation Data'!$F$7,0,10*ROW('Sanitation Data'!F167))),DA173="",ISNUMBER(OFFSET('Sanitation Data'!$F$7,0,10*ROW('Sanitation Data'!F167)))),OFFSET('Sanitation Data'!$F$7,0,10*ROW('Sanitation Data'!F167)),NA())))</f>
        <v>#N/A</v>
      </c>
      <c r="AM173" s="253" t="e">
        <f ca="true">+IF(AND(ISNUMBER(OFFSET('Sanitation Data'!$F$11,0,10*ROW('Sanitation Data'!F167))),DB173="Yes"),OFFSET('Sanitation Data'!$F$11,0,10*ROW('Sanitation Data'!F167)),IF(AND(ISNUMBER(OFFSET('Sanitation Data'!$F$11,0,10*ROW('Sanitation Data'!F167))),DB173="No",ISNUMBER(OFFSET('Sanitation Data'!$F$11,0,10*ROW('Sanitation Data'!F167)))),CONCATENATE("[",ROUND(OFFSET('Sanitation Data'!$F$11,0,10*ROW('Sanitation Data'!F167)),0),"]"),IF(AND(ISNUMBER(OFFSET('Sanitation Data'!$F$11,0,10*ROW('Sanitation Data'!F167))),DB173="",ISNUMBER(OFFSET('Sanitation Data'!$F$11,0,10*ROW('Sanitation Data'!F167)))),OFFSET('Sanitation Data'!$F$11,0,10*ROW('Sanitation Data'!F167)),NA())))</f>
        <v>#N/A</v>
      </c>
      <c r="AN173" s="253" t="e">
        <f ca="true">+IF(AND(ISNUMBER(OFFSET('Sanitation Data'!$F$12,0,10*ROW('Sanitation Data'!F167))),DC173="Yes"),OFFSET('Sanitation Data'!$F$12,0,10*ROW('Sanitation Data'!F167)),IF(AND(ISNUMBER(OFFSET('Sanitation Data'!$F$12,0,10*ROW('Sanitation Data'!F167))),DC173="No",ISNUMBER(OFFSET('Sanitation Data'!$F$12,0,10*ROW('Sanitation Data'!F167)))),CONCATENATE("[",ROUND(OFFSET('Sanitation Data'!$F$12,0,10*ROW('Sanitation Data'!F167)),0),"]"),IF(AND(ISNUMBER(OFFSET('Sanitation Data'!$F$12,0,10*ROW('Sanitation Data'!F167))),DC173="",ISNUMBER(OFFSET('Sanitation Data'!$F$12,0,10*ROW('Sanitation Data'!F167)))),OFFSET('Sanitation Data'!$F$12,0,10*ROW('Sanitation Data'!F167)),NA())))</f>
        <v>#N/A</v>
      </c>
      <c r="AO173" s="253" t="e">
        <f ca="true">+IF(AND(ISNUMBER(OFFSET('Sanitation Data'!$F$13,0,10*ROW('Sanitation Data'!F167))),DD173="Yes"),OFFSET('Sanitation Data'!$F$13,0,10*ROW('Sanitation Data'!F167)),IF(AND(ISNUMBER(OFFSET('Sanitation Data'!$F$13,0,10*ROW('Sanitation Data'!F167))),DD173="No",ISNUMBER(OFFSET('Sanitation Data'!$F$13,0,10*ROW('Sanitation Data'!F167)))),CONCATENATE("[",ROUND(OFFSET('Sanitation Data'!$F$13,0,10*ROW('Sanitation Data'!F167)),0),"]"),IF(AND(ISNUMBER(OFFSET('Sanitation Data'!$F$13,0,10*ROW('Sanitation Data'!F167))),DD173="",ISNUMBER(OFFSET('Sanitation Data'!$F$13,0,10*ROW('Sanitation Data'!F167)))),OFFSET('Sanitation Data'!$F$13,0,10*ROW('Sanitation Data'!F167)),NA())))</f>
        <v>#N/A</v>
      </c>
      <c r="AP173" s="253" t="e">
        <f ca="true">+IF(AND(ISNUMBER(OFFSET('Sanitation Data'!$G$5,0,10*ROW('Sanitation Data'!G167))),DE173="Yes"),100-OFFSET('Sanitation Data'!$G$5,0,10*ROW('Sanitation Data'!G167)),IF(AND(ISNUMBER(OFFSET('Sanitation Data'!$G$5,0,10*ROW('Sanitation Data'!G167))),DE173="No",ISNUMBER(OFFSET('Sanitation Data'!$G$5,0,10*ROW('Sanitation Data'!G167)))),CONCATENATE("[",ROUND(100-OFFSET('Sanitation Data'!$G$5,0,10*ROW('Sanitation Data'!G167)),0),"]"),IF(AND(ISNUMBER(OFFSET('Sanitation Data'!$G$5,0,10*ROW('Sanitation Data'!G167))),DE173="",ISNUMBER(OFFSET('Sanitation Data'!$G$5,0,10*ROW('Sanitation Data'!G167)))),100-OFFSET('Sanitation Data'!$G$5,0,10*ROW('Sanitation Data'!G167)),NA())))</f>
        <v>#N/A</v>
      </c>
      <c r="AQ173" s="253" t="e">
        <f ca="true">+IF(AND(ISNUMBER(OFFSET('Sanitation Data'!$G$7,0,10*ROW('Sanitation Data'!G167))),DF173="Yes"),OFFSET('Sanitation Data'!$G$7,0,10*ROW('Sanitation Data'!G167)),IF(AND(ISNUMBER(OFFSET('Sanitation Data'!$G$7,0,10*ROW('Sanitation Data'!G167))),DF173="No",ISNUMBER(OFFSET('Sanitation Data'!$G$7,0,10*ROW('Sanitation Data'!G167)))),CONCATENATE("[",ROUND(OFFSET('Sanitation Data'!$G$7,0,10*ROW('Sanitation Data'!G167)),0),"]"),IF(AND(ISNUMBER(OFFSET('Sanitation Data'!$G$7,0,10*ROW('Sanitation Data'!G167))),DF173="",ISNUMBER(OFFSET('Sanitation Data'!$G$7,0,10*ROW('Sanitation Data'!G167)))),OFFSET('Sanitation Data'!$G$7,0,10*ROW('Sanitation Data'!G167)),NA())))</f>
        <v>#N/A</v>
      </c>
      <c r="AR173" s="253" t="e">
        <f ca="true">+IF(AND(ISNUMBER(OFFSET('Sanitation Data'!$G$11,0,10*ROW('Sanitation Data'!G167))),DG173="Yes"),OFFSET('Sanitation Data'!$G$11,0,10*ROW('Sanitation Data'!G167)),IF(AND(ISNUMBER(OFFSET('Sanitation Data'!$G$11,0,10*ROW('Sanitation Data'!G167))),DG173="No",ISNUMBER(OFFSET('Sanitation Data'!$G$11,0,10*ROW('Sanitation Data'!G167)))),CONCATENATE("[",ROUND(OFFSET('Sanitation Data'!$G$11,0,10*ROW('Sanitation Data'!G167)),0),"]"),IF(AND(ISNUMBER(OFFSET('Sanitation Data'!$G$11,0,10*ROW('Sanitation Data'!G167))),DG173="",ISNUMBER(OFFSET('Sanitation Data'!$G$11,0,10*ROW('Sanitation Data'!G167)))),OFFSET('Sanitation Data'!$G$11,0,10*ROW('Sanitation Data'!G167)),NA())))</f>
        <v>#N/A</v>
      </c>
      <c r="AS173" s="253" t="e">
        <f ca="true">+IF(AND(ISNUMBER(OFFSET('Sanitation Data'!$G$12,0,10*ROW('Sanitation Data'!G167))),DH173="Yes"),OFFSET('Sanitation Data'!$G$12,0,10*ROW('Sanitation Data'!G167)),IF(AND(ISNUMBER(OFFSET('Sanitation Data'!$G$12,0,10*ROW('Sanitation Data'!G167))),DH173="No",ISNUMBER(OFFSET('Sanitation Data'!$G$12,0,10*ROW('Sanitation Data'!G167)))),CONCATENATE("[",ROUND(OFFSET('Sanitation Data'!$G$12,0,10*ROW('Sanitation Data'!G167)),0),"]"),IF(AND(ISNUMBER(OFFSET('Sanitation Data'!$G$12,0,10*ROW('Sanitation Data'!G167))),DH173="",ISNUMBER(OFFSET('Sanitation Data'!$G$12,0,10*ROW('Sanitation Data'!G167)))),OFFSET('Sanitation Data'!$G$12,0,10*ROW('Sanitation Data'!G167)),NA())))</f>
        <v>#N/A</v>
      </c>
      <c r="AT173" s="253" t="e">
        <f ca="true">+IF(AND(ISNUMBER(OFFSET('Sanitation Data'!$G$13,0,10*ROW('Sanitation Data'!G167))),DI173="Yes"),OFFSET('Sanitation Data'!$G$13,0,10*ROW('Sanitation Data'!G167)),IF(AND(ISNUMBER(OFFSET('Sanitation Data'!$G$13,0,10*ROW('Sanitation Data'!G167))),DI173="No",ISNUMBER(OFFSET('Sanitation Data'!$G$13,0,10*ROW('Sanitation Data'!G167)))),CONCATENATE("[",ROUND(OFFSET('Sanitation Data'!$G$13,0,10*ROW('Sanitation Data'!G167)),0),"]"),IF(AND(ISNUMBER(OFFSET('Sanitation Data'!$G$13,0,10*ROW('Sanitation Data'!G167))),DI173="",ISNUMBER(OFFSET('Sanitation Data'!$G$13,0,10*ROW('Sanitation Data'!G167)))),OFFSET('Sanitation Data'!$G$13,0,10*ROW('Sanitation Data'!G167)),NA())))</f>
        <v>#N/A</v>
      </c>
      <c r="AU173" s="253" t="e">
        <f ca="true">+IF(AND(ISNUMBER(OFFSET('Sanitation Data'!$H$5,0,10*ROW('Sanitation Data'!H167))),DJ173="Yes"),100-OFFSET('Sanitation Data'!$H$5,0,10*ROW('Sanitation Data'!H167)),IF(AND(ISNUMBER(OFFSET('Sanitation Data'!$H$5,0,10*ROW('Sanitation Data'!H167))),DJ173="No",ISNUMBER(OFFSET('Sanitation Data'!$H$5,0,10*ROW('Sanitation Data'!H167)))),CONCATENATE("[",ROUND(100-OFFSET('Sanitation Data'!$H$5,0,10*ROW('Sanitation Data'!H167)),0),"]"),IF(AND(ISNUMBER(OFFSET('Sanitation Data'!$H$5,0,10*ROW('Sanitation Data'!H167))),DJ173="",ISNUMBER(OFFSET('Sanitation Data'!$H$5,0,10*ROW('Sanitation Data'!H167)))),100-OFFSET('Sanitation Data'!$H$5,0,10*ROW('Sanitation Data'!H167)),NA())))</f>
        <v>#N/A</v>
      </c>
      <c r="AV173" s="253" t="e">
        <f ca="true">+IF(AND(ISNUMBER(OFFSET('Sanitation Data'!$H$7,0,10*ROW('Sanitation Data'!H167))),DK173="Yes"),OFFSET('Sanitation Data'!$H$7,0,10*ROW('Sanitation Data'!H167)),IF(AND(ISNUMBER(OFFSET('Sanitation Data'!$H$7,0,10*ROW('Sanitation Data'!H167))),DK173="No",ISNUMBER(OFFSET('Sanitation Data'!$H$7,0,10*ROW('Sanitation Data'!H167)))),CONCATENATE("[",ROUND(OFFSET('Sanitation Data'!$H$7,0,10*ROW('Sanitation Data'!H167)),0),"]"),IF(AND(ISNUMBER(OFFSET('Sanitation Data'!$H$7,0,10*ROW('Sanitation Data'!H167))),DK173="",ISNUMBER(OFFSET('Sanitation Data'!$H$7,0,10*ROW('Sanitation Data'!H167)))),OFFSET('Sanitation Data'!$H$7,0,10*ROW('Sanitation Data'!H167)),NA())))</f>
        <v>#N/A</v>
      </c>
      <c r="AW173" s="253" t="e">
        <f ca="true">+IF(AND(ISNUMBER(OFFSET('Sanitation Data'!$H$11,0,10*ROW('Sanitation Data'!H167))),DL173="Yes"),OFFSET('Sanitation Data'!$H$11,0,10*ROW('Sanitation Data'!H167)),IF(AND(ISNUMBER(OFFSET('Sanitation Data'!$H$11,0,10*ROW('Sanitation Data'!H167))),DL173="No",ISNUMBER(OFFSET('Sanitation Data'!$H$11,0,10*ROW('Sanitation Data'!H167)))),CONCATENATE("[",ROUND(OFFSET('Sanitation Data'!$H$11,0,10*ROW('Sanitation Data'!H167)),0),"]"),IF(AND(ISNUMBER(OFFSET('Sanitation Data'!$H$11,0,10*ROW('Sanitation Data'!H167))),DL173="",ISNUMBER(OFFSET('Sanitation Data'!$H$11,0,10*ROW('Sanitation Data'!H167)))),OFFSET('Sanitation Data'!$H$11,0,10*ROW('Sanitation Data'!H167)),NA())))</f>
        <v>#N/A</v>
      </c>
      <c r="AX173" s="253" t="e">
        <f ca="true">+IF(AND(ISNUMBER(OFFSET('Sanitation Data'!$H$12,0,10*ROW('Sanitation Data'!H167))),DM173="Yes"),OFFSET('Sanitation Data'!$H$12,0,10*ROW('Sanitation Data'!H167)),IF(AND(ISNUMBER(OFFSET('Sanitation Data'!$H$12,0,10*ROW('Sanitation Data'!H167))),DM173="No",ISNUMBER(OFFSET('Sanitation Data'!$H$12,0,10*ROW('Sanitation Data'!H167)))),CONCATENATE("[",ROUND(OFFSET('Sanitation Data'!$H$12,0,10*ROW('Sanitation Data'!H167)),0),"]"),IF(AND(ISNUMBER(OFFSET('Sanitation Data'!$H$12,0,10*ROW('Sanitation Data'!H167))),DM173="",ISNUMBER(OFFSET('Sanitation Data'!$H$12,0,10*ROW('Sanitation Data'!H167)))),OFFSET('Sanitation Data'!$H$12,0,10*ROW('Sanitation Data'!H167)),NA())))</f>
        <v>#N/A</v>
      </c>
      <c r="AY173" s="253" t="e">
        <f ca="true">+IF(AND(ISNUMBER(OFFSET('Sanitation Data'!$H$13,0,10*ROW('Sanitation Data'!H167))),DN173="Yes"),OFFSET('Sanitation Data'!$H$13,0,10*ROW('Sanitation Data'!H167)),IF(AND(ISNUMBER(OFFSET('Sanitation Data'!$H$13,0,10*ROW('Sanitation Data'!H167))),DN173="No",ISNUMBER(OFFSET('Sanitation Data'!$H$13,0,10*ROW('Sanitation Data'!H167)))),CONCATENATE("[",ROUND(OFFSET('Sanitation Data'!$H$13,0,10*ROW('Sanitation Data'!H167)),0),"]"),IF(AND(ISNUMBER(OFFSET('Sanitation Data'!$H$13,0,10*ROW('Sanitation Data'!H167))),DN173="",ISNUMBER(OFFSET('Sanitation Data'!$H$13,0,10*ROW('Sanitation Data'!H167)))),OFFSET('Sanitation Data'!$H$13,0,10*ROW('Sanitation Data'!H167)),NA())))</f>
        <v>#N/A</v>
      </c>
      <c r="AZ173" s="254" t="e">
        <f ca="true">+IF(AND(ISNUMBER(OFFSET('Hygiene Data'!$C$6,0,10*ROW('Hygiene Data'!C167))),DO173="Yes"),OFFSET('Hygiene Data'!$C$6,0,10*ROW('Hygiene Data'!C167)),IF(AND(ISNUMBER(OFFSET('Hygiene Data'!$C$6,0,10*ROW('Hygiene Data'!C167))),DO173="No",ISNUMBER(OFFSET('Hygiene Data'!$C$6,0,10*ROW('Hygiene Data'!C167)))),CONCATENATE("[",ROUND(OFFSET('Hygiene Data'!$C$6,0,10*ROW('Hygiene Data'!C167)),0),"]"),IF(AND(ISNUMBER(OFFSET('Hygiene Data'!$C$6,0,10*ROW('Hygiene Data'!C167))),DO173="",ISNUMBER(OFFSET('Hygiene Data'!$C$6,0,10*ROW('Hygiene Data'!C167)))),OFFSET('Hygiene Data'!$C$6,0,10*ROW('Hygiene Data'!C167)),NA())))</f>
        <v>#N/A</v>
      </c>
      <c r="BA173" s="254" t="e">
        <f ca="true">+IF(AND(ISNUMBER(OFFSET('Hygiene Data'!$C$8,0,10*ROW('Hygiene Data'!C167))),DP173="Yes"),OFFSET('Hygiene Data'!$C$8,0,10*ROW('Hygiene Data'!C167)),IF(AND(ISNUMBER(OFFSET('Hygiene Data'!$C$8,0,10*ROW('Hygiene Data'!C167))),DP173="No",ISNUMBER(OFFSET('Hygiene Data'!$C$8,0,10*ROW('Hygiene Data'!C167)))),CONCATENATE("[",ROUND(OFFSET('Hygiene Data'!$C$8,0,10*ROW('Hygiene Data'!C167)),0),"]"),IF(AND(ISNUMBER(OFFSET('Hygiene Data'!$C$8,0,10*ROW('Hygiene Data'!C167))),DP173="",ISNUMBER(OFFSET('Hygiene Data'!$C$8,0,10*ROW('Hygiene Data'!C167)))),OFFSET('Hygiene Data'!$C$8,0,10*ROW('Hygiene Data'!C167)),NA())))</f>
        <v>#N/A</v>
      </c>
      <c r="BB173" s="254" t="e">
        <f ca="true">+IF(AND(ISNUMBER(OFFSET('Hygiene Data'!$C$10,0,10*ROW('Hygiene Data'!C167))),DQ173="Yes"),OFFSET('Hygiene Data'!$C$10,0,10*ROW('Hygiene Data'!C167)),IF(AND(ISNUMBER(OFFSET('Hygiene Data'!$C$10,0,10*ROW('Hygiene Data'!C167))),DQ173="No",ISNUMBER(OFFSET('Hygiene Data'!$C$10,0,10*ROW('Hygiene Data'!C167)))),CONCATENATE("[",ROUND(OFFSET('Hygiene Data'!$C$10,0,10*ROW('Hygiene Data'!C167)),0),"]"),IF(AND(ISNUMBER(OFFSET('Hygiene Data'!$C$10,0,10*ROW('Hygiene Data'!C167))),DQ173="",ISNUMBER(OFFSET('Hygiene Data'!$C$10,0,10*ROW('Hygiene Data'!C167)))),OFFSET('Hygiene Data'!$C$10,0,10*ROW('Hygiene Data'!C167)),NA())))</f>
        <v>#N/A</v>
      </c>
      <c r="BC173" s="254" t="e">
        <f ca="true">+IF(AND(ISNUMBER(OFFSET('Hygiene Data'!$D$6,0,10*ROW('Hygiene Data'!D167))),DR173="Yes"),OFFSET('Hygiene Data'!$D$6,0,10*ROW('Hygiene Data'!D167)),IF(AND(ISNUMBER(OFFSET('Hygiene Data'!$D$6,0,10*ROW('Hygiene Data'!D167))),DR173="No",ISNUMBER(OFFSET('Hygiene Data'!$D$6,0,10*ROW('Hygiene Data'!D167)))),CONCATENATE("[",ROUND(OFFSET('Hygiene Data'!$D$6,0,10*ROW('Hygiene Data'!D167)),0),"]"),IF(AND(ISNUMBER(OFFSET('Hygiene Data'!$D$6,0,10*ROW('Hygiene Data'!D167))),DR173="",ISNUMBER(OFFSET('Hygiene Data'!$D$6,0,10*ROW('Hygiene Data'!D167)))),OFFSET('Hygiene Data'!$D$6,0,10*ROW('Hygiene Data'!D167)),NA())))</f>
        <v>#N/A</v>
      </c>
      <c r="BD173" s="254" t="e">
        <f ca="true">+IF(AND(ISNUMBER(OFFSET('Hygiene Data'!$D$8,0,10*ROW('Hygiene Data'!D167))),DS173="Yes"),OFFSET('Hygiene Data'!$D$8,0,10*ROW('Hygiene Data'!D167)),IF(AND(ISNUMBER(OFFSET('Hygiene Data'!$D$8,0,10*ROW('Hygiene Data'!D167))),DS173="No",ISNUMBER(OFFSET('Hygiene Data'!$D$8,0,10*ROW('Hygiene Data'!D167)))),CONCATENATE("[",ROUND(OFFSET('Hygiene Data'!$D$8,0,10*ROW('Hygiene Data'!D167)),0),"]"),IF(AND(ISNUMBER(OFFSET('Hygiene Data'!$D$8,0,10*ROW('Hygiene Data'!D167))),DS173="",ISNUMBER(OFFSET('Hygiene Data'!$D$8,0,10*ROW('Hygiene Data'!D167)))),OFFSET('Hygiene Data'!$D$8,0,10*ROW('Hygiene Data'!D167)),NA())))</f>
        <v>#N/A</v>
      </c>
      <c r="BE173" s="254" t="e">
        <f ca="true">+IF(AND(ISNUMBER(OFFSET('Hygiene Data'!$D$10,0,10*ROW('Hygiene Data'!D167))),DT173="Yes"),OFFSET('Hygiene Data'!$D$10,0,10*ROW('Hygiene Data'!D167)),IF(AND(ISNUMBER(OFFSET('Hygiene Data'!$D$10,0,10*ROW('Hygiene Data'!D167))),DT173="No",ISNUMBER(OFFSET('Hygiene Data'!$D$10,0,10*ROW('Hygiene Data'!D167)))),CONCATENATE("[",ROUND(OFFSET('Hygiene Data'!$D$10,0,10*ROW('Hygiene Data'!D167)),0),"]"),IF(AND(ISNUMBER(OFFSET('Hygiene Data'!$D$10,0,10*ROW('Hygiene Data'!D167))),DT173="",ISNUMBER(OFFSET('Hygiene Data'!$D$10,0,10*ROW('Hygiene Data'!D167)))),OFFSET('Hygiene Data'!$D$10,0,10*ROW('Hygiene Data'!D167)),NA())))</f>
        <v>#N/A</v>
      </c>
      <c r="BF173" s="254" t="e">
        <f ca="true">+IF(AND(ISNUMBER(OFFSET('Hygiene Data'!$E$6,0,10*ROW('Hygiene Data'!E167))),DU173="Yes"),OFFSET('Hygiene Data'!$E$6,0,10*ROW('Hygiene Data'!E167)),IF(AND(ISNUMBER(OFFSET('Hygiene Data'!$E$6,0,10*ROW('Hygiene Data'!E167))),DU173="No",ISNUMBER(OFFSET('Hygiene Data'!$E$6,0,10*ROW('Hygiene Data'!E167)))),CONCATENATE("[",ROUND(OFFSET('Hygiene Data'!$E$6,0,10*ROW('Hygiene Data'!E167)),0),"]"),IF(AND(ISNUMBER(OFFSET('Hygiene Data'!$E$6,0,10*ROW('Hygiene Data'!E167))),DU173="",ISNUMBER(OFFSET('Hygiene Data'!$E$6,0,10*ROW('Hygiene Data'!E167)))),OFFSET('Hygiene Data'!$E$6,0,10*ROW('Hygiene Data'!E167)),NA())))</f>
        <v>#N/A</v>
      </c>
      <c r="BG173" s="254" t="e">
        <f ca="true">+IF(AND(ISNUMBER(OFFSET('Hygiene Data'!$E$8,0,10*ROW('Hygiene Data'!E167))),DV173="Yes"),OFFSET('Hygiene Data'!$E$8,0,10*ROW('Hygiene Data'!E167)),IF(AND(ISNUMBER(OFFSET('Hygiene Data'!$E$8,0,10*ROW('Hygiene Data'!E167))),DV173="No",ISNUMBER(OFFSET('Hygiene Data'!$E$8,0,10*ROW('Hygiene Data'!E167)))),CONCATENATE("[",ROUND(OFFSET('Hygiene Data'!$E$8,0,10*ROW('Hygiene Data'!E167)),0),"]"),IF(AND(ISNUMBER(OFFSET('Hygiene Data'!$E$8,0,10*ROW('Hygiene Data'!E167))),DV173="",ISNUMBER(OFFSET('Hygiene Data'!$E$8,0,10*ROW('Hygiene Data'!E167)))),OFFSET('Hygiene Data'!$E$8,0,10*ROW('Hygiene Data'!E167)),NA())))</f>
        <v>#N/A</v>
      </c>
      <c r="BH173" s="254" t="e">
        <f ca="true">+IF(AND(ISNUMBER(OFFSET('Hygiene Data'!$E$10,0,10*ROW('Hygiene Data'!E167))),DW173="Yes"),OFFSET('Hygiene Data'!$E$10,0,10*ROW('Hygiene Data'!E167)),IF(AND(ISNUMBER(OFFSET('Hygiene Data'!$E$10,0,10*ROW('Hygiene Data'!E167))),DW173="No",ISNUMBER(OFFSET('Hygiene Data'!$E$10,0,10*ROW('Hygiene Data'!E167)))),CONCATENATE("[",ROUND(OFFSET('Hygiene Data'!$E$10,0,10*ROW('Hygiene Data'!E167)),0),"]"),IF(AND(ISNUMBER(OFFSET('Hygiene Data'!$E$10,0,10*ROW('Hygiene Data'!E167))),DW173="",ISNUMBER(OFFSET('Hygiene Data'!$E$10,0,10*ROW('Hygiene Data'!E167)))),OFFSET('Hygiene Data'!$E$10,0,10*ROW('Hygiene Data'!E167)),NA())))</f>
        <v>#N/A</v>
      </c>
      <c r="BI173" s="254" t="e">
        <f ca="true">+IF(AND(ISNUMBER(OFFSET('Hygiene Data'!$F$6,0,10*ROW('Hygiene Data'!F167))),DX173="Yes"),OFFSET('Hygiene Data'!$F$6,0,10*ROW('Hygiene Data'!F167)),IF(AND(ISNUMBER(OFFSET('Hygiene Data'!$F$6,0,10*ROW('Hygiene Data'!F167))),DX173="No",ISNUMBER(OFFSET('Hygiene Data'!$F$6,0,10*ROW('Hygiene Data'!F167)))),CONCATENATE("[",ROUND(OFFSET('Hygiene Data'!$F$6,0,10*ROW('Hygiene Data'!F167)),0),"]"),IF(AND(ISNUMBER(OFFSET('Hygiene Data'!$F$6,0,10*ROW('Hygiene Data'!F167))),DX173="",ISNUMBER(OFFSET('Hygiene Data'!$F$6,0,10*ROW('Hygiene Data'!F167)))),OFFSET('Hygiene Data'!$F$6,0,10*ROW('Hygiene Data'!F167)),NA())))</f>
        <v>#N/A</v>
      </c>
      <c r="BJ173" s="254" t="e">
        <f ca="true">+IF(AND(ISNUMBER(OFFSET('Hygiene Data'!$F$8,0,10*ROW('Hygiene Data'!F167))),DY173="Yes"),OFFSET('Hygiene Data'!$F$8,0,10*ROW('Hygiene Data'!F167)),IF(AND(ISNUMBER(OFFSET('Hygiene Data'!$F$8,0,10*ROW('Hygiene Data'!F167))),DY173="No",ISNUMBER(OFFSET('Hygiene Data'!$F$8,0,10*ROW('Hygiene Data'!F167)))),CONCATENATE("[",ROUND(OFFSET('Hygiene Data'!$F$8,0,10*ROW('Hygiene Data'!F167)),0),"]"),IF(AND(ISNUMBER(OFFSET('Hygiene Data'!$F$8,0,10*ROW('Hygiene Data'!F167))),DY173="",ISNUMBER(OFFSET('Hygiene Data'!$F$8,0,10*ROW('Hygiene Data'!F167)))),OFFSET('Hygiene Data'!$F$8,0,10*ROW('Hygiene Data'!F167)),NA())))</f>
        <v>#N/A</v>
      </c>
      <c r="BK173" s="254" t="e">
        <f ca="true">+IF(AND(ISNUMBER(OFFSET('Hygiene Data'!$F$10,0,10*ROW('Hygiene Data'!F167))),DZ173="Yes"),OFFSET('Hygiene Data'!$F$10,0,10*ROW('Hygiene Data'!F167)),IF(AND(ISNUMBER(OFFSET('Hygiene Data'!$F$10,0,10*ROW('Hygiene Data'!F167))),DZ173="No",ISNUMBER(OFFSET('Hygiene Data'!$F$10,0,10*ROW('Hygiene Data'!F167)))),CONCATENATE("[",ROUND(OFFSET('Hygiene Data'!$F$10,0,10*ROW('Hygiene Data'!F167)),0),"]"),IF(AND(ISNUMBER(OFFSET('Hygiene Data'!$F$10,0,10*ROW('Hygiene Data'!F167))),DZ173="",ISNUMBER(OFFSET('Hygiene Data'!$F$10,0,10*ROW('Hygiene Data'!F167)))),OFFSET('Hygiene Data'!$F$10,0,10*ROW('Hygiene Data'!F167)),NA())))</f>
        <v>#N/A</v>
      </c>
      <c r="BL173" s="254" t="e">
        <f ca="true">+IF(AND(ISNUMBER(OFFSET('Hygiene Data'!$G$6,0,10*ROW('Hygiene Data'!G167))),EA173="Yes"),OFFSET('Hygiene Data'!$G$6,0,10*ROW('Hygiene Data'!G167)),IF(AND(ISNUMBER(OFFSET('Hygiene Data'!$G$6,0,10*ROW('Hygiene Data'!G167))),EA173="No",ISNUMBER(OFFSET('Hygiene Data'!$G$6,0,10*ROW('Hygiene Data'!G167)))),CONCATENATE("[",ROUND(OFFSET('Hygiene Data'!$G$6,0,10*ROW('Hygiene Data'!G167)),0),"]"),IF(AND(ISNUMBER(OFFSET('Hygiene Data'!$G$6,0,10*ROW('Hygiene Data'!G167))),EA173="",ISNUMBER(OFFSET('Hygiene Data'!$G$6,0,10*ROW('Hygiene Data'!G167)))),OFFSET('Hygiene Data'!$G$6,0,10*ROW('Hygiene Data'!G167)),NA())))</f>
        <v>#N/A</v>
      </c>
      <c r="BM173" s="254" t="e">
        <f ca="true">+IF(AND(ISNUMBER(OFFSET('Hygiene Data'!$G$8,0,10*ROW('Hygiene Data'!G167))),EB173="Yes"),OFFSET('Hygiene Data'!$G$8,0,10*ROW('Hygiene Data'!G167)),IF(AND(ISNUMBER(OFFSET('Hygiene Data'!$G$8,0,10*ROW('Hygiene Data'!G167))),EB173="No",ISNUMBER(OFFSET('Hygiene Data'!$G$8,0,10*ROW('Hygiene Data'!G167)))),CONCATENATE("[",ROUND(OFFSET('Hygiene Data'!$G$8,0,10*ROW('Hygiene Data'!G167)),0),"]"),IF(AND(ISNUMBER(OFFSET('Hygiene Data'!$G$8,0,10*ROW('Hygiene Data'!G167))),EB173="",ISNUMBER(OFFSET('Hygiene Data'!$G$8,0,10*ROW('Hygiene Data'!G167)))),OFFSET('Hygiene Data'!$G$8,0,10*ROW('Hygiene Data'!G167)),NA())))</f>
        <v>#N/A</v>
      </c>
      <c r="BN173" s="254" t="e">
        <f ca="true">+IF(AND(ISNUMBER(OFFSET('Hygiene Data'!$G$10,0,10*ROW('Hygiene Data'!G167))),EC173="Yes"),OFFSET('Hygiene Data'!$G$10,0,10*ROW('Hygiene Data'!G167)),IF(AND(ISNUMBER(OFFSET('Hygiene Data'!$G$10,0,10*ROW('Hygiene Data'!G167))),EC173="No",ISNUMBER(OFFSET('Hygiene Data'!$G$10,0,10*ROW('Hygiene Data'!G167)))),CONCATENATE("[",ROUND(OFFSET('Hygiene Data'!$G$10,0,10*ROW('Hygiene Data'!G167)),0),"]"),IF(AND(ISNUMBER(OFFSET('Hygiene Data'!$G$10,0,10*ROW('Hygiene Data'!G167))),EC173="",ISNUMBER(OFFSET('Hygiene Data'!$G$10,0,10*ROW('Hygiene Data'!G167)))),OFFSET('Hygiene Data'!$G$10,0,10*ROW('Hygiene Data'!G167)),NA())))</f>
        <v>#N/A</v>
      </c>
      <c r="BO173" s="254" t="e">
        <f ca="true">+IF(AND(ISNUMBER(OFFSET('Hygiene Data'!$H$6,0,10*ROW('Hygiene Data'!H167))),ED173="Yes"),OFFSET('Hygiene Data'!$H$6,0,10*ROW('Hygiene Data'!H167)),IF(AND(ISNUMBER(OFFSET('Hygiene Data'!$H$6,0,10*ROW('Hygiene Data'!H167))),ED173="No",ISNUMBER(OFFSET('Hygiene Data'!$H$6,0,10*ROW('Hygiene Data'!H167)))),CONCATENATE("[",ROUND(OFFSET('Hygiene Data'!$H$6,0,10*ROW('Hygiene Data'!H167)),0),"]"),IF(AND(ISNUMBER(OFFSET('Hygiene Data'!$H$6,0,10*ROW('Hygiene Data'!H167))),ED173="",ISNUMBER(OFFSET('Hygiene Data'!$H$6,0,10*ROW('Hygiene Data'!H167)))),OFFSET('Hygiene Data'!$H$6,0,10*ROW('Hygiene Data'!H167)),NA())))</f>
        <v>#N/A</v>
      </c>
      <c r="BP173" s="254" t="e">
        <f ca="true">+IF(AND(ISNUMBER(OFFSET('Hygiene Data'!$H$8,0,10*ROW('Hygiene Data'!H167))),EE173="Yes"),OFFSET('Hygiene Data'!$H$8,0,10*ROW('Hygiene Data'!H167)),IF(AND(ISNUMBER(OFFSET('Hygiene Data'!$H$8,0,10*ROW('Hygiene Data'!H167))),EE173="No",ISNUMBER(OFFSET('Hygiene Data'!$H$8,0,10*ROW('Hygiene Data'!H167)))),CONCATENATE("[",ROUND(OFFSET('Hygiene Data'!$H$8,0,10*ROW('Hygiene Data'!H167)),0),"]"),IF(AND(ISNUMBER(OFFSET('Hygiene Data'!$H$8,0,10*ROW('Hygiene Data'!H167))),EE173="",ISNUMBER(OFFSET('Hygiene Data'!$H$8,0,10*ROW('Hygiene Data'!H167)))),OFFSET('Hygiene Data'!$H$8,0,10*ROW('Hygiene Data'!H167)),NA())))</f>
        <v>#N/A</v>
      </c>
      <c r="BQ173" s="254" t="e">
        <f ca="true">+IF(AND(ISNUMBER(OFFSET('Hygiene Data'!$H$10,0,10*ROW('Hygiene Data'!H167))),EF173="Yes"),OFFSET('Hygiene Data'!$H$10,0,10*ROW('Hygiene Data'!H167)),IF(AND(ISNUMBER(OFFSET('Hygiene Data'!$H$10,0,10*ROW('Hygiene Data'!H167))),EF173="No",ISNUMBER(OFFSET('Hygiene Data'!$H$10,0,10*ROW('Hygiene Data'!H167)))),CONCATENATE("[",ROUND(OFFSET('Hygiene Data'!$H$10,0,10*ROW('Hygiene Data'!H167)),0),"]"),IF(AND(ISNUMBER(OFFSET('Hygiene Data'!$H$10,0,10*ROW('Hygiene Data'!H167))),EF173="",ISNUMBER(OFFSET('Hygiene Data'!$H$10,0,10*ROW('Hygiene Data'!H167)))),OFFSET('Hygiene Data'!$H$10,0,10*ROW('Hygiene Data'!H167)),NA())))</f>
        <v>#N/A</v>
      </c>
      <c r="BS173" s="36" t="str">
        <f ca="true">+IF(OFFSET('Water Data'!$C$28,0,10*ROW('Water Data'!C167))="","",OFFSET('Water Data'!$C$28,0,10*ROW('Water Data'!C167)))</f>
        <v/>
      </c>
      <c r="BT173" s="36" t="str">
        <f ca="true">+IF(OFFSET('Water Data'!$C$29,0,10*ROW('Water Data'!C167))="","",OFFSET('Water Data'!$C$29,0,10*ROW('Water Data'!C167)))</f>
        <v/>
      </c>
      <c r="BU173" s="36" t="str">
        <f ca="true">+IF(OFFSET('Water Data'!$C$30,0,10*ROW('Water Data'!C167))="","",OFFSET('Water Data'!$C$30,0,10*ROW('Water Data'!C167)))</f>
        <v/>
      </c>
      <c r="BV173" s="36" t="str">
        <f ca="true">+IF(OFFSET('Water Data'!$D$28,0,10*ROW('Water Data'!D167))="","",OFFSET('Water Data'!$D$28,0,10*ROW('Water Data'!D167)))</f>
        <v/>
      </c>
      <c r="BW173" s="36" t="str">
        <f ca="true">+IF(OFFSET('Water Data'!$D$29,0,10*ROW('Water Data'!D167))="","",OFFSET('Water Data'!$D$29,0,10*ROW('Water Data'!D167)))</f>
        <v/>
      </c>
      <c r="BX173" s="36" t="str">
        <f ca="true">+IF(OFFSET('Water Data'!$D$30,0,10*ROW('Water Data'!D167))="","",OFFSET('Water Data'!$D$30,0,10*ROW('Water Data'!D167)))</f>
        <v/>
      </c>
      <c r="BY173" s="36" t="str">
        <f ca="true">+IF(OFFSET('Water Data'!$E$28,0,10*ROW('Water Data'!E167))="","",OFFSET('Water Data'!$E$28,0,10*ROW('Water Data'!E167)))</f>
        <v/>
      </c>
      <c r="BZ173" s="36" t="str">
        <f ca="true">+IF(OFFSET('Water Data'!$E$29,0,10*ROW('Water Data'!E167))="","",OFFSET('Water Data'!$E$29,0,10*ROW('Water Data'!E167)))</f>
        <v/>
      </c>
      <c r="CA173" s="36" t="str">
        <f ca="true">+IF(OFFSET('Water Data'!$E$30,0,10*ROW('Water Data'!E167))="","",OFFSET('Water Data'!$E$30,0,10*ROW('Water Data'!E167)))</f>
        <v/>
      </c>
      <c r="CB173" s="36" t="str">
        <f ca="true">+IF(OFFSET('Water Data'!$F$28,0,10*ROW('Water Data'!F167))="","",OFFSET('Water Data'!$F$28,0,10*ROW('Water Data'!F167)))</f>
        <v/>
      </c>
      <c r="CC173" s="36" t="str">
        <f ca="true">+IF(OFFSET('Water Data'!$F$29,0,10*ROW('Water Data'!F167))="","",OFFSET('Water Data'!$F$29,0,10*ROW('Water Data'!F167)))</f>
        <v/>
      </c>
      <c r="CD173" s="36" t="str">
        <f ca="true">+IF(OFFSET('Water Data'!$F$30,0,10*ROW('Water Data'!F167))="","",OFFSET('Water Data'!$F$30,0,10*ROW('Water Data'!F167)))</f>
        <v/>
      </c>
      <c r="CE173" s="36" t="str">
        <f ca="true">+IF(OFFSET('Water Data'!$G$28,0,10*ROW('Water Data'!G167))="","",OFFSET('Water Data'!$G$28,0,10*ROW('Water Data'!G167)))</f>
        <v/>
      </c>
      <c r="CF173" s="36" t="str">
        <f ca="true">+IF(OFFSET('Water Data'!$G$29,0,10*ROW('Water Data'!G167))="","",OFFSET('Water Data'!$G$29,0,10*ROW('Water Data'!G167)))</f>
        <v/>
      </c>
      <c r="CG173" s="36" t="str">
        <f ca="true">+IF(OFFSET('Water Data'!$G$30,0,10*ROW('Water Data'!G167))="","",OFFSET('Water Data'!$G$30,0,10*ROW('Water Data'!G167)))</f>
        <v/>
      </c>
      <c r="CH173" s="36" t="str">
        <f ca="true">+IF(OFFSET('Water Data'!$H$28,0,10*ROW('Water Data'!H167))="","",OFFSET('Water Data'!$H$28,0,10*ROW('Water Data'!H167)))</f>
        <v/>
      </c>
      <c r="CI173" s="36" t="str">
        <f ca="true">+IF(OFFSET('Water Data'!$H$29,0,10*ROW('Water Data'!H167))="","",OFFSET('Water Data'!$H$29,0,10*ROW('Water Data'!H167)))</f>
        <v/>
      </c>
      <c r="CJ173" s="36" t="str">
        <f ca="true">+IF(OFFSET('Water Data'!$H$30,0,10*ROW('Water Data'!H167))="","",OFFSET('Water Data'!$H$30,0,10*ROW('Water Data'!H167)))</f>
        <v/>
      </c>
      <c r="CK173" s="36" t="str">
        <f ca="true">+IF(OFFSET('Sanitation Data'!$C$29,0,10*ROW('Sanitation Data'!C167))="","",OFFSET('Sanitation Data'!$C$29,0,10*ROW('Sanitation Data'!C167)))</f>
        <v/>
      </c>
      <c r="CL173" s="36" t="str">
        <f ca="true">+IF(OFFSET('Sanitation Data'!$C$30,0,10*ROW('Sanitation Data'!C167))="","",OFFSET('Sanitation Data'!$C$30,0,10*ROW('Sanitation Data'!C167)))</f>
        <v/>
      </c>
      <c r="CM173" s="36" t="str">
        <f ca="true">+IF(OFFSET('Sanitation Data'!$C$31,0,10*ROW('Sanitation Data'!C167))="","",OFFSET('Sanitation Data'!$C$31,0,10*ROW('Sanitation Data'!C167)))</f>
        <v/>
      </c>
      <c r="CN173" s="36" t="str">
        <f ca="true">+IF(OFFSET('Sanitation Data'!$C$32,0,10*ROW('Sanitation Data'!C167))="","",OFFSET('Sanitation Data'!$C$32,0,10*ROW('Sanitation Data'!C167)))</f>
        <v/>
      </c>
      <c r="CO173" s="36" t="str">
        <f ca="true">+IF(OFFSET('Sanitation Data'!$C$33,0,10*ROW('Sanitation Data'!C167))="","",OFFSET('Sanitation Data'!$C$33,0,10*ROW('Sanitation Data'!C167)))</f>
        <v/>
      </c>
      <c r="CP173" s="36" t="str">
        <f ca="true">+IF(OFFSET('Sanitation Data'!$D$29,0,10*ROW('Sanitation Data'!D167))="","",OFFSET('Sanitation Data'!$D$29,0,10*ROW('Sanitation Data'!D167)))</f>
        <v/>
      </c>
      <c r="CQ173" s="36" t="str">
        <f ca="true">+IF(OFFSET('Sanitation Data'!$D$30,0,10*ROW('Sanitation Data'!D167))="","",OFFSET('Sanitation Data'!$D$30,0,10*ROW('Sanitation Data'!D167)))</f>
        <v/>
      </c>
      <c r="CR173" s="36" t="str">
        <f ca="true">+IF(OFFSET('Sanitation Data'!$D$31,0,10*ROW('Sanitation Data'!D167))="","",OFFSET('Sanitation Data'!$D$31,0,10*ROW('Sanitation Data'!D167)))</f>
        <v/>
      </c>
      <c r="CS173" s="36" t="str">
        <f ca="true">+IF(OFFSET('Sanitation Data'!$D$32,0,10*ROW('Sanitation Data'!D167))="","",OFFSET('Sanitation Data'!$D$32,0,10*ROW('Sanitation Data'!D167)))</f>
        <v/>
      </c>
      <c r="CT173" s="36" t="str">
        <f ca="true">+IF(OFFSET('Sanitation Data'!$D$33,0,10*ROW('Sanitation Data'!D167))="","",OFFSET('Sanitation Data'!$D$33,0,10*ROW('Sanitation Data'!D167)))</f>
        <v/>
      </c>
      <c r="CU173" s="36" t="str">
        <f ca="true">+IF(OFFSET('Sanitation Data'!$E$29,0,10*ROW('Sanitation Data'!E167))="","",OFFSET('Sanitation Data'!$E$29,0,10*ROW('Sanitation Data'!E167)))</f>
        <v/>
      </c>
      <c r="CV173" s="36" t="str">
        <f ca="true">+IF(OFFSET('Sanitation Data'!$E$30,0,10*ROW('Sanitation Data'!E167))="","",OFFSET('Sanitation Data'!$E$30,0,10*ROW('Sanitation Data'!E167)))</f>
        <v/>
      </c>
      <c r="CW173" s="36" t="str">
        <f ca="true">+IF(OFFSET('Sanitation Data'!$E$31,0,10*ROW('Sanitation Data'!E167))="","",OFFSET('Sanitation Data'!$E$31,0,10*ROW('Sanitation Data'!E167)))</f>
        <v/>
      </c>
      <c r="CX173" s="36" t="str">
        <f ca="true">+IF(OFFSET('Sanitation Data'!$E$32,0,10*ROW('Sanitation Data'!E167))="","",OFFSET('Sanitation Data'!$E$32,0,10*ROW('Sanitation Data'!E167)))</f>
        <v/>
      </c>
      <c r="CY173" s="36" t="str">
        <f ca="true">+IF(OFFSET('Sanitation Data'!$E$33,0,10*ROW('Sanitation Data'!E167))="","",OFFSET('Sanitation Data'!$E$33,0,10*ROW('Sanitation Data'!E167)))</f>
        <v/>
      </c>
      <c r="CZ173" s="36" t="str">
        <f ca="true">+IF(OFFSET('Sanitation Data'!$F$29,0,10*ROW('Sanitation Data'!F167))="","",OFFSET('Sanitation Data'!$F$29,0,10*ROW('Sanitation Data'!F167)))</f>
        <v/>
      </c>
      <c r="DA173" s="36" t="str">
        <f ca="true">+IF(OFFSET('Sanitation Data'!$F$30,0,10*ROW('Sanitation Data'!F167))="","",OFFSET('Sanitation Data'!$F$30,0,10*ROW('Sanitation Data'!F167)))</f>
        <v/>
      </c>
      <c r="DB173" s="36" t="str">
        <f ca="true">+IF(OFFSET('Sanitation Data'!$F$31,0,10*ROW('Sanitation Data'!F167))="","",OFFSET('Sanitation Data'!$F$31,0,10*ROW('Sanitation Data'!F167)))</f>
        <v/>
      </c>
      <c r="DC173" s="36" t="str">
        <f ca="true">+IF(OFFSET('Sanitation Data'!$F$32,0,10*ROW('Sanitation Data'!F167))="","",OFFSET('Sanitation Data'!$F$32,0,10*ROW('Sanitation Data'!F167)))</f>
        <v/>
      </c>
      <c r="DD173" s="36" t="str">
        <f ca="true">+IF(OFFSET('Sanitation Data'!$F$33,0,10*ROW('Sanitation Data'!F167))="","",OFFSET('Sanitation Data'!$F$33,0,10*ROW('Sanitation Data'!F167)))</f>
        <v/>
      </c>
      <c r="DE173" s="36" t="str">
        <f ca="true">+IF(OFFSET('Sanitation Data'!$G$29,0,10*ROW('Sanitation Data'!G167))="","",OFFSET('Sanitation Data'!$G$29,0,10*ROW('Sanitation Data'!G167)))</f>
        <v/>
      </c>
      <c r="DF173" s="36" t="str">
        <f ca="true">+IF(OFFSET('Sanitation Data'!$G$30,0,10*ROW('Sanitation Data'!G167))="","",OFFSET('Sanitation Data'!$G$30,0,10*ROW('Sanitation Data'!G167)))</f>
        <v/>
      </c>
      <c r="DG173" s="36" t="str">
        <f ca="true">+IF(OFFSET('Sanitation Data'!$G$31,0,10*ROW('Sanitation Data'!G167))="","",OFFSET('Sanitation Data'!$G$31,0,10*ROW('Sanitation Data'!G167)))</f>
        <v/>
      </c>
      <c r="DH173" s="36" t="str">
        <f ca="true">+IF(OFFSET('Sanitation Data'!$G$32,0,10*ROW('Sanitation Data'!G167))="","",OFFSET('Sanitation Data'!$G$32,0,10*ROW('Sanitation Data'!G167)))</f>
        <v/>
      </c>
      <c r="DI173" s="36" t="str">
        <f ca="true">+IF(OFFSET('Sanitation Data'!$G$33,0,10*ROW('Sanitation Data'!G167))="","",OFFSET('Sanitation Data'!$G$33,0,10*ROW('Sanitation Data'!G167)))</f>
        <v/>
      </c>
      <c r="DJ173" s="36" t="str">
        <f ca="true">+IF(OFFSET('Sanitation Data'!$H$29,0,10*ROW('Sanitation Data'!H167))="","",OFFSET('Sanitation Data'!$H$29,0,10*ROW('Sanitation Data'!H167)))</f>
        <v/>
      </c>
      <c r="DK173" s="36" t="str">
        <f ca="true">+IF(OFFSET('Sanitation Data'!$H$30,0,10*ROW('Sanitation Data'!H167))="","",OFFSET('Sanitation Data'!$H$30,0,10*ROW('Sanitation Data'!H167)))</f>
        <v/>
      </c>
      <c r="DL173" s="36" t="str">
        <f ca="true">+IF(OFFSET('Sanitation Data'!$H$31,0,10*ROW('Sanitation Data'!H167))="","",OFFSET('Sanitation Data'!$H$31,0,10*ROW('Sanitation Data'!H167)))</f>
        <v/>
      </c>
      <c r="DM173" s="36" t="str">
        <f ca="true">+IF(OFFSET('Sanitation Data'!$H$32,0,10*ROW('Sanitation Data'!H167))="","",OFFSET('Sanitation Data'!$H$32,0,10*ROW('Sanitation Data'!H167)))</f>
        <v/>
      </c>
      <c r="DN173" s="36" t="str">
        <f ca="true">+IF(OFFSET('Sanitation Data'!$H$33,0,10*ROW('Sanitation Data'!H167))="","",OFFSET('Sanitation Data'!$H$33,0,10*ROW('Sanitation Data'!H167)))</f>
        <v/>
      </c>
      <c r="DO173" s="36" t="str">
        <f ca="true">+IF(OFFSET('Hygiene Data'!$C$12,0,10*ROW('Hygiene Data'!C167))="","",OFFSET('Hygiene Data'!$C$12,0,10*ROW('Hygiene Data'!C167)))</f>
        <v/>
      </c>
      <c r="DP173" s="36" t="str">
        <f ca="true">+IF(OFFSET('Hygiene Data'!$C$13,0,10*ROW('Hygiene Data'!C167))="","",OFFSET('Hygiene Data'!$C$13,0,10*ROW('Hygiene Data'!C167)))</f>
        <v/>
      </c>
      <c r="DQ173" s="36" t="str">
        <f ca="true">+IF(OFFSET('Hygiene Data'!$C$14,0,10*ROW('Hygiene Data'!C167))="","",OFFSET('Hygiene Data'!$C$14,0,10*ROW('Hygiene Data'!C167)))</f>
        <v/>
      </c>
      <c r="DR173" s="36" t="str">
        <f ca="true">+IF(OFFSET('Hygiene Data'!$D$12,0,10*ROW('Hygiene Data'!D167))="","",OFFSET('Hygiene Data'!$D$12,0,10*ROW('Hygiene Data'!D167)))</f>
        <v/>
      </c>
      <c r="DS173" s="36" t="str">
        <f ca="true">+IF(OFFSET('Hygiene Data'!$D$13,0,10*ROW('Hygiene Data'!D167))="","",OFFSET('Hygiene Data'!$D$13,0,10*ROW('Hygiene Data'!D167)))</f>
        <v/>
      </c>
      <c r="DT173" s="36" t="str">
        <f ca="true">+IF(OFFSET('Hygiene Data'!$D$14,0,10*ROW('Hygiene Data'!D167))="","",OFFSET('Hygiene Data'!$D$14,0,10*ROW('Hygiene Data'!D167)))</f>
        <v/>
      </c>
      <c r="DU173" s="36" t="str">
        <f ca="true">+IF(OFFSET('Hygiene Data'!$E$12,0,10*ROW('Hygiene Data'!E167))="","",OFFSET('Hygiene Data'!$E$12,0,10*ROW('Hygiene Data'!E167)))</f>
        <v/>
      </c>
      <c r="DV173" s="36" t="str">
        <f ca="true">+IF(OFFSET('Hygiene Data'!$E$13,0,10*ROW('Hygiene Data'!E167))="","",OFFSET('Hygiene Data'!$E$13,0,10*ROW('Hygiene Data'!E167)))</f>
        <v/>
      </c>
      <c r="DW173" s="36" t="str">
        <f ca="true">+IF(OFFSET('Hygiene Data'!$E$14,0,10*ROW('Hygiene Data'!E167))="","",OFFSET('Hygiene Data'!$E$14,0,10*ROW('Hygiene Data'!E167)))</f>
        <v/>
      </c>
      <c r="DX173" s="36" t="str">
        <f ca="true">+IF(OFFSET('Hygiene Data'!$F$12,0,10*ROW('Hygiene Data'!F167))="","",OFFSET('Hygiene Data'!$F$12,0,10*ROW('Hygiene Data'!F167)))</f>
        <v/>
      </c>
      <c r="DY173" s="36" t="str">
        <f ca="true">+IF(OFFSET('Hygiene Data'!$F$13,0,10*ROW('Hygiene Data'!F167))="","",OFFSET('Hygiene Data'!$F$13,0,10*ROW('Hygiene Data'!F167)))</f>
        <v/>
      </c>
      <c r="DZ173" s="36" t="str">
        <f ca="true">+IF(OFFSET('Hygiene Data'!$F$14,0,10*ROW('Hygiene Data'!F167))="","",OFFSET('Hygiene Data'!$F$14,0,10*ROW('Hygiene Data'!F167)))</f>
        <v/>
      </c>
      <c r="EA173" s="36" t="str">
        <f ca="true">+IF(OFFSET('Hygiene Data'!$G$12,0,10*ROW('Hygiene Data'!G167))="","",OFFSET('Hygiene Data'!$G$12,0,10*ROW('Hygiene Data'!G167)))</f>
        <v/>
      </c>
      <c r="EB173" s="36" t="str">
        <f ca="true">+IF(OFFSET('Hygiene Data'!$G$13,0,10*ROW('Hygiene Data'!G167))="","",OFFSET('Hygiene Data'!$G$13,0,10*ROW('Hygiene Data'!G167)))</f>
        <v/>
      </c>
      <c r="EC173" s="36" t="str">
        <f ca="true">+IF(OFFSET('Hygiene Data'!$G$14,0,10*ROW('Hygiene Data'!G167))="","",OFFSET('Hygiene Data'!$G$14,0,10*ROW('Hygiene Data'!G167)))</f>
        <v/>
      </c>
      <c r="ED173" s="36" t="str">
        <f ca="true">+IF(OFFSET('Hygiene Data'!$H$12,0,10*ROW('Hygiene Data'!H167))="","",OFFSET('Hygiene Data'!$H$12,0,10*ROW('Hygiene Data'!H167)))</f>
        <v/>
      </c>
      <c r="EE173" s="36" t="str">
        <f ca="true">+IF(OFFSET('Hygiene Data'!$H$13,0,10*ROW('Hygiene Data'!H167))="","",OFFSET('Hygiene Data'!$H$13,0,10*ROW('Hygiene Data'!H167)))</f>
        <v/>
      </c>
      <c r="EF173" s="36" t="str">
        <f ca="true">+IF(OFFSET('Hygiene Data'!$H$14,0,10*ROW('Hygiene Data'!H167))="","",OFFSET('Hygiene Data'!$H$14,0,10*ROW('Hygiene Data'!H167)))</f>
        <v/>
      </c>
    </row>
    <row r="174" x14ac:dyDescent="0.2">
      <c r="A174" s="59" t="str">
        <f ca="true">+IF(OFFSET('Water Data'!$B$1,0,10*ROW('Water Data'!B171))="","",OFFSET('Water Data'!$B$1,0,10*ROW('Water Data'!B171)))</f>
        <v/>
      </c>
      <c r="B174" s="59" t="str">
        <f ca="true">+IF(OFFSET('Water Data'!$A$3,0,10*ROW('Water Data'!A171))="","",OFFSET('Water Data'!$A$3,0,10*ROW('Water Data'!A171)))</f>
        <v/>
      </c>
      <c r="C174" s="59" t="str">
        <f ca="true">+IF(OFFSET('Water Data'!$C$3,0,10*ROW('Water Data'!C171))="","",OFFSET('Water Data'!$C$3,0,10*ROW('Water Data'!C171)))</f>
        <v/>
      </c>
      <c r="D174" s="252" t="e">
        <f ca="true">+IF(AND(ISNUMBER(OFFSET('Water Data'!$C$5,0,10*ROW('Water Data'!C168))),BS174="Yes"),100-OFFSET('Water Data'!$C$5,0,10*ROW('Water Data'!C168)),IF(AND(ISNUMBER(OFFSET('Water Data'!$C$5,0,10*ROW('Water Data'!C168))),BS174="No",ISNUMBER(OFFSET('Water Data'!$C$5,0,10*ROW('Water Data'!C168)))),CONCATENATE("[",ROUND(100-OFFSET('Water Data'!$C$5,0,10*ROW('Water Data'!C168)),0),"]"),IF(AND(ISNUMBER(OFFSET('Water Data'!$C$5,0,10*ROW('Water Data'!C168))),BS174="",ISNUMBER(OFFSET('Water Data'!$C$5,0,10*ROW('Water Data'!C168)))),100-OFFSET('Water Data'!$C$5,0,10*ROW('Water Data'!C168)),NA())))</f>
        <v>#N/A</v>
      </c>
      <c r="E174" s="252" t="e">
        <f ca="true">+IF(AND(ISNUMBER(OFFSET('Water Data'!$C$7,0,10*ROW('Water Data'!D168))),BT174="Yes"),OFFSET('Water Data'!$C$7,0,10*ROW('Water Data'!C168)),IF(AND(ISNUMBER(OFFSET('Water Data'!$C$7,0,10*ROW('Water Data'!C168))),BT174="No",ISNUMBER(OFFSET('Water Data'!$C$7,0,10*ROW('Water Data'!C168)))),CONCATENATE("[",ROUND(OFFSET('Water Data'!$C$7,0,10*ROW('Water Data'!C168)),0),"]"),IF(AND(ISNUMBER(OFFSET('Water Data'!$C$7,0,10*ROW('Water Data'!C168))),BT174="",ISNUMBER(OFFSET('Water Data'!$C$7,0,10*ROW('Water Data'!C168)))),OFFSET('Water Data'!$C$7,0,10*ROW('Water Data'!C168)),NA())))</f>
        <v>#N/A</v>
      </c>
      <c r="F174" s="252" t="e">
        <f ca="true">+IF(AND(ISNUMBER(OFFSET('Water Data'!$C$10,0,10*ROW('Water Data'!C168))),BU174="Yes"),OFFSET('Water Data'!$C$10,0,10*ROW('Water Data'!C168)),IF(AND(ISNUMBER(OFFSET('Water Data'!$C$10,0,10*ROW('Water Data'!C168))),BU174="No",ISNUMBER(OFFSET('Water Data'!$C$10,0,10*ROW('Water Data'!C168)))),CONCATENATE("[",ROUND(OFFSET('Water Data'!$C$10,0,10*ROW('Water Data'!C168)),0),"]"),IF(AND(ISNUMBER(OFFSET('Water Data'!$C$10,0,10*ROW('Water Data'!C168))),BU174="",ISNUMBER(OFFSET('Water Data'!$C$10,0,10*ROW('Water Data'!C168)))),OFFSET('Water Data'!$C$10,0,10*ROW('Water Data'!C168)),NA())))</f>
        <v>#N/A</v>
      </c>
      <c r="G174" s="252" t="e">
        <f ca="true">+IF(AND(ISNUMBER(OFFSET('Water Data'!$D$5,0,10*ROW('Water Data'!D168))),BV174="Yes"),100-OFFSET('Water Data'!$D$5,0,10*ROW('Water Data'!D168)),IF(AND(ISNUMBER(OFFSET('Water Data'!$D$5,0,10*ROW('Water Data'!D168))),BV174="No",ISNUMBER(OFFSET('Water Data'!$D$5,0,10*ROW('Water Data'!D168)))),CONCATENATE("[",ROUND(100-OFFSET('Water Data'!$D$5,0,10*ROW('Water Data'!D168)),0),"]"),IF(AND(ISNUMBER(OFFSET('Water Data'!$D$5,0,10*ROW('Water Data'!D168))),BV174="",ISNUMBER(OFFSET('Water Data'!$D$5,0,10*ROW('Water Data'!D168)))),100-OFFSET('Water Data'!$D$5,0,10*ROW('Water Data'!D168)),NA())))</f>
        <v>#N/A</v>
      </c>
      <c r="H174" s="252" t="e">
        <f ca="true">+IF(AND(ISNUMBER(OFFSET('Water Data'!$D$7,0,10*ROW('Water Data'!D168))),BW174="Yes"),OFFSET('Water Data'!$D$7,0,10*ROW('Water Data'!D168)),IF(AND(ISNUMBER(OFFSET('Water Data'!$D$7,0,10*ROW('Water Data'!D168))),BW174="No",ISNUMBER(OFFSET('Water Data'!$D$7,0,10*ROW('Water Data'!D168)))),CONCATENATE("[",ROUND(OFFSET('Water Data'!$C$7,0,10*ROW('Water Data'!D168)),0),"]"),IF(AND(ISNUMBER(OFFSET('Water Data'!$D$7,0,10*ROW('Water Data'!D168))),BW174="",ISNUMBER(OFFSET('Water Data'!$D$7,0,10*ROW('Water Data'!D168)))),OFFSET('Water Data'!$D$7,0,10*ROW('Water Data'!D168)),NA())))</f>
        <v>#N/A</v>
      </c>
      <c r="I174" s="252" t="e">
        <f ca="true">+IF(AND(ISNUMBER(OFFSET('Water Data'!$D$10,0,10*ROW('Water Data'!D168))),BX174="Yes"),OFFSET('Water Data'!$D$10,0,10*ROW('Water Data'!D168)),IF(AND(ISNUMBER(OFFSET('Water Data'!$D$10,0,10*ROW('Water Data'!D168))),BX174="No",ISNUMBER(OFFSET('Water Data'!$D$10,0,10*ROW('Water Data'!D168)))),CONCATENATE("[",ROUND(OFFSET('Water Data'!$D$10,0,10*ROW('Water Data'!D168)),0),"]"),IF(AND(ISNUMBER(OFFSET('Water Data'!$D$10,0,10*ROW('Water Data'!D168))),BX174="",ISNUMBER(OFFSET('Water Data'!$D$10,0,10*ROW('Water Data'!D168)))),OFFSET('Water Data'!$D$10,0,10*ROW('Water Data'!D168)),NA())))</f>
        <v>#N/A</v>
      </c>
      <c r="J174" s="252" t="e">
        <f ca="true">+IF(AND(ISNUMBER(OFFSET('Water Data'!$E$5,0,10*ROW('Water Data'!E168))),BY174="Yes"),100-OFFSET('Water Data'!$E$5,0,10*ROW('Water Data'!E168)),IF(AND(ISNUMBER(OFFSET('Water Data'!$E$5,0,10*ROW('Water Data'!E168))),BY174="No",ISNUMBER(OFFSET('Water Data'!$E$5,0,10*ROW('Water Data'!E168)))),CONCATENATE("[",ROUND(100-OFFSET('Water Data'!$E$5,0,10*ROW('Water Data'!E168)),0),"]"),IF(AND(ISNUMBER(OFFSET('Water Data'!$E$5,0,10*ROW('Water Data'!E168))),BY174="",ISNUMBER(OFFSET('Water Data'!$E$5,0,10*ROW('Water Data'!E168)))),100-OFFSET('Water Data'!$E$5,0,10*ROW('Water Data'!E168)),NA())))</f>
        <v>#N/A</v>
      </c>
      <c r="K174" s="252" t="e">
        <f ca="true">+IF(AND(ISNUMBER(OFFSET('Water Data'!$E$7,0,10*ROW('Water Data'!E168))),BZ174="Yes"),OFFSET('Water Data'!$E$7,0,10*ROW('Water Data'!E168)),IF(AND(ISNUMBER(OFFSET('Water Data'!$E$7,0,10*ROW('Water Data'!E168))),BZ174="No",ISNUMBER(OFFSET('Water Data'!$E$7,0,10*ROW('Water Data'!E168)))),CONCATENATE("[",ROUND(OFFSET('Water Data'!$E$7,0,10*ROW('Water Data'!E168)),0),"]"),IF(AND(ISNUMBER(OFFSET('Water Data'!$E$7,0,10*ROW('Water Data'!E168))),BZ174="",ISNUMBER(OFFSET('Water Data'!$E$7,0,10*ROW('Water Data'!E168)))),OFFSET('Water Data'!$E$7,0,10*ROW('Water Data'!E168)),NA())))</f>
        <v>#N/A</v>
      </c>
      <c r="L174" s="252" t="e">
        <f ca="true">+IF(AND(ISNUMBER(OFFSET('Water Data'!$E$10,0,10*ROW('Water Data'!E168))),CA174="Yes"),OFFSET('Water Data'!$E$10,0,10*ROW('Water Data'!E168)),IF(AND(ISNUMBER(OFFSET('Water Data'!$E$10,0,10*ROW('Water Data'!E168))),CA174="No",ISNUMBER(OFFSET('Water Data'!$E$10,0,10*ROW('Water Data'!E168)))),CONCATENATE("[",ROUND(OFFSET('Water Data'!$E$10,0,10*ROW('Water Data'!E168)),0),"]"),IF(AND(ISNUMBER(OFFSET('Water Data'!$E$10,0,10*ROW('Water Data'!E168))),CA174="",ISNUMBER(OFFSET('Water Data'!$E$10,0,10*ROW('Water Data'!E168)))),OFFSET('Water Data'!$E$10,0,10*ROW('Water Data'!E168)),NA())))</f>
        <v>#N/A</v>
      </c>
      <c r="M174" s="252" t="e">
        <f ca="true">+IF(AND(ISNUMBER(OFFSET('Water Data'!$F$5,0,10*ROW('Water Data'!F168))),CB174="Yes"),100-OFFSET('Water Data'!$F$5,0,10*ROW('Water Data'!F168)),IF(AND(ISNUMBER(OFFSET('Water Data'!$F$5,0,10*ROW('Water Data'!F168))),CB174="No",ISNUMBER(OFFSET('Water Data'!$F$5,0,10*ROW('Water Data'!F168)))),CONCATENATE("[",ROUND(100-OFFSET('Water Data'!$F$5,0,10*ROW('Water Data'!F168)),0),"]"),IF(AND(ISNUMBER(OFFSET('Water Data'!$F$5,0,10*ROW('Water Data'!F168))),CB174="",ISNUMBER(OFFSET('Water Data'!$F$5,0,10*ROW('Water Data'!F168)))),100-OFFSET('Water Data'!$F$5,0,10*ROW('Water Data'!F168)),NA())))</f>
        <v>#N/A</v>
      </c>
      <c r="N174" s="252" t="e">
        <f ca="true">+IF(AND(ISNUMBER(OFFSET('Water Data'!$F$7,0,10*ROW('Water Data'!F168))),CC174="Yes"),OFFSET('Water Data'!$F$7,0,10*ROW('Water Data'!F168)),IF(AND(ISNUMBER(OFFSET('Water Data'!$F$7,0,10*ROW('Water Data'!F168))),CC174="No",ISNUMBER(OFFSET('Water Data'!$F$7,0,10*ROW('Water Data'!F168)))),CONCATENATE("[",ROUND(OFFSET('Water Data'!$F$7,0,10*ROW('Water Data'!F168)),0),"]"),IF(AND(ISNUMBER(OFFSET('Water Data'!$F$7,0,10*ROW('Water Data'!F168))),CC174="",ISNUMBER(OFFSET('Water Data'!$F$7,0,10*ROW('Water Data'!F168)))),OFFSET('Water Data'!$F$7,0,10*ROW('Water Data'!F168)),NA())))</f>
        <v>#N/A</v>
      </c>
      <c r="O174" s="252" t="e">
        <f ca="true">+IF(AND(ISNUMBER(OFFSET('Water Data'!$F$10,0,10*ROW('Water Data'!F168))),CD174="Yes"),OFFSET('Water Data'!$F$10,0,10*ROW('Water Data'!F168)),IF(AND(ISNUMBER(OFFSET('Water Data'!$F$10,0,10*ROW('Water Data'!F168))),CD174="No",ISNUMBER(OFFSET('Water Data'!$F$10,0,10*ROW('Water Data'!F168)))),CONCATENATE("[",ROUND(OFFSET('Water Data'!$F$10,0,10*ROW('Water Data'!F168)),0),"]"),IF(AND(ISNUMBER(OFFSET('Water Data'!$F$10,0,10*ROW('Water Data'!F168))),CD174="",ISNUMBER(OFFSET('Water Data'!$F$10,0,10*ROW('Water Data'!F168)))),OFFSET('Water Data'!$F$10,0,10*ROW('Water Data'!F168)),NA())))</f>
        <v>#N/A</v>
      </c>
      <c r="P174" s="252" t="e">
        <f ca="true">+IF(AND(ISNUMBER(OFFSET('Water Data'!$G$5,0,10*ROW('Water Data'!G168))),CE174="Yes"),100-OFFSET('Water Data'!$G$5,0,10*ROW('Water Data'!G168)),IF(AND(ISNUMBER(OFFSET('Water Data'!$G$5,0,10*ROW('Water Data'!G168))),CE174="No",ISNUMBER(OFFSET('Water Data'!$G$5,0,10*ROW('Water Data'!G168)))),CONCATENATE("[",ROUND(100-OFFSET('Water Data'!$G$5,0,10*ROW('Water Data'!G168)),0),"]"),IF(AND(ISNUMBER(OFFSET('Water Data'!$G$5,0,10*ROW('Water Data'!G168))),CE174="",ISNUMBER(OFFSET('Water Data'!$G$5,0,10*ROW('Water Data'!G168)))),100-OFFSET('Water Data'!$G$5,0,10*ROW('Water Data'!G168)),NA())))</f>
        <v>#N/A</v>
      </c>
      <c r="Q174" s="252" t="e">
        <f ca="true">+IF(AND(ISNUMBER(OFFSET('Water Data'!$G$7,0,10*ROW('Water Data'!G168))),CF174="Yes"),OFFSET('Water Data'!$G$7,0,10*ROW('Water Data'!G168)),IF(AND(ISNUMBER(OFFSET('Water Data'!$G$7,0,10*ROW('Water Data'!G168))),CF174="No",ISNUMBER(OFFSET('Water Data'!$G$7,0,10*ROW('Water Data'!G168)))),CONCATENATE("[",ROUND(OFFSET('Water Data'!$G$7,0,10*ROW('Water Data'!G168)),0),"]"),IF(AND(ISNUMBER(OFFSET('Water Data'!$G$7,0,10*ROW('Water Data'!G168))),CF174="",ISNUMBER(OFFSET('Water Data'!$G$7,0,10*ROW('Water Data'!G168)))),OFFSET('Water Data'!$G$7,0,10*ROW('Water Data'!G168)),NA())))</f>
        <v>#N/A</v>
      </c>
      <c r="R174" s="252" t="e">
        <f ca="true">+IF(AND(ISNUMBER(OFFSET('Water Data'!$G$10,0,10*ROW('Water Data'!G168))),CG174="Yes"),OFFSET('Water Data'!$G$10,0,10*ROW('Water Data'!G168)),IF(AND(ISNUMBER(OFFSET('Water Data'!$G$10,0,10*ROW('Water Data'!G168))),CG174="No",ISNUMBER(OFFSET('Water Data'!$G$10,0,10*ROW('Water Data'!G168)))),CONCATENATE("[",ROUND(OFFSET('Water Data'!$G$10,0,10*ROW('Water Data'!G168)),0),"]"),IF(AND(ISNUMBER(OFFSET('Water Data'!$G$10,0,10*ROW('Water Data'!G168))),CG174="",ISNUMBER(OFFSET('Water Data'!$G$10,0,10*ROW('Water Data'!G168)))),OFFSET('Water Data'!$G$10,0,10*ROW('Water Data'!G168)),NA())))</f>
        <v>#N/A</v>
      </c>
      <c r="S174" s="252" t="e">
        <f ca="true">+IF(AND(ISNUMBER(OFFSET('Water Data'!$H$5,0,10*ROW('Water Data'!H168))),CH174="Yes"),100-OFFSET('Water Data'!$H$5,0,10*ROW('Water Data'!H168)),IF(AND(ISNUMBER(OFFSET('Water Data'!$H$5,0,10*ROW('Water Data'!H168))),CH174="No",ISNUMBER(OFFSET('Water Data'!$H$5,0,10*ROW('Water Data'!H168)))),CONCATENATE("[",ROUND(100-OFFSET('Water Data'!$H$5,0,10*ROW('Water Data'!H168)),0),"]"),IF(AND(ISNUMBER(OFFSET('Water Data'!$H$5,0,10*ROW('Water Data'!H168))),CH174="",ISNUMBER(OFFSET('Water Data'!$H$5,0,10*ROW('Water Data'!H168)))),100-OFFSET('Water Data'!$H$5,0,10*ROW('Water Data'!H168)),NA())))</f>
        <v>#N/A</v>
      </c>
      <c r="T174" s="252" t="e">
        <f ca="true">+IF(AND(ISNUMBER(OFFSET('Water Data'!$H$7,0,10*ROW('Water Data'!H168))),CI174="Yes"),OFFSET('Water Data'!$H$7,0,10*ROW('Water Data'!H168)),IF(AND(ISNUMBER(OFFSET('Water Data'!$H$7,0,10*ROW('Water Data'!H168))),CI174="No",ISNUMBER(OFFSET('Water Data'!$H$7,0,10*ROW('Water Data'!H168)))),CONCATENATE("[",ROUND(OFFSET('Water Data'!$H$7,0,10*ROW('Water Data'!H168)),0),"]"),IF(AND(ISNUMBER(OFFSET('Water Data'!$H$7,0,10*ROW('Water Data'!H168))),CI174="",ISNUMBER(OFFSET('Water Data'!$H$7,0,10*ROW('Water Data'!H168)))),OFFSET('Water Data'!$H$7,0,10*ROW('Water Data'!H168)),NA())))</f>
        <v>#N/A</v>
      </c>
      <c r="U174" s="252" t="e">
        <f ca="true">+IF(AND(ISNUMBER(OFFSET('Water Data'!$H$10,0,10*ROW('Water Data'!H168))),CJ174="Yes"),OFFSET('Water Data'!$H$10,0,10*ROW('Water Data'!H168)),IF(AND(ISNUMBER(OFFSET('Water Data'!$H$10,0,10*ROW('Water Data'!H168))),CJ174="No",ISNUMBER(OFFSET('Water Data'!$H$10,0,10*ROW('Water Data'!H168)))),CONCATENATE("[",ROUND(OFFSET('Water Data'!$H$10,0,10*ROW('Water Data'!H168)),0),"]"),IF(AND(ISNUMBER(OFFSET('Water Data'!$H$10,0,10*ROW('Water Data'!H168))),CJ174="",ISNUMBER(OFFSET('Water Data'!$H$10,0,10*ROW('Water Data'!H168)))),OFFSET('Water Data'!$H$10,0,10*ROW('Water Data'!H168)),NA())))</f>
        <v>#N/A</v>
      </c>
      <c r="V174" s="253" t="e">
        <f ca="true">+IF(AND(ISNUMBER(OFFSET('Sanitation Data'!$C$5,0,10*ROW('Sanitation Data'!C168))),CK174="Yes"),100-OFFSET('Sanitation Data'!$C$5,0,10*ROW('Sanitation Data'!C168)),IF(AND(ISNUMBER(OFFSET('Sanitation Data'!$C$5,0,10*ROW('Sanitation Data'!C168))),CK174="No",ISNUMBER(OFFSET('Sanitation Data'!$C$5,0,10*ROW('Sanitation Data'!C168)))),CONCATENATE("[",ROUND(100-OFFSET('Sanitation Data'!$C$5,0,10*ROW('Sanitation Data'!C168)),0),"]"),IF(AND(ISNUMBER(OFFSET('Sanitation Data'!$C$5,0,10*ROW('Sanitation Data'!C168))),CK174="",ISNUMBER(OFFSET('Sanitation Data'!$C$5,0,10*ROW('Sanitation Data'!C168)))),100-OFFSET('Sanitation Data'!$C$5,0,10*ROW('Sanitation Data'!C168)),NA())))</f>
        <v>#N/A</v>
      </c>
      <c r="W174" s="253" t="e">
        <f ca="true">+IF(AND(ISNUMBER(OFFSET('Sanitation Data'!$C$7,0,10*ROW('Sanitation Data'!C168))),CL174="Yes"),OFFSET('Sanitation Data'!$C$7,0,10*ROW('Sanitation Data'!C168)),IF(AND(ISNUMBER(OFFSET('Sanitation Data'!$C$7,0,10*ROW('Sanitation Data'!C168))),CL174="No",ISNUMBER(OFFSET('Sanitation Data'!$C$7,0,10*ROW('Sanitation Data'!C168)))),CONCATENATE("[",ROUND(OFFSET('Sanitation Data'!$C$7,0,10*ROW('Sanitation Data'!C168)),0),"]"),IF(AND(ISNUMBER(OFFSET('Sanitation Data'!$C$7,0,10*ROW('Sanitation Data'!C168))),CL174="",ISNUMBER(OFFSET('Sanitation Data'!$C$7,0,10*ROW('Sanitation Data'!C168)))),OFFSET('Sanitation Data'!$C$7,0,10*ROW('Sanitation Data'!C168)),NA())))</f>
        <v>#N/A</v>
      </c>
      <c r="X174" s="253" t="e">
        <f ca="true">+IF(AND(ISNUMBER(OFFSET('Sanitation Data'!$C$11,0,10*ROW('Sanitation Data'!C168))),CM174="Yes"),OFFSET('Sanitation Data'!$C$11,0,10*ROW('Sanitation Data'!C168)),IF(AND(ISNUMBER(OFFSET('Sanitation Data'!$C$11,0,10*ROW('Sanitation Data'!C168))),CM174="No",ISNUMBER(OFFSET('Sanitation Data'!$C$11,0,10*ROW('Sanitation Data'!C168)))),CONCATENATE("[",ROUND(OFFSET('Sanitation Data'!$C$11,0,10*ROW('Sanitation Data'!C168)),0),"]"),IF(AND(ISNUMBER(OFFSET('Sanitation Data'!$C$11,0,10*ROW('Sanitation Data'!C168))),CM174="",ISNUMBER(OFFSET('Sanitation Data'!$C$11,0,10*ROW('Sanitation Data'!C168)))),OFFSET('Sanitation Data'!$C$11,0,10*ROW('Sanitation Data'!C168)),NA())))</f>
        <v>#N/A</v>
      </c>
      <c r="Y174" s="253" t="e">
        <f ca="true">+IF(AND(ISNUMBER(OFFSET('Sanitation Data'!$C$12,0,10*ROW('Sanitation Data'!C168))),CN174="Yes"),OFFSET('Sanitation Data'!$C$12,0,10*ROW('Sanitation Data'!C168)),IF(AND(ISNUMBER(OFFSET('Sanitation Data'!$C$12,0,10*ROW('Sanitation Data'!C168))),CN174="No",ISNUMBER(OFFSET('Sanitation Data'!$C$12,0,10*ROW('Sanitation Data'!C168)))),CONCATENATE("[",ROUND(OFFSET('Sanitation Data'!$C$12,0,10*ROW('Sanitation Data'!C168)),0),"]"),IF(AND(ISNUMBER(OFFSET('Sanitation Data'!$C$12,0,10*ROW('Sanitation Data'!C168))),CN174="",ISNUMBER(OFFSET('Sanitation Data'!$C$12,0,10*ROW('Sanitation Data'!C168)))),OFFSET('Sanitation Data'!$C$12,0,10*ROW('Sanitation Data'!C168)),NA())))</f>
        <v>#N/A</v>
      </c>
      <c r="Z174" s="253" t="e">
        <f ca="true">+IF(AND(ISNUMBER(OFFSET('Sanitation Data'!$C$13,0,10*ROW('Sanitation Data'!C168))),CO174="Yes"),OFFSET('Sanitation Data'!$C$13,0,10*ROW('Sanitation Data'!C168)),IF(AND(ISNUMBER(OFFSET('Sanitation Data'!$C$13,0,10*ROW('Sanitation Data'!C168))),CO174="No",ISNUMBER(OFFSET('Sanitation Data'!$C$13,0,10*ROW('Sanitation Data'!C168)))),CONCATENATE("[",ROUND(OFFSET('Sanitation Data'!$C$13,0,10*ROW('Sanitation Data'!C168)),0),"]"),IF(AND(ISNUMBER(OFFSET('Sanitation Data'!$C$13,0,10*ROW('Sanitation Data'!C168))),CO174="",ISNUMBER(OFFSET('Sanitation Data'!$C$13,0,10*ROW('Sanitation Data'!C168)))),OFFSET('Sanitation Data'!$C$13,0,10*ROW('Sanitation Data'!C168)),NA())))</f>
        <v>#N/A</v>
      </c>
      <c r="AA174" s="253" t="e">
        <f ca="true">+IF(AND(ISNUMBER(OFFSET('Sanitation Data'!$D$5,0,10*ROW('Sanitation Data'!D168))),CP174="Yes"),100-OFFSET('Sanitation Data'!$D$5,0,10*ROW('Sanitation Data'!D168)),IF(AND(ISNUMBER(OFFSET('Sanitation Data'!$D$5,0,10*ROW('Sanitation Data'!D168))),CP174="No",ISNUMBER(OFFSET('Sanitation Data'!$D$5,0,10*ROW('Sanitation Data'!D168)))),CONCATENATE("[",ROUND(100-OFFSET('Sanitation Data'!$D$5,0,10*ROW('Sanitation Data'!D168)),0),"]"),IF(AND(ISNUMBER(OFFSET('Sanitation Data'!$D$5,0,10*ROW('Sanitation Data'!D168))),CP174="",ISNUMBER(OFFSET('Sanitation Data'!$D$5,0,10*ROW('Sanitation Data'!D168)))),100-OFFSET('Sanitation Data'!$D$5,0,10*ROW('Sanitation Data'!D168)),NA())))</f>
        <v>#N/A</v>
      </c>
      <c r="AB174" s="253" t="e">
        <f ca="true">+IF(AND(ISNUMBER(OFFSET('Sanitation Data'!$D$7,0,10*ROW('Sanitation Data'!D168))),CQ174="Yes"),OFFSET('Sanitation Data'!$D$7,0,10*ROW('Sanitation Data'!G168)),IF(AND(ISNUMBER(OFFSET('Sanitation Data'!$D$7,0,10*ROW('Sanitation Data'!D168))),CQ174="No",ISNUMBER(OFFSET('Sanitation Data'!$D$7,0,10*ROW('Sanitation Data'!D168)))),CONCATENATE("[",ROUND(OFFSET('Sanitation Data'!$D$7,0,10*ROW('Sanitation Data'!D168)),0),"]"),IF(AND(ISNUMBER(OFFSET('Sanitation Data'!$D$7,0,10*ROW('Sanitation Data'!D168))),CQ174="",ISNUMBER(OFFSET('Sanitation Data'!$D$7,0,10*ROW('Sanitation Data'!D168)))),OFFSET('Sanitation Data'!$D$7,0,10*ROW('Sanitation Data'!D168)),NA())))</f>
        <v>#N/A</v>
      </c>
      <c r="AC174" s="253" t="e">
        <f ca="true">+IF(AND(ISNUMBER(OFFSET('Sanitation Data'!$D$11,0,10*ROW('Sanitation Data'!D168))),CR174="Yes"),OFFSET('Sanitation Data'!$D$11,0,10*ROW('Sanitation Data'!D168)),IF(AND(ISNUMBER(OFFSET('Sanitation Data'!$D$11,0,10*ROW('Sanitation Data'!D168))),CR174="No",ISNUMBER(OFFSET('Sanitation Data'!$D$11,0,10*ROW('Sanitation Data'!D168)))),CONCATENATE("[",ROUND(OFFSET('Sanitation Data'!$D$11,0,10*ROW('Sanitation Data'!D168)),0),"]"),IF(AND(ISNUMBER(OFFSET('Sanitation Data'!$D$11,0,10*ROW('Sanitation Data'!D168))),CR174="",ISNUMBER(OFFSET('Sanitation Data'!$D$11,0,10*ROW('Sanitation Data'!D168)))),OFFSET('Sanitation Data'!$D$11,0,10*ROW('Sanitation Data'!D168)),NA())))</f>
        <v>#N/A</v>
      </c>
      <c r="AD174" s="253" t="e">
        <f ca="true">+IF(AND(ISNUMBER(OFFSET('Sanitation Data'!$D$12,0,10*ROW('Sanitation Data'!D168))),CS174="Yes"),OFFSET('Sanitation Data'!$D$12,0,10*ROW('Sanitation Data'!D168)),IF(AND(ISNUMBER(OFFSET('Sanitation Data'!$D$12,0,10*ROW('Sanitation Data'!D168))),CS174="No",ISNUMBER(OFFSET('Sanitation Data'!$D$12,0,10*ROW('Sanitation Data'!D168)))),CONCATENATE("[",ROUND(OFFSET('Sanitation Data'!$D$12,0,10*ROW('Sanitation Data'!D168)),0),"]"),IF(AND(ISNUMBER(OFFSET('Sanitation Data'!$D$12,0,10*ROW('Sanitation Data'!D168))),CS174="",ISNUMBER(OFFSET('Sanitation Data'!$D$12,0,10*ROW('Sanitation Data'!D168)))),OFFSET('Sanitation Data'!$D$12,0,10*ROW('Sanitation Data'!D168)),NA())))</f>
        <v>#N/A</v>
      </c>
      <c r="AE174" s="253" t="e">
        <f ca="true">+IF(AND(ISNUMBER(OFFSET('Sanitation Data'!$D$13,0,10*ROW('Sanitation Data'!D168))),CT174="Yes"),OFFSET('Sanitation Data'!$D$13,0,10*ROW('Sanitation Data'!D168)),IF(AND(ISNUMBER(OFFSET('Sanitation Data'!$D$13,0,10*ROW('Sanitation Data'!D168))),CT174="No",ISNUMBER(OFFSET('Sanitation Data'!$D$13,0,10*ROW('Sanitation Data'!D168)))),CONCATENATE("[",ROUND(OFFSET('Sanitation Data'!$D$13,0,10*ROW('Sanitation Data'!D168)),0),"]"),IF(AND(ISNUMBER(OFFSET('Sanitation Data'!$D$13,0,10*ROW('Sanitation Data'!D168))),CT174="",ISNUMBER(OFFSET('Sanitation Data'!$D$13,0,10*ROW('Sanitation Data'!D168)))),OFFSET('Sanitation Data'!$D$13,0,10*ROW('Sanitation Data'!D168)),NA())))</f>
        <v>#N/A</v>
      </c>
      <c r="AF174" s="253" t="e">
        <f ca="true">+IF(AND(ISNUMBER(OFFSET('Sanitation Data'!$E$5,0,10*ROW('Sanitation Data'!E168))),CU174="Yes"),100-OFFSET('Sanitation Data'!$E$5,0,10*ROW('Sanitation Data'!E168)),IF(AND(ISNUMBER(OFFSET('Sanitation Data'!$E$5,0,10*ROW('Sanitation Data'!E168))),CU174="No",ISNUMBER(OFFSET('Sanitation Data'!$E$5,0,10*ROW('Sanitation Data'!E168)))),CONCATENATE("[",ROUND(100-OFFSET('Sanitation Data'!$E$5,0,10*ROW('Sanitation Data'!E168)),0),"]"),IF(AND(ISNUMBER(OFFSET('Sanitation Data'!$E$5,0,10*ROW('Sanitation Data'!E168))),CU174="",ISNUMBER(OFFSET('Sanitation Data'!$E$5,0,10*ROW('Sanitation Data'!E168)))),100-OFFSET('Sanitation Data'!$E$5,0,10*ROW('Sanitation Data'!E168)),NA())))</f>
        <v>#N/A</v>
      </c>
      <c r="AG174" s="253" t="e">
        <f ca="true">+IF(AND(ISNUMBER(OFFSET('Sanitation Data'!$E$7,0,10*ROW('Sanitation Data'!E168))),CV174="Yes"),OFFSET('Sanitation Data'!$E$7,0,10*ROW('Sanitation Data'!E168)),IF(AND(ISNUMBER(OFFSET('Sanitation Data'!$E$7,0,10*ROW('Sanitation Data'!E168))),CV174="No",ISNUMBER(OFFSET('Sanitation Data'!$E$7,0,10*ROW('Sanitation Data'!E168)))),CONCATENATE("[",ROUND(OFFSET('Sanitation Data'!$E$7,0,10*ROW('Sanitation Data'!E168)),0),"]"),IF(AND(ISNUMBER(OFFSET('Sanitation Data'!$E$7,0,10*ROW('Sanitation Data'!E168))),CV174="",ISNUMBER(OFFSET('Sanitation Data'!$E$7,0,10*ROW('Sanitation Data'!E168)))),OFFSET('Sanitation Data'!$E$7,0,10*ROW('Sanitation Data'!E168)),NA())))</f>
        <v>#N/A</v>
      </c>
      <c r="AH174" s="253" t="e">
        <f ca="true">+IF(AND(ISNUMBER(OFFSET('Sanitation Data'!$E$11,0,10*ROW('Sanitation Data'!E168))),CW174="Yes"),OFFSET('Sanitation Data'!$E$11,0,10*ROW('Sanitation Data'!E168)),IF(AND(ISNUMBER(OFFSET('Sanitation Data'!$E$11,0,10*ROW('Sanitation Data'!E168))),CW174="No",ISNUMBER(OFFSET('Sanitation Data'!$E$11,0,10*ROW('Sanitation Data'!E168)))),CONCATENATE("[",ROUND(OFFSET('Sanitation Data'!$E$11,0,10*ROW('Sanitation Data'!E168)),0),"]"),IF(AND(ISNUMBER(OFFSET('Sanitation Data'!$E$11,0,10*ROW('Sanitation Data'!E168))),CW174="",ISNUMBER(OFFSET('Sanitation Data'!$E$11,0,10*ROW('Sanitation Data'!E168)))),OFFSET('Sanitation Data'!$E$11,0,10*ROW('Sanitation Data'!E168)),NA())))</f>
        <v>#N/A</v>
      </c>
      <c r="AI174" s="253" t="e">
        <f ca="true">+IF(AND(ISNUMBER(OFFSET('Sanitation Data'!$E$12,0,10*ROW('Sanitation Data'!E168))),CX174="Yes"),OFFSET('Sanitation Data'!$E$12,0,10*ROW('Sanitation Data'!E168)),IF(AND(ISNUMBER(OFFSET('Sanitation Data'!$E$12,0,10*ROW('Sanitation Data'!E168))),CX174="No",ISNUMBER(OFFSET('Sanitation Data'!$E$12,0,10*ROW('Sanitation Data'!E168)))),CONCATENATE("[",ROUND(OFFSET('Sanitation Data'!$E$12,0,10*ROW('Sanitation Data'!E168)),0),"]"),IF(AND(ISNUMBER(OFFSET('Sanitation Data'!$E$12,0,10*ROW('Sanitation Data'!E168))),CX174="",ISNUMBER(OFFSET('Sanitation Data'!$E$12,0,10*ROW('Sanitation Data'!E168)))),OFFSET('Sanitation Data'!$E$12,0,10*ROW('Sanitation Data'!E168)),NA())))</f>
        <v>#N/A</v>
      </c>
      <c r="AJ174" s="253" t="e">
        <f ca="true">+IF(AND(ISNUMBER(OFFSET('Sanitation Data'!$E$13,0,10*ROW('Sanitation Data'!E168))),CY174="Yes"),OFFSET('Sanitation Data'!$E$13,0,10*ROW('Sanitation Data'!E168)),IF(AND(ISNUMBER(OFFSET('Sanitation Data'!$E$13,0,10*ROW('Sanitation Data'!E168))),CY174="No",ISNUMBER(OFFSET('Sanitation Data'!$E$13,0,10*ROW('Sanitation Data'!E168)))),CONCATENATE("[",ROUND(OFFSET('Sanitation Data'!$E$13,0,10*ROW('Sanitation Data'!E168)),0),"]"),IF(AND(ISNUMBER(OFFSET('Sanitation Data'!$E$13,0,10*ROW('Sanitation Data'!E168))),CY174="",ISNUMBER(OFFSET('Sanitation Data'!$E$13,0,10*ROW('Sanitation Data'!E168)))),OFFSET('Sanitation Data'!$E$13,0,10*ROW('Sanitation Data'!E168)),NA())))</f>
        <v>#N/A</v>
      </c>
      <c r="AK174" s="253" t="e">
        <f ca="true">+IF(AND(ISNUMBER(OFFSET('Sanitation Data'!$F$5,0,10*ROW('Sanitation Data'!F168))),CZ174="Yes"),100-OFFSET('Sanitation Data'!$F$5,0,10*ROW('Sanitation Data'!F168)),IF(AND(ISNUMBER(OFFSET('Sanitation Data'!$F$5,0,10*ROW('Sanitation Data'!F168))),CZ174="No",ISNUMBER(OFFSET('Sanitation Data'!$F$5,0,10*ROW('Sanitation Data'!F168)))),CONCATENATE("[",ROUND(100-OFFSET('Sanitation Data'!$F$5,0,10*ROW('Sanitation Data'!F168)),0),"]"),IF(AND(ISNUMBER(OFFSET('Sanitation Data'!$F$5,0,10*ROW('Sanitation Data'!F168))),CZ174="",ISNUMBER(OFFSET('Sanitation Data'!$F$5,0,10*ROW('Sanitation Data'!F168)))),100-OFFSET('Sanitation Data'!$F$5,0,10*ROW('Sanitation Data'!F168)),NA())))</f>
        <v>#N/A</v>
      </c>
      <c r="AL174" s="253" t="e">
        <f ca="true">+IF(AND(ISNUMBER(OFFSET('Sanitation Data'!$F$7,0,10*ROW('Sanitation Data'!F168))),DA174="Yes"),OFFSET('Sanitation Data'!$F$7,0,10*ROW('Sanitation Data'!F168)),IF(AND(ISNUMBER(OFFSET('Sanitation Data'!$F$7,0,10*ROW('Sanitation Data'!F168))),DA174="No",ISNUMBER(OFFSET('Sanitation Data'!$F$7,0,10*ROW('Sanitation Data'!F168)))),CONCATENATE("[",ROUND(OFFSET('Sanitation Data'!$F$7,0,10*ROW('Sanitation Data'!F168)),0),"]"),IF(AND(ISNUMBER(OFFSET('Sanitation Data'!$F$7,0,10*ROW('Sanitation Data'!F168))),DA174="",ISNUMBER(OFFSET('Sanitation Data'!$F$7,0,10*ROW('Sanitation Data'!F168)))),OFFSET('Sanitation Data'!$F$7,0,10*ROW('Sanitation Data'!F168)),NA())))</f>
        <v>#N/A</v>
      </c>
      <c r="AM174" s="253" t="e">
        <f ca="true">+IF(AND(ISNUMBER(OFFSET('Sanitation Data'!$F$11,0,10*ROW('Sanitation Data'!F168))),DB174="Yes"),OFFSET('Sanitation Data'!$F$11,0,10*ROW('Sanitation Data'!F168)),IF(AND(ISNUMBER(OFFSET('Sanitation Data'!$F$11,0,10*ROW('Sanitation Data'!F168))),DB174="No",ISNUMBER(OFFSET('Sanitation Data'!$F$11,0,10*ROW('Sanitation Data'!F168)))),CONCATENATE("[",ROUND(OFFSET('Sanitation Data'!$F$11,0,10*ROW('Sanitation Data'!F168)),0),"]"),IF(AND(ISNUMBER(OFFSET('Sanitation Data'!$F$11,0,10*ROW('Sanitation Data'!F168))),DB174="",ISNUMBER(OFFSET('Sanitation Data'!$F$11,0,10*ROW('Sanitation Data'!F168)))),OFFSET('Sanitation Data'!$F$11,0,10*ROW('Sanitation Data'!F168)),NA())))</f>
        <v>#N/A</v>
      </c>
      <c r="AN174" s="253" t="e">
        <f ca="true">+IF(AND(ISNUMBER(OFFSET('Sanitation Data'!$F$12,0,10*ROW('Sanitation Data'!F168))),DC174="Yes"),OFFSET('Sanitation Data'!$F$12,0,10*ROW('Sanitation Data'!F168)),IF(AND(ISNUMBER(OFFSET('Sanitation Data'!$F$12,0,10*ROW('Sanitation Data'!F168))),DC174="No",ISNUMBER(OFFSET('Sanitation Data'!$F$12,0,10*ROW('Sanitation Data'!F168)))),CONCATENATE("[",ROUND(OFFSET('Sanitation Data'!$F$12,0,10*ROW('Sanitation Data'!F168)),0),"]"),IF(AND(ISNUMBER(OFFSET('Sanitation Data'!$F$12,0,10*ROW('Sanitation Data'!F168))),DC174="",ISNUMBER(OFFSET('Sanitation Data'!$F$12,0,10*ROW('Sanitation Data'!F168)))),OFFSET('Sanitation Data'!$F$12,0,10*ROW('Sanitation Data'!F168)),NA())))</f>
        <v>#N/A</v>
      </c>
      <c r="AO174" s="253" t="e">
        <f ca="true">+IF(AND(ISNUMBER(OFFSET('Sanitation Data'!$F$13,0,10*ROW('Sanitation Data'!F168))),DD174="Yes"),OFFSET('Sanitation Data'!$F$13,0,10*ROW('Sanitation Data'!F168)),IF(AND(ISNUMBER(OFFSET('Sanitation Data'!$F$13,0,10*ROW('Sanitation Data'!F168))),DD174="No",ISNUMBER(OFFSET('Sanitation Data'!$F$13,0,10*ROW('Sanitation Data'!F168)))),CONCATENATE("[",ROUND(OFFSET('Sanitation Data'!$F$13,0,10*ROW('Sanitation Data'!F168)),0),"]"),IF(AND(ISNUMBER(OFFSET('Sanitation Data'!$F$13,0,10*ROW('Sanitation Data'!F168))),DD174="",ISNUMBER(OFFSET('Sanitation Data'!$F$13,0,10*ROW('Sanitation Data'!F168)))),OFFSET('Sanitation Data'!$F$13,0,10*ROW('Sanitation Data'!F168)),NA())))</f>
        <v>#N/A</v>
      </c>
      <c r="AP174" s="253" t="e">
        <f ca="true">+IF(AND(ISNUMBER(OFFSET('Sanitation Data'!$G$5,0,10*ROW('Sanitation Data'!G168))),DE174="Yes"),100-OFFSET('Sanitation Data'!$G$5,0,10*ROW('Sanitation Data'!G168)),IF(AND(ISNUMBER(OFFSET('Sanitation Data'!$G$5,0,10*ROW('Sanitation Data'!G168))),DE174="No",ISNUMBER(OFFSET('Sanitation Data'!$G$5,0,10*ROW('Sanitation Data'!G168)))),CONCATENATE("[",ROUND(100-OFFSET('Sanitation Data'!$G$5,0,10*ROW('Sanitation Data'!G168)),0),"]"),IF(AND(ISNUMBER(OFFSET('Sanitation Data'!$G$5,0,10*ROW('Sanitation Data'!G168))),DE174="",ISNUMBER(OFFSET('Sanitation Data'!$G$5,0,10*ROW('Sanitation Data'!G168)))),100-OFFSET('Sanitation Data'!$G$5,0,10*ROW('Sanitation Data'!G168)),NA())))</f>
        <v>#N/A</v>
      </c>
      <c r="AQ174" s="253" t="e">
        <f ca="true">+IF(AND(ISNUMBER(OFFSET('Sanitation Data'!$G$7,0,10*ROW('Sanitation Data'!G168))),DF174="Yes"),OFFSET('Sanitation Data'!$G$7,0,10*ROW('Sanitation Data'!G168)),IF(AND(ISNUMBER(OFFSET('Sanitation Data'!$G$7,0,10*ROW('Sanitation Data'!G168))),DF174="No",ISNUMBER(OFFSET('Sanitation Data'!$G$7,0,10*ROW('Sanitation Data'!G168)))),CONCATENATE("[",ROUND(OFFSET('Sanitation Data'!$G$7,0,10*ROW('Sanitation Data'!G168)),0),"]"),IF(AND(ISNUMBER(OFFSET('Sanitation Data'!$G$7,0,10*ROW('Sanitation Data'!G168))),DF174="",ISNUMBER(OFFSET('Sanitation Data'!$G$7,0,10*ROW('Sanitation Data'!G168)))),OFFSET('Sanitation Data'!$G$7,0,10*ROW('Sanitation Data'!G168)),NA())))</f>
        <v>#N/A</v>
      </c>
      <c r="AR174" s="253" t="e">
        <f ca="true">+IF(AND(ISNUMBER(OFFSET('Sanitation Data'!$G$11,0,10*ROW('Sanitation Data'!G168))),DG174="Yes"),OFFSET('Sanitation Data'!$G$11,0,10*ROW('Sanitation Data'!G168)),IF(AND(ISNUMBER(OFFSET('Sanitation Data'!$G$11,0,10*ROW('Sanitation Data'!G168))),DG174="No",ISNUMBER(OFFSET('Sanitation Data'!$G$11,0,10*ROW('Sanitation Data'!G168)))),CONCATENATE("[",ROUND(OFFSET('Sanitation Data'!$G$11,0,10*ROW('Sanitation Data'!G168)),0),"]"),IF(AND(ISNUMBER(OFFSET('Sanitation Data'!$G$11,0,10*ROW('Sanitation Data'!G168))),DG174="",ISNUMBER(OFFSET('Sanitation Data'!$G$11,0,10*ROW('Sanitation Data'!G168)))),OFFSET('Sanitation Data'!$G$11,0,10*ROW('Sanitation Data'!G168)),NA())))</f>
        <v>#N/A</v>
      </c>
      <c r="AS174" s="253" t="e">
        <f ca="true">+IF(AND(ISNUMBER(OFFSET('Sanitation Data'!$G$12,0,10*ROW('Sanitation Data'!G168))),DH174="Yes"),OFFSET('Sanitation Data'!$G$12,0,10*ROW('Sanitation Data'!G168)),IF(AND(ISNUMBER(OFFSET('Sanitation Data'!$G$12,0,10*ROW('Sanitation Data'!G168))),DH174="No",ISNUMBER(OFFSET('Sanitation Data'!$G$12,0,10*ROW('Sanitation Data'!G168)))),CONCATENATE("[",ROUND(OFFSET('Sanitation Data'!$G$12,0,10*ROW('Sanitation Data'!G168)),0),"]"),IF(AND(ISNUMBER(OFFSET('Sanitation Data'!$G$12,0,10*ROW('Sanitation Data'!G168))),DH174="",ISNUMBER(OFFSET('Sanitation Data'!$G$12,0,10*ROW('Sanitation Data'!G168)))),OFFSET('Sanitation Data'!$G$12,0,10*ROW('Sanitation Data'!G168)),NA())))</f>
        <v>#N/A</v>
      </c>
      <c r="AT174" s="253" t="e">
        <f ca="true">+IF(AND(ISNUMBER(OFFSET('Sanitation Data'!$G$13,0,10*ROW('Sanitation Data'!G168))),DI174="Yes"),OFFSET('Sanitation Data'!$G$13,0,10*ROW('Sanitation Data'!G168)),IF(AND(ISNUMBER(OFFSET('Sanitation Data'!$G$13,0,10*ROW('Sanitation Data'!G168))),DI174="No",ISNUMBER(OFFSET('Sanitation Data'!$G$13,0,10*ROW('Sanitation Data'!G168)))),CONCATENATE("[",ROUND(OFFSET('Sanitation Data'!$G$13,0,10*ROW('Sanitation Data'!G168)),0),"]"),IF(AND(ISNUMBER(OFFSET('Sanitation Data'!$G$13,0,10*ROW('Sanitation Data'!G168))),DI174="",ISNUMBER(OFFSET('Sanitation Data'!$G$13,0,10*ROW('Sanitation Data'!G168)))),OFFSET('Sanitation Data'!$G$13,0,10*ROW('Sanitation Data'!G168)),NA())))</f>
        <v>#N/A</v>
      </c>
      <c r="AU174" s="253" t="e">
        <f ca="true">+IF(AND(ISNUMBER(OFFSET('Sanitation Data'!$H$5,0,10*ROW('Sanitation Data'!H168))),DJ174="Yes"),100-OFFSET('Sanitation Data'!$H$5,0,10*ROW('Sanitation Data'!H168)),IF(AND(ISNUMBER(OFFSET('Sanitation Data'!$H$5,0,10*ROW('Sanitation Data'!H168))),DJ174="No",ISNUMBER(OFFSET('Sanitation Data'!$H$5,0,10*ROW('Sanitation Data'!H168)))),CONCATENATE("[",ROUND(100-OFFSET('Sanitation Data'!$H$5,0,10*ROW('Sanitation Data'!H168)),0),"]"),IF(AND(ISNUMBER(OFFSET('Sanitation Data'!$H$5,0,10*ROW('Sanitation Data'!H168))),DJ174="",ISNUMBER(OFFSET('Sanitation Data'!$H$5,0,10*ROW('Sanitation Data'!H168)))),100-OFFSET('Sanitation Data'!$H$5,0,10*ROW('Sanitation Data'!H168)),NA())))</f>
        <v>#N/A</v>
      </c>
      <c r="AV174" s="253" t="e">
        <f ca="true">+IF(AND(ISNUMBER(OFFSET('Sanitation Data'!$H$7,0,10*ROW('Sanitation Data'!H168))),DK174="Yes"),OFFSET('Sanitation Data'!$H$7,0,10*ROW('Sanitation Data'!H168)),IF(AND(ISNUMBER(OFFSET('Sanitation Data'!$H$7,0,10*ROW('Sanitation Data'!H168))),DK174="No",ISNUMBER(OFFSET('Sanitation Data'!$H$7,0,10*ROW('Sanitation Data'!H168)))),CONCATENATE("[",ROUND(OFFSET('Sanitation Data'!$H$7,0,10*ROW('Sanitation Data'!H168)),0),"]"),IF(AND(ISNUMBER(OFFSET('Sanitation Data'!$H$7,0,10*ROW('Sanitation Data'!H168))),DK174="",ISNUMBER(OFFSET('Sanitation Data'!$H$7,0,10*ROW('Sanitation Data'!H168)))),OFFSET('Sanitation Data'!$H$7,0,10*ROW('Sanitation Data'!H168)),NA())))</f>
        <v>#N/A</v>
      </c>
      <c r="AW174" s="253" t="e">
        <f ca="true">+IF(AND(ISNUMBER(OFFSET('Sanitation Data'!$H$11,0,10*ROW('Sanitation Data'!H168))),DL174="Yes"),OFFSET('Sanitation Data'!$H$11,0,10*ROW('Sanitation Data'!H168)),IF(AND(ISNUMBER(OFFSET('Sanitation Data'!$H$11,0,10*ROW('Sanitation Data'!H168))),DL174="No",ISNUMBER(OFFSET('Sanitation Data'!$H$11,0,10*ROW('Sanitation Data'!H168)))),CONCATENATE("[",ROUND(OFFSET('Sanitation Data'!$H$11,0,10*ROW('Sanitation Data'!H168)),0),"]"),IF(AND(ISNUMBER(OFFSET('Sanitation Data'!$H$11,0,10*ROW('Sanitation Data'!H168))),DL174="",ISNUMBER(OFFSET('Sanitation Data'!$H$11,0,10*ROW('Sanitation Data'!H168)))),OFFSET('Sanitation Data'!$H$11,0,10*ROW('Sanitation Data'!H168)),NA())))</f>
        <v>#N/A</v>
      </c>
      <c r="AX174" s="253" t="e">
        <f ca="true">+IF(AND(ISNUMBER(OFFSET('Sanitation Data'!$H$12,0,10*ROW('Sanitation Data'!H168))),DM174="Yes"),OFFSET('Sanitation Data'!$H$12,0,10*ROW('Sanitation Data'!H168)),IF(AND(ISNUMBER(OFFSET('Sanitation Data'!$H$12,0,10*ROW('Sanitation Data'!H168))),DM174="No",ISNUMBER(OFFSET('Sanitation Data'!$H$12,0,10*ROW('Sanitation Data'!H168)))),CONCATENATE("[",ROUND(OFFSET('Sanitation Data'!$H$12,0,10*ROW('Sanitation Data'!H168)),0),"]"),IF(AND(ISNUMBER(OFFSET('Sanitation Data'!$H$12,0,10*ROW('Sanitation Data'!H168))),DM174="",ISNUMBER(OFFSET('Sanitation Data'!$H$12,0,10*ROW('Sanitation Data'!H168)))),OFFSET('Sanitation Data'!$H$12,0,10*ROW('Sanitation Data'!H168)),NA())))</f>
        <v>#N/A</v>
      </c>
      <c r="AY174" s="253" t="e">
        <f ca="true">+IF(AND(ISNUMBER(OFFSET('Sanitation Data'!$H$13,0,10*ROW('Sanitation Data'!H168))),DN174="Yes"),OFFSET('Sanitation Data'!$H$13,0,10*ROW('Sanitation Data'!H168)),IF(AND(ISNUMBER(OFFSET('Sanitation Data'!$H$13,0,10*ROW('Sanitation Data'!H168))),DN174="No",ISNUMBER(OFFSET('Sanitation Data'!$H$13,0,10*ROW('Sanitation Data'!H168)))),CONCATENATE("[",ROUND(OFFSET('Sanitation Data'!$H$13,0,10*ROW('Sanitation Data'!H168)),0),"]"),IF(AND(ISNUMBER(OFFSET('Sanitation Data'!$H$13,0,10*ROW('Sanitation Data'!H168))),DN174="",ISNUMBER(OFFSET('Sanitation Data'!$H$13,0,10*ROW('Sanitation Data'!H168)))),OFFSET('Sanitation Data'!$H$13,0,10*ROW('Sanitation Data'!H168)),NA())))</f>
        <v>#N/A</v>
      </c>
      <c r="AZ174" s="254" t="e">
        <f ca="true">+IF(AND(ISNUMBER(OFFSET('Hygiene Data'!$C$6,0,10*ROW('Hygiene Data'!C168))),DO174="Yes"),OFFSET('Hygiene Data'!$C$6,0,10*ROW('Hygiene Data'!C168)),IF(AND(ISNUMBER(OFFSET('Hygiene Data'!$C$6,0,10*ROW('Hygiene Data'!C168))),DO174="No",ISNUMBER(OFFSET('Hygiene Data'!$C$6,0,10*ROW('Hygiene Data'!C168)))),CONCATENATE("[",ROUND(OFFSET('Hygiene Data'!$C$6,0,10*ROW('Hygiene Data'!C168)),0),"]"),IF(AND(ISNUMBER(OFFSET('Hygiene Data'!$C$6,0,10*ROW('Hygiene Data'!C168))),DO174="",ISNUMBER(OFFSET('Hygiene Data'!$C$6,0,10*ROW('Hygiene Data'!C168)))),OFFSET('Hygiene Data'!$C$6,0,10*ROW('Hygiene Data'!C168)),NA())))</f>
        <v>#N/A</v>
      </c>
      <c r="BA174" s="254" t="e">
        <f ca="true">+IF(AND(ISNUMBER(OFFSET('Hygiene Data'!$C$8,0,10*ROW('Hygiene Data'!C168))),DP174="Yes"),OFFSET('Hygiene Data'!$C$8,0,10*ROW('Hygiene Data'!C168)),IF(AND(ISNUMBER(OFFSET('Hygiene Data'!$C$8,0,10*ROW('Hygiene Data'!C168))),DP174="No",ISNUMBER(OFFSET('Hygiene Data'!$C$8,0,10*ROW('Hygiene Data'!C168)))),CONCATENATE("[",ROUND(OFFSET('Hygiene Data'!$C$8,0,10*ROW('Hygiene Data'!C168)),0),"]"),IF(AND(ISNUMBER(OFFSET('Hygiene Data'!$C$8,0,10*ROW('Hygiene Data'!C168))),DP174="",ISNUMBER(OFFSET('Hygiene Data'!$C$8,0,10*ROW('Hygiene Data'!C168)))),OFFSET('Hygiene Data'!$C$8,0,10*ROW('Hygiene Data'!C168)),NA())))</f>
        <v>#N/A</v>
      </c>
      <c r="BB174" s="254" t="e">
        <f ca="true">+IF(AND(ISNUMBER(OFFSET('Hygiene Data'!$C$10,0,10*ROW('Hygiene Data'!C168))),DQ174="Yes"),OFFSET('Hygiene Data'!$C$10,0,10*ROW('Hygiene Data'!C168)),IF(AND(ISNUMBER(OFFSET('Hygiene Data'!$C$10,0,10*ROW('Hygiene Data'!C168))),DQ174="No",ISNUMBER(OFFSET('Hygiene Data'!$C$10,0,10*ROW('Hygiene Data'!C168)))),CONCATENATE("[",ROUND(OFFSET('Hygiene Data'!$C$10,0,10*ROW('Hygiene Data'!C168)),0),"]"),IF(AND(ISNUMBER(OFFSET('Hygiene Data'!$C$10,0,10*ROW('Hygiene Data'!C168))),DQ174="",ISNUMBER(OFFSET('Hygiene Data'!$C$10,0,10*ROW('Hygiene Data'!C168)))),OFFSET('Hygiene Data'!$C$10,0,10*ROW('Hygiene Data'!C168)),NA())))</f>
        <v>#N/A</v>
      </c>
      <c r="BC174" s="254" t="e">
        <f ca="true">+IF(AND(ISNUMBER(OFFSET('Hygiene Data'!$D$6,0,10*ROW('Hygiene Data'!D168))),DR174="Yes"),OFFSET('Hygiene Data'!$D$6,0,10*ROW('Hygiene Data'!D168)),IF(AND(ISNUMBER(OFFSET('Hygiene Data'!$D$6,0,10*ROW('Hygiene Data'!D168))),DR174="No",ISNUMBER(OFFSET('Hygiene Data'!$D$6,0,10*ROW('Hygiene Data'!D168)))),CONCATENATE("[",ROUND(OFFSET('Hygiene Data'!$D$6,0,10*ROW('Hygiene Data'!D168)),0),"]"),IF(AND(ISNUMBER(OFFSET('Hygiene Data'!$D$6,0,10*ROW('Hygiene Data'!D168))),DR174="",ISNUMBER(OFFSET('Hygiene Data'!$D$6,0,10*ROW('Hygiene Data'!D168)))),OFFSET('Hygiene Data'!$D$6,0,10*ROW('Hygiene Data'!D168)),NA())))</f>
        <v>#N/A</v>
      </c>
      <c r="BD174" s="254" t="e">
        <f ca="true">+IF(AND(ISNUMBER(OFFSET('Hygiene Data'!$D$8,0,10*ROW('Hygiene Data'!D168))),DS174="Yes"),OFFSET('Hygiene Data'!$D$8,0,10*ROW('Hygiene Data'!D168)),IF(AND(ISNUMBER(OFFSET('Hygiene Data'!$D$8,0,10*ROW('Hygiene Data'!D168))),DS174="No",ISNUMBER(OFFSET('Hygiene Data'!$D$8,0,10*ROW('Hygiene Data'!D168)))),CONCATENATE("[",ROUND(OFFSET('Hygiene Data'!$D$8,0,10*ROW('Hygiene Data'!D168)),0),"]"),IF(AND(ISNUMBER(OFFSET('Hygiene Data'!$D$8,0,10*ROW('Hygiene Data'!D168))),DS174="",ISNUMBER(OFFSET('Hygiene Data'!$D$8,0,10*ROW('Hygiene Data'!D168)))),OFFSET('Hygiene Data'!$D$8,0,10*ROW('Hygiene Data'!D168)),NA())))</f>
        <v>#N/A</v>
      </c>
      <c r="BE174" s="254" t="e">
        <f ca="true">+IF(AND(ISNUMBER(OFFSET('Hygiene Data'!$D$10,0,10*ROW('Hygiene Data'!D168))),DT174="Yes"),OFFSET('Hygiene Data'!$D$10,0,10*ROW('Hygiene Data'!D168)),IF(AND(ISNUMBER(OFFSET('Hygiene Data'!$D$10,0,10*ROW('Hygiene Data'!D168))),DT174="No",ISNUMBER(OFFSET('Hygiene Data'!$D$10,0,10*ROW('Hygiene Data'!D168)))),CONCATENATE("[",ROUND(OFFSET('Hygiene Data'!$D$10,0,10*ROW('Hygiene Data'!D168)),0),"]"),IF(AND(ISNUMBER(OFFSET('Hygiene Data'!$D$10,0,10*ROW('Hygiene Data'!D168))),DT174="",ISNUMBER(OFFSET('Hygiene Data'!$D$10,0,10*ROW('Hygiene Data'!D168)))),OFFSET('Hygiene Data'!$D$10,0,10*ROW('Hygiene Data'!D168)),NA())))</f>
        <v>#N/A</v>
      </c>
      <c r="BF174" s="254" t="e">
        <f ca="true">+IF(AND(ISNUMBER(OFFSET('Hygiene Data'!$E$6,0,10*ROW('Hygiene Data'!E168))),DU174="Yes"),OFFSET('Hygiene Data'!$E$6,0,10*ROW('Hygiene Data'!E168)),IF(AND(ISNUMBER(OFFSET('Hygiene Data'!$E$6,0,10*ROW('Hygiene Data'!E168))),DU174="No",ISNUMBER(OFFSET('Hygiene Data'!$E$6,0,10*ROW('Hygiene Data'!E168)))),CONCATENATE("[",ROUND(OFFSET('Hygiene Data'!$E$6,0,10*ROW('Hygiene Data'!E168)),0),"]"),IF(AND(ISNUMBER(OFFSET('Hygiene Data'!$E$6,0,10*ROW('Hygiene Data'!E168))),DU174="",ISNUMBER(OFFSET('Hygiene Data'!$E$6,0,10*ROW('Hygiene Data'!E168)))),OFFSET('Hygiene Data'!$E$6,0,10*ROW('Hygiene Data'!E168)),NA())))</f>
        <v>#N/A</v>
      </c>
      <c r="BG174" s="254" t="e">
        <f ca="true">+IF(AND(ISNUMBER(OFFSET('Hygiene Data'!$E$8,0,10*ROW('Hygiene Data'!E168))),DV174="Yes"),OFFSET('Hygiene Data'!$E$8,0,10*ROW('Hygiene Data'!E168)),IF(AND(ISNUMBER(OFFSET('Hygiene Data'!$E$8,0,10*ROW('Hygiene Data'!E168))),DV174="No",ISNUMBER(OFFSET('Hygiene Data'!$E$8,0,10*ROW('Hygiene Data'!E168)))),CONCATENATE("[",ROUND(OFFSET('Hygiene Data'!$E$8,0,10*ROW('Hygiene Data'!E168)),0),"]"),IF(AND(ISNUMBER(OFFSET('Hygiene Data'!$E$8,0,10*ROW('Hygiene Data'!E168))),DV174="",ISNUMBER(OFFSET('Hygiene Data'!$E$8,0,10*ROW('Hygiene Data'!E168)))),OFFSET('Hygiene Data'!$E$8,0,10*ROW('Hygiene Data'!E168)),NA())))</f>
        <v>#N/A</v>
      </c>
      <c r="BH174" s="254" t="e">
        <f ca="true">+IF(AND(ISNUMBER(OFFSET('Hygiene Data'!$E$10,0,10*ROW('Hygiene Data'!E168))),DW174="Yes"),OFFSET('Hygiene Data'!$E$10,0,10*ROW('Hygiene Data'!E168)),IF(AND(ISNUMBER(OFFSET('Hygiene Data'!$E$10,0,10*ROW('Hygiene Data'!E168))),DW174="No",ISNUMBER(OFFSET('Hygiene Data'!$E$10,0,10*ROW('Hygiene Data'!E168)))),CONCATENATE("[",ROUND(OFFSET('Hygiene Data'!$E$10,0,10*ROW('Hygiene Data'!E168)),0),"]"),IF(AND(ISNUMBER(OFFSET('Hygiene Data'!$E$10,0,10*ROW('Hygiene Data'!E168))),DW174="",ISNUMBER(OFFSET('Hygiene Data'!$E$10,0,10*ROW('Hygiene Data'!E168)))),OFFSET('Hygiene Data'!$E$10,0,10*ROW('Hygiene Data'!E168)),NA())))</f>
        <v>#N/A</v>
      </c>
      <c r="BI174" s="254" t="e">
        <f ca="true">+IF(AND(ISNUMBER(OFFSET('Hygiene Data'!$F$6,0,10*ROW('Hygiene Data'!F168))),DX174="Yes"),OFFSET('Hygiene Data'!$F$6,0,10*ROW('Hygiene Data'!F168)),IF(AND(ISNUMBER(OFFSET('Hygiene Data'!$F$6,0,10*ROW('Hygiene Data'!F168))),DX174="No",ISNUMBER(OFFSET('Hygiene Data'!$F$6,0,10*ROW('Hygiene Data'!F168)))),CONCATENATE("[",ROUND(OFFSET('Hygiene Data'!$F$6,0,10*ROW('Hygiene Data'!F168)),0),"]"),IF(AND(ISNUMBER(OFFSET('Hygiene Data'!$F$6,0,10*ROW('Hygiene Data'!F168))),DX174="",ISNUMBER(OFFSET('Hygiene Data'!$F$6,0,10*ROW('Hygiene Data'!F168)))),OFFSET('Hygiene Data'!$F$6,0,10*ROW('Hygiene Data'!F168)),NA())))</f>
        <v>#N/A</v>
      </c>
      <c r="BJ174" s="254" t="e">
        <f ca="true">+IF(AND(ISNUMBER(OFFSET('Hygiene Data'!$F$8,0,10*ROW('Hygiene Data'!F168))),DY174="Yes"),OFFSET('Hygiene Data'!$F$8,0,10*ROW('Hygiene Data'!F168)),IF(AND(ISNUMBER(OFFSET('Hygiene Data'!$F$8,0,10*ROW('Hygiene Data'!F168))),DY174="No",ISNUMBER(OFFSET('Hygiene Data'!$F$8,0,10*ROW('Hygiene Data'!F168)))),CONCATENATE("[",ROUND(OFFSET('Hygiene Data'!$F$8,0,10*ROW('Hygiene Data'!F168)),0),"]"),IF(AND(ISNUMBER(OFFSET('Hygiene Data'!$F$8,0,10*ROW('Hygiene Data'!F168))),DY174="",ISNUMBER(OFFSET('Hygiene Data'!$F$8,0,10*ROW('Hygiene Data'!F168)))),OFFSET('Hygiene Data'!$F$8,0,10*ROW('Hygiene Data'!F168)),NA())))</f>
        <v>#N/A</v>
      </c>
      <c r="BK174" s="254" t="e">
        <f ca="true">+IF(AND(ISNUMBER(OFFSET('Hygiene Data'!$F$10,0,10*ROW('Hygiene Data'!F168))),DZ174="Yes"),OFFSET('Hygiene Data'!$F$10,0,10*ROW('Hygiene Data'!F168)),IF(AND(ISNUMBER(OFFSET('Hygiene Data'!$F$10,0,10*ROW('Hygiene Data'!F168))),DZ174="No",ISNUMBER(OFFSET('Hygiene Data'!$F$10,0,10*ROW('Hygiene Data'!F168)))),CONCATENATE("[",ROUND(OFFSET('Hygiene Data'!$F$10,0,10*ROW('Hygiene Data'!F168)),0),"]"),IF(AND(ISNUMBER(OFFSET('Hygiene Data'!$F$10,0,10*ROW('Hygiene Data'!F168))),DZ174="",ISNUMBER(OFFSET('Hygiene Data'!$F$10,0,10*ROW('Hygiene Data'!F168)))),OFFSET('Hygiene Data'!$F$10,0,10*ROW('Hygiene Data'!F168)),NA())))</f>
        <v>#N/A</v>
      </c>
      <c r="BL174" s="254" t="e">
        <f ca="true">+IF(AND(ISNUMBER(OFFSET('Hygiene Data'!$G$6,0,10*ROW('Hygiene Data'!G168))),EA174="Yes"),OFFSET('Hygiene Data'!$G$6,0,10*ROW('Hygiene Data'!G168)),IF(AND(ISNUMBER(OFFSET('Hygiene Data'!$G$6,0,10*ROW('Hygiene Data'!G168))),EA174="No",ISNUMBER(OFFSET('Hygiene Data'!$G$6,0,10*ROW('Hygiene Data'!G168)))),CONCATENATE("[",ROUND(OFFSET('Hygiene Data'!$G$6,0,10*ROW('Hygiene Data'!G168)),0),"]"),IF(AND(ISNUMBER(OFFSET('Hygiene Data'!$G$6,0,10*ROW('Hygiene Data'!G168))),EA174="",ISNUMBER(OFFSET('Hygiene Data'!$G$6,0,10*ROW('Hygiene Data'!G168)))),OFFSET('Hygiene Data'!$G$6,0,10*ROW('Hygiene Data'!G168)),NA())))</f>
        <v>#N/A</v>
      </c>
      <c r="BM174" s="254" t="e">
        <f ca="true">+IF(AND(ISNUMBER(OFFSET('Hygiene Data'!$G$8,0,10*ROW('Hygiene Data'!G168))),EB174="Yes"),OFFSET('Hygiene Data'!$G$8,0,10*ROW('Hygiene Data'!G168)),IF(AND(ISNUMBER(OFFSET('Hygiene Data'!$G$8,0,10*ROW('Hygiene Data'!G168))),EB174="No",ISNUMBER(OFFSET('Hygiene Data'!$G$8,0,10*ROW('Hygiene Data'!G168)))),CONCATENATE("[",ROUND(OFFSET('Hygiene Data'!$G$8,0,10*ROW('Hygiene Data'!G168)),0),"]"),IF(AND(ISNUMBER(OFFSET('Hygiene Data'!$G$8,0,10*ROW('Hygiene Data'!G168))),EB174="",ISNUMBER(OFFSET('Hygiene Data'!$G$8,0,10*ROW('Hygiene Data'!G168)))),OFFSET('Hygiene Data'!$G$8,0,10*ROW('Hygiene Data'!G168)),NA())))</f>
        <v>#N/A</v>
      </c>
      <c r="BN174" s="254" t="e">
        <f ca="true">+IF(AND(ISNUMBER(OFFSET('Hygiene Data'!$G$10,0,10*ROW('Hygiene Data'!G168))),EC174="Yes"),OFFSET('Hygiene Data'!$G$10,0,10*ROW('Hygiene Data'!G168)),IF(AND(ISNUMBER(OFFSET('Hygiene Data'!$G$10,0,10*ROW('Hygiene Data'!G168))),EC174="No",ISNUMBER(OFFSET('Hygiene Data'!$G$10,0,10*ROW('Hygiene Data'!G168)))),CONCATENATE("[",ROUND(OFFSET('Hygiene Data'!$G$10,0,10*ROW('Hygiene Data'!G168)),0),"]"),IF(AND(ISNUMBER(OFFSET('Hygiene Data'!$G$10,0,10*ROW('Hygiene Data'!G168))),EC174="",ISNUMBER(OFFSET('Hygiene Data'!$G$10,0,10*ROW('Hygiene Data'!G168)))),OFFSET('Hygiene Data'!$G$10,0,10*ROW('Hygiene Data'!G168)),NA())))</f>
        <v>#N/A</v>
      </c>
      <c r="BO174" s="254" t="e">
        <f ca="true">+IF(AND(ISNUMBER(OFFSET('Hygiene Data'!$H$6,0,10*ROW('Hygiene Data'!H168))),ED174="Yes"),OFFSET('Hygiene Data'!$H$6,0,10*ROW('Hygiene Data'!H168)),IF(AND(ISNUMBER(OFFSET('Hygiene Data'!$H$6,0,10*ROW('Hygiene Data'!H168))),ED174="No",ISNUMBER(OFFSET('Hygiene Data'!$H$6,0,10*ROW('Hygiene Data'!H168)))),CONCATENATE("[",ROUND(OFFSET('Hygiene Data'!$H$6,0,10*ROW('Hygiene Data'!H168)),0),"]"),IF(AND(ISNUMBER(OFFSET('Hygiene Data'!$H$6,0,10*ROW('Hygiene Data'!H168))),ED174="",ISNUMBER(OFFSET('Hygiene Data'!$H$6,0,10*ROW('Hygiene Data'!H168)))),OFFSET('Hygiene Data'!$H$6,0,10*ROW('Hygiene Data'!H168)),NA())))</f>
        <v>#N/A</v>
      </c>
      <c r="BP174" s="254" t="e">
        <f ca="true">+IF(AND(ISNUMBER(OFFSET('Hygiene Data'!$H$8,0,10*ROW('Hygiene Data'!H168))),EE174="Yes"),OFFSET('Hygiene Data'!$H$8,0,10*ROW('Hygiene Data'!H168)),IF(AND(ISNUMBER(OFFSET('Hygiene Data'!$H$8,0,10*ROW('Hygiene Data'!H168))),EE174="No",ISNUMBER(OFFSET('Hygiene Data'!$H$8,0,10*ROW('Hygiene Data'!H168)))),CONCATENATE("[",ROUND(OFFSET('Hygiene Data'!$H$8,0,10*ROW('Hygiene Data'!H168)),0),"]"),IF(AND(ISNUMBER(OFFSET('Hygiene Data'!$H$8,0,10*ROW('Hygiene Data'!H168))),EE174="",ISNUMBER(OFFSET('Hygiene Data'!$H$8,0,10*ROW('Hygiene Data'!H168)))),OFFSET('Hygiene Data'!$H$8,0,10*ROW('Hygiene Data'!H168)),NA())))</f>
        <v>#N/A</v>
      </c>
      <c r="BQ174" s="254" t="e">
        <f ca="true">+IF(AND(ISNUMBER(OFFSET('Hygiene Data'!$H$10,0,10*ROW('Hygiene Data'!H168))),EF174="Yes"),OFFSET('Hygiene Data'!$H$10,0,10*ROW('Hygiene Data'!H168)),IF(AND(ISNUMBER(OFFSET('Hygiene Data'!$H$10,0,10*ROW('Hygiene Data'!H168))),EF174="No",ISNUMBER(OFFSET('Hygiene Data'!$H$10,0,10*ROW('Hygiene Data'!H168)))),CONCATENATE("[",ROUND(OFFSET('Hygiene Data'!$H$10,0,10*ROW('Hygiene Data'!H168)),0),"]"),IF(AND(ISNUMBER(OFFSET('Hygiene Data'!$H$10,0,10*ROW('Hygiene Data'!H168))),EF174="",ISNUMBER(OFFSET('Hygiene Data'!$H$10,0,10*ROW('Hygiene Data'!H168)))),OFFSET('Hygiene Data'!$H$10,0,10*ROW('Hygiene Data'!H168)),NA())))</f>
        <v>#N/A</v>
      </c>
      <c r="BS174" s="36" t="str">
        <f ca="true">+IF(OFFSET('Water Data'!$C$28,0,10*ROW('Water Data'!C168))="","",OFFSET('Water Data'!$C$28,0,10*ROW('Water Data'!C168)))</f>
        <v/>
      </c>
      <c r="BT174" s="36" t="str">
        <f ca="true">+IF(OFFSET('Water Data'!$C$29,0,10*ROW('Water Data'!C168))="","",OFFSET('Water Data'!$C$29,0,10*ROW('Water Data'!C168)))</f>
        <v/>
      </c>
      <c r="BU174" s="36" t="str">
        <f ca="true">+IF(OFFSET('Water Data'!$C$30,0,10*ROW('Water Data'!C168))="","",OFFSET('Water Data'!$C$30,0,10*ROW('Water Data'!C168)))</f>
        <v/>
      </c>
      <c r="BV174" s="36" t="str">
        <f ca="true">+IF(OFFSET('Water Data'!$D$28,0,10*ROW('Water Data'!D168))="","",OFFSET('Water Data'!$D$28,0,10*ROW('Water Data'!D168)))</f>
        <v/>
      </c>
      <c r="BW174" s="36" t="str">
        <f ca="true">+IF(OFFSET('Water Data'!$D$29,0,10*ROW('Water Data'!D168))="","",OFFSET('Water Data'!$D$29,0,10*ROW('Water Data'!D168)))</f>
        <v/>
      </c>
      <c r="BX174" s="36" t="str">
        <f ca="true">+IF(OFFSET('Water Data'!$D$30,0,10*ROW('Water Data'!D168))="","",OFFSET('Water Data'!$D$30,0,10*ROW('Water Data'!D168)))</f>
        <v/>
      </c>
      <c r="BY174" s="36" t="str">
        <f ca="true">+IF(OFFSET('Water Data'!$E$28,0,10*ROW('Water Data'!E168))="","",OFFSET('Water Data'!$E$28,0,10*ROW('Water Data'!E168)))</f>
        <v/>
      </c>
      <c r="BZ174" s="36" t="str">
        <f ca="true">+IF(OFFSET('Water Data'!$E$29,0,10*ROW('Water Data'!E168))="","",OFFSET('Water Data'!$E$29,0,10*ROW('Water Data'!E168)))</f>
        <v/>
      </c>
      <c r="CA174" s="36" t="str">
        <f ca="true">+IF(OFFSET('Water Data'!$E$30,0,10*ROW('Water Data'!E168))="","",OFFSET('Water Data'!$E$30,0,10*ROW('Water Data'!E168)))</f>
        <v/>
      </c>
      <c r="CB174" s="36" t="str">
        <f ca="true">+IF(OFFSET('Water Data'!$F$28,0,10*ROW('Water Data'!F168))="","",OFFSET('Water Data'!$F$28,0,10*ROW('Water Data'!F168)))</f>
        <v/>
      </c>
      <c r="CC174" s="36" t="str">
        <f ca="true">+IF(OFFSET('Water Data'!$F$29,0,10*ROW('Water Data'!F168))="","",OFFSET('Water Data'!$F$29,0,10*ROW('Water Data'!F168)))</f>
        <v/>
      </c>
      <c r="CD174" s="36" t="str">
        <f ca="true">+IF(OFFSET('Water Data'!$F$30,0,10*ROW('Water Data'!F168))="","",OFFSET('Water Data'!$F$30,0,10*ROW('Water Data'!F168)))</f>
        <v/>
      </c>
      <c r="CE174" s="36" t="str">
        <f ca="true">+IF(OFFSET('Water Data'!$G$28,0,10*ROW('Water Data'!G168))="","",OFFSET('Water Data'!$G$28,0,10*ROW('Water Data'!G168)))</f>
        <v/>
      </c>
      <c r="CF174" s="36" t="str">
        <f ca="true">+IF(OFFSET('Water Data'!$G$29,0,10*ROW('Water Data'!G168))="","",OFFSET('Water Data'!$G$29,0,10*ROW('Water Data'!G168)))</f>
        <v/>
      </c>
      <c r="CG174" s="36" t="str">
        <f ca="true">+IF(OFFSET('Water Data'!$G$30,0,10*ROW('Water Data'!G168))="","",OFFSET('Water Data'!$G$30,0,10*ROW('Water Data'!G168)))</f>
        <v/>
      </c>
      <c r="CH174" s="36" t="str">
        <f ca="true">+IF(OFFSET('Water Data'!$H$28,0,10*ROW('Water Data'!H168))="","",OFFSET('Water Data'!$H$28,0,10*ROW('Water Data'!H168)))</f>
        <v/>
      </c>
      <c r="CI174" s="36" t="str">
        <f ca="true">+IF(OFFSET('Water Data'!$H$29,0,10*ROW('Water Data'!H168))="","",OFFSET('Water Data'!$H$29,0,10*ROW('Water Data'!H168)))</f>
        <v/>
      </c>
      <c r="CJ174" s="36" t="str">
        <f ca="true">+IF(OFFSET('Water Data'!$H$30,0,10*ROW('Water Data'!H168))="","",OFFSET('Water Data'!$H$30,0,10*ROW('Water Data'!H168)))</f>
        <v/>
      </c>
      <c r="CK174" s="36" t="str">
        <f ca="true">+IF(OFFSET('Sanitation Data'!$C$29,0,10*ROW('Sanitation Data'!C168))="","",OFFSET('Sanitation Data'!$C$29,0,10*ROW('Sanitation Data'!C168)))</f>
        <v/>
      </c>
      <c r="CL174" s="36" t="str">
        <f ca="true">+IF(OFFSET('Sanitation Data'!$C$30,0,10*ROW('Sanitation Data'!C168))="","",OFFSET('Sanitation Data'!$C$30,0,10*ROW('Sanitation Data'!C168)))</f>
        <v/>
      </c>
      <c r="CM174" s="36" t="str">
        <f ca="true">+IF(OFFSET('Sanitation Data'!$C$31,0,10*ROW('Sanitation Data'!C168))="","",OFFSET('Sanitation Data'!$C$31,0,10*ROW('Sanitation Data'!C168)))</f>
        <v/>
      </c>
      <c r="CN174" s="36" t="str">
        <f ca="true">+IF(OFFSET('Sanitation Data'!$C$32,0,10*ROW('Sanitation Data'!C168))="","",OFFSET('Sanitation Data'!$C$32,0,10*ROW('Sanitation Data'!C168)))</f>
        <v/>
      </c>
      <c r="CO174" s="36" t="str">
        <f ca="true">+IF(OFFSET('Sanitation Data'!$C$33,0,10*ROW('Sanitation Data'!C168))="","",OFFSET('Sanitation Data'!$C$33,0,10*ROW('Sanitation Data'!C168)))</f>
        <v/>
      </c>
      <c r="CP174" s="36" t="str">
        <f ca="true">+IF(OFFSET('Sanitation Data'!$D$29,0,10*ROW('Sanitation Data'!D168))="","",OFFSET('Sanitation Data'!$D$29,0,10*ROW('Sanitation Data'!D168)))</f>
        <v/>
      </c>
      <c r="CQ174" s="36" t="str">
        <f ca="true">+IF(OFFSET('Sanitation Data'!$D$30,0,10*ROW('Sanitation Data'!D168))="","",OFFSET('Sanitation Data'!$D$30,0,10*ROW('Sanitation Data'!D168)))</f>
        <v/>
      </c>
      <c r="CR174" s="36" t="str">
        <f ca="true">+IF(OFFSET('Sanitation Data'!$D$31,0,10*ROW('Sanitation Data'!D168))="","",OFFSET('Sanitation Data'!$D$31,0,10*ROW('Sanitation Data'!D168)))</f>
        <v/>
      </c>
      <c r="CS174" s="36" t="str">
        <f ca="true">+IF(OFFSET('Sanitation Data'!$D$32,0,10*ROW('Sanitation Data'!D168))="","",OFFSET('Sanitation Data'!$D$32,0,10*ROW('Sanitation Data'!D168)))</f>
        <v/>
      </c>
      <c r="CT174" s="36" t="str">
        <f ca="true">+IF(OFFSET('Sanitation Data'!$D$33,0,10*ROW('Sanitation Data'!D168))="","",OFFSET('Sanitation Data'!$D$33,0,10*ROW('Sanitation Data'!D168)))</f>
        <v/>
      </c>
      <c r="CU174" s="36" t="str">
        <f ca="true">+IF(OFFSET('Sanitation Data'!$E$29,0,10*ROW('Sanitation Data'!E168))="","",OFFSET('Sanitation Data'!$E$29,0,10*ROW('Sanitation Data'!E168)))</f>
        <v/>
      </c>
      <c r="CV174" s="36" t="str">
        <f ca="true">+IF(OFFSET('Sanitation Data'!$E$30,0,10*ROW('Sanitation Data'!E168))="","",OFFSET('Sanitation Data'!$E$30,0,10*ROW('Sanitation Data'!E168)))</f>
        <v/>
      </c>
      <c r="CW174" s="36" t="str">
        <f ca="true">+IF(OFFSET('Sanitation Data'!$E$31,0,10*ROW('Sanitation Data'!E168))="","",OFFSET('Sanitation Data'!$E$31,0,10*ROW('Sanitation Data'!E168)))</f>
        <v/>
      </c>
      <c r="CX174" s="36" t="str">
        <f ca="true">+IF(OFFSET('Sanitation Data'!$E$32,0,10*ROW('Sanitation Data'!E168))="","",OFFSET('Sanitation Data'!$E$32,0,10*ROW('Sanitation Data'!E168)))</f>
        <v/>
      </c>
      <c r="CY174" s="36" t="str">
        <f ca="true">+IF(OFFSET('Sanitation Data'!$E$33,0,10*ROW('Sanitation Data'!E168))="","",OFFSET('Sanitation Data'!$E$33,0,10*ROW('Sanitation Data'!E168)))</f>
        <v/>
      </c>
      <c r="CZ174" s="36" t="str">
        <f ca="true">+IF(OFFSET('Sanitation Data'!$F$29,0,10*ROW('Sanitation Data'!F168))="","",OFFSET('Sanitation Data'!$F$29,0,10*ROW('Sanitation Data'!F168)))</f>
        <v/>
      </c>
      <c r="DA174" s="36" t="str">
        <f ca="true">+IF(OFFSET('Sanitation Data'!$F$30,0,10*ROW('Sanitation Data'!F168))="","",OFFSET('Sanitation Data'!$F$30,0,10*ROW('Sanitation Data'!F168)))</f>
        <v/>
      </c>
      <c r="DB174" s="36" t="str">
        <f ca="true">+IF(OFFSET('Sanitation Data'!$F$31,0,10*ROW('Sanitation Data'!F168))="","",OFFSET('Sanitation Data'!$F$31,0,10*ROW('Sanitation Data'!F168)))</f>
        <v/>
      </c>
      <c r="DC174" s="36" t="str">
        <f ca="true">+IF(OFFSET('Sanitation Data'!$F$32,0,10*ROW('Sanitation Data'!F168))="","",OFFSET('Sanitation Data'!$F$32,0,10*ROW('Sanitation Data'!F168)))</f>
        <v/>
      </c>
      <c r="DD174" s="36" t="str">
        <f ca="true">+IF(OFFSET('Sanitation Data'!$F$33,0,10*ROW('Sanitation Data'!F168))="","",OFFSET('Sanitation Data'!$F$33,0,10*ROW('Sanitation Data'!F168)))</f>
        <v/>
      </c>
      <c r="DE174" s="36" t="str">
        <f ca="true">+IF(OFFSET('Sanitation Data'!$G$29,0,10*ROW('Sanitation Data'!G168))="","",OFFSET('Sanitation Data'!$G$29,0,10*ROW('Sanitation Data'!G168)))</f>
        <v/>
      </c>
      <c r="DF174" s="36" t="str">
        <f ca="true">+IF(OFFSET('Sanitation Data'!$G$30,0,10*ROW('Sanitation Data'!G168))="","",OFFSET('Sanitation Data'!$G$30,0,10*ROW('Sanitation Data'!G168)))</f>
        <v/>
      </c>
      <c r="DG174" s="36" t="str">
        <f ca="true">+IF(OFFSET('Sanitation Data'!$G$31,0,10*ROW('Sanitation Data'!G168))="","",OFFSET('Sanitation Data'!$G$31,0,10*ROW('Sanitation Data'!G168)))</f>
        <v/>
      </c>
      <c r="DH174" s="36" t="str">
        <f ca="true">+IF(OFFSET('Sanitation Data'!$G$32,0,10*ROW('Sanitation Data'!G168))="","",OFFSET('Sanitation Data'!$G$32,0,10*ROW('Sanitation Data'!G168)))</f>
        <v/>
      </c>
      <c r="DI174" s="36" t="str">
        <f ca="true">+IF(OFFSET('Sanitation Data'!$G$33,0,10*ROW('Sanitation Data'!G168))="","",OFFSET('Sanitation Data'!$G$33,0,10*ROW('Sanitation Data'!G168)))</f>
        <v/>
      </c>
      <c r="DJ174" s="36" t="str">
        <f ca="true">+IF(OFFSET('Sanitation Data'!$H$29,0,10*ROW('Sanitation Data'!H168))="","",OFFSET('Sanitation Data'!$H$29,0,10*ROW('Sanitation Data'!H168)))</f>
        <v/>
      </c>
      <c r="DK174" s="36" t="str">
        <f ca="true">+IF(OFFSET('Sanitation Data'!$H$30,0,10*ROW('Sanitation Data'!H168))="","",OFFSET('Sanitation Data'!$H$30,0,10*ROW('Sanitation Data'!H168)))</f>
        <v/>
      </c>
      <c r="DL174" s="36" t="str">
        <f ca="true">+IF(OFFSET('Sanitation Data'!$H$31,0,10*ROW('Sanitation Data'!H168))="","",OFFSET('Sanitation Data'!$H$31,0,10*ROW('Sanitation Data'!H168)))</f>
        <v/>
      </c>
      <c r="DM174" s="36" t="str">
        <f ca="true">+IF(OFFSET('Sanitation Data'!$H$32,0,10*ROW('Sanitation Data'!H168))="","",OFFSET('Sanitation Data'!$H$32,0,10*ROW('Sanitation Data'!H168)))</f>
        <v/>
      </c>
      <c r="DN174" s="36" t="str">
        <f ca="true">+IF(OFFSET('Sanitation Data'!$H$33,0,10*ROW('Sanitation Data'!H168))="","",OFFSET('Sanitation Data'!$H$33,0,10*ROW('Sanitation Data'!H168)))</f>
        <v/>
      </c>
      <c r="DO174" s="36" t="str">
        <f ca="true">+IF(OFFSET('Hygiene Data'!$C$12,0,10*ROW('Hygiene Data'!C168))="","",OFFSET('Hygiene Data'!$C$12,0,10*ROW('Hygiene Data'!C168)))</f>
        <v/>
      </c>
      <c r="DP174" s="36" t="str">
        <f ca="true">+IF(OFFSET('Hygiene Data'!$C$13,0,10*ROW('Hygiene Data'!C168))="","",OFFSET('Hygiene Data'!$C$13,0,10*ROW('Hygiene Data'!C168)))</f>
        <v/>
      </c>
      <c r="DQ174" s="36" t="str">
        <f ca="true">+IF(OFFSET('Hygiene Data'!$C$14,0,10*ROW('Hygiene Data'!C168))="","",OFFSET('Hygiene Data'!$C$14,0,10*ROW('Hygiene Data'!C168)))</f>
        <v/>
      </c>
      <c r="DR174" s="36" t="str">
        <f ca="true">+IF(OFFSET('Hygiene Data'!$D$12,0,10*ROW('Hygiene Data'!D168))="","",OFFSET('Hygiene Data'!$D$12,0,10*ROW('Hygiene Data'!D168)))</f>
        <v/>
      </c>
      <c r="DS174" s="36" t="str">
        <f ca="true">+IF(OFFSET('Hygiene Data'!$D$13,0,10*ROW('Hygiene Data'!D168))="","",OFFSET('Hygiene Data'!$D$13,0,10*ROW('Hygiene Data'!D168)))</f>
        <v/>
      </c>
      <c r="DT174" s="36" t="str">
        <f ca="true">+IF(OFFSET('Hygiene Data'!$D$14,0,10*ROW('Hygiene Data'!D168))="","",OFFSET('Hygiene Data'!$D$14,0,10*ROW('Hygiene Data'!D168)))</f>
        <v/>
      </c>
      <c r="DU174" s="36" t="str">
        <f ca="true">+IF(OFFSET('Hygiene Data'!$E$12,0,10*ROW('Hygiene Data'!E168))="","",OFFSET('Hygiene Data'!$E$12,0,10*ROW('Hygiene Data'!E168)))</f>
        <v/>
      </c>
      <c r="DV174" s="36" t="str">
        <f ca="true">+IF(OFFSET('Hygiene Data'!$E$13,0,10*ROW('Hygiene Data'!E168))="","",OFFSET('Hygiene Data'!$E$13,0,10*ROW('Hygiene Data'!E168)))</f>
        <v/>
      </c>
      <c r="DW174" s="36" t="str">
        <f ca="true">+IF(OFFSET('Hygiene Data'!$E$14,0,10*ROW('Hygiene Data'!E168))="","",OFFSET('Hygiene Data'!$E$14,0,10*ROW('Hygiene Data'!E168)))</f>
        <v/>
      </c>
      <c r="DX174" s="36" t="str">
        <f ca="true">+IF(OFFSET('Hygiene Data'!$F$12,0,10*ROW('Hygiene Data'!F168))="","",OFFSET('Hygiene Data'!$F$12,0,10*ROW('Hygiene Data'!F168)))</f>
        <v/>
      </c>
      <c r="DY174" s="36" t="str">
        <f ca="true">+IF(OFFSET('Hygiene Data'!$F$13,0,10*ROW('Hygiene Data'!F168))="","",OFFSET('Hygiene Data'!$F$13,0,10*ROW('Hygiene Data'!F168)))</f>
        <v/>
      </c>
      <c r="DZ174" s="36" t="str">
        <f ca="true">+IF(OFFSET('Hygiene Data'!$F$14,0,10*ROW('Hygiene Data'!F168))="","",OFFSET('Hygiene Data'!$F$14,0,10*ROW('Hygiene Data'!F168)))</f>
        <v/>
      </c>
      <c r="EA174" s="36" t="str">
        <f ca="true">+IF(OFFSET('Hygiene Data'!$G$12,0,10*ROW('Hygiene Data'!G168))="","",OFFSET('Hygiene Data'!$G$12,0,10*ROW('Hygiene Data'!G168)))</f>
        <v/>
      </c>
      <c r="EB174" s="36" t="str">
        <f ca="true">+IF(OFFSET('Hygiene Data'!$G$13,0,10*ROW('Hygiene Data'!G168))="","",OFFSET('Hygiene Data'!$G$13,0,10*ROW('Hygiene Data'!G168)))</f>
        <v/>
      </c>
      <c r="EC174" s="36" t="str">
        <f ca="true">+IF(OFFSET('Hygiene Data'!$G$14,0,10*ROW('Hygiene Data'!G168))="","",OFFSET('Hygiene Data'!$G$14,0,10*ROW('Hygiene Data'!G168)))</f>
        <v/>
      </c>
      <c r="ED174" s="36" t="str">
        <f ca="true">+IF(OFFSET('Hygiene Data'!$H$12,0,10*ROW('Hygiene Data'!H168))="","",OFFSET('Hygiene Data'!$H$12,0,10*ROW('Hygiene Data'!H168)))</f>
        <v/>
      </c>
      <c r="EE174" s="36" t="str">
        <f ca="true">+IF(OFFSET('Hygiene Data'!$H$13,0,10*ROW('Hygiene Data'!H168))="","",OFFSET('Hygiene Data'!$H$13,0,10*ROW('Hygiene Data'!H168)))</f>
        <v/>
      </c>
      <c r="EF174" s="36" t="str">
        <f ca="true">+IF(OFFSET('Hygiene Data'!$H$14,0,10*ROW('Hygiene Data'!H168))="","",OFFSET('Hygiene Data'!$H$14,0,10*ROW('Hygiene Data'!H168)))</f>
        <v/>
      </c>
    </row>
    <row r="175" x14ac:dyDescent="0.2">
      <c r="A175" s="59" t="str">
        <f ca="true">+IF(OFFSET('Water Data'!$B$1,0,10*ROW('Water Data'!B172))="","",OFFSET('Water Data'!$B$1,0,10*ROW('Water Data'!B172)))</f>
        <v/>
      </c>
      <c r="B175" s="59" t="str">
        <f ca="true">+IF(OFFSET('Water Data'!$A$3,0,10*ROW('Water Data'!A172))="","",OFFSET('Water Data'!$A$3,0,10*ROW('Water Data'!A172)))</f>
        <v/>
      </c>
      <c r="C175" s="59" t="str">
        <f ca="true">+IF(OFFSET('Water Data'!$C$3,0,10*ROW('Water Data'!C172))="","",OFFSET('Water Data'!$C$3,0,10*ROW('Water Data'!C172)))</f>
        <v/>
      </c>
      <c r="D175" s="252" t="e">
        <f ca="true">+IF(AND(ISNUMBER(OFFSET('Water Data'!$C$5,0,10*ROW('Water Data'!C169))),BS175="Yes"),100-OFFSET('Water Data'!$C$5,0,10*ROW('Water Data'!C169)),IF(AND(ISNUMBER(OFFSET('Water Data'!$C$5,0,10*ROW('Water Data'!C169))),BS175="No",ISNUMBER(OFFSET('Water Data'!$C$5,0,10*ROW('Water Data'!C169)))),CONCATENATE("[",ROUND(100-OFFSET('Water Data'!$C$5,0,10*ROW('Water Data'!C169)),0),"]"),IF(AND(ISNUMBER(OFFSET('Water Data'!$C$5,0,10*ROW('Water Data'!C169))),BS175="",ISNUMBER(OFFSET('Water Data'!$C$5,0,10*ROW('Water Data'!C169)))),100-OFFSET('Water Data'!$C$5,0,10*ROW('Water Data'!C169)),NA())))</f>
        <v>#N/A</v>
      </c>
      <c r="E175" s="252" t="e">
        <f ca="true">+IF(AND(ISNUMBER(OFFSET('Water Data'!$C$7,0,10*ROW('Water Data'!D169))),BT175="Yes"),OFFSET('Water Data'!$C$7,0,10*ROW('Water Data'!C169)),IF(AND(ISNUMBER(OFFSET('Water Data'!$C$7,0,10*ROW('Water Data'!C169))),BT175="No",ISNUMBER(OFFSET('Water Data'!$C$7,0,10*ROW('Water Data'!C169)))),CONCATENATE("[",ROUND(OFFSET('Water Data'!$C$7,0,10*ROW('Water Data'!C169)),0),"]"),IF(AND(ISNUMBER(OFFSET('Water Data'!$C$7,0,10*ROW('Water Data'!C169))),BT175="",ISNUMBER(OFFSET('Water Data'!$C$7,0,10*ROW('Water Data'!C169)))),OFFSET('Water Data'!$C$7,0,10*ROW('Water Data'!C169)),NA())))</f>
        <v>#N/A</v>
      </c>
      <c r="F175" s="252" t="e">
        <f ca="true">+IF(AND(ISNUMBER(OFFSET('Water Data'!$C$10,0,10*ROW('Water Data'!C169))),BU175="Yes"),OFFSET('Water Data'!$C$10,0,10*ROW('Water Data'!C169)),IF(AND(ISNUMBER(OFFSET('Water Data'!$C$10,0,10*ROW('Water Data'!C169))),BU175="No",ISNUMBER(OFFSET('Water Data'!$C$10,0,10*ROW('Water Data'!C169)))),CONCATENATE("[",ROUND(OFFSET('Water Data'!$C$10,0,10*ROW('Water Data'!C169)),0),"]"),IF(AND(ISNUMBER(OFFSET('Water Data'!$C$10,0,10*ROW('Water Data'!C169))),BU175="",ISNUMBER(OFFSET('Water Data'!$C$10,0,10*ROW('Water Data'!C169)))),OFFSET('Water Data'!$C$10,0,10*ROW('Water Data'!C169)),NA())))</f>
        <v>#N/A</v>
      </c>
      <c r="G175" s="252" t="e">
        <f ca="true">+IF(AND(ISNUMBER(OFFSET('Water Data'!$D$5,0,10*ROW('Water Data'!D169))),BV175="Yes"),100-OFFSET('Water Data'!$D$5,0,10*ROW('Water Data'!D169)),IF(AND(ISNUMBER(OFFSET('Water Data'!$D$5,0,10*ROW('Water Data'!D169))),BV175="No",ISNUMBER(OFFSET('Water Data'!$D$5,0,10*ROW('Water Data'!D169)))),CONCATENATE("[",ROUND(100-OFFSET('Water Data'!$D$5,0,10*ROW('Water Data'!D169)),0),"]"),IF(AND(ISNUMBER(OFFSET('Water Data'!$D$5,0,10*ROW('Water Data'!D169))),BV175="",ISNUMBER(OFFSET('Water Data'!$D$5,0,10*ROW('Water Data'!D169)))),100-OFFSET('Water Data'!$D$5,0,10*ROW('Water Data'!D169)),NA())))</f>
        <v>#N/A</v>
      </c>
      <c r="H175" s="252" t="e">
        <f ca="true">+IF(AND(ISNUMBER(OFFSET('Water Data'!$D$7,0,10*ROW('Water Data'!D169))),BW175="Yes"),OFFSET('Water Data'!$D$7,0,10*ROW('Water Data'!D169)),IF(AND(ISNUMBER(OFFSET('Water Data'!$D$7,0,10*ROW('Water Data'!D169))),BW175="No",ISNUMBER(OFFSET('Water Data'!$D$7,0,10*ROW('Water Data'!D169)))),CONCATENATE("[",ROUND(OFFSET('Water Data'!$C$7,0,10*ROW('Water Data'!D169)),0),"]"),IF(AND(ISNUMBER(OFFSET('Water Data'!$D$7,0,10*ROW('Water Data'!D169))),BW175="",ISNUMBER(OFFSET('Water Data'!$D$7,0,10*ROW('Water Data'!D169)))),OFFSET('Water Data'!$D$7,0,10*ROW('Water Data'!D169)),NA())))</f>
        <v>#N/A</v>
      </c>
      <c r="I175" s="252" t="e">
        <f ca="true">+IF(AND(ISNUMBER(OFFSET('Water Data'!$D$10,0,10*ROW('Water Data'!D169))),BX175="Yes"),OFFSET('Water Data'!$D$10,0,10*ROW('Water Data'!D169)),IF(AND(ISNUMBER(OFFSET('Water Data'!$D$10,0,10*ROW('Water Data'!D169))),BX175="No",ISNUMBER(OFFSET('Water Data'!$D$10,0,10*ROW('Water Data'!D169)))),CONCATENATE("[",ROUND(OFFSET('Water Data'!$D$10,0,10*ROW('Water Data'!D169)),0),"]"),IF(AND(ISNUMBER(OFFSET('Water Data'!$D$10,0,10*ROW('Water Data'!D169))),BX175="",ISNUMBER(OFFSET('Water Data'!$D$10,0,10*ROW('Water Data'!D169)))),OFFSET('Water Data'!$D$10,0,10*ROW('Water Data'!D169)),NA())))</f>
        <v>#N/A</v>
      </c>
      <c r="J175" s="252" t="e">
        <f ca="true">+IF(AND(ISNUMBER(OFFSET('Water Data'!$E$5,0,10*ROW('Water Data'!E169))),BY175="Yes"),100-OFFSET('Water Data'!$E$5,0,10*ROW('Water Data'!E169)),IF(AND(ISNUMBER(OFFSET('Water Data'!$E$5,0,10*ROW('Water Data'!E169))),BY175="No",ISNUMBER(OFFSET('Water Data'!$E$5,0,10*ROW('Water Data'!E169)))),CONCATENATE("[",ROUND(100-OFFSET('Water Data'!$E$5,0,10*ROW('Water Data'!E169)),0),"]"),IF(AND(ISNUMBER(OFFSET('Water Data'!$E$5,0,10*ROW('Water Data'!E169))),BY175="",ISNUMBER(OFFSET('Water Data'!$E$5,0,10*ROW('Water Data'!E169)))),100-OFFSET('Water Data'!$E$5,0,10*ROW('Water Data'!E169)),NA())))</f>
        <v>#N/A</v>
      </c>
      <c r="K175" s="252" t="e">
        <f ca="true">+IF(AND(ISNUMBER(OFFSET('Water Data'!$E$7,0,10*ROW('Water Data'!E169))),BZ175="Yes"),OFFSET('Water Data'!$E$7,0,10*ROW('Water Data'!E169)),IF(AND(ISNUMBER(OFFSET('Water Data'!$E$7,0,10*ROW('Water Data'!E169))),BZ175="No",ISNUMBER(OFFSET('Water Data'!$E$7,0,10*ROW('Water Data'!E169)))),CONCATENATE("[",ROUND(OFFSET('Water Data'!$E$7,0,10*ROW('Water Data'!E169)),0),"]"),IF(AND(ISNUMBER(OFFSET('Water Data'!$E$7,0,10*ROW('Water Data'!E169))),BZ175="",ISNUMBER(OFFSET('Water Data'!$E$7,0,10*ROW('Water Data'!E169)))),OFFSET('Water Data'!$E$7,0,10*ROW('Water Data'!E169)),NA())))</f>
        <v>#N/A</v>
      </c>
      <c r="L175" s="252" t="e">
        <f ca="true">+IF(AND(ISNUMBER(OFFSET('Water Data'!$E$10,0,10*ROW('Water Data'!E169))),CA175="Yes"),OFFSET('Water Data'!$E$10,0,10*ROW('Water Data'!E169)),IF(AND(ISNUMBER(OFFSET('Water Data'!$E$10,0,10*ROW('Water Data'!E169))),CA175="No",ISNUMBER(OFFSET('Water Data'!$E$10,0,10*ROW('Water Data'!E169)))),CONCATENATE("[",ROUND(OFFSET('Water Data'!$E$10,0,10*ROW('Water Data'!E169)),0),"]"),IF(AND(ISNUMBER(OFFSET('Water Data'!$E$10,0,10*ROW('Water Data'!E169))),CA175="",ISNUMBER(OFFSET('Water Data'!$E$10,0,10*ROW('Water Data'!E169)))),OFFSET('Water Data'!$E$10,0,10*ROW('Water Data'!E169)),NA())))</f>
        <v>#N/A</v>
      </c>
      <c r="M175" s="252" t="e">
        <f ca="true">+IF(AND(ISNUMBER(OFFSET('Water Data'!$F$5,0,10*ROW('Water Data'!F169))),CB175="Yes"),100-OFFSET('Water Data'!$F$5,0,10*ROW('Water Data'!F169)),IF(AND(ISNUMBER(OFFSET('Water Data'!$F$5,0,10*ROW('Water Data'!F169))),CB175="No",ISNUMBER(OFFSET('Water Data'!$F$5,0,10*ROW('Water Data'!F169)))),CONCATENATE("[",ROUND(100-OFFSET('Water Data'!$F$5,0,10*ROW('Water Data'!F169)),0),"]"),IF(AND(ISNUMBER(OFFSET('Water Data'!$F$5,0,10*ROW('Water Data'!F169))),CB175="",ISNUMBER(OFFSET('Water Data'!$F$5,0,10*ROW('Water Data'!F169)))),100-OFFSET('Water Data'!$F$5,0,10*ROW('Water Data'!F169)),NA())))</f>
        <v>#N/A</v>
      </c>
      <c r="N175" s="252" t="e">
        <f ca="true">+IF(AND(ISNUMBER(OFFSET('Water Data'!$F$7,0,10*ROW('Water Data'!F169))),CC175="Yes"),OFFSET('Water Data'!$F$7,0,10*ROW('Water Data'!F169)),IF(AND(ISNUMBER(OFFSET('Water Data'!$F$7,0,10*ROW('Water Data'!F169))),CC175="No",ISNUMBER(OFFSET('Water Data'!$F$7,0,10*ROW('Water Data'!F169)))),CONCATENATE("[",ROUND(OFFSET('Water Data'!$F$7,0,10*ROW('Water Data'!F169)),0),"]"),IF(AND(ISNUMBER(OFFSET('Water Data'!$F$7,0,10*ROW('Water Data'!F169))),CC175="",ISNUMBER(OFFSET('Water Data'!$F$7,0,10*ROW('Water Data'!F169)))),OFFSET('Water Data'!$F$7,0,10*ROW('Water Data'!F169)),NA())))</f>
        <v>#N/A</v>
      </c>
      <c r="O175" s="252" t="e">
        <f ca="true">+IF(AND(ISNUMBER(OFFSET('Water Data'!$F$10,0,10*ROW('Water Data'!F169))),CD175="Yes"),OFFSET('Water Data'!$F$10,0,10*ROW('Water Data'!F169)),IF(AND(ISNUMBER(OFFSET('Water Data'!$F$10,0,10*ROW('Water Data'!F169))),CD175="No",ISNUMBER(OFFSET('Water Data'!$F$10,0,10*ROW('Water Data'!F169)))),CONCATENATE("[",ROUND(OFFSET('Water Data'!$F$10,0,10*ROW('Water Data'!F169)),0),"]"),IF(AND(ISNUMBER(OFFSET('Water Data'!$F$10,0,10*ROW('Water Data'!F169))),CD175="",ISNUMBER(OFFSET('Water Data'!$F$10,0,10*ROW('Water Data'!F169)))),OFFSET('Water Data'!$F$10,0,10*ROW('Water Data'!F169)),NA())))</f>
        <v>#N/A</v>
      </c>
      <c r="P175" s="252" t="e">
        <f ca="true">+IF(AND(ISNUMBER(OFFSET('Water Data'!$G$5,0,10*ROW('Water Data'!G169))),CE175="Yes"),100-OFFSET('Water Data'!$G$5,0,10*ROW('Water Data'!G169)),IF(AND(ISNUMBER(OFFSET('Water Data'!$G$5,0,10*ROW('Water Data'!G169))),CE175="No",ISNUMBER(OFFSET('Water Data'!$G$5,0,10*ROW('Water Data'!G169)))),CONCATENATE("[",ROUND(100-OFFSET('Water Data'!$G$5,0,10*ROW('Water Data'!G169)),0),"]"),IF(AND(ISNUMBER(OFFSET('Water Data'!$G$5,0,10*ROW('Water Data'!G169))),CE175="",ISNUMBER(OFFSET('Water Data'!$G$5,0,10*ROW('Water Data'!G169)))),100-OFFSET('Water Data'!$G$5,0,10*ROW('Water Data'!G169)),NA())))</f>
        <v>#N/A</v>
      </c>
      <c r="Q175" s="252" t="e">
        <f ca="true">+IF(AND(ISNUMBER(OFFSET('Water Data'!$G$7,0,10*ROW('Water Data'!G169))),CF175="Yes"),OFFSET('Water Data'!$G$7,0,10*ROW('Water Data'!G169)),IF(AND(ISNUMBER(OFFSET('Water Data'!$G$7,0,10*ROW('Water Data'!G169))),CF175="No",ISNUMBER(OFFSET('Water Data'!$G$7,0,10*ROW('Water Data'!G169)))),CONCATENATE("[",ROUND(OFFSET('Water Data'!$G$7,0,10*ROW('Water Data'!G169)),0),"]"),IF(AND(ISNUMBER(OFFSET('Water Data'!$G$7,0,10*ROW('Water Data'!G169))),CF175="",ISNUMBER(OFFSET('Water Data'!$G$7,0,10*ROW('Water Data'!G169)))),OFFSET('Water Data'!$G$7,0,10*ROW('Water Data'!G169)),NA())))</f>
        <v>#N/A</v>
      </c>
      <c r="R175" s="252" t="e">
        <f ca="true">+IF(AND(ISNUMBER(OFFSET('Water Data'!$G$10,0,10*ROW('Water Data'!G169))),CG175="Yes"),OFFSET('Water Data'!$G$10,0,10*ROW('Water Data'!G169)),IF(AND(ISNUMBER(OFFSET('Water Data'!$G$10,0,10*ROW('Water Data'!G169))),CG175="No",ISNUMBER(OFFSET('Water Data'!$G$10,0,10*ROW('Water Data'!G169)))),CONCATENATE("[",ROUND(OFFSET('Water Data'!$G$10,0,10*ROW('Water Data'!G169)),0),"]"),IF(AND(ISNUMBER(OFFSET('Water Data'!$G$10,0,10*ROW('Water Data'!G169))),CG175="",ISNUMBER(OFFSET('Water Data'!$G$10,0,10*ROW('Water Data'!G169)))),OFFSET('Water Data'!$G$10,0,10*ROW('Water Data'!G169)),NA())))</f>
        <v>#N/A</v>
      </c>
      <c r="S175" s="252" t="e">
        <f ca="true">+IF(AND(ISNUMBER(OFFSET('Water Data'!$H$5,0,10*ROW('Water Data'!H169))),CH175="Yes"),100-OFFSET('Water Data'!$H$5,0,10*ROW('Water Data'!H169)),IF(AND(ISNUMBER(OFFSET('Water Data'!$H$5,0,10*ROW('Water Data'!H169))),CH175="No",ISNUMBER(OFFSET('Water Data'!$H$5,0,10*ROW('Water Data'!H169)))),CONCATENATE("[",ROUND(100-OFFSET('Water Data'!$H$5,0,10*ROW('Water Data'!H169)),0),"]"),IF(AND(ISNUMBER(OFFSET('Water Data'!$H$5,0,10*ROW('Water Data'!H169))),CH175="",ISNUMBER(OFFSET('Water Data'!$H$5,0,10*ROW('Water Data'!H169)))),100-OFFSET('Water Data'!$H$5,0,10*ROW('Water Data'!H169)),NA())))</f>
        <v>#N/A</v>
      </c>
      <c r="T175" s="252" t="e">
        <f ca="true">+IF(AND(ISNUMBER(OFFSET('Water Data'!$H$7,0,10*ROW('Water Data'!H169))),CI175="Yes"),OFFSET('Water Data'!$H$7,0,10*ROW('Water Data'!H169)),IF(AND(ISNUMBER(OFFSET('Water Data'!$H$7,0,10*ROW('Water Data'!H169))),CI175="No",ISNUMBER(OFFSET('Water Data'!$H$7,0,10*ROW('Water Data'!H169)))),CONCATENATE("[",ROUND(OFFSET('Water Data'!$H$7,0,10*ROW('Water Data'!H169)),0),"]"),IF(AND(ISNUMBER(OFFSET('Water Data'!$H$7,0,10*ROW('Water Data'!H169))),CI175="",ISNUMBER(OFFSET('Water Data'!$H$7,0,10*ROW('Water Data'!H169)))),OFFSET('Water Data'!$H$7,0,10*ROW('Water Data'!H169)),NA())))</f>
        <v>#N/A</v>
      </c>
      <c r="U175" s="252" t="e">
        <f ca="true">+IF(AND(ISNUMBER(OFFSET('Water Data'!$H$10,0,10*ROW('Water Data'!H169))),CJ175="Yes"),OFFSET('Water Data'!$H$10,0,10*ROW('Water Data'!H169)),IF(AND(ISNUMBER(OFFSET('Water Data'!$H$10,0,10*ROW('Water Data'!H169))),CJ175="No",ISNUMBER(OFFSET('Water Data'!$H$10,0,10*ROW('Water Data'!H169)))),CONCATENATE("[",ROUND(OFFSET('Water Data'!$H$10,0,10*ROW('Water Data'!H169)),0),"]"),IF(AND(ISNUMBER(OFFSET('Water Data'!$H$10,0,10*ROW('Water Data'!H169))),CJ175="",ISNUMBER(OFFSET('Water Data'!$H$10,0,10*ROW('Water Data'!H169)))),OFFSET('Water Data'!$H$10,0,10*ROW('Water Data'!H169)),NA())))</f>
        <v>#N/A</v>
      </c>
      <c r="V175" s="253" t="e">
        <f ca="true">+IF(AND(ISNUMBER(OFFSET('Sanitation Data'!$C$5,0,10*ROW('Sanitation Data'!C169))),CK175="Yes"),100-OFFSET('Sanitation Data'!$C$5,0,10*ROW('Sanitation Data'!C169)),IF(AND(ISNUMBER(OFFSET('Sanitation Data'!$C$5,0,10*ROW('Sanitation Data'!C169))),CK175="No",ISNUMBER(OFFSET('Sanitation Data'!$C$5,0,10*ROW('Sanitation Data'!C169)))),CONCATENATE("[",ROUND(100-OFFSET('Sanitation Data'!$C$5,0,10*ROW('Sanitation Data'!C169)),0),"]"),IF(AND(ISNUMBER(OFFSET('Sanitation Data'!$C$5,0,10*ROW('Sanitation Data'!C169))),CK175="",ISNUMBER(OFFSET('Sanitation Data'!$C$5,0,10*ROW('Sanitation Data'!C169)))),100-OFFSET('Sanitation Data'!$C$5,0,10*ROW('Sanitation Data'!C169)),NA())))</f>
        <v>#N/A</v>
      </c>
      <c r="W175" s="253" t="e">
        <f ca="true">+IF(AND(ISNUMBER(OFFSET('Sanitation Data'!$C$7,0,10*ROW('Sanitation Data'!C169))),CL175="Yes"),OFFSET('Sanitation Data'!$C$7,0,10*ROW('Sanitation Data'!C169)),IF(AND(ISNUMBER(OFFSET('Sanitation Data'!$C$7,0,10*ROW('Sanitation Data'!C169))),CL175="No",ISNUMBER(OFFSET('Sanitation Data'!$C$7,0,10*ROW('Sanitation Data'!C169)))),CONCATENATE("[",ROUND(OFFSET('Sanitation Data'!$C$7,0,10*ROW('Sanitation Data'!C169)),0),"]"),IF(AND(ISNUMBER(OFFSET('Sanitation Data'!$C$7,0,10*ROW('Sanitation Data'!C169))),CL175="",ISNUMBER(OFFSET('Sanitation Data'!$C$7,0,10*ROW('Sanitation Data'!C169)))),OFFSET('Sanitation Data'!$C$7,0,10*ROW('Sanitation Data'!C169)),NA())))</f>
        <v>#N/A</v>
      </c>
      <c r="X175" s="253" t="e">
        <f ca="true">+IF(AND(ISNUMBER(OFFSET('Sanitation Data'!$C$11,0,10*ROW('Sanitation Data'!C169))),CM175="Yes"),OFFSET('Sanitation Data'!$C$11,0,10*ROW('Sanitation Data'!C169)),IF(AND(ISNUMBER(OFFSET('Sanitation Data'!$C$11,0,10*ROW('Sanitation Data'!C169))),CM175="No",ISNUMBER(OFFSET('Sanitation Data'!$C$11,0,10*ROW('Sanitation Data'!C169)))),CONCATENATE("[",ROUND(OFFSET('Sanitation Data'!$C$11,0,10*ROW('Sanitation Data'!C169)),0),"]"),IF(AND(ISNUMBER(OFFSET('Sanitation Data'!$C$11,0,10*ROW('Sanitation Data'!C169))),CM175="",ISNUMBER(OFFSET('Sanitation Data'!$C$11,0,10*ROW('Sanitation Data'!C169)))),OFFSET('Sanitation Data'!$C$11,0,10*ROW('Sanitation Data'!C169)),NA())))</f>
        <v>#N/A</v>
      </c>
      <c r="Y175" s="253" t="e">
        <f ca="true">+IF(AND(ISNUMBER(OFFSET('Sanitation Data'!$C$12,0,10*ROW('Sanitation Data'!C169))),CN175="Yes"),OFFSET('Sanitation Data'!$C$12,0,10*ROW('Sanitation Data'!C169)),IF(AND(ISNUMBER(OFFSET('Sanitation Data'!$C$12,0,10*ROW('Sanitation Data'!C169))),CN175="No",ISNUMBER(OFFSET('Sanitation Data'!$C$12,0,10*ROW('Sanitation Data'!C169)))),CONCATENATE("[",ROUND(OFFSET('Sanitation Data'!$C$12,0,10*ROW('Sanitation Data'!C169)),0),"]"),IF(AND(ISNUMBER(OFFSET('Sanitation Data'!$C$12,0,10*ROW('Sanitation Data'!C169))),CN175="",ISNUMBER(OFFSET('Sanitation Data'!$C$12,0,10*ROW('Sanitation Data'!C169)))),OFFSET('Sanitation Data'!$C$12,0,10*ROW('Sanitation Data'!C169)),NA())))</f>
        <v>#N/A</v>
      </c>
      <c r="Z175" s="253" t="e">
        <f ca="true">+IF(AND(ISNUMBER(OFFSET('Sanitation Data'!$C$13,0,10*ROW('Sanitation Data'!C169))),CO175="Yes"),OFFSET('Sanitation Data'!$C$13,0,10*ROW('Sanitation Data'!C169)),IF(AND(ISNUMBER(OFFSET('Sanitation Data'!$C$13,0,10*ROW('Sanitation Data'!C169))),CO175="No",ISNUMBER(OFFSET('Sanitation Data'!$C$13,0,10*ROW('Sanitation Data'!C169)))),CONCATENATE("[",ROUND(OFFSET('Sanitation Data'!$C$13,0,10*ROW('Sanitation Data'!C169)),0),"]"),IF(AND(ISNUMBER(OFFSET('Sanitation Data'!$C$13,0,10*ROW('Sanitation Data'!C169))),CO175="",ISNUMBER(OFFSET('Sanitation Data'!$C$13,0,10*ROW('Sanitation Data'!C169)))),OFFSET('Sanitation Data'!$C$13,0,10*ROW('Sanitation Data'!C169)),NA())))</f>
        <v>#N/A</v>
      </c>
      <c r="AA175" s="253" t="e">
        <f ca="true">+IF(AND(ISNUMBER(OFFSET('Sanitation Data'!$D$5,0,10*ROW('Sanitation Data'!D169))),CP175="Yes"),100-OFFSET('Sanitation Data'!$D$5,0,10*ROW('Sanitation Data'!D169)),IF(AND(ISNUMBER(OFFSET('Sanitation Data'!$D$5,0,10*ROW('Sanitation Data'!D169))),CP175="No",ISNUMBER(OFFSET('Sanitation Data'!$D$5,0,10*ROW('Sanitation Data'!D169)))),CONCATENATE("[",ROUND(100-OFFSET('Sanitation Data'!$D$5,0,10*ROW('Sanitation Data'!D169)),0),"]"),IF(AND(ISNUMBER(OFFSET('Sanitation Data'!$D$5,0,10*ROW('Sanitation Data'!D169))),CP175="",ISNUMBER(OFFSET('Sanitation Data'!$D$5,0,10*ROW('Sanitation Data'!D169)))),100-OFFSET('Sanitation Data'!$D$5,0,10*ROW('Sanitation Data'!D169)),NA())))</f>
        <v>#N/A</v>
      </c>
      <c r="AB175" s="253" t="e">
        <f ca="true">+IF(AND(ISNUMBER(OFFSET('Sanitation Data'!$D$7,0,10*ROW('Sanitation Data'!D169))),CQ175="Yes"),OFFSET('Sanitation Data'!$D$7,0,10*ROW('Sanitation Data'!G169)),IF(AND(ISNUMBER(OFFSET('Sanitation Data'!$D$7,0,10*ROW('Sanitation Data'!D169))),CQ175="No",ISNUMBER(OFFSET('Sanitation Data'!$D$7,0,10*ROW('Sanitation Data'!D169)))),CONCATENATE("[",ROUND(OFFSET('Sanitation Data'!$D$7,0,10*ROW('Sanitation Data'!D169)),0),"]"),IF(AND(ISNUMBER(OFFSET('Sanitation Data'!$D$7,0,10*ROW('Sanitation Data'!D169))),CQ175="",ISNUMBER(OFFSET('Sanitation Data'!$D$7,0,10*ROW('Sanitation Data'!D169)))),OFFSET('Sanitation Data'!$D$7,0,10*ROW('Sanitation Data'!D169)),NA())))</f>
        <v>#N/A</v>
      </c>
      <c r="AC175" s="253" t="e">
        <f ca="true">+IF(AND(ISNUMBER(OFFSET('Sanitation Data'!$D$11,0,10*ROW('Sanitation Data'!D169))),CR175="Yes"),OFFSET('Sanitation Data'!$D$11,0,10*ROW('Sanitation Data'!D169)),IF(AND(ISNUMBER(OFFSET('Sanitation Data'!$D$11,0,10*ROW('Sanitation Data'!D169))),CR175="No",ISNUMBER(OFFSET('Sanitation Data'!$D$11,0,10*ROW('Sanitation Data'!D169)))),CONCATENATE("[",ROUND(OFFSET('Sanitation Data'!$D$11,0,10*ROW('Sanitation Data'!D169)),0),"]"),IF(AND(ISNUMBER(OFFSET('Sanitation Data'!$D$11,0,10*ROW('Sanitation Data'!D169))),CR175="",ISNUMBER(OFFSET('Sanitation Data'!$D$11,0,10*ROW('Sanitation Data'!D169)))),OFFSET('Sanitation Data'!$D$11,0,10*ROW('Sanitation Data'!D169)),NA())))</f>
        <v>#N/A</v>
      </c>
      <c r="AD175" s="253" t="e">
        <f ca="true">+IF(AND(ISNUMBER(OFFSET('Sanitation Data'!$D$12,0,10*ROW('Sanitation Data'!D169))),CS175="Yes"),OFFSET('Sanitation Data'!$D$12,0,10*ROW('Sanitation Data'!D169)),IF(AND(ISNUMBER(OFFSET('Sanitation Data'!$D$12,0,10*ROW('Sanitation Data'!D169))),CS175="No",ISNUMBER(OFFSET('Sanitation Data'!$D$12,0,10*ROW('Sanitation Data'!D169)))),CONCATENATE("[",ROUND(OFFSET('Sanitation Data'!$D$12,0,10*ROW('Sanitation Data'!D169)),0),"]"),IF(AND(ISNUMBER(OFFSET('Sanitation Data'!$D$12,0,10*ROW('Sanitation Data'!D169))),CS175="",ISNUMBER(OFFSET('Sanitation Data'!$D$12,0,10*ROW('Sanitation Data'!D169)))),OFFSET('Sanitation Data'!$D$12,0,10*ROW('Sanitation Data'!D169)),NA())))</f>
        <v>#N/A</v>
      </c>
      <c r="AE175" s="253" t="e">
        <f ca="true">+IF(AND(ISNUMBER(OFFSET('Sanitation Data'!$D$13,0,10*ROW('Sanitation Data'!D169))),CT175="Yes"),OFFSET('Sanitation Data'!$D$13,0,10*ROW('Sanitation Data'!D169)),IF(AND(ISNUMBER(OFFSET('Sanitation Data'!$D$13,0,10*ROW('Sanitation Data'!D169))),CT175="No",ISNUMBER(OFFSET('Sanitation Data'!$D$13,0,10*ROW('Sanitation Data'!D169)))),CONCATENATE("[",ROUND(OFFSET('Sanitation Data'!$D$13,0,10*ROW('Sanitation Data'!D169)),0),"]"),IF(AND(ISNUMBER(OFFSET('Sanitation Data'!$D$13,0,10*ROW('Sanitation Data'!D169))),CT175="",ISNUMBER(OFFSET('Sanitation Data'!$D$13,0,10*ROW('Sanitation Data'!D169)))),OFFSET('Sanitation Data'!$D$13,0,10*ROW('Sanitation Data'!D169)),NA())))</f>
        <v>#N/A</v>
      </c>
      <c r="AF175" s="253" t="e">
        <f ca="true">+IF(AND(ISNUMBER(OFFSET('Sanitation Data'!$E$5,0,10*ROW('Sanitation Data'!E169))),CU175="Yes"),100-OFFSET('Sanitation Data'!$E$5,0,10*ROW('Sanitation Data'!E169)),IF(AND(ISNUMBER(OFFSET('Sanitation Data'!$E$5,0,10*ROW('Sanitation Data'!E169))),CU175="No",ISNUMBER(OFFSET('Sanitation Data'!$E$5,0,10*ROW('Sanitation Data'!E169)))),CONCATENATE("[",ROUND(100-OFFSET('Sanitation Data'!$E$5,0,10*ROW('Sanitation Data'!E169)),0),"]"),IF(AND(ISNUMBER(OFFSET('Sanitation Data'!$E$5,0,10*ROW('Sanitation Data'!E169))),CU175="",ISNUMBER(OFFSET('Sanitation Data'!$E$5,0,10*ROW('Sanitation Data'!E169)))),100-OFFSET('Sanitation Data'!$E$5,0,10*ROW('Sanitation Data'!E169)),NA())))</f>
        <v>#N/A</v>
      </c>
      <c r="AG175" s="253" t="e">
        <f ca="true">+IF(AND(ISNUMBER(OFFSET('Sanitation Data'!$E$7,0,10*ROW('Sanitation Data'!E169))),CV175="Yes"),OFFSET('Sanitation Data'!$E$7,0,10*ROW('Sanitation Data'!E169)),IF(AND(ISNUMBER(OFFSET('Sanitation Data'!$E$7,0,10*ROW('Sanitation Data'!E169))),CV175="No",ISNUMBER(OFFSET('Sanitation Data'!$E$7,0,10*ROW('Sanitation Data'!E169)))),CONCATENATE("[",ROUND(OFFSET('Sanitation Data'!$E$7,0,10*ROW('Sanitation Data'!E169)),0),"]"),IF(AND(ISNUMBER(OFFSET('Sanitation Data'!$E$7,0,10*ROW('Sanitation Data'!E169))),CV175="",ISNUMBER(OFFSET('Sanitation Data'!$E$7,0,10*ROW('Sanitation Data'!E169)))),OFFSET('Sanitation Data'!$E$7,0,10*ROW('Sanitation Data'!E169)),NA())))</f>
        <v>#N/A</v>
      </c>
      <c r="AH175" s="253" t="e">
        <f ca="true">+IF(AND(ISNUMBER(OFFSET('Sanitation Data'!$E$11,0,10*ROW('Sanitation Data'!E169))),CW175="Yes"),OFFSET('Sanitation Data'!$E$11,0,10*ROW('Sanitation Data'!E169)),IF(AND(ISNUMBER(OFFSET('Sanitation Data'!$E$11,0,10*ROW('Sanitation Data'!E169))),CW175="No",ISNUMBER(OFFSET('Sanitation Data'!$E$11,0,10*ROW('Sanitation Data'!E169)))),CONCATENATE("[",ROUND(OFFSET('Sanitation Data'!$E$11,0,10*ROW('Sanitation Data'!E169)),0),"]"),IF(AND(ISNUMBER(OFFSET('Sanitation Data'!$E$11,0,10*ROW('Sanitation Data'!E169))),CW175="",ISNUMBER(OFFSET('Sanitation Data'!$E$11,0,10*ROW('Sanitation Data'!E169)))),OFFSET('Sanitation Data'!$E$11,0,10*ROW('Sanitation Data'!E169)),NA())))</f>
        <v>#N/A</v>
      </c>
      <c r="AI175" s="253" t="e">
        <f ca="true">+IF(AND(ISNUMBER(OFFSET('Sanitation Data'!$E$12,0,10*ROW('Sanitation Data'!E169))),CX175="Yes"),OFFSET('Sanitation Data'!$E$12,0,10*ROW('Sanitation Data'!E169)),IF(AND(ISNUMBER(OFFSET('Sanitation Data'!$E$12,0,10*ROW('Sanitation Data'!E169))),CX175="No",ISNUMBER(OFFSET('Sanitation Data'!$E$12,0,10*ROW('Sanitation Data'!E169)))),CONCATENATE("[",ROUND(OFFSET('Sanitation Data'!$E$12,0,10*ROW('Sanitation Data'!E169)),0),"]"),IF(AND(ISNUMBER(OFFSET('Sanitation Data'!$E$12,0,10*ROW('Sanitation Data'!E169))),CX175="",ISNUMBER(OFFSET('Sanitation Data'!$E$12,0,10*ROW('Sanitation Data'!E169)))),OFFSET('Sanitation Data'!$E$12,0,10*ROW('Sanitation Data'!E169)),NA())))</f>
        <v>#N/A</v>
      </c>
      <c r="AJ175" s="253" t="e">
        <f ca="true">+IF(AND(ISNUMBER(OFFSET('Sanitation Data'!$E$13,0,10*ROW('Sanitation Data'!E169))),CY175="Yes"),OFFSET('Sanitation Data'!$E$13,0,10*ROW('Sanitation Data'!E169)),IF(AND(ISNUMBER(OFFSET('Sanitation Data'!$E$13,0,10*ROW('Sanitation Data'!E169))),CY175="No",ISNUMBER(OFFSET('Sanitation Data'!$E$13,0,10*ROW('Sanitation Data'!E169)))),CONCATENATE("[",ROUND(OFFSET('Sanitation Data'!$E$13,0,10*ROW('Sanitation Data'!E169)),0),"]"),IF(AND(ISNUMBER(OFFSET('Sanitation Data'!$E$13,0,10*ROW('Sanitation Data'!E169))),CY175="",ISNUMBER(OFFSET('Sanitation Data'!$E$13,0,10*ROW('Sanitation Data'!E169)))),OFFSET('Sanitation Data'!$E$13,0,10*ROW('Sanitation Data'!E169)),NA())))</f>
        <v>#N/A</v>
      </c>
      <c r="AK175" s="253" t="e">
        <f ca="true">+IF(AND(ISNUMBER(OFFSET('Sanitation Data'!$F$5,0,10*ROW('Sanitation Data'!F169))),CZ175="Yes"),100-OFFSET('Sanitation Data'!$F$5,0,10*ROW('Sanitation Data'!F169)),IF(AND(ISNUMBER(OFFSET('Sanitation Data'!$F$5,0,10*ROW('Sanitation Data'!F169))),CZ175="No",ISNUMBER(OFFSET('Sanitation Data'!$F$5,0,10*ROW('Sanitation Data'!F169)))),CONCATENATE("[",ROUND(100-OFFSET('Sanitation Data'!$F$5,0,10*ROW('Sanitation Data'!F169)),0),"]"),IF(AND(ISNUMBER(OFFSET('Sanitation Data'!$F$5,0,10*ROW('Sanitation Data'!F169))),CZ175="",ISNUMBER(OFFSET('Sanitation Data'!$F$5,0,10*ROW('Sanitation Data'!F169)))),100-OFFSET('Sanitation Data'!$F$5,0,10*ROW('Sanitation Data'!F169)),NA())))</f>
        <v>#N/A</v>
      </c>
      <c r="AL175" s="253" t="e">
        <f ca="true">+IF(AND(ISNUMBER(OFFSET('Sanitation Data'!$F$7,0,10*ROW('Sanitation Data'!F169))),DA175="Yes"),OFFSET('Sanitation Data'!$F$7,0,10*ROW('Sanitation Data'!F169)),IF(AND(ISNUMBER(OFFSET('Sanitation Data'!$F$7,0,10*ROW('Sanitation Data'!F169))),DA175="No",ISNUMBER(OFFSET('Sanitation Data'!$F$7,0,10*ROW('Sanitation Data'!F169)))),CONCATENATE("[",ROUND(OFFSET('Sanitation Data'!$F$7,0,10*ROW('Sanitation Data'!F169)),0),"]"),IF(AND(ISNUMBER(OFFSET('Sanitation Data'!$F$7,0,10*ROW('Sanitation Data'!F169))),DA175="",ISNUMBER(OFFSET('Sanitation Data'!$F$7,0,10*ROW('Sanitation Data'!F169)))),OFFSET('Sanitation Data'!$F$7,0,10*ROW('Sanitation Data'!F169)),NA())))</f>
        <v>#N/A</v>
      </c>
      <c r="AM175" s="253" t="e">
        <f ca="true">+IF(AND(ISNUMBER(OFFSET('Sanitation Data'!$F$11,0,10*ROW('Sanitation Data'!F169))),DB175="Yes"),OFFSET('Sanitation Data'!$F$11,0,10*ROW('Sanitation Data'!F169)),IF(AND(ISNUMBER(OFFSET('Sanitation Data'!$F$11,0,10*ROW('Sanitation Data'!F169))),DB175="No",ISNUMBER(OFFSET('Sanitation Data'!$F$11,0,10*ROW('Sanitation Data'!F169)))),CONCATENATE("[",ROUND(OFFSET('Sanitation Data'!$F$11,0,10*ROW('Sanitation Data'!F169)),0),"]"),IF(AND(ISNUMBER(OFFSET('Sanitation Data'!$F$11,0,10*ROW('Sanitation Data'!F169))),DB175="",ISNUMBER(OFFSET('Sanitation Data'!$F$11,0,10*ROW('Sanitation Data'!F169)))),OFFSET('Sanitation Data'!$F$11,0,10*ROW('Sanitation Data'!F169)),NA())))</f>
        <v>#N/A</v>
      </c>
      <c r="AN175" s="253" t="e">
        <f ca="true">+IF(AND(ISNUMBER(OFFSET('Sanitation Data'!$F$12,0,10*ROW('Sanitation Data'!F169))),DC175="Yes"),OFFSET('Sanitation Data'!$F$12,0,10*ROW('Sanitation Data'!F169)),IF(AND(ISNUMBER(OFFSET('Sanitation Data'!$F$12,0,10*ROW('Sanitation Data'!F169))),DC175="No",ISNUMBER(OFFSET('Sanitation Data'!$F$12,0,10*ROW('Sanitation Data'!F169)))),CONCATENATE("[",ROUND(OFFSET('Sanitation Data'!$F$12,0,10*ROW('Sanitation Data'!F169)),0),"]"),IF(AND(ISNUMBER(OFFSET('Sanitation Data'!$F$12,0,10*ROW('Sanitation Data'!F169))),DC175="",ISNUMBER(OFFSET('Sanitation Data'!$F$12,0,10*ROW('Sanitation Data'!F169)))),OFFSET('Sanitation Data'!$F$12,0,10*ROW('Sanitation Data'!F169)),NA())))</f>
        <v>#N/A</v>
      </c>
      <c r="AO175" s="253" t="e">
        <f ca="true">+IF(AND(ISNUMBER(OFFSET('Sanitation Data'!$F$13,0,10*ROW('Sanitation Data'!F169))),DD175="Yes"),OFFSET('Sanitation Data'!$F$13,0,10*ROW('Sanitation Data'!F169)),IF(AND(ISNUMBER(OFFSET('Sanitation Data'!$F$13,0,10*ROW('Sanitation Data'!F169))),DD175="No",ISNUMBER(OFFSET('Sanitation Data'!$F$13,0,10*ROW('Sanitation Data'!F169)))),CONCATENATE("[",ROUND(OFFSET('Sanitation Data'!$F$13,0,10*ROW('Sanitation Data'!F169)),0),"]"),IF(AND(ISNUMBER(OFFSET('Sanitation Data'!$F$13,0,10*ROW('Sanitation Data'!F169))),DD175="",ISNUMBER(OFFSET('Sanitation Data'!$F$13,0,10*ROW('Sanitation Data'!F169)))),OFFSET('Sanitation Data'!$F$13,0,10*ROW('Sanitation Data'!F169)),NA())))</f>
        <v>#N/A</v>
      </c>
      <c r="AP175" s="253" t="e">
        <f ca="true">+IF(AND(ISNUMBER(OFFSET('Sanitation Data'!$G$5,0,10*ROW('Sanitation Data'!G169))),DE175="Yes"),100-OFFSET('Sanitation Data'!$G$5,0,10*ROW('Sanitation Data'!G169)),IF(AND(ISNUMBER(OFFSET('Sanitation Data'!$G$5,0,10*ROW('Sanitation Data'!G169))),DE175="No",ISNUMBER(OFFSET('Sanitation Data'!$G$5,0,10*ROW('Sanitation Data'!G169)))),CONCATENATE("[",ROUND(100-OFFSET('Sanitation Data'!$G$5,0,10*ROW('Sanitation Data'!G169)),0),"]"),IF(AND(ISNUMBER(OFFSET('Sanitation Data'!$G$5,0,10*ROW('Sanitation Data'!G169))),DE175="",ISNUMBER(OFFSET('Sanitation Data'!$G$5,0,10*ROW('Sanitation Data'!G169)))),100-OFFSET('Sanitation Data'!$G$5,0,10*ROW('Sanitation Data'!G169)),NA())))</f>
        <v>#N/A</v>
      </c>
      <c r="AQ175" s="253" t="e">
        <f ca="true">+IF(AND(ISNUMBER(OFFSET('Sanitation Data'!$G$7,0,10*ROW('Sanitation Data'!G169))),DF175="Yes"),OFFSET('Sanitation Data'!$G$7,0,10*ROW('Sanitation Data'!G169)),IF(AND(ISNUMBER(OFFSET('Sanitation Data'!$G$7,0,10*ROW('Sanitation Data'!G169))),DF175="No",ISNUMBER(OFFSET('Sanitation Data'!$G$7,0,10*ROW('Sanitation Data'!G169)))),CONCATENATE("[",ROUND(OFFSET('Sanitation Data'!$G$7,0,10*ROW('Sanitation Data'!G169)),0),"]"),IF(AND(ISNUMBER(OFFSET('Sanitation Data'!$G$7,0,10*ROW('Sanitation Data'!G169))),DF175="",ISNUMBER(OFFSET('Sanitation Data'!$G$7,0,10*ROW('Sanitation Data'!G169)))),OFFSET('Sanitation Data'!$G$7,0,10*ROW('Sanitation Data'!G169)),NA())))</f>
        <v>#N/A</v>
      </c>
      <c r="AR175" s="253" t="e">
        <f ca="true">+IF(AND(ISNUMBER(OFFSET('Sanitation Data'!$G$11,0,10*ROW('Sanitation Data'!G169))),DG175="Yes"),OFFSET('Sanitation Data'!$G$11,0,10*ROW('Sanitation Data'!G169)),IF(AND(ISNUMBER(OFFSET('Sanitation Data'!$G$11,0,10*ROW('Sanitation Data'!G169))),DG175="No",ISNUMBER(OFFSET('Sanitation Data'!$G$11,0,10*ROW('Sanitation Data'!G169)))),CONCATENATE("[",ROUND(OFFSET('Sanitation Data'!$G$11,0,10*ROW('Sanitation Data'!G169)),0),"]"),IF(AND(ISNUMBER(OFFSET('Sanitation Data'!$G$11,0,10*ROW('Sanitation Data'!G169))),DG175="",ISNUMBER(OFFSET('Sanitation Data'!$G$11,0,10*ROW('Sanitation Data'!G169)))),OFFSET('Sanitation Data'!$G$11,0,10*ROW('Sanitation Data'!G169)),NA())))</f>
        <v>#N/A</v>
      </c>
      <c r="AS175" s="253" t="e">
        <f ca="true">+IF(AND(ISNUMBER(OFFSET('Sanitation Data'!$G$12,0,10*ROW('Sanitation Data'!G169))),DH175="Yes"),OFFSET('Sanitation Data'!$G$12,0,10*ROW('Sanitation Data'!G169)),IF(AND(ISNUMBER(OFFSET('Sanitation Data'!$G$12,0,10*ROW('Sanitation Data'!G169))),DH175="No",ISNUMBER(OFFSET('Sanitation Data'!$G$12,0,10*ROW('Sanitation Data'!G169)))),CONCATENATE("[",ROUND(OFFSET('Sanitation Data'!$G$12,0,10*ROW('Sanitation Data'!G169)),0),"]"),IF(AND(ISNUMBER(OFFSET('Sanitation Data'!$G$12,0,10*ROW('Sanitation Data'!G169))),DH175="",ISNUMBER(OFFSET('Sanitation Data'!$G$12,0,10*ROW('Sanitation Data'!G169)))),OFFSET('Sanitation Data'!$G$12,0,10*ROW('Sanitation Data'!G169)),NA())))</f>
        <v>#N/A</v>
      </c>
      <c r="AT175" s="253" t="e">
        <f ca="true">+IF(AND(ISNUMBER(OFFSET('Sanitation Data'!$G$13,0,10*ROW('Sanitation Data'!G169))),DI175="Yes"),OFFSET('Sanitation Data'!$G$13,0,10*ROW('Sanitation Data'!G169)),IF(AND(ISNUMBER(OFFSET('Sanitation Data'!$G$13,0,10*ROW('Sanitation Data'!G169))),DI175="No",ISNUMBER(OFFSET('Sanitation Data'!$G$13,0,10*ROW('Sanitation Data'!G169)))),CONCATENATE("[",ROUND(OFFSET('Sanitation Data'!$G$13,0,10*ROW('Sanitation Data'!G169)),0),"]"),IF(AND(ISNUMBER(OFFSET('Sanitation Data'!$G$13,0,10*ROW('Sanitation Data'!G169))),DI175="",ISNUMBER(OFFSET('Sanitation Data'!$G$13,0,10*ROW('Sanitation Data'!G169)))),OFFSET('Sanitation Data'!$G$13,0,10*ROW('Sanitation Data'!G169)),NA())))</f>
        <v>#N/A</v>
      </c>
      <c r="AU175" s="253" t="e">
        <f ca="true">+IF(AND(ISNUMBER(OFFSET('Sanitation Data'!$H$5,0,10*ROW('Sanitation Data'!H169))),DJ175="Yes"),100-OFFSET('Sanitation Data'!$H$5,0,10*ROW('Sanitation Data'!H169)),IF(AND(ISNUMBER(OFFSET('Sanitation Data'!$H$5,0,10*ROW('Sanitation Data'!H169))),DJ175="No",ISNUMBER(OFFSET('Sanitation Data'!$H$5,0,10*ROW('Sanitation Data'!H169)))),CONCATENATE("[",ROUND(100-OFFSET('Sanitation Data'!$H$5,0,10*ROW('Sanitation Data'!H169)),0),"]"),IF(AND(ISNUMBER(OFFSET('Sanitation Data'!$H$5,0,10*ROW('Sanitation Data'!H169))),DJ175="",ISNUMBER(OFFSET('Sanitation Data'!$H$5,0,10*ROW('Sanitation Data'!H169)))),100-OFFSET('Sanitation Data'!$H$5,0,10*ROW('Sanitation Data'!H169)),NA())))</f>
        <v>#N/A</v>
      </c>
      <c r="AV175" s="253" t="e">
        <f ca="true">+IF(AND(ISNUMBER(OFFSET('Sanitation Data'!$H$7,0,10*ROW('Sanitation Data'!H169))),DK175="Yes"),OFFSET('Sanitation Data'!$H$7,0,10*ROW('Sanitation Data'!H169)),IF(AND(ISNUMBER(OFFSET('Sanitation Data'!$H$7,0,10*ROW('Sanitation Data'!H169))),DK175="No",ISNUMBER(OFFSET('Sanitation Data'!$H$7,0,10*ROW('Sanitation Data'!H169)))),CONCATENATE("[",ROUND(OFFSET('Sanitation Data'!$H$7,0,10*ROW('Sanitation Data'!H169)),0),"]"),IF(AND(ISNUMBER(OFFSET('Sanitation Data'!$H$7,0,10*ROW('Sanitation Data'!H169))),DK175="",ISNUMBER(OFFSET('Sanitation Data'!$H$7,0,10*ROW('Sanitation Data'!H169)))),OFFSET('Sanitation Data'!$H$7,0,10*ROW('Sanitation Data'!H169)),NA())))</f>
        <v>#N/A</v>
      </c>
      <c r="AW175" s="253" t="e">
        <f ca="true">+IF(AND(ISNUMBER(OFFSET('Sanitation Data'!$H$11,0,10*ROW('Sanitation Data'!H169))),DL175="Yes"),OFFSET('Sanitation Data'!$H$11,0,10*ROW('Sanitation Data'!H169)),IF(AND(ISNUMBER(OFFSET('Sanitation Data'!$H$11,0,10*ROW('Sanitation Data'!H169))),DL175="No",ISNUMBER(OFFSET('Sanitation Data'!$H$11,0,10*ROW('Sanitation Data'!H169)))),CONCATENATE("[",ROUND(OFFSET('Sanitation Data'!$H$11,0,10*ROW('Sanitation Data'!H169)),0),"]"),IF(AND(ISNUMBER(OFFSET('Sanitation Data'!$H$11,0,10*ROW('Sanitation Data'!H169))),DL175="",ISNUMBER(OFFSET('Sanitation Data'!$H$11,0,10*ROW('Sanitation Data'!H169)))),OFFSET('Sanitation Data'!$H$11,0,10*ROW('Sanitation Data'!H169)),NA())))</f>
        <v>#N/A</v>
      </c>
      <c r="AX175" s="253" t="e">
        <f ca="true">+IF(AND(ISNUMBER(OFFSET('Sanitation Data'!$H$12,0,10*ROW('Sanitation Data'!H169))),DM175="Yes"),OFFSET('Sanitation Data'!$H$12,0,10*ROW('Sanitation Data'!H169)),IF(AND(ISNUMBER(OFFSET('Sanitation Data'!$H$12,0,10*ROW('Sanitation Data'!H169))),DM175="No",ISNUMBER(OFFSET('Sanitation Data'!$H$12,0,10*ROW('Sanitation Data'!H169)))),CONCATENATE("[",ROUND(OFFSET('Sanitation Data'!$H$12,0,10*ROW('Sanitation Data'!H169)),0),"]"),IF(AND(ISNUMBER(OFFSET('Sanitation Data'!$H$12,0,10*ROW('Sanitation Data'!H169))),DM175="",ISNUMBER(OFFSET('Sanitation Data'!$H$12,0,10*ROW('Sanitation Data'!H169)))),OFFSET('Sanitation Data'!$H$12,0,10*ROW('Sanitation Data'!H169)),NA())))</f>
        <v>#N/A</v>
      </c>
      <c r="AY175" s="253" t="e">
        <f ca="true">+IF(AND(ISNUMBER(OFFSET('Sanitation Data'!$H$13,0,10*ROW('Sanitation Data'!H169))),DN175="Yes"),OFFSET('Sanitation Data'!$H$13,0,10*ROW('Sanitation Data'!H169)),IF(AND(ISNUMBER(OFFSET('Sanitation Data'!$H$13,0,10*ROW('Sanitation Data'!H169))),DN175="No",ISNUMBER(OFFSET('Sanitation Data'!$H$13,0,10*ROW('Sanitation Data'!H169)))),CONCATENATE("[",ROUND(OFFSET('Sanitation Data'!$H$13,0,10*ROW('Sanitation Data'!H169)),0),"]"),IF(AND(ISNUMBER(OFFSET('Sanitation Data'!$H$13,0,10*ROW('Sanitation Data'!H169))),DN175="",ISNUMBER(OFFSET('Sanitation Data'!$H$13,0,10*ROW('Sanitation Data'!H169)))),OFFSET('Sanitation Data'!$H$13,0,10*ROW('Sanitation Data'!H169)),NA())))</f>
        <v>#N/A</v>
      </c>
      <c r="AZ175" s="254" t="e">
        <f ca="true">+IF(AND(ISNUMBER(OFFSET('Hygiene Data'!$C$6,0,10*ROW('Hygiene Data'!C169))),DO175="Yes"),OFFSET('Hygiene Data'!$C$6,0,10*ROW('Hygiene Data'!C169)),IF(AND(ISNUMBER(OFFSET('Hygiene Data'!$C$6,0,10*ROW('Hygiene Data'!C169))),DO175="No",ISNUMBER(OFFSET('Hygiene Data'!$C$6,0,10*ROW('Hygiene Data'!C169)))),CONCATENATE("[",ROUND(OFFSET('Hygiene Data'!$C$6,0,10*ROW('Hygiene Data'!C169)),0),"]"),IF(AND(ISNUMBER(OFFSET('Hygiene Data'!$C$6,0,10*ROW('Hygiene Data'!C169))),DO175="",ISNUMBER(OFFSET('Hygiene Data'!$C$6,0,10*ROW('Hygiene Data'!C169)))),OFFSET('Hygiene Data'!$C$6,0,10*ROW('Hygiene Data'!C169)),NA())))</f>
        <v>#N/A</v>
      </c>
      <c r="BA175" s="254" t="e">
        <f ca="true">+IF(AND(ISNUMBER(OFFSET('Hygiene Data'!$C$8,0,10*ROW('Hygiene Data'!C169))),DP175="Yes"),OFFSET('Hygiene Data'!$C$8,0,10*ROW('Hygiene Data'!C169)),IF(AND(ISNUMBER(OFFSET('Hygiene Data'!$C$8,0,10*ROW('Hygiene Data'!C169))),DP175="No",ISNUMBER(OFFSET('Hygiene Data'!$C$8,0,10*ROW('Hygiene Data'!C169)))),CONCATENATE("[",ROUND(OFFSET('Hygiene Data'!$C$8,0,10*ROW('Hygiene Data'!C169)),0),"]"),IF(AND(ISNUMBER(OFFSET('Hygiene Data'!$C$8,0,10*ROW('Hygiene Data'!C169))),DP175="",ISNUMBER(OFFSET('Hygiene Data'!$C$8,0,10*ROW('Hygiene Data'!C169)))),OFFSET('Hygiene Data'!$C$8,0,10*ROW('Hygiene Data'!C169)),NA())))</f>
        <v>#N/A</v>
      </c>
      <c r="BB175" s="254" t="e">
        <f ca="true">+IF(AND(ISNUMBER(OFFSET('Hygiene Data'!$C$10,0,10*ROW('Hygiene Data'!C169))),DQ175="Yes"),OFFSET('Hygiene Data'!$C$10,0,10*ROW('Hygiene Data'!C169)),IF(AND(ISNUMBER(OFFSET('Hygiene Data'!$C$10,0,10*ROW('Hygiene Data'!C169))),DQ175="No",ISNUMBER(OFFSET('Hygiene Data'!$C$10,0,10*ROW('Hygiene Data'!C169)))),CONCATENATE("[",ROUND(OFFSET('Hygiene Data'!$C$10,0,10*ROW('Hygiene Data'!C169)),0),"]"),IF(AND(ISNUMBER(OFFSET('Hygiene Data'!$C$10,0,10*ROW('Hygiene Data'!C169))),DQ175="",ISNUMBER(OFFSET('Hygiene Data'!$C$10,0,10*ROW('Hygiene Data'!C169)))),OFFSET('Hygiene Data'!$C$10,0,10*ROW('Hygiene Data'!C169)),NA())))</f>
        <v>#N/A</v>
      </c>
      <c r="BC175" s="254" t="e">
        <f ca="true">+IF(AND(ISNUMBER(OFFSET('Hygiene Data'!$D$6,0,10*ROW('Hygiene Data'!D169))),DR175="Yes"),OFFSET('Hygiene Data'!$D$6,0,10*ROW('Hygiene Data'!D169)),IF(AND(ISNUMBER(OFFSET('Hygiene Data'!$D$6,0,10*ROW('Hygiene Data'!D169))),DR175="No",ISNUMBER(OFFSET('Hygiene Data'!$D$6,0,10*ROW('Hygiene Data'!D169)))),CONCATENATE("[",ROUND(OFFSET('Hygiene Data'!$D$6,0,10*ROW('Hygiene Data'!D169)),0),"]"),IF(AND(ISNUMBER(OFFSET('Hygiene Data'!$D$6,0,10*ROW('Hygiene Data'!D169))),DR175="",ISNUMBER(OFFSET('Hygiene Data'!$D$6,0,10*ROW('Hygiene Data'!D169)))),OFFSET('Hygiene Data'!$D$6,0,10*ROW('Hygiene Data'!D169)),NA())))</f>
        <v>#N/A</v>
      </c>
      <c r="BD175" s="254" t="e">
        <f ca="true">+IF(AND(ISNUMBER(OFFSET('Hygiene Data'!$D$8,0,10*ROW('Hygiene Data'!D169))),DS175="Yes"),OFFSET('Hygiene Data'!$D$8,0,10*ROW('Hygiene Data'!D169)),IF(AND(ISNUMBER(OFFSET('Hygiene Data'!$D$8,0,10*ROW('Hygiene Data'!D169))),DS175="No",ISNUMBER(OFFSET('Hygiene Data'!$D$8,0,10*ROW('Hygiene Data'!D169)))),CONCATENATE("[",ROUND(OFFSET('Hygiene Data'!$D$8,0,10*ROW('Hygiene Data'!D169)),0),"]"),IF(AND(ISNUMBER(OFFSET('Hygiene Data'!$D$8,0,10*ROW('Hygiene Data'!D169))),DS175="",ISNUMBER(OFFSET('Hygiene Data'!$D$8,0,10*ROW('Hygiene Data'!D169)))),OFFSET('Hygiene Data'!$D$8,0,10*ROW('Hygiene Data'!D169)),NA())))</f>
        <v>#N/A</v>
      </c>
      <c r="BE175" s="254" t="e">
        <f ca="true">+IF(AND(ISNUMBER(OFFSET('Hygiene Data'!$D$10,0,10*ROW('Hygiene Data'!D169))),DT175="Yes"),OFFSET('Hygiene Data'!$D$10,0,10*ROW('Hygiene Data'!D169)),IF(AND(ISNUMBER(OFFSET('Hygiene Data'!$D$10,0,10*ROW('Hygiene Data'!D169))),DT175="No",ISNUMBER(OFFSET('Hygiene Data'!$D$10,0,10*ROW('Hygiene Data'!D169)))),CONCATENATE("[",ROUND(OFFSET('Hygiene Data'!$D$10,0,10*ROW('Hygiene Data'!D169)),0),"]"),IF(AND(ISNUMBER(OFFSET('Hygiene Data'!$D$10,0,10*ROW('Hygiene Data'!D169))),DT175="",ISNUMBER(OFFSET('Hygiene Data'!$D$10,0,10*ROW('Hygiene Data'!D169)))),OFFSET('Hygiene Data'!$D$10,0,10*ROW('Hygiene Data'!D169)),NA())))</f>
        <v>#N/A</v>
      </c>
      <c r="BF175" s="254" t="e">
        <f ca="true">+IF(AND(ISNUMBER(OFFSET('Hygiene Data'!$E$6,0,10*ROW('Hygiene Data'!E169))),DU175="Yes"),OFFSET('Hygiene Data'!$E$6,0,10*ROW('Hygiene Data'!E169)),IF(AND(ISNUMBER(OFFSET('Hygiene Data'!$E$6,0,10*ROW('Hygiene Data'!E169))),DU175="No",ISNUMBER(OFFSET('Hygiene Data'!$E$6,0,10*ROW('Hygiene Data'!E169)))),CONCATENATE("[",ROUND(OFFSET('Hygiene Data'!$E$6,0,10*ROW('Hygiene Data'!E169)),0),"]"),IF(AND(ISNUMBER(OFFSET('Hygiene Data'!$E$6,0,10*ROW('Hygiene Data'!E169))),DU175="",ISNUMBER(OFFSET('Hygiene Data'!$E$6,0,10*ROW('Hygiene Data'!E169)))),OFFSET('Hygiene Data'!$E$6,0,10*ROW('Hygiene Data'!E169)),NA())))</f>
        <v>#N/A</v>
      </c>
      <c r="BG175" s="254" t="e">
        <f ca="true">+IF(AND(ISNUMBER(OFFSET('Hygiene Data'!$E$8,0,10*ROW('Hygiene Data'!E169))),DV175="Yes"),OFFSET('Hygiene Data'!$E$8,0,10*ROW('Hygiene Data'!E169)),IF(AND(ISNUMBER(OFFSET('Hygiene Data'!$E$8,0,10*ROW('Hygiene Data'!E169))),DV175="No",ISNUMBER(OFFSET('Hygiene Data'!$E$8,0,10*ROW('Hygiene Data'!E169)))),CONCATENATE("[",ROUND(OFFSET('Hygiene Data'!$E$8,0,10*ROW('Hygiene Data'!E169)),0),"]"),IF(AND(ISNUMBER(OFFSET('Hygiene Data'!$E$8,0,10*ROW('Hygiene Data'!E169))),DV175="",ISNUMBER(OFFSET('Hygiene Data'!$E$8,0,10*ROW('Hygiene Data'!E169)))),OFFSET('Hygiene Data'!$E$8,0,10*ROW('Hygiene Data'!E169)),NA())))</f>
        <v>#N/A</v>
      </c>
      <c r="BH175" s="254" t="e">
        <f ca="true">+IF(AND(ISNUMBER(OFFSET('Hygiene Data'!$E$10,0,10*ROW('Hygiene Data'!E169))),DW175="Yes"),OFFSET('Hygiene Data'!$E$10,0,10*ROW('Hygiene Data'!E169)),IF(AND(ISNUMBER(OFFSET('Hygiene Data'!$E$10,0,10*ROW('Hygiene Data'!E169))),DW175="No",ISNUMBER(OFFSET('Hygiene Data'!$E$10,0,10*ROW('Hygiene Data'!E169)))),CONCATENATE("[",ROUND(OFFSET('Hygiene Data'!$E$10,0,10*ROW('Hygiene Data'!E169)),0),"]"),IF(AND(ISNUMBER(OFFSET('Hygiene Data'!$E$10,0,10*ROW('Hygiene Data'!E169))),DW175="",ISNUMBER(OFFSET('Hygiene Data'!$E$10,0,10*ROW('Hygiene Data'!E169)))),OFFSET('Hygiene Data'!$E$10,0,10*ROW('Hygiene Data'!E169)),NA())))</f>
        <v>#N/A</v>
      </c>
      <c r="BI175" s="254" t="e">
        <f ca="true">+IF(AND(ISNUMBER(OFFSET('Hygiene Data'!$F$6,0,10*ROW('Hygiene Data'!F169))),DX175="Yes"),OFFSET('Hygiene Data'!$F$6,0,10*ROW('Hygiene Data'!F169)),IF(AND(ISNUMBER(OFFSET('Hygiene Data'!$F$6,0,10*ROW('Hygiene Data'!F169))),DX175="No",ISNUMBER(OFFSET('Hygiene Data'!$F$6,0,10*ROW('Hygiene Data'!F169)))),CONCATENATE("[",ROUND(OFFSET('Hygiene Data'!$F$6,0,10*ROW('Hygiene Data'!F169)),0),"]"),IF(AND(ISNUMBER(OFFSET('Hygiene Data'!$F$6,0,10*ROW('Hygiene Data'!F169))),DX175="",ISNUMBER(OFFSET('Hygiene Data'!$F$6,0,10*ROW('Hygiene Data'!F169)))),OFFSET('Hygiene Data'!$F$6,0,10*ROW('Hygiene Data'!F169)),NA())))</f>
        <v>#N/A</v>
      </c>
      <c r="BJ175" s="254" t="e">
        <f ca="true">+IF(AND(ISNUMBER(OFFSET('Hygiene Data'!$F$8,0,10*ROW('Hygiene Data'!F169))),DY175="Yes"),OFFSET('Hygiene Data'!$F$8,0,10*ROW('Hygiene Data'!F169)),IF(AND(ISNUMBER(OFFSET('Hygiene Data'!$F$8,0,10*ROW('Hygiene Data'!F169))),DY175="No",ISNUMBER(OFFSET('Hygiene Data'!$F$8,0,10*ROW('Hygiene Data'!F169)))),CONCATENATE("[",ROUND(OFFSET('Hygiene Data'!$F$8,0,10*ROW('Hygiene Data'!F169)),0),"]"),IF(AND(ISNUMBER(OFFSET('Hygiene Data'!$F$8,0,10*ROW('Hygiene Data'!F169))),DY175="",ISNUMBER(OFFSET('Hygiene Data'!$F$8,0,10*ROW('Hygiene Data'!F169)))),OFFSET('Hygiene Data'!$F$8,0,10*ROW('Hygiene Data'!F169)),NA())))</f>
        <v>#N/A</v>
      </c>
      <c r="BK175" s="254" t="e">
        <f ca="true">+IF(AND(ISNUMBER(OFFSET('Hygiene Data'!$F$10,0,10*ROW('Hygiene Data'!F169))),DZ175="Yes"),OFFSET('Hygiene Data'!$F$10,0,10*ROW('Hygiene Data'!F169)),IF(AND(ISNUMBER(OFFSET('Hygiene Data'!$F$10,0,10*ROW('Hygiene Data'!F169))),DZ175="No",ISNUMBER(OFFSET('Hygiene Data'!$F$10,0,10*ROW('Hygiene Data'!F169)))),CONCATENATE("[",ROUND(OFFSET('Hygiene Data'!$F$10,0,10*ROW('Hygiene Data'!F169)),0),"]"),IF(AND(ISNUMBER(OFFSET('Hygiene Data'!$F$10,0,10*ROW('Hygiene Data'!F169))),DZ175="",ISNUMBER(OFFSET('Hygiene Data'!$F$10,0,10*ROW('Hygiene Data'!F169)))),OFFSET('Hygiene Data'!$F$10,0,10*ROW('Hygiene Data'!F169)),NA())))</f>
        <v>#N/A</v>
      </c>
      <c r="BL175" s="254" t="e">
        <f ca="true">+IF(AND(ISNUMBER(OFFSET('Hygiene Data'!$G$6,0,10*ROW('Hygiene Data'!G169))),EA175="Yes"),OFFSET('Hygiene Data'!$G$6,0,10*ROW('Hygiene Data'!G169)),IF(AND(ISNUMBER(OFFSET('Hygiene Data'!$G$6,0,10*ROW('Hygiene Data'!G169))),EA175="No",ISNUMBER(OFFSET('Hygiene Data'!$G$6,0,10*ROW('Hygiene Data'!G169)))),CONCATENATE("[",ROUND(OFFSET('Hygiene Data'!$G$6,0,10*ROW('Hygiene Data'!G169)),0),"]"),IF(AND(ISNUMBER(OFFSET('Hygiene Data'!$G$6,0,10*ROW('Hygiene Data'!G169))),EA175="",ISNUMBER(OFFSET('Hygiene Data'!$G$6,0,10*ROW('Hygiene Data'!G169)))),OFFSET('Hygiene Data'!$G$6,0,10*ROW('Hygiene Data'!G169)),NA())))</f>
        <v>#N/A</v>
      </c>
      <c r="BM175" s="254" t="e">
        <f ca="true">+IF(AND(ISNUMBER(OFFSET('Hygiene Data'!$G$8,0,10*ROW('Hygiene Data'!G169))),EB175="Yes"),OFFSET('Hygiene Data'!$G$8,0,10*ROW('Hygiene Data'!G169)),IF(AND(ISNUMBER(OFFSET('Hygiene Data'!$G$8,0,10*ROW('Hygiene Data'!G169))),EB175="No",ISNUMBER(OFFSET('Hygiene Data'!$G$8,0,10*ROW('Hygiene Data'!G169)))),CONCATENATE("[",ROUND(OFFSET('Hygiene Data'!$G$8,0,10*ROW('Hygiene Data'!G169)),0),"]"),IF(AND(ISNUMBER(OFFSET('Hygiene Data'!$G$8,0,10*ROW('Hygiene Data'!G169))),EB175="",ISNUMBER(OFFSET('Hygiene Data'!$G$8,0,10*ROW('Hygiene Data'!G169)))),OFFSET('Hygiene Data'!$G$8,0,10*ROW('Hygiene Data'!G169)),NA())))</f>
        <v>#N/A</v>
      </c>
      <c r="BN175" s="254" t="e">
        <f ca="true">+IF(AND(ISNUMBER(OFFSET('Hygiene Data'!$G$10,0,10*ROW('Hygiene Data'!G169))),EC175="Yes"),OFFSET('Hygiene Data'!$G$10,0,10*ROW('Hygiene Data'!G169)),IF(AND(ISNUMBER(OFFSET('Hygiene Data'!$G$10,0,10*ROW('Hygiene Data'!G169))),EC175="No",ISNUMBER(OFFSET('Hygiene Data'!$G$10,0,10*ROW('Hygiene Data'!G169)))),CONCATENATE("[",ROUND(OFFSET('Hygiene Data'!$G$10,0,10*ROW('Hygiene Data'!G169)),0),"]"),IF(AND(ISNUMBER(OFFSET('Hygiene Data'!$G$10,0,10*ROW('Hygiene Data'!G169))),EC175="",ISNUMBER(OFFSET('Hygiene Data'!$G$10,0,10*ROW('Hygiene Data'!G169)))),OFFSET('Hygiene Data'!$G$10,0,10*ROW('Hygiene Data'!G169)),NA())))</f>
        <v>#N/A</v>
      </c>
      <c r="BO175" s="254" t="e">
        <f ca="true">+IF(AND(ISNUMBER(OFFSET('Hygiene Data'!$H$6,0,10*ROW('Hygiene Data'!H169))),ED175="Yes"),OFFSET('Hygiene Data'!$H$6,0,10*ROW('Hygiene Data'!H169)),IF(AND(ISNUMBER(OFFSET('Hygiene Data'!$H$6,0,10*ROW('Hygiene Data'!H169))),ED175="No",ISNUMBER(OFFSET('Hygiene Data'!$H$6,0,10*ROW('Hygiene Data'!H169)))),CONCATENATE("[",ROUND(OFFSET('Hygiene Data'!$H$6,0,10*ROW('Hygiene Data'!H169)),0),"]"),IF(AND(ISNUMBER(OFFSET('Hygiene Data'!$H$6,0,10*ROW('Hygiene Data'!H169))),ED175="",ISNUMBER(OFFSET('Hygiene Data'!$H$6,0,10*ROW('Hygiene Data'!H169)))),OFFSET('Hygiene Data'!$H$6,0,10*ROW('Hygiene Data'!H169)),NA())))</f>
        <v>#N/A</v>
      </c>
      <c r="BP175" s="254" t="e">
        <f ca="true">+IF(AND(ISNUMBER(OFFSET('Hygiene Data'!$H$8,0,10*ROW('Hygiene Data'!H169))),EE175="Yes"),OFFSET('Hygiene Data'!$H$8,0,10*ROW('Hygiene Data'!H169)),IF(AND(ISNUMBER(OFFSET('Hygiene Data'!$H$8,0,10*ROW('Hygiene Data'!H169))),EE175="No",ISNUMBER(OFFSET('Hygiene Data'!$H$8,0,10*ROW('Hygiene Data'!H169)))),CONCATENATE("[",ROUND(OFFSET('Hygiene Data'!$H$8,0,10*ROW('Hygiene Data'!H169)),0),"]"),IF(AND(ISNUMBER(OFFSET('Hygiene Data'!$H$8,0,10*ROW('Hygiene Data'!H169))),EE175="",ISNUMBER(OFFSET('Hygiene Data'!$H$8,0,10*ROW('Hygiene Data'!H169)))),OFFSET('Hygiene Data'!$H$8,0,10*ROW('Hygiene Data'!H169)),NA())))</f>
        <v>#N/A</v>
      </c>
      <c r="BQ175" s="254" t="e">
        <f ca="true">+IF(AND(ISNUMBER(OFFSET('Hygiene Data'!$H$10,0,10*ROW('Hygiene Data'!H169))),EF175="Yes"),OFFSET('Hygiene Data'!$H$10,0,10*ROW('Hygiene Data'!H169)),IF(AND(ISNUMBER(OFFSET('Hygiene Data'!$H$10,0,10*ROW('Hygiene Data'!H169))),EF175="No",ISNUMBER(OFFSET('Hygiene Data'!$H$10,0,10*ROW('Hygiene Data'!H169)))),CONCATENATE("[",ROUND(OFFSET('Hygiene Data'!$H$10,0,10*ROW('Hygiene Data'!H169)),0),"]"),IF(AND(ISNUMBER(OFFSET('Hygiene Data'!$H$10,0,10*ROW('Hygiene Data'!H169))),EF175="",ISNUMBER(OFFSET('Hygiene Data'!$H$10,0,10*ROW('Hygiene Data'!H169)))),OFFSET('Hygiene Data'!$H$10,0,10*ROW('Hygiene Data'!H169)),NA())))</f>
        <v>#N/A</v>
      </c>
      <c r="BS175" s="36" t="str">
        <f ca="true">+IF(OFFSET('Water Data'!$C$28,0,10*ROW('Water Data'!C169))="","",OFFSET('Water Data'!$C$28,0,10*ROW('Water Data'!C169)))</f>
        <v/>
      </c>
      <c r="BT175" s="36" t="str">
        <f ca="true">+IF(OFFSET('Water Data'!$C$29,0,10*ROW('Water Data'!C169))="","",OFFSET('Water Data'!$C$29,0,10*ROW('Water Data'!C169)))</f>
        <v/>
      </c>
      <c r="BU175" s="36" t="str">
        <f ca="true">+IF(OFFSET('Water Data'!$C$30,0,10*ROW('Water Data'!C169))="","",OFFSET('Water Data'!$C$30,0,10*ROW('Water Data'!C169)))</f>
        <v/>
      </c>
      <c r="BV175" s="36" t="str">
        <f ca="true">+IF(OFFSET('Water Data'!$D$28,0,10*ROW('Water Data'!D169))="","",OFFSET('Water Data'!$D$28,0,10*ROW('Water Data'!D169)))</f>
        <v/>
      </c>
      <c r="BW175" s="36" t="str">
        <f ca="true">+IF(OFFSET('Water Data'!$D$29,0,10*ROW('Water Data'!D169))="","",OFFSET('Water Data'!$D$29,0,10*ROW('Water Data'!D169)))</f>
        <v/>
      </c>
      <c r="BX175" s="36" t="str">
        <f ca="true">+IF(OFFSET('Water Data'!$D$30,0,10*ROW('Water Data'!D169))="","",OFFSET('Water Data'!$D$30,0,10*ROW('Water Data'!D169)))</f>
        <v/>
      </c>
      <c r="BY175" s="36" t="str">
        <f ca="true">+IF(OFFSET('Water Data'!$E$28,0,10*ROW('Water Data'!E169))="","",OFFSET('Water Data'!$E$28,0,10*ROW('Water Data'!E169)))</f>
        <v/>
      </c>
      <c r="BZ175" s="36" t="str">
        <f ca="true">+IF(OFFSET('Water Data'!$E$29,0,10*ROW('Water Data'!E169))="","",OFFSET('Water Data'!$E$29,0,10*ROW('Water Data'!E169)))</f>
        <v/>
      </c>
      <c r="CA175" s="36" t="str">
        <f ca="true">+IF(OFFSET('Water Data'!$E$30,0,10*ROW('Water Data'!E169))="","",OFFSET('Water Data'!$E$30,0,10*ROW('Water Data'!E169)))</f>
        <v/>
      </c>
      <c r="CB175" s="36" t="str">
        <f ca="true">+IF(OFFSET('Water Data'!$F$28,0,10*ROW('Water Data'!F169))="","",OFFSET('Water Data'!$F$28,0,10*ROW('Water Data'!F169)))</f>
        <v/>
      </c>
      <c r="CC175" s="36" t="str">
        <f ca="true">+IF(OFFSET('Water Data'!$F$29,0,10*ROW('Water Data'!F169))="","",OFFSET('Water Data'!$F$29,0,10*ROW('Water Data'!F169)))</f>
        <v/>
      </c>
      <c r="CD175" s="36" t="str">
        <f ca="true">+IF(OFFSET('Water Data'!$F$30,0,10*ROW('Water Data'!F169))="","",OFFSET('Water Data'!$F$30,0,10*ROW('Water Data'!F169)))</f>
        <v/>
      </c>
      <c r="CE175" s="36" t="str">
        <f ca="true">+IF(OFFSET('Water Data'!$G$28,0,10*ROW('Water Data'!G169))="","",OFFSET('Water Data'!$G$28,0,10*ROW('Water Data'!G169)))</f>
        <v/>
      </c>
      <c r="CF175" s="36" t="str">
        <f ca="true">+IF(OFFSET('Water Data'!$G$29,0,10*ROW('Water Data'!G169))="","",OFFSET('Water Data'!$G$29,0,10*ROW('Water Data'!G169)))</f>
        <v/>
      </c>
      <c r="CG175" s="36" t="str">
        <f ca="true">+IF(OFFSET('Water Data'!$G$30,0,10*ROW('Water Data'!G169))="","",OFFSET('Water Data'!$G$30,0,10*ROW('Water Data'!G169)))</f>
        <v/>
      </c>
      <c r="CH175" s="36" t="str">
        <f ca="true">+IF(OFFSET('Water Data'!$H$28,0,10*ROW('Water Data'!H169))="","",OFFSET('Water Data'!$H$28,0,10*ROW('Water Data'!H169)))</f>
        <v/>
      </c>
      <c r="CI175" s="36" t="str">
        <f ca="true">+IF(OFFSET('Water Data'!$H$29,0,10*ROW('Water Data'!H169))="","",OFFSET('Water Data'!$H$29,0,10*ROW('Water Data'!H169)))</f>
        <v/>
      </c>
      <c r="CJ175" s="36" t="str">
        <f ca="true">+IF(OFFSET('Water Data'!$H$30,0,10*ROW('Water Data'!H169))="","",OFFSET('Water Data'!$H$30,0,10*ROW('Water Data'!H169)))</f>
        <v/>
      </c>
      <c r="CK175" s="36" t="str">
        <f ca="true">+IF(OFFSET('Sanitation Data'!$C$29,0,10*ROW('Sanitation Data'!C169))="","",OFFSET('Sanitation Data'!$C$29,0,10*ROW('Sanitation Data'!C169)))</f>
        <v/>
      </c>
      <c r="CL175" s="36" t="str">
        <f ca="true">+IF(OFFSET('Sanitation Data'!$C$30,0,10*ROW('Sanitation Data'!C169))="","",OFFSET('Sanitation Data'!$C$30,0,10*ROW('Sanitation Data'!C169)))</f>
        <v/>
      </c>
      <c r="CM175" s="36" t="str">
        <f ca="true">+IF(OFFSET('Sanitation Data'!$C$31,0,10*ROW('Sanitation Data'!C169))="","",OFFSET('Sanitation Data'!$C$31,0,10*ROW('Sanitation Data'!C169)))</f>
        <v/>
      </c>
      <c r="CN175" s="36" t="str">
        <f ca="true">+IF(OFFSET('Sanitation Data'!$C$32,0,10*ROW('Sanitation Data'!C169))="","",OFFSET('Sanitation Data'!$C$32,0,10*ROW('Sanitation Data'!C169)))</f>
        <v/>
      </c>
      <c r="CO175" s="36" t="str">
        <f ca="true">+IF(OFFSET('Sanitation Data'!$C$33,0,10*ROW('Sanitation Data'!C169))="","",OFFSET('Sanitation Data'!$C$33,0,10*ROW('Sanitation Data'!C169)))</f>
        <v/>
      </c>
      <c r="CP175" s="36" t="str">
        <f ca="true">+IF(OFFSET('Sanitation Data'!$D$29,0,10*ROW('Sanitation Data'!D169))="","",OFFSET('Sanitation Data'!$D$29,0,10*ROW('Sanitation Data'!D169)))</f>
        <v/>
      </c>
      <c r="CQ175" s="36" t="str">
        <f ca="true">+IF(OFFSET('Sanitation Data'!$D$30,0,10*ROW('Sanitation Data'!D169))="","",OFFSET('Sanitation Data'!$D$30,0,10*ROW('Sanitation Data'!D169)))</f>
        <v/>
      </c>
      <c r="CR175" s="36" t="str">
        <f ca="true">+IF(OFFSET('Sanitation Data'!$D$31,0,10*ROW('Sanitation Data'!D169))="","",OFFSET('Sanitation Data'!$D$31,0,10*ROW('Sanitation Data'!D169)))</f>
        <v/>
      </c>
      <c r="CS175" s="36" t="str">
        <f ca="true">+IF(OFFSET('Sanitation Data'!$D$32,0,10*ROW('Sanitation Data'!D169))="","",OFFSET('Sanitation Data'!$D$32,0,10*ROW('Sanitation Data'!D169)))</f>
        <v/>
      </c>
      <c r="CT175" s="36" t="str">
        <f ca="true">+IF(OFFSET('Sanitation Data'!$D$33,0,10*ROW('Sanitation Data'!D169))="","",OFFSET('Sanitation Data'!$D$33,0,10*ROW('Sanitation Data'!D169)))</f>
        <v/>
      </c>
      <c r="CU175" s="36" t="str">
        <f ca="true">+IF(OFFSET('Sanitation Data'!$E$29,0,10*ROW('Sanitation Data'!E169))="","",OFFSET('Sanitation Data'!$E$29,0,10*ROW('Sanitation Data'!E169)))</f>
        <v/>
      </c>
      <c r="CV175" s="36" t="str">
        <f ca="true">+IF(OFFSET('Sanitation Data'!$E$30,0,10*ROW('Sanitation Data'!E169))="","",OFFSET('Sanitation Data'!$E$30,0,10*ROW('Sanitation Data'!E169)))</f>
        <v/>
      </c>
      <c r="CW175" s="36" t="str">
        <f ca="true">+IF(OFFSET('Sanitation Data'!$E$31,0,10*ROW('Sanitation Data'!E169))="","",OFFSET('Sanitation Data'!$E$31,0,10*ROW('Sanitation Data'!E169)))</f>
        <v/>
      </c>
      <c r="CX175" s="36" t="str">
        <f ca="true">+IF(OFFSET('Sanitation Data'!$E$32,0,10*ROW('Sanitation Data'!E169))="","",OFFSET('Sanitation Data'!$E$32,0,10*ROW('Sanitation Data'!E169)))</f>
        <v/>
      </c>
      <c r="CY175" s="36" t="str">
        <f ca="true">+IF(OFFSET('Sanitation Data'!$E$33,0,10*ROW('Sanitation Data'!E169))="","",OFFSET('Sanitation Data'!$E$33,0,10*ROW('Sanitation Data'!E169)))</f>
        <v/>
      </c>
      <c r="CZ175" s="36" t="str">
        <f ca="true">+IF(OFFSET('Sanitation Data'!$F$29,0,10*ROW('Sanitation Data'!F169))="","",OFFSET('Sanitation Data'!$F$29,0,10*ROW('Sanitation Data'!F169)))</f>
        <v/>
      </c>
      <c r="DA175" s="36" t="str">
        <f ca="true">+IF(OFFSET('Sanitation Data'!$F$30,0,10*ROW('Sanitation Data'!F169))="","",OFFSET('Sanitation Data'!$F$30,0,10*ROW('Sanitation Data'!F169)))</f>
        <v/>
      </c>
      <c r="DB175" s="36" t="str">
        <f ca="true">+IF(OFFSET('Sanitation Data'!$F$31,0,10*ROW('Sanitation Data'!F169))="","",OFFSET('Sanitation Data'!$F$31,0,10*ROW('Sanitation Data'!F169)))</f>
        <v/>
      </c>
      <c r="DC175" s="36" t="str">
        <f ca="true">+IF(OFFSET('Sanitation Data'!$F$32,0,10*ROW('Sanitation Data'!F169))="","",OFFSET('Sanitation Data'!$F$32,0,10*ROW('Sanitation Data'!F169)))</f>
        <v/>
      </c>
      <c r="DD175" s="36" t="str">
        <f ca="true">+IF(OFFSET('Sanitation Data'!$F$33,0,10*ROW('Sanitation Data'!F169))="","",OFFSET('Sanitation Data'!$F$33,0,10*ROW('Sanitation Data'!F169)))</f>
        <v/>
      </c>
      <c r="DE175" s="36" t="str">
        <f ca="true">+IF(OFFSET('Sanitation Data'!$G$29,0,10*ROW('Sanitation Data'!G169))="","",OFFSET('Sanitation Data'!$G$29,0,10*ROW('Sanitation Data'!G169)))</f>
        <v/>
      </c>
      <c r="DF175" s="36" t="str">
        <f ca="true">+IF(OFFSET('Sanitation Data'!$G$30,0,10*ROW('Sanitation Data'!G169))="","",OFFSET('Sanitation Data'!$G$30,0,10*ROW('Sanitation Data'!G169)))</f>
        <v/>
      </c>
      <c r="DG175" s="36" t="str">
        <f ca="true">+IF(OFFSET('Sanitation Data'!$G$31,0,10*ROW('Sanitation Data'!G169))="","",OFFSET('Sanitation Data'!$G$31,0,10*ROW('Sanitation Data'!G169)))</f>
        <v/>
      </c>
      <c r="DH175" s="36" t="str">
        <f ca="true">+IF(OFFSET('Sanitation Data'!$G$32,0,10*ROW('Sanitation Data'!G169))="","",OFFSET('Sanitation Data'!$G$32,0,10*ROW('Sanitation Data'!G169)))</f>
        <v/>
      </c>
      <c r="DI175" s="36" t="str">
        <f ca="true">+IF(OFFSET('Sanitation Data'!$G$33,0,10*ROW('Sanitation Data'!G169))="","",OFFSET('Sanitation Data'!$G$33,0,10*ROW('Sanitation Data'!G169)))</f>
        <v/>
      </c>
      <c r="DJ175" s="36" t="str">
        <f ca="true">+IF(OFFSET('Sanitation Data'!$H$29,0,10*ROW('Sanitation Data'!H169))="","",OFFSET('Sanitation Data'!$H$29,0,10*ROW('Sanitation Data'!H169)))</f>
        <v/>
      </c>
      <c r="DK175" s="36" t="str">
        <f ca="true">+IF(OFFSET('Sanitation Data'!$H$30,0,10*ROW('Sanitation Data'!H169))="","",OFFSET('Sanitation Data'!$H$30,0,10*ROW('Sanitation Data'!H169)))</f>
        <v/>
      </c>
      <c r="DL175" s="36" t="str">
        <f ca="true">+IF(OFFSET('Sanitation Data'!$H$31,0,10*ROW('Sanitation Data'!H169))="","",OFFSET('Sanitation Data'!$H$31,0,10*ROW('Sanitation Data'!H169)))</f>
        <v/>
      </c>
      <c r="DM175" s="36" t="str">
        <f ca="true">+IF(OFFSET('Sanitation Data'!$H$32,0,10*ROW('Sanitation Data'!H169))="","",OFFSET('Sanitation Data'!$H$32,0,10*ROW('Sanitation Data'!H169)))</f>
        <v/>
      </c>
      <c r="DN175" s="36" t="str">
        <f ca="true">+IF(OFFSET('Sanitation Data'!$H$33,0,10*ROW('Sanitation Data'!H169))="","",OFFSET('Sanitation Data'!$H$33,0,10*ROW('Sanitation Data'!H169)))</f>
        <v/>
      </c>
      <c r="DO175" s="36" t="str">
        <f ca="true">+IF(OFFSET('Hygiene Data'!$C$12,0,10*ROW('Hygiene Data'!C169))="","",OFFSET('Hygiene Data'!$C$12,0,10*ROW('Hygiene Data'!C169)))</f>
        <v/>
      </c>
      <c r="DP175" s="36" t="str">
        <f ca="true">+IF(OFFSET('Hygiene Data'!$C$13,0,10*ROW('Hygiene Data'!C169))="","",OFFSET('Hygiene Data'!$C$13,0,10*ROW('Hygiene Data'!C169)))</f>
        <v/>
      </c>
      <c r="DQ175" s="36" t="str">
        <f ca="true">+IF(OFFSET('Hygiene Data'!$C$14,0,10*ROW('Hygiene Data'!C169))="","",OFFSET('Hygiene Data'!$C$14,0,10*ROW('Hygiene Data'!C169)))</f>
        <v/>
      </c>
      <c r="DR175" s="36" t="str">
        <f ca="true">+IF(OFFSET('Hygiene Data'!$D$12,0,10*ROW('Hygiene Data'!D169))="","",OFFSET('Hygiene Data'!$D$12,0,10*ROW('Hygiene Data'!D169)))</f>
        <v/>
      </c>
      <c r="DS175" s="36" t="str">
        <f ca="true">+IF(OFFSET('Hygiene Data'!$D$13,0,10*ROW('Hygiene Data'!D169))="","",OFFSET('Hygiene Data'!$D$13,0,10*ROW('Hygiene Data'!D169)))</f>
        <v/>
      </c>
      <c r="DT175" s="36" t="str">
        <f ca="true">+IF(OFFSET('Hygiene Data'!$D$14,0,10*ROW('Hygiene Data'!D169))="","",OFFSET('Hygiene Data'!$D$14,0,10*ROW('Hygiene Data'!D169)))</f>
        <v/>
      </c>
      <c r="DU175" s="36" t="str">
        <f ca="true">+IF(OFFSET('Hygiene Data'!$E$12,0,10*ROW('Hygiene Data'!E169))="","",OFFSET('Hygiene Data'!$E$12,0,10*ROW('Hygiene Data'!E169)))</f>
        <v/>
      </c>
      <c r="DV175" s="36" t="str">
        <f ca="true">+IF(OFFSET('Hygiene Data'!$E$13,0,10*ROW('Hygiene Data'!E169))="","",OFFSET('Hygiene Data'!$E$13,0,10*ROW('Hygiene Data'!E169)))</f>
        <v/>
      </c>
      <c r="DW175" s="36" t="str">
        <f ca="true">+IF(OFFSET('Hygiene Data'!$E$14,0,10*ROW('Hygiene Data'!E169))="","",OFFSET('Hygiene Data'!$E$14,0,10*ROW('Hygiene Data'!E169)))</f>
        <v/>
      </c>
      <c r="DX175" s="36" t="str">
        <f ca="true">+IF(OFFSET('Hygiene Data'!$F$12,0,10*ROW('Hygiene Data'!F169))="","",OFFSET('Hygiene Data'!$F$12,0,10*ROW('Hygiene Data'!F169)))</f>
        <v/>
      </c>
      <c r="DY175" s="36" t="str">
        <f ca="true">+IF(OFFSET('Hygiene Data'!$F$13,0,10*ROW('Hygiene Data'!F169))="","",OFFSET('Hygiene Data'!$F$13,0,10*ROW('Hygiene Data'!F169)))</f>
        <v/>
      </c>
      <c r="DZ175" s="36" t="str">
        <f ca="true">+IF(OFFSET('Hygiene Data'!$F$14,0,10*ROW('Hygiene Data'!F169))="","",OFFSET('Hygiene Data'!$F$14,0,10*ROW('Hygiene Data'!F169)))</f>
        <v/>
      </c>
      <c r="EA175" s="36" t="str">
        <f ca="true">+IF(OFFSET('Hygiene Data'!$G$12,0,10*ROW('Hygiene Data'!G169))="","",OFFSET('Hygiene Data'!$G$12,0,10*ROW('Hygiene Data'!G169)))</f>
        <v/>
      </c>
      <c r="EB175" s="36" t="str">
        <f ca="true">+IF(OFFSET('Hygiene Data'!$G$13,0,10*ROW('Hygiene Data'!G169))="","",OFFSET('Hygiene Data'!$G$13,0,10*ROW('Hygiene Data'!G169)))</f>
        <v/>
      </c>
      <c r="EC175" s="36" t="str">
        <f ca="true">+IF(OFFSET('Hygiene Data'!$G$14,0,10*ROW('Hygiene Data'!G169))="","",OFFSET('Hygiene Data'!$G$14,0,10*ROW('Hygiene Data'!G169)))</f>
        <v/>
      </c>
      <c r="ED175" s="36" t="str">
        <f ca="true">+IF(OFFSET('Hygiene Data'!$H$12,0,10*ROW('Hygiene Data'!H169))="","",OFFSET('Hygiene Data'!$H$12,0,10*ROW('Hygiene Data'!H169)))</f>
        <v/>
      </c>
      <c r="EE175" s="36" t="str">
        <f ca="true">+IF(OFFSET('Hygiene Data'!$H$13,0,10*ROW('Hygiene Data'!H169))="","",OFFSET('Hygiene Data'!$H$13,0,10*ROW('Hygiene Data'!H169)))</f>
        <v/>
      </c>
      <c r="EF175" s="36" t="str">
        <f ca="true">+IF(OFFSET('Hygiene Data'!$H$14,0,10*ROW('Hygiene Data'!H169))="","",OFFSET('Hygiene Data'!$H$14,0,10*ROW('Hygiene Data'!H169)))</f>
        <v/>
      </c>
    </row>
    <row r="176" x14ac:dyDescent="0.2">
      <c r="A176" s="59" t="str">
        <f ca="true">+IF(OFFSET('Water Data'!$B$1,0,10*ROW('Water Data'!B173))="","",OFFSET('Water Data'!$B$1,0,10*ROW('Water Data'!B173)))</f>
        <v/>
      </c>
      <c r="B176" s="59" t="str">
        <f ca="true">+IF(OFFSET('Water Data'!$A$3,0,10*ROW('Water Data'!A173))="","",OFFSET('Water Data'!$A$3,0,10*ROW('Water Data'!A173)))</f>
        <v/>
      </c>
      <c r="C176" s="59" t="str">
        <f ca="true">+IF(OFFSET('Water Data'!$C$3,0,10*ROW('Water Data'!C173))="","",OFFSET('Water Data'!$C$3,0,10*ROW('Water Data'!C173)))</f>
        <v/>
      </c>
      <c r="D176" s="252" t="e">
        <f ca="true">+IF(AND(ISNUMBER(OFFSET('Water Data'!$C$5,0,10*ROW('Water Data'!C170))),BS176="Yes"),100-OFFSET('Water Data'!$C$5,0,10*ROW('Water Data'!C170)),IF(AND(ISNUMBER(OFFSET('Water Data'!$C$5,0,10*ROW('Water Data'!C170))),BS176="No",ISNUMBER(OFFSET('Water Data'!$C$5,0,10*ROW('Water Data'!C170)))),CONCATENATE("[",ROUND(100-OFFSET('Water Data'!$C$5,0,10*ROW('Water Data'!C170)),0),"]"),IF(AND(ISNUMBER(OFFSET('Water Data'!$C$5,0,10*ROW('Water Data'!C170))),BS176="",ISNUMBER(OFFSET('Water Data'!$C$5,0,10*ROW('Water Data'!C170)))),100-OFFSET('Water Data'!$C$5,0,10*ROW('Water Data'!C170)),NA())))</f>
        <v>#N/A</v>
      </c>
      <c r="E176" s="252" t="e">
        <f ca="true">+IF(AND(ISNUMBER(OFFSET('Water Data'!$C$7,0,10*ROW('Water Data'!D170))),BT176="Yes"),OFFSET('Water Data'!$C$7,0,10*ROW('Water Data'!C170)),IF(AND(ISNUMBER(OFFSET('Water Data'!$C$7,0,10*ROW('Water Data'!C170))),BT176="No",ISNUMBER(OFFSET('Water Data'!$C$7,0,10*ROW('Water Data'!C170)))),CONCATENATE("[",ROUND(OFFSET('Water Data'!$C$7,0,10*ROW('Water Data'!C170)),0),"]"),IF(AND(ISNUMBER(OFFSET('Water Data'!$C$7,0,10*ROW('Water Data'!C170))),BT176="",ISNUMBER(OFFSET('Water Data'!$C$7,0,10*ROW('Water Data'!C170)))),OFFSET('Water Data'!$C$7,0,10*ROW('Water Data'!C170)),NA())))</f>
        <v>#N/A</v>
      </c>
      <c r="F176" s="252" t="e">
        <f ca="true">+IF(AND(ISNUMBER(OFFSET('Water Data'!$C$10,0,10*ROW('Water Data'!C170))),BU176="Yes"),OFFSET('Water Data'!$C$10,0,10*ROW('Water Data'!C170)),IF(AND(ISNUMBER(OFFSET('Water Data'!$C$10,0,10*ROW('Water Data'!C170))),BU176="No",ISNUMBER(OFFSET('Water Data'!$C$10,0,10*ROW('Water Data'!C170)))),CONCATENATE("[",ROUND(OFFSET('Water Data'!$C$10,0,10*ROW('Water Data'!C170)),0),"]"),IF(AND(ISNUMBER(OFFSET('Water Data'!$C$10,0,10*ROW('Water Data'!C170))),BU176="",ISNUMBER(OFFSET('Water Data'!$C$10,0,10*ROW('Water Data'!C170)))),OFFSET('Water Data'!$C$10,0,10*ROW('Water Data'!C170)),NA())))</f>
        <v>#N/A</v>
      </c>
      <c r="G176" s="252" t="e">
        <f ca="true">+IF(AND(ISNUMBER(OFFSET('Water Data'!$D$5,0,10*ROW('Water Data'!D170))),BV176="Yes"),100-OFFSET('Water Data'!$D$5,0,10*ROW('Water Data'!D170)),IF(AND(ISNUMBER(OFFSET('Water Data'!$D$5,0,10*ROW('Water Data'!D170))),BV176="No",ISNUMBER(OFFSET('Water Data'!$D$5,0,10*ROW('Water Data'!D170)))),CONCATENATE("[",ROUND(100-OFFSET('Water Data'!$D$5,0,10*ROW('Water Data'!D170)),0),"]"),IF(AND(ISNUMBER(OFFSET('Water Data'!$D$5,0,10*ROW('Water Data'!D170))),BV176="",ISNUMBER(OFFSET('Water Data'!$D$5,0,10*ROW('Water Data'!D170)))),100-OFFSET('Water Data'!$D$5,0,10*ROW('Water Data'!D170)),NA())))</f>
        <v>#N/A</v>
      </c>
      <c r="H176" s="252" t="e">
        <f ca="true">+IF(AND(ISNUMBER(OFFSET('Water Data'!$D$7,0,10*ROW('Water Data'!D170))),BW176="Yes"),OFFSET('Water Data'!$D$7,0,10*ROW('Water Data'!D170)),IF(AND(ISNUMBER(OFFSET('Water Data'!$D$7,0,10*ROW('Water Data'!D170))),BW176="No",ISNUMBER(OFFSET('Water Data'!$D$7,0,10*ROW('Water Data'!D170)))),CONCATENATE("[",ROUND(OFFSET('Water Data'!$C$7,0,10*ROW('Water Data'!D170)),0),"]"),IF(AND(ISNUMBER(OFFSET('Water Data'!$D$7,0,10*ROW('Water Data'!D170))),BW176="",ISNUMBER(OFFSET('Water Data'!$D$7,0,10*ROW('Water Data'!D170)))),OFFSET('Water Data'!$D$7,0,10*ROW('Water Data'!D170)),NA())))</f>
        <v>#N/A</v>
      </c>
      <c r="I176" s="252" t="e">
        <f ca="true">+IF(AND(ISNUMBER(OFFSET('Water Data'!$D$10,0,10*ROW('Water Data'!D170))),BX176="Yes"),OFFSET('Water Data'!$D$10,0,10*ROW('Water Data'!D170)),IF(AND(ISNUMBER(OFFSET('Water Data'!$D$10,0,10*ROW('Water Data'!D170))),BX176="No",ISNUMBER(OFFSET('Water Data'!$D$10,0,10*ROW('Water Data'!D170)))),CONCATENATE("[",ROUND(OFFSET('Water Data'!$D$10,0,10*ROW('Water Data'!D170)),0),"]"),IF(AND(ISNUMBER(OFFSET('Water Data'!$D$10,0,10*ROW('Water Data'!D170))),BX176="",ISNUMBER(OFFSET('Water Data'!$D$10,0,10*ROW('Water Data'!D170)))),OFFSET('Water Data'!$D$10,0,10*ROW('Water Data'!D170)),NA())))</f>
        <v>#N/A</v>
      </c>
      <c r="J176" s="252" t="e">
        <f ca="true">+IF(AND(ISNUMBER(OFFSET('Water Data'!$E$5,0,10*ROW('Water Data'!E170))),BY176="Yes"),100-OFFSET('Water Data'!$E$5,0,10*ROW('Water Data'!E170)),IF(AND(ISNUMBER(OFFSET('Water Data'!$E$5,0,10*ROW('Water Data'!E170))),BY176="No",ISNUMBER(OFFSET('Water Data'!$E$5,0,10*ROW('Water Data'!E170)))),CONCATENATE("[",ROUND(100-OFFSET('Water Data'!$E$5,0,10*ROW('Water Data'!E170)),0),"]"),IF(AND(ISNUMBER(OFFSET('Water Data'!$E$5,0,10*ROW('Water Data'!E170))),BY176="",ISNUMBER(OFFSET('Water Data'!$E$5,0,10*ROW('Water Data'!E170)))),100-OFFSET('Water Data'!$E$5,0,10*ROW('Water Data'!E170)),NA())))</f>
        <v>#N/A</v>
      </c>
      <c r="K176" s="252" t="e">
        <f ca="true">+IF(AND(ISNUMBER(OFFSET('Water Data'!$E$7,0,10*ROW('Water Data'!E170))),BZ176="Yes"),OFFSET('Water Data'!$E$7,0,10*ROW('Water Data'!E170)),IF(AND(ISNUMBER(OFFSET('Water Data'!$E$7,0,10*ROW('Water Data'!E170))),BZ176="No",ISNUMBER(OFFSET('Water Data'!$E$7,0,10*ROW('Water Data'!E170)))),CONCATENATE("[",ROUND(OFFSET('Water Data'!$E$7,0,10*ROW('Water Data'!E170)),0),"]"),IF(AND(ISNUMBER(OFFSET('Water Data'!$E$7,0,10*ROW('Water Data'!E170))),BZ176="",ISNUMBER(OFFSET('Water Data'!$E$7,0,10*ROW('Water Data'!E170)))),OFFSET('Water Data'!$E$7,0,10*ROW('Water Data'!E170)),NA())))</f>
        <v>#N/A</v>
      </c>
      <c r="L176" s="252" t="e">
        <f ca="true">+IF(AND(ISNUMBER(OFFSET('Water Data'!$E$10,0,10*ROW('Water Data'!E170))),CA176="Yes"),OFFSET('Water Data'!$E$10,0,10*ROW('Water Data'!E170)),IF(AND(ISNUMBER(OFFSET('Water Data'!$E$10,0,10*ROW('Water Data'!E170))),CA176="No",ISNUMBER(OFFSET('Water Data'!$E$10,0,10*ROW('Water Data'!E170)))),CONCATENATE("[",ROUND(OFFSET('Water Data'!$E$10,0,10*ROW('Water Data'!E170)),0),"]"),IF(AND(ISNUMBER(OFFSET('Water Data'!$E$10,0,10*ROW('Water Data'!E170))),CA176="",ISNUMBER(OFFSET('Water Data'!$E$10,0,10*ROW('Water Data'!E170)))),OFFSET('Water Data'!$E$10,0,10*ROW('Water Data'!E170)),NA())))</f>
        <v>#N/A</v>
      </c>
      <c r="M176" s="252" t="e">
        <f ca="true">+IF(AND(ISNUMBER(OFFSET('Water Data'!$F$5,0,10*ROW('Water Data'!F170))),CB176="Yes"),100-OFFSET('Water Data'!$F$5,0,10*ROW('Water Data'!F170)),IF(AND(ISNUMBER(OFFSET('Water Data'!$F$5,0,10*ROW('Water Data'!F170))),CB176="No",ISNUMBER(OFFSET('Water Data'!$F$5,0,10*ROW('Water Data'!F170)))),CONCATENATE("[",ROUND(100-OFFSET('Water Data'!$F$5,0,10*ROW('Water Data'!F170)),0),"]"),IF(AND(ISNUMBER(OFFSET('Water Data'!$F$5,0,10*ROW('Water Data'!F170))),CB176="",ISNUMBER(OFFSET('Water Data'!$F$5,0,10*ROW('Water Data'!F170)))),100-OFFSET('Water Data'!$F$5,0,10*ROW('Water Data'!F170)),NA())))</f>
        <v>#N/A</v>
      </c>
      <c r="N176" s="252" t="e">
        <f ca="true">+IF(AND(ISNUMBER(OFFSET('Water Data'!$F$7,0,10*ROW('Water Data'!F170))),CC176="Yes"),OFFSET('Water Data'!$F$7,0,10*ROW('Water Data'!F170)),IF(AND(ISNUMBER(OFFSET('Water Data'!$F$7,0,10*ROW('Water Data'!F170))),CC176="No",ISNUMBER(OFFSET('Water Data'!$F$7,0,10*ROW('Water Data'!F170)))),CONCATENATE("[",ROUND(OFFSET('Water Data'!$F$7,0,10*ROW('Water Data'!F170)),0),"]"),IF(AND(ISNUMBER(OFFSET('Water Data'!$F$7,0,10*ROW('Water Data'!F170))),CC176="",ISNUMBER(OFFSET('Water Data'!$F$7,0,10*ROW('Water Data'!F170)))),OFFSET('Water Data'!$F$7,0,10*ROW('Water Data'!F170)),NA())))</f>
        <v>#N/A</v>
      </c>
      <c r="O176" s="252" t="e">
        <f ca="true">+IF(AND(ISNUMBER(OFFSET('Water Data'!$F$10,0,10*ROW('Water Data'!F170))),CD176="Yes"),OFFSET('Water Data'!$F$10,0,10*ROW('Water Data'!F170)),IF(AND(ISNUMBER(OFFSET('Water Data'!$F$10,0,10*ROW('Water Data'!F170))),CD176="No",ISNUMBER(OFFSET('Water Data'!$F$10,0,10*ROW('Water Data'!F170)))),CONCATENATE("[",ROUND(OFFSET('Water Data'!$F$10,0,10*ROW('Water Data'!F170)),0),"]"),IF(AND(ISNUMBER(OFFSET('Water Data'!$F$10,0,10*ROW('Water Data'!F170))),CD176="",ISNUMBER(OFFSET('Water Data'!$F$10,0,10*ROW('Water Data'!F170)))),OFFSET('Water Data'!$F$10,0,10*ROW('Water Data'!F170)),NA())))</f>
        <v>#N/A</v>
      </c>
      <c r="P176" s="252" t="e">
        <f ca="true">+IF(AND(ISNUMBER(OFFSET('Water Data'!$G$5,0,10*ROW('Water Data'!G170))),CE176="Yes"),100-OFFSET('Water Data'!$G$5,0,10*ROW('Water Data'!G170)),IF(AND(ISNUMBER(OFFSET('Water Data'!$G$5,0,10*ROW('Water Data'!G170))),CE176="No",ISNUMBER(OFFSET('Water Data'!$G$5,0,10*ROW('Water Data'!G170)))),CONCATENATE("[",ROUND(100-OFFSET('Water Data'!$G$5,0,10*ROW('Water Data'!G170)),0),"]"),IF(AND(ISNUMBER(OFFSET('Water Data'!$G$5,0,10*ROW('Water Data'!G170))),CE176="",ISNUMBER(OFFSET('Water Data'!$G$5,0,10*ROW('Water Data'!G170)))),100-OFFSET('Water Data'!$G$5,0,10*ROW('Water Data'!G170)),NA())))</f>
        <v>#N/A</v>
      </c>
      <c r="Q176" s="252" t="e">
        <f ca="true">+IF(AND(ISNUMBER(OFFSET('Water Data'!$G$7,0,10*ROW('Water Data'!G170))),CF176="Yes"),OFFSET('Water Data'!$G$7,0,10*ROW('Water Data'!G170)),IF(AND(ISNUMBER(OFFSET('Water Data'!$G$7,0,10*ROW('Water Data'!G170))),CF176="No",ISNUMBER(OFFSET('Water Data'!$G$7,0,10*ROW('Water Data'!G170)))),CONCATENATE("[",ROUND(OFFSET('Water Data'!$G$7,0,10*ROW('Water Data'!G170)),0),"]"),IF(AND(ISNUMBER(OFFSET('Water Data'!$G$7,0,10*ROW('Water Data'!G170))),CF176="",ISNUMBER(OFFSET('Water Data'!$G$7,0,10*ROW('Water Data'!G170)))),OFFSET('Water Data'!$G$7,0,10*ROW('Water Data'!G170)),NA())))</f>
        <v>#N/A</v>
      </c>
      <c r="R176" s="252" t="e">
        <f ca="true">+IF(AND(ISNUMBER(OFFSET('Water Data'!$G$10,0,10*ROW('Water Data'!G170))),CG176="Yes"),OFFSET('Water Data'!$G$10,0,10*ROW('Water Data'!G170)),IF(AND(ISNUMBER(OFFSET('Water Data'!$G$10,0,10*ROW('Water Data'!G170))),CG176="No",ISNUMBER(OFFSET('Water Data'!$G$10,0,10*ROW('Water Data'!G170)))),CONCATENATE("[",ROUND(OFFSET('Water Data'!$G$10,0,10*ROW('Water Data'!G170)),0),"]"),IF(AND(ISNUMBER(OFFSET('Water Data'!$G$10,0,10*ROW('Water Data'!G170))),CG176="",ISNUMBER(OFFSET('Water Data'!$G$10,0,10*ROW('Water Data'!G170)))),OFFSET('Water Data'!$G$10,0,10*ROW('Water Data'!G170)),NA())))</f>
        <v>#N/A</v>
      </c>
      <c r="S176" s="252" t="e">
        <f ca="true">+IF(AND(ISNUMBER(OFFSET('Water Data'!$H$5,0,10*ROW('Water Data'!H170))),CH176="Yes"),100-OFFSET('Water Data'!$H$5,0,10*ROW('Water Data'!H170)),IF(AND(ISNUMBER(OFFSET('Water Data'!$H$5,0,10*ROW('Water Data'!H170))),CH176="No",ISNUMBER(OFFSET('Water Data'!$H$5,0,10*ROW('Water Data'!H170)))),CONCATENATE("[",ROUND(100-OFFSET('Water Data'!$H$5,0,10*ROW('Water Data'!H170)),0),"]"),IF(AND(ISNUMBER(OFFSET('Water Data'!$H$5,0,10*ROW('Water Data'!H170))),CH176="",ISNUMBER(OFFSET('Water Data'!$H$5,0,10*ROW('Water Data'!H170)))),100-OFFSET('Water Data'!$H$5,0,10*ROW('Water Data'!H170)),NA())))</f>
        <v>#N/A</v>
      </c>
      <c r="T176" s="252" t="e">
        <f ca="true">+IF(AND(ISNUMBER(OFFSET('Water Data'!$H$7,0,10*ROW('Water Data'!H170))),CI176="Yes"),OFFSET('Water Data'!$H$7,0,10*ROW('Water Data'!H170)),IF(AND(ISNUMBER(OFFSET('Water Data'!$H$7,0,10*ROW('Water Data'!H170))),CI176="No",ISNUMBER(OFFSET('Water Data'!$H$7,0,10*ROW('Water Data'!H170)))),CONCATENATE("[",ROUND(OFFSET('Water Data'!$H$7,0,10*ROW('Water Data'!H170)),0),"]"),IF(AND(ISNUMBER(OFFSET('Water Data'!$H$7,0,10*ROW('Water Data'!H170))),CI176="",ISNUMBER(OFFSET('Water Data'!$H$7,0,10*ROW('Water Data'!H170)))),OFFSET('Water Data'!$H$7,0,10*ROW('Water Data'!H170)),NA())))</f>
        <v>#N/A</v>
      </c>
      <c r="U176" s="252" t="e">
        <f ca="true">+IF(AND(ISNUMBER(OFFSET('Water Data'!$H$10,0,10*ROW('Water Data'!H170))),CJ176="Yes"),OFFSET('Water Data'!$H$10,0,10*ROW('Water Data'!H170)),IF(AND(ISNUMBER(OFFSET('Water Data'!$H$10,0,10*ROW('Water Data'!H170))),CJ176="No",ISNUMBER(OFFSET('Water Data'!$H$10,0,10*ROW('Water Data'!H170)))),CONCATENATE("[",ROUND(OFFSET('Water Data'!$H$10,0,10*ROW('Water Data'!H170)),0),"]"),IF(AND(ISNUMBER(OFFSET('Water Data'!$H$10,0,10*ROW('Water Data'!H170))),CJ176="",ISNUMBER(OFFSET('Water Data'!$H$10,0,10*ROW('Water Data'!H170)))),OFFSET('Water Data'!$H$10,0,10*ROW('Water Data'!H170)),NA())))</f>
        <v>#N/A</v>
      </c>
      <c r="V176" s="253" t="e">
        <f ca="true">+IF(AND(ISNUMBER(OFFSET('Sanitation Data'!$C$5,0,10*ROW('Sanitation Data'!C170))),CK176="Yes"),100-OFFSET('Sanitation Data'!$C$5,0,10*ROW('Sanitation Data'!C170)),IF(AND(ISNUMBER(OFFSET('Sanitation Data'!$C$5,0,10*ROW('Sanitation Data'!C170))),CK176="No",ISNUMBER(OFFSET('Sanitation Data'!$C$5,0,10*ROW('Sanitation Data'!C170)))),CONCATENATE("[",ROUND(100-OFFSET('Sanitation Data'!$C$5,0,10*ROW('Sanitation Data'!C170)),0),"]"),IF(AND(ISNUMBER(OFFSET('Sanitation Data'!$C$5,0,10*ROW('Sanitation Data'!C170))),CK176="",ISNUMBER(OFFSET('Sanitation Data'!$C$5,0,10*ROW('Sanitation Data'!C170)))),100-OFFSET('Sanitation Data'!$C$5,0,10*ROW('Sanitation Data'!C170)),NA())))</f>
        <v>#N/A</v>
      </c>
      <c r="W176" s="253" t="e">
        <f ca="true">+IF(AND(ISNUMBER(OFFSET('Sanitation Data'!$C$7,0,10*ROW('Sanitation Data'!C170))),CL176="Yes"),OFFSET('Sanitation Data'!$C$7,0,10*ROW('Sanitation Data'!C170)),IF(AND(ISNUMBER(OFFSET('Sanitation Data'!$C$7,0,10*ROW('Sanitation Data'!C170))),CL176="No",ISNUMBER(OFFSET('Sanitation Data'!$C$7,0,10*ROW('Sanitation Data'!C170)))),CONCATENATE("[",ROUND(OFFSET('Sanitation Data'!$C$7,0,10*ROW('Sanitation Data'!C170)),0),"]"),IF(AND(ISNUMBER(OFFSET('Sanitation Data'!$C$7,0,10*ROW('Sanitation Data'!C170))),CL176="",ISNUMBER(OFFSET('Sanitation Data'!$C$7,0,10*ROW('Sanitation Data'!C170)))),OFFSET('Sanitation Data'!$C$7,0,10*ROW('Sanitation Data'!C170)),NA())))</f>
        <v>#N/A</v>
      </c>
      <c r="X176" s="253" t="e">
        <f ca="true">+IF(AND(ISNUMBER(OFFSET('Sanitation Data'!$C$11,0,10*ROW('Sanitation Data'!C170))),CM176="Yes"),OFFSET('Sanitation Data'!$C$11,0,10*ROW('Sanitation Data'!C170)),IF(AND(ISNUMBER(OFFSET('Sanitation Data'!$C$11,0,10*ROW('Sanitation Data'!C170))),CM176="No",ISNUMBER(OFFSET('Sanitation Data'!$C$11,0,10*ROW('Sanitation Data'!C170)))),CONCATENATE("[",ROUND(OFFSET('Sanitation Data'!$C$11,0,10*ROW('Sanitation Data'!C170)),0),"]"),IF(AND(ISNUMBER(OFFSET('Sanitation Data'!$C$11,0,10*ROW('Sanitation Data'!C170))),CM176="",ISNUMBER(OFFSET('Sanitation Data'!$C$11,0,10*ROW('Sanitation Data'!C170)))),OFFSET('Sanitation Data'!$C$11,0,10*ROW('Sanitation Data'!C170)),NA())))</f>
        <v>#N/A</v>
      </c>
      <c r="Y176" s="253" t="e">
        <f ca="true">+IF(AND(ISNUMBER(OFFSET('Sanitation Data'!$C$12,0,10*ROW('Sanitation Data'!C170))),CN176="Yes"),OFFSET('Sanitation Data'!$C$12,0,10*ROW('Sanitation Data'!C170)),IF(AND(ISNUMBER(OFFSET('Sanitation Data'!$C$12,0,10*ROW('Sanitation Data'!C170))),CN176="No",ISNUMBER(OFFSET('Sanitation Data'!$C$12,0,10*ROW('Sanitation Data'!C170)))),CONCATENATE("[",ROUND(OFFSET('Sanitation Data'!$C$12,0,10*ROW('Sanitation Data'!C170)),0),"]"),IF(AND(ISNUMBER(OFFSET('Sanitation Data'!$C$12,0,10*ROW('Sanitation Data'!C170))),CN176="",ISNUMBER(OFFSET('Sanitation Data'!$C$12,0,10*ROW('Sanitation Data'!C170)))),OFFSET('Sanitation Data'!$C$12,0,10*ROW('Sanitation Data'!C170)),NA())))</f>
        <v>#N/A</v>
      </c>
      <c r="Z176" s="253" t="e">
        <f ca="true">+IF(AND(ISNUMBER(OFFSET('Sanitation Data'!$C$13,0,10*ROW('Sanitation Data'!C170))),CO176="Yes"),OFFSET('Sanitation Data'!$C$13,0,10*ROW('Sanitation Data'!C170)),IF(AND(ISNUMBER(OFFSET('Sanitation Data'!$C$13,0,10*ROW('Sanitation Data'!C170))),CO176="No",ISNUMBER(OFFSET('Sanitation Data'!$C$13,0,10*ROW('Sanitation Data'!C170)))),CONCATENATE("[",ROUND(OFFSET('Sanitation Data'!$C$13,0,10*ROW('Sanitation Data'!C170)),0),"]"),IF(AND(ISNUMBER(OFFSET('Sanitation Data'!$C$13,0,10*ROW('Sanitation Data'!C170))),CO176="",ISNUMBER(OFFSET('Sanitation Data'!$C$13,0,10*ROW('Sanitation Data'!C170)))),OFFSET('Sanitation Data'!$C$13,0,10*ROW('Sanitation Data'!C170)),NA())))</f>
        <v>#N/A</v>
      </c>
      <c r="AA176" s="253" t="e">
        <f ca="true">+IF(AND(ISNUMBER(OFFSET('Sanitation Data'!$D$5,0,10*ROW('Sanitation Data'!D170))),CP176="Yes"),100-OFFSET('Sanitation Data'!$D$5,0,10*ROW('Sanitation Data'!D170)),IF(AND(ISNUMBER(OFFSET('Sanitation Data'!$D$5,0,10*ROW('Sanitation Data'!D170))),CP176="No",ISNUMBER(OFFSET('Sanitation Data'!$D$5,0,10*ROW('Sanitation Data'!D170)))),CONCATENATE("[",ROUND(100-OFFSET('Sanitation Data'!$D$5,0,10*ROW('Sanitation Data'!D170)),0),"]"),IF(AND(ISNUMBER(OFFSET('Sanitation Data'!$D$5,0,10*ROW('Sanitation Data'!D170))),CP176="",ISNUMBER(OFFSET('Sanitation Data'!$D$5,0,10*ROW('Sanitation Data'!D170)))),100-OFFSET('Sanitation Data'!$D$5,0,10*ROW('Sanitation Data'!D170)),NA())))</f>
        <v>#N/A</v>
      </c>
      <c r="AB176" s="253" t="e">
        <f ca="true">+IF(AND(ISNUMBER(OFFSET('Sanitation Data'!$D$7,0,10*ROW('Sanitation Data'!D170))),CQ176="Yes"),OFFSET('Sanitation Data'!$D$7,0,10*ROW('Sanitation Data'!G170)),IF(AND(ISNUMBER(OFFSET('Sanitation Data'!$D$7,0,10*ROW('Sanitation Data'!D170))),CQ176="No",ISNUMBER(OFFSET('Sanitation Data'!$D$7,0,10*ROW('Sanitation Data'!D170)))),CONCATENATE("[",ROUND(OFFSET('Sanitation Data'!$D$7,0,10*ROW('Sanitation Data'!D170)),0),"]"),IF(AND(ISNUMBER(OFFSET('Sanitation Data'!$D$7,0,10*ROW('Sanitation Data'!D170))),CQ176="",ISNUMBER(OFFSET('Sanitation Data'!$D$7,0,10*ROW('Sanitation Data'!D170)))),OFFSET('Sanitation Data'!$D$7,0,10*ROW('Sanitation Data'!D170)),NA())))</f>
        <v>#N/A</v>
      </c>
      <c r="AC176" s="253" t="e">
        <f ca="true">+IF(AND(ISNUMBER(OFFSET('Sanitation Data'!$D$11,0,10*ROW('Sanitation Data'!D170))),CR176="Yes"),OFFSET('Sanitation Data'!$D$11,0,10*ROW('Sanitation Data'!D170)),IF(AND(ISNUMBER(OFFSET('Sanitation Data'!$D$11,0,10*ROW('Sanitation Data'!D170))),CR176="No",ISNUMBER(OFFSET('Sanitation Data'!$D$11,0,10*ROW('Sanitation Data'!D170)))),CONCATENATE("[",ROUND(OFFSET('Sanitation Data'!$D$11,0,10*ROW('Sanitation Data'!D170)),0),"]"),IF(AND(ISNUMBER(OFFSET('Sanitation Data'!$D$11,0,10*ROW('Sanitation Data'!D170))),CR176="",ISNUMBER(OFFSET('Sanitation Data'!$D$11,0,10*ROW('Sanitation Data'!D170)))),OFFSET('Sanitation Data'!$D$11,0,10*ROW('Sanitation Data'!D170)),NA())))</f>
        <v>#N/A</v>
      </c>
      <c r="AD176" s="253" t="e">
        <f ca="true">+IF(AND(ISNUMBER(OFFSET('Sanitation Data'!$D$12,0,10*ROW('Sanitation Data'!D170))),CS176="Yes"),OFFSET('Sanitation Data'!$D$12,0,10*ROW('Sanitation Data'!D170)),IF(AND(ISNUMBER(OFFSET('Sanitation Data'!$D$12,0,10*ROW('Sanitation Data'!D170))),CS176="No",ISNUMBER(OFFSET('Sanitation Data'!$D$12,0,10*ROW('Sanitation Data'!D170)))),CONCATENATE("[",ROUND(OFFSET('Sanitation Data'!$D$12,0,10*ROW('Sanitation Data'!D170)),0),"]"),IF(AND(ISNUMBER(OFFSET('Sanitation Data'!$D$12,0,10*ROW('Sanitation Data'!D170))),CS176="",ISNUMBER(OFFSET('Sanitation Data'!$D$12,0,10*ROW('Sanitation Data'!D170)))),OFFSET('Sanitation Data'!$D$12,0,10*ROW('Sanitation Data'!D170)),NA())))</f>
        <v>#N/A</v>
      </c>
      <c r="AE176" s="253" t="e">
        <f ca="true">+IF(AND(ISNUMBER(OFFSET('Sanitation Data'!$D$13,0,10*ROW('Sanitation Data'!D170))),CT176="Yes"),OFFSET('Sanitation Data'!$D$13,0,10*ROW('Sanitation Data'!D170)),IF(AND(ISNUMBER(OFFSET('Sanitation Data'!$D$13,0,10*ROW('Sanitation Data'!D170))),CT176="No",ISNUMBER(OFFSET('Sanitation Data'!$D$13,0,10*ROW('Sanitation Data'!D170)))),CONCATENATE("[",ROUND(OFFSET('Sanitation Data'!$D$13,0,10*ROW('Sanitation Data'!D170)),0),"]"),IF(AND(ISNUMBER(OFFSET('Sanitation Data'!$D$13,0,10*ROW('Sanitation Data'!D170))),CT176="",ISNUMBER(OFFSET('Sanitation Data'!$D$13,0,10*ROW('Sanitation Data'!D170)))),OFFSET('Sanitation Data'!$D$13,0,10*ROW('Sanitation Data'!D170)),NA())))</f>
        <v>#N/A</v>
      </c>
      <c r="AF176" s="253" t="e">
        <f ca="true">+IF(AND(ISNUMBER(OFFSET('Sanitation Data'!$E$5,0,10*ROW('Sanitation Data'!E170))),CU176="Yes"),100-OFFSET('Sanitation Data'!$E$5,0,10*ROW('Sanitation Data'!E170)),IF(AND(ISNUMBER(OFFSET('Sanitation Data'!$E$5,0,10*ROW('Sanitation Data'!E170))),CU176="No",ISNUMBER(OFFSET('Sanitation Data'!$E$5,0,10*ROW('Sanitation Data'!E170)))),CONCATENATE("[",ROUND(100-OFFSET('Sanitation Data'!$E$5,0,10*ROW('Sanitation Data'!E170)),0),"]"),IF(AND(ISNUMBER(OFFSET('Sanitation Data'!$E$5,0,10*ROW('Sanitation Data'!E170))),CU176="",ISNUMBER(OFFSET('Sanitation Data'!$E$5,0,10*ROW('Sanitation Data'!E170)))),100-OFFSET('Sanitation Data'!$E$5,0,10*ROW('Sanitation Data'!E170)),NA())))</f>
        <v>#N/A</v>
      </c>
      <c r="AG176" s="253" t="e">
        <f ca="true">+IF(AND(ISNUMBER(OFFSET('Sanitation Data'!$E$7,0,10*ROW('Sanitation Data'!E170))),CV176="Yes"),OFFSET('Sanitation Data'!$E$7,0,10*ROW('Sanitation Data'!E170)),IF(AND(ISNUMBER(OFFSET('Sanitation Data'!$E$7,0,10*ROW('Sanitation Data'!E170))),CV176="No",ISNUMBER(OFFSET('Sanitation Data'!$E$7,0,10*ROW('Sanitation Data'!E170)))),CONCATENATE("[",ROUND(OFFSET('Sanitation Data'!$E$7,0,10*ROW('Sanitation Data'!E170)),0),"]"),IF(AND(ISNUMBER(OFFSET('Sanitation Data'!$E$7,0,10*ROW('Sanitation Data'!E170))),CV176="",ISNUMBER(OFFSET('Sanitation Data'!$E$7,0,10*ROW('Sanitation Data'!E170)))),OFFSET('Sanitation Data'!$E$7,0,10*ROW('Sanitation Data'!E170)),NA())))</f>
        <v>#N/A</v>
      </c>
      <c r="AH176" s="253" t="e">
        <f ca="true">+IF(AND(ISNUMBER(OFFSET('Sanitation Data'!$E$11,0,10*ROW('Sanitation Data'!E170))),CW176="Yes"),OFFSET('Sanitation Data'!$E$11,0,10*ROW('Sanitation Data'!E170)),IF(AND(ISNUMBER(OFFSET('Sanitation Data'!$E$11,0,10*ROW('Sanitation Data'!E170))),CW176="No",ISNUMBER(OFFSET('Sanitation Data'!$E$11,0,10*ROW('Sanitation Data'!E170)))),CONCATENATE("[",ROUND(OFFSET('Sanitation Data'!$E$11,0,10*ROW('Sanitation Data'!E170)),0),"]"),IF(AND(ISNUMBER(OFFSET('Sanitation Data'!$E$11,0,10*ROW('Sanitation Data'!E170))),CW176="",ISNUMBER(OFFSET('Sanitation Data'!$E$11,0,10*ROW('Sanitation Data'!E170)))),OFFSET('Sanitation Data'!$E$11,0,10*ROW('Sanitation Data'!E170)),NA())))</f>
        <v>#N/A</v>
      </c>
      <c r="AI176" s="253" t="e">
        <f ca="true">+IF(AND(ISNUMBER(OFFSET('Sanitation Data'!$E$12,0,10*ROW('Sanitation Data'!E170))),CX176="Yes"),OFFSET('Sanitation Data'!$E$12,0,10*ROW('Sanitation Data'!E170)),IF(AND(ISNUMBER(OFFSET('Sanitation Data'!$E$12,0,10*ROW('Sanitation Data'!E170))),CX176="No",ISNUMBER(OFFSET('Sanitation Data'!$E$12,0,10*ROW('Sanitation Data'!E170)))),CONCATENATE("[",ROUND(OFFSET('Sanitation Data'!$E$12,0,10*ROW('Sanitation Data'!E170)),0),"]"),IF(AND(ISNUMBER(OFFSET('Sanitation Data'!$E$12,0,10*ROW('Sanitation Data'!E170))),CX176="",ISNUMBER(OFFSET('Sanitation Data'!$E$12,0,10*ROW('Sanitation Data'!E170)))),OFFSET('Sanitation Data'!$E$12,0,10*ROW('Sanitation Data'!E170)),NA())))</f>
        <v>#N/A</v>
      </c>
      <c r="AJ176" s="253" t="e">
        <f ca="true">+IF(AND(ISNUMBER(OFFSET('Sanitation Data'!$E$13,0,10*ROW('Sanitation Data'!E170))),CY176="Yes"),OFFSET('Sanitation Data'!$E$13,0,10*ROW('Sanitation Data'!E170)),IF(AND(ISNUMBER(OFFSET('Sanitation Data'!$E$13,0,10*ROW('Sanitation Data'!E170))),CY176="No",ISNUMBER(OFFSET('Sanitation Data'!$E$13,0,10*ROW('Sanitation Data'!E170)))),CONCATENATE("[",ROUND(OFFSET('Sanitation Data'!$E$13,0,10*ROW('Sanitation Data'!E170)),0),"]"),IF(AND(ISNUMBER(OFFSET('Sanitation Data'!$E$13,0,10*ROW('Sanitation Data'!E170))),CY176="",ISNUMBER(OFFSET('Sanitation Data'!$E$13,0,10*ROW('Sanitation Data'!E170)))),OFFSET('Sanitation Data'!$E$13,0,10*ROW('Sanitation Data'!E170)),NA())))</f>
        <v>#N/A</v>
      </c>
      <c r="AK176" s="253" t="e">
        <f ca="true">+IF(AND(ISNUMBER(OFFSET('Sanitation Data'!$F$5,0,10*ROW('Sanitation Data'!F170))),CZ176="Yes"),100-OFFSET('Sanitation Data'!$F$5,0,10*ROW('Sanitation Data'!F170)),IF(AND(ISNUMBER(OFFSET('Sanitation Data'!$F$5,0,10*ROW('Sanitation Data'!F170))),CZ176="No",ISNUMBER(OFFSET('Sanitation Data'!$F$5,0,10*ROW('Sanitation Data'!F170)))),CONCATENATE("[",ROUND(100-OFFSET('Sanitation Data'!$F$5,0,10*ROW('Sanitation Data'!F170)),0),"]"),IF(AND(ISNUMBER(OFFSET('Sanitation Data'!$F$5,0,10*ROW('Sanitation Data'!F170))),CZ176="",ISNUMBER(OFFSET('Sanitation Data'!$F$5,0,10*ROW('Sanitation Data'!F170)))),100-OFFSET('Sanitation Data'!$F$5,0,10*ROW('Sanitation Data'!F170)),NA())))</f>
        <v>#N/A</v>
      </c>
      <c r="AL176" s="253" t="e">
        <f ca="true">+IF(AND(ISNUMBER(OFFSET('Sanitation Data'!$F$7,0,10*ROW('Sanitation Data'!F170))),DA176="Yes"),OFFSET('Sanitation Data'!$F$7,0,10*ROW('Sanitation Data'!F170)),IF(AND(ISNUMBER(OFFSET('Sanitation Data'!$F$7,0,10*ROW('Sanitation Data'!F170))),DA176="No",ISNUMBER(OFFSET('Sanitation Data'!$F$7,0,10*ROW('Sanitation Data'!F170)))),CONCATENATE("[",ROUND(OFFSET('Sanitation Data'!$F$7,0,10*ROW('Sanitation Data'!F170)),0),"]"),IF(AND(ISNUMBER(OFFSET('Sanitation Data'!$F$7,0,10*ROW('Sanitation Data'!F170))),DA176="",ISNUMBER(OFFSET('Sanitation Data'!$F$7,0,10*ROW('Sanitation Data'!F170)))),OFFSET('Sanitation Data'!$F$7,0,10*ROW('Sanitation Data'!F170)),NA())))</f>
        <v>#N/A</v>
      </c>
      <c r="AM176" s="253" t="e">
        <f ca="true">+IF(AND(ISNUMBER(OFFSET('Sanitation Data'!$F$11,0,10*ROW('Sanitation Data'!F170))),DB176="Yes"),OFFSET('Sanitation Data'!$F$11,0,10*ROW('Sanitation Data'!F170)),IF(AND(ISNUMBER(OFFSET('Sanitation Data'!$F$11,0,10*ROW('Sanitation Data'!F170))),DB176="No",ISNUMBER(OFFSET('Sanitation Data'!$F$11,0,10*ROW('Sanitation Data'!F170)))),CONCATENATE("[",ROUND(OFFSET('Sanitation Data'!$F$11,0,10*ROW('Sanitation Data'!F170)),0),"]"),IF(AND(ISNUMBER(OFFSET('Sanitation Data'!$F$11,0,10*ROW('Sanitation Data'!F170))),DB176="",ISNUMBER(OFFSET('Sanitation Data'!$F$11,0,10*ROW('Sanitation Data'!F170)))),OFFSET('Sanitation Data'!$F$11,0,10*ROW('Sanitation Data'!F170)),NA())))</f>
        <v>#N/A</v>
      </c>
      <c r="AN176" s="253" t="e">
        <f ca="true">+IF(AND(ISNUMBER(OFFSET('Sanitation Data'!$F$12,0,10*ROW('Sanitation Data'!F170))),DC176="Yes"),OFFSET('Sanitation Data'!$F$12,0,10*ROW('Sanitation Data'!F170)),IF(AND(ISNUMBER(OFFSET('Sanitation Data'!$F$12,0,10*ROW('Sanitation Data'!F170))),DC176="No",ISNUMBER(OFFSET('Sanitation Data'!$F$12,0,10*ROW('Sanitation Data'!F170)))),CONCATENATE("[",ROUND(OFFSET('Sanitation Data'!$F$12,0,10*ROW('Sanitation Data'!F170)),0),"]"),IF(AND(ISNUMBER(OFFSET('Sanitation Data'!$F$12,0,10*ROW('Sanitation Data'!F170))),DC176="",ISNUMBER(OFFSET('Sanitation Data'!$F$12,0,10*ROW('Sanitation Data'!F170)))),OFFSET('Sanitation Data'!$F$12,0,10*ROW('Sanitation Data'!F170)),NA())))</f>
        <v>#N/A</v>
      </c>
      <c r="AO176" s="253" t="e">
        <f ca="true">+IF(AND(ISNUMBER(OFFSET('Sanitation Data'!$F$13,0,10*ROW('Sanitation Data'!F170))),DD176="Yes"),OFFSET('Sanitation Data'!$F$13,0,10*ROW('Sanitation Data'!F170)),IF(AND(ISNUMBER(OFFSET('Sanitation Data'!$F$13,0,10*ROW('Sanitation Data'!F170))),DD176="No",ISNUMBER(OFFSET('Sanitation Data'!$F$13,0,10*ROW('Sanitation Data'!F170)))),CONCATENATE("[",ROUND(OFFSET('Sanitation Data'!$F$13,0,10*ROW('Sanitation Data'!F170)),0),"]"),IF(AND(ISNUMBER(OFFSET('Sanitation Data'!$F$13,0,10*ROW('Sanitation Data'!F170))),DD176="",ISNUMBER(OFFSET('Sanitation Data'!$F$13,0,10*ROW('Sanitation Data'!F170)))),OFFSET('Sanitation Data'!$F$13,0,10*ROW('Sanitation Data'!F170)),NA())))</f>
        <v>#N/A</v>
      </c>
      <c r="AP176" s="253" t="e">
        <f ca="true">+IF(AND(ISNUMBER(OFFSET('Sanitation Data'!$G$5,0,10*ROW('Sanitation Data'!G170))),DE176="Yes"),100-OFFSET('Sanitation Data'!$G$5,0,10*ROW('Sanitation Data'!G170)),IF(AND(ISNUMBER(OFFSET('Sanitation Data'!$G$5,0,10*ROW('Sanitation Data'!G170))),DE176="No",ISNUMBER(OFFSET('Sanitation Data'!$G$5,0,10*ROW('Sanitation Data'!G170)))),CONCATENATE("[",ROUND(100-OFFSET('Sanitation Data'!$G$5,0,10*ROW('Sanitation Data'!G170)),0),"]"),IF(AND(ISNUMBER(OFFSET('Sanitation Data'!$G$5,0,10*ROW('Sanitation Data'!G170))),DE176="",ISNUMBER(OFFSET('Sanitation Data'!$G$5,0,10*ROW('Sanitation Data'!G170)))),100-OFFSET('Sanitation Data'!$G$5,0,10*ROW('Sanitation Data'!G170)),NA())))</f>
        <v>#N/A</v>
      </c>
      <c r="AQ176" s="253" t="e">
        <f ca="true">+IF(AND(ISNUMBER(OFFSET('Sanitation Data'!$G$7,0,10*ROW('Sanitation Data'!G170))),DF176="Yes"),OFFSET('Sanitation Data'!$G$7,0,10*ROW('Sanitation Data'!G170)),IF(AND(ISNUMBER(OFFSET('Sanitation Data'!$G$7,0,10*ROW('Sanitation Data'!G170))),DF176="No",ISNUMBER(OFFSET('Sanitation Data'!$G$7,0,10*ROW('Sanitation Data'!G170)))),CONCATENATE("[",ROUND(OFFSET('Sanitation Data'!$G$7,0,10*ROW('Sanitation Data'!G170)),0),"]"),IF(AND(ISNUMBER(OFFSET('Sanitation Data'!$G$7,0,10*ROW('Sanitation Data'!G170))),DF176="",ISNUMBER(OFFSET('Sanitation Data'!$G$7,0,10*ROW('Sanitation Data'!G170)))),OFFSET('Sanitation Data'!$G$7,0,10*ROW('Sanitation Data'!G170)),NA())))</f>
        <v>#N/A</v>
      </c>
      <c r="AR176" s="253" t="e">
        <f ca="true">+IF(AND(ISNUMBER(OFFSET('Sanitation Data'!$G$11,0,10*ROW('Sanitation Data'!G170))),DG176="Yes"),OFFSET('Sanitation Data'!$G$11,0,10*ROW('Sanitation Data'!G170)),IF(AND(ISNUMBER(OFFSET('Sanitation Data'!$G$11,0,10*ROW('Sanitation Data'!G170))),DG176="No",ISNUMBER(OFFSET('Sanitation Data'!$G$11,0,10*ROW('Sanitation Data'!G170)))),CONCATENATE("[",ROUND(OFFSET('Sanitation Data'!$G$11,0,10*ROW('Sanitation Data'!G170)),0),"]"),IF(AND(ISNUMBER(OFFSET('Sanitation Data'!$G$11,0,10*ROW('Sanitation Data'!G170))),DG176="",ISNUMBER(OFFSET('Sanitation Data'!$G$11,0,10*ROW('Sanitation Data'!G170)))),OFFSET('Sanitation Data'!$G$11,0,10*ROW('Sanitation Data'!G170)),NA())))</f>
        <v>#N/A</v>
      </c>
      <c r="AS176" s="253" t="e">
        <f ca="true">+IF(AND(ISNUMBER(OFFSET('Sanitation Data'!$G$12,0,10*ROW('Sanitation Data'!G170))),DH176="Yes"),OFFSET('Sanitation Data'!$G$12,0,10*ROW('Sanitation Data'!G170)),IF(AND(ISNUMBER(OFFSET('Sanitation Data'!$G$12,0,10*ROW('Sanitation Data'!G170))),DH176="No",ISNUMBER(OFFSET('Sanitation Data'!$G$12,0,10*ROW('Sanitation Data'!G170)))),CONCATENATE("[",ROUND(OFFSET('Sanitation Data'!$G$12,0,10*ROW('Sanitation Data'!G170)),0),"]"),IF(AND(ISNUMBER(OFFSET('Sanitation Data'!$G$12,0,10*ROW('Sanitation Data'!G170))),DH176="",ISNUMBER(OFFSET('Sanitation Data'!$G$12,0,10*ROW('Sanitation Data'!G170)))),OFFSET('Sanitation Data'!$G$12,0,10*ROW('Sanitation Data'!G170)),NA())))</f>
        <v>#N/A</v>
      </c>
      <c r="AT176" s="253" t="e">
        <f ca="true">+IF(AND(ISNUMBER(OFFSET('Sanitation Data'!$G$13,0,10*ROW('Sanitation Data'!G170))),DI176="Yes"),OFFSET('Sanitation Data'!$G$13,0,10*ROW('Sanitation Data'!G170)),IF(AND(ISNUMBER(OFFSET('Sanitation Data'!$G$13,0,10*ROW('Sanitation Data'!G170))),DI176="No",ISNUMBER(OFFSET('Sanitation Data'!$G$13,0,10*ROW('Sanitation Data'!G170)))),CONCATENATE("[",ROUND(OFFSET('Sanitation Data'!$G$13,0,10*ROW('Sanitation Data'!G170)),0),"]"),IF(AND(ISNUMBER(OFFSET('Sanitation Data'!$G$13,0,10*ROW('Sanitation Data'!G170))),DI176="",ISNUMBER(OFFSET('Sanitation Data'!$G$13,0,10*ROW('Sanitation Data'!G170)))),OFFSET('Sanitation Data'!$G$13,0,10*ROW('Sanitation Data'!G170)),NA())))</f>
        <v>#N/A</v>
      </c>
      <c r="AU176" s="253" t="e">
        <f ca="true">+IF(AND(ISNUMBER(OFFSET('Sanitation Data'!$H$5,0,10*ROW('Sanitation Data'!H170))),DJ176="Yes"),100-OFFSET('Sanitation Data'!$H$5,0,10*ROW('Sanitation Data'!H170)),IF(AND(ISNUMBER(OFFSET('Sanitation Data'!$H$5,0,10*ROW('Sanitation Data'!H170))),DJ176="No",ISNUMBER(OFFSET('Sanitation Data'!$H$5,0,10*ROW('Sanitation Data'!H170)))),CONCATENATE("[",ROUND(100-OFFSET('Sanitation Data'!$H$5,0,10*ROW('Sanitation Data'!H170)),0),"]"),IF(AND(ISNUMBER(OFFSET('Sanitation Data'!$H$5,0,10*ROW('Sanitation Data'!H170))),DJ176="",ISNUMBER(OFFSET('Sanitation Data'!$H$5,0,10*ROW('Sanitation Data'!H170)))),100-OFFSET('Sanitation Data'!$H$5,0,10*ROW('Sanitation Data'!H170)),NA())))</f>
        <v>#N/A</v>
      </c>
      <c r="AV176" s="253" t="e">
        <f ca="true">+IF(AND(ISNUMBER(OFFSET('Sanitation Data'!$H$7,0,10*ROW('Sanitation Data'!H170))),DK176="Yes"),OFFSET('Sanitation Data'!$H$7,0,10*ROW('Sanitation Data'!H170)),IF(AND(ISNUMBER(OFFSET('Sanitation Data'!$H$7,0,10*ROW('Sanitation Data'!H170))),DK176="No",ISNUMBER(OFFSET('Sanitation Data'!$H$7,0,10*ROW('Sanitation Data'!H170)))),CONCATENATE("[",ROUND(OFFSET('Sanitation Data'!$H$7,0,10*ROW('Sanitation Data'!H170)),0),"]"),IF(AND(ISNUMBER(OFFSET('Sanitation Data'!$H$7,0,10*ROW('Sanitation Data'!H170))),DK176="",ISNUMBER(OFFSET('Sanitation Data'!$H$7,0,10*ROW('Sanitation Data'!H170)))),OFFSET('Sanitation Data'!$H$7,0,10*ROW('Sanitation Data'!H170)),NA())))</f>
        <v>#N/A</v>
      </c>
      <c r="AW176" s="253" t="e">
        <f ca="true">+IF(AND(ISNUMBER(OFFSET('Sanitation Data'!$H$11,0,10*ROW('Sanitation Data'!H170))),DL176="Yes"),OFFSET('Sanitation Data'!$H$11,0,10*ROW('Sanitation Data'!H170)),IF(AND(ISNUMBER(OFFSET('Sanitation Data'!$H$11,0,10*ROW('Sanitation Data'!H170))),DL176="No",ISNUMBER(OFFSET('Sanitation Data'!$H$11,0,10*ROW('Sanitation Data'!H170)))),CONCATENATE("[",ROUND(OFFSET('Sanitation Data'!$H$11,0,10*ROW('Sanitation Data'!H170)),0),"]"),IF(AND(ISNUMBER(OFFSET('Sanitation Data'!$H$11,0,10*ROW('Sanitation Data'!H170))),DL176="",ISNUMBER(OFFSET('Sanitation Data'!$H$11,0,10*ROW('Sanitation Data'!H170)))),OFFSET('Sanitation Data'!$H$11,0,10*ROW('Sanitation Data'!H170)),NA())))</f>
        <v>#N/A</v>
      </c>
      <c r="AX176" s="253" t="e">
        <f ca="true">+IF(AND(ISNUMBER(OFFSET('Sanitation Data'!$H$12,0,10*ROW('Sanitation Data'!H170))),DM176="Yes"),OFFSET('Sanitation Data'!$H$12,0,10*ROW('Sanitation Data'!H170)),IF(AND(ISNUMBER(OFFSET('Sanitation Data'!$H$12,0,10*ROW('Sanitation Data'!H170))),DM176="No",ISNUMBER(OFFSET('Sanitation Data'!$H$12,0,10*ROW('Sanitation Data'!H170)))),CONCATENATE("[",ROUND(OFFSET('Sanitation Data'!$H$12,0,10*ROW('Sanitation Data'!H170)),0),"]"),IF(AND(ISNUMBER(OFFSET('Sanitation Data'!$H$12,0,10*ROW('Sanitation Data'!H170))),DM176="",ISNUMBER(OFFSET('Sanitation Data'!$H$12,0,10*ROW('Sanitation Data'!H170)))),OFFSET('Sanitation Data'!$H$12,0,10*ROW('Sanitation Data'!H170)),NA())))</f>
        <v>#N/A</v>
      </c>
      <c r="AY176" s="253" t="e">
        <f ca="true">+IF(AND(ISNUMBER(OFFSET('Sanitation Data'!$H$13,0,10*ROW('Sanitation Data'!H170))),DN176="Yes"),OFFSET('Sanitation Data'!$H$13,0,10*ROW('Sanitation Data'!H170)),IF(AND(ISNUMBER(OFFSET('Sanitation Data'!$H$13,0,10*ROW('Sanitation Data'!H170))),DN176="No",ISNUMBER(OFFSET('Sanitation Data'!$H$13,0,10*ROW('Sanitation Data'!H170)))),CONCATENATE("[",ROUND(OFFSET('Sanitation Data'!$H$13,0,10*ROW('Sanitation Data'!H170)),0),"]"),IF(AND(ISNUMBER(OFFSET('Sanitation Data'!$H$13,0,10*ROW('Sanitation Data'!H170))),DN176="",ISNUMBER(OFFSET('Sanitation Data'!$H$13,0,10*ROW('Sanitation Data'!H170)))),OFFSET('Sanitation Data'!$H$13,0,10*ROW('Sanitation Data'!H170)),NA())))</f>
        <v>#N/A</v>
      </c>
      <c r="AZ176" s="254" t="e">
        <f ca="true">+IF(AND(ISNUMBER(OFFSET('Hygiene Data'!$C$6,0,10*ROW('Hygiene Data'!C170))),DO176="Yes"),OFFSET('Hygiene Data'!$C$6,0,10*ROW('Hygiene Data'!C170)),IF(AND(ISNUMBER(OFFSET('Hygiene Data'!$C$6,0,10*ROW('Hygiene Data'!C170))),DO176="No",ISNUMBER(OFFSET('Hygiene Data'!$C$6,0,10*ROW('Hygiene Data'!C170)))),CONCATENATE("[",ROUND(OFFSET('Hygiene Data'!$C$6,0,10*ROW('Hygiene Data'!C170)),0),"]"),IF(AND(ISNUMBER(OFFSET('Hygiene Data'!$C$6,0,10*ROW('Hygiene Data'!C170))),DO176="",ISNUMBER(OFFSET('Hygiene Data'!$C$6,0,10*ROW('Hygiene Data'!C170)))),OFFSET('Hygiene Data'!$C$6,0,10*ROW('Hygiene Data'!C170)),NA())))</f>
        <v>#N/A</v>
      </c>
      <c r="BA176" s="254" t="e">
        <f ca="true">+IF(AND(ISNUMBER(OFFSET('Hygiene Data'!$C$8,0,10*ROW('Hygiene Data'!C170))),DP176="Yes"),OFFSET('Hygiene Data'!$C$8,0,10*ROW('Hygiene Data'!C170)),IF(AND(ISNUMBER(OFFSET('Hygiene Data'!$C$8,0,10*ROW('Hygiene Data'!C170))),DP176="No",ISNUMBER(OFFSET('Hygiene Data'!$C$8,0,10*ROW('Hygiene Data'!C170)))),CONCATENATE("[",ROUND(OFFSET('Hygiene Data'!$C$8,0,10*ROW('Hygiene Data'!C170)),0),"]"),IF(AND(ISNUMBER(OFFSET('Hygiene Data'!$C$8,0,10*ROW('Hygiene Data'!C170))),DP176="",ISNUMBER(OFFSET('Hygiene Data'!$C$8,0,10*ROW('Hygiene Data'!C170)))),OFFSET('Hygiene Data'!$C$8,0,10*ROW('Hygiene Data'!C170)),NA())))</f>
        <v>#N/A</v>
      </c>
      <c r="BB176" s="254" t="e">
        <f ca="true">+IF(AND(ISNUMBER(OFFSET('Hygiene Data'!$C$10,0,10*ROW('Hygiene Data'!C170))),DQ176="Yes"),OFFSET('Hygiene Data'!$C$10,0,10*ROW('Hygiene Data'!C170)),IF(AND(ISNUMBER(OFFSET('Hygiene Data'!$C$10,0,10*ROW('Hygiene Data'!C170))),DQ176="No",ISNUMBER(OFFSET('Hygiene Data'!$C$10,0,10*ROW('Hygiene Data'!C170)))),CONCATENATE("[",ROUND(OFFSET('Hygiene Data'!$C$10,0,10*ROW('Hygiene Data'!C170)),0),"]"),IF(AND(ISNUMBER(OFFSET('Hygiene Data'!$C$10,0,10*ROW('Hygiene Data'!C170))),DQ176="",ISNUMBER(OFFSET('Hygiene Data'!$C$10,0,10*ROW('Hygiene Data'!C170)))),OFFSET('Hygiene Data'!$C$10,0,10*ROW('Hygiene Data'!C170)),NA())))</f>
        <v>#N/A</v>
      </c>
      <c r="BC176" s="254" t="e">
        <f ca="true">+IF(AND(ISNUMBER(OFFSET('Hygiene Data'!$D$6,0,10*ROW('Hygiene Data'!D170))),DR176="Yes"),OFFSET('Hygiene Data'!$D$6,0,10*ROW('Hygiene Data'!D170)),IF(AND(ISNUMBER(OFFSET('Hygiene Data'!$D$6,0,10*ROW('Hygiene Data'!D170))),DR176="No",ISNUMBER(OFFSET('Hygiene Data'!$D$6,0,10*ROW('Hygiene Data'!D170)))),CONCATENATE("[",ROUND(OFFSET('Hygiene Data'!$D$6,0,10*ROW('Hygiene Data'!D170)),0),"]"),IF(AND(ISNUMBER(OFFSET('Hygiene Data'!$D$6,0,10*ROW('Hygiene Data'!D170))),DR176="",ISNUMBER(OFFSET('Hygiene Data'!$D$6,0,10*ROW('Hygiene Data'!D170)))),OFFSET('Hygiene Data'!$D$6,0,10*ROW('Hygiene Data'!D170)),NA())))</f>
        <v>#N/A</v>
      </c>
      <c r="BD176" s="254" t="e">
        <f ca="true">+IF(AND(ISNUMBER(OFFSET('Hygiene Data'!$D$8,0,10*ROW('Hygiene Data'!D170))),DS176="Yes"),OFFSET('Hygiene Data'!$D$8,0,10*ROW('Hygiene Data'!D170)),IF(AND(ISNUMBER(OFFSET('Hygiene Data'!$D$8,0,10*ROW('Hygiene Data'!D170))),DS176="No",ISNUMBER(OFFSET('Hygiene Data'!$D$8,0,10*ROW('Hygiene Data'!D170)))),CONCATENATE("[",ROUND(OFFSET('Hygiene Data'!$D$8,0,10*ROW('Hygiene Data'!D170)),0),"]"),IF(AND(ISNUMBER(OFFSET('Hygiene Data'!$D$8,0,10*ROW('Hygiene Data'!D170))),DS176="",ISNUMBER(OFFSET('Hygiene Data'!$D$8,0,10*ROW('Hygiene Data'!D170)))),OFFSET('Hygiene Data'!$D$8,0,10*ROW('Hygiene Data'!D170)),NA())))</f>
        <v>#N/A</v>
      </c>
      <c r="BE176" s="254" t="e">
        <f ca="true">+IF(AND(ISNUMBER(OFFSET('Hygiene Data'!$D$10,0,10*ROW('Hygiene Data'!D170))),DT176="Yes"),OFFSET('Hygiene Data'!$D$10,0,10*ROW('Hygiene Data'!D170)),IF(AND(ISNUMBER(OFFSET('Hygiene Data'!$D$10,0,10*ROW('Hygiene Data'!D170))),DT176="No",ISNUMBER(OFFSET('Hygiene Data'!$D$10,0,10*ROW('Hygiene Data'!D170)))),CONCATENATE("[",ROUND(OFFSET('Hygiene Data'!$D$10,0,10*ROW('Hygiene Data'!D170)),0),"]"),IF(AND(ISNUMBER(OFFSET('Hygiene Data'!$D$10,0,10*ROW('Hygiene Data'!D170))),DT176="",ISNUMBER(OFFSET('Hygiene Data'!$D$10,0,10*ROW('Hygiene Data'!D170)))),OFFSET('Hygiene Data'!$D$10,0,10*ROW('Hygiene Data'!D170)),NA())))</f>
        <v>#N/A</v>
      </c>
      <c r="BF176" s="254" t="e">
        <f ca="true">+IF(AND(ISNUMBER(OFFSET('Hygiene Data'!$E$6,0,10*ROW('Hygiene Data'!E170))),DU176="Yes"),OFFSET('Hygiene Data'!$E$6,0,10*ROW('Hygiene Data'!E170)),IF(AND(ISNUMBER(OFFSET('Hygiene Data'!$E$6,0,10*ROW('Hygiene Data'!E170))),DU176="No",ISNUMBER(OFFSET('Hygiene Data'!$E$6,0,10*ROW('Hygiene Data'!E170)))),CONCATENATE("[",ROUND(OFFSET('Hygiene Data'!$E$6,0,10*ROW('Hygiene Data'!E170)),0),"]"),IF(AND(ISNUMBER(OFFSET('Hygiene Data'!$E$6,0,10*ROW('Hygiene Data'!E170))),DU176="",ISNUMBER(OFFSET('Hygiene Data'!$E$6,0,10*ROW('Hygiene Data'!E170)))),OFFSET('Hygiene Data'!$E$6,0,10*ROW('Hygiene Data'!E170)),NA())))</f>
        <v>#N/A</v>
      </c>
      <c r="BG176" s="254" t="e">
        <f ca="true">+IF(AND(ISNUMBER(OFFSET('Hygiene Data'!$E$8,0,10*ROW('Hygiene Data'!E170))),DV176="Yes"),OFFSET('Hygiene Data'!$E$8,0,10*ROW('Hygiene Data'!E170)),IF(AND(ISNUMBER(OFFSET('Hygiene Data'!$E$8,0,10*ROW('Hygiene Data'!E170))),DV176="No",ISNUMBER(OFFSET('Hygiene Data'!$E$8,0,10*ROW('Hygiene Data'!E170)))),CONCATENATE("[",ROUND(OFFSET('Hygiene Data'!$E$8,0,10*ROW('Hygiene Data'!E170)),0),"]"),IF(AND(ISNUMBER(OFFSET('Hygiene Data'!$E$8,0,10*ROW('Hygiene Data'!E170))),DV176="",ISNUMBER(OFFSET('Hygiene Data'!$E$8,0,10*ROW('Hygiene Data'!E170)))),OFFSET('Hygiene Data'!$E$8,0,10*ROW('Hygiene Data'!E170)),NA())))</f>
        <v>#N/A</v>
      </c>
      <c r="BH176" s="254" t="e">
        <f ca="true">+IF(AND(ISNUMBER(OFFSET('Hygiene Data'!$E$10,0,10*ROW('Hygiene Data'!E170))),DW176="Yes"),OFFSET('Hygiene Data'!$E$10,0,10*ROW('Hygiene Data'!E170)),IF(AND(ISNUMBER(OFFSET('Hygiene Data'!$E$10,0,10*ROW('Hygiene Data'!E170))),DW176="No",ISNUMBER(OFFSET('Hygiene Data'!$E$10,0,10*ROW('Hygiene Data'!E170)))),CONCATENATE("[",ROUND(OFFSET('Hygiene Data'!$E$10,0,10*ROW('Hygiene Data'!E170)),0),"]"),IF(AND(ISNUMBER(OFFSET('Hygiene Data'!$E$10,0,10*ROW('Hygiene Data'!E170))),DW176="",ISNUMBER(OFFSET('Hygiene Data'!$E$10,0,10*ROW('Hygiene Data'!E170)))),OFFSET('Hygiene Data'!$E$10,0,10*ROW('Hygiene Data'!E170)),NA())))</f>
        <v>#N/A</v>
      </c>
      <c r="BI176" s="254" t="e">
        <f ca="true">+IF(AND(ISNUMBER(OFFSET('Hygiene Data'!$F$6,0,10*ROW('Hygiene Data'!F170))),DX176="Yes"),OFFSET('Hygiene Data'!$F$6,0,10*ROW('Hygiene Data'!F170)),IF(AND(ISNUMBER(OFFSET('Hygiene Data'!$F$6,0,10*ROW('Hygiene Data'!F170))),DX176="No",ISNUMBER(OFFSET('Hygiene Data'!$F$6,0,10*ROW('Hygiene Data'!F170)))),CONCATENATE("[",ROUND(OFFSET('Hygiene Data'!$F$6,0,10*ROW('Hygiene Data'!F170)),0),"]"),IF(AND(ISNUMBER(OFFSET('Hygiene Data'!$F$6,0,10*ROW('Hygiene Data'!F170))),DX176="",ISNUMBER(OFFSET('Hygiene Data'!$F$6,0,10*ROW('Hygiene Data'!F170)))),OFFSET('Hygiene Data'!$F$6,0,10*ROW('Hygiene Data'!F170)),NA())))</f>
        <v>#N/A</v>
      </c>
      <c r="BJ176" s="254" t="e">
        <f ca="true">+IF(AND(ISNUMBER(OFFSET('Hygiene Data'!$F$8,0,10*ROW('Hygiene Data'!F170))),DY176="Yes"),OFFSET('Hygiene Data'!$F$8,0,10*ROW('Hygiene Data'!F170)),IF(AND(ISNUMBER(OFFSET('Hygiene Data'!$F$8,0,10*ROW('Hygiene Data'!F170))),DY176="No",ISNUMBER(OFFSET('Hygiene Data'!$F$8,0,10*ROW('Hygiene Data'!F170)))),CONCATENATE("[",ROUND(OFFSET('Hygiene Data'!$F$8,0,10*ROW('Hygiene Data'!F170)),0),"]"),IF(AND(ISNUMBER(OFFSET('Hygiene Data'!$F$8,0,10*ROW('Hygiene Data'!F170))),DY176="",ISNUMBER(OFFSET('Hygiene Data'!$F$8,0,10*ROW('Hygiene Data'!F170)))),OFFSET('Hygiene Data'!$F$8,0,10*ROW('Hygiene Data'!F170)),NA())))</f>
        <v>#N/A</v>
      </c>
      <c r="BK176" s="254" t="e">
        <f ca="true">+IF(AND(ISNUMBER(OFFSET('Hygiene Data'!$F$10,0,10*ROW('Hygiene Data'!F170))),DZ176="Yes"),OFFSET('Hygiene Data'!$F$10,0,10*ROW('Hygiene Data'!F170)),IF(AND(ISNUMBER(OFFSET('Hygiene Data'!$F$10,0,10*ROW('Hygiene Data'!F170))),DZ176="No",ISNUMBER(OFFSET('Hygiene Data'!$F$10,0,10*ROW('Hygiene Data'!F170)))),CONCATENATE("[",ROUND(OFFSET('Hygiene Data'!$F$10,0,10*ROW('Hygiene Data'!F170)),0),"]"),IF(AND(ISNUMBER(OFFSET('Hygiene Data'!$F$10,0,10*ROW('Hygiene Data'!F170))),DZ176="",ISNUMBER(OFFSET('Hygiene Data'!$F$10,0,10*ROW('Hygiene Data'!F170)))),OFFSET('Hygiene Data'!$F$10,0,10*ROW('Hygiene Data'!F170)),NA())))</f>
        <v>#N/A</v>
      </c>
      <c r="BL176" s="254" t="e">
        <f ca="true">+IF(AND(ISNUMBER(OFFSET('Hygiene Data'!$G$6,0,10*ROW('Hygiene Data'!G170))),EA176="Yes"),OFFSET('Hygiene Data'!$G$6,0,10*ROW('Hygiene Data'!G170)),IF(AND(ISNUMBER(OFFSET('Hygiene Data'!$G$6,0,10*ROW('Hygiene Data'!G170))),EA176="No",ISNUMBER(OFFSET('Hygiene Data'!$G$6,0,10*ROW('Hygiene Data'!G170)))),CONCATENATE("[",ROUND(OFFSET('Hygiene Data'!$G$6,0,10*ROW('Hygiene Data'!G170)),0),"]"),IF(AND(ISNUMBER(OFFSET('Hygiene Data'!$G$6,0,10*ROW('Hygiene Data'!G170))),EA176="",ISNUMBER(OFFSET('Hygiene Data'!$G$6,0,10*ROW('Hygiene Data'!G170)))),OFFSET('Hygiene Data'!$G$6,0,10*ROW('Hygiene Data'!G170)),NA())))</f>
        <v>#N/A</v>
      </c>
      <c r="BM176" s="254" t="e">
        <f ca="true">+IF(AND(ISNUMBER(OFFSET('Hygiene Data'!$G$8,0,10*ROW('Hygiene Data'!G170))),EB176="Yes"),OFFSET('Hygiene Data'!$G$8,0,10*ROW('Hygiene Data'!G170)),IF(AND(ISNUMBER(OFFSET('Hygiene Data'!$G$8,0,10*ROW('Hygiene Data'!G170))),EB176="No",ISNUMBER(OFFSET('Hygiene Data'!$G$8,0,10*ROW('Hygiene Data'!G170)))),CONCATENATE("[",ROUND(OFFSET('Hygiene Data'!$G$8,0,10*ROW('Hygiene Data'!G170)),0),"]"),IF(AND(ISNUMBER(OFFSET('Hygiene Data'!$G$8,0,10*ROW('Hygiene Data'!G170))),EB176="",ISNUMBER(OFFSET('Hygiene Data'!$G$8,0,10*ROW('Hygiene Data'!G170)))),OFFSET('Hygiene Data'!$G$8,0,10*ROW('Hygiene Data'!G170)),NA())))</f>
        <v>#N/A</v>
      </c>
      <c r="BN176" s="254" t="e">
        <f ca="true">+IF(AND(ISNUMBER(OFFSET('Hygiene Data'!$G$10,0,10*ROW('Hygiene Data'!G170))),EC176="Yes"),OFFSET('Hygiene Data'!$G$10,0,10*ROW('Hygiene Data'!G170)),IF(AND(ISNUMBER(OFFSET('Hygiene Data'!$G$10,0,10*ROW('Hygiene Data'!G170))),EC176="No",ISNUMBER(OFFSET('Hygiene Data'!$G$10,0,10*ROW('Hygiene Data'!G170)))),CONCATENATE("[",ROUND(OFFSET('Hygiene Data'!$G$10,0,10*ROW('Hygiene Data'!G170)),0),"]"),IF(AND(ISNUMBER(OFFSET('Hygiene Data'!$G$10,0,10*ROW('Hygiene Data'!G170))),EC176="",ISNUMBER(OFFSET('Hygiene Data'!$G$10,0,10*ROW('Hygiene Data'!G170)))),OFFSET('Hygiene Data'!$G$10,0,10*ROW('Hygiene Data'!G170)),NA())))</f>
        <v>#N/A</v>
      </c>
      <c r="BO176" s="254" t="e">
        <f ca="true">+IF(AND(ISNUMBER(OFFSET('Hygiene Data'!$H$6,0,10*ROW('Hygiene Data'!H170))),ED176="Yes"),OFFSET('Hygiene Data'!$H$6,0,10*ROW('Hygiene Data'!H170)),IF(AND(ISNUMBER(OFFSET('Hygiene Data'!$H$6,0,10*ROW('Hygiene Data'!H170))),ED176="No",ISNUMBER(OFFSET('Hygiene Data'!$H$6,0,10*ROW('Hygiene Data'!H170)))),CONCATENATE("[",ROUND(OFFSET('Hygiene Data'!$H$6,0,10*ROW('Hygiene Data'!H170)),0),"]"),IF(AND(ISNUMBER(OFFSET('Hygiene Data'!$H$6,0,10*ROW('Hygiene Data'!H170))),ED176="",ISNUMBER(OFFSET('Hygiene Data'!$H$6,0,10*ROW('Hygiene Data'!H170)))),OFFSET('Hygiene Data'!$H$6,0,10*ROW('Hygiene Data'!H170)),NA())))</f>
        <v>#N/A</v>
      </c>
      <c r="BP176" s="254" t="e">
        <f ca="true">+IF(AND(ISNUMBER(OFFSET('Hygiene Data'!$H$8,0,10*ROW('Hygiene Data'!H170))),EE176="Yes"),OFFSET('Hygiene Data'!$H$8,0,10*ROW('Hygiene Data'!H170)),IF(AND(ISNUMBER(OFFSET('Hygiene Data'!$H$8,0,10*ROW('Hygiene Data'!H170))),EE176="No",ISNUMBER(OFFSET('Hygiene Data'!$H$8,0,10*ROW('Hygiene Data'!H170)))),CONCATENATE("[",ROUND(OFFSET('Hygiene Data'!$H$8,0,10*ROW('Hygiene Data'!H170)),0),"]"),IF(AND(ISNUMBER(OFFSET('Hygiene Data'!$H$8,0,10*ROW('Hygiene Data'!H170))),EE176="",ISNUMBER(OFFSET('Hygiene Data'!$H$8,0,10*ROW('Hygiene Data'!H170)))),OFFSET('Hygiene Data'!$H$8,0,10*ROW('Hygiene Data'!H170)),NA())))</f>
        <v>#N/A</v>
      </c>
      <c r="BQ176" s="254" t="e">
        <f ca="true">+IF(AND(ISNUMBER(OFFSET('Hygiene Data'!$H$10,0,10*ROW('Hygiene Data'!H170))),EF176="Yes"),OFFSET('Hygiene Data'!$H$10,0,10*ROW('Hygiene Data'!H170)),IF(AND(ISNUMBER(OFFSET('Hygiene Data'!$H$10,0,10*ROW('Hygiene Data'!H170))),EF176="No",ISNUMBER(OFFSET('Hygiene Data'!$H$10,0,10*ROW('Hygiene Data'!H170)))),CONCATENATE("[",ROUND(OFFSET('Hygiene Data'!$H$10,0,10*ROW('Hygiene Data'!H170)),0),"]"),IF(AND(ISNUMBER(OFFSET('Hygiene Data'!$H$10,0,10*ROW('Hygiene Data'!H170))),EF176="",ISNUMBER(OFFSET('Hygiene Data'!$H$10,0,10*ROW('Hygiene Data'!H170)))),OFFSET('Hygiene Data'!$H$10,0,10*ROW('Hygiene Data'!H170)),NA())))</f>
        <v>#N/A</v>
      </c>
      <c r="BS176" s="36" t="str">
        <f ca="true">+IF(OFFSET('Water Data'!$C$28,0,10*ROW('Water Data'!C170))="","",OFFSET('Water Data'!$C$28,0,10*ROW('Water Data'!C170)))</f>
        <v/>
      </c>
      <c r="BT176" s="36" t="str">
        <f ca="true">+IF(OFFSET('Water Data'!$C$29,0,10*ROW('Water Data'!C170))="","",OFFSET('Water Data'!$C$29,0,10*ROW('Water Data'!C170)))</f>
        <v/>
      </c>
      <c r="BU176" s="36" t="str">
        <f ca="true">+IF(OFFSET('Water Data'!$C$30,0,10*ROW('Water Data'!C170))="","",OFFSET('Water Data'!$C$30,0,10*ROW('Water Data'!C170)))</f>
        <v/>
      </c>
      <c r="BV176" s="36" t="str">
        <f ca="true">+IF(OFFSET('Water Data'!$D$28,0,10*ROW('Water Data'!D170))="","",OFFSET('Water Data'!$D$28,0,10*ROW('Water Data'!D170)))</f>
        <v/>
      </c>
      <c r="BW176" s="36" t="str">
        <f ca="true">+IF(OFFSET('Water Data'!$D$29,0,10*ROW('Water Data'!D170))="","",OFFSET('Water Data'!$D$29,0,10*ROW('Water Data'!D170)))</f>
        <v/>
      </c>
      <c r="BX176" s="36" t="str">
        <f ca="true">+IF(OFFSET('Water Data'!$D$30,0,10*ROW('Water Data'!D170))="","",OFFSET('Water Data'!$D$30,0,10*ROW('Water Data'!D170)))</f>
        <v/>
      </c>
      <c r="BY176" s="36" t="str">
        <f ca="true">+IF(OFFSET('Water Data'!$E$28,0,10*ROW('Water Data'!E170))="","",OFFSET('Water Data'!$E$28,0,10*ROW('Water Data'!E170)))</f>
        <v/>
      </c>
      <c r="BZ176" s="36" t="str">
        <f ca="true">+IF(OFFSET('Water Data'!$E$29,0,10*ROW('Water Data'!E170))="","",OFFSET('Water Data'!$E$29,0,10*ROW('Water Data'!E170)))</f>
        <v/>
      </c>
      <c r="CA176" s="36" t="str">
        <f ca="true">+IF(OFFSET('Water Data'!$E$30,0,10*ROW('Water Data'!E170))="","",OFFSET('Water Data'!$E$30,0,10*ROW('Water Data'!E170)))</f>
        <v/>
      </c>
      <c r="CB176" s="36" t="str">
        <f ca="true">+IF(OFFSET('Water Data'!$F$28,0,10*ROW('Water Data'!F170))="","",OFFSET('Water Data'!$F$28,0,10*ROW('Water Data'!F170)))</f>
        <v/>
      </c>
      <c r="CC176" s="36" t="str">
        <f ca="true">+IF(OFFSET('Water Data'!$F$29,0,10*ROW('Water Data'!F170))="","",OFFSET('Water Data'!$F$29,0,10*ROW('Water Data'!F170)))</f>
        <v/>
      </c>
      <c r="CD176" s="36" t="str">
        <f ca="true">+IF(OFFSET('Water Data'!$F$30,0,10*ROW('Water Data'!F170))="","",OFFSET('Water Data'!$F$30,0,10*ROW('Water Data'!F170)))</f>
        <v/>
      </c>
      <c r="CE176" s="36" t="str">
        <f ca="true">+IF(OFFSET('Water Data'!$G$28,0,10*ROW('Water Data'!G170))="","",OFFSET('Water Data'!$G$28,0,10*ROW('Water Data'!G170)))</f>
        <v/>
      </c>
      <c r="CF176" s="36" t="str">
        <f ca="true">+IF(OFFSET('Water Data'!$G$29,0,10*ROW('Water Data'!G170))="","",OFFSET('Water Data'!$G$29,0,10*ROW('Water Data'!G170)))</f>
        <v/>
      </c>
      <c r="CG176" s="36" t="str">
        <f ca="true">+IF(OFFSET('Water Data'!$G$30,0,10*ROW('Water Data'!G170))="","",OFFSET('Water Data'!$G$30,0,10*ROW('Water Data'!G170)))</f>
        <v/>
      </c>
      <c r="CH176" s="36" t="str">
        <f ca="true">+IF(OFFSET('Water Data'!$H$28,0,10*ROW('Water Data'!H170))="","",OFFSET('Water Data'!$H$28,0,10*ROW('Water Data'!H170)))</f>
        <v/>
      </c>
      <c r="CI176" s="36" t="str">
        <f ca="true">+IF(OFFSET('Water Data'!$H$29,0,10*ROW('Water Data'!H170))="","",OFFSET('Water Data'!$H$29,0,10*ROW('Water Data'!H170)))</f>
        <v/>
      </c>
      <c r="CJ176" s="36" t="str">
        <f ca="true">+IF(OFFSET('Water Data'!$H$30,0,10*ROW('Water Data'!H170))="","",OFFSET('Water Data'!$H$30,0,10*ROW('Water Data'!H170)))</f>
        <v/>
      </c>
      <c r="CK176" s="36" t="str">
        <f ca="true">+IF(OFFSET('Sanitation Data'!$C$29,0,10*ROW('Sanitation Data'!C170))="","",OFFSET('Sanitation Data'!$C$29,0,10*ROW('Sanitation Data'!C170)))</f>
        <v/>
      </c>
      <c r="CL176" s="36" t="str">
        <f ca="true">+IF(OFFSET('Sanitation Data'!$C$30,0,10*ROW('Sanitation Data'!C170))="","",OFFSET('Sanitation Data'!$C$30,0,10*ROW('Sanitation Data'!C170)))</f>
        <v/>
      </c>
      <c r="CM176" s="36" t="str">
        <f ca="true">+IF(OFFSET('Sanitation Data'!$C$31,0,10*ROW('Sanitation Data'!C170))="","",OFFSET('Sanitation Data'!$C$31,0,10*ROW('Sanitation Data'!C170)))</f>
        <v/>
      </c>
      <c r="CN176" s="36" t="str">
        <f ca="true">+IF(OFFSET('Sanitation Data'!$C$32,0,10*ROW('Sanitation Data'!C170))="","",OFFSET('Sanitation Data'!$C$32,0,10*ROW('Sanitation Data'!C170)))</f>
        <v/>
      </c>
      <c r="CO176" s="36" t="str">
        <f ca="true">+IF(OFFSET('Sanitation Data'!$C$33,0,10*ROW('Sanitation Data'!C170))="","",OFFSET('Sanitation Data'!$C$33,0,10*ROW('Sanitation Data'!C170)))</f>
        <v/>
      </c>
      <c r="CP176" s="36" t="str">
        <f ca="true">+IF(OFFSET('Sanitation Data'!$D$29,0,10*ROW('Sanitation Data'!D170))="","",OFFSET('Sanitation Data'!$D$29,0,10*ROW('Sanitation Data'!D170)))</f>
        <v/>
      </c>
      <c r="CQ176" s="36" t="str">
        <f ca="true">+IF(OFFSET('Sanitation Data'!$D$30,0,10*ROW('Sanitation Data'!D170))="","",OFFSET('Sanitation Data'!$D$30,0,10*ROW('Sanitation Data'!D170)))</f>
        <v/>
      </c>
      <c r="CR176" s="36" t="str">
        <f ca="true">+IF(OFFSET('Sanitation Data'!$D$31,0,10*ROW('Sanitation Data'!D170))="","",OFFSET('Sanitation Data'!$D$31,0,10*ROW('Sanitation Data'!D170)))</f>
        <v/>
      </c>
      <c r="CS176" s="36" t="str">
        <f ca="true">+IF(OFFSET('Sanitation Data'!$D$32,0,10*ROW('Sanitation Data'!D170))="","",OFFSET('Sanitation Data'!$D$32,0,10*ROW('Sanitation Data'!D170)))</f>
        <v/>
      </c>
      <c r="CT176" s="36" t="str">
        <f ca="true">+IF(OFFSET('Sanitation Data'!$D$33,0,10*ROW('Sanitation Data'!D170))="","",OFFSET('Sanitation Data'!$D$33,0,10*ROW('Sanitation Data'!D170)))</f>
        <v/>
      </c>
      <c r="CU176" s="36" t="str">
        <f ca="true">+IF(OFFSET('Sanitation Data'!$E$29,0,10*ROW('Sanitation Data'!E170))="","",OFFSET('Sanitation Data'!$E$29,0,10*ROW('Sanitation Data'!E170)))</f>
        <v/>
      </c>
      <c r="CV176" s="36" t="str">
        <f ca="true">+IF(OFFSET('Sanitation Data'!$E$30,0,10*ROW('Sanitation Data'!E170))="","",OFFSET('Sanitation Data'!$E$30,0,10*ROW('Sanitation Data'!E170)))</f>
        <v/>
      </c>
      <c r="CW176" s="36" t="str">
        <f ca="true">+IF(OFFSET('Sanitation Data'!$E$31,0,10*ROW('Sanitation Data'!E170))="","",OFFSET('Sanitation Data'!$E$31,0,10*ROW('Sanitation Data'!E170)))</f>
        <v/>
      </c>
      <c r="CX176" s="36" t="str">
        <f ca="true">+IF(OFFSET('Sanitation Data'!$E$32,0,10*ROW('Sanitation Data'!E170))="","",OFFSET('Sanitation Data'!$E$32,0,10*ROW('Sanitation Data'!E170)))</f>
        <v/>
      </c>
      <c r="CY176" s="36" t="str">
        <f ca="true">+IF(OFFSET('Sanitation Data'!$E$33,0,10*ROW('Sanitation Data'!E170))="","",OFFSET('Sanitation Data'!$E$33,0,10*ROW('Sanitation Data'!E170)))</f>
        <v/>
      </c>
      <c r="CZ176" s="36" t="str">
        <f ca="true">+IF(OFFSET('Sanitation Data'!$F$29,0,10*ROW('Sanitation Data'!F170))="","",OFFSET('Sanitation Data'!$F$29,0,10*ROW('Sanitation Data'!F170)))</f>
        <v/>
      </c>
      <c r="DA176" s="36" t="str">
        <f ca="true">+IF(OFFSET('Sanitation Data'!$F$30,0,10*ROW('Sanitation Data'!F170))="","",OFFSET('Sanitation Data'!$F$30,0,10*ROW('Sanitation Data'!F170)))</f>
        <v/>
      </c>
      <c r="DB176" s="36" t="str">
        <f ca="true">+IF(OFFSET('Sanitation Data'!$F$31,0,10*ROW('Sanitation Data'!F170))="","",OFFSET('Sanitation Data'!$F$31,0,10*ROW('Sanitation Data'!F170)))</f>
        <v/>
      </c>
      <c r="DC176" s="36" t="str">
        <f ca="true">+IF(OFFSET('Sanitation Data'!$F$32,0,10*ROW('Sanitation Data'!F170))="","",OFFSET('Sanitation Data'!$F$32,0,10*ROW('Sanitation Data'!F170)))</f>
        <v/>
      </c>
      <c r="DD176" s="36" t="str">
        <f ca="true">+IF(OFFSET('Sanitation Data'!$F$33,0,10*ROW('Sanitation Data'!F170))="","",OFFSET('Sanitation Data'!$F$33,0,10*ROW('Sanitation Data'!F170)))</f>
        <v/>
      </c>
      <c r="DE176" s="36" t="str">
        <f ca="true">+IF(OFFSET('Sanitation Data'!$G$29,0,10*ROW('Sanitation Data'!G170))="","",OFFSET('Sanitation Data'!$G$29,0,10*ROW('Sanitation Data'!G170)))</f>
        <v/>
      </c>
      <c r="DF176" s="36" t="str">
        <f ca="true">+IF(OFFSET('Sanitation Data'!$G$30,0,10*ROW('Sanitation Data'!G170))="","",OFFSET('Sanitation Data'!$G$30,0,10*ROW('Sanitation Data'!G170)))</f>
        <v/>
      </c>
      <c r="DG176" s="36" t="str">
        <f ca="true">+IF(OFFSET('Sanitation Data'!$G$31,0,10*ROW('Sanitation Data'!G170))="","",OFFSET('Sanitation Data'!$G$31,0,10*ROW('Sanitation Data'!G170)))</f>
        <v/>
      </c>
      <c r="DH176" s="36" t="str">
        <f ca="true">+IF(OFFSET('Sanitation Data'!$G$32,0,10*ROW('Sanitation Data'!G170))="","",OFFSET('Sanitation Data'!$G$32,0,10*ROW('Sanitation Data'!G170)))</f>
        <v/>
      </c>
      <c r="DI176" s="36" t="str">
        <f ca="true">+IF(OFFSET('Sanitation Data'!$G$33,0,10*ROW('Sanitation Data'!G170))="","",OFFSET('Sanitation Data'!$G$33,0,10*ROW('Sanitation Data'!G170)))</f>
        <v/>
      </c>
      <c r="DJ176" s="36" t="str">
        <f ca="true">+IF(OFFSET('Sanitation Data'!$H$29,0,10*ROW('Sanitation Data'!H170))="","",OFFSET('Sanitation Data'!$H$29,0,10*ROW('Sanitation Data'!H170)))</f>
        <v/>
      </c>
      <c r="DK176" s="36" t="str">
        <f ca="true">+IF(OFFSET('Sanitation Data'!$H$30,0,10*ROW('Sanitation Data'!H170))="","",OFFSET('Sanitation Data'!$H$30,0,10*ROW('Sanitation Data'!H170)))</f>
        <v/>
      </c>
      <c r="DL176" s="36" t="str">
        <f ca="true">+IF(OFFSET('Sanitation Data'!$H$31,0,10*ROW('Sanitation Data'!H170))="","",OFFSET('Sanitation Data'!$H$31,0,10*ROW('Sanitation Data'!H170)))</f>
        <v/>
      </c>
      <c r="DM176" s="36" t="str">
        <f ca="true">+IF(OFFSET('Sanitation Data'!$H$32,0,10*ROW('Sanitation Data'!H170))="","",OFFSET('Sanitation Data'!$H$32,0,10*ROW('Sanitation Data'!H170)))</f>
        <v/>
      </c>
      <c r="DN176" s="36" t="str">
        <f ca="true">+IF(OFFSET('Sanitation Data'!$H$33,0,10*ROW('Sanitation Data'!H170))="","",OFFSET('Sanitation Data'!$H$33,0,10*ROW('Sanitation Data'!H170)))</f>
        <v/>
      </c>
      <c r="DO176" s="36" t="str">
        <f ca="true">+IF(OFFSET('Hygiene Data'!$C$12,0,10*ROW('Hygiene Data'!C170))="","",OFFSET('Hygiene Data'!$C$12,0,10*ROW('Hygiene Data'!C170)))</f>
        <v/>
      </c>
      <c r="DP176" s="36" t="str">
        <f ca="true">+IF(OFFSET('Hygiene Data'!$C$13,0,10*ROW('Hygiene Data'!C170))="","",OFFSET('Hygiene Data'!$C$13,0,10*ROW('Hygiene Data'!C170)))</f>
        <v/>
      </c>
      <c r="DQ176" s="36" t="str">
        <f ca="true">+IF(OFFSET('Hygiene Data'!$C$14,0,10*ROW('Hygiene Data'!C170))="","",OFFSET('Hygiene Data'!$C$14,0,10*ROW('Hygiene Data'!C170)))</f>
        <v/>
      </c>
      <c r="DR176" s="36" t="str">
        <f ca="true">+IF(OFFSET('Hygiene Data'!$D$12,0,10*ROW('Hygiene Data'!D170))="","",OFFSET('Hygiene Data'!$D$12,0,10*ROW('Hygiene Data'!D170)))</f>
        <v/>
      </c>
      <c r="DS176" s="36" t="str">
        <f ca="true">+IF(OFFSET('Hygiene Data'!$D$13,0,10*ROW('Hygiene Data'!D170))="","",OFFSET('Hygiene Data'!$D$13,0,10*ROW('Hygiene Data'!D170)))</f>
        <v/>
      </c>
      <c r="DT176" s="36" t="str">
        <f ca="true">+IF(OFFSET('Hygiene Data'!$D$14,0,10*ROW('Hygiene Data'!D170))="","",OFFSET('Hygiene Data'!$D$14,0,10*ROW('Hygiene Data'!D170)))</f>
        <v/>
      </c>
      <c r="DU176" s="36" t="str">
        <f ca="true">+IF(OFFSET('Hygiene Data'!$E$12,0,10*ROW('Hygiene Data'!E170))="","",OFFSET('Hygiene Data'!$E$12,0,10*ROW('Hygiene Data'!E170)))</f>
        <v/>
      </c>
      <c r="DV176" s="36" t="str">
        <f ca="true">+IF(OFFSET('Hygiene Data'!$E$13,0,10*ROW('Hygiene Data'!E170))="","",OFFSET('Hygiene Data'!$E$13,0,10*ROW('Hygiene Data'!E170)))</f>
        <v/>
      </c>
      <c r="DW176" s="36" t="str">
        <f ca="true">+IF(OFFSET('Hygiene Data'!$E$14,0,10*ROW('Hygiene Data'!E170))="","",OFFSET('Hygiene Data'!$E$14,0,10*ROW('Hygiene Data'!E170)))</f>
        <v/>
      </c>
      <c r="DX176" s="36" t="str">
        <f ca="true">+IF(OFFSET('Hygiene Data'!$F$12,0,10*ROW('Hygiene Data'!F170))="","",OFFSET('Hygiene Data'!$F$12,0,10*ROW('Hygiene Data'!F170)))</f>
        <v/>
      </c>
      <c r="DY176" s="36" t="str">
        <f ca="true">+IF(OFFSET('Hygiene Data'!$F$13,0,10*ROW('Hygiene Data'!F170))="","",OFFSET('Hygiene Data'!$F$13,0,10*ROW('Hygiene Data'!F170)))</f>
        <v/>
      </c>
      <c r="DZ176" s="36" t="str">
        <f ca="true">+IF(OFFSET('Hygiene Data'!$F$14,0,10*ROW('Hygiene Data'!F170))="","",OFFSET('Hygiene Data'!$F$14,0,10*ROW('Hygiene Data'!F170)))</f>
        <v/>
      </c>
      <c r="EA176" s="36" t="str">
        <f ca="true">+IF(OFFSET('Hygiene Data'!$G$12,0,10*ROW('Hygiene Data'!G170))="","",OFFSET('Hygiene Data'!$G$12,0,10*ROW('Hygiene Data'!G170)))</f>
        <v/>
      </c>
      <c r="EB176" s="36" t="str">
        <f ca="true">+IF(OFFSET('Hygiene Data'!$G$13,0,10*ROW('Hygiene Data'!G170))="","",OFFSET('Hygiene Data'!$G$13,0,10*ROW('Hygiene Data'!G170)))</f>
        <v/>
      </c>
      <c r="EC176" s="36" t="str">
        <f ca="true">+IF(OFFSET('Hygiene Data'!$G$14,0,10*ROW('Hygiene Data'!G170))="","",OFFSET('Hygiene Data'!$G$14,0,10*ROW('Hygiene Data'!G170)))</f>
        <v/>
      </c>
      <c r="ED176" s="36" t="str">
        <f ca="true">+IF(OFFSET('Hygiene Data'!$H$12,0,10*ROW('Hygiene Data'!H170))="","",OFFSET('Hygiene Data'!$H$12,0,10*ROW('Hygiene Data'!H170)))</f>
        <v/>
      </c>
      <c r="EE176" s="36" t="str">
        <f ca="true">+IF(OFFSET('Hygiene Data'!$H$13,0,10*ROW('Hygiene Data'!H170))="","",OFFSET('Hygiene Data'!$H$13,0,10*ROW('Hygiene Data'!H170)))</f>
        <v/>
      </c>
      <c r="EF176" s="36" t="str">
        <f ca="true">+IF(OFFSET('Hygiene Data'!$H$14,0,10*ROW('Hygiene Data'!H170))="","",OFFSET('Hygiene Data'!$H$14,0,10*ROW('Hygiene Data'!H170)))</f>
        <v/>
      </c>
    </row>
    <row r="177" x14ac:dyDescent="0.2">
      <c r="A177" s="59" t="str">
        <f ca="true">+IF(OFFSET('Water Data'!$B$1,0,10*ROW('Water Data'!B174))="","",OFFSET('Water Data'!$B$1,0,10*ROW('Water Data'!B174)))</f>
        <v/>
      </c>
      <c r="B177" s="59" t="str">
        <f ca="true">+IF(OFFSET('Water Data'!$A$3,0,10*ROW('Water Data'!A174))="","",OFFSET('Water Data'!$A$3,0,10*ROW('Water Data'!A174)))</f>
        <v/>
      </c>
      <c r="C177" s="59" t="str">
        <f ca="true">+IF(OFFSET('Water Data'!$C$3,0,10*ROW('Water Data'!C174))="","",OFFSET('Water Data'!$C$3,0,10*ROW('Water Data'!C174)))</f>
        <v/>
      </c>
      <c r="D177" s="252" t="e">
        <f ca="true">+IF(AND(ISNUMBER(OFFSET('Water Data'!$C$5,0,10*ROW('Water Data'!C171))),BS177="Yes"),100-OFFSET('Water Data'!$C$5,0,10*ROW('Water Data'!C171)),IF(AND(ISNUMBER(OFFSET('Water Data'!$C$5,0,10*ROW('Water Data'!C171))),BS177="No",ISNUMBER(OFFSET('Water Data'!$C$5,0,10*ROW('Water Data'!C171)))),CONCATENATE("[",ROUND(100-OFFSET('Water Data'!$C$5,0,10*ROW('Water Data'!C171)),0),"]"),IF(AND(ISNUMBER(OFFSET('Water Data'!$C$5,0,10*ROW('Water Data'!C171))),BS177="",ISNUMBER(OFFSET('Water Data'!$C$5,0,10*ROW('Water Data'!C171)))),100-OFFSET('Water Data'!$C$5,0,10*ROW('Water Data'!C171)),NA())))</f>
        <v>#N/A</v>
      </c>
      <c r="E177" s="252" t="e">
        <f ca="true">+IF(AND(ISNUMBER(OFFSET('Water Data'!$C$7,0,10*ROW('Water Data'!D171))),BT177="Yes"),OFFSET('Water Data'!$C$7,0,10*ROW('Water Data'!C171)),IF(AND(ISNUMBER(OFFSET('Water Data'!$C$7,0,10*ROW('Water Data'!C171))),BT177="No",ISNUMBER(OFFSET('Water Data'!$C$7,0,10*ROW('Water Data'!C171)))),CONCATENATE("[",ROUND(OFFSET('Water Data'!$C$7,0,10*ROW('Water Data'!C171)),0),"]"),IF(AND(ISNUMBER(OFFSET('Water Data'!$C$7,0,10*ROW('Water Data'!C171))),BT177="",ISNUMBER(OFFSET('Water Data'!$C$7,0,10*ROW('Water Data'!C171)))),OFFSET('Water Data'!$C$7,0,10*ROW('Water Data'!C171)),NA())))</f>
        <v>#N/A</v>
      </c>
      <c r="F177" s="252" t="e">
        <f ca="true">+IF(AND(ISNUMBER(OFFSET('Water Data'!$C$10,0,10*ROW('Water Data'!C171))),BU177="Yes"),OFFSET('Water Data'!$C$10,0,10*ROW('Water Data'!C171)),IF(AND(ISNUMBER(OFFSET('Water Data'!$C$10,0,10*ROW('Water Data'!C171))),BU177="No",ISNUMBER(OFFSET('Water Data'!$C$10,0,10*ROW('Water Data'!C171)))),CONCATENATE("[",ROUND(OFFSET('Water Data'!$C$10,0,10*ROW('Water Data'!C171)),0),"]"),IF(AND(ISNUMBER(OFFSET('Water Data'!$C$10,0,10*ROW('Water Data'!C171))),BU177="",ISNUMBER(OFFSET('Water Data'!$C$10,0,10*ROW('Water Data'!C171)))),OFFSET('Water Data'!$C$10,0,10*ROW('Water Data'!C171)),NA())))</f>
        <v>#N/A</v>
      </c>
      <c r="G177" s="252" t="e">
        <f ca="true">+IF(AND(ISNUMBER(OFFSET('Water Data'!$D$5,0,10*ROW('Water Data'!D171))),BV177="Yes"),100-OFFSET('Water Data'!$D$5,0,10*ROW('Water Data'!D171)),IF(AND(ISNUMBER(OFFSET('Water Data'!$D$5,0,10*ROW('Water Data'!D171))),BV177="No",ISNUMBER(OFFSET('Water Data'!$D$5,0,10*ROW('Water Data'!D171)))),CONCATENATE("[",ROUND(100-OFFSET('Water Data'!$D$5,0,10*ROW('Water Data'!D171)),0),"]"),IF(AND(ISNUMBER(OFFSET('Water Data'!$D$5,0,10*ROW('Water Data'!D171))),BV177="",ISNUMBER(OFFSET('Water Data'!$D$5,0,10*ROW('Water Data'!D171)))),100-OFFSET('Water Data'!$D$5,0,10*ROW('Water Data'!D171)),NA())))</f>
        <v>#N/A</v>
      </c>
      <c r="H177" s="252" t="e">
        <f ca="true">+IF(AND(ISNUMBER(OFFSET('Water Data'!$D$7,0,10*ROW('Water Data'!D171))),BW177="Yes"),OFFSET('Water Data'!$D$7,0,10*ROW('Water Data'!D171)),IF(AND(ISNUMBER(OFFSET('Water Data'!$D$7,0,10*ROW('Water Data'!D171))),BW177="No",ISNUMBER(OFFSET('Water Data'!$D$7,0,10*ROW('Water Data'!D171)))),CONCATENATE("[",ROUND(OFFSET('Water Data'!$C$7,0,10*ROW('Water Data'!D171)),0),"]"),IF(AND(ISNUMBER(OFFSET('Water Data'!$D$7,0,10*ROW('Water Data'!D171))),BW177="",ISNUMBER(OFFSET('Water Data'!$D$7,0,10*ROW('Water Data'!D171)))),OFFSET('Water Data'!$D$7,0,10*ROW('Water Data'!D171)),NA())))</f>
        <v>#N/A</v>
      </c>
      <c r="I177" s="252" t="e">
        <f ca="true">+IF(AND(ISNUMBER(OFFSET('Water Data'!$D$10,0,10*ROW('Water Data'!D171))),BX177="Yes"),OFFSET('Water Data'!$D$10,0,10*ROW('Water Data'!D171)),IF(AND(ISNUMBER(OFFSET('Water Data'!$D$10,0,10*ROW('Water Data'!D171))),BX177="No",ISNUMBER(OFFSET('Water Data'!$D$10,0,10*ROW('Water Data'!D171)))),CONCATENATE("[",ROUND(OFFSET('Water Data'!$D$10,0,10*ROW('Water Data'!D171)),0),"]"),IF(AND(ISNUMBER(OFFSET('Water Data'!$D$10,0,10*ROW('Water Data'!D171))),BX177="",ISNUMBER(OFFSET('Water Data'!$D$10,0,10*ROW('Water Data'!D171)))),OFFSET('Water Data'!$D$10,0,10*ROW('Water Data'!D171)),NA())))</f>
        <v>#N/A</v>
      </c>
      <c r="J177" s="252" t="e">
        <f ca="true">+IF(AND(ISNUMBER(OFFSET('Water Data'!$E$5,0,10*ROW('Water Data'!E171))),BY177="Yes"),100-OFFSET('Water Data'!$E$5,0,10*ROW('Water Data'!E171)),IF(AND(ISNUMBER(OFFSET('Water Data'!$E$5,0,10*ROW('Water Data'!E171))),BY177="No",ISNUMBER(OFFSET('Water Data'!$E$5,0,10*ROW('Water Data'!E171)))),CONCATENATE("[",ROUND(100-OFFSET('Water Data'!$E$5,0,10*ROW('Water Data'!E171)),0),"]"),IF(AND(ISNUMBER(OFFSET('Water Data'!$E$5,0,10*ROW('Water Data'!E171))),BY177="",ISNUMBER(OFFSET('Water Data'!$E$5,0,10*ROW('Water Data'!E171)))),100-OFFSET('Water Data'!$E$5,0,10*ROW('Water Data'!E171)),NA())))</f>
        <v>#N/A</v>
      </c>
      <c r="K177" s="252" t="e">
        <f ca="true">+IF(AND(ISNUMBER(OFFSET('Water Data'!$E$7,0,10*ROW('Water Data'!E171))),BZ177="Yes"),OFFSET('Water Data'!$E$7,0,10*ROW('Water Data'!E171)),IF(AND(ISNUMBER(OFFSET('Water Data'!$E$7,0,10*ROW('Water Data'!E171))),BZ177="No",ISNUMBER(OFFSET('Water Data'!$E$7,0,10*ROW('Water Data'!E171)))),CONCATENATE("[",ROUND(OFFSET('Water Data'!$E$7,0,10*ROW('Water Data'!E171)),0),"]"),IF(AND(ISNUMBER(OFFSET('Water Data'!$E$7,0,10*ROW('Water Data'!E171))),BZ177="",ISNUMBER(OFFSET('Water Data'!$E$7,0,10*ROW('Water Data'!E171)))),OFFSET('Water Data'!$E$7,0,10*ROW('Water Data'!E171)),NA())))</f>
        <v>#N/A</v>
      </c>
      <c r="L177" s="252" t="e">
        <f ca="true">+IF(AND(ISNUMBER(OFFSET('Water Data'!$E$10,0,10*ROW('Water Data'!E171))),CA177="Yes"),OFFSET('Water Data'!$E$10,0,10*ROW('Water Data'!E171)),IF(AND(ISNUMBER(OFFSET('Water Data'!$E$10,0,10*ROW('Water Data'!E171))),CA177="No",ISNUMBER(OFFSET('Water Data'!$E$10,0,10*ROW('Water Data'!E171)))),CONCATENATE("[",ROUND(OFFSET('Water Data'!$E$10,0,10*ROW('Water Data'!E171)),0),"]"),IF(AND(ISNUMBER(OFFSET('Water Data'!$E$10,0,10*ROW('Water Data'!E171))),CA177="",ISNUMBER(OFFSET('Water Data'!$E$10,0,10*ROW('Water Data'!E171)))),OFFSET('Water Data'!$E$10,0,10*ROW('Water Data'!E171)),NA())))</f>
        <v>#N/A</v>
      </c>
      <c r="M177" s="252" t="e">
        <f ca="true">+IF(AND(ISNUMBER(OFFSET('Water Data'!$F$5,0,10*ROW('Water Data'!F171))),CB177="Yes"),100-OFFSET('Water Data'!$F$5,0,10*ROW('Water Data'!F171)),IF(AND(ISNUMBER(OFFSET('Water Data'!$F$5,0,10*ROW('Water Data'!F171))),CB177="No",ISNUMBER(OFFSET('Water Data'!$F$5,0,10*ROW('Water Data'!F171)))),CONCATENATE("[",ROUND(100-OFFSET('Water Data'!$F$5,0,10*ROW('Water Data'!F171)),0),"]"),IF(AND(ISNUMBER(OFFSET('Water Data'!$F$5,0,10*ROW('Water Data'!F171))),CB177="",ISNUMBER(OFFSET('Water Data'!$F$5,0,10*ROW('Water Data'!F171)))),100-OFFSET('Water Data'!$F$5,0,10*ROW('Water Data'!F171)),NA())))</f>
        <v>#N/A</v>
      </c>
      <c r="N177" s="252" t="e">
        <f ca="true">+IF(AND(ISNUMBER(OFFSET('Water Data'!$F$7,0,10*ROW('Water Data'!F171))),CC177="Yes"),OFFSET('Water Data'!$F$7,0,10*ROW('Water Data'!F171)),IF(AND(ISNUMBER(OFFSET('Water Data'!$F$7,0,10*ROW('Water Data'!F171))),CC177="No",ISNUMBER(OFFSET('Water Data'!$F$7,0,10*ROW('Water Data'!F171)))),CONCATENATE("[",ROUND(OFFSET('Water Data'!$F$7,0,10*ROW('Water Data'!F171)),0),"]"),IF(AND(ISNUMBER(OFFSET('Water Data'!$F$7,0,10*ROW('Water Data'!F171))),CC177="",ISNUMBER(OFFSET('Water Data'!$F$7,0,10*ROW('Water Data'!F171)))),OFFSET('Water Data'!$F$7,0,10*ROW('Water Data'!F171)),NA())))</f>
        <v>#N/A</v>
      </c>
      <c r="O177" s="252" t="e">
        <f ca="true">+IF(AND(ISNUMBER(OFFSET('Water Data'!$F$10,0,10*ROW('Water Data'!F171))),CD177="Yes"),OFFSET('Water Data'!$F$10,0,10*ROW('Water Data'!F171)),IF(AND(ISNUMBER(OFFSET('Water Data'!$F$10,0,10*ROW('Water Data'!F171))),CD177="No",ISNUMBER(OFFSET('Water Data'!$F$10,0,10*ROW('Water Data'!F171)))),CONCATENATE("[",ROUND(OFFSET('Water Data'!$F$10,0,10*ROW('Water Data'!F171)),0),"]"),IF(AND(ISNUMBER(OFFSET('Water Data'!$F$10,0,10*ROW('Water Data'!F171))),CD177="",ISNUMBER(OFFSET('Water Data'!$F$10,0,10*ROW('Water Data'!F171)))),OFFSET('Water Data'!$F$10,0,10*ROW('Water Data'!F171)),NA())))</f>
        <v>#N/A</v>
      </c>
      <c r="P177" s="252" t="e">
        <f ca="true">+IF(AND(ISNUMBER(OFFSET('Water Data'!$G$5,0,10*ROW('Water Data'!G171))),CE177="Yes"),100-OFFSET('Water Data'!$G$5,0,10*ROW('Water Data'!G171)),IF(AND(ISNUMBER(OFFSET('Water Data'!$G$5,0,10*ROW('Water Data'!G171))),CE177="No",ISNUMBER(OFFSET('Water Data'!$G$5,0,10*ROW('Water Data'!G171)))),CONCATENATE("[",ROUND(100-OFFSET('Water Data'!$G$5,0,10*ROW('Water Data'!G171)),0),"]"),IF(AND(ISNUMBER(OFFSET('Water Data'!$G$5,0,10*ROW('Water Data'!G171))),CE177="",ISNUMBER(OFFSET('Water Data'!$G$5,0,10*ROW('Water Data'!G171)))),100-OFFSET('Water Data'!$G$5,0,10*ROW('Water Data'!G171)),NA())))</f>
        <v>#N/A</v>
      </c>
      <c r="Q177" s="252" t="e">
        <f ca="true">+IF(AND(ISNUMBER(OFFSET('Water Data'!$G$7,0,10*ROW('Water Data'!G171))),CF177="Yes"),OFFSET('Water Data'!$G$7,0,10*ROW('Water Data'!G171)),IF(AND(ISNUMBER(OFFSET('Water Data'!$G$7,0,10*ROW('Water Data'!G171))),CF177="No",ISNUMBER(OFFSET('Water Data'!$G$7,0,10*ROW('Water Data'!G171)))),CONCATENATE("[",ROUND(OFFSET('Water Data'!$G$7,0,10*ROW('Water Data'!G171)),0),"]"),IF(AND(ISNUMBER(OFFSET('Water Data'!$G$7,0,10*ROW('Water Data'!G171))),CF177="",ISNUMBER(OFFSET('Water Data'!$G$7,0,10*ROW('Water Data'!G171)))),OFFSET('Water Data'!$G$7,0,10*ROW('Water Data'!G171)),NA())))</f>
        <v>#N/A</v>
      </c>
      <c r="R177" s="252" t="e">
        <f ca="true">+IF(AND(ISNUMBER(OFFSET('Water Data'!$G$10,0,10*ROW('Water Data'!G171))),CG177="Yes"),OFFSET('Water Data'!$G$10,0,10*ROW('Water Data'!G171)),IF(AND(ISNUMBER(OFFSET('Water Data'!$G$10,0,10*ROW('Water Data'!G171))),CG177="No",ISNUMBER(OFFSET('Water Data'!$G$10,0,10*ROW('Water Data'!G171)))),CONCATENATE("[",ROUND(OFFSET('Water Data'!$G$10,0,10*ROW('Water Data'!G171)),0),"]"),IF(AND(ISNUMBER(OFFSET('Water Data'!$G$10,0,10*ROW('Water Data'!G171))),CG177="",ISNUMBER(OFFSET('Water Data'!$G$10,0,10*ROW('Water Data'!G171)))),OFFSET('Water Data'!$G$10,0,10*ROW('Water Data'!G171)),NA())))</f>
        <v>#N/A</v>
      </c>
      <c r="S177" s="252" t="e">
        <f ca="true">+IF(AND(ISNUMBER(OFFSET('Water Data'!$H$5,0,10*ROW('Water Data'!H171))),CH177="Yes"),100-OFFSET('Water Data'!$H$5,0,10*ROW('Water Data'!H171)),IF(AND(ISNUMBER(OFFSET('Water Data'!$H$5,0,10*ROW('Water Data'!H171))),CH177="No",ISNUMBER(OFFSET('Water Data'!$H$5,0,10*ROW('Water Data'!H171)))),CONCATENATE("[",ROUND(100-OFFSET('Water Data'!$H$5,0,10*ROW('Water Data'!H171)),0),"]"),IF(AND(ISNUMBER(OFFSET('Water Data'!$H$5,0,10*ROW('Water Data'!H171))),CH177="",ISNUMBER(OFFSET('Water Data'!$H$5,0,10*ROW('Water Data'!H171)))),100-OFFSET('Water Data'!$H$5,0,10*ROW('Water Data'!H171)),NA())))</f>
        <v>#N/A</v>
      </c>
      <c r="T177" s="252" t="e">
        <f ca="true">+IF(AND(ISNUMBER(OFFSET('Water Data'!$H$7,0,10*ROW('Water Data'!H171))),CI177="Yes"),OFFSET('Water Data'!$H$7,0,10*ROW('Water Data'!H171)),IF(AND(ISNUMBER(OFFSET('Water Data'!$H$7,0,10*ROW('Water Data'!H171))),CI177="No",ISNUMBER(OFFSET('Water Data'!$H$7,0,10*ROW('Water Data'!H171)))),CONCATENATE("[",ROUND(OFFSET('Water Data'!$H$7,0,10*ROW('Water Data'!H171)),0),"]"),IF(AND(ISNUMBER(OFFSET('Water Data'!$H$7,0,10*ROW('Water Data'!H171))),CI177="",ISNUMBER(OFFSET('Water Data'!$H$7,0,10*ROW('Water Data'!H171)))),OFFSET('Water Data'!$H$7,0,10*ROW('Water Data'!H171)),NA())))</f>
        <v>#N/A</v>
      </c>
      <c r="U177" s="252" t="e">
        <f ca="true">+IF(AND(ISNUMBER(OFFSET('Water Data'!$H$10,0,10*ROW('Water Data'!H171))),CJ177="Yes"),OFFSET('Water Data'!$H$10,0,10*ROW('Water Data'!H171)),IF(AND(ISNUMBER(OFFSET('Water Data'!$H$10,0,10*ROW('Water Data'!H171))),CJ177="No",ISNUMBER(OFFSET('Water Data'!$H$10,0,10*ROW('Water Data'!H171)))),CONCATENATE("[",ROUND(OFFSET('Water Data'!$H$10,0,10*ROW('Water Data'!H171)),0),"]"),IF(AND(ISNUMBER(OFFSET('Water Data'!$H$10,0,10*ROW('Water Data'!H171))),CJ177="",ISNUMBER(OFFSET('Water Data'!$H$10,0,10*ROW('Water Data'!H171)))),OFFSET('Water Data'!$H$10,0,10*ROW('Water Data'!H171)),NA())))</f>
        <v>#N/A</v>
      </c>
      <c r="V177" s="253" t="e">
        <f ca="true">+IF(AND(ISNUMBER(OFFSET('Sanitation Data'!$C$5,0,10*ROW('Sanitation Data'!C171))),CK177="Yes"),100-OFFSET('Sanitation Data'!$C$5,0,10*ROW('Sanitation Data'!C171)),IF(AND(ISNUMBER(OFFSET('Sanitation Data'!$C$5,0,10*ROW('Sanitation Data'!C171))),CK177="No",ISNUMBER(OFFSET('Sanitation Data'!$C$5,0,10*ROW('Sanitation Data'!C171)))),CONCATENATE("[",ROUND(100-OFFSET('Sanitation Data'!$C$5,0,10*ROW('Sanitation Data'!C171)),0),"]"),IF(AND(ISNUMBER(OFFSET('Sanitation Data'!$C$5,0,10*ROW('Sanitation Data'!C171))),CK177="",ISNUMBER(OFFSET('Sanitation Data'!$C$5,0,10*ROW('Sanitation Data'!C171)))),100-OFFSET('Sanitation Data'!$C$5,0,10*ROW('Sanitation Data'!C171)),NA())))</f>
        <v>#N/A</v>
      </c>
      <c r="W177" s="253" t="e">
        <f ca="true">+IF(AND(ISNUMBER(OFFSET('Sanitation Data'!$C$7,0,10*ROW('Sanitation Data'!C171))),CL177="Yes"),OFFSET('Sanitation Data'!$C$7,0,10*ROW('Sanitation Data'!C171)),IF(AND(ISNUMBER(OFFSET('Sanitation Data'!$C$7,0,10*ROW('Sanitation Data'!C171))),CL177="No",ISNUMBER(OFFSET('Sanitation Data'!$C$7,0,10*ROW('Sanitation Data'!C171)))),CONCATENATE("[",ROUND(OFFSET('Sanitation Data'!$C$7,0,10*ROW('Sanitation Data'!C171)),0),"]"),IF(AND(ISNUMBER(OFFSET('Sanitation Data'!$C$7,0,10*ROW('Sanitation Data'!C171))),CL177="",ISNUMBER(OFFSET('Sanitation Data'!$C$7,0,10*ROW('Sanitation Data'!C171)))),OFFSET('Sanitation Data'!$C$7,0,10*ROW('Sanitation Data'!C171)),NA())))</f>
        <v>#N/A</v>
      </c>
      <c r="X177" s="253" t="e">
        <f ca="true">+IF(AND(ISNUMBER(OFFSET('Sanitation Data'!$C$11,0,10*ROW('Sanitation Data'!C171))),CM177="Yes"),OFFSET('Sanitation Data'!$C$11,0,10*ROW('Sanitation Data'!C171)),IF(AND(ISNUMBER(OFFSET('Sanitation Data'!$C$11,0,10*ROW('Sanitation Data'!C171))),CM177="No",ISNUMBER(OFFSET('Sanitation Data'!$C$11,0,10*ROW('Sanitation Data'!C171)))),CONCATENATE("[",ROUND(OFFSET('Sanitation Data'!$C$11,0,10*ROW('Sanitation Data'!C171)),0),"]"),IF(AND(ISNUMBER(OFFSET('Sanitation Data'!$C$11,0,10*ROW('Sanitation Data'!C171))),CM177="",ISNUMBER(OFFSET('Sanitation Data'!$C$11,0,10*ROW('Sanitation Data'!C171)))),OFFSET('Sanitation Data'!$C$11,0,10*ROW('Sanitation Data'!C171)),NA())))</f>
        <v>#N/A</v>
      </c>
      <c r="Y177" s="253" t="e">
        <f ca="true">+IF(AND(ISNUMBER(OFFSET('Sanitation Data'!$C$12,0,10*ROW('Sanitation Data'!C171))),CN177="Yes"),OFFSET('Sanitation Data'!$C$12,0,10*ROW('Sanitation Data'!C171)),IF(AND(ISNUMBER(OFFSET('Sanitation Data'!$C$12,0,10*ROW('Sanitation Data'!C171))),CN177="No",ISNUMBER(OFFSET('Sanitation Data'!$C$12,0,10*ROW('Sanitation Data'!C171)))),CONCATENATE("[",ROUND(OFFSET('Sanitation Data'!$C$12,0,10*ROW('Sanitation Data'!C171)),0),"]"),IF(AND(ISNUMBER(OFFSET('Sanitation Data'!$C$12,0,10*ROW('Sanitation Data'!C171))),CN177="",ISNUMBER(OFFSET('Sanitation Data'!$C$12,0,10*ROW('Sanitation Data'!C171)))),OFFSET('Sanitation Data'!$C$12,0,10*ROW('Sanitation Data'!C171)),NA())))</f>
        <v>#N/A</v>
      </c>
      <c r="Z177" s="253" t="e">
        <f ca="true">+IF(AND(ISNUMBER(OFFSET('Sanitation Data'!$C$13,0,10*ROW('Sanitation Data'!C171))),CO177="Yes"),OFFSET('Sanitation Data'!$C$13,0,10*ROW('Sanitation Data'!C171)),IF(AND(ISNUMBER(OFFSET('Sanitation Data'!$C$13,0,10*ROW('Sanitation Data'!C171))),CO177="No",ISNUMBER(OFFSET('Sanitation Data'!$C$13,0,10*ROW('Sanitation Data'!C171)))),CONCATENATE("[",ROUND(OFFSET('Sanitation Data'!$C$13,0,10*ROW('Sanitation Data'!C171)),0),"]"),IF(AND(ISNUMBER(OFFSET('Sanitation Data'!$C$13,0,10*ROW('Sanitation Data'!C171))),CO177="",ISNUMBER(OFFSET('Sanitation Data'!$C$13,0,10*ROW('Sanitation Data'!C171)))),OFFSET('Sanitation Data'!$C$13,0,10*ROW('Sanitation Data'!C171)),NA())))</f>
        <v>#N/A</v>
      </c>
      <c r="AA177" s="253" t="e">
        <f ca="true">+IF(AND(ISNUMBER(OFFSET('Sanitation Data'!$D$5,0,10*ROW('Sanitation Data'!D171))),CP177="Yes"),100-OFFSET('Sanitation Data'!$D$5,0,10*ROW('Sanitation Data'!D171)),IF(AND(ISNUMBER(OFFSET('Sanitation Data'!$D$5,0,10*ROW('Sanitation Data'!D171))),CP177="No",ISNUMBER(OFFSET('Sanitation Data'!$D$5,0,10*ROW('Sanitation Data'!D171)))),CONCATENATE("[",ROUND(100-OFFSET('Sanitation Data'!$D$5,0,10*ROW('Sanitation Data'!D171)),0),"]"),IF(AND(ISNUMBER(OFFSET('Sanitation Data'!$D$5,0,10*ROW('Sanitation Data'!D171))),CP177="",ISNUMBER(OFFSET('Sanitation Data'!$D$5,0,10*ROW('Sanitation Data'!D171)))),100-OFFSET('Sanitation Data'!$D$5,0,10*ROW('Sanitation Data'!D171)),NA())))</f>
        <v>#N/A</v>
      </c>
      <c r="AB177" s="253" t="e">
        <f ca="true">+IF(AND(ISNUMBER(OFFSET('Sanitation Data'!$D$7,0,10*ROW('Sanitation Data'!D171))),CQ177="Yes"),OFFSET('Sanitation Data'!$D$7,0,10*ROW('Sanitation Data'!G171)),IF(AND(ISNUMBER(OFFSET('Sanitation Data'!$D$7,0,10*ROW('Sanitation Data'!D171))),CQ177="No",ISNUMBER(OFFSET('Sanitation Data'!$D$7,0,10*ROW('Sanitation Data'!D171)))),CONCATENATE("[",ROUND(OFFSET('Sanitation Data'!$D$7,0,10*ROW('Sanitation Data'!D171)),0),"]"),IF(AND(ISNUMBER(OFFSET('Sanitation Data'!$D$7,0,10*ROW('Sanitation Data'!D171))),CQ177="",ISNUMBER(OFFSET('Sanitation Data'!$D$7,0,10*ROW('Sanitation Data'!D171)))),OFFSET('Sanitation Data'!$D$7,0,10*ROW('Sanitation Data'!D171)),NA())))</f>
        <v>#N/A</v>
      </c>
      <c r="AC177" s="253" t="e">
        <f ca="true">+IF(AND(ISNUMBER(OFFSET('Sanitation Data'!$D$11,0,10*ROW('Sanitation Data'!D171))),CR177="Yes"),OFFSET('Sanitation Data'!$D$11,0,10*ROW('Sanitation Data'!D171)),IF(AND(ISNUMBER(OFFSET('Sanitation Data'!$D$11,0,10*ROW('Sanitation Data'!D171))),CR177="No",ISNUMBER(OFFSET('Sanitation Data'!$D$11,0,10*ROW('Sanitation Data'!D171)))),CONCATENATE("[",ROUND(OFFSET('Sanitation Data'!$D$11,0,10*ROW('Sanitation Data'!D171)),0),"]"),IF(AND(ISNUMBER(OFFSET('Sanitation Data'!$D$11,0,10*ROW('Sanitation Data'!D171))),CR177="",ISNUMBER(OFFSET('Sanitation Data'!$D$11,0,10*ROW('Sanitation Data'!D171)))),OFFSET('Sanitation Data'!$D$11,0,10*ROW('Sanitation Data'!D171)),NA())))</f>
        <v>#N/A</v>
      </c>
      <c r="AD177" s="253" t="e">
        <f ca="true">+IF(AND(ISNUMBER(OFFSET('Sanitation Data'!$D$12,0,10*ROW('Sanitation Data'!D171))),CS177="Yes"),OFFSET('Sanitation Data'!$D$12,0,10*ROW('Sanitation Data'!D171)),IF(AND(ISNUMBER(OFFSET('Sanitation Data'!$D$12,0,10*ROW('Sanitation Data'!D171))),CS177="No",ISNUMBER(OFFSET('Sanitation Data'!$D$12,0,10*ROW('Sanitation Data'!D171)))),CONCATENATE("[",ROUND(OFFSET('Sanitation Data'!$D$12,0,10*ROW('Sanitation Data'!D171)),0),"]"),IF(AND(ISNUMBER(OFFSET('Sanitation Data'!$D$12,0,10*ROW('Sanitation Data'!D171))),CS177="",ISNUMBER(OFFSET('Sanitation Data'!$D$12,0,10*ROW('Sanitation Data'!D171)))),OFFSET('Sanitation Data'!$D$12,0,10*ROW('Sanitation Data'!D171)),NA())))</f>
        <v>#N/A</v>
      </c>
      <c r="AE177" s="253" t="e">
        <f ca="true">+IF(AND(ISNUMBER(OFFSET('Sanitation Data'!$D$13,0,10*ROW('Sanitation Data'!D171))),CT177="Yes"),OFFSET('Sanitation Data'!$D$13,0,10*ROW('Sanitation Data'!D171)),IF(AND(ISNUMBER(OFFSET('Sanitation Data'!$D$13,0,10*ROW('Sanitation Data'!D171))),CT177="No",ISNUMBER(OFFSET('Sanitation Data'!$D$13,0,10*ROW('Sanitation Data'!D171)))),CONCATENATE("[",ROUND(OFFSET('Sanitation Data'!$D$13,0,10*ROW('Sanitation Data'!D171)),0),"]"),IF(AND(ISNUMBER(OFFSET('Sanitation Data'!$D$13,0,10*ROW('Sanitation Data'!D171))),CT177="",ISNUMBER(OFFSET('Sanitation Data'!$D$13,0,10*ROW('Sanitation Data'!D171)))),OFFSET('Sanitation Data'!$D$13,0,10*ROW('Sanitation Data'!D171)),NA())))</f>
        <v>#N/A</v>
      </c>
      <c r="AF177" s="253" t="e">
        <f ca="true">+IF(AND(ISNUMBER(OFFSET('Sanitation Data'!$E$5,0,10*ROW('Sanitation Data'!E171))),CU177="Yes"),100-OFFSET('Sanitation Data'!$E$5,0,10*ROW('Sanitation Data'!E171)),IF(AND(ISNUMBER(OFFSET('Sanitation Data'!$E$5,0,10*ROW('Sanitation Data'!E171))),CU177="No",ISNUMBER(OFFSET('Sanitation Data'!$E$5,0,10*ROW('Sanitation Data'!E171)))),CONCATENATE("[",ROUND(100-OFFSET('Sanitation Data'!$E$5,0,10*ROW('Sanitation Data'!E171)),0),"]"),IF(AND(ISNUMBER(OFFSET('Sanitation Data'!$E$5,0,10*ROW('Sanitation Data'!E171))),CU177="",ISNUMBER(OFFSET('Sanitation Data'!$E$5,0,10*ROW('Sanitation Data'!E171)))),100-OFFSET('Sanitation Data'!$E$5,0,10*ROW('Sanitation Data'!E171)),NA())))</f>
        <v>#N/A</v>
      </c>
      <c r="AG177" s="253" t="e">
        <f ca="true">+IF(AND(ISNUMBER(OFFSET('Sanitation Data'!$E$7,0,10*ROW('Sanitation Data'!E171))),CV177="Yes"),OFFSET('Sanitation Data'!$E$7,0,10*ROW('Sanitation Data'!E171)),IF(AND(ISNUMBER(OFFSET('Sanitation Data'!$E$7,0,10*ROW('Sanitation Data'!E171))),CV177="No",ISNUMBER(OFFSET('Sanitation Data'!$E$7,0,10*ROW('Sanitation Data'!E171)))),CONCATENATE("[",ROUND(OFFSET('Sanitation Data'!$E$7,0,10*ROW('Sanitation Data'!E171)),0),"]"),IF(AND(ISNUMBER(OFFSET('Sanitation Data'!$E$7,0,10*ROW('Sanitation Data'!E171))),CV177="",ISNUMBER(OFFSET('Sanitation Data'!$E$7,0,10*ROW('Sanitation Data'!E171)))),OFFSET('Sanitation Data'!$E$7,0,10*ROW('Sanitation Data'!E171)),NA())))</f>
        <v>#N/A</v>
      </c>
      <c r="AH177" s="253" t="e">
        <f ca="true">+IF(AND(ISNUMBER(OFFSET('Sanitation Data'!$E$11,0,10*ROW('Sanitation Data'!E171))),CW177="Yes"),OFFSET('Sanitation Data'!$E$11,0,10*ROW('Sanitation Data'!E171)),IF(AND(ISNUMBER(OFFSET('Sanitation Data'!$E$11,0,10*ROW('Sanitation Data'!E171))),CW177="No",ISNUMBER(OFFSET('Sanitation Data'!$E$11,0,10*ROW('Sanitation Data'!E171)))),CONCATENATE("[",ROUND(OFFSET('Sanitation Data'!$E$11,0,10*ROW('Sanitation Data'!E171)),0),"]"),IF(AND(ISNUMBER(OFFSET('Sanitation Data'!$E$11,0,10*ROW('Sanitation Data'!E171))),CW177="",ISNUMBER(OFFSET('Sanitation Data'!$E$11,0,10*ROW('Sanitation Data'!E171)))),OFFSET('Sanitation Data'!$E$11,0,10*ROW('Sanitation Data'!E171)),NA())))</f>
        <v>#N/A</v>
      </c>
      <c r="AI177" s="253" t="e">
        <f ca="true">+IF(AND(ISNUMBER(OFFSET('Sanitation Data'!$E$12,0,10*ROW('Sanitation Data'!E171))),CX177="Yes"),OFFSET('Sanitation Data'!$E$12,0,10*ROW('Sanitation Data'!E171)),IF(AND(ISNUMBER(OFFSET('Sanitation Data'!$E$12,0,10*ROW('Sanitation Data'!E171))),CX177="No",ISNUMBER(OFFSET('Sanitation Data'!$E$12,0,10*ROW('Sanitation Data'!E171)))),CONCATENATE("[",ROUND(OFFSET('Sanitation Data'!$E$12,0,10*ROW('Sanitation Data'!E171)),0),"]"),IF(AND(ISNUMBER(OFFSET('Sanitation Data'!$E$12,0,10*ROW('Sanitation Data'!E171))),CX177="",ISNUMBER(OFFSET('Sanitation Data'!$E$12,0,10*ROW('Sanitation Data'!E171)))),OFFSET('Sanitation Data'!$E$12,0,10*ROW('Sanitation Data'!E171)),NA())))</f>
        <v>#N/A</v>
      </c>
      <c r="AJ177" s="253" t="e">
        <f ca="true">+IF(AND(ISNUMBER(OFFSET('Sanitation Data'!$E$13,0,10*ROW('Sanitation Data'!E171))),CY177="Yes"),OFFSET('Sanitation Data'!$E$13,0,10*ROW('Sanitation Data'!E171)),IF(AND(ISNUMBER(OFFSET('Sanitation Data'!$E$13,0,10*ROW('Sanitation Data'!E171))),CY177="No",ISNUMBER(OFFSET('Sanitation Data'!$E$13,0,10*ROW('Sanitation Data'!E171)))),CONCATENATE("[",ROUND(OFFSET('Sanitation Data'!$E$13,0,10*ROW('Sanitation Data'!E171)),0),"]"),IF(AND(ISNUMBER(OFFSET('Sanitation Data'!$E$13,0,10*ROW('Sanitation Data'!E171))),CY177="",ISNUMBER(OFFSET('Sanitation Data'!$E$13,0,10*ROW('Sanitation Data'!E171)))),OFFSET('Sanitation Data'!$E$13,0,10*ROW('Sanitation Data'!E171)),NA())))</f>
        <v>#N/A</v>
      </c>
      <c r="AK177" s="253" t="e">
        <f ca="true">+IF(AND(ISNUMBER(OFFSET('Sanitation Data'!$F$5,0,10*ROW('Sanitation Data'!F171))),CZ177="Yes"),100-OFFSET('Sanitation Data'!$F$5,0,10*ROW('Sanitation Data'!F171)),IF(AND(ISNUMBER(OFFSET('Sanitation Data'!$F$5,0,10*ROW('Sanitation Data'!F171))),CZ177="No",ISNUMBER(OFFSET('Sanitation Data'!$F$5,0,10*ROW('Sanitation Data'!F171)))),CONCATENATE("[",ROUND(100-OFFSET('Sanitation Data'!$F$5,0,10*ROW('Sanitation Data'!F171)),0),"]"),IF(AND(ISNUMBER(OFFSET('Sanitation Data'!$F$5,0,10*ROW('Sanitation Data'!F171))),CZ177="",ISNUMBER(OFFSET('Sanitation Data'!$F$5,0,10*ROW('Sanitation Data'!F171)))),100-OFFSET('Sanitation Data'!$F$5,0,10*ROW('Sanitation Data'!F171)),NA())))</f>
        <v>#N/A</v>
      </c>
      <c r="AL177" s="253" t="e">
        <f ca="true">+IF(AND(ISNUMBER(OFFSET('Sanitation Data'!$F$7,0,10*ROW('Sanitation Data'!F171))),DA177="Yes"),OFFSET('Sanitation Data'!$F$7,0,10*ROW('Sanitation Data'!F171)),IF(AND(ISNUMBER(OFFSET('Sanitation Data'!$F$7,0,10*ROW('Sanitation Data'!F171))),DA177="No",ISNUMBER(OFFSET('Sanitation Data'!$F$7,0,10*ROW('Sanitation Data'!F171)))),CONCATENATE("[",ROUND(OFFSET('Sanitation Data'!$F$7,0,10*ROW('Sanitation Data'!F171)),0),"]"),IF(AND(ISNUMBER(OFFSET('Sanitation Data'!$F$7,0,10*ROW('Sanitation Data'!F171))),DA177="",ISNUMBER(OFFSET('Sanitation Data'!$F$7,0,10*ROW('Sanitation Data'!F171)))),OFFSET('Sanitation Data'!$F$7,0,10*ROW('Sanitation Data'!F171)),NA())))</f>
        <v>#N/A</v>
      </c>
      <c r="AM177" s="253" t="e">
        <f ca="true">+IF(AND(ISNUMBER(OFFSET('Sanitation Data'!$F$11,0,10*ROW('Sanitation Data'!F171))),DB177="Yes"),OFFSET('Sanitation Data'!$F$11,0,10*ROW('Sanitation Data'!F171)),IF(AND(ISNUMBER(OFFSET('Sanitation Data'!$F$11,0,10*ROW('Sanitation Data'!F171))),DB177="No",ISNUMBER(OFFSET('Sanitation Data'!$F$11,0,10*ROW('Sanitation Data'!F171)))),CONCATENATE("[",ROUND(OFFSET('Sanitation Data'!$F$11,0,10*ROW('Sanitation Data'!F171)),0),"]"),IF(AND(ISNUMBER(OFFSET('Sanitation Data'!$F$11,0,10*ROW('Sanitation Data'!F171))),DB177="",ISNUMBER(OFFSET('Sanitation Data'!$F$11,0,10*ROW('Sanitation Data'!F171)))),OFFSET('Sanitation Data'!$F$11,0,10*ROW('Sanitation Data'!F171)),NA())))</f>
        <v>#N/A</v>
      </c>
      <c r="AN177" s="253" t="e">
        <f ca="true">+IF(AND(ISNUMBER(OFFSET('Sanitation Data'!$F$12,0,10*ROW('Sanitation Data'!F171))),DC177="Yes"),OFFSET('Sanitation Data'!$F$12,0,10*ROW('Sanitation Data'!F171)),IF(AND(ISNUMBER(OFFSET('Sanitation Data'!$F$12,0,10*ROW('Sanitation Data'!F171))),DC177="No",ISNUMBER(OFFSET('Sanitation Data'!$F$12,0,10*ROW('Sanitation Data'!F171)))),CONCATENATE("[",ROUND(OFFSET('Sanitation Data'!$F$12,0,10*ROW('Sanitation Data'!F171)),0),"]"),IF(AND(ISNUMBER(OFFSET('Sanitation Data'!$F$12,0,10*ROW('Sanitation Data'!F171))),DC177="",ISNUMBER(OFFSET('Sanitation Data'!$F$12,0,10*ROW('Sanitation Data'!F171)))),OFFSET('Sanitation Data'!$F$12,0,10*ROW('Sanitation Data'!F171)),NA())))</f>
        <v>#N/A</v>
      </c>
      <c r="AO177" s="253" t="e">
        <f ca="true">+IF(AND(ISNUMBER(OFFSET('Sanitation Data'!$F$13,0,10*ROW('Sanitation Data'!F171))),DD177="Yes"),OFFSET('Sanitation Data'!$F$13,0,10*ROW('Sanitation Data'!F171)),IF(AND(ISNUMBER(OFFSET('Sanitation Data'!$F$13,0,10*ROW('Sanitation Data'!F171))),DD177="No",ISNUMBER(OFFSET('Sanitation Data'!$F$13,0,10*ROW('Sanitation Data'!F171)))),CONCATENATE("[",ROUND(OFFSET('Sanitation Data'!$F$13,0,10*ROW('Sanitation Data'!F171)),0),"]"),IF(AND(ISNUMBER(OFFSET('Sanitation Data'!$F$13,0,10*ROW('Sanitation Data'!F171))),DD177="",ISNUMBER(OFFSET('Sanitation Data'!$F$13,0,10*ROW('Sanitation Data'!F171)))),OFFSET('Sanitation Data'!$F$13,0,10*ROW('Sanitation Data'!F171)),NA())))</f>
        <v>#N/A</v>
      </c>
      <c r="AP177" s="253" t="e">
        <f ca="true">+IF(AND(ISNUMBER(OFFSET('Sanitation Data'!$G$5,0,10*ROW('Sanitation Data'!G171))),DE177="Yes"),100-OFFSET('Sanitation Data'!$G$5,0,10*ROW('Sanitation Data'!G171)),IF(AND(ISNUMBER(OFFSET('Sanitation Data'!$G$5,0,10*ROW('Sanitation Data'!G171))),DE177="No",ISNUMBER(OFFSET('Sanitation Data'!$G$5,0,10*ROW('Sanitation Data'!G171)))),CONCATENATE("[",ROUND(100-OFFSET('Sanitation Data'!$G$5,0,10*ROW('Sanitation Data'!G171)),0),"]"),IF(AND(ISNUMBER(OFFSET('Sanitation Data'!$G$5,0,10*ROW('Sanitation Data'!G171))),DE177="",ISNUMBER(OFFSET('Sanitation Data'!$G$5,0,10*ROW('Sanitation Data'!G171)))),100-OFFSET('Sanitation Data'!$G$5,0,10*ROW('Sanitation Data'!G171)),NA())))</f>
        <v>#N/A</v>
      </c>
      <c r="AQ177" s="253" t="e">
        <f ca="true">+IF(AND(ISNUMBER(OFFSET('Sanitation Data'!$G$7,0,10*ROW('Sanitation Data'!G171))),DF177="Yes"),OFFSET('Sanitation Data'!$G$7,0,10*ROW('Sanitation Data'!G171)),IF(AND(ISNUMBER(OFFSET('Sanitation Data'!$G$7,0,10*ROW('Sanitation Data'!G171))),DF177="No",ISNUMBER(OFFSET('Sanitation Data'!$G$7,0,10*ROW('Sanitation Data'!G171)))),CONCATENATE("[",ROUND(OFFSET('Sanitation Data'!$G$7,0,10*ROW('Sanitation Data'!G171)),0),"]"),IF(AND(ISNUMBER(OFFSET('Sanitation Data'!$G$7,0,10*ROW('Sanitation Data'!G171))),DF177="",ISNUMBER(OFFSET('Sanitation Data'!$G$7,0,10*ROW('Sanitation Data'!G171)))),OFFSET('Sanitation Data'!$G$7,0,10*ROW('Sanitation Data'!G171)),NA())))</f>
        <v>#N/A</v>
      </c>
      <c r="AR177" s="253" t="e">
        <f ca="true">+IF(AND(ISNUMBER(OFFSET('Sanitation Data'!$G$11,0,10*ROW('Sanitation Data'!G171))),DG177="Yes"),OFFSET('Sanitation Data'!$G$11,0,10*ROW('Sanitation Data'!G171)),IF(AND(ISNUMBER(OFFSET('Sanitation Data'!$G$11,0,10*ROW('Sanitation Data'!G171))),DG177="No",ISNUMBER(OFFSET('Sanitation Data'!$G$11,0,10*ROW('Sanitation Data'!G171)))),CONCATENATE("[",ROUND(OFFSET('Sanitation Data'!$G$11,0,10*ROW('Sanitation Data'!G171)),0),"]"),IF(AND(ISNUMBER(OFFSET('Sanitation Data'!$G$11,0,10*ROW('Sanitation Data'!G171))),DG177="",ISNUMBER(OFFSET('Sanitation Data'!$G$11,0,10*ROW('Sanitation Data'!G171)))),OFFSET('Sanitation Data'!$G$11,0,10*ROW('Sanitation Data'!G171)),NA())))</f>
        <v>#N/A</v>
      </c>
      <c r="AS177" s="253" t="e">
        <f ca="true">+IF(AND(ISNUMBER(OFFSET('Sanitation Data'!$G$12,0,10*ROW('Sanitation Data'!G171))),DH177="Yes"),OFFSET('Sanitation Data'!$G$12,0,10*ROW('Sanitation Data'!G171)),IF(AND(ISNUMBER(OFFSET('Sanitation Data'!$G$12,0,10*ROW('Sanitation Data'!G171))),DH177="No",ISNUMBER(OFFSET('Sanitation Data'!$G$12,0,10*ROW('Sanitation Data'!G171)))),CONCATENATE("[",ROUND(OFFSET('Sanitation Data'!$G$12,0,10*ROW('Sanitation Data'!G171)),0),"]"),IF(AND(ISNUMBER(OFFSET('Sanitation Data'!$G$12,0,10*ROW('Sanitation Data'!G171))),DH177="",ISNUMBER(OFFSET('Sanitation Data'!$G$12,0,10*ROW('Sanitation Data'!G171)))),OFFSET('Sanitation Data'!$G$12,0,10*ROW('Sanitation Data'!G171)),NA())))</f>
        <v>#N/A</v>
      </c>
      <c r="AT177" s="253" t="e">
        <f ca="true">+IF(AND(ISNUMBER(OFFSET('Sanitation Data'!$G$13,0,10*ROW('Sanitation Data'!G171))),DI177="Yes"),OFFSET('Sanitation Data'!$G$13,0,10*ROW('Sanitation Data'!G171)),IF(AND(ISNUMBER(OFFSET('Sanitation Data'!$G$13,0,10*ROW('Sanitation Data'!G171))),DI177="No",ISNUMBER(OFFSET('Sanitation Data'!$G$13,0,10*ROW('Sanitation Data'!G171)))),CONCATENATE("[",ROUND(OFFSET('Sanitation Data'!$G$13,0,10*ROW('Sanitation Data'!G171)),0),"]"),IF(AND(ISNUMBER(OFFSET('Sanitation Data'!$G$13,0,10*ROW('Sanitation Data'!G171))),DI177="",ISNUMBER(OFFSET('Sanitation Data'!$G$13,0,10*ROW('Sanitation Data'!G171)))),OFFSET('Sanitation Data'!$G$13,0,10*ROW('Sanitation Data'!G171)),NA())))</f>
        <v>#N/A</v>
      </c>
      <c r="AU177" s="253" t="e">
        <f ca="true">+IF(AND(ISNUMBER(OFFSET('Sanitation Data'!$H$5,0,10*ROW('Sanitation Data'!H171))),DJ177="Yes"),100-OFFSET('Sanitation Data'!$H$5,0,10*ROW('Sanitation Data'!H171)),IF(AND(ISNUMBER(OFFSET('Sanitation Data'!$H$5,0,10*ROW('Sanitation Data'!H171))),DJ177="No",ISNUMBER(OFFSET('Sanitation Data'!$H$5,0,10*ROW('Sanitation Data'!H171)))),CONCATENATE("[",ROUND(100-OFFSET('Sanitation Data'!$H$5,0,10*ROW('Sanitation Data'!H171)),0),"]"),IF(AND(ISNUMBER(OFFSET('Sanitation Data'!$H$5,0,10*ROW('Sanitation Data'!H171))),DJ177="",ISNUMBER(OFFSET('Sanitation Data'!$H$5,0,10*ROW('Sanitation Data'!H171)))),100-OFFSET('Sanitation Data'!$H$5,0,10*ROW('Sanitation Data'!H171)),NA())))</f>
        <v>#N/A</v>
      </c>
      <c r="AV177" s="253" t="e">
        <f ca="true">+IF(AND(ISNUMBER(OFFSET('Sanitation Data'!$H$7,0,10*ROW('Sanitation Data'!H171))),DK177="Yes"),OFFSET('Sanitation Data'!$H$7,0,10*ROW('Sanitation Data'!H171)),IF(AND(ISNUMBER(OFFSET('Sanitation Data'!$H$7,0,10*ROW('Sanitation Data'!H171))),DK177="No",ISNUMBER(OFFSET('Sanitation Data'!$H$7,0,10*ROW('Sanitation Data'!H171)))),CONCATENATE("[",ROUND(OFFSET('Sanitation Data'!$H$7,0,10*ROW('Sanitation Data'!H171)),0),"]"),IF(AND(ISNUMBER(OFFSET('Sanitation Data'!$H$7,0,10*ROW('Sanitation Data'!H171))),DK177="",ISNUMBER(OFFSET('Sanitation Data'!$H$7,0,10*ROW('Sanitation Data'!H171)))),OFFSET('Sanitation Data'!$H$7,0,10*ROW('Sanitation Data'!H171)),NA())))</f>
        <v>#N/A</v>
      </c>
      <c r="AW177" s="253" t="e">
        <f ca="true">+IF(AND(ISNUMBER(OFFSET('Sanitation Data'!$H$11,0,10*ROW('Sanitation Data'!H171))),DL177="Yes"),OFFSET('Sanitation Data'!$H$11,0,10*ROW('Sanitation Data'!H171)),IF(AND(ISNUMBER(OFFSET('Sanitation Data'!$H$11,0,10*ROW('Sanitation Data'!H171))),DL177="No",ISNUMBER(OFFSET('Sanitation Data'!$H$11,0,10*ROW('Sanitation Data'!H171)))),CONCATENATE("[",ROUND(OFFSET('Sanitation Data'!$H$11,0,10*ROW('Sanitation Data'!H171)),0),"]"),IF(AND(ISNUMBER(OFFSET('Sanitation Data'!$H$11,0,10*ROW('Sanitation Data'!H171))),DL177="",ISNUMBER(OFFSET('Sanitation Data'!$H$11,0,10*ROW('Sanitation Data'!H171)))),OFFSET('Sanitation Data'!$H$11,0,10*ROW('Sanitation Data'!H171)),NA())))</f>
        <v>#N/A</v>
      </c>
      <c r="AX177" s="253" t="e">
        <f ca="true">+IF(AND(ISNUMBER(OFFSET('Sanitation Data'!$H$12,0,10*ROW('Sanitation Data'!H171))),DM177="Yes"),OFFSET('Sanitation Data'!$H$12,0,10*ROW('Sanitation Data'!H171)),IF(AND(ISNUMBER(OFFSET('Sanitation Data'!$H$12,0,10*ROW('Sanitation Data'!H171))),DM177="No",ISNUMBER(OFFSET('Sanitation Data'!$H$12,0,10*ROW('Sanitation Data'!H171)))),CONCATENATE("[",ROUND(OFFSET('Sanitation Data'!$H$12,0,10*ROW('Sanitation Data'!H171)),0),"]"),IF(AND(ISNUMBER(OFFSET('Sanitation Data'!$H$12,0,10*ROW('Sanitation Data'!H171))),DM177="",ISNUMBER(OFFSET('Sanitation Data'!$H$12,0,10*ROW('Sanitation Data'!H171)))),OFFSET('Sanitation Data'!$H$12,0,10*ROW('Sanitation Data'!H171)),NA())))</f>
        <v>#N/A</v>
      </c>
      <c r="AY177" s="253" t="e">
        <f ca="true">+IF(AND(ISNUMBER(OFFSET('Sanitation Data'!$H$13,0,10*ROW('Sanitation Data'!H171))),DN177="Yes"),OFFSET('Sanitation Data'!$H$13,0,10*ROW('Sanitation Data'!H171)),IF(AND(ISNUMBER(OFFSET('Sanitation Data'!$H$13,0,10*ROW('Sanitation Data'!H171))),DN177="No",ISNUMBER(OFFSET('Sanitation Data'!$H$13,0,10*ROW('Sanitation Data'!H171)))),CONCATENATE("[",ROUND(OFFSET('Sanitation Data'!$H$13,0,10*ROW('Sanitation Data'!H171)),0),"]"),IF(AND(ISNUMBER(OFFSET('Sanitation Data'!$H$13,0,10*ROW('Sanitation Data'!H171))),DN177="",ISNUMBER(OFFSET('Sanitation Data'!$H$13,0,10*ROW('Sanitation Data'!H171)))),OFFSET('Sanitation Data'!$H$13,0,10*ROW('Sanitation Data'!H171)),NA())))</f>
        <v>#N/A</v>
      </c>
      <c r="AZ177" s="254" t="e">
        <f ca="true">+IF(AND(ISNUMBER(OFFSET('Hygiene Data'!$C$6,0,10*ROW('Hygiene Data'!C171))),DO177="Yes"),OFFSET('Hygiene Data'!$C$6,0,10*ROW('Hygiene Data'!C171)),IF(AND(ISNUMBER(OFFSET('Hygiene Data'!$C$6,0,10*ROW('Hygiene Data'!C171))),DO177="No",ISNUMBER(OFFSET('Hygiene Data'!$C$6,0,10*ROW('Hygiene Data'!C171)))),CONCATENATE("[",ROUND(OFFSET('Hygiene Data'!$C$6,0,10*ROW('Hygiene Data'!C171)),0),"]"),IF(AND(ISNUMBER(OFFSET('Hygiene Data'!$C$6,0,10*ROW('Hygiene Data'!C171))),DO177="",ISNUMBER(OFFSET('Hygiene Data'!$C$6,0,10*ROW('Hygiene Data'!C171)))),OFFSET('Hygiene Data'!$C$6,0,10*ROW('Hygiene Data'!C171)),NA())))</f>
        <v>#N/A</v>
      </c>
      <c r="BA177" s="254" t="e">
        <f ca="true">+IF(AND(ISNUMBER(OFFSET('Hygiene Data'!$C$8,0,10*ROW('Hygiene Data'!C171))),DP177="Yes"),OFFSET('Hygiene Data'!$C$8,0,10*ROW('Hygiene Data'!C171)),IF(AND(ISNUMBER(OFFSET('Hygiene Data'!$C$8,0,10*ROW('Hygiene Data'!C171))),DP177="No",ISNUMBER(OFFSET('Hygiene Data'!$C$8,0,10*ROW('Hygiene Data'!C171)))),CONCATENATE("[",ROUND(OFFSET('Hygiene Data'!$C$8,0,10*ROW('Hygiene Data'!C171)),0),"]"),IF(AND(ISNUMBER(OFFSET('Hygiene Data'!$C$8,0,10*ROW('Hygiene Data'!C171))),DP177="",ISNUMBER(OFFSET('Hygiene Data'!$C$8,0,10*ROW('Hygiene Data'!C171)))),OFFSET('Hygiene Data'!$C$8,0,10*ROW('Hygiene Data'!C171)),NA())))</f>
        <v>#N/A</v>
      </c>
      <c r="BB177" s="254" t="e">
        <f ca="true">+IF(AND(ISNUMBER(OFFSET('Hygiene Data'!$C$10,0,10*ROW('Hygiene Data'!C171))),DQ177="Yes"),OFFSET('Hygiene Data'!$C$10,0,10*ROW('Hygiene Data'!C171)),IF(AND(ISNUMBER(OFFSET('Hygiene Data'!$C$10,0,10*ROW('Hygiene Data'!C171))),DQ177="No",ISNUMBER(OFFSET('Hygiene Data'!$C$10,0,10*ROW('Hygiene Data'!C171)))),CONCATENATE("[",ROUND(OFFSET('Hygiene Data'!$C$10,0,10*ROW('Hygiene Data'!C171)),0),"]"),IF(AND(ISNUMBER(OFFSET('Hygiene Data'!$C$10,0,10*ROW('Hygiene Data'!C171))),DQ177="",ISNUMBER(OFFSET('Hygiene Data'!$C$10,0,10*ROW('Hygiene Data'!C171)))),OFFSET('Hygiene Data'!$C$10,0,10*ROW('Hygiene Data'!C171)),NA())))</f>
        <v>#N/A</v>
      </c>
      <c r="BC177" s="254" t="e">
        <f ca="true">+IF(AND(ISNUMBER(OFFSET('Hygiene Data'!$D$6,0,10*ROW('Hygiene Data'!D171))),DR177="Yes"),OFFSET('Hygiene Data'!$D$6,0,10*ROW('Hygiene Data'!D171)),IF(AND(ISNUMBER(OFFSET('Hygiene Data'!$D$6,0,10*ROW('Hygiene Data'!D171))),DR177="No",ISNUMBER(OFFSET('Hygiene Data'!$D$6,0,10*ROW('Hygiene Data'!D171)))),CONCATENATE("[",ROUND(OFFSET('Hygiene Data'!$D$6,0,10*ROW('Hygiene Data'!D171)),0),"]"),IF(AND(ISNUMBER(OFFSET('Hygiene Data'!$D$6,0,10*ROW('Hygiene Data'!D171))),DR177="",ISNUMBER(OFFSET('Hygiene Data'!$D$6,0,10*ROW('Hygiene Data'!D171)))),OFFSET('Hygiene Data'!$D$6,0,10*ROW('Hygiene Data'!D171)),NA())))</f>
        <v>#N/A</v>
      </c>
      <c r="BD177" s="254" t="e">
        <f ca="true">+IF(AND(ISNUMBER(OFFSET('Hygiene Data'!$D$8,0,10*ROW('Hygiene Data'!D171))),DS177="Yes"),OFFSET('Hygiene Data'!$D$8,0,10*ROW('Hygiene Data'!D171)),IF(AND(ISNUMBER(OFFSET('Hygiene Data'!$D$8,0,10*ROW('Hygiene Data'!D171))),DS177="No",ISNUMBER(OFFSET('Hygiene Data'!$D$8,0,10*ROW('Hygiene Data'!D171)))),CONCATENATE("[",ROUND(OFFSET('Hygiene Data'!$D$8,0,10*ROW('Hygiene Data'!D171)),0),"]"),IF(AND(ISNUMBER(OFFSET('Hygiene Data'!$D$8,0,10*ROW('Hygiene Data'!D171))),DS177="",ISNUMBER(OFFSET('Hygiene Data'!$D$8,0,10*ROW('Hygiene Data'!D171)))),OFFSET('Hygiene Data'!$D$8,0,10*ROW('Hygiene Data'!D171)),NA())))</f>
        <v>#N/A</v>
      </c>
      <c r="BE177" s="254" t="e">
        <f ca="true">+IF(AND(ISNUMBER(OFFSET('Hygiene Data'!$D$10,0,10*ROW('Hygiene Data'!D171))),DT177="Yes"),OFFSET('Hygiene Data'!$D$10,0,10*ROW('Hygiene Data'!D171)),IF(AND(ISNUMBER(OFFSET('Hygiene Data'!$D$10,0,10*ROW('Hygiene Data'!D171))),DT177="No",ISNUMBER(OFFSET('Hygiene Data'!$D$10,0,10*ROW('Hygiene Data'!D171)))),CONCATENATE("[",ROUND(OFFSET('Hygiene Data'!$D$10,0,10*ROW('Hygiene Data'!D171)),0),"]"),IF(AND(ISNUMBER(OFFSET('Hygiene Data'!$D$10,0,10*ROW('Hygiene Data'!D171))),DT177="",ISNUMBER(OFFSET('Hygiene Data'!$D$10,0,10*ROW('Hygiene Data'!D171)))),OFFSET('Hygiene Data'!$D$10,0,10*ROW('Hygiene Data'!D171)),NA())))</f>
        <v>#N/A</v>
      </c>
      <c r="BF177" s="254" t="e">
        <f ca="true">+IF(AND(ISNUMBER(OFFSET('Hygiene Data'!$E$6,0,10*ROW('Hygiene Data'!E171))),DU177="Yes"),OFFSET('Hygiene Data'!$E$6,0,10*ROW('Hygiene Data'!E171)),IF(AND(ISNUMBER(OFFSET('Hygiene Data'!$E$6,0,10*ROW('Hygiene Data'!E171))),DU177="No",ISNUMBER(OFFSET('Hygiene Data'!$E$6,0,10*ROW('Hygiene Data'!E171)))),CONCATENATE("[",ROUND(OFFSET('Hygiene Data'!$E$6,0,10*ROW('Hygiene Data'!E171)),0),"]"),IF(AND(ISNUMBER(OFFSET('Hygiene Data'!$E$6,0,10*ROW('Hygiene Data'!E171))),DU177="",ISNUMBER(OFFSET('Hygiene Data'!$E$6,0,10*ROW('Hygiene Data'!E171)))),OFFSET('Hygiene Data'!$E$6,0,10*ROW('Hygiene Data'!E171)),NA())))</f>
        <v>#N/A</v>
      </c>
      <c r="BG177" s="254" t="e">
        <f ca="true">+IF(AND(ISNUMBER(OFFSET('Hygiene Data'!$E$8,0,10*ROW('Hygiene Data'!E171))),DV177="Yes"),OFFSET('Hygiene Data'!$E$8,0,10*ROW('Hygiene Data'!E171)),IF(AND(ISNUMBER(OFFSET('Hygiene Data'!$E$8,0,10*ROW('Hygiene Data'!E171))),DV177="No",ISNUMBER(OFFSET('Hygiene Data'!$E$8,0,10*ROW('Hygiene Data'!E171)))),CONCATENATE("[",ROUND(OFFSET('Hygiene Data'!$E$8,0,10*ROW('Hygiene Data'!E171)),0),"]"),IF(AND(ISNUMBER(OFFSET('Hygiene Data'!$E$8,0,10*ROW('Hygiene Data'!E171))),DV177="",ISNUMBER(OFFSET('Hygiene Data'!$E$8,0,10*ROW('Hygiene Data'!E171)))),OFFSET('Hygiene Data'!$E$8,0,10*ROW('Hygiene Data'!E171)),NA())))</f>
        <v>#N/A</v>
      </c>
      <c r="BH177" s="254" t="e">
        <f ca="true">+IF(AND(ISNUMBER(OFFSET('Hygiene Data'!$E$10,0,10*ROW('Hygiene Data'!E171))),DW177="Yes"),OFFSET('Hygiene Data'!$E$10,0,10*ROW('Hygiene Data'!E171)),IF(AND(ISNUMBER(OFFSET('Hygiene Data'!$E$10,0,10*ROW('Hygiene Data'!E171))),DW177="No",ISNUMBER(OFFSET('Hygiene Data'!$E$10,0,10*ROW('Hygiene Data'!E171)))),CONCATENATE("[",ROUND(OFFSET('Hygiene Data'!$E$10,0,10*ROW('Hygiene Data'!E171)),0),"]"),IF(AND(ISNUMBER(OFFSET('Hygiene Data'!$E$10,0,10*ROW('Hygiene Data'!E171))),DW177="",ISNUMBER(OFFSET('Hygiene Data'!$E$10,0,10*ROW('Hygiene Data'!E171)))),OFFSET('Hygiene Data'!$E$10,0,10*ROW('Hygiene Data'!E171)),NA())))</f>
        <v>#N/A</v>
      </c>
      <c r="BI177" s="254" t="e">
        <f ca="true">+IF(AND(ISNUMBER(OFFSET('Hygiene Data'!$F$6,0,10*ROW('Hygiene Data'!F171))),DX177="Yes"),OFFSET('Hygiene Data'!$F$6,0,10*ROW('Hygiene Data'!F171)),IF(AND(ISNUMBER(OFFSET('Hygiene Data'!$F$6,0,10*ROW('Hygiene Data'!F171))),DX177="No",ISNUMBER(OFFSET('Hygiene Data'!$F$6,0,10*ROW('Hygiene Data'!F171)))),CONCATENATE("[",ROUND(OFFSET('Hygiene Data'!$F$6,0,10*ROW('Hygiene Data'!F171)),0),"]"),IF(AND(ISNUMBER(OFFSET('Hygiene Data'!$F$6,0,10*ROW('Hygiene Data'!F171))),DX177="",ISNUMBER(OFFSET('Hygiene Data'!$F$6,0,10*ROW('Hygiene Data'!F171)))),OFFSET('Hygiene Data'!$F$6,0,10*ROW('Hygiene Data'!F171)),NA())))</f>
        <v>#N/A</v>
      </c>
      <c r="BJ177" s="254" t="e">
        <f ca="true">+IF(AND(ISNUMBER(OFFSET('Hygiene Data'!$F$8,0,10*ROW('Hygiene Data'!F171))),DY177="Yes"),OFFSET('Hygiene Data'!$F$8,0,10*ROW('Hygiene Data'!F171)),IF(AND(ISNUMBER(OFFSET('Hygiene Data'!$F$8,0,10*ROW('Hygiene Data'!F171))),DY177="No",ISNUMBER(OFFSET('Hygiene Data'!$F$8,0,10*ROW('Hygiene Data'!F171)))),CONCATENATE("[",ROUND(OFFSET('Hygiene Data'!$F$8,0,10*ROW('Hygiene Data'!F171)),0),"]"),IF(AND(ISNUMBER(OFFSET('Hygiene Data'!$F$8,0,10*ROW('Hygiene Data'!F171))),DY177="",ISNUMBER(OFFSET('Hygiene Data'!$F$8,0,10*ROW('Hygiene Data'!F171)))),OFFSET('Hygiene Data'!$F$8,0,10*ROW('Hygiene Data'!F171)),NA())))</f>
        <v>#N/A</v>
      </c>
      <c r="BK177" s="254" t="e">
        <f ca="true">+IF(AND(ISNUMBER(OFFSET('Hygiene Data'!$F$10,0,10*ROW('Hygiene Data'!F171))),DZ177="Yes"),OFFSET('Hygiene Data'!$F$10,0,10*ROW('Hygiene Data'!F171)),IF(AND(ISNUMBER(OFFSET('Hygiene Data'!$F$10,0,10*ROW('Hygiene Data'!F171))),DZ177="No",ISNUMBER(OFFSET('Hygiene Data'!$F$10,0,10*ROW('Hygiene Data'!F171)))),CONCATENATE("[",ROUND(OFFSET('Hygiene Data'!$F$10,0,10*ROW('Hygiene Data'!F171)),0),"]"),IF(AND(ISNUMBER(OFFSET('Hygiene Data'!$F$10,0,10*ROW('Hygiene Data'!F171))),DZ177="",ISNUMBER(OFFSET('Hygiene Data'!$F$10,0,10*ROW('Hygiene Data'!F171)))),OFFSET('Hygiene Data'!$F$10,0,10*ROW('Hygiene Data'!F171)),NA())))</f>
        <v>#N/A</v>
      </c>
      <c r="BL177" s="254" t="e">
        <f ca="true">+IF(AND(ISNUMBER(OFFSET('Hygiene Data'!$G$6,0,10*ROW('Hygiene Data'!G171))),EA177="Yes"),OFFSET('Hygiene Data'!$G$6,0,10*ROW('Hygiene Data'!G171)),IF(AND(ISNUMBER(OFFSET('Hygiene Data'!$G$6,0,10*ROW('Hygiene Data'!G171))),EA177="No",ISNUMBER(OFFSET('Hygiene Data'!$G$6,0,10*ROW('Hygiene Data'!G171)))),CONCATENATE("[",ROUND(OFFSET('Hygiene Data'!$G$6,0,10*ROW('Hygiene Data'!G171)),0),"]"),IF(AND(ISNUMBER(OFFSET('Hygiene Data'!$G$6,0,10*ROW('Hygiene Data'!G171))),EA177="",ISNUMBER(OFFSET('Hygiene Data'!$G$6,0,10*ROW('Hygiene Data'!G171)))),OFFSET('Hygiene Data'!$G$6,0,10*ROW('Hygiene Data'!G171)),NA())))</f>
        <v>#N/A</v>
      </c>
      <c r="BM177" s="254" t="e">
        <f ca="true">+IF(AND(ISNUMBER(OFFSET('Hygiene Data'!$G$8,0,10*ROW('Hygiene Data'!G171))),EB177="Yes"),OFFSET('Hygiene Data'!$G$8,0,10*ROW('Hygiene Data'!G171)),IF(AND(ISNUMBER(OFFSET('Hygiene Data'!$G$8,0,10*ROW('Hygiene Data'!G171))),EB177="No",ISNUMBER(OFFSET('Hygiene Data'!$G$8,0,10*ROW('Hygiene Data'!G171)))),CONCATENATE("[",ROUND(OFFSET('Hygiene Data'!$G$8,0,10*ROW('Hygiene Data'!G171)),0),"]"),IF(AND(ISNUMBER(OFFSET('Hygiene Data'!$G$8,0,10*ROW('Hygiene Data'!G171))),EB177="",ISNUMBER(OFFSET('Hygiene Data'!$G$8,0,10*ROW('Hygiene Data'!G171)))),OFFSET('Hygiene Data'!$G$8,0,10*ROW('Hygiene Data'!G171)),NA())))</f>
        <v>#N/A</v>
      </c>
      <c r="BN177" s="254" t="e">
        <f ca="true">+IF(AND(ISNUMBER(OFFSET('Hygiene Data'!$G$10,0,10*ROW('Hygiene Data'!G171))),EC177="Yes"),OFFSET('Hygiene Data'!$G$10,0,10*ROW('Hygiene Data'!G171)),IF(AND(ISNUMBER(OFFSET('Hygiene Data'!$G$10,0,10*ROW('Hygiene Data'!G171))),EC177="No",ISNUMBER(OFFSET('Hygiene Data'!$G$10,0,10*ROW('Hygiene Data'!G171)))),CONCATENATE("[",ROUND(OFFSET('Hygiene Data'!$G$10,0,10*ROW('Hygiene Data'!G171)),0),"]"),IF(AND(ISNUMBER(OFFSET('Hygiene Data'!$G$10,0,10*ROW('Hygiene Data'!G171))),EC177="",ISNUMBER(OFFSET('Hygiene Data'!$G$10,0,10*ROW('Hygiene Data'!G171)))),OFFSET('Hygiene Data'!$G$10,0,10*ROW('Hygiene Data'!G171)),NA())))</f>
        <v>#N/A</v>
      </c>
      <c r="BO177" s="254" t="e">
        <f ca="true">+IF(AND(ISNUMBER(OFFSET('Hygiene Data'!$H$6,0,10*ROW('Hygiene Data'!H171))),ED177="Yes"),OFFSET('Hygiene Data'!$H$6,0,10*ROW('Hygiene Data'!H171)),IF(AND(ISNUMBER(OFFSET('Hygiene Data'!$H$6,0,10*ROW('Hygiene Data'!H171))),ED177="No",ISNUMBER(OFFSET('Hygiene Data'!$H$6,0,10*ROW('Hygiene Data'!H171)))),CONCATENATE("[",ROUND(OFFSET('Hygiene Data'!$H$6,0,10*ROW('Hygiene Data'!H171)),0),"]"),IF(AND(ISNUMBER(OFFSET('Hygiene Data'!$H$6,0,10*ROW('Hygiene Data'!H171))),ED177="",ISNUMBER(OFFSET('Hygiene Data'!$H$6,0,10*ROW('Hygiene Data'!H171)))),OFFSET('Hygiene Data'!$H$6,0,10*ROW('Hygiene Data'!H171)),NA())))</f>
        <v>#N/A</v>
      </c>
      <c r="BP177" s="254" t="e">
        <f ca="true">+IF(AND(ISNUMBER(OFFSET('Hygiene Data'!$H$8,0,10*ROW('Hygiene Data'!H171))),EE177="Yes"),OFFSET('Hygiene Data'!$H$8,0,10*ROW('Hygiene Data'!H171)),IF(AND(ISNUMBER(OFFSET('Hygiene Data'!$H$8,0,10*ROW('Hygiene Data'!H171))),EE177="No",ISNUMBER(OFFSET('Hygiene Data'!$H$8,0,10*ROW('Hygiene Data'!H171)))),CONCATENATE("[",ROUND(OFFSET('Hygiene Data'!$H$8,0,10*ROW('Hygiene Data'!H171)),0),"]"),IF(AND(ISNUMBER(OFFSET('Hygiene Data'!$H$8,0,10*ROW('Hygiene Data'!H171))),EE177="",ISNUMBER(OFFSET('Hygiene Data'!$H$8,0,10*ROW('Hygiene Data'!H171)))),OFFSET('Hygiene Data'!$H$8,0,10*ROW('Hygiene Data'!H171)),NA())))</f>
        <v>#N/A</v>
      </c>
      <c r="BQ177" s="254" t="e">
        <f ca="true">+IF(AND(ISNUMBER(OFFSET('Hygiene Data'!$H$10,0,10*ROW('Hygiene Data'!H171))),EF177="Yes"),OFFSET('Hygiene Data'!$H$10,0,10*ROW('Hygiene Data'!H171)),IF(AND(ISNUMBER(OFFSET('Hygiene Data'!$H$10,0,10*ROW('Hygiene Data'!H171))),EF177="No",ISNUMBER(OFFSET('Hygiene Data'!$H$10,0,10*ROW('Hygiene Data'!H171)))),CONCATENATE("[",ROUND(OFFSET('Hygiene Data'!$H$10,0,10*ROW('Hygiene Data'!H171)),0),"]"),IF(AND(ISNUMBER(OFFSET('Hygiene Data'!$H$10,0,10*ROW('Hygiene Data'!H171))),EF177="",ISNUMBER(OFFSET('Hygiene Data'!$H$10,0,10*ROW('Hygiene Data'!H171)))),OFFSET('Hygiene Data'!$H$10,0,10*ROW('Hygiene Data'!H171)),NA())))</f>
        <v>#N/A</v>
      </c>
      <c r="BS177" s="36" t="str">
        <f ca="true">+IF(OFFSET('Water Data'!$C$28,0,10*ROW('Water Data'!C171))="","",OFFSET('Water Data'!$C$28,0,10*ROW('Water Data'!C171)))</f>
        <v/>
      </c>
      <c r="BT177" s="36" t="str">
        <f ca="true">+IF(OFFSET('Water Data'!$C$29,0,10*ROW('Water Data'!C171))="","",OFFSET('Water Data'!$C$29,0,10*ROW('Water Data'!C171)))</f>
        <v/>
      </c>
      <c r="BU177" s="36" t="str">
        <f ca="true">+IF(OFFSET('Water Data'!$C$30,0,10*ROW('Water Data'!C171))="","",OFFSET('Water Data'!$C$30,0,10*ROW('Water Data'!C171)))</f>
        <v/>
      </c>
      <c r="BV177" s="36" t="str">
        <f ca="true">+IF(OFFSET('Water Data'!$D$28,0,10*ROW('Water Data'!D171))="","",OFFSET('Water Data'!$D$28,0,10*ROW('Water Data'!D171)))</f>
        <v/>
      </c>
      <c r="BW177" s="36" t="str">
        <f ca="true">+IF(OFFSET('Water Data'!$D$29,0,10*ROW('Water Data'!D171))="","",OFFSET('Water Data'!$D$29,0,10*ROW('Water Data'!D171)))</f>
        <v/>
      </c>
      <c r="BX177" s="36" t="str">
        <f ca="true">+IF(OFFSET('Water Data'!$D$30,0,10*ROW('Water Data'!D171))="","",OFFSET('Water Data'!$D$30,0,10*ROW('Water Data'!D171)))</f>
        <v/>
      </c>
      <c r="BY177" s="36" t="str">
        <f ca="true">+IF(OFFSET('Water Data'!$E$28,0,10*ROW('Water Data'!E171))="","",OFFSET('Water Data'!$E$28,0,10*ROW('Water Data'!E171)))</f>
        <v/>
      </c>
      <c r="BZ177" s="36" t="str">
        <f ca="true">+IF(OFFSET('Water Data'!$E$29,0,10*ROW('Water Data'!E171))="","",OFFSET('Water Data'!$E$29,0,10*ROW('Water Data'!E171)))</f>
        <v/>
      </c>
      <c r="CA177" s="36" t="str">
        <f ca="true">+IF(OFFSET('Water Data'!$E$30,0,10*ROW('Water Data'!E171))="","",OFFSET('Water Data'!$E$30,0,10*ROW('Water Data'!E171)))</f>
        <v/>
      </c>
      <c r="CB177" s="36" t="str">
        <f ca="true">+IF(OFFSET('Water Data'!$F$28,0,10*ROW('Water Data'!F171))="","",OFFSET('Water Data'!$F$28,0,10*ROW('Water Data'!F171)))</f>
        <v/>
      </c>
      <c r="CC177" s="36" t="str">
        <f ca="true">+IF(OFFSET('Water Data'!$F$29,0,10*ROW('Water Data'!F171))="","",OFFSET('Water Data'!$F$29,0,10*ROW('Water Data'!F171)))</f>
        <v/>
      </c>
      <c r="CD177" s="36" t="str">
        <f ca="true">+IF(OFFSET('Water Data'!$F$30,0,10*ROW('Water Data'!F171))="","",OFFSET('Water Data'!$F$30,0,10*ROW('Water Data'!F171)))</f>
        <v/>
      </c>
      <c r="CE177" s="36" t="str">
        <f ca="true">+IF(OFFSET('Water Data'!$G$28,0,10*ROW('Water Data'!G171))="","",OFFSET('Water Data'!$G$28,0,10*ROW('Water Data'!G171)))</f>
        <v/>
      </c>
      <c r="CF177" s="36" t="str">
        <f ca="true">+IF(OFFSET('Water Data'!$G$29,0,10*ROW('Water Data'!G171))="","",OFFSET('Water Data'!$G$29,0,10*ROW('Water Data'!G171)))</f>
        <v/>
      </c>
      <c r="CG177" s="36" t="str">
        <f ca="true">+IF(OFFSET('Water Data'!$G$30,0,10*ROW('Water Data'!G171))="","",OFFSET('Water Data'!$G$30,0,10*ROW('Water Data'!G171)))</f>
        <v/>
      </c>
      <c r="CH177" s="36" t="str">
        <f ca="true">+IF(OFFSET('Water Data'!$H$28,0,10*ROW('Water Data'!H171))="","",OFFSET('Water Data'!$H$28,0,10*ROW('Water Data'!H171)))</f>
        <v/>
      </c>
      <c r="CI177" s="36" t="str">
        <f ca="true">+IF(OFFSET('Water Data'!$H$29,0,10*ROW('Water Data'!H171))="","",OFFSET('Water Data'!$H$29,0,10*ROW('Water Data'!H171)))</f>
        <v/>
      </c>
      <c r="CJ177" s="36" t="str">
        <f ca="true">+IF(OFFSET('Water Data'!$H$30,0,10*ROW('Water Data'!H171))="","",OFFSET('Water Data'!$H$30,0,10*ROW('Water Data'!H171)))</f>
        <v/>
      </c>
      <c r="CK177" s="36" t="str">
        <f ca="true">+IF(OFFSET('Sanitation Data'!$C$29,0,10*ROW('Sanitation Data'!C171))="","",OFFSET('Sanitation Data'!$C$29,0,10*ROW('Sanitation Data'!C171)))</f>
        <v/>
      </c>
      <c r="CL177" s="36" t="str">
        <f ca="true">+IF(OFFSET('Sanitation Data'!$C$30,0,10*ROW('Sanitation Data'!C171))="","",OFFSET('Sanitation Data'!$C$30,0,10*ROW('Sanitation Data'!C171)))</f>
        <v/>
      </c>
      <c r="CM177" s="36" t="str">
        <f ca="true">+IF(OFFSET('Sanitation Data'!$C$31,0,10*ROW('Sanitation Data'!C171))="","",OFFSET('Sanitation Data'!$C$31,0,10*ROW('Sanitation Data'!C171)))</f>
        <v/>
      </c>
      <c r="CN177" s="36" t="str">
        <f ca="true">+IF(OFFSET('Sanitation Data'!$C$32,0,10*ROW('Sanitation Data'!C171))="","",OFFSET('Sanitation Data'!$C$32,0,10*ROW('Sanitation Data'!C171)))</f>
        <v/>
      </c>
      <c r="CO177" s="36" t="str">
        <f ca="true">+IF(OFFSET('Sanitation Data'!$C$33,0,10*ROW('Sanitation Data'!C171))="","",OFFSET('Sanitation Data'!$C$33,0,10*ROW('Sanitation Data'!C171)))</f>
        <v/>
      </c>
      <c r="CP177" s="36" t="str">
        <f ca="true">+IF(OFFSET('Sanitation Data'!$D$29,0,10*ROW('Sanitation Data'!D171))="","",OFFSET('Sanitation Data'!$D$29,0,10*ROW('Sanitation Data'!D171)))</f>
        <v/>
      </c>
      <c r="CQ177" s="36" t="str">
        <f ca="true">+IF(OFFSET('Sanitation Data'!$D$30,0,10*ROW('Sanitation Data'!D171))="","",OFFSET('Sanitation Data'!$D$30,0,10*ROW('Sanitation Data'!D171)))</f>
        <v/>
      </c>
      <c r="CR177" s="36" t="str">
        <f ca="true">+IF(OFFSET('Sanitation Data'!$D$31,0,10*ROW('Sanitation Data'!D171))="","",OFFSET('Sanitation Data'!$D$31,0,10*ROW('Sanitation Data'!D171)))</f>
        <v/>
      </c>
      <c r="CS177" s="36" t="str">
        <f ca="true">+IF(OFFSET('Sanitation Data'!$D$32,0,10*ROW('Sanitation Data'!D171))="","",OFFSET('Sanitation Data'!$D$32,0,10*ROW('Sanitation Data'!D171)))</f>
        <v/>
      </c>
      <c r="CT177" s="36" t="str">
        <f ca="true">+IF(OFFSET('Sanitation Data'!$D$33,0,10*ROW('Sanitation Data'!D171))="","",OFFSET('Sanitation Data'!$D$33,0,10*ROW('Sanitation Data'!D171)))</f>
        <v/>
      </c>
      <c r="CU177" s="36" t="str">
        <f ca="true">+IF(OFFSET('Sanitation Data'!$E$29,0,10*ROW('Sanitation Data'!E171))="","",OFFSET('Sanitation Data'!$E$29,0,10*ROW('Sanitation Data'!E171)))</f>
        <v/>
      </c>
      <c r="CV177" s="36" t="str">
        <f ca="true">+IF(OFFSET('Sanitation Data'!$E$30,0,10*ROW('Sanitation Data'!E171))="","",OFFSET('Sanitation Data'!$E$30,0,10*ROW('Sanitation Data'!E171)))</f>
        <v/>
      </c>
      <c r="CW177" s="36" t="str">
        <f ca="true">+IF(OFFSET('Sanitation Data'!$E$31,0,10*ROW('Sanitation Data'!E171))="","",OFFSET('Sanitation Data'!$E$31,0,10*ROW('Sanitation Data'!E171)))</f>
        <v/>
      </c>
      <c r="CX177" s="36" t="str">
        <f ca="true">+IF(OFFSET('Sanitation Data'!$E$32,0,10*ROW('Sanitation Data'!E171))="","",OFFSET('Sanitation Data'!$E$32,0,10*ROW('Sanitation Data'!E171)))</f>
        <v/>
      </c>
      <c r="CY177" s="36" t="str">
        <f ca="true">+IF(OFFSET('Sanitation Data'!$E$33,0,10*ROW('Sanitation Data'!E171))="","",OFFSET('Sanitation Data'!$E$33,0,10*ROW('Sanitation Data'!E171)))</f>
        <v/>
      </c>
      <c r="CZ177" s="36" t="str">
        <f ca="true">+IF(OFFSET('Sanitation Data'!$F$29,0,10*ROW('Sanitation Data'!F171))="","",OFFSET('Sanitation Data'!$F$29,0,10*ROW('Sanitation Data'!F171)))</f>
        <v/>
      </c>
      <c r="DA177" s="36" t="str">
        <f ca="true">+IF(OFFSET('Sanitation Data'!$F$30,0,10*ROW('Sanitation Data'!F171))="","",OFFSET('Sanitation Data'!$F$30,0,10*ROW('Sanitation Data'!F171)))</f>
        <v/>
      </c>
      <c r="DB177" s="36" t="str">
        <f ca="true">+IF(OFFSET('Sanitation Data'!$F$31,0,10*ROW('Sanitation Data'!F171))="","",OFFSET('Sanitation Data'!$F$31,0,10*ROW('Sanitation Data'!F171)))</f>
        <v/>
      </c>
      <c r="DC177" s="36" t="str">
        <f ca="true">+IF(OFFSET('Sanitation Data'!$F$32,0,10*ROW('Sanitation Data'!F171))="","",OFFSET('Sanitation Data'!$F$32,0,10*ROW('Sanitation Data'!F171)))</f>
        <v/>
      </c>
      <c r="DD177" s="36" t="str">
        <f ca="true">+IF(OFFSET('Sanitation Data'!$F$33,0,10*ROW('Sanitation Data'!F171))="","",OFFSET('Sanitation Data'!$F$33,0,10*ROW('Sanitation Data'!F171)))</f>
        <v/>
      </c>
      <c r="DE177" s="36" t="str">
        <f ca="true">+IF(OFFSET('Sanitation Data'!$G$29,0,10*ROW('Sanitation Data'!G171))="","",OFFSET('Sanitation Data'!$G$29,0,10*ROW('Sanitation Data'!G171)))</f>
        <v/>
      </c>
      <c r="DF177" s="36" t="str">
        <f ca="true">+IF(OFFSET('Sanitation Data'!$G$30,0,10*ROW('Sanitation Data'!G171))="","",OFFSET('Sanitation Data'!$G$30,0,10*ROW('Sanitation Data'!G171)))</f>
        <v/>
      </c>
      <c r="DG177" s="36" t="str">
        <f ca="true">+IF(OFFSET('Sanitation Data'!$G$31,0,10*ROW('Sanitation Data'!G171))="","",OFFSET('Sanitation Data'!$G$31,0,10*ROW('Sanitation Data'!G171)))</f>
        <v/>
      </c>
      <c r="DH177" s="36" t="str">
        <f ca="true">+IF(OFFSET('Sanitation Data'!$G$32,0,10*ROW('Sanitation Data'!G171))="","",OFFSET('Sanitation Data'!$G$32,0,10*ROW('Sanitation Data'!G171)))</f>
        <v/>
      </c>
      <c r="DI177" s="36" t="str">
        <f ca="true">+IF(OFFSET('Sanitation Data'!$G$33,0,10*ROW('Sanitation Data'!G171))="","",OFFSET('Sanitation Data'!$G$33,0,10*ROW('Sanitation Data'!G171)))</f>
        <v/>
      </c>
      <c r="DJ177" s="36" t="str">
        <f ca="true">+IF(OFFSET('Sanitation Data'!$H$29,0,10*ROW('Sanitation Data'!H171))="","",OFFSET('Sanitation Data'!$H$29,0,10*ROW('Sanitation Data'!H171)))</f>
        <v/>
      </c>
      <c r="DK177" s="36" t="str">
        <f ca="true">+IF(OFFSET('Sanitation Data'!$H$30,0,10*ROW('Sanitation Data'!H171))="","",OFFSET('Sanitation Data'!$H$30,0,10*ROW('Sanitation Data'!H171)))</f>
        <v/>
      </c>
      <c r="DL177" s="36" t="str">
        <f ca="true">+IF(OFFSET('Sanitation Data'!$H$31,0,10*ROW('Sanitation Data'!H171))="","",OFFSET('Sanitation Data'!$H$31,0,10*ROW('Sanitation Data'!H171)))</f>
        <v/>
      </c>
      <c r="DM177" s="36" t="str">
        <f ca="true">+IF(OFFSET('Sanitation Data'!$H$32,0,10*ROW('Sanitation Data'!H171))="","",OFFSET('Sanitation Data'!$H$32,0,10*ROW('Sanitation Data'!H171)))</f>
        <v/>
      </c>
      <c r="DN177" s="36" t="str">
        <f ca="true">+IF(OFFSET('Sanitation Data'!$H$33,0,10*ROW('Sanitation Data'!H171))="","",OFFSET('Sanitation Data'!$H$33,0,10*ROW('Sanitation Data'!H171)))</f>
        <v/>
      </c>
      <c r="DO177" s="36" t="str">
        <f ca="true">+IF(OFFSET('Hygiene Data'!$C$12,0,10*ROW('Hygiene Data'!C171))="","",OFFSET('Hygiene Data'!$C$12,0,10*ROW('Hygiene Data'!C171)))</f>
        <v/>
      </c>
      <c r="DP177" s="36" t="str">
        <f ca="true">+IF(OFFSET('Hygiene Data'!$C$13,0,10*ROW('Hygiene Data'!C171))="","",OFFSET('Hygiene Data'!$C$13,0,10*ROW('Hygiene Data'!C171)))</f>
        <v/>
      </c>
      <c r="DQ177" s="36" t="str">
        <f ca="true">+IF(OFFSET('Hygiene Data'!$C$14,0,10*ROW('Hygiene Data'!C171))="","",OFFSET('Hygiene Data'!$C$14,0,10*ROW('Hygiene Data'!C171)))</f>
        <v/>
      </c>
      <c r="DR177" s="36" t="str">
        <f ca="true">+IF(OFFSET('Hygiene Data'!$D$12,0,10*ROW('Hygiene Data'!D171))="","",OFFSET('Hygiene Data'!$D$12,0,10*ROW('Hygiene Data'!D171)))</f>
        <v/>
      </c>
      <c r="DS177" s="36" t="str">
        <f ca="true">+IF(OFFSET('Hygiene Data'!$D$13,0,10*ROW('Hygiene Data'!D171))="","",OFFSET('Hygiene Data'!$D$13,0,10*ROW('Hygiene Data'!D171)))</f>
        <v/>
      </c>
      <c r="DT177" s="36" t="str">
        <f ca="true">+IF(OFFSET('Hygiene Data'!$D$14,0,10*ROW('Hygiene Data'!D171))="","",OFFSET('Hygiene Data'!$D$14,0,10*ROW('Hygiene Data'!D171)))</f>
        <v/>
      </c>
      <c r="DU177" s="36" t="str">
        <f ca="true">+IF(OFFSET('Hygiene Data'!$E$12,0,10*ROW('Hygiene Data'!E171))="","",OFFSET('Hygiene Data'!$E$12,0,10*ROW('Hygiene Data'!E171)))</f>
        <v/>
      </c>
      <c r="DV177" s="36" t="str">
        <f ca="true">+IF(OFFSET('Hygiene Data'!$E$13,0,10*ROW('Hygiene Data'!E171))="","",OFFSET('Hygiene Data'!$E$13,0,10*ROW('Hygiene Data'!E171)))</f>
        <v/>
      </c>
      <c r="DW177" s="36" t="str">
        <f ca="true">+IF(OFFSET('Hygiene Data'!$E$14,0,10*ROW('Hygiene Data'!E171))="","",OFFSET('Hygiene Data'!$E$14,0,10*ROW('Hygiene Data'!E171)))</f>
        <v/>
      </c>
      <c r="DX177" s="36" t="str">
        <f ca="true">+IF(OFFSET('Hygiene Data'!$F$12,0,10*ROW('Hygiene Data'!F171))="","",OFFSET('Hygiene Data'!$F$12,0,10*ROW('Hygiene Data'!F171)))</f>
        <v/>
      </c>
      <c r="DY177" s="36" t="str">
        <f ca="true">+IF(OFFSET('Hygiene Data'!$F$13,0,10*ROW('Hygiene Data'!F171))="","",OFFSET('Hygiene Data'!$F$13,0,10*ROW('Hygiene Data'!F171)))</f>
        <v/>
      </c>
      <c r="DZ177" s="36" t="str">
        <f ca="true">+IF(OFFSET('Hygiene Data'!$F$14,0,10*ROW('Hygiene Data'!F171))="","",OFFSET('Hygiene Data'!$F$14,0,10*ROW('Hygiene Data'!F171)))</f>
        <v/>
      </c>
      <c r="EA177" s="36" t="str">
        <f ca="true">+IF(OFFSET('Hygiene Data'!$G$12,0,10*ROW('Hygiene Data'!G171))="","",OFFSET('Hygiene Data'!$G$12,0,10*ROW('Hygiene Data'!G171)))</f>
        <v/>
      </c>
      <c r="EB177" s="36" t="str">
        <f ca="true">+IF(OFFSET('Hygiene Data'!$G$13,0,10*ROW('Hygiene Data'!G171))="","",OFFSET('Hygiene Data'!$G$13,0,10*ROW('Hygiene Data'!G171)))</f>
        <v/>
      </c>
      <c r="EC177" s="36" t="str">
        <f ca="true">+IF(OFFSET('Hygiene Data'!$G$14,0,10*ROW('Hygiene Data'!G171))="","",OFFSET('Hygiene Data'!$G$14,0,10*ROW('Hygiene Data'!G171)))</f>
        <v/>
      </c>
      <c r="ED177" s="36" t="str">
        <f ca="true">+IF(OFFSET('Hygiene Data'!$H$12,0,10*ROW('Hygiene Data'!H171))="","",OFFSET('Hygiene Data'!$H$12,0,10*ROW('Hygiene Data'!H171)))</f>
        <v/>
      </c>
      <c r="EE177" s="36" t="str">
        <f ca="true">+IF(OFFSET('Hygiene Data'!$H$13,0,10*ROW('Hygiene Data'!H171))="","",OFFSET('Hygiene Data'!$H$13,0,10*ROW('Hygiene Data'!H171)))</f>
        <v/>
      </c>
      <c r="EF177" s="36" t="str">
        <f ca="true">+IF(OFFSET('Hygiene Data'!$H$14,0,10*ROW('Hygiene Data'!H171))="","",OFFSET('Hygiene Data'!$H$14,0,10*ROW('Hygiene Data'!H171)))</f>
        <v/>
      </c>
    </row>
    <row r="178" x14ac:dyDescent="0.2">
      <c r="A178" s="59" t="str">
        <f ca="true">+IF(OFFSET('Water Data'!$B$1,0,10*ROW('Water Data'!B175))="","",OFFSET('Water Data'!$B$1,0,10*ROW('Water Data'!B175)))</f>
        <v/>
      </c>
      <c r="B178" s="59" t="str">
        <f ca="true">+IF(OFFSET('Water Data'!$A$3,0,10*ROW('Water Data'!A175))="","",OFFSET('Water Data'!$A$3,0,10*ROW('Water Data'!A175)))</f>
        <v/>
      </c>
      <c r="C178" s="59" t="str">
        <f ca="true">+IF(OFFSET('Water Data'!$C$3,0,10*ROW('Water Data'!C175))="","",OFFSET('Water Data'!$C$3,0,10*ROW('Water Data'!C175)))</f>
        <v/>
      </c>
      <c r="D178" s="252" t="e">
        <f ca="true">+IF(AND(ISNUMBER(OFFSET('Water Data'!$C$5,0,10*ROW('Water Data'!C172))),BS178="Yes"),100-OFFSET('Water Data'!$C$5,0,10*ROW('Water Data'!C172)),IF(AND(ISNUMBER(OFFSET('Water Data'!$C$5,0,10*ROW('Water Data'!C172))),BS178="No",ISNUMBER(OFFSET('Water Data'!$C$5,0,10*ROW('Water Data'!C172)))),CONCATENATE("[",ROUND(100-OFFSET('Water Data'!$C$5,0,10*ROW('Water Data'!C172)),0),"]"),IF(AND(ISNUMBER(OFFSET('Water Data'!$C$5,0,10*ROW('Water Data'!C172))),BS178="",ISNUMBER(OFFSET('Water Data'!$C$5,0,10*ROW('Water Data'!C172)))),100-OFFSET('Water Data'!$C$5,0,10*ROW('Water Data'!C172)),NA())))</f>
        <v>#N/A</v>
      </c>
      <c r="E178" s="252" t="e">
        <f ca="true">+IF(AND(ISNUMBER(OFFSET('Water Data'!$C$7,0,10*ROW('Water Data'!D172))),BT178="Yes"),OFFSET('Water Data'!$C$7,0,10*ROW('Water Data'!C172)),IF(AND(ISNUMBER(OFFSET('Water Data'!$C$7,0,10*ROW('Water Data'!C172))),BT178="No",ISNUMBER(OFFSET('Water Data'!$C$7,0,10*ROW('Water Data'!C172)))),CONCATENATE("[",ROUND(OFFSET('Water Data'!$C$7,0,10*ROW('Water Data'!C172)),0),"]"),IF(AND(ISNUMBER(OFFSET('Water Data'!$C$7,0,10*ROW('Water Data'!C172))),BT178="",ISNUMBER(OFFSET('Water Data'!$C$7,0,10*ROW('Water Data'!C172)))),OFFSET('Water Data'!$C$7,0,10*ROW('Water Data'!C172)),NA())))</f>
        <v>#N/A</v>
      </c>
      <c r="F178" s="252" t="e">
        <f ca="true">+IF(AND(ISNUMBER(OFFSET('Water Data'!$C$10,0,10*ROW('Water Data'!C172))),BU178="Yes"),OFFSET('Water Data'!$C$10,0,10*ROW('Water Data'!C172)),IF(AND(ISNUMBER(OFFSET('Water Data'!$C$10,0,10*ROW('Water Data'!C172))),BU178="No",ISNUMBER(OFFSET('Water Data'!$C$10,0,10*ROW('Water Data'!C172)))),CONCATENATE("[",ROUND(OFFSET('Water Data'!$C$10,0,10*ROW('Water Data'!C172)),0),"]"),IF(AND(ISNUMBER(OFFSET('Water Data'!$C$10,0,10*ROW('Water Data'!C172))),BU178="",ISNUMBER(OFFSET('Water Data'!$C$10,0,10*ROW('Water Data'!C172)))),OFFSET('Water Data'!$C$10,0,10*ROW('Water Data'!C172)),NA())))</f>
        <v>#N/A</v>
      </c>
      <c r="G178" s="252" t="e">
        <f ca="true">+IF(AND(ISNUMBER(OFFSET('Water Data'!$D$5,0,10*ROW('Water Data'!D172))),BV178="Yes"),100-OFFSET('Water Data'!$D$5,0,10*ROW('Water Data'!D172)),IF(AND(ISNUMBER(OFFSET('Water Data'!$D$5,0,10*ROW('Water Data'!D172))),BV178="No",ISNUMBER(OFFSET('Water Data'!$D$5,0,10*ROW('Water Data'!D172)))),CONCATENATE("[",ROUND(100-OFFSET('Water Data'!$D$5,0,10*ROW('Water Data'!D172)),0),"]"),IF(AND(ISNUMBER(OFFSET('Water Data'!$D$5,0,10*ROW('Water Data'!D172))),BV178="",ISNUMBER(OFFSET('Water Data'!$D$5,0,10*ROW('Water Data'!D172)))),100-OFFSET('Water Data'!$D$5,0,10*ROW('Water Data'!D172)),NA())))</f>
        <v>#N/A</v>
      </c>
      <c r="H178" s="252" t="e">
        <f ca="true">+IF(AND(ISNUMBER(OFFSET('Water Data'!$D$7,0,10*ROW('Water Data'!D172))),BW178="Yes"),OFFSET('Water Data'!$D$7,0,10*ROW('Water Data'!D172)),IF(AND(ISNUMBER(OFFSET('Water Data'!$D$7,0,10*ROW('Water Data'!D172))),BW178="No",ISNUMBER(OFFSET('Water Data'!$D$7,0,10*ROW('Water Data'!D172)))),CONCATENATE("[",ROUND(OFFSET('Water Data'!$C$7,0,10*ROW('Water Data'!D172)),0),"]"),IF(AND(ISNUMBER(OFFSET('Water Data'!$D$7,0,10*ROW('Water Data'!D172))),BW178="",ISNUMBER(OFFSET('Water Data'!$D$7,0,10*ROW('Water Data'!D172)))),OFFSET('Water Data'!$D$7,0,10*ROW('Water Data'!D172)),NA())))</f>
        <v>#N/A</v>
      </c>
      <c r="I178" s="252" t="e">
        <f ca="true">+IF(AND(ISNUMBER(OFFSET('Water Data'!$D$10,0,10*ROW('Water Data'!D172))),BX178="Yes"),OFFSET('Water Data'!$D$10,0,10*ROW('Water Data'!D172)),IF(AND(ISNUMBER(OFFSET('Water Data'!$D$10,0,10*ROW('Water Data'!D172))),BX178="No",ISNUMBER(OFFSET('Water Data'!$D$10,0,10*ROW('Water Data'!D172)))),CONCATENATE("[",ROUND(OFFSET('Water Data'!$D$10,0,10*ROW('Water Data'!D172)),0),"]"),IF(AND(ISNUMBER(OFFSET('Water Data'!$D$10,0,10*ROW('Water Data'!D172))),BX178="",ISNUMBER(OFFSET('Water Data'!$D$10,0,10*ROW('Water Data'!D172)))),OFFSET('Water Data'!$D$10,0,10*ROW('Water Data'!D172)),NA())))</f>
        <v>#N/A</v>
      </c>
      <c r="J178" s="252" t="e">
        <f ca="true">+IF(AND(ISNUMBER(OFFSET('Water Data'!$E$5,0,10*ROW('Water Data'!E172))),BY178="Yes"),100-OFFSET('Water Data'!$E$5,0,10*ROW('Water Data'!E172)),IF(AND(ISNUMBER(OFFSET('Water Data'!$E$5,0,10*ROW('Water Data'!E172))),BY178="No",ISNUMBER(OFFSET('Water Data'!$E$5,0,10*ROW('Water Data'!E172)))),CONCATENATE("[",ROUND(100-OFFSET('Water Data'!$E$5,0,10*ROW('Water Data'!E172)),0),"]"),IF(AND(ISNUMBER(OFFSET('Water Data'!$E$5,0,10*ROW('Water Data'!E172))),BY178="",ISNUMBER(OFFSET('Water Data'!$E$5,0,10*ROW('Water Data'!E172)))),100-OFFSET('Water Data'!$E$5,0,10*ROW('Water Data'!E172)),NA())))</f>
        <v>#N/A</v>
      </c>
      <c r="K178" s="252" t="e">
        <f ca="true">+IF(AND(ISNUMBER(OFFSET('Water Data'!$E$7,0,10*ROW('Water Data'!E172))),BZ178="Yes"),OFFSET('Water Data'!$E$7,0,10*ROW('Water Data'!E172)),IF(AND(ISNUMBER(OFFSET('Water Data'!$E$7,0,10*ROW('Water Data'!E172))),BZ178="No",ISNUMBER(OFFSET('Water Data'!$E$7,0,10*ROW('Water Data'!E172)))),CONCATENATE("[",ROUND(OFFSET('Water Data'!$E$7,0,10*ROW('Water Data'!E172)),0),"]"),IF(AND(ISNUMBER(OFFSET('Water Data'!$E$7,0,10*ROW('Water Data'!E172))),BZ178="",ISNUMBER(OFFSET('Water Data'!$E$7,0,10*ROW('Water Data'!E172)))),OFFSET('Water Data'!$E$7,0,10*ROW('Water Data'!E172)),NA())))</f>
        <v>#N/A</v>
      </c>
      <c r="L178" s="252" t="e">
        <f ca="true">+IF(AND(ISNUMBER(OFFSET('Water Data'!$E$10,0,10*ROW('Water Data'!E172))),CA178="Yes"),OFFSET('Water Data'!$E$10,0,10*ROW('Water Data'!E172)),IF(AND(ISNUMBER(OFFSET('Water Data'!$E$10,0,10*ROW('Water Data'!E172))),CA178="No",ISNUMBER(OFFSET('Water Data'!$E$10,0,10*ROW('Water Data'!E172)))),CONCATENATE("[",ROUND(OFFSET('Water Data'!$E$10,0,10*ROW('Water Data'!E172)),0),"]"),IF(AND(ISNUMBER(OFFSET('Water Data'!$E$10,0,10*ROW('Water Data'!E172))),CA178="",ISNUMBER(OFFSET('Water Data'!$E$10,0,10*ROW('Water Data'!E172)))),OFFSET('Water Data'!$E$10,0,10*ROW('Water Data'!E172)),NA())))</f>
        <v>#N/A</v>
      </c>
      <c r="M178" s="252" t="e">
        <f ca="true">+IF(AND(ISNUMBER(OFFSET('Water Data'!$F$5,0,10*ROW('Water Data'!F172))),CB178="Yes"),100-OFFSET('Water Data'!$F$5,0,10*ROW('Water Data'!F172)),IF(AND(ISNUMBER(OFFSET('Water Data'!$F$5,0,10*ROW('Water Data'!F172))),CB178="No",ISNUMBER(OFFSET('Water Data'!$F$5,0,10*ROW('Water Data'!F172)))),CONCATENATE("[",ROUND(100-OFFSET('Water Data'!$F$5,0,10*ROW('Water Data'!F172)),0),"]"),IF(AND(ISNUMBER(OFFSET('Water Data'!$F$5,0,10*ROW('Water Data'!F172))),CB178="",ISNUMBER(OFFSET('Water Data'!$F$5,0,10*ROW('Water Data'!F172)))),100-OFFSET('Water Data'!$F$5,0,10*ROW('Water Data'!F172)),NA())))</f>
        <v>#N/A</v>
      </c>
      <c r="N178" s="252" t="e">
        <f ca="true">+IF(AND(ISNUMBER(OFFSET('Water Data'!$F$7,0,10*ROW('Water Data'!F172))),CC178="Yes"),OFFSET('Water Data'!$F$7,0,10*ROW('Water Data'!F172)),IF(AND(ISNUMBER(OFFSET('Water Data'!$F$7,0,10*ROW('Water Data'!F172))),CC178="No",ISNUMBER(OFFSET('Water Data'!$F$7,0,10*ROW('Water Data'!F172)))),CONCATENATE("[",ROUND(OFFSET('Water Data'!$F$7,0,10*ROW('Water Data'!F172)),0),"]"),IF(AND(ISNUMBER(OFFSET('Water Data'!$F$7,0,10*ROW('Water Data'!F172))),CC178="",ISNUMBER(OFFSET('Water Data'!$F$7,0,10*ROW('Water Data'!F172)))),OFFSET('Water Data'!$F$7,0,10*ROW('Water Data'!F172)),NA())))</f>
        <v>#N/A</v>
      </c>
      <c r="O178" s="252" t="e">
        <f ca="true">+IF(AND(ISNUMBER(OFFSET('Water Data'!$F$10,0,10*ROW('Water Data'!F172))),CD178="Yes"),OFFSET('Water Data'!$F$10,0,10*ROW('Water Data'!F172)),IF(AND(ISNUMBER(OFFSET('Water Data'!$F$10,0,10*ROW('Water Data'!F172))),CD178="No",ISNUMBER(OFFSET('Water Data'!$F$10,0,10*ROW('Water Data'!F172)))),CONCATENATE("[",ROUND(OFFSET('Water Data'!$F$10,0,10*ROW('Water Data'!F172)),0),"]"),IF(AND(ISNUMBER(OFFSET('Water Data'!$F$10,0,10*ROW('Water Data'!F172))),CD178="",ISNUMBER(OFFSET('Water Data'!$F$10,0,10*ROW('Water Data'!F172)))),OFFSET('Water Data'!$F$10,0,10*ROW('Water Data'!F172)),NA())))</f>
        <v>#N/A</v>
      </c>
      <c r="P178" s="252" t="e">
        <f ca="true">+IF(AND(ISNUMBER(OFFSET('Water Data'!$G$5,0,10*ROW('Water Data'!G172))),CE178="Yes"),100-OFFSET('Water Data'!$G$5,0,10*ROW('Water Data'!G172)),IF(AND(ISNUMBER(OFFSET('Water Data'!$G$5,0,10*ROW('Water Data'!G172))),CE178="No",ISNUMBER(OFFSET('Water Data'!$G$5,0,10*ROW('Water Data'!G172)))),CONCATENATE("[",ROUND(100-OFFSET('Water Data'!$G$5,0,10*ROW('Water Data'!G172)),0),"]"),IF(AND(ISNUMBER(OFFSET('Water Data'!$G$5,0,10*ROW('Water Data'!G172))),CE178="",ISNUMBER(OFFSET('Water Data'!$G$5,0,10*ROW('Water Data'!G172)))),100-OFFSET('Water Data'!$G$5,0,10*ROW('Water Data'!G172)),NA())))</f>
        <v>#N/A</v>
      </c>
      <c r="Q178" s="252" t="e">
        <f ca="true">+IF(AND(ISNUMBER(OFFSET('Water Data'!$G$7,0,10*ROW('Water Data'!G172))),CF178="Yes"),OFFSET('Water Data'!$G$7,0,10*ROW('Water Data'!G172)),IF(AND(ISNUMBER(OFFSET('Water Data'!$G$7,0,10*ROW('Water Data'!G172))),CF178="No",ISNUMBER(OFFSET('Water Data'!$G$7,0,10*ROW('Water Data'!G172)))),CONCATENATE("[",ROUND(OFFSET('Water Data'!$G$7,0,10*ROW('Water Data'!G172)),0),"]"),IF(AND(ISNUMBER(OFFSET('Water Data'!$G$7,0,10*ROW('Water Data'!G172))),CF178="",ISNUMBER(OFFSET('Water Data'!$G$7,0,10*ROW('Water Data'!G172)))),OFFSET('Water Data'!$G$7,0,10*ROW('Water Data'!G172)),NA())))</f>
        <v>#N/A</v>
      </c>
      <c r="R178" s="252" t="e">
        <f ca="true">+IF(AND(ISNUMBER(OFFSET('Water Data'!$G$10,0,10*ROW('Water Data'!G172))),CG178="Yes"),OFFSET('Water Data'!$G$10,0,10*ROW('Water Data'!G172)),IF(AND(ISNUMBER(OFFSET('Water Data'!$G$10,0,10*ROW('Water Data'!G172))),CG178="No",ISNUMBER(OFFSET('Water Data'!$G$10,0,10*ROW('Water Data'!G172)))),CONCATENATE("[",ROUND(OFFSET('Water Data'!$G$10,0,10*ROW('Water Data'!G172)),0),"]"),IF(AND(ISNUMBER(OFFSET('Water Data'!$G$10,0,10*ROW('Water Data'!G172))),CG178="",ISNUMBER(OFFSET('Water Data'!$G$10,0,10*ROW('Water Data'!G172)))),OFFSET('Water Data'!$G$10,0,10*ROW('Water Data'!G172)),NA())))</f>
        <v>#N/A</v>
      </c>
      <c r="S178" s="252" t="e">
        <f ca="true">+IF(AND(ISNUMBER(OFFSET('Water Data'!$H$5,0,10*ROW('Water Data'!H172))),CH178="Yes"),100-OFFSET('Water Data'!$H$5,0,10*ROW('Water Data'!H172)),IF(AND(ISNUMBER(OFFSET('Water Data'!$H$5,0,10*ROW('Water Data'!H172))),CH178="No",ISNUMBER(OFFSET('Water Data'!$H$5,0,10*ROW('Water Data'!H172)))),CONCATENATE("[",ROUND(100-OFFSET('Water Data'!$H$5,0,10*ROW('Water Data'!H172)),0),"]"),IF(AND(ISNUMBER(OFFSET('Water Data'!$H$5,0,10*ROW('Water Data'!H172))),CH178="",ISNUMBER(OFFSET('Water Data'!$H$5,0,10*ROW('Water Data'!H172)))),100-OFFSET('Water Data'!$H$5,0,10*ROW('Water Data'!H172)),NA())))</f>
        <v>#N/A</v>
      </c>
      <c r="T178" s="252" t="e">
        <f ca="true">+IF(AND(ISNUMBER(OFFSET('Water Data'!$H$7,0,10*ROW('Water Data'!H172))),CI178="Yes"),OFFSET('Water Data'!$H$7,0,10*ROW('Water Data'!H172)),IF(AND(ISNUMBER(OFFSET('Water Data'!$H$7,0,10*ROW('Water Data'!H172))),CI178="No",ISNUMBER(OFFSET('Water Data'!$H$7,0,10*ROW('Water Data'!H172)))),CONCATENATE("[",ROUND(OFFSET('Water Data'!$H$7,0,10*ROW('Water Data'!H172)),0),"]"),IF(AND(ISNUMBER(OFFSET('Water Data'!$H$7,0,10*ROW('Water Data'!H172))),CI178="",ISNUMBER(OFFSET('Water Data'!$H$7,0,10*ROW('Water Data'!H172)))),OFFSET('Water Data'!$H$7,0,10*ROW('Water Data'!H172)),NA())))</f>
        <v>#N/A</v>
      </c>
      <c r="U178" s="252" t="e">
        <f ca="true">+IF(AND(ISNUMBER(OFFSET('Water Data'!$H$10,0,10*ROW('Water Data'!H172))),CJ178="Yes"),OFFSET('Water Data'!$H$10,0,10*ROW('Water Data'!H172)),IF(AND(ISNUMBER(OFFSET('Water Data'!$H$10,0,10*ROW('Water Data'!H172))),CJ178="No",ISNUMBER(OFFSET('Water Data'!$H$10,0,10*ROW('Water Data'!H172)))),CONCATENATE("[",ROUND(OFFSET('Water Data'!$H$10,0,10*ROW('Water Data'!H172)),0),"]"),IF(AND(ISNUMBER(OFFSET('Water Data'!$H$10,0,10*ROW('Water Data'!H172))),CJ178="",ISNUMBER(OFFSET('Water Data'!$H$10,0,10*ROW('Water Data'!H172)))),OFFSET('Water Data'!$H$10,0,10*ROW('Water Data'!H172)),NA())))</f>
        <v>#N/A</v>
      </c>
      <c r="V178" s="253" t="e">
        <f ca="true">+IF(AND(ISNUMBER(OFFSET('Sanitation Data'!$C$5,0,10*ROW('Sanitation Data'!C172))),CK178="Yes"),100-OFFSET('Sanitation Data'!$C$5,0,10*ROW('Sanitation Data'!C172)),IF(AND(ISNUMBER(OFFSET('Sanitation Data'!$C$5,0,10*ROW('Sanitation Data'!C172))),CK178="No",ISNUMBER(OFFSET('Sanitation Data'!$C$5,0,10*ROW('Sanitation Data'!C172)))),CONCATENATE("[",ROUND(100-OFFSET('Sanitation Data'!$C$5,0,10*ROW('Sanitation Data'!C172)),0),"]"),IF(AND(ISNUMBER(OFFSET('Sanitation Data'!$C$5,0,10*ROW('Sanitation Data'!C172))),CK178="",ISNUMBER(OFFSET('Sanitation Data'!$C$5,0,10*ROW('Sanitation Data'!C172)))),100-OFFSET('Sanitation Data'!$C$5,0,10*ROW('Sanitation Data'!C172)),NA())))</f>
        <v>#N/A</v>
      </c>
      <c r="W178" s="253" t="e">
        <f ca="true">+IF(AND(ISNUMBER(OFFSET('Sanitation Data'!$C$7,0,10*ROW('Sanitation Data'!C172))),CL178="Yes"),OFFSET('Sanitation Data'!$C$7,0,10*ROW('Sanitation Data'!C172)),IF(AND(ISNUMBER(OFFSET('Sanitation Data'!$C$7,0,10*ROW('Sanitation Data'!C172))),CL178="No",ISNUMBER(OFFSET('Sanitation Data'!$C$7,0,10*ROW('Sanitation Data'!C172)))),CONCATENATE("[",ROUND(OFFSET('Sanitation Data'!$C$7,0,10*ROW('Sanitation Data'!C172)),0),"]"),IF(AND(ISNUMBER(OFFSET('Sanitation Data'!$C$7,0,10*ROW('Sanitation Data'!C172))),CL178="",ISNUMBER(OFFSET('Sanitation Data'!$C$7,0,10*ROW('Sanitation Data'!C172)))),OFFSET('Sanitation Data'!$C$7,0,10*ROW('Sanitation Data'!C172)),NA())))</f>
        <v>#N/A</v>
      </c>
      <c r="X178" s="253" t="e">
        <f ca="true">+IF(AND(ISNUMBER(OFFSET('Sanitation Data'!$C$11,0,10*ROW('Sanitation Data'!C172))),CM178="Yes"),OFFSET('Sanitation Data'!$C$11,0,10*ROW('Sanitation Data'!C172)),IF(AND(ISNUMBER(OFFSET('Sanitation Data'!$C$11,0,10*ROW('Sanitation Data'!C172))),CM178="No",ISNUMBER(OFFSET('Sanitation Data'!$C$11,0,10*ROW('Sanitation Data'!C172)))),CONCATENATE("[",ROUND(OFFSET('Sanitation Data'!$C$11,0,10*ROW('Sanitation Data'!C172)),0),"]"),IF(AND(ISNUMBER(OFFSET('Sanitation Data'!$C$11,0,10*ROW('Sanitation Data'!C172))),CM178="",ISNUMBER(OFFSET('Sanitation Data'!$C$11,0,10*ROW('Sanitation Data'!C172)))),OFFSET('Sanitation Data'!$C$11,0,10*ROW('Sanitation Data'!C172)),NA())))</f>
        <v>#N/A</v>
      </c>
      <c r="Y178" s="253" t="e">
        <f ca="true">+IF(AND(ISNUMBER(OFFSET('Sanitation Data'!$C$12,0,10*ROW('Sanitation Data'!C172))),CN178="Yes"),OFFSET('Sanitation Data'!$C$12,0,10*ROW('Sanitation Data'!C172)),IF(AND(ISNUMBER(OFFSET('Sanitation Data'!$C$12,0,10*ROW('Sanitation Data'!C172))),CN178="No",ISNUMBER(OFFSET('Sanitation Data'!$C$12,0,10*ROW('Sanitation Data'!C172)))),CONCATENATE("[",ROUND(OFFSET('Sanitation Data'!$C$12,0,10*ROW('Sanitation Data'!C172)),0),"]"),IF(AND(ISNUMBER(OFFSET('Sanitation Data'!$C$12,0,10*ROW('Sanitation Data'!C172))),CN178="",ISNUMBER(OFFSET('Sanitation Data'!$C$12,0,10*ROW('Sanitation Data'!C172)))),OFFSET('Sanitation Data'!$C$12,0,10*ROW('Sanitation Data'!C172)),NA())))</f>
        <v>#N/A</v>
      </c>
      <c r="Z178" s="253" t="e">
        <f ca="true">+IF(AND(ISNUMBER(OFFSET('Sanitation Data'!$C$13,0,10*ROW('Sanitation Data'!C172))),CO178="Yes"),OFFSET('Sanitation Data'!$C$13,0,10*ROW('Sanitation Data'!C172)),IF(AND(ISNUMBER(OFFSET('Sanitation Data'!$C$13,0,10*ROW('Sanitation Data'!C172))),CO178="No",ISNUMBER(OFFSET('Sanitation Data'!$C$13,0,10*ROW('Sanitation Data'!C172)))),CONCATENATE("[",ROUND(OFFSET('Sanitation Data'!$C$13,0,10*ROW('Sanitation Data'!C172)),0),"]"),IF(AND(ISNUMBER(OFFSET('Sanitation Data'!$C$13,0,10*ROW('Sanitation Data'!C172))),CO178="",ISNUMBER(OFFSET('Sanitation Data'!$C$13,0,10*ROW('Sanitation Data'!C172)))),OFFSET('Sanitation Data'!$C$13,0,10*ROW('Sanitation Data'!C172)),NA())))</f>
        <v>#N/A</v>
      </c>
      <c r="AA178" s="253" t="e">
        <f ca="true">+IF(AND(ISNUMBER(OFFSET('Sanitation Data'!$D$5,0,10*ROW('Sanitation Data'!D172))),CP178="Yes"),100-OFFSET('Sanitation Data'!$D$5,0,10*ROW('Sanitation Data'!D172)),IF(AND(ISNUMBER(OFFSET('Sanitation Data'!$D$5,0,10*ROW('Sanitation Data'!D172))),CP178="No",ISNUMBER(OFFSET('Sanitation Data'!$D$5,0,10*ROW('Sanitation Data'!D172)))),CONCATENATE("[",ROUND(100-OFFSET('Sanitation Data'!$D$5,0,10*ROW('Sanitation Data'!D172)),0),"]"),IF(AND(ISNUMBER(OFFSET('Sanitation Data'!$D$5,0,10*ROW('Sanitation Data'!D172))),CP178="",ISNUMBER(OFFSET('Sanitation Data'!$D$5,0,10*ROW('Sanitation Data'!D172)))),100-OFFSET('Sanitation Data'!$D$5,0,10*ROW('Sanitation Data'!D172)),NA())))</f>
        <v>#N/A</v>
      </c>
      <c r="AB178" s="253" t="e">
        <f ca="true">+IF(AND(ISNUMBER(OFFSET('Sanitation Data'!$D$7,0,10*ROW('Sanitation Data'!D172))),CQ178="Yes"),OFFSET('Sanitation Data'!$D$7,0,10*ROW('Sanitation Data'!G172)),IF(AND(ISNUMBER(OFFSET('Sanitation Data'!$D$7,0,10*ROW('Sanitation Data'!D172))),CQ178="No",ISNUMBER(OFFSET('Sanitation Data'!$D$7,0,10*ROW('Sanitation Data'!D172)))),CONCATENATE("[",ROUND(OFFSET('Sanitation Data'!$D$7,0,10*ROW('Sanitation Data'!D172)),0),"]"),IF(AND(ISNUMBER(OFFSET('Sanitation Data'!$D$7,0,10*ROW('Sanitation Data'!D172))),CQ178="",ISNUMBER(OFFSET('Sanitation Data'!$D$7,0,10*ROW('Sanitation Data'!D172)))),OFFSET('Sanitation Data'!$D$7,0,10*ROW('Sanitation Data'!D172)),NA())))</f>
        <v>#N/A</v>
      </c>
      <c r="AC178" s="253" t="e">
        <f ca="true">+IF(AND(ISNUMBER(OFFSET('Sanitation Data'!$D$11,0,10*ROW('Sanitation Data'!D172))),CR178="Yes"),OFFSET('Sanitation Data'!$D$11,0,10*ROW('Sanitation Data'!D172)),IF(AND(ISNUMBER(OFFSET('Sanitation Data'!$D$11,0,10*ROW('Sanitation Data'!D172))),CR178="No",ISNUMBER(OFFSET('Sanitation Data'!$D$11,0,10*ROW('Sanitation Data'!D172)))),CONCATENATE("[",ROUND(OFFSET('Sanitation Data'!$D$11,0,10*ROW('Sanitation Data'!D172)),0),"]"),IF(AND(ISNUMBER(OFFSET('Sanitation Data'!$D$11,0,10*ROW('Sanitation Data'!D172))),CR178="",ISNUMBER(OFFSET('Sanitation Data'!$D$11,0,10*ROW('Sanitation Data'!D172)))),OFFSET('Sanitation Data'!$D$11,0,10*ROW('Sanitation Data'!D172)),NA())))</f>
        <v>#N/A</v>
      </c>
      <c r="AD178" s="253" t="e">
        <f ca="true">+IF(AND(ISNUMBER(OFFSET('Sanitation Data'!$D$12,0,10*ROW('Sanitation Data'!D172))),CS178="Yes"),OFFSET('Sanitation Data'!$D$12,0,10*ROW('Sanitation Data'!D172)),IF(AND(ISNUMBER(OFFSET('Sanitation Data'!$D$12,0,10*ROW('Sanitation Data'!D172))),CS178="No",ISNUMBER(OFFSET('Sanitation Data'!$D$12,0,10*ROW('Sanitation Data'!D172)))),CONCATENATE("[",ROUND(OFFSET('Sanitation Data'!$D$12,0,10*ROW('Sanitation Data'!D172)),0),"]"),IF(AND(ISNUMBER(OFFSET('Sanitation Data'!$D$12,0,10*ROW('Sanitation Data'!D172))),CS178="",ISNUMBER(OFFSET('Sanitation Data'!$D$12,0,10*ROW('Sanitation Data'!D172)))),OFFSET('Sanitation Data'!$D$12,0,10*ROW('Sanitation Data'!D172)),NA())))</f>
        <v>#N/A</v>
      </c>
      <c r="AE178" s="253" t="e">
        <f ca="true">+IF(AND(ISNUMBER(OFFSET('Sanitation Data'!$D$13,0,10*ROW('Sanitation Data'!D172))),CT178="Yes"),OFFSET('Sanitation Data'!$D$13,0,10*ROW('Sanitation Data'!D172)),IF(AND(ISNUMBER(OFFSET('Sanitation Data'!$D$13,0,10*ROW('Sanitation Data'!D172))),CT178="No",ISNUMBER(OFFSET('Sanitation Data'!$D$13,0,10*ROW('Sanitation Data'!D172)))),CONCATENATE("[",ROUND(OFFSET('Sanitation Data'!$D$13,0,10*ROW('Sanitation Data'!D172)),0),"]"),IF(AND(ISNUMBER(OFFSET('Sanitation Data'!$D$13,0,10*ROW('Sanitation Data'!D172))),CT178="",ISNUMBER(OFFSET('Sanitation Data'!$D$13,0,10*ROW('Sanitation Data'!D172)))),OFFSET('Sanitation Data'!$D$13,0,10*ROW('Sanitation Data'!D172)),NA())))</f>
        <v>#N/A</v>
      </c>
      <c r="AF178" s="253" t="e">
        <f ca="true">+IF(AND(ISNUMBER(OFFSET('Sanitation Data'!$E$5,0,10*ROW('Sanitation Data'!E172))),CU178="Yes"),100-OFFSET('Sanitation Data'!$E$5,0,10*ROW('Sanitation Data'!E172)),IF(AND(ISNUMBER(OFFSET('Sanitation Data'!$E$5,0,10*ROW('Sanitation Data'!E172))),CU178="No",ISNUMBER(OFFSET('Sanitation Data'!$E$5,0,10*ROW('Sanitation Data'!E172)))),CONCATENATE("[",ROUND(100-OFFSET('Sanitation Data'!$E$5,0,10*ROW('Sanitation Data'!E172)),0),"]"),IF(AND(ISNUMBER(OFFSET('Sanitation Data'!$E$5,0,10*ROW('Sanitation Data'!E172))),CU178="",ISNUMBER(OFFSET('Sanitation Data'!$E$5,0,10*ROW('Sanitation Data'!E172)))),100-OFFSET('Sanitation Data'!$E$5,0,10*ROW('Sanitation Data'!E172)),NA())))</f>
        <v>#N/A</v>
      </c>
      <c r="AG178" s="253" t="e">
        <f ca="true">+IF(AND(ISNUMBER(OFFSET('Sanitation Data'!$E$7,0,10*ROW('Sanitation Data'!E172))),CV178="Yes"),OFFSET('Sanitation Data'!$E$7,0,10*ROW('Sanitation Data'!E172)),IF(AND(ISNUMBER(OFFSET('Sanitation Data'!$E$7,0,10*ROW('Sanitation Data'!E172))),CV178="No",ISNUMBER(OFFSET('Sanitation Data'!$E$7,0,10*ROW('Sanitation Data'!E172)))),CONCATENATE("[",ROUND(OFFSET('Sanitation Data'!$E$7,0,10*ROW('Sanitation Data'!E172)),0),"]"),IF(AND(ISNUMBER(OFFSET('Sanitation Data'!$E$7,0,10*ROW('Sanitation Data'!E172))),CV178="",ISNUMBER(OFFSET('Sanitation Data'!$E$7,0,10*ROW('Sanitation Data'!E172)))),OFFSET('Sanitation Data'!$E$7,0,10*ROW('Sanitation Data'!E172)),NA())))</f>
        <v>#N/A</v>
      </c>
      <c r="AH178" s="253" t="e">
        <f ca="true">+IF(AND(ISNUMBER(OFFSET('Sanitation Data'!$E$11,0,10*ROW('Sanitation Data'!E172))),CW178="Yes"),OFFSET('Sanitation Data'!$E$11,0,10*ROW('Sanitation Data'!E172)),IF(AND(ISNUMBER(OFFSET('Sanitation Data'!$E$11,0,10*ROW('Sanitation Data'!E172))),CW178="No",ISNUMBER(OFFSET('Sanitation Data'!$E$11,0,10*ROW('Sanitation Data'!E172)))),CONCATENATE("[",ROUND(OFFSET('Sanitation Data'!$E$11,0,10*ROW('Sanitation Data'!E172)),0),"]"),IF(AND(ISNUMBER(OFFSET('Sanitation Data'!$E$11,0,10*ROW('Sanitation Data'!E172))),CW178="",ISNUMBER(OFFSET('Sanitation Data'!$E$11,0,10*ROW('Sanitation Data'!E172)))),OFFSET('Sanitation Data'!$E$11,0,10*ROW('Sanitation Data'!E172)),NA())))</f>
        <v>#N/A</v>
      </c>
      <c r="AI178" s="253" t="e">
        <f ca="true">+IF(AND(ISNUMBER(OFFSET('Sanitation Data'!$E$12,0,10*ROW('Sanitation Data'!E172))),CX178="Yes"),OFFSET('Sanitation Data'!$E$12,0,10*ROW('Sanitation Data'!E172)),IF(AND(ISNUMBER(OFFSET('Sanitation Data'!$E$12,0,10*ROW('Sanitation Data'!E172))),CX178="No",ISNUMBER(OFFSET('Sanitation Data'!$E$12,0,10*ROW('Sanitation Data'!E172)))),CONCATENATE("[",ROUND(OFFSET('Sanitation Data'!$E$12,0,10*ROW('Sanitation Data'!E172)),0),"]"),IF(AND(ISNUMBER(OFFSET('Sanitation Data'!$E$12,0,10*ROW('Sanitation Data'!E172))),CX178="",ISNUMBER(OFFSET('Sanitation Data'!$E$12,0,10*ROW('Sanitation Data'!E172)))),OFFSET('Sanitation Data'!$E$12,0,10*ROW('Sanitation Data'!E172)),NA())))</f>
        <v>#N/A</v>
      </c>
      <c r="AJ178" s="253" t="e">
        <f ca="true">+IF(AND(ISNUMBER(OFFSET('Sanitation Data'!$E$13,0,10*ROW('Sanitation Data'!E172))),CY178="Yes"),OFFSET('Sanitation Data'!$E$13,0,10*ROW('Sanitation Data'!E172)),IF(AND(ISNUMBER(OFFSET('Sanitation Data'!$E$13,0,10*ROW('Sanitation Data'!E172))),CY178="No",ISNUMBER(OFFSET('Sanitation Data'!$E$13,0,10*ROW('Sanitation Data'!E172)))),CONCATENATE("[",ROUND(OFFSET('Sanitation Data'!$E$13,0,10*ROW('Sanitation Data'!E172)),0),"]"),IF(AND(ISNUMBER(OFFSET('Sanitation Data'!$E$13,0,10*ROW('Sanitation Data'!E172))),CY178="",ISNUMBER(OFFSET('Sanitation Data'!$E$13,0,10*ROW('Sanitation Data'!E172)))),OFFSET('Sanitation Data'!$E$13,0,10*ROW('Sanitation Data'!E172)),NA())))</f>
        <v>#N/A</v>
      </c>
      <c r="AK178" s="253" t="e">
        <f ca="true">+IF(AND(ISNUMBER(OFFSET('Sanitation Data'!$F$5,0,10*ROW('Sanitation Data'!F172))),CZ178="Yes"),100-OFFSET('Sanitation Data'!$F$5,0,10*ROW('Sanitation Data'!F172)),IF(AND(ISNUMBER(OFFSET('Sanitation Data'!$F$5,0,10*ROW('Sanitation Data'!F172))),CZ178="No",ISNUMBER(OFFSET('Sanitation Data'!$F$5,0,10*ROW('Sanitation Data'!F172)))),CONCATENATE("[",ROUND(100-OFFSET('Sanitation Data'!$F$5,0,10*ROW('Sanitation Data'!F172)),0),"]"),IF(AND(ISNUMBER(OFFSET('Sanitation Data'!$F$5,0,10*ROW('Sanitation Data'!F172))),CZ178="",ISNUMBER(OFFSET('Sanitation Data'!$F$5,0,10*ROW('Sanitation Data'!F172)))),100-OFFSET('Sanitation Data'!$F$5,0,10*ROW('Sanitation Data'!F172)),NA())))</f>
        <v>#N/A</v>
      </c>
      <c r="AL178" s="253" t="e">
        <f ca="true">+IF(AND(ISNUMBER(OFFSET('Sanitation Data'!$F$7,0,10*ROW('Sanitation Data'!F172))),DA178="Yes"),OFFSET('Sanitation Data'!$F$7,0,10*ROW('Sanitation Data'!F172)),IF(AND(ISNUMBER(OFFSET('Sanitation Data'!$F$7,0,10*ROW('Sanitation Data'!F172))),DA178="No",ISNUMBER(OFFSET('Sanitation Data'!$F$7,0,10*ROW('Sanitation Data'!F172)))),CONCATENATE("[",ROUND(OFFSET('Sanitation Data'!$F$7,0,10*ROW('Sanitation Data'!F172)),0),"]"),IF(AND(ISNUMBER(OFFSET('Sanitation Data'!$F$7,0,10*ROW('Sanitation Data'!F172))),DA178="",ISNUMBER(OFFSET('Sanitation Data'!$F$7,0,10*ROW('Sanitation Data'!F172)))),OFFSET('Sanitation Data'!$F$7,0,10*ROW('Sanitation Data'!F172)),NA())))</f>
        <v>#N/A</v>
      </c>
      <c r="AM178" s="253" t="e">
        <f ca="true">+IF(AND(ISNUMBER(OFFSET('Sanitation Data'!$F$11,0,10*ROW('Sanitation Data'!F172))),DB178="Yes"),OFFSET('Sanitation Data'!$F$11,0,10*ROW('Sanitation Data'!F172)),IF(AND(ISNUMBER(OFFSET('Sanitation Data'!$F$11,0,10*ROW('Sanitation Data'!F172))),DB178="No",ISNUMBER(OFFSET('Sanitation Data'!$F$11,0,10*ROW('Sanitation Data'!F172)))),CONCATENATE("[",ROUND(OFFSET('Sanitation Data'!$F$11,0,10*ROW('Sanitation Data'!F172)),0),"]"),IF(AND(ISNUMBER(OFFSET('Sanitation Data'!$F$11,0,10*ROW('Sanitation Data'!F172))),DB178="",ISNUMBER(OFFSET('Sanitation Data'!$F$11,0,10*ROW('Sanitation Data'!F172)))),OFFSET('Sanitation Data'!$F$11,0,10*ROW('Sanitation Data'!F172)),NA())))</f>
        <v>#N/A</v>
      </c>
      <c r="AN178" s="253" t="e">
        <f ca="true">+IF(AND(ISNUMBER(OFFSET('Sanitation Data'!$F$12,0,10*ROW('Sanitation Data'!F172))),DC178="Yes"),OFFSET('Sanitation Data'!$F$12,0,10*ROW('Sanitation Data'!F172)),IF(AND(ISNUMBER(OFFSET('Sanitation Data'!$F$12,0,10*ROW('Sanitation Data'!F172))),DC178="No",ISNUMBER(OFFSET('Sanitation Data'!$F$12,0,10*ROW('Sanitation Data'!F172)))),CONCATENATE("[",ROUND(OFFSET('Sanitation Data'!$F$12,0,10*ROW('Sanitation Data'!F172)),0),"]"),IF(AND(ISNUMBER(OFFSET('Sanitation Data'!$F$12,0,10*ROW('Sanitation Data'!F172))),DC178="",ISNUMBER(OFFSET('Sanitation Data'!$F$12,0,10*ROW('Sanitation Data'!F172)))),OFFSET('Sanitation Data'!$F$12,0,10*ROW('Sanitation Data'!F172)),NA())))</f>
        <v>#N/A</v>
      </c>
      <c r="AO178" s="253" t="e">
        <f ca="true">+IF(AND(ISNUMBER(OFFSET('Sanitation Data'!$F$13,0,10*ROW('Sanitation Data'!F172))),DD178="Yes"),OFFSET('Sanitation Data'!$F$13,0,10*ROW('Sanitation Data'!F172)),IF(AND(ISNUMBER(OFFSET('Sanitation Data'!$F$13,0,10*ROW('Sanitation Data'!F172))),DD178="No",ISNUMBER(OFFSET('Sanitation Data'!$F$13,0,10*ROW('Sanitation Data'!F172)))),CONCATENATE("[",ROUND(OFFSET('Sanitation Data'!$F$13,0,10*ROW('Sanitation Data'!F172)),0),"]"),IF(AND(ISNUMBER(OFFSET('Sanitation Data'!$F$13,0,10*ROW('Sanitation Data'!F172))),DD178="",ISNUMBER(OFFSET('Sanitation Data'!$F$13,0,10*ROW('Sanitation Data'!F172)))),OFFSET('Sanitation Data'!$F$13,0,10*ROW('Sanitation Data'!F172)),NA())))</f>
        <v>#N/A</v>
      </c>
      <c r="AP178" s="253" t="e">
        <f ca="true">+IF(AND(ISNUMBER(OFFSET('Sanitation Data'!$G$5,0,10*ROW('Sanitation Data'!G172))),DE178="Yes"),100-OFFSET('Sanitation Data'!$G$5,0,10*ROW('Sanitation Data'!G172)),IF(AND(ISNUMBER(OFFSET('Sanitation Data'!$G$5,0,10*ROW('Sanitation Data'!G172))),DE178="No",ISNUMBER(OFFSET('Sanitation Data'!$G$5,0,10*ROW('Sanitation Data'!G172)))),CONCATENATE("[",ROUND(100-OFFSET('Sanitation Data'!$G$5,0,10*ROW('Sanitation Data'!G172)),0),"]"),IF(AND(ISNUMBER(OFFSET('Sanitation Data'!$G$5,0,10*ROW('Sanitation Data'!G172))),DE178="",ISNUMBER(OFFSET('Sanitation Data'!$G$5,0,10*ROW('Sanitation Data'!G172)))),100-OFFSET('Sanitation Data'!$G$5,0,10*ROW('Sanitation Data'!G172)),NA())))</f>
        <v>#N/A</v>
      </c>
      <c r="AQ178" s="253" t="e">
        <f ca="true">+IF(AND(ISNUMBER(OFFSET('Sanitation Data'!$G$7,0,10*ROW('Sanitation Data'!G172))),DF178="Yes"),OFFSET('Sanitation Data'!$G$7,0,10*ROW('Sanitation Data'!G172)),IF(AND(ISNUMBER(OFFSET('Sanitation Data'!$G$7,0,10*ROW('Sanitation Data'!G172))),DF178="No",ISNUMBER(OFFSET('Sanitation Data'!$G$7,0,10*ROW('Sanitation Data'!G172)))),CONCATENATE("[",ROUND(OFFSET('Sanitation Data'!$G$7,0,10*ROW('Sanitation Data'!G172)),0),"]"),IF(AND(ISNUMBER(OFFSET('Sanitation Data'!$G$7,0,10*ROW('Sanitation Data'!G172))),DF178="",ISNUMBER(OFFSET('Sanitation Data'!$G$7,0,10*ROW('Sanitation Data'!G172)))),OFFSET('Sanitation Data'!$G$7,0,10*ROW('Sanitation Data'!G172)),NA())))</f>
        <v>#N/A</v>
      </c>
      <c r="AR178" s="253" t="e">
        <f ca="true">+IF(AND(ISNUMBER(OFFSET('Sanitation Data'!$G$11,0,10*ROW('Sanitation Data'!G172))),DG178="Yes"),OFFSET('Sanitation Data'!$G$11,0,10*ROW('Sanitation Data'!G172)),IF(AND(ISNUMBER(OFFSET('Sanitation Data'!$G$11,0,10*ROW('Sanitation Data'!G172))),DG178="No",ISNUMBER(OFFSET('Sanitation Data'!$G$11,0,10*ROW('Sanitation Data'!G172)))),CONCATENATE("[",ROUND(OFFSET('Sanitation Data'!$G$11,0,10*ROW('Sanitation Data'!G172)),0),"]"),IF(AND(ISNUMBER(OFFSET('Sanitation Data'!$G$11,0,10*ROW('Sanitation Data'!G172))),DG178="",ISNUMBER(OFFSET('Sanitation Data'!$G$11,0,10*ROW('Sanitation Data'!G172)))),OFFSET('Sanitation Data'!$G$11,0,10*ROW('Sanitation Data'!G172)),NA())))</f>
        <v>#N/A</v>
      </c>
      <c r="AS178" s="253" t="e">
        <f ca="true">+IF(AND(ISNUMBER(OFFSET('Sanitation Data'!$G$12,0,10*ROW('Sanitation Data'!G172))),DH178="Yes"),OFFSET('Sanitation Data'!$G$12,0,10*ROW('Sanitation Data'!G172)),IF(AND(ISNUMBER(OFFSET('Sanitation Data'!$G$12,0,10*ROW('Sanitation Data'!G172))),DH178="No",ISNUMBER(OFFSET('Sanitation Data'!$G$12,0,10*ROW('Sanitation Data'!G172)))),CONCATENATE("[",ROUND(OFFSET('Sanitation Data'!$G$12,0,10*ROW('Sanitation Data'!G172)),0),"]"),IF(AND(ISNUMBER(OFFSET('Sanitation Data'!$G$12,0,10*ROW('Sanitation Data'!G172))),DH178="",ISNUMBER(OFFSET('Sanitation Data'!$G$12,0,10*ROW('Sanitation Data'!G172)))),OFFSET('Sanitation Data'!$G$12,0,10*ROW('Sanitation Data'!G172)),NA())))</f>
        <v>#N/A</v>
      </c>
      <c r="AT178" s="253" t="e">
        <f ca="true">+IF(AND(ISNUMBER(OFFSET('Sanitation Data'!$G$13,0,10*ROW('Sanitation Data'!G172))),DI178="Yes"),OFFSET('Sanitation Data'!$G$13,0,10*ROW('Sanitation Data'!G172)),IF(AND(ISNUMBER(OFFSET('Sanitation Data'!$G$13,0,10*ROW('Sanitation Data'!G172))),DI178="No",ISNUMBER(OFFSET('Sanitation Data'!$G$13,0,10*ROW('Sanitation Data'!G172)))),CONCATENATE("[",ROUND(OFFSET('Sanitation Data'!$G$13,0,10*ROW('Sanitation Data'!G172)),0),"]"),IF(AND(ISNUMBER(OFFSET('Sanitation Data'!$G$13,0,10*ROW('Sanitation Data'!G172))),DI178="",ISNUMBER(OFFSET('Sanitation Data'!$G$13,0,10*ROW('Sanitation Data'!G172)))),OFFSET('Sanitation Data'!$G$13,0,10*ROW('Sanitation Data'!G172)),NA())))</f>
        <v>#N/A</v>
      </c>
      <c r="AU178" s="253" t="e">
        <f ca="true">+IF(AND(ISNUMBER(OFFSET('Sanitation Data'!$H$5,0,10*ROW('Sanitation Data'!H172))),DJ178="Yes"),100-OFFSET('Sanitation Data'!$H$5,0,10*ROW('Sanitation Data'!H172)),IF(AND(ISNUMBER(OFFSET('Sanitation Data'!$H$5,0,10*ROW('Sanitation Data'!H172))),DJ178="No",ISNUMBER(OFFSET('Sanitation Data'!$H$5,0,10*ROW('Sanitation Data'!H172)))),CONCATENATE("[",ROUND(100-OFFSET('Sanitation Data'!$H$5,0,10*ROW('Sanitation Data'!H172)),0),"]"),IF(AND(ISNUMBER(OFFSET('Sanitation Data'!$H$5,0,10*ROW('Sanitation Data'!H172))),DJ178="",ISNUMBER(OFFSET('Sanitation Data'!$H$5,0,10*ROW('Sanitation Data'!H172)))),100-OFFSET('Sanitation Data'!$H$5,0,10*ROW('Sanitation Data'!H172)),NA())))</f>
        <v>#N/A</v>
      </c>
      <c r="AV178" s="253" t="e">
        <f ca="true">+IF(AND(ISNUMBER(OFFSET('Sanitation Data'!$H$7,0,10*ROW('Sanitation Data'!H172))),DK178="Yes"),OFFSET('Sanitation Data'!$H$7,0,10*ROW('Sanitation Data'!H172)),IF(AND(ISNUMBER(OFFSET('Sanitation Data'!$H$7,0,10*ROW('Sanitation Data'!H172))),DK178="No",ISNUMBER(OFFSET('Sanitation Data'!$H$7,0,10*ROW('Sanitation Data'!H172)))),CONCATENATE("[",ROUND(OFFSET('Sanitation Data'!$H$7,0,10*ROW('Sanitation Data'!H172)),0),"]"),IF(AND(ISNUMBER(OFFSET('Sanitation Data'!$H$7,0,10*ROW('Sanitation Data'!H172))),DK178="",ISNUMBER(OFFSET('Sanitation Data'!$H$7,0,10*ROW('Sanitation Data'!H172)))),OFFSET('Sanitation Data'!$H$7,0,10*ROW('Sanitation Data'!H172)),NA())))</f>
        <v>#N/A</v>
      </c>
      <c r="AW178" s="253" t="e">
        <f ca="true">+IF(AND(ISNUMBER(OFFSET('Sanitation Data'!$H$11,0,10*ROW('Sanitation Data'!H172))),DL178="Yes"),OFFSET('Sanitation Data'!$H$11,0,10*ROW('Sanitation Data'!H172)),IF(AND(ISNUMBER(OFFSET('Sanitation Data'!$H$11,0,10*ROW('Sanitation Data'!H172))),DL178="No",ISNUMBER(OFFSET('Sanitation Data'!$H$11,0,10*ROW('Sanitation Data'!H172)))),CONCATENATE("[",ROUND(OFFSET('Sanitation Data'!$H$11,0,10*ROW('Sanitation Data'!H172)),0),"]"),IF(AND(ISNUMBER(OFFSET('Sanitation Data'!$H$11,0,10*ROW('Sanitation Data'!H172))),DL178="",ISNUMBER(OFFSET('Sanitation Data'!$H$11,0,10*ROW('Sanitation Data'!H172)))),OFFSET('Sanitation Data'!$H$11,0,10*ROW('Sanitation Data'!H172)),NA())))</f>
        <v>#N/A</v>
      </c>
      <c r="AX178" s="253" t="e">
        <f ca="true">+IF(AND(ISNUMBER(OFFSET('Sanitation Data'!$H$12,0,10*ROW('Sanitation Data'!H172))),DM178="Yes"),OFFSET('Sanitation Data'!$H$12,0,10*ROW('Sanitation Data'!H172)),IF(AND(ISNUMBER(OFFSET('Sanitation Data'!$H$12,0,10*ROW('Sanitation Data'!H172))),DM178="No",ISNUMBER(OFFSET('Sanitation Data'!$H$12,0,10*ROW('Sanitation Data'!H172)))),CONCATENATE("[",ROUND(OFFSET('Sanitation Data'!$H$12,0,10*ROW('Sanitation Data'!H172)),0),"]"),IF(AND(ISNUMBER(OFFSET('Sanitation Data'!$H$12,0,10*ROW('Sanitation Data'!H172))),DM178="",ISNUMBER(OFFSET('Sanitation Data'!$H$12,0,10*ROW('Sanitation Data'!H172)))),OFFSET('Sanitation Data'!$H$12,0,10*ROW('Sanitation Data'!H172)),NA())))</f>
        <v>#N/A</v>
      </c>
      <c r="AY178" s="253" t="e">
        <f ca="true">+IF(AND(ISNUMBER(OFFSET('Sanitation Data'!$H$13,0,10*ROW('Sanitation Data'!H172))),DN178="Yes"),OFFSET('Sanitation Data'!$H$13,0,10*ROW('Sanitation Data'!H172)),IF(AND(ISNUMBER(OFFSET('Sanitation Data'!$H$13,0,10*ROW('Sanitation Data'!H172))),DN178="No",ISNUMBER(OFFSET('Sanitation Data'!$H$13,0,10*ROW('Sanitation Data'!H172)))),CONCATENATE("[",ROUND(OFFSET('Sanitation Data'!$H$13,0,10*ROW('Sanitation Data'!H172)),0),"]"),IF(AND(ISNUMBER(OFFSET('Sanitation Data'!$H$13,0,10*ROW('Sanitation Data'!H172))),DN178="",ISNUMBER(OFFSET('Sanitation Data'!$H$13,0,10*ROW('Sanitation Data'!H172)))),OFFSET('Sanitation Data'!$H$13,0,10*ROW('Sanitation Data'!H172)),NA())))</f>
        <v>#N/A</v>
      </c>
      <c r="AZ178" s="254" t="e">
        <f ca="true">+IF(AND(ISNUMBER(OFFSET('Hygiene Data'!$C$6,0,10*ROW('Hygiene Data'!C172))),DO178="Yes"),OFFSET('Hygiene Data'!$C$6,0,10*ROW('Hygiene Data'!C172)),IF(AND(ISNUMBER(OFFSET('Hygiene Data'!$C$6,0,10*ROW('Hygiene Data'!C172))),DO178="No",ISNUMBER(OFFSET('Hygiene Data'!$C$6,0,10*ROW('Hygiene Data'!C172)))),CONCATENATE("[",ROUND(OFFSET('Hygiene Data'!$C$6,0,10*ROW('Hygiene Data'!C172)),0),"]"),IF(AND(ISNUMBER(OFFSET('Hygiene Data'!$C$6,0,10*ROW('Hygiene Data'!C172))),DO178="",ISNUMBER(OFFSET('Hygiene Data'!$C$6,0,10*ROW('Hygiene Data'!C172)))),OFFSET('Hygiene Data'!$C$6,0,10*ROW('Hygiene Data'!C172)),NA())))</f>
        <v>#N/A</v>
      </c>
      <c r="BA178" s="254" t="e">
        <f ca="true">+IF(AND(ISNUMBER(OFFSET('Hygiene Data'!$C$8,0,10*ROW('Hygiene Data'!C172))),DP178="Yes"),OFFSET('Hygiene Data'!$C$8,0,10*ROW('Hygiene Data'!C172)),IF(AND(ISNUMBER(OFFSET('Hygiene Data'!$C$8,0,10*ROW('Hygiene Data'!C172))),DP178="No",ISNUMBER(OFFSET('Hygiene Data'!$C$8,0,10*ROW('Hygiene Data'!C172)))),CONCATENATE("[",ROUND(OFFSET('Hygiene Data'!$C$8,0,10*ROW('Hygiene Data'!C172)),0),"]"),IF(AND(ISNUMBER(OFFSET('Hygiene Data'!$C$8,0,10*ROW('Hygiene Data'!C172))),DP178="",ISNUMBER(OFFSET('Hygiene Data'!$C$8,0,10*ROW('Hygiene Data'!C172)))),OFFSET('Hygiene Data'!$C$8,0,10*ROW('Hygiene Data'!C172)),NA())))</f>
        <v>#N/A</v>
      </c>
      <c r="BB178" s="254" t="e">
        <f ca="true">+IF(AND(ISNUMBER(OFFSET('Hygiene Data'!$C$10,0,10*ROW('Hygiene Data'!C172))),DQ178="Yes"),OFFSET('Hygiene Data'!$C$10,0,10*ROW('Hygiene Data'!C172)),IF(AND(ISNUMBER(OFFSET('Hygiene Data'!$C$10,0,10*ROW('Hygiene Data'!C172))),DQ178="No",ISNUMBER(OFFSET('Hygiene Data'!$C$10,0,10*ROW('Hygiene Data'!C172)))),CONCATENATE("[",ROUND(OFFSET('Hygiene Data'!$C$10,0,10*ROW('Hygiene Data'!C172)),0),"]"),IF(AND(ISNUMBER(OFFSET('Hygiene Data'!$C$10,0,10*ROW('Hygiene Data'!C172))),DQ178="",ISNUMBER(OFFSET('Hygiene Data'!$C$10,0,10*ROW('Hygiene Data'!C172)))),OFFSET('Hygiene Data'!$C$10,0,10*ROW('Hygiene Data'!C172)),NA())))</f>
        <v>#N/A</v>
      </c>
      <c r="BC178" s="254" t="e">
        <f ca="true">+IF(AND(ISNUMBER(OFFSET('Hygiene Data'!$D$6,0,10*ROW('Hygiene Data'!D172))),DR178="Yes"),OFFSET('Hygiene Data'!$D$6,0,10*ROW('Hygiene Data'!D172)),IF(AND(ISNUMBER(OFFSET('Hygiene Data'!$D$6,0,10*ROW('Hygiene Data'!D172))),DR178="No",ISNUMBER(OFFSET('Hygiene Data'!$D$6,0,10*ROW('Hygiene Data'!D172)))),CONCATENATE("[",ROUND(OFFSET('Hygiene Data'!$D$6,0,10*ROW('Hygiene Data'!D172)),0),"]"),IF(AND(ISNUMBER(OFFSET('Hygiene Data'!$D$6,0,10*ROW('Hygiene Data'!D172))),DR178="",ISNUMBER(OFFSET('Hygiene Data'!$D$6,0,10*ROW('Hygiene Data'!D172)))),OFFSET('Hygiene Data'!$D$6,0,10*ROW('Hygiene Data'!D172)),NA())))</f>
        <v>#N/A</v>
      </c>
      <c r="BD178" s="254" t="e">
        <f ca="true">+IF(AND(ISNUMBER(OFFSET('Hygiene Data'!$D$8,0,10*ROW('Hygiene Data'!D172))),DS178="Yes"),OFFSET('Hygiene Data'!$D$8,0,10*ROW('Hygiene Data'!D172)),IF(AND(ISNUMBER(OFFSET('Hygiene Data'!$D$8,0,10*ROW('Hygiene Data'!D172))),DS178="No",ISNUMBER(OFFSET('Hygiene Data'!$D$8,0,10*ROW('Hygiene Data'!D172)))),CONCATENATE("[",ROUND(OFFSET('Hygiene Data'!$D$8,0,10*ROW('Hygiene Data'!D172)),0),"]"),IF(AND(ISNUMBER(OFFSET('Hygiene Data'!$D$8,0,10*ROW('Hygiene Data'!D172))),DS178="",ISNUMBER(OFFSET('Hygiene Data'!$D$8,0,10*ROW('Hygiene Data'!D172)))),OFFSET('Hygiene Data'!$D$8,0,10*ROW('Hygiene Data'!D172)),NA())))</f>
        <v>#N/A</v>
      </c>
      <c r="BE178" s="254" t="e">
        <f ca="true">+IF(AND(ISNUMBER(OFFSET('Hygiene Data'!$D$10,0,10*ROW('Hygiene Data'!D172))),DT178="Yes"),OFFSET('Hygiene Data'!$D$10,0,10*ROW('Hygiene Data'!D172)),IF(AND(ISNUMBER(OFFSET('Hygiene Data'!$D$10,0,10*ROW('Hygiene Data'!D172))),DT178="No",ISNUMBER(OFFSET('Hygiene Data'!$D$10,0,10*ROW('Hygiene Data'!D172)))),CONCATENATE("[",ROUND(OFFSET('Hygiene Data'!$D$10,0,10*ROW('Hygiene Data'!D172)),0),"]"),IF(AND(ISNUMBER(OFFSET('Hygiene Data'!$D$10,0,10*ROW('Hygiene Data'!D172))),DT178="",ISNUMBER(OFFSET('Hygiene Data'!$D$10,0,10*ROW('Hygiene Data'!D172)))),OFFSET('Hygiene Data'!$D$10,0,10*ROW('Hygiene Data'!D172)),NA())))</f>
        <v>#N/A</v>
      </c>
      <c r="BF178" s="254" t="e">
        <f ca="true">+IF(AND(ISNUMBER(OFFSET('Hygiene Data'!$E$6,0,10*ROW('Hygiene Data'!E172))),DU178="Yes"),OFFSET('Hygiene Data'!$E$6,0,10*ROW('Hygiene Data'!E172)),IF(AND(ISNUMBER(OFFSET('Hygiene Data'!$E$6,0,10*ROW('Hygiene Data'!E172))),DU178="No",ISNUMBER(OFFSET('Hygiene Data'!$E$6,0,10*ROW('Hygiene Data'!E172)))),CONCATENATE("[",ROUND(OFFSET('Hygiene Data'!$E$6,0,10*ROW('Hygiene Data'!E172)),0),"]"),IF(AND(ISNUMBER(OFFSET('Hygiene Data'!$E$6,0,10*ROW('Hygiene Data'!E172))),DU178="",ISNUMBER(OFFSET('Hygiene Data'!$E$6,0,10*ROW('Hygiene Data'!E172)))),OFFSET('Hygiene Data'!$E$6,0,10*ROW('Hygiene Data'!E172)),NA())))</f>
        <v>#N/A</v>
      </c>
      <c r="BG178" s="254" t="e">
        <f ca="true">+IF(AND(ISNUMBER(OFFSET('Hygiene Data'!$E$8,0,10*ROW('Hygiene Data'!E172))),DV178="Yes"),OFFSET('Hygiene Data'!$E$8,0,10*ROW('Hygiene Data'!E172)),IF(AND(ISNUMBER(OFFSET('Hygiene Data'!$E$8,0,10*ROW('Hygiene Data'!E172))),DV178="No",ISNUMBER(OFFSET('Hygiene Data'!$E$8,0,10*ROW('Hygiene Data'!E172)))),CONCATENATE("[",ROUND(OFFSET('Hygiene Data'!$E$8,0,10*ROW('Hygiene Data'!E172)),0),"]"),IF(AND(ISNUMBER(OFFSET('Hygiene Data'!$E$8,0,10*ROW('Hygiene Data'!E172))),DV178="",ISNUMBER(OFFSET('Hygiene Data'!$E$8,0,10*ROW('Hygiene Data'!E172)))),OFFSET('Hygiene Data'!$E$8,0,10*ROW('Hygiene Data'!E172)),NA())))</f>
        <v>#N/A</v>
      </c>
      <c r="BH178" s="254" t="e">
        <f ca="true">+IF(AND(ISNUMBER(OFFSET('Hygiene Data'!$E$10,0,10*ROW('Hygiene Data'!E172))),DW178="Yes"),OFFSET('Hygiene Data'!$E$10,0,10*ROW('Hygiene Data'!E172)),IF(AND(ISNUMBER(OFFSET('Hygiene Data'!$E$10,0,10*ROW('Hygiene Data'!E172))),DW178="No",ISNUMBER(OFFSET('Hygiene Data'!$E$10,0,10*ROW('Hygiene Data'!E172)))),CONCATENATE("[",ROUND(OFFSET('Hygiene Data'!$E$10,0,10*ROW('Hygiene Data'!E172)),0),"]"),IF(AND(ISNUMBER(OFFSET('Hygiene Data'!$E$10,0,10*ROW('Hygiene Data'!E172))),DW178="",ISNUMBER(OFFSET('Hygiene Data'!$E$10,0,10*ROW('Hygiene Data'!E172)))),OFFSET('Hygiene Data'!$E$10,0,10*ROW('Hygiene Data'!E172)),NA())))</f>
        <v>#N/A</v>
      </c>
      <c r="BI178" s="254" t="e">
        <f ca="true">+IF(AND(ISNUMBER(OFFSET('Hygiene Data'!$F$6,0,10*ROW('Hygiene Data'!F172))),DX178="Yes"),OFFSET('Hygiene Data'!$F$6,0,10*ROW('Hygiene Data'!F172)),IF(AND(ISNUMBER(OFFSET('Hygiene Data'!$F$6,0,10*ROW('Hygiene Data'!F172))),DX178="No",ISNUMBER(OFFSET('Hygiene Data'!$F$6,0,10*ROW('Hygiene Data'!F172)))),CONCATENATE("[",ROUND(OFFSET('Hygiene Data'!$F$6,0,10*ROW('Hygiene Data'!F172)),0),"]"),IF(AND(ISNUMBER(OFFSET('Hygiene Data'!$F$6,0,10*ROW('Hygiene Data'!F172))),DX178="",ISNUMBER(OFFSET('Hygiene Data'!$F$6,0,10*ROW('Hygiene Data'!F172)))),OFFSET('Hygiene Data'!$F$6,0,10*ROW('Hygiene Data'!F172)),NA())))</f>
        <v>#N/A</v>
      </c>
      <c r="BJ178" s="254" t="e">
        <f ca="true">+IF(AND(ISNUMBER(OFFSET('Hygiene Data'!$F$8,0,10*ROW('Hygiene Data'!F172))),DY178="Yes"),OFFSET('Hygiene Data'!$F$8,0,10*ROW('Hygiene Data'!F172)),IF(AND(ISNUMBER(OFFSET('Hygiene Data'!$F$8,0,10*ROW('Hygiene Data'!F172))),DY178="No",ISNUMBER(OFFSET('Hygiene Data'!$F$8,0,10*ROW('Hygiene Data'!F172)))),CONCATENATE("[",ROUND(OFFSET('Hygiene Data'!$F$8,0,10*ROW('Hygiene Data'!F172)),0),"]"),IF(AND(ISNUMBER(OFFSET('Hygiene Data'!$F$8,0,10*ROW('Hygiene Data'!F172))),DY178="",ISNUMBER(OFFSET('Hygiene Data'!$F$8,0,10*ROW('Hygiene Data'!F172)))),OFFSET('Hygiene Data'!$F$8,0,10*ROW('Hygiene Data'!F172)),NA())))</f>
        <v>#N/A</v>
      </c>
      <c r="BK178" s="254" t="e">
        <f ca="true">+IF(AND(ISNUMBER(OFFSET('Hygiene Data'!$F$10,0,10*ROW('Hygiene Data'!F172))),DZ178="Yes"),OFFSET('Hygiene Data'!$F$10,0,10*ROW('Hygiene Data'!F172)),IF(AND(ISNUMBER(OFFSET('Hygiene Data'!$F$10,0,10*ROW('Hygiene Data'!F172))),DZ178="No",ISNUMBER(OFFSET('Hygiene Data'!$F$10,0,10*ROW('Hygiene Data'!F172)))),CONCATENATE("[",ROUND(OFFSET('Hygiene Data'!$F$10,0,10*ROW('Hygiene Data'!F172)),0),"]"),IF(AND(ISNUMBER(OFFSET('Hygiene Data'!$F$10,0,10*ROW('Hygiene Data'!F172))),DZ178="",ISNUMBER(OFFSET('Hygiene Data'!$F$10,0,10*ROW('Hygiene Data'!F172)))),OFFSET('Hygiene Data'!$F$10,0,10*ROW('Hygiene Data'!F172)),NA())))</f>
        <v>#N/A</v>
      </c>
      <c r="BL178" s="254" t="e">
        <f ca="true">+IF(AND(ISNUMBER(OFFSET('Hygiene Data'!$G$6,0,10*ROW('Hygiene Data'!G172))),EA178="Yes"),OFFSET('Hygiene Data'!$G$6,0,10*ROW('Hygiene Data'!G172)),IF(AND(ISNUMBER(OFFSET('Hygiene Data'!$G$6,0,10*ROW('Hygiene Data'!G172))),EA178="No",ISNUMBER(OFFSET('Hygiene Data'!$G$6,0,10*ROW('Hygiene Data'!G172)))),CONCATENATE("[",ROUND(OFFSET('Hygiene Data'!$G$6,0,10*ROW('Hygiene Data'!G172)),0),"]"),IF(AND(ISNUMBER(OFFSET('Hygiene Data'!$G$6,0,10*ROW('Hygiene Data'!G172))),EA178="",ISNUMBER(OFFSET('Hygiene Data'!$G$6,0,10*ROW('Hygiene Data'!G172)))),OFFSET('Hygiene Data'!$G$6,0,10*ROW('Hygiene Data'!G172)),NA())))</f>
        <v>#N/A</v>
      </c>
      <c r="BM178" s="254" t="e">
        <f ca="true">+IF(AND(ISNUMBER(OFFSET('Hygiene Data'!$G$8,0,10*ROW('Hygiene Data'!G172))),EB178="Yes"),OFFSET('Hygiene Data'!$G$8,0,10*ROW('Hygiene Data'!G172)),IF(AND(ISNUMBER(OFFSET('Hygiene Data'!$G$8,0,10*ROW('Hygiene Data'!G172))),EB178="No",ISNUMBER(OFFSET('Hygiene Data'!$G$8,0,10*ROW('Hygiene Data'!G172)))),CONCATENATE("[",ROUND(OFFSET('Hygiene Data'!$G$8,0,10*ROW('Hygiene Data'!G172)),0),"]"),IF(AND(ISNUMBER(OFFSET('Hygiene Data'!$G$8,0,10*ROW('Hygiene Data'!G172))),EB178="",ISNUMBER(OFFSET('Hygiene Data'!$G$8,0,10*ROW('Hygiene Data'!G172)))),OFFSET('Hygiene Data'!$G$8,0,10*ROW('Hygiene Data'!G172)),NA())))</f>
        <v>#N/A</v>
      </c>
      <c r="BN178" s="254" t="e">
        <f ca="true">+IF(AND(ISNUMBER(OFFSET('Hygiene Data'!$G$10,0,10*ROW('Hygiene Data'!G172))),EC178="Yes"),OFFSET('Hygiene Data'!$G$10,0,10*ROW('Hygiene Data'!G172)),IF(AND(ISNUMBER(OFFSET('Hygiene Data'!$G$10,0,10*ROW('Hygiene Data'!G172))),EC178="No",ISNUMBER(OFFSET('Hygiene Data'!$G$10,0,10*ROW('Hygiene Data'!G172)))),CONCATENATE("[",ROUND(OFFSET('Hygiene Data'!$G$10,0,10*ROW('Hygiene Data'!G172)),0),"]"),IF(AND(ISNUMBER(OFFSET('Hygiene Data'!$G$10,0,10*ROW('Hygiene Data'!G172))),EC178="",ISNUMBER(OFFSET('Hygiene Data'!$G$10,0,10*ROW('Hygiene Data'!G172)))),OFFSET('Hygiene Data'!$G$10,0,10*ROW('Hygiene Data'!G172)),NA())))</f>
        <v>#N/A</v>
      </c>
      <c r="BO178" s="254" t="e">
        <f ca="true">+IF(AND(ISNUMBER(OFFSET('Hygiene Data'!$H$6,0,10*ROW('Hygiene Data'!H172))),ED178="Yes"),OFFSET('Hygiene Data'!$H$6,0,10*ROW('Hygiene Data'!H172)),IF(AND(ISNUMBER(OFFSET('Hygiene Data'!$H$6,0,10*ROW('Hygiene Data'!H172))),ED178="No",ISNUMBER(OFFSET('Hygiene Data'!$H$6,0,10*ROW('Hygiene Data'!H172)))),CONCATENATE("[",ROUND(OFFSET('Hygiene Data'!$H$6,0,10*ROW('Hygiene Data'!H172)),0),"]"),IF(AND(ISNUMBER(OFFSET('Hygiene Data'!$H$6,0,10*ROW('Hygiene Data'!H172))),ED178="",ISNUMBER(OFFSET('Hygiene Data'!$H$6,0,10*ROW('Hygiene Data'!H172)))),OFFSET('Hygiene Data'!$H$6,0,10*ROW('Hygiene Data'!H172)),NA())))</f>
        <v>#N/A</v>
      </c>
      <c r="BP178" s="254" t="e">
        <f ca="true">+IF(AND(ISNUMBER(OFFSET('Hygiene Data'!$H$8,0,10*ROW('Hygiene Data'!H172))),EE178="Yes"),OFFSET('Hygiene Data'!$H$8,0,10*ROW('Hygiene Data'!H172)),IF(AND(ISNUMBER(OFFSET('Hygiene Data'!$H$8,0,10*ROW('Hygiene Data'!H172))),EE178="No",ISNUMBER(OFFSET('Hygiene Data'!$H$8,0,10*ROW('Hygiene Data'!H172)))),CONCATENATE("[",ROUND(OFFSET('Hygiene Data'!$H$8,0,10*ROW('Hygiene Data'!H172)),0),"]"),IF(AND(ISNUMBER(OFFSET('Hygiene Data'!$H$8,0,10*ROW('Hygiene Data'!H172))),EE178="",ISNUMBER(OFFSET('Hygiene Data'!$H$8,0,10*ROW('Hygiene Data'!H172)))),OFFSET('Hygiene Data'!$H$8,0,10*ROW('Hygiene Data'!H172)),NA())))</f>
        <v>#N/A</v>
      </c>
      <c r="BQ178" s="254" t="e">
        <f ca="true">+IF(AND(ISNUMBER(OFFSET('Hygiene Data'!$H$10,0,10*ROW('Hygiene Data'!H172))),EF178="Yes"),OFFSET('Hygiene Data'!$H$10,0,10*ROW('Hygiene Data'!H172)),IF(AND(ISNUMBER(OFFSET('Hygiene Data'!$H$10,0,10*ROW('Hygiene Data'!H172))),EF178="No",ISNUMBER(OFFSET('Hygiene Data'!$H$10,0,10*ROW('Hygiene Data'!H172)))),CONCATENATE("[",ROUND(OFFSET('Hygiene Data'!$H$10,0,10*ROW('Hygiene Data'!H172)),0),"]"),IF(AND(ISNUMBER(OFFSET('Hygiene Data'!$H$10,0,10*ROW('Hygiene Data'!H172))),EF178="",ISNUMBER(OFFSET('Hygiene Data'!$H$10,0,10*ROW('Hygiene Data'!H172)))),OFFSET('Hygiene Data'!$H$10,0,10*ROW('Hygiene Data'!H172)),NA())))</f>
        <v>#N/A</v>
      </c>
      <c r="BS178" s="36" t="str">
        <f ca="true">+IF(OFFSET('Water Data'!$C$28,0,10*ROW('Water Data'!C172))="","",OFFSET('Water Data'!$C$28,0,10*ROW('Water Data'!C172)))</f>
        <v/>
      </c>
      <c r="BT178" s="36" t="str">
        <f ca="true">+IF(OFFSET('Water Data'!$C$29,0,10*ROW('Water Data'!C172))="","",OFFSET('Water Data'!$C$29,0,10*ROW('Water Data'!C172)))</f>
        <v/>
      </c>
      <c r="BU178" s="36" t="str">
        <f ca="true">+IF(OFFSET('Water Data'!$C$30,0,10*ROW('Water Data'!C172))="","",OFFSET('Water Data'!$C$30,0,10*ROW('Water Data'!C172)))</f>
        <v/>
      </c>
      <c r="BV178" s="36" t="str">
        <f ca="true">+IF(OFFSET('Water Data'!$D$28,0,10*ROW('Water Data'!D172))="","",OFFSET('Water Data'!$D$28,0,10*ROW('Water Data'!D172)))</f>
        <v/>
      </c>
      <c r="BW178" s="36" t="str">
        <f ca="true">+IF(OFFSET('Water Data'!$D$29,0,10*ROW('Water Data'!D172))="","",OFFSET('Water Data'!$D$29,0,10*ROW('Water Data'!D172)))</f>
        <v/>
      </c>
      <c r="BX178" s="36" t="str">
        <f ca="true">+IF(OFFSET('Water Data'!$D$30,0,10*ROW('Water Data'!D172))="","",OFFSET('Water Data'!$D$30,0,10*ROW('Water Data'!D172)))</f>
        <v/>
      </c>
      <c r="BY178" s="36" t="str">
        <f ca="true">+IF(OFFSET('Water Data'!$E$28,0,10*ROW('Water Data'!E172))="","",OFFSET('Water Data'!$E$28,0,10*ROW('Water Data'!E172)))</f>
        <v/>
      </c>
      <c r="BZ178" s="36" t="str">
        <f ca="true">+IF(OFFSET('Water Data'!$E$29,0,10*ROW('Water Data'!E172))="","",OFFSET('Water Data'!$E$29,0,10*ROW('Water Data'!E172)))</f>
        <v/>
      </c>
      <c r="CA178" s="36" t="str">
        <f ca="true">+IF(OFFSET('Water Data'!$E$30,0,10*ROW('Water Data'!E172))="","",OFFSET('Water Data'!$E$30,0,10*ROW('Water Data'!E172)))</f>
        <v/>
      </c>
      <c r="CB178" s="36" t="str">
        <f ca="true">+IF(OFFSET('Water Data'!$F$28,0,10*ROW('Water Data'!F172))="","",OFFSET('Water Data'!$F$28,0,10*ROW('Water Data'!F172)))</f>
        <v/>
      </c>
      <c r="CC178" s="36" t="str">
        <f ca="true">+IF(OFFSET('Water Data'!$F$29,0,10*ROW('Water Data'!F172))="","",OFFSET('Water Data'!$F$29,0,10*ROW('Water Data'!F172)))</f>
        <v/>
      </c>
      <c r="CD178" s="36" t="str">
        <f ca="true">+IF(OFFSET('Water Data'!$F$30,0,10*ROW('Water Data'!F172))="","",OFFSET('Water Data'!$F$30,0,10*ROW('Water Data'!F172)))</f>
        <v/>
      </c>
      <c r="CE178" s="36" t="str">
        <f ca="true">+IF(OFFSET('Water Data'!$G$28,0,10*ROW('Water Data'!G172))="","",OFFSET('Water Data'!$G$28,0,10*ROW('Water Data'!G172)))</f>
        <v/>
      </c>
      <c r="CF178" s="36" t="str">
        <f ca="true">+IF(OFFSET('Water Data'!$G$29,0,10*ROW('Water Data'!G172))="","",OFFSET('Water Data'!$G$29,0,10*ROW('Water Data'!G172)))</f>
        <v/>
      </c>
      <c r="CG178" s="36" t="str">
        <f ca="true">+IF(OFFSET('Water Data'!$G$30,0,10*ROW('Water Data'!G172))="","",OFFSET('Water Data'!$G$30,0,10*ROW('Water Data'!G172)))</f>
        <v/>
      </c>
      <c r="CH178" s="36" t="str">
        <f ca="true">+IF(OFFSET('Water Data'!$H$28,0,10*ROW('Water Data'!H172))="","",OFFSET('Water Data'!$H$28,0,10*ROW('Water Data'!H172)))</f>
        <v/>
      </c>
      <c r="CI178" s="36" t="str">
        <f ca="true">+IF(OFFSET('Water Data'!$H$29,0,10*ROW('Water Data'!H172))="","",OFFSET('Water Data'!$H$29,0,10*ROW('Water Data'!H172)))</f>
        <v/>
      </c>
      <c r="CJ178" s="36" t="str">
        <f ca="true">+IF(OFFSET('Water Data'!$H$30,0,10*ROW('Water Data'!H172))="","",OFFSET('Water Data'!$H$30,0,10*ROW('Water Data'!H172)))</f>
        <v/>
      </c>
      <c r="CK178" s="36" t="str">
        <f ca="true">+IF(OFFSET('Sanitation Data'!$C$29,0,10*ROW('Sanitation Data'!C172))="","",OFFSET('Sanitation Data'!$C$29,0,10*ROW('Sanitation Data'!C172)))</f>
        <v/>
      </c>
      <c r="CL178" s="36" t="str">
        <f ca="true">+IF(OFFSET('Sanitation Data'!$C$30,0,10*ROW('Sanitation Data'!C172))="","",OFFSET('Sanitation Data'!$C$30,0,10*ROW('Sanitation Data'!C172)))</f>
        <v/>
      </c>
      <c r="CM178" s="36" t="str">
        <f ca="true">+IF(OFFSET('Sanitation Data'!$C$31,0,10*ROW('Sanitation Data'!C172))="","",OFFSET('Sanitation Data'!$C$31,0,10*ROW('Sanitation Data'!C172)))</f>
        <v/>
      </c>
      <c r="CN178" s="36" t="str">
        <f ca="true">+IF(OFFSET('Sanitation Data'!$C$32,0,10*ROW('Sanitation Data'!C172))="","",OFFSET('Sanitation Data'!$C$32,0,10*ROW('Sanitation Data'!C172)))</f>
        <v/>
      </c>
      <c r="CO178" s="36" t="str">
        <f ca="true">+IF(OFFSET('Sanitation Data'!$C$33,0,10*ROW('Sanitation Data'!C172))="","",OFFSET('Sanitation Data'!$C$33,0,10*ROW('Sanitation Data'!C172)))</f>
        <v/>
      </c>
      <c r="CP178" s="36" t="str">
        <f ca="true">+IF(OFFSET('Sanitation Data'!$D$29,0,10*ROW('Sanitation Data'!D172))="","",OFFSET('Sanitation Data'!$D$29,0,10*ROW('Sanitation Data'!D172)))</f>
        <v/>
      </c>
      <c r="CQ178" s="36" t="str">
        <f ca="true">+IF(OFFSET('Sanitation Data'!$D$30,0,10*ROW('Sanitation Data'!D172))="","",OFFSET('Sanitation Data'!$D$30,0,10*ROW('Sanitation Data'!D172)))</f>
        <v/>
      </c>
      <c r="CR178" s="36" t="str">
        <f ca="true">+IF(OFFSET('Sanitation Data'!$D$31,0,10*ROW('Sanitation Data'!D172))="","",OFFSET('Sanitation Data'!$D$31,0,10*ROW('Sanitation Data'!D172)))</f>
        <v/>
      </c>
      <c r="CS178" s="36" t="str">
        <f ca="true">+IF(OFFSET('Sanitation Data'!$D$32,0,10*ROW('Sanitation Data'!D172))="","",OFFSET('Sanitation Data'!$D$32,0,10*ROW('Sanitation Data'!D172)))</f>
        <v/>
      </c>
      <c r="CT178" s="36" t="str">
        <f ca="true">+IF(OFFSET('Sanitation Data'!$D$33,0,10*ROW('Sanitation Data'!D172))="","",OFFSET('Sanitation Data'!$D$33,0,10*ROW('Sanitation Data'!D172)))</f>
        <v/>
      </c>
      <c r="CU178" s="36" t="str">
        <f ca="true">+IF(OFFSET('Sanitation Data'!$E$29,0,10*ROW('Sanitation Data'!E172))="","",OFFSET('Sanitation Data'!$E$29,0,10*ROW('Sanitation Data'!E172)))</f>
        <v/>
      </c>
      <c r="CV178" s="36" t="str">
        <f ca="true">+IF(OFFSET('Sanitation Data'!$E$30,0,10*ROW('Sanitation Data'!E172))="","",OFFSET('Sanitation Data'!$E$30,0,10*ROW('Sanitation Data'!E172)))</f>
        <v/>
      </c>
      <c r="CW178" s="36" t="str">
        <f ca="true">+IF(OFFSET('Sanitation Data'!$E$31,0,10*ROW('Sanitation Data'!E172))="","",OFFSET('Sanitation Data'!$E$31,0,10*ROW('Sanitation Data'!E172)))</f>
        <v/>
      </c>
      <c r="CX178" s="36" t="str">
        <f ca="true">+IF(OFFSET('Sanitation Data'!$E$32,0,10*ROW('Sanitation Data'!E172))="","",OFFSET('Sanitation Data'!$E$32,0,10*ROW('Sanitation Data'!E172)))</f>
        <v/>
      </c>
      <c r="CY178" s="36" t="str">
        <f ca="true">+IF(OFFSET('Sanitation Data'!$E$33,0,10*ROW('Sanitation Data'!E172))="","",OFFSET('Sanitation Data'!$E$33,0,10*ROW('Sanitation Data'!E172)))</f>
        <v/>
      </c>
      <c r="CZ178" s="36" t="str">
        <f ca="true">+IF(OFFSET('Sanitation Data'!$F$29,0,10*ROW('Sanitation Data'!F172))="","",OFFSET('Sanitation Data'!$F$29,0,10*ROW('Sanitation Data'!F172)))</f>
        <v/>
      </c>
      <c r="DA178" s="36" t="str">
        <f ca="true">+IF(OFFSET('Sanitation Data'!$F$30,0,10*ROW('Sanitation Data'!F172))="","",OFFSET('Sanitation Data'!$F$30,0,10*ROW('Sanitation Data'!F172)))</f>
        <v/>
      </c>
      <c r="DB178" s="36" t="str">
        <f ca="true">+IF(OFFSET('Sanitation Data'!$F$31,0,10*ROW('Sanitation Data'!F172))="","",OFFSET('Sanitation Data'!$F$31,0,10*ROW('Sanitation Data'!F172)))</f>
        <v/>
      </c>
      <c r="DC178" s="36" t="str">
        <f ca="true">+IF(OFFSET('Sanitation Data'!$F$32,0,10*ROW('Sanitation Data'!F172))="","",OFFSET('Sanitation Data'!$F$32,0,10*ROW('Sanitation Data'!F172)))</f>
        <v/>
      </c>
      <c r="DD178" s="36" t="str">
        <f ca="true">+IF(OFFSET('Sanitation Data'!$F$33,0,10*ROW('Sanitation Data'!F172))="","",OFFSET('Sanitation Data'!$F$33,0,10*ROW('Sanitation Data'!F172)))</f>
        <v/>
      </c>
      <c r="DE178" s="36" t="str">
        <f ca="true">+IF(OFFSET('Sanitation Data'!$G$29,0,10*ROW('Sanitation Data'!G172))="","",OFFSET('Sanitation Data'!$G$29,0,10*ROW('Sanitation Data'!G172)))</f>
        <v/>
      </c>
      <c r="DF178" s="36" t="str">
        <f ca="true">+IF(OFFSET('Sanitation Data'!$G$30,0,10*ROW('Sanitation Data'!G172))="","",OFFSET('Sanitation Data'!$G$30,0,10*ROW('Sanitation Data'!G172)))</f>
        <v/>
      </c>
      <c r="DG178" s="36" t="str">
        <f ca="true">+IF(OFFSET('Sanitation Data'!$G$31,0,10*ROW('Sanitation Data'!G172))="","",OFFSET('Sanitation Data'!$G$31,0,10*ROW('Sanitation Data'!G172)))</f>
        <v/>
      </c>
      <c r="DH178" s="36" t="str">
        <f ca="true">+IF(OFFSET('Sanitation Data'!$G$32,0,10*ROW('Sanitation Data'!G172))="","",OFFSET('Sanitation Data'!$G$32,0,10*ROW('Sanitation Data'!G172)))</f>
        <v/>
      </c>
      <c r="DI178" s="36" t="str">
        <f ca="true">+IF(OFFSET('Sanitation Data'!$G$33,0,10*ROW('Sanitation Data'!G172))="","",OFFSET('Sanitation Data'!$G$33,0,10*ROW('Sanitation Data'!G172)))</f>
        <v/>
      </c>
      <c r="DJ178" s="36" t="str">
        <f ca="true">+IF(OFFSET('Sanitation Data'!$H$29,0,10*ROW('Sanitation Data'!H172))="","",OFFSET('Sanitation Data'!$H$29,0,10*ROW('Sanitation Data'!H172)))</f>
        <v/>
      </c>
      <c r="DK178" s="36" t="str">
        <f ca="true">+IF(OFFSET('Sanitation Data'!$H$30,0,10*ROW('Sanitation Data'!H172))="","",OFFSET('Sanitation Data'!$H$30,0,10*ROW('Sanitation Data'!H172)))</f>
        <v/>
      </c>
      <c r="DL178" s="36" t="str">
        <f ca="true">+IF(OFFSET('Sanitation Data'!$H$31,0,10*ROW('Sanitation Data'!H172))="","",OFFSET('Sanitation Data'!$H$31,0,10*ROW('Sanitation Data'!H172)))</f>
        <v/>
      </c>
      <c r="DM178" s="36" t="str">
        <f ca="true">+IF(OFFSET('Sanitation Data'!$H$32,0,10*ROW('Sanitation Data'!H172))="","",OFFSET('Sanitation Data'!$H$32,0,10*ROW('Sanitation Data'!H172)))</f>
        <v/>
      </c>
      <c r="DN178" s="36" t="str">
        <f ca="true">+IF(OFFSET('Sanitation Data'!$H$33,0,10*ROW('Sanitation Data'!H172))="","",OFFSET('Sanitation Data'!$H$33,0,10*ROW('Sanitation Data'!H172)))</f>
        <v/>
      </c>
      <c r="DO178" s="36" t="str">
        <f ca="true">+IF(OFFSET('Hygiene Data'!$C$12,0,10*ROW('Hygiene Data'!C172))="","",OFFSET('Hygiene Data'!$C$12,0,10*ROW('Hygiene Data'!C172)))</f>
        <v/>
      </c>
      <c r="DP178" s="36" t="str">
        <f ca="true">+IF(OFFSET('Hygiene Data'!$C$13,0,10*ROW('Hygiene Data'!C172))="","",OFFSET('Hygiene Data'!$C$13,0,10*ROW('Hygiene Data'!C172)))</f>
        <v/>
      </c>
      <c r="DQ178" s="36" t="str">
        <f ca="true">+IF(OFFSET('Hygiene Data'!$C$14,0,10*ROW('Hygiene Data'!C172))="","",OFFSET('Hygiene Data'!$C$14,0,10*ROW('Hygiene Data'!C172)))</f>
        <v/>
      </c>
      <c r="DR178" s="36" t="str">
        <f ca="true">+IF(OFFSET('Hygiene Data'!$D$12,0,10*ROW('Hygiene Data'!D172))="","",OFFSET('Hygiene Data'!$D$12,0,10*ROW('Hygiene Data'!D172)))</f>
        <v/>
      </c>
      <c r="DS178" s="36" t="str">
        <f ca="true">+IF(OFFSET('Hygiene Data'!$D$13,0,10*ROW('Hygiene Data'!D172))="","",OFFSET('Hygiene Data'!$D$13,0,10*ROW('Hygiene Data'!D172)))</f>
        <v/>
      </c>
      <c r="DT178" s="36" t="str">
        <f ca="true">+IF(OFFSET('Hygiene Data'!$D$14,0,10*ROW('Hygiene Data'!D172))="","",OFFSET('Hygiene Data'!$D$14,0,10*ROW('Hygiene Data'!D172)))</f>
        <v/>
      </c>
      <c r="DU178" s="36" t="str">
        <f ca="true">+IF(OFFSET('Hygiene Data'!$E$12,0,10*ROW('Hygiene Data'!E172))="","",OFFSET('Hygiene Data'!$E$12,0,10*ROW('Hygiene Data'!E172)))</f>
        <v/>
      </c>
      <c r="DV178" s="36" t="str">
        <f ca="true">+IF(OFFSET('Hygiene Data'!$E$13,0,10*ROW('Hygiene Data'!E172))="","",OFFSET('Hygiene Data'!$E$13,0,10*ROW('Hygiene Data'!E172)))</f>
        <v/>
      </c>
      <c r="DW178" s="36" t="str">
        <f ca="true">+IF(OFFSET('Hygiene Data'!$E$14,0,10*ROW('Hygiene Data'!E172))="","",OFFSET('Hygiene Data'!$E$14,0,10*ROW('Hygiene Data'!E172)))</f>
        <v/>
      </c>
      <c r="DX178" s="36" t="str">
        <f ca="true">+IF(OFFSET('Hygiene Data'!$F$12,0,10*ROW('Hygiene Data'!F172))="","",OFFSET('Hygiene Data'!$F$12,0,10*ROW('Hygiene Data'!F172)))</f>
        <v/>
      </c>
      <c r="DY178" s="36" t="str">
        <f ca="true">+IF(OFFSET('Hygiene Data'!$F$13,0,10*ROW('Hygiene Data'!F172))="","",OFFSET('Hygiene Data'!$F$13,0,10*ROW('Hygiene Data'!F172)))</f>
        <v/>
      </c>
      <c r="DZ178" s="36" t="str">
        <f ca="true">+IF(OFFSET('Hygiene Data'!$F$14,0,10*ROW('Hygiene Data'!F172))="","",OFFSET('Hygiene Data'!$F$14,0,10*ROW('Hygiene Data'!F172)))</f>
        <v/>
      </c>
      <c r="EA178" s="36" t="str">
        <f ca="true">+IF(OFFSET('Hygiene Data'!$G$12,0,10*ROW('Hygiene Data'!G172))="","",OFFSET('Hygiene Data'!$G$12,0,10*ROW('Hygiene Data'!G172)))</f>
        <v/>
      </c>
      <c r="EB178" s="36" t="str">
        <f ca="true">+IF(OFFSET('Hygiene Data'!$G$13,0,10*ROW('Hygiene Data'!G172))="","",OFFSET('Hygiene Data'!$G$13,0,10*ROW('Hygiene Data'!G172)))</f>
        <v/>
      </c>
      <c r="EC178" s="36" t="str">
        <f ca="true">+IF(OFFSET('Hygiene Data'!$G$14,0,10*ROW('Hygiene Data'!G172))="","",OFFSET('Hygiene Data'!$G$14,0,10*ROW('Hygiene Data'!G172)))</f>
        <v/>
      </c>
      <c r="ED178" s="36" t="str">
        <f ca="true">+IF(OFFSET('Hygiene Data'!$H$12,0,10*ROW('Hygiene Data'!H172))="","",OFFSET('Hygiene Data'!$H$12,0,10*ROW('Hygiene Data'!H172)))</f>
        <v/>
      </c>
      <c r="EE178" s="36" t="str">
        <f ca="true">+IF(OFFSET('Hygiene Data'!$H$13,0,10*ROW('Hygiene Data'!H172))="","",OFFSET('Hygiene Data'!$H$13,0,10*ROW('Hygiene Data'!H172)))</f>
        <v/>
      </c>
      <c r="EF178" s="36" t="str">
        <f ca="true">+IF(OFFSET('Hygiene Data'!$H$14,0,10*ROW('Hygiene Data'!H172))="","",OFFSET('Hygiene Data'!$H$14,0,10*ROW('Hygiene Data'!H172)))</f>
        <v/>
      </c>
    </row>
    <row r="179" x14ac:dyDescent="0.2">
      <c r="A179" s="59" t="str">
        <f ca="true">+IF(OFFSET('Water Data'!$B$1,0,10*ROW('Water Data'!B176))="","",OFFSET('Water Data'!$B$1,0,10*ROW('Water Data'!B176)))</f>
        <v/>
      </c>
      <c r="B179" s="59" t="str">
        <f ca="true">+IF(OFFSET('Water Data'!$A$3,0,10*ROW('Water Data'!A176))="","",OFFSET('Water Data'!$A$3,0,10*ROW('Water Data'!A176)))</f>
        <v/>
      </c>
      <c r="C179" s="59" t="str">
        <f ca="true">+IF(OFFSET('Water Data'!$C$3,0,10*ROW('Water Data'!C176))="","",OFFSET('Water Data'!$C$3,0,10*ROW('Water Data'!C176)))</f>
        <v/>
      </c>
      <c r="D179" s="252" t="e">
        <f ca="true">+IF(AND(ISNUMBER(OFFSET('Water Data'!$C$5,0,10*ROW('Water Data'!C173))),BS179="Yes"),100-OFFSET('Water Data'!$C$5,0,10*ROW('Water Data'!C173)),IF(AND(ISNUMBER(OFFSET('Water Data'!$C$5,0,10*ROW('Water Data'!C173))),BS179="No",ISNUMBER(OFFSET('Water Data'!$C$5,0,10*ROW('Water Data'!C173)))),CONCATENATE("[",ROUND(100-OFFSET('Water Data'!$C$5,0,10*ROW('Water Data'!C173)),0),"]"),IF(AND(ISNUMBER(OFFSET('Water Data'!$C$5,0,10*ROW('Water Data'!C173))),BS179="",ISNUMBER(OFFSET('Water Data'!$C$5,0,10*ROW('Water Data'!C173)))),100-OFFSET('Water Data'!$C$5,0,10*ROW('Water Data'!C173)),NA())))</f>
        <v>#N/A</v>
      </c>
      <c r="E179" s="252" t="e">
        <f ca="true">+IF(AND(ISNUMBER(OFFSET('Water Data'!$C$7,0,10*ROW('Water Data'!D173))),BT179="Yes"),OFFSET('Water Data'!$C$7,0,10*ROW('Water Data'!C173)),IF(AND(ISNUMBER(OFFSET('Water Data'!$C$7,0,10*ROW('Water Data'!C173))),BT179="No",ISNUMBER(OFFSET('Water Data'!$C$7,0,10*ROW('Water Data'!C173)))),CONCATENATE("[",ROUND(OFFSET('Water Data'!$C$7,0,10*ROW('Water Data'!C173)),0),"]"),IF(AND(ISNUMBER(OFFSET('Water Data'!$C$7,0,10*ROW('Water Data'!C173))),BT179="",ISNUMBER(OFFSET('Water Data'!$C$7,0,10*ROW('Water Data'!C173)))),OFFSET('Water Data'!$C$7,0,10*ROW('Water Data'!C173)),NA())))</f>
        <v>#N/A</v>
      </c>
      <c r="F179" s="252" t="e">
        <f ca="true">+IF(AND(ISNUMBER(OFFSET('Water Data'!$C$10,0,10*ROW('Water Data'!C173))),BU179="Yes"),OFFSET('Water Data'!$C$10,0,10*ROW('Water Data'!C173)),IF(AND(ISNUMBER(OFFSET('Water Data'!$C$10,0,10*ROW('Water Data'!C173))),BU179="No",ISNUMBER(OFFSET('Water Data'!$C$10,0,10*ROW('Water Data'!C173)))),CONCATENATE("[",ROUND(OFFSET('Water Data'!$C$10,0,10*ROW('Water Data'!C173)),0),"]"),IF(AND(ISNUMBER(OFFSET('Water Data'!$C$10,0,10*ROW('Water Data'!C173))),BU179="",ISNUMBER(OFFSET('Water Data'!$C$10,0,10*ROW('Water Data'!C173)))),OFFSET('Water Data'!$C$10,0,10*ROW('Water Data'!C173)),NA())))</f>
        <v>#N/A</v>
      </c>
      <c r="G179" s="252" t="e">
        <f ca="true">+IF(AND(ISNUMBER(OFFSET('Water Data'!$D$5,0,10*ROW('Water Data'!D173))),BV179="Yes"),100-OFFSET('Water Data'!$D$5,0,10*ROW('Water Data'!D173)),IF(AND(ISNUMBER(OFFSET('Water Data'!$D$5,0,10*ROW('Water Data'!D173))),BV179="No",ISNUMBER(OFFSET('Water Data'!$D$5,0,10*ROW('Water Data'!D173)))),CONCATENATE("[",ROUND(100-OFFSET('Water Data'!$D$5,0,10*ROW('Water Data'!D173)),0),"]"),IF(AND(ISNUMBER(OFFSET('Water Data'!$D$5,0,10*ROW('Water Data'!D173))),BV179="",ISNUMBER(OFFSET('Water Data'!$D$5,0,10*ROW('Water Data'!D173)))),100-OFFSET('Water Data'!$D$5,0,10*ROW('Water Data'!D173)),NA())))</f>
        <v>#N/A</v>
      </c>
      <c r="H179" s="252" t="e">
        <f ca="true">+IF(AND(ISNUMBER(OFFSET('Water Data'!$D$7,0,10*ROW('Water Data'!D173))),BW179="Yes"),OFFSET('Water Data'!$D$7,0,10*ROW('Water Data'!D173)),IF(AND(ISNUMBER(OFFSET('Water Data'!$D$7,0,10*ROW('Water Data'!D173))),BW179="No",ISNUMBER(OFFSET('Water Data'!$D$7,0,10*ROW('Water Data'!D173)))),CONCATENATE("[",ROUND(OFFSET('Water Data'!$C$7,0,10*ROW('Water Data'!D173)),0),"]"),IF(AND(ISNUMBER(OFFSET('Water Data'!$D$7,0,10*ROW('Water Data'!D173))),BW179="",ISNUMBER(OFFSET('Water Data'!$D$7,0,10*ROW('Water Data'!D173)))),OFFSET('Water Data'!$D$7,0,10*ROW('Water Data'!D173)),NA())))</f>
        <v>#N/A</v>
      </c>
      <c r="I179" s="252" t="e">
        <f ca="true">+IF(AND(ISNUMBER(OFFSET('Water Data'!$D$10,0,10*ROW('Water Data'!D173))),BX179="Yes"),OFFSET('Water Data'!$D$10,0,10*ROW('Water Data'!D173)),IF(AND(ISNUMBER(OFFSET('Water Data'!$D$10,0,10*ROW('Water Data'!D173))),BX179="No",ISNUMBER(OFFSET('Water Data'!$D$10,0,10*ROW('Water Data'!D173)))),CONCATENATE("[",ROUND(OFFSET('Water Data'!$D$10,0,10*ROW('Water Data'!D173)),0),"]"),IF(AND(ISNUMBER(OFFSET('Water Data'!$D$10,0,10*ROW('Water Data'!D173))),BX179="",ISNUMBER(OFFSET('Water Data'!$D$10,0,10*ROW('Water Data'!D173)))),OFFSET('Water Data'!$D$10,0,10*ROW('Water Data'!D173)),NA())))</f>
        <v>#N/A</v>
      </c>
      <c r="J179" s="252" t="e">
        <f ca="true">+IF(AND(ISNUMBER(OFFSET('Water Data'!$E$5,0,10*ROW('Water Data'!E173))),BY179="Yes"),100-OFFSET('Water Data'!$E$5,0,10*ROW('Water Data'!E173)),IF(AND(ISNUMBER(OFFSET('Water Data'!$E$5,0,10*ROW('Water Data'!E173))),BY179="No",ISNUMBER(OFFSET('Water Data'!$E$5,0,10*ROW('Water Data'!E173)))),CONCATENATE("[",ROUND(100-OFFSET('Water Data'!$E$5,0,10*ROW('Water Data'!E173)),0),"]"),IF(AND(ISNUMBER(OFFSET('Water Data'!$E$5,0,10*ROW('Water Data'!E173))),BY179="",ISNUMBER(OFFSET('Water Data'!$E$5,0,10*ROW('Water Data'!E173)))),100-OFFSET('Water Data'!$E$5,0,10*ROW('Water Data'!E173)),NA())))</f>
        <v>#N/A</v>
      </c>
      <c r="K179" s="252" t="e">
        <f ca="true">+IF(AND(ISNUMBER(OFFSET('Water Data'!$E$7,0,10*ROW('Water Data'!E173))),BZ179="Yes"),OFFSET('Water Data'!$E$7,0,10*ROW('Water Data'!E173)),IF(AND(ISNUMBER(OFFSET('Water Data'!$E$7,0,10*ROW('Water Data'!E173))),BZ179="No",ISNUMBER(OFFSET('Water Data'!$E$7,0,10*ROW('Water Data'!E173)))),CONCATENATE("[",ROUND(OFFSET('Water Data'!$E$7,0,10*ROW('Water Data'!E173)),0),"]"),IF(AND(ISNUMBER(OFFSET('Water Data'!$E$7,0,10*ROW('Water Data'!E173))),BZ179="",ISNUMBER(OFFSET('Water Data'!$E$7,0,10*ROW('Water Data'!E173)))),OFFSET('Water Data'!$E$7,0,10*ROW('Water Data'!E173)),NA())))</f>
        <v>#N/A</v>
      </c>
      <c r="L179" s="252" t="e">
        <f ca="true">+IF(AND(ISNUMBER(OFFSET('Water Data'!$E$10,0,10*ROW('Water Data'!E173))),CA179="Yes"),OFFSET('Water Data'!$E$10,0,10*ROW('Water Data'!E173)),IF(AND(ISNUMBER(OFFSET('Water Data'!$E$10,0,10*ROW('Water Data'!E173))),CA179="No",ISNUMBER(OFFSET('Water Data'!$E$10,0,10*ROW('Water Data'!E173)))),CONCATENATE("[",ROUND(OFFSET('Water Data'!$E$10,0,10*ROW('Water Data'!E173)),0),"]"),IF(AND(ISNUMBER(OFFSET('Water Data'!$E$10,0,10*ROW('Water Data'!E173))),CA179="",ISNUMBER(OFFSET('Water Data'!$E$10,0,10*ROW('Water Data'!E173)))),OFFSET('Water Data'!$E$10,0,10*ROW('Water Data'!E173)),NA())))</f>
        <v>#N/A</v>
      </c>
      <c r="M179" s="252" t="e">
        <f ca="true">+IF(AND(ISNUMBER(OFFSET('Water Data'!$F$5,0,10*ROW('Water Data'!F173))),CB179="Yes"),100-OFFSET('Water Data'!$F$5,0,10*ROW('Water Data'!F173)),IF(AND(ISNUMBER(OFFSET('Water Data'!$F$5,0,10*ROW('Water Data'!F173))),CB179="No",ISNUMBER(OFFSET('Water Data'!$F$5,0,10*ROW('Water Data'!F173)))),CONCATENATE("[",ROUND(100-OFFSET('Water Data'!$F$5,0,10*ROW('Water Data'!F173)),0),"]"),IF(AND(ISNUMBER(OFFSET('Water Data'!$F$5,0,10*ROW('Water Data'!F173))),CB179="",ISNUMBER(OFFSET('Water Data'!$F$5,0,10*ROW('Water Data'!F173)))),100-OFFSET('Water Data'!$F$5,0,10*ROW('Water Data'!F173)),NA())))</f>
        <v>#N/A</v>
      </c>
      <c r="N179" s="252" t="e">
        <f ca="true">+IF(AND(ISNUMBER(OFFSET('Water Data'!$F$7,0,10*ROW('Water Data'!F173))),CC179="Yes"),OFFSET('Water Data'!$F$7,0,10*ROW('Water Data'!F173)),IF(AND(ISNUMBER(OFFSET('Water Data'!$F$7,0,10*ROW('Water Data'!F173))),CC179="No",ISNUMBER(OFFSET('Water Data'!$F$7,0,10*ROW('Water Data'!F173)))),CONCATENATE("[",ROUND(OFFSET('Water Data'!$F$7,0,10*ROW('Water Data'!F173)),0),"]"),IF(AND(ISNUMBER(OFFSET('Water Data'!$F$7,0,10*ROW('Water Data'!F173))),CC179="",ISNUMBER(OFFSET('Water Data'!$F$7,0,10*ROW('Water Data'!F173)))),OFFSET('Water Data'!$F$7,0,10*ROW('Water Data'!F173)),NA())))</f>
        <v>#N/A</v>
      </c>
      <c r="O179" s="252" t="e">
        <f ca="true">+IF(AND(ISNUMBER(OFFSET('Water Data'!$F$10,0,10*ROW('Water Data'!F173))),CD179="Yes"),OFFSET('Water Data'!$F$10,0,10*ROW('Water Data'!F173)),IF(AND(ISNUMBER(OFFSET('Water Data'!$F$10,0,10*ROW('Water Data'!F173))),CD179="No",ISNUMBER(OFFSET('Water Data'!$F$10,0,10*ROW('Water Data'!F173)))),CONCATENATE("[",ROUND(OFFSET('Water Data'!$F$10,0,10*ROW('Water Data'!F173)),0),"]"),IF(AND(ISNUMBER(OFFSET('Water Data'!$F$10,0,10*ROW('Water Data'!F173))),CD179="",ISNUMBER(OFFSET('Water Data'!$F$10,0,10*ROW('Water Data'!F173)))),OFFSET('Water Data'!$F$10,0,10*ROW('Water Data'!F173)),NA())))</f>
        <v>#N/A</v>
      </c>
      <c r="P179" s="252" t="e">
        <f ca="true">+IF(AND(ISNUMBER(OFFSET('Water Data'!$G$5,0,10*ROW('Water Data'!G173))),CE179="Yes"),100-OFFSET('Water Data'!$G$5,0,10*ROW('Water Data'!G173)),IF(AND(ISNUMBER(OFFSET('Water Data'!$G$5,0,10*ROW('Water Data'!G173))),CE179="No",ISNUMBER(OFFSET('Water Data'!$G$5,0,10*ROW('Water Data'!G173)))),CONCATENATE("[",ROUND(100-OFFSET('Water Data'!$G$5,0,10*ROW('Water Data'!G173)),0),"]"),IF(AND(ISNUMBER(OFFSET('Water Data'!$G$5,0,10*ROW('Water Data'!G173))),CE179="",ISNUMBER(OFFSET('Water Data'!$G$5,0,10*ROW('Water Data'!G173)))),100-OFFSET('Water Data'!$G$5,0,10*ROW('Water Data'!G173)),NA())))</f>
        <v>#N/A</v>
      </c>
      <c r="Q179" s="252" t="e">
        <f ca="true">+IF(AND(ISNUMBER(OFFSET('Water Data'!$G$7,0,10*ROW('Water Data'!G173))),CF179="Yes"),OFFSET('Water Data'!$G$7,0,10*ROW('Water Data'!G173)),IF(AND(ISNUMBER(OFFSET('Water Data'!$G$7,0,10*ROW('Water Data'!G173))),CF179="No",ISNUMBER(OFFSET('Water Data'!$G$7,0,10*ROW('Water Data'!G173)))),CONCATENATE("[",ROUND(OFFSET('Water Data'!$G$7,0,10*ROW('Water Data'!G173)),0),"]"),IF(AND(ISNUMBER(OFFSET('Water Data'!$G$7,0,10*ROW('Water Data'!G173))),CF179="",ISNUMBER(OFFSET('Water Data'!$G$7,0,10*ROW('Water Data'!G173)))),OFFSET('Water Data'!$G$7,0,10*ROW('Water Data'!G173)),NA())))</f>
        <v>#N/A</v>
      </c>
      <c r="R179" s="252" t="e">
        <f ca="true">+IF(AND(ISNUMBER(OFFSET('Water Data'!$G$10,0,10*ROW('Water Data'!G173))),CG179="Yes"),OFFSET('Water Data'!$G$10,0,10*ROW('Water Data'!G173)),IF(AND(ISNUMBER(OFFSET('Water Data'!$G$10,0,10*ROW('Water Data'!G173))),CG179="No",ISNUMBER(OFFSET('Water Data'!$G$10,0,10*ROW('Water Data'!G173)))),CONCATENATE("[",ROUND(OFFSET('Water Data'!$G$10,0,10*ROW('Water Data'!G173)),0),"]"),IF(AND(ISNUMBER(OFFSET('Water Data'!$G$10,0,10*ROW('Water Data'!G173))),CG179="",ISNUMBER(OFFSET('Water Data'!$G$10,0,10*ROW('Water Data'!G173)))),OFFSET('Water Data'!$G$10,0,10*ROW('Water Data'!G173)),NA())))</f>
        <v>#N/A</v>
      </c>
      <c r="S179" s="252" t="e">
        <f ca="true">+IF(AND(ISNUMBER(OFFSET('Water Data'!$H$5,0,10*ROW('Water Data'!H173))),CH179="Yes"),100-OFFSET('Water Data'!$H$5,0,10*ROW('Water Data'!H173)),IF(AND(ISNUMBER(OFFSET('Water Data'!$H$5,0,10*ROW('Water Data'!H173))),CH179="No",ISNUMBER(OFFSET('Water Data'!$H$5,0,10*ROW('Water Data'!H173)))),CONCATENATE("[",ROUND(100-OFFSET('Water Data'!$H$5,0,10*ROW('Water Data'!H173)),0),"]"),IF(AND(ISNUMBER(OFFSET('Water Data'!$H$5,0,10*ROW('Water Data'!H173))),CH179="",ISNUMBER(OFFSET('Water Data'!$H$5,0,10*ROW('Water Data'!H173)))),100-OFFSET('Water Data'!$H$5,0,10*ROW('Water Data'!H173)),NA())))</f>
        <v>#N/A</v>
      </c>
      <c r="T179" s="252" t="e">
        <f ca="true">+IF(AND(ISNUMBER(OFFSET('Water Data'!$H$7,0,10*ROW('Water Data'!H173))),CI179="Yes"),OFFSET('Water Data'!$H$7,0,10*ROW('Water Data'!H173)),IF(AND(ISNUMBER(OFFSET('Water Data'!$H$7,0,10*ROW('Water Data'!H173))),CI179="No",ISNUMBER(OFFSET('Water Data'!$H$7,0,10*ROW('Water Data'!H173)))),CONCATENATE("[",ROUND(OFFSET('Water Data'!$H$7,0,10*ROW('Water Data'!H173)),0),"]"),IF(AND(ISNUMBER(OFFSET('Water Data'!$H$7,0,10*ROW('Water Data'!H173))),CI179="",ISNUMBER(OFFSET('Water Data'!$H$7,0,10*ROW('Water Data'!H173)))),OFFSET('Water Data'!$H$7,0,10*ROW('Water Data'!H173)),NA())))</f>
        <v>#N/A</v>
      </c>
      <c r="U179" s="252" t="e">
        <f ca="true">+IF(AND(ISNUMBER(OFFSET('Water Data'!$H$10,0,10*ROW('Water Data'!H173))),CJ179="Yes"),OFFSET('Water Data'!$H$10,0,10*ROW('Water Data'!H173)),IF(AND(ISNUMBER(OFFSET('Water Data'!$H$10,0,10*ROW('Water Data'!H173))),CJ179="No",ISNUMBER(OFFSET('Water Data'!$H$10,0,10*ROW('Water Data'!H173)))),CONCATENATE("[",ROUND(OFFSET('Water Data'!$H$10,0,10*ROW('Water Data'!H173)),0),"]"),IF(AND(ISNUMBER(OFFSET('Water Data'!$H$10,0,10*ROW('Water Data'!H173))),CJ179="",ISNUMBER(OFFSET('Water Data'!$H$10,0,10*ROW('Water Data'!H173)))),OFFSET('Water Data'!$H$10,0,10*ROW('Water Data'!H173)),NA())))</f>
        <v>#N/A</v>
      </c>
      <c r="V179" s="253" t="e">
        <f ca="true">+IF(AND(ISNUMBER(OFFSET('Sanitation Data'!$C$5,0,10*ROW('Sanitation Data'!C173))),CK179="Yes"),100-OFFSET('Sanitation Data'!$C$5,0,10*ROW('Sanitation Data'!C173)),IF(AND(ISNUMBER(OFFSET('Sanitation Data'!$C$5,0,10*ROW('Sanitation Data'!C173))),CK179="No",ISNUMBER(OFFSET('Sanitation Data'!$C$5,0,10*ROW('Sanitation Data'!C173)))),CONCATENATE("[",ROUND(100-OFFSET('Sanitation Data'!$C$5,0,10*ROW('Sanitation Data'!C173)),0),"]"),IF(AND(ISNUMBER(OFFSET('Sanitation Data'!$C$5,0,10*ROW('Sanitation Data'!C173))),CK179="",ISNUMBER(OFFSET('Sanitation Data'!$C$5,0,10*ROW('Sanitation Data'!C173)))),100-OFFSET('Sanitation Data'!$C$5,0,10*ROW('Sanitation Data'!C173)),NA())))</f>
        <v>#N/A</v>
      </c>
      <c r="W179" s="253" t="e">
        <f ca="true">+IF(AND(ISNUMBER(OFFSET('Sanitation Data'!$C$7,0,10*ROW('Sanitation Data'!C173))),CL179="Yes"),OFFSET('Sanitation Data'!$C$7,0,10*ROW('Sanitation Data'!C173)),IF(AND(ISNUMBER(OFFSET('Sanitation Data'!$C$7,0,10*ROW('Sanitation Data'!C173))),CL179="No",ISNUMBER(OFFSET('Sanitation Data'!$C$7,0,10*ROW('Sanitation Data'!C173)))),CONCATENATE("[",ROUND(OFFSET('Sanitation Data'!$C$7,0,10*ROW('Sanitation Data'!C173)),0),"]"),IF(AND(ISNUMBER(OFFSET('Sanitation Data'!$C$7,0,10*ROW('Sanitation Data'!C173))),CL179="",ISNUMBER(OFFSET('Sanitation Data'!$C$7,0,10*ROW('Sanitation Data'!C173)))),OFFSET('Sanitation Data'!$C$7,0,10*ROW('Sanitation Data'!C173)),NA())))</f>
        <v>#N/A</v>
      </c>
      <c r="X179" s="253" t="e">
        <f ca="true">+IF(AND(ISNUMBER(OFFSET('Sanitation Data'!$C$11,0,10*ROW('Sanitation Data'!C173))),CM179="Yes"),OFFSET('Sanitation Data'!$C$11,0,10*ROW('Sanitation Data'!C173)),IF(AND(ISNUMBER(OFFSET('Sanitation Data'!$C$11,0,10*ROW('Sanitation Data'!C173))),CM179="No",ISNUMBER(OFFSET('Sanitation Data'!$C$11,0,10*ROW('Sanitation Data'!C173)))),CONCATENATE("[",ROUND(OFFSET('Sanitation Data'!$C$11,0,10*ROW('Sanitation Data'!C173)),0),"]"),IF(AND(ISNUMBER(OFFSET('Sanitation Data'!$C$11,0,10*ROW('Sanitation Data'!C173))),CM179="",ISNUMBER(OFFSET('Sanitation Data'!$C$11,0,10*ROW('Sanitation Data'!C173)))),OFFSET('Sanitation Data'!$C$11,0,10*ROW('Sanitation Data'!C173)),NA())))</f>
        <v>#N/A</v>
      </c>
      <c r="Y179" s="253" t="e">
        <f ca="true">+IF(AND(ISNUMBER(OFFSET('Sanitation Data'!$C$12,0,10*ROW('Sanitation Data'!C173))),CN179="Yes"),OFFSET('Sanitation Data'!$C$12,0,10*ROW('Sanitation Data'!C173)),IF(AND(ISNUMBER(OFFSET('Sanitation Data'!$C$12,0,10*ROW('Sanitation Data'!C173))),CN179="No",ISNUMBER(OFFSET('Sanitation Data'!$C$12,0,10*ROW('Sanitation Data'!C173)))),CONCATENATE("[",ROUND(OFFSET('Sanitation Data'!$C$12,0,10*ROW('Sanitation Data'!C173)),0),"]"),IF(AND(ISNUMBER(OFFSET('Sanitation Data'!$C$12,0,10*ROW('Sanitation Data'!C173))),CN179="",ISNUMBER(OFFSET('Sanitation Data'!$C$12,0,10*ROW('Sanitation Data'!C173)))),OFFSET('Sanitation Data'!$C$12,0,10*ROW('Sanitation Data'!C173)),NA())))</f>
        <v>#N/A</v>
      </c>
      <c r="Z179" s="253" t="e">
        <f ca="true">+IF(AND(ISNUMBER(OFFSET('Sanitation Data'!$C$13,0,10*ROW('Sanitation Data'!C173))),CO179="Yes"),OFFSET('Sanitation Data'!$C$13,0,10*ROW('Sanitation Data'!C173)),IF(AND(ISNUMBER(OFFSET('Sanitation Data'!$C$13,0,10*ROW('Sanitation Data'!C173))),CO179="No",ISNUMBER(OFFSET('Sanitation Data'!$C$13,0,10*ROW('Sanitation Data'!C173)))),CONCATENATE("[",ROUND(OFFSET('Sanitation Data'!$C$13,0,10*ROW('Sanitation Data'!C173)),0),"]"),IF(AND(ISNUMBER(OFFSET('Sanitation Data'!$C$13,0,10*ROW('Sanitation Data'!C173))),CO179="",ISNUMBER(OFFSET('Sanitation Data'!$C$13,0,10*ROW('Sanitation Data'!C173)))),OFFSET('Sanitation Data'!$C$13,0,10*ROW('Sanitation Data'!C173)),NA())))</f>
        <v>#N/A</v>
      </c>
      <c r="AA179" s="253" t="e">
        <f ca="true">+IF(AND(ISNUMBER(OFFSET('Sanitation Data'!$D$5,0,10*ROW('Sanitation Data'!D173))),CP179="Yes"),100-OFFSET('Sanitation Data'!$D$5,0,10*ROW('Sanitation Data'!D173)),IF(AND(ISNUMBER(OFFSET('Sanitation Data'!$D$5,0,10*ROW('Sanitation Data'!D173))),CP179="No",ISNUMBER(OFFSET('Sanitation Data'!$D$5,0,10*ROW('Sanitation Data'!D173)))),CONCATENATE("[",ROUND(100-OFFSET('Sanitation Data'!$D$5,0,10*ROW('Sanitation Data'!D173)),0),"]"),IF(AND(ISNUMBER(OFFSET('Sanitation Data'!$D$5,0,10*ROW('Sanitation Data'!D173))),CP179="",ISNUMBER(OFFSET('Sanitation Data'!$D$5,0,10*ROW('Sanitation Data'!D173)))),100-OFFSET('Sanitation Data'!$D$5,0,10*ROW('Sanitation Data'!D173)),NA())))</f>
        <v>#N/A</v>
      </c>
      <c r="AB179" s="253" t="e">
        <f ca="true">+IF(AND(ISNUMBER(OFFSET('Sanitation Data'!$D$7,0,10*ROW('Sanitation Data'!D173))),CQ179="Yes"),OFFSET('Sanitation Data'!$D$7,0,10*ROW('Sanitation Data'!G173)),IF(AND(ISNUMBER(OFFSET('Sanitation Data'!$D$7,0,10*ROW('Sanitation Data'!D173))),CQ179="No",ISNUMBER(OFFSET('Sanitation Data'!$D$7,0,10*ROW('Sanitation Data'!D173)))),CONCATENATE("[",ROUND(OFFSET('Sanitation Data'!$D$7,0,10*ROW('Sanitation Data'!D173)),0),"]"),IF(AND(ISNUMBER(OFFSET('Sanitation Data'!$D$7,0,10*ROW('Sanitation Data'!D173))),CQ179="",ISNUMBER(OFFSET('Sanitation Data'!$D$7,0,10*ROW('Sanitation Data'!D173)))),OFFSET('Sanitation Data'!$D$7,0,10*ROW('Sanitation Data'!D173)),NA())))</f>
        <v>#N/A</v>
      </c>
      <c r="AC179" s="253" t="e">
        <f ca="true">+IF(AND(ISNUMBER(OFFSET('Sanitation Data'!$D$11,0,10*ROW('Sanitation Data'!D173))),CR179="Yes"),OFFSET('Sanitation Data'!$D$11,0,10*ROW('Sanitation Data'!D173)),IF(AND(ISNUMBER(OFFSET('Sanitation Data'!$D$11,0,10*ROW('Sanitation Data'!D173))),CR179="No",ISNUMBER(OFFSET('Sanitation Data'!$D$11,0,10*ROW('Sanitation Data'!D173)))),CONCATENATE("[",ROUND(OFFSET('Sanitation Data'!$D$11,0,10*ROW('Sanitation Data'!D173)),0),"]"),IF(AND(ISNUMBER(OFFSET('Sanitation Data'!$D$11,0,10*ROW('Sanitation Data'!D173))),CR179="",ISNUMBER(OFFSET('Sanitation Data'!$D$11,0,10*ROW('Sanitation Data'!D173)))),OFFSET('Sanitation Data'!$D$11,0,10*ROW('Sanitation Data'!D173)),NA())))</f>
        <v>#N/A</v>
      </c>
      <c r="AD179" s="253" t="e">
        <f ca="true">+IF(AND(ISNUMBER(OFFSET('Sanitation Data'!$D$12,0,10*ROW('Sanitation Data'!D173))),CS179="Yes"),OFFSET('Sanitation Data'!$D$12,0,10*ROW('Sanitation Data'!D173)),IF(AND(ISNUMBER(OFFSET('Sanitation Data'!$D$12,0,10*ROW('Sanitation Data'!D173))),CS179="No",ISNUMBER(OFFSET('Sanitation Data'!$D$12,0,10*ROW('Sanitation Data'!D173)))),CONCATENATE("[",ROUND(OFFSET('Sanitation Data'!$D$12,0,10*ROW('Sanitation Data'!D173)),0),"]"),IF(AND(ISNUMBER(OFFSET('Sanitation Data'!$D$12,0,10*ROW('Sanitation Data'!D173))),CS179="",ISNUMBER(OFFSET('Sanitation Data'!$D$12,0,10*ROW('Sanitation Data'!D173)))),OFFSET('Sanitation Data'!$D$12,0,10*ROW('Sanitation Data'!D173)),NA())))</f>
        <v>#N/A</v>
      </c>
      <c r="AE179" s="253" t="e">
        <f ca="true">+IF(AND(ISNUMBER(OFFSET('Sanitation Data'!$D$13,0,10*ROW('Sanitation Data'!D173))),CT179="Yes"),OFFSET('Sanitation Data'!$D$13,0,10*ROW('Sanitation Data'!D173)),IF(AND(ISNUMBER(OFFSET('Sanitation Data'!$D$13,0,10*ROW('Sanitation Data'!D173))),CT179="No",ISNUMBER(OFFSET('Sanitation Data'!$D$13,0,10*ROW('Sanitation Data'!D173)))),CONCATENATE("[",ROUND(OFFSET('Sanitation Data'!$D$13,0,10*ROW('Sanitation Data'!D173)),0),"]"),IF(AND(ISNUMBER(OFFSET('Sanitation Data'!$D$13,0,10*ROW('Sanitation Data'!D173))),CT179="",ISNUMBER(OFFSET('Sanitation Data'!$D$13,0,10*ROW('Sanitation Data'!D173)))),OFFSET('Sanitation Data'!$D$13,0,10*ROW('Sanitation Data'!D173)),NA())))</f>
        <v>#N/A</v>
      </c>
      <c r="AF179" s="253" t="e">
        <f ca="true">+IF(AND(ISNUMBER(OFFSET('Sanitation Data'!$E$5,0,10*ROW('Sanitation Data'!E173))),CU179="Yes"),100-OFFSET('Sanitation Data'!$E$5,0,10*ROW('Sanitation Data'!E173)),IF(AND(ISNUMBER(OFFSET('Sanitation Data'!$E$5,0,10*ROW('Sanitation Data'!E173))),CU179="No",ISNUMBER(OFFSET('Sanitation Data'!$E$5,0,10*ROW('Sanitation Data'!E173)))),CONCATENATE("[",ROUND(100-OFFSET('Sanitation Data'!$E$5,0,10*ROW('Sanitation Data'!E173)),0),"]"),IF(AND(ISNUMBER(OFFSET('Sanitation Data'!$E$5,0,10*ROW('Sanitation Data'!E173))),CU179="",ISNUMBER(OFFSET('Sanitation Data'!$E$5,0,10*ROW('Sanitation Data'!E173)))),100-OFFSET('Sanitation Data'!$E$5,0,10*ROW('Sanitation Data'!E173)),NA())))</f>
        <v>#N/A</v>
      </c>
      <c r="AG179" s="253" t="e">
        <f ca="true">+IF(AND(ISNUMBER(OFFSET('Sanitation Data'!$E$7,0,10*ROW('Sanitation Data'!E173))),CV179="Yes"),OFFSET('Sanitation Data'!$E$7,0,10*ROW('Sanitation Data'!E173)),IF(AND(ISNUMBER(OFFSET('Sanitation Data'!$E$7,0,10*ROW('Sanitation Data'!E173))),CV179="No",ISNUMBER(OFFSET('Sanitation Data'!$E$7,0,10*ROW('Sanitation Data'!E173)))),CONCATENATE("[",ROUND(OFFSET('Sanitation Data'!$E$7,0,10*ROW('Sanitation Data'!E173)),0),"]"),IF(AND(ISNUMBER(OFFSET('Sanitation Data'!$E$7,0,10*ROW('Sanitation Data'!E173))),CV179="",ISNUMBER(OFFSET('Sanitation Data'!$E$7,0,10*ROW('Sanitation Data'!E173)))),OFFSET('Sanitation Data'!$E$7,0,10*ROW('Sanitation Data'!E173)),NA())))</f>
        <v>#N/A</v>
      </c>
      <c r="AH179" s="253" t="e">
        <f ca="true">+IF(AND(ISNUMBER(OFFSET('Sanitation Data'!$E$11,0,10*ROW('Sanitation Data'!E173))),CW179="Yes"),OFFSET('Sanitation Data'!$E$11,0,10*ROW('Sanitation Data'!E173)),IF(AND(ISNUMBER(OFFSET('Sanitation Data'!$E$11,0,10*ROW('Sanitation Data'!E173))),CW179="No",ISNUMBER(OFFSET('Sanitation Data'!$E$11,0,10*ROW('Sanitation Data'!E173)))),CONCATENATE("[",ROUND(OFFSET('Sanitation Data'!$E$11,0,10*ROW('Sanitation Data'!E173)),0),"]"),IF(AND(ISNUMBER(OFFSET('Sanitation Data'!$E$11,0,10*ROW('Sanitation Data'!E173))),CW179="",ISNUMBER(OFFSET('Sanitation Data'!$E$11,0,10*ROW('Sanitation Data'!E173)))),OFFSET('Sanitation Data'!$E$11,0,10*ROW('Sanitation Data'!E173)),NA())))</f>
        <v>#N/A</v>
      </c>
      <c r="AI179" s="253" t="e">
        <f ca="true">+IF(AND(ISNUMBER(OFFSET('Sanitation Data'!$E$12,0,10*ROW('Sanitation Data'!E173))),CX179="Yes"),OFFSET('Sanitation Data'!$E$12,0,10*ROW('Sanitation Data'!E173)),IF(AND(ISNUMBER(OFFSET('Sanitation Data'!$E$12,0,10*ROW('Sanitation Data'!E173))),CX179="No",ISNUMBER(OFFSET('Sanitation Data'!$E$12,0,10*ROW('Sanitation Data'!E173)))),CONCATENATE("[",ROUND(OFFSET('Sanitation Data'!$E$12,0,10*ROW('Sanitation Data'!E173)),0),"]"),IF(AND(ISNUMBER(OFFSET('Sanitation Data'!$E$12,0,10*ROW('Sanitation Data'!E173))),CX179="",ISNUMBER(OFFSET('Sanitation Data'!$E$12,0,10*ROW('Sanitation Data'!E173)))),OFFSET('Sanitation Data'!$E$12,0,10*ROW('Sanitation Data'!E173)),NA())))</f>
        <v>#N/A</v>
      </c>
      <c r="AJ179" s="253" t="e">
        <f ca="true">+IF(AND(ISNUMBER(OFFSET('Sanitation Data'!$E$13,0,10*ROW('Sanitation Data'!E173))),CY179="Yes"),OFFSET('Sanitation Data'!$E$13,0,10*ROW('Sanitation Data'!E173)),IF(AND(ISNUMBER(OFFSET('Sanitation Data'!$E$13,0,10*ROW('Sanitation Data'!E173))),CY179="No",ISNUMBER(OFFSET('Sanitation Data'!$E$13,0,10*ROW('Sanitation Data'!E173)))),CONCATENATE("[",ROUND(OFFSET('Sanitation Data'!$E$13,0,10*ROW('Sanitation Data'!E173)),0),"]"),IF(AND(ISNUMBER(OFFSET('Sanitation Data'!$E$13,0,10*ROW('Sanitation Data'!E173))),CY179="",ISNUMBER(OFFSET('Sanitation Data'!$E$13,0,10*ROW('Sanitation Data'!E173)))),OFFSET('Sanitation Data'!$E$13,0,10*ROW('Sanitation Data'!E173)),NA())))</f>
        <v>#N/A</v>
      </c>
      <c r="AK179" s="253" t="e">
        <f ca="true">+IF(AND(ISNUMBER(OFFSET('Sanitation Data'!$F$5,0,10*ROW('Sanitation Data'!F173))),CZ179="Yes"),100-OFFSET('Sanitation Data'!$F$5,0,10*ROW('Sanitation Data'!F173)),IF(AND(ISNUMBER(OFFSET('Sanitation Data'!$F$5,0,10*ROW('Sanitation Data'!F173))),CZ179="No",ISNUMBER(OFFSET('Sanitation Data'!$F$5,0,10*ROW('Sanitation Data'!F173)))),CONCATENATE("[",ROUND(100-OFFSET('Sanitation Data'!$F$5,0,10*ROW('Sanitation Data'!F173)),0),"]"),IF(AND(ISNUMBER(OFFSET('Sanitation Data'!$F$5,0,10*ROW('Sanitation Data'!F173))),CZ179="",ISNUMBER(OFFSET('Sanitation Data'!$F$5,0,10*ROW('Sanitation Data'!F173)))),100-OFFSET('Sanitation Data'!$F$5,0,10*ROW('Sanitation Data'!F173)),NA())))</f>
        <v>#N/A</v>
      </c>
      <c r="AL179" s="253" t="e">
        <f ca="true">+IF(AND(ISNUMBER(OFFSET('Sanitation Data'!$F$7,0,10*ROW('Sanitation Data'!F173))),DA179="Yes"),OFFSET('Sanitation Data'!$F$7,0,10*ROW('Sanitation Data'!F173)),IF(AND(ISNUMBER(OFFSET('Sanitation Data'!$F$7,0,10*ROW('Sanitation Data'!F173))),DA179="No",ISNUMBER(OFFSET('Sanitation Data'!$F$7,0,10*ROW('Sanitation Data'!F173)))),CONCATENATE("[",ROUND(OFFSET('Sanitation Data'!$F$7,0,10*ROW('Sanitation Data'!F173)),0),"]"),IF(AND(ISNUMBER(OFFSET('Sanitation Data'!$F$7,0,10*ROW('Sanitation Data'!F173))),DA179="",ISNUMBER(OFFSET('Sanitation Data'!$F$7,0,10*ROW('Sanitation Data'!F173)))),OFFSET('Sanitation Data'!$F$7,0,10*ROW('Sanitation Data'!F173)),NA())))</f>
        <v>#N/A</v>
      </c>
      <c r="AM179" s="253" t="e">
        <f ca="true">+IF(AND(ISNUMBER(OFFSET('Sanitation Data'!$F$11,0,10*ROW('Sanitation Data'!F173))),DB179="Yes"),OFFSET('Sanitation Data'!$F$11,0,10*ROW('Sanitation Data'!F173)),IF(AND(ISNUMBER(OFFSET('Sanitation Data'!$F$11,0,10*ROW('Sanitation Data'!F173))),DB179="No",ISNUMBER(OFFSET('Sanitation Data'!$F$11,0,10*ROW('Sanitation Data'!F173)))),CONCATENATE("[",ROUND(OFFSET('Sanitation Data'!$F$11,0,10*ROW('Sanitation Data'!F173)),0),"]"),IF(AND(ISNUMBER(OFFSET('Sanitation Data'!$F$11,0,10*ROW('Sanitation Data'!F173))),DB179="",ISNUMBER(OFFSET('Sanitation Data'!$F$11,0,10*ROW('Sanitation Data'!F173)))),OFFSET('Sanitation Data'!$F$11,0,10*ROW('Sanitation Data'!F173)),NA())))</f>
        <v>#N/A</v>
      </c>
      <c r="AN179" s="253" t="e">
        <f ca="true">+IF(AND(ISNUMBER(OFFSET('Sanitation Data'!$F$12,0,10*ROW('Sanitation Data'!F173))),DC179="Yes"),OFFSET('Sanitation Data'!$F$12,0,10*ROW('Sanitation Data'!F173)),IF(AND(ISNUMBER(OFFSET('Sanitation Data'!$F$12,0,10*ROW('Sanitation Data'!F173))),DC179="No",ISNUMBER(OFFSET('Sanitation Data'!$F$12,0,10*ROW('Sanitation Data'!F173)))),CONCATENATE("[",ROUND(OFFSET('Sanitation Data'!$F$12,0,10*ROW('Sanitation Data'!F173)),0),"]"),IF(AND(ISNUMBER(OFFSET('Sanitation Data'!$F$12,0,10*ROW('Sanitation Data'!F173))),DC179="",ISNUMBER(OFFSET('Sanitation Data'!$F$12,0,10*ROW('Sanitation Data'!F173)))),OFFSET('Sanitation Data'!$F$12,0,10*ROW('Sanitation Data'!F173)),NA())))</f>
        <v>#N/A</v>
      </c>
      <c r="AO179" s="253" t="e">
        <f ca="true">+IF(AND(ISNUMBER(OFFSET('Sanitation Data'!$F$13,0,10*ROW('Sanitation Data'!F173))),DD179="Yes"),OFFSET('Sanitation Data'!$F$13,0,10*ROW('Sanitation Data'!F173)),IF(AND(ISNUMBER(OFFSET('Sanitation Data'!$F$13,0,10*ROW('Sanitation Data'!F173))),DD179="No",ISNUMBER(OFFSET('Sanitation Data'!$F$13,0,10*ROW('Sanitation Data'!F173)))),CONCATENATE("[",ROUND(OFFSET('Sanitation Data'!$F$13,0,10*ROW('Sanitation Data'!F173)),0),"]"),IF(AND(ISNUMBER(OFFSET('Sanitation Data'!$F$13,0,10*ROW('Sanitation Data'!F173))),DD179="",ISNUMBER(OFFSET('Sanitation Data'!$F$13,0,10*ROW('Sanitation Data'!F173)))),OFFSET('Sanitation Data'!$F$13,0,10*ROW('Sanitation Data'!F173)),NA())))</f>
        <v>#N/A</v>
      </c>
      <c r="AP179" s="253" t="e">
        <f ca="true">+IF(AND(ISNUMBER(OFFSET('Sanitation Data'!$G$5,0,10*ROW('Sanitation Data'!G173))),DE179="Yes"),100-OFFSET('Sanitation Data'!$G$5,0,10*ROW('Sanitation Data'!G173)),IF(AND(ISNUMBER(OFFSET('Sanitation Data'!$G$5,0,10*ROW('Sanitation Data'!G173))),DE179="No",ISNUMBER(OFFSET('Sanitation Data'!$G$5,0,10*ROW('Sanitation Data'!G173)))),CONCATENATE("[",ROUND(100-OFFSET('Sanitation Data'!$G$5,0,10*ROW('Sanitation Data'!G173)),0),"]"),IF(AND(ISNUMBER(OFFSET('Sanitation Data'!$G$5,0,10*ROW('Sanitation Data'!G173))),DE179="",ISNUMBER(OFFSET('Sanitation Data'!$G$5,0,10*ROW('Sanitation Data'!G173)))),100-OFFSET('Sanitation Data'!$G$5,0,10*ROW('Sanitation Data'!G173)),NA())))</f>
        <v>#N/A</v>
      </c>
      <c r="AQ179" s="253" t="e">
        <f ca="true">+IF(AND(ISNUMBER(OFFSET('Sanitation Data'!$G$7,0,10*ROW('Sanitation Data'!G173))),DF179="Yes"),OFFSET('Sanitation Data'!$G$7,0,10*ROW('Sanitation Data'!G173)),IF(AND(ISNUMBER(OFFSET('Sanitation Data'!$G$7,0,10*ROW('Sanitation Data'!G173))),DF179="No",ISNUMBER(OFFSET('Sanitation Data'!$G$7,0,10*ROW('Sanitation Data'!G173)))),CONCATENATE("[",ROUND(OFFSET('Sanitation Data'!$G$7,0,10*ROW('Sanitation Data'!G173)),0),"]"),IF(AND(ISNUMBER(OFFSET('Sanitation Data'!$G$7,0,10*ROW('Sanitation Data'!G173))),DF179="",ISNUMBER(OFFSET('Sanitation Data'!$G$7,0,10*ROW('Sanitation Data'!G173)))),OFFSET('Sanitation Data'!$G$7,0,10*ROW('Sanitation Data'!G173)),NA())))</f>
        <v>#N/A</v>
      </c>
      <c r="AR179" s="253" t="e">
        <f ca="true">+IF(AND(ISNUMBER(OFFSET('Sanitation Data'!$G$11,0,10*ROW('Sanitation Data'!G173))),DG179="Yes"),OFFSET('Sanitation Data'!$G$11,0,10*ROW('Sanitation Data'!G173)),IF(AND(ISNUMBER(OFFSET('Sanitation Data'!$G$11,0,10*ROW('Sanitation Data'!G173))),DG179="No",ISNUMBER(OFFSET('Sanitation Data'!$G$11,0,10*ROW('Sanitation Data'!G173)))),CONCATENATE("[",ROUND(OFFSET('Sanitation Data'!$G$11,0,10*ROW('Sanitation Data'!G173)),0),"]"),IF(AND(ISNUMBER(OFFSET('Sanitation Data'!$G$11,0,10*ROW('Sanitation Data'!G173))),DG179="",ISNUMBER(OFFSET('Sanitation Data'!$G$11,0,10*ROW('Sanitation Data'!G173)))),OFFSET('Sanitation Data'!$G$11,0,10*ROW('Sanitation Data'!G173)),NA())))</f>
        <v>#N/A</v>
      </c>
      <c r="AS179" s="253" t="e">
        <f ca="true">+IF(AND(ISNUMBER(OFFSET('Sanitation Data'!$G$12,0,10*ROW('Sanitation Data'!G173))),DH179="Yes"),OFFSET('Sanitation Data'!$G$12,0,10*ROW('Sanitation Data'!G173)),IF(AND(ISNUMBER(OFFSET('Sanitation Data'!$G$12,0,10*ROW('Sanitation Data'!G173))),DH179="No",ISNUMBER(OFFSET('Sanitation Data'!$G$12,0,10*ROW('Sanitation Data'!G173)))),CONCATENATE("[",ROUND(OFFSET('Sanitation Data'!$G$12,0,10*ROW('Sanitation Data'!G173)),0),"]"),IF(AND(ISNUMBER(OFFSET('Sanitation Data'!$G$12,0,10*ROW('Sanitation Data'!G173))),DH179="",ISNUMBER(OFFSET('Sanitation Data'!$G$12,0,10*ROW('Sanitation Data'!G173)))),OFFSET('Sanitation Data'!$G$12,0,10*ROW('Sanitation Data'!G173)),NA())))</f>
        <v>#N/A</v>
      </c>
      <c r="AT179" s="253" t="e">
        <f ca="true">+IF(AND(ISNUMBER(OFFSET('Sanitation Data'!$G$13,0,10*ROW('Sanitation Data'!G173))),DI179="Yes"),OFFSET('Sanitation Data'!$G$13,0,10*ROW('Sanitation Data'!G173)),IF(AND(ISNUMBER(OFFSET('Sanitation Data'!$G$13,0,10*ROW('Sanitation Data'!G173))),DI179="No",ISNUMBER(OFFSET('Sanitation Data'!$G$13,0,10*ROW('Sanitation Data'!G173)))),CONCATENATE("[",ROUND(OFFSET('Sanitation Data'!$G$13,0,10*ROW('Sanitation Data'!G173)),0),"]"),IF(AND(ISNUMBER(OFFSET('Sanitation Data'!$G$13,0,10*ROW('Sanitation Data'!G173))),DI179="",ISNUMBER(OFFSET('Sanitation Data'!$G$13,0,10*ROW('Sanitation Data'!G173)))),OFFSET('Sanitation Data'!$G$13,0,10*ROW('Sanitation Data'!G173)),NA())))</f>
        <v>#N/A</v>
      </c>
      <c r="AU179" s="253" t="e">
        <f ca="true">+IF(AND(ISNUMBER(OFFSET('Sanitation Data'!$H$5,0,10*ROW('Sanitation Data'!H173))),DJ179="Yes"),100-OFFSET('Sanitation Data'!$H$5,0,10*ROW('Sanitation Data'!H173)),IF(AND(ISNUMBER(OFFSET('Sanitation Data'!$H$5,0,10*ROW('Sanitation Data'!H173))),DJ179="No",ISNUMBER(OFFSET('Sanitation Data'!$H$5,0,10*ROW('Sanitation Data'!H173)))),CONCATENATE("[",ROUND(100-OFFSET('Sanitation Data'!$H$5,0,10*ROW('Sanitation Data'!H173)),0),"]"),IF(AND(ISNUMBER(OFFSET('Sanitation Data'!$H$5,0,10*ROW('Sanitation Data'!H173))),DJ179="",ISNUMBER(OFFSET('Sanitation Data'!$H$5,0,10*ROW('Sanitation Data'!H173)))),100-OFFSET('Sanitation Data'!$H$5,0,10*ROW('Sanitation Data'!H173)),NA())))</f>
        <v>#N/A</v>
      </c>
      <c r="AV179" s="253" t="e">
        <f ca="true">+IF(AND(ISNUMBER(OFFSET('Sanitation Data'!$H$7,0,10*ROW('Sanitation Data'!H173))),DK179="Yes"),OFFSET('Sanitation Data'!$H$7,0,10*ROW('Sanitation Data'!H173)),IF(AND(ISNUMBER(OFFSET('Sanitation Data'!$H$7,0,10*ROW('Sanitation Data'!H173))),DK179="No",ISNUMBER(OFFSET('Sanitation Data'!$H$7,0,10*ROW('Sanitation Data'!H173)))),CONCATENATE("[",ROUND(OFFSET('Sanitation Data'!$H$7,0,10*ROW('Sanitation Data'!H173)),0),"]"),IF(AND(ISNUMBER(OFFSET('Sanitation Data'!$H$7,0,10*ROW('Sanitation Data'!H173))),DK179="",ISNUMBER(OFFSET('Sanitation Data'!$H$7,0,10*ROW('Sanitation Data'!H173)))),OFFSET('Sanitation Data'!$H$7,0,10*ROW('Sanitation Data'!H173)),NA())))</f>
        <v>#N/A</v>
      </c>
      <c r="AW179" s="253" t="e">
        <f ca="true">+IF(AND(ISNUMBER(OFFSET('Sanitation Data'!$H$11,0,10*ROW('Sanitation Data'!H173))),DL179="Yes"),OFFSET('Sanitation Data'!$H$11,0,10*ROW('Sanitation Data'!H173)),IF(AND(ISNUMBER(OFFSET('Sanitation Data'!$H$11,0,10*ROW('Sanitation Data'!H173))),DL179="No",ISNUMBER(OFFSET('Sanitation Data'!$H$11,0,10*ROW('Sanitation Data'!H173)))),CONCATENATE("[",ROUND(OFFSET('Sanitation Data'!$H$11,0,10*ROW('Sanitation Data'!H173)),0),"]"),IF(AND(ISNUMBER(OFFSET('Sanitation Data'!$H$11,0,10*ROW('Sanitation Data'!H173))),DL179="",ISNUMBER(OFFSET('Sanitation Data'!$H$11,0,10*ROW('Sanitation Data'!H173)))),OFFSET('Sanitation Data'!$H$11,0,10*ROW('Sanitation Data'!H173)),NA())))</f>
        <v>#N/A</v>
      </c>
      <c r="AX179" s="253" t="e">
        <f ca="true">+IF(AND(ISNUMBER(OFFSET('Sanitation Data'!$H$12,0,10*ROW('Sanitation Data'!H173))),DM179="Yes"),OFFSET('Sanitation Data'!$H$12,0,10*ROW('Sanitation Data'!H173)),IF(AND(ISNUMBER(OFFSET('Sanitation Data'!$H$12,0,10*ROW('Sanitation Data'!H173))),DM179="No",ISNUMBER(OFFSET('Sanitation Data'!$H$12,0,10*ROW('Sanitation Data'!H173)))),CONCATENATE("[",ROUND(OFFSET('Sanitation Data'!$H$12,0,10*ROW('Sanitation Data'!H173)),0),"]"),IF(AND(ISNUMBER(OFFSET('Sanitation Data'!$H$12,0,10*ROW('Sanitation Data'!H173))),DM179="",ISNUMBER(OFFSET('Sanitation Data'!$H$12,0,10*ROW('Sanitation Data'!H173)))),OFFSET('Sanitation Data'!$H$12,0,10*ROW('Sanitation Data'!H173)),NA())))</f>
        <v>#N/A</v>
      </c>
      <c r="AY179" s="253" t="e">
        <f ca="true">+IF(AND(ISNUMBER(OFFSET('Sanitation Data'!$H$13,0,10*ROW('Sanitation Data'!H173))),DN179="Yes"),OFFSET('Sanitation Data'!$H$13,0,10*ROW('Sanitation Data'!H173)),IF(AND(ISNUMBER(OFFSET('Sanitation Data'!$H$13,0,10*ROW('Sanitation Data'!H173))),DN179="No",ISNUMBER(OFFSET('Sanitation Data'!$H$13,0,10*ROW('Sanitation Data'!H173)))),CONCATENATE("[",ROUND(OFFSET('Sanitation Data'!$H$13,0,10*ROW('Sanitation Data'!H173)),0),"]"),IF(AND(ISNUMBER(OFFSET('Sanitation Data'!$H$13,0,10*ROW('Sanitation Data'!H173))),DN179="",ISNUMBER(OFFSET('Sanitation Data'!$H$13,0,10*ROW('Sanitation Data'!H173)))),OFFSET('Sanitation Data'!$H$13,0,10*ROW('Sanitation Data'!H173)),NA())))</f>
        <v>#N/A</v>
      </c>
      <c r="AZ179" s="254" t="e">
        <f ca="true">+IF(AND(ISNUMBER(OFFSET('Hygiene Data'!$C$6,0,10*ROW('Hygiene Data'!C173))),DO179="Yes"),OFFSET('Hygiene Data'!$C$6,0,10*ROW('Hygiene Data'!C173)),IF(AND(ISNUMBER(OFFSET('Hygiene Data'!$C$6,0,10*ROW('Hygiene Data'!C173))),DO179="No",ISNUMBER(OFFSET('Hygiene Data'!$C$6,0,10*ROW('Hygiene Data'!C173)))),CONCATENATE("[",ROUND(OFFSET('Hygiene Data'!$C$6,0,10*ROW('Hygiene Data'!C173)),0),"]"),IF(AND(ISNUMBER(OFFSET('Hygiene Data'!$C$6,0,10*ROW('Hygiene Data'!C173))),DO179="",ISNUMBER(OFFSET('Hygiene Data'!$C$6,0,10*ROW('Hygiene Data'!C173)))),OFFSET('Hygiene Data'!$C$6,0,10*ROW('Hygiene Data'!C173)),NA())))</f>
        <v>#N/A</v>
      </c>
      <c r="BA179" s="254" t="e">
        <f ca="true">+IF(AND(ISNUMBER(OFFSET('Hygiene Data'!$C$8,0,10*ROW('Hygiene Data'!C173))),DP179="Yes"),OFFSET('Hygiene Data'!$C$8,0,10*ROW('Hygiene Data'!C173)),IF(AND(ISNUMBER(OFFSET('Hygiene Data'!$C$8,0,10*ROW('Hygiene Data'!C173))),DP179="No",ISNUMBER(OFFSET('Hygiene Data'!$C$8,0,10*ROW('Hygiene Data'!C173)))),CONCATENATE("[",ROUND(OFFSET('Hygiene Data'!$C$8,0,10*ROW('Hygiene Data'!C173)),0),"]"),IF(AND(ISNUMBER(OFFSET('Hygiene Data'!$C$8,0,10*ROW('Hygiene Data'!C173))),DP179="",ISNUMBER(OFFSET('Hygiene Data'!$C$8,0,10*ROW('Hygiene Data'!C173)))),OFFSET('Hygiene Data'!$C$8,0,10*ROW('Hygiene Data'!C173)),NA())))</f>
        <v>#N/A</v>
      </c>
      <c r="BB179" s="254" t="e">
        <f ca="true">+IF(AND(ISNUMBER(OFFSET('Hygiene Data'!$C$10,0,10*ROW('Hygiene Data'!C173))),DQ179="Yes"),OFFSET('Hygiene Data'!$C$10,0,10*ROW('Hygiene Data'!C173)),IF(AND(ISNUMBER(OFFSET('Hygiene Data'!$C$10,0,10*ROW('Hygiene Data'!C173))),DQ179="No",ISNUMBER(OFFSET('Hygiene Data'!$C$10,0,10*ROW('Hygiene Data'!C173)))),CONCATENATE("[",ROUND(OFFSET('Hygiene Data'!$C$10,0,10*ROW('Hygiene Data'!C173)),0),"]"),IF(AND(ISNUMBER(OFFSET('Hygiene Data'!$C$10,0,10*ROW('Hygiene Data'!C173))),DQ179="",ISNUMBER(OFFSET('Hygiene Data'!$C$10,0,10*ROW('Hygiene Data'!C173)))),OFFSET('Hygiene Data'!$C$10,0,10*ROW('Hygiene Data'!C173)),NA())))</f>
        <v>#N/A</v>
      </c>
      <c r="BC179" s="254" t="e">
        <f ca="true">+IF(AND(ISNUMBER(OFFSET('Hygiene Data'!$D$6,0,10*ROW('Hygiene Data'!D173))),DR179="Yes"),OFFSET('Hygiene Data'!$D$6,0,10*ROW('Hygiene Data'!D173)),IF(AND(ISNUMBER(OFFSET('Hygiene Data'!$D$6,0,10*ROW('Hygiene Data'!D173))),DR179="No",ISNUMBER(OFFSET('Hygiene Data'!$D$6,0,10*ROW('Hygiene Data'!D173)))),CONCATENATE("[",ROUND(OFFSET('Hygiene Data'!$D$6,0,10*ROW('Hygiene Data'!D173)),0),"]"),IF(AND(ISNUMBER(OFFSET('Hygiene Data'!$D$6,0,10*ROW('Hygiene Data'!D173))),DR179="",ISNUMBER(OFFSET('Hygiene Data'!$D$6,0,10*ROW('Hygiene Data'!D173)))),OFFSET('Hygiene Data'!$D$6,0,10*ROW('Hygiene Data'!D173)),NA())))</f>
        <v>#N/A</v>
      </c>
      <c r="BD179" s="254" t="e">
        <f ca="true">+IF(AND(ISNUMBER(OFFSET('Hygiene Data'!$D$8,0,10*ROW('Hygiene Data'!D173))),DS179="Yes"),OFFSET('Hygiene Data'!$D$8,0,10*ROW('Hygiene Data'!D173)),IF(AND(ISNUMBER(OFFSET('Hygiene Data'!$D$8,0,10*ROW('Hygiene Data'!D173))),DS179="No",ISNUMBER(OFFSET('Hygiene Data'!$D$8,0,10*ROW('Hygiene Data'!D173)))),CONCATENATE("[",ROUND(OFFSET('Hygiene Data'!$D$8,0,10*ROW('Hygiene Data'!D173)),0),"]"),IF(AND(ISNUMBER(OFFSET('Hygiene Data'!$D$8,0,10*ROW('Hygiene Data'!D173))),DS179="",ISNUMBER(OFFSET('Hygiene Data'!$D$8,0,10*ROW('Hygiene Data'!D173)))),OFFSET('Hygiene Data'!$D$8,0,10*ROW('Hygiene Data'!D173)),NA())))</f>
        <v>#N/A</v>
      </c>
      <c r="BE179" s="254" t="e">
        <f ca="true">+IF(AND(ISNUMBER(OFFSET('Hygiene Data'!$D$10,0,10*ROW('Hygiene Data'!D173))),DT179="Yes"),OFFSET('Hygiene Data'!$D$10,0,10*ROW('Hygiene Data'!D173)),IF(AND(ISNUMBER(OFFSET('Hygiene Data'!$D$10,0,10*ROW('Hygiene Data'!D173))),DT179="No",ISNUMBER(OFFSET('Hygiene Data'!$D$10,0,10*ROW('Hygiene Data'!D173)))),CONCATENATE("[",ROUND(OFFSET('Hygiene Data'!$D$10,0,10*ROW('Hygiene Data'!D173)),0),"]"),IF(AND(ISNUMBER(OFFSET('Hygiene Data'!$D$10,0,10*ROW('Hygiene Data'!D173))),DT179="",ISNUMBER(OFFSET('Hygiene Data'!$D$10,0,10*ROW('Hygiene Data'!D173)))),OFFSET('Hygiene Data'!$D$10,0,10*ROW('Hygiene Data'!D173)),NA())))</f>
        <v>#N/A</v>
      </c>
      <c r="BF179" s="254" t="e">
        <f ca="true">+IF(AND(ISNUMBER(OFFSET('Hygiene Data'!$E$6,0,10*ROW('Hygiene Data'!E173))),DU179="Yes"),OFFSET('Hygiene Data'!$E$6,0,10*ROW('Hygiene Data'!E173)),IF(AND(ISNUMBER(OFFSET('Hygiene Data'!$E$6,0,10*ROW('Hygiene Data'!E173))),DU179="No",ISNUMBER(OFFSET('Hygiene Data'!$E$6,0,10*ROW('Hygiene Data'!E173)))),CONCATENATE("[",ROUND(OFFSET('Hygiene Data'!$E$6,0,10*ROW('Hygiene Data'!E173)),0),"]"),IF(AND(ISNUMBER(OFFSET('Hygiene Data'!$E$6,0,10*ROW('Hygiene Data'!E173))),DU179="",ISNUMBER(OFFSET('Hygiene Data'!$E$6,0,10*ROW('Hygiene Data'!E173)))),OFFSET('Hygiene Data'!$E$6,0,10*ROW('Hygiene Data'!E173)),NA())))</f>
        <v>#N/A</v>
      </c>
      <c r="BG179" s="254" t="e">
        <f ca="true">+IF(AND(ISNUMBER(OFFSET('Hygiene Data'!$E$8,0,10*ROW('Hygiene Data'!E173))),DV179="Yes"),OFFSET('Hygiene Data'!$E$8,0,10*ROW('Hygiene Data'!E173)),IF(AND(ISNUMBER(OFFSET('Hygiene Data'!$E$8,0,10*ROW('Hygiene Data'!E173))),DV179="No",ISNUMBER(OFFSET('Hygiene Data'!$E$8,0,10*ROW('Hygiene Data'!E173)))),CONCATENATE("[",ROUND(OFFSET('Hygiene Data'!$E$8,0,10*ROW('Hygiene Data'!E173)),0),"]"),IF(AND(ISNUMBER(OFFSET('Hygiene Data'!$E$8,0,10*ROW('Hygiene Data'!E173))),DV179="",ISNUMBER(OFFSET('Hygiene Data'!$E$8,0,10*ROW('Hygiene Data'!E173)))),OFFSET('Hygiene Data'!$E$8,0,10*ROW('Hygiene Data'!E173)),NA())))</f>
        <v>#N/A</v>
      </c>
      <c r="BH179" s="254" t="e">
        <f ca="true">+IF(AND(ISNUMBER(OFFSET('Hygiene Data'!$E$10,0,10*ROW('Hygiene Data'!E173))),DW179="Yes"),OFFSET('Hygiene Data'!$E$10,0,10*ROW('Hygiene Data'!E173)),IF(AND(ISNUMBER(OFFSET('Hygiene Data'!$E$10,0,10*ROW('Hygiene Data'!E173))),DW179="No",ISNUMBER(OFFSET('Hygiene Data'!$E$10,0,10*ROW('Hygiene Data'!E173)))),CONCATENATE("[",ROUND(OFFSET('Hygiene Data'!$E$10,0,10*ROW('Hygiene Data'!E173)),0),"]"),IF(AND(ISNUMBER(OFFSET('Hygiene Data'!$E$10,0,10*ROW('Hygiene Data'!E173))),DW179="",ISNUMBER(OFFSET('Hygiene Data'!$E$10,0,10*ROW('Hygiene Data'!E173)))),OFFSET('Hygiene Data'!$E$10,0,10*ROW('Hygiene Data'!E173)),NA())))</f>
        <v>#N/A</v>
      </c>
      <c r="BI179" s="254" t="e">
        <f ca="true">+IF(AND(ISNUMBER(OFFSET('Hygiene Data'!$F$6,0,10*ROW('Hygiene Data'!F173))),DX179="Yes"),OFFSET('Hygiene Data'!$F$6,0,10*ROW('Hygiene Data'!F173)),IF(AND(ISNUMBER(OFFSET('Hygiene Data'!$F$6,0,10*ROW('Hygiene Data'!F173))),DX179="No",ISNUMBER(OFFSET('Hygiene Data'!$F$6,0,10*ROW('Hygiene Data'!F173)))),CONCATENATE("[",ROUND(OFFSET('Hygiene Data'!$F$6,0,10*ROW('Hygiene Data'!F173)),0),"]"),IF(AND(ISNUMBER(OFFSET('Hygiene Data'!$F$6,0,10*ROW('Hygiene Data'!F173))),DX179="",ISNUMBER(OFFSET('Hygiene Data'!$F$6,0,10*ROW('Hygiene Data'!F173)))),OFFSET('Hygiene Data'!$F$6,0,10*ROW('Hygiene Data'!F173)),NA())))</f>
        <v>#N/A</v>
      </c>
      <c r="BJ179" s="254" t="e">
        <f ca="true">+IF(AND(ISNUMBER(OFFSET('Hygiene Data'!$F$8,0,10*ROW('Hygiene Data'!F173))),DY179="Yes"),OFFSET('Hygiene Data'!$F$8,0,10*ROW('Hygiene Data'!F173)),IF(AND(ISNUMBER(OFFSET('Hygiene Data'!$F$8,0,10*ROW('Hygiene Data'!F173))),DY179="No",ISNUMBER(OFFSET('Hygiene Data'!$F$8,0,10*ROW('Hygiene Data'!F173)))),CONCATENATE("[",ROUND(OFFSET('Hygiene Data'!$F$8,0,10*ROW('Hygiene Data'!F173)),0),"]"),IF(AND(ISNUMBER(OFFSET('Hygiene Data'!$F$8,0,10*ROW('Hygiene Data'!F173))),DY179="",ISNUMBER(OFFSET('Hygiene Data'!$F$8,0,10*ROW('Hygiene Data'!F173)))),OFFSET('Hygiene Data'!$F$8,0,10*ROW('Hygiene Data'!F173)),NA())))</f>
        <v>#N/A</v>
      </c>
      <c r="BK179" s="254" t="e">
        <f ca="true">+IF(AND(ISNUMBER(OFFSET('Hygiene Data'!$F$10,0,10*ROW('Hygiene Data'!F173))),DZ179="Yes"),OFFSET('Hygiene Data'!$F$10,0,10*ROW('Hygiene Data'!F173)),IF(AND(ISNUMBER(OFFSET('Hygiene Data'!$F$10,0,10*ROW('Hygiene Data'!F173))),DZ179="No",ISNUMBER(OFFSET('Hygiene Data'!$F$10,0,10*ROW('Hygiene Data'!F173)))),CONCATENATE("[",ROUND(OFFSET('Hygiene Data'!$F$10,0,10*ROW('Hygiene Data'!F173)),0),"]"),IF(AND(ISNUMBER(OFFSET('Hygiene Data'!$F$10,0,10*ROW('Hygiene Data'!F173))),DZ179="",ISNUMBER(OFFSET('Hygiene Data'!$F$10,0,10*ROW('Hygiene Data'!F173)))),OFFSET('Hygiene Data'!$F$10,0,10*ROW('Hygiene Data'!F173)),NA())))</f>
        <v>#N/A</v>
      </c>
      <c r="BL179" s="254" t="e">
        <f ca="true">+IF(AND(ISNUMBER(OFFSET('Hygiene Data'!$G$6,0,10*ROW('Hygiene Data'!G173))),EA179="Yes"),OFFSET('Hygiene Data'!$G$6,0,10*ROW('Hygiene Data'!G173)),IF(AND(ISNUMBER(OFFSET('Hygiene Data'!$G$6,0,10*ROW('Hygiene Data'!G173))),EA179="No",ISNUMBER(OFFSET('Hygiene Data'!$G$6,0,10*ROW('Hygiene Data'!G173)))),CONCATENATE("[",ROUND(OFFSET('Hygiene Data'!$G$6,0,10*ROW('Hygiene Data'!G173)),0),"]"),IF(AND(ISNUMBER(OFFSET('Hygiene Data'!$G$6,0,10*ROW('Hygiene Data'!G173))),EA179="",ISNUMBER(OFFSET('Hygiene Data'!$G$6,0,10*ROW('Hygiene Data'!G173)))),OFFSET('Hygiene Data'!$G$6,0,10*ROW('Hygiene Data'!G173)),NA())))</f>
        <v>#N/A</v>
      </c>
      <c r="BM179" s="254" t="e">
        <f ca="true">+IF(AND(ISNUMBER(OFFSET('Hygiene Data'!$G$8,0,10*ROW('Hygiene Data'!G173))),EB179="Yes"),OFFSET('Hygiene Data'!$G$8,0,10*ROW('Hygiene Data'!G173)),IF(AND(ISNUMBER(OFFSET('Hygiene Data'!$G$8,0,10*ROW('Hygiene Data'!G173))),EB179="No",ISNUMBER(OFFSET('Hygiene Data'!$G$8,0,10*ROW('Hygiene Data'!G173)))),CONCATENATE("[",ROUND(OFFSET('Hygiene Data'!$G$8,0,10*ROW('Hygiene Data'!G173)),0),"]"),IF(AND(ISNUMBER(OFFSET('Hygiene Data'!$G$8,0,10*ROW('Hygiene Data'!G173))),EB179="",ISNUMBER(OFFSET('Hygiene Data'!$G$8,0,10*ROW('Hygiene Data'!G173)))),OFFSET('Hygiene Data'!$G$8,0,10*ROW('Hygiene Data'!G173)),NA())))</f>
        <v>#N/A</v>
      </c>
      <c r="BN179" s="254" t="e">
        <f ca="true">+IF(AND(ISNUMBER(OFFSET('Hygiene Data'!$G$10,0,10*ROW('Hygiene Data'!G173))),EC179="Yes"),OFFSET('Hygiene Data'!$G$10,0,10*ROW('Hygiene Data'!G173)),IF(AND(ISNUMBER(OFFSET('Hygiene Data'!$G$10,0,10*ROW('Hygiene Data'!G173))),EC179="No",ISNUMBER(OFFSET('Hygiene Data'!$G$10,0,10*ROW('Hygiene Data'!G173)))),CONCATENATE("[",ROUND(OFFSET('Hygiene Data'!$G$10,0,10*ROW('Hygiene Data'!G173)),0),"]"),IF(AND(ISNUMBER(OFFSET('Hygiene Data'!$G$10,0,10*ROW('Hygiene Data'!G173))),EC179="",ISNUMBER(OFFSET('Hygiene Data'!$G$10,0,10*ROW('Hygiene Data'!G173)))),OFFSET('Hygiene Data'!$G$10,0,10*ROW('Hygiene Data'!G173)),NA())))</f>
        <v>#N/A</v>
      </c>
      <c r="BO179" s="254" t="e">
        <f ca="true">+IF(AND(ISNUMBER(OFFSET('Hygiene Data'!$H$6,0,10*ROW('Hygiene Data'!H173))),ED179="Yes"),OFFSET('Hygiene Data'!$H$6,0,10*ROW('Hygiene Data'!H173)),IF(AND(ISNUMBER(OFFSET('Hygiene Data'!$H$6,0,10*ROW('Hygiene Data'!H173))),ED179="No",ISNUMBER(OFFSET('Hygiene Data'!$H$6,0,10*ROW('Hygiene Data'!H173)))),CONCATENATE("[",ROUND(OFFSET('Hygiene Data'!$H$6,0,10*ROW('Hygiene Data'!H173)),0),"]"),IF(AND(ISNUMBER(OFFSET('Hygiene Data'!$H$6,0,10*ROW('Hygiene Data'!H173))),ED179="",ISNUMBER(OFFSET('Hygiene Data'!$H$6,0,10*ROW('Hygiene Data'!H173)))),OFFSET('Hygiene Data'!$H$6,0,10*ROW('Hygiene Data'!H173)),NA())))</f>
        <v>#N/A</v>
      </c>
      <c r="BP179" s="254" t="e">
        <f ca="true">+IF(AND(ISNUMBER(OFFSET('Hygiene Data'!$H$8,0,10*ROW('Hygiene Data'!H173))),EE179="Yes"),OFFSET('Hygiene Data'!$H$8,0,10*ROW('Hygiene Data'!H173)),IF(AND(ISNUMBER(OFFSET('Hygiene Data'!$H$8,0,10*ROW('Hygiene Data'!H173))),EE179="No",ISNUMBER(OFFSET('Hygiene Data'!$H$8,0,10*ROW('Hygiene Data'!H173)))),CONCATENATE("[",ROUND(OFFSET('Hygiene Data'!$H$8,0,10*ROW('Hygiene Data'!H173)),0),"]"),IF(AND(ISNUMBER(OFFSET('Hygiene Data'!$H$8,0,10*ROW('Hygiene Data'!H173))),EE179="",ISNUMBER(OFFSET('Hygiene Data'!$H$8,0,10*ROW('Hygiene Data'!H173)))),OFFSET('Hygiene Data'!$H$8,0,10*ROW('Hygiene Data'!H173)),NA())))</f>
        <v>#N/A</v>
      </c>
      <c r="BQ179" s="254" t="e">
        <f ca="true">+IF(AND(ISNUMBER(OFFSET('Hygiene Data'!$H$10,0,10*ROW('Hygiene Data'!H173))),EF179="Yes"),OFFSET('Hygiene Data'!$H$10,0,10*ROW('Hygiene Data'!H173)),IF(AND(ISNUMBER(OFFSET('Hygiene Data'!$H$10,0,10*ROW('Hygiene Data'!H173))),EF179="No",ISNUMBER(OFFSET('Hygiene Data'!$H$10,0,10*ROW('Hygiene Data'!H173)))),CONCATENATE("[",ROUND(OFFSET('Hygiene Data'!$H$10,0,10*ROW('Hygiene Data'!H173)),0),"]"),IF(AND(ISNUMBER(OFFSET('Hygiene Data'!$H$10,0,10*ROW('Hygiene Data'!H173))),EF179="",ISNUMBER(OFFSET('Hygiene Data'!$H$10,0,10*ROW('Hygiene Data'!H173)))),OFFSET('Hygiene Data'!$H$10,0,10*ROW('Hygiene Data'!H173)),NA())))</f>
        <v>#N/A</v>
      </c>
      <c r="BS179" s="36" t="str">
        <f ca="true">+IF(OFFSET('Water Data'!$C$28,0,10*ROW('Water Data'!C173))="","",OFFSET('Water Data'!$C$28,0,10*ROW('Water Data'!C173)))</f>
        <v/>
      </c>
      <c r="BT179" s="36" t="str">
        <f ca="true">+IF(OFFSET('Water Data'!$C$29,0,10*ROW('Water Data'!C173))="","",OFFSET('Water Data'!$C$29,0,10*ROW('Water Data'!C173)))</f>
        <v/>
      </c>
      <c r="BU179" s="36" t="str">
        <f ca="true">+IF(OFFSET('Water Data'!$C$30,0,10*ROW('Water Data'!C173))="","",OFFSET('Water Data'!$C$30,0,10*ROW('Water Data'!C173)))</f>
        <v/>
      </c>
      <c r="BV179" s="36" t="str">
        <f ca="true">+IF(OFFSET('Water Data'!$D$28,0,10*ROW('Water Data'!D173))="","",OFFSET('Water Data'!$D$28,0,10*ROW('Water Data'!D173)))</f>
        <v/>
      </c>
      <c r="BW179" s="36" t="str">
        <f ca="true">+IF(OFFSET('Water Data'!$D$29,0,10*ROW('Water Data'!D173))="","",OFFSET('Water Data'!$D$29,0,10*ROW('Water Data'!D173)))</f>
        <v/>
      </c>
      <c r="BX179" s="36" t="str">
        <f ca="true">+IF(OFFSET('Water Data'!$D$30,0,10*ROW('Water Data'!D173))="","",OFFSET('Water Data'!$D$30,0,10*ROW('Water Data'!D173)))</f>
        <v/>
      </c>
      <c r="BY179" s="36" t="str">
        <f ca="true">+IF(OFFSET('Water Data'!$E$28,0,10*ROW('Water Data'!E173))="","",OFFSET('Water Data'!$E$28,0,10*ROW('Water Data'!E173)))</f>
        <v/>
      </c>
      <c r="BZ179" s="36" t="str">
        <f ca="true">+IF(OFFSET('Water Data'!$E$29,0,10*ROW('Water Data'!E173))="","",OFFSET('Water Data'!$E$29,0,10*ROW('Water Data'!E173)))</f>
        <v/>
      </c>
      <c r="CA179" s="36" t="str">
        <f ca="true">+IF(OFFSET('Water Data'!$E$30,0,10*ROW('Water Data'!E173))="","",OFFSET('Water Data'!$E$30,0,10*ROW('Water Data'!E173)))</f>
        <v/>
      </c>
      <c r="CB179" s="36" t="str">
        <f ca="true">+IF(OFFSET('Water Data'!$F$28,0,10*ROW('Water Data'!F173))="","",OFFSET('Water Data'!$F$28,0,10*ROW('Water Data'!F173)))</f>
        <v/>
      </c>
      <c r="CC179" s="36" t="str">
        <f ca="true">+IF(OFFSET('Water Data'!$F$29,0,10*ROW('Water Data'!F173))="","",OFFSET('Water Data'!$F$29,0,10*ROW('Water Data'!F173)))</f>
        <v/>
      </c>
      <c r="CD179" s="36" t="str">
        <f ca="true">+IF(OFFSET('Water Data'!$F$30,0,10*ROW('Water Data'!F173))="","",OFFSET('Water Data'!$F$30,0,10*ROW('Water Data'!F173)))</f>
        <v/>
      </c>
      <c r="CE179" s="36" t="str">
        <f ca="true">+IF(OFFSET('Water Data'!$G$28,0,10*ROW('Water Data'!G173))="","",OFFSET('Water Data'!$G$28,0,10*ROW('Water Data'!G173)))</f>
        <v/>
      </c>
      <c r="CF179" s="36" t="str">
        <f ca="true">+IF(OFFSET('Water Data'!$G$29,0,10*ROW('Water Data'!G173))="","",OFFSET('Water Data'!$G$29,0,10*ROW('Water Data'!G173)))</f>
        <v/>
      </c>
      <c r="CG179" s="36" t="str">
        <f ca="true">+IF(OFFSET('Water Data'!$G$30,0,10*ROW('Water Data'!G173))="","",OFFSET('Water Data'!$G$30,0,10*ROW('Water Data'!G173)))</f>
        <v/>
      </c>
      <c r="CH179" s="36" t="str">
        <f ca="true">+IF(OFFSET('Water Data'!$H$28,0,10*ROW('Water Data'!H173))="","",OFFSET('Water Data'!$H$28,0,10*ROW('Water Data'!H173)))</f>
        <v/>
      </c>
      <c r="CI179" s="36" t="str">
        <f ca="true">+IF(OFFSET('Water Data'!$H$29,0,10*ROW('Water Data'!H173))="","",OFFSET('Water Data'!$H$29,0,10*ROW('Water Data'!H173)))</f>
        <v/>
      </c>
      <c r="CJ179" s="36" t="str">
        <f ca="true">+IF(OFFSET('Water Data'!$H$30,0,10*ROW('Water Data'!H173))="","",OFFSET('Water Data'!$H$30,0,10*ROW('Water Data'!H173)))</f>
        <v/>
      </c>
      <c r="CK179" s="36" t="str">
        <f ca="true">+IF(OFFSET('Sanitation Data'!$C$29,0,10*ROW('Sanitation Data'!C173))="","",OFFSET('Sanitation Data'!$C$29,0,10*ROW('Sanitation Data'!C173)))</f>
        <v/>
      </c>
      <c r="CL179" s="36" t="str">
        <f ca="true">+IF(OFFSET('Sanitation Data'!$C$30,0,10*ROW('Sanitation Data'!C173))="","",OFFSET('Sanitation Data'!$C$30,0,10*ROW('Sanitation Data'!C173)))</f>
        <v/>
      </c>
      <c r="CM179" s="36" t="str">
        <f ca="true">+IF(OFFSET('Sanitation Data'!$C$31,0,10*ROW('Sanitation Data'!C173))="","",OFFSET('Sanitation Data'!$C$31,0,10*ROW('Sanitation Data'!C173)))</f>
        <v/>
      </c>
      <c r="CN179" s="36" t="str">
        <f ca="true">+IF(OFFSET('Sanitation Data'!$C$32,0,10*ROW('Sanitation Data'!C173))="","",OFFSET('Sanitation Data'!$C$32,0,10*ROW('Sanitation Data'!C173)))</f>
        <v/>
      </c>
      <c r="CO179" s="36" t="str">
        <f ca="true">+IF(OFFSET('Sanitation Data'!$C$33,0,10*ROW('Sanitation Data'!C173))="","",OFFSET('Sanitation Data'!$C$33,0,10*ROW('Sanitation Data'!C173)))</f>
        <v/>
      </c>
      <c r="CP179" s="36" t="str">
        <f ca="true">+IF(OFFSET('Sanitation Data'!$D$29,0,10*ROW('Sanitation Data'!D173))="","",OFFSET('Sanitation Data'!$D$29,0,10*ROW('Sanitation Data'!D173)))</f>
        <v/>
      </c>
      <c r="CQ179" s="36" t="str">
        <f ca="true">+IF(OFFSET('Sanitation Data'!$D$30,0,10*ROW('Sanitation Data'!D173))="","",OFFSET('Sanitation Data'!$D$30,0,10*ROW('Sanitation Data'!D173)))</f>
        <v/>
      </c>
      <c r="CR179" s="36" t="str">
        <f ca="true">+IF(OFFSET('Sanitation Data'!$D$31,0,10*ROW('Sanitation Data'!D173))="","",OFFSET('Sanitation Data'!$D$31,0,10*ROW('Sanitation Data'!D173)))</f>
        <v/>
      </c>
      <c r="CS179" s="36" t="str">
        <f ca="true">+IF(OFFSET('Sanitation Data'!$D$32,0,10*ROW('Sanitation Data'!D173))="","",OFFSET('Sanitation Data'!$D$32,0,10*ROW('Sanitation Data'!D173)))</f>
        <v/>
      </c>
      <c r="CT179" s="36" t="str">
        <f ca="true">+IF(OFFSET('Sanitation Data'!$D$33,0,10*ROW('Sanitation Data'!D173))="","",OFFSET('Sanitation Data'!$D$33,0,10*ROW('Sanitation Data'!D173)))</f>
        <v/>
      </c>
      <c r="CU179" s="36" t="str">
        <f ca="true">+IF(OFFSET('Sanitation Data'!$E$29,0,10*ROW('Sanitation Data'!E173))="","",OFFSET('Sanitation Data'!$E$29,0,10*ROW('Sanitation Data'!E173)))</f>
        <v/>
      </c>
      <c r="CV179" s="36" t="str">
        <f ca="true">+IF(OFFSET('Sanitation Data'!$E$30,0,10*ROW('Sanitation Data'!E173))="","",OFFSET('Sanitation Data'!$E$30,0,10*ROW('Sanitation Data'!E173)))</f>
        <v/>
      </c>
      <c r="CW179" s="36" t="str">
        <f ca="true">+IF(OFFSET('Sanitation Data'!$E$31,0,10*ROW('Sanitation Data'!E173))="","",OFFSET('Sanitation Data'!$E$31,0,10*ROW('Sanitation Data'!E173)))</f>
        <v/>
      </c>
      <c r="CX179" s="36" t="str">
        <f ca="true">+IF(OFFSET('Sanitation Data'!$E$32,0,10*ROW('Sanitation Data'!E173))="","",OFFSET('Sanitation Data'!$E$32,0,10*ROW('Sanitation Data'!E173)))</f>
        <v/>
      </c>
      <c r="CY179" s="36" t="str">
        <f ca="true">+IF(OFFSET('Sanitation Data'!$E$33,0,10*ROW('Sanitation Data'!E173))="","",OFFSET('Sanitation Data'!$E$33,0,10*ROW('Sanitation Data'!E173)))</f>
        <v/>
      </c>
      <c r="CZ179" s="36" t="str">
        <f ca="true">+IF(OFFSET('Sanitation Data'!$F$29,0,10*ROW('Sanitation Data'!F173))="","",OFFSET('Sanitation Data'!$F$29,0,10*ROW('Sanitation Data'!F173)))</f>
        <v/>
      </c>
      <c r="DA179" s="36" t="str">
        <f ca="true">+IF(OFFSET('Sanitation Data'!$F$30,0,10*ROW('Sanitation Data'!F173))="","",OFFSET('Sanitation Data'!$F$30,0,10*ROW('Sanitation Data'!F173)))</f>
        <v/>
      </c>
      <c r="DB179" s="36" t="str">
        <f ca="true">+IF(OFFSET('Sanitation Data'!$F$31,0,10*ROW('Sanitation Data'!F173))="","",OFFSET('Sanitation Data'!$F$31,0,10*ROW('Sanitation Data'!F173)))</f>
        <v/>
      </c>
      <c r="DC179" s="36" t="str">
        <f ca="true">+IF(OFFSET('Sanitation Data'!$F$32,0,10*ROW('Sanitation Data'!F173))="","",OFFSET('Sanitation Data'!$F$32,0,10*ROW('Sanitation Data'!F173)))</f>
        <v/>
      </c>
      <c r="DD179" s="36" t="str">
        <f ca="true">+IF(OFFSET('Sanitation Data'!$F$33,0,10*ROW('Sanitation Data'!F173))="","",OFFSET('Sanitation Data'!$F$33,0,10*ROW('Sanitation Data'!F173)))</f>
        <v/>
      </c>
      <c r="DE179" s="36" t="str">
        <f ca="true">+IF(OFFSET('Sanitation Data'!$G$29,0,10*ROW('Sanitation Data'!G173))="","",OFFSET('Sanitation Data'!$G$29,0,10*ROW('Sanitation Data'!G173)))</f>
        <v/>
      </c>
      <c r="DF179" s="36" t="str">
        <f ca="true">+IF(OFFSET('Sanitation Data'!$G$30,0,10*ROW('Sanitation Data'!G173))="","",OFFSET('Sanitation Data'!$G$30,0,10*ROW('Sanitation Data'!G173)))</f>
        <v/>
      </c>
      <c r="DG179" s="36" t="str">
        <f ca="true">+IF(OFFSET('Sanitation Data'!$G$31,0,10*ROW('Sanitation Data'!G173))="","",OFFSET('Sanitation Data'!$G$31,0,10*ROW('Sanitation Data'!G173)))</f>
        <v/>
      </c>
      <c r="DH179" s="36" t="str">
        <f ca="true">+IF(OFFSET('Sanitation Data'!$G$32,0,10*ROW('Sanitation Data'!G173))="","",OFFSET('Sanitation Data'!$G$32,0,10*ROW('Sanitation Data'!G173)))</f>
        <v/>
      </c>
      <c r="DI179" s="36" t="str">
        <f ca="true">+IF(OFFSET('Sanitation Data'!$G$33,0,10*ROW('Sanitation Data'!G173))="","",OFFSET('Sanitation Data'!$G$33,0,10*ROW('Sanitation Data'!G173)))</f>
        <v/>
      </c>
      <c r="DJ179" s="36" t="str">
        <f ca="true">+IF(OFFSET('Sanitation Data'!$H$29,0,10*ROW('Sanitation Data'!H173))="","",OFFSET('Sanitation Data'!$H$29,0,10*ROW('Sanitation Data'!H173)))</f>
        <v/>
      </c>
      <c r="DK179" s="36" t="str">
        <f ca="true">+IF(OFFSET('Sanitation Data'!$H$30,0,10*ROW('Sanitation Data'!H173))="","",OFFSET('Sanitation Data'!$H$30,0,10*ROW('Sanitation Data'!H173)))</f>
        <v/>
      </c>
      <c r="DL179" s="36" t="str">
        <f ca="true">+IF(OFFSET('Sanitation Data'!$H$31,0,10*ROW('Sanitation Data'!H173))="","",OFFSET('Sanitation Data'!$H$31,0,10*ROW('Sanitation Data'!H173)))</f>
        <v/>
      </c>
      <c r="DM179" s="36" t="str">
        <f ca="true">+IF(OFFSET('Sanitation Data'!$H$32,0,10*ROW('Sanitation Data'!H173))="","",OFFSET('Sanitation Data'!$H$32,0,10*ROW('Sanitation Data'!H173)))</f>
        <v/>
      </c>
      <c r="DN179" s="36" t="str">
        <f ca="true">+IF(OFFSET('Sanitation Data'!$H$33,0,10*ROW('Sanitation Data'!H173))="","",OFFSET('Sanitation Data'!$H$33,0,10*ROW('Sanitation Data'!H173)))</f>
        <v/>
      </c>
      <c r="DO179" s="36" t="str">
        <f ca="true">+IF(OFFSET('Hygiene Data'!$C$12,0,10*ROW('Hygiene Data'!C173))="","",OFFSET('Hygiene Data'!$C$12,0,10*ROW('Hygiene Data'!C173)))</f>
        <v/>
      </c>
      <c r="DP179" s="36" t="str">
        <f ca="true">+IF(OFFSET('Hygiene Data'!$C$13,0,10*ROW('Hygiene Data'!C173))="","",OFFSET('Hygiene Data'!$C$13,0,10*ROW('Hygiene Data'!C173)))</f>
        <v/>
      </c>
      <c r="DQ179" s="36" t="str">
        <f ca="true">+IF(OFFSET('Hygiene Data'!$C$14,0,10*ROW('Hygiene Data'!C173))="","",OFFSET('Hygiene Data'!$C$14,0,10*ROW('Hygiene Data'!C173)))</f>
        <v/>
      </c>
      <c r="DR179" s="36" t="str">
        <f ca="true">+IF(OFFSET('Hygiene Data'!$D$12,0,10*ROW('Hygiene Data'!D173))="","",OFFSET('Hygiene Data'!$D$12,0,10*ROW('Hygiene Data'!D173)))</f>
        <v/>
      </c>
      <c r="DS179" s="36" t="str">
        <f ca="true">+IF(OFFSET('Hygiene Data'!$D$13,0,10*ROW('Hygiene Data'!D173))="","",OFFSET('Hygiene Data'!$D$13,0,10*ROW('Hygiene Data'!D173)))</f>
        <v/>
      </c>
      <c r="DT179" s="36" t="str">
        <f ca="true">+IF(OFFSET('Hygiene Data'!$D$14,0,10*ROW('Hygiene Data'!D173))="","",OFFSET('Hygiene Data'!$D$14,0,10*ROW('Hygiene Data'!D173)))</f>
        <v/>
      </c>
      <c r="DU179" s="36" t="str">
        <f ca="true">+IF(OFFSET('Hygiene Data'!$E$12,0,10*ROW('Hygiene Data'!E173))="","",OFFSET('Hygiene Data'!$E$12,0,10*ROW('Hygiene Data'!E173)))</f>
        <v/>
      </c>
      <c r="DV179" s="36" t="str">
        <f ca="true">+IF(OFFSET('Hygiene Data'!$E$13,0,10*ROW('Hygiene Data'!E173))="","",OFFSET('Hygiene Data'!$E$13,0,10*ROW('Hygiene Data'!E173)))</f>
        <v/>
      </c>
      <c r="DW179" s="36" t="str">
        <f ca="true">+IF(OFFSET('Hygiene Data'!$E$14,0,10*ROW('Hygiene Data'!E173))="","",OFFSET('Hygiene Data'!$E$14,0,10*ROW('Hygiene Data'!E173)))</f>
        <v/>
      </c>
      <c r="DX179" s="36" t="str">
        <f ca="true">+IF(OFFSET('Hygiene Data'!$F$12,0,10*ROW('Hygiene Data'!F173))="","",OFFSET('Hygiene Data'!$F$12,0,10*ROW('Hygiene Data'!F173)))</f>
        <v/>
      </c>
      <c r="DY179" s="36" t="str">
        <f ca="true">+IF(OFFSET('Hygiene Data'!$F$13,0,10*ROW('Hygiene Data'!F173))="","",OFFSET('Hygiene Data'!$F$13,0,10*ROW('Hygiene Data'!F173)))</f>
        <v/>
      </c>
      <c r="DZ179" s="36" t="str">
        <f ca="true">+IF(OFFSET('Hygiene Data'!$F$14,0,10*ROW('Hygiene Data'!F173))="","",OFFSET('Hygiene Data'!$F$14,0,10*ROW('Hygiene Data'!F173)))</f>
        <v/>
      </c>
      <c r="EA179" s="36" t="str">
        <f ca="true">+IF(OFFSET('Hygiene Data'!$G$12,0,10*ROW('Hygiene Data'!G173))="","",OFFSET('Hygiene Data'!$G$12,0,10*ROW('Hygiene Data'!G173)))</f>
        <v/>
      </c>
      <c r="EB179" s="36" t="str">
        <f ca="true">+IF(OFFSET('Hygiene Data'!$G$13,0,10*ROW('Hygiene Data'!G173))="","",OFFSET('Hygiene Data'!$G$13,0,10*ROW('Hygiene Data'!G173)))</f>
        <v/>
      </c>
      <c r="EC179" s="36" t="str">
        <f ca="true">+IF(OFFSET('Hygiene Data'!$G$14,0,10*ROW('Hygiene Data'!G173))="","",OFFSET('Hygiene Data'!$G$14,0,10*ROW('Hygiene Data'!G173)))</f>
        <v/>
      </c>
      <c r="ED179" s="36" t="str">
        <f ca="true">+IF(OFFSET('Hygiene Data'!$H$12,0,10*ROW('Hygiene Data'!H173))="","",OFFSET('Hygiene Data'!$H$12,0,10*ROW('Hygiene Data'!H173)))</f>
        <v/>
      </c>
      <c r="EE179" s="36" t="str">
        <f ca="true">+IF(OFFSET('Hygiene Data'!$H$13,0,10*ROW('Hygiene Data'!H173))="","",OFFSET('Hygiene Data'!$H$13,0,10*ROW('Hygiene Data'!H173)))</f>
        <v/>
      </c>
      <c r="EF179" s="36" t="str">
        <f ca="true">+IF(OFFSET('Hygiene Data'!$H$14,0,10*ROW('Hygiene Data'!H173))="","",OFFSET('Hygiene Data'!$H$14,0,10*ROW('Hygiene Data'!H173)))</f>
        <v/>
      </c>
    </row>
    <row r="180" x14ac:dyDescent="0.2">
      <c r="A180" s="59" t="str">
        <f ca="true">+IF(OFFSET('Water Data'!$B$1,0,10*ROW('Water Data'!B177))="","",OFFSET('Water Data'!$B$1,0,10*ROW('Water Data'!B177)))</f>
        <v/>
      </c>
      <c r="B180" s="59" t="str">
        <f ca="true">+IF(OFFSET('Water Data'!$A$3,0,10*ROW('Water Data'!A177))="","",OFFSET('Water Data'!$A$3,0,10*ROW('Water Data'!A177)))</f>
        <v/>
      </c>
      <c r="C180" s="59" t="str">
        <f ca="true">+IF(OFFSET('Water Data'!$C$3,0,10*ROW('Water Data'!C177))="","",OFFSET('Water Data'!$C$3,0,10*ROW('Water Data'!C177)))</f>
        <v/>
      </c>
      <c r="D180" s="252" t="e">
        <f ca="true">+IF(AND(ISNUMBER(OFFSET('Water Data'!$C$5,0,10*ROW('Water Data'!C174))),BS180="Yes"),100-OFFSET('Water Data'!$C$5,0,10*ROW('Water Data'!C174)),IF(AND(ISNUMBER(OFFSET('Water Data'!$C$5,0,10*ROW('Water Data'!C174))),BS180="No",ISNUMBER(OFFSET('Water Data'!$C$5,0,10*ROW('Water Data'!C174)))),CONCATENATE("[",ROUND(100-OFFSET('Water Data'!$C$5,0,10*ROW('Water Data'!C174)),0),"]"),IF(AND(ISNUMBER(OFFSET('Water Data'!$C$5,0,10*ROW('Water Data'!C174))),BS180="",ISNUMBER(OFFSET('Water Data'!$C$5,0,10*ROW('Water Data'!C174)))),100-OFFSET('Water Data'!$C$5,0,10*ROW('Water Data'!C174)),NA())))</f>
        <v>#N/A</v>
      </c>
      <c r="E180" s="252" t="e">
        <f ca="true">+IF(AND(ISNUMBER(OFFSET('Water Data'!$C$7,0,10*ROW('Water Data'!D174))),BT180="Yes"),OFFSET('Water Data'!$C$7,0,10*ROW('Water Data'!C174)),IF(AND(ISNUMBER(OFFSET('Water Data'!$C$7,0,10*ROW('Water Data'!C174))),BT180="No",ISNUMBER(OFFSET('Water Data'!$C$7,0,10*ROW('Water Data'!C174)))),CONCATENATE("[",ROUND(OFFSET('Water Data'!$C$7,0,10*ROW('Water Data'!C174)),0),"]"),IF(AND(ISNUMBER(OFFSET('Water Data'!$C$7,0,10*ROW('Water Data'!C174))),BT180="",ISNUMBER(OFFSET('Water Data'!$C$7,0,10*ROW('Water Data'!C174)))),OFFSET('Water Data'!$C$7,0,10*ROW('Water Data'!C174)),NA())))</f>
        <v>#N/A</v>
      </c>
      <c r="F180" s="252" t="e">
        <f ca="true">+IF(AND(ISNUMBER(OFFSET('Water Data'!$C$10,0,10*ROW('Water Data'!C174))),BU180="Yes"),OFFSET('Water Data'!$C$10,0,10*ROW('Water Data'!C174)),IF(AND(ISNUMBER(OFFSET('Water Data'!$C$10,0,10*ROW('Water Data'!C174))),BU180="No",ISNUMBER(OFFSET('Water Data'!$C$10,0,10*ROW('Water Data'!C174)))),CONCATENATE("[",ROUND(OFFSET('Water Data'!$C$10,0,10*ROW('Water Data'!C174)),0),"]"),IF(AND(ISNUMBER(OFFSET('Water Data'!$C$10,0,10*ROW('Water Data'!C174))),BU180="",ISNUMBER(OFFSET('Water Data'!$C$10,0,10*ROW('Water Data'!C174)))),OFFSET('Water Data'!$C$10,0,10*ROW('Water Data'!C174)),NA())))</f>
        <v>#N/A</v>
      </c>
      <c r="G180" s="252" t="e">
        <f ca="true">+IF(AND(ISNUMBER(OFFSET('Water Data'!$D$5,0,10*ROW('Water Data'!D174))),BV180="Yes"),100-OFFSET('Water Data'!$D$5,0,10*ROW('Water Data'!D174)),IF(AND(ISNUMBER(OFFSET('Water Data'!$D$5,0,10*ROW('Water Data'!D174))),BV180="No",ISNUMBER(OFFSET('Water Data'!$D$5,0,10*ROW('Water Data'!D174)))),CONCATENATE("[",ROUND(100-OFFSET('Water Data'!$D$5,0,10*ROW('Water Data'!D174)),0),"]"),IF(AND(ISNUMBER(OFFSET('Water Data'!$D$5,0,10*ROW('Water Data'!D174))),BV180="",ISNUMBER(OFFSET('Water Data'!$D$5,0,10*ROW('Water Data'!D174)))),100-OFFSET('Water Data'!$D$5,0,10*ROW('Water Data'!D174)),NA())))</f>
        <v>#N/A</v>
      </c>
      <c r="H180" s="252" t="e">
        <f ca="true">+IF(AND(ISNUMBER(OFFSET('Water Data'!$D$7,0,10*ROW('Water Data'!D174))),BW180="Yes"),OFFSET('Water Data'!$D$7,0,10*ROW('Water Data'!D174)),IF(AND(ISNUMBER(OFFSET('Water Data'!$D$7,0,10*ROW('Water Data'!D174))),BW180="No",ISNUMBER(OFFSET('Water Data'!$D$7,0,10*ROW('Water Data'!D174)))),CONCATENATE("[",ROUND(OFFSET('Water Data'!$C$7,0,10*ROW('Water Data'!D174)),0),"]"),IF(AND(ISNUMBER(OFFSET('Water Data'!$D$7,0,10*ROW('Water Data'!D174))),BW180="",ISNUMBER(OFFSET('Water Data'!$D$7,0,10*ROW('Water Data'!D174)))),OFFSET('Water Data'!$D$7,0,10*ROW('Water Data'!D174)),NA())))</f>
        <v>#N/A</v>
      </c>
      <c r="I180" s="252" t="e">
        <f ca="true">+IF(AND(ISNUMBER(OFFSET('Water Data'!$D$10,0,10*ROW('Water Data'!D174))),BX180="Yes"),OFFSET('Water Data'!$D$10,0,10*ROW('Water Data'!D174)),IF(AND(ISNUMBER(OFFSET('Water Data'!$D$10,0,10*ROW('Water Data'!D174))),BX180="No",ISNUMBER(OFFSET('Water Data'!$D$10,0,10*ROW('Water Data'!D174)))),CONCATENATE("[",ROUND(OFFSET('Water Data'!$D$10,0,10*ROW('Water Data'!D174)),0),"]"),IF(AND(ISNUMBER(OFFSET('Water Data'!$D$10,0,10*ROW('Water Data'!D174))),BX180="",ISNUMBER(OFFSET('Water Data'!$D$10,0,10*ROW('Water Data'!D174)))),OFFSET('Water Data'!$D$10,0,10*ROW('Water Data'!D174)),NA())))</f>
        <v>#N/A</v>
      </c>
      <c r="J180" s="252" t="e">
        <f ca="true">+IF(AND(ISNUMBER(OFFSET('Water Data'!$E$5,0,10*ROW('Water Data'!E174))),BY180="Yes"),100-OFFSET('Water Data'!$E$5,0,10*ROW('Water Data'!E174)),IF(AND(ISNUMBER(OFFSET('Water Data'!$E$5,0,10*ROW('Water Data'!E174))),BY180="No",ISNUMBER(OFFSET('Water Data'!$E$5,0,10*ROW('Water Data'!E174)))),CONCATENATE("[",ROUND(100-OFFSET('Water Data'!$E$5,0,10*ROW('Water Data'!E174)),0),"]"),IF(AND(ISNUMBER(OFFSET('Water Data'!$E$5,0,10*ROW('Water Data'!E174))),BY180="",ISNUMBER(OFFSET('Water Data'!$E$5,0,10*ROW('Water Data'!E174)))),100-OFFSET('Water Data'!$E$5,0,10*ROW('Water Data'!E174)),NA())))</f>
        <v>#N/A</v>
      </c>
      <c r="K180" s="252" t="e">
        <f ca="true">+IF(AND(ISNUMBER(OFFSET('Water Data'!$E$7,0,10*ROW('Water Data'!E174))),BZ180="Yes"),OFFSET('Water Data'!$E$7,0,10*ROW('Water Data'!E174)),IF(AND(ISNUMBER(OFFSET('Water Data'!$E$7,0,10*ROW('Water Data'!E174))),BZ180="No",ISNUMBER(OFFSET('Water Data'!$E$7,0,10*ROW('Water Data'!E174)))),CONCATENATE("[",ROUND(OFFSET('Water Data'!$E$7,0,10*ROW('Water Data'!E174)),0),"]"),IF(AND(ISNUMBER(OFFSET('Water Data'!$E$7,0,10*ROW('Water Data'!E174))),BZ180="",ISNUMBER(OFFSET('Water Data'!$E$7,0,10*ROW('Water Data'!E174)))),OFFSET('Water Data'!$E$7,0,10*ROW('Water Data'!E174)),NA())))</f>
        <v>#N/A</v>
      </c>
      <c r="L180" s="252" t="e">
        <f ca="true">+IF(AND(ISNUMBER(OFFSET('Water Data'!$E$10,0,10*ROW('Water Data'!E174))),CA180="Yes"),OFFSET('Water Data'!$E$10,0,10*ROW('Water Data'!E174)),IF(AND(ISNUMBER(OFFSET('Water Data'!$E$10,0,10*ROW('Water Data'!E174))),CA180="No",ISNUMBER(OFFSET('Water Data'!$E$10,0,10*ROW('Water Data'!E174)))),CONCATENATE("[",ROUND(OFFSET('Water Data'!$E$10,0,10*ROW('Water Data'!E174)),0),"]"),IF(AND(ISNUMBER(OFFSET('Water Data'!$E$10,0,10*ROW('Water Data'!E174))),CA180="",ISNUMBER(OFFSET('Water Data'!$E$10,0,10*ROW('Water Data'!E174)))),OFFSET('Water Data'!$E$10,0,10*ROW('Water Data'!E174)),NA())))</f>
        <v>#N/A</v>
      </c>
      <c r="M180" s="252" t="e">
        <f ca="true">+IF(AND(ISNUMBER(OFFSET('Water Data'!$F$5,0,10*ROW('Water Data'!F174))),CB180="Yes"),100-OFFSET('Water Data'!$F$5,0,10*ROW('Water Data'!F174)),IF(AND(ISNUMBER(OFFSET('Water Data'!$F$5,0,10*ROW('Water Data'!F174))),CB180="No",ISNUMBER(OFFSET('Water Data'!$F$5,0,10*ROW('Water Data'!F174)))),CONCATENATE("[",ROUND(100-OFFSET('Water Data'!$F$5,0,10*ROW('Water Data'!F174)),0),"]"),IF(AND(ISNUMBER(OFFSET('Water Data'!$F$5,0,10*ROW('Water Data'!F174))),CB180="",ISNUMBER(OFFSET('Water Data'!$F$5,0,10*ROW('Water Data'!F174)))),100-OFFSET('Water Data'!$F$5,0,10*ROW('Water Data'!F174)),NA())))</f>
        <v>#N/A</v>
      </c>
      <c r="N180" s="252" t="e">
        <f ca="true">+IF(AND(ISNUMBER(OFFSET('Water Data'!$F$7,0,10*ROW('Water Data'!F174))),CC180="Yes"),OFFSET('Water Data'!$F$7,0,10*ROW('Water Data'!F174)),IF(AND(ISNUMBER(OFFSET('Water Data'!$F$7,0,10*ROW('Water Data'!F174))),CC180="No",ISNUMBER(OFFSET('Water Data'!$F$7,0,10*ROW('Water Data'!F174)))),CONCATENATE("[",ROUND(OFFSET('Water Data'!$F$7,0,10*ROW('Water Data'!F174)),0),"]"),IF(AND(ISNUMBER(OFFSET('Water Data'!$F$7,0,10*ROW('Water Data'!F174))),CC180="",ISNUMBER(OFFSET('Water Data'!$F$7,0,10*ROW('Water Data'!F174)))),OFFSET('Water Data'!$F$7,0,10*ROW('Water Data'!F174)),NA())))</f>
        <v>#N/A</v>
      </c>
      <c r="O180" s="252" t="e">
        <f ca="true">+IF(AND(ISNUMBER(OFFSET('Water Data'!$F$10,0,10*ROW('Water Data'!F174))),CD180="Yes"),OFFSET('Water Data'!$F$10,0,10*ROW('Water Data'!F174)),IF(AND(ISNUMBER(OFFSET('Water Data'!$F$10,0,10*ROW('Water Data'!F174))),CD180="No",ISNUMBER(OFFSET('Water Data'!$F$10,0,10*ROW('Water Data'!F174)))),CONCATENATE("[",ROUND(OFFSET('Water Data'!$F$10,0,10*ROW('Water Data'!F174)),0),"]"),IF(AND(ISNUMBER(OFFSET('Water Data'!$F$10,0,10*ROW('Water Data'!F174))),CD180="",ISNUMBER(OFFSET('Water Data'!$F$10,0,10*ROW('Water Data'!F174)))),OFFSET('Water Data'!$F$10,0,10*ROW('Water Data'!F174)),NA())))</f>
        <v>#N/A</v>
      </c>
      <c r="P180" s="252" t="e">
        <f ca="true">+IF(AND(ISNUMBER(OFFSET('Water Data'!$G$5,0,10*ROW('Water Data'!G174))),CE180="Yes"),100-OFFSET('Water Data'!$G$5,0,10*ROW('Water Data'!G174)),IF(AND(ISNUMBER(OFFSET('Water Data'!$G$5,0,10*ROW('Water Data'!G174))),CE180="No",ISNUMBER(OFFSET('Water Data'!$G$5,0,10*ROW('Water Data'!G174)))),CONCATENATE("[",ROUND(100-OFFSET('Water Data'!$G$5,0,10*ROW('Water Data'!G174)),0),"]"),IF(AND(ISNUMBER(OFFSET('Water Data'!$G$5,0,10*ROW('Water Data'!G174))),CE180="",ISNUMBER(OFFSET('Water Data'!$G$5,0,10*ROW('Water Data'!G174)))),100-OFFSET('Water Data'!$G$5,0,10*ROW('Water Data'!G174)),NA())))</f>
        <v>#N/A</v>
      </c>
      <c r="Q180" s="252" t="e">
        <f ca="true">+IF(AND(ISNUMBER(OFFSET('Water Data'!$G$7,0,10*ROW('Water Data'!G174))),CF180="Yes"),OFFSET('Water Data'!$G$7,0,10*ROW('Water Data'!G174)),IF(AND(ISNUMBER(OFFSET('Water Data'!$G$7,0,10*ROW('Water Data'!G174))),CF180="No",ISNUMBER(OFFSET('Water Data'!$G$7,0,10*ROW('Water Data'!G174)))),CONCATENATE("[",ROUND(OFFSET('Water Data'!$G$7,0,10*ROW('Water Data'!G174)),0),"]"),IF(AND(ISNUMBER(OFFSET('Water Data'!$G$7,0,10*ROW('Water Data'!G174))),CF180="",ISNUMBER(OFFSET('Water Data'!$G$7,0,10*ROW('Water Data'!G174)))),OFFSET('Water Data'!$G$7,0,10*ROW('Water Data'!G174)),NA())))</f>
        <v>#N/A</v>
      </c>
      <c r="R180" s="252" t="e">
        <f ca="true">+IF(AND(ISNUMBER(OFFSET('Water Data'!$G$10,0,10*ROW('Water Data'!G174))),CG180="Yes"),OFFSET('Water Data'!$G$10,0,10*ROW('Water Data'!G174)),IF(AND(ISNUMBER(OFFSET('Water Data'!$G$10,0,10*ROW('Water Data'!G174))),CG180="No",ISNUMBER(OFFSET('Water Data'!$G$10,0,10*ROW('Water Data'!G174)))),CONCATENATE("[",ROUND(OFFSET('Water Data'!$G$10,0,10*ROW('Water Data'!G174)),0),"]"),IF(AND(ISNUMBER(OFFSET('Water Data'!$G$10,0,10*ROW('Water Data'!G174))),CG180="",ISNUMBER(OFFSET('Water Data'!$G$10,0,10*ROW('Water Data'!G174)))),OFFSET('Water Data'!$G$10,0,10*ROW('Water Data'!G174)),NA())))</f>
        <v>#N/A</v>
      </c>
      <c r="S180" s="252" t="e">
        <f ca="true">+IF(AND(ISNUMBER(OFFSET('Water Data'!$H$5,0,10*ROW('Water Data'!H174))),CH180="Yes"),100-OFFSET('Water Data'!$H$5,0,10*ROW('Water Data'!H174)),IF(AND(ISNUMBER(OFFSET('Water Data'!$H$5,0,10*ROW('Water Data'!H174))),CH180="No",ISNUMBER(OFFSET('Water Data'!$H$5,0,10*ROW('Water Data'!H174)))),CONCATENATE("[",ROUND(100-OFFSET('Water Data'!$H$5,0,10*ROW('Water Data'!H174)),0),"]"),IF(AND(ISNUMBER(OFFSET('Water Data'!$H$5,0,10*ROW('Water Data'!H174))),CH180="",ISNUMBER(OFFSET('Water Data'!$H$5,0,10*ROW('Water Data'!H174)))),100-OFFSET('Water Data'!$H$5,0,10*ROW('Water Data'!H174)),NA())))</f>
        <v>#N/A</v>
      </c>
      <c r="T180" s="252" t="e">
        <f ca="true">+IF(AND(ISNUMBER(OFFSET('Water Data'!$H$7,0,10*ROW('Water Data'!H174))),CI180="Yes"),OFFSET('Water Data'!$H$7,0,10*ROW('Water Data'!H174)),IF(AND(ISNUMBER(OFFSET('Water Data'!$H$7,0,10*ROW('Water Data'!H174))),CI180="No",ISNUMBER(OFFSET('Water Data'!$H$7,0,10*ROW('Water Data'!H174)))),CONCATENATE("[",ROUND(OFFSET('Water Data'!$H$7,0,10*ROW('Water Data'!H174)),0),"]"),IF(AND(ISNUMBER(OFFSET('Water Data'!$H$7,0,10*ROW('Water Data'!H174))),CI180="",ISNUMBER(OFFSET('Water Data'!$H$7,0,10*ROW('Water Data'!H174)))),OFFSET('Water Data'!$H$7,0,10*ROW('Water Data'!H174)),NA())))</f>
        <v>#N/A</v>
      </c>
      <c r="U180" s="252" t="e">
        <f ca="true">+IF(AND(ISNUMBER(OFFSET('Water Data'!$H$10,0,10*ROW('Water Data'!H174))),CJ180="Yes"),OFFSET('Water Data'!$H$10,0,10*ROW('Water Data'!H174)),IF(AND(ISNUMBER(OFFSET('Water Data'!$H$10,0,10*ROW('Water Data'!H174))),CJ180="No",ISNUMBER(OFFSET('Water Data'!$H$10,0,10*ROW('Water Data'!H174)))),CONCATENATE("[",ROUND(OFFSET('Water Data'!$H$10,0,10*ROW('Water Data'!H174)),0),"]"),IF(AND(ISNUMBER(OFFSET('Water Data'!$H$10,0,10*ROW('Water Data'!H174))),CJ180="",ISNUMBER(OFFSET('Water Data'!$H$10,0,10*ROW('Water Data'!H174)))),OFFSET('Water Data'!$H$10,0,10*ROW('Water Data'!H174)),NA())))</f>
        <v>#N/A</v>
      </c>
      <c r="V180" s="253" t="e">
        <f ca="true">+IF(AND(ISNUMBER(OFFSET('Sanitation Data'!$C$5,0,10*ROW('Sanitation Data'!C174))),CK180="Yes"),100-OFFSET('Sanitation Data'!$C$5,0,10*ROW('Sanitation Data'!C174)),IF(AND(ISNUMBER(OFFSET('Sanitation Data'!$C$5,0,10*ROW('Sanitation Data'!C174))),CK180="No",ISNUMBER(OFFSET('Sanitation Data'!$C$5,0,10*ROW('Sanitation Data'!C174)))),CONCATENATE("[",ROUND(100-OFFSET('Sanitation Data'!$C$5,0,10*ROW('Sanitation Data'!C174)),0),"]"),IF(AND(ISNUMBER(OFFSET('Sanitation Data'!$C$5,0,10*ROW('Sanitation Data'!C174))),CK180="",ISNUMBER(OFFSET('Sanitation Data'!$C$5,0,10*ROW('Sanitation Data'!C174)))),100-OFFSET('Sanitation Data'!$C$5,0,10*ROW('Sanitation Data'!C174)),NA())))</f>
        <v>#N/A</v>
      </c>
      <c r="W180" s="253" t="e">
        <f ca="true">+IF(AND(ISNUMBER(OFFSET('Sanitation Data'!$C$7,0,10*ROW('Sanitation Data'!C174))),CL180="Yes"),OFFSET('Sanitation Data'!$C$7,0,10*ROW('Sanitation Data'!C174)),IF(AND(ISNUMBER(OFFSET('Sanitation Data'!$C$7,0,10*ROW('Sanitation Data'!C174))),CL180="No",ISNUMBER(OFFSET('Sanitation Data'!$C$7,0,10*ROW('Sanitation Data'!C174)))),CONCATENATE("[",ROUND(OFFSET('Sanitation Data'!$C$7,0,10*ROW('Sanitation Data'!C174)),0),"]"),IF(AND(ISNUMBER(OFFSET('Sanitation Data'!$C$7,0,10*ROW('Sanitation Data'!C174))),CL180="",ISNUMBER(OFFSET('Sanitation Data'!$C$7,0,10*ROW('Sanitation Data'!C174)))),OFFSET('Sanitation Data'!$C$7,0,10*ROW('Sanitation Data'!C174)),NA())))</f>
        <v>#N/A</v>
      </c>
      <c r="X180" s="253" t="e">
        <f ca="true">+IF(AND(ISNUMBER(OFFSET('Sanitation Data'!$C$11,0,10*ROW('Sanitation Data'!C174))),CM180="Yes"),OFFSET('Sanitation Data'!$C$11,0,10*ROW('Sanitation Data'!C174)),IF(AND(ISNUMBER(OFFSET('Sanitation Data'!$C$11,0,10*ROW('Sanitation Data'!C174))),CM180="No",ISNUMBER(OFFSET('Sanitation Data'!$C$11,0,10*ROW('Sanitation Data'!C174)))),CONCATENATE("[",ROUND(OFFSET('Sanitation Data'!$C$11,0,10*ROW('Sanitation Data'!C174)),0),"]"),IF(AND(ISNUMBER(OFFSET('Sanitation Data'!$C$11,0,10*ROW('Sanitation Data'!C174))),CM180="",ISNUMBER(OFFSET('Sanitation Data'!$C$11,0,10*ROW('Sanitation Data'!C174)))),OFFSET('Sanitation Data'!$C$11,0,10*ROW('Sanitation Data'!C174)),NA())))</f>
        <v>#N/A</v>
      </c>
      <c r="Y180" s="253" t="e">
        <f ca="true">+IF(AND(ISNUMBER(OFFSET('Sanitation Data'!$C$12,0,10*ROW('Sanitation Data'!C174))),CN180="Yes"),OFFSET('Sanitation Data'!$C$12,0,10*ROW('Sanitation Data'!C174)),IF(AND(ISNUMBER(OFFSET('Sanitation Data'!$C$12,0,10*ROW('Sanitation Data'!C174))),CN180="No",ISNUMBER(OFFSET('Sanitation Data'!$C$12,0,10*ROW('Sanitation Data'!C174)))),CONCATENATE("[",ROUND(OFFSET('Sanitation Data'!$C$12,0,10*ROW('Sanitation Data'!C174)),0),"]"),IF(AND(ISNUMBER(OFFSET('Sanitation Data'!$C$12,0,10*ROW('Sanitation Data'!C174))),CN180="",ISNUMBER(OFFSET('Sanitation Data'!$C$12,0,10*ROW('Sanitation Data'!C174)))),OFFSET('Sanitation Data'!$C$12,0,10*ROW('Sanitation Data'!C174)),NA())))</f>
        <v>#N/A</v>
      </c>
      <c r="Z180" s="253" t="e">
        <f ca="true">+IF(AND(ISNUMBER(OFFSET('Sanitation Data'!$C$13,0,10*ROW('Sanitation Data'!C174))),CO180="Yes"),OFFSET('Sanitation Data'!$C$13,0,10*ROW('Sanitation Data'!C174)),IF(AND(ISNUMBER(OFFSET('Sanitation Data'!$C$13,0,10*ROW('Sanitation Data'!C174))),CO180="No",ISNUMBER(OFFSET('Sanitation Data'!$C$13,0,10*ROW('Sanitation Data'!C174)))),CONCATENATE("[",ROUND(OFFSET('Sanitation Data'!$C$13,0,10*ROW('Sanitation Data'!C174)),0),"]"),IF(AND(ISNUMBER(OFFSET('Sanitation Data'!$C$13,0,10*ROW('Sanitation Data'!C174))),CO180="",ISNUMBER(OFFSET('Sanitation Data'!$C$13,0,10*ROW('Sanitation Data'!C174)))),OFFSET('Sanitation Data'!$C$13,0,10*ROW('Sanitation Data'!C174)),NA())))</f>
        <v>#N/A</v>
      </c>
      <c r="AA180" s="253" t="e">
        <f ca="true">+IF(AND(ISNUMBER(OFFSET('Sanitation Data'!$D$5,0,10*ROW('Sanitation Data'!D174))),CP180="Yes"),100-OFFSET('Sanitation Data'!$D$5,0,10*ROW('Sanitation Data'!D174)),IF(AND(ISNUMBER(OFFSET('Sanitation Data'!$D$5,0,10*ROW('Sanitation Data'!D174))),CP180="No",ISNUMBER(OFFSET('Sanitation Data'!$D$5,0,10*ROW('Sanitation Data'!D174)))),CONCATENATE("[",ROUND(100-OFFSET('Sanitation Data'!$D$5,0,10*ROW('Sanitation Data'!D174)),0),"]"),IF(AND(ISNUMBER(OFFSET('Sanitation Data'!$D$5,0,10*ROW('Sanitation Data'!D174))),CP180="",ISNUMBER(OFFSET('Sanitation Data'!$D$5,0,10*ROW('Sanitation Data'!D174)))),100-OFFSET('Sanitation Data'!$D$5,0,10*ROW('Sanitation Data'!D174)),NA())))</f>
        <v>#N/A</v>
      </c>
      <c r="AB180" s="253" t="e">
        <f ca="true">+IF(AND(ISNUMBER(OFFSET('Sanitation Data'!$D$7,0,10*ROW('Sanitation Data'!D174))),CQ180="Yes"),OFFSET('Sanitation Data'!$D$7,0,10*ROW('Sanitation Data'!G174)),IF(AND(ISNUMBER(OFFSET('Sanitation Data'!$D$7,0,10*ROW('Sanitation Data'!D174))),CQ180="No",ISNUMBER(OFFSET('Sanitation Data'!$D$7,0,10*ROW('Sanitation Data'!D174)))),CONCATENATE("[",ROUND(OFFSET('Sanitation Data'!$D$7,0,10*ROW('Sanitation Data'!D174)),0),"]"),IF(AND(ISNUMBER(OFFSET('Sanitation Data'!$D$7,0,10*ROW('Sanitation Data'!D174))),CQ180="",ISNUMBER(OFFSET('Sanitation Data'!$D$7,0,10*ROW('Sanitation Data'!D174)))),OFFSET('Sanitation Data'!$D$7,0,10*ROW('Sanitation Data'!D174)),NA())))</f>
        <v>#N/A</v>
      </c>
      <c r="AC180" s="253" t="e">
        <f ca="true">+IF(AND(ISNUMBER(OFFSET('Sanitation Data'!$D$11,0,10*ROW('Sanitation Data'!D174))),CR180="Yes"),OFFSET('Sanitation Data'!$D$11,0,10*ROW('Sanitation Data'!D174)),IF(AND(ISNUMBER(OFFSET('Sanitation Data'!$D$11,0,10*ROW('Sanitation Data'!D174))),CR180="No",ISNUMBER(OFFSET('Sanitation Data'!$D$11,0,10*ROW('Sanitation Data'!D174)))),CONCATENATE("[",ROUND(OFFSET('Sanitation Data'!$D$11,0,10*ROW('Sanitation Data'!D174)),0),"]"),IF(AND(ISNUMBER(OFFSET('Sanitation Data'!$D$11,0,10*ROW('Sanitation Data'!D174))),CR180="",ISNUMBER(OFFSET('Sanitation Data'!$D$11,0,10*ROW('Sanitation Data'!D174)))),OFFSET('Sanitation Data'!$D$11,0,10*ROW('Sanitation Data'!D174)),NA())))</f>
        <v>#N/A</v>
      </c>
      <c r="AD180" s="253" t="e">
        <f ca="true">+IF(AND(ISNUMBER(OFFSET('Sanitation Data'!$D$12,0,10*ROW('Sanitation Data'!D174))),CS180="Yes"),OFFSET('Sanitation Data'!$D$12,0,10*ROW('Sanitation Data'!D174)),IF(AND(ISNUMBER(OFFSET('Sanitation Data'!$D$12,0,10*ROW('Sanitation Data'!D174))),CS180="No",ISNUMBER(OFFSET('Sanitation Data'!$D$12,0,10*ROW('Sanitation Data'!D174)))),CONCATENATE("[",ROUND(OFFSET('Sanitation Data'!$D$12,0,10*ROW('Sanitation Data'!D174)),0),"]"),IF(AND(ISNUMBER(OFFSET('Sanitation Data'!$D$12,0,10*ROW('Sanitation Data'!D174))),CS180="",ISNUMBER(OFFSET('Sanitation Data'!$D$12,0,10*ROW('Sanitation Data'!D174)))),OFFSET('Sanitation Data'!$D$12,0,10*ROW('Sanitation Data'!D174)),NA())))</f>
        <v>#N/A</v>
      </c>
      <c r="AE180" s="253" t="e">
        <f ca="true">+IF(AND(ISNUMBER(OFFSET('Sanitation Data'!$D$13,0,10*ROW('Sanitation Data'!D174))),CT180="Yes"),OFFSET('Sanitation Data'!$D$13,0,10*ROW('Sanitation Data'!D174)),IF(AND(ISNUMBER(OFFSET('Sanitation Data'!$D$13,0,10*ROW('Sanitation Data'!D174))),CT180="No",ISNUMBER(OFFSET('Sanitation Data'!$D$13,0,10*ROW('Sanitation Data'!D174)))),CONCATENATE("[",ROUND(OFFSET('Sanitation Data'!$D$13,0,10*ROW('Sanitation Data'!D174)),0),"]"),IF(AND(ISNUMBER(OFFSET('Sanitation Data'!$D$13,0,10*ROW('Sanitation Data'!D174))),CT180="",ISNUMBER(OFFSET('Sanitation Data'!$D$13,0,10*ROW('Sanitation Data'!D174)))),OFFSET('Sanitation Data'!$D$13,0,10*ROW('Sanitation Data'!D174)),NA())))</f>
        <v>#N/A</v>
      </c>
      <c r="AF180" s="253" t="e">
        <f ca="true">+IF(AND(ISNUMBER(OFFSET('Sanitation Data'!$E$5,0,10*ROW('Sanitation Data'!E174))),CU180="Yes"),100-OFFSET('Sanitation Data'!$E$5,0,10*ROW('Sanitation Data'!E174)),IF(AND(ISNUMBER(OFFSET('Sanitation Data'!$E$5,0,10*ROW('Sanitation Data'!E174))),CU180="No",ISNUMBER(OFFSET('Sanitation Data'!$E$5,0,10*ROW('Sanitation Data'!E174)))),CONCATENATE("[",ROUND(100-OFFSET('Sanitation Data'!$E$5,0,10*ROW('Sanitation Data'!E174)),0),"]"),IF(AND(ISNUMBER(OFFSET('Sanitation Data'!$E$5,0,10*ROW('Sanitation Data'!E174))),CU180="",ISNUMBER(OFFSET('Sanitation Data'!$E$5,0,10*ROW('Sanitation Data'!E174)))),100-OFFSET('Sanitation Data'!$E$5,0,10*ROW('Sanitation Data'!E174)),NA())))</f>
        <v>#N/A</v>
      </c>
      <c r="AG180" s="253" t="e">
        <f ca="true">+IF(AND(ISNUMBER(OFFSET('Sanitation Data'!$E$7,0,10*ROW('Sanitation Data'!E174))),CV180="Yes"),OFFSET('Sanitation Data'!$E$7,0,10*ROW('Sanitation Data'!E174)),IF(AND(ISNUMBER(OFFSET('Sanitation Data'!$E$7,0,10*ROW('Sanitation Data'!E174))),CV180="No",ISNUMBER(OFFSET('Sanitation Data'!$E$7,0,10*ROW('Sanitation Data'!E174)))),CONCATENATE("[",ROUND(OFFSET('Sanitation Data'!$E$7,0,10*ROW('Sanitation Data'!E174)),0),"]"),IF(AND(ISNUMBER(OFFSET('Sanitation Data'!$E$7,0,10*ROW('Sanitation Data'!E174))),CV180="",ISNUMBER(OFFSET('Sanitation Data'!$E$7,0,10*ROW('Sanitation Data'!E174)))),OFFSET('Sanitation Data'!$E$7,0,10*ROW('Sanitation Data'!E174)),NA())))</f>
        <v>#N/A</v>
      </c>
      <c r="AH180" s="253" t="e">
        <f ca="true">+IF(AND(ISNUMBER(OFFSET('Sanitation Data'!$E$11,0,10*ROW('Sanitation Data'!E174))),CW180="Yes"),OFFSET('Sanitation Data'!$E$11,0,10*ROW('Sanitation Data'!E174)),IF(AND(ISNUMBER(OFFSET('Sanitation Data'!$E$11,0,10*ROW('Sanitation Data'!E174))),CW180="No",ISNUMBER(OFFSET('Sanitation Data'!$E$11,0,10*ROW('Sanitation Data'!E174)))),CONCATENATE("[",ROUND(OFFSET('Sanitation Data'!$E$11,0,10*ROW('Sanitation Data'!E174)),0),"]"),IF(AND(ISNUMBER(OFFSET('Sanitation Data'!$E$11,0,10*ROW('Sanitation Data'!E174))),CW180="",ISNUMBER(OFFSET('Sanitation Data'!$E$11,0,10*ROW('Sanitation Data'!E174)))),OFFSET('Sanitation Data'!$E$11,0,10*ROW('Sanitation Data'!E174)),NA())))</f>
        <v>#N/A</v>
      </c>
      <c r="AI180" s="253" t="e">
        <f ca="true">+IF(AND(ISNUMBER(OFFSET('Sanitation Data'!$E$12,0,10*ROW('Sanitation Data'!E174))),CX180="Yes"),OFFSET('Sanitation Data'!$E$12,0,10*ROW('Sanitation Data'!E174)),IF(AND(ISNUMBER(OFFSET('Sanitation Data'!$E$12,0,10*ROW('Sanitation Data'!E174))),CX180="No",ISNUMBER(OFFSET('Sanitation Data'!$E$12,0,10*ROW('Sanitation Data'!E174)))),CONCATENATE("[",ROUND(OFFSET('Sanitation Data'!$E$12,0,10*ROW('Sanitation Data'!E174)),0),"]"),IF(AND(ISNUMBER(OFFSET('Sanitation Data'!$E$12,0,10*ROW('Sanitation Data'!E174))),CX180="",ISNUMBER(OFFSET('Sanitation Data'!$E$12,0,10*ROW('Sanitation Data'!E174)))),OFFSET('Sanitation Data'!$E$12,0,10*ROW('Sanitation Data'!E174)),NA())))</f>
        <v>#N/A</v>
      </c>
      <c r="AJ180" s="253" t="e">
        <f ca="true">+IF(AND(ISNUMBER(OFFSET('Sanitation Data'!$E$13,0,10*ROW('Sanitation Data'!E174))),CY180="Yes"),OFFSET('Sanitation Data'!$E$13,0,10*ROW('Sanitation Data'!E174)),IF(AND(ISNUMBER(OFFSET('Sanitation Data'!$E$13,0,10*ROW('Sanitation Data'!E174))),CY180="No",ISNUMBER(OFFSET('Sanitation Data'!$E$13,0,10*ROW('Sanitation Data'!E174)))),CONCATENATE("[",ROUND(OFFSET('Sanitation Data'!$E$13,0,10*ROW('Sanitation Data'!E174)),0),"]"),IF(AND(ISNUMBER(OFFSET('Sanitation Data'!$E$13,0,10*ROW('Sanitation Data'!E174))),CY180="",ISNUMBER(OFFSET('Sanitation Data'!$E$13,0,10*ROW('Sanitation Data'!E174)))),OFFSET('Sanitation Data'!$E$13,0,10*ROW('Sanitation Data'!E174)),NA())))</f>
        <v>#N/A</v>
      </c>
      <c r="AK180" s="253" t="e">
        <f ca="true">+IF(AND(ISNUMBER(OFFSET('Sanitation Data'!$F$5,0,10*ROW('Sanitation Data'!F174))),CZ180="Yes"),100-OFFSET('Sanitation Data'!$F$5,0,10*ROW('Sanitation Data'!F174)),IF(AND(ISNUMBER(OFFSET('Sanitation Data'!$F$5,0,10*ROW('Sanitation Data'!F174))),CZ180="No",ISNUMBER(OFFSET('Sanitation Data'!$F$5,0,10*ROW('Sanitation Data'!F174)))),CONCATENATE("[",ROUND(100-OFFSET('Sanitation Data'!$F$5,0,10*ROW('Sanitation Data'!F174)),0),"]"),IF(AND(ISNUMBER(OFFSET('Sanitation Data'!$F$5,0,10*ROW('Sanitation Data'!F174))),CZ180="",ISNUMBER(OFFSET('Sanitation Data'!$F$5,0,10*ROW('Sanitation Data'!F174)))),100-OFFSET('Sanitation Data'!$F$5,0,10*ROW('Sanitation Data'!F174)),NA())))</f>
        <v>#N/A</v>
      </c>
      <c r="AL180" s="253" t="e">
        <f ca="true">+IF(AND(ISNUMBER(OFFSET('Sanitation Data'!$F$7,0,10*ROW('Sanitation Data'!F174))),DA180="Yes"),OFFSET('Sanitation Data'!$F$7,0,10*ROW('Sanitation Data'!F174)),IF(AND(ISNUMBER(OFFSET('Sanitation Data'!$F$7,0,10*ROW('Sanitation Data'!F174))),DA180="No",ISNUMBER(OFFSET('Sanitation Data'!$F$7,0,10*ROW('Sanitation Data'!F174)))),CONCATENATE("[",ROUND(OFFSET('Sanitation Data'!$F$7,0,10*ROW('Sanitation Data'!F174)),0),"]"),IF(AND(ISNUMBER(OFFSET('Sanitation Data'!$F$7,0,10*ROW('Sanitation Data'!F174))),DA180="",ISNUMBER(OFFSET('Sanitation Data'!$F$7,0,10*ROW('Sanitation Data'!F174)))),OFFSET('Sanitation Data'!$F$7,0,10*ROW('Sanitation Data'!F174)),NA())))</f>
        <v>#N/A</v>
      </c>
      <c r="AM180" s="253" t="e">
        <f ca="true">+IF(AND(ISNUMBER(OFFSET('Sanitation Data'!$F$11,0,10*ROW('Sanitation Data'!F174))),DB180="Yes"),OFFSET('Sanitation Data'!$F$11,0,10*ROW('Sanitation Data'!F174)),IF(AND(ISNUMBER(OFFSET('Sanitation Data'!$F$11,0,10*ROW('Sanitation Data'!F174))),DB180="No",ISNUMBER(OFFSET('Sanitation Data'!$F$11,0,10*ROW('Sanitation Data'!F174)))),CONCATENATE("[",ROUND(OFFSET('Sanitation Data'!$F$11,0,10*ROW('Sanitation Data'!F174)),0),"]"),IF(AND(ISNUMBER(OFFSET('Sanitation Data'!$F$11,0,10*ROW('Sanitation Data'!F174))),DB180="",ISNUMBER(OFFSET('Sanitation Data'!$F$11,0,10*ROW('Sanitation Data'!F174)))),OFFSET('Sanitation Data'!$F$11,0,10*ROW('Sanitation Data'!F174)),NA())))</f>
        <v>#N/A</v>
      </c>
      <c r="AN180" s="253" t="e">
        <f ca="true">+IF(AND(ISNUMBER(OFFSET('Sanitation Data'!$F$12,0,10*ROW('Sanitation Data'!F174))),DC180="Yes"),OFFSET('Sanitation Data'!$F$12,0,10*ROW('Sanitation Data'!F174)),IF(AND(ISNUMBER(OFFSET('Sanitation Data'!$F$12,0,10*ROW('Sanitation Data'!F174))),DC180="No",ISNUMBER(OFFSET('Sanitation Data'!$F$12,0,10*ROW('Sanitation Data'!F174)))),CONCATENATE("[",ROUND(OFFSET('Sanitation Data'!$F$12,0,10*ROW('Sanitation Data'!F174)),0),"]"),IF(AND(ISNUMBER(OFFSET('Sanitation Data'!$F$12,0,10*ROW('Sanitation Data'!F174))),DC180="",ISNUMBER(OFFSET('Sanitation Data'!$F$12,0,10*ROW('Sanitation Data'!F174)))),OFFSET('Sanitation Data'!$F$12,0,10*ROW('Sanitation Data'!F174)),NA())))</f>
        <v>#N/A</v>
      </c>
      <c r="AO180" s="253" t="e">
        <f ca="true">+IF(AND(ISNUMBER(OFFSET('Sanitation Data'!$F$13,0,10*ROW('Sanitation Data'!F174))),DD180="Yes"),OFFSET('Sanitation Data'!$F$13,0,10*ROW('Sanitation Data'!F174)),IF(AND(ISNUMBER(OFFSET('Sanitation Data'!$F$13,0,10*ROW('Sanitation Data'!F174))),DD180="No",ISNUMBER(OFFSET('Sanitation Data'!$F$13,0,10*ROW('Sanitation Data'!F174)))),CONCATENATE("[",ROUND(OFFSET('Sanitation Data'!$F$13,0,10*ROW('Sanitation Data'!F174)),0),"]"),IF(AND(ISNUMBER(OFFSET('Sanitation Data'!$F$13,0,10*ROW('Sanitation Data'!F174))),DD180="",ISNUMBER(OFFSET('Sanitation Data'!$F$13,0,10*ROW('Sanitation Data'!F174)))),OFFSET('Sanitation Data'!$F$13,0,10*ROW('Sanitation Data'!F174)),NA())))</f>
        <v>#N/A</v>
      </c>
      <c r="AP180" s="253" t="e">
        <f ca="true">+IF(AND(ISNUMBER(OFFSET('Sanitation Data'!$G$5,0,10*ROW('Sanitation Data'!G174))),DE180="Yes"),100-OFFSET('Sanitation Data'!$G$5,0,10*ROW('Sanitation Data'!G174)),IF(AND(ISNUMBER(OFFSET('Sanitation Data'!$G$5,0,10*ROW('Sanitation Data'!G174))),DE180="No",ISNUMBER(OFFSET('Sanitation Data'!$G$5,0,10*ROW('Sanitation Data'!G174)))),CONCATENATE("[",ROUND(100-OFFSET('Sanitation Data'!$G$5,0,10*ROW('Sanitation Data'!G174)),0),"]"),IF(AND(ISNUMBER(OFFSET('Sanitation Data'!$G$5,0,10*ROW('Sanitation Data'!G174))),DE180="",ISNUMBER(OFFSET('Sanitation Data'!$G$5,0,10*ROW('Sanitation Data'!G174)))),100-OFFSET('Sanitation Data'!$G$5,0,10*ROW('Sanitation Data'!G174)),NA())))</f>
        <v>#N/A</v>
      </c>
      <c r="AQ180" s="253" t="e">
        <f ca="true">+IF(AND(ISNUMBER(OFFSET('Sanitation Data'!$G$7,0,10*ROW('Sanitation Data'!G174))),DF180="Yes"),OFFSET('Sanitation Data'!$G$7,0,10*ROW('Sanitation Data'!G174)),IF(AND(ISNUMBER(OFFSET('Sanitation Data'!$G$7,0,10*ROW('Sanitation Data'!G174))),DF180="No",ISNUMBER(OFFSET('Sanitation Data'!$G$7,0,10*ROW('Sanitation Data'!G174)))),CONCATENATE("[",ROUND(OFFSET('Sanitation Data'!$G$7,0,10*ROW('Sanitation Data'!G174)),0),"]"),IF(AND(ISNUMBER(OFFSET('Sanitation Data'!$G$7,0,10*ROW('Sanitation Data'!G174))),DF180="",ISNUMBER(OFFSET('Sanitation Data'!$G$7,0,10*ROW('Sanitation Data'!G174)))),OFFSET('Sanitation Data'!$G$7,0,10*ROW('Sanitation Data'!G174)),NA())))</f>
        <v>#N/A</v>
      </c>
      <c r="AR180" s="253" t="e">
        <f ca="true">+IF(AND(ISNUMBER(OFFSET('Sanitation Data'!$G$11,0,10*ROW('Sanitation Data'!G174))),DG180="Yes"),OFFSET('Sanitation Data'!$G$11,0,10*ROW('Sanitation Data'!G174)),IF(AND(ISNUMBER(OFFSET('Sanitation Data'!$G$11,0,10*ROW('Sanitation Data'!G174))),DG180="No",ISNUMBER(OFFSET('Sanitation Data'!$G$11,0,10*ROW('Sanitation Data'!G174)))),CONCATENATE("[",ROUND(OFFSET('Sanitation Data'!$G$11,0,10*ROW('Sanitation Data'!G174)),0),"]"),IF(AND(ISNUMBER(OFFSET('Sanitation Data'!$G$11,0,10*ROW('Sanitation Data'!G174))),DG180="",ISNUMBER(OFFSET('Sanitation Data'!$G$11,0,10*ROW('Sanitation Data'!G174)))),OFFSET('Sanitation Data'!$G$11,0,10*ROW('Sanitation Data'!G174)),NA())))</f>
        <v>#N/A</v>
      </c>
      <c r="AS180" s="253" t="e">
        <f ca="true">+IF(AND(ISNUMBER(OFFSET('Sanitation Data'!$G$12,0,10*ROW('Sanitation Data'!G174))),DH180="Yes"),OFFSET('Sanitation Data'!$G$12,0,10*ROW('Sanitation Data'!G174)),IF(AND(ISNUMBER(OFFSET('Sanitation Data'!$G$12,0,10*ROW('Sanitation Data'!G174))),DH180="No",ISNUMBER(OFFSET('Sanitation Data'!$G$12,0,10*ROW('Sanitation Data'!G174)))),CONCATENATE("[",ROUND(OFFSET('Sanitation Data'!$G$12,0,10*ROW('Sanitation Data'!G174)),0),"]"),IF(AND(ISNUMBER(OFFSET('Sanitation Data'!$G$12,0,10*ROW('Sanitation Data'!G174))),DH180="",ISNUMBER(OFFSET('Sanitation Data'!$G$12,0,10*ROW('Sanitation Data'!G174)))),OFFSET('Sanitation Data'!$G$12,0,10*ROW('Sanitation Data'!G174)),NA())))</f>
        <v>#N/A</v>
      </c>
      <c r="AT180" s="253" t="e">
        <f ca="true">+IF(AND(ISNUMBER(OFFSET('Sanitation Data'!$G$13,0,10*ROW('Sanitation Data'!G174))),DI180="Yes"),OFFSET('Sanitation Data'!$G$13,0,10*ROW('Sanitation Data'!G174)),IF(AND(ISNUMBER(OFFSET('Sanitation Data'!$G$13,0,10*ROW('Sanitation Data'!G174))),DI180="No",ISNUMBER(OFFSET('Sanitation Data'!$G$13,0,10*ROW('Sanitation Data'!G174)))),CONCATENATE("[",ROUND(OFFSET('Sanitation Data'!$G$13,0,10*ROW('Sanitation Data'!G174)),0),"]"),IF(AND(ISNUMBER(OFFSET('Sanitation Data'!$G$13,0,10*ROW('Sanitation Data'!G174))),DI180="",ISNUMBER(OFFSET('Sanitation Data'!$G$13,0,10*ROW('Sanitation Data'!G174)))),OFFSET('Sanitation Data'!$G$13,0,10*ROW('Sanitation Data'!G174)),NA())))</f>
        <v>#N/A</v>
      </c>
      <c r="AU180" s="253" t="e">
        <f ca="true">+IF(AND(ISNUMBER(OFFSET('Sanitation Data'!$H$5,0,10*ROW('Sanitation Data'!H174))),DJ180="Yes"),100-OFFSET('Sanitation Data'!$H$5,0,10*ROW('Sanitation Data'!H174)),IF(AND(ISNUMBER(OFFSET('Sanitation Data'!$H$5,0,10*ROW('Sanitation Data'!H174))),DJ180="No",ISNUMBER(OFFSET('Sanitation Data'!$H$5,0,10*ROW('Sanitation Data'!H174)))),CONCATENATE("[",ROUND(100-OFFSET('Sanitation Data'!$H$5,0,10*ROW('Sanitation Data'!H174)),0),"]"),IF(AND(ISNUMBER(OFFSET('Sanitation Data'!$H$5,0,10*ROW('Sanitation Data'!H174))),DJ180="",ISNUMBER(OFFSET('Sanitation Data'!$H$5,0,10*ROW('Sanitation Data'!H174)))),100-OFFSET('Sanitation Data'!$H$5,0,10*ROW('Sanitation Data'!H174)),NA())))</f>
        <v>#N/A</v>
      </c>
      <c r="AV180" s="253" t="e">
        <f ca="true">+IF(AND(ISNUMBER(OFFSET('Sanitation Data'!$H$7,0,10*ROW('Sanitation Data'!H174))),DK180="Yes"),OFFSET('Sanitation Data'!$H$7,0,10*ROW('Sanitation Data'!H174)),IF(AND(ISNUMBER(OFFSET('Sanitation Data'!$H$7,0,10*ROW('Sanitation Data'!H174))),DK180="No",ISNUMBER(OFFSET('Sanitation Data'!$H$7,0,10*ROW('Sanitation Data'!H174)))),CONCATENATE("[",ROUND(OFFSET('Sanitation Data'!$H$7,0,10*ROW('Sanitation Data'!H174)),0),"]"),IF(AND(ISNUMBER(OFFSET('Sanitation Data'!$H$7,0,10*ROW('Sanitation Data'!H174))),DK180="",ISNUMBER(OFFSET('Sanitation Data'!$H$7,0,10*ROW('Sanitation Data'!H174)))),OFFSET('Sanitation Data'!$H$7,0,10*ROW('Sanitation Data'!H174)),NA())))</f>
        <v>#N/A</v>
      </c>
      <c r="AW180" s="253" t="e">
        <f ca="true">+IF(AND(ISNUMBER(OFFSET('Sanitation Data'!$H$11,0,10*ROW('Sanitation Data'!H174))),DL180="Yes"),OFFSET('Sanitation Data'!$H$11,0,10*ROW('Sanitation Data'!H174)),IF(AND(ISNUMBER(OFFSET('Sanitation Data'!$H$11,0,10*ROW('Sanitation Data'!H174))),DL180="No",ISNUMBER(OFFSET('Sanitation Data'!$H$11,0,10*ROW('Sanitation Data'!H174)))),CONCATENATE("[",ROUND(OFFSET('Sanitation Data'!$H$11,0,10*ROW('Sanitation Data'!H174)),0),"]"),IF(AND(ISNUMBER(OFFSET('Sanitation Data'!$H$11,0,10*ROW('Sanitation Data'!H174))),DL180="",ISNUMBER(OFFSET('Sanitation Data'!$H$11,0,10*ROW('Sanitation Data'!H174)))),OFFSET('Sanitation Data'!$H$11,0,10*ROW('Sanitation Data'!H174)),NA())))</f>
        <v>#N/A</v>
      </c>
      <c r="AX180" s="253" t="e">
        <f ca="true">+IF(AND(ISNUMBER(OFFSET('Sanitation Data'!$H$12,0,10*ROW('Sanitation Data'!H174))),DM180="Yes"),OFFSET('Sanitation Data'!$H$12,0,10*ROW('Sanitation Data'!H174)),IF(AND(ISNUMBER(OFFSET('Sanitation Data'!$H$12,0,10*ROW('Sanitation Data'!H174))),DM180="No",ISNUMBER(OFFSET('Sanitation Data'!$H$12,0,10*ROW('Sanitation Data'!H174)))),CONCATENATE("[",ROUND(OFFSET('Sanitation Data'!$H$12,0,10*ROW('Sanitation Data'!H174)),0),"]"),IF(AND(ISNUMBER(OFFSET('Sanitation Data'!$H$12,0,10*ROW('Sanitation Data'!H174))),DM180="",ISNUMBER(OFFSET('Sanitation Data'!$H$12,0,10*ROW('Sanitation Data'!H174)))),OFFSET('Sanitation Data'!$H$12,0,10*ROW('Sanitation Data'!H174)),NA())))</f>
        <v>#N/A</v>
      </c>
      <c r="AY180" s="253" t="e">
        <f ca="true">+IF(AND(ISNUMBER(OFFSET('Sanitation Data'!$H$13,0,10*ROW('Sanitation Data'!H174))),DN180="Yes"),OFFSET('Sanitation Data'!$H$13,0,10*ROW('Sanitation Data'!H174)),IF(AND(ISNUMBER(OFFSET('Sanitation Data'!$H$13,0,10*ROW('Sanitation Data'!H174))),DN180="No",ISNUMBER(OFFSET('Sanitation Data'!$H$13,0,10*ROW('Sanitation Data'!H174)))),CONCATENATE("[",ROUND(OFFSET('Sanitation Data'!$H$13,0,10*ROW('Sanitation Data'!H174)),0),"]"),IF(AND(ISNUMBER(OFFSET('Sanitation Data'!$H$13,0,10*ROW('Sanitation Data'!H174))),DN180="",ISNUMBER(OFFSET('Sanitation Data'!$H$13,0,10*ROW('Sanitation Data'!H174)))),OFFSET('Sanitation Data'!$H$13,0,10*ROW('Sanitation Data'!H174)),NA())))</f>
        <v>#N/A</v>
      </c>
      <c r="AZ180" s="254" t="e">
        <f ca="true">+IF(AND(ISNUMBER(OFFSET('Hygiene Data'!$C$6,0,10*ROW('Hygiene Data'!C174))),DO180="Yes"),OFFSET('Hygiene Data'!$C$6,0,10*ROW('Hygiene Data'!C174)),IF(AND(ISNUMBER(OFFSET('Hygiene Data'!$C$6,0,10*ROW('Hygiene Data'!C174))),DO180="No",ISNUMBER(OFFSET('Hygiene Data'!$C$6,0,10*ROW('Hygiene Data'!C174)))),CONCATENATE("[",ROUND(OFFSET('Hygiene Data'!$C$6,0,10*ROW('Hygiene Data'!C174)),0),"]"),IF(AND(ISNUMBER(OFFSET('Hygiene Data'!$C$6,0,10*ROW('Hygiene Data'!C174))),DO180="",ISNUMBER(OFFSET('Hygiene Data'!$C$6,0,10*ROW('Hygiene Data'!C174)))),OFFSET('Hygiene Data'!$C$6,0,10*ROW('Hygiene Data'!C174)),NA())))</f>
        <v>#N/A</v>
      </c>
      <c r="BA180" s="254" t="e">
        <f ca="true">+IF(AND(ISNUMBER(OFFSET('Hygiene Data'!$C$8,0,10*ROW('Hygiene Data'!C174))),DP180="Yes"),OFFSET('Hygiene Data'!$C$8,0,10*ROW('Hygiene Data'!C174)),IF(AND(ISNUMBER(OFFSET('Hygiene Data'!$C$8,0,10*ROW('Hygiene Data'!C174))),DP180="No",ISNUMBER(OFFSET('Hygiene Data'!$C$8,0,10*ROW('Hygiene Data'!C174)))),CONCATENATE("[",ROUND(OFFSET('Hygiene Data'!$C$8,0,10*ROW('Hygiene Data'!C174)),0),"]"),IF(AND(ISNUMBER(OFFSET('Hygiene Data'!$C$8,0,10*ROW('Hygiene Data'!C174))),DP180="",ISNUMBER(OFFSET('Hygiene Data'!$C$8,0,10*ROW('Hygiene Data'!C174)))),OFFSET('Hygiene Data'!$C$8,0,10*ROW('Hygiene Data'!C174)),NA())))</f>
        <v>#N/A</v>
      </c>
      <c r="BB180" s="254" t="e">
        <f ca="true">+IF(AND(ISNUMBER(OFFSET('Hygiene Data'!$C$10,0,10*ROW('Hygiene Data'!C174))),DQ180="Yes"),OFFSET('Hygiene Data'!$C$10,0,10*ROW('Hygiene Data'!C174)),IF(AND(ISNUMBER(OFFSET('Hygiene Data'!$C$10,0,10*ROW('Hygiene Data'!C174))),DQ180="No",ISNUMBER(OFFSET('Hygiene Data'!$C$10,0,10*ROW('Hygiene Data'!C174)))),CONCATENATE("[",ROUND(OFFSET('Hygiene Data'!$C$10,0,10*ROW('Hygiene Data'!C174)),0),"]"),IF(AND(ISNUMBER(OFFSET('Hygiene Data'!$C$10,0,10*ROW('Hygiene Data'!C174))),DQ180="",ISNUMBER(OFFSET('Hygiene Data'!$C$10,0,10*ROW('Hygiene Data'!C174)))),OFFSET('Hygiene Data'!$C$10,0,10*ROW('Hygiene Data'!C174)),NA())))</f>
        <v>#N/A</v>
      </c>
      <c r="BC180" s="254" t="e">
        <f ca="true">+IF(AND(ISNUMBER(OFFSET('Hygiene Data'!$D$6,0,10*ROW('Hygiene Data'!D174))),DR180="Yes"),OFFSET('Hygiene Data'!$D$6,0,10*ROW('Hygiene Data'!D174)),IF(AND(ISNUMBER(OFFSET('Hygiene Data'!$D$6,0,10*ROW('Hygiene Data'!D174))),DR180="No",ISNUMBER(OFFSET('Hygiene Data'!$D$6,0,10*ROW('Hygiene Data'!D174)))),CONCATENATE("[",ROUND(OFFSET('Hygiene Data'!$D$6,0,10*ROW('Hygiene Data'!D174)),0),"]"),IF(AND(ISNUMBER(OFFSET('Hygiene Data'!$D$6,0,10*ROW('Hygiene Data'!D174))),DR180="",ISNUMBER(OFFSET('Hygiene Data'!$D$6,0,10*ROW('Hygiene Data'!D174)))),OFFSET('Hygiene Data'!$D$6,0,10*ROW('Hygiene Data'!D174)),NA())))</f>
        <v>#N/A</v>
      </c>
      <c r="BD180" s="254" t="e">
        <f ca="true">+IF(AND(ISNUMBER(OFFSET('Hygiene Data'!$D$8,0,10*ROW('Hygiene Data'!D174))),DS180="Yes"),OFFSET('Hygiene Data'!$D$8,0,10*ROW('Hygiene Data'!D174)),IF(AND(ISNUMBER(OFFSET('Hygiene Data'!$D$8,0,10*ROW('Hygiene Data'!D174))),DS180="No",ISNUMBER(OFFSET('Hygiene Data'!$D$8,0,10*ROW('Hygiene Data'!D174)))),CONCATENATE("[",ROUND(OFFSET('Hygiene Data'!$D$8,0,10*ROW('Hygiene Data'!D174)),0),"]"),IF(AND(ISNUMBER(OFFSET('Hygiene Data'!$D$8,0,10*ROW('Hygiene Data'!D174))),DS180="",ISNUMBER(OFFSET('Hygiene Data'!$D$8,0,10*ROW('Hygiene Data'!D174)))),OFFSET('Hygiene Data'!$D$8,0,10*ROW('Hygiene Data'!D174)),NA())))</f>
        <v>#N/A</v>
      </c>
      <c r="BE180" s="254" t="e">
        <f ca="true">+IF(AND(ISNUMBER(OFFSET('Hygiene Data'!$D$10,0,10*ROW('Hygiene Data'!D174))),DT180="Yes"),OFFSET('Hygiene Data'!$D$10,0,10*ROW('Hygiene Data'!D174)),IF(AND(ISNUMBER(OFFSET('Hygiene Data'!$D$10,0,10*ROW('Hygiene Data'!D174))),DT180="No",ISNUMBER(OFFSET('Hygiene Data'!$D$10,0,10*ROW('Hygiene Data'!D174)))),CONCATENATE("[",ROUND(OFFSET('Hygiene Data'!$D$10,0,10*ROW('Hygiene Data'!D174)),0),"]"),IF(AND(ISNUMBER(OFFSET('Hygiene Data'!$D$10,0,10*ROW('Hygiene Data'!D174))),DT180="",ISNUMBER(OFFSET('Hygiene Data'!$D$10,0,10*ROW('Hygiene Data'!D174)))),OFFSET('Hygiene Data'!$D$10,0,10*ROW('Hygiene Data'!D174)),NA())))</f>
        <v>#N/A</v>
      </c>
      <c r="BF180" s="254" t="e">
        <f ca="true">+IF(AND(ISNUMBER(OFFSET('Hygiene Data'!$E$6,0,10*ROW('Hygiene Data'!E174))),DU180="Yes"),OFFSET('Hygiene Data'!$E$6,0,10*ROW('Hygiene Data'!E174)),IF(AND(ISNUMBER(OFFSET('Hygiene Data'!$E$6,0,10*ROW('Hygiene Data'!E174))),DU180="No",ISNUMBER(OFFSET('Hygiene Data'!$E$6,0,10*ROW('Hygiene Data'!E174)))),CONCATENATE("[",ROUND(OFFSET('Hygiene Data'!$E$6,0,10*ROW('Hygiene Data'!E174)),0),"]"),IF(AND(ISNUMBER(OFFSET('Hygiene Data'!$E$6,0,10*ROW('Hygiene Data'!E174))),DU180="",ISNUMBER(OFFSET('Hygiene Data'!$E$6,0,10*ROW('Hygiene Data'!E174)))),OFFSET('Hygiene Data'!$E$6,0,10*ROW('Hygiene Data'!E174)),NA())))</f>
        <v>#N/A</v>
      </c>
      <c r="BG180" s="254" t="e">
        <f ca="true">+IF(AND(ISNUMBER(OFFSET('Hygiene Data'!$E$8,0,10*ROW('Hygiene Data'!E174))),DV180="Yes"),OFFSET('Hygiene Data'!$E$8,0,10*ROW('Hygiene Data'!E174)),IF(AND(ISNUMBER(OFFSET('Hygiene Data'!$E$8,0,10*ROW('Hygiene Data'!E174))),DV180="No",ISNUMBER(OFFSET('Hygiene Data'!$E$8,0,10*ROW('Hygiene Data'!E174)))),CONCATENATE("[",ROUND(OFFSET('Hygiene Data'!$E$8,0,10*ROW('Hygiene Data'!E174)),0),"]"),IF(AND(ISNUMBER(OFFSET('Hygiene Data'!$E$8,0,10*ROW('Hygiene Data'!E174))),DV180="",ISNUMBER(OFFSET('Hygiene Data'!$E$8,0,10*ROW('Hygiene Data'!E174)))),OFFSET('Hygiene Data'!$E$8,0,10*ROW('Hygiene Data'!E174)),NA())))</f>
        <v>#N/A</v>
      </c>
      <c r="BH180" s="254" t="e">
        <f ca="true">+IF(AND(ISNUMBER(OFFSET('Hygiene Data'!$E$10,0,10*ROW('Hygiene Data'!E174))),DW180="Yes"),OFFSET('Hygiene Data'!$E$10,0,10*ROW('Hygiene Data'!E174)),IF(AND(ISNUMBER(OFFSET('Hygiene Data'!$E$10,0,10*ROW('Hygiene Data'!E174))),DW180="No",ISNUMBER(OFFSET('Hygiene Data'!$E$10,0,10*ROW('Hygiene Data'!E174)))),CONCATENATE("[",ROUND(OFFSET('Hygiene Data'!$E$10,0,10*ROW('Hygiene Data'!E174)),0),"]"),IF(AND(ISNUMBER(OFFSET('Hygiene Data'!$E$10,0,10*ROW('Hygiene Data'!E174))),DW180="",ISNUMBER(OFFSET('Hygiene Data'!$E$10,0,10*ROW('Hygiene Data'!E174)))),OFFSET('Hygiene Data'!$E$10,0,10*ROW('Hygiene Data'!E174)),NA())))</f>
        <v>#N/A</v>
      </c>
      <c r="BI180" s="254" t="e">
        <f ca="true">+IF(AND(ISNUMBER(OFFSET('Hygiene Data'!$F$6,0,10*ROW('Hygiene Data'!F174))),DX180="Yes"),OFFSET('Hygiene Data'!$F$6,0,10*ROW('Hygiene Data'!F174)),IF(AND(ISNUMBER(OFFSET('Hygiene Data'!$F$6,0,10*ROW('Hygiene Data'!F174))),DX180="No",ISNUMBER(OFFSET('Hygiene Data'!$F$6,0,10*ROW('Hygiene Data'!F174)))),CONCATENATE("[",ROUND(OFFSET('Hygiene Data'!$F$6,0,10*ROW('Hygiene Data'!F174)),0),"]"),IF(AND(ISNUMBER(OFFSET('Hygiene Data'!$F$6,0,10*ROW('Hygiene Data'!F174))),DX180="",ISNUMBER(OFFSET('Hygiene Data'!$F$6,0,10*ROW('Hygiene Data'!F174)))),OFFSET('Hygiene Data'!$F$6,0,10*ROW('Hygiene Data'!F174)),NA())))</f>
        <v>#N/A</v>
      </c>
      <c r="BJ180" s="254" t="e">
        <f ca="true">+IF(AND(ISNUMBER(OFFSET('Hygiene Data'!$F$8,0,10*ROW('Hygiene Data'!F174))),DY180="Yes"),OFFSET('Hygiene Data'!$F$8,0,10*ROW('Hygiene Data'!F174)),IF(AND(ISNUMBER(OFFSET('Hygiene Data'!$F$8,0,10*ROW('Hygiene Data'!F174))),DY180="No",ISNUMBER(OFFSET('Hygiene Data'!$F$8,0,10*ROW('Hygiene Data'!F174)))),CONCATENATE("[",ROUND(OFFSET('Hygiene Data'!$F$8,0,10*ROW('Hygiene Data'!F174)),0),"]"),IF(AND(ISNUMBER(OFFSET('Hygiene Data'!$F$8,0,10*ROW('Hygiene Data'!F174))),DY180="",ISNUMBER(OFFSET('Hygiene Data'!$F$8,0,10*ROW('Hygiene Data'!F174)))),OFFSET('Hygiene Data'!$F$8,0,10*ROW('Hygiene Data'!F174)),NA())))</f>
        <v>#N/A</v>
      </c>
      <c r="BK180" s="254" t="e">
        <f ca="true">+IF(AND(ISNUMBER(OFFSET('Hygiene Data'!$F$10,0,10*ROW('Hygiene Data'!F174))),DZ180="Yes"),OFFSET('Hygiene Data'!$F$10,0,10*ROW('Hygiene Data'!F174)),IF(AND(ISNUMBER(OFFSET('Hygiene Data'!$F$10,0,10*ROW('Hygiene Data'!F174))),DZ180="No",ISNUMBER(OFFSET('Hygiene Data'!$F$10,0,10*ROW('Hygiene Data'!F174)))),CONCATENATE("[",ROUND(OFFSET('Hygiene Data'!$F$10,0,10*ROW('Hygiene Data'!F174)),0),"]"),IF(AND(ISNUMBER(OFFSET('Hygiene Data'!$F$10,0,10*ROW('Hygiene Data'!F174))),DZ180="",ISNUMBER(OFFSET('Hygiene Data'!$F$10,0,10*ROW('Hygiene Data'!F174)))),OFFSET('Hygiene Data'!$F$10,0,10*ROW('Hygiene Data'!F174)),NA())))</f>
        <v>#N/A</v>
      </c>
      <c r="BL180" s="254" t="e">
        <f ca="true">+IF(AND(ISNUMBER(OFFSET('Hygiene Data'!$G$6,0,10*ROW('Hygiene Data'!G174))),EA180="Yes"),OFFSET('Hygiene Data'!$G$6,0,10*ROW('Hygiene Data'!G174)),IF(AND(ISNUMBER(OFFSET('Hygiene Data'!$G$6,0,10*ROW('Hygiene Data'!G174))),EA180="No",ISNUMBER(OFFSET('Hygiene Data'!$G$6,0,10*ROW('Hygiene Data'!G174)))),CONCATENATE("[",ROUND(OFFSET('Hygiene Data'!$G$6,0,10*ROW('Hygiene Data'!G174)),0),"]"),IF(AND(ISNUMBER(OFFSET('Hygiene Data'!$G$6,0,10*ROW('Hygiene Data'!G174))),EA180="",ISNUMBER(OFFSET('Hygiene Data'!$G$6,0,10*ROW('Hygiene Data'!G174)))),OFFSET('Hygiene Data'!$G$6,0,10*ROW('Hygiene Data'!G174)),NA())))</f>
        <v>#N/A</v>
      </c>
      <c r="BM180" s="254" t="e">
        <f ca="true">+IF(AND(ISNUMBER(OFFSET('Hygiene Data'!$G$8,0,10*ROW('Hygiene Data'!G174))),EB180="Yes"),OFFSET('Hygiene Data'!$G$8,0,10*ROW('Hygiene Data'!G174)),IF(AND(ISNUMBER(OFFSET('Hygiene Data'!$G$8,0,10*ROW('Hygiene Data'!G174))),EB180="No",ISNUMBER(OFFSET('Hygiene Data'!$G$8,0,10*ROW('Hygiene Data'!G174)))),CONCATENATE("[",ROUND(OFFSET('Hygiene Data'!$G$8,0,10*ROW('Hygiene Data'!G174)),0),"]"),IF(AND(ISNUMBER(OFFSET('Hygiene Data'!$G$8,0,10*ROW('Hygiene Data'!G174))),EB180="",ISNUMBER(OFFSET('Hygiene Data'!$G$8,0,10*ROW('Hygiene Data'!G174)))),OFFSET('Hygiene Data'!$G$8,0,10*ROW('Hygiene Data'!G174)),NA())))</f>
        <v>#N/A</v>
      </c>
      <c r="BN180" s="254" t="e">
        <f ca="true">+IF(AND(ISNUMBER(OFFSET('Hygiene Data'!$G$10,0,10*ROW('Hygiene Data'!G174))),EC180="Yes"),OFFSET('Hygiene Data'!$G$10,0,10*ROW('Hygiene Data'!G174)),IF(AND(ISNUMBER(OFFSET('Hygiene Data'!$G$10,0,10*ROW('Hygiene Data'!G174))),EC180="No",ISNUMBER(OFFSET('Hygiene Data'!$G$10,0,10*ROW('Hygiene Data'!G174)))),CONCATENATE("[",ROUND(OFFSET('Hygiene Data'!$G$10,0,10*ROW('Hygiene Data'!G174)),0),"]"),IF(AND(ISNUMBER(OFFSET('Hygiene Data'!$G$10,0,10*ROW('Hygiene Data'!G174))),EC180="",ISNUMBER(OFFSET('Hygiene Data'!$G$10,0,10*ROW('Hygiene Data'!G174)))),OFFSET('Hygiene Data'!$G$10,0,10*ROW('Hygiene Data'!G174)),NA())))</f>
        <v>#N/A</v>
      </c>
      <c r="BO180" s="254" t="e">
        <f ca="true">+IF(AND(ISNUMBER(OFFSET('Hygiene Data'!$H$6,0,10*ROW('Hygiene Data'!H174))),ED180="Yes"),OFFSET('Hygiene Data'!$H$6,0,10*ROW('Hygiene Data'!H174)),IF(AND(ISNUMBER(OFFSET('Hygiene Data'!$H$6,0,10*ROW('Hygiene Data'!H174))),ED180="No",ISNUMBER(OFFSET('Hygiene Data'!$H$6,0,10*ROW('Hygiene Data'!H174)))),CONCATENATE("[",ROUND(OFFSET('Hygiene Data'!$H$6,0,10*ROW('Hygiene Data'!H174)),0),"]"),IF(AND(ISNUMBER(OFFSET('Hygiene Data'!$H$6,0,10*ROW('Hygiene Data'!H174))),ED180="",ISNUMBER(OFFSET('Hygiene Data'!$H$6,0,10*ROW('Hygiene Data'!H174)))),OFFSET('Hygiene Data'!$H$6,0,10*ROW('Hygiene Data'!H174)),NA())))</f>
        <v>#N/A</v>
      </c>
      <c r="BP180" s="254" t="e">
        <f ca="true">+IF(AND(ISNUMBER(OFFSET('Hygiene Data'!$H$8,0,10*ROW('Hygiene Data'!H174))),EE180="Yes"),OFFSET('Hygiene Data'!$H$8,0,10*ROW('Hygiene Data'!H174)),IF(AND(ISNUMBER(OFFSET('Hygiene Data'!$H$8,0,10*ROW('Hygiene Data'!H174))),EE180="No",ISNUMBER(OFFSET('Hygiene Data'!$H$8,0,10*ROW('Hygiene Data'!H174)))),CONCATENATE("[",ROUND(OFFSET('Hygiene Data'!$H$8,0,10*ROW('Hygiene Data'!H174)),0),"]"),IF(AND(ISNUMBER(OFFSET('Hygiene Data'!$H$8,0,10*ROW('Hygiene Data'!H174))),EE180="",ISNUMBER(OFFSET('Hygiene Data'!$H$8,0,10*ROW('Hygiene Data'!H174)))),OFFSET('Hygiene Data'!$H$8,0,10*ROW('Hygiene Data'!H174)),NA())))</f>
        <v>#N/A</v>
      </c>
      <c r="BQ180" s="254" t="e">
        <f ca="true">+IF(AND(ISNUMBER(OFFSET('Hygiene Data'!$H$10,0,10*ROW('Hygiene Data'!H174))),EF180="Yes"),OFFSET('Hygiene Data'!$H$10,0,10*ROW('Hygiene Data'!H174)),IF(AND(ISNUMBER(OFFSET('Hygiene Data'!$H$10,0,10*ROW('Hygiene Data'!H174))),EF180="No",ISNUMBER(OFFSET('Hygiene Data'!$H$10,0,10*ROW('Hygiene Data'!H174)))),CONCATENATE("[",ROUND(OFFSET('Hygiene Data'!$H$10,0,10*ROW('Hygiene Data'!H174)),0),"]"),IF(AND(ISNUMBER(OFFSET('Hygiene Data'!$H$10,0,10*ROW('Hygiene Data'!H174))),EF180="",ISNUMBER(OFFSET('Hygiene Data'!$H$10,0,10*ROW('Hygiene Data'!H174)))),OFFSET('Hygiene Data'!$H$10,0,10*ROW('Hygiene Data'!H174)),NA())))</f>
        <v>#N/A</v>
      </c>
      <c r="BS180" s="36" t="str">
        <f ca="true">+IF(OFFSET('Water Data'!$C$28,0,10*ROW('Water Data'!C174))="","",OFFSET('Water Data'!$C$28,0,10*ROW('Water Data'!C174)))</f>
        <v/>
      </c>
      <c r="BT180" s="36" t="str">
        <f ca="true">+IF(OFFSET('Water Data'!$C$29,0,10*ROW('Water Data'!C174))="","",OFFSET('Water Data'!$C$29,0,10*ROW('Water Data'!C174)))</f>
        <v/>
      </c>
      <c r="BU180" s="36" t="str">
        <f ca="true">+IF(OFFSET('Water Data'!$C$30,0,10*ROW('Water Data'!C174))="","",OFFSET('Water Data'!$C$30,0,10*ROW('Water Data'!C174)))</f>
        <v/>
      </c>
      <c r="BV180" s="36" t="str">
        <f ca="true">+IF(OFFSET('Water Data'!$D$28,0,10*ROW('Water Data'!D174))="","",OFFSET('Water Data'!$D$28,0,10*ROW('Water Data'!D174)))</f>
        <v/>
      </c>
      <c r="BW180" s="36" t="str">
        <f ca="true">+IF(OFFSET('Water Data'!$D$29,0,10*ROW('Water Data'!D174))="","",OFFSET('Water Data'!$D$29,0,10*ROW('Water Data'!D174)))</f>
        <v/>
      </c>
      <c r="BX180" s="36" t="str">
        <f ca="true">+IF(OFFSET('Water Data'!$D$30,0,10*ROW('Water Data'!D174))="","",OFFSET('Water Data'!$D$30,0,10*ROW('Water Data'!D174)))</f>
        <v/>
      </c>
      <c r="BY180" s="36" t="str">
        <f ca="true">+IF(OFFSET('Water Data'!$E$28,0,10*ROW('Water Data'!E174))="","",OFFSET('Water Data'!$E$28,0,10*ROW('Water Data'!E174)))</f>
        <v/>
      </c>
      <c r="BZ180" s="36" t="str">
        <f ca="true">+IF(OFFSET('Water Data'!$E$29,0,10*ROW('Water Data'!E174))="","",OFFSET('Water Data'!$E$29,0,10*ROW('Water Data'!E174)))</f>
        <v/>
      </c>
      <c r="CA180" s="36" t="str">
        <f ca="true">+IF(OFFSET('Water Data'!$E$30,0,10*ROW('Water Data'!E174))="","",OFFSET('Water Data'!$E$30,0,10*ROW('Water Data'!E174)))</f>
        <v/>
      </c>
      <c r="CB180" s="36" t="str">
        <f ca="true">+IF(OFFSET('Water Data'!$F$28,0,10*ROW('Water Data'!F174))="","",OFFSET('Water Data'!$F$28,0,10*ROW('Water Data'!F174)))</f>
        <v/>
      </c>
      <c r="CC180" s="36" t="str">
        <f ca="true">+IF(OFFSET('Water Data'!$F$29,0,10*ROW('Water Data'!F174))="","",OFFSET('Water Data'!$F$29,0,10*ROW('Water Data'!F174)))</f>
        <v/>
      </c>
      <c r="CD180" s="36" t="str">
        <f ca="true">+IF(OFFSET('Water Data'!$F$30,0,10*ROW('Water Data'!F174))="","",OFFSET('Water Data'!$F$30,0,10*ROW('Water Data'!F174)))</f>
        <v/>
      </c>
      <c r="CE180" s="36" t="str">
        <f ca="true">+IF(OFFSET('Water Data'!$G$28,0,10*ROW('Water Data'!G174))="","",OFFSET('Water Data'!$G$28,0,10*ROW('Water Data'!G174)))</f>
        <v/>
      </c>
      <c r="CF180" s="36" t="str">
        <f ca="true">+IF(OFFSET('Water Data'!$G$29,0,10*ROW('Water Data'!G174))="","",OFFSET('Water Data'!$G$29,0,10*ROW('Water Data'!G174)))</f>
        <v/>
      </c>
      <c r="CG180" s="36" t="str">
        <f ca="true">+IF(OFFSET('Water Data'!$G$30,0,10*ROW('Water Data'!G174))="","",OFFSET('Water Data'!$G$30,0,10*ROW('Water Data'!G174)))</f>
        <v/>
      </c>
      <c r="CH180" s="36" t="str">
        <f ca="true">+IF(OFFSET('Water Data'!$H$28,0,10*ROW('Water Data'!H174))="","",OFFSET('Water Data'!$H$28,0,10*ROW('Water Data'!H174)))</f>
        <v/>
      </c>
      <c r="CI180" s="36" t="str">
        <f ca="true">+IF(OFFSET('Water Data'!$H$29,0,10*ROW('Water Data'!H174))="","",OFFSET('Water Data'!$H$29,0,10*ROW('Water Data'!H174)))</f>
        <v/>
      </c>
      <c r="CJ180" s="36" t="str">
        <f ca="true">+IF(OFFSET('Water Data'!$H$30,0,10*ROW('Water Data'!H174))="","",OFFSET('Water Data'!$H$30,0,10*ROW('Water Data'!H174)))</f>
        <v/>
      </c>
      <c r="CK180" s="36" t="str">
        <f ca="true">+IF(OFFSET('Sanitation Data'!$C$29,0,10*ROW('Sanitation Data'!C174))="","",OFFSET('Sanitation Data'!$C$29,0,10*ROW('Sanitation Data'!C174)))</f>
        <v/>
      </c>
      <c r="CL180" s="36" t="str">
        <f ca="true">+IF(OFFSET('Sanitation Data'!$C$30,0,10*ROW('Sanitation Data'!C174))="","",OFFSET('Sanitation Data'!$C$30,0,10*ROW('Sanitation Data'!C174)))</f>
        <v/>
      </c>
      <c r="CM180" s="36" t="str">
        <f ca="true">+IF(OFFSET('Sanitation Data'!$C$31,0,10*ROW('Sanitation Data'!C174))="","",OFFSET('Sanitation Data'!$C$31,0,10*ROW('Sanitation Data'!C174)))</f>
        <v/>
      </c>
      <c r="CN180" s="36" t="str">
        <f ca="true">+IF(OFFSET('Sanitation Data'!$C$32,0,10*ROW('Sanitation Data'!C174))="","",OFFSET('Sanitation Data'!$C$32,0,10*ROW('Sanitation Data'!C174)))</f>
        <v/>
      </c>
      <c r="CO180" s="36" t="str">
        <f ca="true">+IF(OFFSET('Sanitation Data'!$C$33,0,10*ROW('Sanitation Data'!C174))="","",OFFSET('Sanitation Data'!$C$33,0,10*ROW('Sanitation Data'!C174)))</f>
        <v/>
      </c>
      <c r="CP180" s="36" t="str">
        <f ca="true">+IF(OFFSET('Sanitation Data'!$D$29,0,10*ROW('Sanitation Data'!D174))="","",OFFSET('Sanitation Data'!$D$29,0,10*ROW('Sanitation Data'!D174)))</f>
        <v/>
      </c>
      <c r="CQ180" s="36" t="str">
        <f ca="true">+IF(OFFSET('Sanitation Data'!$D$30,0,10*ROW('Sanitation Data'!D174))="","",OFFSET('Sanitation Data'!$D$30,0,10*ROW('Sanitation Data'!D174)))</f>
        <v/>
      </c>
      <c r="CR180" s="36" t="str">
        <f ca="true">+IF(OFFSET('Sanitation Data'!$D$31,0,10*ROW('Sanitation Data'!D174))="","",OFFSET('Sanitation Data'!$D$31,0,10*ROW('Sanitation Data'!D174)))</f>
        <v/>
      </c>
      <c r="CS180" s="36" t="str">
        <f ca="true">+IF(OFFSET('Sanitation Data'!$D$32,0,10*ROW('Sanitation Data'!D174))="","",OFFSET('Sanitation Data'!$D$32,0,10*ROW('Sanitation Data'!D174)))</f>
        <v/>
      </c>
      <c r="CT180" s="36" t="str">
        <f ca="true">+IF(OFFSET('Sanitation Data'!$D$33,0,10*ROW('Sanitation Data'!D174))="","",OFFSET('Sanitation Data'!$D$33,0,10*ROW('Sanitation Data'!D174)))</f>
        <v/>
      </c>
      <c r="CU180" s="36" t="str">
        <f ca="true">+IF(OFFSET('Sanitation Data'!$E$29,0,10*ROW('Sanitation Data'!E174))="","",OFFSET('Sanitation Data'!$E$29,0,10*ROW('Sanitation Data'!E174)))</f>
        <v/>
      </c>
      <c r="CV180" s="36" t="str">
        <f ca="true">+IF(OFFSET('Sanitation Data'!$E$30,0,10*ROW('Sanitation Data'!E174))="","",OFFSET('Sanitation Data'!$E$30,0,10*ROW('Sanitation Data'!E174)))</f>
        <v/>
      </c>
      <c r="CW180" s="36" t="str">
        <f ca="true">+IF(OFFSET('Sanitation Data'!$E$31,0,10*ROW('Sanitation Data'!E174))="","",OFFSET('Sanitation Data'!$E$31,0,10*ROW('Sanitation Data'!E174)))</f>
        <v/>
      </c>
      <c r="CX180" s="36" t="str">
        <f ca="true">+IF(OFFSET('Sanitation Data'!$E$32,0,10*ROW('Sanitation Data'!E174))="","",OFFSET('Sanitation Data'!$E$32,0,10*ROW('Sanitation Data'!E174)))</f>
        <v/>
      </c>
      <c r="CY180" s="36" t="str">
        <f ca="true">+IF(OFFSET('Sanitation Data'!$E$33,0,10*ROW('Sanitation Data'!E174))="","",OFFSET('Sanitation Data'!$E$33,0,10*ROW('Sanitation Data'!E174)))</f>
        <v/>
      </c>
      <c r="CZ180" s="36" t="str">
        <f ca="true">+IF(OFFSET('Sanitation Data'!$F$29,0,10*ROW('Sanitation Data'!F174))="","",OFFSET('Sanitation Data'!$F$29,0,10*ROW('Sanitation Data'!F174)))</f>
        <v/>
      </c>
      <c r="DA180" s="36" t="str">
        <f ca="true">+IF(OFFSET('Sanitation Data'!$F$30,0,10*ROW('Sanitation Data'!F174))="","",OFFSET('Sanitation Data'!$F$30,0,10*ROW('Sanitation Data'!F174)))</f>
        <v/>
      </c>
      <c r="DB180" s="36" t="str">
        <f ca="true">+IF(OFFSET('Sanitation Data'!$F$31,0,10*ROW('Sanitation Data'!F174))="","",OFFSET('Sanitation Data'!$F$31,0,10*ROW('Sanitation Data'!F174)))</f>
        <v/>
      </c>
      <c r="DC180" s="36" t="str">
        <f ca="true">+IF(OFFSET('Sanitation Data'!$F$32,0,10*ROW('Sanitation Data'!F174))="","",OFFSET('Sanitation Data'!$F$32,0,10*ROW('Sanitation Data'!F174)))</f>
        <v/>
      </c>
      <c r="DD180" s="36" t="str">
        <f ca="true">+IF(OFFSET('Sanitation Data'!$F$33,0,10*ROW('Sanitation Data'!F174))="","",OFFSET('Sanitation Data'!$F$33,0,10*ROW('Sanitation Data'!F174)))</f>
        <v/>
      </c>
      <c r="DE180" s="36" t="str">
        <f ca="true">+IF(OFFSET('Sanitation Data'!$G$29,0,10*ROW('Sanitation Data'!G174))="","",OFFSET('Sanitation Data'!$G$29,0,10*ROW('Sanitation Data'!G174)))</f>
        <v/>
      </c>
      <c r="DF180" s="36" t="str">
        <f ca="true">+IF(OFFSET('Sanitation Data'!$G$30,0,10*ROW('Sanitation Data'!G174))="","",OFFSET('Sanitation Data'!$G$30,0,10*ROW('Sanitation Data'!G174)))</f>
        <v/>
      </c>
      <c r="DG180" s="36" t="str">
        <f ca="true">+IF(OFFSET('Sanitation Data'!$G$31,0,10*ROW('Sanitation Data'!G174))="","",OFFSET('Sanitation Data'!$G$31,0,10*ROW('Sanitation Data'!G174)))</f>
        <v/>
      </c>
      <c r="DH180" s="36" t="str">
        <f ca="true">+IF(OFFSET('Sanitation Data'!$G$32,0,10*ROW('Sanitation Data'!G174))="","",OFFSET('Sanitation Data'!$G$32,0,10*ROW('Sanitation Data'!G174)))</f>
        <v/>
      </c>
      <c r="DI180" s="36" t="str">
        <f ca="true">+IF(OFFSET('Sanitation Data'!$G$33,0,10*ROW('Sanitation Data'!G174))="","",OFFSET('Sanitation Data'!$G$33,0,10*ROW('Sanitation Data'!G174)))</f>
        <v/>
      </c>
      <c r="DJ180" s="36" t="str">
        <f ca="true">+IF(OFFSET('Sanitation Data'!$H$29,0,10*ROW('Sanitation Data'!H174))="","",OFFSET('Sanitation Data'!$H$29,0,10*ROW('Sanitation Data'!H174)))</f>
        <v/>
      </c>
      <c r="DK180" s="36" t="str">
        <f ca="true">+IF(OFFSET('Sanitation Data'!$H$30,0,10*ROW('Sanitation Data'!H174))="","",OFFSET('Sanitation Data'!$H$30,0,10*ROW('Sanitation Data'!H174)))</f>
        <v/>
      </c>
      <c r="DL180" s="36" t="str">
        <f ca="true">+IF(OFFSET('Sanitation Data'!$H$31,0,10*ROW('Sanitation Data'!H174))="","",OFFSET('Sanitation Data'!$H$31,0,10*ROW('Sanitation Data'!H174)))</f>
        <v/>
      </c>
      <c r="DM180" s="36" t="str">
        <f ca="true">+IF(OFFSET('Sanitation Data'!$H$32,0,10*ROW('Sanitation Data'!H174))="","",OFFSET('Sanitation Data'!$H$32,0,10*ROW('Sanitation Data'!H174)))</f>
        <v/>
      </c>
      <c r="DN180" s="36" t="str">
        <f ca="true">+IF(OFFSET('Sanitation Data'!$H$33,0,10*ROW('Sanitation Data'!H174))="","",OFFSET('Sanitation Data'!$H$33,0,10*ROW('Sanitation Data'!H174)))</f>
        <v/>
      </c>
      <c r="DO180" s="36" t="str">
        <f ca="true">+IF(OFFSET('Hygiene Data'!$C$12,0,10*ROW('Hygiene Data'!C174))="","",OFFSET('Hygiene Data'!$C$12,0,10*ROW('Hygiene Data'!C174)))</f>
        <v/>
      </c>
      <c r="DP180" s="36" t="str">
        <f ca="true">+IF(OFFSET('Hygiene Data'!$C$13,0,10*ROW('Hygiene Data'!C174))="","",OFFSET('Hygiene Data'!$C$13,0,10*ROW('Hygiene Data'!C174)))</f>
        <v/>
      </c>
      <c r="DQ180" s="36" t="str">
        <f ca="true">+IF(OFFSET('Hygiene Data'!$C$14,0,10*ROW('Hygiene Data'!C174))="","",OFFSET('Hygiene Data'!$C$14,0,10*ROW('Hygiene Data'!C174)))</f>
        <v/>
      </c>
      <c r="DR180" s="36" t="str">
        <f ca="true">+IF(OFFSET('Hygiene Data'!$D$12,0,10*ROW('Hygiene Data'!D174))="","",OFFSET('Hygiene Data'!$D$12,0,10*ROW('Hygiene Data'!D174)))</f>
        <v/>
      </c>
      <c r="DS180" s="36" t="str">
        <f ca="true">+IF(OFFSET('Hygiene Data'!$D$13,0,10*ROW('Hygiene Data'!D174))="","",OFFSET('Hygiene Data'!$D$13,0,10*ROW('Hygiene Data'!D174)))</f>
        <v/>
      </c>
      <c r="DT180" s="36" t="str">
        <f ca="true">+IF(OFFSET('Hygiene Data'!$D$14,0,10*ROW('Hygiene Data'!D174))="","",OFFSET('Hygiene Data'!$D$14,0,10*ROW('Hygiene Data'!D174)))</f>
        <v/>
      </c>
      <c r="DU180" s="36" t="str">
        <f ca="true">+IF(OFFSET('Hygiene Data'!$E$12,0,10*ROW('Hygiene Data'!E174))="","",OFFSET('Hygiene Data'!$E$12,0,10*ROW('Hygiene Data'!E174)))</f>
        <v/>
      </c>
      <c r="DV180" s="36" t="str">
        <f ca="true">+IF(OFFSET('Hygiene Data'!$E$13,0,10*ROW('Hygiene Data'!E174))="","",OFFSET('Hygiene Data'!$E$13,0,10*ROW('Hygiene Data'!E174)))</f>
        <v/>
      </c>
      <c r="DW180" s="36" t="str">
        <f ca="true">+IF(OFFSET('Hygiene Data'!$E$14,0,10*ROW('Hygiene Data'!E174))="","",OFFSET('Hygiene Data'!$E$14,0,10*ROW('Hygiene Data'!E174)))</f>
        <v/>
      </c>
      <c r="DX180" s="36" t="str">
        <f ca="true">+IF(OFFSET('Hygiene Data'!$F$12,0,10*ROW('Hygiene Data'!F174))="","",OFFSET('Hygiene Data'!$F$12,0,10*ROW('Hygiene Data'!F174)))</f>
        <v/>
      </c>
      <c r="DY180" s="36" t="str">
        <f ca="true">+IF(OFFSET('Hygiene Data'!$F$13,0,10*ROW('Hygiene Data'!F174))="","",OFFSET('Hygiene Data'!$F$13,0,10*ROW('Hygiene Data'!F174)))</f>
        <v/>
      </c>
      <c r="DZ180" s="36" t="str">
        <f ca="true">+IF(OFFSET('Hygiene Data'!$F$14,0,10*ROW('Hygiene Data'!F174))="","",OFFSET('Hygiene Data'!$F$14,0,10*ROW('Hygiene Data'!F174)))</f>
        <v/>
      </c>
      <c r="EA180" s="36" t="str">
        <f ca="true">+IF(OFFSET('Hygiene Data'!$G$12,0,10*ROW('Hygiene Data'!G174))="","",OFFSET('Hygiene Data'!$G$12,0,10*ROW('Hygiene Data'!G174)))</f>
        <v/>
      </c>
      <c r="EB180" s="36" t="str">
        <f ca="true">+IF(OFFSET('Hygiene Data'!$G$13,0,10*ROW('Hygiene Data'!G174))="","",OFFSET('Hygiene Data'!$G$13,0,10*ROW('Hygiene Data'!G174)))</f>
        <v/>
      </c>
      <c r="EC180" s="36" t="str">
        <f ca="true">+IF(OFFSET('Hygiene Data'!$G$14,0,10*ROW('Hygiene Data'!G174))="","",OFFSET('Hygiene Data'!$G$14,0,10*ROW('Hygiene Data'!G174)))</f>
        <v/>
      </c>
      <c r="ED180" s="36" t="str">
        <f ca="true">+IF(OFFSET('Hygiene Data'!$H$12,0,10*ROW('Hygiene Data'!H174))="","",OFFSET('Hygiene Data'!$H$12,0,10*ROW('Hygiene Data'!H174)))</f>
        <v/>
      </c>
      <c r="EE180" s="36" t="str">
        <f ca="true">+IF(OFFSET('Hygiene Data'!$H$13,0,10*ROW('Hygiene Data'!H174))="","",OFFSET('Hygiene Data'!$H$13,0,10*ROW('Hygiene Data'!H174)))</f>
        <v/>
      </c>
      <c r="EF180" s="36" t="str">
        <f ca="true">+IF(OFFSET('Hygiene Data'!$H$14,0,10*ROW('Hygiene Data'!H174))="","",OFFSET('Hygiene Data'!$H$14,0,10*ROW('Hygiene Data'!H174)))</f>
        <v/>
      </c>
    </row>
    <row r="181" x14ac:dyDescent="0.2">
      <c r="A181" s="59" t="str">
        <f ca="true">+IF(OFFSET('Water Data'!$B$1,0,10*ROW('Water Data'!B178))="","",OFFSET('Water Data'!$B$1,0,10*ROW('Water Data'!B178)))</f>
        <v/>
      </c>
      <c r="B181" s="59" t="str">
        <f ca="true">+IF(OFFSET('Water Data'!$A$3,0,10*ROW('Water Data'!A178))="","",OFFSET('Water Data'!$A$3,0,10*ROW('Water Data'!A178)))</f>
        <v/>
      </c>
      <c r="C181" s="59" t="str">
        <f ca="true">+IF(OFFSET('Water Data'!$C$3,0,10*ROW('Water Data'!C178))="","",OFFSET('Water Data'!$C$3,0,10*ROW('Water Data'!C178)))</f>
        <v/>
      </c>
      <c r="D181" s="252" t="e">
        <f ca="true">+IF(AND(ISNUMBER(OFFSET('Water Data'!$C$5,0,10*ROW('Water Data'!C175))),BS181="Yes"),100-OFFSET('Water Data'!$C$5,0,10*ROW('Water Data'!C175)),IF(AND(ISNUMBER(OFFSET('Water Data'!$C$5,0,10*ROW('Water Data'!C175))),BS181="No",ISNUMBER(OFFSET('Water Data'!$C$5,0,10*ROW('Water Data'!C175)))),CONCATENATE("[",ROUND(100-OFFSET('Water Data'!$C$5,0,10*ROW('Water Data'!C175)),0),"]"),IF(AND(ISNUMBER(OFFSET('Water Data'!$C$5,0,10*ROW('Water Data'!C175))),BS181="",ISNUMBER(OFFSET('Water Data'!$C$5,0,10*ROW('Water Data'!C175)))),100-OFFSET('Water Data'!$C$5,0,10*ROW('Water Data'!C175)),NA())))</f>
        <v>#N/A</v>
      </c>
      <c r="E181" s="252" t="e">
        <f ca="true">+IF(AND(ISNUMBER(OFFSET('Water Data'!$C$7,0,10*ROW('Water Data'!D175))),BT181="Yes"),OFFSET('Water Data'!$C$7,0,10*ROW('Water Data'!C175)),IF(AND(ISNUMBER(OFFSET('Water Data'!$C$7,0,10*ROW('Water Data'!C175))),BT181="No",ISNUMBER(OFFSET('Water Data'!$C$7,0,10*ROW('Water Data'!C175)))),CONCATENATE("[",ROUND(OFFSET('Water Data'!$C$7,0,10*ROW('Water Data'!C175)),0),"]"),IF(AND(ISNUMBER(OFFSET('Water Data'!$C$7,0,10*ROW('Water Data'!C175))),BT181="",ISNUMBER(OFFSET('Water Data'!$C$7,0,10*ROW('Water Data'!C175)))),OFFSET('Water Data'!$C$7,0,10*ROW('Water Data'!C175)),NA())))</f>
        <v>#N/A</v>
      </c>
      <c r="F181" s="252" t="e">
        <f ca="true">+IF(AND(ISNUMBER(OFFSET('Water Data'!$C$10,0,10*ROW('Water Data'!C175))),BU181="Yes"),OFFSET('Water Data'!$C$10,0,10*ROW('Water Data'!C175)),IF(AND(ISNUMBER(OFFSET('Water Data'!$C$10,0,10*ROW('Water Data'!C175))),BU181="No",ISNUMBER(OFFSET('Water Data'!$C$10,0,10*ROW('Water Data'!C175)))),CONCATENATE("[",ROUND(OFFSET('Water Data'!$C$10,0,10*ROW('Water Data'!C175)),0),"]"),IF(AND(ISNUMBER(OFFSET('Water Data'!$C$10,0,10*ROW('Water Data'!C175))),BU181="",ISNUMBER(OFFSET('Water Data'!$C$10,0,10*ROW('Water Data'!C175)))),OFFSET('Water Data'!$C$10,0,10*ROW('Water Data'!C175)),NA())))</f>
        <v>#N/A</v>
      </c>
      <c r="G181" s="252" t="e">
        <f ca="true">+IF(AND(ISNUMBER(OFFSET('Water Data'!$D$5,0,10*ROW('Water Data'!D175))),BV181="Yes"),100-OFFSET('Water Data'!$D$5,0,10*ROW('Water Data'!D175)),IF(AND(ISNUMBER(OFFSET('Water Data'!$D$5,0,10*ROW('Water Data'!D175))),BV181="No",ISNUMBER(OFFSET('Water Data'!$D$5,0,10*ROW('Water Data'!D175)))),CONCATENATE("[",ROUND(100-OFFSET('Water Data'!$D$5,0,10*ROW('Water Data'!D175)),0),"]"),IF(AND(ISNUMBER(OFFSET('Water Data'!$D$5,0,10*ROW('Water Data'!D175))),BV181="",ISNUMBER(OFFSET('Water Data'!$D$5,0,10*ROW('Water Data'!D175)))),100-OFFSET('Water Data'!$D$5,0,10*ROW('Water Data'!D175)),NA())))</f>
        <v>#N/A</v>
      </c>
      <c r="H181" s="252" t="e">
        <f ca="true">+IF(AND(ISNUMBER(OFFSET('Water Data'!$D$7,0,10*ROW('Water Data'!D175))),BW181="Yes"),OFFSET('Water Data'!$D$7,0,10*ROW('Water Data'!D175)),IF(AND(ISNUMBER(OFFSET('Water Data'!$D$7,0,10*ROW('Water Data'!D175))),BW181="No",ISNUMBER(OFFSET('Water Data'!$D$7,0,10*ROW('Water Data'!D175)))),CONCATENATE("[",ROUND(OFFSET('Water Data'!$C$7,0,10*ROW('Water Data'!D175)),0),"]"),IF(AND(ISNUMBER(OFFSET('Water Data'!$D$7,0,10*ROW('Water Data'!D175))),BW181="",ISNUMBER(OFFSET('Water Data'!$D$7,0,10*ROW('Water Data'!D175)))),OFFSET('Water Data'!$D$7,0,10*ROW('Water Data'!D175)),NA())))</f>
        <v>#N/A</v>
      </c>
      <c r="I181" s="252" t="e">
        <f ca="true">+IF(AND(ISNUMBER(OFFSET('Water Data'!$D$10,0,10*ROW('Water Data'!D175))),BX181="Yes"),OFFSET('Water Data'!$D$10,0,10*ROW('Water Data'!D175)),IF(AND(ISNUMBER(OFFSET('Water Data'!$D$10,0,10*ROW('Water Data'!D175))),BX181="No",ISNUMBER(OFFSET('Water Data'!$D$10,0,10*ROW('Water Data'!D175)))),CONCATENATE("[",ROUND(OFFSET('Water Data'!$D$10,0,10*ROW('Water Data'!D175)),0),"]"),IF(AND(ISNUMBER(OFFSET('Water Data'!$D$10,0,10*ROW('Water Data'!D175))),BX181="",ISNUMBER(OFFSET('Water Data'!$D$10,0,10*ROW('Water Data'!D175)))),OFFSET('Water Data'!$D$10,0,10*ROW('Water Data'!D175)),NA())))</f>
        <v>#N/A</v>
      </c>
      <c r="J181" s="252" t="e">
        <f ca="true">+IF(AND(ISNUMBER(OFFSET('Water Data'!$E$5,0,10*ROW('Water Data'!E175))),BY181="Yes"),100-OFFSET('Water Data'!$E$5,0,10*ROW('Water Data'!E175)),IF(AND(ISNUMBER(OFFSET('Water Data'!$E$5,0,10*ROW('Water Data'!E175))),BY181="No",ISNUMBER(OFFSET('Water Data'!$E$5,0,10*ROW('Water Data'!E175)))),CONCATENATE("[",ROUND(100-OFFSET('Water Data'!$E$5,0,10*ROW('Water Data'!E175)),0),"]"),IF(AND(ISNUMBER(OFFSET('Water Data'!$E$5,0,10*ROW('Water Data'!E175))),BY181="",ISNUMBER(OFFSET('Water Data'!$E$5,0,10*ROW('Water Data'!E175)))),100-OFFSET('Water Data'!$E$5,0,10*ROW('Water Data'!E175)),NA())))</f>
        <v>#N/A</v>
      </c>
      <c r="K181" s="252" t="e">
        <f ca="true">+IF(AND(ISNUMBER(OFFSET('Water Data'!$E$7,0,10*ROW('Water Data'!E175))),BZ181="Yes"),OFFSET('Water Data'!$E$7,0,10*ROW('Water Data'!E175)),IF(AND(ISNUMBER(OFFSET('Water Data'!$E$7,0,10*ROW('Water Data'!E175))),BZ181="No",ISNUMBER(OFFSET('Water Data'!$E$7,0,10*ROW('Water Data'!E175)))),CONCATENATE("[",ROUND(OFFSET('Water Data'!$E$7,0,10*ROW('Water Data'!E175)),0),"]"),IF(AND(ISNUMBER(OFFSET('Water Data'!$E$7,0,10*ROW('Water Data'!E175))),BZ181="",ISNUMBER(OFFSET('Water Data'!$E$7,0,10*ROW('Water Data'!E175)))),OFFSET('Water Data'!$E$7,0,10*ROW('Water Data'!E175)),NA())))</f>
        <v>#N/A</v>
      </c>
      <c r="L181" s="252" t="e">
        <f ca="true">+IF(AND(ISNUMBER(OFFSET('Water Data'!$E$10,0,10*ROW('Water Data'!E175))),CA181="Yes"),OFFSET('Water Data'!$E$10,0,10*ROW('Water Data'!E175)),IF(AND(ISNUMBER(OFFSET('Water Data'!$E$10,0,10*ROW('Water Data'!E175))),CA181="No",ISNUMBER(OFFSET('Water Data'!$E$10,0,10*ROW('Water Data'!E175)))),CONCATENATE("[",ROUND(OFFSET('Water Data'!$E$10,0,10*ROW('Water Data'!E175)),0),"]"),IF(AND(ISNUMBER(OFFSET('Water Data'!$E$10,0,10*ROW('Water Data'!E175))),CA181="",ISNUMBER(OFFSET('Water Data'!$E$10,0,10*ROW('Water Data'!E175)))),OFFSET('Water Data'!$E$10,0,10*ROW('Water Data'!E175)),NA())))</f>
        <v>#N/A</v>
      </c>
      <c r="M181" s="252" t="e">
        <f ca="true">+IF(AND(ISNUMBER(OFFSET('Water Data'!$F$5,0,10*ROW('Water Data'!F175))),CB181="Yes"),100-OFFSET('Water Data'!$F$5,0,10*ROW('Water Data'!F175)),IF(AND(ISNUMBER(OFFSET('Water Data'!$F$5,0,10*ROW('Water Data'!F175))),CB181="No",ISNUMBER(OFFSET('Water Data'!$F$5,0,10*ROW('Water Data'!F175)))),CONCATENATE("[",ROUND(100-OFFSET('Water Data'!$F$5,0,10*ROW('Water Data'!F175)),0),"]"),IF(AND(ISNUMBER(OFFSET('Water Data'!$F$5,0,10*ROW('Water Data'!F175))),CB181="",ISNUMBER(OFFSET('Water Data'!$F$5,0,10*ROW('Water Data'!F175)))),100-OFFSET('Water Data'!$F$5,0,10*ROW('Water Data'!F175)),NA())))</f>
        <v>#N/A</v>
      </c>
      <c r="N181" s="252" t="e">
        <f ca="true">+IF(AND(ISNUMBER(OFFSET('Water Data'!$F$7,0,10*ROW('Water Data'!F175))),CC181="Yes"),OFFSET('Water Data'!$F$7,0,10*ROW('Water Data'!F175)),IF(AND(ISNUMBER(OFFSET('Water Data'!$F$7,0,10*ROW('Water Data'!F175))),CC181="No",ISNUMBER(OFFSET('Water Data'!$F$7,0,10*ROW('Water Data'!F175)))),CONCATENATE("[",ROUND(OFFSET('Water Data'!$F$7,0,10*ROW('Water Data'!F175)),0),"]"),IF(AND(ISNUMBER(OFFSET('Water Data'!$F$7,0,10*ROW('Water Data'!F175))),CC181="",ISNUMBER(OFFSET('Water Data'!$F$7,0,10*ROW('Water Data'!F175)))),OFFSET('Water Data'!$F$7,0,10*ROW('Water Data'!F175)),NA())))</f>
        <v>#N/A</v>
      </c>
      <c r="O181" s="252" t="e">
        <f ca="true">+IF(AND(ISNUMBER(OFFSET('Water Data'!$F$10,0,10*ROW('Water Data'!F175))),CD181="Yes"),OFFSET('Water Data'!$F$10,0,10*ROW('Water Data'!F175)),IF(AND(ISNUMBER(OFFSET('Water Data'!$F$10,0,10*ROW('Water Data'!F175))),CD181="No",ISNUMBER(OFFSET('Water Data'!$F$10,0,10*ROW('Water Data'!F175)))),CONCATENATE("[",ROUND(OFFSET('Water Data'!$F$10,0,10*ROW('Water Data'!F175)),0),"]"),IF(AND(ISNUMBER(OFFSET('Water Data'!$F$10,0,10*ROW('Water Data'!F175))),CD181="",ISNUMBER(OFFSET('Water Data'!$F$10,0,10*ROW('Water Data'!F175)))),OFFSET('Water Data'!$F$10,0,10*ROW('Water Data'!F175)),NA())))</f>
        <v>#N/A</v>
      </c>
      <c r="P181" s="252" t="e">
        <f ca="true">+IF(AND(ISNUMBER(OFFSET('Water Data'!$G$5,0,10*ROW('Water Data'!G175))),CE181="Yes"),100-OFFSET('Water Data'!$G$5,0,10*ROW('Water Data'!G175)),IF(AND(ISNUMBER(OFFSET('Water Data'!$G$5,0,10*ROW('Water Data'!G175))),CE181="No",ISNUMBER(OFFSET('Water Data'!$G$5,0,10*ROW('Water Data'!G175)))),CONCATENATE("[",ROUND(100-OFFSET('Water Data'!$G$5,0,10*ROW('Water Data'!G175)),0),"]"),IF(AND(ISNUMBER(OFFSET('Water Data'!$G$5,0,10*ROW('Water Data'!G175))),CE181="",ISNUMBER(OFFSET('Water Data'!$G$5,0,10*ROW('Water Data'!G175)))),100-OFFSET('Water Data'!$G$5,0,10*ROW('Water Data'!G175)),NA())))</f>
        <v>#N/A</v>
      </c>
      <c r="Q181" s="252" t="e">
        <f ca="true">+IF(AND(ISNUMBER(OFFSET('Water Data'!$G$7,0,10*ROW('Water Data'!G175))),CF181="Yes"),OFFSET('Water Data'!$G$7,0,10*ROW('Water Data'!G175)),IF(AND(ISNUMBER(OFFSET('Water Data'!$G$7,0,10*ROW('Water Data'!G175))),CF181="No",ISNUMBER(OFFSET('Water Data'!$G$7,0,10*ROW('Water Data'!G175)))),CONCATENATE("[",ROUND(OFFSET('Water Data'!$G$7,0,10*ROW('Water Data'!G175)),0),"]"),IF(AND(ISNUMBER(OFFSET('Water Data'!$G$7,0,10*ROW('Water Data'!G175))),CF181="",ISNUMBER(OFFSET('Water Data'!$G$7,0,10*ROW('Water Data'!G175)))),OFFSET('Water Data'!$G$7,0,10*ROW('Water Data'!G175)),NA())))</f>
        <v>#N/A</v>
      </c>
      <c r="R181" s="252" t="e">
        <f ca="true">+IF(AND(ISNUMBER(OFFSET('Water Data'!$G$10,0,10*ROW('Water Data'!G175))),CG181="Yes"),OFFSET('Water Data'!$G$10,0,10*ROW('Water Data'!G175)),IF(AND(ISNUMBER(OFFSET('Water Data'!$G$10,0,10*ROW('Water Data'!G175))),CG181="No",ISNUMBER(OFFSET('Water Data'!$G$10,0,10*ROW('Water Data'!G175)))),CONCATENATE("[",ROUND(OFFSET('Water Data'!$G$10,0,10*ROW('Water Data'!G175)),0),"]"),IF(AND(ISNUMBER(OFFSET('Water Data'!$G$10,0,10*ROW('Water Data'!G175))),CG181="",ISNUMBER(OFFSET('Water Data'!$G$10,0,10*ROW('Water Data'!G175)))),OFFSET('Water Data'!$G$10,0,10*ROW('Water Data'!G175)),NA())))</f>
        <v>#N/A</v>
      </c>
      <c r="S181" s="252" t="e">
        <f ca="true">+IF(AND(ISNUMBER(OFFSET('Water Data'!$H$5,0,10*ROW('Water Data'!H175))),CH181="Yes"),100-OFFSET('Water Data'!$H$5,0,10*ROW('Water Data'!H175)),IF(AND(ISNUMBER(OFFSET('Water Data'!$H$5,0,10*ROW('Water Data'!H175))),CH181="No",ISNUMBER(OFFSET('Water Data'!$H$5,0,10*ROW('Water Data'!H175)))),CONCATENATE("[",ROUND(100-OFFSET('Water Data'!$H$5,0,10*ROW('Water Data'!H175)),0),"]"),IF(AND(ISNUMBER(OFFSET('Water Data'!$H$5,0,10*ROW('Water Data'!H175))),CH181="",ISNUMBER(OFFSET('Water Data'!$H$5,0,10*ROW('Water Data'!H175)))),100-OFFSET('Water Data'!$H$5,0,10*ROW('Water Data'!H175)),NA())))</f>
        <v>#N/A</v>
      </c>
      <c r="T181" s="252" t="e">
        <f ca="true">+IF(AND(ISNUMBER(OFFSET('Water Data'!$H$7,0,10*ROW('Water Data'!H175))),CI181="Yes"),OFFSET('Water Data'!$H$7,0,10*ROW('Water Data'!H175)),IF(AND(ISNUMBER(OFFSET('Water Data'!$H$7,0,10*ROW('Water Data'!H175))),CI181="No",ISNUMBER(OFFSET('Water Data'!$H$7,0,10*ROW('Water Data'!H175)))),CONCATENATE("[",ROUND(OFFSET('Water Data'!$H$7,0,10*ROW('Water Data'!H175)),0),"]"),IF(AND(ISNUMBER(OFFSET('Water Data'!$H$7,0,10*ROW('Water Data'!H175))),CI181="",ISNUMBER(OFFSET('Water Data'!$H$7,0,10*ROW('Water Data'!H175)))),OFFSET('Water Data'!$H$7,0,10*ROW('Water Data'!H175)),NA())))</f>
        <v>#N/A</v>
      </c>
      <c r="U181" s="252" t="e">
        <f ca="true">+IF(AND(ISNUMBER(OFFSET('Water Data'!$H$10,0,10*ROW('Water Data'!H175))),CJ181="Yes"),OFFSET('Water Data'!$H$10,0,10*ROW('Water Data'!H175)),IF(AND(ISNUMBER(OFFSET('Water Data'!$H$10,0,10*ROW('Water Data'!H175))),CJ181="No",ISNUMBER(OFFSET('Water Data'!$H$10,0,10*ROW('Water Data'!H175)))),CONCATENATE("[",ROUND(OFFSET('Water Data'!$H$10,0,10*ROW('Water Data'!H175)),0),"]"),IF(AND(ISNUMBER(OFFSET('Water Data'!$H$10,0,10*ROW('Water Data'!H175))),CJ181="",ISNUMBER(OFFSET('Water Data'!$H$10,0,10*ROW('Water Data'!H175)))),OFFSET('Water Data'!$H$10,0,10*ROW('Water Data'!H175)),NA())))</f>
        <v>#N/A</v>
      </c>
      <c r="V181" s="253" t="e">
        <f ca="true">+IF(AND(ISNUMBER(OFFSET('Sanitation Data'!$C$5,0,10*ROW('Sanitation Data'!C175))),CK181="Yes"),100-OFFSET('Sanitation Data'!$C$5,0,10*ROW('Sanitation Data'!C175)),IF(AND(ISNUMBER(OFFSET('Sanitation Data'!$C$5,0,10*ROW('Sanitation Data'!C175))),CK181="No",ISNUMBER(OFFSET('Sanitation Data'!$C$5,0,10*ROW('Sanitation Data'!C175)))),CONCATENATE("[",ROUND(100-OFFSET('Sanitation Data'!$C$5,0,10*ROW('Sanitation Data'!C175)),0),"]"),IF(AND(ISNUMBER(OFFSET('Sanitation Data'!$C$5,0,10*ROW('Sanitation Data'!C175))),CK181="",ISNUMBER(OFFSET('Sanitation Data'!$C$5,0,10*ROW('Sanitation Data'!C175)))),100-OFFSET('Sanitation Data'!$C$5,0,10*ROW('Sanitation Data'!C175)),NA())))</f>
        <v>#N/A</v>
      </c>
      <c r="W181" s="253" t="e">
        <f ca="true">+IF(AND(ISNUMBER(OFFSET('Sanitation Data'!$C$7,0,10*ROW('Sanitation Data'!C175))),CL181="Yes"),OFFSET('Sanitation Data'!$C$7,0,10*ROW('Sanitation Data'!C175)),IF(AND(ISNUMBER(OFFSET('Sanitation Data'!$C$7,0,10*ROW('Sanitation Data'!C175))),CL181="No",ISNUMBER(OFFSET('Sanitation Data'!$C$7,0,10*ROW('Sanitation Data'!C175)))),CONCATENATE("[",ROUND(OFFSET('Sanitation Data'!$C$7,0,10*ROW('Sanitation Data'!C175)),0),"]"),IF(AND(ISNUMBER(OFFSET('Sanitation Data'!$C$7,0,10*ROW('Sanitation Data'!C175))),CL181="",ISNUMBER(OFFSET('Sanitation Data'!$C$7,0,10*ROW('Sanitation Data'!C175)))),OFFSET('Sanitation Data'!$C$7,0,10*ROW('Sanitation Data'!C175)),NA())))</f>
        <v>#N/A</v>
      </c>
      <c r="X181" s="253" t="e">
        <f ca="true">+IF(AND(ISNUMBER(OFFSET('Sanitation Data'!$C$11,0,10*ROW('Sanitation Data'!C175))),CM181="Yes"),OFFSET('Sanitation Data'!$C$11,0,10*ROW('Sanitation Data'!C175)),IF(AND(ISNUMBER(OFFSET('Sanitation Data'!$C$11,0,10*ROW('Sanitation Data'!C175))),CM181="No",ISNUMBER(OFFSET('Sanitation Data'!$C$11,0,10*ROW('Sanitation Data'!C175)))),CONCATENATE("[",ROUND(OFFSET('Sanitation Data'!$C$11,0,10*ROW('Sanitation Data'!C175)),0),"]"),IF(AND(ISNUMBER(OFFSET('Sanitation Data'!$C$11,0,10*ROW('Sanitation Data'!C175))),CM181="",ISNUMBER(OFFSET('Sanitation Data'!$C$11,0,10*ROW('Sanitation Data'!C175)))),OFFSET('Sanitation Data'!$C$11,0,10*ROW('Sanitation Data'!C175)),NA())))</f>
        <v>#N/A</v>
      </c>
      <c r="Y181" s="253" t="e">
        <f ca="true">+IF(AND(ISNUMBER(OFFSET('Sanitation Data'!$C$12,0,10*ROW('Sanitation Data'!C175))),CN181="Yes"),OFFSET('Sanitation Data'!$C$12,0,10*ROW('Sanitation Data'!C175)),IF(AND(ISNUMBER(OFFSET('Sanitation Data'!$C$12,0,10*ROW('Sanitation Data'!C175))),CN181="No",ISNUMBER(OFFSET('Sanitation Data'!$C$12,0,10*ROW('Sanitation Data'!C175)))),CONCATENATE("[",ROUND(OFFSET('Sanitation Data'!$C$12,0,10*ROW('Sanitation Data'!C175)),0),"]"),IF(AND(ISNUMBER(OFFSET('Sanitation Data'!$C$12,0,10*ROW('Sanitation Data'!C175))),CN181="",ISNUMBER(OFFSET('Sanitation Data'!$C$12,0,10*ROW('Sanitation Data'!C175)))),OFFSET('Sanitation Data'!$C$12,0,10*ROW('Sanitation Data'!C175)),NA())))</f>
        <v>#N/A</v>
      </c>
      <c r="Z181" s="253" t="e">
        <f ca="true">+IF(AND(ISNUMBER(OFFSET('Sanitation Data'!$C$13,0,10*ROW('Sanitation Data'!C175))),CO181="Yes"),OFFSET('Sanitation Data'!$C$13,0,10*ROW('Sanitation Data'!C175)),IF(AND(ISNUMBER(OFFSET('Sanitation Data'!$C$13,0,10*ROW('Sanitation Data'!C175))),CO181="No",ISNUMBER(OFFSET('Sanitation Data'!$C$13,0,10*ROW('Sanitation Data'!C175)))),CONCATENATE("[",ROUND(OFFSET('Sanitation Data'!$C$13,0,10*ROW('Sanitation Data'!C175)),0),"]"),IF(AND(ISNUMBER(OFFSET('Sanitation Data'!$C$13,0,10*ROW('Sanitation Data'!C175))),CO181="",ISNUMBER(OFFSET('Sanitation Data'!$C$13,0,10*ROW('Sanitation Data'!C175)))),OFFSET('Sanitation Data'!$C$13,0,10*ROW('Sanitation Data'!C175)),NA())))</f>
        <v>#N/A</v>
      </c>
      <c r="AA181" s="253" t="e">
        <f ca="true">+IF(AND(ISNUMBER(OFFSET('Sanitation Data'!$D$5,0,10*ROW('Sanitation Data'!D175))),CP181="Yes"),100-OFFSET('Sanitation Data'!$D$5,0,10*ROW('Sanitation Data'!D175)),IF(AND(ISNUMBER(OFFSET('Sanitation Data'!$D$5,0,10*ROW('Sanitation Data'!D175))),CP181="No",ISNUMBER(OFFSET('Sanitation Data'!$D$5,0,10*ROW('Sanitation Data'!D175)))),CONCATENATE("[",ROUND(100-OFFSET('Sanitation Data'!$D$5,0,10*ROW('Sanitation Data'!D175)),0),"]"),IF(AND(ISNUMBER(OFFSET('Sanitation Data'!$D$5,0,10*ROW('Sanitation Data'!D175))),CP181="",ISNUMBER(OFFSET('Sanitation Data'!$D$5,0,10*ROW('Sanitation Data'!D175)))),100-OFFSET('Sanitation Data'!$D$5,0,10*ROW('Sanitation Data'!D175)),NA())))</f>
        <v>#N/A</v>
      </c>
      <c r="AB181" s="253" t="e">
        <f ca="true">+IF(AND(ISNUMBER(OFFSET('Sanitation Data'!$D$7,0,10*ROW('Sanitation Data'!D175))),CQ181="Yes"),OFFSET('Sanitation Data'!$D$7,0,10*ROW('Sanitation Data'!G175)),IF(AND(ISNUMBER(OFFSET('Sanitation Data'!$D$7,0,10*ROW('Sanitation Data'!D175))),CQ181="No",ISNUMBER(OFFSET('Sanitation Data'!$D$7,0,10*ROW('Sanitation Data'!D175)))),CONCATENATE("[",ROUND(OFFSET('Sanitation Data'!$D$7,0,10*ROW('Sanitation Data'!D175)),0),"]"),IF(AND(ISNUMBER(OFFSET('Sanitation Data'!$D$7,0,10*ROW('Sanitation Data'!D175))),CQ181="",ISNUMBER(OFFSET('Sanitation Data'!$D$7,0,10*ROW('Sanitation Data'!D175)))),OFFSET('Sanitation Data'!$D$7,0,10*ROW('Sanitation Data'!D175)),NA())))</f>
        <v>#N/A</v>
      </c>
      <c r="AC181" s="253" t="e">
        <f ca="true">+IF(AND(ISNUMBER(OFFSET('Sanitation Data'!$D$11,0,10*ROW('Sanitation Data'!D175))),CR181="Yes"),OFFSET('Sanitation Data'!$D$11,0,10*ROW('Sanitation Data'!D175)),IF(AND(ISNUMBER(OFFSET('Sanitation Data'!$D$11,0,10*ROW('Sanitation Data'!D175))),CR181="No",ISNUMBER(OFFSET('Sanitation Data'!$D$11,0,10*ROW('Sanitation Data'!D175)))),CONCATENATE("[",ROUND(OFFSET('Sanitation Data'!$D$11,0,10*ROW('Sanitation Data'!D175)),0),"]"),IF(AND(ISNUMBER(OFFSET('Sanitation Data'!$D$11,0,10*ROW('Sanitation Data'!D175))),CR181="",ISNUMBER(OFFSET('Sanitation Data'!$D$11,0,10*ROW('Sanitation Data'!D175)))),OFFSET('Sanitation Data'!$D$11,0,10*ROW('Sanitation Data'!D175)),NA())))</f>
        <v>#N/A</v>
      </c>
      <c r="AD181" s="253" t="e">
        <f ca="true">+IF(AND(ISNUMBER(OFFSET('Sanitation Data'!$D$12,0,10*ROW('Sanitation Data'!D175))),CS181="Yes"),OFFSET('Sanitation Data'!$D$12,0,10*ROW('Sanitation Data'!D175)),IF(AND(ISNUMBER(OFFSET('Sanitation Data'!$D$12,0,10*ROW('Sanitation Data'!D175))),CS181="No",ISNUMBER(OFFSET('Sanitation Data'!$D$12,0,10*ROW('Sanitation Data'!D175)))),CONCATENATE("[",ROUND(OFFSET('Sanitation Data'!$D$12,0,10*ROW('Sanitation Data'!D175)),0),"]"),IF(AND(ISNUMBER(OFFSET('Sanitation Data'!$D$12,0,10*ROW('Sanitation Data'!D175))),CS181="",ISNUMBER(OFFSET('Sanitation Data'!$D$12,0,10*ROW('Sanitation Data'!D175)))),OFFSET('Sanitation Data'!$D$12,0,10*ROW('Sanitation Data'!D175)),NA())))</f>
        <v>#N/A</v>
      </c>
      <c r="AE181" s="253" t="e">
        <f ca="true">+IF(AND(ISNUMBER(OFFSET('Sanitation Data'!$D$13,0,10*ROW('Sanitation Data'!D175))),CT181="Yes"),OFFSET('Sanitation Data'!$D$13,0,10*ROW('Sanitation Data'!D175)),IF(AND(ISNUMBER(OFFSET('Sanitation Data'!$D$13,0,10*ROW('Sanitation Data'!D175))),CT181="No",ISNUMBER(OFFSET('Sanitation Data'!$D$13,0,10*ROW('Sanitation Data'!D175)))),CONCATENATE("[",ROUND(OFFSET('Sanitation Data'!$D$13,0,10*ROW('Sanitation Data'!D175)),0),"]"),IF(AND(ISNUMBER(OFFSET('Sanitation Data'!$D$13,0,10*ROW('Sanitation Data'!D175))),CT181="",ISNUMBER(OFFSET('Sanitation Data'!$D$13,0,10*ROW('Sanitation Data'!D175)))),OFFSET('Sanitation Data'!$D$13,0,10*ROW('Sanitation Data'!D175)),NA())))</f>
        <v>#N/A</v>
      </c>
      <c r="AF181" s="253" t="e">
        <f ca="true">+IF(AND(ISNUMBER(OFFSET('Sanitation Data'!$E$5,0,10*ROW('Sanitation Data'!E175))),CU181="Yes"),100-OFFSET('Sanitation Data'!$E$5,0,10*ROW('Sanitation Data'!E175)),IF(AND(ISNUMBER(OFFSET('Sanitation Data'!$E$5,0,10*ROW('Sanitation Data'!E175))),CU181="No",ISNUMBER(OFFSET('Sanitation Data'!$E$5,0,10*ROW('Sanitation Data'!E175)))),CONCATENATE("[",ROUND(100-OFFSET('Sanitation Data'!$E$5,0,10*ROW('Sanitation Data'!E175)),0),"]"),IF(AND(ISNUMBER(OFFSET('Sanitation Data'!$E$5,0,10*ROW('Sanitation Data'!E175))),CU181="",ISNUMBER(OFFSET('Sanitation Data'!$E$5,0,10*ROW('Sanitation Data'!E175)))),100-OFFSET('Sanitation Data'!$E$5,0,10*ROW('Sanitation Data'!E175)),NA())))</f>
        <v>#N/A</v>
      </c>
      <c r="AG181" s="253" t="e">
        <f ca="true">+IF(AND(ISNUMBER(OFFSET('Sanitation Data'!$E$7,0,10*ROW('Sanitation Data'!E175))),CV181="Yes"),OFFSET('Sanitation Data'!$E$7,0,10*ROW('Sanitation Data'!E175)),IF(AND(ISNUMBER(OFFSET('Sanitation Data'!$E$7,0,10*ROW('Sanitation Data'!E175))),CV181="No",ISNUMBER(OFFSET('Sanitation Data'!$E$7,0,10*ROW('Sanitation Data'!E175)))),CONCATENATE("[",ROUND(OFFSET('Sanitation Data'!$E$7,0,10*ROW('Sanitation Data'!E175)),0),"]"),IF(AND(ISNUMBER(OFFSET('Sanitation Data'!$E$7,0,10*ROW('Sanitation Data'!E175))),CV181="",ISNUMBER(OFFSET('Sanitation Data'!$E$7,0,10*ROW('Sanitation Data'!E175)))),OFFSET('Sanitation Data'!$E$7,0,10*ROW('Sanitation Data'!E175)),NA())))</f>
        <v>#N/A</v>
      </c>
      <c r="AH181" s="253" t="e">
        <f ca="true">+IF(AND(ISNUMBER(OFFSET('Sanitation Data'!$E$11,0,10*ROW('Sanitation Data'!E175))),CW181="Yes"),OFFSET('Sanitation Data'!$E$11,0,10*ROW('Sanitation Data'!E175)),IF(AND(ISNUMBER(OFFSET('Sanitation Data'!$E$11,0,10*ROW('Sanitation Data'!E175))),CW181="No",ISNUMBER(OFFSET('Sanitation Data'!$E$11,0,10*ROW('Sanitation Data'!E175)))),CONCATENATE("[",ROUND(OFFSET('Sanitation Data'!$E$11,0,10*ROW('Sanitation Data'!E175)),0),"]"),IF(AND(ISNUMBER(OFFSET('Sanitation Data'!$E$11,0,10*ROW('Sanitation Data'!E175))),CW181="",ISNUMBER(OFFSET('Sanitation Data'!$E$11,0,10*ROW('Sanitation Data'!E175)))),OFFSET('Sanitation Data'!$E$11,0,10*ROW('Sanitation Data'!E175)),NA())))</f>
        <v>#N/A</v>
      </c>
      <c r="AI181" s="253" t="e">
        <f ca="true">+IF(AND(ISNUMBER(OFFSET('Sanitation Data'!$E$12,0,10*ROW('Sanitation Data'!E175))),CX181="Yes"),OFFSET('Sanitation Data'!$E$12,0,10*ROW('Sanitation Data'!E175)),IF(AND(ISNUMBER(OFFSET('Sanitation Data'!$E$12,0,10*ROW('Sanitation Data'!E175))),CX181="No",ISNUMBER(OFFSET('Sanitation Data'!$E$12,0,10*ROW('Sanitation Data'!E175)))),CONCATENATE("[",ROUND(OFFSET('Sanitation Data'!$E$12,0,10*ROW('Sanitation Data'!E175)),0),"]"),IF(AND(ISNUMBER(OFFSET('Sanitation Data'!$E$12,0,10*ROW('Sanitation Data'!E175))),CX181="",ISNUMBER(OFFSET('Sanitation Data'!$E$12,0,10*ROW('Sanitation Data'!E175)))),OFFSET('Sanitation Data'!$E$12,0,10*ROW('Sanitation Data'!E175)),NA())))</f>
        <v>#N/A</v>
      </c>
      <c r="AJ181" s="253" t="e">
        <f ca="true">+IF(AND(ISNUMBER(OFFSET('Sanitation Data'!$E$13,0,10*ROW('Sanitation Data'!E175))),CY181="Yes"),OFFSET('Sanitation Data'!$E$13,0,10*ROW('Sanitation Data'!E175)),IF(AND(ISNUMBER(OFFSET('Sanitation Data'!$E$13,0,10*ROW('Sanitation Data'!E175))),CY181="No",ISNUMBER(OFFSET('Sanitation Data'!$E$13,0,10*ROW('Sanitation Data'!E175)))),CONCATENATE("[",ROUND(OFFSET('Sanitation Data'!$E$13,0,10*ROW('Sanitation Data'!E175)),0),"]"),IF(AND(ISNUMBER(OFFSET('Sanitation Data'!$E$13,0,10*ROW('Sanitation Data'!E175))),CY181="",ISNUMBER(OFFSET('Sanitation Data'!$E$13,0,10*ROW('Sanitation Data'!E175)))),OFFSET('Sanitation Data'!$E$13,0,10*ROW('Sanitation Data'!E175)),NA())))</f>
        <v>#N/A</v>
      </c>
      <c r="AK181" s="253" t="e">
        <f ca="true">+IF(AND(ISNUMBER(OFFSET('Sanitation Data'!$F$5,0,10*ROW('Sanitation Data'!F175))),CZ181="Yes"),100-OFFSET('Sanitation Data'!$F$5,0,10*ROW('Sanitation Data'!F175)),IF(AND(ISNUMBER(OFFSET('Sanitation Data'!$F$5,0,10*ROW('Sanitation Data'!F175))),CZ181="No",ISNUMBER(OFFSET('Sanitation Data'!$F$5,0,10*ROW('Sanitation Data'!F175)))),CONCATENATE("[",ROUND(100-OFFSET('Sanitation Data'!$F$5,0,10*ROW('Sanitation Data'!F175)),0),"]"),IF(AND(ISNUMBER(OFFSET('Sanitation Data'!$F$5,0,10*ROW('Sanitation Data'!F175))),CZ181="",ISNUMBER(OFFSET('Sanitation Data'!$F$5,0,10*ROW('Sanitation Data'!F175)))),100-OFFSET('Sanitation Data'!$F$5,0,10*ROW('Sanitation Data'!F175)),NA())))</f>
        <v>#N/A</v>
      </c>
      <c r="AL181" s="253" t="e">
        <f ca="true">+IF(AND(ISNUMBER(OFFSET('Sanitation Data'!$F$7,0,10*ROW('Sanitation Data'!F175))),DA181="Yes"),OFFSET('Sanitation Data'!$F$7,0,10*ROW('Sanitation Data'!F175)),IF(AND(ISNUMBER(OFFSET('Sanitation Data'!$F$7,0,10*ROW('Sanitation Data'!F175))),DA181="No",ISNUMBER(OFFSET('Sanitation Data'!$F$7,0,10*ROW('Sanitation Data'!F175)))),CONCATENATE("[",ROUND(OFFSET('Sanitation Data'!$F$7,0,10*ROW('Sanitation Data'!F175)),0),"]"),IF(AND(ISNUMBER(OFFSET('Sanitation Data'!$F$7,0,10*ROW('Sanitation Data'!F175))),DA181="",ISNUMBER(OFFSET('Sanitation Data'!$F$7,0,10*ROW('Sanitation Data'!F175)))),OFFSET('Sanitation Data'!$F$7,0,10*ROW('Sanitation Data'!F175)),NA())))</f>
        <v>#N/A</v>
      </c>
      <c r="AM181" s="253" t="e">
        <f ca="true">+IF(AND(ISNUMBER(OFFSET('Sanitation Data'!$F$11,0,10*ROW('Sanitation Data'!F175))),DB181="Yes"),OFFSET('Sanitation Data'!$F$11,0,10*ROW('Sanitation Data'!F175)),IF(AND(ISNUMBER(OFFSET('Sanitation Data'!$F$11,0,10*ROW('Sanitation Data'!F175))),DB181="No",ISNUMBER(OFFSET('Sanitation Data'!$F$11,0,10*ROW('Sanitation Data'!F175)))),CONCATENATE("[",ROUND(OFFSET('Sanitation Data'!$F$11,0,10*ROW('Sanitation Data'!F175)),0),"]"),IF(AND(ISNUMBER(OFFSET('Sanitation Data'!$F$11,0,10*ROW('Sanitation Data'!F175))),DB181="",ISNUMBER(OFFSET('Sanitation Data'!$F$11,0,10*ROW('Sanitation Data'!F175)))),OFFSET('Sanitation Data'!$F$11,0,10*ROW('Sanitation Data'!F175)),NA())))</f>
        <v>#N/A</v>
      </c>
      <c r="AN181" s="253" t="e">
        <f ca="true">+IF(AND(ISNUMBER(OFFSET('Sanitation Data'!$F$12,0,10*ROW('Sanitation Data'!F175))),DC181="Yes"),OFFSET('Sanitation Data'!$F$12,0,10*ROW('Sanitation Data'!F175)),IF(AND(ISNUMBER(OFFSET('Sanitation Data'!$F$12,0,10*ROW('Sanitation Data'!F175))),DC181="No",ISNUMBER(OFFSET('Sanitation Data'!$F$12,0,10*ROW('Sanitation Data'!F175)))),CONCATENATE("[",ROUND(OFFSET('Sanitation Data'!$F$12,0,10*ROW('Sanitation Data'!F175)),0),"]"),IF(AND(ISNUMBER(OFFSET('Sanitation Data'!$F$12,0,10*ROW('Sanitation Data'!F175))),DC181="",ISNUMBER(OFFSET('Sanitation Data'!$F$12,0,10*ROW('Sanitation Data'!F175)))),OFFSET('Sanitation Data'!$F$12,0,10*ROW('Sanitation Data'!F175)),NA())))</f>
        <v>#N/A</v>
      </c>
      <c r="AO181" s="253" t="e">
        <f ca="true">+IF(AND(ISNUMBER(OFFSET('Sanitation Data'!$F$13,0,10*ROW('Sanitation Data'!F175))),DD181="Yes"),OFFSET('Sanitation Data'!$F$13,0,10*ROW('Sanitation Data'!F175)),IF(AND(ISNUMBER(OFFSET('Sanitation Data'!$F$13,0,10*ROW('Sanitation Data'!F175))),DD181="No",ISNUMBER(OFFSET('Sanitation Data'!$F$13,0,10*ROW('Sanitation Data'!F175)))),CONCATENATE("[",ROUND(OFFSET('Sanitation Data'!$F$13,0,10*ROW('Sanitation Data'!F175)),0),"]"),IF(AND(ISNUMBER(OFFSET('Sanitation Data'!$F$13,0,10*ROW('Sanitation Data'!F175))),DD181="",ISNUMBER(OFFSET('Sanitation Data'!$F$13,0,10*ROW('Sanitation Data'!F175)))),OFFSET('Sanitation Data'!$F$13,0,10*ROW('Sanitation Data'!F175)),NA())))</f>
        <v>#N/A</v>
      </c>
      <c r="AP181" s="253" t="e">
        <f ca="true">+IF(AND(ISNUMBER(OFFSET('Sanitation Data'!$G$5,0,10*ROW('Sanitation Data'!G175))),DE181="Yes"),100-OFFSET('Sanitation Data'!$G$5,0,10*ROW('Sanitation Data'!G175)),IF(AND(ISNUMBER(OFFSET('Sanitation Data'!$G$5,0,10*ROW('Sanitation Data'!G175))),DE181="No",ISNUMBER(OFFSET('Sanitation Data'!$G$5,0,10*ROW('Sanitation Data'!G175)))),CONCATENATE("[",ROUND(100-OFFSET('Sanitation Data'!$G$5,0,10*ROW('Sanitation Data'!G175)),0),"]"),IF(AND(ISNUMBER(OFFSET('Sanitation Data'!$G$5,0,10*ROW('Sanitation Data'!G175))),DE181="",ISNUMBER(OFFSET('Sanitation Data'!$G$5,0,10*ROW('Sanitation Data'!G175)))),100-OFFSET('Sanitation Data'!$G$5,0,10*ROW('Sanitation Data'!G175)),NA())))</f>
        <v>#N/A</v>
      </c>
      <c r="AQ181" s="253" t="e">
        <f ca="true">+IF(AND(ISNUMBER(OFFSET('Sanitation Data'!$G$7,0,10*ROW('Sanitation Data'!G175))),DF181="Yes"),OFFSET('Sanitation Data'!$G$7,0,10*ROW('Sanitation Data'!G175)),IF(AND(ISNUMBER(OFFSET('Sanitation Data'!$G$7,0,10*ROW('Sanitation Data'!G175))),DF181="No",ISNUMBER(OFFSET('Sanitation Data'!$G$7,0,10*ROW('Sanitation Data'!G175)))),CONCATENATE("[",ROUND(OFFSET('Sanitation Data'!$G$7,0,10*ROW('Sanitation Data'!G175)),0),"]"),IF(AND(ISNUMBER(OFFSET('Sanitation Data'!$G$7,0,10*ROW('Sanitation Data'!G175))),DF181="",ISNUMBER(OFFSET('Sanitation Data'!$G$7,0,10*ROW('Sanitation Data'!G175)))),OFFSET('Sanitation Data'!$G$7,0,10*ROW('Sanitation Data'!G175)),NA())))</f>
        <v>#N/A</v>
      </c>
      <c r="AR181" s="253" t="e">
        <f ca="true">+IF(AND(ISNUMBER(OFFSET('Sanitation Data'!$G$11,0,10*ROW('Sanitation Data'!G175))),DG181="Yes"),OFFSET('Sanitation Data'!$G$11,0,10*ROW('Sanitation Data'!G175)),IF(AND(ISNUMBER(OFFSET('Sanitation Data'!$G$11,0,10*ROW('Sanitation Data'!G175))),DG181="No",ISNUMBER(OFFSET('Sanitation Data'!$G$11,0,10*ROW('Sanitation Data'!G175)))),CONCATENATE("[",ROUND(OFFSET('Sanitation Data'!$G$11,0,10*ROW('Sanitation Data'!G175)),0),"]"),IF(AND(ISNUMBER(OFFSET('Sanitation Data'!$G$11,0,10*ROW('Sanitation Data'!G175))),DG181="",ISNUMBER(OFFSET('Sanitation Data'!$G$11,0,10*ROW('Sanitation Data'!G175)))),OFFSET('Sanitation Data'!$G$11,0,10*ROW('Sanitation Data'!G175)),NA())))</f>
        <v>#N/A</v>
      </c>
      <c r="AS181" s="253" t="e">
        <f ca="true">+IF(AND(ISNUMBER(OFFSET('Sanitation Data'!$G$12,0,10*ROW('Sanitation Data'!G175))),DH181="Yes"),OFFSET('Sanitation Data'!$G$12,0,10*ROW('Sanitation Data'!G175)),IF(AND(ISNUMBER(OFFSET('Sanitation Data'!$G$12,0,10*ROW('Sanitation Data'!G175))),DH181="No",ISNUMBER(OFFSET('Sanitation Data'!$G$12,0,10*ROW('Sanitation Data'!G175)))),CONCATENATE("[",ROUND(OFFSET('Sanitation Data'!$G$12,0,10*ROW('Sanitation Data'!G175)),0),"]"),IF(AND(ISNUMBER(OFFSET('Sanitation Data'!$G$12,0,10*ROW('Sanitation Data'!G175))),DH181="",ISNUMBER(OFFSET('Sanitation Data'!$G$12,0,10*ROW('Sanitation Data'!G175)))),OFFSET('Sanitation Data'!$G$12,0,10*ROW('Sanitation Data'!G175)),NA())))</f>
        <v>#N/A</v>
      </c>
      <c r="AT181" s="253" t="e">
        <f ca="true">+IF(AND(ISNUMBER(OFFSET('Sanitation Data'!$G$13,0,10*ROW('Sanitation Data'!G175))),DI181="Yes"),OFFSET('Sanitation Data'!$G$13,0,10*ROW('Sanitation Data'!G175)),IF(AND(ISNUMBER(OFFSET('Sanitation Data'!$G$13,0,10*ROW('Sanitation Data'!G175))),DI181="No",ISNUMBER(OFFSET('Sanitation Data'!$G$13,0,10*ROW('Sanitation Data'!G175)))),CONCATENATE("[",ROUND(OFFSET('Sanitation Data'!$G$13,0,10*ROW('Sanitation Data'!G175)),0),"]"),IF(AND(ISNUMBER(OFFSET('Sanitation Data'!$G$13,0,10*ROW('Sanitation Data'!G175))),DI181="",ISNUMBER(OFFSET('Sanitation Data'!$G$13,0,10*ROW('Sanitation Data'!G175)))),OFFSET('Sanitation Data'!$G$13,0,10*ROW('Sanitation Data'!G175)),NA())))</f>
        <v>#N/A</v>
      </c>
      <c r="AU181" s="253" t="e">
        <f ca="true">+IF(AND(ISNUMBER(OFFSET('Sanitation Data'!$H$5,0,10*ROW('Sanitation Data'!H175))),DJ181="Yes"),100-OFFSET('Sanitation Data'!$H$5,0,10*ROW('Sanitation Data'!H175)),IF(AND(ISNUMBER(OFFSET('Sanitation Data'!$H$5,0,10*ROW('Sanitation Data'!H175))),DJ181="No",ISNUMBER(OFFSET('Sanitation Data'!$H$5,0,10*ROW('Sanitation Data'!H175)))),CONCATENATE("[",ROUND(100-OFFSET('Sanitation Data'!$H$5,0,10*ROW('Sanitation Data'!H175)),0),"]"),IF(AND(ISNUMBER(OFFSET('Sanitation Data'!$H$5,0,10*ROW('Sanitation Data'!H175))),DJ181="",ISNUMBER(OFFSET('Sanitation Data'!$H$5,0,10*ROW('Sanitation Data'!H175)))),100-OFFSET('Sanitation Data'!$H$5,0,10*ROW('Sanitation Data'!H175)),NA())))</f>
        <v>#N/A</v>
      </c>
      <c r="AV181" s="253" t="e">
        <f ca="true">+IF(AND(ISNUMBER(OFFSET('Sanitation Data'!$H$7,0,10*ROW('Sanitation Data'!H175))),DK181="Yes"),OFFSET('Sanitation Data'!$H$7,0,10*ROW('Sanitation Data'!H175)),IF(AND(ISNUMBER(OFFSET('Sanitation Data'!$H$7,0,10*ROW('Sanitation Data'!H175))),DK181="No",ISNUMBER(OFFSET('Sanitation Data'!$H$7,0,10*ROW('Sanitation Data'!H175)))),CONCATENATE("[",ROUND(OFFSET('Sanitation Data'!$H$7,0,10*ROW('Sanitation Data'!H175)),0),"]"),IF(AND(ISNUMBER(OFFSET('Sanitation Data'!$H$7,0,10*ROW('Sanitation Data'!H175))),DK181="",ISNUMBER(OFFSET('Sanitation Data'!$H$7,0,10*ROW('Sanitation Data'!H175)))),OFFSET('Sanitation Data'!$H$7,0,10*ROW('Sanitation Data'!H175)),NA())))</f>
        <v>#N/A</v>
      </c>
      <c r="AW181" s="253" t="e">
        <f ca="true">+IF(AND(ISNUMBER(OFFSET('Sanitation Data'!$H$11,0,10*ROW('Sanitation Data'!H175))),DL181="Yes"),OFFSET('Sanitation Data'!$H$11,0,10*ROW('Sanitation Data'!H175)),IF(AND(ISNUMBER(OFFSET('Sanitation Data'!$H$11,0,10*ROW('Sanitation Data'!H175))),DL181="No",ISNUMBER(OFFSET('Sanitation Data'!$H$11,0,10*ROW('Sanitation Data'!H175)))),CONCATENATE("[",ROUND(OFFSET('Sanitation Data'!$H$11,0,10*ROW('Sanitation Data'!H175)),0),"]"),IF(AND(ISNUMBER(OFFSET('Sanitation Data'!$H$11,0,10*ROW('Sanitation Data'!H175))),DL181="",ISNUMBER(OFFSET('Sanitation Data'!$H$11,0,10*ROW('Sanitation Data'!H175)))),OFFSET('Sanitation Data'!$H$11,0,10*ROW('Sanitation Data'!H175)),NA())))</f>
        <v>#N/A</v>
      </c>
      <c r="AX181" s="253" t="e">
        <f ca="true">+IF(AND(ISNUMBER(OFFSET('Sanitation Data'!$H$12,0,10*ROW('Sanitation Data'!H175))),DM181="Yes"),OFFSET('Sanitation Data'!$H$12,0,10*ROW('Sanitation Data'!H175)),IF(AND(ISNUMBER(OFFSET('Sanitation Data'!$H$12,0,10*ROW('Sanitation Data'!H175))),DM181="No",ISNUMBER(OFFSET('Sanitation Data'!$H$12,0,10*ROW('Sanitation Data'!H175)))),CONCATENATE("[",ROUND(OFFSET('Sanitation Data'!$H$12,0,10*ROW('Sanitation Data'!H175)),0),"]"),IF(AND(ISNUMBER(OFFSET('Sanitation Data'!$H$12,0,10*ROW('Sanitation Data'!H175))),DM181="",ISNUMBER(OFFSET('Sanitation Data'!$H$12,0,10*ROW('Sanitation Data'!H175)))),OFFSET('Sanitation Data'!$H$12,0,10*ROW('Sanitation Data'!H175)),NA())))</f>
        <v>#N/A</v>
      </c>
      <c r="AY181" s="253" t="e">
        <f ca="true">+IF(AND(ISNUMBER(OFFSET('Sanitation Data'!$H$13,0,10*ROW('Sanitation Data'!H175))),DN181="Yes"),OFFSET('Sanitation Data'!$H$13,0,10*ROW('Sanitation Data'!H175)),IF(AND(ISNUMBER(OFFSET('Sanitation Data'!$H$13,0,10*ROW('Sanitation Data'!H175))),DN181="No",ISNUMBER(OFFSET('Sanitation Data'!$H$13,0,10*ROW('Sanitation Data'!H175)))),CONCATENATE("[",ROUND(OFFSET('Sanitation Data'!$H$13,0,10*ROW('Sanitation Data'!H175)),0),"]"),IF(AND(ISNUMBER(OFFSET('Sanitation Data'!$H$13,0,10*ROW('Sanitation Data'!H175))),DN181="",ISNUMBER(OFFSET('Sanitation Data'!$H$13,0,10*ROW('Sanitation Data'!H175)))),OFFSET('Sanitation Data'!$H$13,0,10*ROW('Sanitation Data'!H175)),NA())))</f>
        <v>#N/A</v>
      </c>
      <c r="AZ181" s="254" t="e">
        <f ca="true">+IF(AND(ISNUMBER(OFFSET('Hygiene Data'!$C$6,0,10*ROW('Hygiene Data'!C175))),DO181="Yes"),OFFSET('Hygiene Data'!$C$6,0,10*ROW('Hygiene Data'!C175)),IF(AND(ISNUMBER(OFFSET('Hygiene Data'!$C$6,0,10*ROW('Hygiene Data'!C175))),DO181="No",ISNUMBER(OFFSET('Hygiene Data'!$C$6,0,10*ROW('Hygiene Data'!C175)))),CONCATENATE("[",ROUND(OFFSET('Hygiene Data'!$C$6,0,10*ROW('Hygiene Data'!C175)),0),"]"),IF(AND(ISNUMBER(OFFSET('Hygiene Data'!$C$6,0,10*ROW('Hygiene Data'!C175))),DO181="",ISNUMBER(OFFSET('Hygiene Data'!$C$6,0,10*ROW('Hygiene Data'!C175)))),OFFSET('Hygiene Data'!$C$6,0,10*ROW('Hygiene Data'!C175)),NA())))</f>
        <v>#N/A</v>
      </c>
      <c r="BA181" s="254" t="e">
        <f ca="true">+IF(AND(ISNUMBER(OFFSET('Hygiene Data'!$C$8,0,10*ROW('Hygiene Data'!C175))),DP181="Yes"),OFFSET('Hygiene Data'!$C$8,0,10*ROW('Hygiene Data'!C175)),IF(AND(ISNUMBER(OFFSET('Hygiene Data'!$C$8,0,10*ROW('Hygiene Data'!C175))),DP181="No",ISNUMBER(OFFSET('Hygiene Data'!$C$8,0,10*ROW('Hygiene Data'!C175)))),CONCATENATE("[",ROUND(OFFSET('Hygiene Data'!$C$8,0,10*ROW('Hygiene Data'!C175)),0),"]"),IF(AND(ISNUMBER(OFFSET('Hygiene Data'!$C$8,0,10*ROW('Hygiene Data'!C175))),DP181="",ISNUMBER(OFFSET('Hygiene Data'!$C$8,0,10*ROW('Hygiene Data'!C175)))),OFFSET('Hygiene Data'!$C$8,0,10*ROW('Hygiene Data'!C175)),NA())))</f>
        <v>#N/A</v>
      </c>
      <c r="BB181" s="254" t="e">
        <f ca="true">+IF(AND(ISNUMBER(OFFSET('Hygiene Data'!$C$10,0,10*ROW('Hygiene Data'!C175))),DQ181="Yes"),OFFSET('Hygiene Data'!$C$10,0,10*ROW('Hygiene Data'!C175)),IF(AND(ISNUMBER(OFFSET('Hygiene Data'!$C$10,0,10*ROW('Hygiene Data'!C175))),DQ181="No",ISNUMBER(OFFSET('Hygiene Data'!$C$10,0,10*ROW('Hygiene Data'!C175)))),CONCATENATE("[",ROUND(OFFSET('Hygiene Data'!$C$10,0,10*ROW('Hygiene Data'!C175)),0),"]"),IF(AND(ISNUMBER(OFFSET('Hygiene Data'!$C$10,0,10*ROW('Hygiene Data'!C175))),DQ181="",ISNUMBER(OFFSET('Hygiene Data'!$C$10,0,10*ROW('Hygiene Data'!C175)))),OFFSET('Hygiene Data'!$C$10,0,10*ROW('Hygiene Data'!C175)),NA())))</f>
        <v>#N/A</v>
      </c>
      <c r="BC181" s="254" t="e">
        <f ca="true">+IF(AND(ISNUMBER(OFFSET('Hygiene Data'!$D$6,0,10*ROW('Hygiene Data'!D175))),DR181="Yes"),OFFSET('Hygiene Data'!$D$6,0,10*ROW('Hygiene Data'!D175)),IF(AND(ISNUMBER(OFFSET('Hygiene Data'!$D$6,0,10*ROW('Hygiene Data'!D175))),DR181="No",ISNUMBER(OFFSET('Hygiene Data'!$D$6,0,10*ROW('Hygiene Data'!D175)))),CONCATENATE("[",ROUND(OFFSET('Hygiene Data'!$D$6,0,10*ROW('Hygiene Data'!D175)),0),"]"),IF(AND(ISNUMBER(OFFSET('Hygiene Data'!$D$6,0,10*ROW('Hygiene Data'!D175))),DR181="",ISNUMBER(OFFSET('Hygiene Data'!$D$6,0,10*ROW('Hygiene Data'!D175)))),OFFSET('Hygiene Data'!$D$6,0,10*ROW('Hygiene Data'!D175)),NA())))</f>
        <v>#N/A</v>
      </c>
      <c r="BD181" s="254" t="e">
        <f ca="true">+IF(AND(ISNUMBER(OFFSET('Hygiene Data'!$D$8,0,10*ROW('Hygiene Data'!D175))),DS181="Yes"),OFFSET('Hygiene Data'!$D$8,0,10*ROW('Hygiene Data'!D175)),IF(AND(ISNUMBER(OFFSET('Hygiene Data'!$D$8,0,10*ROW('Hygiene Data'!D175))),DS181="No",ISNUMBER(OFFSET('Hygiene Data'!$D$8,0,10*ROW('Hygiene Data'!D175)))),CONCATENATE("[",ROUND(OFFSET('Hygiene Data'!$D$8,0,10*ROW('Hygiene Data'!D175)),0),"]"),IF(AND(ISNUMBER(OFFSET('Hygiene Data'!$D$8,0,10*ROW('Hygiene Data'!D175))),DS181="",ISNUMBER(OFFSET('Hygiene Data'!$D$8,0,10*ROW('Hygiene Data'!D175)))),OFFSET('Hygiene Data'!$D$8,0,10*ROW('Hygiene Data'!D175)),NA())))</f>
        <v>#N/A</v>
      </c>
      <c r="BE181" s="254" t="e">
        <f ca="true">+IF(AND(ISNUMBER(OFFSET('Hygiene Data'!$D$10,0,10*ROW('Hygiene Data'!D175))),DT181="Yes"),OFFSET('Hygiene Data'!$D$10,0,10*ROW('Hygiene Data'!D175)),IF(AND(ISNUMBER(OFFSET('Hygiene Data'!$D$10,0,10*ROW('Hygiene Data'!D175))),DT181="No",ISNUMBER(OFFSET('Hygiene Data'!$D$10,0,10*ROW('Hygiene Data'!D175)))),CONCATENATE("[",ROUND(OFFSET('Hygiene Data'!$D$10,0,10*ROW('Hygiene Data'!D175)),0),"]"),IF(AND(ISNUMBER(OFFSET('Hygiene Data'!$D$10,0,10*ROW('Hygiene Data'!D175))),DT181="",ISNUMBER(OFFSET('Hygiene Data'!$D$10,0,10*ROW('Hygiene Data'!D175)))),OFFSET('Hygiene Data'!$D$10,0,10*ROW('Hygiene Data'!D175)),NA())))</f>
        <v>#N/A</v>
      </c>
      <c r="BF181" s="254" t="e">
        <f ca="true">+IF(AND(ISNUMBER(OFFSET('Hygiene Data'!$E$6,0,10*ROW('Hygiene Data'!E175))),DU181="Yes"),OFFSET('Hygiene Data'!$E$6,0,10*ROW('Hygiene Data'!E175)),IF(AND(ISNUMBER(OFFSET('Hygiene Data'!$E$6,0,10*ROW('Hygiene Data'!E175))),DU181="No",ISNUMBER(OFFSET('Hygiene Data'!$E$6,0,10*ROW('Hygiene Data'!E175)))),CONCATENATE("[",ROUND(OFFSET('Hygiene Data'!$E$6,0,10*ROW('Hygiene Data'!E175)),0),"]"),IF(AND(ISNUMBER(OFFSET('Hygiene Data'!$E$6,0,10*ROW('Hygiene Data'!E175))),DU181="",ISNUMBER(OFFSET('Hygiene Data'!$E$6,0,10*ROW('Hygiene Data'!E175)))),OFFSET('Hygiene Data'!$E$6,0,10*ROW('Hygiene Data'!E175)),NA())))</f>
        <v>#N/A</v>
      </c>
      <c r="BG181" s="254" t="e">
        <f ca="true">+IF(AND(ISNUMBER(OFFSET('Hygiene Data'!$E$8,0,10*ROW('Hygiene Data'!E175))),DV181="Yes"),OFFSET('Hygiene Data'!$E$8,0,10*ROW('Hygiene Data'!E175)),IF(AND(ISNUMBER(OFFSET('Hygiene Data'!$E$8,0,10*ROW('Hygiene Data'!E175))),DV181="No",ISNUMBER(OFFSET('Hygiene Data'!$E$8,0,10*ROW('Hygiene Data'!E175)))),CONCATENATE("[",ROUND(OFFSET('Hygiene Data'!$E$8,0,10*ROW('Hygiene Data'!E175)),0),"]"),IF(AND(ISNUMBER(OFFSET('Hygiene Data'!$E$8,0,10*ROW('Hygiene Data'!E175))),DV181="",ISNUMBER(OFFSET('Hygiene Data'!$E$8,0,10*ROW('Hygiene Data'!E175)))),OFFSET('Hygiene Data'!$E$8,0,10*ROW('Hygiene Data'!E175)),NA())))</f>
        <v>#N/A</v>
      </c>
      <c r="BH181" s="254" t="e">
        <f ca="true">+IF(AND(ISNUMBER(OFFSET('Hygiene Data'!$E$10,0,10*ROW('Hygiene Data'!E175))),DW181="Yes"),OFFSET('Hygiene Data'!$E$10,0,10*ROW('Hygiene Data'!E175)),IF(AND(ISNUMBER(OFFSET('Hygiene Data'!$E$10,0,10*ROW('Hygiene Data'!E175))),DW181="No",ISNUMBER(OFFSET('Hygiene Data'!$E$10,0,10*ROW('Hygiene Data'!E175)))),CONCATENATE("[",ROUND(OFFSET('Hygiene Data'!$E$10,0,10*ROW('Hygiene Data'!E175)),0),"]"),IF(AND(ISNUMBER(OFFSET('Hygiene Data'!$E$10,0,10*ROW('Hygiene Data'!E175))),DW181="",ISNUMBER(OFFSET('Hygiene Data'!$E$10,0,10*ROW('Hygiene Data'!E175)))),OFFSET('Hygiene Data'!$E$10,0,10*ROW('Hygiene Data'!E175)),NA())))</f>
        <v>#N/A</v>
      </c>
      <c r="BI181" s="254" t="e">
        <f ca="true">+IF(AND(ISNUMBER(OFFSET('Hygiene Data'!$F$6,0,10*ROW('Hygiene Data'!F175))),DX181="Yes"),OFFSET('Hygiene Data'!$F$6,0,10*ROW('Hygiene Data'!F175)),IF(AND(ISNUMBER(OFFSET('Hygiene Data'!$F$6,0,10*ROW('Hygiene Data'!F175))),DX181="No",ISNUMBER(OFFSET('Hygiene Data'!$F$6,0,10*ROW('Hygiene Data'!F175)))),CONCATENATE("[",ROUND(OFFSET('Hygiene Data'!$F$6,0,10*ROW('Hygiene Data'!F175)),0),"]"),IF(AND(ISNUMBER(OFFSET('Hygiene Data'!$F$6,0,10*ROW('Hygiene Data'!F175))),DX181="",ISNUMBER(OFFSET('Hygiene Data'!$F$6,0,10*ROW('Hygiene Data'!F175)))),OFFSET('Hygiene Data'!$F$6,0,10*ROW('Hygiene Data'!F175)),NA())))</f>
        <v>#N/A</v>
      </c>
      <c r="BJ181" s="254" t="e">
        <f ca="true">+IF(AND(ISNUMBER(OFFSET('Hygiene Data'!$F$8,0,10*ROW('Hygiene Data'!F175))),DY181="Yes"),OFFSET('Hygiene Data'!$F$8,0,10*ROW('Hygiene Data'!F175)),IF(AND(ISNUMBER(OFFSET('Hygiene Data'!$F$8,0,10*ROW('Hygiene Data'!F175))),DY181="No",ISNUMBER(OFFSET('Hygiene Data'!$F$8,0,10*ROW('Hygiene Data'!F175)))),CONCATENATE("[",ROUND(OFFSET('Hygiene Data'!$F$8,0,10*ROW('Hygiene Data'!F175)),0),"]"),IF(AND(ISNUMBER(OFFSET('Hygiene Data'!$F$8,0,10*ROW('Hygiene Data'!F175))),DY181="",ISNUMBER(OFFSET('Hygiene Data'!$F$8,0,10*ROW('Hygiene Data'!F175)))),OFFSET('Hygiene Data'!$F$8,0,10*ROW('Hygiene Data'!F175)),NA())))</f>
        <v>#N/A</v>
      </c>
      <c r="BK181" s="254" t="e">
        <f ca="true">+IF(AND(ISNUMBER(OFFSET('Hygiene Data'!$F$10,0,10*ROW('Hygiene Data'!F175))),DZ181="Yes"),OFFSET('Hygiene Data'!$F$10,0,10*ROW('Hygiene Data'!F175)),IF(AND(ISNUMBER(OFFSET('Hygiene Data'!$F$10,0,10*ROW('Hygiene Data'!F175))),DZ181="No",ISNUMBER(OFFSET('Hygiene Data'!$F$10,0,10*ROW('Hygiene Data'!F175)))),CONCATENATE("[",ROUND(OFFSET('Hygiene Data'!$F$10,0,10*ROW('Hygiene Data'!F175)),0),"]"),IF(AND(ISNUMBER(OFFSET('Hygiene Data'!$F$10,0,10*ROW('Hygiene Data'!F175))),DZ181="",ISNUMBER(OFFSET('Hygiene Data'!$F$10,0,10*ROW('Hygiene Data'!F175)))),OFFSET('Hygiene Data'!$F$10,0,10*ROW('Hygiene Data'!F175)),NA())))</f>
        <v>#N/A</v>
      </c>
      <c r="BL181" s="254" t="e">
        <f ca="true">+IF(AND(ISNUMBER(OFFSET('Hygiene Data'!$G$6,0,10*ROW('Hygiene Data'!G175))),EA181="Yes"),OFFSET('Hygiene Data'!$G$6,0,10*ROW('Hygiene Data'!G175)),IF(AND(ISNUMBER(OFFSET('Hygiene Data'!$G$6,0,10*ROW('Hygiene Data'!G175))),EA181="No",ISNUMBER(OFFSET('Hygiene Data'!$G$6,0,10*ROW('Hygiene Data'!G175)))),CONCATENATE("[",ROUND(OFFSET('Hygiene Data'!$G$6,0,10*ROW('Hygiene Data'!G175)),0),"]"),IF(AND(ISNUMBER(OFFSET('Hygiene Data'!$G$6,0,10*ROW('Hygiene Data'!G175))),EA181="",ISNUMBER(OFFSET('Hygiene Data'!$G$6,0,10*ROW('Hygiene Data'!G175)))),OFFSET('Hygiene Data'!$G$6,0,10*ROW('Hygiene Data'!G175)),NA())))</f>
        <v>#N/A</v>
      </c>
      <c r="BM181" s="254" t="e">
        <f ca="true">+IF(AND(ISNUMBER(OFFSET('Hygiene Data'!$G$8,0,10*ROW('Hygiene Data'!G175))),EB181="Yes"),OFFSET('Hygiene Data'!$G$8,0,10*ROW('Hygiene Data'!G175)),IF(AND(ISNUMBER(OFFSET('Hygiene Data'!$G$8,0,10*ROW('Hygiene Data'!G175))),EB181="No",ISNUMBER(OFFSET('Hygiene Data'!$G$8,0,10*ROW('Hygiene Data'!G175)))),CONCATENATE("[",ROUND(OFFSET('Hygiene Data'!$G$8,0,10*ROW('Hygiene Data'!G175)),0),"]"),IF(AND(ISNUMBER(OFFSET('Hygiene Data'!$G$8,0,10*ROW('Hygiene Data'!G175))),EB181="",ISNUMBER(OFFSET('Hygiene Data'!$G$8,0,10*ROW('Hygiene Data'!G175)))),OFFSET('Hygiene Data'!$G$8,0,10*ROW('Hygiene Data'!G175)),NA())))</f>
        <v>#N/A</v>
      </c>
      <c r="BN181" s="254" t="e">
        <f ca="true">+IF(AND(ISNUMBER(OFFSET('Hygiene Data'!$G$10,0,10*ROW('Hygiene Data'!G175))),EC181="Yes"),OFFSET('Hygiene Data'!$G$10,0,10*ROW('Hygiene Data'!G175)),IF(AND(ISNUMBER(OFFSET('Hygiene Data'!$G$10,0,10*ROW('Hygiene Data'!G175))),EC181="No",ISNUMBER(OFFSET('Hygiene Data'!$G$10,0,10*ROW('Hygiene Data'!G175)))),CONCATENATE("[",ROUND(OFFSET('Hygiene Data'!$G$10,0,10*ROW('Hygiene Data'!G175)),0),"]"),IF(AND(ISNUMBER(OFFSET('Hygiene Data'!$G$10,0,10*ROW('Hygiene Data'!G175))),EC181="",ISNUMBER(OFFSET('Hygiene Data'!$G$10,0,10*ROW('Hygiene Data'!G175)))),OFFSET('Hygiene Data'!$G$10,0,10*ROW('Hygiene Data'!G175)),NA())))</f>
        <v>#N/A</v>
      </c>
      <c r="BO181" s="254" t="e">
        <f ca="true">+IF(AND(ISNUMBER(OFFSET('Hygiene Data'!$H$6,0,10*ROW('Hygiene Data'!H175))),ED181="Yes"),OFFSET('Hygiene Data'!$H$6,0,10*ROW('Hygiene Data'!H175)),IF(AND(ISNUMBER(OFFSET('Hygiene Data'!$H$6,0,10*ROW('Hygiene Data'!H175))),ED181="No",ISNUMBER(OFFSET('Hygiene Data'!$H$6,0,10*ROW('Hygiene Data'!H175)))),CONCATENATE("[",ROUND(OFFSET('Hygiene Data'!$H$6,0,10*ROW('Hygiene Data'!H175)),0),"]"),IF(AND(ISNUMBER(OFFSET('Hygiene Data'!$H$6,0,10*ROW('Hygiene Data'!H175))),ED181="",ISNUMBER(OFFSET('Hygiene Data'!$H$6,0,10*ROW('Hygiene Data'!H175)))),OFFSET('Hygiene Data'!$H$6,0,10*ROW('Hygiene Data'!H175)),NA())))</f>
        <v>#N/A</v>
      </c>
      <c r="BP181" s="254" t="e">
        <f ca="true">+IF(AND(ISNUMBER(OFFSET('Hygiene Data'!$H$8,0,10*ROW('Hygiene Data'!H175))),EE181="Yes"),OFFSET('Hygiene Data'!$H$8,0,10*ROW('Hygiene Data'!H175)),IF(AND(ISNUMBER(OFFSET('Hygiene Data'!$H$8,0,10*ROW('Hygiene Data'!H175))),EE181="No",ISNUMBER(OFFSET('Hygiene Data'!$H$8,0,10*ROW('Hygiene Data'!H175)))),CONCATENATE("[",ROUND(OFFSET('Hygiene Data'!$H$8,0,10*ROW('Hygiene Data'!H175)),0),"]"),IF(AND(ISNUMBER(OFFSET('Hygiene Data'!$H$8,0,10*ROW('Hygiene Data'!H175))),EE181="",ISNUMBER(OFFSET('Hygiene Data'!$H$8,0,10*ROW('Hygiene Data'!H175)))),OFFSET('Hygiene Data'!$H$8,0,10*ROW('Hygiene Data'!H175)),NA())))</f>
        <v>#N/A</v>
      </c>
      <c r="BQ181" s="254" t="e">
        <f ca="true">+IF(AND(ISNUMBER(OFFSET('Hygiene Data'!$H$10,0,10*ROW('Hygiene Data'!H175))),EF181="Yes"),OFFSET('Hygiene Data'!$H$10,0,10*ROW('Hygiene Data'!H175)),IF(AND(ISNUMBER(OFFSET('Hygiene Data'!$H$10,0,10*ROW('Hygiene Data'!H175))),EF181="No",ISNUMBER(OFFSET('Hygiene Data'!$H$10,0,10*ROW('Hygiene Data'!H175)))),CONCATENATE("[",ROUND(OFFSET('Hygiene Data'!$H$10,0,10*ROW('Hygiene Data'!H175)),0),"]"),IF(AND(ISNUMBER(OFFSET('Hygiene Data'!$H$10,0,10*ROW('Hygiene Data'!H175))),EF181="",ISNUMBER(OFFSET('Hygiene Data'!$H$10,0,10*ROW('Hygiene Data'!H175)))),OFFSET('Hygiene Data'!$H$10,0,10*ROW('Hygiene Data'!H175)),NA())))</f>
        <v>#N/A</v>
      </c>
      <c r="BS181" s="36" t="str">
        <f ca="true">+IF(OFFSET('Water Data'!$C$28,0,10*ROW('Water Data'!C175))="","",OFFSET('Water Data'!$C$28,0,10*ROW('Water Data'!C175)))</f>
        <v/>
      </c>
      <c r="BT181" s="36" t="str">
        <f ca="true">+IF(OFFSET('Water Data'!$C$29,0,10*ROW('Water Data'!C175))="","",OFFSET('Water Data'!$C$29,0,10*ROW('Water Data'!C175)))</f>
        <v/>
      </c>
      <c r="BU181" s="36" t="str">
        <f ca="true">+IF(OFFSET('Water Data'!$C$30,0,10*ROW('Water Data'!C175))="","",OFFSET('Water Data'!$C$30,0,10*ROW('Water Data'!C175)))</f>
        <v/>
      </c>
      <c r="BV181" s="36" t="str">
        <f ca="true">+IF(OFFSET('Water Data'!$D$28,0,10*ROW('Water Data'!D175))="","",OFFSET('Water Data'!$D$28,0,10*ROW('Water Data'!D175)))</f>
        <v/>
      </c>
      <c r="BW181" s="36" t="str">
        <f ca="true">+IF(OFFSET('Water Data'!$D$29,0,10*ROW('Water Data'!D175))="","",OFFSET('Water Data'!$D$29,0,10*ROW('Water Data'!D175)))</f>
        <v/>
      </c>
      <c r="BX181" s="36" t="str">
        <f ca="true">+IF(OFFSET('Water Data'!$D$30,0,10*ROW('Water Data'!D175))="","",OFFSET('Water Data'!$D$30,0,10*ROW('Water Data'!D175)))</f>
        <v/>
      </c>
      <c r="BY181" s="36" t="str">
        <f ca="true">+IF(OFFSET('Water Data'!$E$28,0,10*ROW('Water Data'!E175))="","",OFFSET('Water Data'!$E$28,0,10*ROW('Water Data'!E175)))</f>
        <v/>
      </c>
      <c r="BZ181" s="36" t="str">
        <f ca="true">+IF(OFFSET('Water Data'!$E$29,0,10*ROW('Water Data'!E175))="","",OFFSET('Water Data'!$E$29,0,10*ROW('Water Data'!E175)))</f>
        <v/>
      </c>
      <c r="CA181" s="36" t="str">
        <f ca="true">+IF(OFFSET('Water Data'!$E$30,0,10*ROW('Water Data'!E175))="","",OFFSET('Water Data'!$E$30,0,10*ROW('Water Data'!E175)))</f>
        <v/>
      </c>
      <c r="CB181" s="36" t="str">
        <f ca="true">+IF(OFFSET('Water Data'!$F$28,0,10*ROW('Water Data'!F175))="","",OFFSET('Water Data'!$F$28,0,10*ROW('Water Data'!F175)))</f>
        <v/>
      </c>
      <c r="CC181" s="36" t="str">
        <f ca="true">+IF(OFFSET('Water Data'!$F$29,0,10*ROW('Water Data'!F175))="","",OFFSET('Water Data'!$F$29,0,10*ROW('Water Data'!F175)))</f>
        <v/>
      </c>
      <c r="CD181" s="36" t="str">
        <f ca="true">+IF(OFFSET('Water Data'!$F$30,0,10*ROW('Water Data'!F175))="","",OFFSET('Water Data'!$F$30,0,10*ROW('Water Data'!F175)))</f>
        <v/>
      </c>
      <c r="CE181" s="36" t="str">
        <f ca="true">+IF(OFFSET('Water Data'!$G$28,0,10*ROW('Water Data'!G175))="","",OFFSET('Water Data'!$G$28,0,10*ROW('Water Data'!G175)))</f>
        <v/>
      </c>
      <c r="CF181" s="36" t="str">
        <f ca="true">+IF(OFFSET('Water Data'!$G$29,0,10*ROW('Water Data'!G175))="","",OFFSET('Water Data'!$G$29,0,10*ROW('Water Data'!G175)))</f>
        <v/>
      </c>
      <c r="CG181" s="36" t="str">
        <f ca="true">+IF(OFFSET('Water Data'!$G$30,0,10*ROW('Water Data'!G175))="","",OFFSET('Water Data'!$G$30,0,10*ROW('Water Data'!G175)))</f>
        <v/>
      </c>
      <c r="CH181" s="36" t="str">
        <f ca="true">+IF(OFFSET('Water Data'!$H$28,0,10*ROW('Water Data'!H175))="","",OFFSET('Water Data'!$H$28,0,10*ROW('Water Data'!H175)))</f>
        <v/>
      </c>
      <c r="CI181" s="36" t="str">
        <f ca="true">+IF(OFFSET('Water Data'!$H$29,0,10*ROW('Water Data'!H175))="","",OFFSET('Water Data'!$H$29,0,10*ROW('Water Data'!H175)))</f>
        <v/>
      </c>
      <c r="CJ181" s="36" t="str">
        <f ca="true">+IF(OFFSET('Water Data'!$H$30,0,10*ROW('Water Data'!H175))="","",OFFSET('Water Data'!$H$30,0,10*ROW('Water Data'!H175)))</f>
        <v/>
      </c>
      <c r="CK181" s="36" t="str">
        <f ca="true">+IF(OFFSET('Sanitation Data'!$C$29,0,10*ROW('Sanitation Data'!C175))="","",OFFSET('Sanitation Data'!$C$29,0,10*ROW('Sanitation Data'!C175)))</f>
        <v/>
      </c>
      <c r="CL181" s="36" t="str">
        <f ca="true">+IF(OFFSET('Sanitation Data'!$C$30,0,10*ROW('Sanitation Data'!C175))="","",OFFSET('Sanitation Data'!$C$30,0,10*ROW('Sanitation Data'!C175)))</f>
        <v/>
      </c>
      <c r="CM181" s="36" t="str">
        <f ca="true">+IF(OFFSET('Sanitation Data'!$C$31,0,10*ROW('Sanitation Data'!C175))="","",OFFSET('Sanitation Data'!$C$31,0,10*ROW('Sanitation Data'!C175)))</f>
        <v/>
      </c>
      <c r="CN181" s="36" t="str">
        <f ca="true">+IF(OFFSET('Sanitation Data'!$C$32,0,10*ROW('Sanitation Data'!C175))="","",OFFSET('Sanitation Data'!$C$32,0,10*ROW('Sanitation Data'!C175)))</f>
        <v/>
      </c>
      <c r="CO181" s="36" t="str">
        <f ca="true">+IF(OFFSET('Sanitation Data'!$C$33,0,10*ROW('Sanitation Data'!C175))="","",OFFSET('Sanitation Data'!$C$33,0,10*ROW('Sanitation Data'!C175)))</f>
        <v/>
      </c>
      <c r="CP181" s="36" t="str">
        <f ca="true">+IF(OFFSET('Sanitation Data'!$D$29,0,10*ROW('Sanitation Data'!D175))="","",OFFSET('Sanitation Data'!$D$29,0,10*ROW('Sanitation Data'!D175)))</f>
        <v/>
      </c>
      <c r="CQ181" s="36" t="str">
        <f ca="true">+IF(OFFSET('Sanitation Data'!$D$30,0,10*ROW('Sanitation Data'!D175))="","",OFFSET('Sanitation Data'!$D$30,0,10*ROW('Sanitation Data'!D175)))</f>
        <v/>
      </c>
      <c r="CR181" s="36" t="str">
        <f ca="true">+IF(OFFSET('Sanitation Data'!$D$31,0,10*ROW('Sanitation Data'!D175))="","",OFFSET('Sanitation Data'!$D$31,0,10*ROW('Sanitation Data'!D175)))</f>
        <v/>
      </c>
      <c r="CS181" s="36" t="str">
        <f ca="true">+IF(OFFSET('Sanitation Data'!$D$32,0,10*ROW('Sanitation Data'!D175))="","",OFFSET('Sanitation Data'!$D$32,0,10*ROW('Sanitation Data'!D175)))</f>
        <v/>
      </c>
      <c r="CT181" s="36" t="str">
        <f ca="true">+IF(OFFSET('Sanitation Data'!$D$33,0,10*ROW('Sanitation Data'!D175))="","",OFFSET('Sanitation Data'!$D$33,0,10*ROW('Sanitation Data'!D175)))</f>
        <v/>
      </c>
      <c r="CU181" s="36" t="str">
        <f ca="true">+IF(OFFSET('Sanitation Data'!$E$29,0,10*ROW('Sanitation Data'!E175))="","",OFFSET('Sanitation Data'!$E$29,0,10*ROW('Sanitation Data'!E175)))</f>
        <v/>
      </c>
      <c r="CV181" s="36" t="str">
        <f ca="true">+IF(OFFSET('Sanitation Data'!$E$30,0,10*ROW('Sanitation Data'!E175))="","",OFFSET('Sanitation Data'!$E$30,0,10*ROW('Sanitation Data'!E175)))</f>
        <v/>
      </c>
      <c r="CW181" s="36" t="str">
        <f ca="true">+IF(OFFSET('Sanitation Data'!$E$31,0,10*ROW('Sanitation Data'!E175))="","",OFFSET('Sanitation Data'!$E$31,0,10*ROW('Sanitation Data'!E175)))</f>
        <v/>
      </c>
      <c r="CX181" s="36" t="str">
        <f ca="true">+IF(OFFSET('Sanitation Data'!$E$32,0,10*ROW('Sanitation Data'!E175))="","",OFFSET('Sanitation Data'!$E$32,0,10*ROW('Sanitation Data'!E175)))</f>
        <v/>
      </c>
      <c r="CY181" s="36" t="str">
        <f ca="true">+IF(OFFSET('Sanitation Data'!$E$33,0,10*ROW('Sanitation Data'!E175))="","",OFFSET('Sanitation Data'!$E$33,0,10*ROW('Sanitation Data'!E175)))</f>
        <v/>
      </c>
      <c r="CZ181" s="36" t="str">
        <f ca="true">+IF(OFFSET('Sanitation Data'!$F$29,0,10*ROW('Sanitation Data'!F175))="","",OFFSET('Sanitation Data'!$F$29,0,10*ROW('Sanitation Data'!F175)))</f>
        <v/>
      </c>
      <c r="DA181" s="36" t="str">
        <f ca="true">+IF(OFFSET('Sanitation Data'!$F$30,0,10*ROW('Sanitation Data'!F175))="","",OFFSET('Sanitation Data'!$F$30,0,10*ROW('Sanitation Data'!F175)))</f>
        <v/>
      </c>
      <c r="DB181" s="36" t="str">
        <f ca="true">+IF(OFFSET('Sanitation Data'!$F$31,0,10*ROW('Sanitation Data'!F175))="","",OFFSET('Sanitation Data'!$F$31,0,10*ROW('Sanitation Data'!F175)))</f>
        <v/>
      </c>
      <c r="DC181" s="36" t="str">
        <f ca="true">+IF(OFFSET('Sanitation Data'!$F$32,0,10*ROW('Sanitation Data'!F175))="","",OFFSET('Sanitation Data'!$F$32,0,10*ROW('Sanitation Data'!F175)))</f>
        <v/>
      </c>
      <c r="DD181" s="36" t="str">
        <f ca="true">+IF(OFFSET('Sanitation Data'!$F$33,0,10*ROW('Sanitation Data'!F175))="","",OFFSET('Sanitation Data'!$F$33,0,10*ROW('Sanitation Data'!F175)))</f>
        <v/>
      </c>
      <c r="DE181" s="36" t="str">
        <f ca="true">+IF(OFFSET('Sanitation Data'!$G$29,0,10*ROW('Sanitation Data'!G175))="","",OFFSET('Sanitation Data'!$G$29,0,10*ROW('Sanitation Data'!G175)))</f>
        <v/>
      </c>
      <c r="DF181" s="36" t="str">
        <f ca="true">+IF(OFFSET('Sanitation Data'!$G$30,0,10*ROW('Sanitation Data'!G175))="","",OFFSET('Sanitation Data'!$G$30,0,10*ROW('Sanitation Data'!G175)))</f>
        <v/>
      </c>
      <c r="DG181" s="36" t="str">
        <f ca="true">+IF(OFFSET('Sanitation Data'!$G$31,0,10*ROW('Sanitation Data'!G175))="","",OFFSET('Sanitation Data'!$G$31,0,10*ROW('Sanitation Data'!G175)))</f>
        <v/>
      </c>
      <c r="DH181" s="36" t="str">
        <f ca="true">+IF(OFFSET('Sanitation Data'!$G$32,0,10*ROW('Sanitation Data'!G175))="","",OFFSET('Sanitation Data'!$G$32,0,10*ROW('Sanitation Data'!G175)))</f>
        <v/>
      </c>
      <c r="DI181" s="36" t="str">
        <f ca="true">+IF(OFFSET('Sanitation Data'!$G$33,0,10*ROW('Sanitation Data'!G175))="","",OFFSET('Sanitation Data'!$G$33,0,10*ROW('Sanitation Data'!G175)))</f>
        <v/>
      </c>
      <c r="DJ181" s="36" t="str">
        <f ca="true">+IF(OFFSET('Sanitation Data'!$H$29,0,10*ROW('Sanitation Data'!H175))="","",OFFSET('Sanitation Data'!$H$29,0,10*ROW('Sanitation Data'!H175)))</f>
        <v/>
      </c>
      <c r="DK181" s="36" t="str">
        <f ca="true">+IF(OFFSET('Sanitation Data'!$H$30,0,10*ROW('Sanitation Data'!H175))="","",OFFSET('Sanitation Data'!$H$30,0,10*ROW('Sanitation Data'!H175)))</f>
        <v/>
      </c>
      <c r="DL181" s="36" t="str">
        <f ca="true">+IF(OFFSET('Sanitation Data'!$H$31,0,10*ROW('Sanitation Data'!H175))="","",OFFSET('Sanitation Data'!$H$31,0,10*ROW('Sanitation Data'!H175)))</f>
        <v/>
      </c>
      <c r="DM181" s="36" t="str">
        <f ca="true">+IF(OFFSET('Sanitation Data'!$H$32,0,10*ROW('Sanitation Data'!H175))="","",OFFSET('Sanitation Data'!$H$32,0,10*ROW('Sanitation Data'!H175)))</f>
        <v/>
      </c>
      <c r="DN181" s="36" t="str">
        <f ca="true">+IF(OFFSET('Sanitation Data'!$H$33,0,10*ROW('Sanitation Data'!H175))="","",OFFSET('Sanitation Data'!$H$33,0,10*ROW('Sanitation Data'!H175)))</f>
        <v/>
      </c>
      <c r="DO181" s="36" t="str">
        <f ca="true">+IF(OFFSET('Hygiene Data'!$C$12,0,10*ROW('Hygiene Data'!C175))="","",OFFSET('Hygiene Data'!$C$12,0,10*ROW('Hygiene Data'!C175)))</f>
        <v/>
      </c>
      <c r="DP181" s="36" t="str">
        <f ca="true">+IF(OFFSET('Hygiene Data'!$C$13,0,10*ROW('Hygiene Data'!C175))="","",OFFSET('Hygiene Data'!$C$13,0,10*ROW('Hygiene Data'!C175)))</f>
        <v/>
      </c>
      <c r="DQ181" s="36" t="str">
        <f ca="true">+IF(OFFSET('Hygiene Data'!$C$14,0,10*ROW('Hygiene Data'!C175))="","",OFFSET('Hygiene Data'!$C$14,0,10*ROW('Hygiene Data'!C175)))</f>
        <v/>
      </c>
      <c r="DR181" s="36" t="str">
        <f ca="true">+IF(OFFSET('Hygiene Data'!$D$12,0,10*ROW('Hygiene Data'!D175))="","",OFFSET('Hygiene Data'!$D$12,0,10*ROW('Hygiene Data'!D175)))</f>
        <v/>
      </c>
      <c r="DS181" s="36" t="str">
        <f ca="true">+IF(OFFSET('Hygiene Data'!$D$13,0,10*ROW('Hygiene Data'!D175))="","",OFFSET('Hygiene Data'!$D$13,0,10*ROW('Hygiene Data'!D175)))</f>
        <v/>
      </c>
      <c r="DT181" s="36" t="str">
        <f ca="true">+IF(OFFSET('Hygiene Data'!$D$14,0,10*ROW('Hygiene Data'!D175))="","",OFFSET('Hygiene Data'!$D$14,0,10*ROW('Hygiene Data'!D175)))</f>
        <v/>
      </c>
      <c r="DU181" s="36" t="str">
        <f ca="true">+IF(OFFSET('Hygiene Data'!$E$12,0,10*ROW('Hygiene Data'!E175))="","",OFFSET('Hygiene Data'!$E$12,0,10*ROW('Hygiene Data'!E175)))</f>
        <v/>
      </c>
      <c r="DV181" s="36" t="str">
        <f ca="true">+IF(OFFSET('Hygiene Data'!$E$13,0,10*ROW('Hygiene Data'!E175))="","",OFFSET('Hygiene Data'!$E$13,0,10*ROW('Hygiene Data'!E175)))</f>
        <v/>
      </c>
      <c r="DW181" s="36" t="str">
        <f ca="true">+IF(OFFSET('Hygiene Data'!$E$14,0,10*ROW('Hygiene Data'!E175))="","",OFFSET('Hygiene Data'!$E$14,0,10*ROW('Hygiene Data'!E175)))</f>
        <v/>
      </c>
      <c r="DX181" s="36" t="str">
        <f ca="true">+IF(OFFSET('Hygiene Data'!$F$12,0,10*ROW('Hygiene Data'!F175))="","",OFFSET('Hygiene Data'!$F$12,0,10*ROW('Hygiene Data'!F175)))</f>
        <v/>
      </c>
      <c r="DY181" s="36" t="str">
        <f ca="true">+IF(OFFSET('Hygiene Data'!$F$13,0,10*ROW('Hygiene Data'!F175))="","",OFFSET('Hygiene Data'!$F$13,0,10*ROW('Hygiene Data'!F175)))</f>
        <v/>
      </c>
      <c r="DZ181" s="36" t="str">
        <f ca="true">+IF(OFFSET('Hygiene Data'!$F$14,0,10*ROW('Hygiene Data'!F175))="","",OFFSET('Hygiene Data'!$F$14,0,10*ROW('Hygiene Data'!F175)))</f>
        <v/>
      </c>
      <c r="EA181" s="36" t="str">
        <f ca="true">+IF(OFFSET('Hygiene Data'!$G$12,0,10*ROW('Hygiene Data'!G175))="","",OFFSET('Hygiene Data'!$G$12,0,10*ROW('Hygiene Data'!G175)))</f>
        <v/>
      </c>
      <c r="EB181" s="36" t="str">
        <f ca="true">+IF(OFFSET('Hygiene Data'!$G$13,0,10*ROW('Hygiene Data'!G175))="","",OFFSET('Hygiene Data'!$G$13,0,10*ROW('Hygiene Data'!G175)))</f>
        <v/>
      </c>
      <c r="EC181" s="36" t="str">
        <f ca="true">+IF(OFFSET('Hygiene Data'!$G$14,0,10*ROW('Hygiene Data'!G175))="","",OFFSET('Hygiene Data'!$G$14,0,10*ROW('Hygiene Data'!G175)))</f>
        <v/>
      </c>
      <c r="ED181" s="36" t="str">
        <f ca="true">+IF(OFFSET('Hygiene Data'!$H$12,0,10*ROW('Hygiene Data'!H175))="","",OFFSET('Hygiene Data'!$H$12,0,10*ROW('Hygiene Data'!H175)))</f>
        <v/>
      </c>
      <c r="EE181" s="36" t="str">
        <f ca="true">+IF(OFFSET('Hygiene Data'!$H$13,0,10*ROW('Hygiene Data'!H175))="","",OFFSET('Hygiene Data'!$H$13,0,10*ROW('Hygiene Data'!H175)))</f>
        <v/>
      </c>
      <c r="EF181" s="36" t="str">
        <f ca="true">+IF(OFFSET('Hygiene Data'!$H$14,0,10*ROW('Hygiene Data'!H175))="","",OFFSET('Hygiene Data'!$H$14,0,10*ROW('Hygiene Data'!H175)))</f>
        <v/>
      </c>
    </row>
    <row r="182" x14ac:dyDescent="0.2">
      <c r="A182" s="59" t="str">
        <f ca="true">+IF(OFFSET('Water Data'!$B$1,0,10*ROW('Water Data'!B179))="","",OFFSET('Water Data'!$B$1,0,10*ROW('Water Data'!B179)))</f>
        <v/>
      </c>
      <c r="B182" s="59" t="str">
        <f ca="true">+IF(OFFSET('Water Data'!$A$3,0,10*ROW('Water Data'!A179))="","",OFFSET('Water Data'!$A$3,0,10*ROW('Water Data'!A179)))</f>
        <v/>
      </c>
      <c r="C182" s="59" t="str">
        <f ca="true">+IF(OFFSET('Water Data'!$C$3,0,10*ROW('Water Data'!C179))="","",OFFSET('Water Data'!$C$3,0,10*ROW('Water Data'!C179)))</f>
        <v/>
      </c>
      <c r="D182" s="252" t="e">
        <f ca="true">+IF(AND(ISNUMBER(OFFSET('Water Data'!$C$5,0,10*ROW('Water Data'!C176))),BS182="Yes"),100-OFFSET('Water Data'!$C$5,0,10*ROW('Water Data'!C176)),IF(AND(ISNUMBER(OFFSET('Water Data'!$C$5,0,10*ROW('Water Data'!C176))),BS182="No",ISNUMBER(OFFSET('Water Data'!$C$5,0,10*ROW('Water Data'!C176)))),CONCATENATE("[",ROUND(100-OFFSET('Water Data'!$C$5,0,10*ROW('Water Data'!C176)),0),"]"),IF(AND(ISNUMBER(OFFSET('Water Data'!$C$5,0,10*ROW('Water Data'!C176))),BS182="",ISNUMBER(OFFSET('Water Data'!$C$5,0,10*ROW('Water Data'!C176)))),100-OFFSET('Water Data'!$C$5,0,10*ROW('Water Data'!C176)),NA())))</f>
        <v>#N/A</v>
      </c>
      <c r="E182" s="252" t="e">
        <f ca="true">+IF(AND(ISNUMBER(OFFSET('Water Data'!$C$7,0,10*ROW('Water Data'!D176))),BT182="Yes"),OFFSET('Water Data'!$C$7,0,10*ROW('Water Data'!C176)),IF(AND(ISNUMBER(OFFSET('Water Data'!$C$7,0,10*ROW('Water Data'!C176))),BT182="No",ISNUMBER(OFFSET('Water Data'!$C$7,0,10*ROW('Water Data'!C176)))),CONCATENATE("[",ROUND(OFFSET('Water Data'!$C$7,0,10*ROW('Water Data'!C176)),0),"]"),IF(AND(ISNUMBER(OFFSET('Water Data'!$C$7,0,10*ROW('Water Data'!C176))),BT182="",ISNUMBER(OFFSET('Water Data'!$C$7,0,10*ROW('Water Data'!C176)))),OFFSET('Water Data'!$C$7,0,10*ROW('Water Data'!C176)),NA())))</f>
        <v>#N/A</v>
      </c>
      <c r="F182" s="252" t="e">
        <f ca="true">+IF(AND(ISNUMBER(OFFSET('Water Data'!$C$10,0,10*ROW('Water Data'!C176))),BU182="Yes"),OFFSET('Water Data'!$C$10,0,10*ROW('Water Data'!C176)),IF(AND(ISNUMBER(OFFSET('Water Data'!$C$10,0,10*ROW('Water Data'!C176))),BU182="No",ISNUMBER(OFFSET('Water Data'!$C$10,0,10*ROW('Water Data'!C176)))),CONCATENATE("[",ROUND(OFFSET('Water Data'!$C$10,0,10*ROW('Water Data'!C176)),0),"]"),IF(AND(ISNUMBER(OFFSET('Water Data'!$C$10,0,10*ROW('Water Data'!C176))),BU182="",ISNUMBER(OFFSET('Water Data'!$C$10,0,10*ROW('Water Data'!C176)))),OFFSET('Water Data'!$C$10,0,10*ROW('Water Data'!C176)),NA())))</f>
        <v>#N/A</v>
      </c>
      <c r="G182" s="252" t="e">
        <f ca="true">+IF(AND(ISNUMBER(OFFSET('Water Data'!$D$5,0,10*ROW('Water Data'!D176))),BV182="Yes"),100-OFFSET('Water Data'!$D$5,0,10*ROW('Water Data'!D176)),IF(AND(ISNUMBER(OFFSET('Water Data'!$D$5,0,10*ROW('Water Data'!D176))),BV182="No",ISNUMBER(OFFSET('Water Data'!$D$5,0,10*ROW('Water Data'!D176)))),CONCATENATE("[",ROUND(100-OFFSET('Water Data'!$D$5,0,10*ROW('Water Data'!D176)),0),"]"),IF(AND(ISNUMBER(OFFSET('Water Data'!$D$5,0,10*ROW('Water Data'!D176))),BV182="",ISNUMBER(OFFSET('Water Data'!$D$5,0,10*ROW('Water Data'!D176)))),100-OFFSET('Water Data'!$D$5,0,10*ROW('Water Data'!D176)),NA())))</f>
        <v>#N/A</v>
      </c>
      <c r="H182" s="252" t="e">
        <f ca="true">+IF(AND(ISNUMBER(OFFSET('Water Data'!$D$7,0,10*ROW('Water Data'!D176))),BW182="Yes"),OFFSET('Water Data'!$D$7,0,10*ROW('Water Data'!D176)),IF(AND(ISNUMBER(OFFSET('Water Data'!$D$7,0,10*ROW('Water Data'!D176))),BW182="No",ISNUMBER(OFFSET('Water Data'!$D$7,0,10*ROW('Water Data'!D176)))),CONCATENATE("[",ROUND(OFFSET('Water Data'!$C$7,0,10*ROW('Water Data'!D176)),0),"]"),IF(AND(ISNUMBER(OFFSET('Water Data'!$D$7,0,10*ROW('Water Data'!D176))),BW182="",ISNUMBER(OFFSET('Water Data'!$D$7,0,10*ROW('Water Data'!D176)))),OFFSET('Water Data'!$D$7,0,10*ROW('Water Data'!D176)),NA())))</f>
        <v>#N/A</v>
      </c>
      <c r="I182" s="252" t="e">
        <f ca="true">+IF(AND(ISNUMBER(OFFSET('Water Data'!$D$10,0,10*ROW('Water Data'!D176))),BX182="Yes"),OFFSET('Water Data'!$D$10,0,10*ROW('Water Data'!D176)),IF(AND(ISNUMBER(OFFSET('Water Data'!$D$10,0,10*ROW('Water Data'!D176))),BX182="No",ISNUMBER(OFFSET('Water Data'!$D$10,0,10*ROW('Water Data'!D176)))),CONCATENATE("[",ROUND(OFFSET('Water Data'!$D$10,0,10*ROW('Water Data'!D176)),0),"]"),IF(AND(ISNUMBER(OFFSET('Water Data'!$D$10,0,10*ROW('Water Data'!D176))),BX182="",ISNUMBER(OFFSET('Water Data'!$D$10,0,10*ROW('Water Data'!D176)))),OFFSET('Water Data'!$D$10,0,10*ROW('Water Data'!D176)),NA())))</f>
        <v>#N/A</v>
      </c>
      <c r="J182" s="252" t="e">
        <f ca="true">+IF(AND(ISNUMBER(OFFSET('Water Data'!$E$5,0,10*ROW('Water Data'!E176))),BY182="Yes"),100-OFFSET('Water Data'!$E$5,0,10*ROW('Water Data'!E176)),IF(AND(ISNUMBER(OFFSET('Water Data'!$E$5,0,10*ROW('Water Data'!E176))),BY182="No",ISNUMBER(OFFSET('Water Data'!$E$5,0,10*ROW('Water Data'!E176)))),CONCATENATE("[",ROUND(100-OFFSET('Water Data'!$E$5,0,10*ROW('Water Data'!E176)),0),"]"),IF(AND(ISNUMBER(OFFSET('Water Data'!$E$5,0,10*ROW('Water Data'!E176))),BY182="",ISNUMBER(OFFSET('Water Data'!$E$5,0,10*ROW('Water Data'!E176)))),100-OFFSET('Water Data'!$E$5,0,10*ROW('Water Data'!E176)),NA())))</f>
        <v>#N/A</v>
      </c>
      <c r="K182" s="252" t="e">
        <f ca="true">+IF(AND(ISNUMBER(OFFSET('Water Data'!$E$7,0,10*ROW('Water Data'!E176))),BZ182="Yes"),OFFSET('Water Data'!$E$7,0,10*ROW('Water Data'!E176)),IF(AND(ISNUMBER(OFFSET('Water Data'!$E$7,0,10*ROW('Water Data'!E176))),BZ182="No",ISNUMBER(OFFSET('Water Data'!$E$7,0,10*ROW('Water Data'!E176)))),CONCATENATE("[",ROUND(OFFSET('Water Data'!$E$7,0,10*ROW('Water Data'!E176)),0),"]"),IF(AND(ISNUMBER(OFFSET('Water Data'!$E$7,0,10*ROW('Water Data'!E176))),BZ182="",ISNUMBER(OFFSET('Water Data'!$E$7,0,10*ROW('Water Data'!E176)))),OFFSET('Water Data'!$E$7,0,10*ROW('Water Data'!E176)),NA())))</f>
        <v>#N/A</v>
      </c>
      <c r="L182" s="252" t="e">
        <f ca="true">+IF(AND(ISNUMBER(OFFSET('Water Data'!$E$10,0,10*ROW('Water Data'!E176))),CA182="Yes"),OFFSET('Water Data'!$E$10,0,10*ROW('Water Data'!E176)),IF(AND(ISNUMBER(OFFSET('Water Data'!$E$10,0,10*ROW('Water Data'!E176))),CA182="No",ISNUMBER(OFFSET('Water Data'!$E$10,0,10*ROW('Water Data'!E176)))),CONCATENATE("[",ROUND(OFFSET('Water Data'!$E$10,0,10*ROW('Water Data'!E176)),0),"]"),IF(AND(ISNUMBER(OFFSET('Water Data'!$E$10,0,10*ROW('Water Data'!E176))),CA182="",ISNUMBER(OFFSET('Water Data'!$E$10,0,10*ROW('Water Data'!E176)))),OFFSET('Water Data'!$E$10,0,10*ROW('Water Data'!E176)),NA())))</f>
        <v>#N/A</v>
      </c>
      <c r="M182" s="252" t="e">
        <f ca="true">+IF(AND(ISNUMBER(OFFSET('Water Data'!$F$5,0,10*ROW('Water Data'!F176))),CB182="Yes"),100-OFFSET('Water Data'!$F$5,0,10*ROW('Water Data'!F176)),IF(AND(ISNUMBER(OFFSET('Water Data'!$F$5,0,10*ROW('Water Data'!F176))),CB182="No",ISNUMBER(OFFSET('Water Data'!$F$5,0,10*ROW('Water Data'!F176)))),CONCATENATE("[",ROUND(100-OFFSET('Water Data'!$F$5,0,10*ROW('Water Data'!F176)),0),"]"),IF(AND(ISNUMBER(OFFSET('Water Data'!$F$5,0,10*ROW('Water Data'!F176))),CB182="",ISNUMBER(OFFSET('Water Data'!$F$5,0,10*ROW('Water Data'!F176)))),100-OFFSET('Water Data'!$F$5,0,10*ROW('Water Data'!F176)),NA())))</f>
        <v>#N/A</v>
      </c>
      <c r="N182" s="252" t="e">
        <f ca="true">+IF(AND(ISNUMBER(OFFSET('Water Data'!$F$7,0,10*ROW('Water Data'!F176))),CC182="Yes"),OFFSET('Water Data'!$F$7,0,10*ROW('Water Data'!F176)),IF(AND(ISNUMBER(OFFSET('Water Data'!$F$7,0,10*ROW('Water Data'!F176))),CC182="No",ISNUMBER(OFFSET('Water Data'!$F$7,0,10*ROW('Water Data'!F176)))),CONCATENATE("[",ROUND(OFFSET('Water Data'!$F$7,0,10*ROW('Water Data'!F176)),0),"]"),IF(AND(ISNUMBER(OFFSET('Water Data'!$F$7,0,10*ROW('Water Data'!F176))),CC182="",ISNUMBER(OFFSET('Water Data'!$F$7,0,10*ROW('Water Data'!F176)))),OFFSET('Water Data'!$F$7,0,10*ROW('Water Data'!F176)),NA())))</f>
        <v>#N/A</v>
      </c>
      <c r="O182" s="252" t="e">
        <f ca="true">+IF(AND(ISNUMBER(OFFSET('Water Data'!$F$10,0,10*ROW('Water Data'!F176))),CD182="Yes"),OFFSET('Water Data'!$F$10,0,10*ROW('Water Data'!F176)),IF(AND(ISNUMBER(OFFSET('Water Data'!$F$10,0,10*ROW('Water Data'!F176))),CD182="No",ISNUMBER(OFFSET('Water Data'!$F$10,0,10*ROW('Water Data'!F176)))),CONCATENATE("[",ROUND(OFFSET('Water Data'!$F$10,0,10*ROW('Water Data'!F176)),0),"]"),IF(AND(ISNUMBER(OFFSET('Water Data'!$F$10,0,10*ROW('Water Data'!F176))),CD182="",ISNUMBER(OFFSET('Water Data'!$F$10,0,10*ROW('Water Data'!F176)))),OFFSET('Water Data'!$F$10,0,10*ROW('Water Data'!F176)),NA())))</f>
        <v>#N/A</v>
      </c>
      <c r="P182" s="252" t="e">
        <f ca="true">+IF(AND(ISNUMBER(OFFSET('Water Data'!$G$5,0,10*ROW('Water Data'!G176))),CE182="Yes"),100-OFFSET('Water Data'!$G$5,0,10*ROW('Water Data'!G176)),IF(AND(ISNUMBER(OFFSET('Water Data'!$G$5,0,10*ROW('Water Data'!G176))),CE182="No",ISNUMBER(OFFSET('Water Data'!$G$5,0,10*ROW('Water Data'!G176)))),CONCATENATE("[",ROUND(100-OFFSET('Water Data'!$G$5,0,10*ROW('Water Data'!G176)),0),"]"),IF(AND(ISNUMBER(OFFSET('Water Data'!$G$5,0,10*ROW('Water Data'!G176))),CE182="",ISNUMBER(OFFSET('Water Data'!$G$5,0,10*ROW('Water Data'!G176)))),100-OFFSET('Water Data'!$G$5,0,10*ROW('Water Data'!G176)),NA())))</f>
        <v>#N/A</v>
      </c>
      <c r="Q182" s="252" t="e">
        <f ca="true">+IF(AND(ISNUMBER(OFFSET('Water Data'!$G$7,0,10*ROW('Water Data'!G176))),CF182="Yes"),OFFSET('Water Data'!$G$7,0,10*ROW('Water Data'!G176)),IF(AND(ISNUMBER(OFFSET('Water Data'!$G$7,0,10*ROW('Water Data'!G176))),CF182="No",ISNUMBER(OFFSET('Water Data'!$G$7,0,10*ROW('Water Data'!G176)))),CONCATENATE("[",ROUND(OFFSET('Water Data'!$G$7,0,10*ROW('Water Data'!G176)),0),"]"),IF(AND(ISNUMBER(OFFSET('Water Data'!$G$7,0,10*ROW('Water Data'!G176))),CF182="",ISNUMBER(OFFSET('Water Data'!$G$7,0,10*ROW('Water Data'!G176)))),OFFSET('Water Data'!$G$7,0,10*ROW('Water Data'!G176)),NA())))</f>
        <v>#N/A</v>
      </c>
      <c r="R182" s="252" t="e">
        <f ca="true">+IF(AND(ISNUMBER(OFFSET('Water Data'!$G$10,0,10*ROW('Water Data'!G176))),CG182="Yes"),OFFSET('Water Data'!$G$10,0,10*ROW('Water Data'!G176)),IF(AND(ISNUMBER(OFFSET('Water Data'!$G$10,0,10*ROW('Water Data'!G176))),CG182="No",ISNUMBER(OFFSET('Water Data'!$G$10,0,10*ROW('Water Data'!G176)))),CONCATENATE("[",ROUND(OFFSET('Water Data'!$G$10,0,10*ROW('Water Data'!G176)),0),"]"),IF(AND(ISNUMBER(OFFSET('Water Data'!$G$10,0,10*ROW('Water Data'!G176))),CG182="",ISNUMBER(OFFSET('Water Data'!$G$10,0,10*ROW('Water Data'!G176)))),OFFSET('Water Data'!$G$10,0,10*ROW('Water Data'!G176)),NA())))</f>
        <v>#N/A</v>
      </c>
      <c r="S182" s="252" t="e">
        <f ca="true">+IF(AND(ISNUMBER(OFFSET('Water Data'!$H$5,0,10*ROW('Water Data'!H176))),CH182="Yes"),100-OFFSET('Water Data'!$H$5,0,10*ROW('Water Data'!H176)),IF(AND(ISNUMBER(OFFSET('Water Data'!$H$5,0,10*ROW('Water Data'!H176))),CH182="No",ISNUMBER(OFFSET('Water Data'!$H$5,0,10*ROW('Water Data'!H176)))),CONCATENATE("[",ROUND(100-OFFSET('Water Data'!$H$5,0,10*ROW('Water Data'!H176)),0),"]"),IF(AND(ISNUMBER(OFFSET('Water Data'!$H$5,0,10*ROW('Water Data'!H176))),CH182="",ISNUMBER(OFFSET('Water Data'!$H$5,0,10*ROW('Water Data'!H176)))),100-OFFSET('Water Data'!$H$5,0,10*ROW('Water Data'!H176)),NA())))</f>
        <v>#N/A</v>
      </c>
      <c r="T182" s="252" t="e">
        <f ca="true">+IF(AND(ISNUMBER(OFFSET('Water Data'!$H$7,0,10*ROW('Water Data'!H176))),CI182="Yes"),OFFSET('Water Data'!$H$7,0,10*ROW('Water Data'!H176)),IF(AND(ISNUMBER(OFFSET('Water Data'!$H$7,0,10*ROW('Water Data'!H176))),CI182="No",ISNUMBER(OFFSET('Water Data'!$H$7,0,10*ROW('Water Data'!H176)))),CONCATENATE("[",ROUND(OFFSET('Water Data'!$H$7,0,10*ROW('Water Data'!H176)),0),"]"),IF(AND(ISNUMBER(OFFSET('Water Data'!$H$7,0,10*ROW('Water Data'!H176))),CI182="",ISNUMBER(OFFSET('Water Data'!$H$7,0,10*ROW('Water Data'!H176)))),OFFSET('Water Data'!$H$7,0,10*ROW('Water Data'!H176)),NA())))</f>
        <v>#N/A</v>
      </c>
      <c r="U182" s="252" t="e">
        <f ca="true">+IF(AND(ISNUMBER(OFFSET('Water Data'!$H$10,0,10*ROW('Water Data'!H176))),CJ182="Yes"),OFFSET('Water Data'!$H$10,0,10*ROW('Water Data'!H176)),IF(AND(ISNUMBER(OFFSET('Water Data'!$H$10,0,10*ROW('Water Data'!H176))),CJ182="No",ISNUMBER(OFFSET('Water Data'!$H$10,0,10*ROW('Water Data'!H176)))),CONCATENATE("[",ROUND(OFFSET('Water Data'!$H$10,0,10*ROW('Water Data'!H176)),0),"]"),IF(AND(ISNUMBER(OFFSET('Water Data'!$H$10,0,10*ROW('Water Data'!H176))),CJ182="",ISNUMBER(OFFSET('Water Data'!$H$10,0,10*ROW('Water Data'!H176)))),OFFSET('Water Data'!$H$10,0,10*ROW('Water Data'!H176)),NA())))</f>
        <v>#N/A</v>
      </c>
      <c r="V182" s="253" t="e">
        <f ca="true">+IF(AND(ISNUMBER(OFFSET('Sanitation Data'!$C$5,0,10*ROW('Sanitation Data'!C176))),CK182="Yes"),100-OFFSET('Sanitation Data'!$C$5,0,10*ROW('Sanitation Data'!C176)),IF(AND(ISNUMBER(OFFSET('Sanitation Data'!$C$5,0,10*ROW('Sanitation Data'!C176))),CK182="No",ISNUMBER(OFFSET('Sanitation Data'!$C$5,0,10*ROW('Sanitation Data'!C176)))),CONCATENATE("[",ROUND(100-OFFSET('Sanitation Data'!$C$5,0,10*ROW('Sanitation Data'!C176)),0),"]"),IF(AND(ISNUMBER(OFFSET('Sanitation Data'!$C$5,0,10*ROW('Sanitation Data'!C176))),CK182="",ISNUMBER(OFFSET('Sanitation Data'!$C$5,0,10*ROW('Sanitation Data'!C176)))),100-OFFSET('Sanitation Data'!$C$5,0,10*ROW('Sanitation Data'!C176)),NA())))</f>
        <v>#N/A</v>
      </c>
      <c r="W182" s="253" t="e">
        <f ca="true">+IF(AND(ISNUMBER(OFFSET('Sanitation Data'!$C$7,0,10*ROW('Sanitation Data'!C176))),CL182="Yes"),OFFSET('Sanitation Data'!$C$7,0,10*ROW('Sanitation Data'!C176)),IF(AND(ISNUMBER(OFFSET('Sanitation Data'!$C$7,0,10*ROW('Sanitation Data'!C176))),CL182="No",ISNUMBER(OFFSET('Sanitation Data'!$C$7,0,10*ROW('Sanitation Data'!C176)))),CONCATENATE("[",ROUND(OFFSET('Sanitation Data'!$C$7,0,10*ROW('Sanitation Data'!C176)),0),"]"),IF(AND(ISNUMBER(OFFSET('Sanitation Data'!$C$7,0,10*ROW('Sanitation Data'!C176))),CL182="",ISNUMBER(OFFSET('Sanitation Data'!$C$7,0,10*ROW('Sanitation Data'!C176)))),OFFSET('Sanitation Data'!$C$7,0,10*ROW('Sanitation Data'!C176)),NA())))</f>
        <v>#N/A</v>
      </c>
      <c r="X182" s="253" t="e">
        <f ca="true">+IF(AND(ISNUMBER(OFFSET('Sanitation Data'!$C$11,0,10*ROW('Sanitation Data'!C176))),CM182="Yes"),OFFSET('Sanitation Data'!$C$11,0,10*ROW('Sanitation Data'!C176)),IF(AND(ISNUMBER(OFFSET('Sanitation Data'!$C$11,0,10*ROW('Sanitation Data'!C176))),CM182="No",ISNUMBER(OFFSET('Sanitation Data'!$C$11,0,10*ROW('Sanitation Data'!C176)))),CONCATENATE("[",ROUND(OFFSET('Sanitation Data'!$C$11,0,10*ROW('Sanitation Data'!C176)),0),"]"),IF(AND(ISNUMBER(OFFSET('Sanitation Data'!$C$11,0,10*ROW('Sanitation Data'!C176))),CM182="",ISNUMBER(OFFSET('Sanitation Data'!$C$11,0,10*ROW('Sanitation Data'!C176)))),OFFSET('Sanitation Data'!$C$11,0,10*ROW('Sanitation Data'!C176)),NA())))</f>
        <v>#N/A</v>
      </c>
      <c r="Y182" s="253" t="e">
        <f ca="true">+IF(AND(ISNUMBER(OFFSET('Sanitation Data'!$C$12,0,10*ROW('Sanitation Data'!C176))),CN182="Yes"),OFFSET('Sanitation Data'!$C$12,0,10*ROW('Sanitation Data'!C176)),IF(AND(ISNUMBER(OFFSET('Sanitation Data'!$C$12,0,10*ROW('Sanitation Data'!C176))),CN182="No",ISNUMBER(OFFSET('Sanitation Data'!$C$12,0,10*ROW('Sanitation Data'!C176)))),CONCATENATE("[",ROUND(OFFSET('Sanitation Data'!$C$12,0,10*ROW('Sanitation Data'!C176)),0),"]"),IF(AND(ISNUMBER(OFFSET('Sanitation Data'!$C$12,0,10*ROW('Sanitation Data'!C176))),CN182="",ISNUMBER(OFFSET('Sanitation Data'!$C$12,0,10*ROW('Sanitation Data'!C176)))),OFFSET('Sanitation Data'!$C$12,0,10*ROW('Sanitation Data'!C176)),NA())))</f>
        <v>#N/A</v>
      </c>
      <c r="Z182" s="253" t="e">
        <f ca="true">+IF(AND(ISNUMBER(OFFSET('Sanitation Data'!$C$13,0,10*ROW('Sanitation Data'!C176))),CO182="Yes"),OFFSET('Sanitation Data'!$C$13,0,10*ROW('Sanitation Data'!C176)),IF(AND(ISNUMBER(OFFSET('Sanitation Data'!$C$13,0,10*ROW('Sanitation Data'!C176))),CO182="No",ISNUMBER(OFFSET('Sanitation Data'!$C$13,0,10*ROW('Sanitation Data'!C176)))),CONCATENATE("[",ROUND(OFFSET('Sanitation Data'!$C$13,0,10*ROW('Sanitation Data'!C176)),0),"]"),IF(AND(ISNUMBER(OFFSET('Sanitation Data'!$C$13,0,10*ROW('Sanitation Data'!C176))),CO182="",ISNUMBER(OFFSET('Sanitation Data'!$C$13,0,10*ROW('Sanitation Data'!C176)))),OFFSET('Sanitation Data'!$C$13,0,10*ROW('Sanitation Data'!C176)),NA())))</f>
        <v>#N/A</v>
      </c>
      <c r="AA182" s="253" t="e">
        <f ca="true">+IF(AND(ISNUMBER(OFFSET('Sanitation Data'!$D$5,0,10*ROW('Sanitation Data'!D176))),CP182="Yes"),100-OFFSET('Sanitation Data'!$D$5,0,10*ROW('Sanitation Data'!D176)),IF(AND(ISNUMBER(OFFSET('Sanitation Data'!$D$5,0,10*ROW('Sanitation Data'!D176))),CP182="No",ISNUMBER(OFFSET('Sanitation Data'!$D$5,0,10*ROW('Sanitation Data'!D176)))),CONCATENATE("[",ROUND(100-OFFSET('Sanitation Data'!$D$5,0,10*ROW('Sanitation Data'!D176)),0),"]"),IF(AND(ISNUMBER(OFFSET('Sanitation Data'!$D$5,0,10*ROW('Sanitation Data'!D176))),CP182="",ISNUMBER(OFFSET('Sanitation Data'!$D$5,0,10*ROW('Sanitation Data'!D176)))),100-OFFSET('Sanitation Data'!$D$5,0,10*ROW('Sanitation Data'!D176)),NA())))</f>
        <v>#N/A</v>
      </c>
      <c r="AB182" s="253" t="e">
        <f ca="true">+IF(AND(ISNUMBER(OFFSET('Sanitation Data'!$D$7,0,10*ROW('Sanitation Data'!D176))),CQ182="Yes"),OFFSET('Sanitation Data'!$D$7,0,10*ROW('Sanitation Data'!G176)),IF(AND(ISNUMBER(OFFSET('Sanitation Data'!$D$7,0,10*ROW('Sanitation Data'!D176))),CQ182="No",ISNUMBER(OFFSET('Sanitation Data'!$D$7,0,10*ROW('Sanitation Data'!D176)))),CONCATENATE("[",ROUND(OFFSET('Sanitation Data'!$D$7,0,10*ROW('Sanitation Data'!D176)),0),"]"),IF(AND(ISNUMBER(OFFSET('Sanitation Data'!$D$7,0,10*ROW('Sanitation Data'!D176))),CQ182="",ISNUMBER(OFFSET('Sanitation Data'!$D$7,0,10*ROW('Sanitation Data'!D176)))),OFFSET('Sanitation Data'!$D$7,0,10*ROW('Sanitation Data'!D176)),NA())))</f>
        <v>#N/A</v>
      </c>
      <c r="AC182" s="253" t="e">
        <f ca="true">+IF(AND(ISNUMBER(OFFSET('Sanitation Data'!$D$11,0,10*ROW('Sanitation Data'!D176))),CR182="Yes"),OFFSET('Sanitation Data'!$D$11,0,10*ROW('Sanitation Data'!D176)),IF(AND(ISNUMBER(OFFSET('Sanitation Data'!$D$11,0,10*ROW('Sanitation Data'!D176))),CR182="No",ISNUMBER(OFFSET('Sanitation Data'!$D$11,0,10*ROW('Sanitation Data'!D176)))),CONCATENATE("[",ROUND(OFFSET('Sanitation Data'!$D$11,0,10*ROW('Sanitation Data'!D176)),0),"]"),IF(AND(ISNUMBER(OFFSET('Sanitation Data'!$D$11,0,10*ROW('Sanitation Data'!D176))),CR182="",ISNUMBER(OFFSET('Sanitation Data'!$D$11,0,10*ROW('Sanitation Data'!D176)))),OFFSET('Sanitation Data'!$D$11,0,10*ROW('Sanitation Data'!D176)),NA())))</f>
        <v>#N/A</v>
      </c>
      <c r="AD182" s="253" t="e">
        <f ca="true">+IF(AND(ISNUMBER(OFFSET('Sanitation Data'!$D$12,0,10*ROW('Sanitation Data'!D176))),CS182="Yes"),OFFSET('Sanitation Data'!$D$12,0,10*ROW('Sanitation Data'!D176)),IF(AND(ISNUMBER(OFFSET('Sanitation Data'!$D$12,0,10*ROW('Sanitation Data'!D176))),CS182="No",ISNUMBER(OFFSET('Sanitation Data'!$D$12,0,10*ROW('Sanitation Data'!D176)))),CONCATENATE("[",ROUND(OFFSET('Sanitation Data'!$D$12,0,10*ROW('Sanitation Data'!D176)),0),"]"),IF(AND(ISNUMBER(OFFSET('Sanitation Data'!$D$12,0,10*ROW('Sanitation Data'!D176))),CS182="",ISNUMBER(OFFSET('Sanitation Data'!$D$12,0,10*ROW('Sanitation Data'!D176)))),OFFSET('Sanitation Data'!$D$12,0,10*ROW('Sanitation Data'!D176)),NA())))</f>
        <v>#N/A</v>
      </c>
      <c r="AE182" s="253" t="e">
        <f ca="true">+IF(AND(ISNUMBER(OFFSET('Sanitation Data'!$D$13,0,10*ROW('Sanitation Data'!D176))),CT182="Yes"),OFFSET('Sanitation Data'!$D$13,0,10*ROW('Sanitation Data'!D176)),IF(AND(ISNUMBER(OFFSET('Sanitation Data'!$D$13,0,10*ROW('Sanitation Data'!D176))),CT182="No",ISNUMBER(OFFSET('Sanitation Data'!$D$13,0,10*ROW('Sanitation Data'!D176)))),CONCATENATE("[",ROUND(OFFSET('Sanitation Data'!$D$13,0,10*ROW('Sanitation Data'!D176)),0),"]"),IF(AND(ISNUMBER(OFFSET('Sanitation Data'!$D$13,0,10*ROW('Sanitation Data'!D176))),CT182="",ISNUMBER(OFFSET('Sanitation Data'!$D$13,0,10*ROW('Sanitation Data'!D176)))),OFFSET('Sanitation Data'!$D$13,0,10*ROW('Sanitation Data'!D176)),NA())))</f>
        <v>#N/A</v>
      </c>
      <c r="AF182" s="253" t="e">
        <f ca="true">+IF(AND(ISNUMBER(OFFSET('Sanitation Data'!$E$5,0,10*ROW('Sanitation Data'!E176))),CU182="Yes"),100-OFFSET('Sanitation Data'!$E$5,0,10*ROW('Sanitation Data'!E176)),IF(AND(ISNUMBER(OFFSET('Sanitation Data'!$E$5,0,10*ROW('Sanitation Data'!E176))),CU182="No",ISNUMBER(OFFSET('Sanitation Data'!$E$5,0,10*ROW('Sanitation Data'!E176)))),CONCATENATE("[",ROUND(100-OFFSET('Sanitation Data'!$E$5,0,10*ROW('Sanitation Data'!E176)),0),"]"),IF(AND(ISNUMBER(OFFSET('Sanitation Data'!$E$5,0,10*ROW('Sanitation Data'!E176))),CU182="",ISNUMBER(OFFSET('Sanitation Data'!$E$5,0,10*ROW('Sanitation Data'!E176)))),100-OFFSET('Sanitation Data'!$E$5,0,10*ROW('Sanitation Data'!E176)),NA())))</f>
        <v>#N/A</v>
      </c>
      <c r="AG182" s="253" t="e">
        <f ca="true">+IF(AND(ISNUMBER(OFFSET('Sanitation Data'!$E$7,0,10*ROW('Sanitation Data'!E176))),CV182="Yes"),OFFSET('Sanitation Data'!$E$7,0,10*ROW('Sanitation Data'!E176)),IF(AND(ISNUMBER(OFFSET('Sanitation Data'!$E$7,0,10*ROW('Sanitation Data'!E176))),CV182="No",ISNUMBER(OFFSET('Sanitation Data'!$E$7,0,10*ROW('Sanitation Data'!E176)))),CONCATENATE("[",ROUND(OFFSET('Sanitation Data'!$E$7,0,10*ROW('Sanitation Data'!E176)),0),"]"),IF(AND(ISNUMBER(OFFSET('Sanitation Data'!$E$7,0,10*ROW('Sanitation Data'!E176))),CV182="",ISNUMBER(OFFSET('Sanitation Data'!$E$7,0,10*ROW('Sanitation Data'!E176)))),OFFSET('Sanitation Data'!$E$7,0,10*ROW('Sanitation Data'!E176)),NA())))</f>
        <v>#N/A</v>
      </c>
      <c r="AH182" s="253" t="e">
        <f ca="true">+IF(AND(ISNUMBER(OFFSET('Sanitation Data'!$E$11,0,10*ROW('Sanitation Data'!E176))),CW182="Yes"),OFFSET('Sanitation Data'!$E$11,0,10*ROW('Sanitation Data'!E176)),IF(AND(ISNUMBER(OFFSET('Sanitation Data'!$E$11,0,10*ROW('Sanitation Data'!E176))),CW182="No",ISNUMBER(OFFSET('Sanitation Data'!$E$11,0,10*ROW('Sanitation Data'!E176)))),CONCATENATE("[",ROUND(OFFSET('Sanitation Data'!$E$11,0,10*ROW('Sanitation Data'!E176)),0),"]"),IF(AND(ISNUMBER(OFFSET('Sanitation Data'!$E$11,0,10*ROW('Sanitation Data'!E176))),CW182="",ISNUMBER(OFFSET('Sanitation Data'!$E$11,0,10*ROW('Sanitation Data'!E176)))),OFFSET('Sanitation Data'!$E$11,0,10*ROW('Sanitation Data'!E176)),NA())))</f>
        <v>#N/A</v>
      </c>
      <c r="AI182" s="253" t="e">
        <f ca="true">+IF(AND(ISNUMBER(OFFSET('Sanitation Data'!$E$12,0,10*ROW('Sanitation Data'!E176))),CX182="Yes"),OFFSET('Sanitation Data'!$E$12,0,10*ROW('Sanitation Data'!E176)),IF(AND(ISNUMBER(OFFSET('Sanitation Data'!$E$12,0,10*ROW('Sanitation Data'!E176))),CX182="No",ISNUMBER(OFFSET('Sanitation Data'!$E$12,0,10*ROW('Sanitation Data'!E176)))),CONCATENATE("[",ROUND(OFFSET('Sanitation Data'!$E$12,0,10*ROW('Sanitation Data'!E176)),0),"]"),IF(AND(ISNUMBER(OFFSET('Sanitation Data'!$E$12,0,10*ROW('Sanitation Data'!E176))),CX182="",ISNUMBER(OFFSET('Sanitation Data'!$E$12,0,10*ROW('Sanitation Data'!E176)))),OFFSET('Sanitation Data'!$E$12,0,10*ROW('Sanitation Data'!E176)),NA())))</f>
        <v>#N/A</v>
      </c>
      <c r="AJ182" s="253" t="e">
        <f ca="true">+IF(AND(ISNUMBER(OFFSET('Sanitation Data'!$E$13,0,10*ROW('Sanitation Data'!E176))),CY182="Yes"),OFFSET('Sanitation Data'!$E$13,0,10*ROW('Sanitation Data'!E176)),IF(AND(ISNUMBER(OFFSET('Sanitation Data'!$E$13,0,10*ROW('Sanitation Data'!E176))),CY182="No",ISNUMBER(OFFSET('Sanitation Data'!$E$13,0,10*ROW('Sanitation Data'!E176)))),CONCATENATE("[",ROUND(OFFSET('Sanitation Data'!$E$13,0,10*ROW('Sanitation Data'!E176)),0),"]"),IF(AND(ISNUMBER(OFFSET('Sanitation Data'!$E$13,0,10*ROW('Sanitation Data'!E176))),CY182="",ISNUMBER(OFFSET('Sanitation Data'!$E$13,0,10*ROW('Sanitation Data'!E176)))),OFFSET('Sanitation Data'!$E$13,0,10*ROW('Sanitation Data'!E176)),NA())))</f>
        <v>#N/A</v>
      </c>
      <c r="AK182" s="253" t="e">
        <f ca="true">+IF(AND(ISNUMBER(OFFSET('Sanitation Data'!$F$5,0,10*ROW('Sanitation Data'!F176))),CZ182="Yes"),100-OFFSET('Sanitation Data'!$F$5,0,10*ROW('Sanitation Data'!F176)),IF(AND(ISNUMBER(OFFSET('Sanitation Data'!$F$5,0,10*ROW('Sanitation Data'!F176))),CZ182="No",ISNUMBER(OFFSET('Sanitation Data'!$F$5,0,10*ROW('Sanitation Data'!F176)))),CONCATENATE("[",ROUND(100-OFFSET('Sanitation Data'!$F$5,0,10*ROW('Sanitation Data'!F176)),0),"]"),IF(AND(ISNUMBER(OFFSET('Sanitation Data'!$F$5,0,10*ROW('Sanitation Data'!F176))),CZ182="",ISNUMBER(OFFSET('Sanitation Data'!$F$5,0,10*ROW('Sanitation Data'!F176)))),100-OFFSET('Sanitation Data'!$F$5,0,10*ROW('Sanitation Data'!F176)),NA())))</f>
        <v>#N/A</v>
      </c>
      <c r="AL182" s="253" t="e">
        <f ca="true">+IF(AND(ISNUMBER(OFFSET('Sanitation Data'!$F$7,0,10*ROW('Sanitation Data'!F176))),DA182="Yes"),OFFSET('Sanitation Data'!$F$7,0,10*ROW('Sanitation Data'!F176)),IF(AND(ISNUMBER(OFFSET('Sanitation Data'!$F$7,0,10*ROW('Sanitation Data'!F176))),DA182="No",ISNUMBER(OFFSET('Sanitation Data'!$F$7,0,10*ROW('Sanitation Data'!F176)))),CONCATENATE("[",ROUND(OFFSET('Sanitation Data'!$F$7,0,10*ROW('Sanitation Data'!F176)),0),"]"),IF(AND(ISNUMBER(OFFSET('Sanitation Data'!$F$7,0,10*ROW('Sanitation Data'!F176))),DA182="",ISNUMBER(OFFSET('Sanitation Data'!$F$7,0,10*ROW('Sanitation Data'!F176)))),OFFSET('Sanitation Data'!$F$7,0,10*ROW('Sanitation Data'!F176)),NA())))</f>
        <v>#N/A</v>
      </c>
      <c r="AM182" s="253" t="e">
        <f ca="true">+IF(AND(ISNUMBER(OFFSET('Sanitation Data'!$F$11,0,10*ROW('Sanitation Data'!F176))),DB182="Yes"),OFFSET('Sanitation Data'!$F$11,0,10*ROW('Sanitation Data'!F176)),IF(AND(ISNUMBER(OFFSET('Sanitation Data'!$F$11,0,10*ROW('Sanitation Data'!F176))),DB182="No",ISNUMBER(OFFSET('Sanitation Data'!$F$11,0,10*ROW('Sanitation Data'!F176)))),CONCATENATE("[",ROUND(OFFSET('Sanitation Data'!$F$11,0,10*ROW('Sanitation Data'!F176)),0),"]"),IF(AND(ISNUMBER(OFFSET('Sanitation Data'!$F$11,0,10*ROW('Sanitation Data'!F176))),DB182="",ISNUMBER(OFFSET('Sanitation Data'!$F$11,0,10*ROW('Sanitation Data'!F176)))),OFFSET('Sanitation Data'!$F$11,0,10*ROW('Sanitation Data'!F176)),NA())))</f>
        <v>#N/A</v>
      </c>
      <c r="AN182" s="253" t="e">
        <f ca="true">+IF(AND(ISNUMBER(OFFSET('Sanitation Data'!$F$12,0,10*ROW('Sanitation Data'!F176))),DC182="Yes"),OFFSET('Sanitation Data'!$F$12,0,10*ROW('Sanitation Data'!F176)),IF(AND(ISNUMBER(OFFSET('Sanitation Data'!$F$12,0,10*ROW('Sanitation Data'!F176))),DC182="No",ISNUMBER(OFFSET('Sanitation Data'!$F$12,0,10*ROW('Sanitation Data'!F176)))),CONCATENATE("[",ROUND(OFFSET('Sanitation Data'!$F$12,0,10*ROW('Sanitation Data'!F176)),0),"]"),IF(AND(ISNUMBER(OFFSET('Sanitation Data'!$F$12,0,10*ROW('Sanitation Data'!F176))),DC182="",ISNUMBER(OFFSET('Sanitation Data'!$F$12,0,10*ROW('Sanitation Data'!F176)))),OFFSET('Sanitation Data'!$F$12,0,10*ROW('Sanitation Data'!F176)),NA())))</f>
        <v>#N/A</v>
      </c>
      <c r="AO182" s="253" t="e">
        <f ca="true">+IF(AND(ISNUMBER(OFFSET('Sanitation Data'!$F$13,0,10*ROW('Sanitation Data'!F176))),DD182="Yes"),OFFSET('Sanitation Data'!$F$13,0,10*ROW('Sanitation Data'!F176)),IF(AND(ISNUMBER(OFFSET('Sanitation Data'!$F$13,0,10*ROW('Sanitation Data'!F176))),DD182="No",ISNUMBER(OFFSET('Sanitation Data'!$F$13,0,10*ROW('Sanitation Data'!F176)))),CONCATENATE("[",ROUND(OFFSET('Sanitation Data'!$F$13,0,10*ROW('Sanitation Data'!F176)),0),"]"),IF(AND(ISNUMBER(OFFSET('Sanitation Data'!$F$13,0,10*ROW('Sanitation Data'!F176))),DD182="",ISNUMBER(OFFSET('Sanitation Data'!$F$13,0,10*ROW('Sanitation Data'!F176)))),OFFSET('Sanitation Data'!$F$13,0,10*ROW('Sanitation Data'!F176)),NA())))</f>
        <v>#N/A</v>
      </c>
      <c r="AP182" s="253" t="e">
        <f ca="true">+IF(AND(ISNUMBER(OFFSET('Sanitation Data'!$G$5,0,10*ROW('Sanitation Data'!G176))),DE182="Yes"),100-OFFSET('Sanitation Data'!$G$5,0,10*ROW('Sanitation Data'!G176)),IF(AND(ISNUMBER(OFFSET('Sanitation Data'!$G$5,0,10*ROW('Sanitation Data'!G176))),DE182="No",ISNUMBER(OFFSET('Sanitation Data'!$G$5,0,10*ROW('Sanitation Data'!G176)))),CONCATENATE("[",ROUND(100-OFFSET('Sanitation Data'!$G$5,0,10*ROW('Sanitation Data'!G176)),0),"]"),IF(AND(ISNUMBER(OFFSET('Sanitation Data'!$G$5,0,10*ROW('Sanitation Data'!G176))),DE182="",ISNUMBER(OFFSET('Sanitation Data'!$G$5,0,10*ROW('Sanitation Data'!G176)))),100-OFFSET('Sanitation Data'!$G$5,0,10*ROW('Sanitation Data'!G176)),NA())))</f>
        <v>#N/A</v>
      </c>
      <c r="AQ182" s="253" t="e">
        <f ca="true">+IF(AND(ISNUMBER(OFFSET('Sanitation Data'!$G$7,0,10*ROW('Sanitation Data'!G176))),DF182="Yes"),OFFSET('Sanitation Data'!$G$7,0,10*ROW('Sanitation Data'!G176)),IF(AND(ISNUMBER(OFFSET('Sanitation Data'!$G$7,0,10*ROW('Sanitation Data'!G176))),DF182="No",ISNUMBER(OFFSET('Sanitation Data'!$G$7,0,10*ROW('Sanitation Data'!G176)))),CONCATENATE("[",ROUND(OFFSET('Sanitation Data'!$G$7,0,10*ROW('Sanitation Data'!G176)),0),"]"),IF(AND(ISNUMBER(OFFSET('Sanitation Data'!$G$7,0,10*ROW('Sanitation Data'!G176))),DF182="",ISNUMBER(OFFSET('Sanitation Data'!$G$7,0,10*ROW('Sanitation Data'!G176)))),OFFSET('Sanitation Data'!$G$7,0,10*ROW('Sanitation Data'!G176)),NA())))</f>
        <v>#N/A</v>
      </c>
      <c r="AR182" s="253" t="e">
        <f ca="true">+IF(AND(ISNUMBER(OFFSET('Sanitation Data'!$G$11,0,10*ROW('Sanitation Data'!G176))),DG182="Yes"),OFFSET('Sanitation Data'!$G$11,0,10*ROW('Sanitation Data'!G176)),IF(AND(ISNUMBER(OFFSET('Sanitation Data'!$G$11,0,10*ROW('Sanitation Data'!G176))),DG182="No",ISNUMBER(OFFSET('Sanitation Data'!$G$11,0,10*ROW('Sanitation Data'!G176)))),CONCATENATE("[",ROUND(OFFSET('Sanitation Data'!$G$11,0,10*ROW('Sanitation Data'!G176)),0),"]"),IF(AND(ISNUMBER(OFFSET('Sanitation Data'!$G$11,0,10*ROW('Sanitation Data'!G176))),DG182="",ISNUMBER(OFFSET('Sanitation Data'!$G$11,0,10*ROW('Sanitation Data'!G176)))),OFFSET('Sanitation Data'!$G$11,0,10*ROW('Sanitation Data'!G176)),NA())))</f>
        <v>#N/A</v>
      </c>
      <c r="AS182" s="253" t="e">
        <f ca="true">+IF(AND(ISNUMBER(OFFSET('Sanitation Data'!$G$12,0,10*ROW('Sanitation Data'!G176))),DH182="Yes"),OFFSET('Sanitation Data'!$G$12,0,10*ROW('Sanitation Data'!G176)),IF(AND(ISNUMBER(OFFSET('Sanitation Data'!$G$12,0,10*ROW('Sanitation Data'!G176))),DH182="No",ISNUMBER(OFFSET('Sanitation Data'!$G$12,0,10*ROW('Sanitation Data'!G176)))),CONCATENATE("[",ROUND(OFFSET('Sanitation Data'!$G$12,0,10*ROW('Sanitation Data'!G176)),0),"]"),IF(AND(ISNUMBER(OFFSET('Sanitation Data'!$G$12,0,10*ROW('Sanitation Data'!G176))),DH182="",ISNUMBER(OFFSET('Sanitation Data'!$G$12,0,10*ROW('Sanitation Data'!G176)))),OFFSET('Sanitation Data'!$G$12,0,10*ROW('Sanitation Data'!G176)),NA())))</f>
        <v>#N/A</v>
      </c>
      <c r="AT182" s="253" t="e">
        <f ca="true">+IF(AND(ISNUMBER(OFFSET('Sanitation Data'!$G$13,0,10*ROW('Sanitation Data'!G176))),DI182="Yes"),OFFSET('Sanitation Data'!$G$13,0,10*ROW('Sanitation Data'!G176)),IF(AND(ISNUMBER(OFFSET('Sanitation Data'!$G$13,0,10*ROW('Sanitation Data'!G176))),DI182="No",ISNUMBER(OFFSET('Sanitation Data'!$G$13,0,10*ROW('Sanitation Data'!G176)))),CONCATENATE("[",ROUND(OFFSET('Sanitation Data'!$G$13,0,10*ROW('Sanitation Data'!G176)),0),"]"),IF(AND(ISNUMBER(OFFSET('Sanitation Data'!$G$13,0,10*ROW('Sanitation Data'!G176))),DI182="",ISNUMBER(OFFSET('Sanitation Data'!$G$13,0,10*ROW('Sanitation Data'!G176)))),OFFSET('Sanitation Data'!$G$13,0,10*ROW('Sanitation Data'!G176)),NA())))</f>
        <v>#N/A</v>
      </c>
      <c r="AU182" s="253" t="e">
        <f ca="true">+IF(AND(ISNUMBER(OFFSET('Sanitation Data'!$H$5,0,10*ROW('Sanitation Data'!H176))),DJ182="Yes"),100-OFFSET('Sanitation Data'!$H$5,0,10*ROW('Sanitation Data'!H176)),IF(AND(ISNUMBER(OFFSET('Sanitation Data'!$H$5,0,10*ROW('Sanitation Data'!H176))),DJ182="No",ISNUMBER(OFFSET('Sanitation Data'!$H$5,0,10*ROW('Sanitation Data'!H176)))),CONCATENATE("[",ROUND(100-OFFSET('Sanitation Data'!$H$5,0,10*ROW('Sanitation Data'!H176)),0),"]"),IF(AND(ISNUMBER(OFFSET('Sanitation Data'!$H$5,0,10*ROW('Sanitation Data'!H176))),DJ182="",ISNUMBER(OFFSET('Sanitation Data'!$H$5,0,10*ROW('Sanitation Data'!H176)))),100-OFFSET('Sanitation Data'!$H$5,0,10*ROW('Sanitation Data'!H176)),NA())))</f>
        <v>#N/A</v>
      </c>
      <c r="AV182" s="253" t="e">
        <f ca="true">+IF(AND(ISNUMBER(OFFSET('Sanitation Data'!$H$7,0,10*ROW('Sanitation Data'!H176))),DK182="Yes"),OFFSET('Sanitation Data'!$H$7,0,10*ROW('Sanitation Data'!H176)),IF(AND(ISNUMBER(OFFSET('Sanitation Data'!$H$7,0,10*ROW('Sanitation Data'!H176))),DK182="No",ISNUMBER(OFFSET('Sanitation Data'!$H$7,0,10*ROW('Sanitation Data'!H176)))),CONCATENATE("[",ROUND(OFFSET('Sanitation Data'!$H$7,0,10*ROW('Sanitation Data'!H176)),0),"]"),IF(AND(ISNUMBER(OFFSET('Sanitation Data'!$H$7,0,10*ROW('Sanitation Data'!H176))),DK182="",ISNUMBER(OFFSET('Sanitation Data'!$H$7,0,10*ROW('Sanitation Data'!H176)))),OFFSET('Sanitation Data'!$H$7,0,10*ROW('Sanitation Data'!H176)),NA())))</f>
        <v>#N/A</v>
      </c>
      <c r="AW182" s="253" t="e">
        <f ca="true">+IF(AND(ISNUMBER(OFFSET('Sanitation Data'!$H$11,0,10*ROW('Sanitation Data'!H176))),DL182="Yes"),OFFSET('Sanitation Data'!$H$11,0,10*ROW('Sanitation Data'!H176)),IF(AND(ISNUMBER(OFFSET('Sanitation Data'!$H$11,0,10*ROW('Sanitation Data'!H176))),DL182="No",ISNUMBER(OFFSET('Sanitation Data'!$H$11,0,10*ROW('Sanitation Data'!H176)))),CONCATENATE("[",ROUND(OFFSET('Sanitation Data'!$H$11,0,10*ROW('Sanitation Data'!H176)),0),"]"),IF(AND(ISNUMBER(OFFSET('Sanitation Data'!$H$11,0,10*ROW('Sanitation Data'!H176))),DL182="",ISNUMBER(OFFSET('Sanitation Data'!$H$11,0,10*ROW('Sanitation Data'!H176)))),OFFSET('Sanitation Data'!$H$11,0,10*ROW('Sanitation Data'!H176)),NA())))</f>
        <v>#N/A</v>
      </c>
      <c r="AX182" s="253" t="e">
        <f ca="true">+IF(AND(ISNUMBER(OFFSET('Sanitation Data'!$H$12,0,10*ROW('Sanitation Data'!H176))),DM182="Yes"),OFFSET('Sanitation Data'!$H$12,0,10*ROW('Sanitation Data'!H176)),IF(AND(ISNUMBER(OFFSET('Sanitation Data'!$H$12,0,10*ROW('Sanitation Data'!H176))),DM182="No",ISNUMBER(OFFSET('Sanitation Data'!$H$12,0,10*ROW('Sanitation Data'!H176)))),CONCATENATE("[",ROUND(OFFSET('Sanitation Data'!$H$12,0,10*ROW('Sanitation Data'!H176)),0),"]"),IF(AND(ISNUMBER(OFFSET('Sanitation Data'!$H$12,0,10*ROW('Sanitation Data'!H176))),DM182="",ISNUMBER(OFFSET('Sanitation Data'!$H$12,0,10*ROW('Sanitation Data'!H176)))),OFFSET('Sanitation Data'!$H$12,0,10*ROW('Sanitation Data'!H176)),NA())))</f>
        <v>#N/A</v>
      </c>
      <c r="AY182" s="253" t="e">
        <f ca="true">+IF(AND(ISNUMBER(OFFSET('Sanitation Data'!$H$13,0,10*ROW('Sanitation Data'!H176))),DN182="Yes"),OFFSET('Sanitation Data'!$H$13,0,10*ROW('Sanitation Data'!H176)),IF(AND(ISNUMBER(OFFSET('Sanitation Data'!$H$13,0,10*ROW('Sanitation Data'!H176))),DN182="No",ISNUMBER(OFFSET('Sanitation Data'!$H$13,0,10*ROW('Sanitation Data'!H176)))),CONCATENATE("[",ROUND(OFFSET('Sanitation Data'!$H$13,0,10*ROW('Sanitation Data'!H176)),0),"]"),IF(AND(ISNUMBER(OFFSET('Sanitation Data'!$H$13,0,10*ROW('Sanitation Data'!H176))),DN182="",ISNUMBER(OFFSET('Sanitation Data'!$H$13,0,10*ROW('Sanitation Data'!H176)))),OFFSET('Sanitation Data'!$H$13,0,10*ROW('Sanitation Data'!H176)),NA())))</f>
        <v>#N/A</v>
      </c>
      <c r="AZ182" s="254" t="e">
        <f ca="true">+IF(AND(ISNUMBER(OFFSET('Hygiene Data'!$C$6,0,10*ROW('Hygiene Data'!C176))),DO182="Yes"),OFFSET('Hygiene Data'!$C$6,0,10*ROW('Hygiene Data'!C176)),IF(AND(ISNUMBER(OFFSET('Hygiene Data'!$C$6,0,10*ROW('Hygiene Data'!C176))),DO182="No",ISNUMBER(OFFSET('Hygiene Data'!$C$6,0,10*ROW('Hygiene Data'!C176)))),CONCATENATE("[",ROUND(OFFSET('Hygiene Data'!$C$6,0,10*ROW('Hygiene Data'!C176)),0),"]"),IF(AND(ISNUMBER(OFFSET('Hygiene Data'!$C$6,0,10*ROW('Hygiene Data'!C176))),DO182="",ISNUMBER(OFFSET('Hygiene Data'!$C$6,0,10*ROW('Hygiene Data'!C176)))),OFFSET('Hygiene Data'!$C$6,0,10*ROW('Hygiene Data'!C176)),NA())))</f>
        <v>#N/A</v>
      </c>
      <c r="BA182" s="254" t="e">
        <f ca="true">+IF(AND(ISNUMBER(OFFSET('Hygiene Data'!$C$8,0,10*ROW('Hygiene Data'!C176))),DP182="Yes"),OFFSET('Hygiene Data'!$C$8,0,10*ROW('Hygiene Data'!C176)),IF(AND(ISNUMBER(OFFSET('Hygiene Data'!$C$8,0,10*ROW('Hygiene Data'!C176))),DP182="No",ISNUMBER(OFFSET('Hygiene Data'!$C$8,0,10*ROW('Hygiene Data'!C176)))),CONCATENATE("[",ROUND(OFFSET('Hygiene Data'!$C$8,0,10*ROW('Hygiene Data'!C176)),0),"]"),IF(AND(ISNUMBER(OFFSET('Hygiene Data'!$C$8,0,10*ROW('Hygiene Data'!C176))),DP182="",ISNUMBER(OFFSET('Hygiene Data'!$C$8,0,10*ROW('Hygiene Data'!C176)))),OFFSET('Hygiene Data'!$C$8,0,10*ROW('Hygiene Data'!C176)),NA())))</f>
        <v>#N/A</v>
      </c>
      <c r="BB182" s="254" t="e">
        <f ca="true">+IF(AND(ISNUMBER(OFFSET('Hygiene Data'!$C$10,0,10*ROW('Hygiene Data'!C176))),DQ182="Yes"),OFFSET('Hygiene Data'!$C$10,0,10*ROW('Hygiene Data'!C176)),IF(AND(ISNUMBER(OFFSET('Hygiene Data'!$C$10,0,10*ROW('Hygiene Data'!C176))),DQ182="No",ISNUMBER(OFFSET('Hygiene Data'!$C$10,0,10*ROW('Hygiene Data'!C176)))),CONCATENATE("[",ROUND(OFFSET('Hygiene Data'!$C$10,0,10*ROW('Hygiene Data'!C176)),0),"]"),IF(AND(ISNUMBER(OFFSET('Hygiene Data'!$C$10,0,10*ROW('Hygiene Data'!C176))),DQ182="",ISNUMBER(OFFSET('Hygiene Data'!$C$10,0,10*ROW('Hygiene Data'!C176)))),OFFSET('Hygiene Data'!$C$10,0,10*ROW('Hygiene Data'!C176)),NA())))</f>
        <v>#N/A</v>
      </c>
      <c r="BC182" s="254" t="e">
        <f ca="true">+IF(AND(ISNUMBER(OFFSET('Hygiene Data'!$D$6,0,10*ROW('Hygiene Data'!D176))),DR182="Yes"),OFFSET('Hygiene Data'!$D$6,0,10*ROW('Hygiene Data'!D176)),IF(AND(ISNUMBER(OFFSET('Hygiene Data'!$D$6,0,10*ROW('Hygiene Data'!D176))),DR182="No",ISNUMBER(OFFSET('Hygiene Data'!$D$6,0,10*ROW('Hygiene Data'!D176)))),CONCATENATE("[",ROUND(OFFSET('Hygiene Data'!$D$6,0,10*ROW('Hygiene Data'!D176)),0),"]"),IF(AND(ISNUMBER(OFFSET('Hygiene Data'!$D$6,0,10*ROW('Hygiene Data'!D176))),DR182="",ISNUMBER(OFFSET('Hygiene Data'!$D$6,0,10*ROW('Hygiene Data'!D176)))),OFFSET('Hygiene Data'!$D$6,0,10*ROW('Hygiene Data'!D176)),NA())))</f>
        <v>#N/A</v>
      </c>
      <c r="BD182" s="254" t="e">
        <f ca="true">+IF(AND(ISNUMBER(OFFSET('Hygiene Data'!$D$8,0,10*ROW('Hygiene Data'!D176))),DS182="Yes"),OFFSET('Hygiene Data'!$D$8,0,10*ROW('Hygiene Data'!D176)),IF(AND(ISNUMBER(OFFSET('Hygiene Data'!$D$8,0,10*ROW('Hygiene Data'!D176))),DS182="No",ISNUMBER(OFFSET('Hygiene Data'!$D$8,0,10*ROW('Hygiene Data'!D176)))),CONCATENATE("[",ROUND(OFFSET('Hygiene Data'!$D$8,0,10*ROW('Hygiene Data'!D176)),0),"]"),IF(AND(ISNUMBER(OFFSET('Hygiene Data'!$D$8,0,10*ROW('Hygiene Data'!D176))),DS182="",ISNUMBER(OFFSET('Hygiene Data'!$D$8,0,10*ROW('Hygiene Data'!D176)))),OFFSET('Hygiene Data'!$D$8,0,10*ROW('Hygiene Data'!D176)),NA())))</f>
        <v>#N/A</v>
      </c>
      <c r="BE182" s="254" t="e">
        <f ca="true">+IF(AND(ISNUMBER(OFFSET('Hygiene Data'!$D$10,0,10*ROW('Hygiene Data'!D176))),DT182="Yes"),OFFSET('Hygiene Data'!$D$10,0,10*ROW('Hygiene Data'!D176)),IF(AND(ISNUMBER(OFFSET('Hygiene Data'!$D$10,0,10*ROW('Hygiene Data'!D176))),DT182="No",ISNUMBER(OFFSET('Hygiene Data'!$D$10,0,10*ROW('Hygiene Data'!D176)))),CONCATENATE("[",ROUND(OFFSET('Hygiene Data'!$D$10,0,10*ROW('Hygiene Data'!D176)),0),"]"),IF(AND(ISNUMBER(OFFSET('Hygiene Data'!$D$10,0,10*ROW('Hygiene Data'!D176))),DT182="",ISNUMBER(OFFSET('Hygiene Data'!$D$10,0,10*ROW('Hygiene Data'!D176)))),OFFSET('Hygiene Data'!$D$10,0,10*ROW('Hygiene Data'!D176)),NA())))</f>
        <v>#N/A</v>
      </c>
      <c r="BF182" s="254" t="e">
        <f ca="true">+IF(AND(ISNUMBER(OFFSET('Hygiene Data'!$E$6,0,10*ROW('Hygiene Data'!E176))),DU182="Yes"),OFFSET('Hygiene Data'!$E$6,0,10*ROW('Hygiene Data'!E176)),IF(AND(ISNUMBER(OFFSET('Hygiene Data'!$E$6,0,10*ROW('Hygiene Data'!E176))),DU182="No",ISNUMBER(OFFSET('Hygiene Data'!$E$6,0,10*ROW('Hygiene Data'!E176)))),CONCATENATE("[",ROUND(OFFSET('Hygiene Data'!$E$6,0,10*ROW('Hygiene Data'!E176)),0),"]"),IF(AND(ISNUMBER(OFFSET('Hygiene Data'!$E$6,0,10*ROW('Hygiene Data'!E176))),DU182="",ISNUMBER(OFFSET('Hygiene Data'!$E$6,0,10*ROW('Hygiene Data'!E176)))),OFFSET('Hygiene Data'!$E$6,0,10*ROW('Hygiene Data'!E176)),NA())))</f>
        <v>#N/A</v>
      </c>
      <c r="BG182" s="254" t="e">
        <f ca="true">+IF(AND(ISNUMBER(OFFSET('Hygiene Data'!$E$8,0,10*ROW('Hygiene Data'!E176))),DV182="Yes"),OFFSET('Hygiene Data'!$E$8,0,10*ROW('Hygiene Data'!E176)),IF(AND(ISNUMBER(OFFSET('Hygiene Data'!$E$8,0,10*ROW('Hygiene Data'!E176))),DV182="No",ISNUMBER(OFFSET('Hygiene Data'!$E$8,0,10*ROW('Hygiene Data'!E176)))),CONCATENATE("[",ROUND(OFFSET('Hygiene Data'!$E$8,0,10*ROW('Hygiene Data'!E176)),0),"]"),IF(AND(ISNUMBER(OFFSET('Hygiene Data'!$E$8,0,10*ROW('Hygiene Data'!E176))),DV182="",ISNUMBER(OFFSET('Hygiene Data'!$E$8,0,10*ROW('Hygiene Data'!E176)))),OFFSET('Hygiene Data'!$E$8,0,10*ROW('Hygiene Data'!E176)),NA())))</f>
        <v>#N/A</v>
      </c>
      <c r="BH182" s="254" t="e">
        <f ca="true">+IF(AND(ISNUMBER(OFFSET('Hygiene Data'!$E$10,0,10*ROW('Hygiene Data'!E176))),DW182="Yes"),OFFSET('Hygiene Data'!$E$10,0,10*ROW('Hygiene Data'!E176)),IF(AND(ISNUMBER(OFFSET('Hygiene Data'!$E$10,0,10*ROW('Hygiene Data'!E176))),DW182="No",ISNUMBER(OFFSET('Hygiene Data'!$E$10,0,10*ROW('Hygiene Data'!E176)))),CONCATENATE("[",ROUND(OFFSET('Hygiene Data'!$E$10,0,10*ROW('Hygiene Data'!E176)),0),"]"),IF(AND(ISNUMBER(OFFSET('Hygiene Data'!$E$10,0,10*ROW('Hygiene Data'!E176))),DW182="",ISNUMBER(OFFSET('Hygiene Data'!$E$10,0,10*ROW('Hygiene Data'!E176)))),OFFSET('Hygiene Data'!$E$10,0,10*ROW('Hygiene Data'!E176)),NA())))</f>
        <v>#N/A</v>
      </c>
      <c r="BI182" s="254" t="e">
        <f ca="true">+IF(AND(ISNUMBER(OFFSET('Hygiene Data'!$F$6,0,10*ROW('Hygiene Data'!F176))),DX182="Yes"),OFFSET('Hygiene Data'!$F$6,0,10*ROW('Hygiene Data'!F176)),IF(AND(ISNUMBER(OFFSET('Hygiene Data'!$F$6,0,10*ROW('Hygiene Data'!F176))),DX182="No",ISNUMBER(OFFSET('Hygiene Data'!$F$6,0,10*ROW('Hygiene Data'!F176)))),CONCATENATE("[",ROUND(OFFSET('Hygiene Data'!$F$6,0,10*ROW('Hygiene Data'!F176)),0),"]"),IF(AND(ISNUMBER(OFFSET('Hygiene Data'!$F$6,0,10*ROW('Hygiene Data'!F176))),DX182="",ISNUMBER(OFFSET('Hygiene Data'!$F$6,0,10*ROW('Hygiene Data'!F176)))),OFFSET('Hygiene Data'!$F$6,0,10*ROW('Hygiene Data'!F176)),NA())))</f>
        <v>#N/A</v>
      </c>
      <c r="BJ182" s="254" t="e">
        <f ca="true">+IF(AND(ISNUMBER(OFFSET('Hygiene Data'!$F$8,0,10*ROW('Hygiene Data'!F176))),DY182="Yes"),OFFSET('Hygiene Data'!$F$8,0,10*ROW('Hygiene Data'!F176)),IF(AND(ISNUMBER(OFFSET('Hygiene Data'!$F$8,0,10*ROW('Hygiene Data'!F176))),DY182="No",ISNUMBER(OFFSET('Hygiene Data'!$F$8,0,10*ROW('Hygiene Data'!F176)))),CONCATENATE("[",ROUND(OFFSET('Hygiene Data'!$F$8,0,10*ROW('Hygiene Data'!F176)),0),"]"),IF(AND(ISNUMBER(OFFSET('Hygiene Data'!$F$8,0,10*ROW('Hygiene Data'!F176))),DY182="",ISNUMBER(OFFSET('Hygiene Data'!$F$8,0,10*ROW('Hygiene Data'!F176)))),OFFSET('Hygiene Data'!$F$8,0,10*ROW('Hygiene Data'!F176)),NA())))</f>
        <v>#N/A</v>
      </c>
      <c r="BK182" s="254" t="e">
        <f ca="true">+IF(AND(ISNUMBER(OFFSET('Hygiene Data'!$F$10,0,10*ROW('Hygiene Data'!F176))),DZ182="Yes"),OFFSET('Hygiene Data'!$F$10,0,10*ROW('Hygiene Data'!F176)),IF(AND(ISNUMBER(OFFSET('Hygiene Data'!$F$10,0,10*ROW('Hygiene Data'!F176))),DZ182="No",ISNUMBER(OFFSET('Hygiene Data'!$F$10,0,10*ROW('Hygiene Data'!F176)))),CONCATENATE("[",ROUND(OFFSET('Hygiene Data'!$F$10,0,10*ROW('Hygiene Data'!F176)),0),"]"),IF(AND(ISNUMBER(OFFSET('Hygiene Data'!$F$10,0,10*ROW('Hygiene Data'!F176))),DZ182="",ISNUMBER(OFFSET('Hygiene Data'!$F$10,0,10*ROW('Hygiene Data'!F176)))),OFFSET('Hygiene Data'!$F$10,0,10*ROW('Hygiene Data'!F176)),NA())))</f>
        <v>#N/A</v>
      </c>
      <c r="BL182" s="254" t="e">
        <f ca="true">+IF(AND(ISNUMBER(OFFSET('Hygiene Data'!$G$6,0,10*ROW('Hygiene Data'!G176))),EA182="Yes"),OFFSET('Hygiene Data'!$G$6,0,10*ROW('Hygiene Data'!G176)),IF(AND(ISNUMBER(OFFSET('Hygiene Data'!$G$6,0,10*ROW('Hygiene Data'!G176))),EA182="No",ISNUMBER(OFFSET('Hygiene Data'!$G$6,0,10*ROW('Hygiene Data'!G176)))),CONCATENATE("[",ROUND(OFFSET('Hygiene Data'!$G$6,0,10*ROW('Hygiene Data'!G176)),0),"]"),IF(AND(ISNUMBER(OFFSET('Hygiene Data'!$G$6,0,10*ROW('Hygiene Data'!G176))),EA182="",ISNUMBER(OFFSET('Hygiene Data'!$G$6,0,10*ROW('Hygiene Data'!G176)))),OFFSET('Hygiene Data'!$G$6,0,10*ROW('Hygiene Data'!G176)),NA())))</f>
        <v>#N/A</v>
      </c>
      <c r="BM182" s="254" t="e">
        <f ca="true">+IF(AND(ISNUMBER(OFFSET('Hygiene Data'!$G$8,0,10*ROW('Hygiene Data'!G176))),EB182="Yes"),OFFSET('Hygiene Data'!$G$8,0,10*ROW('Hygiene Data'!G176)),IF(AND(ISNUMBER(OFFSET('Hygiene Data'!$G$8,0,10*ROW('Hygiene Data'!G176))),EB182="No",ISNUMBER(OFFSET('Hygiene Data'!$G$8,0,10*ROW('Hygiene Data'!G176)))),CONCATENATE("[",ROUND(OFFSET('Hygiene Data'!$G$8,0,10*ROW('Hygiene Data'!G176)),0),"]"),IF(AND(ISNUMBER(OFFSET('Hygiene Data'!$G$8,0,10*ROW('Hygiene Data'!G176))),EB182="",ISNUMBER(OFFSET('Hygiene Data'!$G$8,0,10*ROW('Hygiene Data'!G176)))),OFFSET('Hygiene Data'!$G$8,0,10*ROW('Hygiene Data'!G176)),NA())))</f>
        <v>#N/A</v>
      </c>
      <c r="BN182" s="254" t="e">
        <f ca="true">+IF(AND(ISNUMBER(OFFSET('Hygiene Data'!$G$10,0,10*ROW('Hygiene Data'!G176))),EC182="Yes"),OFFSET('Hygiene Data'!$G$10,0,10*ROW('Hygiene Data'!G176)),IF(AND(ISNUMBER(OFFSET('Hygiene Data'!$G$10,0,10*ROW('Hygiene Data'!G176))),EC182="No",ISNUMBER(OFFSET('Hygiene Data'!$G$10,0,10*ROW('Hygiene Data'!G176)))),CONCATENATE("[",ROUND(OFFSET('Hygiene Data'!$G$10,0,10*ROW('Hygiene Data'!G176)),0),"]"),IF(AND(ISNUMBER(OFFSET('Hygiene Data'!$G$10,0,10*ROW('Hygiene Data'!G176))),EC182="",ISNUMBER(OFFSET('Hygiene Data'!$G$10,0,10*ROW('Hygiene Data'!G176)))),OFFSET('Hygiene Data'!$G$10,0,10*ROW('Hygiene Data'!G176)),NA())))</f>
        <v>#N/A</v>
      </c>
      <c r="BO182" s="254" t="e">
        <f ca="true">+IF(AND(ISNUMBER(OFFSET('Hygiene Data'!$H$6,0,10*ROW('Hygiene Data'!H176))),ED182="Yes"),OFFSET('Hygiene Data'!$H$6,0,10*ROW('Hygiene Data'!H176)),IF(AND(ISNUMBER(OFFSET('Hygiene Data'!$H$6,0,10*ROW('Hygiene Data'!H176))),ED182="No",ISNUMBER(OFFSET('Hygiene Data'!$H$6,0,10*ROW('Hygiene Data'!H176)))),CONCATENATE("[",ROUND(OFFSET('Hygiene Data'!$H$6,0,10*ROW('Hygiene Data'!H176)),0),"]"),IF(AND(ISNUMBER(OFFSET('Hygiene Data'!$H$6,0,10*ROW('Hygiene Data'!H176))),ED182="",ISNUMBER(OFFSET('Hygiene Data'!$H$6,0,10*ROW('Hygiene Data'!H176)))),OFFSET('Hygiene Data'!$H$6,0,10*ROW('Hygiene Data'!H176)),NA())))</f>
        <v>#N/A</v>
      </c>
      <c r="BP182" s="254" t="e">
        <f ca="true">+IF(AND(ISNUMBER(OFFSET('Hygiene Data'!$H$8,0,10*ROW('Hygiene Data'!H176))),EE182="Yes"),OFFSET('Hygiene Data'!$H$8,0,10*ROW('Hygiene Data'!H176)),IF(AND(ISNUMBER(OFFSET('Hygiene Data'!$H$8,0,10*ROW('Hygiene Data'!H176))),EE182="No",ISNUMBER(OFFSET('Hygiene Data'!$H$8,0,10*ROW('Hygiene Data'!H176)))),CONCATENATE("[",ROUND(OFFSET('Hygiene Data'!$H$8,0,10*ROW('Hygiene Data'!H176)),0),"]"),IF(AND(ISNUMBER(OFFSET('Hygiene Data'!$H$8,0,10*ROW('Hygiene Data'!H176))),EE182="",ISNUMBER(OFFSET('Hygiene Data'!$H$8,0,10*ROW('Hygiene Data'!H176)))),OFFSET('Hygiene Data'!$H$8,0,10*ROW('Hygiene Data'!H176)),NA())))</f>
        <v>#N/A</v>
      </c>
      <c r="BQ182" s="254" t="e">
        <f ca="true">+IF(AND(ISNUMBER(OFFSET('Hygiene Data'!$H$10,0,10*ROW('Hygiene Data'!H176))),EF182="Yes"),OFFSET('Hygiene Data'!$H$10,0,10*ROW('Hygiene Data'!H176)),IF(AND(ISNUMBER(OFFSET('Hygiene Data'!$H$10,0,10*ROW('Hygiene Data'!H176))),EF182="No",ISNUMBER(OFFSET('Hygiene Data'!$H$10,0,10*ROW('Hygiene Data'!H176)))),CONCATENATE("[",ROUND(OFFSET('Hygiene Data'!$H$10,0,10*ROW('Hygiene Data'!H176)),0),"]"),IF(AND(ISNUMBER(OFFSET('Hygiene Data'!$H$10,0,10*ROW('Hygiene Data'!H176))),EF182="",ISNUMBER(OFFSET('Hygiene Data'!$H$10,0,10*ROW('Hygiene Data'!H176)))),OFFSET('Hygiene Data'!$H$10,0,10*ROW('Hygiene Data'!H176)),NA())))</f>
        <v>#N/A</v>
      </c>
      <c r="BS182" s="36" t="str">
        <f ca="true">+IF(OFFSET('Water Data'!$C$28,0,10*ROW('Water Data'!C176))="","",OFFSET('Water Data'!$C$28,0,10*ROW('Water Data'!C176)))</f>
        <v/>
      </c>
      <c r="BT182" s="36" t="str">
        <f ca="true">+IF(OFFSET('Water Data'!$C$29,0,10*ROW('Water Data'!C176))="","",OFFSET('Water Data'!$C$29,0,10*ROW('Water Data'!C176)))</f>
        <v/>
      </c>
      <c r="BU182" s="36" t="str">
        <f ca="true">+IF(OFFSET('Water Data'!$C$30,0,10*ROW('Water Data'!C176))="","",OFFSET('Water Data'!$C$30,0,10*ROW('Water Data'!C176)))</f>
        <v/>
      </c>
      <c r="BV182" s="36" t="str">
        <f ca="true">+IF(OFFSET('Water Data'!$D$28,0,10*ROW('Water Data'!D176))="","",OFFSET('Water Data'!$D$28,0,10*ROW('Water Data'!D176)))</f>
        <v/>
      </c>
      <c r="BW182" s="36" t="str">
        <f ca="true">+IF(OFFSET('Water Data'!$D$29,0,10*ROW('Water Data'!D176))="","",OFFSET('Water Data'!$D$29,0,10*ROW('Water Data'!D176)))</f>
        <v/>
      </c>
      <c r="BX182" s="36" t="str">
        <f ca="true">+IF(OFFSET('Water Data'!$D$30,0,10*ROW('Water Data'!D176))="","",OFFSET('Water Data'!$D$30,0,10*ROW('Water Data'!D176)))</f>
        <v/>
      </c>
      <c r="BY182" s="36" t="str">
        <f ca="true">+IF(OFFSET('Water Data'!$E$28,0,10*ROW('Water Data'!E176))="","",OFFSET('Water Data'!$E$28,0,10*ROW('Water Data'!E176)))</f>
        <v/>
      </c>
      <c r="BZ182" s="36" t="str">
        <f ca="true">+IF(OFFSET('Water Data'!$E$29,0,10*ROW('Water Data'!E176))="","",OFFSET('Water Data'!$E$29,0,10*ROW('Water Data'!E176)))</f>
        <v/>
      </c>
      <c r="CA182" s="36" t="str">
        <f ca="true">+IF(OFFSET('Water Data'!$E$30,0,10*ROW('Water Data'!E176))="","",OFFSET('Water Data'!$E$30,0,10*ROW('Water Data'!E176)))</f>
        <v/>
      </c>
      <c r="CB182" s="36" t="str">
        <f ca="true">+IF(OFFSET('Water Data'!$F$28,0,10*ROW('Water Data'!F176))="","",OFFSET('Water Data'!$F$28,0,10*ROW('Water Data'!F176)))</f>
        <v/>
      </c>
      <c r="CC182" s="36" t="str">
        <f ca="true">+IF(OFFSET('Water Data'!$F$29,0,10*ROW('Water Data'!F176))="","",OFFSET('Water Data'!$F$29,0,10*ROW('Water Data'!F176)))</f>
        <v/>
      </c>
      <c r="CD182" s="36" t="str">
        <f ca="true">+IF(OFFSET('Water Data'!$F$30,0,10*ROW('Water Data'!F176))="","",OFFSET('Water Data'!$F$30,0,10*ROW('Water Data'!F176)))</f>
        <v/>
      </c>
      <c r="CE182" s="36" t="str">
        <f ca="true">+IF(OFFSET('Water Data'!$G$28,0,10*ROW('Water Data'!G176))="","",OFFSET('Water Data'!$G$28,0,10*ROW('Water Data'!G176)))</f>
        <v/>
      </c>
      <c r="CF182" s="36" t="str">
        <f ca="true">+IF(OFFSET('Water Data'!$G$29,0,10*ROW('Water Data'!G176))="","",OFFSET('Water Data'!$G$29,0,10*ROW('Water Data'!G176)))</f>
        <v/>
      </c>
      <c r="CG182" s="36" t="str">
        <f ca="true">+IF(OFFSET('Water Data'!$G$30,0,10*ROW('Water Data'!G176))="","",OFFSET('Water Data'!$G$30,0,10*ROW('Water Data'!G176)))</f>
        <v/>
      </c>
      <c r="CH182" s="36" t="str">
        <f ca="true">+IF(OFFSET('Water Data'!$H$28,0,10*ROW('Water Data'!H176))="","",OFFSET('Water Data'!$H$28,0,10*ROW('Water Data'!H176)))</f>
        <v/>
      </c>
      <c r="CI182" s="36" t="str">
        <f ca="true">+IF(OFFSET('Water Data'!$H$29,0,10*ROW('Water Data'!H176))="","",OFFSET('Water Data'!$H$29,0,10*ROW('Water Data'!H176)))</f>
        <v/>
      </c>
      <c r="CJ182" s="36" t="str">
        <f ca="true">+IF(OFFSET('Water Data'!$H$30,0,10*ROW('Water Data'!H176))="","",OFFSET('Water Data'!$H$30,0,10*ROW('Water Data'!H176)))</f>
        <v/>
      </c>
      <c r="CK182" s="36" t="str">
        <f ca="true">+IF(OFFSET('Sanitation Data'!$C$29,0,10*ROW('Sanitation Data'!C176))="","",OFFSET('Sanitation Data'!$C$29,0,10*ROW('Sanitation Data'!C176)))</f>
        <v/>
      </c>
      <c r="CL182" s="36" t="str">
        <f ca="true">+IF(OFFSET('Sanitation Data'!$C$30,0,10*ROW('Sanitation Data'!C176))="","",OFFSET('Sanitation Data'!$C$30,0,10*ROW('Sanitation Data'!C176)))</f>
        <v/>
      </c>
      <c r="CM182" s="36" t="str">
        <f ca="true">+IF(OFFSET('Sanitation Data'!$C$31,0,10*ROW('Sanitation Data'!C176))="","",OFFSET('Sanitation Data'!$C$31,0,10*ROW('Sanitation Data'!C176)))</f>
        <v/>
      </c>
      <c r="CN182" s="36" t="str">
        <f ca="true">+IF(OFFSET('Sanitation Data'!$C$32,0,10*ROW('Sanitation Data'!C176))="","",OFFSET('Sanitation Data'!$C$32,0,10*ROW('Sanitation Data'!C176)))</f>
        <v/>
      </c>
      <c r="CO182" s="36" t="str">
        <f ca="true">+IF(OFFSET('Sanitation Data'!$C$33,0,10*ROW('Sanitation Data'!C176))="","",OFFSET('Sanitation Data'!$C$33,0,10*ROW('Sanitation Data'!C176)))</f>
        <v/>
      </c>
      <c r="CP182" s="36" t="str">
        <f ca="true">+IF(OFFSET('Sanitation Data'!$D$29,0,10*ROW('Sanitation Data'!D176))="","",OFFSET('Sanitation Data'!$D$29,0,10*ROW('Sanitation Data'!D176)))</f>
        <v/>
      </c>
      <c r="CQ182" s="36" t="str">
        <f ca="true">+IF(OFFSET('Sanitation Data'!$D$30,0,10*ROW('Sanitation Data'!D176))="","",OFFSET('Sanitation Data'!$D$30,0,10*ROW('Sanitation Data'!D176)))</f>
        <v/>
      </c>
      <c r="CR182" s="36" t="str">
        <f ca="true">+IF(OFFSET('Sanitation Data'!$D$31,0,10*ROW('Sanitation Data'!D176))="","",OFFSET('Sanitation Data'!$D$31,0,10*ROW('Sanitation Data'!D176)))</f>
        <v/>
      </c>
      <c r="CS182" s="36" t="str">
        <f ca="true">+IF(OFFSET('Sanitation Data'!$D$32,0,10*ROW('Sanitation Data'!D176))="","",OFFSET('Sanitation Data'!$D$32,0,10*ROW('Sanitation Data'!D176)))</f>
        <v/>
      </c>
      <c r="CT182" s="36" t="str">
        <f ca="true">+IF(OFFSET('Sanitation Data'!$D$33,0,10*ROW('Sanitation Data'!D176))="","",OFFSET('Sanitation Data'!$D$33,0,10*ROW('Sanitation Data'!D176)))</f>
        <v/>
      </c>
      <c r="CU182" s="36" t="str">
        <f ca="true">+IF(OFFSET('Sanitation Data'!$E$29,0,10*ROW('Sanitation Data'!E176))="","",OFFSET('Sanitation Data'!$E$29,0,10*ROW('Sanitation Data'!E176)))</f>
        <v/>
      </c>
      <c r="CV182" s="36" t="str">
        <f ca="true">+IF(OFFSET('Sanitation Data'!$E$30,0,10*ROW('Sanitation Data'!E176))="","",OFFSET('Sanitation Data'!$E$30,0,10*ROW('Sanitation Data'!E176)))</f>
        <v/>
      </c>
      <c r="CW182" s="36" t="str">
        <f ca="true">+IF(OFFSET('Sanitation Data'!$E$31,0,10*ROW('Sanitation Data'!E176))="","",OFFSET('Sanitation Data'!$E$31,0,10*ROW('Sanitation Data'!E176)))</f>
        <v/>
      </c>
      <c r="CX182" s="36" t="str">
        <f ca="true">+IF(OFFSET('Sanitation Data'!$E$32,0,10*ROW('Sanitation Data'!E176))="","",OFFSET('Sanitation Data'!$E$32,0,10*ROW('Sanitation Data'!E176)))</f>
        <v/>
      </c>
      <c r="CY182" s="36" t="str">
        <f ca="true">+IF(OFFSET('Sanitation Data'!$E$33,0,10*ROW('Sanitation Data'!E176))="","",OFFSET('Sanitation Data'!$E$33,0,10*ROW('Sanitation Data'!E176)))</f>
        <v/>
      </c>
      <c r="CZ182" s="36" t="str">
        <f ca="true">+IF(OFFSET('Sanitation Data'!$F$29,0,10*ROW('Sanitation Data'!F176))="","",OFFSET('Sanitation Data'!$F$29,0,10*ROW('Sanitation Data'!F176)))</f>
        <v/>
      </c>
      <c r="DA182" s="36" t="str">
        <f ca="true">+IF(OFFSET('Sanitation Data'!$F$30,0,10*ROW('Sanitation Data'!F176))="","",OFFSET('Sanitation Data'!$F$30,0,10*ROW('Sanitation Data'!F176)))</f>
        <v/>
      </c>
      <c r="DB182" s="36" t="str">
        <f ca="true">+IF(OFFSET('Sanitation Data'!$F$31,0,10*ROW('Sanitation Data'!F176))="","",OFFSET('Sanitation Data'!$F$31,0,10*ROW('Sanitation Data'!F176)))</f>
        <v/>
      </c>
      <c r="DC182" s="36" t="str">
        <f ca="true">+IF(OFFSET('Sanitation Data'!$F$32,0,10*ROW('Sanitation Data'!F176))="","",OFFSET('Sanitation Data'!$F$32,0,10*ROW('Sanitation Data'!F176)))</f>
        <v/>
      </c>
      <c r="DD182" s="36" t="str">
        <f ca="true">+IF(OFFSET('Sanitation Data'!$F$33,0,10*ROW('Sanitation Data'!F176))="","",OFFSET('Sanitation Data'!$F$33,0,10*ROW('Sanitation Data'!F176)))</f>
        <v/>
      </c>
      <c r="DE182" s="36" t="str">
        <f ca="true">+IF(OFFSET('Sanitation Data'!$G$29,0,10*ROW('Sanitation Data'!G176))="","",OFFSET('Sanitation Data'!$G$29,0,10*ROW('Sanitation Data'!G176)))</f>
        <v/>
      </c>
      <c r="DF182" s="36" t="str">
        <f ca="true">+IF(OFFSET('Sanitation Data'!$G$30,0,10*ROW('Sanitation Data'!G176))="","",OFFSET('Sanitation Data'!$G$30,0,10*ROW('Sanitation Data'!G176)))</f>
        <v/>
      </c>
      <c r="DG182" s="36" t="str">
        <f ca="true">+IF(OFFSET('Sanitation Data'!$G$31,0,10*ROW('Sanitation Data'!G176))="","",OFFSET('Sanitation Data'!$G$31,0,10*ROW('Sanitation Data'!G176)))</f>
        <v/>
      </c>
      <c r="DH182" s="36" t="str">
        <f ca="true">+IF(OFFSET('Sanitation Data'!$G$32,0,10*ROW('Sanitation Data'!G176))="","",OFFSET('Sanitation Data'!$G$32,0,10*ROW('Sanitation Data'!G176)))</f>
        <v/>
      </c>
      <c r="DI182" s="36" t="str">
        <f ca="true">+IF(OFFSET('Sanitation Data'!$G$33,0,10*ROW('Sanitation Data'!G176))="","",OFFSET('Sanitation Data'!$G$33,0,10*ROW('Sanitation Data'!G176)))</f>
        <v/>
      </c>
      <c r="DJ182" s="36" t="str">
        <f ca="true">+IF(OFFSET('Sanitation Data'!$H$29,0,10*ROW('Sanitation Data'!H176))="","",OFFSET('Sanitation Data'!$H$29,0,10*ROW('Sanitation Data'!H176)))</f>
        <v/>
      </c>
      <c r="DK182" s="36" t="str">
        <f ca="true">+IF(OFFSET('Sanitation Data'!$H$30,0,10*ROW('Sanitation Data'!H176))="","",OFFSET('Sanitation Data'!$H$30,0,10*ROW('Sanitation Data'!H176)))</f>
        <v/>
      </c>
      <c r="DL182" s="36" t="str">
        <f ca="true">+IF(OFFSET('Sanitation Data'!$H$31,0,10*ROW('Sanitation Data'!H176))="","",OFFSET('Sanitation Data'!$H$31,0,10*ROW('Sanitation Data'!H176)))</f>
        <v/>
      </c>
      <c r="DM182" s="36" t="str">
        <f ca="true">+IF(OFFSET('Sanitation Data'!$H$32,0,10*ROW('Sanitation Data'!H176))="","",OFFSET('Sanitation Data'!$H$32,0,10*ROW('Sanitation Data'!H176)))</f>
        <v/>
      </c>
      <c r="DN182" s="36" t="str">
        <f ca="true">+IF(OFFSET('Sanitation Data'!$H$33,0,10*ROW('Sanitation Data'!H176))="","",OFFSET('Sanitation Data'!$H$33,0,10*ROW('Sanitation Data'!H176)))</f>
        <v/>
      </c>
      <c r="DO182" s="36" t="str">
        <f ca="true">+IF(OFFSET('Hygiene Data'!$C$12,0,10*ROW('Hygiene Data'!C176))="","",OFFSET('Hygiene Data'!$C$12,0,10*ROW('Hygiene Data'!C176)))</f>
        <v/>
      </c>
      <c r="DP182" s="36" t="str">
        <f ca="true">+IF(OFFSET('Hygiene Data'!$C$13,0,10*ROW('Hygiene Data'!C176))="","",OFFSET('Hygiene Data'!$C$13,0,10*ROW('Hygiene Data'!C176)))</f>
        <v/>
      </c>
      <c r="DQ182" s="36" t="str">
        <f ca="true">+IF(OFFSET('Hygiene Data'!$C$14,0,10*ROW('Hygiene Data'!C176))="","",OFFSET('Hygiene Data'!$C$14,0,10*ROW('Hygiene Data'!C176)))</f>
        <v/>
      </c>
      <c r="DR182" s="36" t="str">
        <f ca="true">+IF(OFFSET('Hygiene Data'!$D$12,0,10*ROW('Hygiene Data'!D176))="","",OFFSET('Hygiene Data'!$D$12,0,10*ROW('Hygiene Data'!D176)))</f>
        <v/>
      </c>
      <c r="DS182" s="36" t="str">
        <f ca="true">+IF(OFFSET('Hygiene Data'!$D$13,0,10*ROW('Hygiene Data'!D176))="","",OFFSET('Hygiene Data'!$D$13,0,10*ROW('Hygiene Data'!D176)))</f>
        <v/>
      </c>
      <c r="DT182" s="36" t="str">
        <f ca="true">+IF(OFFSET('Hygiene Data'!$D$14,0,10*ROW('Hygiene Data'!D176))="","",OFFSET('Hygiene Data'!$D$14,0,10*ROW('Hygiene Data'!D176)))</f>
        <v/>
      </c>
      <c r="DU182" s="36" t="str">
        <f ca="true">+IF(OFFSET('Hygiene Data'!$E$12,0,10*ROW('Hygiene Data'!E176))="","",OFFSET('Hygiene Data'!$E$12,0,10*ROW('Hygiene Data'!E176)))</f>
        <v/>
      </c>
      <c r="DV182" s="36" t="str">
        <f ca="true">+IF(OFFSET('Hygiene Data'!$E$13,0,10*ROW('Hygiene Data'!E176))="","",OFFSET('Hygiene Data'!$E$13,0,10*ROW('Hygiene Data'!E176)))</f>
        <v/>
      </c>
      <c r="DW182" s="36" t="str">
        <f ca="true">+IF(OFFSET('Hygiene Data'!$E$14,0,10*ROW('Hygiene Data'!E176))="","",OFFSET('Hygiene Data'!$E$14,0,10*ROW('Hygiene Data'!E176)))</f>
        <v/>
      </c>
      <c r="DX182" s="36" t="str">
        <f ca="true">+IF(OFFSET('Hygiene Data'!$F$12,0,10*ROW('Hygiene Data'!F176))="","",OFFSET('Hygiene Data'!$F$12,0,10*ROW('Hygiene Data'!F176)))</f>
        <v/>
      </c>
      <c r="DY182" s="36" t="str">
        <f ca="true">+IF(OFFSET('Hygiene Data'!$F$13,0,10*ROW('Hygiene Data'!F176))="","",OFFSET('Hygiene Data'!$F$13,0,10*ROW('Hygiene Data'!F176)))</f>
        <v/>
      </c>
      <c r="DZ182" s="36" t="str">
        <f ca="true">+IF(OFFSET('Hygiene Data'!$F$14,0,10*ROW('Hygiene Data'!F176))="","",OFFSET('Hygiene Data'!$F$14,0,10*ROW('Hygiene Data'!F176)))</f>
        <v/>
      </c>
      <c r="EA182" s="36" t="str">
        <f ca="true">+IF(OFFSET('Hygiene Data'!$G$12,0,10*ROW('Hygiene Data'!G176))="","",OFFSET('Hygiene Data'!$G$12,0,10*ROW('Hygiene Data'!G176)))</f>
        <v/>
      </c>
      <c r="EB182" s="36" t="str">
        <f ca="true">+IF(OFFSET('Hygiene Data'!$G$13,0,10*ROW('Hygiene Data'!G176))="","",OFFSET('Hygiene Data'!$G$13,0,10*ROW('Hygiene Data'!G176)))</f>
        <v/>
      </c>
      <c r="EC182" s="36" t="str">
        <f ca="true">+IF(OFFSET('Hygiene Data'!$G$14,0,10*ROW('Hygiene Data'!G176))="","",OFFSET('Hygiene Data'!$G$14,0,10*ROW('Hygiene Data'!G176)))</f>
        <v/>
      </c>
      <c r="ED182" s="36" t="str">
        <f ca="true">+IF(OFFSET('Hygiene Data'!$H$12,0,10*ROW('Hygiene Data'!H176))="","",OFFSET('Hygiene Data'!$H$12,0,10*ROW('Hygiene Data'!H176)))</f>
        <v/>
      </c>
      <c r="EE182" s="36" t="str">
        <f ca="true">+IF(OFFSET('Hygiene Data'!$H$13,0,10*ROW('Hygiene Data'!H176))="","",OFFSET('Hygiene Data'!$H$13,0,10*ROW('Hygiene Data'!H176)))</f>
        <v/>
      </c>
      <c r="EF182" s="36" t="str">
        <f ca="true">+IF(OFFSET('Hygiene Data'!$H$14,0,10*ROW('Hygiene Data'!H176))="","",OFFSET('Hygiene Data'!$H$14,0,10*ROW('Hygiene Data'!H176)))</f>
        <v/>
      </c>
    </row>
    <row r="183" x14ac:dyDescent="0.2">
      <c r="A183" s="59" t="str">
        <f ca="true">+IF(OFFSET('Water Data'!$B$1,0,10*ROW('Water Data'!B180))="","",OFFSET('Water Data'!$B$1,0,10*ROW('Water Data'!B180)))</f>
        <v/>
      </c>
      <c r="B183" s="59" t="str">
        <f ca="true">+IF(OFFSET('Water Data'!$A$3,0,10*ROW('Water Data'!A180))="","",OFFSET('Water Data'!$A$3,0,10*ROW('Water Data'!A180)))</f>
        <v/>
      </c>
      <c r="C183" s="59" t="str">
        <f ca="true">+IF(OFFSET('Water Data'!$C$3,0,10*ROW('Water Data'!C180))="","",OFFSET('Water Data'!$C$3,0,10*ROW('Water Data'!C180)))</f>
        <v/>
      </c>
      <c r="D183" s="252" t="e">
        <f ca="true">+IF(AND(ISNUMBER(OFFSET('Water Data'!$C$5,0,10*ROW('Water Data'!C177))),BS183="Yes"),100-OFFSET('Water Data'!$C$5,0,10*ROW('Water Data'!C177)),IF(AND(ISNUMBER(OFFSET('Water Data'!$C$5,0,10*ROW('Water Data'!C177))),BS183="No",ISNUMBER(OFFSET('Water Data'!$C$5,0,10*ROW('Water Data'!C177)))),CONCATENATE("[",ROUND(100-OFFSET('Water Data'!$C$5,0,10*ROW('Water Data'!C177)),0),"]"),IF(AND(ISNUMBER(OFFSET('Water Data'!$C$5,0,10*ROW('Water Data'!C177))),BS183="",ISNUMBER(OFFSET('Water Data'!$C$5,0,10*ROW('Water Data'!C177)))),100-OFFSET('Water Data'!$C$5,0,10*ROW('Water Data'!C177)),NA())))</f>
        <v>#N/A</v>
      </c>
      <c r="E183" s="252" t="e">
        <f ca="true">+IF(AND(ISNUMBER(OFFSET('Water Data'!$C$7,0,10*ROW('Water Data'!D177))),BT183="Yes"),OFFSET('Water Data'!$C$7,0,10*ROW('Water Data'!C177)),IF(AND(ISNUMBER(OFFSET('Water Data'!$C$7,0,10*ROW('Water Data'!C177))),BT183="No",ISNUMBER(OFFSET('Water Data'!$C$7,0,10*ROW('Water Data'!C177)))),CONCATENATE("[",ROUND(OFFSET('Water Data'!$C$7,0,10*ROW('Water Data'!C177)),0),"]"),IF(AND(ISNUMBER(OFFSET('Water Data'!$C$7,0,10*ROW('Water Data'!C177))),BT183="",ISNUMBER(OFFSET('Water Data'!$C$7,0,10*ROW('Water Data'!C177)))),OFFSET('Water Data'!$C$7,0,10*ROW('Water Data'!C177)),NA())))</f>
        <v>#N/A</v>
      </c>
      <c r="F183" s="252" t="e">
        <f ca="true">+IF(AND(ISNUMBER(OFFSET('Water Data'!$C$10,0,10*ROW('Water Data'!C177))),BU183="Yes"),OFFSET('Water Data'!$C$10,0,10*ROW('Water Data'!C177)),IF(AND(ISNUMBER(OFFSET('Water Data'!$C$10,0,10*ROW('Water Data'!C177))),BU183="No",ISNUMBER(OFFSET('Water Data'!$C$10,0,10*ROW('Water Data'!C177)))),CONCATENATE("[",ROUND(OFFSET('Water Data'!$C$10,0,10*ROW('Water Data'!C177)),0),"]"),IF(AND(ISNUMBER(OFFSET('Water Data'!$C$10,0,10*ROW('Water Data'!C177))),BU183="",ISNUMBER(OFFSET('Water Data'!$C$10,0,10*ROW('Water Data'!C177)))),OFFSET('Water Data'!$C$10,0,10*ROW('Water Data'!C177)),NA())))</f>
        <v>#N/A</v>
      </c>
      <c r="G183" s="252" t="e">
        <f ca="true">+IF(AND(ISNUMBER(OFFSET('Water Data'!$D$5,0,10*ROW('Water Data'!D177))),BV183="Yes"),100-OFFSET('Water Data'!$D$5,0,10*ROW('Water Data'!D177)),IF(AND(ISNUMBER(OFFSET('Water Data'!$D$5,0,10*ROW('Water Data'!D177))),BV183="No",ISNUMBER(OFFSET('Water Data'!$D$5,0,10*ROW('Water Data'!D177)))),CONCATENATE("[",ROUND(100-OFFSET('Water Data'!$D$5,0,10*ROW('Water Data'!D177)),0),"]"),IF(AND(ISNUMBER(OFFSET('Water Data'!$D$5,0,10*ROW('Water Data'!D177))),BV183="",ISNUMBER(OFFSET('Water Data'!$D$5,0,10*ROW('Water Data'!D177)))),100-OFFSET('Water Data'!$D$5,0,10*ROW('Water Data'!D177)),NA())))</f>
        <v>#N/A</v>
      </c>
      <c r="H183" s="252" t="e">
        <f ca="true">+IF(AND(ISNUMBER(OFFSET('Water Data'!$D$7,0,10*ROW('Water Data'!D177))),BW183="Yes"),OFFSET('Water Data'!$D$7,0,10*ROW('Water Data'!D177)),IF(AND(ISNUMBER(OFFSET('Water Data'!$D$7,0,10*ROW('Water Data'!D177))),BW183="No",ISNUMBER(OFFSET('Water Data'!$D$7,0,10*ROW('Water Data'!D177)))),CONCATENATE("[",ROUND(OFFSET('Water Data'!$C$7,0,10*ROW('Water Data'!D177)),0),"]"),IF(AND(ISNUMBER(OFFSET('Water Data'!$D$7,0,10*ROW('Water Data'!D177))),BW183="",ISNUMBER(OFFSET('Water Data'!$D$7,0,10*ROW('Water Data'!D177)))),OFFSET('Water Data'!$D$7,0,10*ROW('Water Data'!D177)),NA())))</f>
        <v>#N/A</v>
      </c>
      <c r="I183" s="252" t="e">
        <f ca="true">+IF(AND(ISNUMBER(OFFSET('Water Data'!$D$10,0,10*ROW('Water Data'!D177))),BX183="Yes"),OFFSET('Water Data'!$D$10,0,10*ROW('Water Data'!D177)),IF(AND(ISNUMBER(OFFSET('Water Data'!$D$10,0,10*ROW('Water Data'!D177))),BX183="No",ISNUMBER(OFFSET('Water Data'!$D$10,0,10*ROW('Water Data'!D177)))),CONCATENATE("[",ROUND(OFFSET('Water Data'!$D$10,0,10*ROW('Water Data'!D177)),0),"]"),IF(AND(ISNUMBER(OFFSET('Water Data'!$D$10,0,10*ROW('Water Data'!D177))),BX183="",ISNUMBER(OFFSET('Water Data'!$D$10,0,10*ROW('Water Data'!D177)))),OFFSET('Water Data'!$D$10,0,10*ROW('Water Data'!D177)),NA())))</f>
        <v>#N/A</v>
      </c>
      <c r="J183" s="252" t="e">
        <f ca="true">+IF(AND(ISNUMBER(OFFSET('Water Data'!$E$5,0,10*ROW('Water Data'!E177))),BY183="Yes"),100-OFFSET('Water Data'!$E$5,0,10*ROW('Water Data'!E177)),IF(AND(ISNUMBER(OFFSET('Water Data'!$E$5,0,10*ROW('Water Data'!E177))),BY183="No",ISNUMBER(OFFSET('Water Data'!$E$5,0,10*ROW('Water Data'!E177)))),CONCATENATE("[",ROUND(100-OFFSET('Water Data'!$E$5,0,10*ROW('Water Data'!E177)),0),"]"),IF(AND(ISNUMBER(OFFSET('Water Data'!$E$5,0,10*ROW('Water Data'!E177))),BY183="",ISNUMBER(OFFSET('Water Data'!$E$5,0,10*ROW('Water Data'!E177)))),100-OFFSET('Water Data'!$E$5,0,10*ROW('Water Data'!E177)),NA())))</f>
        <v>#N/A</v>
      </c>
      <c r="K183" s="252" t="e">
        <f ca="true">+IF(AND(ISNUMBER(OFFSET('Water Data'!$E$7,0,10*ROW('Water Data'!E177))),BZ183="Yes"),OFFSET('Water Data'!$E$7,0,10*ROW('Water Data'!E177)),IF(AND(ISNUMBER(OFFSET('Water Data'!$E$7,0,10*ROW('Water Data'!E177))),BZ183="No",ISNUMBER(OFFSET('Water Data'!$E$7,0,10*ROW('Water Data'!E177)))),CONCATENATE("[",ROUND(OFFSET('Water Data'!$E$7,0,10*ROW('Water Data'!E177)),0),"]"),IF(AND(ISNUMBER(OFFSET('Water Data'!$E$7,0,10*ROW('Water Data'!E177))),BZ183="",ISNUMBER(OFFSET('Water Data'!$E$7,0,10*ROW('Water Data'!E177)))),OFFSET('Water Data'!$E$7,0,10*ROW('Water Data'!E177)),NA())))</f>
        <v>#N/A</v>
      </c>
      <c r="L183" s="252" t="e">
        <f ca="true">+IF(AND(ISNUMBER(OFFSET('Water Data'!$E$10,0,10*ROW('Water Data'!E177))),CA183="Yes"),OFFSET('Water Data'!$E$10,0,10*ROW('Water Data'!E177)),IF(AND(ISNUMBER(OFFSET('Water Data'!$E$10,0,10*ROW('Water Data'!E177))),CA183="No",ISNUMBER(OFFSET('Water Data'!$E$10,0,10*ROW('Water Data'!E177)))),CONCATENATE("[",ROUND(OFFSET('Water Data'!$E$10,0,10*ROW('Water Data'!E177)),0),"]"),IF(AND(ISNUMBER(OFFSET('Water Data'!$E$10,0,10*ROW('Water Data'!E177))),CA183="",ISNUMBER(OFFSET('Water Data'!$E$10,0,10*ROW('Water Data'!E177)))),OFFSET('Water Data'!$E$10,0,10*ROW('Water Data'!E177)),NA())))</f>
        <v>#N/A</v>
      </c>
      <c r="M183" s="252" t="e">
        <f ca="true">+IF(AND(ISNUMBER(OFFSET('Water Data'!$F$5,0,10*ROW('Water Data'!F177))),CB183="Yes"),100-OFFSET('Water Data'!$F$5,0,10*ROW('Water Data'!F177)),IF(AND(ISNUMBER(OFFSET('Water Data'!$F$5,0,10*ROW('Water Data'!F177))),CB183="No",ISNUMBER(OFFSET('Water Data'!$F$5,0,10*ROW('Water Data'!F177)))),CONCATENATE("[",ROUND(100-OFFSET('Water Data'!$F$5,0,10*ROW('Water Data'!F177)),0),"]"),IF(AND(ISNUMBER(OFFSET('Water Data'!$F$5,0,10*ROW('Water Data'!F177))),CB183="",ISNUMBER(OFFSET('Water Data'!$F$5,0,10*ROW('Water Data'!F177)))),100-OFFSET('Water Data'!$F$5,0,10*ROW('Water Data'!F177)),NA())))</f>
        <v>#N/A</v>
      </c>
      <c r="N183" s="252" t="e">
        <f ca="true">+IF(AND(ISNUMBER(OFFSET('Water Data'!$F$7,0,10*ROW('Water Data'!F177))),CC183="Yes"),OFFSET('Water Data'!$F$7,0,10*ROW('Water Data'!F177)),IF(AND(ISNUMBER(OFFSET('Water Data'!$F$7,0,10*ROW('Water Data'!F177))),CC183="No",ISNUMBER(OFFSET('Water Data'!$F$7,0,10*ROW('Water Data'!F177)))),CONCATENATE("[",ROUND(OFFSET('Water Data'!$F$7,0,10*ROW('Water Data'!F177)),0),"]"),IF(AND(ISNUMBER(OFFSET('Water Data'!$F$7,0,10*ROW('Water Data'!F177))),CC183="",ISNUMBER(OFFSET('Water Data'!$F$7,0,10*ROW('Water Data'!F177)))),OFFSET('Water Data'!$F$7,0,10*ROW('Water Data'!F177)),NA())))</f>
        <v>#N/A</v>
      </c>
      <c r="O183" s="252" t="e">
        <f ca="true">+IF(AND(ISNUMBER(OFFSET('Water Data'!$F$10,0,10*ROW('Water Data'!F177))),CD183="Yes"),OFFSET('Water Data'!$F$10,0,10*ROW('Water Data'!F177)),IF(AND(ISNUMBER(OFFSET('Water Data'!$F$10,0,10*ROW('Water Data'!F177))),CD183="No",ISNUMBER(OFFSET('Water Data'!$F$10,0,10*ROW('Water Data'!F177)))),CONCATENATE("[",ROUND(OFFSET('Water Data'!$F$10,0,10*ROW('Water Data'!F177)),0),"]"),IF(AND(ISNUMBER(OFFSET('Water Data'!$F$10,0,10*ROW('Water Data'!F177))),CD183="",ISNUMBER(OFFSET('Water Data'!$F$10,0,10*ROW('Water Data'!F177)))),OFFSET('Water Data'!$F$10,0,10*ROW('Water Data'!F177)),NA())))</f>
        <v>#N/A</v>
      </c>
      <c r="P183" s="252" t="e">
        <f ca="true">+IF(AND(ISNUMBER(OFFSET('Water Data'!$G$5,0,10*ROW('Water Data'!G177))),CE183="Yes"),100-OFFSET('Water Data'!$G$5,0,10*ROW('Water Data'!G177)),IF(AND(ISNUMBER(OFFSET('Water Data'!$G$5,0,10*ROW('Water Data'!G177))),CE183="No",ISNUMBER(OFFSET('Water Data'!$G$5,0,10*ROW('Water Data'!G177)))),CONCATENATE("[",ROUND(100-OFFSET('Water Data'!$G$5,0,10*ROW('Water Data'!G177)),0),"]"),IF(AND(ISNUMBER(OFFSET('Water Data'!$G$5,0,10*ROW('Water Data'!G177))),CE183="",ISNUMBER(OFFSET('Water Data'!$G$5,0,10*ROW('Water Data'!G177)))),100-OFFSET('Water Data'!$G$5,0,10*ROW('Water Data'!G177)),NA())))</f>
        <v>#N/A</v>
      </c>
      <c r="Q183" s="252" t="e">
        <f ca="true">+IF(AND(ISNUMBER(OFFSET('Water Data'!$G$7,0,10*ROW('Water Data'!G177))),CF183="Yes"),OFFSET('Water Data'!$G$7,0,10*ROW('Water Data'!G177)),IF(AND(ISNUMBER(OFFSET('Water Data'!$G$7,0,10*ROW('Water Data'!G177))),CF183="No",ISNUMBER(OFFSET('Water Data'!$G$7,0,10*ROW('Water Data'!G177)))),CONCATENATE("[",ROUND(OFFSET('Water Data'!$G$7,0,10*ROW('Water Data'!G177)),0),"]"),IF(AND(ISNUMBER(OFFSET('Water Data'!$G$7,0,10*ROW('Water Data'!G177))),CF183="",ISNUMBER(OFFSET('Water Data'!$G$7,0,10*ROW('Water Data'!G177)))),OFFSET('Water Data'!$G$7,0,10*ROW('Water Data'!G177)),NA())))</f>
        <v>#N/A</v>
      </c>
      <c r="R183" s="252" t="e">
        <f ca="true">+IF(AND(ISNUMBER(OFFSET('Water Data'!$G$10,0,10*ROW('Water Data'!G177))),CG183="Yes"),OFFSET('Water Data'!$G$10,0,10*ROW('Water Data'!G177)),IF(AND(ISNUMBER(OFFSET('Water Data'!$G$10,0,10*ROW('Water Data'!G177))),CG183="No",ISNUMBER(OFFSET('Water Data'!$G$10,0,10*ROW('Water Data'!G177)))),CONCATENATE("[",ROUND(OFFSET('Water Data'!$G$10,0,10*ROW('Water Data'!G177)),0),"]"),IF(AND(ISNUMBER(OFFSET('Water Data'!$G$10,0,10*ROW('Water Data'!G177))),CG183="",ISNUMBER(OFFSET('Water Data'!$G$10,0,10*ROW('Water Data'!G177)))),OFFSET('Water Data'!$G$10,0,10*ROW('Water Data'!G177)),NA())))</f>
        <v>#N/A</v>
      </c>
      <c r="S183" s="252" t="e">
        <f ca="true">+IF(AND(ISNUMBER(OFFSET('Water Data'!$H$5,0,10*ROW('Water Data'!H177))),CH183="Yes"),100-OFFSET('Water Data'!$H$5,0,10*ROW('Water Data'!H177)),IF(AND(ISNUMBER(OFFSET('Water Data'!$H$5,0,10*ROW('Water Data'!H177))),CH183="No",ISNUMBER(OFFSET('Water Data'!$H$5,0,10*ROW('Water Data'!H177)))),CONCATENATE("[",ROUND(100-OFFSET('Water Data'!$H$5,0,10*ROW('Water Data'!H177)),0),"]"),IF(AND(ISNUMBER(OFFSET('Water Data'!$H$5,0,10*ROW('Water Data'!H177))),CH183="",ISNUMBER(OFFSET('Water Data'!$H$5,0,10*ROW('Water Data'!H177)))),100-OFFSET('Water Data'!$H$5,0,10*ROW('Water Data'!H177)),NA())))</f>
        <v>#N/A</v>
      </c>
      <c r="T183" s="252" t="e">
        <f ca="true">+IF(AND(ISNUMBER(OFFSET('Water Data'!$H$7,0,10*ROW('Water Data'!H177))),CI183="Yes"),OFFSET('Water Data'!$H$7,0,10*ROW('Water Data'!H177)),IF(AND(ISNUMBER(OFFSET('Water Data'!$H$7,0,10*ROW('Water Data'!H177))),CI183="No",ISNUMBER(OFFSET('Water Data'!$H$7,0,10*ROW('Water Data'!H177)))),CONCATENATE("[",ROUND(OFFSET('Water Data'!$H$7,0,10*ROW('Water Data'!H177)),0),"]"),IF(AND(ISNUMBER(OFFSET('Water Data'!$H$7,0,10*ROW('Water Data'!H177))),CI183="",ISNUMBER(OFFSET('Water Data'!$H$7,0,10*ROW('Water Data'!H177)))),OFFSET('Water Data'!$H$7,0,10*ROW('Water Data'!H177)),NA())))</f>
        <v>#N/A</v>
      </c>
      <c r="U183" s="252" t="e">
        <f ca="true">+IF(AND(ISNUMBER(OFFSET('Water Data'!$H$10,0,10*ROW('Water Data'!H177))),CJ183="Yes"),OFFSET('Water Data'!$H$10,0,10*ROW('Water Data'!H177)),IF(AND(ISNUMBER(OFFSET('Water Data'!$H$10,0,10*ROW('Water Data'!H177))),CJ183="No",ISNUMBER(OFFSET('Water Data'!$H$10,0,10*ROW('Water Data'!H177)))),CONCATENATE("[",ROUND(OFFSET('Water Data'!$H$10,0,10*ROW('Water Data'!H177)),0),"]"),IF(AND(ISNUMBER(OFFSET('Water Data'!$H$10,0,10*ROW('Water Data'!H177))),CJ183="",ISNUMBER(OFFSET('Water Data'!$H$10,0,10*ROW('Water Data'!H177)))),OFFSET('Water Data'!$H$10,0,10*ROW('Water Data'!H177)),NA())))</f>
        <v>#N/A</v>
      </c>
      <c r="V183" s="253" t="e">
        <f ca="true">+IF(AND(ISNUMBER(OFFSET('Sanitation Data'!$C$5,0,10*ROW('Sanitation Data'!C177))),CK183="Yes"),100-OFFSET('Sanitation Data'!$C$5,0,10*ROW('Sanitation Data'!C177)),IF(AND(ISNUMBER(OFFSET('Sanitation Data'!$C$5,0,10*ROW('Sanitation Data'!C177))),CK183="No",ISNUMBER(OFFSET('Sanitation Data'!$C$5,0,10*ROW('Sanitation Data'!C177)))),CONCATENATE("[",ROUND(100-OFFSET('Sanitation Data'!$C$5,0,10*ROW('Sanitation Data'!C177)),0),"]"),IF(AND(ISNUMBER(OFFSET('Sanitation Data'!$C$5,0,10*ROW('Sanitation Data'!C177))),CK183="",ISNUMBER(OFFSET('Sanitation Data'!$C$5,0,10*ROW('Sanitation Data'!C177)))),100-OFFSET('Sanitation Data'!$C$5,0,10*ROW('Sanitation Data'!C177)),NA())))</f>
        <v>#N/A</v>
      </c>
      <c r="W183" s="253" t="e">
        <f ca="true">+IF(AND(ISNUMBER(OFFSET('Sanitation Data'!$C$7,0,10*ROW('Sanitation Data'!C177))),CL183="Yes"),OFFSET('Sanitation Data'!$C$7,0,10*ROW('Sanitation Data'!C177)),IF(AND(ISNUMBER(OFFSET('Sanitation Data'!$C$7,0,10*ROW('Sanitation Data'!C177))),CL183="No",ISNUMBER(OFFSET('Sanitation Data'!$C$7,0,10*ROW('Sanitation Data'!C177)))),CONCATENATE("[",ROUND(OFFSET('Sanitation Data'!$C$7,0,10*ROW('Sanitation Data'!C177)),0),"]"),IF(AND(ISNUMBER(OFFSET('Sanitation Data'!$C$7,0,10*ROW('Sanitation Data'!C177))),CL183="",ISNUMBER(OFFSET('Sanitation Data'!$C$7,0,10*ROW('Sanitation Data'!C177)))),OFFSET('Sanitation Data'!$C$7,0,10*ROW('Sanitation Data'!C177)),NA())))</f>
        <v>#N/A</v>
      </c>
      <c r="X183" s="253" t="e">
        <f ca="true">+IF(AND(ISNUMBER(OFFSET('Sanitation Data'!$C$11,0,10*ROW('Sanitation Data'!C177))),CM183="Yes"),OFFSET('Sanitation Data'!$C$11,0,10*ROW('Sanitation Data'!C177)),IF(AND(ISNUMBER(OFFSET('Sanitation Data'!$C$11,0,10*ROW('Sanitation Data'!C177))),CM183="No",ISNUMBER(OFFSET('Sanitation Data'!$C$11,0,10*ROW('Sanitation Data'!C177)))),CONCATENATE("[",ROUND(OFFSET('Sanitation Data'!$C$11,0,10*ROW('Sanitation Data'!C177)),0),"]"),IF(AND(ISNUMBER(OFFSET('Sanitation Data'!$C$11,0,10*ROW('Sanitation Data'!C177))),CM183="",ISNUMBER(OFFSET('Sanitation Data'!$C$11,0,10*ROW('Sanitation Data'!C177)))),OFFSET('Sanitation Data'!$C$11,0,10*ROW('Sanitation Data'!C177)),NA())))</f>
        <v>#N/A</v>
      </c>
      <c r="Y183" s="253" t="e">
        <f ca="true">+IF(AND(ISNUMBER(OFFSET('Sanitation Data'!$C$12,0,10*ROW('Sanitation Data'!C177))),CN183="Yes"),OFFSET('Sanitation Data'!$C$12,0,10*ROW('Sanitation Data'!C177)),IF(AND(ISNUMBER(OFFSET('Sanitation Data'!$C$12,0,10*ROW('Sanitation Data'!C177))),CN183="No",ISNUMBER(OFFSET('Sanitation Data'!$C$12,0,10*ROW('Sanitation Data'!C177)))),CONCATENATE("[",ROUND(OFFSET('Sanitation Data'!$C$12,0,10*ROW('Sanitation Data'!C177)),0),"]"),IF(AND(ISNUMBER(OFFSET('Sanitation Data'!$C$12,0,10*ROW('Sanitation Data'!C177))),CN183="",ISNUMBER(OFFSET('Sanitation Data'!$C$12,0,10*ROW('Sanitation Data'!C177)))),OFFSET('Sanitation Data'!$C$12,0,10*ROW('Sanitation Data'!C177)),NA())))</f>
        <v>#N/A</v>
      </c>
      <c r="Z183" s="253" t="e">
        <f ca="true">+IF(AND(ISNUMBER(OFFSET('Sanitation Data'!$C$13,0,10*ROW('Sanitation Data'!C177))),CO183="Yes"),OFFSET('Sanitation Data'!$C$13,0,10*ROW('Sanitation Data'!C177)),IF(AND(ISNUMBER(OFFSET('Sanitation Data'!$C$13,0,10*ROW('Sanitation Data'!C177))),CO183="No",ISNUMBER(OFFSET('Sanitation Data'!$C$13,0,10*ROW('Sanitation Data'!C177)))),CONCATENATE("[",ROUND(OFFSET('Sanitation Data'!$C$13,0,10*ROW('Sanitation Data'!C177)),0),"]"),IF(AND(ISNUMBER(OFFSET('Sanitation Data'!$C$13,0,10*ROW('Sanitation Data'!C177))),CO183="",ISNUMBER(OFFSET('Sanitation Data'!$C$13,0,10*ROW('Sanitation Data'!C177)))),OFFSET('Sanitation Data'!$C$13,0,10*ROW('Sanitation Data'!C177)),NA())))</f>
        <v>#N/A</v>
      </c>
      <c r="AA183" s="253" t="e">
        <f ca="true">+IF(AND(ISNUMBER(OFFSET('Sanitation Data'!$D$5,0,10*ROW('Sanitation Data'!D177))),CP183="Yes"),100-OFFSET('Sanitation Data'!$D$5,0,10*ROW('Sanitation Data'!D177)),IF(AND(ISNUMBER(OFFSET('Sanitation Data'!$D$5,0,10*ROW('Sanitation Data'!D177))),CP183="No",ISNUMBER(OFFSET('Sanitation Data'!$D$5,0,10*ROW('Sanitation Data'!D177)))),CONCATENATE("[",ROUND(100-OFFSET('Sanitation Data'!$D$5,0,10*ROW('Sanitation Data'!D177)),0),"]"),IF(AND(ISNUMBER(OFFSET('Sanitation Data'!$D$5,0,10*ROW('Sanitation Data'!D177))),CP183="",ISNUMBER(OFFSET('Sanitation Data'!$D$5,0,10*ROW('Sanitation Data'!D177)))),100-OFFSET('Sanitation Data'!$D$5,0,10*ROW('Sanitation Data'!D177)),NA())))</f>
        <v>#N/A</v>
      </c>
      <c r="AB183" s="253" t="e">
        <f ca="true">+IF(AND(ISNUMBER(OFFSET('Sanitation Data'!$D$7,0,10*ROW('Sanitation Data'!D177))),CQ183="Yes"),OFFSET('Sanitation Data'!$D$7,0,10*ROW('Sanitation Data'!G177)),IF(AND(ISNUMBER(OFFSET('Sanitation Data'!$D$7,0,10*ROW('Sanitation Data'!D177))),CQ183="No",ISNUMBER(OFFSET('Sanitation Data'!$D$7,0,10*ROW('Sanitation Data'!D177)))),CONCATENATE("[",ROUND(OFFSET('Sanitation Data'!$D$7,0,10*ROW('Sanitation Data'!D177)),0),"]"),IF(AND(ISNUMBER(OFFSET('Sanitation Data'!$D$7,0,10*ROW('Sanitation Data'!D177))),CQ183="",ISNUMBER(OFFSET('Sanitation Data'!$D$7,0,10*ROW('Sanitation Data'!D177)))),OFFSET('Sanitation Data'!$D$7,0,10*ROW('Sanitation Data'!D177)),NA())))</f>
        <v>#N/A</v>
      </c>
      <c r="AC183" s="253" t="e">
        <f ca="true">+IF(AND(ISNUMBER(OFFSET('Sanitation Data'!$D$11,0,10*ROW('Sanitation Data'!D177))),CR183="Yes"),OFFSET('Sanitation Data'!$D$11,0,10*ROW('Sanitation Data'!D177)),IF(AND(ISNUMBER(OFFSET('Sanitation Data'!$D$11,0,10*ROW('Sanitation Data'!D177))),CR183="No",ISNUMBER(OFFSET('Sanitation Data'!$D$11,0,10*ROW('Sanitation Data'!D177)))),CONCATENATE("[",ROUND(OFFSET('Sanitation Data'!$D$11,0,10*ROW('Sanitation Data'!D177)),0),"]"),IF(AND(ISNUMBER(OFFSET('Sanitation Data'!$D$11,0,10*ROW('Sanitation Data'!D177))),CR183="",ISNUMBER(OFFSET('Sanitation Data'!$D$11,0,10*ROW('Sanitation Data'!D177)))),OFFSET('Sanitation Data'!$D$11,0,10*ROW('Sanitation Data'!D177)),NA())))</f>
        <v>#N/A</v>
      </c>
      <c r="AD183" s="253" t="e">
        <f ca="true">+IF(AND(ISNUMBER(OFFSET('Sanitation Data'!$D$12,0,10*ROW('Sanitation Data'!D177))),CS183="Yes"),OFFSET('Sanitation Data'!$D$12,0,10*ROW('Sanitation Data'!D177)),IF(AND(ISNUMBER(OFFSET('Sanitation Data'!$D$12,0,10*ROW('Sanitation Data'!D177))),CS183="No",ISNUMBER(OFFSET('Sanitation Data'!$D$12,0,10*ROW('Sanitation Data'!D177)))),CONCATENATE("[",ROUND(OFFSET('Sanitation Data'!$D$12,0,10*ROW('Sanitation Data'!D177)),0),"]"),IF(AND(ISNUMBER(OFFSET('Sanitation Data'!$D$12,0,10*ROW('Sanitation Data'!D177))),CS183="",ISNUMBER(OFFSET('Sanitation Data'!$D$12,0,10*ROW('Sanitation Data'!D177)))),OFFSET('Sanitation Data'!$D$12,0,10*ROW('Sanitation Data'!D177)),NA())))</f>
        <v>#N/A</v>
      </c>
      <c r="AE183" s="253" t="e">
        <f ca="true">+IF(AND(ISNUMBER(OFFSET('Sanitation Data'!$D$13,0,10*ROW('Sanitation Data'!D177))),CT183="Yes"),OFFSET('Sanitation Data'!$D$13,0,10*ROW('Sanitation Data'!D177)),IF(AND(ISNUMBER(OFFSET('Sanitation Data'!$D$13,0,10*ROW('Sanitation Data'!D177))),CT183="No",ISNUMBER(OFFSET('Sanitation Data'!$D$13,0,10*ROW('Sanitation Data'!D177)))),CONCATENATE("[",ROUND(OFFSET('Sanitation Data'!$D$13,0,10*ROW('Sanitation Data'!D177)),0),"]"),IF(AND(ISNUMBER(OFFSET('Sanitation Data'!$D$13,0,10*ROW('Sanitation Data'!D177))),CT183="",ISNUMBER(OFFSET('Sanitation Data'!$D$13,0,10*ROW('Sanitation Data'!D177)))),OFFSET('Sanitation Data'!$D$13,0,10*ROW('Sanitation Data'!D177)),NA())))</f>
        <v>#N/A</v>
      </c>
      <c r="AF183" s="253" t="e">
        <f ca="true">+IF(AND(ISNUMBER(OFFSET('Sanitation Data'!$E$5,0,10*ROW('Sanitation Data'!E177))),CU183="Yes"),100-OFFSET('Sanitation Data'!$E$5,0,10*ROW('Sanitation Data'!E177)),IF(AND(ISNUMBER(OFFSET('Sanitation Data'!$E$5,0,10*ROW('Sanitation Data'!E177))),CU183="No",ISNUMBER(OFFSET('Sanitation Data'!$E$5,0,10*ROW('Sanitation Data'!E177)))),CONCATENATE("[",ROUND(100-OFFSET('Sanitation Data'!$E$5,0,10*ROW('Sanitation Data'!E177)),0),"]"),IF(AND(ISNUMBER(OFFSET('Sanitation Data'!$E$5,0,10*ROW('Sanitation Data'!E177))),CU183="",ISNUMBER(OFFSET('Sanitation Data'!$E$5,0,10*ROW('Sanitation Data'!E177)))),100-OFFSET('Sanitation Data'!$E$5,0,10*ROW('Sanitation Data'!E177)),NA())))</f>
        <v>#N/A</v>
      </c>
      <c r="AG183" s="253" t="e">
        <f ca="true">+IF(AND(ISNUMBER(OFFSET('Sanitation Data'!$E$7,0,10*ROW('Sanitation Data'!E177))),CV183="Yes"),OFFSET('Sanitation Data'!$E$7,0,10*ROW('Sanitation Data'!E177)),IF(AND(ISNUMBER(OFFSET('Sanitation Data'!$E$7,0,10*ROW('Sanitation Data'!E177))),CV183="No",ISNUMBER(OFFSET('Sanitation Data'!$E$7,0,10*ROW('Sanitation Data'!E177)))),CONCATENATE("[",ROUND(OFFSET('Sanitation Data'!$E$7,0,10*ROW('Sanitation Data'!E177)),0),"]"),IF(AND(ISNUMBER(OFFSET('Sanitation Data'!$E$7,0,10*ROW('Sanitation Data'!E177))),CV183="",ISNUMBER(OFFSET('Sanitation Data'!$E$7,0,10*ROW('Sanitation Data'!E177)))),OFFSET('Sanitation Data'!$E$7,0,10*ROW('Sanitation Data'!E177)),NA())))</f>
        <v>#N/A</v>
      </c>
      <c r="AH183" s="253" t="e">
        <f ca="true">+IF(AND(ISNUMBER(OFFSET('Sanitation Data'!$E$11,0,10*ROW('Sanitation Data'!E177))),CW183="Yes"),OFFSET('Sanitation Data'!$E$11,0,10*ROW('Sanitation Data'!E177)),IF(AND(ISNUMBER(OFFSET('Sanitation Data'!$E$11,0,10*ROW('Sanitation Data'!E177))),CW183="No",ISNUMBER(OFFSET('Sanitation Data'!$E$11,0,10*ROW('Sanitation Data'!E177)))),CONCATENATE("[",ROUND(OFFSET('Sanitation Data'!$E$11,0,10*ROW('Sanitation Data'!E177)),0),"]"),IF(AND(ISNUMBER(OFFSET('Sanitation Data'!$E$11,0,10*ROW('Sanitation Data'!E177))),CW183="",ISNUMBER(OFFSET('Sanitation Data'!$E$11,0,10*ROW('Sanitation Data'!E177)))),OFFSET('Sanitation Data'!$E$11,0,10*ROW('Sanitation Data'!E177)),NA())))</f>
        <v>#N/A</v>
      </c>
      <c r="AI183" s="253" t="e">
        <f ca="true">+IF(AND(ISNUMBER(OFFSET('Sanitation Data'!$E$12,0,10*ROW('Sanitation Data'!E177))),CX183="Yes"),OFFSET('Sanitation Data'!$E$12,0,10*ROW('Sanitation Data'!E177)),IF(AND(ISNUMBER(OFFSET('Sanitation Data'!$E$12,0,10*ROW('Sanitation Data'!E177))),CX183="No",ISNUMBER(OFFSET('Sanitation Data'!$E$12,0,10*ROW('Sanitation Data'!E177)))),CONCATENATE("[",ROUND(OFFSET('Sanitation Data'!$E$12,0,10*ROW('Sanitation Data'!E177)),0),"]"),IF(AND(ISNUMBER(OFFSET('Sanitation Data'!$E$12,0,10*ROW('Sanitation Data'!E177))),CX183="",ISNUMBER(OFFSET('Sanitation Data'!$E$12,0,10*ROW('Sanitation Data'!E177)))),OFFSET('Sanitation Data'!$E$12,0,10*ROW('Sanitation Data'!E177)),NA())))</f>
        <v>#N/A</v>
      </c>
      <c r="AJ183" s="253" t="e">
        <f ca="true">+IF(AND(ISNUMBER(OFFSET('Sanitation Data'!$E$13,0,10*ROW('Sanitation Data'!E177))),CY183="Yes"),OFFSET('Sanitation Data'!$E$13,0,10*ROW('Sanitation Data'!E177)),IF(AND(ISNUMBER(OFFSET('Sanitation Data'!$E$13,0,10*ROW('Sanitation Data'!E177))),CY183="No",ISNUMBER(OFFSET('Sanitation Data'!$E$13,0,10*ROW('Sanitation Data'!E177)))),CONCATENATE("[",ROUND(OFFSET('Sanitation Data'!$E$13,0,10*ROW('Sanitation Data'!E177)),0),"]"),IF(AND(ISNUMBER(OFFSET('Sanitation Data'!$E$13,0,10*ROW('Sanitation Data'!E177))),CY183="",ISNUMBER(OFFSET('Sanitation Data'!$E$13,0,10*ROW('Sanitation Data'!E177)))),OFFSET('Sanitation Data'!$E$13,0,10*ROW('Sanitation Data'!E177)),NA())))</f>
        <v>#N/A</v>
      </c>
      <c r="AK183" s="253" t="e">
        <f ca="true">+IF(AND(ISNUMBER(OFFSET('Sanitation Data'!$F$5,0,10*ROW('Sanitation Data'!F177))),CZ183="Yes"),100-OFFSET('Sanitation Data'!$F$5,0,10*ROW('Sanitation Data'!F177)),IF(AND(ISNUMBER(OFFSET('Sanitation Data'!$F$5,0,10*ROW('Sanitation Data'!F177))),CZ183="No",ISNUMBER(OFFSET('Sanitation Data'!$F$5,0,10*ROW('Sanitation Data'!F177)))),CONCATENATE("[",ROUND(100-OFFSET('Sanitation Data'!$F$5,0,10*ROW('Sanitation Data'!F177)),0),"]"),IF(AND(ISNUMBER(OFFSET('Sanitation Data'!$F$5,0,10*ROW('Sanitation Data'!F177))),CZ183="",ISNUMBER(OFFSET('Sanitation Data'!$F$5,0,10*ROW('Sanitation Data'!F177)))),100-OFFSET('Sanitation Data'!$F$5,0,10*ROW('Sanitation Data'!F177)),NA())))</f>
        <v>#N/A</v>
      </c>
      <c r="AL183" s="253" t="e">
        <f ca="true">+IF(AND(ISNUMBER(OFFSET('Sanitation Data'!$F$7,0,10*ROW('Sanitation Data'!F177))),DA183="Yes"),OFFSET('Sanitation Data'!$F$7,0,10*ROW('Sanitation Data'!F177)),IF(AND(ISNUMBER(OFFSET('Sanitation Data'!$F$7,0,10*ROW('Sanitation Data'!F177))),DA183="No",ISNUMBER(OFFSET('Sanitation Data'!$F$7,0,10*ROW('Sanitation Data'!F177)))),CONCATENATE("[",ROUND(OFFSET('Sanitation Data'!$F$7,0,10*ROW('Sanitation Data'!F177)),0),"]"),IF(AND(ISNUMBER(OFFSET('Sanitation Data'!$F$7,0,10*ROW('Sanitation Data'!F177))),DA183="",ISNUMBER(OFFSET('Sanitation Data'!$F$7,0,10*ROW('Sanitation Data'!F177)))),OFFSET('Sanitation Data'!$F$7,0,10*ROW('Sanitation Data'!F177)),NA())))</f>
        <v>#N/A</v>
      </c>
      <c r="AM183" s="253" t="e">
        <f ca="true">+IF(AND(ISNUMBER(OFFSET('Sanitation Data'!$F$11,0,10*ROW('Sanitation Data'!F177))),DB183="Yes"),OFFSET('Sanitation Data'!$F$11,0,10*ROW('Sanitation Data'!F177)),IF(AND(ISNUMBER(OFFSET('Sanitation Data'!$F$11,0,10*ROW('Sanitation Data'!F177))),DB183="No",ISNUMBER(OFFSET('Sanitation Data'!$F$11,0,10*ROW('Sanitation Data'!F177)))),CONCATENATE("[",ROUND(OFFSET('Sanitation Data'!$F$11,0,10*ROW('Sanitation Data'!F177)),0),"]"),IF(AND(ISNUMBER(OFFSET('Sanitation Data'!$F$11,0,10*ROW('Sanitation Data'!F177))),DB183="",ISNUMBER(OFFSET('Sanitation Data'!$F$11,0,10*ROW('Sanitation Data'!F177)))),OFFSET('Sanitation Data'!$F$11,0,10*ROW('Sanitation Data'!F177)),NA())))</f>
        <v>#N/A</v>
      </c>
      <c r="AN183" s="253" t="e">
        <f ca="true">+IF(AND(ISNUMBER(OFFSET('Sanitation Data'!$F$12,0,10*ROW('Sanitation Data'!F177))),DC183="Yes"),OFFSET('Sanitation Data'!$F$12,0,10*ROW('Sanitation Data'!F177)),IF(AND(ISNUMBER(OFFSET('Sanitation Data'!$F$12,0,10*ROW('Sanitation Data'!F177))),DC183="No",ISNUMBER(OFFSET('Sanitation Data'!$F$12,0,10*ROW('Sanitation Data'!F177)))),CONCATENATE("[",ROUND(OFFSET('Sanitation Data'!$F$12,0,10*ROW('Sanitation Data'!F177)),0),"]"),IF(AND(ISNUMBER(OFFSET('Sanitation Data'!$F$12,0,10*ROW('Sanitation Data'!F177))),DC183="",ISNUMBER(OFFSET('Sanitation Data'!$F$12,0,10*ROW('Sanitation Data'!F177)))),OFFSET('Sanitation Data'!$F$12,0,10*ROW('Sanitation Data'!F177)),NA())))</f>
        <v>#N/A</v>
      </c>
      <c r="AO183" s="253" t="e">
        <f ca="true">+IF(AND(ISNUMBER(OFFSET('Sanitation Data'!$F$13,0,10*ROW('Sanitation Data'!F177))),DD183="Yes"),OFFSET('Sanitation Data'!$F$13,0,10*ROW('Sanitation Data'!F177)),IF(AND(ISNUMBER(OFFSET('Sanitation Data'!$F$13,0,10*ROW('Sanitation Data'!F177))),DD183="No",ISNUMBER(OFFSET('Sanitation Data'!$F$13,0,10*ROW('Sanitation Data'!F177)))),CONCATENATE("[",ROUND(OFFSET('Sanitation Data'!$F$13,0,10*ROW('Sanitation Data'!F177)),0),"]"),IF(AND(ISNUMBER(OFFSET('Sanitation Data'!$F$13,0,10*ROW('Sanitation Data'!F177))),DD183="",ISNUMBER(OFFSET('Sanitation Data'!$F$13,0,10*ROW('Sanitation Data'!F177)))),OFFSET('Sanitation Data'!$F$13,0,10*ROW('Sanitation Data'!F177)),NA())))</f>
        <v>#N/A</v>
      </c>
      <c r="AP183" s="253" t="e">
        <f ca="true">+IF(AND(ISNUMBER(OFFSET('Sanitation Data'!$G$5,0,10*ROW('Sanitation Data'!G177))),DE183="Yes"),100-OFFSET('Sanitation Data'!$G$5,0,10*ROW('Sanitation Data'!G177)),IF(AND(ISNUMBER(OFFSET('Sanitation Data'!$G$5,0,10*ROW('Sanitation Data'!G177))),DE183="No",ISNUMBER(OFFSET('Sanitation Data'!$G$5,0,10*ROW('Sanitation Data'!G177)))),CONCATENATE("[",ROUND(100-OFFSET('Sanitation Data'!$G$5,0,10*ROW('Sanitation Data'!G177)),0),"]"),IF(AND(ISNUMBER(OFFSET('Sanitation Data'!$G$5,0,10*ROW('Sanitation Data'!G177))),DE183="",ISNUMBER(OFFSET('Sanitation Data'!$G$5,0,10*ROW('Sanitation Data'!G177)))),100-OFFSET('Sanitation Data'!$G$5,0,10*ROW('Sanitation Data'!G177)),NA())))</f>
        <v>#N/A</v>
      </c>
      <c r="AQ183" s="253" t="e">
        <f ca="true">+IF(AND(ISNUMBER(OFFSET('Sanitation Data'!$G$7,0,10*ROW('Sanitation Data'!G177))),DF183="Yes"),OFFSET('Sanitation Data'!$G$7,0,10*ROW('Sanitation Data'!G177)),IF(AND(ISNUMBER(OFFSET('Sanitation Data'!$G$7,0,10*ROW('Sanitation Data'!G177))),DF183="No",ISNUMBER(OFFSET('Sanitation Data'!$G$7,0,10*ROW('Sanitation Data'!G177)))),CONCATENATE("[",ROUND(OFFSET('Sanitation Data'!$G$7,0,10*ROW('Sanitation Data'!G177)),0),"]"),IF(AND(ISNUMBER(OFFSET('Sanitation Data'!$G$7,0,10*ROW('Sanitation Data'!G177))),DF183="",ISNUMBER(OFFSET('Sanitation Data'!$G$7,0,10*ROW('Sanitation Data'!G177)))),OFFSET('Sanitation Data'!$G$7,0,10*ROW('Sanitation Data'!G177)),NA())))</f>
        <v>#N/A</v>
      </c>
      <c r="AR183" s="253" t="e">
        <f ca="true">+IF(AND(ISNUMBER(OFFSET('Sanitation Data'!$G$11,0,10*ROW('Sanitation Data'!G177))),DG183="Yes"),OFFSET('Sanitation Data'!$G$11,0,10*ROW('Sanitation Data'!G177)),IF(AND(ISNUMBER(OFFSET('Sanitation Data'!$G$11,0,10*ROW('Sanitation Data'!G177))),DG183="No",ISNUMBER(OFFSET('Sanitation Data'!$G$11,0,10*ROW('Sanitation Data'!G177)))),CONCATENATE("[",ROUND(OFFSET('Sanitation Data'!$G$11,0,10*ROW('Sanitation Data'!G177)),0),"]"),IF(AND(ISNUMBER(OFFSET('Sanitation Data'!$G$11,0,10*ROW('Sanitation Data'!G177))),DG183="",ISNUMBER(OFFSET('Sanitation Data'!$G$11,0,10*ROW('Sanitation Data'!G177)))),OFFSET('Sanitation Data'!$G$11,0,10*ROW('Sanitation Data'!G177)),NA())))</f>
        <v>#N/A</v>
      </c>
      <c r="AS183" s="253" t="e">
        <f ca="true">+IF(AND(ISNUMBER(OFFSET('Sanitation Data'!$G$12,0,10*ROW('Sanitation Data'!G177))),DH183="Yes"),OFFSET('Sanitation Data'!$G$12,0,10*ROW('Sanitation Data'!G177)),IF(AND(ISNUMBER(OFFSET('Sanitation Data'!$G$12,0,10*ROW('Sanitation Data'!G177))),DH183="No",ISNUMBER(OFFSET('Sanitation Data'!$G$12,0,10*ROW('Sanitation Data'!G177)))),CONCATENATE("[",ROUND(OFFSET('Sanitation Data'!$G$12,0,10*ROW('Sanitation Data'!G177)),0),"]"),IF(AND(ISNUMBER(OFFSET('Sanitation Data'!$G$12,0,10*ROW('Sanitation Data'!G177))),DH183="",ISNUMBER(OFFSET('Sanitation Data'!$G$12,0,10*ROW('Sanitation Data'!G177)))),OFFSET('Sanitation Data'!$G$12,0,10*ROW('Sanitation Data'!G177)),NA())))</f>
        <v>#N/A</v>
      </c>
      <c r="AT183" s="253" t="e">
        <f ca="true">+IF(AND(ISNUMBER(OFFSET('Sanitation Data'!$G$13,0,10*ROW('Sanitation Data'!G177))),DI183="Yes"),OFFSET('Sanitation Data'!$G$13,0,10*ROW('Sanitation Data'!G177)),IF(AND(ISNUMBER(OFFSET('Sanitation Data'!$G$13,0,10*ROW('Sanitation Data'!G177))),DI183="No",ISNUMBER(OFFSET('Sanitation Data'!$G$13,0,10*ROW('Sanitation Data'!G177)))),CONCATENATE("[",ROUND(OFFSET('Sanitation Data'!$G$13,0,10*ROW('Sanitation Data'!G177)),0),"]"),IF(AND(ISNUMBER(OFFSET('Sanitation Data'!$G$13,0,10*ROW('Sanitation Data'!G177))),DI183="",ISNUMBER(OFFSET('Sanitation Data'!$G$13,0,10*ROW('Sanitation Data'!G177)))),OFFSET('Sanitation Data'!$G$13,0,10*ROW('Sanitation Data'!G177)),NA())))</f>
        <v>#N/A</v>
      </c>
      <c r="AU183" s="253" t="e">
        <f ca="true">+IF(AND(ISNUMBER(OFFSET('Sanitation Data'!$H$5,0,10*ROW('Sanitation Data'!H177))),DJ183="Yes"),100-OFFSET('Sanitation Data'!$H$5,0,10*ROW('Sanitation Data'!H177)),IF(AND(ISNUMBER(OFFSET('Sanitation Data'!$H$5,0,10*ROW('Sanitation Data'!H177))),DJ183="No",ISNUMBER(OFFSET('Sanitation Data'!$H$5,0,10*ROW('Sanitation Data'!H177)))),CONCATENATE("[",ROUND(100-OFFSET('Sanitation Data'!$H$5,0,10*ROW('Sanitation Data'!H177)),0),"]"),IF(AND(ISNUMBER(OFFSET('Sanitation Data'!$H$5,0,10*ROW('Sanitation Data'!H177))),DJ183="",ISNUMBER(OFFSET('Sanitation Data'!$H$5,0,10*ROW('Sanitation Data'!H177)))),100-OFFSET('Sanitation Data'!$H$5,0,10*ROW('Sanitation Data'!H177)),NA())))</f>
        <v>#N/A</v>
      </c>
      <c r="AV183" s="253" t="e">
        <f ca="true">+IF(AND(ISNUMBER(OFFSET('Sanitation Data'!$H$7,0,10*ROW('Sanitation Data'!H177))),DK183="Yes"),OFFSET('Sanitation Data'!$H$7,0,10*ROW('Sanitation Data'!H177)),IF(AND(ISNUMBER(OFFSET('Sanitation Data'!$H$7,0,10*ROW('Sanitation Data'!H177))),DK183="No",ISNUMBER(OFFSET('Sanitation Data'!$H$7,0,10*ROW('Sanitation Data'!H177)))),CONCATENATE("[",ROUND(OFFSET('Sanitation Data'!$H$7,0,10*ROW('Sanitation Data'!H177)),0),"]"),IF(AND(ISNUMBER(OFFSET('Sanitation Data'!$H$7,0,10*ROW('Sanitation Data'!H177))),DK183="",ISNUMBER(OFFSET('Sanitation Data'!$H$7,0,10*ROW('Sanitation Data'!H177)))),OFFSET('Sanitation Data'!$H$7,0,10*ROW('Sanitation Data'!H177)),NA())))</f>
        <v>#N/A</v>
      </c>
      <c r="AW183" s="253" t="e">
        <f ca="true">+IF(AND(ISNUMBER(OFFSET('Sanitation Data'!$H$11,0,10*ROW('Sanitation Data'!H177))),DL183="Yes"),OFFSET('Sanitation Data'!$H$11,0,10*ROW('Sanitation Data'!H177)),IF(AND(ISNUMBER(OFFSET('Sanitation Data'!$H$11,0,10*ROW('Sanitation Data'!H177))),DL183="No",ISNUMBER(OFFSET('Sanitation Data'!$H$11,0,10*ROW('Sanitation Data'!H177)))),CONCATENATE("[",ROUND(OFFSET('Sanitation Data'!$H$11,0,10*ROW('Sanitation Data'!H177)),0),"]"),IF(AND(ISNUMBER(OFFSET('Sanitation Data'!$H$11,0,10*ROW('Sanitation Data'!H177))),DL183="",ISNUMBER(OFFSET('Sanitation Data'!$H$11,0,10*ROW('Sanitation Data'!H177)))),OFFSET('Sanitation Data'!$H$11,0,10*ROW('Sanitation Data'!H177)),NA())))</f>
        <v>#N/A</v>
      </c>
      <c r="AX183" s="253" t="e">
        <f ca="true">+IF(AND(ISNUMBER(OFFSET('Sanitation Data'!$H$12,0,10*ROW('Sanitation Data'!H177))),DM183="Yes"),OFFSET('Sanitation Data'!$H$12,0,10*ROW('Sanitation Data'!H177)),IF(AND(ISNUMBER(OFFSET('Sanitation Data'!$H$12,0,10*ROW('Sanitation Data'!H177))),DM183="No",ISNUMBER(OFFSET('Sanitation Data'!$H$12,0,10*ROW('Sanitation Data'!H177)))),CONCATENATE("[",ROUND(OFFSET('Sanitation Data'!$H$12,0,10*ROW('Sanitation Data'!H177)),0),"]"),IF(AND(ISNUMBER(OFFSET('Sanitation Data'!$H$12,0,10*ROW('Sanitation Data'!H177))),DM183="",ISNUMBER(OFFSET('Sanitation Data'!$H$12,0,10*ROW('Sanitation Data'!H177)))),OFFSET('Sanitation Data'!$H$12,0,10*ROW('Sanitation Data'!H177)),NA())))</f>
        <v>#N/A</v>
      </c>
      <c r="AY183" s="253" t="e">
        <f ca="true">+IF(AND(ISNUMBER(OFFSET('Sanitation Data'!$H$13,0,10*ROW('Sanitation Data'!H177))),DN183="Yes"),OFFSET('Sanitation Data'!$H$13,0,10*ROW('Sanitation Data'!H177)),IF(AND(ISNUMBER(OFFSET('Sanitation Data'!$H$13,0,10*ROW('Sanitation Data'!H177))),DN183="No",ISNUMBER(OFFSET('Sanitation Data'!$H$13,0,10*ROW('Sanitation Data'!H177)))),CONCATENATE("[",ROUND(OFFSET('Sanitation Data'!$H$13,0,10*ROW('Sanitation Data'!H177)),0),"]"),IF(AND(ISNUMBER(OFFSET('Sanitation Data'!$H$13,0,10*ROW('Sanitation Data'!H177))),DN183="",ISNUMBER(OFFSET('Sanitation Data'!$H$13,0,10*ROW('Sanitation Data'!H177)))),OFFSET('Sanitation Data'!$H$13,0,10*ROW('Sanitation Data'!H177)),NA())))</f>
        <v>#N/A</v>
      </c>
      <c r="AZ183" s="254" t="e">
        <f ca="true">+IF(AND(ISNUMBER(OFFSET('Hygiene Data'!$C$6,0,10*ROW('Hygiene Data'!C177))),DO183="Yes"),OFFSET('Hygiene Data'!$C$6,0,10*ROW('Hygiene Data'!C177)),IF(AND(ISNUMBER(OFFSET('Hygiene Data'!$C$6,0,10*ROW('Hygiene Data'!C177))),DO183="No",ISNUMBER(OFFSET('Hygiene Data'!$C$6,0,10*ROW('Hygiene Data'!C177)))),CONCATENATE("[",ROUND(OFFSET('Hygiene Data'!$C$6,0,10*ROW('Hygiene Data'!C177)),0),"]"),IF(AND(ISNUMBER(OFFSET('Hygiene Data'!$C$6,0,10*ROW('Hygiene Data'!C177))),DO183="",ISNUMBER(OFFSET('Hygiene Data'!$C$6,0,10*ROW('Hygiene Data'!C177)))),OFFSET('Hygiene Data'!$C$6,0,10*ROW('Hygiene Data'!C177)),NA())))</f>
        <v>#N/A</v>
      </c>
      <c r="BA183" s="254" t="e">
        <f ca="true">+IF(AND(ISNUMBER(OFFSET('Hygiene Data'!$C$8,0,10*ROW('Hygiene Data'!C177))),DP183="Yes"),OFFSET('Hygiene Data'!$C$8,0,10*ROW('Hygiene Data'!C177)),IF(AND(ISNUMBER(OFFSET('Hygiene Data'!$C$8,0,10*ROW('Hygiene Data'!C177))),DP183="No",ISNUMBER(OFFSET('Hygiene Data'!$C$8,0,10*ROW('Hygiene Data'!C177)))),CONCATENATE("[",ROUND(OFFSET('Hygiene Data'!$C$8,0,10*ROW('Hygiene Data'!C177)),0),"]"),IF(AND(ISNUMBER(OFFSET('Hygiene Data'!$C$8,0,10*ROW('Hygiene Data'!C177))),DP183="",ISNUMBER(OFFSET('Hygiene Data'!$C$8,0,10*ROW('Hygiene Data'!C177)))),OFFSET('Hygiene Data'!$C$8,0,10*ROW('Hygiene Data'!C177)),NA())))</f>
        <v>#N/A</v>
      </c>
      <c r="BB183" s="254" t="e">
        <f ca="true">+IF(AND(ISNUMBER(OFFSET('Hygiene Data'!$C$10,0,10*ROW('Hygiene Data'!C177))),DQ183="Yes"),OFFSET('Hygiene Data'!$C$10,0,10*ROW('Hygiene Data'!C177)),IF(AND(ISNUMBER(OFFSET('Hygiene Data'!$C$10,0,10*ROW('Hygiene Data'!C177))),DQ183="No",ISNUMBER(OFFSET('Hygiene Data'!$C$10,0,10*ROW('Hygiene Data'!C177)))),CONCATENATE("[",ROUND(OFFSET('Hygiene Data'!$C$10,0,10*ROW('Hygiene Data'!C177)),0),"]"),IF(AND(ISNUMBER(OFFSET('Hygiene Data'!$C$10,0,10*ROW('Hygiene Data'!C177))),DQ183="",ISNUMBER(OFFSET('Hygiene Data'!$C$10,0,10*ROW('Hygiene Data'!C177)))),OFFSET('Hygiene Data'!$C$10,0,10*ROW('Hygiene Data'!C177)),NA())))</f>
        <v>#N/A</v>
      </c>
      <c r="BC183" s="254" t="e">
        <f ca="true">+IF(AND(ISNUMBER(OFFSET('Hygiene Data'!$D$6,0,10*ROW('Hygiene Data'!D177))),DR183="Yes"),OFFSET('Hygiene Data'!$D$6,0,10*ROW('Hygiene Data'!D177)),IF(AND(ISNUMBER(OFFSET('Hygiene Data'!$D$6,0,10*ROW('Hygiene Data'!D177))),DR183="No",ISNUMBER(OFFSET('Hygiene Data'!$D$6,0,10*ROW('Hygiene Data'!D177)))),CONCATENATE("[",ROUND(OFFSET('Hygiene Data'!$D$6,0,10*ROW('Hygiene Data'!D177)),0),"]"),IF(AND(ISNUMBER(OFFSET('Hygiene Data'!$D$6,0,10*ROW('Hygiene Data'!D177))),DR183="",ISNUMBER(OFFSET('Hygiene Data'!$D$6,0,10*ROW('Hygiene Data'!D177)))),OFFSET('Hygiene Data'!$D$6,0,10*ROW('Hygiene Data'!D177)),NA())))</f>
        <v>#N/A</v>
      </c>
      <c r="BD183" s="254" t="e">
        <f ca="true">+IF(AND(ISNUMBER(OFFSET('Hygiene Data'!$D$8,0,10*ROW('Hygiene Data'!D177))),DS183="Yes"),OFFSET('Hygiene Data'!$D$8,0,10*ROW('Hygiene Data'!D177)),IF(AND(ISNUMBER(OFFSET('Hygiene Data'!$D$8,0,10*ROW('Hygiene Data'!D177))),DS183="No",ISNUMBER(OFFSET('Hygiene Data'!$D$8,0,10*ROW('Hygiene Data'!D177)))),CONCATENATE("[",ROUND(OFFSET('Hygiene Data'!$D$8,0,10*ROW('Hygiene Data'!D177)),0),"]"),IF(AND(ISNUMBER(OFFSET('Hygiene Data'!$D$8,0,10*ROW('Hygiene Data'!D177))),DS183="",ISNUMBER(OFFSET('Hygiene Data'!$D$8,0,10*ROW('Hygiene Data'!D177)))),OFFSET('Hygiene Data'!$D$8,0,10*ROW('Hygiene Data'!D177)),NA())))</f>
        <v>#N/A</v>
      </c>
      <c r="BE183" s="254" t="e">
        <f ca="true">+IF(AND(ISNUMBER(OFFSET('Hygiene Data'!$D$10,0,10*ROW('Hygiene Data'!D177))),DT183="Yes"),OFFSET('Hygiene Data'!$D$10,0,10*ROW('Hygiene Data'!D177)),IF(AND(ISNUMBER(OFFSET('Hygiene Data'!$D$10,0,10*ROW('Hygiene Data'!D177))),DT183="No",ISNUMBER(OFFSET('Hygiene Data'!$D$10,0,10*ROW('Hygiene Data'!D177)))),CONCATENATE("[",ROUND(OFFSET('Hygiene Data'!$D$10,0,10*ROW('Hygiene Data'!D177)),0),"]"),IF(AND(ISNUMBER(OFFSET('Hygiene Data'!$D$10,0,10*ROW('Hygiene Data'!D177))),DT183="",ISNUMBER(OFFSET('Hygiene Data'!$D$10,0,10*ROW('Hygiene Data'!D177)))),OFFSET('Hygiene Data'!$D$10,0,10*ROW('Hygiene Data'!D177)),NA())))</f>
        <v>#N/A</v>
      </c>
      <c r="BF183" s="254" t="e">
        <f ca="true">+IF(AND(ISNUMBER(OFFSET('Hygiene Data'!$E$6,0,10*ROW('Hygiene Data'!E177))),DU183="Yes"),OFFSET('Hygiene Data'!$E$6,0,10*ROW('Hygiene Data'!E177)),IF(AND(ISNUMBER(OFFSET('Hygiene Data'!$E$6,0,10*ROW('Hygiene Data'!E177))),DU183="No",ISNUMBER(OFFSET('Hygiene Data'!$E$6,0,10*ROW('Hygiene Data'!E177)))),CONCATENATE("[",ROUND(OFFSET('Hygiene Data'!$E$6,0,10*ROW('Hygiene Data'!E177)),0),"]"),IF(AND(ISNUMBER(OFFSET('Hygiene Data'!$E$6,0,10*ROW('Hygiene Data'!E177))),DU183="",ISNUMBER(OFFSET('Hygiene Data'!$E$6,0,10*ROW('Hygiene Data'!E177)))),OFFSET('Hygiene Data'!$E$6,0,10*ROW('Hygiene Data'!E177)),NA())))</f>
        <v>#N/A</v>
      </c>
      <c r="BG183" s="254" t="e">
        <f ca="true">+IF(AND(ISNUMBER(OFFSET('Hygiene Data'!$E$8,0,10*ROW('Hygiene Data'!E177))),DV183="Yes"),OFFSET('Hygiene Data'!$E$8,0,10*ROW('Hygiene Data'!E177)),IF(AND(ISNUMBER(OFFSET('Hygiene Data'!$E$8,0,10*ROW('Hygiene Data'!E177))),DV183="No",ISNUMBER(OFFSET('Hygiene Data'!$E$8,0,10*ROW('Hygiene Data'!E177)))),CONCATENATE("[",ROUND(OFFSET('Hygiene Data'!$E$8,0,10*ROW('Hygiene Data'!E177)),0),"]"),IF(AND(ISNUMBER(OFFSET('Hygiene Data'!$E$8,0,10*ROW('Hygiene Data'!E177))),DV183="",ISNUMBER(OFFSET('Hygiene Data'!$E$8,0,10*ROW('Hygiene Data'!E177)))),OFFSET('Hygiene Data'!$E$8,0,10*ROW('Hygiene Data'!E177)),NA())))</f>
        <v>#N/A</v>
      </c>
      <c r="BH183" s="254" t="e">
        <f ca="true">+IF(AND(ISNUMBER(OFFSET('Hygiene Data'!$E$10,0,10*ROW('Hygiene Data'!E177))),DW183="Yes"),OFFSET('Hygiene Data'!$E$10,0,10*ROW('Hygiene Data'!E177)),IF(AND(ISNUMBER(OFFSET('Hygiene Data'!$E$10,0,10*ROW('Hygiene Data'!E177))),DW183="No",ISNUMBER(OFFSET('Hygiene Data'!$E$10,0,10*ROW('Hygiene Data'!E177)))),CONCATENATE("[",ROUND(OFFSET('Hygiene Data'!$E$10,0,10*ROW('Hygiene Data'!E177)),0),"]"),IF(AND(ISNUMBER(OFFSET('Hygiene Data'!$E$10,0,10*ROW('Hygiene Data'!E177))),DW183="",ISNUMBER(OFFSET('Hygiene Data'!$E$10,0,10*ROW('Hygiene Data'!E177)))),OFFSET('Hygiene Data'!$E$10,0,10*ROW('Hygiene Data'!E177)),NA())))</f>
        <v>#N/A</v>
      </c>
      <c r="BI183" s="254" t="e">
        <f ca="true">+IF(AND(ISNUMBER(OFFSET('Hygiene Data'!$F$6,0,10*ROW('Hygiene Data'!F177))),DX183="Yes"),OFFSET('Hygiene Data'!$F$6,0,10*ROW('Hygiene Data'!F177)),IF(AND(ISNUMBER(OFFSET('Hygiene Data'!$F$6,0,10*ROW('Hygiene Data'!F177))),DX183="No",ISNUMBER(OFFSET('Hygiene Data'!$F$6,0,10*ROW('Hygiene Data'!F177)))),CONCATENATE("[",ROUND(OFFSET('Hygiene Data'!$F$6,0,10*ROW('Hygiene Data'!F177)),0),"]"),IF(AND(ISNUMBER(OFFSET('Hygiene Data'!$F$6,0,10*ROW('Hygiene Data'!F177))),DX183="",ISNUMBER(OFFSET('Hygiene Data'!$F$6,0,10*ROW('Hygiene Data'!F177)))),OFFSET('Hygiene Data'!$F$6,0,10*ROW('Hygiene Data'!F177)),NA())))</f>
        <v>#N/A</v>
      </c>
      <c r="BJ183" s="254" t="e">
        <f ca="true">+IF(AND(ISNUMBER(OFFSET('Hygiene Data'!$F$8,0,10*ROW('Hygiene Data'!F177))),DY183="Yes"),OFFSET('Hygiene Data'!$F$8,0,10*ROW('Hygiene Data'!F177)),IF(AND(ISNUMBER(OFFSET('Hygiene Data'!$F$8,0,10*ROW('Hygiene Data'!F177))),DY183="No",ISNUMBER(OFFSET('Hygiene Data'!$F$8,0,10*ROW('Hygiene Data'!F177)))),CONCATENATE("[",ROUND(OFFSET('Hygiene Data'!$F$8,0,10*ROW('Hygiene Data'!F177)),0),"]"),IF(AND(ISNUMBER(OFFSET('Hygiene Data'!$F$8,0,10*ROW('Hygiene Data'!F177))),DY183="",ISNUMBER(OFFSET('Hygiene Data'!$F$8,0,10*ROW('Hygiene Data'!F177)))),OFFSET('Hygiene Data'!$F$8,0,10*ROW('Hygiene Data'!F177)),NA())))</f>
        <v>#N/A</v>
      </c>
      <c r="BK183" s="254" t="e">
        <f ca="true">+IF(AND(ISNUMBER(OFFSET('Hygiene Data'!$F$10,0,10*ROW('Hygiene Data'!F177))),DZ183="Yes"),OFFSET('Hygiene Data'!$F$10,0,10*ROW('Hygiene Data'!F177)),IF(AND(ISNUMBER(OFFSET('Hygiene Data'!$F$10,0,10*ROW('Hygiene Data'!F177))),DZ183="No",ISNUMBER(OFFSET('Hygiene Data'!$F$10,0,10*ROW('Hygiene Data'!F177)))),CONCATENATE("[",ROUND(OFFSET('Hygiene Data'!$F$10,0,10*ROW('Hygiene Data'!F177)),0),"]"),IF(AND(ISNUMBER(OFFSET('Hygiene Data'!$F$10,0,10*ROW('Hygiene Data'!F177))),DZ183="",ISNUMBER(OFFSET('Hygiene Data'!$F$10,0,10*ROW('Hygiene Data'!F177)))),OFFSET('Hygiene Data'!$F$10,0,10*ROW('Hygiene Data'!F177)),NA())))</f>
        <v>#N/A</v>
      </c>
      <c r="BL183" s="254" t="e">
        <f ca="true">+IF(AND(ISNUMBER(OFFSET('Hygiene Data'!$G$6,0,10*ROW('Hygiene Data'!G177))),EA183="Yes"),OFFSET('Hygiene Data'!$G$6,0,10*ROW('Hygiene Data'!G177)),IF(AND(ISNUMBER(OFFSET('Hygiene Data'!$G$6,0,10*ROW('Hygiene Data'!G177))),EA183="No",ISNUMBER(OFFSET('Hygiene Data'!$G$6,0,10*ROW('Hygiene Data'!G177)))),CONCATENATE("[",ROUND(OFFSET('Hygiene Data'!$G$6,0,10*ROW('Hygiene Data'!G177)),0),"]"),IF(AND(ISNUMBER(OFFSET('Hygiene Data'!$G$6,0,10*ROW('Hygiene Data'!G177))),EA183="",ISNUMBER(OFFSET('Hygiene Data'!$G$6,0,10*ROW('Hygiene Data'!G177)))),OFFSET('Hygiene Data'!$G$6,0,10*ROW('Hygiene Data'!G177)),NA())))</f>
        <v>#N/A</v>
      </c>
      <c r="BM183" s="254" t="e">
        <f ca="true">+IF(AND(ISNUMBER(OFFSET('Hygiene Data'!$G$8,0,10*ROW('Hygiene Data'!G177))),EB183="Yes"),OFFSET('Hygiene Data'!$G$8,0,10*ROW('Hygiene Data'!G177)),IF(AND(ISNUMBER(OFFSET('Hygiene Data'!$G$8,0,10*ROW('Hygiene Data'!G177))),EB183="No",ISNUMBER(OFFSET('Hygiene Data'!$G$8,0,10*ROW('Hygiene Data'!G177)))),CONCATENATE("[",ROUND(OFFSET('Hygiene Data'!$G$8,0,10*ROW('Hygiene Data'!G177)),0),"]"),IF(AND(ISNUMBER(OFFSET('Hygiene Data'!$G$8,0,10*ROW('Hygiene Data'!G177))),EB183="",ISNUMBER(OFFSET('Hygiene Data'!$G$8,0,10*ROW('Hygiene Data'!G177)))),OFFSET('Hygiene Data'!$G$8,0,10*ROW('Hygiene Data'!G177)),NA())))</f>
        <v>#N/A</v>
      </c>
      <c r="BN183" s="254" t="e">
        <f ca="true">+IF(AND(ISNUMBER(OFFSET('Hygiene Data'!$G$10,0,10*ROW('Hygiene Data'!G177))),EC183="Yes"),OFFSET('Hygiene Data'!$G$10,0,10*ROW('Hygiene Data'!G177)),IF(AND(ISNUMBER(OFFSET('Hygiene Data'!$G$10,0,10*ROW('Hygiene Data'!G177))),EC183="No",ISNUMBER(OFFSET('Hygiene Data'!$G$10,0,10*ROW('Hygiene Data'!G177)))),CONCATENATE("[",ROUND(OFFSET('Hygiene Data'!$G$10,0,10*ROW('Hygiene Data'!G177)),0),"]"),IF(AND(ISNUMBER(OFFSET('Hygiene Data'!$G$10,0,10*ROW('Hygiene Data'!G177))),EC183="",ISNUMBER(OFFSET('Hygiene Data'!$G$10,0,10*ROW('Hygiene Data'!G177)))),OFFSET('Hygiene Data'!$G$10,0,10*ROW('Hygiene Data'!G177)),NA())))</f>
        <v>#N/A</v>
      </c>
      <c r="BO183" s="254" t="e">
        <f ca="true">+IF(AND(ISNUMBER(OFFSET('Hygiene Data'!$H$6,0,10*ROW('Hygiene Data'!H177))),ED183="Yes"),OFFSET('Hygiene Data'!$H$6,0,10*ROW('Hygiene Data'!H177)),IF(AND(ISNUMBER(OFFSET('Hygiene Data'!$H$6,0,10*ROW('Hygiene Data'!H177))),ED183="No",ISNUMBER(OFFSET('Hygiene Data'!$H$6,0,10*ROW('Hygiene Data'!H177)))),CONCATENATE("[",ROUND(OFFSET('Hygiene Data'!$H$6,0,10*ROW('Hygiene Data'!H177)),0),"]"),IF(AND(ISNUMBER(OFFSET('Hygiene Data'!$H$6,0,10*ROW('Hygiene Data'!H177))),ED183="",ISNUMBER(OFFSET('Hygiene Data'!$H$6,0,10*ROW('Hygiene Data'!H177)))),OFFSET('Hygiene Data'!$H$6,0,10*ROW('Hygiene Data'!H177)),NA())))</f>
        <v>#N/A</v>
      </c>
      <c r="BP183" s="254" t="e">
        <f ca="true">+IF(AND(ISNUMBER(OFFSET('Hygiene Data'!$H$8,0,10*ROW('Hygiene Data'!H177))),EE183="Yes"),OFFSET('Hygiene Data'!$H$8,0,10*ROW('Hygiene Data'!H177)),IF(AND(ISNUMBER(OFFSET('Hygiene Data'!$H$8,0,10*ROW('Hygiene Data'!H177))),EE183="No",ISNUMBER(OFFSET('Hygiene Data'!$H$8,0,10*ROW('Hygiene Data'!H177)))),CONCATENATE("[",ROUND(OFFSET('Hygiene Data'!$H$8,0,10*ROW('Hygiene Data'!H177)),0),"]"),IF(AND(ISNUMBER(OFFSET('Hygiene Data'!$H$8,0,10*ROW('Hygiene Data'!H177))),EE183="",ISNUMBER(OFFSET('Hygiene Data'!$H$8,0,10*ROW('Hygiene Data'!H177)))),OFFSET('Hygiene Data'!$H$8,0,10*ROW('Hygiene Data'!H177)),NA())))</f>
        <v>#N/A</v>
      </c>
      <c r="BQ183" s="254" t="e">
        <f ca="true">+IF(AND(ISNUMBER(OFFSET('Hygiene Data'!$H$10,0,10*ROW('Hygiene Data'!H177))),EF183="Yes"),OFFSET('Hygiene Data'!$H$10,0,10*ROW('Hygiene Data'!H177)),IF(AND(ISNUMBER(OFFSET('Hygiene Data'!$H$10,0,10*ROW('Hygiene Data'!H177))),EF183="No",ISNUMBER(OFFSET('Hygiene Data'!$H$10,0,10*ROW('Hygiene Data'!H177)))),CONCATENATE("[",ROUND(OFFSET('Hygiene Data'!$H$10,0,10*ROW('Hygiene Data'!H177)),0),"]"),IF(AND(ISNUMBER(OFFSET('Hygiene Data'!$H$10,0,10*ROW('Hygiene Data'!H177))),EF183="",ISNUMBER(OFFSET('Hygiene Data'!$H$10,0,10*ROW('Hygiene Data'!H177)))),OFFSET('Hygiene Data'!$H$10,0,10*ROW('Hygiene Data'!H177)),NA())))</f>
        <v>#N/A</v>
      </c>
      <c r="BS183" s="36" t="str">
        <f ca="true">+IF(OFFSET('Water Data'!$C$28,0,10*ROW('Water Data'!C177))="","",OFFSET('Water Data'!$C$28,0,10*ROW('Water Data'!C177)))</f>
        <v/>
      </c>
      <c r="BT183" s="36" t="str">
        <f ca="true">+IF(OFFSET('Water Data'!$C$29,0,10*ROW('Water Data'!C177))="","",OFFSET('Water Data'!$C$29,0,10*ROW('Water Data'!C177)))</f>
        <v/>
      </c>
      <c r="BU183" s="36" t="str">
        <f ca="true">+IF(OFFSET('Water Data'!$C$30,0,10*ROW('Water Data'!C177))="","",OFFSET('Water Data'!$C$30,0,10*ROW('Water Data'!C177)))</f>
        <v/>
      </c>
      <c r="BV183" s="36" t="str">
        <f ca="true">+IF(OFFSET('Water Data'!$D$28,0,10*ROW('Water Data'!D177))="","",OFFSET('Water Data'!$D$28,0,10*ROW('Water Data'!D177)))</f>
        <v/>
      </c>
      <c r="BW183" s="36" t="str">
        <f ca="true">+IF(OFFSET('Water Data'!$D$29,0,10*ROW('Water Data'!D177))="","",OFFSET('Water Data'!$D$29,0,10*ROW('Water Data'!D177)))</f>
        <v/>
      </c>
      <c r="BX183" s="36" t="str">
        <f ca="true">+IF(OFFSET('Water Data'!$D$30,0,10*ROW('Water Data'!D177))="","",OFFSET('Water Data'!$D$30,0,10*ROW('Water Data'!D177)))</f>
        <v/>
      </c>
      <c r="BY183" s="36" t="str">
        <f ca="true">+IF(OFFSET('Water Data'!$E$28,0,10*ROW('Water Data'!E177))="","",OFFSET('Water Data'!$E$28,0,10*ROW('Water Data'!E177)))</f>
        <v/>
      </c>
      <c r="BZ183" s="36" t="str">
        <f ca="true">+IF(OFFSET('Water Data'!$E$29,0,10*ROW('Water Data'!E177))="","",OFFSET('Water Data'!$E$29,0,10*ROW('Water Data'!E177)))</f>
        <v/>
      </c>
      <c r="CA183" s="36" t="str">
        <f ca="true">+IF(OFFSET('Water Data'!$E$30,0,10*ROW('Water Data'!E177))="","",OFFSET('Water Data'!$E$30,0,10*ROW('Water Data'!E177)))</f>
        <v/>
      </c>
      <c r="CB183" s="36" t="str">
        <f ca="true">+IF(OFFSET('Water Data'!$F$28,0,10*ROW('Water Data'!F177))="","",OFFSET('Water Data'!$F$28,0,10*ROW('Water Data'!F177)))</f>
        <v/>
      </c>
      <c r="CC183" s="36" t="str">
        <f ca="true">+IF(OFFSET('Water Data'!$F$29,0,10*ROW('Water Data'!F177))="","",OFFSET('Water Data'!$F$29,0,10*ROW('Water Data'!F177)))</f>
        <v/>
      </c>
      <c r="CD183" s="36" t="str">
        <f ca="true">+IF(OFFSET('Water Data'!$F$30,0,10*ROW('Water Data'!F177))="","",OFFSET('Water Data'!$F$30,0,10*ROW('Water Data'!F177)))</f>
        <v/>
      </c>
      <c r="CE183" s="36" t="str">
        <f ca="true">+IF(OFFSET('Water Data'!$G$28,0,10*ROW('Water Data'!G177))="","",OFFSET('Water Data'!$G$28,0,10*ROW('Water Data'!G177)))</f>
        <v/>
      </c>
      <c r="CF183" s="36" t="str">
        <f ca="true">+IF(OFFSET('Water Data'!$G$29,0,10*ROW('Water Data'!G177))="","",OFFSET('Water Data'!$G$29,0,10*ROW('Water Data'!G177)))</f>
        <v/>
      </c>
      <c r="CG183" s="36" t="str">
        <f ca="true">+IF(OFFSET('Water Data'!$G$30,0,10*ROW('Water Data'!G177))="","",OFFSET('Water Data'!$G$30,0,10*ROW('Water Data'!G177)))</f>
        <v/>
      </c>
      <c r="CH183" s="36" t="str">
        <f ca="true">+IF(OFFSET('Water Data'!$H$28,0,10*ROW('Water Data'!H177))="","",OFFSET('Water Data'!$H$28,0,10*ROW('Water Data'!H177)))</f>
        <v/>
      </c>
      <c r="CI183" s="36" t="str">
        <f ca="true">+IF(OFFSET('Water Data'!$H$29,0,10*ROW('Water Data'!H177))="","",OFFSET('Water Data'!$H$29,0,10*ROW('Water Data'!H177)))</f>
        <v/>
      </c>
      <c r="CJ183" s="36" t="str">
        <f ca="true">+IF(OFFSET('Water Data'!$H$30,0,10*ROW('Water Data'!H177))="","",OFFSET('Water Data'!$H$30,0,10*ROW('Water Data'!H177)))</f>
        <v/>
      </c>
      <c r="CK183" s="36" t="str">
        <f ca="true">+IF(OFFSET('Sanitation Data'!$C$29,0,10*ROW('Sanitation Data'!C177))="","",OFFSET('Sanitation Data'!$C$29,0,10*ROW('Sanitation Data'!C177)))</f>
        <v/>
      </c>
      <c r="CL183" s="36" t="str">
        <f ca="true">+IF(OFFSET('Sanitation Data'!$C$30,0,10*ROW('Sanitation Data'!C177))="","",OFFSET('Sanitation Data'!$C$30,0,10*ROW('Sanitation Data'!C177)))</f>
        <v/>
      </c>
      <c r="CM183" s="36" t="str">
        <f ca="true">+IF(OFFSET('Sanitation Data'!$C$31,0,10*ROW('Sanitation Data'!C177))="","",OFFSET('Sanitation Data'!$C$31,0,10*ROW('Sanitation Data'!C177)))</f>
        <v/>
      </c>
      <c r="CN183" s="36" t="str">
        <f ca="true">+IF(OFFSET('Sanitation Data'!$C$32,0,10*ROW('Sanitation Data'!C177))="","",OFFSET('Sanitation Data'!$C$32,0,10*ROW('Sanitation Data'!C177)))</f>
        <v/>
      </c>
      <c r="CO183" s="36" t="str">
        <f ca="true">+IF(OFFSET('Sanitation Data'!$C$33,0,10*ROW('Sanitation Data'!C177))="","",OFFSET('Sanitation Data'!$C$33,0,10*ROW('Sanitation Data'!C177)))</f>
        <v/>
      </c>
      <c r="CP183" s="36" t="str">
        <f ca="true">+IF(OFFSET('Sanitation Data'!$D$29,0,10*ROW('Sanitation Data'!D177))="","",OFFSET('Sanitation Data'!$D$29,0,10*ROW('Sanitation Data'!D177)))</f>
        <v/>
      </c>
      <c r="CQ183" s="36" t="str">
        <f ca="true">+IF(OFFSET('Sanitation Data'!$D$30,0,10*ROW('Sanitation Data'!D177))="","",OFFSET('Sanitation Data'!$D$30,0,10*ROW('Sanitation Data'!D177)))</f>
        <v/>
      </c>
      <c r="CR183" s="36" t="str">
        <f ca="true">+IF(OFFSET('Sanitation Data'!$D$31,0,10*ROW('Sanitation Data'!D177))="","",OFFSET('Sanitation Data'!$D$31,0,10*ROW('Sanitation Data'!D177)))</f>
        <v/>
      </c>
      <c r="CS183" s="36" t="str">
        <f ca="true">+IF(OFFSET('Sanitation Data'!$D$32,0,10*ROW('Sanitation Data'!D177))="","",OFFSET('Sanitation Data'!$D$32,0,10*ROW('Sanitation Data'!D177)))</f>
        <v/>
      </c>
      <c r="CT183" s="36" t="str">
        <f ca="true">+IF(OFFSET('Sanitation Data'!$D$33,0,10*ROW('Sanitation Data'!D177))="","",OFFSET('Sanitation Data'!$D$33,0,10*ROW('Sanitation Data'!D177)))</f>
        <v/>
      </c>
      <c r="CU183" s="36" t="str">
        <f ca="true">+IF(OFFSET('Sanitation Data'!$E$29,0,10*ROW('Sanitation Data'!E177))="","",OFFSET('Sanitation Data'!$E$29,0,10*ROW('Sanitation Data'!E177)))</f>
        <v/>
      </c>
      <c r="CV183" s="36" t="str">
        <f ca="true">+IF(OFFSET('Sanitation Data'!$E$30,0,10*ROW('Sanitation Data'!E177))="","",OFFSET('Sanitation Data'!$E$30,0,10*ROW('Sanitation Data'!E177)))</f>
        <v/>
      </c>
      <c r="CW183" s="36" t="str">
        <f ca="true">+IF(OFFSET('Sanitation Data'!$E$31,0,10*ROW('Sanitation Data'!E177))="","",OFFSET('Sanitation Data'!$E$31,0,10*ROW('Sanitation Data'!E177)))</f>
        <v/>
      </c>
      <c r="CX183" s="36" t="str">
        <f ca="true">+IF(OFFSET('Sanitation Data'!$E$32,0,10*ROW('Sanitation Data'!E177))="","",OFFSET('Sanitation Data'!$E$32,0,10*ROW('Sanitation Data'!E177)))</f>
        <v/>
      </c>
      <c r="CY183" s="36" t="str">
        <f ca="true">+IF(OFFSET('Sanitation Data'!$E$33,0,10*ROW('Sanitation Data'!E177))="","",OFFSET('Sanitation Data'!$E$33,0,10*ROW('Sanitation Data'!E177)))</f>
        <v/>
      </c>
      <c r="CZ183" s="36" t="str">
        <f ca="true">+IF(OFFSET('Sanitation Data'!$F$29,0,10*ROW('Sanitation Data'!F177))="","",OFFSET('Sanitation Data'!$F$29,0,10*ROW('Sanitation Data'!F177)))</f>
        <v/>
      </c>
      <c r="DA183" s="36" t="str">
        <f ca="true">+IF(OFFSET('Sanitation Data'!$F$30,0,10*ROW('Sanitation Data'!F177))="","",OFFSET('Sanitation Data'!$F$30,0,10*ROW('Sanitation Data'!F177)))</f>
        <v/>
      </c>
      <c r="DB183" s="36" t="str">
        <f ca="true">+IF(OFFSET('Sanitation Data'!$F$31,0,10*ROW('Sanitation Data'!F177))="","",OFFSET('Sanitation Data'!$F$31,0,10*ROW('Sanitation Data'!F177)))</f>
        <v/>
      </c>
      <c r="DC183" s="36" t="str">
        <f ca="true">+IF(OFFSET('Sanitation Data'!$F$32,0,10*ROW('Sanitation Data'!F177))="","",OFFSET('Sanitation Data'!$F$32,0,10*ROW('Sanitation Data'!F177)))</f>
        <v/>
      </c>
      <c r="DD183" s="36" t="str">
        <f ca="true">+IF(OFFSET('Sanitation Data'!$F$33,0,10*ROW('Sanitation Data'!F177))="","",OFFSET('Sanitation Data'!$F$33,0,10*ROW('Sanitation Data'!F177)))</f>
        <v/>
      </c>
      <c r="DE183" s="36" t="str">
        <f ca="true">+IF(OFFSET('Sanitation Data'!$G$29,0,10*ROW('Sanitation Data'!G177))="","",OFFSET('Sanitation Data'!$G$29,0,10*ROW('Sanitation Data'!G177)))</f>
        <v/>
      </c>
      <c r="DF183" s="36" t="str">
        <f ca="true">+IF(OFFSET('Sanitation Data'!$G$30,0,10*ROW('Sanitation Data'!G177))="","",OFFSET('Sanitation Data'!$G$30,0,10*ROW('Sanitation Data'!G177)))</f>
        <v/>
      </c>
      <c r="DG183" s="36" t="str">
        <f ca="true">+IF(OFFSET('Sanitation Data'!$G$31,0,10*ROW('Sanitation Data'!G177))="","",OFFSET('Sanitation Data'!$G$31,0,10*ROW('Sanitation Data'!G177)))</f>
        <v/>
      </c>
      <c r="DH183" s="36" t="str">
        <f ca="true">+IF(OFFSET('Sanitation Data'!$G$32,0,10*ROW('Sanitation Data'!G177))="","",OFFSET('Sanitation Data'!$G$32,0,10*ROW('Sanitation Data'!G177)))</f>
        <v/>
      </c>
      <c r="DI183" s="36" t="str">
        <f ca="true">+IF(OFFSET('Sanitation Data'!$G$33,0,10*ROW('Sanitation Data'!G177))="","",OFFSET('Sanitation Data'!$G$33,0,10*ROW('Sanitation Data'!G177)))</f>
        <v/>
      </c>
      <c r="DJ183" s="36" t="str">
        <f ca="true">+IF(OFFSET('Sanitation Data'!$H$29,0,10*ROW('Sanitation Data'!H177))="","",OFFSET('Sanitation Data'!$H$29,0,10*ROW('Sanitation Data'!H177)))</f>
        <v/>
      </c>
      <c r="DK183" s="36" t="str">
        <f ca="true">+IF(OFFSET('Sanitation Data'!$H$30,0,10*ROW('Sanitation Data'!H177))="","",OFFSET('Sanitation Data'!$H$30,0,10*ROW('Sanitation Data'!H177)))</f>
        <v/>
      </c>
      <c r="DL183" s="36" t="str">
        <f ca="true">+IF(OFFSET('Sanitation Data'!$H$31,0,10*ROW('Sanitation Data'!H177))="","",OFFSET('Sanitation Data'!$H$31,0,10*ROW('Sanitation Data'!H177)))</f>
        <v/>
      </c>
      <c r="DM183" s="36" t="str">
        <f ca="true">+IF(OFFSET('Sanitation Data'!$H$32,0,10*ROW('Sanitation Data'!H177))="","",OFFSET('Sanitation Data'!$H$32,0,10*ROW('Sanitation Data'!H177)))</f>
        <v/>
      </c>
      <c r="DN183" s="36" t="str">
        <f ca="true">+IF(OFFSET('Sanitation Data'!$H$33,0,10*ROW('Sanitation Data'!H177))="","",OFFSET('Sanitation Data'!$H$33,0,10*ROW('Sanitation Data'!H177)))</f>
        <v/>
      </c>
      <c r="DO183" s="36" t="str">
        <f ca="true">+IF(OFFSET('Hygiene Data'!$C$12,0,10*ROW('Hygiene Data'!C177))="","",OFFSET('Hygiene Data'!$C$12,0,10*ROW('Hygiene Data'!C177)))</f>
        <v/>
      </c>
      <c r="DP183" s="36" t="str">
        <f ca="true">+IF(OFFSET('Hygiene Data'!$C$13,0,10*ROW('Hygiene Data'!C177))="","",OFFSET('Hygiene Data'!$C$13,0,10*ROW('Hygiene Data'!C177)))</f>
        <v/>
      </c>
      <c r="DQ183" s="36" t="str">
        <f ca="true">+IF(OFFSET('Hygiene Data'!$C$14,0,10*ROW('Hygiene Data'!C177))="","",OFFSET('Hygiene Data'!$C$14,0,10*ROW('Hygiene Data'!C177)))</f>
        <v/>
      </c>
      <c r="DR183" s="36" t="str">
        <f ca="true">+IF(OFFSET('Hygiene Data'!$D$12,0,10*ROW('Hygiene Data'!D177))="","",OFFSET('Hygiene Data'!$D$12,0,10*ROW('Hygiene Data'!D177)))</f>
        <v/>
      </c>
      <c r="DS183" s="36" t="str">
        <f ca="true">+IF(OFFSET('Hygiene Data'!$D$13,0,10*ROW('Hygiene Data'!D177))="","",OFFSET('Hygiene Data'!$D$13,0,10*ROW('Hygiene Data'!D177)))</f>
        <v/>
      </c>
      <c r="DT183" s="36" t="str">
        <f ca="true">+IF(OFFSET('Hygiene Data'!$D$14,0,10*ROW('Hygiene Data'!D177))="","",OFFSET('Hygiene Data'!$D$14,0,10*ROW('Hygiene Data'!D177)))</f>
        <v/>
      </c>
      <c r="DU183" s="36" t="str">
        <f ca="true">+IF(OFFSET('Hygiene Data'!$E$12,0,10*ROW('Hygiene Data'!E177))="","",OFFSET('Hygiene Data'!$E$12,0,10*ROW('Hygiene Data'!E177)))</f>
        <v/>
      </c>
      <c r="DV183" s="36" t="str">
        <f ca="true">+IF(OFFSET('Hygiene Data'!$E$13,0,10*ROW('Hygiene Data'!E177))="","",OFFSET('Hygiene Data'!$E$13,0,10*ROW('Hygiene Data'!E177)))</f>
        <v/>
      </c>
      <c r="DW183" s="36" t="str">
        <f ca="true">+IF(OFFSET('Hygiene Data'!$E$14,0,10*ROW('Hygiene Data'!E177))="","",OFFSET('Hygiene Data'!$E$14,0,10*ROW('Hygiene Data'!E177)))</f>
        <v/>
      </c>
      <c r="DX183" s="36" t="str">
        <f ca="true">+IF(OFFSET('Hygiene Data'!$F$12,0,10*ROW('Hygiene Data'!F177))="","",OFFSET('Hygiene Data'!$F$12,0,10*ROW('Hygiene Data'!F177)))</f>
        <v/>
      </c>
      <c r="DY183" s="36" t="str">
        <f ca="true">+IF(OFFSET('Hygiene Data'!$F$13,0,10*ROW('Hygiene Data'!F177))="","",OFFSET('Hygiene Data'!$F$13,0,10*ROW('Hygiene Data'!F177)))</f>
        <v/>
      </c>
      <c r="DZ183" s="36" t="str">
        <f ca="true">+IF(OFFSET('Hygiene Data'!$F$14,0,10*ROW('Hygiene Data'!F177))="","",OFFSET('Hygiene Data'!$F$14,0,10*ROW('Hygiene Data'!F177)))</f>
        <v/>
      </c>
      <c r="EA183" s="36" t="str">
        <f ca="true">+IF(OFFSET('Hygiene Data'!$G$12,0,10*ROW('Hygiene Data'!G177))="","",OFFSET('Hygiene Data'!$G$12,0,10*ROW('Hygiene Data'!G177)))</f>
        <v/>
      </c>
      <c r="EB183" s="36" t="str">
        <f ca="true">+IF(OFFSET('Hygiene Data'!$G$13,0,10*ROW('Hygiene Data'!G177))="","",OFFSET('Hygiene Data'!$G$13,0,10*ROW('Hygiene Data'!G177)))</f>
        <v/>
      </c>
      <c r="EC183" s="36" t="str">
        <f ca="true">+IF(OFFSET('Hygiene Data'!$G$14,0,10*ROW('Hygiene Data'!G177))="","",OFFSET('Hygiene Data'!$G$14,0,10*ROW('Hygiene Data'!G177)))</f>
        <v/>
      </c>
      <c r="ED183" s="36" t="str">
        <f ca="true">+IF(OFFSET('Hygiene Data'!$H$12,0,10*ROW('Hygiene Data'!H177))="","",OFFSET('Hygiene Data'!$H$12,0,10*ROW('Hygiene Data'!H177)))</f>
        <v/>
      </c>
      <c r="EE183" s="36" t="str">
        <f ca="true">+IF(OFFSET('Hygiene Data'!$H$13,0,10*ROW('Hygiene Data'!H177))="","",OFFSET('Hygiene Data'!$H$13,0,10*ROW('Hygiene Data'!H177)))</f>
        <v/>
      </c>
      <c r="EF183" s="36" t="str">
        <f ca="true">+IF(OFFSET('Hygiene Data'!$H$14,0,10*ROW('Hygiene Data'!H177))="","",OFFSET('Hygiene Data'!$H$14,0,10*ROW('Hygiene Data'!H177)))</f>
        <v/>
      </c>
    </row>
    <row r="184" x14ac:dyDescent="0.2">
      <c r="A184" s="59" t="str">
        <f ca="true">+IF(OFFSET('Water Data'!$B$1,0,10*ROW('Water Data'!B181))="","",OFFSET('Water Data'!$B$1,0,10*ROW('Water Data'!B181)))</f>
        <v/>
      </c>
      <c r="B184" s="59" t="str">
        <f ca="true">+IF(OFFSET('Water Data'!$A$3,0,10*ROW('Water Data'!A181))="","",OFFSET('Water Data'!$A$3,0,10*ROW('Water Data'!A181)))</f>
        <v/>
      </c>
      <c r="C184" s="59" t="str">
        <f ca="true">+IF(OFFSET('Water Data'!$C$3,0,10*ROW('Water Data'!C181))="","",OFFSET('Water Data'!$C$3,0,10*ROW('Water Data'!C181)))</f>
        <v/>
      </c>
      <c r="D184" s="252" t="e">
        <f ca="true">+IF(AND(ISNUMBER(OFFSET('Water Data'!$C$5,0,10*ROW('Water Data'!C178))),BS184="Yes"),100-OFFSET('Water Data'!$C$5,0,10*ROW('Water Data'!C178)),IF(AND(ISNUMBER(OFFSET('Water Data'!$C$5,0,10*ROW('Water Data'!C178))),BS184="No",ISNUMBER(OFFSET('Water Data'!$C$5,0,10*ROW('Water Data'!C178)))),CONCATENATE("[",ROUND(100-OFFSET('Water Data'!$C$5,0,10*ROW('Water Data'!C178)),0),"]"),IF(AND(ISNUMBER(OFFSET('Water Data'!$C$5,0,10*ROW('Water Data'!C178))),BS184="",ISNUMBER(OFFSET('Water Data'!$C$5,0,10*ROW('Water Data'!C178)))),100-OFFSET('Water Data'!$C$5,0,10*ROW('Water Data'!C178)),NA())))</f>
        <v>#N/A</v>
      </c>
      <c r="E184" s="252" t="e">
        <f ca="true">+IF(AND(ISNUMBER(OFFSET('Water Data'!$C$7,0,10*ROW('Water Data'!D178))),BT184="Yes"),OFFSET('Water Data'!$C$7,0,10*ROW('Water Data'!C178)),IF(AND(ISNUMBER(OFFSET('Water Data'!$C$7,0,10*ROW('Water Data'!C178))),BT184="No",ISNUMBER(OFFSET('Water Data'!$C$7,0,10*ROW('Water Data'!C178)))),CONCATENATE("[",ROUND(OFFSET('Water Data'!$C$7,0,10*ROW('Water Data'!C178)),0),"]"),IF(AND(ISNUMBER(OFFSET('Water Data'!$C$7,0,10*ROW('Water Data'!C178))),BT184="",ISNUMBER(OFFSET('Water Data'!$C$7,0,10*ROW('Water Data'!C178)))),OFFSET('Water Data'!$C$7,0,10*ROW('Water Data'!C178)),NA())))</f>
        <v>#N/A</v>
      </c>
      <c r="F184" s="252" t="e">
        <f ca="true">+IF(AND(ISNUMBER(OFFSET('Water Data'!$C$10,0,10*ROW('Water Data'!C178))),BU184="Yes"),OFFSET('Water Data'!$C$10,0,10*ROW('Water Data'!C178)),IF(AND(ISNUMBER(OFFSET('Water Data'!$C$10,0,10*ROW('Water Data'!C178))),BU184="No",ISNUMBER(OFFSET('Water Data'!$C$10,0,10*ROW('Water Data'!C178)))),CONCATENATE("[",ROUND(OFFSET('Water Data'!$C$10,0,10*ROW('Water Data'!C178)),0),"]"),IF(AND(ISNUMBER(OFFSET('Water Data'!$C$10,0,10*ROW('Water Data'!C178))),BU184="",ISNUMBER(OFFSET('Water Data'!$C$10,0,10*ROW('Water Data'!C178)))),OFFSET('Water Data'!$C$10,0,10*ROW('Water Data'!C178)),NA())))</f>
        <v>#N/A</v>
      </c>
      <c r="G184" s="252" t="e">
        <f ca="true">+IF(AND(ISNUMBER(OFFSET('Water Data'!$D$5,0,10*ROW('Water Data'!D178))),BV184="Yes"),100-OFFSET('Water Data'!$D$5,0,10*ROW('Water Data'!D178)),IF(AND(ISNUMBER(OFFSET('Water Data'!$D$5,0,10*ROW('Water Data'!D178))),BV184="No",ISNUMBER(OFFSET('Water Data'!$D$5,0,10*ROW('Water Data'!D178)))),CONCATENATE("[",ROUND(100-OFFSET('Water Data'!$D$5,0,10*ROW('Water Data'!D178)),0),"]"),IF(AND(ISNUMBER(OFFSET('Water Data'!$D$5,0,10*ROW('Water Data'!D178))),BV184="",ISNUMBER(OFFSET('Water Data'!$D$5,0,10*ROW('Water Data'!D178)))),100-OFFSET('Water Data'!$D$5,0,10*ROW('Water Data'!D178)),NA())))</f>
        <v>#N/A</v>
      </c>
      <c r="H184" s="252" t="e">
        <f ca="true">+IF(AND(ISNUMBER(OFFSET('Water Data'!$D$7,0,10*ROW('Water Data'!D178))),BW184="Yes"),OFFSET('Water Data'!$D$7,0,10*ROW('Water Data'!D178)),IF(AND(ISNUMBER(OFFSET('Water Data'!$D$7,0,10*ROW('Water Data'!D178))),BW184="No",ISNUMBER(OFFSET('Water Data'!$D$7,0,10*ROW('Water Data'!D178)))),CONCATENATE("[",ROUND(OFFSET('Water Data'!$C$7,0,10*ROW('Water Data'!D178)),0),"]"),IF(AND(ISNUMBER(OFFSET('Water Data'!$D$7,0,10*ROW('Water Data'!D178))),BW184="",ISNUMBER(OFFSET('Water Data'!$D$7,0,10*ROW('Water Data'!D178)))),OFFSET('Water Data'!$D$7,0,10*ROW('Water Data'!D178)),NA())))</f>
        <v>#N/A</v>
      </c>
      <c r="I184" s="252" t="e">
        <f ca="true">+IF(AND(ISNUMBER(OFFSET('Water Data'!$D$10,0,10*ROW('Water Data'!D178))),BX184="Yes"),OFFSET('Water Data'!$D$10,0,10*ROW('Water Data'!D178)),IF(AND(ISNUMBER(OFFSET('Water Data'!$D$10,0,10*ROW('Water Data'!D178))),BX184="No",ISNUMBER(OFFSET('Water Data'!$D$10,0,10*ROW('Water Data'!D178)))),CONCATENATE("[",ROUND(OFFSET('Water Data'!$D$10,0,10*ROW('Water Data'!D178)),0),"]"),IF(AND(ISNUMBER(OFFSET('Water Data'!$D$10,0,10*ROW('Water Data'!D178))),BX184="",ISNUMBER(OFFSET('Water Data'!$D$10,0,10*ROW('Water Data'!D178)))),OFFSET('Water Data'!$D$10,0,10*ROW('Water Data'!D178)),NA())))</f>
        <v>#N/A</v>
      </c>
      <c r="J184" s="252" t="e">
        <f ca="true">+IF(AND(ISNUMBER(OFFSET('Water Data'!$E$5,0,10*ROW('Water Data'!E178))),BY184="Yes"),100-OFFSET('Water Data'!$E$5,0,10*ROW('Water Data'!E178)),IF(AND(ISNUMBER(OFFSET('Water Data'!$E$5,0,10*ROW('Water Data'!E178))),BY184="No",ISNUMBER(OFFSET('Water Data'!$E$5,0,10*ROW('Water Data'!E178)))),CONCATENATE("[",ROUND(100-OFFSET('Water Data'!$E$5,0,10*ROW('Water Data'!E178)),0),"]"),IF(AND(ISNUMBER(OFFSET('Water Data'!$E$5,0,10*ROW('Water Data'!E178))),BY184="",ISNUMBER(OFFSET('Water Data'!$E$5,0,10*ROW('Water Data'!E178)))),100-OFFSET('Water Data'!$E$5,0,10*ROW('Water Data'!E178)),NA())))</f>
        <v>#N/A</v>
      </c>
      <c r="K184" s="252" t="e">
        <f ca="true">+IF(AND(ISNUMBER(OFFSET('Water Data'!$E$7,0,10*ROW('Water Data'!E178))),BZ184="Yes"),OFFSET('Water Data'!$E$7,0,10*ROW('Water Data'!E178)),IF(AND(ISNUMBER(OFFSET('Water Data'!$E$7,0,10*ROW('Water Data'!E178))),BZ184="No",ISNUMBER(OFFSET('Water Data'!$E$7,0,10*ROW('Water Data'!E178)))),CONCATENATE("[",ROUND(OFFSET('Water Data'!$E$7,0,10*ROW('Water Data'!E178)),0),"]"),IF(AND(ISNUMBER(OFFSET('Water Data'!$E$7,0,10*ROW('Water Data'!E178))),BZ184="",ISNUMBER(OFFSET('Water Data'!$E$7,0,10*ROW('Water Data'!E178)))),OFFSET('Water Data'!$E$7,0,10*ROW('Water Data'!E178)),NA())))</f>
        <v>#N/A</v>
      </c>
      <c r="L184" s="252" t="e">
        <f ca="true">+IF(AND(ISNUMBER(OFFSET('Water Data'!$E$10,0,10*ROW('Water Data'!E178))),CA184="Yes"),OFFSET('Water Data'!$E$10,0,10*ROW('Water Data'!E178)),IF(AND(ISNUMBER(OFFSET('Water Data'!$E$10,0,10*ROW('Water Data'!E178))),CA184="No",ISNUMBER(OFFSET('Water Data'!$E$10,0,10*ROW('Water Data'!E178)))),CONCATENATE("[",ROUND(OFFSET('Water Data'!$E$10,0,10*ROW('Water Data'!E178)),0),"]"),IF(AND(ISNUMBER(OFFSET('Water Data'!$E$10,0,10*ROW('Water Data'!E178))),CA184="",ISNUMBER(OFFSET('Water Data'!$E$10,0,10*ROW('Water Data'!E178)))),OFFSET('Water Data'!$E$10,0,10*ROW('Water Data'!E178)),NA())))</f>
        <v>#N/A</v>
      </c>
      <c r="M184" s="252" t="e">
        <f ca="true">+IF(AND(ISNUMBER(OFFSET('Water Data'!$F$5,0,10*ROW('Water Data'!F178))),CB184="Yes"),100-OFFSET('Water Data'!$F$5,0,10*ROW('Water Data'!F178)),IF(AND(ISNUMBER(OFFSET('Water Data'!$F$5,0,10*ROW('Water Data'!F178))),CB184="No",ISNUMBER(OFFSET('Water Data'!$F$5,0,10*ROW('Water Data'!F178)))),CONCATENATE("[",ROUND(100-OFFSET('Water Data'!$F$5,0,10*ROW('Water Data'!F178)),0),"]"),IF(AND(ISNUMBER(OFFSET('Water Data'!$F$5,0,10*ROW('Water Data'!F178))),CB184="",ISNUMBER(OFFSET('Water Data'!$F$5,0,10*ROW('Water Data'!F178)))),100-OFFSET('Water Data'!$F$5,0,10*ROW('Water Data'!F178)),NA())))</f>
        <v>#N/A</v>
      </c>
      <c r="N184" s="252" t="e">
        <f ca="true">+IF(AND(ISNUMBER(OFFSET('Water Data'!$F$7,0,10*ROW('Water Data'!F178))),CC184="Yes"),OFFSET('Water Data'!$F$7,0,10*ROW('Water Data'!F178)),IF(AND(ISNUMBER(OFFSET('Water Data'!$F$7,0,10*ROW('Water Data'!F178))),CC184="No",ISNUMBER(OFFSET('Water Data'!$F$7,0,10*ROW('Water Data'!F178)))),CONCATENATE("[",ROUND(OFFSET('Water Data'!$F$7,0,10*ROW('Water Data'!F178)),0),"]"),IF(AND(ISNUMBER(OFFSET('Water Data'!$F$7,0,10*ROW('Water Data'!F178))),CC184="",ISNUMBER(OFFSET('Water Data'!$F$7,0,10*ROW('Water Data'!F178)))),OFFSET('Water Data'!$F$7,0,10*ROW('Water Data'!F178)),NA())))</f>
        <v>#N/A</v>
      </c>
      <c r="O184" s="252" t="e">
        <f ca="true">+IF(AND(ISNUMBER(OFFSET('Water Data'!$F$10,0,10*ROW('Water Data'!F178))),CD184="Yes"),OFFSET('Water Data'!$F$10,0,10*ROW('Water Data'!F178)),IF(AND(ISNUMBER(OFFSET('Water Data'!$F$10,0,10*ROW('Water Data'!F178))),CD184="No",ISNUMBER(OFFSET('Water Data'!$F$10,0,10*ROW('Water Data'!F178)))),CONCATENATE("[",ROUND(OFFSET('Water Data'!$F$10,0,10*ROW('Water Data'!F178)),0),"]"),IF(AND(ISNUMBER(OFFSET('Water Data'!$F$10,0,10*ROW('Water Data'!F178))),CD184="",ISNUMBER(OFFSET('Water Data'!$F$10,0,10*ROW('Water Data'!F178)))),OFFSET('Water Data'!$F$10,0,10*ROW('Water Data'!F178)),NA())))</f>
        <v>#N/A</v>
      </c>
      <c r="P184" s="252" t="e">
        <f ca="true">+IF(AND(ISNUMBER(OFFSET('Water Data'!$G$5,0,10*ROW('Water Data'!G178))),CE184="Yes"),100-OFFSET('Water Data'!$G$5,0,10*ROW('Water Data'!G178)),IF(AND(ISNUMBER(OFFSET('Water Data'!$G$5,0,10*ROW('Water Data'!G178))),CE184="No",ISNUMBER(OFFSET('Water Data'!$G$5,0,10*ROW('Water Data'!G178)))),CONCATENATE("[",ROUND(100-OFFSET('Water Data'!$G$5,0,10*ROW('Water Data'!G178)),0),"]"),IF(AND(ISNUMBER(OFFSET('Water Data'!$G$5,0,10*ROW('Water Data'!G178))),CE184="",ISNUMBER(OFFSET('Water Data'!$G$5,0,10*ROW('Water Data'!G178)))),100-OFFSET('Water Data'!$G$5,0,10*ROW('Water Data'!G178)),NA())))</f>
        <v>#N/A</v>
      </c>
      <c r="Q184" s="252" t="e">
        <f ca="true">+IF(AND(ISNUMBER(OFFSET('Water Data'!$G$7,0,10*ROW('Water Data'!G178))),CF184="Yes"),OFFSET('Water Data'!$G$7,0,10*ROW('Water Data'!G178)),IF(AND(ISNUMBER(OFFSET('Water Data'!$G$7,0,10*ROW('Water Data'!G178))),CF184="No",ISNUMBER(OFFSET('Water Data'!$G$7,0,10*ROW('Water Data'!G178)))),CONCATENATE("[",ROUND(OFFSET('Water Data'!$G$7,0,10*ROW('Water Data'!G178)),0),"]"),IF(AND(ISNUMBER(OFFSET('Water Data'!$G$7,0,10*ROW('Water Data'!G178))),CF184="",ISNUMBER(OFFSET('Water Data'!$G$7,0,10*ROW('Water Data'!G178)))),OFFSET('Water Data'!$G$7,0,10*ROW('Water Data'!G178)),NA())))</f>
        <v>#N/A</v>
      </c>
      <c r="R184" s="252" t="e">
        <f ca="true">+IF(AND(ISNUMBER(OFFSET('Water Data'!$G$10,0,10*ROW('Water Data'!G178))),CG184="Yes"),OFFSET('Water Data'!$G$10,0,10*ROW('Water Data'!G178)),IF(AND(ISNUMBER(OFFSET('Water Data'!$G$10,0,10*ROW('Water Data'!G178))),CG184="No",ISNUMBER(OFFSET('Water Data'!$G$10,0,10*ROW('Water Data'!G178)))),CONCATENATE("[",ROUND(OFFSET('Water Data'!$G$10,0,10*ROW('Water Data'!G178)),0),"]"),IF(AND(ISNUMBER(OFFSET('Water Data'!$G$10,0,10*ROW('Water Data'!G178))),CG184="",ISNUMBER(OFFSET('Water Data'!$G$10,0,10*ROW('Water Data'!G178)))),OFFSET('Water Data'!$G$10,0,10*ROW('Water Data'!G178)),NA())))</f>
        <v>#N/A</v>
      </c>
      <c r="S184" s="252" t="e">
        <f ca="true">+IF(AND(ISNUMBER(OFFSET('Water Data'!$H$5,0,10*ROW('Water Data'!H178))),CH184="Yes"),100-OFFSET('Water Data'!$H$5,0,10*ROW('Water Data'!H178)),IF(AND(ISNUMBER(OFFSET('Water Data'!$H$5,0,10*ROW('Water Data'!H178))),CH184="No",ISNUMBER(OFFSET('Water Data'!$H$5,0,10*ROW('Water Data'!H178)))),CONCATENATE("[",ROUND(100-OFFSET('Water Data'!$H$5,0,10*ROW('Water Data'!H178)),0),"]"),IF(AND(ISNUMBER(OFFSET('Water Data'!$H$5,0,10*ROW('Water Data'!H178))),CH184="",ISNUMBER(OFFSET('Water Data'!$H$5,0,10*ROW('Water Data'!H178)))),100-OFFSET('Water Data'!$H$5,0,10*ROW('Water Data'!H178)),NA())))</f>
        <v>#N/A</v>
      </c>
      <c r="T184" s="252" t="e">
        <f ca="true">+IF(AND(ISNUMBER(OFFSET('Water Data'!$H$7,0,10*ROW('Water Data'!H178))),CI184="Yes"),OFFSET('Water Data'!$H$7,0,10*ROW('Water Data'!H178)),IF(AND(ISNUMBER(OFFSET('Water Data'!$H$7,0,10*ROW('Water Data'!H178))),CI184="No",ISNUMBER(OFFSET('Water Data'!$H$7,0,10*ROW('Water Data'!H178)))),CONCATENATE("[",ROUND(OFFSET('Water Data'!$H$7,0,10*ROW('Water Data'!H178)),0),"]"),IF(AND(ISNUMBER(OFFSET('Water Data'!$H$7,0,10*ROW('Water Data'!H178))),CI184="",ISNUMBER(OFFSET('Water Data'!$H$7,0,10*ROW('Water Data'!H178)))),OFFSET('Water Data'!$H$7,0,10*ROW('Water Data'!H178)),NA())))</f>
        <v>#N/A</v>
      </c>
      <c r="U184" s="252" t="e">
        <f ca="true">+IF(AND(ISNUMBER(OFFSET('Water Data'!$H$10,0,10*ROW('Water Data'!H178))),CJ184="Yes"),OFFSET('Water Data'!$H$10,0,10*ROW('Water Data'!H178)),IF(AND(ISNUMBER(OFFSET('Water Data'!$H$10,0,10*ROW('Water Data'!H178))),CJ184="No",ISNUMBER(OFFSET('Water Data'!$H$10,0,10*ROW('Water Data'!H178)))),CONCATENATE("[",ROUND(OFFSET('Water Data'!$H$10,0,10*ROW('Water Data'!H178)),0),"]"),IF(AND(ISNUMBER(OFFSET('Water Data'!$H$10,0,10*ROW('Water Data'!H178))),CJ184="",ISNUMBER(OFFSET('Water Data'!$H$10,0,10*ROW('Water Data'!H178)))),OFFSET('Water Data'!$H$10,0,10*ROW('Water Data'!H178)),NA())))</f>
        <v>#N/A</v>
      </c>
      <c r="V184" s="253" t="e">
        <f ca="true">+IF(AND(ISNUMBER(OFFSET('Sanitation Data'!$C$5,0,10*ROW('Sanitation Data'!C178))),CK184="Yes"),100-OFFSET('Sanitation Data'!$C$5,0,10*ROW('Sanitation Data'!C178)),IF(AND(ISNUMBER(OFFSET('Sanitation Data'!$C$5,0,10*ROW('Sanitation Data'!C178))),CK184="No",ISNUMBER(OFFSET('Sanitation Data'!$C$5,0,10*ROW('Sanitation Data'!C178)))),CONCATENATE("[",ROUND(100-OFFSET('Sanitation Data'!$C$5,0,10*ROW('Sanitation Data'!C178)),0),"]"),IF(AND(ISNUMBER(OFFSET('Sanitation Data'!$C$5,0,10*ROW('Sanitation Data'!C178))),CK184="",ISNUMBER(OFFSET('Sanitation Data'!$C$5,0,10*ROW('Sanitation Data'!C178)))),100-OFFSET('Sanitation Data'!$C$5,0,10*ROW('Sanitation Data'!C178)),NA())))</f>
        <v>#N/A</v>
      </c>
      <c r="W184" s="253" t="e">
        <f ca="true">+IF(AND(ISNUMBER(OFFSET('Sanitation Data'!$C$7,0,10*ROW('Sanitation Data'!C178))),CL184="Yes"),OFFSET('Sanitation Data'!$C$7,0,10*ROW('Sanitation Data'!C178)),IF(AND(ISNUMBER(OFFSET('Sanitation Data'!$C$7,0,10*ROW('Sanitation Data'!C178))),CL184="No",ISNUMBER(OFFSET('Sanitation Data'!$C$7,0,10*ROW('Sanitation Data'!C178)))),CONCATENATE("[",ROUND(OFFSET('Sanitation Data'!$C$7,0,10*ROW('Sanitation Data'!C178)),0),"]"),IF(AND(ISNUMBER(OFFSET('Sanitation Data'!$C$7,0,10*ROW('Sanitation Data'!C178))),CL184="",ISNUMBER(OFFSET('Sanitation Data'!$C$7,0,10*ROW('Sanitation Data'!C178)))),OFFSET('Sanitation Data'!$C$7,0,10*ROW('Sanitation Data'!C178)),NA())))</f>
        <v>#N/A</v>
      </c>
      <c r="X184" s="253" t="e">
        <f ca="true">+IF(AND(ISNUMBER(OFFSET('Sanitation Data'!$C$11,0,10*ROW('Sanitation Data'!C178))),CM184="Yes"),OFFSET('Sanitation Data'!$C$11,0,10*ROW('Sanitation Data'!C178)),IF(AND(ISNUMBER(OFFSET('Sanitation Data'!$C$11,0,10*ROW('Sanitation Data'!C178))),CM184="No",ISNUMBER(OFFSET('Sanitation Data'!$C$11,0,10*ROW('Sanitation Data'!C178)))),CONCATENATE("[",ROUND(OFFSET('Sanitation Data'!$C$11,0,10*ROW('Sanitation Data'!C178)),0),"]"),IF(AND(ISNUMBER(OFFSET('Sanitation Data'!$C$11,0,10*ROW('Sanitation Data'!C178))),CM184="",ISNUMBER(OFFSET('Sanitation Data'!$C$11,0,10*ROW('Sanitation Data'!C178)))),OFFSET('Sanitation Data'!$C$11,0,10*ROW('Sanitation Data'!C178)),NA())))</f>
        <v>#N/A</v>
      </c>
      <c r="Y184" s="253" t="e">
        <f ca="true">+IF(AND(ISNUMBER(OFFSET('Sanitation Data'!$C$12,0,10*ROW('Sanitation Data'!C178))),CN184="Yes"),OFFSET('Sanitation Data'!$C$12,0,10*ROW('Sanitation Data'!C178)),IF(AND(ISNUMBER(OFFSET('Sanitation Data'!$C$12,0,10*ROW('Sanitation Data'!C178))),CN184="No",ISNUMBER(OFFSET('Sanitation Data'!$C$12,0,10*ROW('Sanitation Data'!C178)))),CONCATENATE("[",ROUND(OFFSET('Sanitation Data'!$C$12,0,10*ROW('Sanitation Data'!C178)),0),"]"),IF(AND(ISNUMBER(OFFSET('Sanitation Data'!$C$12,0,10*ROW('Sanitation Data'!C178))),CN184="",ISNUMBER(OFFSET('Sanitation Data'!$C$12,0,10*ROW('Sanitation Data'!C178)))),OFFSET('Sanitation Data'!$C$12,0,10*ROW('Sanitation Data'!C178)),NA())))</f>
        <v>#N/A</v>
      </c>
      <c r="Z184" s="253" t="e">
        <f ca="true">+IF(AND(ISNUMBER(OFFSET('Sanitation Data'!$C$13,0,10*ROW('Sanitation Data'!C178))),CO184="Yes"),OFFSET('Sanitation Data'!$C$13,0,10*ROW('Sanitation Data'!C178)),IF(AND(ISNUMBER(OFFSET('Sanitation Data'!$C$13,0,10*ROW('Sanitation Data'!C178))),CO184="No",ISNUMBER(OFFSET('Sanitation Data'!$C$13,0,10*ROW('Sanitation Data'!C178)))),CONCATENATE("[",ROUND(OFFSET('Sanitation Data'!$C$13,0,10*ROW('Sanitation Data'!C178)),0),"]"),IF(AND(ISNUMBER(OFFSET('Sanitation Data'!$C$13,0,10*ROW('Sanitation Data'!C178))),CO184="",ISNUMBER(OFFSET('Sanitation Data'!$C$13,0,10*ROW('Sanitation Data'!C178)))),OFFSET('Sanitation Data'!$C$13,0,10*ROW('Sanitation Data'!C178)),NA())))</f>
        <v>#N/A</v>
      </c>
      <c r="AA184" s="253" t="e">
        <f ca="true">+IF(AND(ISNUMBER(OFFSET('Sanitation Data'!$D$5,0,10*ROW('Sanitation Data'!D178))),CP184="Yes"),100-OFFSET('Sanitation Data'!$D$5,0,10*ROW('Sanitation Data'!D178)),IF(AND(ISNUMBER(OFFSET('Sanitation Data'!$D$5,0,10*ROW('Sanitation Data'!D178))),CP184="No",ISNUMBER(OFFSET('Sanitation Data'!$D$5,0,10*ROW('Sanitation Data'!D178)))),CONCATENATE("[",ROUND(100-OFFSET('Sanitation Data'!$D$5,0,10*ROW('Sanitation Data'!D178)),0),"]"),IF(AND(ISNUMBER(OFFSET('Sanitation Data'!$D$5,0,10*ROW('Sanitation Data'!D178))),CP184="",ISNUMBER(OFFSET('Sanitation Data'!$D$5,0,10*ROW('Sanitation Data'!D178)))),100-OFFSET('Sanitation Data'!$D$5,0,10*ROW('Sanitation Data'!D178)),NA())))</f>
        <v>#N/A</v>
      </c>
      <c r="AB184" s="253" t="e">
        <f ca="true">+IF(AND(ISNUMBER(OFFSET('Sanitation Data'!$D$7,0,10*ROW('Sanitation Data'!D178))),CQ184="Yes"),OFFSET('Sanitation Data'!$D$7,0,10*ROW('Sanitation Data'!G178)),IF(AND(ISNUMBER(OFFSET('Sanitation Data'!$D$7,0,10*ROW('Sanitation Data'!D178))),CQ184="No",ISNUMBER(OFFSET('Sanitation Data'!$D$7,0,10*ROW('Sanitation Data'!D178)))),CONCATENATE("[",ROUND(OFFSET('Sanitation Data'!$D$7,0,10*ROW('Sanitation Data'!D178)),0),"]"),IF(AND(ISNUMBER(OFFSET('Sanitation Data'!$D$7,0,10*ROW('Sanitation Data'!D178))),CQ184="",ISNUMBER(OFFSET('Sanitation Data'!$D$7,0,10*ROW('Sanitation Data'!D178)))),OFFSET('Sanitation Data'!$D$7,0,10*ROW('Sanitation Data'!D178)),NA())))</f>
        <v>#N/A</v>
      </c>
      <c r="AC184" s="253" t="e">
        <f ca="true">+IF(AND(ISNUMBER(OFFSET('Sanitation Data'!$D$11,0,10*ROW('Sanitation Data'!D178))),CR184="Yes"),OFFSET('Sanitation Data'!$D$11,0,10*ROW('Sanitation Data'!D178)),IF(AND(ISNUMBER(OFFSET('Sanitation Data'!$D$11,0,10*ROW('Sanitation Data'!D178))),CR184="No",ISNUMBER(OFFSET('Sanitation Data'!$D$11,0,10*ROW('Sanitation Data'!D178)))),CONCATENATE("[",ROUND(OFFSET('Sanitation Data'!$D$11,0,10*ROW('Sanitation Data'!D178)),0),"]"),IF(AND(ISNUMBER(OFFSET('Sanitation Data'!$D$11,0,10*ROW('Sanitation Data'!D178))),CR184="",ISNUMBER(OFFSET('Sanitation Data'!$D$11,0,10*ROW('Sanitation Data'!D178)))),OFFSET('Sanitation Data'!$D$11,0,10*ROW('Sanitation Data'!D178)),NA())))</f>
        <v>#N/A</v>
      </c>
      <c r="AD184" s="253" t="e">
        <f ca="true">+IF(AND(ISNUMBER(OFFSET('Sanitation Data'!$D$12,0,10*ROW('Sanitation Data'!D178))),CS184="Yes"),OFFSET('Sanitation Data'!$D$12,0,10*ROW('Sanitation Data'!D178)),IF(AND(ISNUMBER(OFFSET('Sanitation Data'!$D$12,0,10*ROW('Sanitation Data'!D178))),CS184="No",ISNUMBER(OFFSET('Sanitation Data'!$D$12,0,10*ROW('Sanitation Data'!D178)))),CONCATENATE("[",ROUND(OFFSET('Sanitation Data'!$D$12,0,10*ROW('Sanitation Data'!D178)),0),"]"),IF(AND(ISNUMBER(OFFSET('Sanitation Data'!$D$12,0,10*ROW('Sanitation Data'!D178))),CS184="",ISNUMBER(OFFSET('Sanitation Data'!$D$12,0,10*ROW('Sanitation Data'!D178)))),OFFSET('Sanitation Data'!$D$12,0,10*ROW('Sanitation Data'!D178)),NA())))</f>
        <v>#N/A</v>
      </c>
      <c r="AE184" s="253" t="e">
        <f ca="true">+IF(AND(ISNUMBER(OFFSET('Sanitation Data'!$D$13,0,10*ROW('Sanitation Data'!D178))),CT184="Yes"),OFFSET('Sanitation Data'!$D$13,0,10*ROW('Sanitation Data'!D178)),IF(AND(ISNUMBER(OFFSET('Sanitation Data'!$D$13,0,10*ROW('Sanitation Data'!D178))),CT184="No",ISNUMBER(OFFSET('Sanitation Data'!$D$13,0,10*ROW('Sanitation Data'!D178)))),CONCATENATE("[",ROUND(OFFSET('Sanitation Data'!$D$13,0,10*ROW('Sanitation Data'!D178)),0),"]"),IF(AND(ISNUMBER(OFFSET('Sanitation Data'!$D$13,0,10*ROW('Sanitation Data'!D178))),CT184="",ISNUMBER(OFFSET('Sanitation Data'!$D$13,0,10*ROW('Sanitation Data'!D178)))),OFFSET('Sanitation Data'!$D$13,0,10*ROW('Sanitation Data'!D178)),NA())))</f>
        <v>#N/A</v>
      </c>
      <c r="AF184" s="253" t="e">
        <f ca="true">+IF(AND(ISNUMBER(OFFSET('Sanitation Data'!$E$5,0,10*ROW('Sanitation Data'!E178))),CU184="Yes"),100-OFFSET('Sanitation Data'!$E$5,0,10*ROW('Sanitation Data'!E178)),IF(AND(ISNUMBER(OFFSET('Sanitation Data'!$E$5,0,10*ROW('Sanitation Data'!E178))),CU184="No",ISNUMBER(OFFSET('Sanitation Data'!$E$5,0,10*ROW('Sanitation Data'!E178)))),CONCATENATE("[",ROUND(100-OFFSET('Sanitation Data'!$E$5,0,10*ROW('Sanitation Data'!E178)),0),"]"),IF(AND(ISNUMBER(OFFSET('Sanitation Data'!$E$5,0,10*ROW('Sanitation Data'!E178))),CU184="",ISNUMBER(OFFSET('Sanitation Data'!$E$5,0,10*ROW('Sanitation Data'!E178)))),100-OFFSET('Sanitation Data'!$E$5,0,10*ROW('Sanitation Data'!E178)),NA())))</f>
        <v>#N/A</v>
      </c>
      <c r="AG184" s="253" t="e">
        <f ca="true">+IF(AND(ISNUMBER(OFFSET('Sanitation Data'!$E$7,0,10*ROW('Sanitation Data'!E178))),CV184="Yes"),OFFSET('Sanitation Data'!$E$7,0,10*ROW('Sanitation Data'!E178)),IF(AND(ISNUMBER(OFFSET('Sanitation Data'!$E$7,0,10*ROW('Sanitation Data'!E178))),CV184="No",ISNUMBER(OFFSET('Sanitation Data'!$E$7,0,10*ROW('Sanitation Data'!E178)))),CONCATENATE("[",ROUND(OFFSET('Sanitation Data'!$E$7,0,10*ROW('Sanitation Data'!E178)),0),"]"),IF(AND(ISNUMBER(OFFSET('Sanitation Data'!$E$7,0,10*ROW('Sanitation Data'!E178))),CV184="",ISNUMBER(OFFSET('Sanitation Data'!$E$7,0,10*ROW('Sanitation Data'!E178)))),OFFSET('Sanitation Data'!$E$7,0,10*ROW('Sanitation Data'!E178)),NA())))</f>
        <v>#N/A</v>
      </c>
      <c r="AH184" s="253" t="e">
        <f ca="true">+IF(AND(ISNUMBER(OFFSET('Sanitation Data'!$E$11,0,10*ROW('Sanitation Data'!E178))),CW184="Yes"),OFFSET('Sanitation Data'!$E$11,0,10*ROW('Sanitation Data'!E178)),IF(AND(ISNUMBER(OFFSET('Sanitation Data'!$E$11,0,10*ROW('Sanitation Data'!E178))),CW184="No",ISNUMBER(OFFSET('Sanitation Data'!$E$11,0,10*ROW('Sanitation Data'!E178)))),CONCATENATE("[",ROUND(OFFSET('Sanitation Data'!$E$11,0,10*ROW('Sanitation Data'!E178)),0),"]"),IF(AND(ISNUMBER(OFFSET('Sanitation Data'!$E$11,0,10*ROW('Sanitation Data'!E178))),CW184="",ISNUMBER(OFFSET('Sanitation Data'!$E$11,0,10*ROW('Sanitation Data'!E178)))),OFFSET('Sanitation Data'!$E$11,0,10*ROW('Sanitation Data'!E178)),NA())))</f>
        <v>#N/A</v>
      </c>
      <c r="AI184" s="253" t="e">
        <f ca="true">+IF(AND(ISNUMBER(OFFSET('Sanitation Data'!$E$12,0,10*ROW('Sanitation Data'!E178))),CX184="Yes"),OFFSET('Sanitation Data'!$E$12,0,10*ROW('Sanitation Data'!E178)),IF(AND(ISNUMBER(OFFSET('Sanitation Data'!$E$12,0,10*ROW('Sanitation Data'!E178))),CX184="No",ISNUMBER(OFFSET('Sanitation Data'!$E$12,0,10*ROW('Sanitation Data'!E178)))),CONCATENATE("[",ROUND(OFFSET('Sanitation Data'!$E$12,0,10*ROW('Sanitation Data'!E178)),0),"]"),IF(AND(ISNUMBER(OFFSET('Sanitation Data'!$E$12,0,10*ROW('Sanitation Data'!E178))),CX184="",ISNUMBER(OFFSET('Sanitation Data'!$E$12,0,10*ROW('Sanitation Data'!E178)))),OFFSET('Sanitation Data'!$E$12,0,10*ROW('Sanitation Data'!E178)),NA())))</f>
        <v>#N/A</v>
      </c>
      <c r="AJ184" s="253" t="e">
        <f ca="true">+IF(AND(ISNUMBER(OFFSET('Sanitation Data'!$E$13,0,10*ROW('Sanitation Data'!E178))),CY184="Yes"),OFFSET('Sanitation Data'!$E$13,0,10*ROW('Sanitation Data'!E178)),IF(AND(ISNUMBER(OFFSET('Sanitation Data'!$E$13,0,10*ROW('Sanitation Data'!E178))),CY184="No",ISNUMBER(OFFSET('Sanitation Data'!$E$13,0,10*ROW('Sanitation Data'!E178)))),CONCATENATE("[",ROUND(OFFSET('Sanitation Data'!$E$13,0,10*ROW('Sanitation Data'!E178)),0),"]"),IF(AND(ISNUMBER(OFFSET('Sanitation Data'!$E$13,0,10*ROW('Sanitation Data'!E178))),CY184="",ISNUMBER(OFFSET('Sanitation Data'!$E$13,0,10*ROW('Sanitation Data'!E178)))),OFFSET('Sanitation Data'!$E$13,0,10*ROW('Sanitation Data'!E178)),NA())))</f>
        <v>#N/A</v>
      </c>
      <c r="AK184" s="253" t="e">
        <f ca="true">+IF(AND(ISNUMBER(OFFSET('Sanitation Data'!$F$5,0,10*ROW('Sanitation Data'!F178))),CZ184="Yes"),100-OFFSET('Sanitation Data'!$F$5,0,10*ROW('Sanitation Data'!F178)),IF(AND(ISNUMBER(OFFSET('Sanitation Data'!$F$5,0,10*ROW('Sanitation Data'!F178))),CZ184="No",ISNUMBER(OFFSET('Sanitation Data'!$F$5,0,10*ROW('Sanitation Data'!F178)))),CONCATENATE("[",ROUND(100-OFFSET('Sanitation Data'!$F$5,0,10*ROW('Sanitation Data'!F178)),0),"]"),IF(AND(ISNUMBER(OFFSET('Sanitation Data'!$F$5,0,10*ROW('Sanitation Data'!F178))),CZ184="",ISNUMBER(OFFSET('Sanitation Data'!$F$5,0,10*ROW('Sanitation Data'!F178)))),100-OFFSET('Sanitation Data'!$F$5,0,10*ROW('Sanitation Data'!F178)),NA())))</f>
        <v>#N/A</v>
      </c>
      <c r="AL184" s="253" t="e">
        <f ca="true">+IF(AND(ISNUMBER(OFFSET('Sanitation Data'!$F$7,0,10*ROW('Sanitation Data'!F178))),DA184="Yes"),OFFSET('Sanitation Data'!$F$7,0,10*ROW('Sanitation Data'!F178)),IF(AND(ISNUMBER(OFFSET('Sanitation Data'!$F$7,0,10*ROW('Sanitation Data'!F178))),DA184="No",ISNUMBER(OFFSET('Sanitation Data'!$F$7,0,10*ROW('Sanitation Data'!F178)))),CONCATENATE("[",ROUND(OFFSET('Sanitation Data'!$F$7,0,10*ROW('Sanitation Data'!F178)),0),"]"),IF(AND(ISNUMBER(OFFSET('Sanitation Data'!$F$7,0,10*ROW('Sanitation Data'!F178))),DA184="",ISNUMBER(OFFSET('Sanitation Data'!$F$7,0,10*ROW('Sanitation Data'!F178)))),OFFSET('Sanitation Data'!$F$7,0,10*ROW('Sanitation Data'!F178)),NA())))</f>
        <v>#N/A</v>
      </c>
      <c r="AM184" s="253" t="e">
        <f ca="true">+IF(AND(ISNUMBER(OFFSET('Sanitation Data'!$F$11,0,10*ROW('Sanitation Data'!F178))),DB184="Yes"),OFFSET('Sanitation Data'!$F$11,0,10*ROW('Sanitation Data'!F178)),IF(AND(ISNUMBER(OFFSET('Sanitation Data'!$F$11,0,10*ROW('Sanitation Data'!F178))),DB184="No",ISNUMBER(OFFSET('Sanitation Data'!$F$11,0,10*ROW('Sanitation Data'!F178)))),CONCATENATE("[",ROUND(OFFSET('Sanitation Data'!$F$11,0,10*ROW('Sanitation Data'!F178)),0),"]"),IF(AND(ISNUMBER(OFFSET('Sanitation Data'!$F$11,0,10*ROW('Sanitation Data'!F178))),DB184="",ISNUMBER(OFFSET('Sanitation Data'!$F$11,0,10*ROW('Sanitation Data'!F178)))),OFFSET('Sanitation Data'!$F$11,0,10*ROW('Sanitation Data'!F178)),NA())))</f>
        <v>#N/A</v>
      </c>
      <c r="AN184" s="253" t="e">
        <f ca="true">+IF(AND(ISNUMBER(OFFSET('Sanitation Data'!$F$12,0,10*ROW('Sanitation Data'!F178))),DC184="Yes"),OFFSET('Sanitation Data'!$F$12,0,10*ROW('Sanitation Data'!F178)),IF(AND(ISNUMBER(OFFSET('Sanitation Data'!$F$12,0,10*ROW('Sanitation Data'!F178))),DC184="No",ISNUMBER(OFFSET('Sanitation Data'!$F$12,0,10*ROW('Sanitation Data'!F178)))),CONCATENATE("[",ROUND(OFFSET('Sanitation Data'!$F$12,0,10*ROW('Sanitation Data'!F178)),0),"]"),IF(AND(ISNUMBER(OFFSET('Sanitation Data'!$F$12,0,10*ROW('Sanitation Data'!F178))),DC184="",ISNUMBER(OFFSET('Sanitation Data'!$F$12,0,10*ROW('Sanitation Data'!F178)))),OFFSET('Sanitation Data'!$F$12,0,10*ROW('Sanitation Data'!F178)),NA())))</f>
        <v>#N/A</v>
      </c>
      <c r="AO184" s="253" t="e">
        <f ca="true">+IF(AND(ISNUMBER(OFFSET('Sanitation Data'!$F$13,0,10*ROW('Sanitation Data'!F178))),DD184="Yes"),OFFSET('Sanitation Data'!$F$13,0,10*ROW('Sanitation Data'!F178)),IF(AND(ISNUMBER(OFFSET('Sanitation Data'!$F$13,0,10*ROW('Sanitation Data'!F178))),DD184="No",ISNUMBER(OFFSET('Sanitation Data'!$F$13,0,10*ROW('Sanitation Data'!F178)))),CONCATENATE("[",ROUND(OFFSET('Sanitation Data'!$F$13,0,10*ROW('Sanitation Data'!F178)),0),"]"),IF(AND(ISNUMBER(OFFSET('Sanitation Data'!$F$13,0,10*ROW('Sanitation Data'!F178))),DD184="",ISNUMBER(OFFSET('Sanitation Data'!$F$13,0,10*ROW('Sanitation Data'!F178)))),OFFSET('Sanitation Data'!$F$13,0,10*ROW('Sanitation Data'!F178)),NA())))</f>
        <v>#N/A</v>
      </c>
      <c r="AP184" s="253" t="e">
        <f ca="true">+IF(AND(ISNUMBER(OFFSET('Sanitation Data'!$G$5,0,10*ROW('Sanitation Data'!G178))),DE184="Yes"),100-OFFSET('Sanitation Data'!$G$5,0,10*ROW('Sanitation Data'!G178)),IF(AND(ISNUMBER(OFFSET('Sanitation Data'!$G$5,0,10*ROW('Sanitation Data'!G178))),DE184="No",ISNUMBER(OFFSET('Sanitation Data'!$G$5,0,10*ROW('Sanitation Data'!G178)))),CONCATENATE("[",ROUND(100-OFFSET('Sanitation Data'!$G$5,0,10*ROW('Sanitation Data'!G178)),0),"]"),IF(AND(ISNUMBER(OFFSET('Sanitation Data'!$G$5,0,10*ROW('Sanitation Data'!G178))),DE184="",ISNUMBER(OFFSET('Sanitation Data'!$G$5,0,10*ROW('Sanitation Data'!G178)))),100-OFFSET('Sanitation Data'!$G$5,0,10*ROW('Sanitation Data'!G178)),NA())))</f>
        <v>#N/A</v>
      </c>
      <c r="AQ184" s="253" t="e">
        <f ca="true">+IF(AND(ISNUMBER(OFFSET('Sanitation Data'!$G$7,0,10*ROW('Sanitation Data'!G178))),DF184="Yes"),OFFSET('Sanitation Data'!$G$7,0,10*ROW('Sanitation Data'!G178)),IF(AND(ISNUMBER(OFFSET('Sanitation Data'!$G$7,0,10*ROW('Sanitation Data'!G178))),DF184="No",ISNUMBER(OFFSET('Sanitation Data'!$G$7,0,10*ROW('Sanitation Data'!G178)))),CONCATENATE("[",ROUND(OFFSET('Sanitation Data'!$G$7,0,10*ROW('Sanitation Data'!G178)),0),"]"),IF(AND(ISNUMBER(OFFSET('Sanitation Data'!$G$7,0,10*ROW('Sanitation Data'!G178))),DF184="",ISNUMBER(OFFSET('Sanitation Data'!$G$7,0,10*ROW('Sanitation Data'!G178)))),OFFSET('Sanitation Data'!$G$7,0,10*ROW('Sanitation Data'!G178)),NA())))</f>
        <v>#N/A</v>
      </c>
      <c r="AR184" s="253" t="e">
        <f ca="true">+IF(AND(ISNUMBER(OFFSET('Sanitation Data'!$G$11,0,10*ROW('Sanitation Data'!G178))),DG184="Yes"),OFFSET('Sanitation Data'!$G$11,0,10*ROW('Sanitation Data'!G178)),IF(AND(ISNUMBER(OFFSET('Sanitation Data'!$G$11,0,10*ROW('Sanitation Data'!G178))),DG184="No",ISNUMBER(OFFSET('Sanitation Data'!$G$11,0,10*ROW('Sanitation Data'!G178)))),CONCATENATE("[",ROUND(OFFSET('Sanitation Data'!$G$11,0,10*ROW('Sanitation Data'!G178)),0),"]"),IF(AND(ISNUMBER(OFFSET('Sanitation Data'!$G$11,0,10*ROW('Sanitation Data'!G178))),DG184="",ISNUMBER(OFFSET('Sanitation Data'!$G$11,0,10*ROW('Sanitation Data'!G178)))),OFFSET('Sanitation Data'!$G$11,0,10*ROW('Sanitation Data'!G178)),NA())))</f>
        <v>#N/A</v>
      </c>
      <c r="AS184" s="253" t="e">
        <f ca="true">+IF(AND(ISNUMBER(OFFSET('Sanitation Data'!$G$12,0,10*ROW('Sanitation Data'!G178))),DH184="Yes"),OFFSET('Sanitation Data'!$G$12,0,10*ROW('Sanitation Data'!G178)),IF(AND(ISNUMBER(OFFSET('Sanitation Data'!$G$12,0,10*ROW('Sanitation Data'!G178))),DH184="No",ISNUMBER(OFFSET('Sanitation Data'!$G$12,0,10*ROW('Sanitation Data'!G178)))),CONCATENATE("[",ROUND(OFFSET('Sanitation Data'!$G$12,0,10*ROW('Sanitation Data'!G178)),0),"]"),IF(AND(ISNUMBER(OFFSET('Sanitation Data'!$G$12,0,10*ROW('Sanitation Data'!G178))),DH184="",ISNUMBER(OFFSET('Sanitation Data'!$G$12,0,10*ROW('Sanitation Data'!G178)))),OFFSET('Sanitation Data'!$G$12,0,10*ROW('Sanitation Data'!G178)),NA())))</f>
        <v>#N/A</v>
      </c>
      <c r="AT184" s="253" t="e">
        <f ca="true">+IF(AND(ISNUMBER(OFFSET('Sanitation Data'!$G$13,0,10*ROW('Sanitation Data'!G178))),DI184="Yes"),OFFSET('Sanitation Data'!$G$13,0,10*ROW('Sanitation Data'!G178)),IF(AND(ISNUMBER(OFFSET('Sanitation Data'!$G$13,0,10*ROW('Sanitation Data'!G178))),DI184="No",ISNUMBER(OFFSET('Sanitation Data'!$G$13,0,10*ROW('Sanitation Data'!G178)))),CONCATENATE("[",ROUND(OFFSET('Sanitation Data'!$G$13,0,10*ROW('Sanitation Data'!G178)),0),"]"),IF(AND(ISNUMBER(OFFSET('Sanitation Data'!$G$13,0,10*ROW('Sanitation Data'!G178))),DI184="",ISNUMBER(OFFSET('Sanitation Data'!$G$13,0,10*ROW('Sanitation Data'!G178)))),OFFSET('Sanitation Data'!$G$13,0,10*ROW('Sanitation Data'!G178)),NA())))</f>
        <v>#N/A</v>
      </c>
      <c r="AU184" s="253" t="e">
        <f ca="true">+IF(AND(ISNUMBER(OFFSET('Sanitation Data'!$H$5,0,10*ROW('Sanitation Data'!H178))),DJ184="Yes"),100-OFFSET('Sanitation Data'!$H$5,0,10*ROW('Sanitation Data'!H178)),IF(AND(ISNUMBER(OFFSET('Sanitation Data'!$H$5,0,10*ROW('Sanitation Data'!H178))),DJ184="No",ISNUMBER(OFFSET('Sanitation Data'!$H$5,0,10*ROW('Sanitation Data'!H178)))),CONCATENATE("[",ROUND(100-OFFSET('Sanitation Data'!$H$5,0,10*ROW('Sanitation Data'!H178)),0),"]"),IF(AND(ISNUMBER(OFFSET('Sanitation Data'!$H$5,0,10*ROW('Sanitation Data'!H178))),DJ184="",ISNUMBER(OFFSET('Sanitation Data'!$H$5,0,10*ROW('Sanitation Data'!H178)))),100-OFFSET('Sanitation Data'!$H$5,0,10*ROW('Sanitation Data'!H178)),NA())))</f>
        <v>#N/A</v>
      </c>
      <c r="AV184" s="253" t="e">
        <f ca="true">+IF(AND(ISNUMBER(OFFSET('Sanitation Data'!$H$7,0,10*ROW('Sanitation Data'!H178))),DK184="Yes"),OFFSET('Sanitation Data'!$H$7,0,10*ROW('Sanitation Data'!H178)),IF(AND(ISNUMBER(OFFSET('Sanitation Data'!$H$7,0,10*ROW('Sanitation Data'!H178))),DK184="No",ISNUMBER(OFFSET('Sanitation Data'!$H$7,0,10*ROW('Sanitation Data'!H178)))),CONCATENATE("[",ROUND(OFFSET('Sanitation Data'!$H$7,0,10*ROW('Sanitation Data'!H178)),0),"]"),IF(AND(ISNUMBER(OFFSET('Sanitation Data'!$H$7,0,10*ROW('Sanitation Data'!H178))),DK184="",ISNUMBER(OFFSET('Sanitation Data'!$H$7,0,10*ROW('Sanitation Data'!H178)))),OFFSET('Sanitation Data'!$H$7,0,10*ROW('Sanitation Data'!H178)),NA())))</f>
        <v>#N/A</v>
      </c>
      <c r="AW184" s="253" t="e">
        <f ca="true">+IF(AND(ISNUMBER(OFFSET('Sanitation Data'!$H$11,0,10*ROW('Sanitation Data'!H178))),DL184="Yes"),OFFSET('Sanitation Data'!$H$11,0,10*ROW('Sanitation Data'!H178)),IF(AND(ISNUMBER(OFFSET('Sanitation Data'!$H$11,0,10*ROW('Sanitation Data'!H178))),DL184="No",ISNUMBER(OFFSET('Sanitation Data'!$H$11,0,10*ROW('Sanitation Data'!H178)))),CONCATENATE("[",ROUND(OFFSET('Sanitation Data'!$H$11,0,10*ROW('Sanitation Data'!H178)),0),"]"),IF(AND(ISNUMBER(OFFSET('Sanitation Data'!$H$11,0,10*ROW('Sanitation Data'!H178))),DL184="",ISNUMBER(OFFSET('Sanitation Data'!$H$11,0,10*ROW('Sanitation Data'!H178)))),OFFSET('Sanitation Data'!$H$11,0,10*ROW('Sanitation Data'!H178)),NA())))</f>
        <v>#N/A</v>
      </c>
      <c r="AX184" s="253" t="e">
        <f ca="true">+IF(AND(ISNUMBER(OFFSET('Sanitation Data'!$H$12,0,10*ROW('Sanitation Data'!H178))),DM184="Yes"),OFFSET('Sanitation Data'!$H$12,0,10*ROW('Sanitation Data'!H178)),IF(AND(ISNUMBER(OFFSET('Sanitation Data'!$H$12,0,10*ROW('Sanitation Data'!H178))),DM184="No",ISNUMBER(OFFSET('Sanitation Data'!$H$12,0,10*ROW('Sanitation Data'!H178)))),CONCATENATE("[",ROUND(OFFSET('Sanitation Data'!$H$12,0,10*ROW('Sanitation Data'!H178)),0),"]"),IF(AND(ISNUMBER(OFFSET('Sanitation Data'!$H$12,0,10*ROW('Sanitation Data'!H178))),DM184="",ISNUMBER(OFFSET('Sanitation Data'!$H$12,0,10*ROW('Sanitation Data'!H178)))),OFFSET('Sanitation Data'!$H$12,0,10*ROW('Sanitation Data'!H178)),NA())))</f>
        <v>#N/A</v>
      </c>
      <c r="AY184" s="253" t="e">
        <f ca="true">+IF(AND(ISNUMBER(OFFSET('Sanitation Data'!$H$13,0,10*ROW('Sanitation Data'!H178))),DN184="Yes"),OFFSET('Sanitation Data'!$H$13,0,10*ROW('Sanitation Data'!H178)),IF(AND(ISNUMBER(OFFSET('Sanitation Data'!$H$13,0,10*ROW('Sanitation Data'!H178))),DN184="No",ISNUMBER(OFFSET('Sanitation Data'!$H$13,0,10*ROW('Sanitation Data'!H178)))),CONCATENATE("[",ROUND(OFFSET('Sanitation Data'!$H$13,0,10*ROW('Sanitation Data'!H178)),0),"]"),IF(AND(ISNUMBER(OFFSET('Sanitation Data'!$H$13,0,10*ROW('Sanitation Data'!H178))),DN184="",ISNUMBER(OFFSET('Sanitation Data'!$H$13,0,10*ROW('Sanitation Data'!H178)))),OFFSET('Sanitation Data'!$H$13,0,10*ROW('Sanitation Data'!H178)),NA())))</f>
        <v>#N/A</v>
      </c>
      <c r="AZ184" s="254" t="e">
        <f ca="true">+IF(AND(ISNUMBER(OFFSET('Hygiene Data'!$C$6,0,10*ROW('Hygiene Data'!C178))),DO184="Yes"),OFFSET('Hygiene Data'!$C$6,0,10*ROW('Hygiene Data'!C178)),IF(AND(ISNUMBER(OFFSET('Hygiene Data'!$C$6,0,10*ROW('Hygiene Data'!C178))),DO184="No",ISNUMBER(OFFSET('Hygiene Data'!$C$6,0,10*ROW('Hygiene Data'!C178)))),CONCATENATE("[",ROUND(OFFSET('Hygiene Data'!$C$6,0,10*ROW('Hygiene Data'!C178)),0),"]"),IF(AND(ISNUMBER(OFFSET('Hygiene Data'!$C$6,0,10*ROW('Hygiene Data'!C178))),DO184="",ISNUMBER(OFFSET('Hygiene Data'!$C$6,0,10*ROW('Hygiene Data'!C178)))),OFFSET('Hygiene Data'!$C$6,0,10*ROW('Hygiene Data'!C178)),NA())))</f>
        <v>#N/A</v>
      </c>
      <c r="BA184" s="254" t="e">
        <f ca="true">+IF(AND(ISNUMBER(OFFSET('Hygiene Data'!$C$8,0,10*ROW('Hygiene Data'!C178))),DP184="Yes"),OFFSET('Hygiene Data'!$C$8,0,10*ROW('Hygiene Data'!C178)),IF(AND(ISNUMBER(OFFSET('Hygiene Data'!$C$8,0,10*ROW('Hygiene Data'!C178))),DP184="No",ISNUMBER(OFFSET('Hygiene Data'!$C$8,0,10*ROW('Hygiene Data'!C178)))),CONCATENATE("[",ROUND(OFFSET('Hygiene Data'!$C$8,0,10*ROW('Hygiene Data'!C178)),0),"]"),IF(AND(ISNUMBER(OFFSET('Hygiene Data'!$C$8,0,10*ROW('Hygiene Data'!C178))),DP184="",ISNUMBER(OFFSET('Hygiene Data'!$C$8,0,10*ROW('Hygiene Data'!C178)))),OFFSET('Hygiene Data'!$C$8,0,10*ROW('Hygiene Data'!C178)),NA())))</f>
        <v>#N/A</v>
      </c>
      <c r="BB184" s="254" t="e">
        <f ca="true">+IF(AND(ISNUMBER(OFFSET('Hygiene Data'!$C$10,0,10*ROW('Hygiene Data'!C178))),DQ184="Yes"),OFFSET('Hygiene Data'!$C$10,0,10*ROW('Hygiene Data'!C178)),IF(AND(ISNUMBER(OFFSET('Hygiene Data'!$C$10,0,10*ROW('Hygiene Data'!C178))),DQ184="No",ISNUMBER(OFFSET('Hygiene Data'!$C$10,0,10*ROW('Hygiene Data'!C178)))),CONCATENATE("[",ROUND(OFFSET('Hygiene Data'!$C$10,0,10*ROW('Hygiene Data'!C178)),0),"]"),IF(AND(ISNUMBER(OFFSET('Hygiene Data'!$C$10,0,10*ROW('Hygiene Data'!C178))),DQ184="",ISNUMBER(OFFSET('Hygiene Data'!$C$10,0,10*ROW('Hygiene Data'!C178)))),OFFSET('Hygiene Data'!$C$10,0,10*ROW('Hygiene Data'!C178)),NA())))</f>
        <v>#N/A</v>
      </c>
      <c r="BC184" s="254" t="e">
        <f ca="true">+IF(AND(ISNUMBER(OFFSET('Hygiene Data'!$D$6,0,10*ROW('Hygiene Data'!D178))),DR184="Yes"),OFFSET('Hygiene Data'!$D$6,0,10*ROW('Hygiene Data'!D178)),IF(AND(ISNUMBER(OFFSET('Hygiene Data'!$D$6,0,10*ROW('Hygiene Data'!D178))),DR184="No",ISNUMBER(OFFSET('Hygiene Data'!$D$6,0,10*ROW('Hygiene Data'!D178)))),CONCATENATE("[",ROUND(OFFSET('Hygiene Data'!$D$6,0,10*ROW('Hygiene Data'!D178)),0),"]"),IF(AND(ISNUMBER(OFFSET('Hygiene Data'!$D$6,0,10*ROW('Hygiene Data'!D178))),DR184="",ISNUMBER(OFFSET('Hygiene Data'!$D$6,0,10*ROW('Hygiene Data'!D178)))),OFFSET('Hygiene Data'!$D$6,0,10*ROW('Hygiene Data'!D178)),NA())))</f>
        <v>#N/A</v>
      </c>
      <c r="BD184" s="254" t="e">
        <f ca="true">+IF(AND(ISNUMBER(OFFSET('Hygiene Data'!$D$8,0,10*ROW('Hygiene Data'!D178))),DS184="Yes"),OFFSET('Hygiene Data'!$D$8,0,10*ROW('Hygiene Data'!D178)),IF(AND(ISNUMBER(OFFSET('Hygiene Data'!$D$8,0,10*ROW('Hygiene Data'!D178))),DS184="No",ISNUMBER(OFFSET('Hygiene Data'!$D$8,0,10*ROW('Hygiene Data'!D178)))),CONCATENATE("[",ROUND(OFFSET('Hygiene Data'!$D$8,0,10*ROW('Hygiene Data'!D178)),0),"]"),IF(AND(ISNUMBER(OFFSET('Hygiene Data'!$D$8,0,10*ROW('Hygiene Data'!D178))),DS184="",ISNUMBER(OFFSET('Hygiene Data'!$D$8,0,10*ROW('Hygiene Data'!D178)))),OFFSET('Hygiene Data'!$D$8,0,10*ROW('Hygiene Data'!D178)),NA())))</f>
        <v>#N/A</v>
      </c>
      <c r="BE184" s="254" t="e">
        <f ca="true">+IF(AND(ISNUMBER(OFFSET('Hygiene Data'!$D$10,0,10*ROW('Hygiene Data'!D178))),DT184="Yes"),OFFSET('Hygiene Data'!$D$10,0,10*ROW('Hygiene Data'!D178)),IF(AND(ISNUMBER(OFFSET('Hygiene Data'!$D$10,0,10*ROW('Hygiene Data'!D178))),DT184="No",ISNUMBER(OFFSET('Hygiene Data'!$D$10,0,10*ROW('Hygiene Data'!D178)))),CONCATENATE("[",ROUND(OFFSET('Hygiene Data'!$D$10,0,10*ROW('Hygiene Data'!D178)),0),"]"),IF(AND(ISNUMBER(OFFSET('Hygiene Data'!$D$10,0,10*ROW('Hygiene Data'!D178))),DT184="",ISNUMBER(OFFSET('Hygiene Data'!$D$10,0,10*ROW('Hygiene Data'!D178)))),OFFSET('Hygiene Data'!$D$10,0,10*ROW('Hygiene Data'!D178)),NA())))</f>
        <v>#N/A</v>
      </c>
      <c r="BF184" s="254" t="e">
        <f ca="true">+IF(AND(ISNUMBER(OFFSET('Hygiene Data'!$E$6,0,10*ROW('Hygiene Data'!E178))),DU184="Yes"),OFFSET('Hygiene Data'!$E$6,0,10*ROW('Hygiene Data'!E178)),IF(AND(ISNUMBER(OFFSET('Hygiene Data'!$E$6,0,10*ROW('Hygiene Data'!E178))),DU184="No",ISNUMBER(OFFSET('Hygiene Data'!$E$6,0,10*ROW('Hygiene Data'!E178)))),CONCATENATE("[",ROUND(OFFSET('Hygiene Data'!$E$6,0,10*ROW('Hygiene Data'!E178)),0),"]"),IF(AND(ISNUMBER(OFFSET('Hygiene Data'!$E$6,0,10*ROW('Hygiene Data'!E178))),DU184="",ISNUMBER(OFFSET('Hygiene Data'!$E$6,0,10*ROW('Hygiene Data'!E178)))),OFFSET('Hygiene Data'!$E$6,0,10*ROW('Hygiene Data'!E178)),NA())))</f>
        <v>#N/A</v>
      </c>
      <c r="BG184" s="254" t="e">
        <f ca="true">+IF(AND(ISNUMBER(OFFSET('Hygiene Data'!$E$8,0,10*ROW('Hygiene Data'!E178))),DV184="Yes"),OFFSET('Hygiene Data'!$E$8,0,10*ROW('Hygiene Data'!E178)),IF(AND(ISNUMBER(OFFSET('Hygiene Data'!$E$8,0,10*ROW('Hygiene Data'!E178))),DV184="No",ISNUMBER(OFFSET('Hygiene Data'!$E$8,0,10*ROW('Hygiene Data'!E178)))),CONCATENATE("[",ROUND(OFFSET('Hygiene Data'!$E$8,0,10*ROW('Hygiene Data'!E178)),0),"]"),IF(AND(ISNUMBER(OFFSET('Hygiene Data'!$E$8,0,10*ROW('Hygiene Data'!E178))),DV184="",ISNUMBER(OFFSET('Hygiene Data'!$E$8,0,10*ROW('Hygiene Data'!E178)))),OFFSET('Hygiene Data'!$E$8,0,10*ROW('Hygiene Data'!E178)),NA())))</f>
        <v>#N/A</v>
      </c>
      <c r="BH184" s="254" t="e">
        <f ca="true">+IF(AND(ISNUMBER(OFFSET('Hygiene Data'!$E$10,0,10*ROW('Hygiene Data'!E178))),DW184="Yes"),OFFSET('Hygiene Data'!$E$10,0,10*ROW('Hygiene Data'!E178)),IF(AND(ISNUMBER(OFFSET('Hygiene Data'!$E$10,0,10*ROW('Hygiene Data'!E178))),DW184="No",ISNUMBER(OFFSET('Hygiene Data'!$E$10,0,10*ROW('Hygiene Data'!E178)))),CONCATENATE("[",ROUND(OFFSET('Hygiene Data'!$E$10,0,10*ROW('Hygiene Data'!E178)),0),"]"),IF(AND(ISNUMBER(OFFSET('Hygiene Data'!$E$10,0,10*ROW('Hygiene Data'!E178))),DW184="",ISNUMBER(OFFSET('Hygiene Data'!$E$10,0,10*ROW('Hygiene Data'!E178)))),OFFSET('Hygiene Data'!$E$10,0,10*ROW('Hygiene Data'!E178)),NA())))</f>
        <v>#N/A</v>
      </c>
      <c r="BI184" s="254" t="e">
        <f ca="true">+IF(AND(ISNUMBER(OFFSET('Hygiene Data'!$F$6,0,10*ROW('Hygiene Data'!F178))),DX184="Yes"),OFFSET('Hygiene Data'!$F$6,0,10*ROW('Hygiene Data'!F178)),IF(AND(ISNUMBER(OFFSET('Hygiene Data'!$F$6,0,10*ROW('Hygiene Data'!F178))),DX184="No",ISNUMBER(OFFSET('Hygiene Data'!$F$6,0,10*ROW('Hygiene Data'!F178)))),CONCATENATE("[",ROUND(OFFSET('Hygiene Data'!$F$6,0,10*ROW('Hygiene Data'!F178)),0),"]"),IF(AND(ISNUMBER(OFFSET('Hygiene Data'!$F$6,0,10*ROW('Hygiene Data'!F178))),DX184="",ISNUMBER(OFFSET('Hygiene Data'!$F$6,0,10*ROW('Hygiene Data'!F178)))),OFFSET('Hygiene Data'!$F$6,0,10*ROW('Hygiene Data'!F178)),NA())))</f>
        <v>#N/A</v>
      </c>
      <c r="BJ184" s="254" t="e">
        <f ca="true">+IF(AND(ISNUMBER(OFFSET('Hygiene Data'!$F$8,0,10*ROW('Hygiene Data'!F178))),DY184="Yes"),OFFSET('Hygiene Data'!$F$8,0,10*ROW('Hygiene Data'!F178)),IF(AND(ISNUMBER(OFFSET('Hygiene Data'!$F$8,0,10*ROW('Hygiene Data'!F178))),DY184="No",ISNUMBER(OFFSET('Hygiene Data'!$F$8,0,10*ROW('Hygiene Data'!F178)))),CONCATENATE("[",ROUND(OFFSET('Hygiene Data'!$F$8,0,10*ROW('Hygiene Data'!F178)),0),"]"),IF(AND(ISNUMBER(OFFSET('Hygiene Data'!$F$8,0,10*ROW('Hygiene Data'!F178))),DY184="",ISNUMBER(OFFSET('Hygiene Data'!$F$8,0,10*ROW('Hygiene Data'!F178)))),OFFSET('Hygiene Data'!$F$8,0,10*ROW('Hygiene Data'!F178)),NA())))</f>
        <v>#N/A</v>
      </c>
      <c r="BK184" s="254" t="e">
        <f ca="true">+IF(AND(ISNUMBER(OFFSET('Hygiene Data'!$F$10,0,10*ROW('Hygiene Data'!F178))),DZ184="Yes"),OFFSET('Hygiene Data'!$F$10,0,10*ROW('Hygiene Data'!F178)),IF(AND(ISNUMBER(OFFSET('Hygiene Data'!$F$10,0,10*ROW('Hygiene Data'!F178))),DZ184="No",ISNUMBER(OFFSET('Hygiene Data'!$F$10,0,10*ROW('Hygiene Data'!F178)))),CONCATENATE("[",ROUND(OFFSET('Hygiene Data'!$F$10,0,10*ROW('Hygiene Data'!F178)),0),"]"),IF(AND(ISNUMBER(OFFSET('Hygiene Data'!$F$10,0,10*ROW('Hygiene Data'!F178))),DZ184="",ISNUMBER(OFFSET('Hygiene Data'!$F$10,0,10*ROW('Hygiene Data'!F178)))),OFFSET('Hygiene Data'!$F$10,0,10*ROW('Hygiene Data'!F178)),NA())))</f>
        <v>#N/A</v>
      </c>
      <c r="BL184" s="254" t="e">
        <f ca="true">+IF(AND(ISNUMBER(OFFSET('Hygiene Data'!$G$6,0,10*ROW('Hygiene Data'!G178))),EA184="Yes"),OFFSET('Hygiene Data'!$G$6,0,10*ROW('Hygiene Data'!G178)),IF(AND(ISNUMBER(OFFSET('Hygiene Data'!$G$6,0,10*ROW('Hygiene Data'!G178))),EA184="No",ISNUMBER(OFFSET('Hygiene Data'!$G$6,0,10*ROW('Hygiene Data'!G178)))),CONCATENATE("[",ROUND(OFFSET('Hygiene Data'!$G$6,0,10*ROW('Hygiene Data'!G178)),0),"]"),IF(AND(ISNUMBER(OFFSET('Hygiene Data'!$G$6,0,10*ROW('Hygiene Data'!G178))),EA184="",ISNUMBER(OFFSET('Hygiene Data'!$G$6,0,10*ROW('Hygiene Data'!G178)))),OFFSET('Hygiene Data'!$G$6,0,10*ROW('Hygiene Data'!G178)),NA())))</f>
        <v>#N/A</v>
      </c>
      <c r="BM184" s="254" t="e">
        <f ca="true">+IF(AND(ISNUMBER(OFFSET('Hygiene Data'!$G$8,0,10*ROW('Hygiene Data'!G178))),EB184="Yes"),OFFSET('Hygiene Data'!$G$8,0,10*ROW('Hygiene Data'!G178)),IF(AND(ISNUMBER(OFFSET('Hygiene Data'!$G$8,0,10*ROW('Hygiene Data'!G178))),EB184="No",ISNUMBER(OFFSET('Hygiene Data'!$G$8,0,10*ROW('Hygiene Data'!G178)))),CONCATENATE("[",ROUND(OFFSET('Hygiene Data'!$G$8,0,10*ROW('Hygiene Data'!G178)),0),"]"),IF(AND(ISNUMBER(OFFSET('Hygiene Data'!$G$8,0,10*ROW('Hygiene Data'!G178))),EB184="",ISNUMBER(OFFSET('Hygiene Data'!$G$8,0,10*ROW('Hygiene Data'!G178)))),OFFSET('Hygiene Data'!$G$8,0,10*ROW('Hygiene Data'!G178)),NA())))</f>
        <v>#N/A</v>
      </c>
      <c r="BN184" s="254" t="e">
        <f ca="true">+IF(AND(ISNUMBER(OFFSET('Hygiene Data'!$G$10,0,10*ROW('Hygiene Data'!G178))),EC184="Yes"),OFFSET('Hygiene Data'!$G$10,0,10*ROW('Hygiene Data'!G178)),IF(AND(ISNUMBER(OFFSET('Hygiene Data'!$G$10,0,10*ROW('Hygiene Data'!G178))),EC184="No",ISNUMBER(OFFSET('Hygiene Data'!$G$10,0,10*ROW('Hygiene Data'!G178)))),CONCATENATE("[",ROUND(OFFSET('Hygiene Data'!$G$10,0,10*ROW('Hygiene Data'!G178)),0),"]"),IF(AND(ISNUMBER(OFFSET('Hygiene Data'!$G$10,0,10*ROW('Hygiene Data'!G178))),EC184="",ISNUMBER(OFFSET('Hygiene Data'!$G$10,0,10*ROW('Hygiene Data'!G178)))),OFFSET('Hygiene Data'!$G$10,0,10*ROW('Hygiene Data'!G178)),NA())))</f>
        <v>#N/A</v>
      </c>
      <c r="BO184" s="254" t="e">
        <f ca="true">+IF(AND(ISNUMBER(OFFSET('Hygiene Data'!$H$6,0,10*ROW('Hygiene Data'!H178))),ED184="Yes"),OFFSET('Hygiene Data'!$H$6,0,10*ROW('Hygiene Data'!H178)),IF(AND(ISNUMBER(OFFSET('Hygiene Data'!$H$6,0,10*ROW('Hygiene Data'!H178))),ED184="No",ISNUMBER(OFFSET('Hygiene Data'!$H$6,0,10*ROW('Hygiene Data'!H178)))),CONCATENATE("[",ROUND(OFFSET('Hygiene Data'!$H$6,0,10*ROW('Hygiene Data'!H178)),0),"]"),IF(AND(ISNUMBER(OFFSET('Hygiene Data'!$H$6,0,10*ROW('Hygiene Data'!H178))),ED184="",ISNUMBER(OFFSET('Hygiene Data'!$H$6,0,10*ROW('Hygiene Data'!H178)))),OFFSET('Hygiene Data'!$H$6,0,10*ROW('Hygiene Data'!H178)),NA())))</f>
        <v>#N/A</v>
      </c>
      <c r="BP184" s="254" t="e">
        <f ca="true">+IF(AND(ISNUMBER(OFFSET('Hygiene Data'!$H$8,0,10*ROW('Hygiene Data'!H178))),EE184="Yes"),OFFSET('Hygiene Data'!$H$8,0,10*ROW('Hygiene Data'!H178)),IF(AND(ISNUMBER(OFFSET('Hygiene Data'!$H$8,0,10*ROW('Hygiene Data'!H178))),EE184="No",ISNUMBER(OFFSET('Hygiene Data'!$H$8,0,10*ROW('Hygiene Data'!H178)))),CONCATENATE("[",ROUND(OFFSET('Hygiene Data'!$H$8,0,10*ROW('Hygiene Data'!H178)),0),"]"),IF(AND(ISNUMBER(OFFSET('Hygiene Data'!$H$8,0,10*ROW('Hygiene Data'!H178))),EE184="",ISNUMBER(OFFSET('Hygiene Data'!$H$8,0,10*ROW('Hygiene Data'!H178)))),OFFSET('Hygiene Data'!$H$8,0,10*ROW('Hygiene Data'!H178)),NA())))</f>
        <v>#N/A</v>
      </c>
      <c r="BQ184" s="254" t="e">
        <f ca="true">+IF(AND(ISNUMBER(OFFSET('Hygiene Data'!$H$10,0,10*ROW('Hygiene Data'!H178))),EF184="Yes"),OFFSET('Hygiene Data'!$H$10,0,10*ROW('Hygiene Data'!H178)),IF(AND(ISNUMBER(OFFSET('Hygiene Data'!$H$10,0,10*ROW('Hygiene Data'!H178))),EF184="No",ISNUMBER(OFFSET('Hygiene Data'!$H$10,0,10*ROW('Hygiene Data'!H178)))),CONCATENATE("[",ROUND(OFFSET('Hygiene Data'!$H$10,0,10*ROW('Hygiene Data'!H178)),0),"]"),IF(AND(ISNUMBER(OFFSET('Hygiene Data'!$H$10,0,10*ROW('Hygiene Data'!H178))),EF184="",ISNUMBER(OFFSET('Hygiene Data'!$H$10,0,10*ROW('Hygiene Data'!H178)))),OFFSET('Hygiene Data'!$H$10,0,10*ROW('Hygiene Data'!H178)),NA())))</f>
        <v>#N/A</v>
      </c>
      <c r="BS184" s="36" t="str">
        <f ca="true">+IF(OFFSET('Water Data'!$C$28,0,10*ROW('Water Data'!C178))="","",OFFSET('Water Data'!$C$28,0,10*ROW('Water Data'!C178)))</f>
        <v/>
      </c>
      <c r="BT184" s="36" t="str">
        <f ca="true">+IF(OFFSET('Water Data'!$C$29,0,10*ROW('Water Data'!C178))="","",OFFSET('Water Data'!$C$29,0,10*ROW('Water Data'!C178)))</f>
        <v/>
      </c>
      <c r="BU184" s="36" t="str">
        <f ca="true">+IF(OFFSET('Water Data'!$C$30,0,10*ROW('Water Data'!C178))="","",OFFSET('Water Data'!$C$30,0,10*ROW('Water Data'!C178)))</f>
        <v/>
      </c>
      <c r="BV184" s="36" t="str">
        <f ca="true">+IF(OFFSET('Water Data'!$D$28,0,10*ROW('Water Data'!D178))="","",OFFSET('Water Data'!$D$28,0,10*ROW('Water Data'!D178)))</f>
        <v/>
      </c>
      <c r="BW184" s="36" t="str">
        <f ca="true">+IF(OFFSET('Water Data'!$D$29,0,10*ROW('Water Data'!D178))="","",OFFSET('Water Data'!$D$29,0,10*ROW('Water Data'!D178)))</f>
        <v/>
      </c>
      <c r="BX184" s="36" t="str">
        <f ca="true">+IF(OFFSET('Water Data'!$D$30,0,10*ROW('Water Data'!D178))="","",OFFSET('Water Data'!$D$30,0,10*ROW('Water Data'!D178)))</f>
        <v/>
      </c>
      <c r="BY184" s="36" t="str">
        <f ca="true">+IF(OFFSET('Water Data'!$E$28,0,10*ROW('Water Data'!E178))="","",OFFSET('Water Data'!$E$28,0,10*ROW('Water Data'!E178)))</f>
        <v/>
      </c>
      <c r="BZ184" s="36" t="str">
        <f ca="true">+IF(OFFSET('Water Data'!$E$29,0,10*ROW('Water Data'!E178))="","",OFFSET('Water Data'!$E$29,0,10*ROW('Water Data'!E178)))</f>
        <v/>
      </c>
      <c r="CA184" s="36" t="str">
        <f ca="true">+IF(OFFSET('Water Data'!$E$30,0,10*ROW('Water Data'!E178))="","",OFFSET('Water Data'!$E$30,0,10*ROW('Water Data'!E178)))</f>
        <v/>
      </c>
      <c r="CB184" s="36" t="str">
        <f ca="true">+IF(OFFSET('Water Data'!$F$28,0,10*ROW('Water Data'!F178))="","",OFFSET('Water Data'!$F$28,0,10*ROW('Water Data'!F178)))</f>
        <v/>
      </c>
      <c r="CC184" s="36" t="str">
        <f ca="true">+IF(OFFSET('Water Data'!$F$29,0,10*ROW('Water Data'!F178))="","",OFFSET('Water Data'!$F$29,0,10*ROW('Water Data'!F178)))</f>
        <v/>
      </c>
      <c r="CD184" s="36" t="str">
        <f ca="true">+IF(OFFSET('Water Data'!$F$30,0,10*ROW('Water Data'!F178))="","",OFFSET('Water Data'!$F$30,0,10*ROW('Water Data'!F178)))</f>
        <v/>
      </c>
      <c r="CE184" s="36" t="str">
        <f ca="true">+IF(OFFSET('Water Data'!$G$28,0,10*ROW('Water Data'!G178))="","",OFFSET('Water Data'!$G$28,0,10*ROW('Water Data'!G178)))</f>
        <v/>
      </c>
      <c r="CF184" s="36" t="str">
        <f ca="true">+IF(OFFSET('Water Data'!$G$29,0,10*ROW('Water Data'!G178))="","",OFFSET('Water Data'!$G$29,0,10*ROW('Water Data'!G178)))</f>
        <v/>
      </c>
      <c r="CG184" s="36" t="str">
        <f ca="true">+IF(OFFSET('Water Data'!$G$30,0,10*ROW('Water Data'!G178))="","",OFFSET('Water Data'!$G$30,0,10*ROW('Water Data'!G178)))</f>
        <v/>
      </c>
      <c r="CH184" s="36" t="str">
        <f ca="true">+IF(OFFSET('Water Data'!$H$28,0,10*ROW('Water Data'!H178))="","",OFFSET('Water Data'!$H$28,0,10*ROW('Water Data'!H178)))</f>
        <v/>
      </c>
      <c r="CI184" s="36" t="str">
        <f ca="true">+IF(OFFSET('Water Data'!$H$29,0,10*ROW('Water Data'!H178))="","",OFFSET('Water Data'!$H$29,0,10*ROW('Water Data'!H178)))</f>
        <v/>
      </c>
      <c r="CJ184" s="36" t="str">
        <f ca="true">+IF(OFFSET('Water Data'!$H$30,0,10*ROW('Water Data'!H178))="","",OFFSET('Water Data'!$H$30,0,10*ROW('Water Data'!H178)))</f>
        <v/>
      </c>
      <c r="CK184" s="36" t="str">
        <f ca="true">+IF(OFFSET('Sanitation Data'!$C$29,0,10*ROW('Sanitation Data'!C178))="","",OFFSET('Sanitation Data'!$C$29,0,10*ROW('Sanitation Data'!C178)))</f>
        <v/>
      </c>
      <c r="CL184" s="36" t="str">
        <f ca="true">+IF(OFFSET('Sanitation Data'!$C$30,0,10*ROW('Sanitation Data'!C178))="","",OFFSET('Sanitation Data'!$C$30,0,10*ROW('Sanitation Data'!C178)))</f>
        <v/>
      </c>
      <c r="CM184" s="36" t="str">
        <f ca="true">+IF(OFFSET('Sanitation Data'!$C$31,0,10*ROW('Sanitation Data'!C178))="","",OFFSET('Sanitation Data'!$C$31,0,10*ROW('Sanitation Data'!C178)))</f>
        <v/>
      </c>
      <c r="CN184" s="36" t="str">
        <f ca="true">+IF(OFFSET('Sanitation Data'!$C$32,0,10*ROW('Sanitation Data'!C178))="","",OFFSET('Sanitation Data'!$C$32,0,10*ROW('Sanitation Data'!C178)))</f>
        <v/>
      </c>
      <c r="CO184" s="36" t="str">
        <f ca="true">+IF(OFFSET('Sanitation Data'!$C$33,0,10*ROW('Sanitation Data'!C178))="","",OFFSET('Sanitation Data'!$C$33,0,10*ROW('Sanitation Data'!C178)))</f>
        <v/>
      </c>
      <c r="CP184" s="36" t="str">
        <f ca="true">+IF(OFFSET('Sanitation Data'!$D$29,0,10*ROW('Sanitation Data'!D178))="","",OFFSET('Sanitation Data'!$D$29,0,10*ROW('Sanitation Data'!D178)))</f>
        <v/>
      </c>
      <c r="CQ184" s="36" t="str">
        <f ca="true">+IF(OFFSET('Sanitation Data'!$D$30,0,10*ROW('Sanitation Data'!D178))="","",OFFSET('Sanitation Data'!$D$30,0,10*ROW('Sanitation Data'!D178)))</f>
        <v/>
      </c>
      <c r="CR184" s="36" t="str">
        <f ca="true">+IF(OFFSET('Sanitation Data'!$D$31,0,10*ROW('Sanitation Data'!D178))="","",OFFSET('Sanitation Data'!$D$31,0,10*ROW('Sanitation Data'!D178)))</f>
        <v/>
      </c>
      <c r="CS184" s="36" t="str">
        <f ca="true">+IF(OFFSET('Sanitation Data'!$D$32,0,10*ROW('Sanitation Data'!D178))="","",OFFSET('Sanitation Data'!$D$32,0,10*ROW('Sanitation Data'!D178)))</f>
        <v/>
      </c>
      <c r="CT184" s="36" t="str">
        <f ca="true">+IF(OFFSET('Sanitation Data'!$D$33,0,10*ROW('Sanitation Data'!D178))="","",OFFSET('Sanitation Data'!$D$33,0,10*ROW('Sanitation Data'!D178)))</f>
        <v/>
      </c>
      <c r="CU184" s="36" t="str">
        <f ca="true">+IF(OFFSET('Sanitation Data'!$E$29,0,10*ROW('Sanitation Data'!E178))="","",OFFSET('Sanitation Data'!$E$29,0,10*ROW('Sanitation Data'!E178)))</f>
        <v/>
      </c>
      <c r="CV184" s="36" t="str">
        <f ca="true">+IF(OFFSET('Sanitation Data'!$E$30,0,10*ROW('Sanitation Data'!E178))="","",OFFSET('Sanitation Data'!$E$30,0,10*ROW('Sanitation Data'!E178)))</f>
        <v/>
      </c>
      <c r="CW184" s="36" t="str">
        <f ca="true">+IF(OFFSET('Sanitation Data'!$E$31,0,10*ROW('Sanitation Data'!E178))="","",OFFSET('Sanitation Data'!$E$31,0,10*ROW('Sanitation Data'!E178)))</f>
        <v/>
      </c>
      <c r="CX184" s="36" t="str">
        <f ca="true">+IF(OFFSET('Sanitation Data'!$E$32,0,10*ROW('Sanitation Data'!E178))="","",OFFSET('Sanitation Data'!$E$32,0,10*ROW('Sanitation Data'!E178)))</f>
        <v/>
      </c>
      <c r="CY184" s="36" t="str">
        <f ca="true">+IF(OFFSET('Sanitation Data'!$E$33,0,10*ROW('Sanitation Data'!E178))="","",OFFSET('Sanitation Data'!$E$33,0,10*ROW('Sanitation Data'!E178)))</f>
        <v/>
      </c>
      <c r="CZ184" s="36" t="str">
        <f ca="true">+IF(OFFSET('Sanitation Data'!$F$29,0,10*ROW('Sanitation Data'!F178))="","",OFFSET('Sanitation Data'!$F$29,0,10*ROW('Sanitation Data'!F178)))</f>
        <v/>
      </c>
      <c r="DA184" s="36" t="str">
        <f ca="true">+IF(OFFSET('Sanitation Data'!$F$30,0,10*ROW('Sanitation Data'!F178))="","",OFFSET('Sanitation Data'!$F$30,0,10*ROW('Sanitation Data'!F178)))</f>
        <v/>
      </c>
      <c r="DB184" s="36" t="str">
        <f ca="true">+IF(OFFSET('Sanitation Data'!$F$31,0,10*ROW('Sanitation Data'!F178))="","",OFFSET('Sanitation Data'!$F$31,0,10*ROW('Sanitation Data'!F178)))</f>
        <v/>
      </c>
      <c r="DC184" s="36" t="str">
        <f ca="true">+IF(OFFSET('Sanitation Data'!$F$32,0,10*ROW('Sanitation Data'!F178))="","",OFFSET('Sanitation Data'!$F$32,0,10*ROW('Sanitation Data'!F178)))</f>
        <v/>
      </c>
      <c r="DD184" s="36" t="str">
        <f ca="true">+IF(OFFSET('Sanitation Data'!$F$33,0,10*ROW('Sanitation Data'!F178))="","",OFFSET('Sanitation Data'!$F$33,0,10*ROW('Sanitation Data'!F178)))</f>
        <v/>
      </c>
      <c r="DE184" s="36" t="str">
        <f ca="true">+IF(OFFSET('Sanitation Data'!$G$29,0,10*ROW('Sanitation Data'!G178))="","",OFFSET('Sanitation Data'!$G$29,0,10*ROW('Sanitation Data'!G178)))</f>
        <v/>
      </c>
      <c r="DF184" s="36" t="str">
        <f ca="true">+IF(OFFSET('Sanitation Data'!$G$30,0,10*ROW('Sanitation Data'!G178))="","",OFFSET('Sanitation Data'!$G$30,0,10*ROW('Sanitation Data'!G178)))</f>
        <v/>
      </c>
      <c r="DG184" s="36" t="str">
        <f ca="true">+IF(OFFSET('Sanitation Data'!$G$31,0,10*ROW('Sanitation Data'!G178))="","",OFFSET('Sanitation Data'!$G$31,0,10*ROW('Sanitation Data'!G178)))</f>
        <v/>
      </c>
      <c r="DH184" s="36" t="str">
        <f ca="true">+IF(OFFSET('Sanitation Data'!$G$32,0,10*ROW('Sanitation Data'!G178))="","",OFFSET('Sanitation Data'!$G$32,0,10*ROW('Sanitation Data'!G178)))</f>
        <v/>
      </c>
      <c r="DI184" s="36" t="str">
        <f ca="true">+IF(OFFSET('Sanitation Data'!$G$33,0,10*ROW('Sanitation Data'!G178))="","",OFFSET('Sanitation Data'!$G$33,0,10*ROW('Sanitation Data'!G178)))</f>
        <v/>
      </c>
      <c r="DJ184" s="36" t="str">
        <f ca="true">+IF(OFFSET('Sanitation Data'!$H$29,0,10*ROW('Sanitation Data'!H178))="","",OFFSET('Sanitation Data'!$H$29,0,10*ROW('Sanitation Data'!H178)))</f>
        <v/>
      </c>
      <c r="DK184" s="36" t="str">
        <f ca="true">+IF(OFFSET('Sanitation Data'!$H$30,0,10*ROW('Sanitation Data'!H178))="","",OFFSET('Sanitation Data'!$H$30,0,10*ROW('Sanitation Data'!H178)))</f>
        <v/>
      </c>
      <c r="DL184" s="36" t="str">
        <f ca="true">+IF(OFFSET('Sanitation Data'!$H$31,0,10*ROW('Sanitation Data'!H178))="","",OFFSET('Sanitation Data'!$H$31,0,10*ROW('Sanitation Data'!H178)))</f>
        <v/>
      </c>
      <c r="DM184" s="36" t="str">
        <f ca="true">+IF(OFFSET('Sanitation Data'!$H$32,0,10*ROW('Sanitation Data'!H178))="","",OFFSET('Sanitation Data'!$H$32,0,10*ROW('Sanitation Data'!H178)))</f>
        <v/>
      </c>
      <c r="DN184" s="36" t="str">
        <f ca="true">+IF(OFFSET('Sanitation Data'!$H$33,0,10*ROW('Sanitation Data'!H178))="","",OFFSET('Sanitation Data'!$H$33,0,10*ROW('Sanitation Data'!H178)))</f>
        <v/>
      </c>
      <c r="DO184" s="36" t="str">
        <f ca="true">+IF(OFFSET('Hygiene Data'!$C$12,0,10*ROW('Hygiene Data'!C178))="","",OFFSET('Hygiene Data'!$C$12,0,10*ROW('Hygiene Data'!C178)))</f>
        <v/>
      </c>
      <c r="DP184" s="36" t="str">
        <f ca="true">+IF(OFFSET('Hygiene Data'!$C$13,0,10*ROW('Hygiene Data'!C178))="","",OFFSET('Hygiene Data'!$C$13,0,10*ROW('Hygiene Data'!C178)))</f>
        <v/>
      </c>
      <c r="DQ184" s="36" t="str">
        <f ca="true">+IF(OFFSET('Hygiene Data'!$C$14,0,10*ROW('Hygiene Data'!C178))="","",OFFSET('Hygiene Data'!$C$14,0,10*ROW('Hygiene Data'!C178)))</f>
        <v/>
      </c>
      <c r="DR184" s="36" t="str">
        <f ca="true">+IF(OFFSET('Hygiene Data'!$D$12,0,10*ROW('Hygiene Data'!D178))="","",OFFSET('Hygiene Data'!$D$12,0,10*ROW('Hygiene Data'!D178)))</f>
        <v/>
      </c>
      <c r="DS184" s="36" t="str">
        <f ca="true">+IF(OFFSET('Hygiene Data'!$D$13,0,10*ROW('Hygiene Data'!D178))="","",OFFSET('Hygiene Data'!$D$13,0,10*ROW('Hygiene Data'!D178)))</f>
        <v/>
      </c>
      <c r="DT184" s="36" t="str">
        <f ca="true">+IF(OFFSET('Hygiene Data'!$D$14,0,10*ROW('Hygiene Data'!D178))="","",OFFSET('Hygiene Data'!$D$14,0,10*ROW('Hygiene Data'!D178)))</f>
        <v/>
      </c>
      <c r="DU184" s="36" t="str">
        <f ca="true">+IF(OFFSET('Hygiene Data'!$E$12,0,10*ROW('Hygiene Data'!E178))="","",OFFSET('Hygiene Data'!$E$12,0,10*ROW('Hygiene Data'!E178)))</f>
        <v/>
      </c>
      <c r="DV184" s="36" t="str">
        <f ca="true">+IF(OFFSET('Hygiene Data'!$E$13,0,10*ROW('Hygiene Data'!E178))="","",OFFSET('Hygiene Data'!$E$13,0,10*ROW('Hygiene Data'!E178)))</f>
        <v/>
      </c>
      <c r="DW184" s="36" t="str">
        <f ca="true">+IF(OFFSET('Hygiene Data'!$E$14,0,10*ROW('Hygiene Data'!E178))="","",OFFSET('Hygiene Data'!$E$14,0,10*ROW('Hygiene Data'!E178)))</f>
        <v/>
      </c>
      <c r="DX184" s="36" t="str">
        <f ca="true">+IF(OFFSET('Hygiene Data'!$F$12,0,10*ROW('Hygiene Data'!F178))="","",OFFSET('Hygiene Data'!$F$12,0,10*ROW('Hygiene Data'!F178)))</f>
        <v/>
      </c>
      <c r="DY184" s="36" t="str">
        <f ca="true">+IF(OFFSET('Hygiene Data'!$F$13,0,10*ROW('Hygiene Data'!F178))="","",OFFSET('Hygiene Data'!$F$13,0,10*ROW('Hygiene Data'!F178)))</f>
        <v/>
      </c>
      <c r="DZ184" s="36" t="str">
        <f ca="true">+IF(OFFSET('Hygiene Data'!$F$14,0,10*ROW('Hygiene Data'!F178))="","",OFFSET('Hygiene Data'!$F$14,0,10*ROW('Hygiene Data'!F178)))</f>
        <v/>
      </c>
      <c r="EA184" s="36" t="str">
        <f ca="true">+IF(OFFSET('Hygiene Data'!$G$12,0,10*ROW('Hygiene Data'!G178))="","",OFFSET('Hygiene Data'!$G$12,0,10*ROW('Hygiene Data'!G178)))</f>
        <v/>
      </c>
      <c r="EB184" s="36" t="str">
        <f ca="true">+IF(OFFSET('Hygiene Data'!$G$13,0,10*ROW('Hygiene Data'!G178))="","",OFFSET('Hygiene Data'!$G$13,0,10*ROW('Hygiene Data'!G178)))</f>
        <v/>
      </c>
      <c r="EC184" s="36" t="str">
        <f ca="true">+IF(OFFSET('Hygiene Data'!$G$14,0,10*ROW('Hygiene Data'!G178))="","",OFFSET('Hygiene Data'!$G$14,0,10*ROW('Hygiene Data'!G178)))</f>
        <v/>
      </c>
      <c r="ED184" s="36" t="str">
        <f ca="true">+IF(OFFSET('Hygiene Data'!$H$12,0,10*ROW('Hygiene Data'!H178))="","",OFFSET('Hygiene Data'!$H$12,0,10*ROW('Hygiene Data'!H178)))</f>
        <v/>
      </c>
      <c r="EE184" s="36" t="str">
        <f ca="true">+IF(OFFSET('Hygiene Data'!$H$13,0,10*ROW('Hygiene Data'!H178))="","",OFFSET('Hygiene Data'!$H$13,0,10*ROW('Hygiene Data'!H178)))</f>
        <v/>
      </c>
      <c r="EF184" s="36" t="str">
        <f ca="true">+IF(OFFSET('Hygiene Data'!$H$14,0,10*ROW('Hygiene Data'!H178))="","",OFFSET('Hygiene Data'!$H$14,0,10*ROW('Hygiene Data'!H178)))</f>
        <v/>
      </c>
    </row>
    <row r="185" x14ac:dyDescent="0.2">
      <c r="A185" s="59" t="str">
        <f ca="true">+IF(OFFSET('Water Data'!$B$1,0,10*ROW('Water Data'!B182))="","",OFFSET('Water Data'!$B$1,0,10*ROW('Water Data'!B182)))</f>
        <v/>
      </c>
      <c r="B185" s="59" t="str">
        <f ca="true">+IF(OFFSET('Water Data'!$A$3,0,10*ROW('Water Data'!A182))="","",OFFSET('Water Data'!$A$3,0,10*ROW('Water Data'!A182)))</f>
        <v/>
      </c>
      <c r="C185" s="59" t="str">
        <f ca="true">+IF(OFFSET('Water Data'!$C$3,0,10*ROW('Water Data'!C182))="","",OFFSET('Water Data'!$C$3,0,10*ROW('Water Data'!C182)))</f>
        <v/>
      </c>
      <c r="D185" s="252" t="e">
        <f ca="true">+IF(AND(ISNUMBER(OFFSET('Water Data'!$C$5,0,10*ROW('Water Data'!C179))),BS185="Yes"),100-OFFSET('Water Data'!$C$5,0,10*ROW('Water Data'!C179)),IF(AND(ISNUMBER(OFFSET('Water Data'!$C$5,0,10*ROW('Water Data'!C179))),BS185="No",ISNUMBER(OFFSET('Water Data'!$C$5,0,10*ROW('Water Data'!C179)))),CONCATENATE("[",ROUND(100-OFFSET('Water Data'!$C$5,0,10*ROW('Water Data'!C179)),0),"]"),IF(AND(ISNUMBER(OFFSET('Water Data'!$C$5,0,10*ROW('Water Data'!C179))),BS185="",ISNUMBER(OFFSET('Water Data'!$C$5,0,10*ROW('Water Data'!C179)))),100-OFFSET('Water Data'!$C$5,0,10*ROW('Water Data'!C179)),NA())))</f>
        <v>#N/A</v>
      </c>
      <c r="E185" s="252" t="e">
        <f ca="true">+IF(AND(ISNUMBER(OFFSET('Water Data'!$C$7,0,10*ROW('Water Data'!D179))),BT185="Yes"),OFFSET('Water Data'!$C$7,0,10*ROW('Water Data'!C179)),IF(AND(ISNUMBER(OFFSET('Water Data'!$C$7,0,10*ROW('Water Data'!C179))),BT185="No",ISNUMBER(OFFSET('Water Data'!$C$7,0,10*ROW('Water Data'!C179)))),CONCATENATE("[",ROUND(OFFSET('Water Data'!$C$7,0,10*ROW('Water Data'!C179)),0),"]"),IF(AND(ISNUMBER(OFFSET('Water Data'!$C$7,0,10*ROW('Water Data'!C179))),BT185="",ISNUMBER(OFFSET('Water Data'!$C$7,0,10*ROW('Water Data'!C179)))),OFFSET('Water Data'!$C$7,0,10*ROW('Water Data'!C179)),NA())))</f>
        <v>#N/A</v>
      </c>
      <c r="F185" s="252" t="e">
        <f ca="true">+IF(AND(ISNUMBER(OFFSET('Water Data'!$C$10,0,10*ROW('Water Data'!C179))),BU185="Yes"),OFFSET('Water Data'!$C$10,0,10*ROW('Water Data'!C179)),IF(AND(ISNUMBER(OFFSET('Water Data'!$C$10,0,10*ROW('Water Data'!C179))),BU185="No",ISNUMBER(OFFSET('Water Data'!$C$10,0,10*ROW('Water Data'!C179)))),CONCATENATE("[",ROUND(OFFSET('Water Data'!$C$10,0,10*ROW('Water Data'!C179)),0),"]"),IF(AND(ISNUMBER(OFFSET('Water Data'!$C$10,0,10*ROW('Water Data'!C179))),BU185="",ISNUMBER(OFFSET('Water Data'!$C$10,0,10*ROW('Water Data'!C179)))),OFFSET('Water Data'!$C$10,0,10*ROW('Water Data'!C179)),NA())))</f>
        <v>#N/A</v>
      </c>
      <c r="G185" s="252" t="e">
        <f ca="true">+IF(AND(ISNUMBER(OFFSET('Water Data'!$D$5,0,10*ROW('Water Data'!D179))),BV185="Yes"),100-OFFSET('Water Data'!$D$5,0,10*ROW('Water Data'!D179)),IF(AND(ISNUMBER(OFFSET('Water Data'!$D$5,0,10*ROW('Water Data'!D179))),BV185="No",ISNUMBER(OFFSET('Water Data'!$D$5,0,10*ROW('Water Data'!D179)))),CONCATENATE("[",ROUND(100-OFFSET('Water Data'!$D$5,0,10*ROW('Water Data'!D179)),0),"]"),IF(AND(ISNUMBER(OFFSET('Water Data'!$D$5,0,10*ROW('Water Data'!D179))),BV185="",ISNUMBER(OFFSET('Water Data'!$D$5,0,10*ROW('Water Data'!D179)))),100-OFFSET('Water Data'!$D$5,0,10*ROW('Water Data'!D179)),NA())))</f>
        <v>#N/A</v>
      </c>
      <c r="H185" s="252" t="e">
        <f ca="true">+IF(AND(ISNUMBER(OFFSET('Water Data'!$D$7,0,10*ROW('Water Data'!D179))),BW185="Yes"),OFFSET('Water Data'!$D$7,0,10*ROW('Water Data'!D179)),IF(AND(ISNUMBER(OFFSET('Water Data'!$D$7,0,10*ROW('Water Data'!D179))),BW185="No",ISNUMBER(OFFSET('Water Data'!$D$7,0,10*ROW('Water Data'!D179)))),CONCATENATE("[",ROUND(OFFSET('Water Data'!$C$7,0,10*ROW('Water Data'!D179)),0),"]"),IF(AND(ISNUMBER(OFFSET('Water Data'!$D$7,0,10*ROW('Water Data'!D179))),BW185="",ISNUMBER(OFFSET('Water Data'!$D$7,0,10*ROW('Water Data'!D179)))),OFFSET('Water Data'!$D$7,0,10*ROW('Water Data'!D179)),NA())))</f>
        <v>#N/A</v>
      </c>
      <c r="I185" s="252" t="e">
        <f ca="true">+IF(AND(ISNUMBER(OFFSET('Water Data'!$D$10,0,10*ROW('Water Data'!D179))),BX185="Yes"),OFFSET('Water Data'!$D$10,0,10*ROW('Water Data'!D179)),IF(AND(ISNUMBER(OFFSET('Water Data'!$D$10,0,10*ROW('Water Data'!D179))),BX185="No",ISNUMBER(OFFSET('Water Data'!$D$10,0,10*ROW('Water Data'!D179)))),CONCATENATE("[",ROUND(OFFSET('Water Data'!$D$10,0,10*ROW('Water Data'!D179)),0),"]"),IF(AND(ISNUMBER(OFFSET('Water Data'!$D$10,0,10*ROW('Water Data'!D179))),BX185="",ISNUMBER(OFFSET('Water Data'!$D$10,0,10*ROW('Water Data'!D179)))),OFFSET('Water Data'!$D$10,0,10*ROW('Water Data'!D179)),NA())))</f>
        <v>#N/A</v>
      </c>
      <c r="J185" s="252" t="e">
        <f ca="true">+IF(AND(ISNUMBER(OFFSET('Water Data'!$E$5,0,10*ROW('Water Data'!E179))),BY185="Yes"),100-OFFSET('Water Data'!$E$5,0,10*ROW('Water Data'!E179)),IF(AND(ISNUMBER(OFFSET('Water Data'!$E$5,0,10*ROW('Water Data'!E179))),BY185="No",ISNUMBER(OFFSET('Water Data'!$E$5,0,10*ROW('Water Data'!E179)))),CONCATENATE("[",ROUND(100-OFFSET('Water Data'!$E$5,0,10*ROW('Water Data'!E179)),0),"]"),IF(AND(ISNUMBER(OFFSET('Water Data'!$E$5,0,10*ROW('Water Data'!E179))),BY185="",ISNUMBER(OFFSET('Water Data'!$E$5,0,10*ROW('Water Data'!E179)))),100-OFFSET('Water Data'!$E$5,0,10*ROW('Water Data'!E179)),NA())))</f>
        <v>#N/A</v>
      </c>
      <c r="K185" s="252" t="e">
        <f ca="true">+IF(AND(ISNUMBER(OFFSET('Water Data'!$E$7,0,10*ROW('Water Data'!E179))),BZ185="Yes"),OFFSET('Water Data'!$E$7,0,10*ROW('Water Data'!E179)),IF(AND(ISNUMBER(OFFSET('Water Data'!$E$7,0,10*ROW('Water Data'!E179))),BZ185="No",ISNUMBER(OFFSET('Water Data'!$E$7,0,10*ROW('Water Data'!E179)))),CONCATENATE("[",ROUND(OFFSET('Water Data'!$E$7,0,10*ROW('Water Data'!E179)),0),"]"),IF(AND(ISNUMBER(OFFSET('Water Data'!$E$7,0,10*ROW('Water Data'!E179))),BZ185="",ISNUMBER(OFFSET('Water Data'!$E$7,0,10*ROW('Water Data'!E179)))),OFFSET('Water Data'!$E$7,0,10*ROW('Water Data'!E179)),NA())))</f>
        <v>#N/A</v>
      </c>
      <c r="L185" s="252" t="e">
        <f ca="true">+IF(AND(ISNUMBER(OFFSET('Water Data'!$E$10,0,10*ROW('Water Data'!E179))),CA185="Yes"),OFFSET('Water Data'!$E$10,0,10*ROW('Water Data'!E179)),IF(AND(ISNUMBER(OFFSET('Water Data'!$E$10,0,10*ROW('Water Data'!E179))),CA185="No",ISNUMBER(OFFSET('Water Data'!$E$10,0,10*ROW('Water Data'!E179)))),CONCATENATE("[",ROUND(OFFSET('Water Data'!$E$10,0,10*ROW('Water Data'!E179)),0),"]"),IF(AND(ISNUMBER(OFFSET('Water Data'!$E$10,0,10*ROW('Water Data'!E179))),CA185="",ISNUMBER(OFFSET('Water Data'!$E$10,0,10*ROW('Water Data'!E179)))),OFFSET('Water Data'!$E$10,0,10*ROW('Water Data'!E179)),NA())))</f>
        <v>#N/A</v>
      </c>
      <c r="M185" s="252" t="e">
        <f ca="true">+IF(AND(ISNUMBER(OFFSET('Water Data'!$F$5,0,10*ROW('Water Data'!F179))),CB185="Yes"),100-OFFSET('Water Data'!$F$5,0,10*ROW('Water Data'!F179)),IF(AND(ISNUMBER(OFFSET('Water Data'!$F$5,0,10*ROW('Water Data'!F179))),CB185="No",ISNUMBER(OFFSET('Water Data'!$F$5,0,10*ROW('Water Data'!F179)))),CONCATENATE("[",ROUND(100-OFFSET('Water Data'!$F$5,0,10*ROW('Water Data'!F179)),0),"]"),IF(AND(ISNUMBER(OFFSET('Water Data'!$F$5,0,10*ROW('Water Data'!F179))),CB185="",ISNUMBER(OFFSET('Water Data'!$F$5,0,10*ROW('Water Data'!F179)))),100-OFFSET('Water Data'!$F$5,0,10*ROW('Water Data'!F179)),NA())))</f>
        <v>#N/A</v>
      </c>
      <c r="N185" s="252" t="e">
        <f ca="true">+IF(AND(ISNUMBER(OFFSET('Water Data'!$F$7,0,10*ROW('Water Data'!F179))),CC185="Yes"),OFFSET('Water Data'!$F$7,0,10*ROW('Water Data'!F179)),IF(AND(ISNUMBER(OFFSET('Water Data'!$F$7,0,10*ROW('Water Data'!F179))),CC185="No",ISNUMBER(OFFSET('Water Data'!$F$7,0,10*ROW('Water Data'!F179)))),CONCATENATE("[",ROUND(OFFSET('Water Data'!$F$7,0,10*ROW('Water Data'!F179)),0),"]"),IF(AND(ISNUMBER(OFFSET('Water Data'!$F$7,0,10*ROW('Water Data'!F179))),CC185="",ISNUMBER(OFFSET('Water Data'!$F$7,0,10*ROW('Water Data'!F179)))),OFFSET('Water Data'!$F$7,0,10*ROW('Water Data'!F179)),NA())))</f>
        <v>#N/A</v>
      </c>
      <c r="O185" s="252" t="e">
        <f ca="true">+IF(AND(ISNUMBER(OFFSET('Water Data'!$F$10,0,10*ROW('Water Data'!F179))),CD185="Yes"),OFFSET('Water Data'!$F$10,0,10*ROW('Water Data'!F179)),IF(AND(ISNUMBER(OFFSET('Water Data'!$F$10,0,10*ROW('Water Data'!F179))),CD185="No",ISNUMBER(OFFSET('Water Data'!$F$10,0,10*ROW('Water Data'!F179)))),CONCATENATE("[",ROUND(OFFSET('Water Data'!$F$10,0,10*ROW('Water Data'!F179)),0),"]"),IF(AND(ISNUMBER(OFFSET('Water Data'!$F$10,0,10*ROW('Water Data'!F179))),CD185="",ISNUMBER(OFFSET('Water Data'!$F$10,0,10*ROW('Water Data'!F179)))),OFFSET('Water Data'!$F$10,0,10*ROW('Water Data'!F179)),NA())))</f>
        <v>#N/A</v>
      </c>
      <c r="P185" s="252" t="e">
        <f ca="true">+IF(AND(ISNUMBER(OFFSET('Water Data'!$G$5,0,10*ROW('Water Data'!G179))),CE185="Yes"),100-OFFSET('Water Data'!$G$5,0,10*ROW('Water Data'!G179)),IF(AND(ISNUMBER(OFFSET('Water Data'!$G$5,0,10*ROW('Water Data'!G179))),CE185="No",ISNUMBER(OFFSET('Water Data'!$G$5,0,10*ROW('Water Data'!G179)))),CONCATENATE("[",ROUND(100-OFFSET('Water Data'!$G$5,0,10*ROW('Water Data'!G179)),0),"]"),IF(AND(ISNUMBER(OFFSET('Water Data'!$G$5,0,10*ROW('Water Data'!G179))),CE185="",ISNUMBER(OFFSET('Water Data'!$G$5,0,10*ROW('Water Data'!G179)))),100-OFFSET('Water Data'!$G$5,0,10*ROW('Water Data'!G179)),NA())))</f>
        <v>#N/A</v>
      </c>
      <c r="Q185" s="252" t="e">
        <f ca="true">+IF(AND(ISNUMBER(OFFSET('Water Data'!$G$7,0,10*ROW('Water Data'!G179))),CF185="Yes"),OFFSET('Water Data'!$G$7,0,10*ROW('Water Data'!G179)),IF(AND(ISNUMBER(OFFSET('Water Data'!$G$7,0,10*ROW('Water Data'!G179))),CF185="No",ISNUMBER(OFFSET('Water Data'!$G$7,0,10*ROW('Water Data'!G179)))),CONCATENATE("[",ROUND(OFFSET('Water Data'!$G$7,0,10*ROW('Water Data'!G179)),0),"]"),IF(AND(ISNUMBER(OFFSET('Water Data'!$G$7,0,10*ROW('Water Data'!G179))),CF185="",ISNUMBER(OFFSET('Water Data'!$G$7,0,10*ROW('Water Data'!G179)))),OFFSET('Water Data'!$G$7,0,10*ROW('Water Data'!G179)),NA())))</f>
        <v>#N/A</v>
      </c>
      <c r="R185" s="252" t="e">
        <f ca="true">+IF(AND(ISNUMBER(OFFSET('Water Data'!$G$10,0,10*ROW('Water Data'!G179))),CG185="Yes"),OFFSET('Water Data'!$G$10,0,10*ROW('Water Data'!G179)),IF(AND(ISNUMBER(OFFSET('Water Data'!$G$10,0,10*ROW('Water Data'!G179))),CG185="No",ISNUMBER(OFFSET('Water Data'!$G$10,0,10*ROW('Water Data'!G179)))),CONCATENATE("[",ROUND(OFFSET('Water Data'!$G$10,0,10*ROW('Water Data'!G179)),0),"]"),IF(AND(ISNUMBER(OFFSET('Water Data'!$G$10,0,10*ROW('Water Data'!G179))),CG185="",ISNUMBER(OFFSET('Water Data'!$G$10,0,10*ROW('Water Data'!G179)))),OFFSET('Water Data'!$G$10,0,10*ROW('Water Data'!G179)),NA())))</f>
        <v>#N/A</v>
      </c>
      <c r="S185" s="252" t="e">
        <f ca="true">+IF(AND(ISNUMBER(OFFSET('Water Data'!$H$5,0,10*ROW('Water Data'!H179))),CH185="Yes"),100-OFFSET('Water Data'!$H$5,0,10*ROW('Water Data'!H179)),IF(AND(ISNUMBER(OFFSET('Water Data'!$H$5,0,10*ROW('Water Data'!H179))),CH185="No",ISNUMBER(OFFSET('Water Data'!$H$5,0,10*ROW('Water Data'!H179)))),CONCATENATE("[",ROUND(100-OFFSET('Water Data'!$H$5,0,10*ROW('Water Data'!H179)),0),"]"),IF(AND(ISNUMBER(OFFSET('Water Data'!$H$5,0,10*ROW('Water Data'!H179))),CH185="",ISNUMBER(OFFSET('Water Data'!$H$5,0,10*ROW('Water Data'!H179)))),100-OFFSET('Water Data'!$H$5,0,10*ROW('Water Data'!H179)),NA())))</f>
        <v>#N/A</v>
      </c>
      <c r="T185" s="252" t="e">
        <f ca="true">+IF(AND(ISNUMBER(OFFSET('Water Data'!$H$7,0,10*ROW('Water Data'!H179))),CI185="Yes"),OFFSET('Water Data'!$H$7,0,10*ROW('Water Data'!H179)),IF(AND(ISNUMBER(OFFSET('Water Data'!$H$7,0,10*ROW('Water Data'!H179))),CI185="No",ISNUMBER(OFFSET('Water Data'!$H$7,0,10*ROW('Water Data'!H179)))),CONCATENATE("[",ROUND(OFFSET('Water Data'!$H$7,0,10*ROW('Water Data'!H179)),0),"]"),IF(AND(ISNUMBER(OFFSET('Water Data'!$H$7,0,10*ROW('Water Data'!H179))),CI185="",ISNUMBER(OFFSET('Water Data'!$H$7,0,10*ROW('Water Data'!H179)))),OFFSET('Water Data'!$H$7,0,10*ROW('Water Data'!H179)),NA())))</f>
        <v>#N/A</v>
      </c>
      <c r="U185" s="252" t="e">
        <f ca="true">+IF(AND(ISNUMBER(OFFSET('Water Data'!$H$10,0,10*ROW('Water Data'!H179))),CJ185="Yes"),OFFSET('Water Data'!$H$10,0,10*ROW('Water Data'!H179)),IF(AND(ISNUMBER(OFFSET('Water Data'!$H$10,0,10*ROW('Water Data'!H179))),CJ185="No",ISNUMBER(OFFSET('Water Data'!$H$10,0,10*ROW('Water Data'!H179)))),CONCATENATE("[",ROUND(OFFSET('Water Data'!$H$10,0,10*ROW('Water Data'!H179)),0),"]"),IF(AND(ISNUMBER(OFFSET('Water Data'!$H$10,0,10*ROW('Water Data'!H179))),CJ185="",ISNUMBER(OFFSET('Water Data'!$H$10,0,10*ROW('Water Data'!H179)))),OFFSET('Water Data'!$H$10,0,10*ROW('Water Data'!H179)),NA())))</f>
        <v>#N/A</v>
      </c>
      <c r="V185" s="253" t="e">
        <f ca="true">+IF(AND(ISNUMBER(OFFSET('Sanitation Data'!$C$5,0,10*ROW('Sanitation Data'!C179))),CK185="Yes"),100-OFFSET('Sanitation Data'!$C$5,0,10*ROW('Sanitation Data'!C179)),IF(AND(ISNUMBER(OFFSET('Sanitation Data'!$C$5,0,10*ROW('Sanitation Data'!C179))),CK185="No",ISNUMBER(OFFSET('Sanitation Data'!$C$5,0,10*ROW('Sanitation Data'!C179)))),CONCATENATE("[",ROUND(100-OFFSET('Sanitation Data'!$C$5,0,10*ROW('Sanitation Data'!C179)),0),"]"),IF(AND(ISNUMBER(OFFSET('Sanitation Data'!$C$5,0,10*ROW('Sanitation Data'!C179))),CK185="",ISNUMBER(OFFSET('Sanitation Data'!$C$5,0,10*ROW('Sanitation Data'!C179)))),100-OFFSET('Sanitation Data'!$C$5,0,10*ROW('Sanitation Data'!C179)),NA())))</f>
        <v>#N/A</v>
      </c>
      <c r="W185" s="253" t="e">
        <f ca="true">+IF(AND(ISNUMBER(OFFSET('Sanitation Data'!$C$7,0,10*ROW('Sanitation Data'!C179))),CL185="Yes"),OFFSET('Sanitation Data'!$C$7,0,10*ROW('Sanitation Data'!C179)),IF(AND(ISNUMBER(OFFSET('Sanitation Data'!$C$7,0,10*ROW('Sanitation Data'!C179))),CL185="No",ISNUMBER(OFFSET('Sanitation Data'!$C$7,0,10*ROW('Sanitation Data'!C179)))),CONCATENATE("[",ROUND(OFFSET('Sanitation Data'!$C$7,0,10*ROW('Sanitation Data'!C179)),0),"]"),IF(AND(ISNUMBER(OFFSET('Sanitation Data'!$C$7,0,10*ROW('Sanitation Data'!C179))),CL185="",ISNUMBER(OFFSET('Sanitation Data'!$C$7,0,10*ROW('Sanitation Data'!C179)))),OFFSET('Sanitation Data'!$C$7,0,10*ROW('Sanitation Data'!C179)),NA())))</f>
        <v>#N/A</v>
      </c>
      <c r="X185" s="253" t="e">
        <f ca="true">+IF(AND(ISNUMBER(OFFSET('Sanitation Data'!$C$11,0,10*ROW('Sanitation Data'!C179))),CM185="Yes"),OFFSET('Sanitation Data'!$C$11,0,10*ROW('Sanitation Data'!C179)),IF(AND(ISNUMBER(OFFSET('Sanitation Data'!$C$11,0,10*ROW('Sanitation Data'!C179))),CM185="No",ISNUMBER(OFFSET('Sanitation Data'!$C$11,0,10*ROW('Sanitation Data'!C179)))),CONCATENATE("[",ROUND(OFFSET('Sanitation Data'!$C$11,0,10*ROW('Sanitation Data'!C179)),0),"]"),IF(AND(ISNUMBER(OFFSET('Sanitation Data'!$C$11,0,10*ROW('Sanitation Data'!C179))),CM185="",ISNUMBER(OFFSET('Sanitation Data'!$C$11,0,10*ROW('Sanitation Data'!C179)))),OFFSET('Sanitation Data'!$C$11,0,10*ROW('Sanitation Data'!C179)),NA())))</f>
        <v>#N/A</v>
      </c>
      <c r="Y185" s="253" t="e">
        <f ca="true">+IF(AND(ISNUMBER(OFFSET('Sanitation Data'!$C$12,0,10*ROW('Sanitation Data'!C179))),CN185="Yes"),OFFSET('Sanitation Data'!$C$12,0,10*ROW('Sanitation Data'!C179)),IF(AND(ISNUMBER(OFFSET('Sanitation Data'!$C$12,0,10*ROW('Sanitation Data'!C179))),CN185="No",ISNUMBER(OFFSET('Sanitation Data'!$C$12,0,10*ROW('Sanitation Data'!C179)))),CONCATENATE("[",ROUND(OFFSET('Sanitation Data'!$C$12,0,10*ROW('Sanitation Data'!C179)),0),"]"),IF(AND(ISNUMBER(OFFSET('Sanitation Data'!$C$12,0,10*ROW('Sanitation Data'!C179))),CN185="",ISNUMBER(OFFSET('Sanitation Data'!$C$12,0,10*ROW('Sanitation Data'!C179)))),OFFSET('Sanitation Data'!$C$12,0,10*ROW('Sanitation Data'!C179)),NA())))</f>
        <v>#N/A</v>
      </c>
      <c r="Z185" s="253" t="e">
        <f ca="true">+IF(AND(ISNUMBER(OFFSET('Sanitation Data'!$C$13,0,10*ROW('Sanitation Data'!C179))),CO185="Yes"),OFFSET('Sanitation Data'!$C$13,0,10*ROW('Sanitation Data'!C179)),IF(AND(ISNUMBER(OFFSET('Sanitation Data'!$C$13,0,10*ROW('Sanitation Data'!C179))),CO185="No",ISNUMBER(OFFSET('Sanitation Data'!$C$13,0,10*ROW('Sanitation Data'!C179)))),CONCATENATE("[",ROUND(OFFSET('Sanitation Data'!$C$13,0,10*ROW('Sanitation Data'!C179)),0),"]"),IF(AND(ISNUMBER(OFFSET('Sanitation Data'!$C$13,0,10*ROW('Sanitation Data'!C179))),CO185="",ISNUMBER(OFFSET('Sanitation Data'!$C$13,0,10*ROW('Sanitation Data'!C179)))),OFFSET('Sanitation Data'!$C$13,0,10*ROW('Sanitation Data'!C179)),NA())))</f>
        <v>#N/A</v>
      </c>
      <c r="AA185" s="253" t="e">
        <f ca="true">+IF(AND(ISNUMBER(OFFSET('Sanitation Data'!$D$5,0,10*ROW('Sanitation Data'!D179))),CP185="Yes"),100-OFFSET('Sanitation Data'!$D$5,0,10*ROW('Sanitation Data'!D179)),IF(AND(ISNUMBER(OFFSET('Sanitation Data'!$D$5,0,10*ROW('Sanitation Data'!D179))),CP185="No",ISNUMBER(OFFSET('Sanitation Data'!$D$5,0,10*ROW('Sanitation Data'!D179)))),CONCATENATE("[",ROUND(100-OFFSET('Sanitation Data'!$D$5,0,10*ROW('Sanitation Data'!D179)),0),"]"),IF(AND(ISNUMBER(OFFSET('Sanitation Data'!$D$5,0,10*ROW('Sanitation Data'!D179))),CP185="",ISNUMBER(OFFSET('Sanitation Data'!$D$5,0,10*ROW('Sanitation Data'!D179)))),100-OFFSET('Sanitation Data'!$D$5,0,10*ROW('Sanitation Data'!D179)),NA())))</f>
        <v>#N/A</v>
      </c>
      <c r="AB185" s="253" t="e">
        <f ca="true">+IF(AND(ISNUMBER(OFFSET('Sanitation Data'!$D$7,0,10*ROW('Sanitation Data'!D179))),CQ185="Yes"),OFFSET('Sanitation Data'!$D$7,0,10*ROW('Sanitation Data'!G179)),IF(AND(ISNUMBER(OFFSET('Sanitation Data'!$D$7,0,10*ROW('Sanitation Data'!D179))),CQ185="No",ISNUMBER(OFFSET('Sanitation Data'!$D$7,0,10*ROW('Sanitation Data'!D179)))),CONCATENATE("[",ROUND(OFFSET('Sanitation Data'!$D$7,0,10*ROW('Sanitation Data'!D179)),0),"]"),IF(AND(ISNUMBER(OFFSET('Sanitation Data'!$D$7,0,10*ROW('Sanitation Data'!D179))),CQ185="",ISNUMBER(OFFSET('Sanitation Data'!$D$7,0,10*ROW('Sanitation Data'!D179)))),OFFSET('Sanitation Data'!$D$7,0,10*ROW('Sanitation Data'!D179)),NA())))</f>
        <v>#N/A</v>
      </c>
      <c r="AC185" s="253" t="e">
        <f ca="true">+IF(AND(ISNUMBER(OFFSET('Sanitation Data'!$D$11,0,10*ROW('Sanitation Data'!D179))),CR185="Yes"),OFFSET('Sanitation Data'!$D$11,0,10*ROW('Sanitation Data'!D179)),IF(AND(ISNUMBER(OFFSET('Sanitation Data'!$D$11,0,10*ROW('Sanitation Data'!D179))),CR185="No",ISNUMBER(OFFSET('Sanitation Data'!$D$11,0,10*ROW('Sanitation Data'!D179)))),CONCATENATE("[",ROUND(OFFSET('Sanitation Data'!$D$11,0,10*ROW('Sanitation Data'!D179)),0),"]"),IF(AND(ISNUMBER(OFFSET('Sanitation Data'!$D$11,0,10*ROW('Sanitation Data'!D179))),CR185="",ISNUMBER(OFFSET('Sanitation Data'!$D$11,0,10*ROW('Sanitation Data'!D179)))),OFFSET('Sanitation Data'!$D$11,0,10*ROW('Sanitation Data'!D179)),NA())))</f>
        <v>#N/A</v>
      </c>
      <c r="AD185" s="253" t="e">
        <f ca="true">+IF(AND(ISNUMBER(OFFSET('Sanitation Data'!$D$12,0,10*ROW('Sanitation Data'!D179))),CS185="Yes"),OFFSET('Sanitation Data'!$D$12,0,10*ROW('Sanitation Data'!D179)),IF(AND(ISNUMBER(OFFSET('Sanitation Data'!$D$12,0,10*ROW('Sanitation Data'!D179))),CS185="No",ISNUMBER(OFFSET('Sanitation Data'!$D$12,0,10*ROW('Sanitation Data'!D179)))),CONCATENATE("[",ROUND(OFFSET('Sanitation Data'!$D$12,0,10*ROW('Sanitation Data'!D179)),0),"]"),IF(AND(ISNUMBER(OFFSET('Sanitation Data'!$D$12,0,10*ROW('Sanitation Data'!D179))),CS185="",ISNUMBER(OFFSET('Sanitation Data'!$D$12,0,10*ROW('Sanitation Data'!D179)))),OFFSET('Sanitation Data'!$D$12,0,10*ROW('Sanitation Data'!D179)),NA())))</f>
        <v>#N/A</v>
      </c>
      <c r="AE185" s="253" t="e">
        <f ca="true">+IF(AND(ISNUMBER(OFFSET('Sanitation Data'!$D$13,0,10*ROW('Sanitation Data'!D179))),CT185="Yes"),OFFSET('Sanitation Data'!$D$13,0,10*ROW('Sanitation Data'!D179)),IF(AND(ISNUMBER(OFFSET('Sanitation Data'!$D$13,0,10*ROW('Sanitation Data'!D179))),CT185="No",ISNUMBER(OFFSET('Sanitation Data'!$D$13,0,10*ROW('Sanitation Data'!D179)))),CONCATENATE("[",ROUND(OFFSET('Sanitation Data'!$D$13,0,10*ROW('Sanitation Data'!D179)),0),"]"),IF(AND(ISNUMBER(OFFSET('Sanitation Data'!$D$13,0,10*ROW('Sanitation Data'!D179))),CT185="",ISNUMBER(OFFSET('Sanitation Data'!$D$13,0,10*ROW('Sanitation Data'!D179)))),OFFSET('Sanitation Data'!$D$13,0,10*ROW('Sanitation Data'!D179)),NA())))</f>
        <v>#N/A</v>
      </c>
      <c r="AF185" s="253" t="e">
        <f ca="true">+IF(AND(ISNUMBER(OFFSET('Sanitation Data'!$E$5,0,10*ROW('Sanitation Data'!E179))),CU185="Yes"),100-OFFSET('Sanitation Data'!$E$5,0,10*ROW('Sanitation Data'!E179)),IF(AND(ISNUMBER(OFFSET('Sanitation Data'!$E$5,0,10*ROW('Sanitation Data'!E179))),CU185="No",ISNUMBER(OFFSET('Sanitation Data'!$E$5,0,10*ROW('Sanitation Data'!E179)))),CONCATENATE("[",ROUND(100-OFFSET('Sanitation Data'!$E$5,0,10*ROW('Sanitation Data'!E179)),0),"]"),IF(AND(ISNUMBER(OFFSET('Sanitation Data'!$E$5,0,10*ROW('Sanitation Data'!E179))),CU185="",ISNUMBER(OFFSET('Sanitation Data'!$E$5,0,10*ROW('Sanitation Data'!E179)))),100-OFFSET('Sanitation Data'!$E$5,0,10*ROW('Sanitation Data'!E179)),NA())))</f>
        <v>#N/A</v>
      </c>
      <c r="AG185" s="253" t="e">
        <f ca="true">+IF(AND(ISNUMBER(OFFSET('Sanitation Data'!$E$7,0,10*ROW('Sanitation Data'!E179))),CV185="Yes"),OFFSET('Sanitation Data'!$E$7,0,10*ROW('Sanitation Data'!E179)),IF(AND(ISNUMBER(OFFSET('Sanitation Data'!$E$7,0,10*ROW('Sanitation Data'!E179))),CV185="No",ISNUMBER(OFFSET('Sanitation Data'!$E$7,0,10*ROW('Sanitation Data'!E179)))),CONCATENATE("[",ROUND(OFFSET('Sanitation Data'!$E$7,0,10*ROW('Sanitation Data'!E179)),0),"]"),IF(AND(ISNUMBER(OFFSET('Sanitation Data'!$E$7,0,10*ROW('Sanitation Data'!E179))),CV185="",ISNUMBER(OFFSET('Sanitation Data'!$E$7,0,10*ROW('Sanitation Data'!E179)))),OFFSET('Sanitation Data'!$E$7,0,10*ROW('Sanitation Data'!E179)),NA())))</f>
        <v>#N/A</v>
      </c>
      <c r="AH185" s="253" t="e">
        <f ca="true">+IF(AND(ISNUMBER(OFFSET('Sanitation Data'!$E$11,0,10*ROW('Sanitation Data'!E179))),CW185="Yes"),OFFSET('Sanitation Data'!$E$11,0,10*ROW('Sanitation Data'!E179)),IF(AND(ISNUMBER(OFFSET('Sanitation Data'!$E$11,0,10*ROW('Sanitation Data'!E179))),CW185="No",ISNUMBER(OFFSET('Sanitation Data'!$E$11,0,10*ROW('Sanitation Data'!E179)))),CONCATENATE("[",ROUND(OFFSET('Sanitation Data'!$E$11,0,10*ROW('Sanitation Data'!E179)),0),"]"),IF(AND(ISNUMBER(OFFSET('Sanitation Data'!$E$11,0,10*ROW('Sanitation Data'!E179))),CW185="",ISNUMBER(OFFSET('Sanitation Data'!$E$11,0,10*ROW('Sanitation Data'!E179)))),OFFSET('Sanitation Data'!$E$11,0,10*ROW('Sanitation Data'!E179)),NA())))</f>
        <v>#N/A</v>
      </c>
      <c r="AI185" s="253" t="e">
        <f ca="true">+IF(AND(ISNUMBER(OFFSET('Sanitation Data'!$E$12,0,10*ROW('Sanitation Data'!E179))),CX185="Yes"),OFFSET('Sanitation Data'!$E$12,0,10*ROW('Sanitation Data'!E179)),IF(AND(ISNUMBER(OFFSET('Sanitation Data'!$E$12,0,10*ROW('Sanitation Data'!E179))),CX185="No",ISNUMBER(OFFSET('Sanitation Data'!$E$12,0,10*ROW('Sanitation Data'!E179)))),CONCATENATE("[",ROUND(OFFSET('Sanitation Data'!$E$12,0,10*ROW('Sanitation Data'!E179)),0),"]"),IF(AND(ISNUMBER(OFFSET('Sanitation Data'!$E$12,0,10*ROW('Sanitation Data'!E179))),CX185="",ISNUMBER(OFFSET('Sanitation Data'!$E$12,0,10*ROW('Sanitation Data'!E179)))),OFFSET('Sanitation Data'!$E$12,0,10*ROW('Sanitation Data'!E179)),NA())))</f>
        <v>#N/A</v>
      </c>
      <c r="AJ185" s="253" t="e">
        <f ca="true">+IF(AND(ISNUMBER(OFFSET('Sanitation Data'!$E$13,0,10*ROW('Sanitation Data'!E179))),CY185="Yes"),OFFSET('Sanitation Data'!$E$13,0,10*ROW('Sanitation Data'!E179)),IF(AND(ISNUMBER(OFFSET('Sanitation Data'!$E$13,0,10*ROW('Sanitation Data'!E179))),CY185="No",ISNUMBER(OFFSET('Sanitation Data'!$E$13,0,10*ROW('Sanitation Data'!E179)))),CONCATENATE("[",ROUND(OFFSET('Sanitation Data'!$E$13,0,10*ROW('Sanitation Data'!E179)),0),"]"),IF(AND(ISNUMBER(OFFSET('Sanitation Data'!$E$13,0,10*ROW('Sanitation Data'!E179))),CY185="",ISNUMBER(OFFSET('Sanitation Data'!$E$13,0,10*ROW('Sanitation Data'!E179)))),OFFSET('Sanitation Data'!$E$13,0,10*ROW('Sanitation Data'!E179)),NA())))</f>
        <v>#N/A</v>
      </c>
      <c r="AK185" s="253" t="e">
        <f ca="true">+IF(AND(ISNUMBER(OFFSET('Sanitation Data'!$F$5,0,10*ROW('Sanitation Data'!F179))),CZ185="Yes"),100-OFFSET('Sanitation Data'!$F$5,0,10*ROW('Sanitation Data'!F179)),IF(AND(ISNUMBER(OFFSET('Sanitation Data'!$F$5,0,10*ROW('Sanitation Data'!F179))),CZ185="No",ISNUMBER(OFFSET('Sanitation Data'!$F$5,0,10*ROW('Sanitation Data'!F179)))),CONCATENATE("[",ROUND(100-OFFSET('Sanitation Data'!$F$5,0,10*ROW('Sanitation Data'!F179)),0),"]"),IF(AND(ISNUMBER(OFFSET('Sanitation Data'!$F$5,0,10*ROW('Sanitation Data'!F179))),CZ185="",ISNUMBER(OFFSET('Sanitation Data'!$F$5,0,10*ROW('Sanitation Data'!F179)))),100-OFFSET('Sanitation Data'!$F$5,0,10*ROW('Sanitation Data'!F179)),NA())))</f>
        <v>#N/A</v>
      </c>
      <c r="AL185" s="253" t="e">
        <f ca="true">+IF(AND(ISNUMBER(OFFSET('Sanitation Data'!$F$7,0,10*ROW('Sanitation Data'!F179))),DA185="Yes"),OFFSET('Sanitation Data'!$F$7,0,10*ROW('Sanitation Data'!F179)),IF(AND(ISNUMBER(OFFSET('Sanitation Data'!$F$7,0,10*ROW('Sanitation Data'!F179))),DA185="No",ISNUMBER(OFFSET('Sanitation Data'!$F$7,0,10*ROW('Sanitation Data'!F179)))),CONCATENATE("[",ROUND(OFFSET('Sanitation Data'!$F$7,0,10*ROW('Sanitation Data'!F179)),0),"]"),IF(AND(ISNUMBER(OFFSET('Sanitation Data'!$F$7,0,10*ROW('Sanitation Data'!F179))),DA185="",ISNUMBER(OFFSET('Sanitation Data'!$F$7,0,10*ROW('Sanitation Data'!F179)))),OFFSET('Sanitation Data'!$F$7,0,10*ROW('Sanitation Data'!F179)),NA())))</f>
        <v>#N/A</v>
      </c>
      <c r="AM185" s="253" t="e">
        <f ca="true">+IF(AND(ISNUMBER(OFFSET('Sanitation Data'!$F$11,0,10*ROW('Sanitation Data'!F179))),DB185="Yes"),OFFSET('Sanitation Data'!$F$11,0,10*ROW('Sanitation Data'!F179)),IF(AND(ISNUMBER(OFFSET('Sanitation Data'!$F$11,0,10*ROW('Sanitation Data'!F179))),DB185="No",ISNUMBER(OFFSET('Sanitation Data'!$F$11,0,10*ROW('Sanitation Data'!F179)))),CONCATENATE("[",ROUND(OFFSET('Sanitation Data'!$F$11,0,10*ROW('Sanitation Data'!F179)),0),"]"),IF(AND(ISNUMBER(OFFSET('Sanitation Data'!$F$11,0,10*ROW('Sanitation Data'!F179))),DB185="",ISNUMBER(OFFSET('Sanitation Data'!$F$11,0,10*ROW('Sanitation Data'!F179)))),OFFSET('Sanitation Data'!$F$11,0,10*ROW('Sanitation Data'!F179)),NA())))</f>
        <v>#N/A</v>
      </c>
      <c r="AN185" s="253" t="e">
        <f ca="true">+IF(AND(ISNUMBER(OFFSET('Sanitation Data'!$F$12,0,10*ROW('Sanitation Data'!F179))),DC185="Yes"),OFFSET('Sanitation Data'!$F$12,0,10*ROW('Sanitation Data'!F179)),IF(AND(ISNUMBER(OFFSET('Sanitation Data'!$F$12,0,10*ROW('Sanitation Data'!F179))),DC185="No",ISNUMBER(OFFSET('Sanitation Data'!$F$12,0,10*ROW('Sanitation Data'!F179)))),CONCATENATE("[",ROUND(OFFSET('Sanitation Data'!$F$12,0,10*ROW('Sanitation Data'!F179)),0),"]"),IF(AND(ISNUMBER(OFFSET('Sanitation Data'!$F$12,0,10*ROW('Sanitation Data'!F179))),DC185="",ISNUMBER(OFFSET('Sanitation Data'!$F$12,0,10*ROW('Sanitation Data'!F179)))),OFFSET('Sanitation Data'!$F$12,0,10*ROW('Sanitation Data'!F179)),NA())))</f>
        <v>#N/A</v>
      </c>
      <c r="AO185" s="253" t="e">
        <f ca="true">+IF(AND(ISNUMBER(OFFSET('Sanitation Data'!$F$13,0,10*ROW('Sanitation Data'!F179))),DD185="Yes"),OFFSET('Sanitation Data'!$F$13,0,10*ROW('Sanitation Data'!F179)),IF(AND(ISNUMBER(OFFSET('Sanitation Data'!$F$13,0,10*ROW('Sanitation Data'!F179))),DD185="No",ISNUMBER(OFFSET('Sanitation Data'!$F$13,0,10*ROW('Sanitation Data'!F179)))),CONCATENATE("[",ROUND(OFFSET('Sanitation Data'!$F$13,0,10*ROW('Sanitation Data'!F179)),0),"]"),IF(AND(ISNUMBER(OFFSET('Sanitation Data'!$F$13,0,10*ROW('Sanitation Data'!F179))),DD185="",ISNUMBER(OFFSET('Sanitation Data'!$F$13,0,10*ROW('Sanitation Data'!F179)))),OFFSET('Sanitation Data'!$F$13,0,10*ROW('Sanitation Data'!F179)),NA())))</f>
        <v>#N/A</v>
      </c>
      <c r="AP185" s="253" t="e">
        <f ca="true">+IF(AND(ISNUMBER(OFFSET('Sanitation Data'!$G$5,0,10*ROW('Sanitation Data'!G179))),DE185="Yes"),100-OFFSET('Sanitation Data'!$G$5,0,10*ROW('Sanitation Data'!G179)),IF(AND(ISNUMBER(OFFSET('Sanitation Data'!$G$5,0,10*ROW('Sanitation Data'!G179))),DE185="No",ISNUMBER(OFFSET('Sanitation Data'!$G$5,0,10*ROW('Sanitation Data'!G179)))),CONCATENATE("[",ROUND(100-OFFSET('Sanitation Data'!$G$5,0,10*ROW('Sanitation Data'!G179)),0),"]"),IF(AND(ISNUMBER(OFFSET('Sanitation Data'!$G$5,0,10*ROW('Sanitation Data'!G179))),DE185="",ISNUMBER(OFFSET('Sanitation Data'!$G$5,0,10*ROW('Sanitation Data'!G179)))),100-OFFSET('Sanitation Data'!$G$5,0,10*ROW('Sanitation Data'!G179)),NA())))</f>
        <v>#N/A</v>
      </c>
      <c r="AQ185" s="253" t="e">
        <f ca="true">+IF(AND(ISNUMBER(OFFSET('Sanitation Data'!$G$7,0,10*ROW('Sanitation Data'!G179))),DF185="Yes"),OFFSET('Sanitation Data'!$G$7,0,10*ROW('Sanitation Data'!G179)),IF(AND(ISNUMBER(OFFSET('Sanitation Data'!$G$7,0,10*ROW('Sanitation Data'!G179))),DF185="No",ISNUMBER(OFFSET('Sanitation Data'!$G$7,0,10*ROW('Sanitation Data'!G179)))),CONCATENATE("[",ROUND(OFFSET('Sanitation Data'!$G$7,0,10*ROW('Sanitation Data'!G179)),0),"]"),IF(AND(ISNUMBER(OFFSET('Sanitation Data'!$G$7,0,10*ROW('Sanitation Data'!G179))),DF185="",ISNUMBER(OFFSET('Sanitation Data'!$G$7,0,10*ROW('Sanitation Data'!G179)))),OFFSET('Sanitation Data'!$G$7,0,10*ROW('Sanitation Data'!G179)),NA())))</f>
        <v>#N/A</v>
      </c>
      <c r="AR185" s="253" t="e">
        <f ca="true">+IF(AND(ISNUMBER(OFFSET('Sanitation Data'!$G$11,0,10*ROW('Sanitation Data'!G179))),DG185="Yes"),OFFSET('Sanitation Data'!$G$11,0,10*ROW('Sanitation Data'!G179)),IF(AND(ISNUMBER(OFFSET('Sanitation Data'!$G$11,0,10*ROW('Sanitation Data'!G179))),DG185="No",ISNUMBER(OFFSET('Sanitation Data'!$G$11,0,10*ROW('Sanitation Data'!G179)))),CONCATENATE("[",ROUND(OFFSET('Sanitation Data'!$G$11,0,10*ROW('Sanitation Data'!G179)),0),"]"),IF(AND(ISNUMBER(OFFSET('Sanitation Data'!$G$11,0,10*ROW('Sanitation Data'!G179))),DG185="",ISNUMBER(OFFSET('Sanitation Data'!$G$11,0,10*ROW('Sanitation Data'!G179)))),OFFSET('Sanitation Data'!$G$11,0,10*ROW('Sanitation Data'!G179)),NA())))</f>
        <v>#N/A</v>
      </c>
      <c r="AS185" s="253" t="e">
        <f ca="true">+IF(AND(ISNUMBER(OFFSET('Sanitation Data'!$G$12,0,10*ROW('Sanitation Data'!G179))),DH185="Yes"),OFFSET('Sanitation Data'!$G$12,0,10*ROW('Sanitation Data'!G179)),IF(AND(ISNUMBER(OFFSET('Sanitation Data'!$G$12,0,10*ROW('Sanitation Data'!G179))),DH185="No",ISNUMBER(OFFSET('Sanitation Data'!$G$12,0,10*ROW('Sanitation Data'!G179)))),CONCATENATE("[",ROUND(OFFSET('Sanitation Data'!$G$12,0,10*ROW('Sanitation Data'!G179)),0),"]"),IF(AND(ISNUMBER(OFFSET('Sanitation Data'!$G$12,0,10*ROW('Sanitation Data'!G179))),DH185="",ISNUMBER(OFFSET('Sanitation Data'!$G$12,0,10*ROW('Sanitation Data'!G179)))),OFFSET('Sanitation Data'!$G$12,0,10*ROW('Sanitation Data'!G179)),NA())))</f>
        <v>#N/A</v>
      </c>
      <c r="AT185" s="253" t="e">
        <f ca="true">+IF(AND(ISNUMBER(OFFSET('Sanitation Data'!$G$13,0,10*ROW('Sanitation Data'!G179))),DI185="Yes"),OFFSET('Sanitation Data'!$G$13,0,10*ROW('Sanitation Data'!G179)),IF(AND(ISNUMBER(OFFSET('Sanitation Data'!$G$13,0,10*ROW('Sanitation Data'!G179))),DI185="No",ISNUMBER(OFFSET('Sanitation Data'!$G$13,0,10*ROW('Sanitation Data'!G179)))),CONCATENATE("[",ROUND(OFFSET('Sanitation Data'!$G$13,0,10*ROW('Sanitation Data'!G179)),0),"]"),IF(AND(ISNUMBER(OFFSET('Sanitation Data'!$G$13,0,10*ROW('Sanitation Data'!G179))),DI185="",ISNUMBER(OFFSET('Sanitation Data'!$G$13,0,10*ROW('Sanitation Data'!G179)))),OFFSET('Sanitation Data'!$G$13,0,10*ROW('Sanitation Data'!G179)),NA())))</f>
        <v>#N/A</v>
      </c>
      <c r="AU185" s="253" t="e">
        <f ca="true">+IF(AND(ISNUMBER(OFFSET('Sanitation Data'!$H$5,0,10*ROW('Sanitation Data'!H179))),DJ185="Yes"),100-OFFSET('Sanitation Data'!$H$5,0,10*ROW('Sanitation Data'!H179)),IF(AND(ISNUMBER(OFFSET('Sanitation Data'!$H$5,0,10*ROW('Sanitation Data'!H179))),DJ185="No",ISNUMBER(OFFSET('Sanitation Data'!$H$5,0,10*ROW('Sanitation Data'!H179)))),CONCATENATE("[",ROUND(100-OFFSET('Sanitation Data'!$H$5,0,10*ROW('Sanitation Data'!H179)),0),"]"),IF(AND(ISNUMBER(OFFSET('Sanitation Data'!$H$5,0,10*ROW('Sanitation Data'!H179))),DJ185="",ISNUMBER(OFFSET('Sanitation Data'!$H$5,0,10*ROW('Sanitation Data'!H179)))),100-OFFSET('Sanitation Data'!$H$5,0,10*ROW('Sanitation Data'!H179)),NA())))</f>
        <v>#N/A</v>
      </c>
      <c r="AV185" s="253" t="e">
        <f ca="true">+IF(AND(ISNUMBER(OFFSET('Sanitation Data'!$H$7,0,10*ROW('Sanitation Data'!H179))),DK185="Yes"),OFFSET('Sanitation Data'!$H$7,0,10*ROW('Sanitation Data'!H179)),IF(AND(ISNUMBER(OFFSET('Sanitation Data'!$H$7,0,10*ROW('Sanitation Data'!H179))),DK185="No",ISNUMBER(OFFSET('Sanitation Data'!$H$7,0,10*ROW('Sanitation Data'!H179)))),CONCATENATE("[",ROUND(OFFSET('Sanitation Data'!$H$7,0,10*ROW('Sanitation Data'!H179)),0),"]"),IF(AND(ISNUMBER(OFFSET('Sanitation Data'!$H$7,0,10*ROW('Sanitation Data'!H179))),DK185="",ISNUMBER(OFFSET('Sanitation Data'!$H$7,0,10*ROW('Sanitation Data'!H179)))),OFFSET('Sanitation Data'!$H$7,0,10*ROW('Sanitation Data'!H179)),NA())))</f>
        <v>#N/A</v>
      </c>
      <c r="AW185" s="253" t="e">
        <f ca="true">+IF(AND(ISNUMBER(OFFSET('Sanitation Data'!$H$11,0,10*ROW('Sanitation Data'!H179))),DL185="Yes"),OFFSET('Sanitation Data'!$H$11,0,10*ROW('Sanitation Data'!H179)),IF(AND(ISNUMBER(OFFSET('Sanitation Data'!$H$11,0,10*ROW('Sanitation Data'!H179))),DL185="No",ISNUMBER(OFFSET('Sanitation Data'!$H$11,0,10*ROW('Sanitation Data'!H179)))),CONCATENATE("[",ROUND(OFFSET('Sanitation Data'!$H$11,0,10*ROW('Sanitation Data'!H179)),0),"]"),IF(AND(ISNUMBER(OFFSET('Sanitation Data'!$H$11,0,10*ROW('Sanitation Data'!H179))),DL185="",ISNUMBER(OFFSET('Sanitation Data'!$H$11,0,10*ROW('Sanitation Data'!H179)))),OFFSET('Sanitation Data'!$H$11,0,10*ROW('Sanitation Data'!H179)),NA())))</f>
        <v>#N/A</v>
      </c>
      <c r="AX185" s="253" t="e">
        <f ca="true">+IF(AND(ISNUMBER(OFFSET('Sanitation Data'!$H$12,0,10*ROW('Sanitation Data'!H179))),DM185="Yes"),OFFSET('Sanitation Data'!$H$12,0,10*ROW('Sanitation Data'!H179)),IF(AND(ISNUMBER(OFFSET('Sanitation Data'!$H$12,0,10*ROW('Sanitation Data'!H179))),DM185="No",ISNUMBER(OFFSET('Sanitation Data'!$H$12,0,10*ROW('Sanitation Data'!H179)))),CONCATENATE("[",ROUND(OFFSET('Sanitation Data'!$H$12,0,10*ROW('Sanitation Data'!H179)),0),"]"),IF(AND(ISNUMBER(OFFSET('Sanitation Data'!$H$12,0,10*ROW('Sanitation Data'!H179))),DM185="",ISNUMBER(OFFSET('Sanitation Data'!$H$12,0,10*ROW('Sanitation Data'!H179)))),OFFSET('Sanitation Data'!$H$12,0,10*ROW('Sanitation Data'!H179)),NA())))</f>
        <v>#N/A</v>
      </c>
      <c r="AY185" s="253" t="e">
        <f ca="true">+IF(AND(ISNUMBER(OFFSET('Sanitation Data'!$H$13,0,10*ROW('Sanitation Data'!H179))),DN185="Yes"),OFFSET('Sanitation Data'!$H$13,0,10*ROW('Sanitation Data'!H179)),IF(AND(ISNUMBER(OFFSET('Sanitation Data'!$H$13,0,10*ROW('Sanitation Data'!H179))),DN185="No",ISNUMBER(OFFSET('Sanitation Data'!$H$13,0,10*ROW('Sanitation Data'!H179)))),CONCATENATE("[",ROUND(OFFSET('Sanitation Data'!$H$13,0,10*ROW('Sanitation Data'!H179)),0),"]"),IF(AND(ISNUMBER(OFFSET('Sanitation Data'!$H$13,0,10*ROW('Sanitation Data'!H179))),DN185="",ISNUMBER(OFFSET('Sanitation Data'!$H$13,0,10*ROW('Sanitation Data'!H179)))),OFFSET('Sanitation Data'!$H$13,0,10*ROW('Sanitation Data'!H179)),NA())))</f>
        <v>#N/A</v>
      </c>
      <c r="AZ185" s="254" t="e">
        <f ca="true">+IF(AND(ISNUMBER(OFFSET('Hygiene Data'!$C$6,0,10*ROW('Hygiene Data'!C179))),DO185="Yes"),OFFSET('Hygiene Data'!$C$6,0,10*ROW('Hygiene Data'!C179)),IF(AND(ISNUMBER(OFFSET('Hygiene Data'!$C$6,0,10*ROW('Hygiene Data'!C179))),DO185="No",ISNUMBER(OFFSET('Hygiene Data'!$C$6,0,10*ROW('Hygiene Data'!C179)))),CONCATENATE("[",ROUND(OFFSET('Hygiene Data'!$C$6,0,10*ROW('Hygiene Data'!C179)),0),"]"),IF(AND(ISNUMBER(OFFSET('Hygiene Data'!$C$6,0,10*ROW('Hygiene Data'!C179))),DO185="",ISNUMBER(OFFSET('Hygiene Data'!$C$6,0,10*ROW('Hygiene Data'!C179)))),OFFSET('Hygiene Data'!$C$6,0,10*ROW('Hygiene Data'!C179)),NA())))</f>
        <v>#N/A</v>
      </c>
      <c r="BA185" s="254" t="e">
        <f ca="true">+IF(AND(ISNUMBER(OFFSET('Hygiene Data'!$C$8,0,10*ROW('Hygiene Data'!C179))),DP185="Yes"),OFFSET('Hygiene Data'!$C$8,0,10*ROW('Hygiene Data'!C179)),IF(AND(ISNUMBER(OFFSET('Hygiene Data'!$C$8,0,10*ROW('Hygiene Data'!C179))),DP185="No",ISNUMBER(OFFSET('Hygiene Data'!$C$8,0,10*ROW('Hygiene Data'!C179)))),CONCATENATE("[",ROUND(OFFSET('Hygiene Data'!$C$8,0,10*ROW('Hygiene Data'!C179)),0),"]"),IF(AND(ISNUMBER(OFFSET('Hygiene Data'!$C$8,0,10*ROW('Hygiene Data'!C179))),DP185="",ISNUMBER(OFFSET('Hygiene Data'!$C$8,0,10*ROW('Hygiene Data'!C179)))),OFFSET('Hygiene Data'!$C$8,0,10*ROW('Hygiene Data'!C179)),NA())))</f>
        <v>#N/A</v>
      </c>
      <c r="BB185" s="254" t="e">
        <f ca="true">+IF(AND(ISNUMBER(OFFSET('Hygiene Data'!$C$10,0,10*ROW('Hygiene Data'!C179))),DQ185="Yes"),OFFSET('Hygiene Data'!$C$10,0,10*ROW('Hygiene Data'!C179)),IF(AND(ISNUMBER(OFFSET('Hygiene Data'!$C$10,0,10*ROW('Hygiene Data'!C179))),DQ185="No",ISNUMBER(OFFSET('Hygiene Data'!$C$10,0,10*ROW('Hygiene Data'!C179)))),CONCATENATE("[",ROUND(OFFSET('Hygiene Data'!$C$10,0,10*ROW('Hygiene Data'!C179)),0),"]"),IF(AND(ISNUMBER(OFFSET('Hygiene Data'!$C$10,0,10*ROW('Hygiene Data'!C179))),DQ185="",ISNUMBER(OFFSET('Hygiene Data'!$C$10,0,10*ROW('Hygiene Data'!C179)))),OFFSET('Hygiene Data'!$C$10,0,10*ROW('Hygiene Data'!C179)),NA())))</f>
        <v>#N/A</v>
      </c>
      <c r="BC185" s="254" t="e">
        <f ca="true">+IF(AND(ISNUMBER(OFFSET('Hygiene Data'!$D$6,0,10*ROW('Hygiene Data'!D179))),DR185="Yes"),OFFSET('Hygiene Data'!$D$6,0,10*ROW('Hygiene Data'!D179)),IF(AND(ISNUMBER(OFFSET('Hygiene Data'!$D$6,0,10*ROW('Hygiene Data'!D179))),DR185="No",ISNUMBER(OFFSET('Hygiene Data'!$D$6,0,10*ROW('Hygiene Data'!D179)))),CONCATENATE("[",ROUND(OFFSET('Hygiene Data'!$D$6,0,10*ROW('Hygiene Data'!D179)),0),"]"),IF(AND(ISNUMBER(OFFSET('Hygiene Data'!$D$6,0,10*ROW('Hygiene Data'!D179))),DR185="",ISNUMBER(OFFSET('Hygiene Data'!$D$6,0,10*ROW('Hygiene Data'!D179)))),OFFSET('Hygiene Data'!$D$6,0,10*ROW('Hygiene Data'!D179)),NA())))</f>
        <v>#N/A</v>
      </c>
      <c r="BD185" s="254" t="e">
        <f ca="true">+IF(AND(ISNUMBER(OFFSET('Hygiene Data'!$D$8,0,10*ROW('Hygiene Data'!D179))),DS185="Yes"),OFFSET('Hygiene Data'!$D$8,0,10*ROW('Hygiene Data'!D179)),IF(AND(ISNUMBER(OFFSET('Hygiene Data'!$D$8,0,10*ROW('Hygiene Data'!D179))),DS185="No",ISNUMBER(OFFSET('Hygiene Data'!$D$8,0,10*ROW('Hygiene Data'!D179)))),CONCATENATE("[",ROUND(OFFSET('Hygiene Data'!$D$8,0,10*ROW('Hygiene Data'!D179)),0),"]"),IF(AND(ISNUMBER(OFFSET('Hygiene Data'!$D$8,0,10*ROW('Hygiene Data'!D179))),DS185="",ISNUMBER(OFFSET('Hygiene Data'!$D$8,0,10*ROW('Hygiene Data'!D179)))),OFFSET('Hygiene Data'!$D$8,0,10*ROW('Hygiene Data'!D179)),NA())))</f>
        <v>#N/A</v>
      </c>
      <c r="BE185" s="254" t="e">
        <f ca="true">+IF(AND(ISNUMBER(OFFSET('Hygiene Data'!$D$10,0,10*ROW('Hygiene Data'!D179))),DT185="Yes"),OFFSET('Hygiene Data'!$D$10,0,10*ROW('Hygiene Data'!D179)),IF(AND(ISNUMBER(OFFSET('Hygiene Data'!$D$10,0,10*ROW('Hygiene Data'!D179))),DT185="No",ISNUMBER(OFFSET('Hygiene Data'!$D$10,0,10*ROW('Hygiene Data'!D179)))),CONCATENATE("[",ROUND(OFFSET('Hygiene Data'!$D$10,0,10*ROW('Hygiene Data'!D179)),0),"]"),IF(AND(ISNUMBER(OFFSET('Hygiene Data'!$D$10,0,10*ROW('Hygiene Data'!D179))),DT185="",ISNUMBER(OFFSET('Hygiene Data'!$D$10,0,10*ROW('Hygiene Data'!D179)))),OFFSET('Hygiene Data'!$D$10,0,10*ROW('Hygiene Data'!D179)),NA())))</f>
        <v>#N/A</v>
      </c>
      <c r="BF185" s="254" t="e">
        <f ca="true">+IF(AND(ISNUMBER(OFFSET('Hygiene Data'!$E$6,0,10*ROW('Hygiene Data'!E179))),DU185="Yes"),OFFSET('Hygiene Data'!$E$6,0,10*ROW('Hygiene Data'!E179)),IF(AND(ISNUMBER(OFFSET('Hygiene Data'!$E$6,0,10*ROW('Hygiene Data'!E179))),DU185="No",ISNUMBER(OFFSET('Hygiene Data'!$E$6,0,10*ROW('Hygiene Data'!E179)))),CONCATENATE("[",ROUND(OFFSET('Hygiene Data'!$E$6,0,10*ROW('Hygiene Data'!E179)),0),"]"),IF(AND(ISNUMBER(OFFSET('Hygiene Data'!$E$6,0,10*ROW('Hygiene Data'!E179))),DU185="",ISNUMBER(OFFSET('Hygiene Data'!$E$6,0,10*ROW('Hygiene Data'!E179)))),OFFSET('Hygiene Data'!$E$6,0,10*ROW('Hygiene Data'!E179)),NA())))</f>
        <v>#N/A</v>
      </c>
      <c r="BG185" s="254" t="e">
        <f ca="true">+IF(AND(ISNUMBER(OFFSET('Hygiene Data'!$E$8,0,10*ROW('Hygiene Data'!E179))),DV185="Yes"),OFFSET('Hygiene Data'!$E$8,0,10*ROW('Hygiene Data'!E179)),IF(AND(ISNUMBER(OFFSET('Hygiene Data'!$E$8,0,10*ROW('Hygiene Data'!E179))),DV185="No",ISNUMBER(OFFSET('Hygiene Data'!$E$8,0,10*ROW('Hygiene Data'!E179)))),CONCATENATE("[",ROUND(OFFSET('Hygiene Data'!$E$8,0,10*ROW('Hygiene Data'!E179)),0),"]"),IF(AND(ISNUMBER(OFFSET('Hygiene Data'!$E$8,0,10*ROW('Hygiene Data'!E179))),DV185="",ISNUMBER(OFFSET('Hygiene Data'!$E$8,0,10*ROW('Hygiene Data'!E179)))),OFFSET('Hygiene Data'!$E$8,0,10*ROW('Hygiene Data'!E179)),NA())))</f>
        <v>#N/A</v>
      </c>
      <c r="BH185" s="254" t="e">
        <f ca="true">+IF(AND(ISNUMBER(OFFSET('Hygiene Data'!$E$10,0,10*ROW('Hygiene Data'!E179))),DW185="Yes"),OFFSET('Hygiene Data'!$E$10,0,10*ROW('Hygiene Data'!E179)),IF(AND(ISNUMBER(OFFSET('Hygiene Data'!$E$10,0,10*ROW('Hygiene Data'!E179))),DW185="No",ISNUMBER(OFFSET('Hygiene Data'!$E$10,0,10*ROW('Hygiene Data'!E179)))),CONCATENATE("[",ROUND(OFFSET('Hygiene Data'!$E$10,0,10*ROW('Hygiene Data'!E179)),0),"]"),IF(AND(ISNUMBER(OFFSET('Hygiene Data'!$E$10,0,10*ROW('Hygiene Data'!E179))),DW185="",ISNUMBER(OFFSET('Hygiene Data'!$E$10,0,10*ROW('Hygiene Data'!E179)))),OFFSET('Hygiene Data'!$E$10,0,10*ROW('Hygiene Data'!E179)),NA())))</f>
        <v>#N/A</v>
      </c>
      <c r="BI185" s="254" t="e">
        <f ca="true">+IF(AND(ISNUMBER(OFFSET('Hygiene Data'!$F$6,0,10*ROW('Hygiene Data'!F179))),DX185="Yes"),OFFSET('Hygiene Data'!$F$6,0,10*ROW('Hygiene Data'!F179)),IF(AND(ISNUMBER(OFFSET('Hygiene Data'!$F$6,0,10*ROW('Hygiene Data'!F179))),DX185="No",ISNUMBER(OFFSET('Hygiene Data'!$F$6,0,10*ROW('Hygiene Data'!F179)))),CONCATENATE("[",ROUND(OFFSET('Hygiene Data'!$F$6,0,10*ROW('Hygiene Data'!F179)),0),"]"),IF(AND(ISNUMBER(OFFSET('Hygiene Data'!$F$6,0,10*ROW('Hygiene Data'!F179))),DX185="",ISNUMBER(OFFSET('Hygiene Data'!$F$6,0,10*ROW('Hygiene Data'!F179)))),OFFSET('Hygiene Data'!$F$6,0,10*ROW('Hygiene Data'!F179)),NA())))</f>
        <v>#N/A</v>
      </c>
      <c r="BJ185" s="254" t="e">
        <f ca="true">+IF(AND(ISNUMBER(OFFSET('Hygiene Data'!$F$8,0,10*ROW('Hygiene Data'!F179))),DY185="Yes"),OFFSET('Hygiene Data'!$F$8,0,10*ROW('Hygiene Data'!F179)),IF(AND(ISNUMBER(OFFSET('Hygiene Data'!$F$8,0,10*ROW('Hygiene Data'!F179))),DY185="No",ISNUMBER(OFFSET('Hygiene Data'!$F$8,0,10*ROW('Hygiene Data'!F179)))),CONCATENATE("[",ROUND(OFFSET('Hygiene Data'!$F$8,0,10*ROW('Hygiene Data'!F179)),0),"]"),IF(AND(ISNUMBER(OFFSET('Hygiene Data'!$F$8,0,10*ROW('Hygiene Data'!F179))),DY185="",ISNUMBER(OFFSET('Hygiene Data'!$F$8,0,10*ROW('Hygiene Data'!F179)))),OFFSET('Hygiene Data'!$F$8,0,10*ROW('Hygiene Data'!F179)),NA())))</f>
        <v>#N/A</v>
      </c>
      <c r="BK185" s="254" t="e">
        <f ca="true">+IF(AND(ISNUMBER(OFFSET('Hygiene Data'!$F$10,0,10*ROW('Hygiene Data'!F179))),DZ185="Yes"),OFFSET('Hygiene Data'!$F$10,0,10*ROW('Hygiene Data'!F179)),IF(AND(ISNUMBER(OFFSET('Hygiene Data'!$F$10,0,10*ROW('Hygiene Data'!F179))),DZ185="No",ISNUMBER(OFFSET('Hygiene Data'!$F$10,0,10*ROW('Hygiene Data'!F179)))),CONCATENATE("[",ROUND(OFFSET('Hygiene Data'!$F$10,0,10*ROW('Hygiene Data'!F179)),0),"]"),IF(AND(ISNUMBER(OFFSET('Hygiene Data'!$F$10,0,10*ROW('Hygiene Data'!F179))),DZ185="",ISNUMBER(OFFSET('Hygiene Data'!$F$10,0,10*ROW('Hygiene Data'!F179)))),OFFSET('Hygiene Data'!$F$10,0,10*ROW('Hygiene Data'!F179)),NA())))</f>
        <v>#N/A</v>
      </c>
      <c r="BL185" s="254" t="e">
        <f ca="true">+IF(AND(ISNUMBER(OFFSET('Hygiene Data'!$G$6,0,10*ROW('Hygiene Data'!G179))),EA185="Yes"),OFFSET('Hygiene Data'!$G$6,0,10*ROW('Hygiene Data'!G179)),IF(AND(ISNUMBER(OFFSET('Hygiene Data'!$G$6,0,10*ROW('Hygiene Data'!G179))),EA185="No",ISNUMBER(OFFSET('Hygiene Data'!$G$6,0,10*ROW('Hygiene Data'!G179)))),CONCATENATE("[",ROUND(OFFSET('Hygiene Data'!$G$6,0,10*ROW('Hygiene Data'!G179)),0),"]"),IF(AND(ISNUMBER(OFFSET('Hygiene Data'!$G$6,0,10*ROW('Hygiene Data'!G179))),EA185="",ISNUMBER(OFFSET('Hygiene Data'!$G$6,0,10*ROW('Hygiene Data'!G179)))),OFFSET('Hygiene Data'!$G$6,0,10*ROW('Hygiene Data'!G179)),NA())))</f>
        <v>#N/A</v>
      </c>
      <c r="BM185" s="254" t="e">
        <f ca="true">+IF(AND(ISNUMBER(OFFSET('Hygiene Data'!$G$8,0,10*ROW('Hygiene Data'!G179))),EB185="Yes"),OFFSET('Hygiene Data'!$G$8,0,10*ROW('Hygiene Data'!G179)),IF(AND(ISNUMBER(OFFSET('Hygiene Data'!$G$8,0,10*ROW('Hygiene Data'!G179))),EB185="No",ISNUMBER(OFFSET('Hygiene Data'!$G$8,0,10*ROW('Hygiene Data'!G179)))),CONCATENATE("[",ROUND(OFFSET('Hygiene Data'!$G$8,0,10*ROW('Hygiene Data'!G179)),0),"]"),IF(AND(ISNUMBER(OFFSET('Hygiene Data'!$G$8,0,10*ROW('Hygiene Data'!G179))),EB185="",ISNUMBER(OFFSET('Hygiene Data'!$G$8,0,10*ROW('Hygiene Data'!G179)))),OFFSET('Hygiene Data'!$G$8,0,10*ROW('Hygiene Data'!G179)),NA())))</f>
        <v>#N/A</v>
      </c>
      <c r="BN185" s="254" t="e">
        <f ca="true">+IF(AND(ISNUMBER(OFFSET('Hygiene Data'!$G$10,0,10*ROW('Hygiene Data'!G179))),EC185="Yes"),OFFSET('Hygiene Data'!$G$10,0,10*ROW('Hygiene Data'!G179)),IF(AND(ISNUMBER(OFFSET('Hygiene Data'!$G$10,0,10*ROW('Hygiene Data'!G179))),EC185="No",ISNUMBER(OFFSET('Hygiene Data'!$G$10,0,10*ROW('Hygiene Data'!G179)))),CONCATENATE("[",ROUND(OFFSET('Hygiene Data'!$G$10,0,10*ROW('Hygiene Data'!G179)),0),"]"),IF(AND(ISNUMBER(OFFSET('Hygiene Data'!$G$10,0,10*ROW('Hygiene Data'!G179))),EC185="",ISNUMBER(OFFSET('Hygiene Data'!$G$10,0,10*ROW('Hygiene Data'!G179)))),OFFSET('Hygiene Data'!$G$10,0,10*ROW('Hygiene Data'!G179)),NA())))</f>
        <v>#N/A</v>
      </c>
      <c r="BO185" s="254" t="e">
        <f ca="true">+IF(AND(ISNUMBER(OFFSET('Hygiene Data'!$H$6,0,10*ROW('Hygiene Data'!H179))),ED185="Yes"),OFFSET('Hygiene Data'!$H$6,0,10*ROW('Hygiene Data'!H179)),IF(AND(ISNUMBER(OFFSET('Hygiene Data'!$H$6,0,10*ROW('Hygiene Data'!H179))),ED185="No",ISNUMBER(OFFSET('Hygiene Data'!$H$6,0,10*ROW('Hygiene Data'!H179)))),CONCATENATE("[",ROUND(OFFSET('Hygiene Data'!$H$6,0,10*ROW('Hygiene Data'!H179)),0),"]"),IF(AND(ISNUMBER(OFFSET('Hygiene Data'!$H$6,0,10*ROW('Hygiene Data'!H179))),ED185="",ISNUMBER(OFFSET('Hygiene Data'!$H$6,0,10*ROW('Hygiene Data'!H179)))),OFFSET('Hygiene Data'!$H$6,0,10*ROW('Hygiene Data'!H179)),NA())))</f>
        <v>#N/A</v>
      </c>
      <c r="BP185" s="254" t="e">
        <f ca="true">+IF(AND(ISNUMBER(OFFSET('Hygiene Data'!$H$8,0,10*ROW('Hygiene Data'!H179))),EE185="Yes"),OFFSET('Hygiene Data'!$H$8,0,10*ROW('Hygiene Data'!H179)),IF(AND(ISNUMBER(OFFSET('Hygiene Data'!$H$8,0,10*ROW('Hygiene Data'!H179))),EE185="No",ISNUMBER(OFFSET('Hygiene Data'!$H$8,0,10*ROW('Hygiene Data'!H179)))),CONCATENATE("[",ROUND(OFFSET('Hygiene Data'!$H$8,0,10*ROW('Hygiene Data'!H179)),0),"]"),IF(AND(ISNUMBER(OFFSET('Hygiene Data'!$H$8,0,10*ROW('Hygiene Data'!H179))),EE185="",ISNUMBER(OFFSET('Hygiene Data'!$H$8,0,10*ROW('Hygiene Data'!H179)))),OFFSET('Hygiene Data'!$H$8,0,10*ROW('Hygiene Data'!H179)),NA())))</f>
        <v>#N/A</v>
      </c>
      <c r="BQ185" s="254" t="e">
        <f ca="true">+IF(AND(ISNUMBER(OFFSET('Hygiene Data'!$H$10,0,10*ROW('Hygiene Data'!H179))),EF185="Yes"),OFFSET('Hygiene Data'!$H$10,0,10*ROW('Hygiene Data'!H179)),IF(AND(ISNUMBER(OFFSET('Hygiene Data'!$H$10,0,10*ROW('Hygiene Data'!H179))),EF185="No",ISNUMBER(OFFSET('Hygiene Data'!$H$10,0,10*ROW('Hygiene Data'!H179)))),CONCATENATE("[",ROUND(OFFSET('Hygiene Data'!$H$10,0,10*ROW('Hygiene Data'!H179)),0),"]"),IF(AND(ISNUMBER(OFFSET('Hygiene Data'!$H$10,0,10*ROW('Hygiene Data'!H179))),EF185="",ISNUMBER(OFFSET('Hygiene Data'!$H$10,0,10*ROW('Hygiene Data'!H179)))),OFFSET('Hygiene Data'!$H$10,0,10*ROW('Hygiene Data'!H179)),NA())))</f>
        <v>#N/A</v>
      </c>
      <c r="BS185" s="36" t="str">
        <f ca="true">+IF(OFFSET('Water Data'!$C$28,0,10*ROW('Water Data'!C179))="","",OFFSET('Water Data'!$C$28,0,10*ROW('Water Data'!C179)))</f>
        <v/>
      </c>
      <c r="BT185" s="36" t="str">
        <f ca="true">+IF(OFFSET('Water Data'!$C$29,0,10*ROW('Water Data'!C179))="","",OFFSET('Water Data'!$C$29,0,10*ROW('Water Data'!C179)))</f>
        <v/>
      </c>
      <c r="BU185" s="36" t="str">
        <f ca="true">+IF(OFFSET('Water Data'!$C$30,0,10*ROW('Water Data'!C179))="","",OFFSET('Water Data'!$C$30,0,10*ROW('Water Data'!C179)))</f>
        <v/>
      </c>
      <c r="BV185" s="36" t="str">
        <f ca="true">+IF(OFFSET('Water Data'!$D$28,0,10*ROW('Water Data'!D179))="","",OFFSET('Water Data'!$D$28,0,10*ROW('Water Data'!D179)))</f>
        <v/>
      </c>
      <c r="BW185" s="36" t="str">
        <f ca="true">+IF(OFFSET('Water Data'!$D$29,0,10*ROW('Water Data'!D179))="","",OFFSET('Water Data'!$D$29,0,10*ROW('Water Data'!D179)))</f>
        <v/>
      </c>
      <c r="BX185" s="36" t="str">
        <f ca="true">+IF(OFFSET('Water Data'!$D$30,0,10*ROW('Water Data'!D179))="","",OFFSET('Water Data'!$D$30,0,10*ROW('Water Data'!D179)))</f>
        <v/>
      </c>
      <c r="BY185" s="36" t="str">
        <f ca="true">+IF(OFFSET('Water Data'!$E$28,0,10*ROW('Water Data'!E179))="","",OFFSET('Water Data'!$E$28,0,10*ROW('Water Data'!E179)))</f>
        <v/>
      </c>
      <c r="BZ185" s="36" t="str">
        <f ca="true">+IF(OFFSET('Water Data'!$E$29,0,10*ROW('Water Data'!E179))="","",OFFSET('Water Data'!$E$29,0,10*ROW('Water Data'!E179)))</f>
        <v/>
      </c>
      <c r="CA185" s="36" t="str">
        <f ca="true">+IF(OFFSET('Water Data'!$E$30,0,10*ROW('Water Data'!E179))="","",OFFSET('Water Data'!$E$30,0,10*ROW('Water Data'!E179)))</f>
        <v/>
      </c>
      <c r="CB185" s="36" t="str">
        <f ca="true">+IF(OFFSET('Water Data'!$F$28,0,10*ROW('Water Data'!F179))="","",OFFSET('Water Data'!$F$28,0,10*ROW('Water Data'!F179)))</f>
        <v/>
      </c>
      <c r="CC185" s="36" t="str">
        <f ca="true">+IF(OFFSET('Water Data'!$F$29,0,10*ROW('Water Data'!F179))="","",OFFSET('Water Data'!$F$29,0,10*ROW('Water Data'!F179)))</f>
        <v/>
      </c>
      <c r="CD185" s="36" t="str">
        <f ca="true">+IF(OFFSET('Water Data'!$F$30,0,10*ROW('Water Data'!F179))="","",OFFSET('Water Data'!$F$30,0,10*ROW('Water Data'!F179)))</f>
        <v/>
      </c>
      <c r="CE185" s="36" t="str">
        <f ca="true">+IF(OFFSET('Water Data'!$G$28,0,10*ROW('Water Data'!G179))="","",OFFSET('Water Data'!$G$28,0,10*ROW('Water Data'!G179)))</f>
        <v/>
      </c>
      <c r="CF185" s="36" t="str">
        <f ca="true">+IF(OFFSET('Water Data'!$G$29,0,10*ROW('Water Data'!G179))="","",OFFSET('Water Data'!$G$29,0,10*ROW('Water Data'!G179)))</f>
        <v/>
      </c>
      <c r="CG185" s="36" t="str">
        <f ca="true">+IF(OFFSET('Water Data'!$G$30,0,10*ROW('Water Data'!G179))="","",OFFSET('Water Data'!$G$30,0,10*ROW('Water Data'!G179)))</f>
        <v/>
      </c>
      <c r="CH185" s="36" t="str">
        <f ca="true">+IF(OFFSET('Water Data'!$H$28,0,10*ROW('Water Data'!H179))="","",OFFSET('Water Data'!$H$28,0,10*ROW('Water Data'!H179)))</f>
        <v/>
      </c>
      <c r="CI185" s="36" t="str">
        <f ca="true">+IF(OFFSET('Water Data'!$H$29,0,10*ROW('Water Data'!H179))="","",OFFSET('Water Data'!$H$29,0,10*ROW('Water Data'!H179)))</f>
        <v/>
      </c>
      <c r="CJ185" s="36" t="str">
        <f ca="true">+IF(OFFSET('Water Data'!$H$30,0,10*ROW('Water Data'!H179))="","",OFFSET('Water Data'!$H$30,0,10*ROW('Water Data'!H179)))</f>
        <v/>
      </c>
      <c r="CK185" s="36" t="str">
        <f ca="true">+IF(OFFSET('Sanitation Data'!$C$29,0,10*ROW('Sanitation Data'!C179))="","",OFFSET('Sanitation Data'!$C$29,0,10*ROW('Sanitation Data'!C179)))</f>
        <v/>
      </c>
      <c r="CL185" s="36" t="str">
        <f ca="true">+IF(OFFSET('Sanitation Data'!$C$30,0,10*ROW('Sanitation Data'!C179))="","",OFFSET('Sanitation Data'!$C$30,0,10*ROW('Sanitation Data'!C179)))</f>
        <v/>
      </c>
      <c r="CM185" s="36" t="str">
        <f ca="true">+IF(OFFSET('Sanitation Data'!$C$31,0,10*ROW('Sanitation Data'!C179))="","",OFFSET('Sanitation Data'!$C$31,0,10*ROW('Sanitation Data'!C179)))</f>
        <v/>
      </c>
      <c r="CN185" s="36" t="str">
        <f ca="true">+IF(OFFSET('Sanitation Data'!$C$32,0,10*ROW('Sanitation Data'!C179))="","",OFFSET('Sanitation Data'!$C$32,0,10*ROW('Sanitation Data'!C179)))</f>
        <v/>
      </c>
      <c r="CO185" s="36" t="str">
        <f ca="true">+IF(OFFSET('Sanitation Data'!$C$33,0,10*ROW('Sanitation Data'!C179))="","",OFFSET('Sanitation Data'!$C$33,0,10*ROW('Sanitation Data'!C179)))</f>
        <v/>
      </c>
      <c r="CP185" s="36" t="str">
        <f ca="true">+IF(OFFSET('Sanitation Data'!$D$29,0,10*ROW('Sanitation Data'!D179))="","",OFFSET('Sanitation Data'!$D$29,0,10*ROW('Sanitation Data'!D179)))</f>
        <v/>
      </c>
      <c r="CQ185" s="36" t="str">
        <f ca="true">+IF(OFFSET('Sanitation Data'!$D$30,0,10*ROW('Sanitation Data'!D179))="","",OFFSET('Sanitation Data'!$D$30,0,10*ROW('Sanitation Data'!D179)))</f>
        <v/>
      </c>
      <c r="CR185" s="36" t="str">
        <f ca="true">+IF(OFFSET('Sanitation Data'!$D$31,0,10*ROW('Sanitation Data'!D179))="","",OFFSET('Sanitation Data'!$D$31,0,10*ROW('Sanitation Data'!D179)))</f>
        <v/>
      </c>
      <c r="CS185" s="36" t="str">
        <f ca="true">+IF(OFFSET('Sanitation Data'!$D$32,0,10*ROW('Sanitation Data'!D179))="","",OFFSET('Sanitation Data'!$D$32,0,10*ROW('Sanitation Data'!D179)))</f>
        <v/>
      </c>
      <c r="CT185" s="36" t="str">
        <f ca="true">+IF(OFFSET('Sanitation Data'!$D$33,0,10*ROW('Sanitation Data'!D179))="","",OFFSET('Sanitation Data'!$D$33,0,10*ROW('Sanitation Data'!D179)))</f>
        <v/>
      </c>
      <c r="CU185" s="36" t="str">
        <f ca="true">+IF(OFFSET('Sanitation Data'!$E$29,0,10*ROW('Sanitation Data'!E179))="","",OFFSET('Sanitation Data'!$E$29,0,10*ROW('Sanitation Data'!E179)))</f>
        <v/>
      </c>
      <c r="CV185" s="36" t="str">
        <f ca="true">+IF(OFFSET('Sanitation Data'!$E$30,0,10*ROW('Sanitation Data'!E179))="","",OFFSET('Sanitation Data'!$E$30,0,10*ROW('Sanitation Data'!E179)))</f>
        <v/>
      </c>
      <c r="CW185" s="36" t="str">
        <f ca="true">+IF(OFFSET('Sanitation Data'!$E$31,0,10*ROW('Sanitation Data'!E179))="","",OFFSET('Sanitation Data'!$E$31,0,10*ROW('Sanitation Data'!E179)))</f>
        <v/>
      </c>
      <c r="CX185" s="36" t="str">
        <f ca="true">+IF(OFFSET('Sanitation Data'!$E$32,0,10*ROW('Sanitation Data'!E179))="","",OFFSET('Sanitation Data'!$E$32,0,10*ROW('Sanitation Data'!E179)))</f>
        <v/>
      </c>
      <c r="CY185" s="36" t="str">
        <f ca="true">+IF(OFFSET('Sanitation Data'!$E$33,0,10*ROW('Sanitation Data'!E179))="","",OFFSET('Sanitation Data'!$E$33,0,10*ROW('Sanitation Data'!E179)))</f>
        <v/>
      </c>
      <c r="CZ185" s="36" t="str">
        <f ca="true">+IF(OFFSET('Sanitation Data'!$F$29,0,10*ROW('Sanitation Data'!F179))="","",OFFSET('Sanitation Data'!$F$29,0,10*ROW('Sanitation Data'!F179)))</f>
        <v/>
      </c>
      <c r="DA185" s="36" t="str">
        <f ca="true">+IF(OFFSET('Sanitation Data'!$F$30,0,10*ROW('Sanitation Data'!F179))="","",OFFSET('Sanitation Data'!$F$30,0,10*ROW('Sanitation Data'!F179)))</f>
        <v/>
      </c>
      <c r="DB185" s="36" t="str">
        <f ca="true">+IF(OFFSET('Sanitation Data'!$F$31,0,10*ROW('Sanitation Data'!F179))="","",OFFSET('Sanitation Data'!$F$31,0,10*ROW('Sanitation Data'!F179)))</f>
        <v/>
      </c>
      <c r="DC185" s="36" t="str">
        <f ca="true">+IF(OFFSET('Sanitation Data'!$F$32,0,10*ROW('Sanitation Data'!F179))="","",OFFSET('Sanitation Data'!$F$32,0,10*ROW('Sanitation Data'!F179)))</f>
        <v/>
      </c>
      <c r="DD185" s="36" t="str">
        <f ca="true">+IF(OFFSET('Sanitation Data'!$F$33,0,10*ROW('Sanitation Data'!F179))="","",OFFSET('Sanitation Data'!$F$33,0,10*ROW('Sanitation Data'!F179)))</f>
        <v/>
      </c>
      <c r="DE185" s="36" t="str">
        <f ca="true">+IF(OFFSET('Sanitation Data'!$G$29,0,10*ROW('Sanitation Data'!G179))="","",OFFSET('Sanitation Data'!$G$29,0,10*ROW('Sanitation Data'!G179)))</f>
        <v/>
      </c>
      <c r="DF185" s="36" t="str">
        <f ca="true">+IF(OFFSET('Sanitation Data'!$G$30,0,10*ROW('Sanitation Data'!G179))="","",OFFSET('Sanitation Data'!$G$30,0,10*ROW('Sanitation Data'!G179)))</f>
        <v/>
      </c>
      <c r="DG185" s="36" t="str">
        <f ca="true">+IF(OFFSET('Sanitation Data'!$G$31,0,10*ROW('Sanitation Data'!G179))="","",OFFSET('Sanitation Data'!$G$31,0,10*ROW('Sanitation Data'!G179)))</f>
        <v/>
      </c>
      <c r="DH185" s="36" t="str">
        <f ca="true">+IF(OFFSET('Sanitation Data'!$G$32,0,10*ROW('Sanitation Data'!G179))="","",OFFSET('Sanitation Data'!$G$32,0,10*ROW('Sanitation Data'!G179)))</f>
        <v/>
      </c>
      <c r="DI185" s="36" t="str">
        <f ca="true">+IF(OFFSET('Sanitation Data'!$G$33,0,10*ROW('Sanitation Data'!G179))="","",OFFSET('Sanitation Data'!$G$33,0,10*ROW('Sanitation Data'!G179)))</f>
        <v/>
      </c>
      <c r="DJ185" s="36" t="str">
        <f ca="true">+IF(OFFSET('Sanitation Data'!$H$29,0,10*ROW('Sanitation Data'!H179))="","",OFFSET('Sanitation Data'!$H$29,0,10*ROW('Sanitation Data'!H179)))</f>
        <v/>
      </c>
      <c r="DK185" s="36" t="str">
        <f ca="true">+IF(OFFSET('Sanitation Data'!$H$30,0,10*ROW('Sanitation Data'!H179))="","",OFFSET('Sanitation Data'!$H$30,0,10*ROW('Sanitation Data'!H179)))</f>
        <v/>
      </c>
      <c r="DL185" s="36" t="str">
        <f ca="true">+IF(OFFSET('Sanitation Data'!$H$31,0,10*ROW('Sanitation Data'!H179))="","",OFFSET('Sanitation Data'!$H$31,0,10*ROW('Sanitation Data'!H179)))</f>
        <v/>
      </c>
      <c r="DM185" s="36" t="str">
        <f ca="true">+IF(OFFSET('Sanitation Data'!$H$32,0,10*ROW('Sanitation Data'!H179))="","",OFFSET('Sanitation Data'!$H$32,0,10*ROW('Sanitation Data'!H179)))</f>
        <v/>
      </c>
      <c r="DN185" s="36" t="str">
        <f ca="true">+IF(OFFSET('Sanitation Data'!$H$33,0,10*ROW('Sanitation Data'!H179))="","",OFFSET('Sanitation Data'!$H$33,0,10*ROW('Sanitation Data'!H179)))</f>
        <v/>
      </c>
      <c r="DO185" s="36" t="str">
        <f ca="true">+IF(OFFSET('Hygiene Data'!$C$12,0,10*ROW('Hygiene Data'!C179))="","",OFFSET('Hygiene Data'!$C$12,0,10*ROW('Hygiene Data'!C179)))</f>
        <v/>
      </c>
      <c r="DP185" s="36" t="str">
        <f ca="true">+IF(OFFSET('Hygiene Data'!$C$13,0,10*ROW('Hygiene Data'!C179))="","",OFFSET('Hygiene Data'!$C$13,0,10*ROW('Hygiene Data'!C179)))</f>
        <v/>
      </c>
      <c r="DQ185" s="36" t="str">
        <f ca="true">+IF(OFFSET('Hygiene Data'!$C$14,0,10*ROW('Hygiene Data'!C179))="","",OFFSET('Hygiene Data'!$C$14,0,10*ROW('Hygiene Data'!C179)))</f>
        <v/>
      </c>
      <c r="DR185" s="36" t="str">
        <f ca="true">+IF(OFFSET('Hygiene Data'!$D$12,0,10*ROW('Hygiene Data'!D179))="","",OFFSET('Hygiene Data'!$D$12,0,10*ROW('Hygiene Data'!D179)))</f>
        <v/>
      </c>
      <c r="DS185" s="36" t="str">
        <f ca="true">+IF(OFFSET('Hygiene Data'!$D$13,0,10*ROW('Hygiene Data'!D179))="","",OFFSET('Hygiene Data'!$D$13,0,10*ROW('Hygiene Data'!D179)))</f>
        <v/>
      </c>
      <c r="DT185" s="36" t="str">
        <f ca="true">+IF(OFFSET('Hygiene Data'!$D$14,0,10*ROW('Hygiene Data'!D179))="","",OFFSET('Hygiene Data'!$D$14,0,10*ROW('Hygiene Data'!D179)))</f>
        <v/>
      </c>
      <c r="DU185" s="36" t="str">
        <f ca="true">+IF(OFFSET('Hygiene Data'!$E$12,0,10*ROW('Hygiene Data'!E179))="","",OFFSET('Hygiene Data'!$E$12,0,10*ROW('Hygiene Data'!E179)))</f>
        <v/>
      </c>
      <c r="DV185" s="36" t="str">
        <f ca="true">+IF(OFFSET('Hygiene Data'!$E$13,0,10*ROW('Hygiene Data'!E179))="","",OFFSET('Hygiene Data'!$E$13,0,10*ROW('Hygiene Data'!E179)))</f>
        <v/>
      </c>
      <c r="DW185" s="36" t="str">
        <f ca="true">+IF(OFFSET('Hygiene Data'!$E$14,0,10*ROW('Hygiene Data'!E179))="","",OFFSET('Hygiene Data'!$E$14,0,10*ROW('Hygiene Data'!E179)))</f>
        <v/>
      </c>
      <c r="DX185" s="36" t="str">
        <f ca="true">+IF(OFFSET('Hygiene Data'!$F$12,0,10*ROW('Hygiene Data'!F179))="","",OFFSET('Hygiene Data'!$F$12,0,10*ROW('Hygiene Data'!F179)))</f>
        <v/>
      </c>
      <c r="DY185" s="36" t="str">
        <f ca="true">+IF(OFFSET('Hygiene Data'!$F$13,0,10*ROW('Hygiene Data'!F179))="","",OFFSET('Hygiene Data'!$F$13,0,10*ROW('Hygiene Data'!F179)))</f>
        <v/>
      </c>
      <c r="DZ185" s="36" t="str">
        <f ca="true">+IF(OFFSET('Hygiene Data'!$F$14,0,10*ROW('Hygiene Data'!F179))="","",OFFSET('Hygiene Data'!$F$14,0,10*ROW('Hygiene Data'!F179)))</f>
        <v/>
      </c>
      <c r="EA185" s="36" t="str">
        <f ca="true">+IF(OFFSET('Hygiene Data'!$G$12,0,10*ROW('Hygiene Data'!G179))="","",OFFSET('Hygiene Data'!$G$12,0,10*ROW('Hygiene Data'!G179)))</f>
        <v/>
      </c>
      <c r="EB185" s="36" t="str">
        <f ca="true">+IF(OFFSET('Hygiene Data'!$G$13,0,10*ROW('Hygiene Data'!G179))="","",OFFSET('Hygiene Data'!$G$13,0,10*ROW('Hygiene Data'!G179)))</f>
        <v/>
      </c>
      <c r="EC185" s="36" t="str">
        <f ca="true">+IF(OFFSET('Hygiene Data'!$G$14,0,10*ROW('Hygiene Data'!G179))="","",OFFSET('Hygiene Data'!$G$14,0,10*ROW('Hygiene Data'!G179)))</f>
        <v/>
      </c>
      <c r="ED185" s="36" t="str">
        <f ca="true">+IF(OFFSET('Hygiene Data'!$H$12,0,10*ROW('Hygiene Data'!H179))="","",OFFSET('Hygiene Data'!$H$12,0,10*ROW('Hygiene Data'!H179)))</f>
        <v/>
      </c>
      <c r="EE185" s="36" t="str">
        <f ca="true">+IF(OFFSET('Hygiene Data'!$H$13,0,10*ROW('Hygiene Data'!H179))="","",OFFSET('Hygiene Data'!$H$13,0,10*ROW('Hygiene Data'!H179)))</f>
        <v/>
      </c>
      <c r="EF185" s="36" t="str">
        <f ca="true">+IF(OFFSET('Hygiene Data'!$H$14,0,10*ROW('Hygiene Data'!H179))="","",OFFSET('Hygiene Data'!$H$14,0,10*ROW('Hygiene Data'!H179)))</f>
        <v/>
      </c>
    </row>
    <row r="186" x14ac:dyDescent="0.2">
      <c r="A186" s="59" t="str">
        <f ca="true">+IF(OFFSET('Water Data'!$B$1,0,10*ROW('Water Data'!B183))="","",OFFSET('Water Data'!$B$1,0,10*ROW('Water Data'!B183)))</f>
        <v/>
      </c>
      <c r="B186" s="59" t="str">
        <f ca="true">+IF(OFFSET('Water Data'!$A$3,0,10*ROW('Water Data'!A183))="","",OFFSET('Water Data'!$A$3,0,10*ROW('Water Data'!A183)))</f>
        <v/>
      </c>
      <c r="C186" s="59" t="str">
        <f ca="true">+IF(OFFSET('Water Data'!$C$3,0,10*ROW('Water Data'!C183))="","",OFFSET('Water Data'!$C$3,0,10*ROW('Water Data'!C183)))</f>
        <v/>
      </c>
      <c r="D186" s="252" t="e">
        <f ca="true">+IF(AND(ISNUMBER(OFFSET('Water Data'!$C$5,0,10*ROW('Water Data'!C180))),BS186="Yes"),100-OFFSET('Water Data'!$C$5,0,10*ROW('Water Data'!C180)),IF(AND(ISNUMBER(OFFSET('Water Data'!$C$5,0,10*ROW('Water Data'!C180))),BS186="No",ISNUMBER(OFFSET('Water Data'!$C$5,0,10*ROW('Water Data'!C180)))),CONCATENATE("[",ROUND(100-OFFSET('Water Data'!$C$5,0,10*ROW('Water Data'!C180)),0),"]"),IF(AND(ISNUMBER(OFFSET('Water Data'!$C$5,0,10*ROW('Water Data'!C180))),BS186="",ISNUMBER(OFFSET('Water Data'!$C$5,0,10*ROW('Water Data'!C180)))),100-OFFSET('Water Data'!$C$5,0,10*ROW('Water Data'!C180)),NA())))</f>
        <v>#N/A</v>
      </c>
      <c r="E186" s="252" t="e">
        <f ca="true">+IF(AND(ISNUMBER(OFFSET('Water Data'!$C$7,0,10*ROW('Water Data'!D180))),BT186="Yes"),OFFSET('Water Data'!$C$7,0,10*ROW('Water Data'!C180)),IF(AND(ISNUMBER(OFFSET('Water Data'!$C$7,0,10*ROW('Water Data'!C180))),BT186="No",ISNUMBER(OFFSET('Water Data'!$C$7,0,10*ROW('Water Data'!C180)))),CONCATENATE("[",ROUND(OFFSET('Water Data'!$C$7,0,10*ROW('Water Data'!C180)),0),"]"),IF(AND(ISNUMBER(OFFSET('Water Data'!$C$7,0,10*ROW('Water Data'!C180))),BT186="",ISNUMBER(OFFSET('Water Data'!$C$7,0,10*ROW('Water Data'!C180)))),OFFSET('Water Data'!$C$7,0,10*ROW('Water Data'!C180)),NA())))</f>
        <v>#N/A</v>
      </c>
      <c r="F186" s="252" t="e">
        <f ca="true">+IF(AND(ISNUMBER(OFFSET('Water Data'!$C$10,0,10*ROW('Water Data'!C180))),BU186="Yes"),OFFSET('Water Data'!$C$10,0,10*ROW('Water Data'!C180)),IF(AND(ISNUMBER(OFFSET('Water Data'!$C$10,0,10*ROW('Water Data'!C180))),BU186="No",ISNUMBER(OFFSET('Water Data'!$C$10,0,10*ROW('Water Data'!C180)))),CONCATENATE("[",ROUND(OFFSET('Water Data'!$C$10,0,10*ROW('Water Data'!C180)),0),"]"),IF(AND(ISNUMBER(OFFSET('Water Data'!$C$10,0,10*ROW('Water Data'!C180))),BU186="",ISNUMBER(OFFSET('Water Data'!$C$10,0,10*ROW('Water Data'!C180)))),OFFSET('Water Data'!$C$10,0,10*ROW('Water Data'!C180)),NA())))</f>
        <v>#N/A</v>
      </c>
      <c r="G186" s="252" t="e">
        <f ca="true">+IF(AND(ISNUMBER(OFFSET('Water Data'!$D$5,0,10*ROW('Water Data'!D180))),BV186="Yes"),100-OFFSET('Water Data'!$D$5,0,10*ROW('Water Data'!D180)),IF(AND(ISNUMBER(OFFSET('Water Data'!$D$5,0,10*ROW('Water Data'!D180))),BV186="No",ISNUMBER(OFFSET('Water Data'!$D$5,0,10*ROW('Water Data'!D180)))),CONCATENATE("[",ROUND(100-OFFSET('Water Data'!$D$5,0,10*ROW('Water Data'!D180)),0),"]"),IF(AND(ISNUMBER(OFFSET('Water Data'!$D$5,0,10*ROW('Water Data'!D180))),BV186="",ISNUMBER(OFFSET('Water Data'!$D$5,0,10*ROW('Water Data'!D180)))),100-OFFSET('Water Data'!$D$5,0,10*ROW('Water Data'!D180)),NA())))</f>
        <v>#N/A</v>
      </c>
      <c r="H186" s="252" t="e">
        <f ca="true">+IF(AND(ISNUMBER(OFFSET('Water Data'!$D$7,0,10*ROW('Water Data'!D180))),BW186="Yes"),OFFSET('Water Data'!$D$7,0,10*ROW('Water Data'!D180)),IF(AND(ISNUMBER(OFFSET('Water Data'!$D$7,0,10*ROW('Water Data'!D180))),BW186="No",ISNUMBER(OFFSET('Water Data'!$D$7,0,10*ROW('Water Data'!D180)))),CONCATENATE("[",ROUND(OFFSET('Water Data'!$C$7,0,10*ROW('Water Data'!D180)),0),"]"),IF(AND(ISNUMBER(OFFSET('Water Data'!$D$7,0,10*ROW('Water Data'!D180))),BW186="",ISNUMBER(OFFSET('Water Data'!$D$7,0,10*ROW('Water Data'!D180)))),OFFSET('Water Data'!$D$7,0,10*ROW('Water Data'!D180)),NA())))</f>
        <v>#N/A</v>
      </c>
      <c r="I186" s="252" t="e">
        <f ca="true">+IF(AND(ISNUMBER(OFFSET('Water Data'!$D$10,0,10*ROW('Water Data'!D180))),BX186="Yes"),OFFSET('Water Data'!$D$10,0,10*ROW('Water Data'!D180)),IF(AND(ISNUMBER(OFFSET('Water Data'!$D$10,0,10*ROW('Water Data'!D180))),BX186="No",ISNUMBER(OFFSET('Water Data'!$D$10,0,10*ROW('Water Data'!D180)))),CONCATENATE("[",ROUND(OFFSET('Water Data'!$D$10,0,10*ROW('Water Data'!D180)),0),"]"),IF(AND(ISNUMBER(OFFSET('Water Data'!$D$10,0,10*ROW('Water Data'!D180))),BX186="",ISNUMBER(OFFSET('Water Data'!$D$10,0,10*ROW('Water Data'!D180)))),OFFSET('Water Data'!$D$10,0,10*ROW('Water Data'!D180)),NA())))</f>
        <v>#N/A</v>
      </c>
      <c r="J186" s="252" t="e">
        <f ca="true">+IF(AND(ISNUMBER(OFFSET('Water Data'!$E$5,0,10*ROW('Water Data'!E180))),BY186="Yes"),100-OFFSET('Water Data'!$E$5,0,10*ROW('Water Data'!E180)),IF(AND(ISNUMBER(OFFSET('Water Data'!$E$5,0,10*ROW('Water Data'!E180))),BY186="No",ISNUMBER(OFFSET('Water Data'!$E$5,0,10*ROW('Water Data'!E180)))),CONCATENATE("[",ROUND(100-OFFSET('Water Data'!$E$5,0,10*ROW('Water Data'!E180)),0),"]"),IF(AND(ISNUMBER(OFFSET('Water Data'!$E$5,0,10*ROW('Water Data'!E180))),BY186="",ISNUMBER(OFFSET('Water Data'!$E$5,0,10*ROW('Water Data'!E180)))),100-OFFSET('Water Data'!$E$5,0,10*ROW('Water Data'!E180)),NA())))</f>
        <v>#N/A</v>
      </c>
      <c r="K186" s="252" t="e">
        <f ca="true">+IF(AND(ISNUMBER(OFFSET('Water Data'!$E$7,0,10*ROW('Water Data'!E180))),BZ186="Yes"),OFFSET('Water Data'!$E$7,0,10*ROW('Water Data'!E180)),IF(AND(ISNUMBER(OFFSET('Water Data'!$E$7,0,10*ROW('Water Data'!E180))),BZ186="No",ISNUMBER(OFFSET('Water Data'!$E$7,0,10*ROW('Water Data'!E180)))),CONCATENATE("[",ROUND(OFFSET('Water Data'!$E$7,0,10*ROW('Water Data'!E180)),0),"]"),IF(AND(ISNUMBER(OFFSET('Water Data'!$E$7,0,10*ROW('Water Data'!E180))),BZ186="",ISNUMBER(OFFSET('Water Data'!$E$7,0,10*ROW('Water Data'!E180)))),OFFSET('Water Data'!$E$7,0,10*ROW('Water Data'!E180)),NA())))</f>
        <v>#N/A</v>
      </c>
      <c r="L186" s="252" t="e">
        <f ca="true">+IF(AND(ISNUMBER(OFFSET('Water Data'!$E$10,0,10*ROW('Water Data'!E180))),CA186="Yes"),OFFSET('Water Data'!$E$10,0,10*ROW('Water Data'!E180)),IF(AND(ISNUMBER(OFFSET('Water Data'!$E$10,0,10*ROW('Water Data'!E180))),CA186="No",ISNUMBER(OFFSET('Water Data'!$E$10,0,10*ROW('Water Data'!E180)))),CONCATENATE("[",ROUND(OFFSET('Water Data'!$E$10,0,10*ROW('Water Data'!E180)),0),"]"),IF(AND(ISNUMBER(OFFSET('Water Data'!$E$10,0,10*ROW('Water Data'!E180))),CA186="",ISNUMBER(OFFSET('Water Data'!$E$10,0,10*ROW('Water Data'!E180)))),OFFSET('Water Data'!$E$10,0,10*ROW('Water Data'!E180)),NA())))</f>
        <v>#N/A</v>
      </c>
      <c r="M186" s="252" t="e">
        <f ca="true">+IF(AND(ISNUMBER(OFFSET('Water Data'!$F$5,0,10*ROW('Water Data'!F180))),CB186="Yes"),100-OFFSET('Water Data'!$F$5,0,10*ROW('Water Data'!F180)),IF(AND(ISNUMBER(OFFSET('Water Data'!$F$5,0,10*ROW('Water Data'!F180))),CB186="No",ISNUMBER(OFFSET('Water Data'!$F$5,0,10*ROW('Water Data'!F180)))),CONCATENATE("[",ROUND(100-OFFSET('Water Data'!$F$5,0,10*ROW('Water Data'!F180)),0),"]"),IF(AND(ISNUMBER(OFFSET('Water Data'!$F$5,0,10*ROW('Water Data'!F180))),CB186="",ISNUMBER(OFFSET('Water Data'!$F$5,0,10*ROW('Water Data'!F180)))),100-OFFSET('Water Data'!$F$5,0,10*ROW('Water Data'!F180)),NA())))</f>
        <v>#N/A</v>
      </c>
      <c r="N186" s="252" t="e">
        <f ca="true">+IF(AND(ISNUMBER(OFFSET('Water Data'!$F$7,0,10*ROW('Water Data'!F180))),CC186="Yes"),OFFSET('Water Data'!$F$7,0,10*ROW('Water Data'!F180)),IF(AND(ISNUMBER(OFFSET('Water Data'!$F$7,0,10*ROW('Water Data'!F180))),CC186="No",ISNUMBER(OFFSET('Water Data'!$F$7,0,10*ROW('Water Data'!F180)))),CONCATENATE("[",ROUND(OFFSET('Water Data'!$F$7,0,10*ROW('Water Data'!F180)),0),"]"),IF(AND(ISNUMBER(OFFSET('Water Data'!$F$7,0,10*ROW('Water Data'!F180))),CC186="",ISNUMBER(OFFSET('Water Data'!$F$7,0,10*ROW('Water Data'!F180)))),OFFSET('Water Data'!$F$7,0,10*ROW('Water Data'!F180)),NA())))</f>
        <v>#N/A</v>
      </c>
      <c r="O186" s="252" t="e">
        <f ca="true">+IF(AND(ISNUMBER(OFFSET('Water Data'!$F$10,0,10*ROW('Water Data'!F180))),CD186="Yes"),OFFSET('Water Data'!$F$10,0,10*ROW('Water Data'!F180)),IF(AND(ISNUMBER(OFFSET('Water Data'!$F$10,0,10*ROW('Water Data'!F180))),CD186="No",ISNUMBER(OFFSET('Water Data'!$F$10,0,10*ROW('Water Data'!F180)))),CONCATENATE("[",ROUND(OFFSET('Water Data'!$F$10,0,10*ROW('Water Data'!F180)),0),"]"),IF(AND(ISNUMBER(OFFSET('Water Data'!$F$10,0,10*ROW('Water Data'!F180))),CD186="",ISNUMBER(OFFSET('Water Data'!$F$10,0,10*ROW('Water Data'!F180)))),OFFSET('Water Data'!$F$10,0,10*ROW('Water Data'!F180)),NA())))</f>
        <v>#N/A</v>
      </c>
      <c r="P186" s="252" t="e">
        <f ca="true">+IF(AND(ISNUMBER(OFFSET('Water Data'!$G$5,0,10*ROW('Water Data'!G180))),CE186="Yes"),100-OFFSET('Water Data'!$G$5,0,10*ROW('Water Data'!G180)),IF(AND(ISNUMBER(OFFSET('Water Data'!$G$5,0,10*ROW('Water Data'!G180))),CE186="No",ISNUMBER(OFFSET('Water Data'!$G$5,0,10*ROW('Water Data'!G180)))),CONCATENATE("[",ROUND(100-OFFSET('Water Data'!$G$5,0,10*ROW('Water Data'!G180)),0),"]"),IF(AND(ISNUMBER(OFFSET('Water Data'!$G$5,0,10*ROW('Water Data'!G180))),CE186="",ISNUMBER(OFFSET('Water Data'!$G$5,0,10*ROW('Water Data'!G180)))),100-OFFSET('Water Data'!$G$5,0,10*ROW('Water Data'!G180)),NA())))</f>
        <v>#N/A</v>
      </c>
      <c r="Q186" s="252" t="e">
        <f ca="true">+IF(AND(ISNUMBER(OFFSET('Water Data'!$G$7,0,10*ROW('Water Data'!G180))),CF186="Yes"),OFFSET('Water Data'!$G$7,0,10*ROW('Water Data'!G180)),IF(AND(ISNUMBER(OFFSET('Water Data'!$G$7,0,10*ROW('Water Data'!G180))),CF186="No",ISNUMBER(OFFSET('Water Data'!$G$7,0,10*ROW('Water Data'!G180)))),CONCATENATE("[",ROUND(OFFSET('Water Data'!$G$7,0,10*ROW('Water Data'!G180)),0),"]"),IF(AND(ISNUMBER(OFFSET('Water Data'!$G$7,0,10*ROW('Water Data'!G180))),CF186="",ISNUMBER(OFFSET('Water Data'!$G$7,0,10*ROW('Water Data'!G180)))),OFFSET('Water Data'!$G$7,0,10*ROW('Water Data'!G180)),NA())))</f>
        <v>#N/A</v>
      </c>
      <c r="R186" s="252" t="e">
        <f ca="true">+IF(AND(ISNUMBER(OFFSET('Water Data'!$G$10,0,10*ROW('Water Data'!G180))),CG186="Yes"),OFFSET('Water Data'!$G$10,0,10*ROW('Water Data'!G180)),IF(AND(ISNUMBER(OFFSET('Water Data'!$G$10,0,10*ROW('Water Data'!G180))),CG186="No",ISNUMBER(OFFSET('Water Data'!$G$10,0,10*ROW('Water Data'!G180)))),CONCATENATE("[",ROUND(OFFSET('Water Data'!$G$10,0,10*ROW('Water Data'!G180)),0),"]"),IF(AND(ISNUMBER(OFFSET('Water Data'!$G$10,0,10*ROW('Water Data'!G180))),CG186="",ISNUMBER(OFFSET('Water Data'!$G$10,0,10*ROW('Water Data'!G180)))),OFFSET('Water Data'!$G$10,0,10*ROW('Water Data'!G180)),NA())))</f>
        <v>#N/A</v>
      </c>
      <c r="S186" s="252" t="e">
        <f ca="true">+IF(AND(ISNUMBER(OFFSET('Water Data'!$H$5,0,10*ROW('Water Data'!H180))),CH186="Yes"),100-OFFSET('Water Data'!$H$5,0,10*ROW('Water Data'!H180)),IF(AND(ISNUMBER(OFFSET('Water Data'!$H$5,0,10*ROW('Water Data'!H180))),CH186="No",ISNUMBER(OFFSET('Water Data'!$H$5,0,10*ROW('Water Data'!H180)))),CONCATENATE("[",ROUND(100-OFFSET('Water Data'!$H$5,0,10*ROW('Water Data'!H180)),0),"]"),IF(AND(ISNUMBER(OFFSET('Water Data'!$H$5,0,10*ROW('Water Data'!H180))),CH186="",ISNUMBER(OFFSET('Water Data'!$H$5,0,10*ROW('Water Data'!H180)))),100-OFFSET('Water Data'!$H$5,0,10*ROW('Water Data'!H180)),NA())))</f>
        <v>#N/A</v>
      </c>
      <c r="T186" s="252" t="e">
        <f ca="true">+IF(AND(ISNUMBER(OFFSET('Water Data'!$H$7,0,10*ROW('Water Data'!H180))),CI186="Yes"),OFFSET('Water Data'!$H$7,0,10*ROW('Water Data'!H180)),IF(AND(ISNUMBER(OFFSET('Water Data'!$H$7,0,10*ROW('Water Data'!H180))),CI186="No",ISNUMBER(OFFSET('Water Data'!$H$7,0,10*ROW('Water Data'!H180)))),CONCATENATE("[",ROUND(OFFSET('Water Data'!$H$7,0,10*ROW('Water Data'!H180)),0),"]"),IF(AND(ISNUMBER(OFFSET('Water Data'!$H$7,0,10*ROW('Water Data'!H180))),CI186="",ISNUMBER(OFFSET('Water Data'!$H$7,0,10*ROW('Water Data'!H180)))),OFFSET('Water Data'!$H$7,0,10*ROW('Water Data'!H180)),NA())))</f>
        <v>#N/A</v>
      </c>
      <c r="U186" s="252" t="e">
        <f ca="true">+IF(AND(ISNUMBER(OFFSET('Water Data'!$H$10,0,10*ROW('Water Data'!H180))),CJ186="Yes"),OFFSET('Water Data'!$H$10,0,10*ROW('Water Data'!H180)),IF(AND(ISNUMBER(OFFSET('Water Data'!$H$10,0,10*ROW('Water Data'!H180))),CJ186="No",ISNUMBER(OFFSET('Water Data'!$H$10,0,10*ROW('Water Data'!H180)))),CONCATENATE("[",ROUND(OFFSET('Water Data'!$H$10,0,10*ROW('Water Data'!H180)),0),"]"),IF(AND(ISNUMBER(OFFSET('Water Data'!$H$10,0,10*ROW('Water Data'!H180))),CJ186="",ISNUMBER(OFFSET('Water Data'!$H$10,0,10*ROW('Water Data'!H180)))),OFFSET('Water Data'!$H$10,0,10*ROW('Water Data'!H180)),NA())))</f>
        <v>#N/A</v>
      </c>
      <c r="V186" s="253" t="e">
        <f ca="true">+IF(AND(ISNUMBER(OFFSET('Sanitation Data'!$C$5,0,10*ROW('Sanitation Data'!C180))),CK186="Yes"),100-OFFSET('Sanitation Data'!$C$5,0,10*ROW('Sanitation Data'!C180)),IF(AND(ISNUMBER(OFFSET('Sanitation Data'!$C$5,0,10*ROW('Sanitation Data'!C180))),CK186="No",ISNUMBER(OFFSET('Sanitation Data'!$C$5,0,10*ROW('Sanitation Data'!C180)))),CONCATENATE("[",ROUND(100-OFFSET('Sanitation Data'!$C$5,0,10*ROW('Sanitation Data'!C180)),0),"]"),IF(AND(ISNUMBER(OFFSET('Sanitation Data'!$C$5,0,10*ROW('Sanitation Data'!C180))),CK186="",ISNUMBER(OFFSET('Sanitation Data'!$C$5,0,10*ROW('Sanitation Data'!C180)))),100-OFFSET('Sanitation Data'!$C$5,0,10*ROW('Sanitation Data'!C180)),NA())))</f>
        <v>#N/A</v>
      </c>
      <c r="W186" s="253" t="e">
        <f ca="true">+IF(AND(ISNUMBER(OFFSET('Sanitation Data'!$C$7,0,10*ROW('Sanitation Data'!C180))),CL186="Yes"),OFFSET('Sanitation Data'!$C$7,0,10*ROW('Sanitation Data'!C180)),IF(AND(ISNUMBER(OFFSET('Sanitation Data'!$C$7,0,10*ROW('Sanitation Data'!C180))),CL186="No",ISNUMBER(OFFSET('Sanitation Data'!$C$7,0,10*ROW('Sanitation Data'!C180)))),CONCATENATE("[",ROUND(OFFSET('Sanitation Data'!$C$7,0,10*ROW('Sanitation Data'!C180)),0),"]"),IF(AND(ISNUMBER(OFFSET('Sanitation Data'!$C$7,0,10*ROW('Sanitation Data'!C180))),CL186="",ISNUMBER(OFFSET('Sanitation Data'!$C$7,0,10*ROW('Sanitation Data'!C180)))),OFFSET('Sanitation Data'!$C$7,0,10*ROW('Sanitation Data'!C180)),NA())))</f>
        <v>#N/A</v>
      </c>
      <c r="X186" s="253" t="e">
        <f ca="true">+IF(AND(ISNUMBER(OFFSET('Sanitation Data'!$C$11,0,10*ROW('Sanitation Data'!C180))),CM186="Yes"),OFFSET('Sanitation Data'!$C$11,0,10*ROW('Sanitation Data'!C180)),IF(AND(ISNUMBER(OFFSET('Sanitation Data'!$C$11,0,10*ROW('Sanitation Data'!C180))),CM186="No",ISNUMBER(OFFSET('Sanitation Data'!$C$11,0,10*ROW('Sanitation Data'!C180)))),CONCATENATE("[",ROUND(OFFSET('Sanitation Data'!$C$11,0,10*ROW('Sanitation Data'!C180)),0),"]"),IF(AND(ISNUMBER(OFFSET('Sanitation Data'!$C$11,0,10*ROW('Sanitation Data'!C180))),CM186="",ISNUMBER(OFFSET('Sanitation Data'!$C$11,0,10*ROW('Sanitation Data'!C180)))),OFFSET('Sanitation Data'!$C$11,0,10*ROW('Sanitation Data'!C180)),NA())))</f>
        <v>#N/A</v>
      </c>
      <c r="Y186" s="253" t="e">
        <f ca="true">+IF(AND(ISNUMBER(OFFSET('Sanitation Data'!$C$12,0,10*ROW('Sanitation Data'!C180))),CN186="Yes"),OFFSET('Sanitation Data'!$C$12,0,10*ROW('Sanitation Data'!C180)),IF(AND(ISNUMBER(OFFSET('Sanitation Data'!$C$12,0,10*ROW('Sanitation Data'!C180))),CN186="No",ISNUMBER(OFFSET('Sanitation Data'!$C$12,0,10*ROW('Sanitation Data'!C180)))),CONCATENATE("[",ROUND(OFFSET('Sanitation Data'!$C$12,0,10*ROW('Sanitation Data'!C180)),0),"]"),IF(AND(ISNUMBER(OFFSET('Sanitation Data'!$C$12,0,10*ROW('Sanitation Data'!C180))),CN186="",ISNUMBER(OFFSET('Sanitation Data'!$C$12,0,10*ROW('Sanitation Data'!C180)))),OFFSET('Sanitation Data'!$C$12,0,10*ROW('Sanitation Data'!C180)),NA())))</f>
        <v>#N/A</v>
      </c>
      <c r="Z186" s="253" t="e">
        <f ca="true">+IF(AND(ISNUMBER(OFFSET('Sanitation Data'!$C$13,0,10*ROW('Sanitation Data'!C180))),CO186="Yes"),OFFSET('Sanitation Data'!$C$13,0,10*ROW('Sanitation Data'!C180)),IF(AND(ISNUMBER(OFFSET('Sanitation Data'!$C$13,0,10*ROW('Sanitation Data'!C180))),CO186="No",ISNUMBER(OFFSET('Sanitation Data'!$C$13,0,10*ROW('Sanitation Data'!C180)))),CONCATENATE("[",ROUND(OFFSET('Sanitation Data'!$C$13,0,10*ROW('Sanitation Data'!C180)),0),"]"),IF(AND(ISNUMBER(OFFSET('Sanitation Data'!$C$13,0,10*ROW('Sanitation Data'!C180))),CO186="",ISNUMBER(OFFSET('Sanitation Data'!$C$13,0,10*ROW('Sanitation Data'!C180)))),OFFSET('Sanitation Data'!$C$13,0,10*ROW('Sanitation Data'!C180)),NA())))</f>
        <v>#N/A</v>
      </c>
      <c r="AA186" s="253" t="e">
        <f ca="true">+IF(AND(ISNUMBER(OFFSET('Sanitation Data'!$D$5,0,10*ROW('Sanitation Data'!D180))),CP186="Yes"),100-OFFSET('Sanitation Data'!$D$5,0,10*ROW('Sanitation Data'!D180)),IF(AND(ISNUMBER(OFFSET('Sanitation Data'!$D$5,0,10*ROW('Sanitation Data'!D180))),CP186="No",ISNUMBER(OFFSET('Sanitation Data'!$D$5,0,10*ROW('Sanitation Data'!D180)))),CONCATENATE("[",ROUND(100-OFFSET('Sanitation Data'!$D$5,0,10*ROW('Sanitation Data'!D180)),0),"]"),IF(AND(ISNUMBER(OFFSET('Sanitation Data'!$D$5,0,10*ROW('Sanitation Data'!D180))),CP186="",ISNUMBER(OFFSET('Sanitation Data'!$D$5,0,10*ROW('Sanitation Data'!D180)))),100-OFFSET('Sanitation Data'!$D$5,0,10*ROW('Sanitation Data'!D180)),NA())))</f>
        <v>#N/A</v>
      </c>
      <c r="AB186" s="253" t="e">
        <f ca="true">+IF(AND(ISNUMBER(OFFSET('Sanitation Data'!$D$7,0,10*ROW('Sanitation Data'!D180))),CQ186="Yes"),OFFSET('Sanitation Data'!$D$7,0,10*ROW('Sanitation Data'!G180)),IF(AND(ISNUMBER(OFFSET('Sanitation Data'!$D$7,0,10*ROW('Sanitation Data'!D180))),CQ186="No",ISNUMBER(OFFSET('Sanitation Data'!$D$7,0,10*ROW('Sanitation Data'!D180)))),CONCATENATE("[",ROUND(OFFSET('Sanitation Data'!$D$7,0,10*ROW('Sanitation Data'!D180)),0),"]"),IF(AND(ISNUMBER(OFFSET('Sanitation Data'!$D$7,0,10*ROW('Sanitation Data'!D180))),CQ186="",ISNUMBER(OFFSET('Sanitation Data'!$D$7,0,10*ROW('Sanitation Data'!D180)))),OFFSET('Sanitation Data'!$D$7,0,10*ROW('Sanitation Data'!D180)),NA())))</f>
        <v>#N/A</v>
      </c>
      <c r="AC186" s="253" t="e">
        <f ca="true">+IF(AND(ISNUMBER(OFFSET('Sanitation Data'!$D$11,0,10*ROW('Sanitation Data'!D180))),CR186="Yes"),OFFSET('Sanitation Data'!$D$11,0,10*ROW('Sanitation Data'!D180)),IF(AND(ISNUMBER(OFFSET('Sanitation Data'!$D$11,0,10*ROW('Sanitation Data'!D180))),CR186="No",ISNUMBER(OFFSET('Sanitation Data'!$D$11,0,10*ROW('Sanitation Data'!D180)))),CONCATENATE("[",ROUND(OFFSET('Sanitation Data'!$D$11,0,10*ROW('Sanitation Data'!D180)),0),"]"),IF(AND(ISNUMBER(OFFSET('Sanitation Data'!$D$11,0,10*ROW('Sanitation Data'!D180))),CR186="",ISNUMBER(OFFSET('Sanitation Data'!$D$11,0,10*ROW('Sanitation Data'!D180)))),OFFSET('Sanitation Data'!$D$11,0,10*ROW('Sanitation Data'!D180)),NA())))</f>
        <v>#N/A</v>
      </c>
      <c r="AD186" s="253" t="e">
        <f ca="true">+IF(AND(ISNUMBER(OFFSET('Sanitation Data'!$D$12,0,10*ROW('Sanitation Data'!D180))),CS186="Yes"),OFFSET('Sanitation Data'!$D$12,0,10*ROW('Sanitation Data'!D180)),IF(AND(ISNUMBER(OFFSET('Sanitation Data'!$D$12,0,10*ROW('Sanitation Data'!D180))),CS186="No",ISNUMBER(OFFSET('Sanitation Data'!$D$12,0,10*ROW('Sanitation Data'!D180)))),CONCATENATE("[",ROUND(OFFSET('Sanitation Data'!$D$12,0,10*ROW('Sanitation Data'!D180)),0),"]"),IF(AND(ISNUMBER(OFFSET('Sanitation Data'!$D$12,0,10*ROW('Sanitation Data'!D180))),CS186="",ISNUMBER(OFFSET('Sanitation Data'!$D$12,0,10*ROW('Sanitation Data'!D180)))),OFFSET('Sanitation Data'!$D$12,0,10*ROW('Sanitation Data'!D180)),NA())))</f>
        <v>#N/A</v>
      </c>
      <c r="AE186" s="253" t="e">
        <f ca="true">+IF(AND(ISNUMBER(OFFSET('Sanitation Data'!$D$13,0,10*ROW('Sanitation Data'!D180))),CT186="Yes"),OFFSET('Sanitation Data'!$D$13,0,10*ROW('Sanitation Data'!D180)),IF(AND(ISNUMBER(OFFSET('Sanitation Data'!$D$13,0,10*ROW('Sanitation Data'!D180))),CT186="No",ISNUMBER(OFFSET('Sanitation Data'!$D$13,0,10*ROW('Sanitation Data'!D180)))),CONCATENATE("[",ROUND(OFFSET('Sanitation Data'!$D$13,0,10*ROW('Sanitation Data'!D180)),0),"]"),IF(AND(ISNUMBER(OFFSET('Sanitation Data'!$D$13,0,10*ROW('Sanitation Data'!D180))),CT186="",ISNUMBER(OFFSET('Sanitation Data'!$D$13,0,10*ROW('Sanitation Data'!D180)))),OFFSET('Sanitation Data'!$D$13,0,10*ROW('Sanitation Data'!D180)),NA())))</f>
        <v>#N/A</v>
      </c>
      <c r="AF186" s="253" t="e">
        <f ca="true">+IF(AND(ISNUMBER(OFFSET('Sanitation Data'!$E$5,0,10*ROW('Sanitation Data'!E180))),CU186="Yes"),100-OFFSET('Sanitation Data'!$E$5,0,10*ROW('Sanitation Data'!E180)),IF(AND(ISNUMBER(OFFSET('Sanitation Data'!$E$5,0,10*ROW('Sanitation Data'!E180))),CU186="No",ISNUMBER(OFFSET('Sanitation Data'!$E$5,0,10*ROW('Sanitation Data'!E180)))),CONCATENATE("[",ROUND(100-OFFSET('Sanitation Data'!$E$5,0,10*ROW('Sanitation Data'!E180)),0),"]"),IF(AND(ISNUMBER(OFFSET('Sanitation Data'!$E$5,0,10*ROW('Sanitation Data'!E180))),CU186="",ISNUMBER(OFFSET('Sanitation Data'!$E$5,0,10*ROW('Sanitation Data'!E180)))),100-OFFSET('Sanitation Data'!$E$5,0,10*ROW('Sanitation Data'!E180)),NA())))</f>
        <v>#N/A</v>
      </c>
      <c r="AG186" s="253" t="e">
        <f ca="true">+IF(AND(ISNUMBER(OFFSET('Sanitation Data'!$E$7,0,10*ROW('Sanitation Data'!E180))),CV186="Yes"),OFFSET('Sanitation Data'!$E$7,0,10*ROW('Sanitation Data'!E180)),IF(AND(ISNUMBER(OFFSET('Sanitation Data'!$E$7,0,10*ROW('Sanitation Data'!E180))),CV186="No",ISNUMBER(OFFSET('Sanitation Data'!$E$7,0,10*ROW('Sanitation Data'!E180)))),CONCATENATE("[",ROUND(OFFSET('Sanitation Data'!$E$7,0,10*ROW('Sanitation Data'!E180)),0),"]"),IF(AND(ISNUMBER(OFFSET('Sanitation Data'!$E$7,0,10*ROW('Sanitation Data'!E180))),CV186="",ISNUMBER(OFFSET('Sanitation Data'!$E$7,0,10*ROW('Sanitation Data'!E180)))),OFFSET('Sanitation Data'!$E$7,0,10*ROW('Sanitation Data'!E180)),NA())))</f>
        <v>#N/A</v>
      </c>
      <c r="AH186" s="253" t="e">
        <f ca="true">+IF(AND(ISNUMBER(OFFSET('Sanitation Data'!$E$11,0,10*ROW('Sanitation Data'!E180))),CW186="Yes"),OFFSET('Sanitation Data'!$E$11,0,10*ROW('Sanitation Data'!E180)),IF(AND(ISNUMBER(OFFSET('Sanitation Data'!$E$11,0,10*ROW('Sanitation Data'!E180))),CW186="No",ISNUMBER(OFFSET('Sanitation Data'!$E$11,0,10*ROW('Sanitation Data'!E180)))),CONCATENATE("[",ROUND(OFFSET('Sanitation Data'!$E$11,0,10*ROW('Sanitation Data'!E180)),0),"]"),IF(AND(ISNUMBER(OFFSET('Sanitation Data'!$E$11,0,10*ROW('Sanitation Data'!E180))),CW186="",ISNUMBER(OFFSET('Sanitation Data'!$E$11,0,10*ROW('Sanitation Data'!E180)))),OFFSET('Sanitation Data'!$E$11,0,10*ROW('Sanitation Data'!E180)),NA())))</f>
        <v>#N/A</v>
      </c>
      <c r="AI186" s="253" t="e">
        <f ca="true">+IF(AND(ISNUMBER(OFFSET('Sanitation Data'!$E$12,0,10*ROW('Sanitation Data'!E180))),CX186="Yes"),OFFSET('Sanitation Data'!$E$12,0,10*ROW('Sanitation Data'!E180)),IF(AND(ISNUMBER(OFFSET('Sanitation Data'!$E$12,0,10*ROW('Sanitation Data'!E180))),CX186="No",ISNUMBER(OFFSET('Sanitation Data'!$E$12,0,10*ROW('Sanitation Data'!E180)))),CONCATENATE("[",ROUND(OFFSET('Sanitation Data'!$E$12,0,10*ROW('Sanitation Data'!E180)),0),"]"),IF(AND(ISNUMBER(OFFSET('Sanitation Data'!$E$12,0,10*ROW('Sanitation Data'!E180))),CX186="",ISNUMBER(OFFSET('Sanitation Data'!$E$12,0,10*ROW('Sanitation Data'!E180)))),OFFSET('Sanitation Data'!$E$12,0,10*ROW('Sanitation Data'!E180)),NA())))</f>
        <v>#N/A</v>
      </c>
      <c r="AJ186" s="253" t="e">
        <f ca="true">+IF(AND(ISNUMBER(OFFSET('Sanitation Data'!$E$13,0,10*ROW('Sanitation Data'!E180))),CY186="Yes"),OFFSET('Sanitation Data'!$E$13,0,10*ROW('Sanitation Data'!E180)),IF(AND(ISNUMBER(OFFSET('Sanitation Data'!$E$13,0,10*ROW('Sanitation Data'!E180))),CY186="No",ISNUMBER(OFFSET('Sanitation Data'!$E$13,0,10*ROW('Sanitation Data'!E180)))),CONCATENATE("[",ROUND(OFFSET('Sanitation Data'!$E$13,0,10*ROW('Sanitation Data'!E180)),0),"]"),IF(AND(ISNUMBER(OFFSET('Sanitation Data'!$E$13,0,10*ROW('Sanitation Data'!E180))),CY186="",ISNUMBER(OFFSET('Sanitation Data'!$E$13,0,10*ROW('Sanitation Data'!E180)))),OFFSET('Sanitation Data'!$E$13,0,10*ROW('Sanitation Data'!E180)),NA())))</f>
        <v>#N/A</v>
      </c>
      <c r="AK186" s="253" t="e">
        <f ca="true">+IF(AND(ISNUMBER(OFFSET('Sanitation Data'!$F$5,0,10*ROW('Sanitation Data'!F180))),CZ186="Yes"),100-OFFSET('Sanitation Data'!$F$5,0,10*ROW('Sanitation Data'!F180)),IF(AND(ISNUMBER(OFFSET('Sanitation Data'!$F$5,0,10*ROW('Sanitation Data'!F180))),CZ186="No",ISNUMBER(OFFSET('Sanitation Data'!$F$5,0,10*ROW('Sanitation Data'!F180)))),CONCATENATE("[",ROUND(100-OFFSET('Sanitation Data'!$F$5,0,10*ROW('Sanitation Data'!F180)),0),"]"),IF(AND(ISNUMBER(OFFSET('Sanitation Data'!$F$5,0,10*ROW('Sanitation Data'!F180))),CZ186="",ISNUMBER(OFFSET('Sanitation Data'!$F$5,0,10*ROW('Sanitation Data'!F180)))),100-OFFSET('Sanitation Data'!$F$5,0,10*ROW('Sanitation Data'!F180)),NA())))</f>
        <v>#N/A</v>
      </c>
      <c r="AL186" s="253" t="e">
        <f ca="true">+IF(AND(ISNUMBER(OFFSET('Sanitation Data'!$F$7,0,10*ROW('Sanitation Data'!F180))),DA186="Yes"),OFFSET('Sanitation Data'!$F$7,0,10*ROW('Sanitation Data'!F180)),IF(AND(ISNUMBER(OFFSET('Sanitation Data'!$F$7,0,10*ROW('Sanitation Data'!F180))),DA186="No",ISNUMBER(OFFSET('Sanitation Data'!$F$7,0,10*ROW('Sanitation Data'!F180)))),CONCATENATE("[",ROUND(OFFSET('Sanitation Data'!$F$7,0,10*ROW('Sanitation Data'!F180)),0),"]"),IF(AND(ISNUMBER(OFFSET('Sanitation Data'!$F$7,0,10*ROW('Sanitation Data'!F180))),DA186="",ISNUMBER(OFFSET('Sanitation Data'!$F$7,0,10*ROW('Sanitation Data'!F180)))),OFFSET('Sanitation Data'!$F$7,0,10*ROW('Sanitation Data'!F180)),NA())))</f>
        <v>#N/A</v>
      </c>
      <c r="AM186" s="253" t="e">
        <f ca="true">+IF(AND(ISNUMBER(OFFSET('Sanitation Data'!$F$11,0,10*ROW('Sanitation Data'!F180))),DB186="Yes"),OFFSET('Sanitation Data'!$F$11,0,10*ROW('Sanitation Data'!F180)),IF(AND(ISNUMBER(OFFSET('Sanitation Data'!$F$11,0,10*ROW('Sanitation Data'!F180))),DB186="No",ISNUMBER(OFFSET('Sanitation Data'!$F$11,0,10*ROW('Sanitation Data'!F180)))),CONCATENATE("[",ROUND(OFFSET('Sanitation Data'!$F$11,0,10*ROW('Sanitation Data'!F180)),0),"]"),IF(AND(ISNUMBER(OFFSET('Sanitation Data'!$F$11,0,10*ROW('Sanitation Data'!F180))),DB186="",ISNUMBER(OFFSET('Sanitation Data'!$F$11,0,10*ROW('Sanitation Data'!F180)))),OFFSET('Sanitation Data'!$F$11,0,10*ROW('Sanitation Data'!F180)),NA())))</f>
        <v>#N/A</v>
      </c>
      <c r="AN186" s="253" t="e">
        <f ca="true">+IF(AND(ISNUMBER(OFFSET('Sanitation Data'!$F$12,0,10*ROW('Sanitation Data'!F180))),DC186="Yes"),OFFSET('Sanitation Data'!$F$12,0,10*ROW('Sanitation Data'!F180)),IF(AND(ISNUMBER(OFFSET('Sanitation Data'!$F$12,0,10*ROW('Sanitation Data'!F180))),DC186="No",ISNUMBER(OFFSET('Sanitation Data'!$F$12,0,10*ROW('Sanitation Data'!F180)))),CONCATENATE("[",ROUND(OFFSET('Sanitation Data'!$F$12,0,10*ROW('Sanitation Data'!F180)),0),"]"),IF(AND(ISNUMBER(OFFSET('Sanitation Data'!$F$12,0,10*ROW('Sanitation Data'!F180))),DC186="",ISNUMBER(OFFSET('Sanitation Data'!$F$12,0,10*ROW('Sanitation Data'!F180)))),OFFSET('Sanitation Data'!$F$12,0,10*ROW('Sanitation Data'!F180)),NA())))</f>
        <v>#N/A</v>
      </c>
      <c r="AO186" s="253" t="e">
        <f ca="true">+IF(AND(ISNUMBER(OFFSET('Sanitation Data'!$F$13,0,10*ROW('Sanitation Data'!F180))),DD186="Yes"),OFFSET('Sanitation Data'!$F$13,0,10*ROW('Sanitation Data'!F180)),IF(AND(ISNUMBER(OFFSET('Sanitation Data'!$F$13,0,10*ROW('Sanitation Data'!F180))),DD186="No",ISNUMBER(OFFSET('Sanitation Data'!$F$13,0,10*ROW('Sanitation Data'!F180)))),CONCATENATE("[",ROUND(OFFSET('Sanitation Data'!$F$13,0,10*ROW('Sanitation Data'!F180)),0),"]"),IF(AND(ISNUMBER(OFFSET('Sanitation Data'!$F$13,0,10*ROW('Sanitation Data'!F180))),DD186="",ISNUMBER(OFFSET('Sanitation Data'!$F$13,0,10*ROW('Sanitation Data'!F180)))),OFFSET('Sanitation Data'!$F$13,0,10*ROW('Sanitation Data'!F180)),NA())))</f>
        <v>#N/A</v>
      </c>
      <c r="AP186" s="253" t="e">
        <f ca="true">+IF(AND(ISNUMBER(OFFSET('Sanitation Data'!$G$5,0,10*ROW('Sanitation Data'!G180))),DE186="Yes"),100-OFFSET('Sanitation Data'!$G$5,0,10*ROW('Sanitation Data'!G180)),IF(AND(ISNUMBER(OFFSET('Sanitation Data'!$G$5,0,10*ROW('Sanitation Data'!G180))),DE186="No",ISNUMBER(OFFSET('Sanitation Data'!$G$5,0,10*ROW('Sanitation Data'!G180)))),CONCATENATE("[",ROUND(100-OFFSET('Sanitation Data'!$G$5,0,10*ROW('Sanitation Data'!G180)),0),"]"),IF(AND(ISNUMBER(OFFSET('Sanitation Data'!$G$5,0,10*ROW('Sanitation Data'!G180))),DE186="",ISNUMBER(OFFSET('Sanitation Data'!$G$5,0,10*ROW('Sanitation Data'!G180)))),100-OFFSET('Sanitation Data'!$G$5,0,10*ROW('Sanitation Data'!G180)),NA())))</f>
        <v>#N/A</v>
      </c>
      <c r="AQ186" s="253" t="e">
        <f ca="true">+IF(AND(ISNUMBER(OFFSET('Sanitation Data'!$G$7,0,10*ROW('Sanitation Data'!G180))),DF186="Yes"),OFFSET('Sanitation Data'!$G$7,0,10*ROW('Sanitation Data'!G180)),IF(AND(ISNUMBER(OFFSET('Sanitation Data'!$G$7,0,10*ROW('Sanitation Data'!G180))),DF186="No",ISNUMBER(OFFSET('Sanitation Data'!$G$7,0,10*ROW('Sanitation Data'!G180)))),CONCATENATE("[",ROUND(OFFSET('Sanitation Data'!$G$7,0,10*ROW('Sanitation Data'!G180)),0),"]"),IF(AND(ISNUMBER(OFFSET('Sanitation Data'!$G$7,0,10*ROW('Sanitation Data'!G180))),DF186="",ISNUMBER(OFFSET('Sanitation Data'!$G$7,0,10*ROW('Sanitation Data'!G180)))),OFFSET('Sanitation Data'!$G$7,0,10*ROW('Sanitation Data'!G180)),NA())))</f>
        <v>#N/A</v>
      </c>
      <c r="AR186" s="253" t="e">
        <f ca="true">+IF(AND(ISNUMBER(OFFSET('Sanitation Data'!$G$11,0,10*ROW('Sanitation Data'!G180))),DG186="Yes"),OFFSET('Sanitation Data'!$G$11,0,10*ROW('Sanitation Data'!G180)),IF(AND(ISNUMBER(OFFSET('Sanitation Data'!$G$11,0,10*ROW('Sanitation Data'!G180))),DG186="No",ISNUMBER(OFFSET('Sanitation Data'!$G$11,0,10*ROW('Sanitation Data'!G180)))),CONCATENATE("[",ROUND(OFFSET('Sanitation Data'!$G$11,0,10*ROW('Sanitation Data'!G180)),0),"]"),IF(AND(ISNUMBER(OFFSET('Sanitation Data'!$G$11,0,10*ROW('Sanitation Data'!G180))),DG186="",ISNUMBER(OFFSET('Sanitation Data'!$G$11,0,10*ROW('Sanitation Data'!G180)))),OFFSET('Sanitation Data'!$G$11,0,10*ROW('Sanitation Data'!G180)),NA())))</f>
        <v>#N/A</v>
      </c>
      <c r="AS186" s="253" t="e">
        <f ca="true">+IF(AND(ISNUMBER(OFFSET('Sanitation Data'!$G$12,0,10*ROW('Sanitation Data'!G180))),DH186="Yes"),OFFSET('Sanitation Data'!$G$12,0,10*ROW('Sanitation Data'!G180)),IF(AND(ISNUMBER(OFFSET('Sanitation Data'!$G$12,0,10*ROW('Sanitation Data'!G180))),DH186="No",ISNUMBER(OFFSET('Sanitation Data'!$G$12,0,10*ROW('Sanitation Data'!G180)))),CONCATENATE("[",ROUND(OFFSET('Sanitation Data'!$G$12,0,10*ROW('Sanitation Data'!G180)),0),"]"),IF(AND(ISNUMBER(OFFSET('Sanitation Data'!$G$12,0,10*ROW('Sanitation Data'!G180))),DH186="",ISNUMBER(OFFSET('Sanitation Data'!$G$12,0,10*ROW('Sanitation Data'!G180)))),OFFSET('Sanitation Data'!$G$12,0,10*ROW('Sanitation Data'!G180)),NA())))</f>
        <v>#N/A</v>
      </c>
      <c r="AT186" s="253" t="e">
        <f ca="true">+IF(AND(ISNUMBER(OFFSET('Sanitation Data'!$G$13,0,10*ROW('Sanitation Data'!G180))),DI186="Yes"),OFFSET('Sanitation Data'!$G$13,0,10*ROW('Sanitation Data'!G180)),IF(AND(ISNUMBER(OFFSET('Sanitation Data'!$G$13,0,10*ROW('Sanitation Data'!G180))),DI186="No",ISNUMBER(OFFSET('Sanitation Data'!$G$13,0,10*ROW('Sanitation Data'!G180)))),CONCATENATE("[",ROUND(OFFSET('Sanitation Data'!$G$13,0,10*ROW('Sanitation Data'!G180)),0),"]"),IF(AND(ISNUMBER(OFFSET('Sanitation Data'!$G$13,0,10*ROW('Sanitation Data'!G180))),DI186="",ISNUMBER(OFFSET('Sanitation Data'!$G$13,0,10*ROW('Sanitation Data'!G180)))),OFFSET('Sanitation Data'!$G$13,0,10*ROW('Sanitation Data'!G180)),NA())))</f>
        <v>#N/A</v>
      </c>
      <c r="AU186" s="253" t="e">
        <f ca="true">+IF(AND(ISNUMBER(OFFSET('Sanitation Data'!$H$5,0,10*ROW('Sanitation Data'!H180))),DJ186="Yes"),100-OFFSET('Sanitation Data'!$H$5,0,10*ROW('Sanitation Data'!H180)),IF(AND(ISNUMBER(OFFSET('Sanitation Data'!$H$5,0,10*ROW('Sanitation Data'!H180))),DJ186="No",ISNUMBER(OFFSET('Sanitation Data'!$H$5,0,10*ROW('Sanitation Data'!H180)))),CONCATENATE("[",ROUND(100-OFFSET('Sanitation Data'!$H$5,0,10*ROW('Sanitation Data'!H180)),0),"]"),IF(AND(ISNUMBER(OFFSET('Sanitation Data'!$H$5,0,10*ROW('Sanitation Data'!H180))),DJ186="",ISNUMBER(OFFSET('Sanitation Data'!$H$5,0,10*ROW('Sanitation Data'!H180)))),100-OFFSET('Sanitation Data'!$H$5,0,10*ROW('Sanitation Data'!H180)),NA())))</f>
        <v>#N/A</v>
      </c>
      <c r="AV186" s="253" t="e">
        <f ca="true">+IF(AND(ISNUMBER(OFFSET('Sanitation Data'!$H$7,0,10*ROW('Sanitation Data'!H180))),DK186="Yes"),OFFSET('Sanitation Data'!$H$7,0,10*ROW('Sanitation Data'!H180)),IF(AND(ISNUMBER(OFFSET('Sanitation Data'!$H$7,0,10*ROW('Sanitation Data'!H180))),DK186="No",ISNUMBER(OFFSET('Sanitation Data'!$H$7,0,10*ROW('Sanitation Data'!H180)))),CONCATENATE("[",ROUND(OFFSET('Sanitation Data'!$H$7,0,10*ROW('Sanitation Data'!H180)),0),"]"),IF(AND(ISNUMBER(OFFSET('Sanitation Data'!$H$7,0,10*ROW('Sanitation Data'!H180))),DK186="",ISNUMBER(OFFSET('Sanitation Data'!$H$7,0,10*ROW('Sanitation Data'!H180)))),OFFSET('Sanitation Data'!$H$7,0,10*ROW('Sanitation Data'!H180)),NA())))</f>
        <v>#N/A</v>
      </c>
      <c r="AW186" s="253" t="e">
        <f ca="true">+IF(AND(ISNUMBER(OFFSET('Sanitation Data'!$H$11,0,10*ROW('Sanitation Data'!H180))),DL186="Yes"),OFFSET('Sanitation Data'!$H$11,0,10*ROW('Sanitation Data'!H180)),IF(AND(ISNUMBER(OFFSET('Sanitation Data'!$H$11,0,10*ROW('Sanitation Data'!H180))),DL186="No",ISNUMBER(OFFSET('Sanitation Data'!$H$11,0,10*ROW('Sanitation Data'!H180)))),CONCATENATE("[",ROUND(OFFSET('Sanitation Data'!$H$11,0,10*ROW('Sanitation Data'!H180)),0),"]"),IF(AND(ISNUMBER(OFFSET('Sanitation Data'!$H$11,0,10*ROW('Sanitation Data'!H180))),DL186="",ISNUMBER(OFFSET('Sanitation Data'!$H$11,0,10*ROW('Sanitation Data'!H180)))),OFFSET('Sanitation Data'!$H$11,0,10*ROW('Sanitation Data'!H180)),NA())))</f>
        <v>#N/A</v>
      </c>
      <c r="AX186" s="253" t="e">
        <f ca="true">+IF(AND(ISNUMBER(OFFSET('Sanitation Data'!$H$12,0,10*ROW('Sanitation Data'!H180))),DM186="Yes"),OFFSET('Sanitation Data'!$H$12,0,10*ROW('Sanitation Data'!H180)),IF(AND(ISNUMBER(OFFSET('Sanitation Data'!$H$12,0,10*ROW('Sanitation Data'!H180))),DM186="No",ISNUMBER(OFFSET('Sanitation Data'!$H$12,0,10*ROW('Sanitation Data'!H180)))),CONCATENATE("[",ROUND(OFFSET('Sanitation Data'!$H$12,0,10*ROW('Sanitation Data'!H180)),0),"]"),IF(AND(ISNUMBER(OFFSET('Sanitation Data'!$H$12,0,10*ROW('Sanitation Data'!H180))),DM186="",ISNUMBER(OFFSET('Sanitation Data'!$H$12,0,10*ROW('Sanitation Data'!H180)))),OFFSET('Sanitation Data'!$H$12,0,10*ROW('Sanitation Data'!H180)),NA())))</f>
        <v>#N/A</v>
      </c>
      <c r="AY186" s="253" t="e">
        <f ca="true">+IF(AND(ISNUMBER(OFFSET('Sanitation Data'!$H$13,0,10*ROW('Sanitation Data'!H180))),DN186="Yes"),OFFSET('Sanitation Data'!$H$13,0,10*ROW('Sanitation Data'!H180)),IF(AND(ISNUMBER(OFFSET('Sanitation Data'!$H$13,0,10*ROW('Sanitation Data'!H180))),DN186="No",ISNUMBER(OFFSET('Sanitation Data'!$H$13,0,10*ROW('Sanitation Data'!H180)))),CONCATENATE("[",ROUND(OFFSET('Sanitation Data'!$H$13,0,10*ROW('Sanitation Data'!H180)),0),"]"),IF(AND(ISNUMBER(OFFSET('Sanitation Data'!$H$13,0,10*ROW('Sanitation Data'!H180))),DN186="",ISNUMBER(OFFSET('Sanitation Data'!$H$13,0,10*ROW('Sanitation Data'!H180)))),OFFSET('Sanitation Data'!$H$13,0,10*ROW('Sanitation Data'!H180)),NA())))</f>
        <v>#N/A</v>
      </c>
      <c r="AZ186" s="254" t="e">
        <f ca="true">+IF(AND(ISNUMBER(OFFSET('Hygiene Data'!$C$6,0,10*ROW('Hygiene Data'!C180))),DO186="Yes"),OFFSET('Hygiene Data'!$C$6,0,10*ROW('Hygiene Data'!C180)),IF(AND(ISNUMBER(OFFSET('Hygiene Data'!$C$6,0,10*ROW('Hygiene Data'!C180))),DO186="No",ISNUMBER(OFFSET('Hygiene Data'!$C$6,0,10*ROW('Hygiene Data'!C180)))),CONCATENATE("[",ROUND(OFFSET('Hygiene Data'!$C$6,0,10*ROW('Hygiene Data'!C180)),0),"]"),IF(AND(ISNUMBER(OFFSET('Hygiene Data'!$C$6,0,10*ROW('Hygiene Data'!C180))),DO186="",ISNUMBER(OFFSET('Hygiene Data'!$C$6,0,10*ROW('Hygiene Data'!C180)))),OFFSET('Hygiene Data'!$C$6,0,10*ROW('Hygiene Data'!C180)),NA())))</f>
        <v>#N/A</v>
      </c>
      <c r="BA186" s="254" t="e">
        <f ca="true">+IF(AND(ISNUMBER(OFFSET('Hygiene Data'!$C$8,0,10*ROW('Hygiene Data'!C180))),DP186="Yes"),OFFSET('Hygiene Data'!$C$8,0,10*ROW('Hygiene Data'!C180)),IF(AND(ISNUMBER(OFFSET('Hygiene Data'!$C$8,0,10*ROW('Hygiene Data'!C180))),DP186="No",ISNUMBER(OFFSET('Hygiene Data'!$C$8,0,10*ROW('Hygiene Data'!C180)))),CONCATENATE("[",ROUND(OFFSET('Hygiene Data'!$C$8,0,10*ROW('Hygiene Data'!C180)),0),"]"),IF(AND(ISNUMBER(OFFSET('Hygiene Data'!$C$8,0,10*ROW('Hygiene Data'!C180))),DP186="",ISNUMBER(OFFSET('Hygiene Data'!$C$8,0,10*ROW('Hygiene Data'!C180)))),OFFSET('Hygiene Data'!$C$8,0,10*ROW('Hygiene Data'!C180)),NA())))</f>
        <v>#N/A</v>
      </c>
      <c r="BB186" s="254" t="e">
        <f ca="true">+IF(AND(ISNUMBER(OFFSET('Hygiene Data'!$C$10,0,10*ROW('Hygiene Data'!C180))),DQ186="Yes"),OFFSET('Hygiene Data'!$C$10,0,10*ROW('Hygiene Data'!C180)),IF(AND(ISNUMBER(OFFSET('Hygiene Data'!$C$10,0,10*ROW('Hygiene Data'!C180))),DQ186="No",ISNUMBER(OFFSET('Hygiene Data'!$C$10,0,10*ROW('Hygiene Data'!C180)))),CONCATENATE("[",ROUND(OFFSET('Hygiene Data'!$C$10,0,10*ROW('Hygiene Data'!C180)),0),"]"),IF(AND(ISNUMBER(OFFSET('Hygiene Data'!$C$10,0,10*ROW('Hygiene Data'!C180))),DQ186="",ISNUMBER(OFFSET('Hygiene Data'!$C$10,0,10*ROW('Hygiene Data'!C180)))),OFFSET('Hygiene Data'!$C$10,0,10*ROW('Hygiene Data'!C180)),NA())))</f>
        <v>#N/A</v>
      </c>
      <c r="BC186" s="254" t="e">
        <f ca="true">+IF(AND(ISNUMBER(OFFSET('Hygiene Data'!$D$6,0,10*ROW('Hygiene Data'!D180))),DR186="Yes"),OFFSET('Hygiene Data'!$D$6,0,10*ROW('Hygiene Data'!D180)),IF(AND(ISNUMBER(OFFSET('Hygiene Data'!$D$6,0,10*ROW('Hygiene Data'!D180))),DR186="No",ISNUMBER(OFFSET('Hygiene Data'!$D$6,0,10*ROW('Hygiene Data'!D180)))),CONCATENATE("[",ROUND(OFFSET('Hygiene Data'!$D$6,0,10*ROW('Hygiene Data'!D180)),0),"]"),IF(AND(ISNUMBER(OFFSET('Hygiene Data'!$D$6,0,10*ROW('Hygiene Data'!D180))),DR186="",ISNUMBER(OFFSET('Hygiene Data'!$D$6,0,10*ROW('Hygiene Data'!D180)))),OFFSET('Hygiene Data'!$D$6,0,10*ROW('Hygiene Data'!D180)),NA())))</f>
        <v>#N/A</v>
      </c>
      <c r="BD186" s="254" t="e">
        <f ca="true">+IF(AND(ISNUMBER(OFFSET('Hygiene Data'!$D$8,0,10*ROW('Hygiene Data'!D180))),DS186="Yes"),OFFSET('Hygiene Data'!$D$8,0,10*ROW('Hygiene Data'!D180)),IF(AND(ISNUMBER(OFFSET('Hygiene Data'!$D$8,0,10*ROW('Hygiene Data'!D180))),DS186="No",ISNUMBER(OFFSET('Hygiene Data'!$D$8,0,10*ROW('Hygiene Data'!D180)))),CONCATENATE("[",ROUND(OFFSET('Hygiene Data'!$D$8,0,10*ROW('Hygiene Data'!D180)),0),"]"),IF(AND(ISNUMBER(OFFSET('Hygiene Data'!$D$8,0,10*ROW('Hygiene Data'!D180))),DS186="",ISNUMBER(OFFSET('Hygiene Data'!$D$8,0,10*ROW('Hygiene Data'!D180)))),OFFSET('Hygiene Data'!$D$8,0,10*ROW('Hygiene Data'!D180)),NA())))</f>
        <v>#N/A</v>
      </c>
      <c r="BE186" s="254" t="e">
        <f ca="true">+IF(AND(ISNUMBER(OFFSET('Hygiene Data'!$D$10,0,10*ROW('Hygiene Data'!D180))),DT186="Yes"),OFFSET('Hygiene Data'!$D$10,0,10*ROW('Hygiene Data'!D180)),IF(AND(ISNUMBER(OFFSET('Hygiene Data'!$D$10,0,10*ROW('Hygiene Data'!D180))),DT186="No",ISNUMBER(OFFSET('Hygiene Data'!$D$10,0,10*ROW('Hygiene Data'!D180)))),CONCATENATE("[",ROUND(OFFSET('Hygiene Data'!$D$10,0,10*ROW('Hygiene Data'!D180)),0),"]"),IF(AND(ISNUMBER(OFFSET('Hygiene Data'!$D$10,0,10*ROW('Hygiene Data'!D180))),DT186="",ISNUMBER(OFFSET('Hygiene Data'!$D$10,0,10*ROW('Hygiene Data'!D180)))),OFFSET('Hygiene Data'!$D$10,0,10*ROW('Hygiene Data'!D180)),NA())))</f>
        <v>#N/A</v>
      </c>
      <c r="BF186" s="254" t="e">
        <f ca="true">+IF(AND(ISNUMBER(OFFSET('Hygiene Data'!$E$6,0,10*ROW('Hygiene Data'!E180))),DU186="Yes"),OFFSET('Hygiene Data'!$E$6,0,10*ROW('Hygiene Data'!E180)),IF(AND(ISNUMBER(OFFSET('Hygiene Data'!$E$6,0,10*ROW('Hygiene Data'!E180))),DU186="No",ISNUMBER(OFFSET('Hygiene Data'!$E$6,0,10*ROW('Hygiene Data'!E180)))),CONCATENATE("[",ROUND(OFFSET('Hygiene Data'!$E$6,0,10*ROW('Hygiene Data'!E180)),0),"]"),IF(AND(ISNUMBER(OFFSET('Hygiene Data'!$E$6,0,10*ROW('Hygiene Data'!E180))),DU186="",ISNUMBER(OFFSET('Hygiene Data'!$E$6,0,10*ROW('Hygiene Data'!E180)))),OFFSET('Hygiene Data'!$E$6,0,10*ROW('Hygiene Data'!E180)),NA())))</f>
        <v>#N/A</v>
      </c>
      <c r="BG186" s="254" t="e">
        <f ca="true">+IF(AND(ISNUMBER(OFFSET('Hygiene Data'!$E$8,0,10*ROW('Hygiene Data'!E180))),DV186="Yes"),OFFSET('Hygiene Data'!$E$8,0,10*ROW('Hygiene Data'!E180)),IF(AND(ISNUMBER(OFFSET('Hygiene Data'!$E$8,0,10*ROW('Hygiene Data'!E180))),DV186="No",ISNUMBER(OFFSET('Hygiene Data'!$E$8,0,10*ROW('Hygiene Data'!E180)))),CONCATENATE("[",ROUND(OFFSET('Hygiene Data'!$E$8,0,10*ROW('Hygiene Data'!E180)),0),"]"),IF(AND(ISNUMBER(OFFSET('Hygiene Data'!$E$8,0,10*ROW('Hygiene Data'!E180))),DV186="",ISNUMBER(OFFSET('Hygiene Data'!$E$8,0,10*ROW('Hygiene Data'!E180)))),OFFSET('Hygiene Data'!$E$8,0,10*ROW('Hygiene Data'!E180)),NA())))</f>
        <v>#N/A</v>
      </c>
      <c r="BH186" s="254" t="e">
        <f ca="true">+IF(AND(ISNUMBER(OFFSET('Hygiene Data'!$E$10,0,10*ROW('Hygiene Data'!E180))),DW186="Yes"),OFFSET('Hygiene Data'!$E$10,0,10*ROW('Hygiene Data'!E180)),IF(AND(ISNUMBER(OFFSET('Hygiene Data'!$E$10,0,10*ROW('Hygiene Data'!E180))),DW186="No",ISNUMBER(OFFSET('Hygiene Data'!$E$10,0,10*ROW('Hygiene Data'!E180)))),CONCATENATE("[",ROUND(OFFSET('Hygiene Data'!$E$10,0,10*ROW('Hygiene Data'!E180)),0),"]"),IF(AND(ISNUMBER(OFFSET('Hygiene Data'!$E$10,0,10*ROW('Hygiene Data'!E180))),DW186="",ISNUMBER(OFFSET('Hygiene Data'!$E$10,0,10*ROW('Hygiene Data'!E180)))),OFFSET('Hygiene Data'!$E$10,0,10*ROW('Hygiene Data'!E180)),NA())))</f>
        <v>#N/A</v>
      </c>
      <c r="BI186" s="254" t="e">
        <f ca="true">+IF(AND(ISNUMBER(OFFSET('Hygiene Data'!$F$6,0,10*ROW('Hygiene Data'!F180))),DX186="Yes"),OFFSET('Hygiene Data'!$F$6,0,10*ROW('Hygiene Data'!F180)),IF(AND(ISNUMBER(OFFSET('Hygiene Data'!$F$6,0,10*ROW('Hygiene Data'!F180))),DX186="No",ISNUMBER(OFFSET('Hygiene Data'!$F$6,0,10*ROW('Hygiene Data'!F180)))),CONCATENATE("[",ROUND(OFFSET('Hygiene Data'!$F$6,0,10*ROW('Hygiene Data'!F180)),0),"]"),IF(AND(ISNUMBER(OFFSET('Hygiene Data'!$F$6,0,10*ROW('Hygiene Data'!F180))),DX186="",ISNUMBER(OFFSET('Hygiene Data'!$F$6,0,10*ROW('Hygiene Data'!F180)))),OFFSET('Hygiene Data'!$F$6,0,10*ROW('Hygiene Data'!F180)),NA())))</f>
        <v>#N/A</v>
      </c>
      <c r="BJ186" s="254" t="e">
        <f ca="true">+IF(AND(ISNUMBER(OFFSET('Hygiene Data'!$F$8,0,10*ROW('Hygiene Data'!F180))),DY186="Yes"),OFFSET('Hygiene Data'!$F$8,0,10*ROW('Hygiene Data'!F180)),IF(AND(ISNUMBER(OFFSET('Hygiene Data'!$F$8,0,10*ROW('Hygiene Data'!F180))),DY186="No",ISNUMBER(OFFSET('Hygiene Data'!$F$8,0,10*ROW('Hygiene Data'!F180)))),CONCATENATE("[",ROUND(OFFSET('Hygiene Data'!$F$8,0,10*ROW('Hygiene Data'!F180)),0),"]"),IF(AND(ISNUMBER(OFFSET('Hygiene Data'!$F$8,0,10*ROW('Hygiene Data'!F180))),DY186="",ISNUMBER(OFFSET('Hygiene Data'!$F$8,0,10*ROW('Hygiene Data'!F180)))),OFFSET('Hygiene Data'!$F$8,0,10*ROW('Hygiene Data'!F180)),NA())))</f>
        <v>#N/A</v>
      </c>
      <c r="BK186" s="254" t="e">
        <f ca="true">+IF(AND(ISNUMBER(OFFSET('Hygiene Data'!$F$10,0,10*ROW('Hygiene Data'!F180))),DZ186="Yes"),OFFSET('Hygiene Data'!$F$10,0,10*ROW('Hygiene Data'!F180)),IF(AND(ISNUMBER(OFFSET('Hygiene Data'!$F$10,0,10*ROW('Hygiene Data'!F180))),DZ186="No",ISNUMBER(OFFSET('Hygiene Data'!$F$10,0,10*ROW('Hygiene Data'!F180)))),CONCATENATE("[",ROUND(OFFSET('Hygiene Data'!$F$10,0,10*ROW('Hygiene Data'!F180)),0),"]"),IF(AND(ISNUMBER(OFFSET('Hygiene Data'!$F$10,0,10*ROW('Hygiene Data'!F180))),DZ186="",ISNUMBER(OFFSET('Hygiene Data'!$F$10,0,10*ROW('Hygiene Data'!F180)))),OFFSET('Hygiene Data'!$F$10,0,10*ROW('Hygiene Data'!F180)),NA())))</f>
        <v>#N/A</v>
      </c>
      <c r="BL186" s="254" t="e">
        <f ca="true">+IF(AND(ISNUMBER(OFFSET('Hygiene Data'!$G$6,0,10*ROW('Hygiene Data'!G180))),EA186="Yes"),OFFSET('Hygiene Data'!$G$6,0,10*ROW('Hygiene Data'!G180)),IF(AND(ISNUMBER(OFFSET('Hygiene Data'!$G$6,0,10*ROW('Hygiene Data'!G180))),EA186="No",ISNUMBER(OFFSET('Hygiene Data'!$G$6,0,10*ROW('Hygiene Data'!G180)))),CONCATENATE("[",ROUND(OFFSET('Hygiene Data'!$G$6,0,10*ROW('Hygiene Data'!G180)),0),"]"),IF(AND(ISNUMBER(OFFSET('Hygiene Data'!$G$6,0,10*ROW('Hygiene Data'!G180))),EA186="",ISNUMBER(OFFSET('Hygiene Data'!$G$6,0,10*ROW('Hygiene Data'!G180)))),OFFSET('Hygiene Data'!$G$6,0,10*ROW('Hygiene Data'!G180)),NA())))</f>
        <v>#N/A</v>
      </c>
      <c r="BM186" s="254" t="e">
        <f ca="true">+IF(AND(ISNUMBER(OFFSET('Hygiene Data'!$G$8,0,10*ROW('Hygiene Data'!G180))),EB186="Yes"),OFFSET('Hygiene Data'!$G$8,0,10*ROW('Hygiene Data'!G180)),IF(AND(ISNUMBER(OFFSET('Hygiene Data'!$G$8,0,10*ROW('Hygiene Data'!G180))),EB186="No",ISNUMBER(OFFSET('Hygiene Data'!$G$8,0,10*ROW('Hygiene Data'!G180)))),CONCATENATE("[",ROUND(OFFSET('Hygiene Data'!$G$8,0,10*ROW('Hygiene Data'!G180)),0),"]"),IF(AND(ISNUMBER(OFFSET('Hygiene Data'!$G$8,0,10*ROW('Hygiene Data'!G180))),EB186="",ISNUMBER(OFFSET('Hygiene Data'!$G$8,0,10*ROW('Hygiene Data'!G180)))),OFFSET('Hygiene Data'!$G$8,0,10*ROW('Hygiene Data'!G180)),NA())))</f>
        <v>#N/A</v>
      </c>
      <c r="BN186" s="254" t="e">
        <f ca="true">+IF(AND(ISNUMBER(OFFSET('Hygiene Data'!$G$10,0,10*ROW('Hygiene Data'!G180))),EC186="Yes"),OFFSET('Hygiene Data'!$G$10,0,10*ROW('Hygiene Data'!G180)),IF(AND(ISNUMBER(OFFSET('Hygiene Data'!$G$10,0,10*ROW('Hygiene Data'!G180))),EC186="No",ISNUMBER(OFFSET('Hygiene Data'!$G$10,0,10*ROW('Hygiene Data'!G180)))),CONCATENATE("[",ROUND(OFFSET('Hygiene Data'!$G$10,0,10*ROW('Hygiene Data'!G180)),0),"]"),IF(AND(ISNUMBER(OFFSET('Hygiene Data'!$G$10,0,10*ROW('Hygiene Data'!G180))),EC186="",ISNUMBER(OFFSET('Hygiene Data'!$G$10,0,10*ROW('Hygiene Data'!G180)))),OFFSET('Hygiene Data'!$G$10,0,10*ROW('Hygiene Data'!G180)),NA())))</f>
        <v>#N/A</v>
      </c>
      <c r="BO186" s="254" t="e">
        <f ca="true">+IF(AND(ISNUMBER(OFFSET('Hygiene Data'!$H$6,0,10*ROW('Hygiene Data'!H180))),ED186="Yes"),OFFSET('Hygiene Data'!$H$6,0,10*ROW('Hygiene Data'!H180)),IF(AND(ISNUMBER(OFFSET('Hygiene Data'!$H$6,0,10*ROW('Hygiene Data'!H180))),ED186="No",ISNUMBER(OFFSET('Hygiene Data'!$H$6,0,10*ROW('Hygiene Data'!H180)))),CONCATENATE("[",ROUND(OFFSET('Hygiene Data'!$H$6,0,10*ROW('Hygiene Data'!H180)),0),"]"),IF(AND(ISNUMBER(OFFSET('Hygiene Data'!$H$6,0,10*ROW('Hygiene Data'!H180))),ED186="",ISNUMBER(OFFSET('Hygiene Data'!$H$6,0,10*ROW('Hygiene Data'!H180)))),OFFSET('Hygiene Data'!$H$6,0,10*ROW('Hygiene Data'!H180)),NA())))</f>
        <v>#N/A</v>
      </c>
      <c r="BP186" s="254" t="e">
        <f ca="true">+IF(AND(ISNUMBER(OFFSET('Hygiene Data'!$H$8,0,10*ROW('Hygiene Data'!H180))),EE186="Yes"),OFFSET('Hygiene Data'!$H$8,0,10*ROW('Hygiene Data'!H180)),IF(AND(ISNUMBER(OFFSET('Hygiene Data'!$H$8,0,10*ROW('Hygiene Data'!H180))),EE186="No",ISNUMBER(OFFSET('Hygiene Data'!$H$8,0,10*ROW('Hygiene Data'!H180)))),CONCATENATE("[",ROUND(OFFSET('Hygiene Data'!$H$8,0,10*ROW('Hygiene Data'!H180)),0),"]"),IF(AND(ISNUMBER(OFFSET('Hygiene Data'!$H$8,0,10*ROW('Hygiene Data'!H180))),EE186="",ISNUMBER(OFFSET('Hygiene Data'!$H$8,0,10*ROW('Hygiene Data'!H180)))),OFFSET('Hygiene Data'!$H$8,0,10*ROW('Hygiene Data'!H180)),NA())))</f>
        <v>#N/A</v>
      </c>
      <c r="BQ186" s="254" t="e">
        <f ca="true">+IF(AND(ISNUMBER(OFFSET('Hygiene Data'!$H$10,0,10*ROW('Hygiene Data'!H180))),EF186="Yes"),OFFSET('Hygiene Data'!$H$10,0,10*ROW('Hygiene Data'!H180)),IF(AND(ISNUMBER(OFFSET('Hygiene Data'!$H$10,0,10*ROW('Hygiene Data'!H180))),EF186="No",ISNUMBER(OFFSET('Hygiene Data'!$H$10,0,10*ROW('Hygiene Data'!H180)))),CONCATENATE("[",ROUND(OFFSET('Hygiene Data'!$H$10,0,10*ROW('Hygiene Data'!H180)),0),"]"),IF(AND(ISNUMBER(OFFSET('Hygiene Data'!$H$10,0,10*ROW('Hygiene Data'!H180))),EF186="",ISNUMBER(OFFSET('Hygiene Data'!$H$10,0,10*ROW('Hygiene Data'!H180)))),OFFSET('Hygiene Data'!$H$10,0,10*ROW('Hygiene Data'!H180)),NA())))</f>
        <v>#N/A</v>
      </c>
      <c r="BS186" s="36" t="str">
        <f ca="true">+IF(OFFSET('Water Data'!$C$28,0,10*ROW('Water Data'!C180))="","",OFFSET('Water Data'!$C$28,0,10*ROW('Water Data'!C180)))</f>
        <v/>
      </c>
      <c r="BT186" s="36" t="str">
        <f ca="true">+IF(OFFSET('Water Data'!$C$29,0,10*ROW('Water Data'!C180))="","",OFFSET('Water Data'!$C$29,0,10*ROW('Water Data'!C180)))</f>
        <v/>
      </c>
      <c r="BU186" s="36" t="str">
        <f ca="true">+IF(OFFSET('Water Data'!$C$30,0,10*ROW('Water Data'!C180))="","",OFFSET('Water Data'!$C$30,0,10*ROW('Water Data'!C180)))</f>
        <v/>
      </c>
      <c r="BV186" s="36" t="str">
        <f ca="true">+IF(OFFSET('Water Data'!$D$28,0,10*ROW('Water Data'!D180))="","",OFFSET('Water Data'!$D$28,0,10*ROW('Water Data'!D180)))</f>
        <v/>
      </c>
      <c r="BW186" s="36" t="str">
        <f ca="true">+IF(OFFSET('Water Data'!$D$29,0,10*ROW('Water Data'!D180))="","",OFFSET('Water Data'!$D$29,0,10*ROW('Water Data'!D180)))</f>
        <v/>
      </c>
      <c r="BX186" s="36" t="str">
        <f ca="true">+IF(OFFSET('Water Data'!$D$30,0,10*ROW('Water Data'!D180))="","",OFFSET('Water Data'!$D$30,0,10*ROW('Water Data'!D180)))</f>
        <v/>
      </c>
      <c r="BY186" s="36" t="str">
        <f ca="true">+IF(OFFSET('Water Data'!$E$28,0,10*ROW('Water Data'!E180))="","",OFFSET('Water Data'!$E$28,0,10*ROW('Water Data'!E180)))</f>
        <v/>
      </c>
      <c r="BZ186" s="36" t="str">
        <f ca="true">+IF(OFFSET('Water Data'!$E$29,0,10*ROW('Water Data'!E180))="","",OFFSET('Water Data'!$E$29,0,10*ROW('Water Data'!E180)))</f>
        <v/>
      </c>
      <c r="CA186" s="36" t="str">
        <f ca="true">+IF(OFFSET('Water Data'!$E$30,0,10*ROW('Water Data'!E180))="","",OFFSET('Water Data'!$E$30,0,10*ROW('Water Data'!E180)))</f>
        <v/>
      </c>
      <c r="CB186" s="36" t="str">
        <f ca="true">+IF(OFFSET('Water Data'!$F$28,0,10*ROW('Water Data'!F180))="","",OFFSET('Water Data'!$F$28,0,10*ROW('Water Data'!F180)))</f>
        <v/>
      </c>
      <c r="CC186" s="36" t="str">
        <f ca="true">+IF(OFFSET('Water Data'!$F$29,0,10*ROW('Water Data'!F180))="","",OFFSET('Water Data'!$F$29,0,10*ROW('Water Data'!F180)))</f>
        <v/>
      </c>
      <c r="CD186" s="36" t="str">
        <f ca="true">+IF(OFFSET('Water Data'!$F$30,0,10*ROW('Water Data'!F180))="","",OFFSET('Water Data'!$F$30,0,10*ROW('Water Data'!F180)))</f>
        <v/>
      </c>
      <c r="CE186" s="36" t="str">
        <f ca="true">+IF(OFFSET('Water Data'!$G$28,0,10*ROW('Water Data'!G180))="","",OFFSET('Water Data'!$G$28,0,10*ROW('Water Data'!G180)))</f>
        <v/>
      </c>
      <c r="CF186" s="36" t="str">
        <f ca="true">+IF(OFFSET('Water Data'!$G$29,0,10*ROW('Water Data'!G180))="","",OFFSET('Water Data'!$G$29,0,10*ROW('Water Data'!G180)))</f>
        <v/>
      </c>
      <c r="CG186" s="36" t="str">
        <f ca="true">+IF(OFFSET('Water Data'!$G$30,0,10*ROW('Water Data'!G180))="","",OFFSET('Water Data'!$G$30,0,10*ROW('Water Data'!G180)))</f>
        <v/>
      </c>
      <c r="CH186" s="36" t="str">
        <f ca="true">+IF(OFFSET('Water Data'!$H$28,0,10*ROW('Water Data'!H180))="","",OFFSET('Water Data'!$H$28,0,10*ROW('Water Data'!H180)))</f>
        <v/>
      </c>
      <c r="CI186" s="36" t="str">
        <f ca="true">+IF(OFFSET('Water Data'!$H$29,0,10*ROW('Water Data'!H180))="","",OFFSET('Water Data'!$H$29,0,10*ROW('Water Data'!H180)))</f>
        <v/>
      </c>
      <c r="CJ186" s="36" t="str">
        <f ca="true">+IF(OFFSET('Water Data'!$H$30,0,10*ROW('Water Data'!H180))="","",OFFSET('Water Data'!$H$30,0,10*ROW('Water Data'!H180)))</f>
        <v/>
      </c>
      <c r="CK186" s="36" t="str">
        <f ca="true">+IF(OFFSET('Sanitation Data'!$C$29,0,10*ROW('Sanitation Data'!C180))="","",OFFSET('Sanitation Data'!$C$29,0,10*ROW('Sanitation Data'!C180)))</f>
        <v/>
      </c>
      <c r="CL186" s="36" t="str">
        <f ca="true">+IF(OFFSET('Sanitation Data'!$C$30,0,10*ROW('Sanitation Data'!C180))="","",OFFSET('Sanitation Data'!$C$30,0,10*ROW('Sanitation Data'!C180)))</f>
        <v/>
      </c>
      <c r="CM186" s="36" t="str">
        <f ca="true">+IF(OFFSET('Sanitation Data'!$C$31,0,10*ROW('Sanitation Data'!C180))="","",OFFSET('Sanitation Data'!$C$31,0,10*ROW('Sanitation Data'!C180)))</f>
        <v/>
      </c>
      <c r="CN186" s="36" t="str">
        <f ca="true">+IF(OFFSET('Sanitation Data'!$C$32,0,10*ROW('Sanitation Data'!C180))="","",OFFSET('Sanitation Data'!$C$32,0,10*ROW('Sanitation Data'!C180)))</f>
        <v/>
      </c>
      <c r="CO186" s="36" t="str">
        <f ca="true">+IF(OFFSET('Sanitation Data'!$C$33,0,10*ROW('Sanitation Data'!C180))="","",OFFSET('Sanitation Data'!$C$33,0,10*ROW('Sanitation Data'!C180)))</f>
        <v/>
      </c>
      <c r="CP186" s="36" t="str">
        <f ca="true">+IF(OFFSET('Sanitation Data'!$D$29,0,10*ROW('Sanitation Data'!D180))="","",OFFSET('Sanitation Data'!$D$29,0,10*ROW('Sanitation Data'!D180)))</f>
        <v/>
      </c>
      <c r="CQ186" s="36" t="str">
        <f ca="true">+IF(OFFSET('Sanitation Data'!$D$30,0,10*ROW('Sanitation Data'!D180))="","",OFFSET('Sanitation Data'!$D$30,0,10*ROW('Sanitation Data'!D180)))</f>
        <v/>
      </c>
      <c r="CR186" s="36" t="str">
        <f ca="true">+IF(OFFSET('Sanitation Data'!$D$31,0,10*ROW('Sanitation Data'!D180))="","",OFFSET('Sanitation Data'!$D$31,0,10*ROW('Sanitation Data'!D180)))</f>
        <v/>
      </c>
      <c r="CS186" s="36" t="str">
        <f ca="true">+IF(OFFSET('Sanitation Data'!$D$32,0,10*ROW('Sanitation Data'!D180))="","",OFFSET('Sanitation Data'!$D$32,0,10*ROW('Sanitation Data'!D180)))</f>
        <v/>
      </c>
      <c r="CT186" s="36" t="str">
        <f ca="true">+IF(OFFSET('Sanitation Data'!$D$33,0,10*ROW('Sanitation Data'!D180))="","",OFFSET('Sanitation Data'!$D$33,0,10*ROW('Sanitation Data'!D180)))</f>
        <v/>
      </c>
      <c r="CU186" s="36" t="str">
        <f ca="true">+IF(OFFSET('Sanitation Data'!$E$29,0,10*ROW('Sanitation Data'!E180))="","",OFFSET('Sanitation Data'!$E$29,0,10*ROW('Sanitation Data'!E180)))</f>
        <v/>
      </c>
      <c r="CV186" s="36" t="str">
        <f ca="true">+IF(OFFSET('Sanitation Data'!$E$30,0,10*ROW('Sanitation Data'!E180))="","",OFFSET('Sanitation Data'!$E$30,0,10*ROW('Sanitation Data'!E180)))</f>
        <v/>
      </c>
      <c r="CW186" s="36" t="str">
        <f ca="true">+IF(OFFSET('Sanitation Data'!$E$31,0,10*ROW('Sanitation Data'!E180))="","",OFFSET('Sanitation Data'!$E$31,0,10*ROW('Sanitation Data'!E180)))</f>
        <v/>
      </c>
      <c r="CX186" s="36" t="str">
        <f ca="true">+IF(OFFSET('Sanitation Data'!$E$32,0,10*ROW('Sanitation Data'!E180))="","",OFFSET('Sanitation Data'!$E$32,0,10*ROW('Sanitation Data'!E180)))</f>
        <v/>
      </c>
      <c r="CY186" s="36" t="str">
        <f ca="true">+IF(OFFSET('Sanitation Data'!$E$33,0,10*ROW('Sanitation Data'!E180))="","",OFFSET('Sanitation Data'!$E$33,0,10*ROW('Sanitation Data'!E180)))</f>
        <v/>
      </c>
      <c r="CZ186" s="36" t="str">
        <f ca="true">+IF(OFFSET('Sanitation Data'!$F$29,0,10*ROW('Sanitation Data'!F180))="","",OFFSET('Sanitation Data'!$F$29,0,10*ROW('Sanitation Data'!F180)))</f>
        <v/>
      </c>
      <c r="DA186" s="36" t="str">
        <f ca="true">+IF(OFFSET('Sanitation Data'!$F$30,0,10*ROW('Sanitation Data'!F180))="","",OFFSET('Sanitation Data'!$F$30,0,10*ROW('Sanitation Data'!F180)))</f>
        <v/>
      </c>
      <c r="DB186" s="36" t="str">
        <f ca="true">+IF(OFFSET('Sanitation Data'!$F$31,0,10*ROW('Sanitation Data'!F180))="","",OFFSET('Sanitation Data'!$F$31,0,10*ROW('Sanitation Data'!F180)))</f>
        <v/>
      </c>
      <c r="DC186" s="36" t="str">
        <f ca="true">+IF(OFFSET('Sanitation Data'!$F$32,0,10*ROW('Sanitation Data'!F180))="","",OFFSET('Sanitation Data'!$F$32,0,10*ROW('Sanitation Data'!F180)))</f>
        <v/>
      </c>
      <c r="DD186" s="36" t="str">
        <f ca="true">+IF(OFFSET('Sanitation Data'!$F$33,0,10*ROW('Sanitation Data'!F180))="","",OFFSET('Sanitation Data'!$F$33,0,10*ROW('Sanitation Data'!F180)))</f>
        <v/>
      </c>
      <c r="DE186" s="36" t="str">
        <f ca="true">+IF(OFFSET('Sanitation Data'!$G$29,0,10*ROW('Sanitation Data'!G180))="","",OFFSET('Sanitation Data'!$G$29,0,10*ROW('Sanitation Data'!G180)))</f>
        <v/>
      </c>
      <c r="DF186" s="36" t="str">
        <f ca="true">+IF(OFFSET('Sanitation Data'!$G$30,0,10*ROW('Sanitation Data'!G180))="","",OFFSET('Sanitation Data'!$G$30,0,10*ROW('Sanitation Data'!G180)))</f>
        <v/>
      </c>
      <c r="DG186" s="36" t="str">
        <f ca="true">+IF(OFFSET('Sanitation Data'!$G$31,0,10*ROW('Sanitation Data'!G180))="","",OFFSET('Sanitation Data'!$G$31,0,10*ROW('Sanitation Data'!G180)))</f>
        <v/>
      </c>
      <c r="DH186" s="36" t="str">
        <f ca="true">+IF(OFFSET('Sanitation Data'!$G$32,0,10*ROW('Sanitation Data'!G180))="","",OFFSET('Sanitation Data'!$G$32,0,10*ROW('Sanitation Data'!G180)))</f>
        <v/>
      </c>
      <c r="DI186" s="36" t="str">
        <f ca="true">+IF(OFFSET('Sanitation Data'!$G$33,0,10*ROW('Sanitation Data'!G180))="","",OFFSET('Sanitation Data'!$G$33,0,10*ROW('Sanitation Data'!G180)))</f>
        <v/>
      </c>
      <c r="DJ186" s="36" t="str">
        <f ca="true">+IF(OFFSET('Sanitation Data'!$H$29,0,10*ROW('Sanitation Data'!H180))="","",OFFSET('Sanitation Data'!$H$29,0,10*ROW('Sanitation Data'!H180)))</f>
        <v/>
      </c>
      <c r="DK186" s="36" t="str">
        <f ca="true">+IF(OFFSET('Sanitation Data'!$H$30,0,10*ROW('Sanitation Data'!H180))="","",OFFSET('Sanitation Data'!$H$30,0,10*ROW('Sanitation Data'!H180)))</f>
        <v/>
      </c>
      <c r="DL186" s="36" t="str">
        <f ca="true">+IF(OFFSET('Sanitation Data'!$H$31,0,10*ROW('Sanitation Data'!H180))="","",OFFSET('Sanitation Data'!$H$31,0,10*ROW('Sanitation Data'!H180)))</f>
        <v/>
      </c>
      <c r="DM186" s="36" t="str">
        <f ca="true">+IF(OFFSET('Sanitation Data'!$H$32,0,10*ROW('Sanitation Data'!H180))="","",OFFSET('Sanitation Data'!$H$32,0,10*ROW('Sanitation Data'!H180)))</f>
        <v/>
      </c>
      <c r="DN186" s="36" t="str">
        <f ca="true">+IF(OFFSET('Sanitation Data'!$H$33,0,10*ROW('Sanitation Data'!H180))="","",OFFSET('Sanitation Data'!$H$33,0,10*ROW('Sanitation Data'!H180)))</f>
        <v/>
      </c>
      <c r="DO186" s="36" t="str">
        <f ca="true">+IF(OFFSET('Hygiene Data'!$C$12,0,10*ROW('Hygiene Data'!C180))="","",OFFSET('Hygiene Data'!$C$12,0,10*ROW('Hygiene Data'!C180)))</f>
        <v/>
      </c>
      <c r="DP186" s="36" t="str">
        <f ca="true">+IF(OFFSET('Hygiene Data'!$C$13,0,10*ROW('Hygiene Data'!C180))="","",OFFSET('Hygiene Data'!$C$13,0,10*ROW('Hygiene Data'!C180)))</f>
        <v/>
      </c>
      <c r="DQ186" s="36" t="str">
        <f ca="true">+IF(OFFSET('Hygiene Data'!$C$14,0,10*ROW('Hygiene Data'!C180))="","",OFFSET('Hygiene Data'!$C$14,0,10*ROW('Hygiene Data'!C180)))</f>
        <v/>
      </c>
      <c r="DR186" s="36" t="str">
        <f ca="true">+IF(OFFSET('Hygiene Data'!$D$12,0,10*ROW('Hygiene Data'!D180))="","",OFFSET('Hygiene Data'!$D$12,0,10*ROW('Hygiene Data'!D180)))</f>
        <v/>
      </c>
      <c r="DS186" s="36" t="str">
        <f ca="true">+IF(OFFSET('Hygiene Data'!$D$13,0,10*ROW('Hygiene Data'!D180))="","",OFFSET('Hygiene Data'!$D$13,0,10*ROW('Hygiene Data'!D180)))</f>
        <v/>
      </c>
      <c r="DT186" s="36" t="str">
        <f ca="true">+IF(OFFSET('Hygiene Data'!$D$14,0,10*ROW('Hygiene Data'!D180))="","",OFFSET('Hygiene Data'!$D$14,0,10*ROW('Hygiene Data'!D180)))</f>
        <v/>
      </c>
      <c r="DU186" s="36" t="str">
        <f ca="true">+IF(OFFSET('Hygiene Data'!$E$12,0,10*ROW('Hygiene Data'!E180))="","",OFFSET('Hygiene Data'!$E$12,0,10*ROW('Hygiene Data'!E180)))</f>
        <v/>
      </c>
      <c r="DV186" s="36" t="str">
        <f ca="true">+IF(OFFSET('Hygiene Data'!$E$13,0,10*ROW('Hygiene Data'!E180))="","",OFFSET('Hygiene Data'!$E$13,0,10*ROW('Hygiene Data'!E180)))</f>
        <v/>
      </c>
      <c r="DW186" s="36" t="str">
        <f ca="true">+IF(OFFSET('Hygiene Data'!$E$14,0,10*ROW('Hygiene Data'!E180))="","",OFFSET('Hygiene Data'!$E$14,0,10*ROW('Hygiene Data'!E180)))</f>
        <v/>
      </c>
      <c r="DX186" s="36" t="str">
        <f ca="true">+IF(OFFSET('Hygiene Data'!$F$12,0,10*ROW('Hygiene Data'!F180))="","",OFFSET('Hygiene Data'!$F$12,0,10*ROW('Hygiene Data'!F180)))</f>
        <v/>
      </c>
      <c r="DY186" s="36" t="str">
        <f ca="true">+IF(OFFSET('Hygiene Data'!$F$13,0,10*ROW('Hygiene Data'!F180))="","",OFFSET('Hygiene Data'!$F$13,0,10*ROW('Hygiene Data'!F180)))</f>
        <v/>
      </c>
      <c r="DZ186" s="36" t="str">
        <f ca="true">+IF(OFFSET('Hygiene Data'!$F$14,0,10*ROW('Hygiene Data'!F180))="","",OFFSET('Hygiene Data'!$F$14,0,10*ROW('Hygiene Data'!F180)))</f>
        <v/>
      </c>
      <c r="EA186" s="36" t="str">
        <f ca="true">+IF(OFFSET('Hygiene Data'!$G$12,0,10*ROW('Hygiene Data'!G180))="","",OFFSET('Hygiene Data'!$G$12,0,10*ROW('Hygiene Data'!G180)))</f>
        <v/>
      </c>
      <c r="EB186" s="36" t="str">
        <f ca="true">+IF(OFFSET('Hygiene Data'!$G$13,0,10*ROW('Hygiene Data'!G180))="","",OFFSET('Hygiene Data'!$G$13,0,10*ROW('Hygiene Data'!G180)))</f>
        <v/>
      </c>
      <c r="EC186" s="36" t="str">
        <f ca="true">+IF(OFFSET('Hygiene Data'!$G$14,0,10*ROW('Hygiene Data'!G180))="","",OFFSET('Hygiene Data'!$G$14,0,10*ROW('Hygiene Data'!G180)))</f>
        <v/>
      </c>
      <c r="ED186" s="36" t="str">
        <f ca="true">+IF(OFFSET('Hygiene Data'!$H$12,0,10*ROW('Hygiene Data'!H180))="","",OFFSET('Hygiene Data'!$H$12,0,10*ROW('Hygiene Data'!H180)))</f>
        <v/>
      </c>
      <c r="EE186" s="36" t="str">
        <f ca="true">+IF(OFFSET('Hygiene Data'!$H$13,0,10*ROW('Hygiene Data'!H180))="","",OFFSET('Hygiene Data'!$H$13,0,10*ROW('Hygiene Data'!H180)))</f>
        <v/>
      </c>
      <c r="EF186" s="36" t="str">
        <f ca="true">+IF(OFFSET('Hygiene Data'!$H$14,0,10*ROW('Hygiene Data'!H180))="","",OFFSET('Hygiene Data'!$H$14,0,10*ROW('Hygiene Data'!H180)))</f>
        <v/>
      </c>
    </row>
    <row r="187" x14ac:dyDescent="0.2">
      <c r="A187" s="59" t="str">
        <f ca="true">+IF(OFFSET('Water Data'!$B$1,0,10*ROW('Water Data'!B184))="","",OFFSET('Water Data'!$B$1,0,10*ROW('Water Data'!B184)))</f>
        <v/>
      </c>
      <c r="B187" s="59" t="str">
        <f ca="true">+IF(OFFSET('Water Data'!$A$3,0,10*ROW('Water Data'!A184))="","",OFFSET('Water Data'!$A$3,0,10*ROW('Water Data'!A184)))</f>
        <v/>
      </c>
      <c r="C187" s="59" t="str">
        <f ca="true">+IF(OFFSET('Water Data'!$C$3,0,10*ROW('Water Data'!C184))="","",OFFSET('Water Data'!$C$3,0,10*ROW('Water Data'!C184)))</f>
        <v/>
      </c>
      <c r="D187" s="252" t="e">
        <f ca="true">+IF(AND(ISNUMBER(OFFSET('Water Data'!$C$5,0,10*ROW('Water Data'!C181))),BS187="Yes"),100-OFFSET('Water Data'!$C$5,0,10*ROW('Water Data'!C181)),IF(AND(ISNUMBER(OFFSET('Water Data'!$C$5,0,10*ROW('Water Data'!C181))),BS187="No",ISNUMBER(OFFSET('Water Data'!$C$5,0,10*ROW('Water Data'!C181)))),CONCATENATE("[",ROUND(100-OFFSET('Water Data'!$C$5,0,10*ROW('Water Data'!C181)),0),"]"),IF(AND(ISNUMBER(OFFSET('Water Data'!$C$5,0,10*ROW('Water Data'!C181))),BS187="",ISNUMBER(OFFSET('Water Data'!$C$5,0,10*ROW('Water Data'!C181)))),100-OFFSET('Water Data'!$C$5,0,10*ROW('Water Data'!C181)),NA())))</f>
        <v>#N/A</v>
      </c>
      <c r="E187" s="252" t="e">
        <f ca="true">+IF(AND(ISNUMBER(OFFSET('Water Data'!$C$7,0,10*ROW('Water Data'!D181))),BT187="Yes"),OFFSET('Water Data'!$C$7,0,10*ROW('Water Data'!C181)),IF(AND(ISNUMBER(OFFSET('Water Data'!$C$7,0,10*ROW('Water Data'!C181))),BT187="No",ISNUMBER(OFFSET('Water Data'!$C$7,0,10*ROW('Water Data'!C181)))),CONCATENATE("[",ROUND(OFFSET('Water Data'!$C$7,0,10*ROW('Water Data'!C181)),0),"]"),IF(AND(ISNUMBER(OFFSET('Water Data'!$C$7,0,10*ROW('Water Data'!C181))),BT187="",ISNUMBER(OFFSET('Water Data'!$C$7,0,10*ROW('Water Data'!C181)))),OFFSET('Water Data'!$C$7,0,10*ROW('Water Data'!C181)),NA())))</f>
        <v>#N/A</v>
      </c>
      <c r="F187" s="252" t="e">
        <f ca="true">+IF(AND(ISNUMBER(OFFSET('Water Data'!$C$10,0,10*ROW('Water Data'!C181))),BU187="Yes"),OFFSET('Water Data'!$C$10,0,10*ROW('Water Data'!C181)),IF(AND(ISNUMBER(OFFSET('Water Data'!$C$10,0,10*ROW('Water Data'!C181))),BU187="No",ISNUMBER(OFFSET('Water Data'!$C$10,0,10*ROW('Water Data'!C181)))),CONCATENATE("[",ROUND(OFFSET('Water Data'!$C$10,0,10*ROW('Water Data'!C181)),0),"]"),IF(AND(ISNUMBER(OFFSET('Water Data'!$C$10,0,10*ROW('Water Data'!C181))),BU187="",ISNUMBER(OFFSET('Water Data'!$C$10,0,10*ROW('Water Data'!C181)))),OFFSET('Water Data'!$C$10,0,10*ROW('Water Data'!C181)),NA())))</f>
        <v>#N/A</v>
      </c>
      <c r="G187" s="252" t="e">
        <f ca="true">+IF(AND(ISNUMBER(OFFSET('Water Data'!$D$5,0,10*ROW('Water Data'!D181))),BV187="Yes"),100-OFFSET('Water Data'!$D$5,0,10*ROW('Water Data'!D181)),IF(AND(ISNUMBER(OFFSET('Water Data'!$D$5,0,10*ROW('Water Data'!D181))),BV187="No",ISNUMBER(OFFSET('Water Data'!$D$5,0,10*ROW('Water Data'!D181)))),CONCATENATE("[",ROUND(100-OFFSET('Water Data'!$D$5,0,10*ROW('Water Data'!D181)),0),"]"),IF(AND(ISNUMBER(OFFSET('Water Data'!$D$5,0,10*ROW('Water Data'!D181))),BV187="",ISNUMBER(OFFSET('Water Data'!$D$5,0,10*ROW('Water Data'!D181)))),100-OFFSET('Water Data'!$D$5,0,10*ROW('Water Data'!D181)),NA())))</f>
        <v>#N/A</v>
      </c>
      <c r="H187" s="252" t="e">
        <f ca="true">+IF(AND(ISNUMBER(OFFSET('Water Data'!$D$7,0,10*ROW('Water Data'!D181))),BW187="Yes"),OFFSET('Water Data'!$D$7,0,10*ROW('Water Data'!D181)),IF(AND(ISNUMBER(OFFSET('Water Data'!$D$7,0,10*ROW('Water Data'!D181))),BW187="No",ISNUMBER(OFFSET('Water Data'!$D$7,0,10*ROW('Water Data'!D181)))),CONCATENATE("[",ROUND(OFFSET('Water Data'!$C$7,0,10*ROW('Water Data'!D181)),0),"]"),IF(AND(ISNUMBER(OFFSET('Water Data'!$D$7,0,10*ROW('Water Data'!D181))),BW187="",ISNUMBER(OFFSET('Water Data'!$D$7,0,10*ROW('Water Data'!D181)))),OFFSET('Water Data'!$D$7,0,10*ROW('Water Data'!D181)),NA())))</f>
        <v>#N/A</v>
      </c>
      <c r="I187" s="252" t="e">
        <f ca="true">+IF(AND(ISNUMBER(OFFSET('Water Data'!$D$10,0,10*ROW('Water Data'!D181))),BX187="Yes"),OFFSET('Water Data'!$D$10,0,10*ROW('Water Data'!D181)),IF(AND(ISNUMBER(OFFSET('Water Data'!$D$10,0,10*ROW('Water Data'!D181))),BX187="No",ISNUMBER(OFFSET('Water Data'!$D$10,0,10*ROW('Water Data'!D181)))),CONCATENATE("[",ROUND(OFFSET('Water Data'!$D$10,0,10*ROW('Water Data'!D181)),0),"]"),IF(AND(ISNUMBER(OFFSET('Water Data'!$D$10,0,10*ROW('Water Data'!D181))),BX187="",ISNUMBER(OFFSET('Water Data'!$D$10,0,10*ROW('Water Data'!D181)))),OFFSET('Water Data'!$D$10,0,10*ROW('Water Data'!D181)),NA())))</f>
        <v>#N/A</v>
      </c>
      <c r="J187" s="252" t="e">
        <f ca="true">+IF(AND(ISNUMBER(OFFSET('Water Data'!$E$5,0,10*ROW('Water Data'!E181))),BY187="Yes"),100-OFFSET('Water Data'!$E$5,0,10*ROW('Water Data'!E181)),IF(AND(ISNUMBER(OFFSET('Water Data'!$E$5,0,10*ROW('Water Data'!E181))),BY187="No",ISNUMBER(OFFSET('Water Data'!$E$5,0,10*ROW('Water Data'!E181)))),CONCATENATE("[",ROUND(100-OFFSET('Water Data'!$E$5,0,10*ROW('Water Data'!E181)),0),"]"),IF(AND(ISNUMBER(OFFSET('Water Data'!$E$5,0,10*ROW('Water Data'!E181))),BY187="",ISNUMBER(OFFSET('Water Data'!$E$5,0,10*ROW('Water Data'!E181)))),100-OFFSET('Water Data'!$E$5,0,10*ROW('Water Data'!E181)),NA())))</f>
        <v>#N/A</v>
      </c>
      <c r="K187" s="252" t="e">
        <f ca="true">+IF(AND(ISNUMBER(OFFSET('Water Data'!$E$7,0,10*ROW('Water Data'!E181))),BZ187="Yes"),OFFSET('Water Data'!$E$7,0,10*ROW('Water Data'!E181)),IF(AND(ISNUMBER(OFFSET('Water Data'!$E$7,0,10*ROW('Water Data'!E181))),BZ187="No",ISNUMBER(OFFSET('Water Data'!$E$7,0,10*ROW('Water Data'!E181)))),CONCATENATE("[",ROUND(OFFSET('Water Data'!$E$7,0,10*ROW('Water Data'!E181)),0),"]"),IF(AND(ISNUMBER(OFFSET('Water Data'!$E$7,0,10*ROW('Water Data'!E181))),BZ187="",ISNUMBER(OFFSET('Water Data'!$E$7,0,10*ROW('Water Data'!E181)))),OFFSET('Water Data'!$E$7,0,10*ROW('Water Data'!E181)),NA())))</f>
        <v>#N/A</v>
      </c>
      <c r="L187" s="252" t="e">
        <f ca="true">+IF(AND(ISNUMBER(OFFSET('Water Data'!$E$10,0,10*ROW('Water Data'!E181))),CA187="Yes"),OFFSET('Water Data'!$E$10,0,10*ROW('Water Data'!E181)),IF(AND(ISNUMBER(OFFSET('Water Data'!$E$10,0,10*ROW('Water Data'!E181))),CA187="No",ISNUMBER(OFFSET('Water Data'!$E$10,0,10*ROW('Water Data'!E181)))),CONCATENATE("[",ROUND(OFFSET('Water Data'!$E$10,0,10*ROW('Water Data'!E181)),0),"]"),IF(AND(ISNUMBER(OFFSET('Water Data'!$E$10,0,10*ROW('Water Data'!E181))),CA187="",ISNUMBER(OFFSET('Water Data'!$E$10,0,10*ROW('Water Data'!E181)))),OFFSET('Water Data'!$E$10,0,10*ROW('Water Data'!E181)),NA())))</f>
        <v>#N/A</v>
      </c>
      <c r="M187" s="252" t="e">
        <f ca="true">+IF(AND(ISNUMBER(OFFSET('Water Data'!$F$5,0,10*ROW('Water Data'!F181))),CB187="Yes"),100-OFFSET('Water Data'!$F$5,0,10*ROW('Water Data'!F181)),IF(AND(ISNUMBER(OFFSET('Water Data'!$F$5,0,10*ROW('Water Data'!F181))),CB187="No",ISNUMBER(OFFSET('Water Data'!$F$5,0,10*ROW('Water Data'!F181)))),CONCATENATE("[",ROUND(100-OFFSET('Water Data'!$F$5,0,10*ROW('Water Data'!F181)),0),"]"),IF(AND(ISNUMBER(OFFSET('Water Data'!$F$5,0,10*ROW('Water Data'!F181))),CB187="",ISNUMBER(OFFSET('Water Data'!$F$5,0,10*ROW('Water Data'!F181)))),100-OFFSET('Water Data'!$F$5,0,10*ROW('Water Data'!F181)),NA())))</f>
        <v>#N/A</v>
      </c>
      <c r="N187" s="252" t="e">
        <f ca="true">+IF(AND(ISNUMBER(OFFSET('Water Data'!$F$7,0,10*ROW('Water Data'!F181))),CC187="Yes"),OFFSET('Water Data'!$F$7,0,10*ROW('Water Data'!F181)),IF(AND(ISNUMBER(OFFSET('Water Data'!$F$7,0,10*ROW('Water Data'!F181))),CC187="No",ISNUMBER(OFFSET('Water Data'!$F$7,0,10*ROW('Water Data'!F181)))),CONCATENATE("[",ROUND(OFFSET('Water Data'!$F$7,0,10*ROW('Water Data'!F181)),0),"]"),IF(AND(ISNUMBER(OFFSET('Water Data'!$F$7,0,10*ROW('Water Data'!F181))),CC187="",ISNUMBER(OFFSET('Water Data'!$F$7,0,10*ROW('Water Data'!F181)))),OFFSET('Water Data'!$F$7,0,10*ROW('Water Data'!F181)),NA())))</f>
        <v>#N/A</v>
      </c>
      <c r="O187" s="252" t="e">
        <f ca="true">+IF(AND(ISNUMBER(OFFSET('Water Data'!$F$10,0,10*ROW('Water Data'!F181))),CD187="Yes"),OFFSET('Water Data'!$F$10,0,10*ROW('Water Data'!F181)),IF(AND(ISNUMBER(OFFSET('Water Data'!$F$10,0,10*ROW('Water Data'!F181))),CD187="No",ISNUMBER(OFFSET('Water Data'!$F$10,0,10*ROW('Water Data'!F181)))),CONCATENATE("[",ROUND(OFFSET('Water Data'!$F$10,0,10*ROW('Water Data'!F181)),0),"]"),IF(AND(ISNUMBER(OFFSET('Water Data'!$F$10,0,10*ROW('Water Data'!F181))),CD187="",ISNUMBER(OFFSET('Water Data'!$F$10,0,10*ROW('Water Data'!F181)))),OFFSET('Water Data'!$F$10,0,10*ROW('Water Data'!F181)),NA())))</f>
        <v>#N/A</v>
      </c>
      <c r="P187" s="252" t="e">
        <f ca="true">+IF(AND(ISNUMBER(OFFSET('Water Data'!$G$5,0,10*ROW('Water Data'!G181))),CE187="Yes"),100-OFFSET('Water Data'!$G$5,0,10*ROW('Water Data'!G181)),IF(AND(ISNUMBER(OFFSET('Water Data'!$G$5,0,10*ROW('Water Data'!G181))),CE187="No",ISNUMBER(OFFSET('Water Data'!$G$5,0,10*ROW('Water Data'!G181)))),CONCATENATE("[",ROUND(100-OFFSET('Water Data'!$G$5,0,10*ROW('Water Data'!G181)),0),"]"),IF(AND(ISNUMBER(OFFSET('Water Data'!$G$5,0,10*ROW('Water Data'!G181))),CE187="",ISNUMBER(OFFSET('Water Data'!$G$5,0,10*ROW('Water Data'!G181)))),100-OFFSET('Water Data'!$G$5,0,10*ROW('Water Data'!G181)),NA())))</f>
        <v>#N/A</v>
      </c>
      <c r="Q187" s="252" t="e">
        <f ca="true">+IF(AND(ISNUMBER(OFFSET('Water Data'!$G$7,0,10*ROW('Water Data'!G181))),CF187="Yes"),OFFSET('Water Data'!$G$7,0,10*ROW('Water Data'!G181)),IF(AND(ISNUMBER(OFFSET('Water Data'!$G$7,0,10*ROW('Water Data'!G181))),CF187="No",ISNUMBER(OFFSET('Water Data'!$G$7,0,10*ROW('Water Data'!G181)))),CONCATENATE("[",ROUND(OFFSET('Water Data'!$G$7,0,10*ROW('Water Data'!G181)),0),"]"),IF(AND(ISNUMBER(OFFSET('Water Data'!$G$7,0,10*ROW('Water Data'!G181))),CF187="",ISNUMBER(OFFSET('Water Data'!$G$7,0,10*ROW('Water Data'!G181)))),OFFSET('Water Data'!$G$7,0,10*ROW('Water Data'!G181)),NA())))</f>
        <v>#N/A</v>
      </c>
      <c r="R187" s="252" t="e">
        <f ca="true">+IF(AND(ISNUMBER(OFFSET('Water Data'!$G$10,0,10*ROW('Water Data'!G181))),CG187="Yes"),OFFSET('Water Data'!$G$10,0,10*ROW('Water Data'!G181)),IF(AND(ISNUMBER(OFFSET('Water Data'!$G$10,0,10*ROW('Water Data'!G181))),CG187="No",ISNUMBER(OFFSET('Water Data'!$G$10,0,10*ROW('Water Data'!G181)))),CONCATENATE("[",ROUND(OFFSET('Water Data'!$G$10,0,10*ROW('Water Data'!G181)),0),"]"),IF(AND(ISNUMBER(OFFSET('Water Data'!$G$10,0,10*ROW('Water Data'!G181))),CG187="",ISNUMBER(OFFSET('Water Data'!$G$10,0,10*ROW('Water Data'!G181)))),OFFSET('Water Data'!$G$10,0,10*ROW('Water Data'!G181)),NA())))</f>
        <v>#N/A</v>
      </c>
      <c r="S187" s="252" t="e">
        <f ca="true">+IF(AND(ISNUMBER(OFFSET('Water Data'!$H$5,0,10*ROW('Water Data'!H181))),CH187="Yes"),100-OFFSET('Water Data'!$H$5,0,10*ROW('Water Data'!H181)),IF(AND(ISNUMBER(OFFSET('Water Data'!$H$5,0,10*ROW('Water Data'!H181))),CH187="No",ISNUMBER(OFFSET('Water Data'!$H$5,0,10*ROW('Water Data'!H181)))),CONCATENATE("[",ROUND(100-OFFSET('Water Data'!$H$5,0,10*ROW('Water Data'!H181)),0),"]"),IF(AND(ISNUMBER(OFFSET('Water Data'!$H$5,0,10*ROW('Water Data'!H181))),CH187="",ISNUMBER(OFFSET('Water Data'!$H$5,0,10*ROW('Water Data'!H181)))),100-OFFSET('Water Data'!$H$5,0,10*ROW('Water Data'!H181)),NA())))</f>
        <v>#N/A</v>
      </c>
      <c r="T187" s="252" t="e">
        <f ca="true">+IF(AND(ISNUMBER(OFFSET('Water Data'!$H$7,0,10*ROW('Water Data'!H181))),CI187="Yes"),OFFSET('Water Data'!$H$7,0,10*ROW('Water Data'!H181)),IF(AND(ISNUMBER(OFFSET('Water Data'!$H$7,0,10*ROW('Water Data'!H181))),CI187="No",ISNUMBER(OFFSET('Water Data'!$H$7,0,10*ROW('Water Data'!H181)))),CONCATENATE("[",ROUND(OFFSET('Water Data'!$H$7,0,10*ROW('Water Data'!H181)),0),"]"),IF(AND(ISNUMBER(OFFSET('Water Data'!$H$7,0,10*ROW('Water Data'!H181))),CI187="",ISNUMBER(OFFSET('Water Data'!$H$7,0,10*ROW('Water Data'!H181)))),OFFSET('Water Data'!$H$7,0,10*ROW('Water Data'!H181)),NA())))</f>
        <v>#N/A</v>
      </c>
      <c r="U187" s="252" t="e">
        <f ca="true">+IF(AND(ISNUMBER(OFFSET('Water Data'!$H$10,0,10*ROW('Water Data'!H181))),CJ187="Yes"),OFFSET('Water Data'!$H$10,0,10*ROW('Water Data'!H181)),IF(AND(ISNUMBER(OFFSET('Water Data'!$H$10,0,10*ROW('Water Data'!H181))),CJ187="No",ISNUMBER(OFFSET('Water Data'!$H$10,0,10*ROW('Water Data'!H181)))),CONCATENATE("[",ROUND(OFFSET('Water Data'!$H$10,0,10*ROW('Water Data'!H181)),0),"]"),IF(AND(ISNUMBER(OFFSET('Water Data'!$H$10,0,10*ROW('Water Data'!H181))),CJ187="",ISNUMBER(OFFSET('Water Data'!$H$10,0,10*ROW('Water Data'!H181)))),OFFSET('Water Data'!$H$10,0,10*ROW('Water Data'!H181)),NA())))</f>
        <v>#N/A</v>
      </c>
      <c r="V187" s="253" t="e">
        <f ca="true">+IF(AND(ISNUMBER(OFFSET('Sanitation Data'!$C$5,0,10*ROW('Sanitation Data'!C181))),CK187="Yes"),100-OFFSET('Sanitation Data'!$C$5,0,10*ROW('Sanitation Data'!C181)),IF(AND(ISNUMBER(OFFSET('Sanitation Data'!$C$5,0,10*ROW('Sanitation Data'!C181))),CK187="No",ISNUMBER(OFFSET('Sanitation Data'!$C$5,0,10*ROW('Sanitation Data'!C181)))),CONCATENATE("[",ROUND(100-OFFSET('Sanitation Data'!$C$5,0,10*ROW('Sanitation Data'!C181)),0),"]"),IF(AND(ISNUMBER(OFFSET('Sanitation Data'!$C$5,0,10*ROW('Sanitation Data'!C181))),CK187="",ISNUMBER(OFFSET('Sanitation Data'!$C$5,0,10*ROW('Sanitation Data'!C181)))),100-OFFSET('Sanitation Data'!$C$5,0,10*ROW('Sanitation Data'!C181)),NA())))</f>
        <v>#N/A</v>
      </c>
      <c r="W187" s="253" t="e">
        <f ca="true">+IF(AND(ISNUMBER(OFFSET('Sanitation Data'!$C$7,0,10*ROW('Sanitation Data'!C181))),CL187="Yes"),OFFSET('Sanitation Data'!$C$7,0,10*ROW('Sanitation Data'!C181)),IF(AND(ISNUMBER(OFFSET('Sanitation Data'!$C$7,0,10*ROW('Sanitation Data'!C181))),CL187="No",ISNUMBER(OFFSET('Sanitation Data'!$C$7,0,10*ROW('Sanitation Data'!C181)))),CONCATENATE("[",ROUND(OFFSET('Sanitation Data'!$C$7,0,10*ROW('Sanitation Data'!C181)),0),"]"),IF(AND(ISNUMBER(OFFSET('Sanitation Data'!$C$7,0,10*ROW('Sanitation Data'!C181))),CL187="",ISNUMBER(OFFSET('Sanitation Data'!$C$7,0,10*ROW('Sanitation Data'!C181)))),OFFSET('Sanitation Data'!$C$7,0,10*ROW('Sanitation Data'!C181)),NA())))</f>
        <v>#N/A</v>
      </c>
      <c r="X187" s="253" t="e">
        <f ca="true">+IF(AND(ISNUMBER(OFFSET('Sanitation Data'!$C$11,0,10*ROW('Sanitation Data'!C181))),CM187="Yes"),OFFSET('Sanitation Data'!$C$11,0,10*ROW('Sanitation Data'!C181)),IF(AND(ISNUMBER(OFFSET('Sanitation Data'!$C$11,0,10*ROW('Sanitation Data'!C181))),CM187="No",ISNUMBER(OFFSET('Sanitation Data'!$C$11,0,10*ROW('Sanitation Data'!C181)))),CONCATENATE("[",ROUND(OFFSET('Sanitation Data'!$C$11,0,10*ROW('Sanitation Data'!C181)),0),"]"),IF(AND(ISNUMBER(OFFSET('Sanitation Data'!$C$11,0,10*ROW('Sanitation Data'!C181))),CM187="",ISNUMBER(OFFSET('Sanitation Data'!$C$11,0,10*ROW('Sanitation Data'!C181)))),OFFSET('Sanitation Data'!$C$11,0,10*ROW('Sanitation Data'!C181)),NA())))</f>
        <v>#N/A</v>
      </c>
      <c r="Y187" s="253" t="e">
        <f ca="true">+IF(AND(ISNUMBER(OFFSET('Sanitation Data'!$C$12,0,10*ROW('Sanitation Data'!C181))),CN187="Yes"),OFFSET('Sanitation Data'!$C$12,0,10*ROW('Sanitation Data'!C181)),IF(AND(ISNUMBER(OFFSET('Sanitation Data'!$C$12,0,10*ROW('Sanitation Data'!C181))),CN187="No",ISNUMBER(OFFSET('Sanitation Data'!$C$12,0,10*ROW('Sanitation Data'!C181)))),CONCATENATE("[",ROUND(OFFSET('Sanitation Data'!$C$12,0,10*ROW('Sanitation Data'!C181)),0),"]"),IF(AND(ISNUMBER(OFFSET('Sanitation Data'!$C$12,0,10*ROW('Sanitation Data'!C181))),CN187="",ISNUMBER(OFFSET('Sanitation Data'!$C$12,0,10*ROW('Sanitation Data'!C181)))),OFFSET('Sanitation Data'!$C$12,0,10*ROW('Sanitation Data'!C181)),NA())))</f>
        <v>#N/A</v>
      </c>
      <c r="Z187" s="253" t="e">
        <f ca="true">+IF(AND(ISNUMBER(OFFSET('Sanitation Data'!$C$13,0,10*ROW('Sanitation Data'!C181))),CO187="Yes"),OFFSET('Sanitation Data'!$C$13,0,10*ROW('Sanitation Data'!C181)),IF(AND(ISNUMBER(OFFSET('Sanitation Data'!$C$13,0,10*ROW('Sanitation Data'!C181))),CO187="No",ISNUMBER(OFFSET('Sanitation Data'!$C$13,0,10*ROW('Sanitation Data'!C181)))),CONCATENATE("[",ROUND(OFFSET('Sanitation Data'!$C$13,0,10*ROW('Sanitation Data'!C181)),0),"]"),IF(AND(ISNUMBER(OFFSET('Sanitation Data'!$C$13,0,10*ROW('Sanitation Data'!C181))),CO187="",ISNUMBER(OFFSET('Sanitation Data'!$C$13,0,10*ROW('Sanitation Data'!C181)))),OFFSET('Sanitation Data'!$C$13,0,10*ROW('Sanitation Data'!C181)),NA())))</f>
        <v>#N/A</v>
      </c>
      <c r="AA187" s="253" t="e">
        <f ca="true">+IF(AND(ISNUMBER(OFFSET('Sanitation Data'!$D$5,0,10*ROW('Sanitation Data'!D181))),CP187="Yes"),100-OFFSET('Sanitation Data'!$D$5,0,10*ROW('Sanitation Data'!D181)),IF(AND(ISNUMBER(OFFSET('Sanitation Data'!$D$5,0,10*ROW('Sanitation Data'!D181))),CP187="No",ISNUMBER(OFFSET('Sanitation Data'!$D$5,0,10*ROW('Sanitation Data'!D181)))),CONCATENATE("[",ROUND(100-OFFSET('Sanitation Data'!$D$5,0,10*ROW('Sanitation Data'!D181)),0),"]"),IF(AND(ISNUMBER(OFFSET('Sanitation Data'!$D$5,0,10*ROW('Sanitation Data'!D181))),CP187="",ISNUMBER(OFFSET('Sanitation Data'!$D$5,0,10*ROW('Sanitation Data'!D181)))),100-OFFSET('Sanitation Data'!$D$5,0,10*ROW('Sanitation Data'!D181)),NA())))</f>
        <v>#N/A</v>
      </c>
      <c r="AB187" s="253" t="e">
        <f ca="true">+IF(AND(ISNUMBER(OFFSET('Sanitation Data'!$D$7,0,10*ROW('Sanitation Data'!D181))),CQ187="Yes"),OFFSET('Sanitation Data'!$D$7,0,10*ROW('Sanitation Data'!G181)),IF(AND(ISNUMBER(OFFSET('Sanitation Data'!$D$7,0,10*ROW('Sanitation Data'!D181))),CQ187="No",ISNUMBER(OFFSET('Sanitation Data'!$D$7,0,10*ROW('Sanitation Data'!D181)))),CONCATENATE("[",ROUND(OFFSET('Sanitation Data'!$D$7,0,10*ROW('Sanitation Data'!D181)),0),"]"),IF(AND(ISNUMBER(OFFSET('Sanitation Data'!$D$7,0,10*ROW('Sanitation Data'!D181))),CQ187="",ISNUMBER(OFFSET('Sanitation Data'!$D$7,0,10*ROW('Sanitation Data'!D181)))),OFFSET('Sanitation Data'!$D$7,0,10*ROW('Sanitation Data'!D181)),NA())))</f>
        <v>#N/A</v>
      </c>
      <c r="AC187" s="253" t="e">
        <f ca="true">+IF(AND(ISNUMBER(OFFSET('Sanitation Data'!$D$11,0,10*ROW('Sanitation Data'!D181))),CR187="Yes"),OFFSET('Sanitation Data'!$D$11,0,10*ROW('Sanitation Data'!D181)),IF(AND(ISNUMBER(OFFSET('Sanitation Data'!$D$11,0,10*ROW('Sanitation Data'!D181))),CR187="No",ISNUMBER(OFFSET('Sanitation Data'!$D$11,0,10*ROW('Sanitation Data'!D181)))),CONCATENATE("[",ROUND(OFFSET('Sanitation Data'!$D$11,0,10*ROW('Sanitation Data'!D181)),0),"]"),IF(AND(ISNUMBER(OFFSET('Sanitation Data'!$D$11,0,10*ROW('Sanitation Data'!D181))),CR187="",ISNUMBER(OFFSET('Sanitation Data'!$D$11,0,10*ROW('Sanitation Data'!D181)))),OFFSET('Sanitation Data'!$D$11,0,10*ROW('Sanitation Data'!D181)),NA())))</f>
        <v>#N/A</v>
      </c>
      <c r="AD187" s="253" t="e">
        <f ca="true">+IF(AND(ISNUMBER(OFFSET('Sanitation Data'!$D$12,0,10*ROW('Sanitation Data'!D181))),CS187="Yes"),OFFSET('Sanitation Data'!$D$12,0,10*ROW('Sanitation Data'!D181)),IF(AND(ISNUMBER(OFFSET('Sanitation Data'!$D$12,0,10*ROW('Sanitation Data'!D181))),CS187="No",ISNUMBER(OFFSET('Sanitation Data'!$D$12,0,10*ROW('Sanitation Data'!D181)))),CONCATENATE("[",ROUND(OFFSET('Sanitation Data'!$D$12,0,10*ROW('Sanitation Data'!D181)),0),"]"),IF(AND(ISNUMBER(OFFSET('Sanitation Data'!$D$12,0,10*ROW('Sanitation Data'!D181))),CS187="",ISNUMBER(OFFSET('Sanitation Data'!$D$12,0,10*ROW('Sanitation Data'!D181)))),OFFSET('Sanitation Data'!$D$12,0,10*ROW('Sanitation Data'!D181)),NA())))</f>
        <v>#N/A</v>
      </c>
      <c r="AE187" s="253" t="e">
        <f ca="true">+IF(AND(ISNUMBER(OFFSET('Sanitation Data'!$D$13,0,10*ROW('Sanitation Data'!D181))),CT187="Yes"),OFFSET('Sanitation Data'!$D$13,0,10*ROW('Sanitation Data'!D181)),IF(AND(ISNUMBER(OFFSET('Sanitation Data'!$D$13,0,10*ROW('Sanitation Data'!D181))),CT187="No",ISNUMBER(OFFSET('Sanitation Data'!$D$13,0,10*ROW('Sanitation Data'!D181)))),CONCATENATE("[",ROUND(OFFSET('Sanitation Data'!$D$13,0,10*ROW('Sanitation Data'!D181)),0),"]"),IF(AND(ISNUMBER(OFFSET('Sanitation Data'!$D$13,0,10*ROW('Sanitation Data'!D181))),CT187="",ISNUMBER(OFFSET('Sanitation Data'!$D$13,0,10*ROW('Sanitation Data'!D181)))),OFFSET('Sanitation Data'!$D$13,0,10*ROW('Sanitation Data'!D181)),NA())))</f>
        <v>#N/A</v>
      </c>
      <c r="AF187" s="253" t="e">
        <f ca="true">+IF(AND(ISNUMBER(OFFSET('Sanitation Data'!$E$5,0,10*ROW('Sanitation Data'!E181))),CU187="Yes"),100-OFFSET('Sanitation Data'!$E$5,0,10*ROW('Sanitation Data'!E181)),IF(AND(ISNUMBER(OFFSET('Sanitation Data'!$E$5,0,10*ROW('Sanitation Data'!E181))),CU187="No",ISNUMBER(OFFSET('Sanitation Data'!$E$5,0,10*ROW('Sanitation Data'!E181)))),CONCATENATE("[",ROUND(100-OFFSET('Sanitation Data'!$E$5,0,10*ROW('Sanitation Data'!E181)),0),"]"),IF(AND(ISNUMBER(OFFSET('Sanitation Data'!$E$5,0,10*ROW('Sanitation Data'!E181))),CU187="",ISNUMBER(OFFSET('Sanitation Data'!$E$5,0,10*ROW('Sanitation Data'!E181)))),100-OFFSET('Sanitation Data'!$E$5,0,10*ROW('Sanitation Data'!E181)),NA())))</f>
        <v>#N/A</v>
      </c>
      <c r="AG187" s="253" t="e">
        <f ca="true">+IF(AND(ISNUMBER(OFFSET('Sanitation Data'!$E$7,0,10*ROW('Sanitation Data'!E181))),CV187="Yes"),OFFSET('Sanitation Data'!$E$7,0,10*ROW('Sanitation Data'!E181)),IF(AND(ISNUMBER(OFFSET('Sanitation Data'!$E$7,0,10*ROW('Sanitation Data'!E181))),CV187="No",ISNUMBER(OFFSET('Sanitation Data'!$E$7,0,10*ROW('Sanitation Data'!E181)))),CONCATENATE("[",ROUND(OFFSET('Sanitation Data'!$E$7,0,10*ROW('Sanitation Data'!E181)),0),"]"),IF(AND(ISNUMBER(OFFSET('Sanitation Data'!$E$7,0,10*ROW('Sanitation Data'!E181))),CV187="",ISNUMBER(OFFSET('Sanitation Data'!$E$7,0,10*ROW('Sanitation Data'!E181)))),OFFSET('Sanitation Data'!$E$7,0,10*ROW('Sanitation Data'!E181)),NA())))</f>
        <v>#N/A</v>
      </c>
      <c r="AH187" s="253" t="e">
        <f ca="true">+IF(AND(ISNUMBER(OFFSET('Sanitation Data'!$E$11,0,10*ROW('Sanitation Data'!E181))),CW187="Yes"),OFFSET('Sanitation Data'!$E$11,0,10*ROW('Sanitation Data'!E181)),IF(AND(ISNUMBER(OFFSET('Sanitation Data'!$E$11,0,10*ROW('Sanitation Data'!E181))),CW187="No",ISNUMBER(OFFSET('Sanitation Data'!$E$11,0,10*ROW('Sanitation Data'!E181)))),CONCATENATE("[",ROUND(OFFSET('Sanitation Data'!$E$11,0,10*ROW('Sanitation Data'!E181)),0),"]"),IF(AND(ISNUMBER(OFFSET('Sanitation Data'!$E$11,0,10*ROW('Sanitation Data'!E181))),CW187="",ISNUMBER(OFFSET('Sanitation Data'!$E$11,0,10*ROW('Sanitation Data'!E181)))),OFFSET('Sanitation Data'!$E$11,0,10*ROW('Sanitation Data'!E181)),NA())))</f>
        <v>#N/A</v>
      </c>
      <c r="AI187" s="253" t="e">
        <f ca="true">+IF(AND(ISNUMBER(OFFSET('Sanitation Data'!$E$12,0,10*ROW('Sanitation Data'!E181))),CX187="Yes"),OFFSET('Sanitation Data'!$E$12,0,10*ROW('Sanitation Data'!E181)),IF(AND(ISNUMBER(OFFSET('Sanitation Data'!$E$12,0,10*ROW('Sanitation Data'!E181))),CX187="No",ISNUMBER(OFFSET('Sanitation Data'!$E$12,0,10*ROW('Sanitation Data'!E181)))),CONCATENATE("[",ROUND(OFFSET('Sanitation Data'!$E$12,0,10*ROW('Sanitation Data'!E181)),0),"]"),IF(AND(ISNUMBER(OFFSET('Sanitation Data'!$E$12,0,10*ROW('Sanitation Data'!E181))),CX187="",ISNUMBER(OFFSET('Sanitation Data'!$E$12,0,10*ROW('Sanitation Data'!E181)))),OFFSET('Sanitation Data'!$E$12,0,10*ROW('Sanitation Data'!E181)),NA())))</f>
        <v>#N/A</v>
      </c>
      <c r="AJ187" s="253" t="e">
        <f ca="true">+IF(AND(ISNUMBER(OFFSET('Sanitation Data'!$E$13,0,10*ROW('Sanitation Data'!E181))),CY187="Yes"),OFFSET('Sanitation Data'!$E$13,0,10*ROW('Sanitation Data'!E181)),IF(AND(ISNUMBER(OFFSET('Sanitation Data'!$E$13,0,10*ROW('Sanitation Data'!E181))),CY187="No",ISNUMBER(OFFSET('Sanitation Data'!$E$13,0,10*ROW('Sanitation Data'!E181)))),CONCATENATE("[",ROUND(OFFSET('Sanitation Data'!$E$13,0,10*ROW('Sanitation Data'!E181)),0),"]"),IF(AND(ISNUMBER(OFFSET('Sanitation Data'!$E$13,0,10*ROW('Sanitation Data'!E181))),CY187="",ISNUMBER(OFFSET('Sanitation Data'!$E$13,0,10*ROW('Sanitation Data'!E181)))),OFFSET('Sanitation Data'!$E$13,0,10*ROW('Sanitation Data'!E181)),NA())))</f>
        <v>#N/A</v>
      </c>
      <c r="AK187" s="253" t="e">
        <f ca="true">+IF(AND(ISNUMBER(OFFSET('Sanitation Data'!$F$5,0,10*ROW('Sanitation Data'!F181))),CZ187="Yes"),100-OFFSET('Sanitation Data'!$F$5,0,10*ROW('Sanitation Data'!F181)),IF(AND(ISNUMBER(OFFSET('Sanitation Data'!$F$5,0,10*ROW('Sanitation Data'!F181))),CZ187="No",ISNUMBER(OFFSET('Sanitation Data'!$F$5,0,10*ROW('Sanitation Data'!F181)))),CONCATENATE("[",ROUND(100-OFFSET('Sanitation Data'!$F$5,0,10*ROW('Sanitation Data'!F181)),0),"]"),IF(AND(ISNUMBER(OFFSET('Sanitation Data'!$F$5,0,10*ROW('Sanitation Data'!F181))),CZ187="",ISNUMBER(OFFSET('Sanitation Data'!$F$5,0,10*ROW('Sanitation Data'!F181)))),100-OFFSET('Sanitation Data'!$F$5,0,10*ROW('Sanitation Data'!F181)),NA())))</f>
        <v>#N/A</v>
      </c>
      <c r="AL187" s="253" t="e">
        <f ca="true">+IF(AND(ISNUMBER(OFFSET('Sanitation Data'!$F$7,0,10*ROW('Sanitation Data'!F181))),DA187="Yes"),OFFSET('Sanitation Data'!$F$7,0,10*ROW('Sanitation Data'!F181)),IF(AND(ISNUMBER(OFFSET('Sanitation Data'!$F$7,0,10*ROW('Sanitation Data'!F181))),DA187="No",ISNUMBER(OFFSET('Sanitation Data'!$F$7,0,10*ROW('Sanitation Data'!F181)))),CONCATENATE("[",ROUND(OFFSET('Sanitation Data'!$F$7,0,10*ROW('Sanitation Data'!F181)),0),"]"),IF(AND(ISNUMBER(OFFSET('Sanitation Data'!$F$7,0,10*ROW('Sanitation Data'!F181))),DA187="",ISNUMBER(OFFSET('Sanitation Data'!$F$7,0,10*ROW('Sanitation Data'!F181)))),OFFSET('Sanitation Data'!$F$7,0,10*ROW('Sanitation Data'!F181)),NA())))</f>
        <v>#N/A</v>
      </c>
      <c r="AM187" s="253" t="e">
        <f ca="true">+IF(AND(ISNUMBER(OFFSET('Sanitation Data'!$F$11,0,10*ROW('Sanitation Data'!F181))),DB187="Yes"),OFFSET('Sanitation Data'!$F$11,0,10*ROW('Sanitation Data'!F181)),IF(AND(ISNUMBER(OFFSET('Sanitation Data'!$F$11,0,10*ROW('Sanitation Data'!F181))),DB187="No",ISNUMBER(OFFSET('Sanitation Data'!$F$11,0,10*ROW('Sanitation Data'!F181)))),CONCATENATE("[",ROUND(OFFSET('Sanitation Data'!$F$11,0,10*ROW('Sanitation Data'!F181)),0),"]"),IF(AND(ISNUMBER(OFFSET('Sanitation Data'!$F$11,0,10*ROW('Sanitation Data'!F181))),DB187="",ISNUMBER(OFFSET('Sanitation Data'!$F$11,0,10*ROW('Sanitation Data'!F181)))),OFFSET('Sanitation Data'!$F$11,0,10*ROW('Sanitation Data'!F181)),NA())))</f>
        <v>#N/A</v>
      </c>
      <c r="AN187" s="253" t="e">
        <f ca="true">+IF(AND(ISNUMBER(OFFSET('Sanitation Data'!$F$12,0,10*ROW('Sanitation Data'!F181))),DC187="Yes"),OFFSET('Sanitation Data'!$F$12,0,10*ROW('Sanitation Data'!F181)),IF(AND(ISNUMBER(OFFSET('Sanitation Data'!$F$12,0,10*ROW('Sanitation Data'!F181))),DC187="No",ISNUMBER(OFFSET('Sanitation Data'!$F$12,0,10*ROW('Sanitation Data'!F181)))),CONCATENATE("[",ROUND(OFFSET('Sanitation Data'!$F$12,0,10*ROW('Sanitation Data'!F181)),0),"]"),IF(AND(ISNUMBER(OFFSET('Sanitation Data'!$F$12,0,10*ROW('Sanitation Data'!F181))),DC187="",ISNUMBER(OFFSET('Sanitation Data'!$F$12,0,10*ROW('Sanitation Data'!F181)))),OFFSET('Sanitation Data'!$F$12,0,10*ROW('Sanitation Data'!F181)),NA())))</f>
        <v>#N/A</v>
      </c>
      <c r="AO187" s="253" t="e">
        <f ca="true">+IF(AND(ISNUMBER(OFFSET('Sanitation Data'!$F$13,0,10*ROW('Sanitation Data'!F181))),DD187="Yes"),OFFSET('Sanitation Data'!$F$13,0,10*ROW('Sanitation Data'!F181)),IF(AND(ISNUMBER(OFFSET('Sanitation Data'!$F$13,0,10*ROW('Sanitation Data'!F181))),DD187="No",ISNUMBER(OFFSET('Sanitation Data'!$F$13,0,10*ROW('Sanitation Data'!F181)))),CONCATENATE("[",ROUND(OFFSET('Sanitation Data'!$F$13,0,10*ROW('Sanitation Data'!F181)),0),"]"),IF(AND(ISNUMBER(OFFSET('Sanitation Data'!$F$13,0,10*ROW('Sanitation Data'!F181))),DD187="",ISNUMBER(OFFSET('Sanitation Data'!$F$13,0,10*ROW('Sanitation Data'!F181)))),OFFSET('Sanitation Data'!$F$13,0,10*ROW('Sanitation Data'!F181)),NA())))</f>
        <v>#N/A</v>
      </c>
      <c r="AP187" s="253" t="e">
        <f ca="true">+IF(AND(ISNUMBER(OFFSET('Sanitation Data'!$G$5,0,10*ROW('Sanitation Data'!G181))),DE187="Yes"),100-OFFSET('Sanitation Data'!$G$5,0,10*ROW('Sanitation Data'!G181)),IF(AND(ISNUMBER(OFFSET('Sanitation Data'!$G$5,0,10*ROW('Sanitation Data'!G181))),DE187="No",ISNUMBER(OFFSET('Sanitation Data'!$G$5,0,10*ROW('Sanitation Data'!G181)))),CONCATENATE("[",ROUND(100-OFFSET('Sanitation Data'!$G$5,0,10*ROW('Sanitation Data'!G181)),0),"]"),IF(AND(ISNUMBER(OFFSET('Sanitation Data'!$G$5,0,10*ROW('Sanitation Data'!G181))),DE187="",ISNUMBER(OFFSET('Sanitation Data'!$G$5,0,10*ROW('Sanitation Data'!G181)))),100-OFFSET('Sanitation Data'!$G$5,0,10*ROW('Sanitation Data'!G181)),NA())))</f>
        <v>#N/A</v>
      </c>
      <c r="AQ187" s="253" t="e">
        <f ca="true">+IF(AND(ISNUMBER(OFFSET('Sanitation Data'!$G$7,0,10*ROW('Sanitation Data'!G181))),DF187="Yes"),OFFSET('Sanitation Data'!$G$7,0,10*ROW('Sanitation Data'!G181)),IF(AND(ISNUMBER(OFFSET('Sanitation Data'!$G$7,0,10*ROW('Sanitation Data'!G181))),DF187="No",ISNUMBER(OFFSET('Sanitation Data'!$G$7,0,10*ROW('Sanitation Data'!G181)))),CONCATENATE("[",ROUND(OFFSET('Sanitation Data'!$G$7,0,10*ROW('Sanitation Data'!G181)),0),"]"),IF(AND(ISNUMBER(OFFSET('Sanitation Data'!$G$7,0,10*ROW('Sanitation Data'!G181))),DF187="",ISNUMBER(OFFSET('Sanitation Data'!$G$7,0,10*ROW('Sanitation Data'!G181)))),OFFSET('Sanitation Data'!$G$7,0,10*ROW('Sanitation Data'!G181)),NA())))</f>
        <v>#N/A</v>
      </c>
      <c r="AR187" s="253" t="e">
        <f ca="true">+IF(AND(ISNUMBER(OFFSET('Sanitation Data'!$G$11,0,10*ROW('Sanitation Data'!G181))),DG187="Yes"),OFFSET('Sanitation Data'!$G$11,0,10*ROW('Sanitation Data'!G181)),IF(AND(ISNUMBER(OFFSET('Sanitation Data'!$G$11,0,10*ROW('Sanitation Data'!G181))),DG187="No",ISNUMBER(OFFSET('Sanitation Data'!$G$11,0,10*ROW('Sanitation Data'!G181)))),CONCATENATE("[",ROUND(OFFSET('Sanitation Data'!$G$11,0,10*ROW('Sanitation Data'!G181)),0),"]"),IF(AND(ISNUMBER(OFFSET('Sanitation Data'!$G$11,0,10*ROW('Sanitation Data'!G181))),DG187="",ISNUMBER(OFFSET('Sanitation Data'!$G$11,0,10*ROW('Sanitation Data'!G181)))),OFFSET('Sanitation Data'!$G$11,0,10*ROW('Sanitation Data'!G181)),NA())))</f>
        <v>#N/A</v>
      </c>
      <c r="AS187" s="253" t="e">
        <f ca="true">+IF(AND(ISNUMBER(OFFSET('Sanitation Data'!$G$12,0,10*ROW('Sanitation Data'!G181))),DH187="Yes"),OFFSET('Sanitation Data'!$G$12,0,10*ROW('Sanitation Data'!G181)),IF(AND(ISNUMBER(OFFSET('Sanitation Data'!$G$12,0,10*ROW('Sanitation Data'!G181))),DH187="No",ISNUMBER(OFFSET('Sanitation Data'!$G$12,0,10*ROW('Sanitation Data'!G181)))),CONCATENATE("[",ROUND(OFFSET('Sanitation Data'!$G$12,0,10*ROW('Sanitation Data'!G181)),0),"]"),IF(AND(ISNUMBER(OFFSET('Sanitation Data'!$G$12,0,10*ROW('Sanitation Data'!G181))),DH187="",ISNUMBER(OFFSET('Sanitation Data'!$G$12,0,10*ROW('Sanitation Data'!G181)))),OFFSET('Sanitation Data'!$G$12,0,10*ROW('Sanitation Data'!G181)),NA())))</f>
        <v>#N/A</v>
      </c>
      <c r="AT187" s="253" t="e">
        <f ca="true">+IF(AND(ISNUMBER(OFFSET('Sanitation Data'!$G$13,0,10*ROW('Sanitation Data'!G181))),DI187="Yes"),OFFSET('Sanitation Data'!$G$13,0,10*ROW('Sanitation Data'!G181)),IF(AND(ISNUMBER(OFFSET('Sanitation Data'!$G$13,0,10*ROW('Sanitation Data'!G181))),DI187="No",ISNUMBER(OFFSET('Sanitation Data'!$G$13,0,10*ROW('Sanitation Data'!G181)))),CONCATENATE("[",ROUND(OFFSET('Sanitation Data'!$G$13,0,10*ROW('Sanitation Data'!G181)),0),"]"),IF(AND(ISNUMBER(OFFSET('Sanitation Data'!$G$13,0,10*ROW('Sanitation Data'!G181))),DI187="",ISNUMBER(OFFSET('Sanitation Data'!$G$13,0,10*ROW('Sanitation Data'!G181)))),OFFSET('Sanitation Data'!$G$13,0,10*ROW('Sanitation Data'!G181)),NA())))</f>
        <v>#N/A</v>
      </c>
      <c r="AU187" s="253" t="e">
        <f ca="true">+IF(AND(ISNUMBER(OFFSET('Sanitation Data'!$H$5,0,10*ROW('Sanitation Data'!H181))),DJ187="Yes"),100-OFFSET('Sanitation Data'!$H$5,0,10*ROW('Sanitation Data'!H181)),IF(AND(ISNUMBER(OFFSET('Sanitation Data'!$H$5,0,10*ROW('Sanitation Data'!H181))),DJ187="No",ISNUMBER(OFFSET('Sanitation Data'!$H$5,0,10*ROW('Sanitation Data'!H181)))),CONCATENATE("[",ROUND(100-OFFSET('Sanitation Data'!$H$5,0,10*ROW('Sanitation Data'!H181)),0),"]"),IF(AND(ISNUMBER(OFFSET('Sanitation Data'!$H$5,0,10*ROW('Sanitation Data'!H181))),DJ187="",ISNUMBER(OFFSET('Sanitation Data'!$H$5,0,10*ROW('Sanitation Data'!H181)))),100-OFFSET('Sanitation Data'!$H$5,0,10*ROW('Sanitation Data'!H181)),NA())))</f>
        <v>#N/A</v>
      </c>
      <c r="AV187" s="253" t="e">
        <f ca="true">+IF(AND(ISNUMBER(OFFSET('Sanitation Data'!$H$7,0,10*ROW('Sanitation Data'!H181))),DK187="Yes"),OFFSET('Sanitation Data'!$H$7,0,10*ROW('Sanitation Data'!H181)),IF(AND(ISNUMBER(OFFSET('Sanitation Data'!$H$7,0,10*ROW('Sanitation Data'!H181))),DK187="No",ISNUMBER(OFFSET('Sanitation Data'!$H$7,0,10*ROW('Sanitation Data'!H181)))),CONCATENATE("[",ROUND(OFFSET('Sanitation Data'!$H$7,0,10*ROW('Sanitation Data'!H181)),0),"]"),IF(AND(ISNUMBER(OFFSET('Sanitation Data'!$H$7,0,10*ROW('Sanitation Data'!H181))),DK187="",ISNUMBER(OFFSET('Sanitation Data'!$H$7,0,10*ROW('Sanitation Data'!H181)))),OFFSET('Sanitation Data'!$H$7,0,10*ROW('Sanitation Data'!H181)),NA())))</f>
        <v>#N/A</v>
      </c>
      <c r="AW187" s="253" t="e">
        <f ca="true">+IF(AND(ISNUMBER(OFFSET('Sanitation Data'!$H$11,0,10*ROW('Sanitation Data'!H181))),DL187="Yes"),OFFSET('Sanitation Data'!$H$11,0,10*ROW('Sanitation Data'!H181)),IF(AND(ISNUMBER(OFFSET('Sanitation Data'!$H$11,0,10*ROW('Sanitation Data'!H181))),DL187="No",ISNUMBER(OFFSET('Sanitation Data'!$H$11,0,10*ROW('Sanitation Data'!H181)))),CONCATENATE("[",ROUND(OFFSET('Sanitation Data'!$H$11,0,10*ROW('Sanitation Data'!H181)),0),"]"),IF(AND(ISNUMBER(OFFSET('Sanitation Data'!$H$11,0,10*ROW('Sanitation Data'!H181))),DL187="",ISNUMBER(OFFSET('Sanitation Data'!$H$11,0,10*ROW('Sanitation Data'!H181)))),OFFSET('Sanitation Data'!$H$11,0,10*ROW('Sanitation Data'!H181)),NA())))</f>
        <v>#N/A</v>
      </c>
      <c r="AX187" s="253" t="e">
        <f ca="true">+IF(AND(ISNUMBER(OFFSET('Sanitation Data'!$H$12,0,10*ROW('Sanitation Data'!H181))),DM187="Yes"),OFFSET('Sanitation Data'!$H$12,0,10*ROW('Sanitation Data'!H181)),IF(AND(ISNUMBER(OFFSET('Sanitation Data'!$H$12,0,10*ROW('Sanitation Data'!H181))),DM187="No",ISNUMBER(OFFSET('Sanitation Data'!$H$12,0,10*ROW('Sanitation Data'!H181)))),CONCATENATE("[",ROUND(OFFSET('Sanitation Data'!$H$12,0,10*ROW('Sanitation Data'!H181)),0),"]"),IF(AND(ISNUMBER(OFFSET('Sanitation Data'!$H$12,0,10*ROW('Sanitation Data'!H181))),DM187="",ISNUMBER(OFFSET('Sanitation Data'!$H$12,0,10*ROW('Sanitation Data'!H181)))),OFFSET('Sanitation Data'!$H$12,0,10*ROW('Sanitation Data'!H181)),NA())))</f>
        <v>#N/A</v>
      </c>
      <c r="AY187" s="253" t="e">
        <f ca="true">+IF(AND(ISNUMBER(OFFSET('Sanitation Data'!$H$13,0,10*ROW('Sanitation Data'!H181))),DN187="Yes"),OFFSET('Sanitation Data'!$H$13,0,10*ROW('Sanitation Data'!H181)),IF(AND(ISNUMBER(OFFSET('Sanitation Data'!$H$13,0,10*ROW('Sanitation Data'!H181))),DN187="No",ISNUMBER(OFFSET('Sanitation Data'!$H$13,0,10*ROW('Sanitation Data'!H181)))),CONCATENATE("[",ROUND(OFFSET('Sanitation Data'!$H$13,0,10*ROW('Sanitation Data'!H181)),0),"]"),IF(AND(ISNUMBER(OFFSET('Sanitation Data'!$H$13,0,10*ROW('Sanitation Data'!H181))),DN187="",ISNUMBER(OFFSET('Sanitation Data'!$H$13,0,10*ROW('Sanitation Data'!H181)))),OFFSET('Sanitation Data'!$H$13,0,10*ROW('Sanitation Data'!H181)),NA())))</f>
        <v>#N/A</v>
      </c>
      <c r="AZ187" s="254" t="e">
        <f ca="true">+IF(AND(ISNUMBER(OFFSET('Hygiene Data'!$C$6,0,10*ROW('Hygiene Data'!C181))),DO187="Yes"),OFFSET('Hygiene Data'!$C$6,0,10*ROW('Hygiene Data'!C181)),IF(AND(ISNUMBER(OFFSET('Hygiene Data'!$C$6,0,10*ROW('Hygiene Data'!C181))),DO187="No",ISNUMBER(OFFSET('Hygiene Data'!$C$6,0,10*ROW('Hygiene Data'!C181)))),CONCATENATE("[",ROUND(OFFSET('Hygiene Data'!$C$6,0,10*ROW('Hygiene Data'!C181)),0),"]"),IF(AND(ISNUMBER(OFFSET('Hygiene Data'!$C$6,0,10*ROW('Hygiene Data'!C181))),DO187="",ISNUMBER(OFFSET('Hygiene Data'!$C$6,0,10*ROW('Hygiene Data'!C181)))),OFFSET('Hygiene Data'!$C$6,0,10*ROW('Hygiene Data'!C181)),NA())))</f>
        <v>#N/A</v>
      </c>
      <c r="BA187" s="254" t="e">
        <f ca="true">+IF(AND(ISNUMBER(OFFSET('Hygiene Data'!$C$8,0,10*ROW('Hygiene Data'!C181))),DP187="Yes"),OFFSET('Hygiene Data'!$C$8,0,10*ROW('Hygiene Data'!C181)),IF(AND(ISNUMBER(OFFSET('Hygiene Data'!$C$8,0,10*ROW('Hygiene Data'!C181))),DP187="No",ISNUMBER(OFFSET('Hygiene Data'!$C$8,0,10*ROW('Hygiene Data'!C181)))),CONCATENATE("[",ROUND(OFFSET('Hygiene Data'!$C$8,0,10*ROW('Hygiene Data'!C181)),0),"]"),IF(AND(ISNUMBER(OFFSET('Hygiene Data'!$C$8,0,10*ROW('Hygiene Data'!C181))),DP187="",ISNUMBER(OFFSET('Hygiene Data'!$C$8,0,10*ROW('Hygiene Data'!C181)))),OFFSET('Hygiene Data'!$C$8,0,10*ROW('Hygiene Data'!C181)),NA())))</f>
        <v>#N/A</v>
      </c>
      <c r="BB187" s="254" t="e">
        <f ca="true">+IF(AND(ISNUMBER(OFFSET('Hygiene Data'!$C$10,0,10*ROW('Hygiene Data'!C181))),DQ187="Yes"),OFFSET('Hygiene Data'!$C$10,0,10*ROW('Hygiene Data'!C181)),IF(AND(ISNUMBER(OFFSET('Hygiene Data'!$C$10,0,10*ROW('Hygiene Data'!C181))),DQ187="No",ISNUMBER(OFFSET('Hygiene Data'!$C$10,0,10*ROW('Hygiene Data'!C181)))),CONCATENATE("[",ROUND(OFFSET('Hygiene Data'!$C$10,0,10*ROW('Hygiene Data'!C181)),0),"]"),IF(AND(ISNUMBER(OFFSET('Hygiene Data'!$C$10,0,10*ROW('Hygiene Data'!C181))),DQ187="",ISNUMBER(OFFSET('Hygiene Data'!$C$10,0,10*ROW('Hygiene Data'!C181)))),OFFSET('Hygiene Data'!$C$10,0,10*ROW('Hygiene Data'!C181)),NA())))</f>
        <v>#N/A</v>
      </c>
      <c r="BC187" s="254" t="e">
        <f ca="true">+IF(AND(ISNUMBER(OFFSET('Hygiene Data'!$D$6,0,10*ROW('Hygiene Data'!D181))),DR187="Yes"),OFFSET('Hygiene Data'!$D$6,0,10*ROW('Hygiene Data'!D181)),IF(AND(ISNUMBER(OFFSET('Hygiene Data'!$D$6,0,10*ROW('Hygiene Data'!D181))),DR187="No",ISNUMBER(OFFSET('Hygiene Data'!$D$6,0,10*ROW('Hygiene Data'!D181)))),CONCATENATE("[",ROUND(OFFSET('Hygiene Data'!$D$6,0,10*ROW('Hygiene Data'!D181)),0),"]"),IF(AND(ISNUMBER(OFFSET('Hygiene Data'!$D$6,0,10*ROW('Hygiene Data'!D181))),DR187="",ISNUMBER(OFFSET('Hygiene Data'!$D$6,0,10*ROW('Hygiene Data'!D181)))),OFFSET('Hygiene Data'!$D$6,0,10*ROW('Hygiene Data'!D181)),NA())))</f>
        <v>#N/A</v>
      </c>
      <c r="BD187" s="254" t="e">
        <f ca="true">+IF(AND(ISNUMBER(OFFSET('Hygiene Data'!$D$8,0,10*ROW('Hygiene Data'!D181))),DS187="Yes"),OFFSET('Hygiene Data'!$D$8,0,10*ROW('Hygiene Data'!D181)),IF(AND(ISNUMBER(OFFSET('Hygiene Data'!$D$8,0,10*ROW('Hygiene Data'!D181))),DS187="No",ISNUMBER(OFFSET('Hygiene Data'!$D$8,0,10*ROW('Hygiene Data'!D181)))),CONCATENATE("[",ROUND(OFFSET('Hygiene Data'!$D$8,0,10*ROW('Hygiene Data'!D181)),0),"]"),IF(AND(ISNUMBER(OFFSET('Hygiene Data'!$D$8,0,10*ROW('Hygiene Data'!D181))),DS187="",ISNUMBER(OFFSET('Hygiene Data'!$D$8,0,10*ROW('Hygiene Data'!D181)))),OFFSET('Hygiene Data'!$D$8,0,10*ROW('Hygiene Data'!D181)),NA())))</f>
        <v>#N/A</v>
      </c>
      <c r="BE187" s="254" t="e">
        <f ca="true">+IF(AND(ISNUMBER(OFFSET('Hygiene Data'!$D$10,0,10*ROW('Hygiene Data'!D181))),DT187="Yes"),OFFSET('Hygiene Data'!$D$10,0,10*ROW('Hygiene Data'!D181)),IF(AND(ISNUMBER(OFFSET('Hygiene Data'!$D$10,0,10*ROW('Hygiene Data'!D181))),DT187="No",ISNUMBER(OFFSET('Hygiene Data'!$D$10,0,10*ROW('Hygiene Data'!D181)))),CONCATENATE("[",ROUND(OFFSET('Hygiene Data'!$D$10,0,10*ROW('Hygiene Data'!D181)),0),"]"),IF(AND(ISNUMBER(OFFSET('Hygiene Data'!$D$10,0,10*ROW('Hygiene Data'!D181))),DT187="",ISNUMBER(OFFSET('Hygiene Data'!$D$10,0,10*ROW('Hygiene Data'!D181)))),OFFSET('Hygiene Data'!$D$10,0,10*ROW('Hygiene Data'!D181)),NA())))</f>
        <v>#N/A</v>
      </c>
      <c r="BF187" s="254" t="e">
        <f ca="true">+IF(AND(ISNUMBER(OFFSET('Hygiene Data'!$E$6,0,10*ROW('Hygiene Data'!E181))),DU187="Yes"),OFFSET('Hygiene Data'!$E$6,0,10*ROW('Hygiene Data'!E181)),IF(AND(ISNUMBER(OFFSET('Hygiene Data'!$E$6,0,10*ROW('Hygiene Data'!E181))),DU187="No",ISNUMBER(OFFSET('Hygiene Data'!$E$6,0,10*ROW('Hygiene Data'!E181)))),CONCATENATE("[",ROUND(OFFSET('Hygiene Data'!$E$6,0,10*ROW('Hygiene Data'!E181)),0),"]"),IF(AND(ISNUMBER(OFFSET('Hygiene Data'!$E$6,0,10*ROW('Hygiene Data'!E181))),DU187="",ISNUMBER(OFFSET('Hygiene Data'!$E$6,0,10*ROW('Hygiene Data'!E181)))),OFFSET('Hygiene Data'!$E$6,0,10*ROW('Hygiene Data'!E181)),NA())))</f>
        <v>#N/A</v>
      </c>
      <c r="BG187" s="254" t="e">
        <f ca="true">+IF(AND(ISNUMBER(OFFSET('Hygiene Data'!$E$8,0,10*ROW('Hygiene Data'!E181))),DV187="Yes"),OFFSET('Hygiene Data'!$E$8,0,10*ROW('Hygiene Data'!E181)),IF(AND(ISNUMBER(OFFSET('Hygiene Data'!$E$8,0,10*ROW('Hygiene Data'!E181))),DV187="No",ISNUMBER(OFFSET('Hygiene Data'!$E$8,0,10*ROW('Hygiene Data'!E181)))),CONCATENATE("[",ROUND(OFFSET('Hygiene Data'!$E$8,0,10*ROW('Hygiene Data'!E181)),0),"]"),IF(AND(ISNUMBER(OFFSET('Hygiene Data'!$E$8,0,10*ROW('Hygiene Data'!E181))),DV187="",ISNUMBER(OFFSET('Hygiene Data'!$E$8,0,10*ROW('Hygiene Data'!E181)))),OFFSET('Hygiene Data'!$E$8,0,10*ROW('Hygiene Data'!E181)),NA())))</f>
        <v>#N/A</v>
      </c>
      <c r="BH187" s="254" t="e">
        <f ca="true">+IF(AND(ISNUMBER(OFFSET('Hygiene Data'!$E$10,0,10*ROW('Hygiene Data'!E181))),DW187="Yes"),OFFSET('Hygiene Data'!$E$10,0,10*ROW('Hygiene Data'!E181)),IF(AND(ISNUMBER(OFFSET('Hygiene Data'!$E$10,0,10*ROW('Hygiene Data'!E181))),DW187="No",ISNUMBER(OFFSET('Hygiene Data'!$E$10,0,10*ROW('Hygiene Data'!E181)))),CONCATENATE("[",ROUND(OFFSET('Hygiene Data'!$E$10,0,10*ROW('Hygiene Data'!E181)),0),"]"),IF(AND(ISNUMBER(OFFSET('Hygiene Data'!$E$10,0,10*ROW('Hygiene Data'!E181))),DW187="",ISNUMBER(OFFSET('Hygiene Data'!$E$10,0,10*ROW('Hygiene Data'!E181)))),OFFSET('Hygiene Data'!$E$10,0,10*ROW('Hygiene Data'!E181)),NA())))</f>
        <v>#N/A</v>
      </c>
      <c r="BI187" s="254" t="e">
        <f ca="true">+IF(AND(ISNUMBER(OFFSET('Hygiene Data'!$F$6,0,10*ROW('Hygiene Data'!F181))),DX187="Yes"),OFFSET('Hygiene Data'!$F$6,0,10*ROW('Hygiene Data'!F181)),IF(AND(ISNUMBER(OFFSET('Hygiene Data'!$F$6,0,10*ROW('Hygiene Data'!F181))),DX187="No",ISNUMBER(OFFSET('Hygiene Data'!$F$6,0,10*ROW('Hygiene Data'!F181)))),CONCATENATE("[",ROUND(OFFSET('Hygiene Data'!$F$6,0,10*ROW('Hygiene Data'!F181)),0),"]"),IF(AND(ISNUMBER(OFFSET('Hygiene Data'!$F$6,0,10*ROW('Hygiene Data'!F181))),DX187="",ISNUMBER(OFFSET('Hygiene Data'!$F$6,0,10*ROW('Hygiene Data'!F181)))),OFFSET('Hygiene Data'!$F$6,0,10*ROW('Hygiene Data'!F181)),NA())))</f>
        <v>#N/A</v>
      </c>
      <c r="BJ187" s="254" t="e">
        <f ca="true">+IF(AND(ISNUMBER(OFFSET('Hygiene Data'!$F$8,0,10*ROW('Hygiene Data'!F181))),DY187="Yes"),OFFSET('Hygiene Data'!$F$8,0,10*ROW('Hygiene Data'!F181)),IF(AND(ISNUMBER(OFFSET('Hygiene Data'!$F$8,0,10*ROW('Hygiene Data'!F181))),DY187="No",ISNUMBER(OFFSET('Hygiene Data'!$F$8,0,10*ROW('Hygiene Data'!F181)))),CONCATENATE("[",ROUND(OFFSET('Hygiene Data'!$F$8,0,10*ROW('Hygiene Data'!F181)),0),"]"),IF(AND(ISNUMBER(OFFSET('Hygiene Data'!$F$8,0,10*ROW('Hygiene Data'!F181))),DY187="",ISNUMBER(OFFSET('Hygiene Data'!$F$8,0,10*ROW('Hygiene Data'!F181)))),OFFSET('Hygiene Data'!$F$8,0,10*ROW('Hygiene Data'!F181)),NA())))</f>
        <v>#N/A</v>
      </c>
      <c r="BK187" s="254" t="e">
        <f ca="true">+IF(AND(ISNUMBER(OFFSET('Hygiene Data'!$F$10,0,10*ROW('Hygiene Data'!F181))),DZ187="Yes"),OFFSET('Hygiene Data'!$F$10,0,10*ROW('Hygiene Data'!F181)),IF(AND(ISNUMBER(OFFSET('Hygiene Data'!$F$10,0,10*ROW('Hygiene Data'!F181))),DZ187="No",ISNUMBER(OFFSET('Hygiene Data'!$F$10,0,10*ROW('Hygiene Data'!F181)))),CONCATENATE("[",ROUND(OFFSET('Hygiene Data'!$F$10,0,10*ROW('Hygiene Data'!F181)),0),"]"),IF(AND(ISNUMBER(OFFSET('Hygiene Data'!$F$10,0,10*ROW('Hygiene Data'!F181))),DZ187="",ISNUMBER(OFFSET('Hygiene Data'!$F$10,0,10*ROW('Hygiene Data'!F181)))),OFFSET('Hygiene Data'!$F$10,0,10*ROW('Hygiene Data'!F181)),NA())))</f>
        <v>#N/A</v>
      </c>
      <c r="BL187" s="254" t="e">
        <f ca="true">+IF(AND(ISNUMBER(OFFSET('Hygiene Data'!$G$6,0,10*ROW('Hygiene Data'!G181))),EA187="Yes"),OFFSET('Hygiene Data'!$G$6,0,10*ROW('Hygiene Data'!G181)),IF(AND(ISNUMBER(OFFSET('Hygiene Data'!$G$6,0,10*ROW('Hygiene Data'!G181))),EA187="No",ISNUMBER(OFFSET('Hygiene Data'!$G$6,0,10*ROW('Hygiene Data'!G181)))),CONCATENATE("[",ROUND(OFFSET('Hygiene Data'!$G$6,0,10*ROW('Hygiene Data'!G181)),0),"]"),IF(AND(ISNUMBER(OFFSET('Hygiene Data'!$G$6,0,10*ROW('Hygiene Data'!G181))),EA187="",ISNUMBER(OFFSET('Hygiene Data'!$G$6,0,10*ROW('Hygiene Data'!G181)))),OFFSET('Hygiene Data'!$G$6,0,10*ROW('Hygiene Data'!G181)),NA())))</f>
        <v>#N/A</v>
      </c>
      <c r="BM187" s="254" t="e">
        <f ca="true">+IF(AND(ISNUMBER(OFFSET('Hygiene Data'!$G$8,0,10*ROW('Hygiene Data'!G181))),EB187="Yes"),OFFSET('Hygiene Data'!$G$8,0,10*ROW('Hygiene Data'!G181)),IF(AND(ISNUMBER(OFFSET('Hygiene Data'!$G$8,0,10*ROW('Hygiene Data'!G181))),EB187="No",ISNUMBER(OFFSET('Hygiene Data'!$G$8,0,10*ROW('Hygiene Data'!G181)))),CONCATENATE("[",ROUND(OFFSET('Hygiene Data'!$G$8,0,10*ROW('Hygiene Data'!G181)),0),"]"),IF(AND(ISNUMBER(OFFSET('Hygiene Data'!$G$8,0,10*ROW('Hygiene Data'!G181))),EB187="",ISNUMBER(OFFSET('Hygiene Data'!$G$8,0,10*ROW('Hygiene Data'!G181)))),OFFSET('Hygiene Data'!$G$8,0,10*ROW('Hygiene Data'!G181)),NA())))</f>
        <v>#N/A</v>
      </c>
      <c r="BN187" s="254" t="e">
        <f ca="true">+IF(AND(ISNUMBER(OFFSET('Hygiene Data'!$G$10,0,10*ROW('Hygiene Data'!G181))),EC187="Yes"),OFFSET('Hygiene Data'!$G$10,0,10*ROW('Hygiene Data'!G181)),IF(AND(ISNUMBER(OFFSET('Hygiene Data'!$G$10,0,10*ROW('Hygiene Data'!G181))),EC187="No",ISNUMBER(OFFSET('Hygiene Data'!$G$10,0,10*ROW('Hygiene Data'!G181)))),CONCATENATE("[",ROUND(OFFSET('Hygiene Data'!$G$10,0,10*ROW('Hygiene Data'!G181)),0),"]"),IF(AND(ISNUMBER(OFFSET('Hygiene Data'!$G$10,0,10*ROW('Hygiene Data'!G181))),EC187="",ISNUMBER(OFFSET('Hygiene Data'!$G$10,0,10*ROW('Hygiene Data'!G181)))),OFFSET('Hygiene Data'!$G$10,0,10*ROW('Hygiene Data'!G181)),NA())))</f>
        <v>#N/A</v>
      </c>
      <c r="BO187" s="254" t="e">
        <f ca="true">+IF(AND(ISNUMBER(OFFSET('Hygiene Data'!$H$6,0,10*ROW('Hygiene Data'!H181))),ED187="Yes"),OFFSET('Hygiene Data'!$H$6,0,10*ROW('Hygiene Data'!H181)),IF(AND(ISNUMBER(OFFSET('Hygiene Data'!$H$6,0,10*ROW('Hygiene Data'!H181))),ED187="No",ISNUMBER(OFFSET('Hygiene Data'!$H$6,0,10*ROW('Hygiene Data'!H181)))),CONCATENATE("[",ROUND(OFFSET('Hygiene Data'!$H$6,0,10*ROW('Hygiene Data'!H181)),0),"]"),IF(AND(ISNUMBER(OFFSET('Hygiene Data'!$H$6,0,10*ROW('Hygiene Data'!H181))),ED187="",ISNUMBER(OFFSET('Hygiene Data'!$H$6,0,10*ROW('Hygiene Data'!H181)))),OFFSET('Hygiene Data'!$H$6,0,10*ROW('Hygiene Data'!H181)),NA())))</f>
        <v>#N/A</v>
      </c>
      <c r="BP187" s="254" t="e">
        <f ca="true">+IF(AND(ISNUMBER(OFFSET('Hygiene Data'!$H$8,0,10*ROW('Hygiene Data'!H181))),EE187="Yes"),OFFSET('Hygiene Data'!$H$8,0,10*ROW('Hygiene Data'!H181)),IF(AND(ISNUMBER(OFFSET('Hygiene Data'!$H$8,0,10*ROW('Hygiene Data'!H181))),EE187="No",ISNUMBER(OFFSET('Hygiene Data'!$H$8,0,10*ROW('Hygiene Data'!H181)))),CONCATENATE("[",ROUND(OFFSET('Hygiene Data'!$H$8,0,10*ROW('Hygiene Data'!H181)),0),"]"),IF(AND(ISNUMBER(OFFSET('Hygiene Data'!$H$8,0,10*ROW('Hygiene Data'!H181))),EE187="",ISNUMBER(OFFSET('Hygiene Data'!$H$8,0,10*ROW('Hygiene Data'!H181)))),OFFSET('Hygiene Data'!$H$8,0,10*ROW('Hygiene Data'!H181)),NA())))</f>
        <v>#N/A</v>
      </c>
      <c r="BQ187" s="254" t="e">
        <f ca="true">+IF(AND(ISNUMBER(OFFSET('Hygiene Data'!$H$10,0,10*ROW('Hygiene Data'!H181))),EF187="Yes"),OFFSET('Hygiene Data'!$H$10,0,10*ROW('Hygiene Data'!H181)),IF(AND(ISNUMBER(OFFSET('Hygiene Data'!$H$10,0,10*ROW('Hygiene Data'!H181))),EF187="No",ISNUMBER(OFFSET('Hygiene Data'!$H$10,0,10*ROW('Hygiene Data'!H181)))),CONCATENATE("[",ROUND(OFFSET('Hygiene Data'!$H$10,0,10*ROW('Hygiene Data'!H181)),0),"]"),IF(AND(ISNUMBER(OFFSET('Hygiene Data'!$H$10,0,10*ROW('Hygiene Data'!H181))),EF187="",ISNUMBER(OFFSET('Hygiene Data'!$H$10,0,10*ROW('Hygiene Data'!H181)))),OFFSET('Hygiene Data'!$H$10,0,10*ROW('Hygiene Data'!H181)),NA())))</f>
        <v>#N/A</v>
      </c>
      <c r="BS187" s="36" t="str">
        <f ca="true">+IF(OFFSET('Water Data'!$C$28,0,10*ROW('Water Data'!C181))="","",OFFSET('Water Data'!$C$28,0,10*ROW('Water Data'!C181)))</f>
        <v/>
      </c>
      <c r="BT187" s="36" t="str">
        <f ca="true">+IF(OFFSET('Water Data'!$C$29,0,10*ROW('Water Data'!C181))="","",OFFSET('Water Data'!$C$29,0,10*ROW('Water Data'!C181)))</f>
        <v/>
      </c>
      <c r="BU187" s="36" t="str">
        <f ca="true">+IF(OFFSET('Water Data'!$C$30,0,10*ROW('Water Data'!C181))="","",OFFSET('Water Data'!$C$30,0,10*ROW('Water Data'!C181)))</f>
        <v/>
      </c>
      <c r="BV187" s="36" t="str">
        <f ca="true">+IF(OFFSET('Water Data'!$D$28,0,10*ROW('Water Data'!D181))="","",OFFSET('Water Data'!$D$28,0,10*ROW('Water Data'!D181)))</f>
        <v/>
      </c>
      <c r="BW187" s="36" t="str">
        <f ca="true">+IF(OFFSET('Water Data'!$D$29,0,10*ROW('Water Data'!D181))="","",OFFSET('Water Data'!$D$29,0,10*ROW('Water Data'!D181)))</f>
        <v/>
      </c>
      <c r="BX187" s="36" t="str">
        <f ca="true">+IF(OFFSET('Water Data'!$D$30,0,10*ROW('Water Data'!D181))="","",OFFSET('Water Data'!$D$30,0,10*ROW('Water Data'!D181)))</f>
        <v/>
      </c>
      <c r="BY187" s="36" t="str">
        <f ca="true">+IF(OFFSET('Water Data'!$E$28,0,10*ROW('Water Data'!E181))="","",OFFSET('Water Data'!$E$28,0,10*ROW('Water Data'!E181)))</f>
        <v/>
      </c>
      <c r="BZ187" s="36" t="str">
        <f ca="true">+IF(OFFSET('Water Data'!$E$29,0,10*ROW('Water Data'!E181))="","",OFFSET('Water Data'!$E$29,0,10*ROW('Water Data'!E181)))</f>
        <v/>
      </c>
      <c r="CA187" s="36" t="str">
        <f ca="true">+IF(OFFSET('Water Data'!$E$30,0,10*ROW('Water Data'!E181))="","",OFFSET('Water Data'!$E$30,0,10*ROW('Water Data'!E181)))</f>
        <v/>
      </c>
      <c r="CB187" s="36" t="str">
        <f ca="true">+IF(OFFSET('Water Data'!$F$28,0,10*ROW('Water Data'!F181))="","",OFFSET('Water Data'!$F$28,0,10*ROW('Water Data'!F181)))</f>
        <v/>
      </c>
      <c r="CC187" s="36" t="str">
        <f ca="true">+IF(OFFSET('Water Data'!$F$29,0,10*ROW('Water Data'!F181))="","",OFFSET('Water Data'!$F$29,0,10*ROW('Water Data'!F181)))</f>
        <v/>
      </c>
      <c r="CD187" s="36" t="str">
        <f ca="true">+IF(OFFSET('Water Data'!$F$30,0,10*ROW('Water Data'!F181))="","",OFFSET('Water Data'!$F$30,0,10*ROW('Water Data'!F181)))</f>
        <v/>
      </c>
      <c r="CE187" s="36" t="str">
        <f ca="true">+IF(OFFSET('Water Data'!$G$28,0,10*ROW('Water Data'!G181))="","",OFFSET('Water Data'!$G$28,0,10*ROW('Water Data'!G181)))</f>
        <v/>
      </c>
      <c r="CF187" s="36" t="str">
        <f ca="true">+IF(OFFSET('Water Data'!$G$29,0,10*ROW('Water Data'!G181))="","",OFFSET('Water Data'!$G$29,0,10*ROW('Water Data'!G181)))</f>
        <v/>
      </c>
      <c r="CG187" s="36" t="str">
        <f ca="true">+IF(OFFSET('Water Data'!$G$30,0,10*ROW('Water Data'!G181))="","",OFFSET('Water Data'!$G$30,0,10*ROW('Water Data'!G181)))</f>
        <v/>
      </c>
      <c r="CH187" s="36" t="str">
        <f ca="true">+IF(OFFSET('Water Data'!$H$28,0,10*ROW('Water Data'!H181))="","",OFFSET('Water Data'!$H$28,0,10*ROW('Water Data'!H181)))</f>
        <v/>
      </c>
      <c r="CI187" s="36" t="str">
        <f ca="true">+IF(OFFSET('Water Data'!$H$29,0,10*ROW('Water Data'!H181))="","",OFFSET('Water Data'!$H$29,0,10*ROW('Water Data'!H181)))</f>
        <v/>
      </c>
      <c r="CJ187" s="36" t="str">
        <f ca="true">+IF(OFFSET('Water Data'!$H$30,0,10*ROW('Water Data'!H181))="","",OFFSET('Water Data'!$H$30,0,10*ROW('Water Data'!H181)))</f>
        <v/>
      </c>
      <c r="CK187" s="36" t="str">
        <f ca="true">+IF(OFFSET('Sanitation Data'!$C$29,0,10*ROW('Sanitation Data'!C181))="","",OFFSET('Sanitation Data'!$C$29,0,10*ROW('Sanitation Data'!C181)))</f>
        <v/>
      </c>
      <c r="CL187" s="36" t="str">
        <f ca="true">+IF(OFFSET('Sanitation Data'!$C$30,0,10*ROW('Sanitation Data'!C181))="","",OFFSET('Sanitation Data'!$C$30,0,10*ROW('Sanitation Data'!C181)))</f>
        <v/>
      </c>
      <c r="CM187" s="36" t="str">
        <f ca="true">+IF(OFFSET('Sanitation Data'!$C$31,0,10*ROW('Sanitation Data'!C181))="","",OFFSET('Sanitation Data'!$C$31,0,10*ROW('Sanitation Data'!C181)))</f>
        <v/>
      </c>
      <c r="CN187" s="36" t="str">
        <f ca="true">+IF(OFFSET('Sanitation Data'!$C$32,0,10*ROW('Sanitation Data'!C181))="","",OFFSET('Sanitation Data'!$C$32,0,10*ROW('Sanitation Data'!C181)))</f>
        <v/>
      </c>
      <c r="CO187" s="36" t="str">
        <f ca="true">+IF(OFFSET('Sanitation Data'!$C$33,0,10*ROW('Sanitation Data'!C181))="","",OFFSET('Sanitation Data'!$C$33,0,10*ROW('Sanitation Data'!C181)))</f>
        <v/>
      </c>
      <c r="CP187" s="36" t="str">
        <f ca="true">+IF(OFFSET('Sanitation Data'!$D$29,0,10*ROW('Sanitation Data'!D181))="","",OFFSET('Sanitation Data'!$D$29,0,10*ROW('Sanitation Data'!D181)))</f>
        <v/>
      </c>
      <c r="CQ187" s="36" t="str">
        <f ca="true">+IF(OFFSET('Sanitation Data'!$D$30,0,10*ROW('Sanitation Data'!D181))="","",OFFSET('Sanitation Data'!$D$30,0,10*ROW('Sanitation Data'!D181)))</f>
        <v/>
      </c>
      <c r="CR187" s="36" t="str">
        <f ca="true">+IF(OFFSET('Sanitation Data'!$D$31,0,10*ROW('Sanitation Data'!D181))="","",OFFSET('Sanitation Data'!$D$31,0,10*ROW('Sanitation Data'!D181)))</f>
        <v/>
      </c>
      <c r="CS187" s="36" t="str">
        <f ca="true">+IF(OFFSET('Sanitation Data'!$D$32,0,10*ROW('Sanitation Data'!D181))="","",OFFSET('Sanitation Data'!$D$32,0,10*ROW('Sanitation Data'!D181)))</f>
        <v/>
      </c>
      <c r="CT187" s="36" t="str">
        <f ca="true">+IF(OFFSET('Sanitation Data'!$D$33,0,10*ROW('Sanitation Data'!D181))="","",OFFSET('Sanitation Data'!$D$33,0,10*ROW('Sanitation Data'!D181)))</f>
        <v/>
      </c>
      <c r="CU187" s="36" t="str">
        <f ca="true">+IF(OFFSET('Sanitation Data'!$E$29,0,10*ROW('Sanitation Data'!E181))="","",OFFSET('Sanitation Data'!$E$29,0,10*ROW('Sanitation Data'!E181)))</f>
        <v/>
      </c>
      <c r="CV187" s="36" t="str">
        <f ca="true">+IF(OFFSET('Sanitation Data'!$E$30,0,10*ROW('Sanitation Data'!E181))="","",OFFSET('Sanitation Data'!$E$30,0,10*ROW('Sanitation Data'!E181)))</f>
        <v/>
      </c>
      <c r="CW187" s="36" t="str">
        <f ca="true">+IF(OFFSET('Sanitation Data'!$E$31,0,10*ROW('Sanitation Data'!E181))="","",OFFSET('Sanitation Data'!$E$31,0,10*ROW('Sanitation Data'!E181)))</f>
        <v/>
      </c>
      <c r="CX187" s="36" t="str">
        <f ca="true">+IF(OFFSET('Sanitation Data'!$E$32,0,10*ROW('Sanitation Data'!E181))="","",OFFSET('Sanitation Data'!$E$32,0,10*ROW('Sanitation Data'!E181)))</f>
        <v/>
      </c>
      <c r="CY187" s="36" t="str">
        <f ca="true">+IF(OFFSET('Sanitation Data'!$E$33,0,10*ROW('Sanitation Data'!E181))="","",OFFSET('Sanitation Data'!$E$33,0,10*ROW('Sanitation Data'!E181)))</f>
        <v/>
      </c>
      <c r="CZ187" s="36" t="str">
        <f ca="true">+IF(OFFSET('Sanitation Data'!$F$29,0,10*ROW('Sanitation Data'!F181))="","",OFFSET('Sanitation Data'!$F$29,0,10*ROW('Sanitation Data'!F181)))</f>
        <v/>
      </c>
      <c r="DA187" s="36" t="str">
        <f ca="true">+IF(OFFSET('Sanitation Data'!$F$30,0,10*ROW('Sanitation Data'!F181))="","",OFFSET('Sanitation Data'!$F$30,0,10*ROW('Sanitation Data'!F181)))</f>
        <v/>
      </c>
      <c r="DB187" s="36" t="str">
        <f ca="true">+IF(OFFSET('Sanitation Data'!$F$31,0,10*ROW('Sanitation Data'!F181))="","",OFFSET('Sanitation Data'!$F$31,0,10*ROW('Sanitation Data'!F181)))</f>
        <v/>
      </c>
      <c r="DC187" s="36" t="str">
        <f ca="true">+IF(OFFSET('Sanitation Data'!$F$32,0,10*ROW('Sanitation Data'!F181))="","",OFFSET('Sanitation Data'!$F$32,0,10*ROW('Sanitation Data'!F181)))</f>
        <v/>
      </c>
      <c r="DD187" s="36" t="str">
        <f ca="true">+IF(OFFSET('Sanitation Data'!$F$33,0,10*ROW('Sanitation Data'!F181))="","",OFFSET('Sanitation Data'!$F$33,0,10*ROW('Sanitation Data'!F181)))</f>
        <v/>
      </c>
      <c r="DE187" s="36" t="str">
        <f ca="true">+IF(OFFSET('Sanitation Data'!$G$29,0,10*ROW('Sanitation Data'!G181))="","",OFFSET('Sanitation Data'!$G$29,0,10*ROW('Sanitation Data'!G181)))</f>
        <v/>
      </c>
      <c r="DF187" s="36" t="str">
        <f ca="true">+IF(OFFSET('Sanitation Data'!$G$30,0,10*ROW('Sanitation Data'!G181))="","",OFFSET('Sanitation Data'!$G$30,0,10*ROW('Sanitation Data'!G181)))</f>
        <v/>
      </c>
      <c r="DG187" s="36" t="str">
        <f ca="true">+IF(OFFSET('Sanitation Data'!$G$31,0,10*ROW('Sanitation Data'!G181))="","",OFFSET('Sanitation Data'!$G$31,0,10*ROW('Sanitation Data'!G181)))</f>
        <v/>
      </c>
      <c r="DH187" s="36" t="str">
        <f ca="true">+IF(OFFSET('Sanitation Data'!$G$32,0,10*ROW('Sanitation Data'!G181))="","",OFFSET('Sanitation Data'!$G$32,0,10*ROW('Sanitation Data'!G181)))</f>
        <v/>
      </c>
      <c r="DI187" s="36" t="str">
        <f ca="true">+IF(OFFSET('Sanitation Data'!$G$33,0,10*ROW('Sanitation Data'!G181))="","",OFFSET('Sanitation Data'!$G$33,0,10*ROW('Sanitation Data'!G181)))</f>
        <v/>
      </c>
      <c r="DJ187" s="36" t="str">
        <f ca="true">+IF(OFFSET('Sanitation Data'!$H$29,0,10*ROW('Sanitation Data'!H181))="","",OFFSET('Sanitation Data'!$H$29,0,10*ROW('Sanitation Data'!H181)))</f>
        <v/>
      </c>
      <c r="DK187" s="36" t="str">
        <f ca="true">+IF(OFFSET('Sanitation Data'!$H$30,0,10*ROW('Sanitation Data'!H181))="","",OFFSET('Sanitation Data'!$H$30,0,10*ROW('Sanitation Data'!H181)))</f>
        <v/>
      </c>
      <c r="DL187" s="36" t="str">
        <f ca="true">+IF(OFFSET('Sanitation Data'!$H$31,0,10*ROW('Sanitation Data'!H181))="","",OFFSET('Sanitation Data'!$H$31,0,10*ROW('Sanitation Data'!H181)))</f>
        <v/>
      </c>
      <c r="DM187" s="36" t="str">
        <f ca="true">+IF(OFFSET('Sanitation Data'!$H$32,0,10*ROW('Sanitation Data'!H181))="","",OFFSET('Sanitation Data'!$H$32,0,10*ROW('Sanitation Data'!H181)))</f>
        <v/>
      </c>
      <c r="DN187" s="36" t="str">
        <f ca="true">+IF(OFFSET('Sanitation Data'!$H$33,0,10*ROW('Sanitation Data'!H181))="","",OFFSET('Sanitation Data'!$H$33,0,10*ROW('Sanitation Data'!H181)))</f>
        <v/>
      </c>
      <c r="DO187" s="36" t="str">
        <f ca="true">+IF(OFFSET('Hygiene Data'!$C$12,0,10*ROW('Hygiene Data'!C181))="","",OFFSET('Hygiene Data'!$C$12,0,10*ROW('Hygiene Data'!C181)))</f>
        <v/>
      </c>
      <c r="DP187" s="36" t="str">
        <f ca="true">+IF(OFFSET('Hygiene Data'!$C$13,0,10*ROW('Hygiene Data'!C181))="","",OFFSET('Hygiene Data'!$C$13,0,10*ROW('Hygiene Data'!C181)))</f>
        <v/>
      </c>
      <c r="DQ187" s="36" t="str">
        <f ca="true">+IF(OFFSET('Hygiene Data'!$C$14,0,10*ROW('Hygiene Data'!C181))="","",OFFSET('Hygiene Data'!$C$14,0,10*ROW('Hygiene Data'!C181)))</f>
        <v/>
      </c>
      <c r="DR187" s="36" t="str">
        <f ca="true">+IF(OFFSET('Hygiene Data'!$D$12,0,10*ROW('Hygiene Data'!D181))="","",OFFSET('Hygiene Data'!$D$12,0,10*ROW('Hygiene Data'!D181)))</f>
        <v/>
      </c>
      <c r="DS187" s="36" t="str">
        <f ca="true">+IF(OFFSET('Hygiene Data'!$D$13,0,10*ROW('Hygiene Data'!D181))="","",OFFSET('Hygiene Data'!$D$13,0,10*ROW('Hygiene Data'!D181)))</f>
        <v/>
      </c>
      <c r="DT187" s="36" t="str">
        <f ca="true">+IF(OFFSET('Hygiene Data'!$D$14,0,10*ROW('Hygiene Data'!D181))="","",OFFSET('Hygiene Data'!$D$14,0,10*ROW('Hygiene Data'!D181)))</f>
        <v/>
      </c>
      <c r="DU187" s="36" t="str">
        <f ca="true">+IF(OFFSET('Hygiene Data'!$E$12,0,10*ROW('Hygiene Data'!E181))="","",OFFSET('Hygiene Data'!$E$12,0,10*ROW('Hygiene Data'!E181)))</f>
        <v/>
      </c>
      <c r="DV187" s="36" t="str">
        <f ca="true">+IF(OFFSET('Hygiene Data'!$E$13,0,10*ROW('Hygiene Data'!E181))="","",OFFSET('Hygiene Data'!$E$13,0,10*ROW('Hygiene Data'!E181)))</f>
        <v/>
      </c>
      <c r="DW187" s="36" t="str">
        <f ca="true">+IF(OFFSET('Hygiene Data'!$E$14,0,10*ROW('Hygiene Data'!E181))="","",OFFSET('Hygiene Data'!$E$14,0,10*ROW('Hygiene Data'!E181)))</f>
        <v/>
      </c>
      <c r="DX187" s="36" t="str">
        <f ca="true">+IF(OFFSET('Hygiene Data'!$F$12,0,10*ROW('Hygiene Data'!F181))="","",OFFSET('Hygiene Data'!$F$12,0,10*ROW('Hygiene Data'!F181)))</f>
        <v/>
      </c>
      <c r="DY187" s="36" t="str">
        <f ca="true">+IF(OFFSET('Hygiene Data'!$F$13,0,10*ROW('Hygiene Data'!F181))="","",OFFSET('Hygiene Data'!$F$13,0,10*ROW('Hygiene Data'!F181)))</f>
        <v/>
      </c>
      <c r="DZ187" s="36" t="str">
        <f ca="true">+IF(OFFSET('Hygiene Data'!$F$14,0,10*ROW('Hygiene Data'!F181))="","",OFFSET('Hygiene Data'!$F$14,0,10*ROW('Hygiene Data'!F181)))</f>
        <v/>
      </c>
      <c r="EA187" s="36" t="str">
        <f ca="true">+IF(OFFSET('Hygiene Data'!$G$12,0,10*ROW('Hygiene Data'!G181))="","",OFFSET('Hygiene Data'!$G$12,0,10*ROW('Hygiene Data'!G181)))</f>
        <v/>
      </c>
      <c r="EB187" s="36" t="str">
        <f ca="true">+IF(OFFSET('Hygiene Data'!$G$13,0,10*ROW('Hygiene Data'!G181))="","",OFFSET('Hygiene Data'!$G$13,0,10*ROW('Hygiene Data'!G181)))</f>
        <v/>
      </c>
      <c r="EC187" s="36" t="str">
        <f ca="true">+IF(OFFSET('Hygiene Data'!$G$14,0,10*ROW('Hygiene Data'!G181))="","",OFFSET('Hygiene Data'!$G$14,0,10*ROW('Hygiene Data'!G181)))</f>
        <v/>
      </c>
      <c r="ED187" s="36" t="str">
        <f ca="true">+IF(OFFSET('Hygiene Data'!$H$12,0,10*ROW('Hygiene Data'!H181))="","",OFFSET('Hygiene Data'!$H$12,0,10*ROW('Hygiene Data'!H181)))</f>
        <v/>
      </c>
      <c r="EE187" s="36" t="str">
        <f ca="true">+IF(OFFSET('Hygiene Data'!$H$13,0,10*ROW('Hygiene Data'!H181))="","",OFFSET('Hygiene Data'!$H$13,0,10*ROW('Hygiene Data'!H181)))</f>
        <v/>
      </c>
      <c r="EF187" s="36" t="str">
        <f ca="true">+IF(OFFSET('Hygiene Data'!$H$14,0,10*ROW('Hygiene Data'!H181))="","",OFFSET('Hygiene Data'!$H$14,0,10*ROW('Hygiene Data'!H181)))</f>
        <v/>
      </c>
    </row>
    <row r="188" x14ac:dyDescent="0.2">
      <c r="A188" s="59" t="str">
        <f ca="true">+IF(OFFSET('Water Data'!$B$1,0,10*ROW('Water Data'!B185))="","",OFFSET('Water Data'!$B$1,0,10*ROW('Water Data'!B185)))</f>
        <v/>
      </c>
      <c r="B188" s="59" t="str">
        <f ca="true">+IF(OFFSET('Water Data'!$A$3,0,10*ROW('Water Data'!A185))="","",OFFSET('Water Data'!$A$3,0,10*ROW('Water Data'!A185)))</f>
        <v/>
      </c>
      <c r="C188" s="59" t="str">
        <f ca="true">+IF(OFFSET('Water Data'!$C$3,0,10*ROW('Water Data'!C185))="","",OFFSET('Water Data'!$C$3,0,10*ROW('Water Data'!C185)))</f>
        <v/>
      </c>
      <c r="D188" s="252" t="e">
        <f ca="true">+IF(AND(ISNUMBER(OFFSET('Water Data'!$C$5,0,10*ROW('Water Data'!C182))),BS188="Yes"),100-OFFSET('Water Data'!$C$5,0,10*ROW('Water Data'!C182)),IF(AND(ISNUMBER(OFFSET('Water Data'!$C$5,0,10*ROW('Water Data'!C182))),BS188="No",ISNUMBER(OFFSET('Water Data'!$C$5,0,10*ROW('Water Data'!C182)))),CONCATENATE("[",ROUND(100-OFFSET('Water Data'!$C$5,0,10*ROW('Water Data'!C182)),0),"]"),IF(AND(ISNUMBER(OFFSET('Water Data'!$C$5,0,10*ROW('Water Data'!C182))),BS188="",ISNUMBER(OFFSET('Water Data'!$C$5,0,10*ROW('Water Data'!C182)))),100-OFFSET('Water Data'!$C$5,0,10*ROW('Water Data'!C182)),NA())))</f>
        <v>#N/A</v>
      </c>
      <c r="E188" s="252" t="e">
        <f ca="true">+IF(AND(ISNUMBER(OFFSET('Water Data'!$C$7,0,10*ROW('Water Data'!D182))),BT188="Yes"),OFFSET('Water Data'!$C$7,0,10*ROW('Water Data'!C182)),IF(AND(ISNUMBER(OFFSET('Water Data'!$C$7,0,10*ROW('Water Data'!C182))),BT188="No",ISNUMBER(OFFSET('Water Data'!$C$7,0,10*ROW('Water Data'!C182)))),CONCATENATE("[",ROUND(OFFSET('Water Data'!$C$7,0,10*ROW('Water Data'!C182)),0),"]"),IF(AND(ISNUMBER(OFFSET('Water Data'!$C$7,0,10*ROW('Water Data'!C182))),BT188="",ISNUMBER(OFFSET('Water Data'!$C$7,0,10*ROW('Water Data'!C182)))),OFFSET('Water Data'!$C$7,0,10*ROW('Water Data'!C182)),NA())))</f>
        <v>#N/A</v>
      </c>
      <c r="F188" s="252" t="e">
        <f ca="true">+IF(AND(ISNUMBER(OFFSET('Water Data'!$C$10,0,10*ROW('Water Data'!C182))),BU188="Yes"),OFFSET('Water Data'!$C$10,0,10*ROW('Water Data'!C182)),IF(AND(ISNUMBER(OFFSET('Water Data'!$C$10,0,10*ROW('Water Data'!C182))),BU188="No",ISNUMBER(OFFSET('Water Data'!$C$10,0,10*ROW('Water Data'!C182)))),CONCATENATE("[",ROUND(OFFSET('Water Data'!$C$10,0,10*ROW('Water Data'!C182)),0),"]"),IF(AND(ISNUMBER(OFFSET('Water Data'!$C$10,0,10*ROW('Water Data'!C182))),BU188="",ISNUMBER(OFFSET('Water Data'!$C$10,0,10*ROW('Water Data'!C182)))),OFFSET('Water Data'!$C$10,0,10*ROW('Water Data'!C182)),NA())))</f>
        <v>#N/A</v>
      </c>
      <c r="G188" s="252" t="e">
        <f ca="true">+IF(AND(ISNUMBER(OFFSET('Water Data'!$D$5,0,10*ROW('Water Data'!D182))),BV188="Yes"),100-OFFSET('Water Data'!$D$5,0,10*ROW('Water Data'!D182)),IF(AND(ISNUMBER(OFFSET('Water Data'!$D$5,0,10*ROW('Water Data'!D182))),BV188="No",ISNUMBER(OFFSET('Water Data'!$D$5,0,10*ROW('Water Data'!D182)))),CONCATENATE("[",ROUND(100-OFFSET('Water Data'!$D$5,0,10*ROW('Water Data'!D182)),0),"]"),IF(AND(ISNUMBER(OFFSET('Water Data'!$D$5,0,10*ROW('Water Data'!D182))),BV188="",ISNUMBER(OFFSET('Water Data'!$D$5,0,10*ROW('Water Data'!D182)))),100-OFFSET('Water Data'!$D$5,0,10*ROW('Water Data'!D182)),NA())))</f>
        <v>#N/A</v>
      </c>
      <c r="H188" s="252" t="e">
        <f ca="true">+IF(AND(ISNUMBER(OFFSET('Water Data'!$D$7,0,10*ROW('Water Data'!D182))),BW188="Yes"),OFFSET('Water Data'!$D$7,0,10*ROW('Water Data'!D182)),IF(AND(ISNUMBER(OFFSET('Water Data'!$D$7,0,10*ROW('Water Data'!D182))),BW188="No",ISNUMBER(OFFSET('Water Data'!$D$7,0,10*ROW('Water Data'!D182)))),CONCATENATE("[",ROUND(OFFSET('Water Data'!$C$7,0,10*ROW('Water Data'!D182)),0),"]"),IF(AND(ISNUMBER(OFFSET('Water Data'!$D$7,0,10*ROW('Water Data'!D182))),BW188="",ISNUMBER(OFFSET('Water Data'!$D$7,0,10*ROW('Water Data'!D182)))),OFFSET('Water Data'!$D$7,0,10*ROW('Water Data'!D182)),NA())))</f>
        <v>#N/A</v>
      </c>
      <c r="I188" s="252" t="e">
        <f ca="true">+IF(AND(ISNUMBER(OFFSET('Water Data'!$D$10,0,10*ROW('Water Data'!D182))),BX188="Yes"),OFFSET('Water Data'!$D$10,0,10*ROW('Water Data'!D182)),IF(AND(ISNUMBER(OFFSET('Water Data'!$D$10,0,10*ROW('Water Data'!D182))),BX188="No",ISNUMBER(OFFSET('Water Data'!$D$10,0,10*ROW('Water Data'!D182)))),CONCATENATE("[",ROUND(OFFSET('Water Data'!$D$10,0,10*ROW('Water Data'!D182)),0),"]"),IF(AND(ISNUMBER(OFFSET('Water Data'!$D$10,0,10*ROW('Water Data'!D182))),BX188="",ISNUMBER(OFFSET('Water Data'!$D$10,0,10*ROW('Water Data'!D182)))),OFFSET('Water Data'!$D$10,0,10*ROW('Water Data'!D182)),NA())))</f>
        <v>#N/A</v>
      </c>
      <c r="J188" s="252" t="e">
        <f ca="true">+IF(AND(ISNUMBER(OFFSET('Water Data'!$E$5,0,10*ROW('Water Data'!E182))),BY188="Yes"),100-OFFSET('Water Data'!$E$5,0,10*ROW('Water Data'!E182)),IF(AND(ISNUMBER(OFFSET('Water Data'!$E$5,0,10*ROW('Water Data'!E182))),BY188="No",ISNUMBER(OFFSET('Water Data'!$E$5,0,10*ROW('Water Data'!E182)))),CONCATENATE("[",ROUND(100-OFFSET('Water Data'!$E$5,0,10*ROW('Water Data'!E182)),0),"]"),IF(AND(ISNUMBER(OFFSET('Water Data'!$E$5,0,10*ROW('Water Data'!E182))),BY188="",ISNUMBER(OFFSET('Water Data'!$E$5,0,10*ROW('Water Data'!E182)))),100-OFFSET('Water Data'!$E$5,0,10*ROW('Water Data'!E182)),NA())))</f>
        <v>#N/A</v>
      </c>
      <c r="K188" s="252" t="e">
        <f ca="true">+IF(AND(ISNUMBER(OFFSET('Water Data'!$E$7,0,10*ROW('Water Data'!E182))),BZ188="Yes"),OFFSET('Water Data'!$E$7,0,10*ROW('Water Data'!E182)),IF(AND(ISNUMBER(OFFSET('Water Data'!$E$7,0,10*ROW('Water Data'!E182))),BZ188="No",ISNUMBER(OFFSET('Water Data'!$E$7,0,10*ROW('Water Data'!E182)))),CONCATENATE("[",ROUND(OFFSET('Water Data'!$E$7,0,10*ROW('Water Data'!E182)),0),"]"),IF(AND(ISNUMBER(OFFSET('Water Data'!$E$7,0,10*ROW('Water Data'!E182))),BZ188="",ISNUMBER(OFFSET('Water Data'!$E$7,0,10*ROW('Water Data'!E182)))),OFFSET('Water Data'!$E$7,0,10*ROW('Water Data'!E182)),NA())))</f>
        <v>#N/A</v>
      </c>
      <c r="L188" s="252" t="e">
        <f ca="true">+IF(AND(ISNUMBER(OFFSET('Water Data'!$E$10,0,10*ROW('Water Data'!E182))),CA188="Yes"),OFFSET('Water Data'!$E$10,0,10*ROW('Water Data'!E182)),IF(AND(ISNUMBER(OFFSET('Water Data'!$E$10,0,10*ROW('Water Data'!E182))),CA188="No",ISNUMBER(OFFSET('Water Data'!$E$10,0,10*ROW('Water Data'!E182)))),CONCATENATE("[",ROUND(OFFSET('Water Data'!$E$10,0,10*ROW('Water Data'!E182)),0),"]"),IF(AND(ISNUMBER(OFFSET('Water Data'!$E$10,0,10*ROW('Water Data'!E182))),CA188="",ISNUMBER(OFFSET('Water Data'!$E$10,0,10*ROW('Water Data'!E182)))),OFFSET('Water Data'!$E$10,0,10*ROW('Water Data'!E182)),NA())))</f>
        <v>#N/A</v>
      </c>
      <c r="M188" s="252" t="e">
        <f ca="true">+IF(AND(ISNUMBER(OFFSET('Water Data'!$F$5,0,10*ROW('Water Data'!F182))),CB188="Yes"),100-OFFSET('Water Data'!$F$5,0,10*ROW('Water Data'!F182)),IF(AND(ISNUMBER(OFFSET('Water Data'!$F$5,0,10*ROW('Water Data'!F182))),CB188="No",ISNUMBER(OFFSET('Water Data'!$F$5,0,10*ROW('Water Data'!F182)))),CONCATENATE("[",ROUND(100-OFFSET('Water Data'!$F$5,0,10*ROW('Water Data'!F182)),0),"]"),IF(AND(ISNUMBER(OFFSET('Water Data'!$F$5,0,10*ROW('Water Data'!F182))),CB188="",ISNUMBER(OFFSET('Water Data'!$F$5,0,10*ROW('Water Data'!F182)))),100-OFFSET('Water Data'!$F$5,0,10*ROW('Water Data'!F182)),NA())))</f>
        <v>#N/A</v>
      </c>
      <c r="N188" s="252" t="e">
        <f ca="true">+IF(AND(ISNUMBER(OFFSET('Water Data'!$F$7,0,10*ROW('Water Data'!F182))),CC188="Yes"),OFFSET('Water Data'!$F$7,0,10*ROW('Water Data'!F182)),IF(AND(ISNUMBER(OFFSET('Water Data'!$F$7,0,10*ROW('Water Data'!F182))),CC188="No",ISNUMBER(OFFSET('Water Data'!$F$7,0,10*ROW('Water Data'!F182)))),CONCATENATE("[",ROUND(OFFSET('Water Data'!$F$7,0,10*ROW('Water Data'!F182)),0),"]"),IF(AND(ISNUMBER(OFFSET('Water Data'!$F$7,0,10*ROW('Water Data'!F182))),CC188="",ISNUMBER(OFFSET('Water Data'!$F$7,0,10*ROW('Water Data'!F182)))),OFFSET('Water Data'!$F$7,0,10*ROW('Water Data'!F182)),NA())))</f>
        <v>#N/A</v>
      </c>
      <c r="O188" s="252" t="e">
        <f ca="true">+IF(AND(ISNUMBER(OFFSET('Water Data'!$F$10,0,10*ROW('Water Data'!F182))),CD188="Yes"),OFFSET('Water Data'!$F$10,0,10*ROW('Water Data'!F182)),IF(AND(ISNUMBER(OFFSET('Water Data'!$F$10,0,10*ROW('Water Data'!F182))),CD188="No",ISNUMBER(OFFSET('Water Data'!$F$10,0,10*ROW('Water Data'!F182)))),CONCATENATE("[",ROUND(OFFSET('Water Data'!$F$10,0,10*ROW('Water Data'!F182)),0),"]"),IF(AND(ISNUMBER(OFFSET('Water Data'!$F$10,0,10*ROW('Water Data'!F182))),CD188="",ISNUMBER(OFFSET('Water Data'!$F$10,0,10*ROW('Water Data'!F182)))),OFFSET('Water Data'!$F$10,0,10*ROW('Water Data'!F182)),NA())))</f>
        <v>#N/A</v>
      </c>
      <c r="P188" s="252" t="e">
        <f ca="true">+IF(AND(ISNUMBER(OFFSET('Water Data'!$G$5,0,10*ROW('Water Data'!G182))),CE188="Yes"),100-OFFSET('Water Data'!$G$5,0,10*ROW('Water Data'!G182)),IF(AND(ISNUMBER(OFFSET('Water Data'!$G$5,0,10*ROW('Water Data'!G182))),CE188="No",ISNUMBER(OFFSET('Water Data'!$G$5,0,10*ROW('Water Data'!G182)))),CONCATENATE("[",ROUND(100-OFFSET('Water Data'!$G$5,0,10*ROW('Water Data'!G182)),0),"]"),IF(AND(ISNUMBER(OFFSET('Water Data'!$G$5,0,10*ROW('Water Data'!G182))),CE188="",ISNUMBER(OFFSET('Water Data'!$G$5,0,10*ROW('Water Data'!G182)))),100-OFFSET('Water Data'!$G$5,0,10*ROW('Water Data'!G182)),NA())))</f>
        <v>#N/A</v>
      </c>
      <c r="Q188" s="252" t="e">
        <f ca="true">+IF(AND(ISNUMBER(OFFSET('Water Data'!$G$7,0,10*ROW('Water Data'!G182))),CF188="Yes"),OFFSET('Water Data'!$G$7,0,10*ROW('Water Data'!G182)),IF(AND(ISNUMBER(OFFSET('Water Data'!$G$7,0,10*ROW('Water Data'!G182))),CF188="No",ISNUMBER(OFFSET('Water Data'!$G$7,0,10*ROW('Water Data'!G182)))),CONCATENATE("[",ROUND(OFFSET('Water Data'!$G$7,0,10*ROW('Water Data'!G182)),0),"]"),IF(AND(ISNUMBER(OFFSET('Water Data'!$G$7,0,10*ROW('Water Data'!G182))),CF188="",ISNUMBER(OFFSET('Water Data'!$G$7,0,10*ROW('Water Data'!G182)))),OFFSET('Water Data'!$G$7,0,10*ROW('Water Data'!G182)),NA())))</f>
        <v>#N/A</v>
      </c>
      <c r="R188" s="252" t="e">
        <f ca="true">+IF(AND(ISNUMBER(OFFSET('Water Data'!$G$10,0,10*ROW('Water Data'!G182))),CG188="Yes"),OFFSET('Water Data'!$G$10,0,10*ROW('Water Data'!G182)),IF(AND(ISNUMBER(OFFSET('Water Data'!$G$10,0,10*ROW('Water Data'!G182))),CG188="No",ISNUMBER(OFFSET('Water Data'!$G$10,0,10*ROW('Water Data'!G182)))),CONCATENATE("[",ROUND(OFFSET('Water Data'!$G$10,0,10*ROW('Water Data'!G182)),0),"]"),IF(AND(ISNUMBER(OFFSET('Water Data'!$G$10,0,10*ROW('Water Data'!G182))),CG188="",ISNUMBER(OFFSET('Water Data'!$G$10,0,10*ROW('Water Data'!G182)))),OFFSET('Water Data'!$G$10,0,10*ROW('Water Data'!G182)),NA())))</f>
        <v>#N/A</v>
      </c>
      <c r="S188" s="252" t="e">
        <f ca="true">+IF(AND(ISNUMBER(OFFSET('Water Data'!$H$5,0,10*ROW('Water Data'!H182))),CH188="Yes"),100-OFFSET('Water Data'!$H$5,0,10*ROW('Water Data'!H182)),IF(AND(ISNUMBER(OFFSET('Water Data'!$H$5,0,10*ROW('Water Data'!H182))),CH188="No",ISNUMBER(OFFSET('Water Data'!$H$5,0,10*ROW('Water Data'!H182)))),CONCATENATE("[",ROUND(100-OFFSET('Water Data'!$H$5,0,10*ROW('Water Data'!H182)),0),"]"),IF(AND(ISNUMBER(OFFSET('Water Data'!$H$5,0,10*ROW('Water Data'!H182))),CH188="",ISNUMBER(OFFSET('Water Data'!$H$5,0,10*ROW('Water Data'!H182)))),100-OFFSET('Water Data'!$H$5,0,10*ROW('Water Data'!H182)),NA())))</f>
        <v>#N/A</v>
      </c>
      <c r="T188" s="252" t="e">
        <f ca="true">+IF(AND(ISNUMBER(OFFSET('Water Data'!$H$7,0,10*ROW('Water Data'!H182))),CI188="Yes"),OFFSET('Water Data'!$H$7,0,10*ROW('Water Data'!H182)),IF(AND(ISNUMBER(OFFSET('Water Data'!$H$7,0,10*ROW('Water Data'!H182))),CI188="No",ISNUMBER(OFFSET('Water Data'!$H$7,0,10*ROW('Water Data'!H182)))),CONCATENATE("[",ROUND(OFFSET('Water Data'!$H$7,0,10*ROW('Water Data'!H182)),0),"]"),IF(AND(ISNUMBER(OFFSET('Water Data'!$H$7,0,10*ROW('Water Data'!H182))),CI188="",ISNUMBER(OFFSET('Water Data'!$H$7,0,10*ROW('Water Data'!H182)))),OFFSET('Water Data'!$H$7,0,10*ROW('Water Data'!H182)),NA())))</f>
        <v>#N/A</v>
      </c>
      <c r="U188" s="252" t="e">
        <f ca="true">+IF(AND(ISNUMBER(OFFSET('Water Data'!$H$10,0,10*ROW('Water Data'!H182))),CJ188="Yes"),OFFSET('Water Data'!$H$10,0,10*ROW('Water Data'!H182)),IF(AND(ISNUMBER(OFFSET('Water Data'!$H$10,0,10*ROW('Water Data'!H182))),CJ188="No",ISNUMBER(OFFSET('Water Data'!$H$10,0,10*ROW('Water Data'!H182)))),CONCATENATE("[",ROUND(OFFSET('Water Data'!$H$10,0,10*ROW('Water Data'!H182)),0),"]"),IF(AND(ISNUMBER(OFFSET('Water Data'!$H$10,0,10*ROW('Water Data'!H182))),CJ188="",ISNUMBER(OFFSET('Water Data'!$H$10,0,10*ROW('Water Data'!H182)))),OFFSET('Water Data'!$H$10,0,10*ROW('Water Data'!H182)),NA())))</f>
        <v>#N/A</v>
      </c>
      <c r="V188" s="253" t="e">
        <f ca="true">+IF(AND(ISNUMBER(OFFSET('Sanitation Data'!$C$5,0,10*ROW('Sanitation Data'!C182))),CK188="Yes"),100-OFFSET('Sanitation Data'!$C$5,0,10*ROW('Sanitation Data'!C182)),IF(AND(ISNUMBER(OFFSET('Sanitation Data'!$C$5,0,10*ROW('Sanitation Data'!C182))),CK188="No",ISNUMBER(OFFSET('Sanitation Data'!$C$5,0,10*ROW('Sanitation Data'!C182)))),CONCATENATE("[",ROUND(100-OFFSET('Sanitation Data'!$C$5,0,10*ROW('Sanitation Data'!C182)),0),"]"),IF(AND(ISNUMBER(OFFSET('Sanitation Data'!$C$5,0,10*ROW('Sanitation Data'!C182))),CK188="",ISNUMBER(OFFSET('Sanitation Data'!$C$5,0,10*ROW('Sanitation Data'!C182)))),100-OFFSET('Sanitation Data'!$C$5,0,10*ROW('Sanitation Data'!C182)),NA())))</f>
        <v>#N/A</v>
      </c>
      <c r="W188" s="253" t="e">
        <f ca="true">+IF(AND(ISNUMBER(OFFSET('Sanitation Data'!$C$7,0,10*ROW('Sanitation Data'!C182))),CL188="Yes"),OFFSET('Sanitation Data'!$C$7,0,10*ROW('Sanitation Data'!C182)),IF(AND(ISNUMBER(OFFSET('Sanitation Data'!$C$7,0,10*ROW('Sanitation Data'!C182))),CL188="No",ISNUMBER(OFFSET('Sanitation Data'!$C$7,0,10*ROW('Sanitation Data'!C182)))),CONCATENATE("[",ROUND(OFFSET('Sanitation Data'!$C$7,0,10*ROW('Sanitation Data'!C182)),0),"]"),IF(AND(ISNUMBER(OFFSET('Sanitation Data'!$C$7,0,10*ROW('Sanitation Data'!C182))),CL188="",ISNUMBER(OFFSET('Sanitation Data'!$C$7,0,10*ROW('Sanitation Data'!C182)))),OFFSET('Sanitation Data'!$C$7,0,10*ROW('Sanitation Data'!C182)),NA())))</f>
        <v>#N/A</v>
      </c>
      <c r="X188" s="253" t="e">
        <f ca="true">+IF(AND(ISNUMBER(OFFSET('Sanitation Data'!$C$11,0,10*ROW('Sanitation Data'!C182))),CM188="Yes"),OFFSET('Sanitation Data'!$C$11,0,10*ROW('Sanitation Data'!C182)),IF(AND(ISNUMBER(OFFSET('Sanitation Data'!$C$11,0,10*ROW('Sanitation Data'!C182))),CM188="No",ISNUMBER(OFFSET('Sanitation Data'!$C$11,0,10*ROW('Sanitation Data'!C182)))),CONCATENATE("[",ROUND(OFFSET('Sanitation Data'!$C$11,0,10*ROW('Sanitation Data'!C182)),0),"]"),IF(AND(ISNUMBER(OFFSET('Sanitation Data'!$C$11,0,10*ROW('Sanitation Data'!C182))),CM188="",ISNUMBER(OFFSET('Sanitation Data'!$C$11,0,10*ROW('Sanitation Data'!C182)))),OFFSET('Sanitation Data'!$C$11,0,10*ROW('Sanitation Data'!C182)),NA())))</f>
        <v>#N/A</v>
      </c>
      <c r="Y188" s="253" t="e">
        <f ca="true">+IF(AND(ISNUMBER(OFFSET('Sanitation Data'!$C$12,0,10*ROW('Sanitation Data'!C182))),CN188="Yes"),OFFSET('Sanitation Data'!$C$12,0,10*ROW('Sanitation Data'!C182)),IF(AND(ISNUMBER(OFFSET('Sanitation Data'!$C$12,0,10*ROW('Sanitation Data'!C182))),CN188="No",ISNUMBER(OFFSET('Sanitation Data'!$C$12,0,10*ROW('Sanitation Data'!C182)))),CONCATENATE("[",ROUND(OFFSET('Sanitation Data'!$C$12,0,10*ROW('Sanitation Data'!C182)),0),"]"),IF(AND(ISNUMBER(OFFSET('Sanitation Data'!$C$12,0,10*ROW('Sanitation Data'!C182))),CN188="",ISNUMBER(OFFSET('Sanitation Data'!$C$12,0,10*ROW('Sanitation Data'!C182)))),OFFSET('Sanitation Data'!$C$12,0,10*ROW('Sanitation Data'!C182)),NA())))</f>
        <v>#N/A</v>
      </c>
      <c r="Z188" s="253" t="e">
        <f ca="true">+IF(AND(ISNUMBER(OFFSET('Sanitation Data'!$C$13,0,10*ROW('Sanitation Data'!C182))),CO188="Yes"),OFFSET('Sanitation Data'!$C$13,0,10*ROW('Sanitation Data'!C182)),IF(AND(ISNUMBER(OFFSET('Sanitation Data'!$C$13,0,10*ROW('Sanitation Data'!C182))),CO188="No",ISNUMBER(OFFSET('Sanitation Data'!$C$13,0,10*ROW('Sanitation Data'!C182)))),CONCATENATE("[",ROUND(OFFSET('Sanitation Data'!$C$13,0,10*ROW('Sanitation Data'!C182)),0),"]"),IF(AND(ISNUMBER(OFFSET('Sanitation Data'!$C$13,0,10*ROW('Sanitation Data'!C182))),CO188="",ISNUMBER(OFFSET('Sanitation Data'!$C$13,0,10*ROW('Sanitation Data'!C182)))),OFFSET('Sanitation Data'!$C$13,0,10*ROW('Sanitation Data'!C182)),NA())))</f>
        <v>#N/A</v>
      </c>
      <c r="AA188" s="253" t="e">
        <f ca="true">+IF(AND(ISNUMBER(OFFSET('Sanitation Data'!$D$5,0,10*ROW('Sanitation Data'!D182))),CP188="Yes"),100-OFFSET('Sanitation Data'!$D$5,0,10*ROW('Sanitation Data'!D182)),IF(AND(ISNUMBER(OFFSET('Sanitation Data'!$D$5,0,10*ROW('Sanitation Data'!D182))),CP188="No",ISNUMBER(OFFSET('Sanitation Data'!$D$5,0,10*ROW('Sanitation Data'!D182)))),CONCATENATE("[",ROUND(100-OFFSET('Sanitation Data'!$D$5,0,10*ROW('Sanitation Data'!D182)),0),"]"),IF(AND(ISNUMBER(OFFSET('Sanitation Data'!$D$5,0,10*ROW('Sanitation Data'!D182))),CP188="",ISNUMBER(OFFSET('Sanitation Data'!$D$5,0,10*ROW('Sanitation Data'!D182)))),100-OFFSET('Sanitation Data'!$D$5,0,10*ROW('Sanitation Data'!D182)),NA())))</f>
        <v>#N/A</v>
      </c>
      <c r="AB188" s="253" t="e">
        <f ca="true">+IF(AND(ISNUMBER(OFFSET('Sanitation Data'!$D$7,0,10*ROW('Sanitation Data'!D182))),CQ188="Yes"),OFFSET('Sanitation Data'!$D$7,0,10*ROW('Sanitation Data'!G182)),IF(AND(ISNUMBER(OFFSET('Sanitation Data'!$D$7,0,10*ROW('Sanitation Data'!D182))),CQ188="No",ISNUMBER(OFFSET('Sanitation Data'!$D$7,0,10*ROW('Sanitation Data'!D182)))),CONCATENATE("[",ROUND(OFFSET('Sanitation Data'!$D$7,0,10*ROW('Sanitation Data'!D182)),0),"]"),IF(AND(ISNUMBER(OFFSET('Sanitation Data'!$D$7,0,10*ROW('Sanitation Data'!D182))),CQ188="",ISNUMBER(OFFSET('Sanitation Data'!$D$7,0,10*ROW('Sanitation Data'!D182)))),OFFSET('Sanitation Data'!$D$7,0,10*ROW('Sanitation Data'!D182)),NA())))</f>
        <v>#N/A</v>
      </c>
      <c r="AC188" s="253" t="e">
        <f ca="true">+IF(AND(ISNUMBER(OFFSET('Sanitation Data'!$D$11,0,10*ROW('Sanitation Data'!D182))),CR188="Yes"),OFFSET('Sanitation Data'!$D$11,0,10*ROW('Sanitation Data'!D182)),IF(AND(ISNUMBER(OFFSET('Sanitation Data'!$D$11,0,10*ROW('Sanitation Data'!D182))),CR188="No",ISNUMBER(OFFSET('Sanitation Data'!$D$11,0,10*ROW('Sanitation Data'!D182)))),CONCATENATE("[",ROUND(OFFSET('Sanitation Data'!$D$11,0,10*ROW('Sanitation Data'!D182)),0),"]"),IF(AND(ISNUMBER(OFFSET('Sanitation Data'!$D$11,0,10*ROW('Sanitation Data'!D182))),CR188="",ISNUMBER(OFFSET('Sanitation Data'!$D$11,0,10*ROW('Sanitation Data'!D182)))),OFFSET('Sanitation Data'!$D$11,0,10*ROW('Sanitation Data'!D182)),NA())))</f>
        <v>#N/A</v>
      </c>
      <c r="AD188" s="253" t="e">
        <f ca="true">+IF(AND(ISNUMBER(OFFSET('Sanitation Data'!$D$12,0,10*ROW('Sanitation Data'!D182))),CS188="Yes"),OFFSET('Sanitation Data'!$D$12,0,10*ROW('Sanitation Data'!D182)),IF(AND(ISNUMBER(OFFSET('Sanitation Data'!$D$12,0,10*ROW('Sanitation Data'!D182))),CS188="No",ISNUMBER(OFFSET('Sanitation Data'!$D$12,0,10*ROW('Sanitation Data'!D182)))),CONCATENATE("[",ROUND(OFFSET('Sanitation Data'!$D$12,0,10*ROW('Sanitation Data'!D182)),0),"]"),IF(AND(ISNUMBER(OFFSET('Sanitation Data'!$D$12,0,10*ROW('Sanitation Data'!D182))),CS188="",ISNUMBER(OFFSET('Sanitation Data'!$D$12,0,10*ROW('Sanitation Data'!D182)))),OFFSET('Sanitation Data'!$D$12,0,10*ROW('Sanitation Data'!D182)),NA())))</f>
        <v>#N/A</v>
      </c>
      <c r="AE188" s="253" t="e">
        <f ca="true">+IF(AND(ISNUMBER(OFFSET('Sanitation Data'!$D$13,0,10*ROW('Sanitation Data'!D182))),CT188="Yes"),OFFSET('Sanitation Data'!$D$13,0,10*ROW('Sanitation Data'!D182)),IF(AND(ISNUMBER(OFFSET('Sanitation Data'!$D$13,0,10*ROW('Sanitation Data'!D182))),CT188="No",ISNUMBER(OFFSET('Sanitation Data'!$D$13,0,10*ROW('Sanitation Data'!D182)))),CONCATENATE("[",ROUND(OFFSET('Sanitation Data'!$D$13,0,10*ROW('Sanitation Data'!D182)),0),"]"),IF(AND(ISNUMBER(OFFSET('Sanitation Data'!$D$13,0,10*ROW('Sanitation Data'!D182))),CT188="",ISNUMBER(OFFSET('Sanitation Data'!$D$13,0,10*ROW('Sanitation Data'!D182)))),OFFSET('Sanitation Data'!$D$13,0,10*ROW('Sanitation Data'!D182)),NA())))</f>
        <v>#N/A</v>
      </c>
      <c r="AF188" s="253" t="e">
        <f ca="true">+IF(AND(ISNUMBER(OFFSET('Sanitation Data'!$E$5,0,10*ROW('Sanitation Data'!E182))),CU188="Yes"),100-OFFSET('Sanitation Data'!$E$5,0,10*ROW('Sanitation Data'!E182)),IF(AND(ISNUMBER(OFFSET('Sanitation Data'!$E$5,0,10*ROW('Sanitation Data'!E182))),CU188="No",ISNUMBER(OFFSET('Sanitation Data'!$E$5,0,10*ROW('Sanitation Data'!E182)))),CONCATENATE("[",ROUND(100-OFFSET('Sanitation Data'!$E$5,0,10*ROW('Sanitation Data'!E182)),0),"]"),IF(AND(ISNUMBER(OFFSET('Sanitation Data'!$E$5,0,10*ROW('Sanitation Data'!E182))),CU188="",ISNUMBER(OFFSET('Sanitation Data'!$E$5,0,10*ROW('Sanitation Data'!E182)))),100-OFFSET('Sanitation Data'!$E$5,0,10*ROW('Sanitation Data'!E182)),NA())))</f>
        <v>#N/A</v>
      </c>
      <c r="AG188" s="253" t="e">
        <f ca="true">+IF(AND(ISNUMBER(OFFSET('Sanitation Data'!$E$7,0,10*ROW('Sanitation Data'!E182))),CV188="Yes"),OFFSET('Sanitation Data'!$E$7,0,10*ROW('Sanitation Data'!E182)),IF(AND(ISNUMBER(OFFSET('Sanitation Data'!$E$7,0,10*ROW('Sanitation Data'!E182))),CV188="No",ISNUMBER(OFFSET('Sanitation Data'!$E$7,0,10*ROW('Sanitation Data'!E182)))),CONCATENATE("[",ROUND(OFFSET('Sanitation Data'!$E$7,0,10*ROW('Sanitation Data'!E182)),0),"]"),IF(AND(ISNUMBER(OFFSET('Sanitation Data'!$E$7,0,10*ROW('Sanitation Data'!E182))),CV188="",ISNUMBER(OFFSET('Sanitation Data'!$E$7,0,10*ROW('Sanitation Data'!E182)))),OFFSET('Sanitation Data'!$E$7,0,10*ROW('Sanitation Data'!E182)),NA())))</f>
        <v>#N/A</v>
      </c>
      <c r="AH188" s="253" t="e">
        <f ca="true">+IF(AND(ISNUMBER(OFFSET('Sanitation Data'!$E$11,0,10*ROW('Sanitation Data'!E182))),CW188="Yes"),OFFSET('Sanitation Data'!$E$11,0,10*ROW('Sanitation Data'!E182)),IF(AND(ISNUMBER(OFFSET('Sanitation Data'!$E$11,0,10*ROW('Sanitation Data'!E182))),CW188="No",ISNUMBER(OFFSET('Sanitation Data'!$E$11,0,10*ROW('Sanitation Data'!E182)))),CONCATENATE("[",ROUND(OFFSET('Sanitation Data'!$E$11,0,10*ROW('Sanitation Data'!E182)),0),"]"),IF(AND(ISNUMBER(OFFSET('Sanitation Data'!$E$11,0,10*ROW('Sanitation Data'!E182))),CW188="",ISNUMBER(OFFSET('Sanitation Data'!$E$11,0,10*ROW('Sanitation Data'!E182)))),OFFSET('Sanitation Data'!$E$11,0,10*ROW('Sanitation Data'!E182)),NA())))</f>
        <v>#N/A</v>
      </c>
      <c r="AI188" s="253" t="e">
        <f ca="true">+IF(AND(ISNUMBER(OFFSET('Sanitation Data'!$E$12,0,10*ROW('Sanitation Data'!E182))),CX188="Yes"),OFFSET('Sanitation Data'!$E$12,0,10*ROW('Sanitation Data'!E182)),IF(AND(ISNUMBER(OFFSET('Sanitation Data'!$E$12,0,10*ROW('Sanitation Data'!E182))),CX188="No",ISNUMBER(OFFSET('Sanitation Data'!$E$12,0,10*ROW('Sanitation Data'!E182)))),CONCATENATE("[",ROUND(OFFSET('Sanitation Data'!$E$12,0,10*ROW('Sanitation Data'!E182)),0),"]"),IF(AND(ISNUMBER(OFFSET('Sanitation Data'!$E$12,0,10*ROW('Sanitation Data'!E182))),CX188="",ISNUMBER(OFFSET('Sanitation Data'!$E$12,0,10*ROW('Sanitation Data'!E182)))),OFFSET('Sanitation Data'!$E$12,0,10*ROW('Sanitation Data'!E182)),NA())))</f>
        <v>#N/A</v>
      </c>
      <c r="AJ188" s="253" t="e">
        <f ca="true">+IF(AND(ISNUMBER(OFFSET('Sanitation Data'!$E$13,0,10*ROW('Sanitation Data'!E182))),CY188="Yes"),OFFSET('Sanitation Data'!$E$13,0,10*ROW('Sanitation Data'!E182)),IF(AND(ISNUMBER(OFFSET('Sanitation Data'!$E$13,0,10*ROW('Sanitation Data'!E182))),CY188="No",ISNUMBER(OFFSET('Sanitation Data'!$E$13,0,10*ROW('Sanitation Data'!E182)))),CONCATENATE("[",ROUND(OFFSET('Sanitation Data'!$E$13,0,10*ROW('Sanitation Data'!E182)),0),"]"),IF(AND(ISNUMBER(OFFSET('Sanitation Data'!$E$13,0,10*ROW('Sanitation Data'!E182))),CY188="",ISNUMBER(OFFSET('Sanitation Data'!$E$13,0,10*ROW('Sanitation Data'!E182)))),OFFSET('Sanitation Data'!$E$13,0,10*ROW('Sanitation Data'!E182)),NA())))</f>
        <v>#N/A</v>
      </c>
      <c r="AK188" s="253" t="e">
        <f ca="true">+IF(AND(ISNUMBER(OFFSET('Sanitation Data'!$F$5,0,10*ROW('Sanitation Data'!F182))),CZ188="Yes"),100-OFFSET('Sanitation Data'!$F$5,0,10*ROW('Sanitation Data'!F182)),IF(AND(ISNUMBER(OFFSET('Sanitation Data'!$F$5,0,10*ROW('Sanitation Data'!F182))),CZ188="No",ISNUMBER(OFFSET('Sanitation Data'!$F$5,0,10*ROW('Sanitation Data'!F182)))),CONCATENATE("[",ROUND(100-OFFSET('Sanitation Data'!$F$5,0,10*ROW('Sanitation Data'!F182)),0),"]"),IF(AND(ISNUMBER(OFFSET('Sanitation Data'!$F$5,0,10*ROW('Sanitation Data'!F182))),CZ188="",ISNUMBER(OFFSET('Sanitation Data'!$F$5,0,10*ROW('Sanitation Data'!F182)))),100-OFFSET('Sanitation Data'!$F$5,0,10*ROW('Sanitation Data'!F182)),NA())))</f>
        <v>#N/A</v>
      </c>
      <c r="AL188" s="253" t="e">
        <f ca="true">+IF(AND(ISNUMBER(OFFSET('Sanitation Data'!$F$7,0,10*ROW('Sanitation Data'!F182))),DA188="Yes"),OFFSET('Sanitation Data'!$F$7,0,10*ROW('Sanitation Data'!F182)),IF(AND(ISNUMBER(OFFSET('Sanitation Data'!$F$7,0,10*ROW('Sanitation Data'!F182))),DA188="No",ISNUMBER(OFFSET('Sanitation Data'!$F$7,0,10*ROW('Sanitation Data'!F182)))),CONCATENATE("[",ROUND(OFFSET('Sanitation Data'!$F$7,0,10*ROW('Sanitation Data'!F182)),0),"]"),IF(AND(ISNUMBER(OFFSET('Sanitation Data'!$F$7,0,10*ROW('Sanitation Data'!F182))),DA188="",ISNUMBER(OFFSET('Sanitation Data'!$F$7,0,10*ROW('Sanitation Data'!F182)))),OFFSET('Sanitation Data'!$F$7,0,10*ROW('Sanitation Data'!F182)),NA())))</f>
        <v>#N/A</v>
      </c>
      <c r="AM188" s="253" t="e">
        <f ca="true">+IF(AND(ISNUMBER(OFFSET('Sanitation Data'!$F$11,0,10*ROW('Sanitation Data'!F182))),DB188="Yes"),OFFSET('Sanitation Data'!$F$11,0,10*ROW('Sanitation Data'!F182)),IF(AND(ISNUMBER(OFFSET('Sanitation Data'!$F$11,0,10*ROW('Sanitation Data'!F182))),DB188="No",ISNUMBER(OFFSET('Sanitation Data'!$F$11,0,10*ROW('Sanitation Data'!F182)))),CONCATENATE("[",ROUND(OFFSET('Sanitation Data'!$F$11,0,10*ROW('Sanitation Data'!F182)),0),"]"),IF(AND(ISNUMBER(OFFSET('Sanitation Data'!$F$11,0,10*ROW('Sanitation Data'!F182))),DB188="",ISNUMBER(OFFSET('Sanitation Data'!$F$11,0,10*ROW('Sanitation Data'!F182)))),OFFSET('Sanitation Data'!$F$11,0,10*ROW('Sanitation Data'!F182)),NA())))</f>
        <v>#N/A</v>
      </c>
      <c r="AN188" s="253" t="e">
        <f ca="true">+IF(AND(ISNUMBER(OFFSET('Sanitation Data'!$F$12,0,10*ROW('Sanitation Data'!F182))),DC188="Yes"),OFFSET('Sanitation Data'!$F$12,0,10*ROW('Sanitation Data'!F182)),IF(AND(ISNUMBER(OFFSET('Sanitation Data'!$F$12,0,10*ROW('Sanitation Data'!F182))),DC188="No",ISNUMBER(OFFSET('Sanitation Data'!$F$12,0,10*ROW('Sanitation Data'!F182)))),CONCATENATE("[",ROUND(OFFSET('Sanitation Data'!$F$12,0,10*ROW('Sanitation Data'!F182)),0),"]"),IF(AND(ISNUMBER(OFFSET('Sanitation Data'!$F$12,0,10*ROW('Sanitation Data'!F182))),DC188="",ISNUMBER(OFFSET('Sanitation Data'!$F$12,0,10*ROW('Sanitation Data'!F182)))),OFFSET('Sanitation Data'!$F$12,0,10*ROW('Sanitation Data'!F182)),NA())))</f>
        <v>#N/A</v>
      </c>
      <c r="AO188" s="253" t="e">
        <f ca="true">+IF(AND(ISNUMBER(OFFSET('Sanitation Data'!$F$13,0,10*ROW('Sanitation Data'!F182))),DD188="Yes"),OFFSET('Sanitation Data'!$F$13,0,10*ROW('Sanitation Data'!F182)),IF(AND(ISNUMBER(OFFSET('Sanitation Data'!$F$13,0,10*ROW('Sanitation Data'!F182))),DD188="No",ISNUMBER(OFFSET('Sanitation Data'!$F$13,0,10*ROW('Sanitation Data'!F182)))),CONCATENATE("[",ROUND(OFFSET('Sanitation Data'!$F$13,0,10*ROW('Sanitation Data'!F182)),0),"]"),IF(AND(ISNUMBER(OFFSET('Sanitation Data'!$F$13,0,10*ROW('Sanitation Data'!F182))),DD188="",ISNUMBER(OFFSET('Sanitation Data'!$F$13,0,10*ROW('Sanitation Data'!F182)))),OFFSET('Sanitation Data'!$F$13,0,10*ROW('Sanitation Data'!F182)),NA())))</f>
        <v>#N/A</v>
      </c>
      <c r="AP188" s="253" t="e">
        <f ca="true">+IF(AND(ISNUMBER(OFFSET('Sanitation Data'!$G$5,0,10*ROW('Sanitation Data'!G182))),DE188="Yes"),100-OFFSET('Sanitation Data'!$G$5,0,10*ROW('Sanitation Data'!G182)),IF(AND(ISNUMBER(OFFSET('Sanitation Data'!$G$5,0,10*ROW('Sanitation Data'!G182))),DE188="No",ISNUMBER(OFFSET('Sanitation Data'!$G$5,0,10*ROW('Sanitation Data'!G182)))),CONCATENATE("[",ROUND(100-OFFSET('Sanitation Data'!$G$5,0,10*ROW('Sanitation Data'!G182)),0),"]"),IF(AND(ISNUMBER(OFFSET('Sanitation Data'!$G$5,0,10*ROW('Sanitation Data'!G182))),DE188="",ISNUMBER(OFFSET('Sanitation Data'!$G$5,0,10*ROW('Sanitation Data'!G182)))),100-OFFSET('Sanitation Data'!$G$5,0,10*ROW('Sanitation Data'!G182)),NA())))</f>
        <v>#N/A</v>
      </c>
      <c r="AQ188" s="253" t="e">
        <f ca="true">+IF(AND(ISNUMBER(OFFSET('Sanitation Data'!$G$7,0,10*ROW('Sanitation Data'!G182))),DF188="Yes"),OFFSET('Sanitation Data'!$G$7,0,10*ROW('Sanitation Data'!G182)),IF(AND(ISNUMBER(OFFSET('Sanitation Data'!$G$7,0,10*ROW('Sanitation Data'!G182))),DF188="No",ISNUMBER(OFFSET('Sanitation Data'!$G$7,0,10*ROW('Sanitation Data'!G182)))),CONCATENATE("[",ROUND(OFFSET('Sanitation Data'!$G$7,0,10*ROW('Sanitation Data'!G182)),0),"]"),IF(AND(ISNUMBER(OFFSET('Sanitation Data'!$G$7,0,10*ROW('Sanitation Data'!G182))),DF188="",ISNUMBER(OFFSET('Sanitation Data'!$G$7,0,10*ROW('Sanitation Data'!G182)))),OFFSET('Sanitation Data'!$G$7,0,10*ROW('Sanitation Data'!G182)),NA())))</f>
        <v>#N/A</v>
      </c>
      <c r="AR188" s="253" t="e">
        <f ca="true">+IF(AND(ISNUMBER(OFFSET('Sanitation Data'!$G$11,0,10*ROW('Sanitation Data'!G182))),DG188="Yes"),OFFSET('Sanitation Data'!$G$11,0,10*ROW('Sanitation Data'!G182)),IF(AND(ISNUMBER(OFFSET('Sanitation Data'!$G$11,0,10*ROW('Sanitation Data'!G182))),DG188="No",ISNUMBER(OFFSET('Sanitation Data'!$G$11,0,10*ROW('Sanitation Data'!G182)))),CONCATENATE("[",ROUND(OFFSET('Sanitation Data'!$G$11,0,10*ROW('Sanitation Data'!G182)),0),"]"),IF(AND(ISNUMBER(OFFSET('Sanitation Data'!$G$11,0,10*ROW('Sanitation Data'!G182))),DG188="",ISNUMBER(OFFSET('Sanitation Data'!$G$11,0,10*ROW('Sanitation Data'!G182)))),OFFSET('Sanitation Data'!$G$11,0,10*ROW('Sanitation Data'!G182)),NA())))</f>
        <v>#N/A</v>
      </c>
      <c r="AS188" s="253" t="e">
        <f ca="true">+IF(AND(ISNUMBER(OFFSET('Sanitation Data'!$G$12,0,10*ROW('Sanitation Data'!G182))),DH188="Yes"),OFFSET('Sanitation Data'!$G$12,0,10*ROW('Sanitation Data'!G182)),IF(AND(ISNUMBER(OFFSET('Sanitation Data'!$G$12,0,10*ROW('Sanitation Data'!G182))),DH188="No",ISNUMBER(OFFSET('Sanitation Data'!$G$12,0,10*ROW('Sanitation Data'!G182)))),CONCATENATE("[",ROUND(OFFSET('Sanitation Data'!$G$12,0,10*ROW('Sanitation Data'!G182)),0),"]"),IF(AND(ISNUMBER(OFFSET('Sanitation Data'!$G$12,0,10*ROW('Sanitation Data'!G182))),DH188="",ISNUMBER(OFFSET('Sanitation Data'!$G$12,0,10*ROW('Sanitation Data'!G182)))),OFFSET('Sanitation Data'!$G$12,0,10*ROW('Sanitation Data'!G182)),NA())))</f>
        <v>#N/A</v>
      </c>
      <c r="AT188" s="253" t="e">
        <f ca="true">+IF(AND(ISNUMBER(OFFSET('Sanitation Data'!$G$13,0,10*ROW('Sanitation Data'!G182))),DI188="Yes"),OFFSET('Sanitation Data'!$G$13,0,10*ROW('Sanitation Data'!G182)),IF(AND(ISNUMBER(OFFSET('Sanitation Data'!$G$13,0,10*ROW('Sanitation Data'!G182))),DI188="No",ISNUMBER(OFFSET('Sanitation Data'!$G$13,0,10*ROW('Sanitation Data'!G182)))),CONCATENATE("[",ROUND(OFFSET('Sanitation Data'!$G$13,0,10*ROW('Sanitation Data'!G182)),0),"]"),IF(AND(ISNUMBER(OFFSET('Sanitation Data'!$G$13,0,10*ROW('Sanitation Data'!G182))),DI188="",ISNUMBER(OFFSET('Sanitation Data'!$G$13,0,10*ROW('Sanitation Data'!G182)))),OFFSET('Sanitation Data'!$G$13,0,10*ROW('Sanitation Data'!G182)),NA())))</f>
        <v>#N/A</v>
      </c>
      <c r="AU188" s="253" t="e">
        <f ca="true">+IF(AND(ISNUMBER(OFFSET('Sanitation Data'!$H$5,0,10*ROW('Sanitation Data'!H182))),DJ188="Yes"),100-OFFSET('Sanitation Data'!$H$5,0,10*ROW('Sanitation Data'!H182)),IF(AND(ISNUMBER(OFFSET('Sanitation Data'!$H$5,0,10*ROW('Sanitation Data'!H182))),DJ188="No",ISNUMBER(OFFSET('Sanitation Data'!$H$5,0,10*ROW('Sanitation Data'!H182)))),CONCATENATE("[",ROUND(100-OFFSET('Sanitation Data'!$H$5,0,10*ROW('Sanitation Data'!H182)),0),"]"),IF(AND(ISNUMBER(OFFSET('Sanitation Data'!$H$5,0,10*ROW('Sanitation Data'!H182))),DJ188="",ISNUMBER(OFFSET('Sanitation Data'!$H$5,0,10*ROW('Sanitation Data'!H182)))),100-OFFSET('Sanitation Data'!$H$5,0,10*ROW('Sanitation Data'!H182)),NA())))</f>
        <v>#N/A</v>
      </c>
      <c r="AV188" s="253" t="e">
        <f ca="true">+IF(AND(ISNUMBER(OFFSET('Sanitation Data'!$H$7,0,10*ROW('Sanitation Data'!H182))),DK188="Yes"),OFFSET('Sanitation Data'!$H$7,0,10*ROW('Sanitation Data'!H182)),IF(AND(ISNUMBER(OFFSET('Sanitation Data'!$H$7,0,10*ROW('Sanitation Data'!H182))),DK188="No",ISNUMBER(OFFSET('Sanitation Data'!$H$7,0,10*ROW('Sanitation Data'!H182)))),CONCATENATE("[",ROUND(OFFSET('Sanitation Data'!$H$7,0,10*ROW('Sanitation Data'!H182)),0),"]"),IF(AND(ISNUMBER(OFFSET('Sanitation Data'!$H$7,0,10*ROW('Sanitation Data'!H182))),DK188="",ISNUMBER(OFFSET('Sanitation Data'!$H$7,0,10*ROW('Sanitation Data'!H182)))),OFFSET('Sanitation Data'!$H$7,0,10*ROW('Sanitation Data'!H182)),NA())))</f>
        <v>#N/A</v>
      </c>
      <c r="AW188" s="253" t="e">
        <f ca="true">+IF(AND(ISNUMBER(OFFSET('Sanitation Data'!$H$11,0,10*ROW('Sanitation Data'!H182))),DL188="Yes"),OFFSET('Sanitation Data'!$H$11,0,10*ROW('Sanitation Data'!H182)),IF(AND(ISNUMBER(OFFSET('Sanitation Data'!$H$11,0,10*ROW('Sanitation Data'!H182))),DL188="No",ISNUMBER(OFFSET('Sanitation Data'!$H$11,0,10*ROW('Sanitation Data'!H182)))),CONCATENATE("[",ROUND(OFFSET('Sanitation Data'!$H$11,0,10*ROW('Sanitation Data'!H182)),0),"]"),IF(AND(ISNUMBER(OFFSET('Sanitation Data'!$H$11,0,10*ROW('Sanitation Data'!H182))),DL188="",ISNUMBER(OFFSET('Sanitation Data'!$H$11,0,10*ROW('Sanitation Data'!H182)))),OFFSET('Sanitation Data'!$H$11,0,10*ROW('Sanitation Data'!H182)),NA())))</f>
        <v>#N/A</v>
      </c>
      <c r="AX188" s="253" t="e">
        <f ca="true">+IF(AND(ISNUMBER(OFFSET('Sanitation Data'!$H$12,0,10*ROW('Sanitation Data'!H182))),DM188="Yes"),OFFSET('Sanitation Data'!$H$12,0,10*ROW('Sanitation Data'!H182)),IF(AND(ISNUMBER(OFFSET('Sanitation Data'!$H$12,0,10*ROW('Sanitation Data'!H182))),DM188="No",ISNUMBER(OFFSET('Sanitation Data'!$H$12,0,10*ROW('Sanitation Data'!H182)))),CONCATENATE("[",ROUND(OFFSET('Sanitation Data'!$H$12,0,10*ROW('Sanitation Data'!H182)),0),"]"),IF(AND(ISNUMBER(OFFSET('Sanitation Data'!$H$12,0,10*ROW('Sanitation Data'!H182))),DM188="",ISNUMBER(OFFSET('Sanitation Data'!$H$12,0,10*ROW('Sanitation Data'!H182)))),OFFSET('Sanitation Data'!$H$12,0,10*ROW('Sanitation Data'!H182)),NA())))</f>
        <v>#N/A</v>
      </c>
      <c r="AY188" s="253" t="e">
        <f ca="true">+IF(AND(ISNUMBER(OFFSET('Sanitation Data'!$H$13,0,10*ROW('Sanitation Data'!H182))),DN188="Yes"),OFFSET('Sanitation Data'!$H$13,0,10*ROW('Sanitation Data'!H182)),IF(AND(ISNUMBER(OFFSET('Sanitation Data'!$H$13,0,10*ROW('Sanitation Data'!H182))),DN188="No",ISNUMBER(OFFSET('Sanitation Data'!$H$13,0,10*ROW('Sanitation Data'!H182)))),CONCATENATE("[",ROUND(OFFSET('Sanitation Data'!$H$13,0,10*ROW('Sanitation Data'!H182)),0),"]"),IF(AND(ISNUMBER(OFFSET('Sanitation Data'!$H$13,0,10*ROW('Sanitation Data'!H182))),DN188="",ISNUMBER(OFFSET('Sanitation Data'!$H$13,0,10*ROW('Sanitation Data'!H182)))),OFFSET('Sanitation Data'!$H$13,0,10*ROW('Sanitation Data'!H182)),NA())))</f>
        <v>#N/A</v>
      </c>
      <c r="AZ188" s="254" t="e">
        <f ca="true">+IF(AND(ISNUMBER(OFFSET('Hygiene Data'!$C$6,0,10*ROW('Hygiene Data'!C182))),DO188="Yes"),OFFSET('Hygiene Data'!$C$6,0,10*ROW('Hygiene Data'!C182)),IF(AND(ISNUMBER(OFFSET('Hygiene Data'!$C$6,0,10*ROW('Hygiene Data'!C182))),DO188="No",ISNUMBER(OFFSET('Hygiene Data'!$C$6,0,10*ROW('Hygiene Data'!C182)))),CONCATENATE("[",ROUND(OFFSET('Hygiene Data'!$C$6,0,10*ROW('Hygiene Data'!C182)),0),"]"),IF(AND(ISNUMBER(OFFSET('Hygiene Data'!$C$6,0,10*ROW('Hygiene Data'!C182))),DO188="",ISNUMBER(OFFSET('Hygiene Data'!$C$6,0,10*ROW('Hygiene Data'!C182)))),OFFSET('Hygiene Data'!$C$6,0,10*ROW('Hygiene Data'!C182)),NA())))</f>
        <v>#N/A</v>
      </c>
      <c r="BA188" s="254" t="e">
        <f ca="true">+IF(AND(ISNUMBER(OFFSET('Hygiene Data'!$C$8,0,10*ROW('Hygiene Data'!C182))),DP188="Yes"),OFFSET('Hygiene Data'!$C$8,0,10*ROW('Hygiene Data'!C182)),IF(AND(ISNUMBER(OFFSET('Hygiene Data'!$C$8,0,10*ROW('Hygiene Data'!C182))),DP188="No",ISNUMBER(OFFSET('Hygiene Data'!$C$8,0,10*ROW('Hygiene Data'!C182)))),CONCATENATE("[",ROUND(OFFSET('Hygiene Data'!$C$8,0,10*ROW('Hygiene Data'!C182)),0),"]"),IF(AND(ISNUMBER(OFFSET('Hygiene Data'!$C$8,0,10*ROW('Hygiene Data'!C182))),DP188="",ISNUMBER(OFFSET('Hygiene Data'!$C$8,0,10*ROW('Hygiene Data'!C182)))),OFFSET('Hygiene Data'!$C$8,0,10*ROW('Hygiene Data'!C182)),NA())))</f>
        <v>#N/A</v>
      </c>
      <c r="BB188" s="254" t="e">
        <f ca="true">+IF(AND(ISNUMBER(OFFSET('Hygiene Data'!$C$10,0,10*ROW('Hygiene Data'!C182))),DQ188="Yes"),OFFSET('Hygiene Data'!$C$10,0,10*ROW('Hygiene Data'!C182)),IF(AND(ISNUMBER(OFFSET('Hygiene Data'!$C$10,0,10*ROW('Hygiene Data'!C182))),DQ188="No",ISNUMBER(OFFSET('Hygiene Data'!$C$10,0,10*ROW('Hygiene Data'!C182)))),CONCATENATE("[",ROUND(OFFSET('Hygiene Data'!$C$10,0,10*ROW('Hygiene Data'!C182)),0),"]"),IF(AND(ISNUMBER(OFFSET('Hygiene Data'!$C$10,0,10*ROW('Hygiene Data'!C182))),DQ188="",ISNUMBER(OFFSET('Hygiene Data'!$C$10,0,10*ROW('Hygiene Data'!C182)))),OFFSET('Hygiene Data'!$C$10,0,10*ROW('Hygiene Data'!C182)),NA())))</f>
        <v>#N/A</v>
      </c>
      <c r="BC188" s="254" t="e">
        <f ca="true">+IF(AND(ISNUMBER(OFFSET('Hygiene Data'!$D$6,0,10*ROW('Hygiene Data'!D182))),DR188="Yes"),OFFSET('Hygiene Data'!$D$6,0,10*ROW('Hygiene Data'!D182)),IF(AND(ISNUMBER(OFFSET('Hygiene Data'!$D$6,0,10*ROW('Hygiene Data'!D182))),DR188="No",ISNUMBER(OFFSET('Hygiene Data'!$D$6,0,10*ROW('Hygiene Data'!D182)))),CONCATENATE("[",ROUND(OFFSET('Hygiene Data'!$D$6,0,10*ROW('Hygiene Data'!D182)),0),"]"),IF(AND(ISNUMBER(OFFSET('Hygiene Data'!$D$6,0,10*ROW('Hygiene Data'!D182))),DR188="",ISNUMBER(OFFSET('Hygiene Data'!$D$6,0,10*ROW('Hygiene Data'!D182)))),OFFSET('Hygiene Data'!$D$6,0,10*ROW('Hygiene Data'!D182)),NA())))</f>
        <v>#N/A</v>
      </c>
      <c r="BD188" s="254" t="e">
        <f ca="true">+IF(AND(ISNUMBER(OFFSET('Hygiene Data'!$D$8,0,10*ROW('Hygiene Data'!D182))),DS188="Yes"),OFFSET('Hygiene Data'!$D$8,0,10*ROW('Hygiene Data'!D182)),IF(AND(ISNUMBER(OFFSET('Hygiene Data'!$D$8,0,10*ROW('Hygiene Data'!D182))),DS188="No",ISNUMBER(OFFSET('Hygiene Data'!$D$8,0,10*ROW('Hygiene Data'!D182)))),CONCATENATE("[",ROUND(OFFSET('Hygiene Data'!$D$8,0,10*ROW('Hygiene Data'!D182)),0),"]"),IF(AND(ISNUMBER(OFFSET('Hygiene Data'!$D$8,0,10*ROW('Hygiene Data'!D182))),DS188="",ISNUMBER(OFFSET('Hygiene Data'!$D$8,0,10*ROW('Hygiene Data'!D182)))),OFFSET('Hygiene Data'!$D$8,0,10*ROW('Hygiene Data'!D182)),NA())))</f>
        <v>#N/A</v>
      </c>
      <c r="BE188" s="254" t="e">
        <f ca="true">+IF(AND(ISNUMBER(OFFSET('Hygiene Data'!$D$10,0,10*ROW('Hygiene Data'!D182))),DT188="Yes"),OFFSET('Hygiene Data'!$D$10,0,10*ROW('Hygiene Data'!D182)),IF(AND(ISNUMBER(OFFSET('Hygiene Data'!$D$10,0,10*ROW('Hygiene Data'!D182))),DT188="No",ISNUMBER(OFFSET('Hygiene Data'!$D$10,0,10*ROW('Hygiene Data'!D182)))),CONCATENATE("[",ROUND(OFFSET('Hygiene Data'!$D$10,0,10*ROW('Hygiene Data'!D182)),0),"]"),IF(AND(ISNUMBER(OFFSET('Hygiene Data'!$D$10,0,10*ROW('Hygiene Data'!D182))),DT188="",ISNUMBER(OFFSET('Hygiene Data'!$D$10,0,10*ROW('Hygiene Data'!D182)))),OFFSET('Hygiene Data'!$D$10,0,10*ROW('Hygiene Data'!D182)),NA())))</f>
        <v>#N/A</v>
      </c>
      <c r="BF188" s="254" t="e">
        <f ca="true">+IF(AND(ISNUMBER(OFFSET('Hygiene Data'!$E$6,0,10*ROW('Hygiene Data'!E182))),DU188="Yes"),OFFSET('Hygiene Data'!$E$6,0,10*ROW('Hygiene Data'!E182)),IF(AND(ISNUMBER(OFFSET('Hygiene Data'!$E$6,0,10*ROW('Hygiene Data'!E182))),DU188="No",ISNUMBER(OFFSET('Hygiene Data'!$E$6,0,10*ROW('Hygiene Data'!E182)))),CONCATENATE("[",ROUND(OFFSET('Hygiene Data'!$E$6,0,10*ROW('Hygiene Data'!E182)),0),"]"),IF(AND(ISNUMBER(OFFSET('Hygiene Data'!$E$6,0,10*ROW('Hygiene Data'!E182))),DU188="",ISNUMBER(OFFSET('Hygiene Data'!$E$6,0,10*ROW('Hygiene Data'!E182)))),OFFSET('Hygiene Data'!$E$6,0,10*ROW('Hygiene Data'!E182)),NA())))</f>
        <v>#N/A</v>
      </c>
      <c r="BG188" s="254" t="e">
        <f ca="true">+IF(AND(ISNUMBER(OFFSET('Hygiene Data'!$E$8,0,10*ROW('Hygiene Data'!E182))),DV188="Yes"),OFFSET('Hygiene Data'!$E$8,0,10*ROW('Hygiene Data'!E182)),IF(AND(ISNUMBER(OFFSET('Hygiene Data'!$E$8,0,10*ROW('Hygiene Data'!E182))),DV188="No",ISNUMBER(OFFSET('Hygiene Data'!$E$8,0,10*ROW('Hygiene Data'!E182)))),CONCATENATE("[",ROUND(OFFSET('Hygiene Data'!$E$8,0,10*ROW('Hygiene Data'!E182)),0),"]"),IF(AND(ISNUMBER(OFFSET('Hygiene Data'!$E$8,0,10*ROW('Hygiene Data'!E182))),DV188="",ISNUMBER(OFFSET('Hygiene Data'!$E$8,0,10*ROW('Hygiene Data'!E182)))),OFFSET('Hygiene Data'!$E$8,0,10*ROW('Hygiene Data'!E182)),NA())))</f>
        <v>#N/A</v>
      </c>
      <c r="BH188" s="254" t="e">
        <f ca="true">+IF(AND(ISNUMBER(OFFSET('Hygiene Data'!$E$10,0,10*ROW('Hygiene Data'!E182))),DW188="Yes"),OFFSET('Hygiene Data'!$E$10,0,10*ROW('Hygiene Data'!E182)),IF(AND(ISNUMBER(OFFSET('Hygiene Data'!$E$10,0,10*ROW('Hygiene Data'!E182))),DW188="No",ISNUMBER(OFFSET('Hygiene Data'!$E$10,0,10*ROW('Hygiene Data'!E182)))),CONCATENATE("[",ROUND(OFFSET('Hygiene Data'!$E$10,0,10*ROW('Hygiene Data'!E182)),0),"]"),IF(AND(ISNUMBER(OFFSET('Hygiene Data'!$E$10,0,10*ROW('Hygiene Data'!E182))),DW188="",ISNUMBER(OFFSET('Hygiene Data'!$E$10,0,10*ROW('Hygiene Data'!E182)))),OFFSET('Hygiene Data'!$E$10,0,10*ROW('Hygiene Data'!E182)),NA())))</f>
        <v>#N/A</v>
      </c>
      <c r="BI188" s="254" t="e">
        <f ca="true">+IF(AND(ISNUMBER(OFFSET('Hygiene Data'!$F$6,0,10*ROW('Hygiene Data'!F182))),DX188="Yes"),OFFSET('Hygiene Data'!$F$6,0,10*ROW('Hygiene Data'!F182)),IF(AND(ISNUMBER(OFFSET('Hygiene Data'!$F$6,0,10*ROW('Hygiene Data'!F182))),DX188="No",ISNUMBER(OFFSET('Hygiene Data'!$F$6,0,10*ROW('Hygiene Data'!F182)))),CONCATENATE("[",ROUND(OFFSET('Hygiene Data'!$F$6,0,10*ROW('Hygiene Data'!F182)),0),"]"),IF(AND(ISNUMBER(OFFSET('Hygiene Data'!$F$6,0,10*ROW('Hygiene Data'!F182))),DX188="",ISNUMBER(OFFSET('Hygiene Data'!$F$6,0,10*ROW('Hygiene Data'!F182)))),OFFSET('Hygiene Data'!$F$6,0,10*ROW('Hygiene Data'!F182)),NA())))</f>
        <v>#N/A</v>
      </c>
      <c r="BJ188" s="254" t="e">
        <f ca="true">+IF(AND(ISNUMBER(OFFSET('Hygiene Data'!$F$8,0,10*ROW('Hygiene Data'!F182))),DY188="Yes"),OFFSET('Hygiene Data'!$F$8,0,10*ROW('Hygiene Data'!F182)),IF(AND(ISNUMBER(OFFSET('Hygiene Data'!$F$8,0,10*ROW('Hygiene Data'!F182))),DY188="No",ISNUMBER(OFFSET('Hygiene Data'!$F$8,0,10*ROW('Hygiene Data'!F182)))),CONCATENATE("[",ROUND(OFFSET('Hygiene Data'!$F$8,0,10*ROW('Hygiene Data'!F182)),0),"]"),IF(AND(ISNUMBER(OFFSET('Hygiene Data'!$F$8,0,10*ROW('Hygiene Data'!F182))),DY188="",ISNUMBER(OFFSET('Hygiene Data'!$F$8,0,10*ROW('Hygiene Data'!F182)))),OFFSET('Hygiene Data'!$F$8,0,10*ROW('Hygiene Data'!F182)),NA())))</f>
        <v>#N/A</v>
      </c>
      <c r="BK188" s="254" t="e">
        <f ca="true">+IF(AND(ISNUMBER(OFFSET('Hygiene Data'!$F$10,0,10*ROW('Hygiene Data'!F182))),DZ188="Yes"),OFFSET('Hygiene Data'!$F$10,0,10*ROW('Hygiene Data'!F182)),IF(AND(ISNUMBER(OFFSET('Hygiene Data'!$F$10,0,10*ROW('Hygiene Data'!F182))),DZ188="No",ISNUMBER(OFFSET('Hygiene Data'!$F$10,0,10*ROW('Hygiene Data'!F182)))),CONCATENATE("[",ROUND(OFFSET('Hygiene Data'!$F$10,0,10*ROW('Hygiene Data'!F182)),0),"]"),IF(AND(ISNUMBER(OFFSET('Hygiene Data'!$F$10,0,10*ROW('Hygiene Data'!F182))),DZ188="",ISNUMBER(OFFSET('Hygiene Data'!$F$10,0,10*ROW('Hygiene Data'!F182)))),OFFSET('Hygiene Data'!$F$10,0,10*ROW('Hygiene Data'!F182)),NA())))</f>
        <v>#N/A</v>
      </c>
      <c r="BL188" s="254" t="e">
        <f ca="true">+IF(AND(ISNUMBER(OFFSET('Hygiene Data'!$G$6,0,10*ROW('Hygiene Data'!G182))),EA188="Yes"),OFFSET('Hygiene Data'!$G$6,0,10*ROW('Hygiene Data'!G182)),IF(AND(ISNUMBER(OFFSET('Hygiene Data'!$G$6,0,10*ROW('Hygiene Data'!G182))),EA188="No",ISNUMBER(OFFSET('Hygiene Data'!$G$6,0,10*ROW('Hygiene Data'!G182)))),CONCATENATE("[",ROUND(OFFSET('Hygiene Data'!$G$6,0,10*ROW('Hygiene Data'!G182)),0),"]"),IF(AND(ISNUMBER(OFFSET('Hygiene Data'!$G$6,0,10*ROW('Hygiene Data'!G182))),EA188="",ISNUMBER(OFFSET('Hygiene Data'!$G$6,0,10*ROW('Hygiene Data'!G182)))),OFFSET('Hygiene Data'!$G$6,0,10*ROW('Hygiene Data'!G182)),NA())))</f>
        <v>#N/A</v>
      </c>
      <c r="BM188" s="254" t="e">
        <f ca="true">+IF(AND(ISNUMBER(OFFSET('Hygiene Data'!$G$8,0,10*ROW('Hygiene Data'!G182))),EB188="Yes"),OFFSET('Hygiene Data'!$G$8,0,10*ROW('Hygiene Data'!G182)),IF(AND(ISNUMBER(OFFSET('Hygiene Data'!$G$8,0,10*ROW('Hygiene Data'!G182))),EB188="No",ISNUMBER(OFFSET('Hygiene Data'!$G$8,0,10*ROW('Hygiene Data'!G182)))),CONCATENATE("[",ROUND(OFFSET('Hygiene Data'!$G$8,0,10*ROW('Hygiene Data'!G182)),0),"]"),IF(AND(ISNUMBER(OFFSET('Hygiene Data'!$G$8,0,10*ROW('Hygiene Data'!G182))),EB188="",ISNUMBER(OFFSET('Hygiene Data'!$G$8,0,10*ROW('Hygiene Data'!G182)))),OFFSET('Hygiene Data'!$G$8,0,10*ROW('Hygiene Data'!G182)),NA())))</f>
        <v>#N/A</v>
      </c>
      <c r="BN188" s="254" t="e">
        <f ca="true">+IF(AND(ISNUMBER(OFFSET('Hygiene Data'!$G$10,0,10*ROW('Hygiene Data'!G182))),EC188="Yes"),OFFSET('Hygiene Data'!$G$10,0,10*ROW('Hygiene Data'!G182)),IF(AND(ISNUMBER(OFFSET('Hygiene Data'!$G$10,0,10*ROW('Hygiene Data'!G182))),EC188="No",ISNUMBER(OFFSET('Hygiene Data'!$G$10,0,10*ROW('Hygiene Data'!G182)))),CONCATENATE("[",ROUND(OFFSET('Hygiene Data'!$G$10,0,10*ROW('Hygiene Data'!G182)),0),"]"),IF(AND(ISNUMBER(OFFSET('Hygiene Data'!$G$10,0,10*ROW('Hygiene Data'!G182))),EC188="",ISNUMBER(OFFSET('Hygiene Data'!$G$10,0,10*ROW('Hygiene Data'!G182)))),OFFSET('Hygiene Data'!$G$10,0,10*ROW('Hygiene Data'!G182)),NA())))</f>
        <v>#N/A</v>
      </c>
      <c r="BO188" s="254" t="e">
        <f ca="true">+IF(AND(ISNUMBER(OFFSET('Hygiene Data'!$H$6,0,10*ROW('Hygiene Data'!H182))),ED188="Yes"),OFFSET('Hygiene Data'!$H$6,0,10*ROW('Hygiene Data'!H182)),IF(AND(ISNUMBER(OFFSET('Hygiene Data'!$H$6,0,10*ROW('Hygiene Data'!H182))),ED188="No",ISNUMBER(OFFSET('Hygiene Data'!$H$6,0,10*ROW('Hygiene Data'!H182)))),CONCATENATE("[",ROUND(OFFSET('Hygiene Data'!$H$6,0,10*ROW('Hygiene Data'!H182)),0),"]"),IF(AND(ISNUMBER(OFFSET('Hygiene Data'!$H$6,0,10*ROW('Hygiene Data'!H182))),ED188="",ISNUMBER(OFFSET('Hygiene Data'!$H$6,0,10*ROW('Hygiene Data'!H182)))),OFFSET('Hygiene Data'!$H$6,0,10*ROW('Hygiene Data'!H182)),NA())))</f>
        <v>#N/A</v>
      </c>
      <c r="BP188" s="254" t="e">
        <f ca="true">+IF(AND(ISNUMBER(OFFSET('Hygiene Data'!$H$8,0,10*ROW('Hygiene Data'!H182))),EE188="Yes"),OFFSET('Hygiene Data'!$H$8,0,10*ROW('Hygiene Data'!H182)),IF(AND(ISNUMBER(OFFSET('Hygiene Data'!$H$8,0,10*ROW('Hygiene Data'!H182))),EE188="No",ISNUMBER(OFFSET('Hygiene Data'!$H$8,0,10*ROW('Hygiene Data'!H182)))),CONCATENATE("[",ROUND(OFFSET('Hygiene Data'!$H$8,0,10*ROW('Hygiene Data'!H182)),0),"]"),IF(AND(ISNUMBER(OFFSET('Hygiene Data'!$H$8,0,10*ROW('Hygiene Data'!H182))),EE188="",ISNUMBER(OFFSET('Hygiene Data'!$H$8,0,10*ROW('Hygiene Data'!H182)))),OFFSET('Hygiene Data'!$H$8,0,10*ROW('Hygiene Data'!H182)),NA())))</f>
        <v>#N/A</v>
      </c>
      <c r="BQ188" s="254" t="e">
        <f ca="true">+IF(AND(ISNUMBER(OFFSET('Hygiene Data'!$H$10,0,10*ROW('Hygiene Data'!H182))),EF188="Yes"),OFFSET('Hygiene Data'!$H$10,0,10*ROW('Hygiene Data'!H182)),IF(AND(ISNUMBER(OFFSET('Hygiene Data'!$H$10,0,10*ROW('Hygiene Data'!H182))),EF188="No",ISNUMBER(OFFSET('Hygiene Data'!$H$10,0,10*ROW('Hygiene Data'!H182)))),CONCATENATE("[",ROUND(OFFSET('Hygiene Data'!$H$10,0,10*ROW('Hygiene Data'!H182)),0),"]"),IF(AND(ISNUMBER(OFFSET('Hygiene Data'!$H$10,0,10*ROW('Hygiene Data'!H182))),EF188="",ISNUMBER(OFFSET('Hygiene Data'!$H$10,0,10*ROW('Hygiene Data'!H182)))),OFFSET('Hygiene Data'!$H$10,0,10*ROW('Hygiene Data'!H182)),NA())))</f>
        <v>#N/A</v>
      </c>
      <c r="BS188" s="36" t="str">
        <f ca="true">+IF(OFFSET('Water Data'!$C$28,0,10*ROW('Water Data'!C182))="","",OFFSET('Water Data'!$C$28,0,10*ROW('Water Data'!C182)))</f>
        <v/>
      </c>
      <c r="BT188" s="36" t="str">
        <f ca="true">+IF(OFFSET('Water Data'!$C$29,0,10*ROW('Water Data'!C182))="","",OFFSET('Water Data'!$C$29,0,10*ROW('Water Data'!C182)))</f>
        <v/>
      </c>
      <c r="BU188" s="36" t="str">
        <f ca="true">+IF(OFFSET('Water Data'!$C$30,0,10*ROW('Water Data'!C182))="","",OFFSET('Water Data'!$C$30,0,10*ROW('Water Data'!C182)))</f>
        <v/>
      </c>
      <c r="BV188" s="36" t="str">
        <f ca="true">+IF(OFFSET('Water Data'!$D$28,0,10*ROW('Water Data'!D182))="","",OFFSET('Water Data'!$D$28,0,10*ROW('Water Data'!D182)))</f>
        <v/>
      </c>
      <c r="BW188" s="36" t="str">
        <f ca="true">+IF(OFFSET('Water Data'!$D$29,0,10*ROW('Water Data'!D182))="","",OFFSET('Water Data'!$D$29,0,10*ROW('Water Data'!D182)))</f>
        <v/>
      </c>
      <c r="BX188" s="36" t="str">
        <f ca="true">+IF(OFFSET('Water Data'!$D$30,0,10*ROW('Water Data'!D182))="","",OFFSET('Water Data'!$D$30,0,10*ROW('Water Data'!D182)))</f>
        <v/>
      </c>
      <c r="BY188" s="36" t="str">
        <f ca="true">+IF(OFFSET('Water Data'!$E$28,0,10*ROW('Water Data'!E182))="","",OFFSET('Water Data'!$E$28,0,10*ROW('Water Data'!E182)))</f>
        <v/>
      </c>
      <c r="BZ188" s="36" t="str">
        <f ca="true">+IF(OFFSET('Water Data'!$E$29,0,10*ROW('Water Data'!E182))="","",OFFSET('Water Data'!$E$29,0,10*ROW('Water Data'!E182)))</f>
        <v/>
      </c>
      <c r="CA188" s="36" t="str">
        <f ca="true">+IF(OFFSET('Water Data'!$E$30,0,10*ROW('Water Data'!E182))="","",OFFSET('Water Data'!$E$30,0,10*ROW('Water Data'!E182)))</f>
        <v/>
      </c>
      <c r="CB188" s="36" t="str">
        <f ca="true">+IF(OFFSET('Water Data'!$F$28,0,10*ROW('Water Data'!F182))="","",OFFSET('Water Data'!$F$28,0,10*ROW('Water Data'!F182)))</f>
        <v/>
      </c>
      <c r="CC188" s="36" t="str">
        <f ca="true">+IF(OFFSET('Water Data'!$F$29,0,10*ROW('Water Data'!F182))="","",OFFSET('Water Data'!$F$29,0,10*ROW('Water Data'!F182)))</f>
        <v/>
      </c>
      <c r="CD188" s="36" t="str">
        <f ca="true">+IF(OFFSET('Water Data'!$F$30,0,10*ROW('Water Data'!F182))="","",OFFSET('Water Data'!$F$30,0,10*ROW('Water Data'!F182)))</f>
        <v/>
      </c>
      <c r="CE188" s="36" t="str">
        <f ca="true">+IF(OFFSET('Water Data'!$G$28,0,10*ROW('Water Data'!G182))="","",OFFSET('Water Data'!$G$28,0,10*ROW('Water Data'!G182)))</f>
        <v/>
      </c>
      <c r="CF188" s="36" t="str">
        <f ca="true">+IF(OFFSET('Water Data'!$G$29,0,10*ROW('Water Data'!G182))="","",OFFSET('Water Data'!$G$29,0,10*ROW('Water Data'!G182)))</f>
        <v/>
      </c>
      <c r="CG188" s="36" t="str">
        <f ca="true">+IF(OFFSET('Water Data'!$G$30,0,10*ROW('Water Data'!G182))="","",OFFSET('Water Data'!$G$30,0,10*ROW('Water Data'!G182)))</f>
        <v/>
      </c>
      <c r="CH188" s="36" t="str">
        <f ca="true">+IF(OFFSET('Water Data'!$H$28,0,10*ROW('Water Data'!H182))="","",OFFSET('Water Data'!$H$28,0,10*ROW('Water Data'!H182)))</f>
        <v/>
      </c>
      <c r="CI188" s="36" t="str">
        <f ca="true">+IF(OFFSET('Water Data'!$H$29,0,10*ROW('Water Data'!H182))="","",OFFSET('Water Data'!$H$29,0,10*ROW('Water Data'!H182)))</f>
        <v/>
      </c>
      <c r="CJ188" s="36" t="str">
        <f ca="true">+IF(OFFSET('Water Data'!$H$30,0,10*ROW('Water Data'!H182))="","",OFFSET('Water Data'!$H$30,0,10*ROW('Water Data'!H182)))</f>
        <v/>
      </c>
      <c r="CK188" s="36" t="str">
        <f ca="true">+IF(OFFSET('Sanitation Data'!$C$29,0,10*ROW('Sanitation Data'!C182))="","",OFFSET('Sanitation Data'!$C$29,0,10*ROW('Sanitation Data'!C182)))</f>
        <v/>
      </c>
      <c r="CL188" s="36" t="str">
        <f ca="true">+IF(OFFSET('Sanitation Data'!$C$30,0,10*ROW('Sanitation Data'!C182))="","",OFFSET('Sanitation Data'!$C$30,0,10*ROW('Sanitation Data'!C182)))</f>
        <v/>
      </c>
      <c r="CM188" s="36" t="str">
        <f ca="true">+IF(OFFSET('Sanitation Data'!$C$31,0,10*ROW('Sanitation Data'!C182))="","",OFFSET('Sanitation Data'!$C$31,0,10*ROW('Sanitation Data'!C182)))</f>
        <v/>
      </c>
      <c r="CN188" s="36" t="str">
        <f ca="true">+IF(OFFSET('Sanitation Data'!$C$32,0,10*ROW('Sanitation Data'!C182))="","",OFFSET('Sanitation Data'!$C$32,0,10*ROW('Sanitation Data'!C182)))</f>
        <v/>
      </c>
      <c r="CO188" s="36" t="str">
        <f ca="true">+IF(OFFSET('Sanitation Data'!$C$33,0,10*ROW('Sanitation Data'!C182))="","",OFFSET('Sanitation Data'!$C$33,0,10*ROW('Sanitation Data'!C182)))</f>
        <v/>
      </c>
      <c r="CP188" s="36" t="str">
        <f ca="true">+IF(OFFSET('Sanitation Data'!$D$29,0,10*ROW('Sanitation Data'!D182))="","",OFFSET('Sanitation Data'!$D$29,0,10*ROW('Sanitation Data'!D182)))</f>
        <v/>
      </c>
      <c r="CQ188" s="36" t="str">
        <f ca="true">+IF(OFFSET('Sanitation Data'!$D$30,0,10*ROW('Sanitation Data'!D182))="","",OFFSET('Sanitation Data'!$D$30,0,10*ROW('Sanitation Data'!D182)))</f>
        <v/>
      </c>
      <c r="CR188" s="36" t="str">
        <f ca="true">+IF(OFFSET('Sanitation Data'!$D$31,0,10*ROW('Sanitation Data'!D182))="","",OFFSET('Sanitation Data'!$D$31,0,10*ROW('Sanitation Data'!D182)))</f>
        <v/>
      </c>
      <c r="CS188" s="36" t="str">
        <f ca="true">+IF(OFFSET('Sanitation Data'!$D$32,0,10*ROW('Sanitation Data'!D182))="","",OFFSET('Sanitation Data'!$D$32,0,10*ROW('Sanitation Data'!D182)))</f>
        <v/>
      </c>
      <c r="CT188" s="36" t="str">
        <f ca="true">+IF(OFFSET('Sanitation Data'!$D$33,0,10*ROW('Sanitation Data'!D182))="","",OFFSET('Sanitation Data'!$D$33,0,10*ROW('Sanitation Data'!D182)))</f>
        <v/>
      </c>
      <c r="CU188" s="36" t="str">
        <f ca="true">+IF(OFFSET('Sanitation Data'!$E$29,0,10*ROW('Sanitation Data'!E182))="","",OFFSET('Sanitation Data'!$E$29,0,10*ROW('Sanitation Data'!E182)))</f>
        <v/>
      </c>
      <c r="CV188" s="36" t="str">
        <f ca="true">+IF(OFFSET('Sanitation Data'!$E$30,0,10*ROW('Sanitation Data'!E182))="","",OFFSET('Sanitation Data'!$E$30,0,10*ROW('Sanitation Data'!E182)))</f>
        <v/>
      </c>
      <c r="CW188" s="36" t="str">
        <f ca="true">+IF(OFFSET('Sanitation Data'!$E$31,0,10*ROW('Sanitation Data'!E182))="","",OFFSET('Sanitation Data'!$E$31,0,10*ROW('Sanitation Data'!E182)))</f>
        <v/>
      </c>
      <c r="CX188" s="36" t="str">
        <f ca="true">+IF(OFFSET('Sanitation Data'!$E$32,0,10*ROW('Sanitation Data'!E182))="","",OFFSET('Sanitation Data'!$E$32,0,10*ROW('Sanitation Data'!E182)))</f>
        <v/>
      </c>
      <c r="CY188" s="36" t="str">
        <f ca="true">+IF(OFFSET('Sanitation Data'!$E$33,0,10*ROW('Sanitation Data'!E182))="","",OFFSET('Sanitation Data'!$E$33,0,10*ROW('Sanitation Data'!E182)))</f>
        <v/>
      </c>
      <c r="CZ188" s="36" t="str">
        <f ca="true">+IF(OFFSET('Sanitation Data'!$F$29,0,10*ROW('Sanitation Data'!F182))="","",OFFSET('Sanitation Data'!$F$29,0,10*ROW('Sanitation Data'!F182)))</f>
        <v/>
      </c>
      <c r="DA188" s="36" t="str">
        <f ca="true">+IF(OFFSET('Sanitation Data'!$F$30,0,10*ROW('Sanitation Data'!F182))="","",OFFSET('Sanitation Data'!$F$30,0,10*ROW('Sanitation Data'!F182)))</f>
        <v/>
      </c>
      <c r="DB188" s="36" t="str">
        <f ca="true">+IF(OFFSET('Sanitation Data'!$F$31,0,10*ROW('Sanitation Data'!F182))="","",OFFSET('Sanitation Data'!$F$31,0,10*ROW('Sanitation Data'!F182)))</f>
        <v/>
      </c>
      <c r="DC188" s="36" t="str">
        <f ca="true">+IF(OFFSET('Sanitation Data'!$F$32,0,10*ROW('Sanitation Data'!F182))="","",OFFSET('Sanitation Data'!$F$32,0,10*ROW('Sanitation Data'!F182)))</f>
        <v/>
      </c>
      <c r="DD188" s="36" t="str">
        <f ca="true">+IF(OFFSET('Sanitation Data'!$F$33,0,10*ROW('Sanitation Data'!F182))="","",OFFSET('Sanitation Data'!$F$33,0,10*ROW('Sanitation Data'!F182)))</f>
        <v/>
      </c>
      <c r="DE188" s="36" t="str">
        <f ca="true">+IF(OFFSET('Sanitation Data'!$G$29,0,10*ROW('Sanitation Data'!G182))="","",OFFSET('Sanitation Data'!$G$29,0,10*ROW('Sanitation Data'!G182)))</f>
        <v/>
      </c>
      <c r="DF188" s="36" t="str">
        <f ca="true">+IF(OFFSET('Sanitation Data'!$G$30,0,10*ROW('Sanitation Data'!G182))="","",OFFSET('Sanitation Data'!$G$30,0,10*ROW('Sanitation Data'!G182)))</f>
        <v/>
      </c>
      <c r="DG188" s="36" t="str">
        <f ca="true">+IF(OFFSET('Sanitation Data'!$G$31,0,10*ROW('Sanitation Data'!G182))="","",OFFSET('Sanitation Data'!$G$31,0,10*ROW('Sanitation Data'!G182)))</f>
        <v/>
      </c>
      <c r="DH188" s="36" t="str">
        <f ca="true">+IF(OFFSET('Sanitation Data'!$G$32,0,10*ROW('Sanitation Data'!G182))="","",OFFSET('Sanitation Data'!$G$32,0,10*ROW('Sanitation Data'!G182)))</f>
        <v/>
      </c>
      <c r="DI188" s="36" t="str">
        <f ca="true">+IF(OFFSET('Sanitation Data'!$G$33,0,10*ROW('Sanitation Data'!G182))="","",OFFSET('Sanitation Data'!$G$33,0,10*ROW('Sanitation Data'!G182)))</f>
        <v/>
      </c>
      <c r="DJ188" s="36" t="str">
        <f ca="true">+IF(OFFSET('Sanitation Data'!$H$29,0,10*ROW('Sanitation Data'!H182))="","",OFFSET('Sanitation Data'!$H$29,0,10*ROW('Sanitation Data'!H182)))</f>
        <v/>
      </c>
      <c r="DK188" s="36" t="str">
        <f ca="true">+IF(OFFSET('Sanitation Data'!$H$30,0,10*ROW('Sanitation Data'!H182))="","",OFFSET('Sanitation Data'!$H$30,0,10*ROW('Sanitation Data'!H182)))</f>
        <v/>
      </c>
      <c r="DL188" s="36" t="str">
        <f ca="true">+IF(OFFSET('Sanitation Data'!$H$31,0,10*ROW('Sanitation Data'!H182))="","",OFFSET('Sanitation Data'!$H$31,0,10*ROW('Sanitation Data'!H182)))</f>
        <v/>
      </c>
      <c r="DM188" s="36" t="str">
        <f ca="true">+IF(OFFSET('Sanitation Data'!$H$32,0,10*ROW('Sanitation Data'!H182))="","",OFFSET('Sanitation Data'!$H$32,0,10*ROW('Sanitation Data'!H182)))</f>
        <v/>
      </c>
      <c r="DN188" s="36" t="str">
        <f ca="true">+IF(OFFSET('Sanitation Data'!$H$33,0,10*ROW('Sanitation Data'!H182))="","",OFFSET('Sanitation Data'!$H$33,0,10*ROW('Sanitation Data'!H182)))</f>
        <v/>
      </c>
      <c r="DO188" s="36" t="str">
        <f ca="true">+IF(OFFSET('Hygiene Data'!$C$12,0,10*ROW('Hygiene Data'!C182))="","",OFFSET('Hygiene Data'!$C$12,0,10*ROW('Hygiene Data'!C182)))</f>
        <v/>
      </c>
      <c r="DP188" s="36" t="str">
        <f ca="true">+IF(OFFSET('Hygiene Data'!$C$13,0,10*ROW('Hygiene Data'!C182))="","",OFFSET('Hygiene Data'!$C$13,0,10*ROW('Hygiene Data'!C182)))</f>
        <v/>
      </c>
      <c r="DQ188" s="36" t="str">
        <f ca="true">+IF(OFFSET('Hygiene Data'!$C$14,0,10*ROW('Hygiene Data'!C182))="","",OFFSET('Hygiene Data'!$C$14,0,10*ROW('Hygiene Data'!C182)))</f>
        <v/>
      </c>
      <c r="DR188" s="36" t="str">
        <f ca="true">+IF(OFFSET('Hygiene Data'!$D$12,0,10*ROW('Hygiene Data'!D182))="","",OFFSET('Hygiene Data'!$D$12,0,10*ROW('Hygiene Data'!D182)))</f>
        <v/>
      </c>
      <c r="DS188" s="36" t="str">
        <f ca="true">+IF(OFFSET('Hygiene Data'!$D$13,0,10*ROW('Hygiene Data'!D182))="","",OFFSET('Hygiene Data'!$D$13,0,10*ROW('Hygiene Data'!D182)))</f>
        <v/>
      </c>
      <c r="DT188" s="36" t="str">
        <f ca="true">+IF(OFFSET('Hygiene Data'!$D$14,0,10*ROW('Hygiene Data'!D182))="","",OFFSET('Hygiene Data'!$D$14,0,10*ROW('Hygiene Data'!D182)))</f>
        <v/>
      </c>
      <c r="DU188" s="36" t="str">
        <f ca="true">+IF(OFFSET('Hygiene Data'!$E$12,0,10*ROW('Hygiene Data'!E182))="","",OFFSET('Hygiene Data'!$E$12,0,10*ROW('Hygiene Data'!E182)))</f>
        <v/>
      </c>
      <c r="DV188" s="36" t="str">
        <f ca="true">+IF(OFFSET('Hygiene Data'!$E$13,0,10*ROW('Hygiene Data'!E182))="","",OFFSET('Hygiene Data'!$E$13,0,10*ROW('Hygiene Data'!E182)))</f>
        <v/>
      </c>
      <c r="DW188" s="36" t="str">
        <f ca="true">+IF(OFFSET('Hygiene Data'!$E$14,0,10*ROW('Hygiene Data'!E182))="","",OFFSET('Hygiene Data'!$E$14,0,10*ROW('Hygiene Data'!E182)))</f>
        <v/>
      </c>
      <c r="DX188" s="36" t="str">
        <f ca="true">+IF(OFFSET('Hygiene Data'!$F$12,0,10*ROW('Hygiene Data'!F182))="","",OFFSET('Hygiene Data'!$F$12,0,10*ROW('Hygiene Data'!F182)))</f>
        <v/>
      </c>
      <c r="DY188" s="36" t="str">
        <f ca="true">+IF(OFFSET('Hygiene Data'!$F$13,0,10*ROW('Hygiene Data'!F182))="","",OFFSET('Hygiene Data'!$F$13,0,10*ROW('Hygiene Data'!F182)))</f>
        <v/>
      </c>
      <c r="DZ188" s="36" t="str">
        <f ca="true">+IF(OFFSET('Hygiene Data'!$F$14,0,10*ROW('Hygiene Data'!F182))="","",OFFSET('Hygiene Data'!$F$14,0,10*ROW('Hygiene Data'!F182)))</f>
        <v/>
      </c>
      <c r="EA188" s="36" t="str">
        <f ca="true">+IF(OFFSET('Hygiene Data'!$G$12,0,10*ROW('Hygiene Data'!G182))="","",OFFSET('Hygiene Data'!$G$12,0,10*ROW('Hygiene Data'!G182)))</f>
        <v/>
      </c>
      <c r="EB188" s="36" t="str">
        <f ca="true">+IF(OFFSET('Hygiene Data'!$G$13,0,10*ROW('Hygiene Data'!G182))="","",OFFSET('Hygiene Data'!$G$13,0,10*ROW('Hygiene Data'!G182)))</f>
        <v/>
      </c>
      <c r="EC188" s="36" t="str">
        <f ca="true">+IF(OFFSET('Hygiene Data'!$G$14,0,10*ROW('Hygiene Data'!G182))="","",OFFSET('Hygiene Data'!$G$14,0,10*ROW('Hygiene Data'!G182)))</f>
        <v/>
      </c>
      <c r="ED188" s="36" t="str">
        <f ca="true">+IF(OFFSET('Hygiene Data'!$H$12,0,10*ROW('Hygiene Data'!H182))="","",OFFSET('Hygiene Data'!$H$12,0,10*ROW('Hygiene Data'!H182)))</f>
        <v/>
      </c>
      <c r="EE188" s="36" t="str">
        <f ca="true">+IF(OFFSET('Hygiene Data'!$H$13,0,10*ROW('Hygiene Data'!H182))="","",OFFSET('Hygiene Data'!$H$13,0,10*ROW('Hygiene Data'!H182)))</f>
        <v/>
      </c>
      <c r="EF188" s="36" t="str">
        <f ca="true">+IF(OFFSET('Hygiene Data'!$H$14,0,10*ROW('Hygiene Data'!H182))="","",OFFSET('Hygiene Data'!$H$14,0,10*ROW('Hygiene Data'!H182)))</f>
        <v/>
      </c>
    </row>
    <row r="189" x14ac:dyDescent="0.2">
      <c r="A189" s="59" t="str">
        <f ca="true">+IF(OFFSET('Water Data'!$B$1,0,10*ROW('Water Data'!B186))="","",OFFSET('Water Data'!$B$1,0,10*ROW('Water Data'!B186)))</f>
        <v/>
      </c>
      <c r="B189" s="59" t="str">
        <f ca="true">+IF(OFFSET('Water Data'!$A$3,0,10*ROW('Water Data'!A186))="","",OFFSET('Water Data'!$A$3,0,10*ROW('Water Data'!A186)))</f>
        <v/>
      </c>
      <c r="C189" s="59" t="str">
        <f ca="true">+IF(OFFSET('Water Data'!$C$3,0,10*ROW('Water Data'!C186))="","",OFFSET('Water Data'!$C$3,0,10*ROW('Water Data'!C186)))</f>
        <v/>
      </c>
      <c r="D189" s="252" t="e">
        <f ca="true">+IF(AND(ISNUMBER(OFFSET('Water Data'!$C$5,0,10*ROW('Water Data'!C183))),BS189="Yes"),100-OFFSET('Water Data'!$C$5,0,10*ROW('Water Data'!C183)),IF(AND(ISNUMBER(OFFSET('Water Data'!$C$5,0,10*ROW('Water Data'!C183))),BS189="No",ISNUMBER(OFFSET('Water Data'!$C$5,0,10*ROW('Water Data'!C183)))),CONCATENATE("[",ROUND(100-OFFSET('Water Data'!$C$5,0,10*ROW('Water Data'!C183)),0),"]"),IF(AND(ISNUMBER(OFFSET('Water Data'!$C$5,0,10*ROW('Water Data'!C183))),BS189="",ISNUMBER(OFFSET('Water Data'!$C$5,0,10*ROW('Water Data'!C183)))),100-OFFSET('Water Data'!$C$5,0,10*ROW('Water Data'!C183)),NA())))</f>
        <v>#N/A</v>
      </c>
      <c r="E189" s="252" t="e">
        <f ca="true">+IF(AND(ISNUMBER(OFFSET('Water Data'!$C$7,0,10*ROW('Water Data'!D183))),BT189="Yes"),OFFSET('Water Data'!$C$7,0,10*ROW('Water Data'!C183)),IF(AND(ISNUMBER(OFFSET('Water Data'!$C$7,0,10*ROW('Water Data'!C183))),BT189="No",ISNUMBER(OFFSET('Water Data'!$C$7,0,10*ROW('Water Data'!C183)))),CONCATENATE("[",ROUND(OFFSET('Water Data'!$C$7,0,10*ROW('Water Data'!C183)),0),"]"),IF(AND(ISNUMBER(OFFSET('Water Data'!$C$7,0,10*ROW('Water Data'!C183))),BT189="",ISNUMBER(OFFSET('Water Data'!$C$7,0,10*ROW('Water Data'!C183)))),OFFSET('Water Data'!$C$7,0,10*ROW('Water Data'!C183)),NA())))</f>
        <v>#N/A</v>
      </c>
      <c r="F189" s="252" t="e">
        <f ca="true">+IF(AND(ISNUMBER(OFFSET('Water Data'!$C$10,0,10*ROW('Water Data'!C183))),BU189="Yes"),OFFSET('Water Data'!$C$10,0,10*ROW('Water Data'!C183)),IF(AND(ISNUMBER(OFFSET('Water Data'!$C$10,0,10*ROW('Water Data'!C183))),BU189="No",ISNUMBER(OFFSET('Water Data'!$C$10,0,10*ROW('Water Data'!C183)))),CONCATENATE("[",ROUND(OFFSET('Water Data'!$C$10,0,10*ROW('Water Data'!C183)),0),"]"),IF(AND(ISNUMBER(OFFSET('Water Data'!$C$10,0,10*ROW('Water Data'!C183))),BU189="",ISNUMBER(OFFSET('Water Data'!$C$10,0,10*ROW('Water Data'!C183)))),OFFSET('Water Data'!$C$10,0,10*ROW('Water Data'!C183)),NA())))</f>
        <v>#N/A</v>
      </c>
      <c r="G189" s="252" t="e">
        <f ca="true">+IF(AND(ISNUMBER(OFFSET('Water Data'!$D$5,0,10*ROW('Water Data'!D183))),BV189="Yes"),100-OFFSET('Water Data'!$D$5,0,10*ROW('Water Data'!D183)),IF(AND(ISNUMBER(OFFSET('Water Data'!$D$5,0,10*ROW('Water Data'!D183))),BV189="No",ISNUMBER(OFFSET('Water Data'!$D$5,0,10*ROW('Water Data'!D183)))),CONCATENATE("[",ROUND(100-OFFSET('Water Data'!$D$5,0,10*ROW('Water Data'!D183)),0),"]"),IF(AND(ISNUMBER(OFFSET('Water Data'!$D$5,0,10*ROW('Water Data'!D183))),BV189="",ISNUMBER(OFFSET('Water Data'!$D$5,0,10*ROW('Water Data'!D183)))),100-OFFSET('Water Data'!$D$5,0,10*ROW('Water Data'!D183)),NA())))</f>
        <v>#N/A</v>
      </c>
      <c r="H189" s="252" t="e">
        <f ca="true">+IF(AND(ISNUMBER(OFFSET('Water Data'!$D$7,0,10*ROW('Water Data'!D183))),BW189="Yes"),OFFSET('Water Data'!$D$7,0,10*ROW('Water Data'!D183)),IF(AND(ISNUMBER(OFFSET('Water Data'!$D$7,0,10*ROW('Water Data'!D183))),BW189="No",ISNUMBER(OFFSET('Water Data'!$D$7,0,10*ROW('Water Data'!D183)))),CONCATENATE("[",ROUND(OFFSET('Water Data'!$C$7,0,10*ROW('Water Data'!D183)),0),"]"),IF(AND(ISNUMBER(OFFSET('Water Data'!$D$7,0,10*ROW('Water Data'!D183))),BW189="",ISNUMBER(OFFSET('Water Data'!$D$7,0,10*ROW('Water Data'!D183)))),OFFSET('Water Data'!$D$7,0,10*ROW('Water Data'!D183)),NA())))</f>
        <v>#N/A</v>
      </c>
      <c r="I189" s="252" t="e">
        <f ca="true">+IF(AND(ISNUMBER(OFFSET('Water Data'!$D$10,0,10*ROW('Water Data'!D183))),BX189="Yes"),OFFSET('Water Data'!$D$10,0,10*ROW('Water Data'!D183)),IF(AND(ISNUMBER(OFFSET('Water Data'!$D$10,0,10*ROW('Water Data'!D183))),BX189="No",ISNUMBER(OFFSET('Water Data'!$D$10,0,10*ROW('Water Data'!D183)))),CONCATENATE("[",ROUND(OFFSET('Water Data'!$D$10,0,10*ROW('Water Data'!D183)),0),"]"),IF(AND(ISNUMBER(OFFSET('Water Data'!$D$10,0,10*ROW('Water Data'!D183))),BX189="",ISNUMBER(OFFSET('Water Data'!$D$10,0,10*ROW('Water Data'!D183)))),OFFSET('Water Data'!$D$10,0,10*ROW('Water Data'!D183)),NA())))</f>
        <v>#N/A</v>
      </c>
      <c r="J189" s="252" t="e">
        <f ca="true">+IF(AND(ISNUMBER(OFFSET('Water Data'!$E$5,0,10*ROW('Water Data'!E183))),BY189="Yes"),100-OFFSET('Water Data'!$E$5,0,10*ROW('Water Data'!E183)),IF(AND(ISNUMBER(OFFSET('Water Data'!$E$5,0,10*ROW('Water Data'!E183))),BY189="No",ISNUMBER(OFFSET('Water Data'!$E$5,0,10*ROW('Water Data'!E183)))),CONCATENATE("[",ROUND(100-OFFSET('Water Data'!$E$5,0,10*ROW('Water Data'!E183)),0),"]"),IF(AND(ISNUMBER(OFFSET('Water Data'!$E$5,0,10*ROW('Water Data'!E183))),BY189="",ISNUMBER(OFFSET('Water Data'!$E$5,0,10*ROW('Water Data'!E183)))),100-OFFSET('Water Data'!$E$5,0,10*ROW('Water Data'!E183)),NA())))</f>
        <v>#N/A</v>
      </c>
      <c r="K189" s="252" t="e">
        <f ca="true">+IF(AND(ISNUMBER(OFFSET('Water Data'!$E$7,0,10*ROW('Water Data'!E183))),BZ189="Yes"),OFFSET('Water Data'!$E$7,0,10*ROW('Water Data'!E183)),IF(AND(ISNUMBER(OFFSET('Water Data'!$E$7,0,10*ROW('Water Data'!E183))),BZ189="No",ISNUMBER(OFFSET('Water Data'!$E$7,0,10*ROW('Water Data'!E183)))),CONCATENATE("[",ROUND(OFFSET('Water Data'!$E$7,0,10*ROW('Water Data'!E183)),0),"]"),IF(AND(ISNUMBER(OFFSET('Water Data'!$E$7,0,10*ROW('Water Data'!E183))),BZ189="",ISNUMBER(OFFSET('Water Data'!$E$7,0,10*ROW('Water Data'!E183)))),OFFSET('Water Data'!$E$7,0,10*ROW('Water Data'!E183)),NA())))</f>
        <v>#N/A</v>
      </c>
      <c r="L189" s="252" t="e">
        <f ca="true">+IF(AND(ISNUMBER(OFFSET('Water Data'!$E$10,0,10*ROW('Water Data'!E183))),CA189="Yes"),OFFSET('Water Data'!$E$10,0,10*ROW('Water Data'!E183)),IF(AND(ISNUMBER(OFFSET('Water Data'!$E$10,0,10*ROW('Water Data'!E183))),CA189="No",ISNUMBER(OFFSET('Water Data'!$E$10,0,10*ROW('Water Data'!E183)))),CONCATENATE("[",ROUND(OFFSET('Water Data'!$E$10,0,10*ROW('Water Data'!E183)),0),"]"),IF(AND(ISNUMBER(OFFSET('Water Data'!$E$10,0,10*ROW('Water Data'!E183))),CA189="",ISNUMBER(OFFSET('Water Data'!$E$10,0,10*ROW('Water Data'!E183)))),OFFSET('Water Data'!$E$10,0,10*ROW('Water Data'!E183)),NA())))</f>
        <v>#N/A</v>
      </c>
      <c r="M189" s="252" t="e">
        <f ca="true">+IF(AND(ISNUMBER(OFFSET('Water Data'!$F$5,0,10*ROW('Water Data'!F183))),CB189="Yes"),100-OFFSET('Water Data'!$F$5,0,10*ROW('Water Data'!F183)),IF(AND(ISNUMBER(OFFSET('Water Data'!$F$5,0,10*ROW('Water Data'!F183))),CB189="No",ISNUMBER(OFFSET('Water Data'!$F$5,0,10*ROW('Water Data'!F183)))),CONCATENATE("[",ROUND(100-OFFSET('Water Data'!$F$5,0,10*ROW('Water Data'!F183)),0),"]"),IF(AND(ISNUMBER(OFFSET('Water Data'!$F$5,0,10*ROW('Water Data'!F183))),CB189="",ISNUMBER(OFFSET('Water Data'!$F$5,0,10*ROW('Water Data'!F183)))),100-OFFSET('Water Data'!$F$5,0,10*ROW('Water Data'!F183)),NA())))</f>
        <v>#N/A</v>
      </c>
      <c r="N189" s="252" t="e">
        <f ca="true">+IF(AND(ISNUMBER(OFFSET('Water Data'!$F$7,0,10*ROW('Water Data'!F183))),CC189="Yes"),OFFSET('Water Data'!$F$7,0,10*ROW('Water Data'!F183)),IF(AND(ISNUMBER(OFFSET('Water Data'!$F$7,0,10*ROW('Water Data'!F183))),CC189="No",ISNUMBER(OFFSET('Water Data'!$F$7,0,10*ROW('Water Data'!F183)))),CONCATENATE("[",ROUND(OFFSET('Water Data'!$F$7,0,10*ROW('Water Data'!F183)),0),"]"),IF(AND(ISNUMBER(OFFSET('Water Data'!$F$7,0,10*ROW('Water Data'!F183))),CC189="",ISNUMBER(OFFSET('Water Data'!$F$7,0,10*ROW('Water Data'!F183)))),OFFSET('Water Data'!$F$7,0,10*ROW('Water Data'!F183)),NA())))</f>
        <v>#N/A</v>
      </c>
      <c r="O189" s="252" t="e">
        <f ca="true">+IF(AND(ISNUMBER(OFFSET('Water Data'!$F$10,0,10*ROW('Water Data'!F183))),CD189="Yes"),OFFSET('Water Data'!$F$10,0,10*ROW('Water Data'!F183)),IF(AND(ISNUMBER(OFFSET('Water Data'!$F$10,0,10*ROW('Water Data'!F183))),CD189="No",ISNUMBER(OFFSET('Water Data'!$F$10,0,10*ROW('Water Data'!F183)))),CONCATENATE("[",ROUND(OFFSET('Water Data'!$F$10,0,10*ROW('Water Data'!F183)),0),"]"),IF(AND(ISNUMBER(OFFSET('Water Data'!$F$10,0,10*ROW('Water Data'!F183))),CD189="",ISNUMBER(OFFSET('Water Data'!$F$10,0,10*ROW('Water Data'!F183)))),OFFSET('Water Data'!$F$10,0,10*ROW('Water Data'!F183)),NA())))</f>
        <v>#N/A</v>
      </c>
      <c r="P189" s="252" t="e">
        <f ca="true">+IF(AND(ISNUMBER(OFFSET('Water Data'!$G$5,0,10*ROW('Water Data'!G183))),CE189="Yes"),100-OFFSET('Water Data'!$G$5,0,10*ROW('Water Data'!G183)),IF(AND(ISNUMBER(OFFSET('Water Data'!$G$5,0,10*ROW('Water Data'!G183))),CE189="No",ISNUMBER(OFFSET('Water Data'!$G$5,0,10*ROW('Water Data'!G183)))),CONCATENATE("[",ROUND(100-OFFSET('Water Data'!$G$5,0,10*ROW('Water Data'!G183)),0),"]"),IF(AND(ISNUMBER(OFFSET('Water Data'!$G$5,0,10*ROW('Water Data'!G183))),CE189="",ISNUMBER(OFFSET('Water Data'!$G$5,0,10*ROW('Water Data'!G183)))),100-OFFSET('Water Data'!$G$5,0,10*ROW('Water Data'!G183)),NA())))</f>
        <v>#N/A</v>
      </c>
      <c r="Q189" s="252" t="e">
        <f ca="true">+IF(AND(ISNUMBER(OFFSET('Water Data'!$G$7,0,10*ROW('Water Data'!G183))),CF189="Yes"),OFFSET('Water Data'!$G$7,0,10*ROW('Water Data'!G183)),IF(AND(ISNUMBER(OFFSET('Water Data'!$G$7,0,10*ROW('Water Data'!G183))),CF189="No",ISNUMBER(OFFSET('Water Data'!$G$7,0,10*ROW('Water Data'!G183)))),CONCATENATE("[",ROUND(OFFSET('Water Data'!$G$7,0,10*ROW('Water Data'!G183)),0),"]"),IF(AND(ISNUMBER(OFFSET('Water Data'!$G$7,0,10*ROW('Water Data'!G183))),CF189="",ISNUMBER(OFFSET('Water Data'!$G$7,0,10*ROW('Water Data'!G183)))),OFFSET('Water Data'!$G$7,0,10*ROW('Water Data'!G183)),NA())))</f>
        <v>#N/A</v>
      </c>
      <c r="R189" s="252" t="e">
        <f ca="true">+IF(AND(ISNUMBER(OFFSET('Water Data'!$G$10,0,10*ROW('Water Data'!G183))),CG189="Yes"),OFFSET('Water Data'!$G$10,0,10*ROW('Water Data'!G183)),IF(AND(ISNUMBER(OFFSET('Water Data'!$G$10,0,10*ROW('Water Data'!G183))),CG189="No",ISNUMBER(OFFSET('Water Data'!$G$10,0,10*ROW('Water Data'!G183)))),CONCATENATE("[",ROUND(OFFSET('Water Data'!$G$10,0,10*ROW('Water Data'!G183)),0),"]"),IF(AND(ISNUMBER(OFFSET('Water Data'!$G$10,0,10*ROW('Water Data'!G183))),CG189="",ISNUMBER(OFFSET('Water Data'!$G$10,0,10*ROW('Water Data'!G183)))),OFFSET('Water Data'!$G$10,0,10*ROW('Water Data'!G183)),NA())))</f>
        <v>#N/A</v>
      </c>
      <c r="S189" s="252" t="e">
        <f ca="true">+IF(AND(ISNUMBER(OFFSET('Water Data'!$H$5,0,10*ROW('Water Data'!H183))),CH189="Yes"),100-OFFSET('Water Data'!$H$5,0,10*ROW('Water Data'!H183)),IF(AND(ISNUMBER(OFFSET('Water Data'!$H$5,0,10*ROW('Water Data'!H183))),CH189="No",ISNUMBER(OFFSET('Water Data'!$H$5,0,10*ROW('Water Data'!H183)))),CONCATENATE("[",ROUND(100-OFFSET('Water Data'!$H$5,0,10*ROW('Water Data'!H183)),0),"]"),IF(AND(ISNUMBER(OFFSET('Water Data'!$H$5,0,10*ROW('Water Data'!H183))),CH189="",ISNUMBER(OFFSET('Water Data'!$H$5,0,10*ROW('Water Data'!H183)))),100-OFFSET('Water Data'!$H$5,0,10*ROW('Water Data'!H183)),NA())))</f>
        <v>#N/A</v>
      </c>
      <c r="T189" s="252" t="e">
        <f ca="true">+IF(AND(ISNUMBER(OFFSET('Water Data'!$H$7,0,10*ROW('Water Data'!H183))),CI189="Yes"),OFFSET('Water Data'!$H$7,0,10*ROW('Water Data'!H183)),IF(AND(ISNUMBER(OFFSET('Water Data'!$H$7,0,10*ROW('Water Data'!H183))),CI189="No",ISNUMBER(OFFSET('Water Data'!$H$7,0,10*ROW('Water Data'!H183)))),CONCATENATE("[",ROUND(OFFSET('Water Data'!$H$7,0,10*ROW('Water Data'!H183)),0),"]"),IF(AND(ISNUMBER(OFFSET('Water Data'!$H$7,0,10*ROW('Water Data'!H183))),CI189="",ISNUMBER(OFFSET('Water Data'!$H$7,0,10*ROW('Water Data'!H183)))),OFFSET('Water Data'!$H$7,0,10*ROW('Water Data'!H183)),NA())))</f>
        <v>#N/A</v>
      </c>
      <c r="U189" s="252" t="e">
        <f ca="true">+IF(AND(ISNUMBER(OFFSET('Water Data'!$H$10,0,10*ROW('Water Data'!H183))),CJ189="Yes"),OFFSET('Water Data'!$H$10,0,10*ROW('Water Data'!H183)),IF(AND(ISNUMBER(OFFSET('Water Data'!$H$10,0,10*ROW('Water Data'!H183))),CJ189="No",ISNUMBER(OFFSET('Water Data'!$H$10,0,10*ROW('Water Data'!H183)))),CONCATENATE("[",ROUND(OFFSET('Water Data'!$H$10,0,10*ROW('Water Data'!H183)),0),"]"),IF(AND(ISNUMBER(OFFSET('Water Data'!$H$10,0,10*ROW('Water Data'!H183))),CJ189="",ISNUMBER(OFFSET('Water Data'!$H$10,0,10*ROW('Water Data'!H183)))),OFFSET('Water Data'!$H$10,0,10*ROW('Water Data'!H183)),NA())))</f>
        <v>#N/A</v>
      </c>
      <c r="V189" s="253" t="e">
        <f ca="true">+IF(AND(ISNUMBER(OFFSET('Sanitation Data'!$C$5,0,10*ROW('Sanitation Data'!C183))),CK189="Yes"),100-OFFSET('Sanitation Data'!$C$5,0,10*ROW('Sanitation Data'!C183)),IF(AND(ISNUMBER(OFFSET('Sanitation Data'!$C$5,0,10*ROW('Sanitation Data'!C183))),CK189="No",ISNUMBER(OFFSET('Sanitation Data'!$C$5,0,10*ROW('Sanitation Data'!C183)))),CONCATENATE("[",ROUND(100-OFFSET('Sanitation Data'!$C$5,0,10*ROW('Sanitation Data'!C183)),0),"]"),IF(AND(ISNUMBER(OFFSET('Sanitation Data'!$C$5,0,10*ROW('Sanitation Data'!C183))),CK189="",ISNUMBER(OFFSET('Sanitation Data'!$C$5,0,10*ROW('Sanitation Data'!C183)))),100-OFFSET('Sanitation Data'!$C$5,0,10*ROW('Sanitation Data'!C183)),NA())))</f>
        <v>#N/A</v>
      </c>
      <c r="W189" s="253" t="e">
        <f ca="true">+IF(AND(ISNUMBER(OFFSET('Sanitation Data'!$C$7,0,10*ROW('Sanitation Data'!C183))),CL189="Yes"),OFFSET('Sanitation Data'!$C$7,0,10*ROW('Sanitation Data'!C183)),IF(AND(ISNUMBER(OFFSET('Sanitation Data'!$C$7,0,10*ROW('Sanitation Data'!C183))),CL189="No",ISNUMBER(OFFSET('Sanitation Data'!$C$7,0,10*ROW('Sanitation Data'!C183)))),CONCATENATE("[",ROUND(OFFSET('Sanitation Data'!$C$7,0,10*ROW('Sanitation Data'!C183)),0),"]"),IF(AND(ISNUMBER(OFFSET('Sanitation Data'!$C$7,0,10*ROW('Sanitation Data'!C183))),CL189="",ISNUMBER(OFFSET('Sanitation Data'!$C$7,0,10*ROW('Sanitation Data'!C183)))),OFFSET('Sanitation Data'!$C$7,0,10*ROW('Sanitation Data'!C183)),NA())))</f>
        <v>#N/A</v>
      </c>
      <c r="X189" s="253" t="e">
        <f ca="true">+IF(AND(ISNUMBER(OFFSET('Sanitation Data'!$C$11,0,10*ROW('Sanitation Data'!C183))),CM189="Yes"),OFFSET('Sanitation Data'!$C$11,0,10*ROW('Sanitation Data'!C183)),IF(AND(ISNUMBER(OFFSET('Sanitation Data'!$C$11,0,10*ROW('Sanitation Data'!C183))),CM189="No",ISNUMBER(OFFSET('Sanitation Data'!$C$11,0,10*ROW('Sanitation Data'!C183)))),CONCATENATE("[",ROUND(OFFSET('Sanitation Data'!$C$11,0,10*ROW('Sanitation Data'!C183)),0),"]"),IF(AND(ISNUMBER(OFFSET('Sanitation Data'!$C$11,0,10*ROW('Sanitation Data'!C183))),CM189="",ISNUMBER(OFFSET('Sanitation Data'!$C$11,0,10*ROW('Sanitation Data'!C183)))),OFFSET('Sanitation Data'!$C$11,0,10*ROW('Sanitation Data'!C183)),NA())))</f>
        <v>#N/A</v>
      </c>
      <c r="Y189" s="253" t="e">
        <f ca="true">+IF(AND(ISNUMBER(OFFSET('Sanitation Data'!$C$12,0,10*ROW('Sanitation Data'!C183))),CN189="Yes"),OFFSET('Sanitation Data'!$C$12,0,10*ROW('Sanitation Data'!C183)),IF(AND(ISNUMBER(OFFSET('Sanitation Data'!$C$12,0,10*ROW('Sanitation Data'!C183))),CN189="No",ISNUMBER(OFFSET('Sanitation Data'!$C$12,0,10*ROW('Sanitation Data'!C183)))),CONCATENATE("[",ROUND(OFFSET('Sanitation Data'!$C$12,0,10*ROW('Sanitation Data'!C183)),0),"]"),IF(AND(ISNUMBER(OFFSET('Sanitation Data'!$C$12,0,10*ROW('Sanitation Data'!C183))),CN189="",ISNUMBER(OFFSET('Sanitation Data'!$C$12,0,10*ROW('Sanitation Data'!C183)))),OFFSET('Sanitation Data'!$C$12,0,10*ROW('Sanitation Data'!C183)),NA())))</f>
        <v>#N/A</v>
      </c>
      <c r="Z189" s="253" t="e">
        <f ca="true">+IF(AND(ISNUMBER(OFFSET('Sanitation Data'!$C$13,0,10*ROW('Sanitation Data'!C183))),CO189="Yes"),OFFSET('Sanitation Data'!$C$13,0,10*ROW('Sanitation Data'!C183)),IF(AND(ISNUMBER(OFFSET('Sanitation Data'!$C$13,0,10*ROW('Sanitation Data'!C183))),CO189="No",ISNUMBER(OFFSET('Sanitation Data'!$C$13,0,10*ROW('Sanitation Data'!C183)))),CONCATENATE("[",ROUND(OFFSET('Sanitation Data'!$C$13,0,10*ROW('Sanitation Data'!C183)),0),"]"),IF(AND(ISNUMBER(OFFSET('Sanitation Data'!$C$13,0,10*ROW('Sanitation Data'!C183))),CO189="",ISNUMBER(OFFSET('Sanitation Data'!$C$13,0,10*ROW('Sanitation Data'!C183)))),OFFSET('Sanitation Data'!$C$13,0,10*ROW('Sanitation Data'!C183)),NA())))</f>
        <v>#N/A</v>
      </c>
      <c r="AA189" s="253" t="e">
        <f ca="true">+IF(AND(ISNUMBER(OFFSET('Sanitation Data'!$D$5,0,10*ROW('Sanitation Data'!D183))),CP189="Yes"),100-OFFSET('Sanitation Data'!$D$5,0,10*ROW('Sanitation Data'!D183)),IF(AND(ISNUMBER(OFFSET('Sanitation Data'!$D$5,0,10*ROW('Sanitation Data'!D183))),CP189="No",ISNUMBER(OFFSET('Sanitation Data'!$D$5,0,10*ROW('Sanitation Data'!D183)))),CONCATENATE("[",ROUND(100-OFFSET('Sanitation Data'!$D$5,0,10*ROW('Sanitation Data'!D183)),0),"]"),IF(AND(ISNUMBER(OFFSET('Sanitation Data'!$D$5,0,10*ROW('Sanitation Data'!D183))),CP189="",ISNUMBER(OFFSET('Sanitation Data'!$D$5,0,10*ROW('Sanitation Data'!D183)))),100-OFFSET('Sanitation Data'!$D$5,0,10*ROW('Sanitation Data'!D183)),NA())))</f>
        <v>#N/A</v>
      </c>
      <c r="AB189" s="253" t="e">
        <f ca="true">+IF(AND(ISNUMBER(OFFSET('Sanitation Data'!$D$7,0,10*ROW('Sanitation Data'!D183))),CQ189="Yes"),OFFSET('Sanitation Data'!$D$7,0,10*ROW('Sanitation Data'!G183)),IF(AND(ISNUMBER(OFFSET('Sanitation Data'!$D$7,0,10*ROW('Sanitation Data'!D183))),CQ189="No",ISNUMBER(OFFSET('Sanitation Data'!$D$7,0,10*ROW('Sanitation Data'!D183)))),CONCATENATE("[",ROUND(OFFSET('Sanitation Data'!$D$7,0,10*ROW('Sanitation Data'!D183)),0),"]"),IF(AND(ISNUMBER(OFFSET('Sanitation Data'!$D$7,0,10*ROW('Sanitation Data'!D183))),CQ189="",ISNUMBER(OFFSET('Sanitation Data'!$D$7,0,10*ROW('Sanitation Data'!D183)))),OFFSET('Sanitation Data'!$D$7,0,10*ROW('Sanitation Data'!D183)),NA())))</f>
        <v>#N/A</v>
      </c>
      <c r="AC189" s="253" t="e">
        <f ca="true">+IF(AND(ISNUMBER(OFFSET('Sanitation Data'!$D$11,0,10*ROW('Sanitation Data'!D183))),CR189="Yes"),OFFSET('Sanitation Data'!$D$11,0,10*ROW('Sanitation Data'!D183)),IF(AND(ISNUMBER(OFFSET('Sanitation Data'!$D$11,0,10*ROW('Sanitation Data'!D183))),CR189="No",ISNUMBER(OFFSET('Sanitation Data'!$D$11,0,10*ROW('Sanitation Data'!D183)))),CONCATENATE("[",ROUND(OFFSET('Sanitation Data'!$D$11,0,10*ROW('Sanitation Data'!D183)),0),"]"),IF(AND(ISNUMBER(OFFSET('Sanitation Data'!$D$11,0,10*ROW('Sanitation Data'!D183))),CR189="",ISNUMBER(OFFSET('Sanitation Data'!$D$11,0,10*ROW('Sanitation Data'!D183)))),OFFSET('Sanitation Data'!$D$11,0,10*ROW('Sanitation Data'!D183)),NA())))</f>
        <v>#N/A</v>
      </c>
      <c r="AD189" s="253" t="e">
        <f ca="true">+IF(AND(ISNUMBER(OFFSET('Sanitation Data'!$D$12,0,10*ROW('Sanitation Data'!D183))),CS189="Yes"),OFFSET('Sanitation Data'!$D$12,0,10*ROW('Sanitation Data'!D183)),IF(AND(ISNUMBER(OFFSET('Sanitation Data'!$D$12,0,10*ROW('Sanitation Data'!D183))),CS189="No",ISNUMBER(OFFSET('Sanitation Data'!$D$12,0,10*ROW('Sanitation Data'!D183)))),CONCATENATE("[",ROUND(OFFSET('Sanitation Data'!$D$12,0,10*ROW('Sanitation Data'!D183)),0),"]"),IF(AND(ISNUMBER(OFFSET('Sanitation Data'!$D$12,0,10*ROW('Sanitation Data'!D183))),CS189="",ISNUMBER(OFFSET('Sanitation Data'!$D$12,0,10*ROW('Sanitation Data'!D183)))),OFFSET('Sanitation Data'!$D$12,0,10*ROW('Sanitation Data'!D183)),NA())))</f>
        <v>#N/A</v>
      </c>
      <c r="AE189" s="253" t="e">
        <f ca="true">+IF(AND(ISNUMBER(OFFSET('Sanitation Data'!$D$13,0,10*ROW('Sanitation Data'!D183))),CT189="Yes"),OFFSET('Sanitation Data'!$D$13,0,10*ROW('Sanitation Data'!D183)),IF(AND(ISNUMBER(OFFSET('Sanitation Data'!$D$13,0,10*ROW('Sanitation Data'!D183))),CT189="No",ISNUMBER(OFFSET('Sanitation Data'!$D$13,0,10*ROW('Sanitation Data'!D183)))),CONCATENATE("[",ROUND(OFFSET('Sanitation Data'!$D$13,0,10*ROW('Sanitation Data'!D183)),0),"]"),IF(AND(ISNUMBER(OFFSET('Sanitation Data'!$D$13,0,10*ROW('Sanitation Data'!D183))),CT189="",ISNUMBER(OFFSET('Sanitation Data'!$D$13,0,10*ROW('Sanitation Data'!D183)))),OFFSET('Sanitation Data'!$D$13,0,10*ROW('Sanitation Data'!D183)),NA())))</f>
        <v>#N/A</v>
      </c>
      <c r="AF189" s="253" t="e">
        <f ca="true">+IF(AND(ISNUMBER(OFFSET('Sanitation Data'!$E$5,0,10*ROW('Sanitation Data'!E183))),CU189="Yes"),100-OFFSET('Sanitation Data'!$E$5,0,10*ROW('Sanitation Data'!E183)),IF(AND(ISNUMBER(OFFSET('Sanitation Data'!$E$5,0,10*ROW('Sanitation Data'!E183))),CU189="No",ISNUMBER(OFFSET('Sanitation Data'!$E$5,0,10*ROW('Sanitation Data'!E183)))),CONCATENATE("[",ROUND(100-OFFSET('Sanitation Data'!$E$5,0,10*ROW('Sanitation Data'!E183)),0),"]"),IF(AND(ISNUMBER(OFFSET('Sanitation Data'!$E$5,0,10*ROW('Sanitation Data'!E183))),CU189="",ISNUMBER(OFFSET('Sanitation Data'!$E$5,0,10*ROW('Sanitation Data'!E183)))),100-OFFSET('Sanitation Data'!$E$5,0,10*ROW('Sanitation Data'!E183)),NA())))</f>
        <v>#N/A</v>
      </c>
      <c r="AG189" s="253" t="e">
        <f ca="true">+IF(AND(ISNUMBER(OFFSET('Sanitation Data'!$E$7,0,10*ROW('Sanitation Data'!E183))),CV189="Yes"),OFFSET('Sanitation Data'!$E$7,0,10*ROW('Sanitation Data'!E183)),IF(AND(ISNUMBER(OFFSET('Sanitation Data'!$E$7,0,10*ROW('Sanitation Data'!E183))),CV189="No",ISNUMBER(OFFSET('Sanitation Data'!$E$7,0,10*ROW('Sanitation Data'!E183)))),CONCATENATE("[",ROUND(OFFSET('Sanitation Data'!$E$7,0,10*ROW('Sanitation Data'!E183)),0),"]"),IF(AND(ISNUMBER(OFFSET('Sanitation Data'!$E$7,0,10*ROW('Sanitation Data'!E183))),CV189="",ISNUMBER(OFFSET('Sanitation Data'!$E$7,0,10*ROW('Sanitation Data'!E183)))),OFFSET('Sanitation Data'!$E$7,0,10*ROW('Sanitation Data'!E183)),NA())))</f>
        <v>#N/A</v>
      </c>
      <c r="AH189" s="253" t="e">
        <f ca="true">+IF(AND(ISNUMBER(OFFSET('Sanitation Data'!$E$11,0,10*ROW('Sanitation Data'!E183))),CW189="Yes"),OFFSET('Sanitation Data'!$E$11,0,10*ROW('Sanitation Data'!E183)),IF(AND(ISNUMBER(OFFSET('Sanitation Data'!$E$11,0,10*ROW('Sanitation Data'!E183))),CW189="No",ISNUMBER(OFFSET('Sanitation Data'!$E$11,0,10*ROW('Sanitation Data'!E183)))),CONCATENATE("[",ROUND(OFFSET('Sanitation Data'!$E$11,0,10*ROW('Sanitation Data'!E183)),0),"]"),IF(AND(ISNUMBER(OFFSET('Sanitation Data'!$E$11,0,10*ROW('Sanitation Data'!E183))),CW189="",ISNUMBER(OFFSET('Sanitation Data'!$E$11,0,10*ROW('Sanitation Data'!E183)))),OFFSET('Sanitation Data'!$E$11,0,10*ROW('Sanitation Data'!E183)),NA())))</f>
        <v>#N/A</v>
      </c>
      <c r="AI189" s="253" t="e">
        <f ca="true">+IF(AND(ISNUMBER(OFFSET('Sanitation Data'!$E$12,0,10*ROW('Sanitation Data'!E183))),CX189="Yes"),OFFSET('Sanitation Data'!$E$12,0,10*ROW('Sanitation Data'!E183)),IF(AND(ISNUMBER(OFFSET('Sanitation Data'!$E$12,0,10*ROW('Sanitation Data'!E183))),CX189="No",ISNUMBER(OFFSET('Sanitation Data'!$E$12,0,10*ROW('Sanitation Data'!E183)))),CONCATENATE("[",ROUND(OFFSET('Sanitation Data'!$E$12,0,10*ROW('Sanitation Data'!E183)),0),"]"),IF(AND(ISNUMBER(OFFSET('Sanitation Data'!$E$12,0,10*ROW('Sanitation Data'!E183))),CX189="",ISNUMBER(OFFSET('Sanitation Data'!$E$12,0,10*ROW('Sanitation Data'!E183)))),OFFSET('Sanitation Data'!$E$12,0,10*ROW('Sanitation Data'!E183)),NA())))</f>
        <v>#N/A</v>
      </c>
      <c r="AJ189" s="253" t="e">
        <f ca="true">+IF(AND(ISNUMBER(OFFSET('Sanitation Data'!$E$13,0,10*ROW('Sanitation Data'!E183))),CY189="Yes"),OFFSET('Sanitation Data'!$E$13,0,10*ROW('Sanitation Data'!E183)),IF(AND(ISNUMBER(OFFSET('Sanitation Data'!$E$13,0,10*ROW('Sanitation Data'!E183))),CY189="No",ISNUMBER(OFFSET('Sanitation Data'!$E$13,0,10*ROW('Sanitation Data'!E183)))),CONCATENATE("[",ROUND(OFFSET('Sanitation Data'!$E$13,0,10*ROW('Sanitation Data'!E183)),0),"]"),IF(AND(ISNUMBER(OFFSET('Sanitation Data'!$E$13,0,10*ROW('Sanitation Data'!E183))),CY189="",ISNUMBER(OFFSET('Sanitation Data'!$E$13,0,10*ROW('Sanitation Data'!E183)))),OFFSET('Sanitation Data'!$E$13,0,10*ROW('Sanitation Data'!E183)),NA())))</f>
        <v>#N/A</v>
      </c>
      <c r="AK189" s="253" t="e">
        <f ca="true">+IF(AND(ISNUMBER(OFFSET('Sanitation Data'!$F$5,0,10*ROW('Sanitation Data'!F183))),CZ189="Yes"),100-OFFSET('Sanitation Data'!$F$5,0,10*ROW('Sanitation Data'!F183)),IF(AND(ISNUMBER(OFFSET('Sanitation Data'!$F$5,0,10*ROW('Sanitation Data'!F183))),CZ189="No",ISNUMBER(OFFSET('Sanitation Data'!$F$5,0,10*ROW('Sanitation Data'!F183)))),CONCATENATE("[",ROUND(100-OFFSET('Sanitation Data'!$F$5,0,10*ROW('Sanitation Data'!F183)),0),"]"),IF(AND(ISNUMBER(OFFSET('Sanitation Data'!$F$5,0,10*ROW('Sanitation Data'!F183))),CZ189="",ISNUMBER(OFFSET('Sanitation Data'!$F$5,0,10*ROW('Sanitation Data'!F183)))),100-OFFSET('Sanitation Data'!$F$5,0,10*ROW('Sanitation Data'!F183)),NA())))</f>
        <v>#N/A</v>
      </c>
      <c r="AL189" s="253" t="e">
        <f ca="true">+IF(AND(ISNUMBER(OFFSET('Sanitation Data'!$F$7,0,10*ROW('Sanitation Data'!F183))),DA189="Yes"),OFFSET('Sanitation Data'!$F$7,0,10*ROW('Sanitation Data'!F183)),IF(AND(ISNUMBER(OFFSET('Sanitation Data'!$F$7,0,10*ROW('Sanitation Data'!F183))),DA189="No",ISNUMBER(OFFSET('Sanitation Data'!$F$7,0,10*ROW('Sanitation Data'!F183)))),CONCATENATE("[",ROUND(OFFSET('Sanitation Data'!$F$7,0,10*ROW('Sanitation Data'!F183)),0),"]"),IF(AND(ISNUMBER(OFFSET('Sanitation Data'!$F$7,0,10*ROW('Sanitation Data'!F183))),DA189="",ISNUMBER(OFFSET('Sanitation Data'!$F$7,0,10*ROW('Sanitation Data'!F183)))),OFFSET('Sanitation Data'!$F$7,0,10*ROW('Sanitation Data'!F183)),NA())))</f>
        <v>#N/A</v>
      </c>
      <c r="AM189" s="253" t="e">
        <f ca="true">+IF(AND(ISNUMBER(OFFSET('Sanitation Data'!$F$11,0,10*ROW('Sanitation Data'!F183))),DB189="Yes"),OFFSET('Sanitation Data'!$F$11,0,10*ROW('Sanitation Data'!F183)),IF(AND(ISNUMBER(OFFSET('Sanitation Data'!$F$11,0,10*ROW('Sanitation Data'!F183))),DB189="No",ISNUMBER(OFFSET('Sanitation Data'!$F$11,0,10*ROW('Sanitation Data'!F183)))),CONCATENATE("[",ROUND(OFFSET('Sanitation Data'!$F$11,0,10*ROW('Sanitation Data'!F183)),0),"]"),IF(AND(ISNUMBER(OFFSET('Sanitation Data'!$F$11,0,10*ROW('Sanitation Data'!F183))),DB189="",ISNUMBER(OFFSET('Sanitation Data'!$F$11,0,10*ROW('Sanitation Data'!F183)))),OFFSET('Sanitation Data'!$F$11,0,10*ROW('Sanitation Data'!F183)),NA())))</f>
        <v>#N/A</v>
      </c>
      <c r="AN189" s="253" t="e">
        <f ca="true">+IF(AND(ISNUMBER(OFFSET('Sanitation Data'!$F$12,0,10*ROW('Sanitation Data'!F183))),DC189="Yes"),OFFSET('Sanitation Data'!$F$12,0,10*ROW('Sanitation Data'!F183)),IF(AND(ISNUMBER(OFFSET('Sanitation Data'!$F$12,0,10*ROW('Sanitation Data'!F183))),DC189="No",ISNUMBER(OFFSET('Sanitation Data'!$F$12,0,10*ROW('Sanitation Data'!F183)))),CONCATENATE("[",ROUND(OFFSET('Sanitation Data'!$F$12,0,10*ROW('Sanitation Data'!F183)),0),"]"),IF(AND(ISNUMBER(OFFSET('Sanitation Data'!$F$12,0,10*ROW('Sanitation Data'!F183))),DC189="",ISNUMBER(OFFSET('Sanitation Data'!$F$12,0,10*ROW('Sanitation Data'!F183)))),OFFSET('Sanitation Data'!$F$12,0,10*ROW('Sanitation Data'!F183)),NA())))</f>
        <v>#N/A</v>
      </c>
      <c r="AO189" s="253" t="e">
        <f ca="true">+IF(AND(ISNUMBER(OFFSET('Sanitation Data'!$F$13,0,10*ROW('Sanitation Data'!F183))),DD189="Yes"),OFFSET('Sanitation Data'!$F$13,0,10*ROW('Sanitation Data'!F183)),IF(AND(ISNUMBER(OFFSET('Sanitation Data'!$F$13,0,10*ROW('Sanitation Data'!F183))),DD189="No",ISNUMBER(OFFSET('Sanitation Data'!$F$13,0,10*ROW('Sanitation Data'!F183)))),CONCATENATE("[",ROUND(OFFSET('Sanitation Data'!$F$13,0,10*ROW('Sanitation Data'!F183)),0),"]"),IF(AND(ISNUMBER(OFFSET('Sanitation Data'!$F$13,0,10*ROW('Sanitation Data'!F183))),DD189="",ISNUMBER(OFFSET('Sanitation Data'!$F$13,0,10*ROW('Sanitation Data'!F183)))),OFFSET('Sanitation Data'!$F$13,0,10*ROW('Sanitation Data'!F183)),NA())))</f>
        <v>#N/A</v>
      </c>
      <c r="AP189" s="253" t="e">
        <f ca="true">+IF(AND(ISNUMBER(OFFSET('Sanitation Data'!$G$5,0,10*ROW('Sanitation Data'!G183))),DE189="Yes"),100-OFFSET('Sanitation Data'!$G$5,0,10*ROW('Sanitation Data'!G183)),IF(AND(ISNUMBER(OFFSET('Sanitation Data'!$G$5,0,10*ROW('Sanitation Data'!G183))),DE189="No",ISNUMBER(OFFSET('Sanitation Data'!$G$5,0,10*ROW('Sanitation Data'!G183)))),CONCATENATE("[",ROUND(100-OFFSET('Sanitation Data'!$G$5,0,10*ROW('Sanitation Data'!G183)),0),"]"),IF(AND(ISNUMBER(OFFSET('Sanitation Data'!$G$5,0,10*ROW('Sanitation Data'!G183))),DE189="",ISNUMBER(OFFSET('Sanitation Data'!$G$5,0,10*ROW('Sanitation Data'!G183)))),100-OFFSET('Sanitation Data'!$G$5,0,10*ROW('Sanitation Data'!G183)),NA())))</f>
        <v>#N/A</v>
      </c>
      <c r="AQ189" s="253" t="e">
        <f ca="true">+IF(AND(ISNUMBER(OFFSET('Sanitation Data'!$G$7,0,10*ROW('Sanitation Data'!G183))),DF189="Yes"),OFFSET('Sanitation Data'!$G$7,0,10*ROW('Sanitation Data'!G183)),IF(AND(ISNUMBER(OFFSET('Sanitation Data'!$G$7,0,10*ROW('Sanitation Data'!G183))),DF189="No",ISNUMBER(OFFSET('Sanitation Data'!$G$7,0,10*ROW('Sanitation Data'!G183)))),CONCATENATE("[",ROUND(OFFSET('Sanitation Data'!$G$7,0,10*ROW('Sanitation Data'!G183)),0),"]"),IF(AND(ISNUMBER(OFFSET('Sanitation Data'!$G$7,0,10*ROW('Sanitation Data'!G183))),DF189="",ISNUMBER(OFFSET('Sanitation Data'!$G$7,0,10*ROW('Sanitation Data'!G183)))),OFFSET('Sanitation Data'!$G$7,0,10*ROW('Sanitation Data'!G183)),NA())))</f>
        <v>#N/A</v>
      </c>
      <c r="AR189" s="253" t="e">
        <f ca="true">+IF(AND(ISNUMBER(OFFSET('Sanitation Data'!$G$11,0,10*ROW('Sanitation Data'!G183))),DG189="Yes"),OFFSET('Sanitation Data'!$G$11,0,10*ROW('Sanitation Data'!G183)),IF(AND(ISNUMBER(OFFSET('Sanitation Data'!$G$11,0,10*ROW('Sanitation Data'!G183))),DG189="No",ISNUMBER(OFFSET('Sanitation Data'!$G$11,0,10*ROW('Sanitation Data'!G183)))),CONCATENATE("[",ROUND(OFFSET('Sanitation Data'!$G$11,0,10*ROW('Sanitation Data'!G183)),0),"]"),IF(AND(ISNUMBER(OFFSET('Sanitation Data'!$G$11,0,10*ROW('Sanitation Data'!G183))),DG189="",ISNUMBER(OFFSET('Sanitation Data'!$G$11,0,10*ROW('Sanitation Data'!G183)))),OFFSET('Sanitation Data'!$G$11,0,10*ROW('Sanitation Data'!G183)),NA())))</f>
        <v>#N/A</v>
      </c>
      <c r="AS189" s="253" t="e">
        <f ca="true">+IF(AND(ISNUMBER(OFFSET('Sanitation Data'!$G$12,0,10*ROW('Sanitation Data'!G183))),DH189="Yes"),OFFSET('Sanitation Data'!$G$12,0,10*ROW('Sanitation Data'!G183)),IF(AND(ISNUMBER(OFFSET('Sanitation Data'!$G$12,0,10*ROW('Sanitation Data'!G183))),DH189="No",ISNUMBER(OFFSET('Sanitation Data'!$G$12,0,10*ROW('Sanitation Data'!G183)))),CONCATENATE("[",ROUND(OFFSET('Sanitation Data'!$G$12,0,10*ROW('Sanitation Data'!G183)),0),"]"),IF(AND(ISNUMBER(OFFSET('Sanitation Data'!$G$12,0,10*ROW('Sanitation Data'!G183))),DH189="",ISNUMBER(OFFSET('Sanitation Data'!$G$12,0,10*ROW('Sanitation Data'!G183)))),OFFSET('Sanitation Data'!$G$12,0,10*ROW('Sanitation Data'!G183)),NA())))</f>
        <v>#N/A</v>
      </c>
      <c r="AT189" s="253" t="e">
        <f ca="true">+IF(AND(ISNUMBER(OFFSET('Sanitation Data'!$G$13,0,10*ROW('Sanitation Data'!G183))),DI189="Yes"),OFFSET('Sanitation Data'!$G$13,0,10*ROW('Sanitation Data'!G183)),IF(AND(ISNUMBER(OFFSET('Sanitation Data'!$G$13,0,10*ROW('Sanitation Data'!G183))),DI189="No",ISNUMBER(OFFSET('Sanitation Data'!$G$13,0,10*ROW('Sanitation Data'!G183)))),CONCATENATE("[",ROUND(OFFSET('Sanitation Data'!$G$13,0,10*ROW('Sanitation Data'!G183)),0),"]"),IF(AND(ISNUMBER(OFFSET('Sanitation Data'!$G$13,0,10*ROW('Sanitation Data'!G183))),DI189="",ISNUMBER(OFFSET('Sanitation Data'!$G$13,0,10*ROW('Sanitation Data'!G183)))),OFFSET('Sanitation Data'!$G$13,0,10*ROW('Sanitation Data'!G183)),NA())))</f>
        <v>#N/A</v>
      </c>
      <c r="AU189" s="253" t="e">
        <f ca="true">+IF(AND(ISNUMBER(OFFSET('Sanitation Data'!$H$5,0,10*ROW('Sanitation Data'!H183))),DJ189="Yes"),100-OFFSET('Sanitation Data'!$H$5,0,10*ROW('Sanitation Data'!H183)),IF(AND(ISNUMBER(OFFSET('Sanitation Data'!$H$5,0,10*ROW('Sanitation Data'!H183))),DJ189="No",ISNUMBER(OFFSET('Sanitation Data'!$H$5,0,10*ROW('Sanitation Data'!H183)))),CONCATENATE("[",ROUND(100-OFFSET('Sanitation Data'!$H$5,0,10*ROW('Sanitation Data'!H183)),0),"]"),IF(AND(ISNUMBER(OFFSET('Sanitation Data'!$H$5,0,10*ROW('Sanitation Data'!H183))),DJ189="",ISNUMBER(OFFSET('Sanitation Data'!$H$5,0,10*ROW('Sanitation Data'!H183)))),100-OFFSET('Sanitation Data'!$H$5,0,10*ROW('Sanitation Data'!H183)),NA())))</f>
        <v>#N/A</v>
      </c>
      <c r="AV189" s="253" t="e">
        <f ca="true">+IF(AND(ISNUMBER(OFFSET('Sanitation Data'!$H$7,0,10*ROW('Sanitation Data'!H183))),DK189="Yes"),OFFSET('Sanitation Data'!$H$7,0,10*ROW('Sanitation Data'!H183)),IF(AND(ISNUMBER(OFFSET('Sanitation Data'!$H$7,0,10*ROW('Sanitation Data'!H183))),DK189="No",ISNUMBER(OFFSET('Sanitation Data'!$H$7,0,10*ROW('Sanitation Data'!H183)))),CONCATENATE("[",ROUND(OFFSET('Sanitation Data'!$H$7,0,10*ROW('Sanitation Data'!H183)),0),"]"),IF(AND(ISNUMBER(OFFSET('Sanitation Data'!$H$7,0,10*ROW('Sanitation Data'!H183))),DK189="",ISNUMBER(OFFSET('Sanitation Data'!$H$7,0,10*ROW('Sanitation Data'!H183)))),OFFSET('Sanitation Data'!$H$7,0,10*ROW('Sanitation Data'!H183)),NA())))</f>
        <v>#N/A</v>
      </c>
      <c r="AW189" s="253" t="e">
        <f ca="true">+IF(AND(ISNUMBER(OFFSET('Sanitation Data'!$H$11,0,10*ROW('Sanitation Data'!H183))),DL189="Yes"),OFFSET('Sanitation Data'!$H$11,0,10*ROW('Sanitation Data'!H183)),IF(AND(ISNUMBER(OFFSET('Sanitation Data'!$H$11,0,10*ROW('Sanitation Data'!H183))),DL189="No",ISNUMBER(OFFSET('Sanitation Data'!$H$11,0,10*ROW('Sanitation Data'!H183)))),CONCATENATE("[",ROUND(OFFSET('Sanitation Data'!$H$11,0,10*ROW('Sanitation Data'!H183)),0),"]"),IF(AND(ISNUMBER(OFFSET('Sanitation Data'!$H$11,0,10*ROW('Sanitation Data'!H183))),DL189="",ISNUMBER(OFFSET('Sanitation Data'!$H$11,0,10*ROW('Sanitation Data'!H183)))),OFFSET('Sanitation Data'!$H$11,0,10*ROW('Sanitation Data'!H183)),NA())))</f>
        <v>#N/A</v>
      </c>
      <c r="AX189" s="253" t="e">
        <f ca="true">+IF(AND(ISNUMBER(OFFSET('Sanitation Data'!$H$12,0,10*ROW('Sanitation Data'!H183))),DM189="Yes"),OFFSET('Sanitation Data'!$H$12,0,10*ROW('Sanitation Data'!H183)),IF(AND(ISNUMBER(OFFSET('Sanitation Data'!$H$12,0,10*ROW('Sanitation Data'!H183))),DM189="No",ISNUMBER(OFFSET('Sanitation Data'!$H$12,0,10*ROW('Sanitation Data'!H183)))),CONCATENATE("[",ROUND(OFFSET('Sanitation Data'!$H$12,0,10*ROW('Sanitation Data'!H183)),0),"]"),IF(AND(ISNUMBER(OFFSET('Sanitation Data'!$H$12,0,10*ROW('Sanitation Data'!H183))),DM189="",ISNUMBER(OFFSET('Sanitation Data'!$H$12,0,10*ROW('Sanitation Data'!H183)))),OFFSET('Sanitation Data'!$H$12,0,10*ROW('Sanitation Data'!H183)),NA())))</f>
        <v>#N/A</v>
      </c>
      <c r="AY189" s="253" t="e">
        <f ca="true">+IF(AND(ISNUMBER(OFFSET('Sanitation Data'!$H$13,0,10*ROW('Sanitation Data'!H183))),DN189="Yes"),OFFSET('Sanitation Data'!$H$13,0,10*ROW('Sanitation Data'!H183)),IF(AND(ISNUMBER(OFFSET('Sanitation Data'!$H$13,0,10*ROW('Sanitation Data'!H183))),DN189="No",ISNUMBER(OFFSET('Sanitation Data'!$H$13,0,10*ROW('Sanitation Data'!H183)))),CONCATENATE("[",ROUND(OFFSET('Sanitation Data'!$H$13,0,10*ROW('Sanitation Data'!H183)),0),"]"),IF(AND(ISNUMBER(OFFSET('Sanitation Data'!$H$13,0,10*ROW('Sanitation Data'!H183))),DN189="",ISNUMBER(OFFSET('Sanitation Data'!$H$13,0,10*ROW('Sanitation Data'!H183)))),OFFSET('Sanitation Data'!$H$13,0,10*ROW('Sanitation Data'!H183)),NA())))</f>
        <v>#N/A</v>
      </c>
      <c r="AZ189" s="254" t="e">
        <f ca="true">+IF(AND(ISNUMBER(OFFSET('Hygiene Data'!$C$6,0,10*ROW('Hygiene Data'!C183))),DO189="Yes"),OFFSET('Hygiene Data'!$C$6,0,10*ROW('Hygiene Data'!C183)),IF(AND(ISNUMBER(OFFSET('Hygiene Data'!$C$6,0,10*ROW('Hygiene Data'!C183))),DO189="No",ISNUMBER(OFFSET('Hygiene Data'!$C$6,0,10*ROW('Hygiene Data'!C183)))),CONCATENATE("[",ROUND(OFFSET('Hygiene Data'!$C$6,0,10*ROW('Hygiene Data'!C183)),0),"]"),IF(AND(ISNUMBER(OFFSET('Hygiene Data'!$C$6,0,10*ROW('Hygiene Data'!C183))),DO189="",ISNUMBER(OFFSET('Hygiene Data'!$C$6,0,10*ROW('Hygiene Data'!C183)))),OFFSET('Hygiene Data'!$C$6,0,10*ROW('Hygiene Data'!C183)),NA())))</f>
        <v>#N/A</v>
      </c>
      <c r="BA189" s="254" t="e">
        <f ca="true">+IF(AND(ISNUMBER(OFFSET('Hygiene Data'!$C$8,0,10*ROW('Hygiene Data'!C183))),DP189="Yes"),OFFSET('Hygiene Data'!$C$8,0,10*ROW('Hygiene Data'!C183)),IF(AND(ISNUMBER(OFFSET('Hygiene Data'!$C$8,0,10*ROW('Hygiene Data'!C183))),DP189="No",ISNUMBER(OFFSET('Hygiene Data'!$C$8,0,10*ROW('Hygiene Data'!C183)))),CONCATENATE("[",ROUND(OFFSET('Hygiene Data'!$C$8,0,10*ROW('Hygiene Data'!C183)),0),"]"),IF(AND(ISNUMBER(OFFSET('Hygiene Data'!$C$8,0,10*ROW('Hygiene Data'!C183))),DP189="",ISNUMBER(OFFSET('Hygiene Data'!$C$8,0,10*ROW('Hygiene Data'!C183)))),OFFSET('Hygiene Data'!$C$8,0,10*ROW('Hygiene Data'!C183)),NA())))</f>
        <v>#N/A</v>
      </c>
      <c r="BB189" s="254" t="e">
        <f ca="true">+IF(AND(ISNUMBER(OFFSET('Hygiene Data'!$C$10,0,10*ROW('Hygiene Data'!C183))),DQ189="Yes"),OFFSET('Hygiene Data'!$C$10,0,10*ROW('Hygiene Data'!C183)),IF(AND(ISNUMBER(OFFSET('Hygiene Data'!$C$10,0,10*ROW('Hygiene Data'!C183))),DQ189="No",ISNUMBER(OFFSET('Hygiene Data'!$C$10,0,10*ROW('Hygiene Data'!C183)))),CONCATENATE("[",ROUND(OFFSET('Hygiene Data'!$C$10,0,10*ROW('Hygiene Data'!C183)),0),"]"),IF(AND(ISNUMBER(OFFSET('Hygiene Data'!$C$10,0,10*ROW('Hygiene Data'!C183))),DQ189="",ISNUMBER(OFFSET('Hygiene Data'!$C$10,0,10*ROW('Hygiene Data'!C183)))),OFFSET('Hygiene Data'!$C$10,0,10*ROW('Hygiene Data'!C183)),NA())))</f>
        <v>#N/A</v>
      </c>
      <c r="BC189" s="254" t="e">
        <f ca="true">+IF(AND(ISNUMBER(OFFSET('Hygiene Data'!$D$6,0,10*ROW('Hygiene Data'!D183))),DR189="Yes"),OFFSET('Hygiene Data'!$D$6,0,10*ROW('Hygiene Data'!D183)),IF(AND(ISNUMBER(OFFSET('Hygiene Data'!$D$6,0,10*ROW('Hygiene Data'!D183))),DR189="No",ISNUMBER(OFFSET('Hygiene Data'!$D$6,0,10*ROW('Hygiene Data'!D183)))),CONCATENATE("[",ROUND(OFFSET('Hygiene Data'!$D$6,0,10*ROW('Hygiene Data'!D183)),0),"]"),IF(AND(ISNUMBER(OFFSET('Hygiene Data'!$D$6,0,10*ROW('Hygiene Data'!D183))),DR189="",ISNUMBER(OFFSET('Hygiene Data'!$D$6,0,10*ROW('Hygiene Data'!D183)))),OFFSET('Hygiene Data'!$D$6,0,10*ROW('Hygiene Data'!D183)),NA())))</f>
        <v>#N/A</v>
      </c>
      <c r="BD189" s="254" t="e">
        <f ca="true">+IF(AND(ISNUMBER(OFFSET('Hygiene Data'!$D$8,0,10*ROW('Hygiene Data'!D183))),DS189="Yes"),OFFSET('Hygiene Data'!$D$8,0,10*ROW('Hygiene Data'!D183)),IF(AND(ISNUMBER(OFFSET('Hygiene Data'!$D$8,0,10*ROW('Hygiene Data'!D183))),DS189="No",ISNUMBER(OFFSET('Hygiene Data'!$D$8,0,10*ROW('Hygiene Data'!D183)))),CONCATENATE("[",ROUND(OFFSET('Hygiene Data'!$D$8,0,10*ROW('Hygiene Data'!D183)),0),"]"),IF(AND(ISNUMBER(OFFSET('Hygiene Data'!$D$8,0,10*ROW('Hygiene Data'!D183))),DS189="",ISNUMBER(OFFSET('Hygiene Data'!$D$8,0,10*ROW('Hygiene Data'!D183)))),OFFSET('Hygiene Data'!$D$8,0,10*ROW('Hygiene Data'!D183)),NA())))</f>
        <v>#N/A</v>
      </c>
      <c r="BE189" s="254" t="e">
        <f ca="true">+IF(AND(ISNUMBER(OFFSET('Hygiene Data'!$D$10,0,10*ROW('Hygiene Data'!D183))),DT189="Yes"),OFFSET('Hygiene Data'!$D$10,0,10*ROW('Hygiene Data'!D183)),IF(AND(ISNUMBER(OFFSET('Hygiene Data'!$D$10,0,10*ROW('Hygiene Data'!D183))),DT189="No",ISNUMBER(OFFSET('Hygiene Data'!$D$10,0,10*ROW('Hygiene Data'!D183)))),CONCATENATE("[",ROUND(OFFSET('Hygiene Data'!$D$10,0,10*ROW('Hygiene Data'!D183)),0),"]"),IF(AND(ISNUMBER(OFFSET('Hygiene Data'!$D$10,0,10*ROW('Hygiene Data'!D183))),DT189="",ISNUMBER(OFFSET('Hygiene Data'!$D$10,0,10*ROW('Hygiene Data'!D183)))),OFFSET('Hygiene Data'!$D$10,0,10*ROW('Hygiene Data'!D183)),NA())))</f>
        <v>#N/A</v>
      </c>
      <c r="BF189" s="254" t="e">
        <f ca="true">+IF(AND(ISNUMBER(OFFSET('Hygiene Data'!$E$6,0,10*ROW('Hygiene Data'!E183))),DU189="Yes"),OFFSET('Hygiene Data'!$E$6,0,10*ROW('Hygiene Data'!E183)),IF(AND(ISNUMBER(OFFSET('Hygiene Data'!$E$6,0,10*ROW('Hygiene Data'!E183))),DU189="No",ISNUMBER(OFFSET('Hygiene Data'!$E$6,0,10*ROW('Hygiene Data'!E183)))),CONCATENATE("[",ROUND(OFFSET('Hygiene Data'!$E$6,0,10*ROW('Hygiene Data'!E183)),0),"]"),IF(AND(ISNUMBER(OFFSET('Hygiene Data'!$E$6,0,10*ROW('Hygiene Data'!E183))),DU189="",ISNUMBER(OFFSET('Hygiene Data'!$E$6,0,10*ROW('Hygiene Data'!E183)))),OFFSET('Hygiene Data'!$E$6,0,10*ROW('Hygiene Data'!E183)),NA())))</f>
        <v>#N/A</v>
      </c>
      <c r="BG189" s="254" t="e">
        <f ca="true">+IF(AND(ISNUMBER(OFFSET('Hygiene Data'!$E$8,0,10*ROW('Hygiene Data'!E183))),DV189="Yes"),OFFSET('Hygiene Data'!$E$8,0,10*ROW('Hygiene Data'!E183)),IF(AND(ISNUMBER(OFFSET('Hygiene Data'!$E$8,0,10*ROW('Hygiene Data'!E183))),DV189="No",ISNUMBER(OFFSET('Hygiene Data'!$E$8,0,10*ROW('Hygiene Data'!E183)))),CONCATENATE("[",ROUND(OFFSET('Hygiene Data'!$E$8,0,10*ROW('Hygiene Data'!E183)),0),"]"),IF(AND(ISNUMBER(OFFSET('Hygiene Data'!$E$8,0,10*ROW('Hygiene Data'!E183))),DV189="",ISNUMBER(OFFSET('Hygiene Data'!$E$8,0,10*ROW('Hygiene Data'!E183)))),OFFSET('Hygiene Data'!$E$8,0,10*ROW('Hygiene Data'!E183)),NA())))</f>
        <v>#N/A</v>
      </c>
      <c r="BH189" s="254" t="e">
        <f ca="true">+IF(AND(ISNUMBER(OFFSET('Hygiene Data'!$E$10,0,10*ROW('Hygiene Data'!E183))),DW189="Yes"),OFFSET('Hygiene Data'!$E$10,0,10*ROW('Hygiene Data'!E183)),IF(AND(ISNUMBER(OFFSET('Hygiene Data'!$E$10,0,10*ROW('Hygiene Data'!E183))),DW189="No",ISNUMBER(OFFSET('Hygiene Data'!$E$10,0,10*ROW('Hygiene Data'!E183)))),CONCATENATE("[",ROUND(OFFSET('Hygiene Data'!$E$10,0,10*ROW('Hygiene Data'!E183)),0),"]"),IF(AND(ISNUMBER(OFFSET('Hygiene Data'!$E$10,0,10*ROW('Hygiene Data'!E183))),DW189="",ISNUMBER(OFFSET('Hygiene Data'!$E$10,0,10*ROW('Hygiene Data'!E183)))),OFFSET('Hygiene Data'!$E$10,0,10*ROW('Hygiene Data'!E183)),NA())))</f>
        <v>#N/A</v>
      </c>
      <c r="BI189" s="254" t="e">
        <f ca="true">+IF(AND(ISNUMBER(OFFSET('Hygiene Data'!$F$6,0,10*ROW('Hygiene Data'!F183))),DX189="Yes"),OFFSET('Hygiene Data'!$F$6,0,10*ROW('Hygiene Data'!F183)),IF(AND(ISNUMBER(OFFSET('Hygiene Data'!$F$6,0,10*ROW('Hygiene Data'!F183))),DX189="No",ISNUMBER(OFFSET('Hygiene Data'!$F$6,0,10*ROW('Hygiene Data'!F183)))),CONCATENATE("[",ROUND(OFFSET('Hygiene Data'!$F$6,0,10*ROW('Hygiene Data'!F183)),0),"]"),IF(AND(ISNUMBER(OFFSET('Hygiene Data'!$F$6,0,10*ROW('Hygiene Data'!F183))),DX189="",ISNUMBER(OFFSET('Hygiene Data'!$F$6,0,10*ROW('Hygiene Data'!F183)))),OFFSET('Hygiene Data'!$F$6,0,10*ROW('Hygiene Data'!F183)),NA())))</f>
        <v>#N/A</v>
      </c>
      <c r="BJ189" s="254" t="e">
        <f ca="true">+IF(AND(ISNUMBER(OFFSET('Hygiene Data'!$F$8,0,10*ROW('Hygiene Data'!F183))),DY189="Yes"),OFFSET('Hygiene Data'!$F$8,0,10*ROW('Hygiene Data'!F183)),IF(AND(ISNUMBER(OFFSET('Hygiene Data'!$F$8,0,10*ROW('Hygiene Data'!F183))),DY189="No",ISNUMBER(OFFSET('Hygiene Data'!$F$8,0,10*ROW('Hygiene Data'!F183)))),CONCATENATE("[",ROUND(OFFSET('Hygiene Data'!$F$8,0,10*ROW('Hygiene Data'!F183)),0),"]"),IF(AND(ISNUMBER(OFFSET('Hygiene Data'!$F$8,0,10*ROW('Hygiene Data'!F183))),DY189="",ISNUMBER(OFFSET('Hygiene Data'!$F$8,0,10*ROW('Hygiene Data'!F183)))),OFFSET('Hygiene Data'!$F$8,0,10*ROW('Hygiene Data'!F183)),NA())))</f>
        <v>#N/A</v>
      </c>
      <c r="BK189" s="254" t="e">
        <f ca="true">+IF(AND(ISNUMBER(OFFSET('Hygiene Data'!$F$10,0,10*ROW('Hygiene Data'!F183))),DZ189="Yes"),OFFSET('Hygiene Data'!$F$10,0,10*ROW('Hygiene Data'!F183)),IF(AND(ISNUMBER(OFFSET('Hygiene Data'!$F$10,0,10*ROW('Hygiene Data'!F183))),DZ189="No",ISNUMBER(OFFSET('Hygiene Data'!$F$10,0,10*ROW('Hygiene Data'!F183)))),CONCATENATE("[",ROUND(OFFSET('Hygiene Data'!$F$10,0,10*ROW('Hygiene Data'!F183)),0),"]"),IF(AND(ISNUMBER(OFFSET('Hygiene Data'!$F$10,0,10*ROW('Hygiene Data'!F183))),DZ189="",ISNUMBER(OFFSET('Hygiene Data'!$F$10,0,10*ROW('Hygiene Data'!F183)))),OFFSET('Hygiene Data'!$F$10,0,10*ROW('Hygiene Data'!F183)),NA())))</f>
        <v>#N/A</v>
      </c>
      <c r="BL189" s="254" t="e">
        <f ca="true">+IF(AND(ISNUMBER(OFFSET('Hygiene Data'!$G$6,0,10*ROW('Hygiene Data'!G183))),EA189="Yes"),OFFSET('Hygiene Data'!$G$6,0,10*ROW('Hygiene Data'!G183)),IF(AND(ISNUMBER(OFFSET('Hygiene Data'!$G$6,0,10*ROW('Hygiene Data'!G183))),EA189="No",ISNUMBER(OFFSET('Hygiene Data'!$G$6,0,10*ROW('Hygiene Data'!G183)))),CONCATENATE("[",ROUND(OFFSET('Hygiene Data'!$G$6,0,10*ROW('Hygiene Data'!G183)),0),"]"),IF(AND(ISNUMBER(OFFSET('Hygiene Data'!$G$6,0,10*ROW('Hygiene Data'!G183))),EA189="",ISNUMBER(OFFSET('Hygiene Data'!$G$6,0,10*ROW('Hygiene Data'!G183)))),OFFSET('Hygiene Data'!$G$6,0,10*ROW('Hygiene Data'!G183)),NA())))</f>
        <v>#N/A</v>
      </c>
      <c r="BM189" s="254" t="e">
        <f ca="true">+IF(AND(ISNUMBER(OFFSET('Hygiene Data'!$G$8,0,10*ROW('Hygiene Data'!G183))),EB189="Yes"),OFFSET('Hygiene Data'!$G$8,0,10*ROW('Hygiene Data'!G183)),IF(AND(ISNUMBER(OFFSET('Hygiene Data'!$G$8,0,10*ROW('Hygiene Data'!G183))),EB189="No",ISNUMBER(OFFSET('Hygiene Data'!$G$8,0,10*ROW('Hygiene Data'!G183)))),CONCATENATE("[",ROUND(OFFSET('Hygiene Data'!$G$8,0,10*ROW('Hygiene Data'!G183)),0),"]"),IF(AND(ISNUMBER(OFFSET('Hygiene Data'!$G$8,0,10*ROW('Hygiene Data'!G183))),EB189="",ISNUMBER(OFFSET('Hygiene Data'!$G$8,0,10*ROW('Hygiene Data'!G183)))),OFFSET('Hygiene Data'!$G$8,0,10*ROW('Hygiene Data'!G183)),NA())))</f>
        <v>#N/A</v>
      </c>
      <c r="BN189" s="254" t="e">
        <f ca="true">+IF(AND(ISNUMBER(OFFSET('Hygiene Data'!$G$10,0,10*ROW('Hygiene Data'!G183))),EC189="Yes"),OFFSET('Hygiene Data'!$G$10,0,10*ROW('Hygiene Data'!G183)),IF(AND(ISNUMBER(OFFSET('Hygiene Data'!$G$10,0,10*ROW('Hygiene Data'!G183))),EC189="No",ISNUMBER(OFFSET('Hygiene Data'!$G$10,0,10*ROW('Hygiene Data'!G183)))),CONCATENATE("[",ROUND(OFFSET('Hygiene Data'!$G$10,0,10*ROW('Hygiene Data'!G183)),0),"]"),IF(AND(ISNUMBER(OFFSET('Hygiene Data'!$G$10,0,10*ROW('Hygiene Data'!G183))),EC189="",ISNUMBER(OFFSET('Hygiene Data'!$G$10,0,10*ROW('Hygiene Data'!G183)))),OFFSET('Hygiene Data'!$G$10,0,10*ROW('Hygiene Data'!G183)),NA())))</f>
        <v>#N/A</v>
      </c>
      <c r="BO189" s="254" t="e">
        <f ca="true">+IF(AND(ISNUMBER(OFFSET('Hygiene Data'!$H$6,0,10*ROW('Hygiene Data'!H183))),ED189="Yes"),OFFSET('Hygiene Data'!$H$6,0,10*ROW('Hygiene Data'!H183)),IF(AND(ISNUMBER(OFFSET('Hygiene Data'!$H$6,0,10*ROW('Hygiene Data'!H183))),ED189="No",ISNUMBER(OFFSET('Hygiene Data'!$H$6,0,10*ROW('Hygiene Data'!H183)))),CONCATENATE("[",ROUND(OFFSET('Hygiene Data'!$H$6,0,10*ROW('Hygiene Data'!H183)),0),"]"),IF(AND(ISNUMBER(OFFSET('Hygiene Data'!$H$6,0,10*ROW('Hygiene Data'!H183))),ED189="",ISNUMBER(OFFSET('Hygiene Data'!$H$6,0,10*ROW('Hygiene Data'!H183)))),OFFSET('Hygiene Data'!$H$6,0,10*ROW('Hygiene Data'!H183)),NA())))</f>
        <v>#N/A</v>
      </c>
      <c r="BP189" s="254" t="e">
        <f ca="true">+IF(AND(ISNUMBER(OFFSET('Hygiene Data'!$H$8,0,10*ROW('Hygiene Data'!H183))),EE189="Yes"),OFFSET('Hygiene Data'!$H$8,0,10*ROW('Hygiene Data'!H183)),IF(AND(ISNUMBER(OFFSET('Hygiene Data'!$H$8,0,10*ROW('Hygiene Data'!H183))),EE189="No",ISNUMBER(OFFSET('Hygiene Data'!$H$8,0,10*ROW('Hygiene Data'!H183)))),CONCATENATE("[",ROUND(OFFSET('Hygiene Data'!$H$8,0,10*ROW('Hygiene Data'!H183)),0),"]"),IF(AND(ISNUMBER(OFFSET('Hygiene Data'!$H$8,0,10*ROW('Hygiene Data'!H183))),EE189="",ISNUMBER(OFFSET('Hygiene Data'!$H$8,0,10*ROW('Hygiene Data'!H183)))),OFFSET('Hygiene Data'!$H$8,0,10*ROW('Hygiene Data'!H183)),NA())))</f>
        <v>#N/A</v>
      </c>
      <c r="BQ189" s="254" t="e">
        <f ca="true">+IF(AND(ISNUMBER(OFFSET('Hygiene Data'!$H$10,0,10*ROW('Hygiene Data'!H183))),EF189="Yes"),OFFSET('Hygiene Data'!$H$10,0,10*ROW('Hygiene Data'!H183)),IF(AND(ISNUMBER(OFFSET('Hygiene Data'!$H$10,0,10*ROW('Hygiene Data'!H183))),EF189="No",ISNUMBER(OFFSET('Hygiene Data'!$H$10,0,10*ROW('Hygiene Data'!H183)))),CONCATENATE("[",ROUND(OFFSET('Hygiene Data'!$H$10,0,10*ROW('Hygiene Data'!H183)),0),"]"),IF(AND(ISNUMBER(OFFSET('Hygiene Data'!$H$10,0,10*ROW('Hygiene Data'!H183))),EF189="",ISNUMBER(OFFSET('Hygiene Data'!$H$10,0,10*ROW('Hygiene Data'!H183)))),OFFSET('Hygiene Data'!$H$10,0,10*ROW('Hygiene Data'!H183)),NA())))</f>
        <v>#N/A</v>
      </c>
      <c r="BS189" s="36" t="str">
        <f ca="true">+IF(OFFSET('Water Data'!$C$28,0,10*ROW('Water Data'!C183))="","",OFFSET('Water Data'!$C$28,0,10*ROW('Water Data'!C183)))</f>
        <v/>
      </c>
      <c r="BT189" s="36" t="str">
        <f ca="true">+IF(OFFSET('Water Data'!$C$29,0,10*ROW('Water Data'!C183))="","",OFFSET('Water Data'!$C$29,0,10*ROW('Water Data'!C183)))</f>
        <v/>
      </c>
      <c r="BU189" s="36" t="str">
        <f ca="true">+IF(OFFSET('Water Data'!$C$30,0,10*ROW('Water Data'!C183))="","",OFFSET('Water Data'!$C$30,0,10*ROW('Water Data'!C183)))</f>
        <v/>
      </c>
      <c r="BV189" s="36" t="str">
        <f ca="true">+IF(OFFSET('Water Data'!$D$28,0,10*ROW('Water Data'!D183))="","",OFFSET('Water Data'!$D$28,0,10*ROW('Water Data'!D183)))</f>
        <v/>
      </c>
      <c r="BW189" s="36" t="str">
        <f ca="true">+IF(OFFSET('Water Data'!$D$29,0,10*ROW('Water Data'!D183))="","",OFFSET('Water Data'!$D$29,0,10*ROW('Water Data'!D183)))</f>
        <v/>
      </c>
      <c r="BX189" s="36" t="str">
        <f ca="true">+IF(OFFSET('Water Data'!$D$30,0,10*ROW('Water Data'!D183))="","",OFFSET('Water Data'!$D$30,0,10*ROW('Water Data'!D183)))</f>
        <v/>
      </c>
      <c r="BY189" s="36" t="str">
        <f ca="true">+IF(OFFSET('Water Data'!$E$28,0,10*ROW('Water Data'!E183))="","",OFFSET('Water Data'!$E$28,0,10*ROW('Water Data'!E183)))</f>
        <v/>
      </c>
      <c r="BZ189" s="36" t="str">
        <f ca="true">+IF(OFFSET('Water Data'!$E$29,0,10*ROW('Water Data'!E183))="","",OFFSET('Water Data'!$E$29,0,10*ROW('Water Data'!E183)))</f>
        <v/>
      </c>
      <c r="CA189" s="36" t="str">
        <f ca="true">+IF(OFFSET('Water Data'!$E$30,0,10*ROW('Water Data'!E183))="","",OFFSET('Water Data'!$E$30,0,10*ROW('Water Data'!E183)))</f>
        <v/>
      </c>
      <c r="CB189" s="36" t="str">
        <f ca="true">+IF(OFFSET('Water Data'!$F$28,0,10*ROW('Water Data'!F183))="","",OFFSET('Water Data'!$F$28,0,10*ROW('Water Data'!F183)))</f>
        <v/>
      </c>
      <c r="CC189" s="36" t="str">
        <f ca="true">+IF(OFFSET('Water Data'!$F$29,0,10*ROW('Water Data'!F183))="","",OFFSET('Water Data'!$F$29,0,10*ROW('Water Data'!F183)))</f>
        <v/>
      </c>
      <c r="CD189" s="36" t="str">
        <f ca="true">+IF(OFFSET('Water Data'!$F$30,0,10*ROW('Water Data'!F183))="","",OFFSET('Water Data'!$F$30,0,10*ROW('Water Data'!F183)))</f>
        <v/>
      </c>
      <c r="CE189" s="36" t="str">
        <f ca="true">+IF(OFFSET('Water Data'!$G$28,0,10*ROW('Water Data'!G183))="","",OFFSET('Water Data'!$G$28,0,10*ROW('Water Data'!G183)))</f>
        <v/>
      </c>
      <c r="CF189" s="36" t="str">
        <f ca="true">+IF(OFFSET('Water Data'!$G$29,0,10*ROW('Water Data'!G183))="","",OFFSET('Water Data'!$G$29,0,10*ROW('Water Data'!G183)))</f>
        <v/>
      </c>
      <c r="CG189" s="36" t="str">
        <f ca="true">+IF(OFFSET('Water Data'!$G$30,0,10*ROW('Water Data'!G183))="","",OFFSET('Water Data'!$G$30,0,10*ROW('Water Data'!G183)))</f>
        <v/>
      </c>
      <c r="CH189" s="36" t="str">
        <f ca="true">+IF(OFFSET('Water Data'!$H$28,0,10*ROW('Water Data'!H183))="","",OFFSET('Water Data'!$H$28,0,10*ROW('Water Data'!H183)))</f>
        <v/>
      </c>
      <c r="CI189" s="36" t="str">
        <f ca="true">+IF(OFFSET('Water Data'!$H$29,0,10*ROW('Water Data'!H183))="","",OFFSET('Water Data'!$H$29,0,10*ROW('Water Data'!H183)))</f>
        <v/>
      </c>
      <c r="CJ189" s="36" t="str">
        <f ca="true">+IF(OFFSET('Water Data'!$H$30,0,10*ROW('Water Data'!H183))="","",OFFSET('Water Data'!$H$30,0,10*ROW('Water Data'!H183)))</f>
        <v/>
      </c>
      <c r="CK189" s="36" t="str">
        <f ca="true">+IF(OFFSET('Sanitation Data'!$C$29,0,10*ROW('Sanitation Data'!C183))="","",OFFSET('Sanitation Data'!$C$29,0,10*ROW('Sanitation Data'!C183)))</f>
        <v/>
      </c>
      <c r="CL189" s="36" t="str">
        <f ca="true">+IF(OFFSET('Sanitation Data'!$C$30,0,10*ROW('Sanitation Data'!C183))="","",OFFSET('Sanitation Data'!$C$30,0,10*ROW('Sanitation Data'!C183)))</f>
        <v/>
      </c>
      <c r="CM189" s="36" t="str">
        <f ca="true">+IF(OFFSET('Sanitation Data'!$C$31,0,10*ROW('Sanitation Data'!C183))="","",OFFSET('Sanitation Data'!$C$31,0,10*ROW('Sanitation Data'!C183)))</f>
        <v/>
      </c>
      <c r="CN189" s="36" t="str">
        <f ca="true">+IF(OFFSET('Sanitation Data'!$C$32,0,10*ROW('Sanitation Data'!C183))="","",OFFSET('Sanitation Data'!$C$32,0,10*ROW('Sanitation Data'!C183)))</f>
        <v/>
      </c>
      <c r="CO189" s="36" t="str">
        <f ca="true">+IF(OFFSET('Sanitation Data'!$C$33,0,10*ROW('Sanitation Data'!C183))="","",OFFSET('Sanitation Data'!$C$33,0,10*ROW('Sanitation Data'!C183)))</f>
        <v/>
      </c>
      <c r="CP189" s="36" t="str">
        <f ca="true">+IF(OFFSET('Sanitation Data'!$D$29,0,10*ROW('Sanitation Data'!D183))="","",OFFSET('Sanitation Data'!$D$29,0,10*ROW('Sanitation Data'!D183)))</f>
        <v/>
      </c>
      <c r="CQ189" s="36" t="str">
        <f ca="true">+IF(OFFSET('Sanitation Data'!$D$30,0,10*ROW('Sanitation Data'!D183))="","",OFFSET('Sanitation Data'!$D$30,0,10*ROW('Sanitation Data'!D183)))</f>
        <v/>
      </c>
      <c r="CR189" s="36" t="str">
        <f ca="true">+IF(OFFSET('Sanitation Data'!$D$31,0,10*ROW('Sanitation Data'!D183))="","",OFFSET('Sanitation Data'!$D$31,0,10*ROW('Sanitation Data'!D183)))</f>
        <v/>
      </c>
      <c r="CS189" s="36" t="str">
        <f ca="true">+IF(OFFSET('Sanitation Data'!$D$32,0,10*ROW('Sanitation Data'!D183))="","",OFFSET('Sanitation Data'!$D$32,0,10*ROW('Sanitation Data'!D183)))</f>
        <v/>
      </c>
      <c r="CT189" s="36" t="str">
        <f ca="true">+IF(OFFSET('Sanitation Data'!$D$33,0,10*ROW('Sanitation Data'!D183))="","",OFFSET('Sanitation Data'!$D$33,0,10*ROW('Sanitation Data'!D183)))</f>
        <v/>
      </c>
      <c r="CU189" s="36" t="str">
        <f ca="true">+IF(OFFSET('Sanitation Data'!$E$29,0,10*ROW('Sanitation Data'!E183))="","",OFFSET('Sanitation Data'!$E$29,0,10*ROW('Sanitation Data'!E183)))</f>
        <v/>
      </c>
      <c r="CV189" s="36" t="str">
        <f ca="true">+IF(OFFSET('Sanitation Data'!$E$30,0,10*ROW('Sanitation Data'!E183))="","",OFFSET('Sanitation Data'!$E$30,0,10*ROW('Sanitation Data'!E183)))</f>
        <v/>
      </c>
      <c r="CW189" s="36" t="str">
        <f ca="true">+IF(OFFSET('Sanitation Data'!$E$31,0,10*ROW('Sanitation Data'!E183))="","",OFFSET('Sanitation Data'!$E$31,0,10*ROW('Sanitation Data'!E183)))</f>
        <v/>
      </c>
      <c r="CX189" s="36" t="str">
        <f ca="true">+IF(OFFSET('Sanitation Data'!$E$32,0,10*ROW('Sanitation Data'!E183))="","",OFFSET('Sanitation Data'!$E$32,0,10*ROW('Sanitation Data'!E183)))</f>
        <v/>
      </c>
      <c r="CY189" s="36" t="str">
        <f ca="true">+IF(OFFSET('Sanitation Data'!$E$33,0,10*ROW('Sanitation Data'!E183))="","",OFFSET('Sanitation Data'!$E$33,0,10*ROW('Sanitation Data'!E183)))</f>
        <v/>
      </c>
      <c r="CZ189" s="36" t="str">
        <f ca="true">+IF(OFFSET('Sanitation Data'!$F$29,0,10*ROW('Sanitation Data'!F183))="","",OFFSET('Sanitation Data'!$F$29,0,10*ROW('Sanitation Data'!F183)))</f>
        <v/>
      </c>
      <c r="DA189" s="36" t="str">
        <f ca="true">+IF(OFFSET('Sanitation Data'!$F$30,0,10*ROW('Sanitation Data'!F183))="","",OFFSET('Sanitation Data'!$F$30,0,10*ROW('Sanitation Data'!F183)))</f>
        <v/>
      </c>
      <c r="DB189" s="36" t="str">
        <f ca="true">+IF(OFFSET('Sanitation Data'!$F$31,0,10*ROW('Sanitation Data'!F183))="","",OFFSET('Sanitation Data'!$F$31,0,10*ROW('Sanitation Data'!F183)))</f>
        <v/>
      </c>
      <c r="DC189" s="36" t="str">
        <f ca="true">+IF(OFFSET('Sanitation Data'!$F$32,0,10*ROW('Sanitation Data'!F183))="","",OFFSET('Sanitation Data'!$F$32,0,10*ROW('Sanitation Data'!F183)))</f>
        <v/>
      </c>
      <c r="DD189" s="36" t="str">
        <f ca="true">+IF(OFFSET('Sanitation Data'!$F$33,0,10*ROW('Sanitation Data'!F183))="","",OFFSET('Sanitation Data'!$F$33,0,10*ROW('Sanitation Data'!F183)))</f>
        <v/>
      </c>
      <c r="DE189" s="36" t="str">
        <f ca="true">+IF(OFFSET('Sanitation Data'!$G$29,0,10*ROW('Sanitation Data'!G183))="","",OFFSET('Sanitation Data'!$G$29,0,10*ROW('Sanitation Data'!G183)))</f>
        <v/>
      </c>
      <c r="DF189" s="36" t="str">
        <f ca="true">+IF(OFFSET('Sanitation Data'!$G$30,0,10*ROW('Sanitation Data'!G183))="","",OFFSET('Sanitation Data'!$G$30,0,10*ROW('Sanitation Data'!G183)))</f>
        <v/>
      </c>
      <c r="DG189" s="36" t="str">
        <f ca="true">+IF(OFFSET('Sanitation Data'!$G$31,0,10*ROW('Sanitation Data'!G183))="","",OFFSET('Sanitation Data'!$G$31,0,10*ROW('Sanitation Data'!G183)))</f>
        <v/>
      </c>
      <c r="DH189" s="36" t="str">
        <f ca="true">+IF(OFFSET('Sanitation Data'!$G$32,0,10*ROW('Sanitation Data'!G183))="","",OFFSET('Sanitation Data'!$G$32,0,10*ROW('Sanitation Data'!G183)))</f>
        <v/>
      </c>
      <c r="DI189" s="36" t="str">
        <f ca="true">+IF(OFFSET('Sanitation Data'!$G$33,0,10*ROW('Sanitation Data'!G183))="","",OFFSET('Sanitation Data'!$G$33,0,10*ROW('Sanitation Data'!G183)))</f>
        <v/>
      </c>
      <c r="DJ189" s="36" t="str">
        <f ca="true">+IF(OFFSET('Sanitation Data'!$H$29,0,10*ROW('Sanitation Data'!H183))="","",OFFSET('Sanitation Data'!$H$29,0,10*ROW('Sanitation Data'!H183)))</f>
        <v/>
      </c>
      <c r="DK189" s="36" t="str">
        <f ca="true">+IF(OFFSET('Sanitation Data'!$H$30,0,10*ROW('Sanitation Data'!H183))="","",OFFSET('Sanitation Data'!$H$30,0,10*ROW('Sanitation Data'!H183)))</f>
        <v/>
      </c>
      <c r="DL189" s="36" t="str">
        <f ca="true">+IF(OFFSET('Sanitation Data'!$H$31,0,10*ROW('Sanitation Data'!H183))="","",OFFSET('Sanitation Data'!$H$31,0,10*ROW('Sanitation Data'!H183)))</f>
        <v/>
      </c>
      <c r="DM189" s="36" t="str">
        <f ca="true">+IF(OFFSET('Sanitation Data'!$H$32,0,10*ROW('Sanitation Data'!H183))="","",OFFSET('Sanitation Data'!$H$32,0,10*ROW('Sanitation Data'!H183)))</f>
        <v/>
      </c>
      <c r="DN189" s="36" t="str">
        <f ca="true">+IF(OFFSET('Sanitation Data'!$H$33,0,10*ROW('Sanitation Data'!H183))="","",OFFSET('Sanitation Data'!$H$33,0,10*ROW('Sanitation Data'!H183)))</f>
        <v/>
      </c>
      <c r="DO189" s="36" t="str">
        <f ca="true">+IF(OFFSET('Hygiene Data'!$C$12,0,10*ROW('Hygiene Data'!C183))="","",OFFSET('Hygiene Data'!$C$12,0,10*ROW('Hygiene Data'!C183)))</f>
        <v/>
      </c>
      <c r="DP189" s="36" t="str">
        <f ca="true">+IF(OFFSET('Hygiene Data'!$C$13,0,10*ROW('Hygiene Data'!C183))="","",OFFSET('Hygiene Data'!$C$13,0,10*ROW('Hygiene Data'!C183)))</f>
        <v/>
      </c>
      <c r="DQ189" s="36" t="str">
        <f ca="true">+IF(OFFSET('Hygiene Data'!$C$14,0,10*ROW('Hygiene Data'!C183))="","",OFFSET('Hygiene Data'!$C$14,0,10*ROW('Hygiene Data'!C183)))</f>
        <v/>
      </c>
      <c r="DR189" s="36" t="str">
        <f ca="true">+IF(OFFSET('Hygiene Data'!$D$12,0,10*ROW('Hygiene Data'!D183))="","",OFFSET('Hygiene Data'!$D$12,0,10*ROW('Hygiene Data'!D183)))</f>
        <v/>
      </c>
      <c r="DS189" s="36" t="str">
        <f ca="true">+IF(OFFSET('Hygiene Data'!$D$13,0,10*ROW('Hygiene Data'!D183))="","",OFFSET('Hygiene Data'!$D$13,0,10*ROW('Hygiene Data'!D183)))</f>
        <v/>
      </c>
      <c r="DT189" s="36" t="str">
        <f ca="true">+IF(OFFSET('Hygiene Data'!$D$14,0,10*ROW('Hygiene Data'!D183))="","",OFFSET('Hygiene Data'!$D$14,0,10*ROW('Hygiene Data'!D183)))</f>
        <v/>
      </c>
      <c r="DU189" s="36" t="str">
        <f ca="true">+IF(OFFSET('Hygiene Data'!$E$12,0,10*ROW('Hygiene Data'!E183))="","",OFFSET('Hygiene Data'!$E$12,0,10*ROW('Hygiene Data'!E183)))</f>
        <v/>
      </c>
      <c r="DV189" s="36" t="str">
        <f ca="true">+IF(OFFSET('Hygiene Data'!$E$13,0,10*ROW('Hygiene Data'!E183))="","",OFFSET('Hygiene Data'!$E$13,0,10*ROW('Hygiene Data'!E183)))</f>
        <v/>
      </c>
      <c r="DW189" s="36" t="str">
        <f ca="true">+IF(OFFSET('Hygiene Data'!$E$14,0,10*ROW('Hygiene Data'!E183))="","",OFFSET('Hygiene Data'!$E$14,0,10*ROW('Hygiene Data'!E183)))</f>
        <v/>
      </c>
      <c r="DX189" s="36" t="str">
        <f ca="true">+IF(OFFSET('Hygiene Data'!$F$12,0,10*ROW('Hygiene Data'!F183))="","",OFFSET('Hygiene Data'!$F$12,0,10*ROW('Hygiene Data'!F183)))</f>
        <v/>
      </c>
      <c r="DY189" s="36" t="str">
        <f ca="true">+IF(OFFSET('Hygiene Data'!$F$13,0,10*ROW('Hygiene Data'!F183))="","",OFFSET('Hygiene Data'!$F$13,0,10*ROW('Hygiene Data'!F183)))</f>
        <v/>
      </c>
      <c r="DZ189" s="36" t="str">
        <f ca="true">+IF(OFFSET('Hygiene Data'!$F$14,0,10*ROW('Hygiene Data'!F183))="","",OFFSET('Hygiene Data'!$F$14,0,10*ROW('Hygiene Data'!F183)))</f>
        <v/>
      </c>
      <c r="EA189" s="36" t="str">
        <f ca="true">+IF(OFFSET('Hygiene Data'!$G$12,0,10*ROW('Hygiene Data'!G183))="","",OFFSET('Hygiene Data'!$G$12,0,10*ROW('Hygiene Data'!G183)))</f>
        <v/>
      </c>
      <c r="EB189" s="36" t="str">
        <f ca="true">+IF(OFFSET('Hygiene Data'!$G$13,0,10*ROW('Hygiene Data'!G183))="","",OFFSET('Hygiene Data'!$G$13,0,10*ROW('Hygiene Data'!G183)))</f>
        <v/>
      </c>
      <c r="EC189" s="36" t="str">
        <f ca="true">+IF(OFFSET('Hygiene Data'!$G$14,0,10*ROW('Hygiene Data'!G183))="","",OFFSET('Hygiene Data'!$G$14,0,10*ROW('Hygiene Data'!G183)))</f>
        <v/>
      </c>
      <c r="ED189" s="36" t="str">
        <f ca="true">+IF(OFFSET('Hygiene Data'!$H$12,0,10*ROW('Hygiene Data'!H183))="","",OFFSET('Hygiene Data'!$H$12,0,10*ROW('Hygiene Data'!H183)))</f>
        <v/>
      </c>
      <c r="EE189" s="36" t="str">
        <f ca="true">+IF(OFFSET('Hygiene Data'!$H$13,0,10*ROW('Hygiene Data'!H183))="","",OFFSET('Hygiene Data'!$H$13,0,10*ROW('Hygiene Data'!H183)))</f>
        <v/>
      </c>
      <c r="EF189" s="36" t="str">
        <f ca="true">+IF(OFFSET('Hygiene Data'!$H$14,0,10*ROW('Hygiene Data'!H183))="","",OFFSET('Hygiene Data'!$H$14,0,10*ROW('Hygiene Data'!H183)))</f>
        <v/>
      </c>
    </row>
    <row r="190" x14ac:dyDescent="0.2">
      <c r="A190" s="59" t="str">
        <f ca="true">+IF(OFFSET('Water Data'!$B$1,0,10*ROW('Water Data'!B187))="","",OFFSET('Water Data'!$B$1,0,10*ROW('Water Data'!B187)))</f>
        <v/>
      </c>
      <c r="B190" s="59" t="str">
        <f ca="true">+IF(OFFSET('Water Data'!$A$3,0,10*ROW('Water Data'!A187))="","",OFFSET('Water Data'!$A$3,0,10*ROW('Water Data'!A187)))</f>
        <v/>
      </c>
      <c r="C190" s="59" t="str">
        <f ca="true">+IF(OFFSET('Water Data'!$C$3,0,10*ROW('Water Data'!C187))="","",OFFSET('Water Data'!$C$3,0,10*ROW('Water Data'!C187)))</f>
        <v/>
      </c>
      <c r="D190" s="252" t="e">
        <f ca="true">+IF(AND(ISNUMBER(OFFSET('Water Data'!$C$5,0,10*ROW('Water Data'!C184))),BS190="Yes"),100-OFFSET('Water Data'!$C$5,0,10*ROW('Water Data'!C184)),IF(AND(ISNUMBER(OFFSET('Water Data'!$C$5,0,10*ROW('Water Data'!C184))),BS190="No",ISNUMBER(OFFSET('Water Data'!$C$5,0,10*ROW('Water Data'!C184)))),CONCATENATE("[",ROUND(100-OFFSET('Water Data'!$C$5,0,10*ROW('Water Data'!C184)),0),"]"),IF(AND(ISNUMBER(OFFSET('Water Data'!$C$5,0,10*ROW('Water Data'!C184))),BS190="",ISNUMBER(OFFSET('Water Data'!$C$5,0,10*ROW('Water Data'!C184)))),100-OFFSET('Water Data'!$C$5,0,10*ROW('Water Data'!C184)),NA())))</f>
        <v>#N/A</v>
      </c>
      <c r="E190" s="252" t="e">
        <f ca="true">+IF(AND(ISNUMBER(OFFSET('Water Data'!$C$7,0,10*ROW('Water Data'!D184))),BT190="Yes"),OFFSET('Water Data'!$C$7,0,10*ROW('Water Data'!C184)),IF(AND(ISNUMBER(OFFSET('Water Data'!$C$7,0,10*ROW('Water Data'!C184))),BT190="No",ISNUMBER(OFFSET('Water Data'!$C$7,0,10*ROW('Water Data'!C184)))),CONCATENATE("[",ROUND(OFFSET('Water Data'!$C$7,0,10*ROW('Water Data'!C184)),0),"]"),IF(AND(ISNUMBER(OFFSET('Water Data'!$C$7,0,10*ROW('Water Data'!C184))),BT190="",ISNUMBER(OFFSET('Water Data'!$C$7,0,10*ROW('Water Data'!C184)))),OFFSET('Water Data'!$C$7,0,10*ROW('Water Data'!C184)),NA())))</f>
        <v>#N/A</v>
      </c>
      <c r="F190" s="252" t="e">
        <f ca="true">+IF(AND(ISNUMBER(OFFSET('Water Data'!$C$10,0,10*ROW('Water Data'!C184))),BU190="Yes"),OFFSET('Water Data'!$C$10,0,10*ROW('Water Data'!C184)),IF(AND(ISNUMBER(OFFSET('Water Data'!$C$10,0,10*ROW('Water Data'!C184))),BU190="No",ISNUMBER(OFFSET('Water Data'!$C$10,0,10*ROW('Water Data'!C184)))),CONCATENATE("[",ROUND(OFFSET('Water Data'!$C$10,0,10*ROW('Water Data'!C184)),0),"]"),IF(AND(ISNUMBER(OFFSET('Water Data'!$C$10,0,10*ROW('Water Data'!C184))),BU190="",ISNUMBER(OFFSET('Water Data'!$C$10,0,10*ROW('Water Data'!C184)))),OFFSET('Water Data'!$C$10,0,10*ROW('Water Data'!C184)),NA())))</f>
        <v>#N/A</v>
      </c>
      <c r="G190" s="252" t="e">
        <f ca="true">+IF(AND(ISNUMBER(OFFSET('Water Data'!$D$5,0,10*ROW('Water Data'!D184))),BV190="Yes"),100-OFFSET('Water Data'!$D$5,0,10*ROW('Water Data'!D184)),IF(AND(ISNUMBER(OFFSET('Water Data'!$D$5,0,10*ROW('Water Data'!D184))),BV190="No",ISNUMBER(OFFSET('Water Data'!$D$5,0,10*ROW('Water Data'!D184)))),CONCATENATE("[",ROUND(100-OFFSET('Water Data'!$D$5,0,10*ROW('Water Data'!D184)),0),"]"),IF(AND(ISNUMBER(OFFSET('Water Data'!$D$5,0,10*ROW('Water Data'!D184))),BV190="",ISNUMBER(OFFSET('Water Data'!$D$5,0,10*ROW('Water Data'!D184)))),100-OFFSET('Water Data'!$D$5,0,10*ROW('Water Data'!D184)),NA())))</f>
        <v>#N/A</v>
      </c>
      <c r="H190" s="252" t="e">
        <f ca="true">+IF(AND(ISNUMBER(OFFSET('Water Data'!$D$7,0,10*ROW('Water Data'!D184))),BW190="Yes"),OFFSET('Water Data'!$D$7,0,10*ROW('Water Data'!D184)),IF(AND(ISNUMBER(OFFSET('Water Data'!$D$7,0,10*ROW('Water Data'!D184))),BW190="No",ISNUMBER(OFFSET('Water Data'!$D$7,0,10*ROW('Water Data'!D184)))),CONCATENATE("[",ROUND(OFFSET('Water Data'!$C$7,0,10*ROW('Water Data'!D184)),0),"]"),IF(AND(ISNUMBER(OFFSET('Water Data'!$D$7,0,10*ROW('Water Data'!D184))),BW190="",ISNUMBER(OFFSET('Water Data'!$D$7,0,10*ROW('Water Data'!D184)))),OFFSET('Water Data'!$D$7,0,10*ROW('Water Data'!D184)),NA())))</f>
        <v>#N/A</v>
      </c>
      <c r="I190" s="252" t="e">
        <f ca="true">+IF(AND(ISNUMBER(OFFSET('Water Data'!$D$10,0,10*ROW('Water Data'!D184))),BX190="Yes"),OFFSET('Water Data'!$D$10,0,10*ROW('Water Data'!D184)),IF(AND(ISNUMBER(OFFSET('Water Data'!$D$10,0,10*ROW('Water Data'!D184))),BX190="No",ISNUMBER(OFFSET('Water Data'!$D$10,0,10*ROW('Water Data'!D184)))),CONCATENATE("[",ROUND(OFFSET('Water Data'!$D$10,0,10*ROW('Water Data'!D184)),0),"]"),IF(AND(ISNUMBER(OFFSET('Water Data'!$D$10,0,10*ROW('Water Data'!D184))),BX190="",ISNUMBER(OFFSET('Water Data'!$D$10,0,10*ROW('Water Data'!D184)))),OFFSET('Water Data'!$D$10,0,10*ROW('Water Data'!D184)),NA())))</f>
        <v>#N/A</v>
      </c>
      <c r="J190" s="252" t="e">
        <f ca="true">+IF(AND(ISNUMBER(OFFSET('Water Data'!$E$5,0,10*ROW('Water Data'!E184))),BY190="Yes"),100-OFFSET('Water Data'!$E$5,0,10*ROW('Water Data'!E184)),IF(AND(ISNUMBER(OFFSET('Water Data'!$E$5,0,10*ROW('Water Data'!E184))),BY190="No",ISNUMBER(OFFSET('Water Data'!$E$5,0,10*ROW('Water Data'!E184)))),CONCATENATE("[",ROUND(100-OFFSET('Water Data'!$E$5,0,10*ROW('Water Data'!E184)),0),"]"),IF(AND(ISNUMBER(OFFSET('Water Data'!$E$5,0,10*ROW('Water Data'!E184))),BY190="",ISNUMBER(OFFSET('Water Data'!$E$5,0,10*ROW('Water Data'!E184)))),100-OFFSET('Water Data'!$E$5,0,10*ROW('Water Data'!E184)),NA())))</f>
        <v>#N/A</v>
      </c>
      <c r="K190" s="252" t="e">
        <f ca="true">+IF(AND(ISNUMBER(OFFSET('Water Data'!$E$7,0,10*ROW('Water Data'!E184))),BZ190="Yes"),OFFSET('Water Data'!$E$7,0,10*ROW('Water Data'!E184)),IF(AND(ISNUMBER(OFFSET('Water Data'!$E$7,0,10*ROW('Water Data'!E184))),BZ190="No",ISNUMBER(OFFSET('Water Data'!$E$7,0,10*ROW('Water Data'!E184)))),CONCATENATE("[",ROUND(OFFSET('Water Data'!$E$7,0,10*ROW('Water Data'!E184)),0),"]"),IF(AND(ISNUMBER(OFFSET('Water Data'!$E$7,0,10*ROW('Water Data'!E184))),BZ190="",ISNUMBER(OFFSET('Water Data'!$E$7,0,10*ROW('Water Data'!E184)))),OFFSET('Water Data'!$E$7,0,10*ROW('Water Data'!E184)),NA())))</f>
        <v>#N/A</v>
      </c>
      <c r="L190" s="252" t="e">
        <f ca="true">+IF(AND(ISNUMBER(OFFSET('Water Data'!$E$10,0,10*ROW('Water Data'!E184))),CA190="Yes"),OFFSET('Water Data'!$E$10,0,10*ROW('Water Data'!E184)),IF(AND(ISNUMBER(OFFSET('Water Data'!$E$10,0,10*ROW('Water Data'!E184))),CA190="No",ISNUMBER(OFFSET('Water Data'!$E$10,0,10*ROW('Water Data'!E184)))),CONCATENATE("[",ROUND(OFFSET('Water Data'!$E$10,0,10*ROW('Water Data'!E184)),0),"]"),IF(AND(ISNUMBER(OFFSET('Water Data'!$E$10,0,10*ROW('Water Data'!E184))),CA190="",ISNUMBER(OFFSET('Water Data'!$E$10,0,10*ROW('Water Data'!E184)))),OFFSET('Water Data'!$E$10,0,10*ROW('Water Data'!E184)),NA())))</f>
        <v>#N/A</v>
      </c>
      <c r="M190" s="252" t="e">
        <f ca="true">+IF(AND(ISNUMBER(OFFSET('Water Data'!$F$5,0,10*ROW('Water Data'!F184))),CB190="Yes"),100-OFFSET('Water Data'!$F$5,0,10*ROW('Water Data'!F184)),IF(AND(ISNUMBER(OFFSET('Water Data'!$F$5,0,10*ROW('Water Data'!F184))),CB190="No",ISNUMBER(OFFSET('Water Data'!$F$5,0,10*ROW('Water Data'!F184)))),CONCATENATE("[",ROUND(100-OFFSET('Water Data'!$F$5,0,10*ROW('Water Data'!F184)),0),"]"),IF(AND(ISNUMBER(OFFSET('Water Data'!$F$5,0,10*ROW('Water Data'!F184))),CB190="",ISNUMBER(OFFSET('Water Data'!$F$5,0,10*ROW('Water Data'!F184)))),100-OFFSET('Water Data'!$F$5,0,10*ROW('Water Data'!F184)),NA())))</f>
        <v>#N/A</v>
      </c>
      <c r="N190" s="252" t="e">
        <f ca="true">+IF(AND(ISNUMBER(OFFSET('Water Data'!$F$7,0,10*ROW('Water Data'!F184))),CC190="Yes"),OFFSET('Water Data'!$F$7,0,10*ROW('Water Data'!F184)),IF(AND(ISNUMBER(OFFSET('Water Data'!$F$7,0,10*ROW('Water Data'!F184))),CC190="No",ISNUMBER(OFFSET('Water Data'!$F$7,0,10*ROW('Water Data'!F184)))),CONCATENATE("[",ROUND(OFFSET('Water Data'!$F$7,0,10*ROW('Water Data'!F184)),0),"]"),IF(AND(ISNUMBER(OFFSET('Water Data'!$F$7,0,10*ROW('Water Data'!F184))),CC190="",ISNUMBER(OFFSET('Water Data'!$F$7,0,10*ROW('Water Data'!F184)))),OFFSET('Water Data'!$F$7,0,10*ROW('Water Data'!F184)),NA())))</f>
        <v>#N/A</v>
      </c>
      <c r="O190" s="252" t="e">
        <f ca="true">+IF(AND(ISNUMBER(OFFSET('Water Data'!$F$10,0,10*ROW('Water Data'!F184))),CD190="Yes"),OFFSET('Water Data'!$F$10,0,10*ROW('Water Data'!F184)),IF(AND(ISNUMBER(OFFSET('Water Data'!$F$10,0,10*ROW('Water Data'!F184))),CD190="No",ISNUMBER(OFFSET('Water Data'!$F$10,0,10*ROW('Water Data'!F184)))),CONCATENATE("[",ROUND(OFFSET('Water Data'!$F$10,0,10*ROW('Water Data'!F184)),0),"]"),IF(AND(ISNUMBER(OFFSET('Water Data'!$F$10,0,10*ROW('Water Data'!F184))),CD190="",ISNUMBER(OFFSET('Water Data'!$F$10,0,10*ROW('Water Data'!F184)))),OFFSET('Water Data'!$F$10,0,10*ROW('Water Data'!F184)),NA())))</f>
        <v>#N/A</v>
      </c>
      <c r="P190" s="252" t="e">
        <f ca="true">+IF(AND(ISNUMBER(OFFSET('Water Data'!$G$5,0,10*ROW('Water Data'!G184))),CE190="Yes"),100-OFFSET('Water Data'!$G$5,0,10*ROW('Water Data'!G184)),IF(AND(ISNUMBER(OFFSET('Water Data'!$G$5,0,10*ROW('Water Data'!G184))),CE190="No",ISNUMBER(OFFSET('Water Data'!$G$5,0,10*ROW('Water Data'!G184)))),CONCATENATE("[",ROUND(100-OFFSET('Water Data'!$G$5,0,10*ROW('Water Data'!G184)),0),"]"),IF(AND(ISNUMBER(OFFSET('Water Data'!$G$5,0,10*ROW('Water Data'!G184))),CE190="",ISNUMBER(OFFSET('Water Data'!$G$5,0,10*ROW('Water Data'!G184)))),100-OFFSET('Water Data'!$G$5,0,10*ROW('Water Data'!G184)),NA())))</f>
        <v>#N/A</v>
      </c>
      <c r="Q190" s="252" t="e">
        <f ca="true">+IF(AND(ISNUMBER(OFFSET('Water Data'!$G$7,0,10*ROW('Water Data'!G184))),CF190="Yes"),OFFSET('Water Data'!$G$7,0,10*ROW('Water Data'!G184)),IF(AND(ISNUMBER(OFFSET('Water Data'!$G$7,0,10*ROW('Water Data'!G184))),CF190="No",ISNUMBER(OFFSET('Water Data'!$G$7,0,10*ROW('Water Data'!G184)))),CONCATENATE("[",ROUND(OFFSET('Water Data'!$G$7,0,10*ROW('Water Data'!G184)),0),"]"),IF(AND(ISNUMBER(OFFSET('Water Data'!$G$7,0,10*ROW('Water Data'!G184))),CF190="",ISNUMBER(OFFSET('Water Data'!$G$7,0,10*ROW('Water Data'!G184)))),OFFSET('Water Data'!$G$7,0,10*ROW('Water Data'!G184)),NA())))</f>
        <v>#N/A</v>
      </c>
      <c r="R190" s="252" t="e">
        <f ca="true">+IF(AND(ISNUMBER(OFFSET('Water Data'!$G$10,0,10*ROW('Water Data'!G184))),CG190="Yes"),OFFSET('Water Data'!$G$10,0,10*ROW('Water Data'!G184)),IF(AND(ISNUMBER(OFFSET('Water Data'!$G$10,0,10*ROW('Water Data'!G184))),CG190="No",ISNUMBER(OFFSET('Water Data'!$G$10,0,10*ROW('Water Data'!G184)))),CONCATENATE("[",ROUND(OFFSET('Water Data'!$G$10,0,10*ROW('Water Data'!G184)),0),"]"),IF(AND(ISNUMBER(OFFSET('Water Data'!$G$10,0,10*ROW('Water Data'!G184))),CG190="",ISNUMBER(OFFSET('Water Data'!$G$10,0,10*ROW('Water Data'!G184)))),OFFSET('Water Data'!$G$10,0,10*ROW('Water Data'!G184)),NA())))</f>
        <v>#N/A</v>
      </c>
      <c r="S190" s="252" t="e">
        <f ca="true">+IF(AND(ISNUMBER(OFFSET('Water Data'!$H$5,0,10*ROW('Water Data'!H184))),CH190="Yes"),100-OFFSET('Water Data'!$H$5,0,10*ROW('Water Data'!H184)),IF(AND(ISNUMBER(OFFSET('Water Data'!$H$5,0,10*ROW('Water Data'!H184))),CH190="No",ISNUMBER(OFFSET('Water Data'!$H$5,0,10*ROW('Water Data'!H184)))),CONCATENATE("[",ROUND(100-OFFSET('Water Data'!$H$5,0,10*ROW('Water Data'!H184)),0),"]"),IF(AND(ISNUMBER(OFFSET('Water Data'!$H$5,0,10*ROW('Water Data'!H184))),CH190="",ISNUMBER(OFFSET('Water Data'!$H$5,0,10*ROW('Water Data'!H184)))),100-OFFSET('Water Data'!$H$5,0,10*ROW('Water Data'!H184)),NA())))</f>
        <v>#N/A</v>
      </c>
      <c r="T190" s="252" t="e">
        <f ca="true">+IF(AND(ISNUMBER(OFFSET('Water Data'!$H$7,0,10*ROW('Water Data'!H184))),CI190="Yes"),OFFSET('Water Data'!$H$7,0,10*ROW('Water Data'!H184)),IF(AND(ISNUMBER(OFFSET('Water Data'!$H$7,0,10*ROW('Water Data'!H184))),CI190="No",ISNUMBER(OFFSET('Water Data'!$H$7,0,10*ROW('Water Data'!H184)))),CONCATENATE("[",ROUND(OFFSET('Water Data'!$H$7,0,10*ROW('Water Data'!H184)),0),"]"),IF(AND(ISNUMBER(OFFSET('Water Data'!$H$7,0,10*ROW('Water Data'!H184))),CI190="",ISNUMBER(OFFSET('Water Data'!$H$7,0,10*ROW('Water Data'!H184)))),OFFSET('Water Data'!$H$7,0,10*ROW('Water Data'!H184)),NA())))</f>
        <v>#N/A</v>
      </c>
      <c r="U190" s="252" t="e">
        <f ca="true">+IF(AND(ISNUMBER(OFFSET('Water Data'!$H$10,0,10*ROW('Water Data'!H184))),CJ190="Yes"),OFFSET('Water Data'!$H$10,0,10*ROW('Water Data'!H184)),IF(AND(ISNUMBER(OFFSET('Water Data'!$H$10,0,10*ROW('Water Data'!H184))),CJ190="No",ISNUMBER(OFFSET('Water Data'!$H$10,0,10*ROW('Water Data'!H184)))),CONCATENATE("[",ROUND(OFFSET('Water Data'!$H$10,0,10*ROW('Water Data'!H184)),0),"]"),IF(AND(ISNUMBER(OFFSET('Water Data'!$H$10,0,10*ROW('Water Data'!H184))),CJ190="",ISNUMBER(OFFSET('Water Data'!$H$10,0,10*ROW('Water Data'!H184)))),OFFSET('Water Data'!$H$10,0,10*ROW('Water Data'!H184)),NA())))</f>
        <v>#N/A</v>
      </c>
      <c r="V190" s="253" t="e">
        <f ca="true">+IF(AND(ISNUMBER(OFFSET('Sanitation Data'!$C$5,0,10*ROW('Sanitation Data'!C184))),CK190="Yes"),100-OFFSET('Sanitation Data'!$C$5,0,10*ROW('Sanitation Data'!C184)),IF(AND(ISNUMBER(OFFSET('Sanitation Data'!$C$5,0,10*ROW('Sanitation Data'!C184))),CK190="No",ISNUMBER(OFFSET('Sanitation Data'!$C$5,0,10*ROW('Sanitation Data'!C184)))),CONCATENATE("[",ROUND(100-OFFSET('Sanitation Data'!$C$5,0,10*ROW('Sanitation Data'!C184)),0),"]"),IF(AND(ISNUMBER(OFFSET('Sanitation Data'!$C$5,0,10*ROW('Sanitation Data'!C184))),CK190="",ISNUMBER(OFFSET('Sanitation Data'!$C$5,0,10*ROW('Sanitation Data'!C184)))),100-OFFSET('Sanitation Data'!$C$5,0,10*ROW('Sanitation Data'!C184)),NA())))</f>
        <v>#N/A</v>
      </c>
      <c r="W190" s="253" t="e">
        <f ca="true">+IF(AND(ISNUMBER(OFFSET('Sanitation Data'!$C$7,0,10*ROW('Sanitation Data'!C184))),CL190="Yes"),OFFSET('Sanitation Data'!$C$7,0,10*ROW('Sanitation Data'!C184)),IF(AND(ISNUMBER(OFFSET('Sanitation Data'!$C$7,0,10*ROW('Sanitation Data'!C184))),CL190="No",ISNUMBER(OFFSET('Sanitation Data'!$C$7,0,10*ROW('Sanitation Data'!C184)))),CONCATENATE("[",ROUND(OFFSET('Sanitation Data'!$C$7,0,10*ROW('Sanitation Data'!C184)),0),"]"),IF(AND(ISNUMBER(OFFSET('Sanitation Data'!$C$7,0,10*ROW('Sanitation Data'!C184))),CL190="",ISNUMBER(OFFSET('Sanitation Data'!$C$7,0,10*ROW('Sanitation Data'!C184)))),OFFSET('Sanitation Data'!$C$7,0,10*ROW('Sanitation Data'!C184)),NA())))</f>
        <v>#N/A</v>
      </c>
      <c r="X190" s="253" t="e">
        <f ca="true">+IF(AND(ISNUMBER(OFFSET('Sanitation Data'!$C$11,0,10*ROW('Sanitation Data'!C184))),CM190="Yes"),OFFSET('Sanitation Data'!$C$11,0,10*ROW('Sanitation Data'!C184)),IF(AND(ISNUMBER(OFFSET('Sanitation Data'!$C$11,0,10*ROW('Sanitation Data'!C184))),CM190="No",ISNUMBER(OFFSET('Sanitation Data'!$C$11,0,10*ROW('Sanitation Data'!C184)))),CONCATENATE("[",ROUND(OFFSET('Sanitation Data'!$C$11,0,10*ROW('Sanitation Data'!C184)),0),"]"),IF(AND(ISNUMBER(OFFSET('Sanitation Data'!$C$11,0,10*ROW('Sanitation Data'!C184))),CM190="",ISNUMBER(OFFSET('Sanitation Data'!$C$11,0,10*ROW('Sanitation Data'!C184)))),OFFSET('Sanitation Data'!$C$11,0,10*ROW('Sanitation Data'!C184)),NA())))</f>
        <v>#N/A</v>
      </c>
      <c r="Y190" s="253" t="e">
        <f ca="true">+IF(AND(ISNUMBER(OFFSET('Sanitation Data'!$C$12,0,10*ROW('Sanitation Data'!C184))),CN190="Yes"),OFFSET('Sanitation Data'!$C$12,0,10*ROW('Sanitation Data'!C184)),IF(AND(ISNUMBER(OFFSET('Sanitation Data'!$C$12,0,10*ROW('Sanitation Data'!C184))),CN190="No",ISNUMBER(OFFSET('Sanitation Data'!$C$12,0,10*ROW('Sanitation Data'!C184)))),CONCATENATE("[",ROUND(OFFSET('Sanitation Data'!$C$12,0,10*ROW('Sanitation Data'!C184)),0),"]"),IF(AND(ISNUMBER(OFFSET('Sanitation Data'!$C$12,0,10*ROW('Sanitation Data'!C184))),CN190="",ISNUMBER(OFFSET('Sanitation Data'!$C$12,0,10*ROW('Sanitation Data'!C184)))),OFFSET('Sanitation Data'!$C$12,0,10*ROW('Sanitation Data'!C184)),NA())))</f>
        <v>#N/A</v>
      </c>
      <c r="Z190" s="253" t="e">
        <f ca="true">+IF(AND(ISNUMBER(OFFSET('Sanitation Data'!$C$13,0,10*ROW('Sanitation Data'!C184))),CO190="Yes"),OFFSET('Sanitation Data'!$C$13,0,10*ROW('Sanitation Data'!C184)),IF(AND(ISNUMBER(OFFSET('Sanitation Data'!$C$13,0,10*ROW('Sanitation Data'!C184))),CO190="No",ISNUMBER(OFFSET('Sanitation Data'!$C$13,0,10*ROW('Sanitation Data'!C184)))),CONCATENATE("[",ROUND(OFFSET('Sanitation Data'!$C$13,0,10*ROW('Sanitation Data'!C184)),0),"]"),IF(AND(ISNUMBER(OFFSET('Sanitation Data'!$C$13,0,10*ROW('Sanitation Data'!C184))),CO190="",ISNUMBER(OFFSET('Sanitation Data'!$C$13,0,10*ROW('Sanitation Data'!C184)))),OFFSET('Sanitation Data'!$C$13,0,10*ROW('Sanitation Data'!C184)),NA())))</f>
        <v>#N/A</v>
      </c>
      <c r="AA190" s="253" t="e">
        <f ca="true">+IF(AND(ISNUMBER(OFFSET('Sanitation Data'!$D$5,0,10*ROW('Sanitation Data'!D184))),CP190="Yes"),100-OFFSET('Sanitation Data'!$D$5,0,10*ROW('Sanitation Data'!D184)),IF(AND(ISNUMBER(OFFSET('Sanitation Data'!$D$5,0,10*ROW('Sanitation Data'!D184))),CP190="No",ISNUMBER(OFFSET('Sanitation Data'!$D$5,0,10*ROW('Sanitation Data'!D184)))),CONCATENATE("[",ROUND(100-OFFSET('Sanitation Data'!$D$5,0,10*ROW('Sanitation Data'!D184)),0),"]"),IF(AND(ISNUMBER(OFFSET('Sanitation Data'!$D$5,0,10*ROW('Sanitation Data'!D184))),CP190="",ISNUMBER(OFFSET('Sanitation Data'!$D$5,0,10*ROW('Sanitation Data'!D184)))),100-OFFSET('Sanitation Data'!$D$5,0,10*ROW('Sanitation Data'!D184)),NA())))</f>
        <v>#N/A</v>
      </c>
      <c r="AB190" s="253" t="e">
        <f ca="true">+IF(AND(ISNUMBER(OFFSET('Sanitation Data'!$D$7,0,10*ROW('Sanitation Data'!D184))),CQ190="Yes"),OFFSET('Sanitation Data'!$D$7,0,10*ROW('Sanitation Data'!G184)),IF(AND(ISNUMBER(OFFSET('Sanitation Data'!$D$7,0,10*ROW('Sanitation Data'!D184))),CQ190="No",ISNUMBER(OFFSET('Sanitation Data'!$D$7,0,10*ROW('Sanitation Data'!D184)))),CONCATENATE("[",ROUND(OFFSET('Sanitation Data'!$D$7,0,10*ROW('Sanitation Data'!D184)),0),"]"),IF(AND(ISNUMBER(OFFSET('Sanitation Data'!$D$7,0,10*ROW('Sanitation Data'!D184))),CQ190="",ISNUMBER(OFFSET('Sanitation Data'!$D$7,0,10*ROW('Sanitation Data'!D184)))),OFFSET('Sanitation Data'!$D$7,0,10*ROW('Sanitation Data'!D184)),NA())))</f>
        <v>#N/A</v>
      </c>
      <c r="AC190" s="253" t="e">
        <f ca="true">+IF(AND(ISNUMBER(OFFSET('Sanitation Data'!$D$11,0,10*ROW('Sanitation Data'!D184))),CR190="Yes"),OFFSET('Sanitation Data'!$D$11,0,10*ROW('Sanitation Data'!D184)),IF(AND(ISNUMBER(OFFSET('Sanitation Data'!$D$11,0,10*ROW('Sanitation Data'!D184))),CR190="No",ISNUMBER(OFFSET('Sanitation Data'!$D$11,0,10*ROW('Sanitation Data'!D184)))),CONCATENATE("[",ROUND(OFFSET('Sanitation Data'!$D$11,0,10*ROW('Sanitation Data'!D184)),0),"]"),IF(AND(ISNUMBER(OFFSET('Sanitation Data'!$D$11,0,10*ROW('Sanitation Data'!D184))),CR190="",ISNUMBER(OFFSET('Sanitation Data'!$D$11,0,10*ROW('Sanitation Data'!D184)))),OFFSET('Sanitation Data'!$D$11,0,10*ROW('Sanitation Data'!D184)),NA())))</f>
        <v>#N/A</v>
      </c>
      <c r="AD190" s="253" t="e">
        <f ca="true">+IF(AND(ISNUMBER(OFFSET('Sanitation Data'!$D$12,0,10*ROW('Sanitation Data'!D184))),CS190="Yes"),OFFSET('Sanitation Data'!$D$12,0,10*ROW('Sanitation Data'!D184)),IF(AND(ISNUMBER(OFFSET('Sanitation Data'!$D$12,0,10*ROW('Sanitation Data'!D184))),CS190="No",ISNUMBER(OFFSET('Sanitation Data'!$D$12,0,10*ROW('Sanitation Data'!D184)))),CONCATENATE("[",ROUND(OFFSET('Sanitation Data'!$D$12,0,10*ROW('Sanitation Data'!D184)),0),"]"),IF(AND(ISNUMBER(OFFSET('Sanitation Data'!$D$12,0,10*ROW('Sanitation Data'!D184))),CS190="",ISNUMBER(OFFSET('Sanitation Data'!$D$12,0,10*ROW('Sanitation Data'!D184)))),OFFSET('Sanitation Data'!$D$12,0,10*ROW('Sanitation Data'!D184)),NA())))</f>
        <v>#N/A</v>
      </c>
      <c r="AE190" s="253" t="e">
        <f ca="true">+IF(AND(ISNUMBER(OFFSET('Sanitation Data'!$D$13,0,10*ROW('Sanitation Data'!D184))),CT190="Yes"),OFFSET('Sanitation Data'!$D$13,0,10*ROW('Sanitation Data'!D184)),IF(AND(ISNUMBER(OFFSET('Sanitation Data'!$D$13,0,10*ROW('Sanitation Data'!D184))),CT190="No",ISNUMBER(OFFSET('Sanitation Data'!$D$13,0,10*ROW('Sanitation Data'!D184)))),CONCATENATE("[",ROUND(OFFSET('Sanitation Data'!$D$13,0,10*ROW('Sanitation Data'!D184)),0),"]"),IF(AND(ISNUMBER(OFFSET('Sanitation Data'!$D$13,0,10*ROW('Sanitation Data'!D184))),CT190="",ISNUMBER(OFFSET('Sanitation Data'!$D$13,0,10*ROW('Sanitation Data'!D184)))),OFFSET('Sanitation Data'!$D$13,0,10*ROW('Sanitation Data'!D184)),NA())))</f>
        <v>#N/A</v>
      </c>
      <c r="AF190" s="253" t="e">
        <f ca="true">+IF(AND(ISNUMBER(OFFSET('Sanitation Data'!$E$5,0,10*ROW('Sanitation Data'!E184))),CU190="Yes"),100-OFFSET('Sanitation Data'!$E$5,0,10*ROW('Sanitation Data'!E184)),IF(AND(ISNUMBER(OFFSET('Sanitation Data'!$E$5,0,10*ROW('Sanitation Data'!E184))),CU190="No",ISNUMBER(OFFSET('Sanitation Data'!$E$5,0,10*ROW('Sanitation Data'!E184)))),CONCATENATE("[",ROUND(100-OFFSET('Sanitation Data'!$E$5,0,10*ROW('Sanitation Data'!E184)),0),"]"),IF(AND(ISNUMBER(OFFSET('Sanitation Data'!$E$5,0,10*ROW('Sanitation Data'!E184))),CU190="",ISNUMBER(OFFSET('Sanitation Data'!$E$5,0,10*ROW('Sanitation Data'!E184)))),100-OFFSET('Sanitation Data'!$E$5,0,10*ROW('Sanitation Data'!E184)),NA())))</f>
        <v>#N/A</v>
      </c>
      <c r="AG190" s="253" t="e">
        <f ca="true">+IF(AND(ISNUMBER(OFFSET('Sanitation Data'!$E$7,0,10*ROW('Sanitation Data'!E184))),CV190="Yes"),OFFSET('Sanitation Data'!$E$7,0,10*ROW('Sanitation Data'!E184)),IF(AND(ISNUMBER(OFFSET('Sanitation Data'!$E$7,0,10*ROW('Sanitation Data'!E184))),CV190="No",ISNUMBER(OFFSET('Sanitation Data'!$E$7,0,10*ROW('Sanitation Data'!E184)))),CONCATENATE("[",ROUND(OFFSET('Sanitation Data'!$E$7,0,10*ROW('Sanitation Data'!E184)),0),"]"),IF(AND(ISNUMBER(OFFSET('Sanitation Data'!$E$7,0,10*ROW('Sanitation Data'!E184))),CV190="",ISNUMBER(OFFSET('Sanitation Data'!$E$7,0,10*ROW('Sanitation Data'!E184)))),OFFSET('Sanitation Data'!$E$7,0,10*ROW('Sanitation Data'!E184)),NA())))</f>
        <v>#N/A</v>
      </c>
      <c r="AH190" s="253" t="e">
        <f ca="true">+IF(AND(ISNUMBER(OFFSET('Sanitation Data'!$E$11,0,10*ROW('Sanitation Data'!E184))),CW190="Yes"),OFFSET('Sanitation Data'!$E$11,0,10*ROW('Sanitation Data'!E184)),IF(AND(ISNUMBER(OFFSET('Sanitation Data'!$E$11,0,10*ROW('Sanitation Data'!E184))),CW190="No",ISNUMBER(OFFSET('Sanitation Data'!$E$11,0,10*ROW('Sanitation Data'!E184)))),CONCATENATE("[",ROUND(OFFSET('Sanitation Data'!$E$11,0,10*ROW('Sanitation Data'!E184)),0),"]"),IF(AND(ISNUMBER(OFFSET('Sanitation Data'!$E$11,0,10*ROW('Sanitation Data'!E184))),CW190="",ISNUMBER(OFFSET('Sanitation Data'!$E$11,0,10*ROW('Sanitation Data'!E184)))),OFFSET('Sanitation Data'!$E$11,0,10*ROW('Sanitation Data'!E184)),NA())))</f>
        <v>#N/A</v>
      </c>
      <c r="AI190" s="253" t="e">
        <f ca="true">+IF(AND(ISNUMBER(OFFSET('Sanitation Data'!$E$12,0,10*ROW('Sanitation Data'!E184))),CX190="Yes"),OFFSET('Sanitation Data'!$E$12,0,10*ROW('Sanitation Data'!E184)),IF(AND(ISNUMBER(OFFSET('Sanitation Data'!$E$12,0,10*ROW('Sanitation Data'!E184))),CX190="No",ISNUMBER(OFFSET('Sanitation Data'!$E$12,0,10*ROW('Sanitation Data'!E184)))),CONCATENATE("[",ROUND(OFFSET('Sanitation Data'!$E$12,0,10*ROW('Sanitation Data'!E184)),0),"]"),IF(AND(ISNUMBER(OFFSET('Sanitation Data'!$E$12,0,10*ROW('Sanitation Data'!E184))),CX190="",ISNUMBER(OFFSET('Sanitation Data'!$E$12,0,10*ROW('Sanitation Data'!E184)))),OFFSET('Sanitation Data'!$E$12,0,10*ROW('Sanitation Data'!E184)),NA())))</f>
        <v>#N/A</v>
      </c>
      <c r="AJ190" s="253" t="e">
        <f ca="true">+IF(AND(ISNUMBER(OFFSET('Sanitation Data'!$E$13,0,10*ROW('Sanitation Data'!E184))),CY190="Yes"),OFFSET('Sanitation Data'!$E$13,0,10*ROW('Sanitation Data'!E184)),IF(AND(ISNUMBER(OFFSET('Sanitation Data'!$E$13,0,10*ROW('Sanitation Data'!E184))),CY190="No",ISNUMBER(OFFSET('Sanitation Data'!$E$13,0,10*ROW('Sanitation Data'!E184)))),CONCATENATE("[",ROUND(OFFSET('Sanitation Data'!$E$13,0,10*ROW('Sanitation Data'!E184)),0),"]"),IF(AND(ISNUMBER(OFFSET('Sanitation Data'!$E$13,0,10*ROW('Sanitation Data'!E184))),CY190="",ISNUMBER(OFFSET('Sanitation Data'!$E$13,0,10*ROW('Sanitation Data'!E184)))),OFFSET('Sanitation Data'!$E$13,0,10*ROW('Sanitation Data'!E184)),NA())))</f>
        <v>#N/A</v>
      </c>
      <c r="AK190" s="253" t="e">
        <f ca="true">+IF(AND(ISNUMBER(OFFSET('Sanitation Data'!$F$5,0,10*ROW('Sanitation Data'!F184))),CZ190="Yes"),100-OFFSET('Sanitation Data'!$F$5,0,10*ROW('Sanitation Data'!F184)),IF(AND(ISNUMBER(OFFSET('Sanitation Data'!$F$5,0,10*ROW('Sanitation Data'!F184))),CZ190="No",ISNUMBER(OFFSET('Sanitation Data'!$F$5,0,10*ROW('Sanitation Data'!F184)))),CONCATENATE("[",ROUND(100-OFFSET('Sanitation Data'!$F$5,0,10*ROW('Sanitation Data'!F184)),0),"]"),IF(AND(ISNUMBER(OFFSET('Sanitation Data'!$F$5,0,10*ROW('Sanitation Data'!F184))),CZ190="",ISNUMBER(OFFSET('Sanitation Data'!$F$5,0,10*ROW('Sanitation Data'!F184)))),100-OFFSET('Sanitation Data'!$F$5,0,10*ROW('Sanitation Data'!F184)),NA())))</f>
        <v>#N/A</v>
      </c>
      <c r="AL190" s="253" t="e">
        <f ca="true">+IF(AND(ISNUMBER(OFFSET('Sanitation Data'!$F$7,0,10*ROW('Sanitation Data'!F184))),DA190="Yes"),OFFSET('Sanitation Data'!$F$7,0,10*ROW('Sanitation Data'!F184)),IF(AND(ISNUMBER(OFFSET('Sanitation Data'!$F$7,0,10*ROW('Sanitation Data'!F184))),DA190="No",ISNUMBER(OFFSET('Sanitation Data'!$F$7,0,10*ROW('Sanitation Data'!F184)))),CONCATENATE("[",ROUND(OFFSET('Sanitation Data'!$F$7,0,10*ROW('Sanitation Data'!F184)),0),"]"),IF(AND(ISNUMBER(OFFSET('Sanitation Data'!$F$7,0,10*ROW('Sanitation Data'!F184))),DA190="",ISNUMBER(OFFSET('Sanitation Data'!$F$7,0,10*ROW('Sanitation Data'!F184)))),OFFSET('Sanitation Data'!$F$7,0,10*ROW('Sanitation Data'!F184)),NA())))</f>
        <v>#N/A</v>
      </c>
      <c r="AM190" s="253" t="e">
        <f ca="true">+IF(AND(ISNUMBER(OFFSET('Sanitation Data'!$F$11,0,10*ROW('Sanitation Data'!F184))),DB190="Yes"),OFFSET('Sanitation Data'!$F$11,0,10*ROW('Sanitation Data'!F184)),IF(AND(ISNUMBER(OFFSET('Sanitation Data'!$F$11,0,10*ROW('Sanitation Data'!F184))),DB190="No",ISNUMBER(OFFSET('Sanitation Data'!$F$11,0,10*ROW('Sanitation Data'!F184)))),CONCATENATE("[",ROUND(OFFSET('Sanitation Data'!$F$11,0,10*ROW('Sanitation Data'!F184)),0),"]"),IF(AND(ISNUMBER(OFFSET('Sanitation Data'!$F$11,0,10*ROW('Sanitation Data'!F184))),DB190="",ISNUMBER(OFFSET('Sanitation Data'!$F$11,0,10*ROW('Sanitation Data'!F184)))),OFFSET('Sanitation Data'!$F$11,0,10*ROW('Sanitation Data'!F184)),NA())))</f>
        <v>#N/A</v>
      </c>
      <c r="AN190" s="253" t="e">
        <f ca="true">+IF(AND(ISNUMBER(OFFSET('Sanitation Data'!$F$12,0,10*ROW('Sanitation Data'!F184))),DC190="Yes"),OFFSET('Sanitation Data'!$F$12,0,10*ROW('Sanitation Data'!F184)),IF(AND(ISNUMBER(OFFSET('Sanitation Data'!$F$12,0,10*ROW('Sanitation Data'!F184))),DC190="No",ISNUMBER(OFFSET('Sanitation Data'!$F$12,0,10*ROW('Sanitation Data'!F184)))),CONCATENATE("[",ROUND(OFFSET('Sanitation Data'!$F$12,0,10*ROW('Sanitation Data'!F184)),0),"]"),IF(AND(ISNUMBER(OFFSET('Sanitation Data'!$F$12,0,10*ROW('Sanitation Data'!F184))),DC190="",ISNUMBER(OFFSET('Sanitation Data'!$F$12,0,10*ROW('Sanitation Data'!F184)))),OFFSET('Sanitation Data'!$F$12,0,10*ROW('Sanitation Data'!F184)),NA())))</f>
        <v>#N/A</v>
      </c>
      <c r="AO190" s="253" t="e">
        <f ca="true">+IF(AND(ISNUMBER(OFFSET('Sanitation Data'!$F$13,0,10*ROW('Sanitation Data'!F184))),DD190="Yes"),OFFSET('Sanitation Data'!$F$13,0,10*ROW('Sanitation Data'!F184)),IF(AND(ISNUMBER(OFFSET('Sanitation Data'!$F$13,0,10*ROW('Sanitation Data'!F184))),DD190="No",ISNUMBER(OFFSET('Sanitation Data'!$F$13,0,10*ROW('Sanitation Data'!F184)))),CONCATENATE("[",ROUND(OFFSET('Sanitation Data'!$F$13,0,10*ROW('Sanitation Data'!F184)),0),"]"),IF(AND(ISNUMBER(OFFSET('Sanitation Data'!$F$13,0,10*ROW('Sanitation Data'!F184))),DD190="",ISNUMBER(OFFSET('Sanitation Data'!$F$13,0,10*ROW('Sanitation Data'!F184)))),OFFSET('Sanitation Data'!$F$13,0,10*ROW('Sanitation Data'!F184)),NA())))</f>
        <v>#N/A</v>
      </c>
      <c r="AP190" s="253" t="e">
        <f ca="true">+IF(AND(ISNUMBER(OFFSET('Sanitation Data'!$G$5,0,10*ROW('Sanitation Data'!G184))),DE190="Yes"),100-OFFSET('Sanitation Data'!$G$5,0,10*ROW('Sanitation Data'!G184)),IF(AND(ISNUMBER(OFFSET('Sanitation Data'!$G$5,0,10*ROW('Sanitation Data'!G184))),DE190="No",ISNUMBER(OFFSET('Sanitation Data'!$G$5,0,10*ROW('Sanitation Data'!G184)))),CONCATENATE("[",ROUND(100-OFFSET('Sanitation Data'!$G$5,0,10*ROW('Sanitation Data'!G184)),0),"]"),IF(AND(ISNUMBER(OFFSET('Sanitation Data'!$G$5,0,10*ROW('Sanitation Data'!G184))),DE190="",ISNUMBER(OFFSET('Sanitation Data'!$G$5,0,10*ROW('Sanitation Data'!G184)))),100-OFFSET('Sanitation Data'!$G$5,0,10*ROW('Sanitation Data'!G184)),NA())))</f>
        <v>#N/A</v>
      </c>
      <c r="AQ190" s="253" t="e">
        <f ca="true">+IF(AND(ISNUMBER(OFFSET('Sanitation Data'!$G$7,0,10*ROW('Sanitation Data'!G184))),DF190="Yes"),OFFSET('Sanitation Data'!$G$7,0,10*ROW('Sanitation Data'!G184)),IF(AND(ISNUMBER(OFFSET('Sanitation Data'!$G$7,0,10*ROW('Sanitation Data'!G184))),DF190="No",ISNUMBER(OFFSET('Sanitation Data'!$G$7,0,10*ROW('Sanitation Data'!G184)))),CONCATENATE("[",ROUND(OFFSET('Sanitation Data'!$G$7,0,10*ROW('Sanitation Data'!G184)),0),"]"),IF(AND(ISNUMBER(OFFSET('Sanitation Data'!$G$7,0,10*ROW('Sanitation Data'!G184))),DF190="",ISNUMBER(OFFSET('Sanitation Data'!$G$7,0,10*ROW('Sanitation Data'!G184)))),OFFSET('Sanitation Data'!$G$7,0,10*ROW('Sanitation Data'!G184)),NA())))</f>
        <v>#N/A</v>
      </c>
      <c r="AR190" s="253" t="e">
        <f ca="true">+IF(AND(ISNUMBER(OFFSET('Sanitation Data'!$G$11,0,10*ROW('Sanitation Data'!G184))),DG190="Yes"),OFFSET('Sanitation Data'!$G$11,0,10*ROW('Sanitation Data'!G184)),IF(AND(ISNUMBER(OFFSET('Sanitation Data'!$G$11,0,10*ROW('Sanitation Data'!G184))),DG190="No",ISNUMBER(OFFSET('Sanitation Data'!$G$11,0,10*ROW('Sanitation Data'!G184)))),CONCATENATE("[",ROUND(OFFSET('Sanitation Data'!$G$11,0,10*ROW('Sanitation Data'!G184)),0),"]"),IF(AND(ISNUMBER(OFFSET('Sanitation Data'!$G$11,0,10*ROW('Sanitation Data'!G184))),DG190="",ISNUMBER(OFFSET('Sanitation Data'!$G$11,0,10*ROW('Sanitation Data'!G184)))),OFFSET('Sanitation Data'!$G$11,0,10*ROW('Sanitation Data'!G184)),NA())))</f>
        <v>#N/A</v>
      </c>
      <c r="AS190" s="253" t="e">
        <f ca="true">+IF(AND(ISNUMBER(OFFSET('Sanitation Data'!$G$12,0,10*ROW('Sanitation Data'!G184))),DH190="Yes"),OFFSET('Sanitation Data'!$G$12,0,10*ROW('Sanitation Data'!G184)),IF(AND(ISNUMBER(OFFSET('Sanitation Data'!$G$12,0,10*ROW('Sanitation Data'!G184))),DH190="No",ISNUMBER(OFFSET('Sanitation Data'!$G$12,0,10*ROW('Sanitation Data'!G184)))),CONCATENATE("[",ROUND(OFFSET('Sanitation Data'!$G$12,0,10*ROW('Sanitation Data'!G184)),0),"]"),IF(AND(ISNUMBER(OFFSET('Sanitation Data'!$G$12,0,10*ROW('Sanitation Data'!G184))),DH190="",ISNUMBER(OFFSET('Sanitation Data'!$G$12,0,10*ROW('Sanitation Data'!G184)))),OFFSET('Sanitation Data'!$G$12,0,10*ROW('Sanitation Data'!G184)),NA())))</f>
        <v>#N/A</v>
      </c>
      <c r="AT190" s="253" t="e">
        <f ca="true">+IF(AND(ISNUMBER(OFFSET('Sanitation Data'!$G$13,0,10*ROW('Sanitation Data'!G184))),DI190="Yes"),OFFSET('Sanitation Data'!$G$13,0,10*ROW('Sanitation Data'!G184)),IF(AND(ISNUMBER(OFFSET('Sanitation Data'!$G$13,0,10*ROW('Sanitation Data'!G184))),DI190="No",ISNUMBER(OFFSET('Sanitation Data'!$G$13,0,10*ROW('Sanitation Data'!G184)))),CONCATENATE("[",ROUND(OFFSET('Sanitation Data'!$G$13,0,10*ROW('Sanitation Data'!G184)),0),"]"),IF(AND(ISNUMBER(OFFSET('Sanitation Data'!$G$13,0,10*ROW('Sanitation Data'!G184))),DI190="",ISNUMBER(OFFSET('Sanitation Data'!$G$13,0,10*ROW('Sanitation Data'!G184)))),OFFSET('Sanitation Data'!$G$13,0,10*ROW('Sanitation Data'!G184)),NA())))</f>
        <v>#N/A</v>
      </c>
      <c r="AU190" s="253" t="e">
        <f ca="true">+IF(AND(ISNUMBER(OFFSET('Sanitation Data'!$H$5,0,10*ROW('Sanitation Data'!H184))),DJ190="Yes"),100-OFFSET('Sanitation Data'!$H$5,0,10*ROW('Sanitation Data'!H184)),IF(AND(ISNUMBER(OFFSET('Sanitation Data'!$H$5,0,10*ROW('Sanitation Data'!H184))),DJ190="No",ISNUMBER(OFFSET('Sanitation Data'!$H$5,0,10*ROW('Sanitation Data'!H184)))),CONCATENATE("[",ROUND(100-OFFSET('Sanitation Data'!$H$5,0,10*ROW('Sanitation Data'!H184)),0),"]"),IF(AND(ISNUMBER(OFFSET('Sanitation Data'!$H$5,0,10*ROW('Sanitation Data'!H184))),DJ190="",ISNUMBER(OFFSET('Sanitation Data'!$H$5,0,10*ROW('Sanitation Data'!H184)))),100-OFFSET('Sanitation Data'!$H$5,0,10*ROW('Sanitation Data'!H184)),NA())))</f>
        <v>#N/A</v>
      </c>
      <c r="AV190" s="253" t="e">
        <f ca="true">+IF(AND(ISNUMBER(OFFSET('Sanitation Data'!$H$7,0,10*ROW('Sanitation Data'!H184))),DK190="Yes"),OFFSET('Sanitation Data'!$H$7,0,10*ROW('Sanitation Data'!H184)),IF(AND(ISNUMBER(OFFSET('Sanitation Data'!$H$7,0,10*ROW('Sanitation Data'!H184))),DK190="No",ISNUMBER(OFFSET('Sanitation Data'!$H$7,0,10*ROW('Sanitation Data'!H184)))),CONCATENATE("[",ROUND(OFFSET('Sanitation Data'!$H$7,0,10*ROW('Sanitation Data'!H184)),0),"]"),IF(AND(ISNUMBER(OFFSET('Sanitation Data'!$H$7,0,10*ROW('Sanitation Data'!H184))),DK190="",ISNUMBER(OFFSET('Sanitation Data'!$H$7,0,10*ROW('Sanitation Data'!H184)))),OFFSET('Sanitation Data'!$H$7,0,10*ROW('Sanitation Data'!H184)),NA())))</f>
        <v>#N/A</v>
      </c>
      <c r="AW190" s="253" t="e">
        <f ca="true">+IF(AND(ISNUMBER(OFFSET('Sanitation Data'!$H$11,0,10*ROW('Sanitation Data'!H184))),DL190="Yes"),OFFSET('Sanitation Data'!$H$11,0,10*ROW('Sanitation Data'!H184)),IF(AND(ISNUMBER(OFFSET('Sanitation Data'!$H$11,0,10*ROW('Sanitation Data'!H184))),DL190="No",ISNUMBER(OFFSET('Sanitation Data'!$H$11,0,10*ROW('Sanitation Data'!H184)))),CONCATENATE("[",ROUND(OFFSET('Sanitation Data'!$H$11,0,10*ROW('Sanitation Data'!H184)),0),"]"),IF(AND(ISNUMBER(OFFSET('Sanitation Data'!$H$11,0,10*ROW('Sanitation Data'!H184))),DL190="",ISNUMBER(OFFSET('Sanitation Data'!$H$11,0,10*ROW('Sanitation Data'!H184)))),OFFSET('Sanitation Data'!$H$11,0,10*ROW('Sanitation Data'!H184)),NA())))</f>
        <v>#N/A</v>
      </c>
      <c r="AX190" s="253" t="e">
        <f ca="true">+IF(AND(ISNUMBER(OFFSET('Sanitation Data'!$H$12,0,10*ROW('Sanitation Data'!H184))),DM190="Yes"),OFFSET('Sanitation Data'!$H$12,0,10*ROW('Sanitation Data'!H184)),IF(AND(ISNUMBER(OFFSET('Sanitation Data'!$H$12,0,10*ROW('Sanitation Data'!H184))),DM190="No",ISNUMBER(OFFSET('Sanitation Data'!$H$12,0,10*ROW('Sanitation Data'!H184)))),CONCATENATE("[",ROUND(OFFSET('Sanitation Data'!$H$12,0,10*ROW('Sanitation Data'!H184)),0),"]"),IF(AND(ISNUMBER(OFFSET('Sanitation Data'!$H$12,0,10*ROW('Sanitation Data'!H184))),DM190="",ISNUMBER(OFFSET('Sanitation Data'!$H$12,0,10*ROW('Sanitation Data'!H184)))),OFFSET('Sanitation Data'!$H$12,0,10*ROW('Sanitation Data'!H184)),NA())))</f>
        <v>#N/A</v>
      </c>
      <c r="AY190" s="253" t="e">
        <f ca="true">+IF(AND(ISNUMBER(OFFSET('Sanitation Data'!$H$13,0,10*ROW('Sanitation Data'!H184))),DN190="Yes"),OFFSET('Sanitation Data'!$H$13,0,10*ROW('Sanitation Data'!H184)),IF(AND(ISNUMBER(OFFSET('Sanitation Data'!$H$13,0,10*ROW('Sanitation Data'!H184))),DN190="No",ISNUMBER(OFFSET('Sanitation Data'!$H$13,0,10*ROW('Sanitation Data'!H184)))),CONCATENATE("[",ROUND(OFFSET('Sanitation Data'!$H$13,0,10*ROW('Sanitation Data'!H184)),0),"]"),IF(AND(ISNUMBER(OFFSET('Sanitation Data'!$H$13,0,10*ROW('Sanitation Data'!H184))),DN190="",ISNUMBER(OFFSET('Sanitation Data'!$H$13,0,10*ROW('Sanitation Data'!H184)))),OFFSET('Sanitation Data'!$H$13,0,10*ROW('Sanitation Data'!H184)),NA())))</f>
        <v>#N/A</v>
      </c>
      <c r="AZ190" s="254" t="e">
        <f ca="true">+IF(AND(ISNUMBER(OFFSET('Hygiene Data'!$C$6,0,10*ROW('Hygiene Data'!C184))),DO190="Yes"),OFFSET('Hygiene Data'!$C$6,0,10*ROW('Hygiene Data'!C184)),IF(AND(ISNUMBER(OFFSET('Hygiene Data'!$C$6,0,10*ROW('Hygiene Data'!C184))),DO190="No",ISNUMBER(OFFSET('Hygiene Data'!$C$6,0,10*ROW('Hygiene Data'!C184)))),CONCATENATE("[",ROUND(OFFSET('Hygiene Data'!$C$6,0,10*ROW('Hygiene Data'!C184)),0),"]"),IF(AND(ISNUMBER(OFFSET('Hygiene Data'!$C$6,0,10*ROW('Hygiene Data'!C184))),DO190="",ISNUMBER(OFFSET('Hygiene Data'!$C$6,0,10*ROW('Hygiene Data'!C184)))),OFFSET('Hygiene Data'!$C$6,0,10*ROW('Hygiene Data'!C184)),NA())))</f>
        <v>#N/A</v>
      </c>
      <c r="BA190" s="254" t="e">
        <f ca="true">+IF(AND(ISNUMBER(OFFSET('Hygiene Data'!$C$8,0,10*ROW('Hygiene Data'!C184))),DP190="Yes"),OFFSET('Hygiene Data'!$C$8,0,10*ROW('Hygiene Data'!C184)),IF(AND(ISNUMBER(OFFSET('Hygiene Data'!$C$8,0,10*ROW('Hygiene Data'!C184))),DP190="No",ISNUMBER(OFFSET('Hygiene Data'!$C$8,0,10*ROW('Hygiene Data'!C184)))),CONCATENATE("[",ROUND(OFFSET('Hygiene Data'!$C$8,0,10*ROW('Hygiene Data'!C184)),0),"]"),IF(AND(ISNUMBER(OFFSET('Hygiene Data'!$C$8,0,10*ROW('Hygiene Data'!C184))),DP190="",ISNUMBER(OFFSET('Hygiene Data'!$C$8,0,10*ROW('Hygiene Data'!C184)))),OFFSET('Hygiene Data'!$C$8,0,10*ROW('Hygiene Data'!C184)),NA())))</f>
        <v>#N/A</v>
      </c>
      <c r="BB190" s="254" t="e">
        <f ca="true">+IF(AND(ISNUMBER(OFFSET('Hygiene Data'!$C$10,0,10*ROW('Hygiene Data'!C184))),DQ190="Yes"),OFFSET('Hygiene Data'!$C$10,0,10*ROW('Hygiene Data'!C184)),IF(AND(ISNUMBER(OFFSET('Hygiene Data'!$C$10,0,10*ROW('Hygiene Data'!C184))),DQ190="No",ISNUMBER(OFFSET('Hygiene Data'!$C$10,0,10*ROW('Hygiene Data'!C184)))),CONCATENATE("[",ROUND(OFFSET('Hygiene Data'!$C$10,0,10*ROW('Hygiene Data'!C184)),0),"]"),IF(AND(ISNUMBER(OFFSET('Hygiene Data'!$C$10,0,10*ROW('Hygiene Data'!C184))),DQ190="",ISNUMBER(OFFSET('Hygiene Data'!$C$10,0,10*ROW('Hygiene Data'!C184)))),OFFSET('Hygiene Data'!$C$10,0,10*ROW('Hygiene Data'!C184)),NA())))</f>
        <v>#N/A</v>
      </c>
      <c r="BC190" s="254" t="e">
        <f ca="true">+IF(AND(ISNUMBER(OFFSET('Hygiene Data'!$D$6,0,10*ROW('Hygiene Data'!D184))),DR190="Yes"),OFFSET('Hygiene Data'!$D$6,0,10*ROW('Hygiene Data'!D184)),IF(AND(ISNUMBER(OFFSET('Hygiene Data'!$D$6,0,10*ROW('Hygiene Data'!D184))),DR190="No",ISNUMBER(OFFSET('Hygiene Data'!$D$6,0,10*ROW('Hygiene Data'!D184)))),CONCATENATE("[",ROUND(OFFSET('Hygiene Data'!$D$6,0,10*ROW('Hygiene Data'!D184)),0),"]"),IF(AND(ISNUMBER(OFFSET('Hygiene Data'!$D$6,0,10*ROW('Hygiene Data'!D184))),DR190="",ISNUMBER(OFFSET('Hygiene Data'!$D$6,0,10*ROW('Hygiene Data'!D184)))),OFFSET('Hygiene Data'!$D$6,0,10*ROW('Hygiene Data'!D184)),NA())))</f>
        <v>#N/A</v>
      </c>
      <c r="BD190" s="254" t="e">
        <f ca="true">+IF(AND(ISNUMBER(OFFSET('Hygiene Data'!$D$8,0,10*ROW('Hygiene Data'!D184))),DS190="Yes"),OFFSET('Hygiene Data'!$D$8,0,10*ROW('Hygiene Data'!D184)),IF(AND(ISNUMBER(OFFSET('Hygiene Data'!$D$8,0,10*ROW('Hygiene Data'!D184))),DS190="No",ISNUMBER(OFFSET('Hygiene Data'!$D$8,0,10*ROW('Hygiene Data'!D184)))),CONCATENATE("[",ROUND(OFFSET('Hygiene Data'!$D$8,0,10*ROW('Hygiene Data'!D184)),0),"]"),IF(AND(ISNUMBER(OFFSET('Hygiene Data'!$D$8,0,10*ROW('Hygiene Data'!D184))),DS190="",ISNUMBER(OFFSET('Hygiene Data'!$D$8,0,10*ROW('Hygiene Data'!D184)))),OFFSET('Hygiene Data'!$D$8,0,10*ROW('Hygiene Data'!D184)),NA())))</f>
        <v>#N/A</v>
      </c>
      <c r="BE190" s="254" t="e">
        <f ca="true">+IF(AND(ISNUMBER(OFFSET('Hygiene Data'!$D$10,0,10*ROW('Hygiene Data'!D184))),DT190="Yes"),OFFSET('Hygiene Data'!$D$10,0,10*ROW('Hygiene Data'!D184)),IF(AND(ISNUMBER(OFFSET('Hygiene Data'!$D$10,0,10*ROW('Hygiene Data'!D184))),DT190="No",ISNUMBER(OFFSET('Hygiene Data'!$D$10,0,10*ROW('Hygiene Data'!D184)))),CONCATENATE("[",ROUND(OFFSET('Hygiene Data'!$D$10,0,10*ROW('Hygiene Data'!D184)),0),"]"),IF(AND(ISNUMBER(OFFSET('Hygiene Data'!$D$10,0,10*ROW('Hygiene Data'!D184))),DT190="",ISNUMBER(OFFSET('Hygiene Data'!$D$10,0,10*ROW('Hygiene Data'!D184)))),OFFSET('Hygiene Data'!$D$10,0,10*ROW('Hygiene Data'!D184)),NA())))</f>
        <v>#N/A</v>
      </c>
      <c r="BF190" s="254" t="e">
        <f ca="true">+IF(AND(ISNUMBER(OFFSET('Hygiene Data'!$E$6,0,10*ROW('Hygiene Data'!E184))),DU190="Yes"),OFFSET('Hygiene Data'!$E$6,0,10*ROW('Hygiene Data'!E184)),IF(AND(ISNUMBER(OFFSET('Hygiene Data'!$E$6,0,10*ROW('Hygiene Data'!E184))),DU190="No",ISNUMBER(OFFSET('Hygiene Data'!$E$6,0,10*ROW('Hygiene Data'!E184)))),CONCATENATE("[",ROUND(OFFSET('Hygiene Data'!$E$6,0,10*ROW('Hygiene Data'!E184)),0),"]"),IF(AND(ISNUMBER(OFFSET('Hygiene Data'!$E$6,0,10*ROW('Hygiene Data'!E184))),DU190="",ISNUMBER(OFFSET('Hygiene Data'!$E$6,0,10*ROW('Hygiene Data'!E184)))),OFFSET('Hygiene Data'!$E$6,0,10*ROW('Hygiene Data'!E184)),NA())))</f>
        <v>#N/A</v>
      </c>
      <c r="BG190" s="254" t="e">
        <f ca="true">+IF(AND(ISNUMBER(OFFSET('Hygiene Data'!$E$8,0,10*ROW('Hygiene Data'!E184))),DV190="Yes"),OFFSET('Hygiene Data'!$E$8,0,10*ROW('Hygiene Data'!E184)),IF(AND(ISNUMBER(OFFSET('Hygiene Data'!$E$8,0,10*ROW('Hygiene Data'!E184))),DV190="No",ISNUMBER(OFFSET('Hygiene Data'!$E$8,0,10*ROW('Hygiene Data'!E184)))),CONCATENATE("[",ROUND(OFFSET('Hygiene Data'!$E$8,0,10*ROW('Hygiene Data'!E184)),0),"]"),IF(AND(ISNUMBER(OFFSET('Hygiene Data'!$E$8,0,10*ROW('Hygiene Data'!E184))),DV190="",ISNUMBER(OFFSET('Hygiene Data'!$E$8,0,10*ROW('Hygiene Data'!E184)))),OFFSET('Hygiene Data'!$E$8,0,10*ROW('Hygiene Data'!E184)),NA())))</f>
        <v>#N/A</v>
      </c>
      <c r="BH190" s="254" t="e">
        <f ca="true">+IF(AND(ISNUMBER(OFFSET('Hygiene Data'!$E$10,0,10*ROW('Hygiene Data'!E184))),DW190="Yes"),OFFSET('Hygiene Data'!$E$10,0,10*ROW('Hygiene Data'!E184)),IF(AND(ISNUMBER(OFFSET('Hygiene Data'!$E$10,0,10*ROW('Hygiene Data'!E184))),DW190="No",ISNUMBER(OFFSET('Hygiene Data'!$E$10,0,10*ROW('Hygiene Data'!E184)))),CONCATENATE("[",ROUND(OFFSET('Hygiene Data'!$E$10,0,10*ROW('Hygiene Data'!E184)),0),"]"),IF(AND(ISNUMBER(OFFSET('Hygiene Data'!$E$10,0,10*ROW('Hygiene Data'!E184))),DW190="",ISNUMBER(OFFSET('Hygiene Data'!$E$10,0,10*ROW('Hygiene Data'!E184)))),OFFSET('Hygiene Data'!$E$10,0,10*ROW('Hygiene Data'!E184)),NA())))</f>
        <v>#N/A</v>
      </c>
      <c r="BI190" s="254" t="e">
        <f ca="true">+IF(AND(ISNUMBER(OFFSET('Hygiene Data'!$F$6,0,10*ROW('Hygiene Data'!F184))),DX190="Yes"),OFFSET('Hygiene Data'!$F$6,0,10*ROW('Hygiene Data'!F184)),IF(AND(ISNUMBER(OFFSET('Hygiene Data'!$F$6,0,10*ROW('Hygiene Data'!F184))),DX190="No",ISNUMBER(OFFSET('Hygiene Data'!$F$6,0,10*ROW('Hygiene Data'!F184)))),CONCATENATE("[",ROUND(OFFSET('Hygiene Data'!$F$6,0,10*ROW('Hygiene Data'!F184)),0),"]"),IF(AND(ISNUMBER(OFFSET('Hygiene Data'!$F$6,0,10*ROW('Hygiene Data'!F184))),DX190="",ISNUMBER(OFFSET('Hygiene Data'!$F$6,0,10*ROW('Hygiene Data'!F184)))),OFFSET('Hygiene Data'!$F$6,0,10*ROW('Hygiene Data'!F184)),NA())))</f>
        <v>#N/A</v>
      </c>
      <c r="BJ190" s="254" t="e">
        <f ca="true">+IF(AND(ISNUMBER(OFFSET('Hygiene Data'!$F$8,0,10*ROW('Hygiene Data'!F184))),DY190="Yes"),OFFSET('Hygiene Data'!$F$8,0,10*ROW('Hygiene Data'!F184)),IF(AND(ISNUMBER(OFFSET('Hygiene Data'!$F$8,0,10*ROW('Hygiene Data'!F184))),DY190="No",ISNUMBER(OFFSET('Hygiene Data'!$F$8,0,10*ROW('Hygiene Data'!F184)))),CONCATENATE("[",ROUND(OFFSET('Hygiene Data'!$F$8,0,10*ROW('Hygiene Data'!F184)),0),"]"),IF(AND(ISNUMBER(OFFSET('Hygiene Data'!$F$8,0,10*ROW('Hygiene Data'!F184))),DY190="",ISNUMBER(OFFSET('Hygiene Data'!$F$8,0,10*ROW('Hygiene Data'!F184)))),OFFSET('Hygiene Data'!$F$8,0,10*ROW('Hygiene Data'!F184)),NA())))</f>
        <v>#N/A</v>
      </c>
      <c r="BK190" s="254" t="e">
        <f ca="true">+IF(AND(ISNUMBER(OFFSET('Hygiene Data'!$F$10,0,10*ROW('Hygiene Data'!F184))),DZ190="Yes"),OFFSET('Hygiene Data'!$F$10,0,10*ROW('Hygiene Data'!F184)),IF(AND(ISNUMBER(OFFSET('Hygiene Data'!$F$10,0,10*ROW('Hygiene Data'!F184))),DZ190="No",ISNUMBER(OFFSET('Hygiene Data'!$F$10,0,10*ROW('Hygiene Data'!F184)))),CONCATENATE("[",ROUND(OFFSET('Hygiene Data'!$F$10,0,10*ROW('Hygiene Data'!F184)),0),"]"),IF(AND(ISNUMBER(OFFSET('Hygiene Data'!$F$10,0,10*ROW('Hygiene Data'!F184))),DZ190="",ISNUMBER(OFFSET('Hygiene Data'!$F$10,0,10*ROW('Hygiene Data'!F184)))),OFFSET('Hygiene Data'!$F$10,0,10*ROW('Hygiene Data'!F184)),NA())))</f>
        <v>#N/A</v>
      </c>
      <c r="BL190" s="254" t="e">
        <f ca="true">+IF(AND(ISNUMBER(OFFSET('Hygiene Data'!$G$6,0,10*ROW('Hygiene Data'!G184))),EA190="Yes"),OFFSET('Hygiene Data'!$G$6,0,10*ROW('Hygiene Data'!G184)),IF(AND(ISNUMBER(OFFSET('Hygiene Data'!$G$6,0,10*ROW('Hygiene Data'!G184))),EA190="No",ISNUMBER(OFFSET('Hygiene Data'!$G$6,0,10*ROW('Hygiene Data'!G184)))),CONCATENATE("[",ROUND(OFFSET('Hygiene Data'!$G$6,0,10*ROW('Hygiene Data'!G184)),0),"]"),IF(AND(ISNUMBER(OFFSET('Hygiene Data'!$G$6,0,10*ROW('Hygiene Data'!G184))),EA190="",ISNUMBER(OFFSET('Hygiene Data'!$G$6,0,10*ROW('Hygiene Data'!G184)))),OFFSET('Hygiene Data'!$G$6,0,10*ROW('Hygiene Data'!G184)),NA())))</f>
        <v>#N/A</v>
      </c>
      <c r="BM190" s="254" t="e">
        <f ca="true">+IF(AND(ISNUMBER(OFFSET('Hygiene Data'!$G$8,0,10*ROW('Hygiene Data'!G184))),EB190="Yes"),OFFSET('Hygiene Data'!$G$8,0,10*ROW('Hygiene Data'!G184)),IF(AND(ISNUMBER(OFFSET('Hygiene Data'!$G$8,0,10*ROW('Hygiene Data'!G184))),EB190="No",ISNUMBER(OFFSET('Hygiene Data'!$G$8,0,10*ROW('Hygiene Data'!G184)))),CONCATENATE("[",ROUND(OFFSET('Hygiene Data'!$G$8,0,10*ROW('Hygiene Data'!G184)),0),"]"),IF(AND(ISNUMBER(OFFSET('Hygiene Data'!$G$8,0,10*ROW('Hygiene Data'!G184))),EB190="",ISNUMBER(OFFSET('Hygiene Data'!$G$8,0,10*ROW('Hygiene Data'!G184)))),OFFSET('Hygiene Data'!$G$8,0,10*ROW('Hygiene Data'!G184)),NA())))</f>
        <v>#N/A</v>
      </c>
      <c r="BN190" s="254" t="e">
        <f ca="true">+IF(AND(ISNUMBER(OFFSET('Hygiene Data'!$G$10,0,10*ROW('Hygiene Data'!G184))),EC190="Yes"),OFFSET('Hygiene Data'!$G$10,0,10*ROW('Hygiene Data'!G184)),IF(AND(ISNUMBER(OFFSET('Hygiene Data'!$G$10,0,10*ROW('Hygiene Data'!G184))),EC190="No",ISNUMBER(OFFSET('Hygiene Data'!$G$10,0,10*ROW('Hygiene Data'!G184)))),CONCATENATE("[",ROUND(OFFSET('Hygiene Data'!$G$10,0,10*ROW('Hygiene Data'!G184)),0),"]"),IF(AND(ISNUMBER(OFFSET('Hygiene Data'!$G$10,0,10*ROW('Hygiene Data'!G184))),EC190="",ISNUMBER(OFFSET('Hygiene Data'!$G$10,0,10*ROW('Hygiene Data'!G184)))),OFFSET('Hygiene Data'!$G$10,0,10*ROW('Hygiene Data'!G184)),NA())))</f>
        <v>#N/A</v>
      </c>
      <c r="BO190" s="254" t="e">
        <f ca="true">+IF(AND(ISNUMBER(OFFSET('Hygiene Data'!$H$6,0,10*ROW('Hygiene Data'!H184))),ED190="Yes"),OFFSET('Hygiene Data'!$H$6,0,10*ROW('Hygiene Data'!H184)),IF(AND(ISNUMBER(OFFSET('Hygiene Data'!$H$6,0,10*ROW('Hygiene Data'!H184))),ED190="No",ISNUMBER(OFFSET('Hygiene Data'!$H$6,0,10*ROW('Hygiene Data'!H184)))),CONCATENATE("[",ROUND(OFFSET('Hygiene Data'!$H$6,0,10*ROW('Hygiene Data'!H184)),0),"]"),IF(AND(ISNUMBER(OFFSET('Hygiene Data'!$H$6,0,10*ROW('Hygiene Data'!H184))),ED190="",ISNUMBER(OFFSET('Hygiene Data'!$H$6,0,10*ROW('Hygiene Data'!H184)))),OFFSET('Hygiene Data'!$H$6,0,10*ROW('Hygiene Data'!H184)),NA())))</f>
        <v>#N/A</v>
      </c>
      <c r="BP190" s="254" t="e">
        <f ca="true">+IF(AND(ISNUMBER(OFFSET('Hygiene Data'!$H$8,0,10*ROW('Hygiene Data'!H184))),EE190="Yes"),OFFSET('Hygiene Data'!$H$8,0,10*ROW('Hygiene Data'!H184)),IF(AND(ISNUMBER(OFFSET('Hygiene Data'!$H$8,0,10*ROW('Hygiene Data'!H184))),EE190="No",ISNUMBER(OFFSET('Hygiene Data'!$H$8,0,10*ROW('Hygiene Data'!H184)))),CONCATENATE("[",ROUND(OFFSET('Hygiene Data'!$H$8,0,10*ROW('Hygiene Data'!H184)),0),"]"),IF(AND(ISNUMBER(OFFSET('Hygiene Data'!$H$8,0,10*ROW('Hygiene Data'!H184))),EE190="",ISNUMBER(OFFSET('Hygiene Data'!$H$8,0,10*ROW('Hygiene Data'!H184)))),OFFSET('Hygiene Data'!$H$8,0,10*ROW('Hygiene Data'!H184)),NA())))</f>
        <v>#N/A</v>
      </c>
      <c r="BQ190" s="254" t="e">
        <f ca="true">+IF(AND(ISNUMBER(OFFSET('Hygiene Data'!$H$10,0,10*ROW('Hygiene Data'!H184))),EF190="Yes"),OFFSET('Hygiene Data'!$H$10,0,10*ROW('Hygiene Data'!H184)),IF(AND(ISNUMBER(OFFSET('Hygiene Data'!$H$10,0,10*ROW('Hygiene Data'!H184))),EF190="No",ISNUMBER(OFFSET('Hygiene Data'!$H$10,0,10*ROW('Hygiene Data'!H184)))),CONCATENATE("[",ROUND(OFFSET('Hygiene Data'!$H$10,0,10*ROW('Hygiene Data'!H184)),0),"]"),IF(AND(ISNUMBER(OFFSET('Hygiene Data'!$H$10,0,10*ROW('Hygiene Data'!H184))),EF190="",ISNUMBER(OFFSET('Hygiene Data'!$H$10,0,10*ROW('Hygiene Data'!H184)))),OFFSET('Hygiene Data'!$H$10,0,10*ROW('Hygiene Data'!H184)),NA())))</f>
        <v>#N/A</v>
      </c>
      <c r="BS190" s="36" t="str">
        <f ca="true">+IF(OFFSET('Water Data'!$C$28,0,10*ROW('Water Data'!C184))="","",OFFSET('Water Data'!$C$28,0,10*ROW('Water Data'!C184)))</f>
        <v/>
      </c>
      <c r="BT190" s="36" t="str">
        <f ca="true">+IF(OFFSET('Water Data'!$C$29,0,10*ROW('Water Data'!C184))="","",OFFSET('Water Data'!$C$29,0,10*ROW('Water Data'!C184)))</f>
        <v/>
      </c>
      <c r="BU190" s="36" t="str">
        <f ca="true">+IF(OFFSET('Water Data'!$C$30,0,10*ROW('Water Data'!C184))="","",OFFSET('Water Data'!$C$30,0,10*ROW('Water Data'!C184)))</f>
        <v/>
      </c>
      <c r="BV190" s="36" t="str">
        <f ca="true">+IF(OFFSET('Water Data'!$D$28,0,10*ROW('Water Data'!D184))="","",OFFSET('Water Data'!$D$28,0,10*ROW('Water Data'!D184)))</f>
        <v/>
      </c>
      <c r="BW190" s="36" t="str">
        <f ca="true">+IF(OFFSET('Water Data'!$D$29,0,10*ROW('Water Data'!D184))="","",OFFSET('Water Data'!$D$29,0,10*ROW('Water Data'!D184)))</f>
        <v/>
      </c>
      <c r="BX190" s="36" t="str">
        <f ca="true">+IF(OFFSET('Water Data'!$D$30,0,10*ROW('Water Data'!D184))="","",OFFSET('Water Data'!$D$30,0,10*ROW('Water Data'!D184)))</f>
        <v/>
      </c>
      <c r="BY190" s="36" t="str">
        <f ca="true">+IF(OFFSET('Water Data'!$E$28,0,10*ROW('Water Data'!E184))="","",OFFSET('Water Data'!$E$28,0,10*ROW('Water Data'!E184)))</f>
        <v/>
      </c>
      <c r="BZ190" s="36" t="str">
        <f ca="true">+IF(OFFSET('Water Data'!$E$29,0,10*ROW('Water Data'!E184))="","",OFFSET('Water Data'!$E$29,0,10*ROW('Water Data'!E184)))</f>
        <v/>
      </c>
      <c r="CA190" s="36" t="str">
        <f ca="true">+IF(OFFSET('Water Data'!$E$30,0,10*ROW('Water Data'!E184))="","",OFFSET('Water Data'!$E$30,0,10*ROW('Water Data'!E184)))</f>
        <v/>
      </c>
      <c r="CB190" s="36" t="str">
        <f ca="true">+IF(OFFSET('Water Data'!$F$28,0,10*ROW('Water Data'!F184))="","",OFFSET('Water Data'!$F$28,0,10*ROW('Water Data'!F184)))</f>
        <v/>
      </c>
      <c r="CC190" s="36" t="str">
        <f ca="true">+IF(OFFSET('Water Data'!$F$29,0,10*ROW('Water Data'!F184))="","",OFFSET('Water Data'!$F$29,0,10*ROW('Water Data'!F184)))</f>
        <v/>
      </c>
      <c r="CD190" s="36" t="str">
        <f ca="true">+IF(OFFSET('Water Data'!$F$30,0,10*ROW('Water Data'!F184))="","",OFFSET('Water Data'!$F$30,0,10*ROW('Water Data'!F184)))</f>
        <v/>
      </c>
      <c r="CE190" s="36" t="str">
        <f ca="true">+IF(OFFSET('Water Data'!$G$28,0,10*ROW('Water Data'!G184))="","",OFFSET('Water Data'!$G$28,0,10*ROW('Water Data'!G184)))</f>
        <v/>
      </c>
      <c r="CF190" s="36" t="str">
        <f ca="true">+IF(OFFSET('Water Data'!$G$29,0,10*ROW('Water Data'!G184))="","",OFFSET('Water Data'!$G$29,0,10*ROW('Water Data'!G184)))</f>
        <v/>
      </c>
      <c r="CG190" s="36" t="str">
        <f ca="true">+IF(OFFSET('Water Data'!$G$30,0,10*ROW('Water Data'!G184))="","",OFFSET('Water Data'!$G$30,0,10*ROW('Water Data'!G184)))</f>
        <v/>
      </c>
      <c r="CH190" s="36" t="str">
        <f ca="true">+IF(OFFSET('Water Data'!$H$28,0,10*ROW('Water Data'!H184))="","",OFFSET('Water Data'!$H$28,0,10*ROW('Water Data'!H184)))</f>
        <v/>
      </c>
      <c r="CI190" s="36" t="str">
        <f ca="true">+IF(OFFSET('Water Data'!$H$29,0,10*ROW('Water Data'!H184))="","",OFFSET('Water Data'!$H$29,0,10*ROW('Water Data'!H184)))</f>
        <v/>
      </c>
      <c r="CJ190" s="36" t="str">
        <f ca="true">+IF(OFFSET('Water Data'!$H$30,0,10*ROW('Water Data'!H184))="","",OFFSET('Water Data'!$H$30,0,10*ROW('Water Data'!H184)))</f>
        <v/>
      </c>
      <c r="CK190" s="36" t="str">
        <f ca="true">+IF(OFFSET('Sanitation Data'!$C$29,0,10*ROW('Sanitation Data'!C184))="","",OFFSET('Sanitation Data'!$C$29,0,10*ROW('Sanitation Data'!C184)))</f>
        <v/>
      </c>
      <c r="CL190" s="36" t="str">
        <f ca="true">+IF(OFFSET('Sanitation Data'!$C$30,0,10*ROW('Sanitation Data'!C184))="","",OFFSET('Sanitation Data'!$C$30,0,10*ROW('Sanitation Data'!C184)))</f>
        <v/>
      </c>
      <c r="CM190" s="36" t="str">
        <f ca="true">+IF(OFFSET('Sanitation Data'!$C$31,0,10*ROW('Sanitation Data'!C184))="","",OFFSET('Sanitation Data'!$C$31,0,10*ROW('Sanitation Data'!C184)))</f>
        <v/>
      </c>
      <c r="CN190" s="36" t="str">
        <f ca="true">+IF(OFFSET('Sanitation Data'!$C$32,0,10*ROW('Sanitation Data'!C184))="","",OFFSET('Sanitation Data'!$C$32,0,10*ROW('Sanitation Data'!C184)))</f>
        <v/>
      </c>
      <c r="CO190" s="36" t="str">
        <f ca="true">+IF(OFFSET('Sanitation Data'!$C$33,0,10*ROW('Sanitation Data'!C184))="","",OFFSET('Sanitation Data'!$C$33,0,10*ROW('Sanitation Data'!C184)))</f>
        <v/>
      </c>
      <c r="CP190" s="36" t="str">
        <f ca="true">+IF(OFFSET('Sanitation Data'!$D$29,0,10*ROW('Sanitation Data'!D184))="","",OFFSET('Sanitation Data'!$D$29,0,10*ROW('Sanitation Data'!D184)))</f>
        <v/>
      </c>
      <c r="CQ190" s="36" t="str">
        <f ca="true">+IF(OFFSET('Sanitation Data'!$D$30,0,10*ROW('Sanitation Data'!D184))="","",OFFSET('Sanitation Data'!$D$30,0,10*ROW('Sanitation Data'!D184)))</f>
        <v/>
      </c>
      <c r="CR190" s="36" t="str">
        <f ca="true">+IF(OFFSET('Sanitation Data'!$D$31,0,10*ROW('Sanitation Data'!D184))="","",OFFSET('Sanitation Data'!$D$31,0,10*ROW('Sanitation Data'!D184)))</f>
        <v/>
      </c>
      <c r="CS190" s="36" t="str">
        <f ca="true">+IF(OFFSET('Sanitation Data'!$D$32,0,10*ROW('Sanitation Data'!D184))="","",OFFSET('Sanitation Data'!$D$32,0,10*ROW('Sanitation Data'!D184)))</f>
        <v/>
      </c>
      <c r="CT190" s="36" t="str">
        <f ca="true">+IF(OFFSET('Sanitation Data'!$D$33,0,10*ROW('Sanitation Data'!D184))="","",OFFSET('Sanitation Data'!$D$33,0,10*ROW('Sanitation Data'!D184)))</f>
        <v/>
      </c>
      <c r="CU190" s="36" t="str">
        <f ca="true">+IF(OFFSET('Sanitation Data'!$E$29,0,10*ROW('Sanitation Data'!E184))="","",OFFSET('Sanitation Data'!$E$29,0,10*ROW('Sanitation Data'!E184)))</f>
        <v/>
      </c>
      <c r="CV190" s="36" t="str">
        <f ca="true">+IF(OFFSET('Sanitation Data'!$E$30,0,10*ROW('Sanitation Data'!E184))="","",OFFSET('Sanitation Data'!$E$30,0,10*ROW('Sanitation Data'!E184)))</f>
        <v/>
      </c>
      <c r="CW190" s="36" t="str">
        <f ca="true">+IF(OFFSET('Sanitation Data'!$E$31,0,10*ROW('Sanitation Data'!E184))="","",OFFSET('Sanitation Data'!$E$31,0,10*ROW('Sanitation Data'!E184)))</f>
        <v/>
      </c>
      <c r="CX190" s="36" t="str">
        <f ca="true">+IF(OFFSET('Sanitation Data'!$E$32,0,10*ROW('Sanitation Data'!E184))="","",OFFSET('Sanitation Data'!$E$32,0,10*ROW('Sanitation Data'!E184)))</f>
        <v/>
      </c>
      <c r="CY190" s="36" t="str">
        <f ca="true">+IF(OFFSET('Sanitation Data'!$E$33,0,10*ROW('Sanitation Data'!E184))="","",OFFSET('Sanitation Data'!$E$33,0,10*ROW('Sanitation Data'!E184)))</f>
        <v/>
      </c>
      <c r="CZ190" s="36" t="str">
        <f ca="true">+IF(OFFSET('Sanitation Data'!$F$29,0,10*ROW('Sanitation Data'!F184))="","",OFFSET('Sanitation Data'!$F$29,0,10*ROW('Sanitation Data'!F184)))</f>
        <v/>
      </c>
      <c r="DA190" s="36" t="str">
        <f ca="true">+IF(OFFSET('Sanitation Data'!$F$30,0,10*ROW('Sanitation Data'!F184))="","",OFFSET('Sanitation Data'!$F$30,0,10*ROW('Sanitation Data'!F184)))</f>
        <v/>
      </c>
      <c r="DB190" s="36" t="str">
        <f ca="true">+IF(OFFSET('Sanitation Data'!$F$31,0,10*ROW('Sanitation Data'!F184))="","",OFFSET('Sanitation Data'!$F$31,0,10*ROW('Sanitation Data'!F184)))</f>
        <v/>
      </c>
      <c r="DC190" s="36" t="str">
        <f ca="true">+IF(OFFSET('Sanitation Data'!$F$32,0,10*ROW('Sanitation Data'!F184))="","",OFFSET('Sanitation Data'!$F$32,0,10*ROW('Sanitation Data'!F184)))</f>
        <v/>
      </c>
      <c r="DD190" s="36" t="str">
        <f ca="true">+IF(OFFSET('Sanitation Data'!$F$33,0,10*ROW('Sanitation Data'!F184))="","",OFFSET('Sanitation Data'!$F$33,0,10*ROW('Sanitation Data'!F184)))</f>
        <v/>
      </c>
      <c r="DE190" s="36" t="str">
        <f ca="true">+IF(OFFSET('Sanitation Data'!$G$29,0,10*ROW('Sanitation Data'!G184))="","",OFFSET('Sanitation Data'!$G$29,0,10*ROW('Sanitation Data'!G184)))</f>
        <v/>
      </c>
      <c r="DF190" s="36" t="str">
        <f ca="true">+IF(OFFSET('Sanitation Data'!$G$30,0,10*ROW('Sanitation Data'!G184))="","",OFFSET('Sanitation Data'!$G$30,0,10*ROW('Sanitation Data'!G184)))</f>
        <v/>
      </c>
      <c r="DG190" s="36" t="str">
        <f ca="true">+IF(OFFSET('Sanitation Data'!$G$31,0,10*ROW('Sanitation Data'!G184))="","",OFFSET('Sanitation Data'!$G$31,0,10*ROW('Sanitation Data'!G184)))</f>
        <v/>
      </c>
      <c r="DH190" s="36" t="str">
        <f ca="true">+IF(OFFSET('Sanitation Data'!$G$32,0,10*ROW('Sanitation Data'!G184))="","",OFFSET('Sanitation Data'!$G$32,0,10*ROW('Sanitation Data'!G184)))</f>
        <v/>
      </c>
      <c r="DI190" s="36" t="str">
        <f ca="true">+IF(OFFSET('Sanitation Data'!$G$33,0,10*ROW('Sanitation Data'!G184))="","",OFFSET('Sanitation Data'!$G$33,0,10*ROW('Sanitation Data'!G184)))</f>
        <v/>
      </c>
      <c r="DJ190" s="36" t="str">
        <f ca="true">+IF(OFFSET('Sanitation Data'!$H$29,0,10*ROW('Sanitation Data'!H184))="","",OFFSET('Sanitation Data'!$H$29,0,10*ROW('Sanitation Data'!H184)))</f>
        <v/>
      </c>
      <c r="DK190" s="36" t="str">
        <f ca="true">+IF(OFFSET('Sanitation Data'!$H$30,0,10*ROW('Sanitation Data'!H184))="","",OFFSET('Sanitation Data'!$H$30,0,10*ROW('Sanitation Data'!H184)))</f>
        <v/>
      </c>
      <c r="DL190" s="36" t="str">
        <f ca="true">+IF(OFFSET('Sanitation Data'!$H$31,0,10*ROW('Sanitation Data'!H184))="","",OFFSET('Sanitation Data'!$H$31,0,10*ROW('Sanitation Data'!H184)))</f>
        <v/>
      </c>
      <c r="DM190" s="36" t="str">
        <f ca="true">+IF(OFFSET('Sanitation Data'!$H$32,0,10*ROW('Sanitation Data'!H184))="","",OFFSET('Sanitation Data'!$H$32,0,10*ROW('Sanitation Data'!H184)))</f>
        <v/>
      </c>
      <c r="DN190" s="36" t="str">
        <f ca="true">+IF(OFFSET('Sanitation Data'!$H$33,0,10*ROW('Sanitation Data'!H184))="","",OFFSET('Sanitation Data'!$H$33,0,10*ROW('Sanitation Data'!H184)))</f>
        <v/>
      </c>
      <c r="DO190" s="36" t="str">
        <f ca="true">+IF(OFFSET('Hygiene Data'!$C$12,0,10*ROW('Hygiene Data'!C184))="","",OFFSET('Hygiene Data'!$C$12,0,10*ROW('Hygiene Data'!C184)))</f>
        <v/>
      </c>
      <c r="DP190" s="36" t="str">
        <f ca="true">+IF(OFFSET('Hygiene Data'!$C$13,0,10*ROW('Hygiene Data'!C184))="","",OFFSET('Hygiene Data'!$C$13,0,10*ROW('Hygiene Data'!C184)))</f>
        <v/>
      </c>
      <c r="DQ190" s="36" t="str">
        <f ca="true">+IF(OFFSET('Hygiene Data'!$C$14,0,10*ROW('Hygiene Data'!C184))="","",OFFSET('Hygiene Data'!$C$14,0,10*ROW('Hygiene Data'!C184)))</f>
        <v/>
      </c>
      <c r="DR190" s="36" t="str">
        <f ca="true">+IF(OFFSET('Hygiene Data'!$D$12,0,10*ROW('Hygiene Data'!D184))="","",OFFSET('Hygiene Data'!$D$12,0,10*ROW('Hygiene Data'!D184)))</f>
        <v/>
      </c>
      <c r="DS190" s="36" t="str">
        <f ca="true">+IF(OFFSET('Hygiene Data'!$D$13,0,10*ROW('Hygiene Data'!D184))="","",OFFSET('Hygiene Data'!$D$13,0,10*ROW('Hygiene Data'!D184)))</f>
        <v/>
      </c>
      <c r="DT190" s="36" t="str">
        <f ca="true">+IF(OFFSET('Hygiene Data'!$D$14,0,10*ROW('Hygiene Data'!D184))="","",OFFSET('Hygiene Data'!$D$14,0,10*ROW('Hygiene Data'!D184)))</f>
        <v/>
      </c>
      <c r="DU190" s="36" t="str">
        <f ca="true">+IF(OFFSET('Hygiene Data'!$E$12,0,10*ROW('Hygiene Data'!E184))="","",OFFSET('Hygiene Data'!$E$12,0,10*ROW('Hygiene Data'!E184)))</f>
        <v/>
      </c>
      <c r="DV190" s="36" t="str">
        <f ca="true">+IF(OFFSET('Hygiene Data'!$E$13,0,10*ROW('Hygiene Data'!E184))="","",OFFSET('Hygiene Data'!$E$13,0,10*ROW('Hygiene Data'!E184)))</f>
        <v/>
      </c>
      <c r="DW190" s="36" t="str">
        <f ca="true">+IF(OFFSET('Hygiene Data'!$E$14,0,10*ROW('Hygiene Data'!E184))="","",OFFSET('Hygiene Data'!$E$14,0,10*ROW('Hygiene Data'!E184)))</f>
        <v/>
      </c>
      <c r="DX190" s="36" t="str">
        <f ca="true">+IF(OFFSET('Hygiene Data'!$F$12,0,10*ROW('Hygiene Data'!F184))="","",OFFSET('Hygiene Data'!$F$12,0,10*ROW('Hygiene Data'!F184)))</f>
        <v/>
      </c>
      <c r="DY190" s="36" t="str">
        <f ca="true">+IF(OFFSET('Hygiene Data'!$F$13,0,10*ROW('Hygiene Data'!F184))="","",OFFSET('Hygiene Data'!$F$13,0,10*ROW('Hygiene Data'!F184)))</f>
        <v/>
      </c>
      <c r="DZ190" s="36" t="str">
        <f ca="true">+IF(OFFSET('Hygiene Data'!$F$14,0,10*ROW('Hygiene Data'!F184))="","",OFFSET('Hygiene Data'!$F$14,0,10*ROW('Hygiene Data'!F184)))</f>
        <v/>
      </c>
      <c r="EA190" s="36" t="str">
        <f ca="true">+IF(OFFSET('Hygiene Data'!$G$12,0,10*ROW('Hygiene Data'!G184))="","",OFFSET('Hygiene Data'!$G$12,0,10*ROW('Hygiene Data'!G184)))</f>
        <v/>
      </c>
      <c r="EB190" s="36" t="str">
        <f ca="true">+IF(OFFSET('Hygiene Data'!$G$13,0,10*ROW('Hygiene Data'!G184))="","",OFFSET('Hygiene Data'!$G$13,0,10*ROW('Hygiene Data'!G184)))</f>
        <v/>
      </c>
      <c r="EC190" s="36" t="str">
        <f ca="true">+IF(OFFSET('Hygiene Data'!$G$14,0,10*ROW('Hygiene Data'!G184))="","",OFFSET('Hygiene Data'!$G$14,0,10*ROW('Hygiene Data'!G184)))</f>
        <v/>
      </c>
      <c r="ED190" s="36" t="str">
        <f ca="true">+IF(OFFSET('Hygiene Data'!$H$12,0,10*ROW('Hygiene Data'!H184))="","",OFFSET('Hygiene Data'!$H$12,0,10*ROW('Hygiene Data'!H184)))</f>
        <v/>
      </c>
      <c r="EE190" s="36" t="str">
        <f ca="true">+IF(OFFSET('Hygiene Data'!$H$13,0,10*ROW('Hygiene Data'!H184))="","",OFFSET('Hygiene Data'!$H$13,0,10*ROW('Hygiene Data'!H184)))</f>
        <v/>
      </c>
      <c r="EF190" s="36" t="str">
        <f ca="true">+IF(OFFSET('Hygiene Data'!$H$14,0,10*ROW('Hygiene Data'!H184))="","",OFFSET('Hygiene Data'!$H$14,0,10*ROW('Hygiene Data'!H184)))</f>
        <v/>
      </c>
    </row>
    <row r="191" x14ac:dyDescent="0.2">
      <c r="A191" s="59" t="str">
        <f ca="true">+IF(OFFSET('Water Data'!$B$1,0,10*ROW('Water Data'!B188))="","",OFFSET('Water Data'!$B$1,0,10*ROW('Water Data'!B188)))</f>
        <v/>
      </c>
      <c r="B191" s="59" t="str">
        <f ca="true">+IF(OFFSET('Water Data'!$A$3,0,10*ROW('Water Data'!A188))="","",OFFSET('Water Data'!$A$3,0,10*ROW('Water Data'!A188)))</f>
        <v/>
      </c>
      <c r="C191" s="59" t="str">
        <f ca="true">+IF(OFFSET('Water Data'!$C$3,0,10*ROW('Water Data'!C188))="","",OFFSET('Water Data'!$C$3,0,10*ROW('Water Data'!C188)))</f>
        <v/>
      </c>
      <c r="D191" s="252" t="e">
        <f ca="true">+IF(AND(ISNUMBER(OFFSET('Water Data'!$C$5,0,10*ROW('Water Data'!C185))),BS191="Yes"),100-OFFSET('Water Data'!$C$5,0,10*ROW('Water Data'!C185)),IF(AND(ISNUMBER(OFFSET('Water Data'!$C$5,0,10*ROW('Water Data'!C185))),BS191="No",ISNUMBER(OFFSET('Water Data'!$C$5,0,10*ROW('Water Data'!C185)))),CONCATENATE("[",ROUND(100-OFFSET('Water Data'!$C$5,0,10*ROW('Water Data'!C185)),0),"]"),IF(AND(ISNUMBER(OFFSET('Water Data'!$C$5,0,10*ROW('Water Data'!C185))),BS191="",ISNUMBER(OFFSET('Water Data'!$C$5,0,10*ROW('Water Data'!C185)))),100-OFFSET('Water Data'!$C$5,0,10*ROW('Water Data'!C185)),NA())))</f>
        <v>#N/A</v>
      </c>
      <c r="E191" s="252" t="e">
        <f ca="true">+IF(AND(ISNUMBER(OFFSET('Water Data'!$C$7,0,10*ROW('Water Data'!D185))),BT191="Yes"),OFFSET('Water Data'!$C$7,0,10*ROW('Water Data'!C185)),IF(AND(ISNUMBER(OFFSET('Water Data'!$C$7,0,10*ROW('Water Data'!C185))),BT191="No",ISNUMBER(OFFSET('Water Data'!$C$7,0,10*ROW('Water Data'!C185)))),CONCATENATE("[",ROUND(OFFSET('Water Data'!$C$7,0,10*ROW('Water Data'!C185)),0),"]"),IF(AND(ISNUMBER(OFFSET('Water Data'!$C$7,0,10*ROW('Water Data'!C185))),BT191="",ISNUMBER(OFFSET('Water Data'!$C$7,0,10*ROW('Water Data'!C185)))),OFFSET('Water Data'!$C$7,0,10*ROW('Water Data'!C185)),NA())))</f>
        <v>#N/A</v>
      </c>
      <c r="F191" s="252" t="e">
        <f ca="true">+IF(AND(ISNUMBER(OFFSET('Water Data'!$C$10,0,10*ROW('Water Data'!C185))),BU191="Yes"),OFFSET('Water Data'!$C$10,0,10*ROW('Water Data'!C185)),IF(AND(ISNUMBER(OFFSET('Water Data'!$C$10,0,10*ROW('Water Data'!C185))),BU191="No",ISNUMBER(OFFSET('Water Data'!$C$10,0,10*ROW('Water Data'!C185)))),CONCATENATE("[",ROUND(OFFSET('Water Data'!$C$10,0,10*ROW('Water Data'!C185)),0),"]"),IF(AND(ISNUMBER(OFFSET('Water Data'!$C$10,0,10*ROW('Water Data'!C185))),BU191="",ISNUMBER(OFFSET('Water Data'!$C$10,0,10*ROW('Water Data'!C185)))),OFFSET('Water Data'!$C$10,0,10*ROW('Water Data'!C185)),NA())))</f>
        <v>#N/A</v>
      </c>
      <c r="G191" s="252" t="e">
        <f ca="true">+IF(AND(ISNUMBER(OFFSET('Water Data'!$D$5,0,10*ROW('Water Data'!D185))),BV191="Yes"),100-OFFSET('Water Data'!$D$5,0,10*ROW('Water Data'!D185)),IF(AND(ISNUMBER(OFFSET('Water Data'!$D$5,0,10*ROW('Water Data'!D185))),BV191="No",ISNUMBER(OFFSET('Water Data'!$D$5,0,10*ROW('Water Data'!D185)))),CONCATENATE("[",ROUND(100-OFFSET('Water Data'!$D$5,0,10*ROW('Water Data'!D185)),0),"]"),IF(AND(ISNUMBER(OFFSET('Water Data'!$D$5,0,10*ROW('Water Data'!D185))),BV191="",ISNUMBER(OFFSET('Water Data'!$D$5,0,10*ROW('Water Data'!D185)))),100-OFFSET('Water Data'!$D$5,0,10*ROW('Water Data'!D185)),NA())))</f>
        <v>#N/A</v>
      </c>
      <c r="H191" s="252" t="e">
        <f ca="true">+IF(AND(ISNUMBER(OFFSET('Water Data'!$D$7,0,10*ROW('Water Data'!D185))),BW191="Yes"),OFFSET('Water Data'!$D$7,0,10*ROW('Water Data'!D185)),IF(AND(ISNUMBER(OFFSET('Water Data'!$D$7,0,10*ROW('Water Data'!D185))),BW191="No",ISNUMBER(OFFSET('Water Data'!$D$7,0,10*ROW('Water Data'!D185)))),CONCATENATE("[",ROUND(OFFSET('Water Data'!$C$7,0,10*ROW('Water Data'!D185)),0),"]"),IF(AND(ISNUMBER(OFFSET('Water Data'!$D$7,0,10*ROW('Water Data'!D185))),BW191="",ISNUMBER(OFFSET('Water Data'!$D$7,0,10*ROW('Water Data'!D185)))),OFFSET('Water Data'!$D$7,0,10*ROW('Water Data'!D185)),NA())))</f>
        <v>#N/A</v>
      </c>
      <c r="I191" s="252" t="e">
        <f ca="true">+IF(AND(ISNUMBER(OFFSET('Water Data'!$D$10,0,10*ROW('Water Data'!D185))),BX191="Yes"),OFFSET('Water Data'!$D$10,0,10*ROW('Water Data'!D185)),IF(AND(ISNUMBER(OFFSET('Water Data'!$D$10,0,10*ROW('Water Data'!D185))),BX191="No",ISNUMBER(OFFSET('Water Data'!$D$10,0,10*ROW('Water Data'!D185)))),CONCATENATE("[",ROUND(OFFSET('Water Data'!$D$10,0,10*ROW('Water Data'!D185)),0),"]"),IF(AND(ISNUMBER(OFFSET('Water Data'!$D$10,0,10*ROW('Water Data'!D185))),BX191="",ISNUMBER(OFFSET('Water Data'!$D$10,0,10*ROW('Water Data'!D185)))),OFFSET('Water Data'!$D$10,0,10*ROW('Water Data'!D185)),NA())))</f>
        <v>#N/A</v>
      </c>
      <c r="J191" s="252" t="e">
        <f ca="true">+IF(AND(ISNUMBER(OFFSET('Water Data'!$E$5,0,10*ROW('Water Data'!E185))),BY191="Yes"),100-OFFSET('Water Data'!$E$5,0,10*ROW('Water Data'!E185)),IF(AND(ISNUMBER(OFFSET('Water Data'!$E$5,0,10*ROW('Water Data'!E185))),BY191="No",ISNUMBER(OFFSET('Water Data'!$E$5,0,10*ROW('Water Data'!E185)))),CONCATENATE("[",ROUND(100-OFFSET('Water Data'!$E$5,0,10*ROW('Water Data'!E185)),0),"]"),IF(AND(ISNUMBER(OFFSET('Water Data'!$E$5,0,10*ROW('Water Data'!E185))),BY191="",ISNUMBER(OFFSET('Water Data'!$E$5,0,10*ROW('Water Data'!E185)))),100-OFFSET('Water Data'!$E$5,0,10*ROW('Water Data'!E185)),NA())))</f>
        <v>#N/A</v>
      </c>
      <c r="K191" s="252" t="e">
        <f ca="true">+IF(AND(ISNUMBER(OFFSET('Water Data'!$E$7,0,10*ROW('Water Data'!E185))),BZ191="Yes"),OFFSET('Water Data'!$E$7,0,10*ROW('Water Data'!E185)),IF(AND(ISNUMBER(OFFSET('Water Data'!$E$7,0,10*ROW('Water Data'!E185))),BZ191="No",ISNUMBER(OFFSET('Water Data'!$E$7,0,10*ROW('Water Data'!E185)))),CONCATENATE("[",ROUND(OFFSET('Water Data'!$E$7,0,10*ROW('Water Data'!E185)),0),"]"),IF(AND(ISNUMBER(OFFSET('Water Data'!$E$7,0,10*ROW('Water Data'!E185))),BZ191="",ISNUMBER(OFFSET('Water Data'!$E$7,0,10*ROW('Water Data'!E185)))),OFFSET('Water Data'!$E$7,0,10*ROW('Water Data'!E185)),NA())))</f>
        <v>#N/A</v>
      </c>
      <c r="L191" s="252" t="e">
        <f ca="true">+IF(AND(ISNUMBER(OFFSET('Water Data'!$E$10,0,10*ROW('Water Data'!E185))),CA191="Yes"),OFFSET('Water Data'!$E$10,0,10*ROW('Water Data'!E185)),IF(AND(ISNUMBER(OFFSET('Water Data'!$E$10,0,10*ROW('Water Data'!E185))),CA191="No",ISNUMBER(OFFSET('Water Data'!$E$10,0,10*ROW('Water Data'!E185)))),CONCATENATE("[",ROUND(OFFSET('Water Data'!$E$10,0,10*ROW('Water Data'!E185)),0),"]"),IF(AND(ISNUMBER(OFFSET('Water Data'!$E$10,0,10*ROW('Water Data'!E185))),CA191="",ISNUMBER(OFFSET('Water Data'!$E$10,0,10*ROW('Water Data'!E185)))),OFFSET('Water Data'!$E$10,0,10*ROW('Water Data'!E185)),NA())))</f>
        <v>#N/A</v>
      </c>
      <c r="M191" s="252" t="e">
        <f ca="true">+IF(AND(ISNUMBER(OFFSET('Water Data'!$F$5,0,10*ROW('Water Data'!F185))),CB191="Yes"),100-OFFSET('Water Data'!$F$5,0,10*ROW('Water Data'!F185)),IF(AND(ISNUMBER(OFFSET('Water Data'!$F$5,0,10*ROW('Water Data'!F185))),CB191="No",ISNUMBER(OFFSET('Water Data'!$F$5,0,10*ROW('Water Data'!F185)))),CONCATENATE("[",ROUND(100-OFFSET('Water Data'!$F$5,0,10*ROW('Water Data'!F185)),0),"]"),IF(AND(ISNUMBER(OFFSET('Water Data'!$F$5,0,10*ROW('Water Data'!F185))),CB191="",ISNUMBER(OFFSET('Water Data'!$F$5,0,10*ROW('Water Data'!F185)))),100-OFFSET('Water Data'!$F$5,0,10*ROW('Water Data'!F185)),NA())))</f>
        <v>#N/A</v>
      </c>
      <c r="N191" s="252" t="e">
        <f ca="true">+IF(AND(ISNUMBER(OFFSET('Water Data'!$F$7,0,10*ROW('Water Data'!F185))),CC191="Yes"),OFFSET('Water Data'!$F$7,0,10*ROW('Water Data'!F185)),IF(AND(ISNUMBER(OFFSET('Water Data'!$F$7,0,10*ROW('Water Data'!F185))),CC191="No",ISNUMBER(OFFSET('Water Data'!$F$7,0,10*ROW('Water Data'!F185)))),CONCATENATE("[",ROUND(OFFSET('Water Data'!$F$7,0,10*ROW('Water Data'!F185)),0),"]"),IF(AND(ISNUMBER(OFFSET('Water Data'!$F$7,0,10*ROW('Water Data'!F185))),CC191="",ISNUMBER(OFFSET('Water Data'!$F$7,0,10*ROW('Water Data'!F185)))),OFFSET('Water Data'!$F$7,0,10*ROW('Water Data'!F185)),NA())))</f>
        <v>#N/A</v>
      </c>
      <c r="O191" s="252" t="e">
        <f ca="true">+IF(AND(ISNUMBER(OFFSET('Water Data'!$F$10,0,10*ROW('Water Data'!F185))),CD191="Yes"),OFFSET('Water Data'!$F$10,0,10*ROW('Water Data'!F185)),IF(AND(ISNUMBER(OFFSET('Water Data'!$F$10,0,10*ROW('Water Data'!F185))),CD191="No",ISNUMBER(OFFSET('Water Data'!$F$10,0,10*ROW('Water Data'!F185)))),CONCATENATE("[",ROUND(OFFSET('Water Data'!$F$10,0,10*ROW('Water Data'!F185)),0),"]"),IF(AND(ISNUMBER(OFFSET('Water Data'!$F$10,0,10*ROW('Water Data'!F185))),CD191="",ISNUMBER(OFFSET('Water Data'!$F$10,0,10*ROW('Water Data'!F185)))),OFFSET('Water Data'!$F$10,0,10*ROW('Water Data'!F185)),NA())))</f>
        <v>#N/A</v>
      </c>
      <c r="P191" s="252" t="e">
        <f ca="true">+IF(AND(ISNUMBER(OFFSET('Water Data'!$G$5,0,10*ROW('Water Data'!G185))),CE191="Yes"),100-OFFSET('Water Data'!$G$5,0,10*ROW('Water Data'!G185)),IF(AND(ISNUMBER(OFFSET('Water Data'!$G$5,0,10*ROW('Water Data'!G185))),CE191="No",ISNUMBER(OFFSET('Water Data'!$G$5,0,10*ROW('Water Data'!G185)))),CONCATENATE("[",ROUND(100-OFFSET('Water Data'!$G$5,0,10*ROW('Water Data'!G185)),0),"]"),IF(AND(ISNUMBER(OFFSET('Water Data'!$G$5,0,10*ROW('Water Data'!G185))),CE191="",ISNUMBER(OFFSET('Water Data'!$G$5,0,10*ROW('Water Data'!G185)))),100-OFFSET('Water Data'!$G$5,0,10*ROW('Water Data'!G185)),NA())))</f>
        <v>#N/A</v>
      </c>
      <c r="Q191" s="252" t="e">
        <f ca="true">+IF(AND(ISNUMBER(OFFSET('Water Data'!$G$7,0,10*ROW('Water Data'!G185))),CF191="Yes"),OFFSET('Water Data'!$G$7,0,10*ROW('Water Data'!G185)),IF(AND(ISNUMBER(OFFSET('Water Data'!$G$7,0,10*ROW('Water Data'!G185))),CF191="No",ISNUMBER(OFFSET('Water Data'!$G$7,0,10*ROW('Water Data'!G185)))),CONCATENATE("[",ROUND(OFFSET('Water Data'!$G$7,0,10*ROW('Water Data'!G185)),0),"]"),IF(AND(ISNUMBER(OFFSET('Water Data'!$G$7,0,10*ROW('Water Data'!G185))),CF191="",ISNUMBER(OFFSET('Water Data'!$G$7,0,10*ROW('Water Data'!G185)))),OFFSET('Water Data'!$G$7,0,10*ROW('Water Data'!G185)),NA())))</f>
        <v>#N/A</v>
      </c>
      <c r="R191" s="252" t="e">
        <f ca="true">+IF(AND(ISNUMBER(OFFSET('Water Data'!$G$10,0,10*ROW('Water Data'!G185))),CG191="Yes"),OFFSET('Water Data'!$G$10,0,10*ROW('Water Data'!G185)),IF(AND(ISNUMBER(OFFSET('Water Data'!$G$10,0,10*ROW('Water Data'!G185))),CG191="No",ISNUMBER(OFFSET('Water Data'!$G$10,0,10*ROW('Water Data'!G185)))),CONCATENATE("[",ROUND(OFFSET('Water Data'!$G$10,0,10*ROW('Water Data'!G185)),0),"]"),IF(AND(ISNUMBER(OFFSET('Water Data'!$G$10,0,10*ROW('Water Data'!G185))),CG191="",ISNUMBER(OFFSET('Water Data'!$G$10,0,10*ROW('Water Data'!G185)))),OFFSET('Water Data'!$G$10,0,10*ROW('Water Data'!G185)),NA())))</f>
        <v>#N/A</v>
      </c>
      <c r="S191" s="252" t="e">
        <f ca="true">+IF(AND(ISNUMBER(OFFSET('Water Data'!$H$5,0,10*ROW('Water Data'!H185))),CH191="Yes"),100-OFFSET('Water Data'!$H$5,0,10*ROW('Water Data'!H185)),IF(AND(ISNUMBER(OFFSET('Water Data'!$H$5,0,10*ROW('Water Data'!H185))),CH191="No",ISNUMBER(OFFSET('Water Data'!$H$5,0,10*ROW('Water Data'!H185)))),CONCATENATE("[",ROUND(100-OFFSET('Water Data'!$H$5,0,10*ROW('Water Data'!H185)),0),"]"),IF(AND(ISNUMBER(OFFSET('Water Data'!$H$5,0,10*ROW('Water Data'!H185))),CH191="",ISNUMBER(OFFSET('Water Data'!$H$5,0,10*ROW('Water Data'!H185)))),100-OFFSET('Water Data'!$H$5,0,10*ROW('Water Data'!H185)),NA())))</f>
        <v>#N/A</v>
      </c>
      <c r="T191" s="252" t="e">
        <f ca="true">+IF(AND(ISNUMBER(OFFSET('Water Data'!$H$7,0,10*ROW('Water Data'!H185))),CI191="Yes"),OFFSET('Water Data'!$H$7,0,10*ROW('Water Data'!H185)),IF(AND(ISNUMBER(OFFSET('Water Data'!$H$7,0,10*ROW('Water Data'!H185))),CI191="No",ISNUMBER(OFFSET('Water Data'!$H$7,0,10*ROW('Water Data'!H185)))),CONCATENATE("[",ROUND(OFFSET('Water Data'!$H$7,0,10*ROW('Water Data'!H185)),0),"]"),IF(AND(ISNUMBER(OFFSET('Water Data'!$H$7,0,10*ROW('Water Data'!H185))),CI191="",ISNUMBER(OFFSET('Water Data'!$H$7,0,10*ROW('Water Data'!H185)))),OFFSET('Water Data'!$H$7,0,10*ROW('Water Data'!H185)),NA())))</f>
        <v>#N/A</v>
      </c>
      <c r="U191" s="252" t="e">
        <f ca="true">+IF(AND(ISNUMBER(OFFSET('Water Data'!$H$10,0,10*ROW('Water Data'!H185))),CJ191="Yes"),OFFSET('Water Data'!$H$10,0,10*ROW('Water Data'!H185)),IF(AND(ISNUMBER(OFFSET('Water Data'!$H$10,0,10*ROW('Water Data'!H185))),CJ191="No",ISNUMBER(OFFSET('Water Data'!$H$10,0,10*ROW('Water Data'!H185)))),CONCATENATE("[",ROUND(OFFSET('Water Data'!$H$10,0,10*ROW('Water Data'!H185)),0),"]"),IF(AND(ISNUMBER(OFFSET('Water Data'!$H$10,0,10*ROW('Water Data'!H185))),CJ191="",ISNUMBER(OFFSET('Water Data'!$H$10,0,10*ROW('Water Data'!H185)))),OFFSET('Water Data'!$H$10,0,10*ROW('Water Data'!H185)),NA())))</f>
        <v>#N/A</v>
      </c>
      <c r="V191" s="253" t="e">
        <f ca="true">+IF(AND(ISNUMBER(OFFSET('Sanitation Data'!$C$5,0,10*ROW('Sanitation Data'!C185))),CK191="Yes"),100-OFFSET('Sanitation Data'!$C$5,0,10*ROW('Sanitation Data'!C185)),IF(AND(ISNUMBER(OFFSET('Sanitation Data'!$C$5,0,10*ROW('Sanitation Data'!C185))),CK191="No",ISNUMBER(OFFSET('Sanitation Data'!$C$5,0,10*ROW('Sanitation Data'!C185)))),CONCATENATE("[",ROUND(100-OFFSET('Sanitation Data'!$C$5,0,10*ROW('Sanitation Data'!C185)),0),"]"),IF(AND(ISNUMBER(OFFSET('Sanitation Data'!$C$5,0,10*ROW('Sanitation Data'!C185))),CK191="",ISNUMBER(OFFSET('Sanitation Data'!$C$5,0,10*ROW('Sanitation Data'!C185)))),100-OFFSET('Sanitation Data'!$C$5,0,10*ROW('Sanitation Data'!C185)),NA())))</f>
        <v>#N/A</v>
      </c>
      <c r="W191" s="253" t="e">
        <f ca="true">+IF(AND(ISNUMBER(OFFSET('Sanitation Data'!$C$7,0,10*ROW('Sanitation Data'!C185))),CL191="Yes"),OFFSET('Sanitation Data'!$C$7,0,10*ROW('Sanitation Data'!C185)),IF(AND(ISNUMBER(OFFSET('Sanitation Data'!$C$7,0,10*ROW('Sanitation Data'!C185))),CL191="No",ISNUMBER(OFFSET('Sanitation Data'!$C$7,0,10*ROW('Sanitation Data'!C185)))),CONCATENATE("[",ROUND(OFFSET('Sanitation Data'!$C$7,0,10*ROW('Sanitation Data'!C185)),0),"]"),IF(AND(ISNUMBER(OFFSET('Sanitation Data'!$C$7,0,10*ROW('Sanitation Data'!C185))),CL191="",ISNUMBER(OFFSET('Sanitation Data'!$C$7,0,10*ROW('Sanitation Data'!C185)))),OFFSET('Sanitation Data'!$C$7,0,10*ROW('Sanitation Data'!C185)),NA())))</f>
        <v>#N/A</v>
      </c>
      <c r="X191" s="253" t="e">
        <f ca="true">+IF(AND(ISNUMBER(OFFSET('Sanitation Data'!$C$11,0,10*ROW('Sanitation Data'!C185))),CM191="Yes"),OFFSET('Sanitation Data'!$C$11,0,10*ROW('Sanitation Data'!C185)),IF(AND(ISNUMBER(OFFSET('Sanitation Data'!$C$11,0,10*ROW('Sanitation Data'!C185))),CM191="No",ISNUMBER(OFFSET('Sanitation Data'!$C$11,0,10*ROW('Sanitation Data'!C185)))),CONCATENATE("[",ROUND(OFFSET('Sanitation Data'!$C$11,0,10*ROW('Sanitation Data'!C185)),0),"]"),IF(AND(ISNUMBER(OFFSET('Sanitation Data'!$C$11,0,10*ROW('Sanitation Data'!C185))),CM191="",ISNUMBER(OFFSET('Sanitation Data'!$C$11,0,10*ROW('Sanitation Data'!C185)))),OFFSET('Sanitation Data'!$C$11,0,10*ROW('Sanitation Data'!C185)),NA())))</f>
        <v>#N/A</v>
      </c>
      <c r="Y191" s="253" t="e">
        <f ca="true">+IF(AND(ISNUMBER(OFFSET('Sanitation Data'!$C$12,0,10*ROW('Sanitation Data'!C185))),CN191="Yes"),OFFSET('Sanitation Data'!$C$12,0,10*ROW('Sanitation Data'!C185)),IF(AND(ISNUMBER(OFFSET('Sanitation Data'!$C$12,0,10*ROW('Sanitation Data'!C185))),CN191="No",ISNUMBER(OFFSET('Sanitation Data'!$C$12,0,10*ROW('Sanitation Data'!C185)))),CONCATENATE("[",ROUND(OFFSET('Sanitation Data'!$C$12,0,10*ROW('Sanitation Data'!C185)),0),"]"),IF(AND(ISNUMBER(OFFSET('Sanitation Data'!$C$12,0,10*ROW('Sanitation Data'!C185))),CN191="",ISNUMBER(OFFSET('Sanitation Data'!$C$12,0,10*ROW('Sanitation Data'!C185)))),OFFSET('Sanitation Data'!$C$12,0,10*ROW('Sanitation Data'!C185)),NA())))</f>
        <v>#N/A</v>
      </c>
      <c r="Z191" s="253" t="e">
        <f ca="true">+IF(AND(ISNUMBER(OFFSET('Sanitation Data'!$C$13,0,10*ROW('Sanitation Data'!C185))),CO191="Yes"),OFFSET('Sanitation Data'!$C$13,0,10*ROW('Sanitation Data'!C185)),IF(AND(ISNUMBER(OFFSET('Sanitation Data'!$C$13,0,10*ROW('Sanitation Data'!C185))),CO191="No",ISNUMBER(OFFSET('Sanitation Data'!$C$13,0,10*ROW('Sanitation Data'!C185)))),CONCATENATE("[",ROUND(OFFSET('Sanitation Data'!$C$13,0,10*ROW('Sanitation Data'!C185)),0),"]"),IF(AND(ISNUMBER(OFFSET('Sanitation Data'!$C$13,0,10*ROW('Sanitation Data'!C185))),CO191="",ISNUMBER(OFFSET('Sanitation Data'!$C$13,0,10*ROW('Sanitation Data'!C185)))),OFFSET('Sanitation Data'!$C$13,0,10*ROW('Sanitation Data'!C185)),NA())))</f>
        <v>#N/A</v>
      </c>
      <c r="AA191" s="253" t="e">
        <f ca="true">+IF(AND(ISNUMBER(OFFSET('Sanitation Data'!$D$5,0,10*ROW('Sanitation Data'!D185))),CP191="Yes"),100-OFFSET('Sanitation Data'!$D$5,0,10*ROW('Sanitation Data'!D185)),IF(AND(ISNUMBER(OFFSET('Sanitation Data'!$D$5,0,10*ROW('Sanitation Data'!D185))),CP191="No",ISNUMBER(OFFSET('Sanitation Data'!$D$5,0,10*ROW('Sanitation Data'!D185)))),CONCATENATE("[",ROUND(100-OFFSET('Sanitation Data'!$D$5,0,10*ROW('Sanitation Data'!D185)),0),"]"),IF(AND(ISNUMBER(OFFSET('Sanitation Data'!$D$5,0,10*ROW('Sanitation Data'!D185))),CP191="",ISNUMBER(OFFSET('Sanitation Data'!$D$5,0,10*ROW('Sanitation Data'!D185)))),100-OFFSET('Sanitation Data'!$D$5,0,10*ROW('Sanitation Data'!D185)),NA())))</f>
        <v>#N/A</v>
      </c>
      <c r="AB191" s="253" t="e">
        <f ca="true">+IF(AND(ISNUMBER(OFFSET('Sanitation Data'!$D$7,0,10*ROW('Sanitation Data'!D185))),CQ191="Yes"),OFFSET('Sanitation Data'!$D$7,0,10*ROW('Sanitation Data'!G185)),IF(AND(ISNUMBER(OFFSET('Sanitation Data'!$D$7,0,10*ROW('Sanitation Data'!D185))),CQ191="No",ISNUMBER(OFFSET('Sanitation Data'!$D$7,0,10*ROW('Sanitation Data'!D185)))),CONCATENATE("[",ROUND(OFFSET('Sanitation Data'!$D$7,0,10*ROW('Sanitation Data'!D185)),0),"]"),IF(AND(ISNUMBER(OFFSET('Sanitation Data'!$D$7,0,10*ROW('Sanitation Data'!D185))),CQ191="",ISNUMBER(OFFSET('Sanitation Data'!$D$7,0,10*ROW('Sanitation Data'!D185)))),OFFSET('Sanitation Data'!$D$7,0,10*ROW('Sanitation Data'!D185)),NA())))</f>
        <v>#N/A</v>
      </c>
      <c r="AC191" s="253" t="e">
        <f ca="true">+IF(AND(ISNUMBER(OFFSET('Sanitation Data'!$D$11,0,10*ROW('Sanitation Data'!D185))),CR191="Yes"),OFFSET('Sanitation Data'!$D$11,0,10*ROW('Sanitation Data'!D185)),IF(AND(ISNUMBER(OFFSET('Sanitation Data'!$D$11,0,10*ROW('Sanitation Data'!D185))),CR191="No",ISNUMBER(OFFSET('Sanitation Data'!$D$11,0,10*ROW('Sanitation Data'!D185)))),CONCATENATE("[",ROUND(OFFSET('Sanitation Data'!$D$11,0,10*ROW('Sanitation Data'!D185)),0),"]"),IF(AND(ISNUMBER(OFFSET('Sanitation Data'!$D$11,0,10*ROW('Sanitation Data'!D185))),CR191="",ISNUMBER(OFFSET('Sanitation Data'!$D$11,0,10*ROW('Sanitation Data'!D185)))),OFFSET('Sanitation Data'!$D$11,0,10*ROW('Sanitation Data'!D185)),NA())))</f>
        <v>#N/A</v>
      </c>
      <c r="AD191" s="253" t="e">
        <f ca="true">+IF(AND(ISNUMBER(OFFSET('Sanitation Data'!$D$12,0,10*ROW('Sanitation Data'!D185))),CS191="Yes"),OFFSET('Sanitation Data'!$D$12,0,10*ROW('Sanitation Data'!D185)),IF(AND(ISNUMBER(OFFSET('Sanitation Data'!$D$12,0,10*ROW('Sanitation Data'!D185))),CS191="No",ISNUMBER(OFFSET('Sanitation Data'!$D$12,0,10*ROW('Sanitation Data'!D185)))),CONCATENATE("[",ROUND(OFFSET('Sanitation Data'!$D$12,0,10*ROW('Sanitation Data'!D185)),0),"]"),IF(AND(ISNUMBER(OFFSET('Sanitation Data'!$D$12,0,10*ROW('Sanitation Data'!D185))),CS191="",ISNUMBER(OFFSET('Sanitation Data'!$D$12,0,10*ROW('Sanitation Data'!D185)))),OFFSET('Sanitation Data'!$D$12,0,10*ROW('Sanitation Data'!D185)),NA())))</f>
        <v>#N/A</v>
      </c>
      <c r="AE191" s="253" t="e">
        <f ca="true">+IF(AND(ISNUMBER(OFFSET('Sanitation Data'!$D$13,0,10*ROW('Sanitation Data'!D185))),CT191="Yes"),OFFSET('Sanitation Data'!$D$13,0,10*ROW('Sanitation Data'!D185)),IF(AND(ISNUMBER(OFFSET('Sanitation Data'!$D$13,0,10*ROW('Sanitation Data'!D185))),CT191="No",ISNUMBER(OFFSET('Sanitation Data'!$D$13,0,10*ROW('Sanitation Data'!D185)))),CONCATENATE("[",ROUND(OFFSET('Sanitation Data'!$D$13,0,10*ROW('Sanitation Data'!D185)),0),"]"),IF(AND(ISNUMBER(OFFSET('Sanitation Data'!$D$13,0,10*ROW('Sanitation Data'!D185))),CT191="",ISNUMBER(OFFSET('Sanitation Data'!$D$13,0,10*ROW('Sanitation Data'!D185)))),OFFSET('Sanitation Data'!$D$13,0,10*ROW('Sanitation Data'!D185)),NA())))</f>
        <v>#N/A</v>
      </c>
      <c r="AF191" s="253" t="e">
        <f ca="true">+IF(AND(ISNUMBER(OFFSET('Sanitation Data'!$E$5,0,10*ROW('Sanitation Data'!E185))),CU191="Yes"),100-OFFSET('Sanitation Data'!$E$5,0,10*ROW('Sanitation Data'!E185)),IF(AND(ISNUMBER(OFFSET('Sanitation Data'!$E$5,0,10*ROW('Sanitation Data'!E185))),CU191="No",ISNUMBER(OFFSET('Sanitation Data'!$E$5,0,10*ROW('Sanitation Data'!E185)))),CONCATENATE("[",ROUND(100-OFFSET('Sanitation Data'!$E$5,0,10*ROW('Sanitation Data'!E185)),0),"]"),IF(AND(ISNUMBER(OFFSET('Sanitation Data'!$E$5,0,10*ROW('Sanitation Data'!E185))),CU191="",ISNUMBER(OFFSET('Sanitation Data'!$E$5,0,10*ROW('Sanitation Data'!E185)))),100-OFFSET('Sanitation Data'!$E$5,0,10*ROW('Sanitation Data'!E185)),NA())))</f>
        <v>#N/A</v>
      </c>
      <c r="AG191" s="253" t="e">
        <f ca="true">+IF(AND(ISNUMBER(OFFSET('Sanitation Data'!$E$7,0,10*ROW('Sanitation Data'!E185))),CV191="Yes"),OFFSET('Sanitation Data'!$E$7,0,10*ROW('Sanitation Data'!E185)),IF(AND(ISNUMBER(OFFSET('Sanitation Data'!$E$7,0,10*ROW('Sanitation Data'!E185))),CV191="No",ISNUMBER(OFFSET('Sanitation Data'!$E$7,0,10*ROW('Sanitation Data'!E185)))),CONCATENATE("[",ROUND(OFFSET('Sanitation Data'!$E$7,0,10*ROW('Sanitation Data'!E185)),0),"]"),IF(AND(ISNUMBER(OFFSET('Sanitation Data'!$E$7,0,10*ROW('Sanitation Data'!E185))),CV191="",ISNUMBER(OFFSET('Sanitation Data'!$E$7,0,10*ROW('Sanitation Data'!E185)))),OFFSET('Sanitation Data'!$E$7,0,10*ROW('Sanitation Data'!E185)),NA())))</f>
        <v>#N/A</v>
      </c>
      <c r="AH191" s="253" t="e">
        <f ca="true">+IF(AND(ISNUMBER(OFFSET('Sanitation Data'!$E$11,0,10*ROW('Sanitation Data'!E185))),CW191="Yes"),OFFSET('Sanitation Data'!$E$11,0,10*ROW('Sanitation Data'!E185)),IF(AND(ISNUMBER(OFFSET('Sanitation Data'!$E$11,0,10*ROW('Sanitation Data'!E185))),CW191="No",ISNUMBER(OFFSET('Sanitation Data'!$E$11,0,10*ROW('Sanitation Data'!E185)))),CONCATENATE("[",ROUND(OFFSET('Sanitation Data'!$E$11,0,10*ROW('Sanitation Data'!E185)),0),"]"),IF(AND(ISNUMBER(OFFSET('Sanitation Data'!$E$11,0,10*ROW('Sanitation Data'!E185))),CW191="",ISNUMBER(OFFSET('Sanitation Data'!$E$11,0,10*ROW('Sanitation Data'!E185)))),OFFSET('Sanitation Data'!$E$11,0,10*ROW('Sanitation Data'!E185)),NA())))</f>
        <v>#N/A</v>
      </c>
      <c r="AI191" s="253" t="e">
        <f ca="true">+IF(AND(ISNUMBER(OFFSET('Sanitation Data'!$E$12,0,10*ROW('Sanitation Data'!E185))),CX191="Yes"),OFFSET('Sanitation Data'!$E$12,0,10*ROW('Sanitation Data'!E185)),IF(AND(ISNUMBER(OFFSET('Sanitation Data'!$E$12,0,10*ROW('Sanitation Data'!E185))),CX191="No",ISNUMBER(OFFSET('Sanitation Data'!$E$12,0,10*ROW('Sanitation Data'!E185)))),CONCATENATE("[",ROUND(OFFSET('Sanitation Data'!$E$12,0,10*ROW('Sanitation Data'!E185)),0),"]"),IF(AND(ISNUMBER(OFFSET('Sanitation Data'!$E$12,0,10*ROW('Sanitation Data'!E185))),CX191="",ISNUMBER(OFFSET('Sanitation Data'!$E$12,0,10*ROW('Sanitation Data'!E185)))),OFFSET('Sanitation Data'!$E$12,0,10*ROW('Sanitation Data'!E185)),NA())))</f>
        <v>#N/A</v>
      </c>
      <c r="AJ191" s="253" t="e">
        <f ca="true">+IF(AND(ISNUMBER(OFFSET('Sanitation Data'!$E$13,0,10*ROW('Sanitation Data'!E185))),CY191="Yes"),OFFSET('Sanitation Data'!$E$13,0,10*ROW('Sanitation Data'!E185)),IF(AND(ISNUMBER(OFFSET('Sanitation Data'!$E$13,0,10*ROW('Sanitation Data'!E185))),CY191="No",ISNUMBER(OFFSET('Sanitation Data'!$E$13,0,10*ROW('Sanitation Data'!E185)))),CONCATENATE("[",ROUND(OFFSET('Sanitation Data'!$E$13,0,10*ROW('Sanitation Data'!E185)),0),"]"),IF(AND(ISNUMBER(OFFSET('Sanitation Data'!$E$13,0,10*ROW('Sanitation Data'!E185))),CY191="",ISNUMBER(OFFSET('Sanitation Data'!$E$13,0,10*ROW('Sanitation Data'!E185)))),OFFSET('Sanitation Data'!$E$13,0,10*ROW('Sanitation Data'!E185)),NA())))</f>
        <v>#N/A</v>
      </c>
      <c r="AK191" s="253" t="e">
        <f ca="true">+IF(AND(ISNUMBER(OFFSET('Sanitation Data'!$F$5,0,10*ROW('Sanitation Data'!F185))),CZ191="Yes"),100-OFFSET('Sanitation Data'!$F$5,0,10*ROW('Sanitation Data'!F185)),IF(AND(ISNUMBER(OFFSET('Sanitation Data'!$F$5,0,10*ROW('Sanitation Data'!F185))),CZ191="No",ISNUMBER(OFFSET('Sanitation Data'!$F$5,0,10*ROW('Sanitation Data'!F185)))),CONCATENATE("[",ROUND(100-OFFSET('Sanitation Data'!$F$5,0,10*ROW('Sanitation Data'!F185)),0),"]"),IF(AND(ISNUMBER(OFFSET('Sanitation Data'!$F$5,0,10*ROW('Sanitation Data'!F185))),CZ191="",ISNUMBER(OFFSET('Sanitation Data'!$F$5,0,10*ROW('Sanitation Data'!F185)))),100-OFFSET('Sanitation Data'!$F$5,0,10*ROW('Sanitation Data'!F185)),NA())))</f>
        <v>#N/A</v>
      </c>
      <c r="AL191" s="253" t="e">
        <f ca="true">+IF(AND(ISNUMBER(OFFSET('Sanitation Data'!$F$7,0,10*ROW('Sanitation Data'!F185))),DA191="Yes"),OFFSET('Sanitation Data'!$F$7,0,10*ROW('Sanitation Data'!F185)),IF(AND(ISNUMBER(OFFSET('Sanitation Data'!$F$7,0,10*ROW('Sanitation Data'!F185))),DA191="No",ISNUMBER(OFFSET('Sanitation Data'!$F$7,0,10*ROW('Sanitation Data'!F185)))),CONCATENATE("[",ROUND(OFFSET('Sanitation Data'!$F$7,0,10*ROW('Sanitation Data'!F185)),0),"]"),IF(AND(ISNUMBER(OFFSET('Sanitation Data'!$F$7,0,10*ROW('Sanitation Data'!F185))),DA191="",ISNUMBER(OFFSET('Sanitation Data'!$F$7,0,10*ROW('Sanitation Data'!F185)))),OFFSET('Sanitation Data'!$F$7,0,10*ROW('Sanitation Data'!F185)),NA())))</f>
        <v>#N/A</v>
      </c>
      <c r="AM191" s="253" t="e">
        <f ca="true">+IF(AND(ISNUMBER(OFFSET('Sanitation Data'!$F$11,0,10*ROW('Sanitation Data'!F185))),DB191="Yes"),OFFSET('Sanitation Data'!$F$11,0,10*ROW('Sanitation Data'!F185)),IF(AND(ISNUMBER(OFFSET('Sanitation Data'!$F$11,0,10*ROW('Sanitation Data'!F185))),DB191="No",ISNUMBER(OFFSET('Sanitation Data'!$F$11,0,10*ROW('Sanitation Data'!F185)))),CONCATENATE("[",ROUND(OFFSET('Sanitation Data'!$F$11,0,10*ROW('Sanitation Data'!F185)),0),"]"),IF(AND(ISNUMBER(OFFSET('Sanitation Data'!$F$11,0,10*ROW('Sanitation Data'!F185))),DB191="",ISNUMBER(OFFSET('Sanitation Data'!$F$11,0,10*ROW('Sanitation Data'!F185)))),OFFSET('Sanitation Data'!$F$11,0,10*ROW('Sanitation Data'!F185)),NA())))</f>
        <v>#N/A</v>
      </c>
      <c r="AN191" s="253" t="e">
        <f ca="true">+IF(AND(ISNUMBER(OFFSET('Sanitation Data'!$F$12,0,10*ROW('Sanitation Data'!F185))),DC191="Yes"),OFFSET('Sanitation Data'!$F$12,0,10*ROW('Sanitation Data'!F185)),IF(AND(ISNUMBER(OFFSET('Sanitation Data'!$F$12,0,10*ROW('Sanitation Data'!F185))),DC191="No",ISNUMBER(OFFSET('Sanitation Data'!$F$12,0,10*ROW('Sanitation Data'!F185)))),CONCATENATE("[",ROUND(OFFSET('Sanitation Data'!$F$12,0,10*ROW('Sanitation Data'!F185)),0),"]"),IF(AND(ISNUMBER(OFFSET('Sanitation Data'!$F$12,0,10*ROW('Sanitation Data'!F185))),DC191="",ISNUMBER(OFFSET('Sanitation Data'!$F$12,0,10*ROW('Sanitation Data'!F185)))),OFFSET('Sanitation Data'!$F$12,0,10*ROW('Sanitation Data'!F185)),NA())))</f>
        <v>#N/A</v>
      </c>
      <c r="AO191" s="253" t="e">
        <f ca="true">+IF(AND(ISNUMBER(OFFSET('Sanitation Data'!$F$13,0,10*ROW('Sanitation Data'!F185))),DD191="Yes"),OFFSET('Sanitation Data'!$F$13,0,10*ROW('Sanitation Data'!F185)),IF(AND(ISNUMBER(OFFSET('Sanitation Data'!$F$13,0,10*ROW('Sanitation Data'!F185))),DD191="No",ISNUMBER(OFFSET('Sanitation Data'!$F$13,0,10*ROW('Sanitation Data'!F185)))),CONCATENATE("[",ROUND(OFFSET('Sanitation Data'!$F$13,0,10*ROW('Sanitation Data'!F185)),0),"]"),IF(AND(ISNUMBER(OFFSET('Sanitation Data'!$F$13,0,10*ROW('Sanitation Data'!F185))),DD191="",ISNUMBER(OFFSET('Sanitation Data'!$F$13,0,10*ROW('Sanitation Data'!F185)))),OFFSET('Sanitation Data'!$F$13,0,10*ROW('Sanitation Data'!F185)),NA())))</f>
        <v>#N/A</v>
      </c>
      <c r="AP191" s="253" t="e">
        <f ca="true">+IF(AND(ISNUMBER(OFFSET('Sanitation Data'!$G$5,0,10*ROW('Sanitation Data'!G185))),DE191="Yes"),100-OFFSET('Sanitation Data'!$G$5,0,10*ROW('Sanitation Data'!G185)),IF(AND(ISNUMBER(OFFSET('Sanitation Data'!$G$5,0,10*ROW('Sanitation Data'!G185))),DE191="No",ISNUMBER(OFFSET('Sanitation Data'!$G$5,0,10*ROW('Sanitation Data'!G185)))),CONCATENATE("[",ROUND(100-OFFSET('Sanitation Data'!$G$5,0,10*ROW('Sanitation Data'!G185)),0),"]"),IF(AND(ISNUMBER(OFFSET('Sanitation Data'!$G$5,0,10*ROW('Sanitation Data'!G185))),DE191="",ISNUMBER(OFFSET('Sanitation Data'!$G$5,0,10*ROW('Sanitation Data'!G185)))),100-OFFSET('Sanitation Data'!$G$5,0,10*ROW('Sanitation Data'!G185)),NA())))</f>
        <v>#N/A</v>
      </c>
      <c r="AQ191" s="253" t="e">
        <f ca="true">+IF(AND(ISNUMBER(OFFSET('Sanitation Data'!$G$7,0,10*ROW('Sanitation Data'!G185))),DF191="Yes"),OFFSET('Sanitation Data'!$G$7,0,10*ROW('Sanitation Data'!G185)),IF(AND(ISNUMBER(OFFSET('Sanitation Data'!$G$7,0,10*ROW('Sanitation Data'!G185))),DF191="No",ISNUMBER(OFFSET('Sanitation Data'!$G$7,0,10*ROW('Sanitation Data'!G185)))),CONCATENATE("[",ROUND(OFFSET('Sanitation Data'!$G$7,0,10*ROW('Sanitation Data'!G185)),0),"]"),IF(AND(ISNUMBER(OFFSET('Sanitation Data'!$G$7,0,10*ROW('Sanitation Data'!G185))),DF191="",ISNUMBER(OFFSET('Sanitation Data'!$G$7,0,10*ROW('Sanitation Data'!G185)))),OFFSET('Sanitation Data'!$G$7,0,10*ROW('Sanitation Data'!G185)),NA())))</f>
        <v>#N/A</v>
      </c>
      <c r="AR191" s="253" t="e">
        <f ca="true">+IF(AND(ISNUMBER(OFFSET('Sanitation Data'!$G$11,0,10*ROW('Sanitation Data'!G185))),DG191="Yes"),OFFSET('Sanitation Data'!$G$11,0,10*ROW('Sanitation Data'!G185)),IF(AND(ISNUMBER(OFFSET('Sanitation Data'!$G$11,0,10*ROW('Sanitation Data'!G185))),DG191="No",ISNUMBER(OFFSET('Sanitation Data'!$G$11,0,10*ROW('Sanitation Data'!G185)))),CONCATENATE("[",ROUND(OFFSET('Sanitation Data'!$G$11,0,10*ROW('Sanitation Data'!G185)),0),"]"),IF(AND(ISNUMBER(OFFSET('Sanitation Data'!$G$11,0,10*ROW('Sanitation Data'!G185))),DG191="",ISNUMBER(OFFSET('Sanitation Data'!$G$11,0,10*ROW('Sanitation Data'!G185)))),OFFSET('Sanitation Data'!$G$11,0,10*ROW('Sanitation Data'!G185)),NA())))</f>
        <v>#N/A</v>
      </c>
      <c r="AS191" s="253" t="e">
        <f ca="true">+IF(AND(ISNUMBER(OFFSET('Sanitation Data'!$G$12,0,10*ROW('Sanitation Data'!G185))),DH191="Yes"),OFFSET('Sanitation Data'!$G$12,0,10*ROW('Sanitation Data'!G185)),IF(AND(ISNUMBER(OFFSET('Sanitation Data'!$G$12,0,10*ROW('Sanitation Data'!G185))),DH191="No",ISNUMBER(OFFSET('Sanitation Data'!$G$12,0,10*ROW('Sanitation Data'!G185)))),CONCATENATE("[",ROUND(OFFSET('Sanitation Data'!$G$12,0,10*ROW('Sanitation Data'!G185)),0),"]"),IF(AND(ISNUMBER(OFFSET('Sanitation Data'!$G$12,0,10*ROW('Sanitation Data'!G185))),DH191="",ISNUMBER(OFFSET('Sanitation Data'!$G$12,0,10*ROW('Sanitation Data'!G185)))),OFFSET('Sanitation Data'!$G$12,0,10*ROW('Sanitation Data'!G185)),NA())))</f>
        <v>#N/A</v>
      </c>
      <c r="AT191" s="253" t="e">
        <f ca="true">+IF(AND(ISNUMBER(OFFSET('Sanitation Data'!$G$13,0,10*ROW('Sanitation Data'!G185))),DI191="Yes"),OFFSET('Sanitation Data'!$G$13,0,10*ROW('Sanitation Data'!G185)),IF(AND(ISNUMBER(OFFSET('Sanitation Data'!$G$13,0,10*ROW('Sanitation Data'!G185))),DI191="No",ISNUMBER(OFFSET('Sanitation Data'!$G$13,0,10*ROW('Sanitation Data'!G185)))),CONCATENATE("[",ROUND(OFFSET('Sanitation Data'!$G$13,0,10*ROW('Sanitation Data'!G185)),0),"]"),IF(AND(ISNUMBER(OFFSET('Sanitation Data'!$G$13,0,10*ROW('Sanitation Data'!G185))),DI191="",ISNUMBER(OFFSET('Sanitation Data'!$G$13,0,10*ROW('Sanitation Data'!G185)))),OFFSET('Sanitation Data'!$G$13,0,10*ROW('Sanitation Data'!G185)),NA())))</f>
        <v>#N/A</v>
      </c>
      <c r="AU191" s="253" t="e">
        <f ca="true">+IF(AND(ISNUMBER(OFFSET('Sanitation Data'!$H$5,0,10*ROW('Sanitation Data'!H185))),DJ191="Yes"),100-OFFSET('Sanitation Data'!$H$5,0,10*ROW('Sanitation Data'!H185)),IF(AND(ISNUMBER(OFFSET('Sanitation Data'!$H$5,0,10*ROW('Sanitation Data'!H185))),DJ191="No",ISNUMBER(OFFSET('Sanitation Data'!$H$5,0,10*ROW('Sanitation Data'!H185)))),CONCATENATE("[",ROUND(100-OFFSET('Sanitation Data'!$H$5,0,10*ROW('Sanitation Data'!H185)),0),"]"),IF(AND(ISNUMBER(OFFSET('Sanitation Data'!$H$5,0,10*ROW('Sanitation Data'!H185))),DJ191="",ISNUMBER(OFFSET('Sanitation Data'!$H$5,0,10*ROW('Sanitation Data'!H185)))),100-OFFSET('Sanitation Data'!$H$5,0,10*ROW('Sanitation Data'!H185)),NA())))</f>
        <v>#N/A</v>
      </c>
      <c r="AV191" s="253" t="e">
        <f ca="true">+IF(AND(ISNUMBER(OFFSET('Sanitation Data'!$H$7,0,10*ROW('Sanitation Data'!H185))),DK191="Yes"),OFFSET('Sanitation Data'!$H$7,0,10*ROW('Sanitation Data'!H185)),IF(AND(ISNUMBER(OFFSET('Sanitation Data'!$H$7,0,10*ROW('Sanitation Data'!H185))),DK191="No",ISNUMBER(OFFSET('Sanitation Data'!$H$7,0,10*ROW('Sanitation Data'!H185)))),CONCATENATE("[",ROUND(OFFSET('Sanitation Data'!$H$7,0,10*ROW('Sanitation Data'!H185)),0),"]"),IF(AND(ISNUMBER(OFFSET('Sanitation Data'!$H$7,0,10*ROW('Sanitation Data'!H185))),DK191="",ISNUMBER(OFFSET('Sanitation Data'!$H$7,0,10*ROW('Sanitation Data'!H185)))),OFFSET('Sanitation Data'!$H$7,0,10*ROW('Sanitation Data'!H185)),NA())))</f>
        <v>#N/A</v>
      </c>
      <c r="AW191" s="253" t="e">
        <f ca="true">+IF(AND(ISNUMBER(OFFSET('Sanitation Data'!$H$11,0,10*ROW('Sanitation Data'!H185))),DL191="Yes"),OFFSET('Sanitation Data'!$H$11,0,10*ROW('Sanitation Data'!H185)),IF(AND(ISNUMBER(OFFSET('Sanitation Data'!$H$11,0,10*ROW('Sanitation Data'!H185))),DL191="No",ISNUMBER(OFFSET('Sanitation Data'!$H$11,0,10*ROW('Sanitation Data'!H185)))),CONCATENATE("[",ROUND(OFFSET('Sanitation Data'!$H$11,0,10*ROW('Sanitation Data'!H185)),0),"]"),IF(AND(ISNUMBER(OFFSET('Sanitation Data'!$H$11,0,10*ROW('Sanitation Data'!H185))),DL191="",ISNUMBER(OFFSET('Sanitation Data'!$H$11,0,10*ROW('Sanitation Data'!H185)))),OFFSET('Sanitation Data'!$H$11,0,10*ROW('Sanitation Data'!H185)),NA())))</f>
        <v>#N/A</v>
      </c>
      <c r="AX191" s="253" t="e">
        <f ca="true">+IF(AND(ISNUMBER(OFFSET('Sanitation Data'!$H$12,0,10*ROW('Sanitation Data'!H185))),DM191="Yes"),OFFSET('Sanitation Data'!$H$12,0,10*ROW('Sanitation Data'!H185)),IF(AND(ISNUMBER(OFFSET('Sanitation Data'!$H$12,0,10*ROW('Sanitation Data'!H185))),DM191="No",ISNUMBER(OFFSET('Sanitation Data'!$H$12,0,10*ROW('Sanitation Data'!H185)))),CONCATENATE("[",ROUND(OFFSET('Sanitation Data'!$H$12,0,10*ROW('Sanitation Data'!H185)),0),"]"),IF(AND(ISNUMBER(OFFSET('Sanitation Data'!$H$12,0,10*ROW('Sanitation Data'!H185))),DM191="",ISNUMBER(OFFSET('Sanitation Data'!$H$12,0,10*ROW('Sanitation Data'!H185)))),OFFSET('Sanitation Data'!$H$12,0,10*ROW('Sanitation Data'!H185)),NA())))</f>
        <v>#N/A</v>
      </c>
      <c r="AY191" s="253" t="e">
        <f ca="true">+IF(AND(ISNUMBER(OFFSET('Sanitation Data'!$H$13,0,10*ROW('Sanitation Data'!H185))),DN191="Yes"),OFFSET('Sanitation Data'!$H$13,0,10*ROW('Sanitation Data'!H185)),IF(AND(ISNUMBER(OFFSET('Sanitation Data'!$H$13,0,10*ROW('Sanitation Data'!H185))),DN191="No",ISNUMBER(OFFSET('Sanitation Data'!$H$13,0,10*ROW('Sanitation Data'!H185)))),CONCATENATE("[",ROUND(OFFSET('Sanitation Data'!$H$13,0,10*ROW('Sanitation Data'!H185)),0),"]"),IF(AND(ISNUMBER(OFFSET('Sanitation Data'!$H$13,0,10*ROW('Sanitation Data'!H185))),DN191="",ISNUMBER(OFFSET('Sanitation Data'!$H$13,0,10*ROW('Sanitation Data'!H185)))),OFFSET('Sanitation Data'!$H$13,0,10*ROW('Sanitation Data'!H185)),NA())))</f>
        <v>#N/A</v>
      </c>
      <c r="AZ191" s="254" t="e">
        <f ca="true">+IF(AND(ISNUMBER(OFFSET('Hygiene Data'!$C$6,0,10*ROW('Hygiene Data'!C185))),DO191="Yes"),OFFSET('Hygiene Data'!$C$6,0,10*ROW('Hygiene Data'!C185)),IF(AND(ISNUMBER(OFFSET('Hygiene Data'!$C$6,0,10*ROW('Hygiene Data'!C185))),DO191="No",ISNUMBER(OFFSET('Hygiene Data'!$C$6,0,10*ROW('Hygiene Data'!C185)))),CONCATENATE("[",ROUND(OFFSET('Hygiene Data'!$C$6,0,10*ROW('Hygiene Data'!C185)),0),"]"),IF(AND(ISNUMBER(OFFSET('Hygiene Data'!$C$6,0,10*ROW('Hygiene Data'!C185))),DO191="",ISNUMBER(OFFSET('Hygiene Data'!$C$6,0,10*ROW('Hygiene Data'!C185)))),OFFSET('Hygiene Data'!$C$6,0,10*ROW('Hygiene Data'!C185)),NA())))</f>
        <v>#N/A</v>
      </c>
      <c r="BA191" s="254" t="e">
        <f ca="true">+IF(AND(ISNUMBER(OFFSET('Hygiene Data'!$C$8,0,10*ROW('Hygiene Data'!C185))),DP191="Yes"),OFFSET('Hygiene Data'!$C$8,0,10*ROW('Hygiene Data'!C185)),IF(AND(ISNUMBER(OFFSET('Hygiene Data'!$C$8,0,10*ROW('Hygiene Data'!C185))),DP191="No",ISNUMBER(OFFSET('Hygiene Data'!$C$8,0,10*ROW('Hygiene Data'!C185)))),CONCATENATE("[",ROUND(OFFSET('Hygiene Data'!$C$8,0,10*ROW('Hygiene Data'!C185)),0),"]"),IF(AND(ISNUMBER(OFFSET('Hygiene Data'!$C$8,0,10*ROW('Hygiene Data'!C185))),DP191="",ISNUMBER(OFFSET('Hygiene Data'!$C$8,0,10*ROW('Hygiene Data'!C185)))),OFFSET('Hygiene Data'!$C$8,0,10*ROW('Hygiene Data'!C185)),NA())))</f>
        <v>#N/A</v>
      </c>
      <c r="BB191" s="254" t="e">
        <f ca="true">+IF(AND(ISNUMBER(OFFSET('Hygiene Data'!$C$10,0,10*ROW('Hygiene Data'!C185))),DQ191="Yes"),OFFSET('Hygiene Data'!$C$10,0,10*ROW('Hygiene Data'!C185)),IF(AND(ISNUMBER(OFFSET('Hygiene Data'!$C$10,0,10*ROW('Hygiene Data'!C185))),DQ191="No",ISNUMBER(OFFSET('Hygiene Data'!$C$10,0,10*ROW('Hygiene Data'!C185)))),CONCATENATE("[",ROUND(OFFSET('Hygiene Data'!$C$10,0,10*ROW('Hygiene Data'!C185)),0),"]"),IF(AND(ISNUMBER(OFFSET('Hygiene Data'!$C$10,0,10*ROW('Hygiene Data'!C185))),DQ191="",ISNUMBER(OFFSET('Hygiene Data'!$C$10,0,10*ROW('Hygiene Data'!C185)))),OFFSET('Hygiene Data'!$C$10,0,10*ROW('Hygiene Data'!C185)),NA())))</f>
        <v>#N/A</v>
      </c>
      <c r="BC191" s="254" t="e">
        <f ca="true">+IF(AND(ISNUMBER(OFFSET('Hygiene Data'!$D$6,0,10*ROW('Hygiene Data'!D185))),DR191="Yes"),OFFSET('Hygiene Data'!$D$6,0,10*ROW('Hygiene Data'!D185)),IF(AND(ISNUMBER(OFFSET('Hygiene Data'!$D$6,0,10*ROW('Hygiene Data'!D185))),DR191="No",ISNUMBER(OFFSET('Hygiene Data'!$D$6,0,10*ROW('Hygiene Data'!D185)))),CONCATENATE("[",ROUND(OFFSET('Hygiene Data'!$D$6,0,10*ROW('Hygiene Data'!D185)),0),"]"),IF(AND(ISNUMBER(OFFSET('Hygiene Data'!$D$6,0,10*ROW('Hygiene Data'!D185))),DR191="",ISNUMBER(OFFSET('Hygiene Data'!$D$6,0,10*ROW('Hygiene Data'!D185)))),OFFSET('Hygiene Data'!$D$6,0,10*ROW('Hygiene Data'!D185)),NA())))</f>
        <v>#N/A</v>
      </c>
      <c r="BD191" s="254" t="e">
        <f ca="true">+IF(AND(ISNUMBER(OFFSET('Hygiene Data'!$D$8,0,10*ROW('Hygiene Data'!D185))),DS191="Yes"),OFFSET('Hygiene Data'!$D$8,0,10*ROW('Hygiene Data'!D185)),IF(AND(ISNUMBER(OFFSET('Hygiene Data'!$D$8,0,10*ROW('Hygiene Data'!D185))),DS191="No",ISNUMBER(OFFSET('Hygiene Data'!$D$8,0,10*ROW('Hygiene Data'!D185)))),CONCATENATE("[",ROUND(OFFSET('Hygiene Data'!$D$8,0,10*ROW('Hygiene Data'!D185)),0),"]"),IF(AND(ISNUMBER(OFFSET('Hygiene Data'!$D$8,0,10*ROW('Hygiene Data'!D185))),DS191="",ISNUMBER(OFFSET('Hygiene Data'!$D$8,0,10*ROW('Hygiene Data'!D185)))),OFFSET('Hygiene Data'!$D$8,0,10*ROW('Hygiene Data'!D185)),NA())))</f>
        <v>#N/A</v>
      </c>
      <c r="BE191" s="254" t="e">
        <f ca="true">+IF(AND(ISNUMBER(OFFSET('Hygiene Data'!$D$10,0,10*ROW('Hygiene Data'!D185))),DT191="Yes"),OFFSET('Hygiene Data'!$D$10,0,10*ROW('Hygiene Data'!D185)),IF(AND(ISNUMBER(OFFSET('Hygiene Data'!$D$10,0,10*ROW('Hygiene Data'!D185))),DT191="No",ISNUMBER(OFFSET('Hygiene Data'!$D$10,0,10*ROW('Hygiene Data'!D185)))),CONCATENATE("[",ROUND(OFFSET('Hygiene Data'!$D$10,0,10*ROW('Hygiene Data'!D185)),0),"]"),IF(AND(ISNUMBER(OFFSET('Hygiene Data'!$D$10,0,10*ROW('Hygiene Data'!D185))),DT191="",ISNUMBER(OFFSET('Hygiene Data'!$D$10,0,10*ROW('Hygiene Data'!D185)))),OFFSET('Hygiene Data'!$D$10,0,10*ROW('Hygiene Data'!D185)),NA())))</f>
        <v>#N/A</v>
      </c>
      <c r="BF191" s="254" t="e">
        <f ca="true">+IF(AND(ISNUMBER(OFFSET('Hygiene Data'!$E$6,0,10*ROW('Hygiene Data'!E185))),DU191="Yes"),OFFSET('Hygiene Data'!$E$6,0,10*ROW('Hygiene Data'!E185)),IF(AND(ISNUMBER(OFFSET('Hygiene Data'!$E$6,0,10*ROW('Hygiene Data'!E185))),DU191="No",ISNUMBER(OFFSET('Hygiene Data'!$E$6,0,10*ROW('Hygiene Data'!E185)))),CONCATENATE("[",ROUND(OFFSET('Hygiene Data'!$E$6,0,10*ROW('Hygiene Data'!E185)),0),"]"),IF(AND(ISNUMBER(OFFSET('Hygiene Data'!$E$6,0,10*ROW('Hygiene Data'!E185))),DU191="",ISNUMBER(OFFSET('Hygiene Data'!$E$6,0,10*ROW('Hygiene Data'!E185)))),OFFSET('Hygiene Data'!$E$6,0,10*ROW('Hygiene Data'!E185)),NA())))</f>
        <v>#N/A</v>
      </c>
      <c r="BG191" s="254" t="e">
        <f ca="true">+IF(AND(ISNUMBER(OFFSET('Hygiene Data'!$E$8,0,10*ROW('Hygiene Data'!E185))),DV191="Yes"),OFFSET('Hygiene Data'!$E$8,0,10*ROW('Hygiene Data'!E185)),IF(AND(ISNUMBER(OFFSET('Hygiene Data'!$E$8,0,10*ROW('Hygiene Data'!E185))),DV191="No",ISNUMBER(OFFSET('Hygiene Data'!$E$8,0,10*ROW('Hygiene Data'!E185)))),CONCATENATE("[",ROUND(OFFSET('Hygiene Data'!$E$8,0,10*ROW('Hygiene Data'!E185)),0),"]"),IF(AND(ISNUMBER(OFFSET('Hygiene Data'!$E$8,0,10*ROW('Hygiene Data'!E185))),DV191="",ISNUMBER(OFFSET('Hygiene Data'!$E$8,0,10*ROW('Hygiene Data'!E185)))),OFFSET('Hygiene Data'!$E$8,0,10*ROW('Hygiene Data'!E185)),NA())))</f>
        <v>#N/A</v>
      </c>
      <c r="BH191" s="254" t="e">
        <f ca="true">+IF(AND(ISNUMBER(OFFSET('Hygiene Data'!$E$10,0,10*ROW('Hygiene Data'!E185))),DW191="Yes"),OFFSET('Hygiene Data'!$E$10,0,10*ROW('Hygiene Data'!E185)),IF(AND(ISNUMBER(OFFSET('Hygiene Data'!$E$10,0,10*ROW('Hygiene Data'!E185))),DW191="No",ISNUMBER(OFFSET('Hygiene Data'!$E$10,0,10*ROW('Hygiene Data'!E185)))),CONCATENATE("[",ROUND(OFFSET('Hygiene Data'!$E$10,0,10*ROW('Hygiene Data'!E185)),0),"]"),IF(AND(ISNUMBER(OFFSET('Hygiene Data'!$E$10,0,10*ROW('Hygiene Data'!E185))),DW191="",ISNUMBER(OFFSET('Hygiene Data'!$E$10,0,10*ROW('Hygiene Data'!E185)))),OFFSET('Hygiene Data'!$E$10,0,10*ROW('Hygiene Data'!E185)),NA())))</f>
        <v>#N/A</v>
      </c>
      <c r="BI191" s="254" t="e">
        <f ca="true">+IF(AND(ISNUMBER(OFFSET('Hygiene Data'!$F$6,0,10*ROW('Hygiene Data'!F185))),DX191="Yes"),OFFSET('Hygiene Data'!$F$6,0,10*ROW('Hygiene Data'!F185)),IF(AND(ISNUMBER(OFFSET('Hygiene Data'!$F$6,0,10*ROW('Hygiene Data'!F185))),DX191="No",ISNUMBER(OFFSET('Hygiene Data'!$F$6,0,10*ROW('Hygiene Data'!F185)))),CONCATENATE("[",ROUND(OFFSET('Hygiene Data'!$F$6,0,10*ROW('Hygiene Data'!F185)),0),"]"),IF(AND(ISNUMBER(OFFSET('Hygiene Data'!$F$6,0,10*ROW('Hygiene Data'!F185))),DX191="",ISNUMBER(OFFSET('Hygiene Data'!$F$6,0,10*ROW('Hygiene Data'!F185)))),OFFSET('Hygiene Data'!$F$6,0,10*ROW('Hygiene Data'!F185)),NA())))</f>
        <v>#N/A</v>
      </c>
      <c r="BJ191" s="254" t="e">
        <f ca="true">+IF(AND(ISNUMBER(OFFSET('Hygiene Data'!$F$8,0,10*ROW('Hygiene Data'!F185))),DY191="Yes"),OFFSET('Hygiene Data'!$F$8,0,10*ROW('Hygiene Data'!F185)),IF(AND(ISNUMBER(OFFSET('Hygiene Data'!$F$8,0,10*ROW('Hygiene Data'!F185))),DY191="No",ISNUMBER(OFFSET('Hygiene Data'!$F$8,0,10*ROW('Hygiene Data'!F185)))),CONCATENATE("[",ROUND(OFFSET('Hygiene Data'!$F$8,0,10*ROW('Hygiene Data'!F185)),0),"]"),IF(AND(ISNUMBER(OFFSET('Hygiene Data'!$F$8,0,10*ROW('Hygiene Data'!F185))),DY191="",ISNUMBER(OFFSET('Hygiene Data'!$F$8,0,10*ROW('Hygiene Data'!F185)))),OFFSET('Hygiene Data'!$F$8,0,10*ROW('Hygiene Data'!F185)),NA())))</f>
        <v>#N/A</v>
      </c>
      <c r="BK191" s="254" t="e">
        <f ca="true">+IF(AND(ISNUMBER(OFFSET('Hygiene Data'!$F$10,0,10*ROW('Hygiene Data'!F185))),DZ191="Yes"),OFFSET('Hygiene Data'!$F$10,0,10*ROW('Hygiene Data'!F185)),IF(AND(ISNUMBER(OFFSET('Hygiene Data'!$F$10,0,10*ROW('Hygiene Data'!F185))),DZ191="No",ISNUMBER(OFFSET('Hygiene Data'!$F$10,0,10*ROW('Hygiene Data'!F185)))),CONCATENATE("[",ROUND(OFFSET('Hygiene Data'!$F$10,0,10*ROW('Hygiene Data'!F185)),0),"]"),IF(AND(ISNUMBER(OFFSET('Hygiene Data'!$F$10,0,10*ROW('Hygiene Data'!F185))),DZ191="",ISNUMBER(OFFSET('Hygiene Data'!$F$10,0,10*ROW('Hygiene Data'!F185)))),OFFSET('Hygiene Data'!$F$10,0,10*ROW('Hygiene Data'!F185)),NA())))</f>
        <v>#N/A</v>
      </c>
      <c r="BL191" s="254" t="e">
        <f ca="true">+IF(AND(ISNUMBER(OFFSET('Hygiene Data'!$G$6,0,10*ROW('Hygiene Data'!G185))),EA191="Yes"),OFFSET('Hygiene Data'!$G$6,0,10*ROW('Hygiene Data'!G185)),IF(AND(ISNUMBER(OFFSET('Hygiene Data'!$G$6,0,10*ROW('Hygiene Data'!G185))),EA191="No",ISNUMBER(OFFSET('Hygiene Data'!$G$6,0,10*ROW('Hygiene Data'!G185)))),CONCATENATE("[",ROUND(OFFSET('Hygiene Data'!$G$6,0,10*ROW('Hygiene Data'!G185)),0),"]"),IF(AND(ISNUMBER(OFFSET('Hygiene Data'!$G$6,0,10*ROW('Hygiene Data'!G185))),EA191="",ISNUMBER(OFFSET('Hygiene Data'!$G$6,0,10*ROW('Hygiene Data'!G185)))),OFFSET('Hygiene Data'!$G$6,0,10*ROW('Hygiene Data'!G185)),NA())))</f>
        <v>#N/A</v>
      </c>
      <c r="BM191" s="254" t="e">
        <f ca="true">+IF(AND(ISNUMBER(OFFSET('Hygiene Data'!$G$8,0,10*ROW('Hygiene Data'!G185))),EB191="Yes"),OFFSET('Hygiene Data'!$G$8,0,10*ROW('Hygiene Data'!G185)),IF(AND(ISNUMBER(OFFSET('Hygiene Data'!$G$8,0,10*ROW('Hygiene Data'!G185))),EB191="No",ISNUMBER(OFFSET('Hygiene Data'!$G$8,0,10*ROW('Hygiene Data'!G185)))),CONCATENATE("[",ROUND(OFFSET('Hygiene Data'!$G$8,0,10*ROW('Hygiene Data'!G185)),0),"]"),IF(AND(ISNUMBER(OFFSET('Hygiene Data'!$G$8,0,10*ROW('Hygiene Data'!G185))),EB191="",ISNUMBER(OFFSET('Hygiene Data'!$G$8,0,10*ROW('Hygiene Data'!G185)))),OFFSET('Hygiene Data'!$G$8,0,10*ROW('Hygiene Data'!G185)),NA())))</f>
        <v>#N/A</v>
      </c>
      <c r="BN191" s="254" t="e">
        <f ca="true">+IF(AND(ISNUMBER(OFFSET('Hygiene Data'!$G$10,0,10*ROW('Hygiene Data'!G185))),EC191="Yes"),OFFSET('Hygiene Data'!$G$10,0,10*ROW('Hygiene Data'!G185)),IF(AND(ISNUMBER(OFFSET('Hygiene Data'!$G$10,0,10*ROW('Hygiene Data'!G185))),EC191="No",ISNUMBER(OFFSET('Hygiene Data'!$G$10,0,10*ROW('Hygiene Data'!G185)))),CONCATENATE("[",ROUND(OFFSET('Hygiene Data'!$G$10,0,10*ROW('Hygiene Data'!G185)),0),"]"),IF(AND(ISNUMBER(OFFSET('Hygiene Data'!$G$10,0,10*ROW('Hygiene Data'!G185))),EC191="",ISNUMBER(OFFSET('Hygiene Data'!$G$10,0,10*ROW('Hygiene Data'!G185)))),OFFSET('Hygiene Data'!$G$10,0,10*ROW('Hygiene Data'!G185)),NA())))</f>
        <v>#N/A</v>
      </c>
      <c r="BO191" s="254" t="e">
        <f ca="true">+IF(AND(ISNUMBER(OFFSET('Hygiene Data'!$H$6,0,10*ROW('Hygiene Data'!H185))),ED191="Yes"),OFFSET('Hygiene Data'!$H$6,0,10*ROW('Hygiene Data'!H185)),IF(AND(ISNUMBER(OFFSET('Hygiene Data'!$H$6,0,10*ROW('Hygiene Data'!H185))),ED191="No",ISNUMBER(OFFSET('Hygiene Data'!$H$6,0,10*ROW('Hygiene Data'!H185)))),CONCATENATE("[",ROUND(OFFSET('Hygiene Data'!$H$6,0,10*ROW('Hygiene Data'!H185)),0),"]"),IF(AND(ISNUMBER(OFFSET('Hygiene Data'!$H$6,0,10*ROW('Hygiene Data'!H185))),ED191="",ISNUMBER(OFFSET('Hygiene Data'!$H$6,0,10*ROW('Hygiene Data'!H185)))),OFFSET('Hygiene Data'!$H$6,0,10*ROW('Hygiene Data'!H185)),NA())))</f>
        <v>#N/A</v>
      </c>
      <c r="BP191" s="254" t="e">
        <f ca="true">+IF(AND(ISNUMBER(OFFSET('Hygiene Data'!$H$8,0,10*ROW('Hygiene Data'!H185))),EE191="Yes"),OFFSET('Hygiene Data'!$H$8,0,10*ROW('Hygiene Data'!H185)),IF(AND(ISNUMBER(OFFSET('Hygiene Data'!$H$8,0,10*ROW('Hygiene Data'!H185))),EE191="No",ISNUMBER(OFFSET('Hygiene Data'!$H$8,0,10*ROW('Hygiene Data'!H185)))),CONCATENATE("[",ROUND(OFFSET('Hygiene Data'!$H$8,0,10*ROW('Hygiene Data'!H185)),0),"]"),IF(AND(ISNUMBER(OFFSET('Hygiene Data'!$H$8,0,10*ROW('Hygiene Data'!H185))),EE191="",ISNUMBER(OFFSET('Hygiene Data'!$H$8,0,10*ROW('Hygiene Data'!H185)))),OFFSET('Hygiene Data'!$H$8,0,10*ROW('Hygiene Data'!H185)),NA())))</f>
        <v>#N/A</v>
      </c>
      <c r="BQ191" s="254" t="e">
        <f ca="true">+IF(AND(ISNUMBER(OFFSET('Hygiene Data'!$H$10,0,10*ROW('Hygiene Data'!H185))),EF191="Yes"),OFFSET('Hygiene Data'!$H$10,0,10*ROW('Hygiene Data'!H185)),IF(AND(ISNUMBER(OFFSET('Hygiene Data'!$H$10,0,10*ROW('Hygiene Data'!H185))),EF191="No",ISNUMBER(OFFSET('Hygiene Data'!$H$10,0,10*ROW('Hygiene Data'!H185)))),CONCATENATE("[",ROUND(OFFSET('Hygiene Data'!$H$10,0,10*ROW('Hygiene Data'!H185)),0),"]"),IF(AND(ISNUMBER(OFFSET('Hygiene Data'!$H$10,0,10*ROW('Hygiene Data'!H185))),EF191="",ISNUMBER(OFFSET('Hygiene Data'!$H$10,0,10*ROW('Hygiene Data'!H185)))),OFFSET('Hygiene Data'!$H$10,0,10*ROW('Hygiene Data'!H185)),NA())))</f>
        <v>#N/A</v>
      </c>
      <c r="BS191" s="36" t="str">
        <f ca="true">+IF(OFFSET('Water Data'!$C$28,0,10*ROW('Water Data'!C185))="","",OFFSET('Water Data'!$C$28,0,10*ROW('Water Data'!C185)))</f>
        <v/>
      </c>
      <c r="BT191" s="36" t="str">
        <f ca="true">+IF(OFFSET('Water Data'!$C$29,0,10*ROW('Water Data'!C185))="","",OFFSET('Water Data'!$C$29,0,10*ROW('Water Data'!C185)))</f>
        <v/>
      </c>
      <c r="BU191" s="36" t="str">
        <f ca="true">+IF(OFFSET('Water Data'!$C$30,0,10*ROW('Water Data'!C185))="","",OFFSET('Water Data'!$C$30,0,10*ROW('Water Data'!C185)))</f>
        <v/>
      </c>
      <c r="BV191" s="36" t="str">
        <f ca="true">+IF(OFFSET('Water Data'!$D$28,0,10*ROW('Water Data'!D185))="","",OFFSET('Water Data'!$D$28,0,10*ROW('Water Data'!D185)))</f>
        <v/>
      </c>
      <c r="BW191" s="36" t="str">
        <f ca="true">+IF(OFFSET('Water Data'!$D$29,0,10*ROW('Water Data'!D185))="","",OFFSET('Water Data'!$D$29,0,10*ROW('Water Data'!D185)))</f>
        <v/>
      </c>
      <c r="BX191" s="36" t="str">
        <f ca="true">+IF(OFFSET('Water Data'!$D$30,0,10*ROW('Water Data'!D185))="","",OFFSET('Water Data'!$D$30,0,10*ROW('Water Data'!D185)))</f>
        <v/>
      </c>
      <c r="BY191" s="36" t="str">
        <f ca="true">+IF(OFFSET('Water Data'!$E$28,0,10*ROW('Water Data'!E185))="","",OFFSET('Water Data'!$E$28,0,10*ROW('Water Data'!E185)))</f>
        <v/>
      </c>
      <c r="BZ191" s="36" t="str">
        <f ca="true">+IF(OFFSET('Water Data'!$E$29,0,10*ROW('Water Data'!E185))="","",OFFSET('Water Data'!$E$29,0,10*ROW('Water Data'!E185)))</f>
        <v/>
      </c>
      <c r="CA191" s="36" t="str">
        <f ca="true">+IF(OFFSET('Water Data'!$E$30,0,10*ROW('Water Data'!E185))="","",OFFSET('Water Data'!$E$30,0,10*ROW('Water Data'!E185)))</f>
        <v/>
      </c>
      <c r="CB191" s="36" t="str">
        <f ca="true">+IF(OFFSET('Water Data'!$F$28,0,10*ROW('Water Data'!F185))="","",OFFSET('Water Data'!$F$28,0,10*ROW('Water Data'!F185)))</f>
        <v/>
      </c>
      <c r="CC191" s="36" t="str">
        <f ca="true">+IF(OFFSET('Water Data'!$F$29,0,10*ROW('Water Data'!F185))="","",OFFSET('Water Data'!$F$29,0,10*ROW('Water Data'!F185)))</f>
        <v/>
      </c>
      <c r="CD191" s="36" t="str">
        <f ca="true">+IF(OFFSET('Water Data'!$F$30,0,10*ROW('Water Data'!F185))="","",OFFSET('Water Data'!$F$30,0,10*ROW('Water Data'!F185)))</f>
        <v/>
      </c>
      <c r="CE191" s="36" t="str">
        <f ca="true">+IF(OFFSET('Water Data'!$G$28,0,10*ROW('Water Data'!G185))="","",OFFSET('Water Data'!$G$28,0,10*ROW('Water Data'!G185)))</f>
        <v/>
      </c>
      <c r="CF191" s="36" t="str">
        <f ca="true">+IF(OFFSET('Water Data'!$G$29,0,10*ROW('Water Data'!G185))="","",OFFSET('Water Data'!$G$29,0,10*ROW('Water Data'!G185)))</f>
        <v/>
      </c>
      <c r="CG191" s="36" t="str">
        <f ca="true">+IF(OFFSET('Water Data'!$G$30,0,10*ROW('Water Data'!G185))="","",OFFSET('Water Data'!$G$30,0,10*ROW('Water Data'!G185)))</f>
        <v/>
      </c>
      <c r="CH191" s="36" t="str">
        <f ca="true">+IF(OFFSET('Water Data'!$H$28,0,10*ROW('Water Data'!H185))="","",OFFSET('Water Data'!$H$28,0,10*ROW('Water Data'!H185)))</f>
        <v/>
      </c>
      <c r="CI191" s="36" t="str">
        <f ca="true">+IF(OFFSET('Water Data'!$H$29,0,10*ROW('Water Data'!H185))="","",OFFSET('Water Data'!$H$29,0,10*ROW('Water Data'!H185)))</f>
        <v/>
      </c>
      <c r="CJ191" s="36" t="str">
        <f ca="true">+IF(OFFSET('Water Data'!$H$30,0,10*ROW('Water Data'!H185))="","",OFFSET('Water Data'!$H$30,0,10*ROW('Water Data'!H185)))</f>
        <v/>
      </c>
      <c r="CK191" s="36" t="str">
        <f ca="true">+IF(OFFSET('Sanitation Data'!$C$29,0,10*ROW('Sanitation Data'!C185))="","",OFFSET('Sanitation Data'!$C$29,0,10*ROW('Sanitation Data'!C185)))</f>
        <v/>
      </c>
      <c r="CL191" s="36" t="str">
        <f ca="true">+IF(OFFSET('Sanitation Data'!$C$30,0,10*ROW('Sanitation Data'!C185))="","",OFFSET('Sanitation Data'!$C$30,0,10*ROW('Sanitation Data'!C185)))</f>
        <v/>
      </c>
      <c r="CM191" s="36" t="str">
        <f ca="true">+IF(OFFSET('Sanitation Data'!$C$31,0,10*ROW('Sanitation Data'!C185))="","",OFFSET('Sanitation Data'!$C$31,0,10*ROW('Sanitation Data'!C185)))</f>
        <v/>
      </c>
      <c r="CN191" s="36" t="str">
        <f ca="true">+IF(OFFSET('Sanitation Data'!$C$32,0,10*ROW('Sanitation Data'!C185))="","",OFFSET('Sanitation Data'!$C$32,0,10*ROW('Sanitation Data'!C185)))</f>
        <v/>
      </c>
      <c r="CO191" s="36" t="str">
        <f ca="true">+IF(OFFSET('Sanitation Data'!$C$33,0,10*ROW('Sanitation Data'!C185))="","",OFFSET('Sanitation Data'!$C$33,0,10*ROW('Sanitation Data'!C185)))</f>
        <v/>
      </c>
      <c r="CP191" s="36" t="str">
        <f ca="true">+IF(OFFSET('Sanitation Data'!$D$29,0,10*ROW('Sanitation Data'!D185))="","",OFFSET('Sanitation Data'!$D$29,0,10*ROW('Sanitation Data'!D185)))</f>
        <v/>
      </c>
      <c r="CQ191" s="36" t="str">
        <f ca="true">+IF(OFFSET('Sanitation Data'!$D$30,0,10*ROW('Sanitation Data'!D185))="","",OFFSET('Sanitation Data'!$D$30,0,10*ROW('Sanitation Data'!D185)))</f>
        <v/>
      </c>
      <c r="CR191" s="36" t="str">
        <f ca="true">+IF(OFFSET('Sanitation Data'!$D$31,0,10*ROW('Sanitation Data'!D185))="","",OFFSET('Sanitation Data'!$D$31,0,10*ROW('Sanitation Data'!D185)))</f>
        <v/>
      </c>
      <c r="CS191" s="36" t="str">
        <f ca="true">+IF(OFFSET('Sanitation Data'!$D$32,0,10*ROW('Sanitation Data'!D185))="","",OFFSET('Sanitation Data'!$D$32,0,10*ROW('Sanitation Data'!D185)))</f>
        <v/>
      </c>
      <c r="CT191" s="36" t="str">
        <f ca="true">+IF(OFFSET('Sanitation Data'!$D$33,0,10*ROW('Sanitation Data'!D185))="","",OFFSET('Sanitation Data'!$D$33,0,10*ROW('Sanitation Data'!D185)))</f>
        <v/>
      </c>
      <c r="CU191" s="36" t="str">
        <f ca="true">+IF(OFFSET('Sanitation Data'!$E$29,0,10*ROW('Sanitation Data'!E185))="","",OFFSET('Sanitation Data'!$E$29,0,10*ROW('Sanitation Data'!E185)))</f>
        <v/>
      </c>
      <c r="CV191" s="36" t="str">
        <f ca="true">+IF(OFFSET('Sanitation Data'!$E$30,0,10*ROW('Sanitation Data'!E185))="","",OFFSET('Sanitation Data'!$E$30,0,10*ROW('Sanitation Data'!E185)))</f>
        <v/>
      </c>
      <c r="CW191" s="36" t="str">
        <f ca="true">+IF(OFFSET('Sanitation Data'!$E$31,0,10*ROW('Sanitation Data'!E185))="","",OFFSET('Sanitation Data'!$E$31,0,10*ROW('Sanitation Data'!E185)))</f>
        <v/>
      </c>
      <c r="CX191" s="36" t="str">
        <f ca="true">+IF(OFFSET('Sanitation Data'!$E$32,0,10*ROW('Sanitation Data'!E185))="","",OFFSET('Sanitation Data'!$E$32,0,10*ROW('Sanitation Data'!E185)))</f>
        <v/>
      </c>
      <c r="CY191" s="36" t="str">
        <f ca="true">+IF(OFFSET('Sanitation Data'!$E$33,0,10*ROW('Sanitation Data'!E185))="","",OFFSET('Sanitation Data'!$E$33,0,10*ROW('Sanitation Data'!E185)))</f>
        <v/>
      </c>
      <c r="CZ191" s="36" t="str">
        <f ca="true">+IF(OFFSET('Sanitation Data'!$F$29,0,10*ROW('Sanitation Data'!F185))="","",OFFSET('Sanitation Data'!$F$29,0,10*ROW('Sanitation Data'!F185)))</f>
        <v/>
      </c>
      <c r="DA191" s="36" t="str">
        <f ca="true">+IF(OFFSET('Sanitation Data'!$F$30,0,10*ROW('Sanitation Data'!F185))="","",OFFSET('Sanitation Data'!$F$30,0,10*ROW('Sanitation Data'!F185)))</f>
        <v/>
      </c>
      <c r="DB191" s="36" t="str">
        <f ca="true">+IF(OFFSET('Sanitation Data'!$F$31,0,10*ROW('Sanitation Data'!F185))="","",OFFSET('Sanitation Data'!$F$31,0,10*ROW('Sanitation Data'!F185)))</f>
        <v/>
      </c>
      <c r="DC191" s="36" t="str">
        <f ca="true">+IF(OFFSET('Sanitation Data'!$F$32,0,10*ROW('Sanitation Data'!F185))="","",OFFSET('Sanitation Data'!$F$32,0,10*ROW('Sanitation Data'!F185)))</f>
        <v/>
      </c>
      <c r="DD191" s="36" t="str">
        <f ca="true">+IF(OFFSET('Sanitation Data'!$F$33,0,10*ROW('Sanitation Data'!F185))="","",OFFSET('Sanitation Data'!$F$33,0,10*ROW('Sanitation Data'!F185)))</f>
        <v/>
      </c>
      <c r="DE191" s="36" t="str">
        <f ca="true">+IF(OFFSET('Sanitation Data'!$G$29,0,10*ROW('Sanitation Data'!G185))="","",OFFSET('Sanitation Data'!$G$29,0,10*ROW('Sanitation Data'!G185)))</f>
        <v/>
      </c>
      <c r="DF191" s="36" t="str">
        <f ca="true">+IF(OFFSET('Sanitation Data'!$G$30,0,10*ROW('Sanitation Data'!G185))="","",OFFSET('Sanitation Data'!$G$30,0,10*ROW('Sanitation Data'!G185)))</f>
        <v/>
      </c>
      <c r="DG191" s="36" t="str">
        <f ca="true">+IF(OFFSET('Sanitation Data'!$G$31,0,10*ROW('Sanitation Data'!G185))="","",OFFSET('Sanitation Data'!$G$31,0,10*ROW('Sanitation Data'!G185)))</f>
        <v/>
      </c>
      <c r="DH191" s="36" t="str">
        <f ca="true">+IF(OFFSET('Sanitation Data'!$G$32,0,10*ROW('Sanitation Data'!G185))="","",OFFSET('Sanitation Data'!$G$32,0,10*ROW('Sanitation Data'!G185)))</f>
        <v/>
      </c>
      <c r="DI191" s="36" t="str">
        <f ca="true">+IF(OFFSET('Sanitation Data'!$G$33,0,10*ROW('Sanitation Data'!G185))="","",OFFSET('Sanitation Data'!$G$33,0,10*ROW('Sanitation Data'!G185)))</f>
        <v/>
      </c>
      <c r="DJ191" s="36" t="str">
        <f ca="true">+IF(OFFSET('Sanitation Data'!$H$29,0,10*ROW('Sanitation Data'!H185))="","",OFFSET('Sanitation Data'!$H$29,0,10*ROW('Sanitation Data'!H185)))</f>
        <v/>
      </c>
      <c r="DK191" s="36" t="str">
        <f ca="true">+IF(OFFSET('Sanitation Data'!$H$30,0,10*ROW('Sanitation Data'!H185))="","",OFFSET('Sanitation Data'!$H$30,0,10*ROW('Sanitation Data'!H185)))</f>
        <v/>
      </c>
      <c r="DL191" s="36" t="str">
        <f ca="true">+IF(OFFSET('Sanitation Data'!$H$31,0,10*ROW('Sanitation Data'!H185))="","",OFFSET('Sanitation Data'!$H$31,0,10*ROW('Sanitation Data'!H185)))</f>
        <v/>
      </c>
      <c r="DM191" s="36" t="str">
        <f ca="true">+IF(OFFSET('Sanitation Data'!$H$32,0,10*ROW('Sanitation Data'!H185))="","",OFFSET('Sanitation Data'!$H$32,0,10*ROW('Sanitation Data'!H185)))</f>
        <v/>
      </c>
      <c r="DN191" s="36" t="str">
        <f ca="true">+IF(OFFSET('Sanitation Data'!$H$33,0,10*ROW('Sanitation Data'!H185))="","",OFFSET('Sanitation Data'!$H$33,0,10*ROW('Sanitation Data'!H185)))</f>
        <v/>
      </c>
      <c r="DO191" s="36" t="str">
        <f ca="true">+IF(OFFSET('Hygiene Data'!$C$12,0,10*ROW('Hygiene Data'!C185))="","",OFFSET('Hygiene Data'!$C$12,0,10*ROW('Hygiene Data'!C185)))</f>
        <v/>
      </c>
      <c r="DP191" s="36" t="str">
        <f ca="true">+IF(OFFSET('Hygiene Data'!$C$13,0,10*ROW('Hygiene Data'!C185))="","",OFFSET('Hygiene Data'!$C$13,0,10*ROW('Hygiene Data'!C185)))</f>
        <v/>
      </c>
      <c r="DQ191" s="36" t="str">
        <f ca="true">+IF(OFFSET('Hygiene Data'!$C$14,0,10*ROW('Hygiene Data'!C185))="","",OFFSET('Hygiene Data'!$C$14,0,10*ROW('Hygiene Data'!C185)))</f>
        <v/>
      </c>
      <c r="DR191" s="36" t="str">
        <f ca="true">+IF(OFFSET('Hygiene Data'!$D$12,0,10*ROW('Hygiene Data'!D185))="","",OFFSET('Hygiene Data'!$D$12,0,10*ROW('Hygiene Data'!D185)))</f>
        <v/>
      </c>
      <c r="DS191" s="36" t="str">
        <f ca="true">+IF(OFFSET('Hygiene Data'!$D$13,0,10*ROW('Hygiene Data'!D185))="","",OFFSET('Hygiene Data'!$D$13,0,10*ROW('Hygiene Data'!D185)))</f>
        <v/>
      </c>
      <c r="DT191" s="36" t="str">
        <f ca="true">+IF(OFFSET('Hygiene Data'!$D$14,0,10*ROW('Hygiene Data'!D185))="","",OFFSET('Hygiene Data'!$D$14,0,10*ROW('Hygiene Data'!D185)))</f>
        <v/>
      </c>
      <c r="DU191" s="36" t="str">
        <f ca="true">+IF(OFFSET('Hygiene Data'!$E$12,0,10*ROW('Hygiene Data'!E185))="","",OFFSET('Hygiene Data'!$E$12,0,10*ROW('Hygiene Data'!E185)))</f>
        <v/>
      </c>
      <c r="DV191" s="36" t="str">
        <f ca="true">+IF(OFFSET('Hygiene Data'!$E$13,0,10*ROW('Hygiene Data'!E185))="","",OFFSET('Hygiene Data'!$E$13,0,10*ROW('Hygiene Data'!E185)))</f>
        <v/>
      </c>
      <c r="DW191" s="36" t="str">
        <f ca="true">+IF(OFFSET('Hygiene Data'!$E$14,0,10*ROW('Hygiene Data'!E185))="","",OFFSET('Hygiene Data'!$E$14,0,10*ROW('Hygiene Data'!E185)))</f>
        <v/>
      </c>
      <c r="DX191" s="36" t="str">
        <f ca="true">+IF(OFFSET('Hygiene Data'!$F$12,0,10*ROW('Hygiene Data'!F185))="","",OFFSET('Hygiene Data'!$F$12,0,10*ROW('Hygiene Data'!F185)))</f>
        <v/>
      </c>
      <c r="DY191" s="36" t="str">
        <f ca="true">+IF(OFFSET('Hygiene Data'!$F$13,0,10*ROW('Hygiene Data'!F185))="","",OFFSET('Hygiene Data'!$F$13,0,10*ROW('Hygiene Data'!F185)))</f>
        <v/>
      </c>
      <c r="DZ191" s="36" t="str">
        <f ca="true">+IF(OFFSET('Hygiene Data'!$F$14,0,10*ROW('Hygiene Data'!F185))="","",OFFSET('Hygiene Data'!$F$14,0,10*ROW('Hygiene Data'!F185)))</f>
        <v/>
      </c>
      <c r="EA191" s="36" t="str">
        <f ca="true">+IF(OFFSET('Hygiene Data'!$G$12,0,10*ROW('Hygiene Data'!G185))="","",OFFSET('Hygiene Data'!$G$12,0,10*ROW('Hygiene Data'!G185)))</f>
        <v/>
      </c>
      <c r="EB191" s="36" t="str">
        <f ca="true">+IF(OFFSET('Hygiene Data'!$G$13,0,10*ROW('Hygiene Data'!G185))="","",OFFSET('Hygiene Data'!$G$13,0,10*ROW('Hygiene Data'!G185)))</f>
        <v/>
      </c>
      <c r="EC191" s="36" t="str">
        <f ca="true">+IF(OFFSET('Hygiene Data'!$G$14,0,10*ROW('Hygiene Data'!G185))="","",OFFSET('Hygiene Data'!$G$14,0,10*ROW('Hygiene Data'!G185)))</f>
        <v/>
      </c>
      <c r="ED191" s="36" t="str">
        <f ca="true">+IF(OFFSET('Hygiene Data'!$H$12,0,10*ROW('Hygiene Data'!H185))="","",OFFSET('Hygiene Data'!$H$12,0,10*ROW('Hygiene Data'!H185)))</f>
        <v/>
      </c>
      <c r="EE191" s="36" t="str">
        <f ca="true">+IF(OFFSET('Hygiene Data'!$H$13,0,10*ROW('Hygiene Data'!H185))="","",OFFSET('Hygiene Data'!$H$13,0,10*ROW('Hygiene Data'!H185)))</f>
        <v/>
      </c>
      <c r="EF191" s="36" t="str">
        <f ca="true">+IF(OFFSET('Hygiene Data'!$H$14,0,10*ROW('Hygiene Data'!H185))="","",OFFSET('Hygiene Data'!$H$14,0,10*ROW('Hygiene Data'!H185)))</f>
        <v/>
      </c>
    </row>
    <row r="192" x14ac:dyDescent="0.2">
      <c r="A192" s="59" t="str">
        <f ca="true">+IF(OFFSET('Water Data'!$B$1,0,10*ROW('Water Data'!B189))="","",OFFSET('Water Data'!$B$1,0,10*ROW('Water Data'!B189)))</f>
        <v/>
      </c>
      <c r="B192" s="59" t="str">
        <f ca="true">+IF(OFFSET('Water Data'!$A$3,0,10*ROW('Water Data'!A189))="","",OFFSET('Water Data'!$A$3,0,10*ROW('Water Data'!A189)))</f>
        <v/>
      </c>
      <c r="C192" s="59" t="str">
        <f ca="true">+IF(OFFSET('Water Data'!$C$3,0,10*ROW('Water Data'!C189))="","",OFFSET('Water Data'!$C$3,0,10*ROW('Water Data'!C189)))</f>
        <v/>
      </c>
      <c r="D192" s="252" t="e">
        <f ca="true">+IF(AND(ISNUMBER(OFFSET('Water Data'!$C$5,0,10*ROW('Water Data'!C186))),BS192="Yes"),100-OFFSET('Water Data'!$C$5,0,10*ROW('Water Data'!C186)),IF(AND(ISNUMBER(OFFSET('Water Data'!$C$5,0,10*ROW('Water Data'!C186))),BS192="No",ISNUMBER(OFFSET('Water Data'!$C$5,0,10*ROW('Water Data'!C186)))),CONCATENATE("[",ROUND(100-OFFSET('Water Data'!$C$5,0,10*ROW('Water Data'!C186)),0),"]"),IF(AND(ISNUMBER(OFFSET('Water Data'!$C$5,0,10*ROW('Water Data'!C186))),BS192="",ISNUMBER(OFFSET('Water Data'!$C$5,0,10*ROW('Water Data'!C186)))),100-OFFSET('Water Data'!$C$5,0,10*ROW('Water Data'!C186)),NA())))</f>
        <v>#N/A</v>
      </c>
      <c r="E192" s="252" t="e">
        <f ca="true">+IF(AND(ISNUMBER(OFFSET('Water Data'!$C$7,0,10*ROW('Water Data'!D186))),BT192="Yes"),OFFSET('Water Data'!$C$7,0,10*ROW('Water Data'!C186)),IF(AND(ISNUMBER(OFFSET('Water Data'!$C$7,0,10*ROW('Water Data'!C186))),BT192="No",ISNUMBER(OFFSET('Water Data'!$C$7,0,10*ROW('Water Data'!C186)))),CONCATENATE("[",ROUND(OFFSET('Water Data'!$C$7,0,10*ROW('Water Data'!C186)),0),"]"),IF(AND(ISNUMBER(OFFSET('Water Data'!$C$7,0,10*ROW('Water Data'!C186))),BT192="",ISNUMBER(OFFSET('Water Data'!$C$7,0,10*ROW('Water Data'!C186)))),OFFSET('Water Data'!$C$7,0,10*ROW('Water Data'!C186)),NA())))</f>
        <v>#N/A</v>
      </c>
      <c r="F192" s="252" t="e">
        <f ca="true">+IF(AND(ISNUMBER(OFFSET('Water Data'!$C$10,0,10*ROW('Water Data'!C186))),BU192="Yes"),OFFSET('Water Data'!$C$10,0,10*ROW('Water Data'!C186)),IF(AND(ISNUMBER(OFFSET('Water Data'!$C$10,0,10*ROW('Water Data'!C186))),BU192="No",ISNUMBER(OFFSET('Water Data'!$C$10,0,10*ROW('Water Data'!C186)))),CONCATENATE("[",ROUND(OFFSET('Water Data'!$C$10,0,10*ROW('Water Data'!C186)),0),"]"),IF(AND(ISNUMBER(OFFSET('Water Data'!$C$10,0,10*ROW('Water Data'!C186))),BU192="",ISNUMBER(OFFSET('Water Data'!$C$10,0,10*ROW('Water Data'!C186)))),OFFSET('Water Data'!$C$10,0,10*ROW('Water Data'!C186)),NA())))</f>
        <v>#N/A</v>
      </c>
      <c r="G192" s="252" t="e">
        <f ca="true">+IF(AND(ISNUMBER(OFFSET('Water Data'!$D$5,0,10*ROW('Water Data'!D186))),BV192="Yes"),100-OFFSET('Water Data'!$D$5,0,10*ROW('Water Data'!D186)),IF(AND(ISNUMBER(OFFSET('Water Data'!$D$5,0,10*ROW('Water Data'!D186))),BV192="No",ISNUMBER(OFFSET('Water Data'!$D$5,0,10*ROW('Water Data'!D186)))),CONCATENATE("[",ROUND(100-OFFSET('Water Data'!$D$5,0,10*ROW('Water Data'!D186)),0),"]"),IF(AND(ISNUMBER(OFFSET('Water Data'!$D$5,0,10*ROW('Water Data'!D186))),BV192="",ISNUMBER(OFFSET('Water Data'!$D$5,0,10*ROW('Water Data'!D186)))),100-OFFSET('Water Data'!$D$5,0,10*ROW('Water Data'!D186)),NA())))</f>
        <v>#N/A</v>
      </c>
      <c r="H192" s="252" t="e">
        <f ca="true">+IF(AND(ISNUMBER(OFFSET('Water Data'!$D$7,0,10*ROW('Water Data'!D186))),BW192="Yes"),OFFSET('Water Data'!$D$7,0,10*ROW('Water Data'!D186)),IF(AND(ISNUMBER(OFFSET('Water Data'!$D$7,0,10*ROW('Water Data'!D186))),BW192="No",ISNUMBER(OFFSET('Water Data'!$D$7,0,10*ROW('Water Data'!D186)))),CONCATENATE("[",ROUND(OFFSET('Water Data'!$C$7,0,10*ROW('Water Data'!D186)),0),"]"),IF(AND(ISNUMBER(OFFSET('Water Data'!$D$7,0,10*ROW('Water Data'!D186))),BW192="",ISNUMBER(OFFSET('Water Data'!$D$7,0,10*ROW('Water Data'!D186)))),OFFSET('Water Data'!$D$7,0,10*ROW('Water Data'!D186)),NA())))</f>
        <v>#N/A</v>
      </c>
      <c r="I192" s="252" t="e">
        <f ca="true">+IF(AND(ISNUMBER(OFFSET('Water Data'!$D$10,0,10*ROW('Water Data'!D186))),BX192="Yes"),OFFSET('Water Data'!$D$10,0,10*ROW('Water Data'!D186)),IF(AND(ISNUMBER(OFFSET('Water Data'!$D$10,0,10*ROW('Water Data'!D186))),BX192="No",ISNUMBER(OFFSET('Water Data'!$D$10,0,10*ROW('Water Data'!D186)))),CONCATENATE("[",ROUND(OFFSET('Water Data'!$D$10,0,10*ROW('Water Data'!D186)),0),"]"),IF(AND(ISNUMBER(OFFSET('Water Data'!$D$10,0,10*ROW('Water Data'!D186))),BX192="",ISNUMBER(OFFSET('Water Data'!$D$10,0,10*ROW('Water Data'!D186)))),OFFSET('Water Data'!$D$10,0,10*ROW('Water Data'!D186)),NA())))</f>
        <v>#N/A</v>
      </c>
      <c r="J192" s="252" t="e">
        <f ca="true">+IF(AND(ISNUMBER(OFFSET('Water Data'!$E$5,0,10*ROW('Water Data'!E186))),BY192="Yes"),100-OFFSET('Water Data'!$E$5,0,10*ROW('Water Data'!E186)),IF(AND(ISNUMBER(OFFSET('Water Data'!$E$5,0,10*ROW('Water Data'!E186))),BY192="No",ISNUMBER(OFFSET('Water Data'!$E$5,0,10*ROW('Water Data'!E186)))),CONCATENATE("[",ROUND(100-OFFSET('Water Data'!$E$5,0,10*ROW('Water Data'!E186)),0),"]"),IF(AND(ISNUMBER(OFFSET('Water Data'!$E$5,0,10*ROW('Water Data'!E186))),BY192="",ISNUMBER(OFFSET('Water Data'!$E$5,0,10*ROW('Water Data'!E186)))),100-OFFSET('Water Data'!$E$5,0,10*ROW('Water Data'!E186)),NA())))</f>
        <v>#N/A</v>
      </c>
      <c r="K192" s="252" t="e">
        <f ca="true">+IF(AND(ISNUMBER(OFFSET('Water Data'!$E$7,0,10*ROW('Water Data'!E186))),BZ192="Yes"),OFFSET('Water Data'!$E$7,0,10*ROW('Water Data'!E186)),IF(AND(ISNUMBER(OFFSET('Water Data'!$E$7,0,10*ROW('Water Data'!E186))),BZ192="No",ISNUMBER(OFFSET('Water Data'!$E$7,0,10*ROW('Water Data'!E186)))),CONCATENATE("[",ROUND(OFFSET('Water Data'!$E$7,0,10*ROW('Water Data'!E186)),0),"]"),IF(AND(ISNUMBER(OFFSET('Water Data'!$E$7,0,10*ROW('Water Data'!E186))),BZ192="",ISNUMBER(OFFSET('Water Data'!$E$7,0,10*ROW('Water Data'!E186)))),OFFSET('Water Data'!$E$7,0,10*ROW('Water Data'!E186)),NA())))</f>
        <v>#N/A</v>
      </c>
      <c r="L192" s="252" t="e">
        <f ca="true">+IF(AND(ISNUMBER(OFFSET('Water Data'!$E$10,0,10*ROW('Water Data'!E186))),CA192="Yes"),OFFSET('Water Data'!$E$10,0,10*ROW('Water Data'!E186)),IF(AND(ISNUMBER(OFFSET('Water Data'!$E$10,0,10*ROW('Water Data'!E186))),CA192="No",ISNUMBER(OFFSET('Water Data'!$E$10,0,10*ROW('Water Data'!E186)))),CONCATENATE("[",ROUND(OFFSET('Water Data'!$E$10,0,10*ROW('Water Data'!E186)),0),"]"),IF(AND(ISNUMBER(OFFSET('Water Data'!$E$10,0,10*ROW('Water Data'!E186))),CA192="",ISNUMBER(OFFSET('Water Data'!$E$10,0,10*ROW('Water Data'!E186)))),OFFSET('Water Data'!$E$10,0,10*ROW('Water Data'!E186)),NA())))</f>
        <v>#N/A</v>
      </c>
      <c r="M192" s="252" t="e">
        <f ca="true">+IF(AND(ISNUMBER(OFFSET('Water Data'!$F$5,0,10*ROW('Water Data'!F186))),CB192="Yes"),100-OFFSET('Water Data'!$F$5,0,10*ROW('Water Data'!F186)),IF(AND(ISNUMBER(OFFSET('Water Data'!$F$5,0,10*ROW('Water Data'!F186))),CB192="No",ISNUMBER(OFFSET('Water Data'!$F$5,0,10*ROW('Water Data'!F186)))),CONCATENATE("[",ROUND(100-OFFSET('Water Data'!$F$5,0,10*ROW('Water Data'!F186)),0),"]"),IF(AND(ISNUMBER(OFFSET('Water Data'!$F$5,0,10*ROW('Water Data'!F186))),CB192="",ISNUMBER(OFFSET('Water Data'!$F$5,0,10*ROW('Water Data'!F186)))),100-OFFSET('Water Data'!$F$5,0,10*ROW('Water Data'!F186)),NA())))</f>
        <v>#N/A</v>
      </c>
      <c r="N192" s="252" t="e">
        <f ca="true">+IF(AND(ISNUMBER(OFFSET('Water Data'!$F$7,0,10*ROW('Water Data'!F186))),CC192="Yes"),OFFSET('Water Data'!$F$7,0,10*ROW('Water Data'!F186)),IF(AND(ISNUMBER(OFFSET('Water Data'!$F$7,0,10*ROW('Water Data'!F186))),CC192="No",ISNUMBER(OFFSET('Water Data'!$F$7,0,10*ROW('Water Data'!F186)))),CONCATENATE("[",ROUND(OFFSET('Water Data'!$F$7,0,10*ROW('Water Data'!F186)),0),"]"),IF(AND(ISNUMBER(OFFSET('Water Data'!$F$7,0,10*ROW('Water Data'!F186))),CC192="",ISNUMBER(OFFSET('Water Data'!$F$7,0,10*ROW('Water Data'!F186)))),OFFSET('Water Data'!$F$7,0,10*ROW('Water Data'!F186)),NA())))</f>
        <v>#N/A</v>
      </c>
      <c r="O192" s="252" t="e">
        <f ca="true">+IF(AND(ISNUMBER(OFFSET('Water Data'!$F$10,0,10*ROW('Water Data'!F186))),CD192="Yes"),OFFSET('Water Data'!$F$10,0,10*ROW('Water Data'!F186)),IF(AND(ISNUMBER(OFFSET('Water Data'!$F$10,0,10*ROW('Water Data'!F186))),CD192="No",ISNUMBER(OFFSET('Water Data'!$F$10,0,10*ROW('Water Data'!F186)))),CONCATENATE("[",ROUND(OFFSET('Water Data'!$F$10,0,10*ROW('Water Data'!F186)),0),"]"),IF(AND(ISNUMBER(OFFSET('Water Data'!$F$10,0,10*ROW('Water Data'!F186))),CD192="",ISNUMBER(OFFSET('Water Data'!$F$10,0,10*ROW('Water Data'!F186)))),OFFSET('Water Data'!$F$10,0,10*ROW('Water Data'!F186)),NA())))</f>
        <v>#N/A</v>
      </c>
      <c r="P192" s="252" t="e">
        <f ca="true">+IF(AND(ISNUMBER(OFFSET('Water Data'!$G$5,0,10*ROW('Water Data'!G186))),CE192="Yes"),100-OFFSET('Water Data'!$G$5,0,10*ROW('Water Data'!G186)),IF(AND(ISNUMBER(OFFSET('Water Data'!$G$5,0,10*ROW('Water Data'!G186))),CE192="No",ISNUMBER(OFFSET('Water Data'!$G$5,0,10*ROW('Water Data'!G186)))),CONCATENATE("[",ROUND(100-OFFSET('Water Data'!$G$5,0,10*ROW('Water Data'!G186)),0),"]"),IF(AND(ISNUMBER(OFFSET('Water Data'!$G$5,0,10*ROW('Water Data'!G186))),CE192="",ISNUMBER(OFFSET('Water Data'!$G$5,0,10*ROW('Water Data'!G186)))),100-OFFSET('Water Data'!$G$5,0,10*ROW('Water Data'!G186)),NA())))</f>
        <v>#N/A</v>
      </c>
      <c r="Q192" s="252" t="e">
        <f ca="true">+IF(AND(ISNUMBER(OFFSET('Water Data'!$G$7,0,10*ROW('Water Data'!G186))),CF192="Yes"),OFFSET('Water Data'!$G$7,0,10*ROW('Water Data'!G186)),IF(AND(ISNUMBER(OFFSET('Water Data'!$G$7,0,10*ROW('Water Data'!G186))),CF192="No",ISNUMBER(OFFSET('Water Data'!$G$7,0,10*ROW('Water Data'!G186)))),CONCATENATE("[",ROUND(OFFSET('Water Data'!$G$7,0,10*ROW('Water Data'!G186)),0),"]"),IF(AND(ISNUMBER(OFFSET('Water Data'!$G$7,0,10*ROW('Water Data'!G186))),CF192="",ISNUMBER(OFFSET('Water Data'!$G$7,0,10*ROW('Water Data'!G186)))),OFFSET('Water Data'!$G$7,0,10*ROW('Water Data'!G186)),NA())))</f>
        <v>#N/A</v>
      </c>
      <c r="R192" s="252" t="e">
        <f ca="true">+IF(AND(ISNUMBER(OFFSET('Water Data'!$G$10,0,10*ROW('Water Data'!G186))),CG192="Yes"),OFFSET('Water Data'!$G$10,0,10*ROW('Water Data'!G186)),IF(AND(ISNUMBER(OFFSET('Water Data'!$G$10,0,10*ROW('Water Data'!G186))),CG192="No",ISNUMBER(OFFSET('Water Data'!$G$10,0,10*ROW('Water Data'!G186)))),CONCATENATE("[",ROUND(OFFSET('Water Data'!$G$10,0,10*ROW('Water Data'!G186)),0),"]"),IF(AND(ISNUMBER(OFFSET('Water Data'!$G$10,0,10*ROW('Water Data'!G186))),CG192="",ISNUMBER(OFFSET('Water Data'!$G$10,0,10*ROW('Water Data'!G186)))),OFFSET('Water Data'!$G$10,0,10*ROW('Water Data'!G186)),NA())))</f>
        <v>#N/A</v>
      </c>
      <c r="S192" s="252" t="e">
        <f ca="true">+IF(AND(ISNUMBER(OFFSET('Water Data'!$H$5,0,10*ROW('Water Data'!H186))),CH192="Yes"),100-OFFSET('Water Data'!$H$5,0,10*ROW('Water Data'!H186)),IF(AND(ISNUMBER(OFFSET('Water Data'!$H$5,0,10*ROW('Water Data'!H186))),CH192="No",ISNUMBER(OFFSET('Water Data'!$H$5,0,10*ROW('Water Data'!H186)))),CONCATENATE("[",ROUND(100-OFFSET('Water Data'!$H$5,0,10*ROW('Water Data'!H186)),0),"]"),IF(AND(ISNUMBER(OFFSET('Water Data'!$H$5,0,10*ROW('Water Data'!H186))),CH192="",ISNUMBER(OFFSET('Water Data'!$H$5,0,10*ROW('Water Data'!H186)))),100-OFFSET('Water Data'!$H$5,0,10*ROW('Water Data'!H186)),NA())))</f>
        <v>#N/A</v>
      </c>
      <c r="T192" s="252" t="e">
        <f ca="true">+IF(AND(ISNUMBER(OFFSET('Water Data'!$H$7,0,10*ROW('Water Data'!H186))),CI192="Yes"),OFFSET('Water Data'!$H$7,0,10*ROW('Water Data'!H186)),IF(AND(ISNUMBER(OFFSET('Water Data'!$H$7,0,10*ROW('Water Data'!H186))),CI192="No",ISNUMBER(OFFSET('Water Data'!$H$7,0,10*ROW('Water Data'!H186)))),CONCATENATE("[",ROUND(OFFSET('Water Data'!$H$7,0,10*ROW('Water Data'!H186)),0),"]"),IF(AND(ISNUMBER(OFFSET('Water Data'!$H$7,0,10*ROW('Water Data'!H186))),CI192="",ISNUMBER(OFFSET('Water Data'!$H$7,0,10*ROW('Water Data'!H186)))),OFFSET('Water Data'!$H$7,0,10*ROW('Water Data'!H186)),NA())))</f>
        <v>#N/A</v>
      </c>
      <c r="U192" s="252" t="e">
        <f ca="true">+IF(AND(ISNUMBER(OFFSET('Water Data'!$H$10,0,10*ROW('Water Data'!H186))),CJ192="Yes"),OFFSET('Water Data'!$H$10,0,10*ROW('Water Data'!H186)),IF(AND(ISNUMBER(OFFSET('Water Data'!$H$10,0,10*ROW('Water Data'!H186))),CJ192="No",ISNUMBER(OFFSET('Water Data'!$H$10,0,10*ROW('Water Data'!H186)))),CONCATENATE("[",ROUND(OFFSET('Water Data'!$H$10,0,10*ROW('Water Data'!H186)),0),"]"),IF(AND(ISNUMBER(OFFSET('Water Data'!$H$10,0,10*ROW('Water Data'!H186))),CJ192="",ISNUMBER(OFFSET('Water Data'!$H$10,0,10*ROW('Water Data'!H186)))),OFFSET('Water Data'!$H$10,0,10*ROW('Water Data'!H186)),NA())))</f>
        <v>#N/A</v>
      </c>
      <c r="V192" s="253" t="e">
        <f ca="true">+IF(AND(ISNUMBER(OFFSET('Sanitation Data'!$C$5,0,10*ROW('Sanitation Data'!C186))),CK192="Yes"),100-OFFSET('Sanitation Data'!$C$5,0,10*ROW('Sanitation Data'!C186)),IF(AND(ISNUMBER(OFFSET('Sanitation Data'!$C$5,0,10*ROW('Sanitation Data'!C186))),CK192="No",ISNUMBER(OFFSET('Sanitation Data'!$C$5,0,10*ROW('Sanitation Data'!C186)))),CONCATENATE("[",ROUND(100-OFFSET('Sanitation Data'!$C$5,0,10*ROW('Sanitation Data'!C186)),0),"]"),IF(AND(ISNUMBER(OFFSET('Sanitation Data'!$C$5,0,10*ROW('Sanitation Data'!C186))),CK192="",ISNUMBER(OFFSET('Sanitation Data'!$C$5,0,10*ROW('Sanitation Data'!C186)))),100-OFFSET('Sanitation Data'!$C$5,0,10*ROW('Sanitation Data'!C186)),NA())))</f>
        <v>#N/A</v>
      </c>
      <c r="W192" s="253" t="e">
        <f ca="true">+IF(AND(ISNUMBER(OFFSET('Sanitation Data'!$C$7,0,10*ROW('Sanitation Data'!C186))),CL192="Yes"),OFFSET('Sanitation Data'!$C$7,0,10*ROW('Sanitation Data'!C186)),IF(AND(ISNUMBER(OFFSET('Sanitation Data'!$C$7,0,10*ROW('Sanitation Data'!C186))),CL192="No",ISNUMBER(OFFSET('Sanitation Data'!$C$7,0,10*ROW('Sanitation Data'!C186)))),CONCATENATE("[",ROUND(OFFSET('Sanitation Data'!$C$7,0,10*ROW('Sanitation Data'!C186)),0),"]"),IF(AND(ISNUMBER(OFFSET('Sanitation Data'!$C$7,0,10*ROW('Sanitation Data'!C186))),CL192="",ISNUMBER(OFFSET('Sanitation Data'!$C$7,0,10*ROW('Sanitation Data'!C186)))),OFFSET('Sanitation Data'!$C$7,0,10*ROW('Sanitation Data'!C186)),NA())))</f>
        <v>#N/A</v>
      </c>
      <c r="X192" s="253" t="e">
        <f ca="true">+IF(AND(ISNUMBER(OFFSET('Sanitation Data'!$C$11,0,10*ROW('Sanitation Data'!C186))),CM192="Yes"),OFFSET('Sanitation Data'!$C$11,0,10*ROW('Sanitation Data'!C186)),IF(AND(ISNUMBER(OFFSET('Sanitation Data'!$C$11,0,10*ROW('Sanitation Data'!C186))),CM192="No",ISNUMBER(OFFSET('Sanitation Data'!$C$11,0,10*ROW('Sanitation Data'!C186)))),CONCATENATE("[",ROUND(OFFSET('Sanitation Data'!$C$11,0,10*ROW('Sanitation Data'!C186)),0),"]"),IF(AND(ISNUMBER(OFFSET('Sanitation Data'!$C$11,0,10*ROW('Sanitation Data'!C186))),CM192="",ISNUMBER(OFFSET('Sanitation Data'!$C$11,0,10*ROW('Sanitation Data'!C186)))),OFFSET('Sanitation Data'!$C$11,0,10*ROW('Sanitation Data'!C186)),NA())))</f>
        <v>#N/A</v>
      </c>
      <c r="Y192" s="253" t="e">
        <f ca="true">+IF(AND(ISNUMBER(OFFSET('Sanitation Data'!$C$12,0,10*ROW('Sanitation Data'!C186))),CN192="Yes"),OFFSET('Sanitation Data'!$C$12,0,10*ROW('Sanitation Data'!C186)),IF(AND(ISNUMBER(OFFSET('Sanitation Data'!$C$12,0,10*ROW('Sanitation Data'!C186))),CN192="No",ISNUMBER(OFFSET('Sanitation Data'!$C$12,0,10*ROW('Sanitation Data'!C186)))),CONCATENATE("[",ROUND(OFFSET('Sanitation Data'!$C$12,0,10*ROW('Sanitation Data'!C186)),0),"]"),IF(AND(ISNUMBER(OFFSET('Sanitation Data'!$C$12,0,10*ROW('Sanitation Data'!C186))),CN192="",ISNUMBER(OFFSET('Sanitation Data'!$C$12,0,10*ROW('Sanitation Data'!C186)))),OFFSET('Sanitation Data'!$C$12,0,10*ROW('Sanitation Data'!C186)),NA())))</f>
        <v>#N/A</v>
      </c>
      <c r="Z192" s="253" t="e">
        <f ca="true">+IF(AND(ISNUMBER(OFFSET('Sanitation Data'!$C$13,0,10*ROW('Sanitation Data'!C186))),CO192="Yes"),OFFSET('Sanitation Data'!$C$13,0,10*ROW('Sanitation Data'!C186)),IF(AND(ISNUMBER(OFFSET('Sanitation Data'!$C$13,0,10*ROW('Sanitation Data'!C186))),CO192="No",ISNUMBER(OFFSET('Sanitation Data'!$C$13,0,10*ROW('Sanitation Data'!C186)))),CONCATENATE("[",ROUND(OFFSET('Sanitation Data'!$C$13,0,10*ROW('Sanitation Data'!C186)),0),"]"),IF(AND(ISNUMBER(OFFSET('Sanitation Data'!$C$13,0,10*ROW('Sanitation Data'!C186))),CO192="",ISNUMBER(OFFSET('Sanitation Data'!$C$13,0,10*ROW('Sanitation Data'!C186)))),OFFSET('Sanitation Data'!$C$13,0,10*ROW('Sanitation Data'!C186)),NA())))</f>
        <v>#N/A</v>
      </c>
      <c r="AA192" s="253" t="e">
        <f ca="true">+IF(AND(ISNUMBER(OFFSET('Sanitation Data'!$D$5,0,10*ROW('Sanitation Data'!D186))),CP192="Yes"),100-OFFSET('Sanitation Data'!$D$5,0,10*ROW('Sanitation Data'!D186)),IF(AND(ISNUMBER(OFFSET('Sanitation Data'!$D$5,0,10*ROW('Sanitation Data'!D186))),CP192="No",ISNUMBER(OFFSET('Sanitation Data'!$D$5,0,10*ROW('Sanitation Data'!D186)))),CONCATENATE("[",ROUND(100-OFFSET('Sanitation Data'!$D$5,0,10*ROW('Sanitation Data'!D186)),0),"]"),IF(AND(ISNUMBER(OFFSET('Sanitation Data'!$D$5,0,10*ROW('Sanitation Data'!D186))),CP192="",ISNUMBER(OFFSET('Sanitation Data'!$D$5,0,10*ROW('Sanitation Data'!D186)))),100-OFFSET('Sanitation Data'!$D$5,0,10*ROW('Sanitation Data'!D186)),NA())))</f>
        <v>#N/A</v>
      </c>
      <c r="AB192" s="253" t="e">
        <f ca="true">+IF(AND(ISNUMBER(OFFSET('Sanitation Data'!$D$7,0,10*ROW('Sanitation Data'!D186))),CQ192="Yes"),OFFSET('Sanitation Data'!$D$7,0,10*ROW('Sanitation Data'!G186)),IF(AND(ISNUMBER(OFFSET('Sanitation Data'!$D$7,0,10*ROW('Sanitation Data'!D186))),CQ192="No",ISNUMBER(OFFSET('Sanitation Data'!$D$7,0,10*ROW('Sanitation Data'!D186)))),CONCATENATE("[",ROUND(OFFSET('Sanitation Data'!$D$7,0,10*ROW('Sanitation Data'!D186)),0),"]"),IF(AND(ISNUMBER(OFFSET('Sanitation Data'!$D$7,0,10*ROW('Sanitation Data'!D186))),CQ192="",ISNUMBER(OFFSET('Sanitation Data'!$D$7,0,10*ROW('Sanitation Data'!D186)))),OFFSET('Sanitation Data'!$D$7,0,10*ROW('Sanitation Data'!D186)),NA())))</f>
        <v>#N/A</v>
      </c>
      <c r="AC192" s="253" t="e">
        <f ca="true">+IF(AND(ISNUMBER(OFFSET('Sanitation Data'!$D$11,0,10*ROW('Sanitation Data'!D186))),CR192="Yes"),OFFSET('Sanitation Data'!$D$11,0,10*ROW('Sanitation Data'!D186)),IF(AND(ISNUMBER(OFFSET('Sanitation Data'!$D$11,0,10*ROW('Sanitation Data'!D186))),CR192="No",ISNUMBER(OFFSET('Sanitation Data'!$D$11,0,10*ROW('Sanitation Data'!D186)))),CONCATENATE("[",ROUND(OFFSET('Sanitation Data'!$D$11,0,10*ROW('Sanitation Data'!D186)),0),"]"),IF(AND(ISNUMBER(OFFSET('Sanitation Data'!$D$11,0,10*ROW('Sanitation Data'!D186))),CR192="",ISNUMBER(OFFSET('Sanitation Data'!$D$11,0,10*ROW('Sanitation Data'!D186)))),OFFSET('Sanitation Data'!$D$11,0,10*ROW('Sanitation Data'!D186)),NA())))</f>
        <v>#N/A</v>
      </c>
      <c r="AD192" s="253" t="e">
        <f ca="true">+IF(AND(ISNUMBER(OFFSET('Sanitation Data'!$D$12,0,10*ROW('Sanitation Data'!D186))),CS192="Yes"),OFFSET('Sanitation Data'!$D$12,0,10*ROW('Sanitation Data'!D186)),IF(AND(ISNUMBER(OFFSET('Sanitation Data'!$D$12,0,10*ROW('Sanitation Data'!D186))),CS192="No",ISNUMBER(OFFSET('Sanitation Data'!$D$12,0,10*ROW('Sanitation Data'!D186)))),CONCATENATE("[",ROUND(OFFSET('Sanitation Data'!$D$12,0,10*ROW('Sanitation Data'!D186)),0),"]"),IF(AND(ISNUMBER(OFFSET('Sanitation Data'!$D$12,0,10*ROW('Sanitation Data'!D186))),CS192="",ISNUMBER(OFFSET('Sanitation Data'!$D$12,0,10*ROW('Sanitation Data'!D186)))),OFFSET('Sanitation Data'!$D$12,0,10*ROW('Sanitation Data'!D186)),NA())))</f>
        <v>#N/A</v>
      </c>
      <c r="AE192" s="253" t="e">
        <f ca="true">+IF(AND(ISNUMBER(OFFSET('Sanitation Data'!$D$13,0,10*ROW('Sanitation Data'!D186))),CT192="Yes"),OFFSET('Sanitation Data'!$D$13,0,10*ROW('Sanitation Data'!D186)),IF(AND(ISNUMBER(OFFSET('Sanitation Data'!$D$13,0,10*ROW('Sanitation Data'!D186))),CT192="No",ISNUMBER(OFFSET('Sanitation Data'!$D$13,0,10*ROW('Sanitation Data'!D186)))),CONCATENATE("[",ROUND(OFFSET('Sanitation Data'!$D$13,0,10*ROW('Sanitation Data'!D186)),0),"]"),IF(AND(ISNUMBER(OFFSET('Sanitation Data'!$D$13,0,10*ROW('Sanitation Data'!D186))),CT192="",ISNUMBER(OFFSET('Sanitation Data'!$D$13,0,10*ROW('Sanitation Data'!D186)))),OFFSET('Sanitation Data'!$D$13,0,10*ROW('Sanitation Data'!D186)),NA())))</f>
        <v>#N/A</v>
      </c>
      <c r="AF192" s="253" t="e">
        <f ca="true">+IF(AND(ISNUMBER(OFFSET('Sanitation Data'!$E$5,0,10*ROW('Sanitation Data'!E186))),CU192="Yes"),100-OFFSET('Sanitation Data'!$E$5,0,10*ROW('Sanitation Data'!E186)),IF(AND(ISNUMBER(OFFSET('Sanitation Data'!$E$5,0,10*ROW('Sanitation Data'!E186))),CU192="No",ISNUMBER(OFFSET('Sanitation Data'!$E$5,0,10*ROW('Sanitation Data'!E186)))),CONCATENATE("[",ROUND(100-OFFSET('Sanitation Data'!$E$5,0,10*ROW('Sanitation Data'!E186)),0),"]"),IF(AND(ISNUMBER(OFFSET('Sanitation Data'!$E$5,0,10*ROW('Sanitation Data'!E186))),CU192="",ISNUMBER(OFFSET('Sanitation Data'!$E$5,0,10*ROW('Sanitation Data'!E186)))),100-OFFSET('Sanitation Data'!$E$5,0,10*ROW('Sanitation Data'!E186)),NA())))</f>
        <v>#N/A</v>
      </c>
      <c r="AG192" s="253" t="e">
        <f ca="true">+IF(AND(ISNUMBER(OFFSET('Sanitation Data'!$E$7,0,10*ROW('Sanitation Data'!E186))),CV192="Yes"),OFFSET('Sanitation Data'!$E$7,0,10*ROW('Sanitation Data'!E186)),IF(AND(ISNUMBER(OFFSET('Sanitation Data'!$E$7,0,10*ROW('Sanitation Data'!E186))),CV192="No",ISNUMBER(OFFSET('Sanitation Data'!$E$7,0,10*ROW('Sanitation Data'!E186)))),CONCATENATE("[",ROUND(OFFSET('Sanitation Data'!$E$7,0,10*ROW('Sanitation Data'!E186)),0),"]"),IF(AND(ISNUMBER(OFFSET('Sanitation Data'!$E$7,0,10*ROW('Sanitation Data'!E186))),CV192="",ISNUMBER(OFFSET('Sanitation Data'!$E$7,0,10*ROW('Sanitation Data'!E186)))),OFFSET('Sanitation Data'!$E$7,0,10*ROW('Sanitation Data'!E186)),NA())))</f>
        <v>#N/A</v>
      </c>
      <c r="AH192" s="253" t="e">
        <f ca="true">+IF(AND(ISNUMBER(OFFSET('Sanitation Data'!$E$11,0,10*ROW('Sanitation Data'!E186))),CW192="Yes"),OFFSET('Sanitation Data'!$E$11,0,10*ROW('Sanitation Data'!E186)),IF(AND(ISNUMBER(OFFSET('Sanitation Data'!$E$11,0,10*ROW('Sanitation Data'!E186))),CW192="No",ISNUMBER(OFFSET('Sanitation Data'!$E$11,0,10*ROW('Sanitation Data'!E186)))),CONCATENATE("[",ROUND(OFFSET('Sanitation Data'!$E$11,0,10*ROW('Sanitation Data'!E186)),0),"]"),IF(AND(ISNUMBER(OFFSET('Sanitation Data'!$E$11,0,10*ROW('Sanitation Data'!E186))),CW192="",ISNUMBER(OFFSET('Sanitation Data'!$E$11,0,10*ROW('Sanitation Data'!E186)))),OFFSET('Sanitation Data'!$E$11,0,10*ROW('Sanitation Data'!E186)),NA())))</f>
        <v>#N/A</v>
      </c>
      <c r="AI192" s="253" t="e">
        <f ca="true">+IF(AND(ISNUMBER(OFFSET('Sanitation Data'!$E$12,0,10*ROW('Sanitation Data'!E186))),CX192="Yes"),OFFSET('Sanitation Data'!$E$12,0,10*ROW('Sanitation Data'!E186)),IF(AND(ISNUMBER(OFFSET('Sanitation Data'!$E$12,0,10*ROW('Sanitation Data'!E186))),CX192="No",ISNUMBER(OFFSET('Sanitation Data'!$E$12,0,10*ROW('Sanitation Data'!E186)))),CONCATENATE("[",ROUND(OFFSET('Sanitation Data'!$E$12,0,10*ROW('Sanitation Data'!E186)),0),"]"),IF(AND(ISNUMBER(OFFSET('Sanitation Data'!$E$12,0,10*ROW('Sanitation Data'!E186))),CX192="",ISNUMBER(OFFSET('Sanitation Data'!$E$12,0,10*ROW('Sanitation Data'!E186)))),OFFSET('Sanitation Data'!$E$12,0,10*ROW('Sanitation Data'!E186)),NA())))</f>
        <v>#N/A</v>
      </c>
      <c r="AJ192" s="253" t="e">
        <f ca="true">+IF(AND(ISNUMBER(OFFSET('Sanitation Data'!$E$13,0,10*ROW('Sanitation Data'!E186))),CY192="Yes"),OFFSET('Sanitation Data'!$E$13,0,10*ROW('Sanitation Data'!E186)),IF(AND(ISNUMBER(OFFSET('Sanitation Data'!$E$13,0,10*ROW('Sanitation Data'!E186))),CY192="No",ISNUMBER(OFFSET('Sanitation Data'!$E$13,0,10*ROW('Sanitation Data'!E186)))),CONCATENATE("[",ROUND(OFFSET('Sanitation Data'!$E$13,0,10*ROW('Sanitation Data'!E186)),0),"]"),IF(AND(ISNUMBER(OFFSET('Sanitation Data'!$E$13,0,10*ROW('Sanitation Data'!E186))),CY192="",ISNUMBER(OFFSET('Sanitation Data'!$E$13,0,10*ROW('Sanitation Data'!E186)))),OFFSET('Sanitation Data'!$E$13,0,10*ROW('Sanitation Data'!E186)),NA())))</f>
        <v>#N/A</v>
      </c>
      <c r="AK192" s="253" t="e">
        <f ca="true">+IF(AND(ISNUMBER(OFFSET('Sanitation Data'!$F$5,0,10*ROW('Sanitation Data'!F186))),CZ192="Yes"),100-OFFSET('Sanitation Data'!$F$5,0,10*ROW('Sanitation Data'!F186)),IF(AND(ISNUMBER(OFFSET('Sanitation Data'!$F$5,0,10*ROW('Sanitation Data'!F186))),CZ192="No",ISNUMBER(OFFSET('Sanitation Data'!$F$5,0,10*ROW('Sanitation Data'!F186)))),CONCATENATE("[",ROUND(100-OFFSET('Sanitation Data'!$F$5,0,10*ROW('Sanitation Data'!F186)),0),"]"),IF(AND(ISNUMBER(OFFSET('Sanitation Data'!$F$5,0,10*ROW('Sanitation Data'!F186))),CZ192="",ISNUMBER(OFFSET('Sanitation Data'!$F$5,0,10*ROW('Sanitation Data'!F186)))),100-OFFSET('Sanitation Data'!$F$5,0,10*ROW('Sanitation Data'!F186)),NA())))</f>
        <v>#N/A</v>
      </c>
      <c r="AL192" s="253" t="e">
        <f ca="true">+IF(AND(ISNUMBER(OFFSET('Sanitation Data'!$F$7,0,10*ROW('Sanitation Data'!F186))),DA192="Yes"),OFFSET('Sanitation Data'!$F$7,0,10*ROW('Sanitation Data'!F186)),IF(AND(ISNUMBER(OFFSET('Sanitation Data'!$F$7,0,10*ROW('Sanitation Data'!F186))),DA192="No",ISNUMBER(OFFSET('Sanitation Data'!$F$7,0,10*ROW('Sanitation Data'!F186)))),CONCATENATE("[",ROUND(OFFSET('Sanitation Data'!$F$7,0,10*ROW('Sanitation Data'!F186)),0),"]"),IF(AND(ISNUMBER(OFFSET('Sanitation Data'!$F$7,0,10*ROW('Sanitation Data'!F186))),DA192="",ISNUMBER(OFFSET('Sanitation Data'!$F$7,0,10*ROW('Sanitation Data'!F186)))),OFFSET('Sanitation Data'!$F$7,0,10*ROW('Sanitation Data'!F186)),NA())))</f>
        <v>#N/A</v>
      </c>
      <c r="AM192" s="253" t="e">
        <f ca="true">+IF(AND(ISNUMBER(OFFSET('Sanitation Data'!$F$11,0,10*ROW('Sanitation Data'!F186))),DB192="Yes"),OFFSET('Sanitation Data'!$F$11,0,10*ROW('Sanitation Data'!F186)),IF(AND(ISNUMBER(OFFSET('Sanitation Data'!$F$11,0,10*ROW('Sanitation Data'!F186))),DB192="No",ISNUMBER(OFFSET('Sanitation Data'!$F$11,0,10*ROW('Sanitation Data'!F186)))),CONCATENATE("[",ROUND(OFFSET('Sanitation Data'!$F$11,0,10*ROW('Sanitation Data'!F186)),0),"]"),IF(AND(ISNUMBER(OFFSET('Sanitation Data'!$F$11,0,10*ROW('Sanitation Data'!F186))),DB192="",ISNUMBER(OFFSET('Sanitation Data'!$F$11,0,10*ROW('Sanitation Data'!F186)))),OFFSET('Sanitation Data'!$F$11,0,10*ROW('Sanitation Data'!F186)),NA())))</f>
        <v>#N/A</v>
      </c>
      <c r="AN192" s="253" t="e">
        <f ca="true">+IF(AND(ISNUMBER(OFFSET('Sanitation Data'!$F$12,0,10*ROW('Sanitation Data'!F186))),DC192="Yes"),OFFSET('Sanitation Data'!$F$12,0,10*ROW('Sanitation Data'!F186)),IF(AND(ISNUMBER(OFFSET('Sanitation Data'!$F$12,0,10*ROW('Sanitation Data'!F186))),DC192="No",ISNUMBER(OFFSET('Sanitation Data'!$F$12,0,10*ROW('Sanitation Data'!F186)))),CONCATENATE("[",ROUND(OFFSET('Sanitation Data'!$F$12,0,10*ROW('Sanitation Data'!F186)),0),"]"),IF(AND(ISNUMBER(OFFSET('Sanitation Data'!$F$12,0,10*ROW('Sanitation Data'!F186))),DC192="",ISNUMBER(OFFSET('Sanitation Data'!$F$12,0,10*ROW('Sanitation Data'!F186)))),OFFSET('Sanitation Data'!$F$12,0,10*ROW('Sanitation Data'!F186)),NA())))</f>
        <v>#N/A</v>
      </c>
      <c r="AO192" s="253" t="e">
        <f ca="true">+IF(AND(ISNUMBER(OFFSET('Sanitation Data'!$F$13,0,10*ROW('Sanitation Data'!F186))),DD192="Yes"),OFFSET('Sanitation Data'!$F$13,0,10*ROW('Sanitation Data'!F186)),IF(AND(ISNUMBER(OFFSET('Sanitation Data'!$F$13,0,10*ROW('Sanitation Data'!F186))),DD192="No",ISNUMBER(OFFSET('Sanitation Data'!$F$13,0,10*ROW('Sanitation Data'!F186)))),CONCATENATE("[",ROUND(OFFSET('Sanitation Data'!$F$13,0,10*ROW('Sanitation Data'!F186)),0),"]"),IF(AND(ISNUMBER(OFFSET('Sanitation Data'!$F$13,0,10*ROW('Sanitation Data'!F186))),DD192="",ISNUMBER(OFFSET('Sanitation Data'!$F$13,0,10*ROW('Sanitation Data'!F186)))),OFFSET('Sanitation Data'!$F$13,0,10*ROW('Sanitation Data'!F186)),NA())))</f>
        <v>#N/A</v>
      </c>
      <c r="AP192" s="253" t="e">
        <f ca="true">+IF(AND(ISNUMBER(OFFSET('Sanitation Data'!$G$5,0,10*ROW('Sanitation Data'!G186))),DE192="Yes"),100-OFFSET('Sanitation Data'!$G$5,0,10*ROW('Sanitation Data'!G186)),IF(AND(ISNUMBER(OFFSET('Sanitation Data'!$G$5,0,10*ROW('Sanitation Data'!G186))),DE192="No",ISNUMBER(OFFSET('Sanitation Data'!$G$5,0,10*ROW('Sanitation Data'!G186)))),CONCATENATE("[",ROUND(100-OFFSET('Sanitation Data'!$G$5,0,10*ROW('Sanitation Data'!G186)),0),"]"),IF(AND(ISNUMBER(OFFSET('Sanitation Data'!$G$5,0,10*ROW('Sanitation Data'!G186))),DE192="",ISNUMBER(OFFSET('Sanitation Data'!$G$5,0,10*ROW('Sanitation Data'!G186)))),100-OFFSET('Sanitation Data'!$G$5,0,10*ROW('Sanitation Data'!G186)),NA())))</f>
        <v>#N/A</v>
      </c>
      <c r="AQ192" s="253" t="e">
        <f ca="true">+IF(AND(ISNUMBER(OFFSET('Sanitation Data'!$G$7,0,10*ROW('Sanitation Data'!G186))),DF192="Yes"),OFFSET('Sanitation Data'!$G$7,0,10*ROW('Sanitation Data'!G186)),IF(AND(ISNUMBER(OFFSET('Sanitation Data'!$G$7,0,10*ROW('Sanitation Data'!G186))),DF192="No",ISNUMBER(OFFSET('Sanitation Data'!$G$7,0,10*ROW('Sanitation Data'!G186)))),CONCATENATE("[",ROUND(OFFSET('Sanitation Data'!$G$7,0,10*ROW('Sanitation Data'!G186)),0),"]"),IF(AND(ISNUMBER(OFFSET('Sanitation Data'!$G$7,0,10*ROW('Sanitation Data'!G186))),DF192="",ISNUMBER(OFFSET('Sanitation Data'!$G$7,0,10*ROW('Sanitation Data'!G186)))),OFFSET('Sanitation Data'!$G$7,0,10*ROW('Sanitation Data'!G186)),NA())))</f>
        <v>#N/A</v>
      </c>
      <c r="AR192" s="253" t="e">
        <f ca="true">+IF(AND(ISNUMBER(OFFSET('Sanitation Data'!$G$11,0,10*ROW('Sanitation Data'!G186))),DG192="Yes"),OFFSET('Sanitation Data'!$G$11,0,10*ROW('Sanitation Data'!G186)),IF(AND(ISNUMBER(OFFSET('Sanitation Data'!$G$11,0,10*ROW('Sanitation Data'!G186))),DG192="No",ISNUMBER(OFFSET('Sanitation Data'!$G$11,0,10*ROW('Sanitation Data'!G186)))),CONCATENATE("[",ROUND(OFFSET('Sanitation Data'!$G$11,0,10*ROW('Sanitation Data'!G186)),0),"]"),IF(AND(ISNUMBER(OFFSET('Sanitation Data'!$G$11,0,10*ROW('Sanitation Data'!G186))),DG192="",ISNUMBER(OFFSET('Sanitation Data'!$G$11,0,10*ROW('Sanitation Data'!G186)))),OFFSET('Sanitation Data'!$G$11,0,10*ROW('Sanitation Data'!G186)),NA())))</f>
        <v>#N/A</v>
      </c>
      <c r="AS192" s="253" t="e">
        <f ca="true">+IF(AND(ISNUMBER(OFFSET('Sanitation Data'!$G$12,0,10*ROW('Sanitation Data'!G186))),DH192="Yes"),OFFSET('Sanitation Data'!$G$12,0,10*ROW('Sanitation Data'!G186)),IF(AND(ISNUMBER(OFFSET('Sanitation Data'!$G$12,0,10*ROW('Sanitation Data'!G186))),DH192="No",ISNUMBER(OFFSET('Sanitation Data'!$G$12,0,10*ROW('Sanitation Data'!G186)))),CONCATENATE("[",ROUND(OFFSET('Sanitation Data'!$G$12,0,10*ROW('Sanitation Data'!G186)),0),"]"),IF(AND(ISNUMBER(OFFSET('Sanitation Data'!$G$12,0,10*ROW('Sanitation Data'!G186))),DH192="",ISNUMBER(OFFSET('Sanitation Data'!$G$12,0,10*ROW('Sanitation Data'!G186)))),OFFSET('Sanitation Data'!$G$12,0,10*ROW('Sanitation Data'!G186)),NA())))</f>
        <v>#N/A</v>
      </c>
      <c r="AT192" s="253" t="e">
        <f ca="true">+IF(AND(ISNUMBER(OFFSET('Sanitation Data'!$G$13,0,10*ROW('Sanitation Data'!G186))),DI192="Yes"),OFFSET('Sanitation Data'!$G$13,0,10*ROW('Sanitation Data'!G186)),IF(AND(ISNUMBER(OFFSET('Sanitation Data'!$G$13,0,10*ROW('Sanitation Data'!G186))),DI192="No",ISNUMBER(OFFSET('Sanitation Data'!$G$13,0,10*ROW('Sanitation Data'!G186)))),CONCATENATE("[",ROUND(OFFSET('Sanitation Data'!$G$13,0,10*ROW('Sanitation Data'!G186)),0),"]"),IF(AND(ISNUMBER(OFFSET('Sanitation Data'!$G$13,0,10*ROW('Sanitation Data'!G186))),DI192="",ISNUMBER(OFFSET('Sanitation Data'!$G$13,0,10*ROW('Sanitation Data'!G186)))),OFFSET('Sanitation Data'!$G$13,0,10*ROW('Sanitation Data'!G186)),NA())))</f>
        <v>#N/A</v>
      </c>
      <c r="AU192" s="253" t="e">
        <f ca="true">+IF(AND(ISNUMBER(OFFSET('Sanitation Data'!$H$5,0,10*ROW('Sanitation Data'!H186))),DJ192="Yes"),100-OFFSET('Sanitation Data'!$H$5,0,10*ROW('Sanitation Data'!H186)),IF(AND(ISNUMBER(OFFSET('Sanitation Data'!$H$5,0,10*ROW('Sanitation Data'!H186))),DJ192="No",ISNUMBER(OFFSET('Sanitation Data'!$H$5,0,10*ROW('Sanitation Data'!H186)))),CONCATENATE("[",ROUND(100-OFFSET('Sanitation Data'!$H$5,0,10*ROW('Sanitation Data'!H186)),0),"]"),IF(AND(ISNUMBER(OFFSET('Sanitation Data'!$H$5,0,10*ROW('Sanitation Data'!H186))),DJ192="",ISNUMBER(OFFSET('Sanitation Data'!$H$5,0,10*ROW('Sanitation Data'!H186)))),100-OFFSET('Sanitation Data'!$H$5,0,10*ROW('Sanitation Data'!H186)),NA())))</f>
        <v>#N/A</v>
      </c>
      <c r="AV192" s="253" t="e">
        <f ca="true">+IF(AND(ISNUMBER(OFFSET('Sanitation Data'!$H$7,0,10*ROW('Sanitation Data'!H186))),DK192="Yes"),OFFSET('Sanitation Data'!$H$7,0,10*ROW('Sanitation Data'!H186)),IF(AND(ISNUMBER(OFFSET('Sanitation Data'!$H$7,0,10*ROW('Sanitation Data'!H186))),DK192="No",ISNUMBER(OFFSET('Sanitation Data'!$H$7,0,10*ROW('Sanitation Data'!H186)))),CONCATENATE("[",ROUND(OFFSET('Sanitation Data'!$H$7,0,10*ROW('Sanitation Data'!H186)),0),"]"),IF(AND(ISNUMBER(OFFSET('Sanitation Data'!$H$7,0,10*ROW('Sanitation Data'!H186))),DK192="",ISNUMBER(OFFSET('Sanitation Data'!$H$7,0,10*ROW('Sanitation Data'!H186)))),OFFSET('Sanitation Data'!$H$7,0,10*ROW('Sanitation Data'!H186)),NA())))</f>
        <v>#N/A</v>
      </c>
      <c r="AW192" s="253" t="e">
        <f ca="true">+IF(AND(ISNUMBER(OFFSET('Sanitation Data'!$H$11,0,10*ROW('Sanitation Data'!H186))),DL192="Yes"),OFFSET('Sanitation Data'!$H$11,0,10*ROW('Sanitation Data'!H186)),IF(AND(ISNUMBER(OFFSET('Sanitation Data'!$H$11,0,10*ROW('Sanitation Data'!H186))),DL192="No",ISNUMBER(OFFSET('Sanitation Data'!$H$11,0,10*ROW('Sanitation Data'!H186)))),CONCATENATE("[",ROUND(OFFSET('Sanitation Data'!$H$11,0,10*ROW('Sanitation Data'!H186)),0),"]"),IF(AND(ISNUMBER(OFFSET('Sanitation Data'!$H$11,0,10*ROW('Sanitation Data'!H186))),DL192="",ISNUMBER(OFFSET('Sanitation Data'!$H$11,0,10*ROW('Sanitation Data'!H186)))),OFFSET('Sanitation Data'!$H$11,0,10*ROW('Sanitation Data'!H186)),NA())))</f>
        <v>#N/A</v>
      </c>
      <c r="AX192" s="253" t="e">
        <f ca="true">+IF(AND(ISNUMBER(OFFSET('Sanitation Data'!$H$12,0,10*ROW('Sanitation Data'!H186))),DM192="Yes"),OFFSET('Sanitation Data'!$H$12,0,10*ROW('Sanitation Data'!H186)),IF(AND(ISNUMBER(OFFSET('Sanitation Data'!$H$12,0,10*ROW('Sanitation Data'!H186))),DM192="No",ISNUMBER(OFFSET('Sanitation Data'!$H$12,0,10*ROW('Sanitation Data'!H186)))),CONCATENATE("[",ROUND(OFFSET('Sanitation Data'!$H$12,0,10*ROW('Sanitation Data'!H186)),0),"]"),IF(AND(ISNUMBER(OFFSET('Sanitation Data'!$H$12,0,10*ROW('Sanitation Data'!H186))),DM192="",ISNUMBER(OFFSET('Sanitation Data'!$H$12,0,10*ROW('Sanitation Data'!H186)))),OFFSET('Sanitation Data'!$H$12,0,10*ROW('Sanitation Data'!H186)),NA())))</f>
        <v>#N/A</v>
      </c>
      <c r="AY192" s="253" t="e">
        <f ca="true">+IF(AND(ISNUMBER(OFFSET('Sanitation Data'!$H$13,0,10*ROW('Sanitation Data'!H186))),DN192="Yes"),OFFSET('Sanitation Data'!$H$13,0,10*ROW('Sanitation Data'!H186)),IF(AND(ISNUMBER(OFFSET('Sanitation Data'!$H$13,0,10*ROW('Sanitation Data'!H186))),DN192="No",ISNUMBER(OFFSET('Sanitation Data'!$H$13,0,10*ROW('Sanitation Data'!H186)))),CONCATENATE("[",ROUND(OFFSET('Sanitation Data'!$H$13,0,10*ROW('Sanitation Data'!H186)),0),"]"),IF(AND(ISNUMBER(OFFSET('Sanitation Data'!$H$13,0,10*ROW('Sanitation Data'!H186))),DN192="",ISNUMBER(OFFSET('Sanitation Data'!$H$13,0,10*ROW('Sanitation Data'!H186)))),OFFSET('Sanitation Data'!$H$13,0,10*ROW('Sanitation Data'!H186)),NA())))</f>
        <v>#N/A</v>
      </c>
      <c r="AZ192" s="254" t="e">
        <f ca="true">+IF(AND(ISNUMBER(OFFSET('Hygiene Data'!$C$6,0,10*ROW('Hygiene Data'!C186))),DO192="Yes"),OFFSET('Hygiene Data'!$C$6,0,10*ROW('Hygiene Data'!C186)),IF(AND(ISNUMBER(OFFSET('Hygiene Data'!$C$6,0,10*ROW('Hygiene Data'!C186))),DO192="No",ISNUMBER(OFFSET('Hygiene Data'!$C$6,0,10*ROW('Hygiene Data'!C186)))),CONCATENATE("[",ROUND(OFFSET('Hygiene Data'!$C$6,0,10*ROW('Hygiene Data'!C186)),0),"]"),IF(AND(ISNUMBER(OFFSET('Hygiene Data'!$C$6,0,10*ROW('Hygiene Data'!C186))),DO192="",ISNUMBER(OFFSET('Hygiene Data'!$C$6,0,10*ROW('Hygiene Data'!C186)))),OFFSET('Hygiene Data'!$C$6,0,10*ROW('Hygiene Data'!C186)),NA())))</f>
        <v>#N/A</v>
      </c>
      <c r="BA192" s="254" t="e">
        <f ca="true">+IF(AND(ISNUMBER(OFFSET('Hygiene Data'!$C$8,0,10*ROW('Hygiene Data'!C186))),DP192="Yes"),OFFSET('Hygiene Data'!$C$8,0,10*ROW('Hygiene Data'!C186)),IF(AND(ISNUMBER(OFFSET('Hygiene Data'!$C$8,0,10*ROW('Hygiene Data'!C186))),DP192="No",ISNUMBER(OFFSET('Hygiene Data'!$C$8,0,10*ROW('Hygiene Data'!C186)))),CONCATENATE("[",ROUND(OFFSET('Hygiene Data'!$C$8,0,10*ROW('Hygiene Data'!C186)),0),"]"),IF(AND(ISNUMBER(OFFSET('Hygiene Data'!$C$8,0,10*ROW('Hygiene Data'!C186))),DP192="",ISNUMBER(OFFSET('Hygiene Data'!$C$8,0,10*ROW('Hygiene Data'!C186)))),OFFSET('Hygiene Data'!$C$8,0,10*ROW('Hygiene Data'!C186)),NA())))</f>
        <v>#N/A</v>
      </c>
      <c r="BB192" s="254" t="e">
        <f ca="true">+IF(AND(ISNUMBER(OFFSET('Hygiene Data'!$C$10,0,10*ROW('Hygiene Data'!C186))),DQ192="Yes"),OFFSET('Hygiene Data'!$C$10,0,10*ROW('Hygiene Data'!C186)),IF(AND(ISNUMBER(OFFSET('Hygiene Data'!$C$10,0,10*ROW('Hygiene Data'!C186))),DQ192="No",ISNUMBER(OFFSET('Hygiene Data'!$C$10,0,10*ROW('Hygiene Data'!C186)))),CONCATENATE("[",ROUND(OFFSET('Hygiene Data'!$C$10,0,10*ROW('Hygiene Data'!C186)),0),"]"),IF(AND(ISNUMBER(OFFSET('Hygiene Data'!$C$10,0,10*ROW('Hygiene Data'!C186))),DQ192="",ISNUMBER(OFFSET('Hygiene Data'!$C$10,0,10*ROW('Hygiene Data'!C186)))),OFFSET('Hygiene Data'!$C$10,0,10*ROW('Hygiene Data'!C186)),NA())))</f>
        <v>#N/A</v>
      </c>
      <c r="BC192" s="254" t="e">
        <f ca="true">+IF(AND(ISNUMBER(OFFSET('Hygiene Data'!$D$6,0,10*ROW('Hygiene Data'!D186))),DR192="Yes"),OFFSET('Hygiene Data'!$D$6,0,10*ROW('Hygiene Data'!D186)),IF(AND(ISNUMBER(OFFSET('Hygiene Data'!$D$6,0,10*ROW('Hygiene Data'!D186))),DR192="No",ISNUMBER(OFFSET('Hygiene Data'!$D$6,0,10*ROW('Hygiene Data'!D186)))),CONCATENATE("[",ROUND(OFFSET('Hygiene Data'!$D$6,0,10*ROW('Hygiene Data'!D186)),0),"]"),IF(AND(ISNUMBER(OFFSET('Hygiene Data'!$D$6,0,10*ROW('Hygiene Data'!D186))),DR192="",ISNUMBER(OFFSET('Hygiene Data'!$D$6,0,10*ROW('Hygiene Data'!D186)))),OFFSET('Hygiene Data'!$D$6,0,10*ROW('Hygiene Data'!D186)),NA())))</f>
        <v>#N/A</v>
      </c>
      <c r="BD192" s="254" t="e">
        <f ca="true">+IF(AND(ISNUMBER(OFFSET('Hygiene Data'!$D$8,0,10*ROW('Hygiene Data'!D186))),DS192="Yes"),OFFSET('Hygiene Data'!$D$8,0,10*ROW('Hygiene Data'!D186)),IF(AND(ISNUMBER(OFFSET('Hygiene Data'!$D$8,0,10*ROW('Hygiene Data'!D186))),DS192="No",ISNUMBER(OFFSET('Hygiene Data'!$D$8,0,10*ROW('Hygiene Data'!D186)))),CONCATENATE("[",ROUND(OFFSET('Hygiene Data'!$D$8,0,10*ROW('Hygiene Data'!D186)),0),"]"),IF(AND(ISNUMBER(OFFSET('Hygiene Data'!$D$8,0,10*ROW('Hygiene Data'!D186))),DS192="",ISNUMBER(OFFSET('Hygiene Data'!$D$8,0,10*ROW('Hygiene Data'!D186)))),OFFSET('Hygiene Data'!$D$8,0,10*ROW('Hygiene Data'!D186)),NA())))</f>
        <v>#N/A</v>
      </c>
      <c r="BE192" s="254" t="e">
        <f ca="true">+IF(AND(ISNUMBER(OFFSET('Hygiene Data'!$D$10,0,10*ROW('Hygiene Data'!D186))),DT192="Yes"),OFFSET('Hygiene Data'!$D$10,0,10*ROW('Hygiene Data'!D186)),IF(AND(ISNUMBER(OFFSET('Hygiene Data'!$D$10,0,10*ROW('Hygiene Data'!D186))),DT192="No",ISNUMBER(OFFSET('Hygiene Data'!$D$10,0,10*ROW('Hygiene Data'!D186)))),CONCATENATE("[",ROUND(OFFSET('Hygiene Data'!$D$10,0,10*ROW('Hygiene Data'!D186)),0),"]"),IF(AND(ISNUMBER(OFFSET('Hygiene Data'!$D$10,0,10*ROW('Hygiene Data'!D186))),DT192="",ISNUMBER(OFFSET('Hygiene Data'!$D$10,0,10*ROW('Hygiene Data'!D186)))),OFFSET('Hygiene Data'!$D$10,0,10*ROW('Hygiene Data'!D186)),NA())))</f>
        <v>#N/A</v>
      </c>
      <c r="BF192" s="254" t="e">
        <f ca="true">+IF(AND(ISNUMBER(OFFSET('Hygiene Data'!$E$6,0,10*ROW('Hygiene Data'!E186))),DU192="Yes"),OFFSET('Hygiene Data'!$E$6,0,10*ROW('Hygiene Data'!E186)),IF(AND(ISNUMBER(OFFSET('Hygiene Data'!$E$6,0,10*ROW('Hygiene Data'!E186))),DU192="No",ISNUMBER(OFFSET('Hygiene Data'!$E$6,0,10*ROW('Hygiene Data'!E186)))),CONCATENATE("[",ROUND(OFFSET('Hygiene Data'!$E$6,0,10*ROW('Hygiene Data'!E186)),0),"]"),IF(AND(ISNUMBER(OFFSET('Hygiene Data'!$E$6,0,10*ROW('Hygiene Data'!E186))),DU192="",ISNUMBER(OFFSET('Hygiene Data'!$E$6,0,10*ROW('Hygiene Data'!E186)))),OFFSET('Hygiene Data'!$E$6,0,10*ROW('Hygiene Data'!E186)),NA())))</f>
        <v>#N/A</v>
      </c>
      <c r="BG192" s="254" t="e">
        <f ca="true">+IF(AND(ISNUMBER(OFFSET('Hygiene Data'!$E$8,0,10*ROW('Hygiene Data'!E186))),DV192="Yes"),OFFSET('Hygiene Data'!$E$8,0,10*ROW('Hygiene Data'!E186)),IF(AND(ISNUMBER(OFFSET('Hygiene Data'!$E$8,0,10*ROW('Hygiene Data'!E186))),DV192="No",ISNUMBER(OFFSET('Hygiene Data'!$E$8,0,10*ROW('Hygiene Data'!E186)))),CONCATENATE("[",ROUND(OFFSET('Hygiene Data'!$E$8,0,10*ROW('Hygiene Data'!E186)),0),"]"),IF(AND(ISNUMBER(OFFSET('Hygiene Data'!$E$8,0,10*ROW('Hygiene Data'!E186))),DV192="",ISNUMBER(OFFSET('Hygiene Data'!$E$8,0,10*ROW('Hygiene Data'!E186)))),OFFSET('Hygiene Data'!$E$8,0,10*ROW('Hygiene Data'!E186)),NA())))</f>
        <v>#N/A</v>
      </c>
      <c r="BH192" s="254" t="e">
        <f ca="true">+IF(AND(ISNUMBER(OFFSET('Hygiene Data'!$E$10,0,10*ROW('Hygiene Data'!E186))),DW192="Yes"),OFFSET('Hygiene Data'!$E$10,0,10*ROW('Hygiene Data'!E186)),IF(AND(ISNUMBER(OFFSET('Hygiene Data'!$E$10,0,10*ROW('Hygiene Data'!E186))),DW192="No",ISNUMBER(OFFSET('Hygiene Data'!$E$10,0,10*ROW('Hygiene Data'!E186)))),CONCATENATE("[",ROUND(OFFSET('Hygiene Data'!$E$10,0,10*ROW('Hygiene Data'!E186)),0),"]"),IF(AND(ISNUMBER(OFFSET('Hygiene Data'!$E$10,0,10*ROW('Hygiene Data'!E186))),DW192="",ISNUMBER(OFFSET('Hygiene Data'!$E$10,0,10*ROW('Hygiene Data'!E186)))),OFFSET('Hygiene Data'!$E$10,0,10*ROW('Hygiene Data'!E186)),NA())))</f>
        <v>#N/A</v>
      </c>
      <c r="BI192" s="254" t="e">
        <f ca="true">+IF(AND(ISNUMBER(OFFSET('Hygiene Data'!$F$6,0,10*ROW('Hygiene Data'!F186))),DX192="Yes"),OFFSET('Hygiene Data'!$F$6,0,10*ROW('Hygiene Data'!F186)),IF(AND(ISNUMBER(OFFSET('Hygiene Data'!$F$6,0,10*ROW('Hygiene Data'!F186))),DX192="No",ISNUMBER(OFFSET('Hygiene Data'!$F$6,0,10*ROW('Hygiene Data'!F186)))),CONCATENATE("[",ROUND(OFFSET('Hygiene Data'!$F$6,0,10*ROW('Hygiene Data'!F186)),0),"]"),IF(AND(ISNUMBER(OFFSET('Hygiene Data'!$F$6,0,10*ROW('Hygiene Data'!F186))),DX192="",ISNUMBER(OFFSET('Hygiene Data'!$F$6,0,10*ROW('Hygiene Data'!F186)))),OFFSET('Hygiene Data'!$F$6,0,10*ROW('Hygiene Data'!F186)),NA())))</f>
        <v>#N/A</v>
      </c>
      <c r="BJ192" s="254" t="e">
        <f ca="true">+IF(AND(ISNUMBER(OFFSET('Hygiene Data'!$F$8,0,10*ROW('Hygiene Data'!F186))),DY192="Yes"),OFFSET('Hygiene Data'!$F$8,0,10*ROW('Hygiene Data'!F186)),IF(AND(ISNUMBER(OFFSET('Hygiene Data'!$F$8,0,10*ROW('Hygiene Data'!F186))),DY192="No",ISNUMBER(OFFSET('Hygiene Data'!$F$8,0,10*ROW('Hygiene Data'!F186)))),CONCATENATE("[",ROUND(OFFSET('Hygiene Data'!$F$8,0,10*ROW('Hygiene Data'!F186)),0),"]"),IF(AND(ISNUMBER(OFFSET('Hygiene Data'!$F$8,0,10*ROW('Hygiene Data'!F186))),DY192="",ISNUMBER(OFFSET('Hygiene Data'!$F$8,0,10*ROW('Hygiene Data'!F186)))),OFFSET('Hygiene Data'!$F$8,0,10*ROW('Hygiene Data'!F186)),NA())))</f>
        <v>#N/A</v>
      </c>
      <c r="BK192" s="254" t="e">
        <f ca="true">+IF(AND(ISNUMBER(OFFSET('Hygiene Data'!$F$10,0,10*ROW('Hygiene Data'!F186))),DZ192="Yes"),OFFSET('Hygiene Data'!$F$10,0,10*ROW('Hygiene Data'!F186)),IF(AND(ISNUMBER(OFFSET('Hygiene Data'!$F$10,0,10*ROW('Hygiene Data'!F186))),DZ192="No",ISNUMBER(OFFSET('Hygiene Data'!$F$10,0,10*ROW('Hygiene Data'!F186)))),CONCATENATE("[",ROUND(OFFSET('Hygiene Data'!$F$10,0,10*ROW('Hygiene Data'!F186)),0),"]"),IF(AND(ISNUMBER(OFFSET('Hygiene Data'!$F$10,0,10*ROW('Hygiene Data'!F186))),DZ192="",ISNUMBER(OFFSET('Hygiene Data'!$F$10,0,10*ROW('Hygiene Data'!F186)))),OFFSET('Hygiene Data'!$F$10,0,10*ROW('Hygiene Data'!F186)),NA())))</f>
        <v>#N/A</v>
      </c>
      <c r="BL192" s="254" t="e">
        <f ca="true">+IF(AND(ISNUMBER(OFFSET('Hygiene Data'!$G$6,0,10*ROW('Hygiene Data'!G186))),EA192="Yes"),OFFSET('Hygiene Data'!$G$6,0,10*ROW('Hygiene Data'!G186)),IF(AND(ISNUMBER(OFFSET('Hygiene Data'!$G$6,0,10*ROW('Hygiene Data'!G186))),EA192="No",ISNUMBER(OFFSET('Hygiene Data'!$G$6,0,10*ROW('Hygiene Data'!G186)))),CONCATENATE("[",ROUND(OFFSET('Hygiene Data'!$G$6,0,10*ROW('Hygiene Data'!G186)),0),"]"),IF(AND(ISNUMBER(OFFSET('Hygiene Data'!$G$6,0,10*ROW('Hygiene Data'!G186))),EA192="",ISNUMBER(OFFSET('Hygiene Data'!$G$6,0,10*ROW('Hygiene Data'!G186)))),OFFSET('Hygiene Data'!$G$6,0,10*ROW('Hygiene Data'!G186)),NA())))</f>
        <v>#N/A</v>
      </c>
      <c r="BM192" s="254" t="e">
        <f ca="true">+IF(AND(ISNUMBER(OFFSET('Hygiene Data'!$G$8,0,10*ROW('Hygiene Data'!G186))),EB192="Yes"),OFFSET('Hygiene Data'!$G$8,0,10*ROW('Hygiene Data'!G186)),IF(AND(ISNUMBER(OFFSET('Hygiene Data'!$G$8,0,10*ROW('Hygiene Data'!G186))),EB192="No",ISNUMBER(OFFSET('Hygiene Data'!$G$8,0,10*ROW('Hygiene Data'!G186)))),CONCATENATE("[",ROUND(OFFSET('Hygiene Data'!$G$8,0,10*ROW('Hygiene Data'!G186)),0),"]"),IF(AND(ISNUMBER(OFFSET('Hygiene Data'!$G$8,0,10*ROW('Hygiene Data'!G186))),EB192="",ISNUMBER(OFFSET('Hygiene Data'!$G$8,0,10*ROW('Hygiene Data'!G186)))),OFFSET('Hygiene Data'!$G$8,0,10*ROW('Hygiene Data'!G186)),NA())))</f>
        <v>#N/A</v>
      </c>
      <c r="BN192" s="254" t="e">
        <f ca="true">+IF(AND(ISNUMBER(OFFSET('Hygiene Data'!$G$10,0,10*ROW('Hygiene Data'!G186))),EC192="Yes"),OFFSET('Hygiene Data'!$G$10,0,10*ROW('Hygiene Data'!G186)),IF(AND(ISNUMBER(OFFSET('Hygiene Data'!$G$10,0,10*ROW('Hygiene Data'!G186))),EC192="No",ISNUMBER(OFFSET('Hygiene Data'!$G$10,0,10*ROW('Hygiene Data'!G186)))),CONCATENATE("[",ROUND(OFFSET('Hygiene Data'!$G$10,0,10*ROW('Hygiene Data'!G186)),0),"]"),IF(AND(ISNUMBER(OFFSET('Hygiene Data'!$G$10,0,10*ROW('Hygiene Data'!G186))),EC192="",ISNUMBER(OFFSET('Hygiene Data'!$G$10,0,10*ROW('Hygiene Data'!G186)))),OFFSET('Hygiene Data'!$G$10,0,10*ROW('Hygiene Data'!G186)),NA())))</f>
        <v>#N/A</v>
      </c>
      <c r="BO192" s="254" t="e">
        <f ca="true">+IF(AND(ISNUMBER(OFFSET('Hygiene Data'!$H$6,0,10*ROW('Hygiene Data'!H186))),ED192="Yes"),OFFSET('Hygiene Data'!$H$6,0,10*ROW('Hygiene Data'!H186)),IF(AND(ISNUMBER(OFFSET('Hygiene Data'!$H$6,0,10*ROW('Hygiene Data'!H186))),ED192="No",ISNUMBER(OFFSET('Hygiene Data'!$H$6,0,10*ROW('Hygiene Data'!H186)))),CONCATENATE("[",ROUND(OFFSET('Hygiene Data'!$H$6,0,10*ROW('Hygiene Data'!H186)),0),"]"),IF(AND(ISNUMBER(OFFSET('Hygiene Data'!$H$6,0,10*ROW('Hygiene Data'!H186))),ED192="",ISNUMBER(OFFSET('Hygiene Data'!$H$6,0,10*ROW('Hygiene Data'!H186)))),OFFSET('Hygiene Data'!$H$6,0,10*ROW('Hygiene Data'!H186)),NA())))</f>
        <v>#N/A</v>
      </c>
      <c r="BP192" s="254" t="e">
        <f ca="true">+IF(AND(ISNUMBER(OFFSET('Hygiene Data'!$H$8,0,10*ROW('Hygiene Data'!H186))),EE192="Yes"),OFFSET('Hygiene Data'!$H$8,0,10*ROW('Hygiene Data'!H186)),IF(AND(ISNUMBER(OFFSET('Hygiene Data'!$H$8,0,10*ROW('Hygiene Data'!H186))),EE192="No",ISNUMBER(OFFSET('Hygiene Data'!$H$8,0,10*ROW('Hygiene Data'!H186)))),CONCATENATE("[",ROUND(OFFSET('Hygiene Data'!$H$8,0,10*ROW('Hygiene Data'!H186)),0),"]"),IF(AND(ISNUMBER(OFFSET('Hygiene Data'!$H$8,0,10*ROW('Hygiene Data'!H186))),EE192="",ISNUMBER(OFFSET('Hygiene Data'!$H$8,0,10*ROW('Hygiene Data'!H186)))),OFFSET('Hygiene Data'!$H$8,0,10*ROW('Hygiene Data'!H186)),NA())))</f>
        <v>#N/A</v>
      </c>
      <c r="BQ192" s="254" t="e">
        <f ca="true">+IF(AND(ISNUMBER(OFFSET('Hygiene Data'!$H$10,0,10*ROW('Hygiene Data'!H186))),EF192="Yes"),OFFSET('Hygiene Data'!$H$10,0,10*ROW('Hygiene Data'!H186)),IF(AND(ISNUMBER(OFFSET('Hygiene Data'!$H$10,0,10*ROW('Hygiene Data'!H186))),EF192="No",ISNUMBER(OFFSET('Hygiene Data'!$H$10,0,10*ROW('Hygiene Data'!H186)))),CONCATENATE("[",ROUND(OFFSET('Hygiene Data'!$H$10,0,10*ROW('Hygiene Data'!H186)),0),"]"),IF(AND(ISNUMBER(OFFSET('Hygiene Data'!$H$10,0,10*ROW('Hygiene Data'!H186))),EF192="",ISNUMBER(OFFSET('Hygiene Data'!$H$10,0,10*ROW('Hygiene Data'!H186)))),OFFSET('Hygiene Data'!$H$10,0,10*ROW('Hygiene Data'!H186)),NA())))</f>
        <v>#N/A</v>
      </c>
      <c r="BS192" s="36" t="str">
        <f ca="true">+IF(OFFSET('Water Data'!$C$28,0,10*ROW('Water Data'!C186))="","",OFFSET('Water Data'!$C$28,0,10*ROW('Water Data'!C186)))</f>
        <v/>
      </c>
      <c r="BT192" s="36" t="str">
        <f ca="true">+IF(OFFSET('Water Data'!$C$29,0,10*ROW('Water Data'!C186))="","",OFFSET('Water Data'!$C$29,0,10*ROW('Water Data'!C186)))</f>
        <v/>
      </c>
      <c r="BU192" s="36" t="str">
        <f ca="true">+IF(OFFSET('Water Data'!$C$30,0,10*ROW('Water Data'!C186))="","",OFFSET('Water Data'!$C$30,0,10*ROW('Water Data'!C186)))</f>
        <v/>
      </c>
      <c r="BV192" s="36" t="str">
        <f ca="true">+IF(OFFSET('Water Data'!$D$28,0,10*ROW('Water Data'!D186))="","",OFFSET('Water Data'!$D$28,0,10*ROW('Water Data'!D186)))</f>
        <v/>
      </c>
      <c r="BW192" s="36" t="str">
        <f ca="true">+IF(OFFSET('Water Data'!$D$29,0,10*ROW('Water Data'!D186))="","",OFFSET('Water Data'!$D$29,0,10*ROW('Water Data'!D186)))</f>
        <v/>
      </c>
      <c r="BX192" s="36" t="str">
        <f ca="true">+IF(OFFSET('Water Data'!$D$30,0,10*ROW('Water Data'!D186))="","",OFFSET('Water Data'!$D$30,0,10*ROW('Water Data'!D186)))</f>
        <v/>
      </c>
      <c r="BY192" s="36" t="str">
        <f ca="true">+IF(OFFSET('Water Data'!$E$28,0,10*ROW('Water Data'!E186))="","",OFFSET('Water Data'!$E$28,0,10*ROW('Water Data'!E186)))</f>
        <v/>
      </c>
      <c r="BZ192" s="36" t="str">
        <f ca="true">+IF(OFFSET('Water Data'!$E$29,0,10*ROW('Water Data'!E186))="","",OFFSET('Water Data'!$E$29,0,10*ROW('Water Data'!E186)))</f>
        <v/>
      </c>
      <c r="CA192" s="36" t="str">
        <f ca="true">+IF(OFFSET('Water Data'!$E$30,0,10*ROW('Water Data'!E186))="","",OFFSET('Water Data'!$E$30,0,10*ROW('Water Data'!E186)))</f>
        <v/>
      </c>
      <c r="CB192" s="36" t="str">
        <f ca="true">+IF(OFFSET('Water Data'!$F$28,0,10*ROW('Water Data'!F186))="","",OFFSET('Water Data'!$F$28,0,10*ROW('Water Data'!F186)))</f>
        <v/>
      </c>
      <c r="CC192" s="36" t="str">
        <f ca="true">+IF(OFFSET('Water Data'!$F$29,0,10*ROW('Water Data'!F186))="","",OFFSET('Water Data'!$F$29,0,10*ROW('Water Data'!F186)))</f>
        <v/>
      </c>
      <c r="CD192" s="36" t="str">
        <f ca="true">+IF(OFFSET('Water Data'!$F$30,0,10*ROW('Water Data'!F186))="","",OFFSET('Water Data'!$F$30,0,10*ROW('Water Data'!F186)))</f>
        <v/>
      </c>
      <c r="CE192" s="36" t="str">
        <f ca="true">+IF(OFFSET('Water Data'!$G$28,0,10*ROW('Water Data'!G186))="","",OFFSET('Water Data'!$G$28,0,10*ROW('Water Data'!G186)))</f>
        <v/>
      </c>
      <c r="CF192" s="36" t="str">
        <f ca="true">+IF(OFFSET('Water Data'!$G$29,0,10*ROW('Water Data'!G186))="","",OFFSET('Water Data'!$G$29,0,10*ROW('Water Data'!G186)))</f>
        <v/>
      </c>
      <c r="CG192" s="36" t="str">
        <f ca="true">+IF(OFFSET('Water Data'!$G$30,0,10*ROW('Water Data'!G186))="","",OFFSET('Water Data'!$G$30,0,10*ROW('Water Data'!G186)))</f>
        <v/>
      </c>
      <c r="CH192" s="36" t="str">
        <f ca="true">+IF(OFFSET('Water Data'!$H$28,0,10*ROW('Water Data'!H186))="","",OFFSET('Water Data'!$H$28,0,10*ROW('Water Data'!H186)))</f>
        <v/>
      </c>
      <c r="CI192" s="36" t="str">
        <f ca="true">+IF(OFFSET('Water Data'!$H$29,0,10*ROW('Water Data'!H186))="","",OFFSET('Water Data'!$H$29,0,10*ROW('Water Data'!H186)))</f>
        <v/>
      </c>
      <c r="CJ192" s="36" t="str">
        <f ca="true">+IF(OFFSET('Water Data'!$H$30,0,10*ROW('Water Data'!H186))="","",OFFSET('Water Data'!$H$30,0,10*ROW('Water Data'!H186)))</f>
        <v/>
      </c>
      <c r="CK192" s="36" t="str">
        <f ca="true">+IF(OFFSET('Sanitation Data'!$C$29,0,10*ROW('Sanitation Data'!C186))="","",OFFSET('Sanitation Data'!$C$29,0,10*ROW('Sanitation Data'!C186)))</f>
        <v/>
      </c>
      <c r="CL192" s="36" t="str">
        <f ca="true">+IF(OFFSET('Sanitation Data'!$C$30,0,10*ROW('Sanitation Data'!C186))="","",OFFSET('Sanitation Data'!$C$30,0,10*ROW('Sanitation Data'!C186)))</f>
        <v/>
      </c>
      <c r="CM192" s="36" t="str">
        <f ca="true">+IF(OFFSET('Sanitation Data'!$C$31,0,10*ROW('Sanitation Data'!C186))="","",OFFSET('Sanitation Data'!$C$31,0,10*ROW('Sanitation Data'!C186)))</f>
        <v/>
      </c>
      <c r="CN192" s="36" t="str">
        <f ca="true">+IF(OFFSET('Sanitation Data'!$C$32,0,10*ROW('Sanitation Data'!C186))="","",OFFSET('Sanitation Data'!$C$32,0,10*ROW('Sanitation Data'!C186)))</f>
        <v/>
      </c>
      <c r="CO192" s="36" t="str">
        <f ca="true">+IF(OFFSET('Sanitation Data'!$C$33,0,10*ROW('Sanitation Data'!C186))="","",OFFSET('Sanitation Data'!$C$33,0,10*ROW('Sanitation Data'!C186)))</f>
        <v/>
      </c>
      <c r="CP192" s="36" t="str">
        <f ca="true">+IF(OFFSET('Sanitation Data'!$D$29,0,10*ROW('Sanitation Data'!D186))="","",OFFSET('Sanitation Data'!$D$29,0,10*ROW('Sanitation Data'!D186)))</f>
        <v/>
      </c>
      <c r="CQ192" s="36" t="str">
        <f ca="true">+IF(OFFSET('Sanitation Data'!$D$30,0,10*ROW('Sanitation Data'!D186))="","",OFFSET('Sanitation Data'!$D$30,0,10*ROW('Sanitation Data'!D186)))</f>
        <v/>
      </c>
      <c r="CR192" s="36" t="str">
        <f ca="true">+IF(OFFSET('Sanitation Data'!$D$31,0,10*ROW('Sanitation Data'!D186))="","",OFFSET('Sanitation Data'!$D$31,0,10*ROW('Sanitation Data'!D186)))</f>
        <v/>
      </c>
      <c r="CS192" s="36" t="str">
        <f ca="true">+IF(OFFSET('Sanitation Data'!$D$32,0,10*ROW('Sanitation Data'!D186))="","",OFFSET('Sanitation Data'!$D$32,0,10*ROW('Sanitation Data'!D186)))</f>
        <v/>
      </c>
      <c r="CT192" s="36" t="str">
        <f ca="true">+IF(OFFSET('Sanitation Data'!$D$33,0,10*ROW('Sanitation Data'!D186))="","",OFFSET('Sanitation Data'!$D$33,0,10*ROW('Sanitation Data'!D186)))</f>
        <v/>
      </c>
      <c r="CU192" s="36" t="str">
        <f ca="true">+IF(OFFSET('Sanitation Data'!$E$29,0,10*ROW('Sanitation Data'!E186))="","",OFFSET('Sanitation Data'!$E$29,0,10*ROW('Sanitation Data'!E186)))</f>
        <v/>
      </c>
      <c r="CV192" s="36" t="str">
        <f ca="true">+IF(OFFSET('Sanitation Data'!$E$30,0,10*ROW('Sanitation Data'!E186))="","",OFFSET('Sanitation Data'!$E$30,0,10*ROW('Sanitation Data'!E186)))</f>
        <v/>
      </c>
      <c r="CW192" s="36" t="str">
        <f ca="true">+IF(OFFSET('Sanitation Data'!$E$31,0,10*ROW('Sanitation Data'!E186))="","",OFFSET('Sanitation Data'!$E$31,0,10*ROW('Sanitation Data'!E186)))</f>
        <v/>
      </c>
      <c r="CX192" s="36" t="str">
        <f ca="true">+IF(OFFSET('Sanitation Data'!$E$32,0,10*ROW('Sanitation Data'!E186))="","",OFFSET('Sanitation Data'!$E$32,0,10*ROW('Sanitation Data'!E186)))</f>
        <v/>
      </c>
      <c r="CY192" s="36" t="str">
        <f ca="true">+IF(OFFSET('Sanitation Data'!$E$33,0,10*ROW('Sanitation Data'!E186))="","",OFFSET('Sanitation Data'!$E$33,0,10*ROW('Sanitation Data'!E186)))</f>
        <v/>
      </c>
      <c r="CZ192" s="36" t="str">
        <f ca="true">+IF(OFFSET('Sanitation Data'!$F$29,0,10*ROW('Sanitation Data'!F186))="","",OFFSET('Sanitation Data'!$F$29,0,10*ROW('Sanitation Data'!F186)))</f>
        <v/>
      </c>
      <c r="DA192" s="36" t="str">
        <f ca="true">+IF(OFFSET('Sanitation Data'!$F$30,0,10*ROW('Sanitation Data'!F186))="","",OFFSET('Sanitation Data'!$F$30,0,10*ROW('Sanitation Data'!F186)))</f>
        <v/>
      </c>
      <c r="DB192" s="36" t="str">
        <f ca="true">+IF(OFFSET('Sanitation Data'!$F$31,0,10*ROW('Sanitation Data'!F186))="","",OFFSET('Sanitation Data'!$F$31,0,10*ROW('Sanitation Data'!F186)))</f>
        <v/>
      </c>
      <c r="DC192" s="36" t="str">
        <f ca="true">+IF(OFFSET('Sanitation Data'!$F$32,0,10*ROW('Sanitation Data'!F186))="","",OFFSET('Sanitation Data'!$F$32,0,10*ROW('Sanitation Data'!F186)))</f>
        <v/>
      </c>
      <c r="DD192" s="36" t="str">
        <f ca="true">+IF(OFFSET('Sanitation Data'!$F$33,0,10*ROW('Sanitation Data'!F186))="","",OFFSET('Sanitation Data'!$F$33,0,10*ROW('Sanitation Data'!F186)))</f>
        <v/>
      </c>
      <c r="DE192" s="36" t="str">
        <f ca="true">+IF(OFFSET('Sanitation Data'!$G$29,0,10*ROW('Sanitation Data'!G186))="","",OFFSET('Sanitation Data'!$G$29,0,10*ROW('Sanitation Data'!G186)))</f>
        <v/>
      </c>
      <c r="DF192" s="36" t="str">
        <f ca="true">+IF(OFFSET('Sanitation Data'!$G$30,0,10*ROW('Sanitation Data'!G186))="","",OFFSET('Sanitation Data'!$G$30,0,10*ROW('Sanitation Data'!G186)))</f>
        <v/>
      </c>
      <c r="DG192" s="36" t="str">
        <f ca="true">+IF(OFFSET('Sanitation Data'!$G$31,0,10*ROW('Sanitation Data'!G186))="","",OFFSET('Sanitation Data'!$G$31,0,10*ROW('Sanitation Data'!G186)))</f>
        <v/>
      </c>
      <c r="DH192" s="36" t="str">
        <f ca="true">+IF(OFFSET('Sanitation Data'!$G$32,0,10*ROW('Sanitation Data'!G186))="","",OFFSET('Sanitation Data'!$G$32,0,10*ROW('Sanitation Data'!G186)))</f>
        <v/>
      </c>
      <c r="DI192" s="36" t="str">
        <f ca="true">+IF(OFFSET('Sanitation Data'!$G$33,0,10*ROW('Sanitation Data'!G186))="","",OFFSET('Sanitation Data'!$G$33,0,10*ROW('Sanitation Data'!G186)))</f>
        <v/>
      </c>
      <c r="DJ192" s="36" t="str">
        <f ca="true">+IF(OFFSET('Sanitation Data'!$H$29,0,10*ROW('Sanitation Data'!H186))="","",OFFSET('Sanitation Data'!$H$29,0,10*ROW('Sanitation Data'!H186)))</f>
        <v/>
      </c>
      <c r="DK192" s="36" t="str">
        <f ca="true">+IF(OFFSET('Sanitation Data'!$H$30,0,10*ROW('Sanitation Data'!H186))="","",OFFSET('Sanitation Data'!$H$30,0,10*ROW('Sanitation Data'!H186)))</f>
        <v/>
      </c>
      <c r="DL192" s="36" t="str">
        <f ca="true">+IF(OFFSET('Sanitation Data'!$H$31,0,10*ROW('Sanitation Data'!H186))="","",OFFSET('Sanitation Data'!$H$31,0,10*ROW('Sanitation Data'!H186)))</f>
        <v/>
      </c>
      <c r="DM192" s="36" t="str">
        <f ca="true">+IF(OFFSET('Sanitation Data'!$H$32,0,10*ROW('Sanitation Data'!H186))="","",OFFSET('Sanitation Data'!$H$32,0,10*ROW('Sanitation Data'!H186)))</f>
        <v/>
      </c>
      <c r="DN192" s="36" t="str">
        <f ca="true">+IF(OFFSET('Sanitation Data'!$H$33,0,10*ROW('Sanitation Data'!H186))="","",OFFSET('Sanitation Data'!$H$33,0,10*ROW('Sanitation Data'!H186)))</f>
        <v/>
      </c>
      <c r="DO192" s="36" t="str">
        <f ca="true">+IF(OFFSET('Hygiene Data'!$C$12,0,10*ROW('Hygiene Data'!C186))="","",OFFSET('Hygiene Data'!$C$12,0,10*ROW('Hygiene Data'!C186)))</f>
        <v/>
      </c>
      <c r="DP192" s="36" t="str">
        <f ca="true">+IF(OFFSET('Hygiene Data'!$C$13,0,10*ROW('Hygiene Data'!C186))="","",OFFSET('Hygiene Data'!$C$13,0,10*ROW('Hygiene Data'!C186)))</f>
        <v/>
      </c>
      <c r="DQ192" s="36" t="str">
        <f ca="true">+IF(OFFSET('Hygiene Data'!$C$14,0,10*ROW('Hygiene Data'!C186))="","",OFFSET('Hygiene Data'!$C$14,0,10*ROW('Hygiene Data'!C186)))</f>
        <v/>
      </c>
      <c r="DR192" s="36" t="str">
        <f ca="true">+IF(OFFSET('Hygiene Data'!$D$12,0,10*ROW('Hygiene Data'!D186))="","",OFFSET('Hygiene Data'!$D$12,0,10*ROW('Hygiene Data'!D186)))</f>
        <v/>
      </c>
      <c r="DS192" s="36" t="str">
        <f ca="true">+IF(OFFSET('Hygiene Data'!$D$13,0,10*ROW('Hygiene Data'!D186))="","",OFFSET('Hygiene Data'!$D$13,0,10*ROW('Hygiene Data'!D186)))</f>
        <v/>
      </c>
      <c r="DT192" s="36" t="str">
        <f ca="true">+IF(OFFSET('Hygiene Data'!$D$14,0,10*ROW('Hygiene Data'!D186))="","",OFFSET('Hygiene Data'!$D$14,0,10*ROW('Hygiene Data'!D186)))</f>
        <v/>
      </c>
      <c r="DU192" s="36" t="str">
        <f ca="true">+IF(OFFSET('Hygiene Data'!$E$12,0,10*ROW('Hygiene Data'!E186))="","",OFFSET('Hygiene Data'!$E$12,0,10*ROW('Hygiene Data'!E186)))</f>
        <v/>
      </c>
      <c r="DV192" s="36" t="str">
        <f ca="true">+IF(OFFSET('Hygiene Data'!$E$13,0,10*ROW('Hygiene Data'!E186))="","",OFFSET('Hygiene Data'!$E$13,0,10*ROW('Hygiene Data'!E186)))</f>
        <v/>
      </c>
      <c r="DW192" s="36" t="str">
        <f ca="true">+IF(OFFSET('Hygiene Data'!$E$14,0,10*ROW('Hygiene Data'!E186))="","",OFFSET('Hygiene Data'!$E$14,0,10*ROW('Hygiene Data'!E186)))</f>
        <v/>
      </c>
      <c r="DX192" s="36" t="str">
        <f ca="true">+IF(OFFSET('Hygiene Data'!$F$12,0,10*ROW('Hygiene Data'!F186))="","",OFFSET('Hygiene Data'!$F$12,0,10*ROW('Hygiene Data'!F186)))</f>
        <v/>
      </c>
      <c r="DY192" s="36" t="str">
        <f ca="true">+IF(OFFSET('Hygiene Data'!$F$13,0,10*ROW('Hygiene Data'!F186))="","",OFFSET('Hygiene Data'!$F$13,0,10*ROW('Hygiene Data'!F186)))</f>
        <v/>
      </c>
      <c r="DZ192" s="36" t="str">
        <f ca="true">+IF(OFFSET('Hygiene Data'!$F$14,0,10*ROW('Hygiene Data'!F186))="","",OFFSET('Hygiene Data'!$F$14,0,10*ROW('Hygiene Data'!F186)))</f>
        <v/>
      </c>
      <c r="EA192" s="36" t="str">
        <f ca="true">+IF(OFFSET('Hygiene Data'!$G$12,0,10*ROW('Hygiene Data'!G186))="","",OFFSET('Hygiene Data'!$G$12,0,10*ROW('Hygiene Data'!G186)))</f>
        <v/>
      </c>
      <c r="EB192" s="36" t="str">
        <f ca="true">+IF(OFFSET('Hygiene Data'!$G$13,0,10*ROW('Hygiene Data'!G186))="","",OFFSET('Hygiene Data'!$G$13,0,10*ROW('Hygiene Data'!G186)))</f>
        <v/>
      </c>
      <c r="EC192" s="36" t="str">
        <f ca="true">+IF(OFFSET('Hygiene Data'!$G$14,0,10*ROW('Hygiene Data'!G186))="","",OFFSET('Hygiene Data'!$G$14,0,10*ROW('Hygiene Data'!G186)))</f>
        <v/>
      </c>
      <c r="ED192" s="36" t="str">
        <f ca="true">+IF(OFFSET('Hygiene Data'!$H$12,0,10*ROW('Hygiene Data'!H186))="","",OFFSET('Hygiene Data'!$H$12,0,10*ROW('Hygiene Data'!H186)))</f>
        <v/>
      </c>
      <c r="EE192" s="36" t="str">
        <f ca="true">+IF(OFFSET('Hygiene Data'!$H$13,0,10*ROW('Hygiene Data'!H186))="","",OFFSET('Hygiene Data'!$H$13,0,10*ROW('Hygiene Data'!H186)))</f>
        <v/>
      </c>
      <c r="EF192" s="36" t="str">
        <f ca="true">+IF(OFFSET('Hygiene Data'!$H$14,0,10*ROW('Hygiene Data'!H186))="","",OFFSET('Hygiene Data'!$H$14,0,10*ROW('Hygiene Data'!H186)))</f>
        <v/>
      </c>
    </row>
    <row r="193" x14ac:dyDescent="0.2">
      <c r="A193" s="59" t="str">
        <f ca="true">+IF(OFFSET('Water Data'!$B$1,0,10*ROW('Water Data'!B190))="","",OFFSET('Water Data'!$B$1,0,10*ROW('Water Data'!B190)))</f>
        <v/>
      </c>
      <c r="B193" s="59" t="str">
        <f ca="true">+IF(OFFSET('Water Data'!$A$3,0,10*ROW('Water Data'!A190))="","",OFFSET('Water Data'!$A$3,0,10*ROW('Water Data'!A190)))</f>
        <v/>
      </c>
      <c r="C193" s="59" t="str">
        <f ca="true">+IF(OFFSET('Water Data'!$C$3,0,10*ROW('Water Data'!C190))="","",OFFSET('Water Data'!$C$3,0,10*ROW('Water Data'!C190)))</f>
        <v/>
      </c>
      <c r="D193" s="252" t="e">
        <f ca="true">+IF(AND(ISNUMBER(OFFSET('Water Data'!$C$5,0,10*ROW('Water Data'!C187))),BS193="Yes"),100-OFFSET('Water Data'!$C$5,0,10*ROW('Water Data'!C187)),IF(AND(ISNUMBER(OFFSET('Water Data'!$C$5,0,10*ROW('Water Data'!C187))),BS193="No",ISNUMBER(OFFSET('Water Data'!$C$5,0,10*ROW('Water Data'!C187)))),CONCATENATE("[",ROUND(100-OFFSET('Water Data'!$C$5,0,10*ROW('Water Data'!C187)),0),"]"),IF(AND(ISNUMBER(OFFSET('Water Data'!$C$5,0,10*ROW('Water Data'!C187))),BS193="",ISNUMBER(OFFSET('Water Data'!$C$5,0,10*ROW('Water Data'!C187)))),100-OFFSET('Water Data'!$C$5,0,10*ROW('Water Data'!C187)),NA())))</f>
        <v>#N/A</v>
      </c>
      <c r="E193" s="252" t="e">
        <f ca="true">+IF(AND(ISNUMBER(OFFSET('Water Data'!$C$7,0,10*ROW('Water Data'!D187))),BT193="Yes"),OFFSET('Water Data'!$C$7,0,10*ROW('Water Data'!C187)),IF(AND(ISNUMBER(OFFSET('Water Data'!$C$7,0,10*ROW('Water Data'!C187))),BT193="No",ISNUMBER(OFFSET('Water Data'!$C$7,0,10*ROW('Water Data'!C187)))),CONCATENATE("[",ROUND(OFFSET('Water Data'!$C$7,0,10*ROW('Water Data'!C187)),0),"]"),IF(AND(ISNUMBER(OFFSET('Water Data'!$C$7,0,10*ROW('Water Data'!C187))),BT193="",ISNUMBER(OFFSET('Water Data'!$C$7,0,10*ROW('Water Data'!C187)))),OFFSET('Water Data'!$C$7,0,10*ROW('Water Data'!C187)),NA())))</f>
        <v>#N/A</v>
      </c>
      <c r="F193" s="252" t="e">
        <f ca="true">+IF(AND(ISNUMBER(OFFSET('Water Data'!$C$10,0,10*ROW('Water Data'!C187))),BU193="Yes"),OFFSET('Water Data'!$C$10,0,10*ROW('Water Data'!C187)),IF(AND(ISNUMBER(OFFSET('Water Data'!$C$10,0,10*ROW('Water Data'!C187))),BU193="No",ISNUMBER(OFFSET('Water Data'!$C$10,0,10*ROW('Water Data'!C187)))),CONCATENATE("[",ROUND(OFFSET('Water Data'!$C$10,0,10*ROW('Water Data'!C187)),0),"]"),IF(AND(ISNUMBER(OFFSET('Water Data'!$C$10,0,10*ROW('Water Data'!C187))),BU193="",ISNUMBER(OFFSET('Water Data'!$C$10,0,10*ROW('Water Data'!C187)))),OFFSET('Water Data'!$C$10,0,10*ROW('Water Data'!C187)),NA())))</f>
        <v>#N/A</v>
      </c>
      <c r="G193" s="252" t="e">
        <f ca="true">+IF(AND(ISNUMBER(OFFSET('Water Data'!$D$5,0,10*ROW('Water Data'!D187))),BV193="Yes"),100-OFFSET('Water Data'!$D$5,0,10*ROW('Water Data'!D187)),IF(AND(ISNUMBER(OFFSET('Water Data'!$D$5,0,10*ROW('Water Data'!D187))),BV193="No",ISNUMBER(OFFSET('Water Data'!$D$5,0,10*ROW('Water Data'!D187)))),CONCATENATE("[",ROUND(100-OFFSET('Water Data'!$D$5,0,10*ROW('Water Data'!D187)),0),"]"),IF(AND(ISNUMBER(OFFSET('Water Data'!$D$5,0,10*ROW('Water Data'!D187))),BV193="",ISNUMBER(OFFSET('Water Data'!$D$5,0,10*ROW('Water Data'!D187)))),100-OFFSET('Water Data'!$D$5,0,10*ROW('Water Data'!D187)),NA())))</f>
        <v>#N/A</v>
      </c>
      <c r="H193" s="252" t="e">
        <f ca="true">+IF(AND(ISNUMBER(OFFSET('Water Data'!$D$7,0,10*ROW('Water Data'!D187))),BW193="Yes"),OFFSET('Water Data'!$D$7,0,10*ROW('Water Data'!D187)),IF(AND(ISNUMBER(OFFSET('Water Data'!$D$7,0,10*ROW('Water Data'!D187))),BW193="No",ISNUMBER(OFFSET('Water Data'!$D$7,0,10*ROW('Water Data'!D187)))),CONCATENATE("[",ROUND(OFFSET('Water Data'!$C$7,0,10*ROW('Water Data'!D187)),0),"]"),IF(AND(ISNUMBER(OFFSET('Water Data'!$D$7,0,10*ROW('Water Data'!D187))),BW193="",ISNUMBER(OFFSET('Water Data'!$D$7,0,10*ROW('Water Data'!D187)))),OFFSET('Water Data'!$D$7,0,10*ROW('Water Data'!D187)),NA())))</f>
        <v>#N/A</v>
      </c>
      <c r="I193" s="252" t="e">
        <f ca="true">+IF(AND(ISNUMBER(OFFSET('Water Data'!$D$10,0,10*ROW('Water Data'!D187))),BX193="Yes"),OFFSET('Water Data'!$D$10,0,10*ROW('Water Data'!D187)),IF(AND(ISNUMBER(OFFSET('Water Data'!$D$10,0,10*ROW('Water Data'!D187))),BX193="No",ISNUMBER(OFFSET('Water Data'!$D$10,0,10*ROW('Water Data'!D187)))),CONCATENATE("[",ROUND(OFFSET('Water Data'!$D$10,0,10*ROW('Water Data'!D187)),0),"]"),IF(AND(ISNUMBER(OFFSET('Water Data'!$D$10,0,10*ROW('Water Data'!D187))),BX193="",ISNUMBER(OFFSET('Water Data'!$D$10,0,10*ROW('Water Data'!D187)))),OFFSET('Water Data'!$D$10,0,10*ROW('Water Data'!D187)),NA())))</f>
        <v>#N/A</v>
      </c>
      <c r="J193" s="252" t="e">
        <f ca="true">+IF(AND(ISNUMBER(OFFSET('Water Data'!$E$5,0,10*ROW('Water Data'!E187))),BY193="Yes"),100-OFFSET('Water Data'!$E$5,0,10*ROW('Water Data'!E187)),IF(AND(ISNUMBER(OFFSET('Water Data'!$E$5,0,10*ROW('Water Data'!E187))),BY193="No",ISNUMBER(OFFSET('Water Data'!$E$5,0,10*ROW('Water Data'!E187)))),CONCATENATE("[",ROUND(100-OFFSET('Water Data'!$E$5,0,10*ROW('Water Data'!E187)),0),"]"),IF(AND(ISNUMBER(OFFSET('Water Data'!$E$5,0,10*ROW('Water Data'!E187))),BY193="",ISNUMBER(OFFSET('Water Data'!$E$5,0,10*ROW('Water Data'!E187)))),100-OFFSET('Water Data'!$E$5,0,10*ROW('Water Data'!E187)),NA())))</f>
        <v>#N/A</v>
      </c>
      <c r="K193" s="252" t="e">
        <f ca="true">+IF(AND(ISNUMBER(OFFSET('Water Data'!$E$7,0,10*ROW('Water Data'!E187))),BZ193="Yes"),OFFSET('Water Data'!$E$7,0,10*ROW('Water Data'!E187)),IF(AND(ISNUMBER(OFFSET('Water Data'!$E$7,0,10*ROW('Water Data'!E187))),BZ193="No",ISNUMBER(OFFSET('Water Data'!$E$7,0,10*ROW('Water Data'!E187)))),CONCATENATE("[",ROUND(OFFSET('Water Data'!$E$7,0,10*ROW('Water Data'!E187)),0),"]"),IF(AND(ISNUMBER(OFFSET('Water Data'!$E$7,0,10*ROW('Water Data'!E187))),BZ193="",ISNUMBER(OFFSET('Water Data'!$E$7,0,10*ROW('Water Data'!E187)))),OFFSET('Water Data'!$E$7,0,10*ROW('Water Data'!E187)),NA())))</f>
        <v>#N/A</v>
      </c>
      <c r="L193" s="252" t="e">
        <f ca="true">+IF(AND(ISNUMBER(OFFSET('Water Data'!$E$10,0,10*ROW('Water Data'!E187))),CA193="Yes"),OFFSET('Water Data'!$E$10,0,10*ROW('Water Data'!E187)),IF(AND(ISNUMBER(OFFSET('Water Data'!$E$10,0,10*ROW('Water Data'!E187))),CA193="No",ISNUMBER(OFFSET('Water Data'!$E$10,0,10*ROW('Water Data'!E187)))),CONCATENATE("[",ROUND(OFFSET('Water Data'!$E$10,0,10*ROW('Water Data'!E187)),0),"]"),IF(AND(ISNUMBER(OFFSET('Water Data'!$E$10,0,10*ROW('Water Data'!E187))),CA193="",ISNUMBER(OFFSET('Water Data'!$E$10,0,10*ROW('Water Data'!E187)))),OFFSET('Water Data'!$E$10,0,10*ROW('Water Data'!E187)),NA())))</f>
        <v>#N/A</v>
      </c>
      <c r="M193" s="252" t="e">
        <f ca="true">+IF(AND(ISNUMBER(OFFSET('Water Data'!$F$5,0,10*ROW('Water Data'!F187))),CB193="Yes"),100-OFFSET('Water Data'!$F$5,0,10*ROW('Water Data'!F187)),IF(AND(ISNUMBER(OFFSET('Water Data'!$F$5,0,10*ROW('Water Data'!F187))),CB193="No",ISNUMBER(OFFSET('Water Data'!$F$5,0,10*ROW('Water Data'!F187)))),CONCATENATE("[",ROUND(100-OFFSET('Water Data'!$F$5,0,10*ROW('Water Data'!F187)),0),"]"),IF(AND(ISNUMBER(OFFSET('Water Data'!$F$5,0,10*ROW('Water Data'!F187))),CB193="",ISNUMBER(OFFSET('Water Data'!$F$5,0,10*ROW('Water Data'!F187)))),100-OFFSET('Water Data'!$F$5,0,10*ROW('Water Data'!F187)),NA())))</f>
        <v>#N/A</v>
      </c>
      <c r="N193" s="252" t="e">
        <f ca="true">+IF(AND(ISNUMBER(OFFSET('Water Data'!$F$7,0,10*ROW('Water Data'!F187))),CC193="Yes"),OFFSET('Water Data'!$F$7,0,10*ROW('Water Data'!F187)),IF(AND(ISNUMBER(OFFSET('Water Data'!$F$7,0,10*ROW('Water Data'!F187))),CC193="No",ISNUMBER(OFFSET('Water Data'!$F$7,0,10*ROW('Water Data'!F187)))),CONCATENATE("[",ROUND(OFFSET('Water Data'!$F$7,0,10*ROW('Water Data'!F187)),0),"]"),IF(AND(ISNUMBER(OFFSET('Water Data'!$F$7,0,10*ROW('Water Data'!F187))),CC193="",ISNUMBER(OFFSET('Water Data'!$F$7,0,10*ROW('Water Data'!F187)))),OFFSET('Water Data'!$F$7,0,10*ROW('Water Data'!F187)),NA())))</f>
        <v>#N/A</v>
      </c>
      <c r="O193" s="252" t="e">
        <f ca="true">+IF(AND(ISNUMBER(OFFSET('Water Data'!$F$10,0,10*ROW('Water Data'!F187))),CD193="Yes"),OFFSET('Water Data'!$F$10,0,10*ROW('Water Data'!F187)),IF(AND(ISNUMBER(OFFSET('Water Data'!$F$10,0,10*ROW('Water Data'!F187))),CD193="No",ISNUMBER(OFFSET('Water Data'!$F$10,0,10*ROW('Water Data'!F187)))),CONCATENATE("[",ROUND(OFFSET('Water Data'!$F$10,0,10*ROW('Water Data'!F187)),0),"]"),IF(AND(ISNUMBER(OFFSET('Water Data'!$F$10,0,10*ROW('Water Data'!F187))),CD193="",ISNUMBER(OFFSET('Water Data'!$F$10,0,10*ROW('Water Data'!F187)))),OFFSET('Water Data'!$F$10,0,10*ROW('Water Data'!F187)),NA())))</f>
        <v>#N/A</v>
      </c>
      <c r="P193" s="252" t="e">
        <f ca="true">+IF(AND(ISNUMBER(OFFSET('Water Data'!$G$5,0,10*ROW('Water Data'!G187))),CE193="Yes"),100-OFFSET('Water Data'!$G$5,0,10*ROW('Water Data'!G187)),IF(AND(ISNUMBER(OFFSET('Water Data'!$G$5,0,10*ROW('Water Data'!G187))),CE193="No",ISNUMBER(OFFSET('Water Data'!$G$5,0,10*ROW('Water Data'!G187)))),CONCATENATE("[",ROUND(100-OFFSET('Water Data'!$G$5,0,10*ROW('Water Data'!G187)),0),"]"),IF(AND(ISNUMBER(OFFSET('Water Data'!$G$5,0,10*ROW('Water Data'!G187))),CE193="",ISNUMBER(OFFSET('Water Data'!$G$5,0,10*ROW('Water Data'!G187)))),100-OFFSET('Water Data'!$G$5,0,10*ROW('Water Data'!G187)),NA())))</f>
        <v>#N/A</v>
      </c>
      <c r="Q193" s="252" t="e">
        <f ca="true">+IF(AND(ISNUMBER(OFFSET('Water Data'!$G$7,0,10*ROW('Water Data'!G187))),CF193="Yes"),OFFSET('Water Data'!$G$7,0,10*ROW('Water Data'!G187)),IF(AND(ISNUMBER(OFFSET('Water Data'!$G$7,0,10*ROW('Water Data'!G187))),CF193="No",ISNUMBER(OFFSET('Water Data'!$G$7,0,10*ROW('Water Data'!G187)))),CONCATENATE("[",ROUND(OFFSET('Water Data'!$G$7,0,10*ROW('Water Data'!G187)),0),"]"),IF(AND(ISNUMBER(OFFSET('Water Data'!$G$7,0,10*ROW('Water Data'!G187))),CF193="",ISNUMBER(OFFSET('Water Data'!$G$7,0,10*ROW('Water Data'!G187)))),OFFSET('Water Data'!$G$7,0,10*ROW('Water Data'!G187)),NA())))</f>
        <v>#N/A</v>
      </c>
      <c r="R193" s="252" t="e">
        <f ca="true">+IF(AND(ISNUMBER(OFFSET('Water Data'!$G$10,0,10*ROW('Water Data'!G187))),CG193="Yes"),OFFSET('Water Data'!$G$10,0,10*ROW('Water Data'!G187)),IF(AND(ISNUMBER(OFFSET('Water Data'!$G$10,0,10*ROW('Water Data'!G187))),CG193="No",ISNUMBER(OFFSET('Water Data'!$G$10,0,10*ROW('Water Data'!G187)))),CONCATENATE("[",ROUND(OFFSET('Water Data'!$G$10,0,10*ROW('Water Data'!G187)),0),"]"),IF(AND(ISNUMBER(OFFSET('Water Data'!$G$10,0,10*ROW('Water Data'!G187))),CG193="",ISNUMBER(OFFSET('Water Data'!$G$10,0,10*ROW('Water Data'!G187)))),OFFSET('Water Data'!$G$10,0,10*ROW('Water Data'!G187)),NA())))</f>
        <v>#N/A</v>
      </c>
      <c r="S193" s="252" t="e">
        <f ca="true">+IF(AND(ISNUMBER(OFFSET('Water Data'!$H$5,0,10*ROW('Water Data'!H187))),CH193="Yes"),100-OFFSET('Water Data'!$H$5,0,10*ROW('Water Data'!H187)),IF(AND(ISNUMBER(OFFSET('Water Data'!$H$5,0,10*ROW('Water Data'!H187))),CH193="No",ISNUMBER(OFFSET('Water Data'!$H$5,0,10*ROW('Water Data'!H187)))),CONCATENATE("[",ROUND(100-OFFSET('Water Data'!$H$5,0,10*ROW('Water Data'!H187)),0),"]"),IF(AND(ISNUMBER(OFFSET('Water Data'!$H$5,0,10*ROW('Water Data'!H187))),CH193="",ISNUMBER(OFFSET('Water Data'!$H$5,0,10*ROW('Water Data'!H187)))),100-OFFSET('Water Data'!$H$5,0,10*ROW('Water Data'!H187)),NA())))</f>
        <v>#N/A</v>
      </c>
      <c r="T193" s="252" t="e">
        <f ca="true">+IF(AND(ISNUMBER(OFFSET('Water Data'!$H$7,0,10*ROW('Water Data'!H187))),CI193="Yes"),OFFSET('Water Data'!$H$7,0,10*ROW('Water Data'!H187)),IF(AND(ISNUMBER(OFFSET('Water Data'!$H$7,0,10*ROW('Water Data'!H187))),CI193="No",ISNUMBER(OFFSET('Water Data'!$H$7,0,10*ROW('Water Data'!H187)))),CONCATENATE("[",ROUND(OFFSET('Water Data'!$H$7,0,10*ROW('Water Data'!H187)),0),"]"),IF(AND(ISNUMBER(OFFSET('Water Data'!$H$7,0,10*ROW('Water Data'!H187))),CI193="",ISNUMBER(OFFSET('Water Data'!$H$7,0,10*ROW('Water Data'!H187)))),OFFSET('Water Data'!$H$7,0,10*ROW('Water Data'!H187)),NA())))</f>
        <v>#N/A</v>
      </c>
      <c r="U193" s="252" t="e">
        <f ca="true">+IF(AND(ISNUMBER(OFFSET('Water Data'!$H$10,0,10*ROW('Water Data'!H187))),CJ193="Yes"),OFFSET('Water Data'!$H$10,0,10*ROW('Water Data'!H187)),IF(AND(ISNUMBER(OFFSET('Water Data'!$H$10,0,10*ROW('Water Data'!H187))),CJ193="No",ISNUMBER(OFFSET('Water Data'!$H$10,0,10*ROW('Water Data'!H187)))),CONCATENATE("[",ROUND(OFFSET('Water Data'!$H$10,0,10*ROW('Water Data'!H187)),0),"]"),IF(AND(ISNUMBER(OFFSET('Water Data'!$H$10,0,10*ROW('Water Data'!H187))),CJ193="",ISNUMBER(OFFSET('Water Data'!$H$10,0,10*ROW('Water Data'!H187)))),OFFSET('Water Data'!$H$10,0,10*ROW('Water Data'!H187)),NA())))</f>
        <v>#N/A</v>
      </c>
      <c r="V193" s="253" t="e">
        <f ca="true">+IF(AND(ISNUMBER(OFFSET('Sanitation Data'!$C$5,0,10*ROW('Sanitation Data'!C187))),CK193="Yes"),100-OFFSET('Sanitation Data'!$C$5,0,10*ROW('Sanitation Data'!C187)),IF(AND(ISNUMBER(OFFSET('Sanitation Data'!$C$5,0,10*ROW('Sanitation Data'!C187))),CK193="No",ISNUMBER(OFFSET('Sanitation Data'!$C$5,0,10*ROW('Sanitation Data'!C187)))),CONCATENATE("[",ROUND(100-OFFSET('Sanitation Data'!$C$5,0,10*ROW('Sanitation Data'!C187)),0),"]"),IF(AND(ISNUMBER(OFFSET('Sanitation Data'!$C$5,0,10*ROW('Sanitation Data'!C187))),CK193="",ISNUMBER(OFFSET('Sanitation Data'!$C$5,0,10*ROW('Sanitation Data'!C187)))),100-OFFSET('Sanitation Data'!$C$5,0,10*ROW('Sanitation Data'!C187)),NA())))</f>
        <v>#N/A</v>
      </c>
      <c r="W193" s="253" t="e">
        <f ca="true">+IF(AND(ISNUMBER(OFFSET('Sanitation Data'!$C$7,0,10*ROW('Sanitation Data'!C187))),CL193="Yes"),OFFSET('Sanitation Data'!$C$7,0,10*ROW('Sanitation Data'!C187)),IF(AND(ISNUMBER(OFFSET('Sanitation Data'!$C$7,0,10*ROW('Sanitation Data'!C187))),CL193="No",ISNUMBER(OFFSET('Sanitation Data'!$C$7,0,10*ROW('Sanitation Data'!C187)))),CONCATENATE("[",ROUND(OFFSET('Sanitation Data'!$C$7,0,10*ROW('Sanitation Data'!C187)),0),"]"),IF(AND(ISNUMBER(OFFSET('Sanitation Data'!$C$7,0,10*ROW('Sanitation Data'!C187))),CL193="",ISNUMBER(OFFSET('Sanitation Data'!$C$7,0,10*ROW('Sanitation Data'!C187)))),OFFSET('Sanitation Data'!$C$7,0,10*ROW('Sanitation Data'!C187)),NA())))</f>
        <v>#N/A</v>
      </c>
      <c r="X193" s="253" t="e">
        <f ca="true">+IF(AND(ISNUMBER(OFFSET('Sanitation Data'!$C$11,0,10*ROW('Sanitation Data'!C187))),CM193="Yes"),OFFSET('Sanitation Data'!$C$11,0,10*ROW('Sanitation Data'!C187)),IF(AND(ISNUMBER(OFFSET('Sanitation Data'!$C$11,0,10*ROW('Sanitation Data'!C187))),CM193="No",ISNUMBER(OFFSET('Sanitation Data'!$C$11,0,10*ROW('Sanitation Data'!C187)))),CONCATENATE("[",ROUND(OFFSET('Sanitation Data'!$C$11,0,10*ROW('Sanitation Data'!C187)),0),"]"),IF(AND(ISNUMBER(OFFSET('Sanitation Data'!$C$11,0,10*ROW('Sanitation Data'!C187))),CM193="",ISNUMBER(OFFSET('Sanitation Data'!$C$11,0,10*ROW('Sanitation Data'!C187)))),OFFSET('Sanitation Data'!$C$11,0,10*ROW('Sanitation Data'!C187)),NA())))</f>
        <v>#N/A</v>
      </c>
      <c r="Y193" s="253" t="e">
        <f ca="true">+IF(AND(ISNUMBER(OFFSET('Sanitation Data'!$C$12,0,10*ROW('Sanitation Data'!C187))),CN193="Yes"),OFFSET('Sanitation Data'!$C$12,0,10*ROW('Sanitation Data'!C187)),IF(AND(ISNUMBER(OFFSET('Sanitation Data'!$C$12,0,10*ROW('Sanitation Data'!C187))),CN193="No",ISNUMBER(OFFSET('Sanitation Data'!$C$12,0,10*ROW('Sanitation Data'!C187)))),CONCATENATE("[",ROUND(OFFSET('Sanitation Data'!$C$12,0,10*ROW('Sanitation Data'!C187)),0),"]"),IF(AND(ISNUMBER(OFFSET('Sanitation Data'!$C$12,0,10*ROW('Sanitation Data'!C187))),CN193="",ISNUMBER(OFFSET('Sanitation Data'!$C$12,0,10*ROW('Sanitation Data'!C187)))),OFFSET('Sanitation Data'!$C$12,0,10*ROW('Sanitation Data'!C187)),NA())))</f>
        <v>#N/A</v>
      </c>
      <c r="Z193" s="253" t="e">
        <f ca="true">+IF(AND(ISNUMBER(OFFSET('Sanitation Data'!$C$13,0,10*ROW('Sanitation Data'!C187))),CO193="Yes"),OFFSET('Sanitation Data'!$C$13,0,10*ROW('Sanitation Data'!C187)),IF(AND(ISNUMBER(OFFSET('Sanitation Data'!$C$13,0,10*ROW('Sanitation Data'!C187))),CO193="No",ISNUMBER(OFFSET('Sanitation Data'!$C$13,0,10*ROW('Sanitation Data'!C187)))),CONCATENATE("[",ROUND(OFFSET('Sanitation Data'!$C$13,0,10*ROW('Sanitation Data'!C187)),0),"]"),IF(AND(ISNUMBER(OFFSET('Sanitation Data'!$C$13,0,10*ROW('Sanitation Data'!C187))),CO193="",ISNUMBER(OFFSET('Sanitation Data'!$C$13,0,10*ROW('Sanitation Data'!C187)))),OFFSET('Sanitation Data'!$C$13,0,10*ROW('Sanitation Data'!C187)),NA())))</f>
        <v>#N/A</v>
      </c>
      <c r="AA193" s="253" t="e">
        <f ca="true">+IF(AND(ISNUMBER(OFFSET('Sanitation Data'!$D$5,0,10*ROW('Sanitation Data'!D187))),CP193="Yes"),100-OFFSET('Sanitation Data'!$D$5,0,10*ROW('Sanitation Data'!D187)),IF(AND(ISNUMBER(OFFSET('Sanitation Data'!$D$5,0,10*ROW('Sanitation Data'!D187))),CP193="No",ISNUMBER(OFFSET('Sanitation Data'!$D$5,0,10*ROW('Sanitation Data'!D187)))),CONCATENATE("[",ROUND(100-OFFSET('Sanitation Data'!$D$5,0,10*ROW('Sanitation Data'!D187)),0),"]"),IF(AND(ISNUMBER(OFFSET('Sanitation Data'!$D$5,0,10*ROW('Sanitation Data'!D187))),CP193="",ISNUMBER(OFFSET('Sanitation Data'!$D$5,0,10*ROW('Sanitation Data'!D187)))),100-OFFSET('Sanitation Data'!$D$5,0,10*ROW('Sanitation Data'!D187)),NA())))</f>
        <v>#N/A</v>
      </c>
      <c r="AB193" s="253" t="e">
        <f ca="true">+IF(AND(ISNUMBER(OFFSET('Sanitation Data'!$D$7,0,10*ROW('Sanitation Data'!D187))),CQ193="Yes"),OFFSET('Sanitation Data'!$D$7,0,10*ROW('Sanitation Data'!G187)),IF(AND(ISNUMBER(OFFSET('Sanitation Data'!$D$7,0,10*ROW('Sanitation Data'!D187))),CQ193="No",ISNUMBER(OFFSET('Sanitation Data'!$D$7,0,10*ROW('Sanitation Data'!D187)))),CONCATENATE("[",ROUND(OFFSET('Sanitation Data'!$D$7,0,10*ROW('Sanitation Data'!D187)),0),"]"),IF(AND(ISNUMBER(OFFSET('Sanitation Data'!$D$7,0,10*ROW('Sanitation Data'!D187))),CQ193="",ISNUMBER(OFFSET('Sanitation Data'!$D$7,0,10*ROW('Sanitation Data'!D187)))),OFFSET('Sanitation Data'!$D$7,0,10*ROW('Sanitation Data'!D187)),NA())))</f>
        <v>#N/A</v>
      </c>
      <c r="AC193" s="253" t="e">
        <f ca="true">+IF(AND(ISNUMBER(OFFSET('Sanitation Data'!$D$11,0,10*ROW('Sanitation Data'!D187))),CR193="Yes"),OFFSET('Sanitation Data'!$D$11,0,10*ROW('Sanitation Data'!D187)),IF(AND(ISNUMBER(OFFSET('Sanitation Data'!$D$11,0,10*ROW('Sanitation Data'!D187))),CR193="No",ISNUMBER(OFFSET('Sanitation Data'!$D$11,0,10*ROW('Sanitation Data'!D187)))),CONCATENATE("[",ROUND(OFFSET('Sanitation Data'!$D$11,0,10*ROW('Sanitation Data'!D187)),0),"]"),IF(AND(ISNUMBER(OFFSET('Sanitation Data'!$D$11,0,10*ROW('Sanitation Data'!D187))),CR193="",ISNUMBER(OFFSET('Sanitation Data'!$D$11,0,10*ROW('Sanitation Data'!D187)))),OFFSET('Sanitation Data'!$D$11,0,10*ROW('Sanitation Data'!D187)),NA())))</f>
        <v>#N/A</v>
      </c>
      <c r="AD193" s="253" t="e">
        <f ca="true">+IF(AND(ISNUMBER(OFFSET('Sanitation Data'!$D$12,0,10*ROW('Sanitation Data'!D187))),CS193="Yes"),OFFSET('Sanitation Data'!$D$12,0,10*ROW('Sanitation Data'!D187)),IF(AND(ISNUMBER(OFFSET('Sanitation Data'!$D$12,0,10*ROW('Sanitation Data'!D187))),CS193="No",ISNUMBER(OFFSET('Sanitation Data'!$D$12,0,10*ROW('Sanitation Data'!D187)))),CONCATENATE("[",ROUND(OFFSET('Sanitation Data'!$D$12,0,10*ROW('Sanitation Data'!D187)),0),"]"),IF(AND(ISNUMBER(OFFSET('Sanitation Data'!$D$12,0,10*ROW('Sanitation Data'!D187))),CS193="",ISNUMBER(OFFSET('Sanitation Data'!$D$12,0,10*ROW('Sanitation Data'!D187)))),OFFSET('Sanitation Data'!$D$12,0,10*ROW('Sanitation Data'!D187)),NA())))</f>
        <v>#N/A</v>
      </c>
      <c r="AE193" s="253" t="e">
        <f ca="true">+IF(AND(ISNUMBER(OFFSET('Sanitation Data'!$D$13,0,10*ROW('Sanitation Data'!D187))),CT193="Yes"),OFFSET('Sanitation Data'!$D$13,0,10*ROW('Sanitation Data'!D187)),IF(AND(ISNUMBER(OFFSET('Sanitation Data'!$D$13,0,10*ROW('Sanitation Data'!D187))),CT193="No",ISNUMBER(OFFSET('Sanitation Data'!$D$13,0,10*ROW('Sanitation Data'!D187)))),CONCATENATE("[",ROUND(OFFSET('Sanitation Data'!$D$13,0,10*ROW('Sanitation Data'!D187)),0),"]"),IF(AND(ISNUMBER(OFFSET('Sanitation Data'!$D$13,0,10*ROW('Sanitation Data'!D187))),CT193="",ISNUMBER(OFFSET('Sanitation Data'!$D$13,0,10*ROW('Sanitation Data'!D187)))),OFFSET('Sanitation Data'!$D$13,0,10*ROW('Sanitation Data'!D187)),NA())))</f>
        <v>#N/A</v>
      </c>
      <c r="AF193" s="253" t="e">
        <f ca="true">+IF(AND(ISNUMBER(OFFSET('Sanitation Data'!$E$5,0,10*ROW('Sanitation Data'!E187))),CU193="Yes"),100-OFFSET('Sanitation Data'!$E$5,0,10*ROW('Sanitation Data'!E187)),IF(AND(ISNUMBER(OFFSET('Sanitation Data'!$E$5,0,10*ROW('Sanitation Data'!E187))),CU193="No",ISNUMBER(OFFSET('Sanitation Data'!$E$5,0,10*ROW('Sanitation Data'!E187)))),CONCATENATE("[",ROUND(100-OFFSET('Sanitation Data'!$E$5,0,10*ROW('Sanitation Data'!E187)),0),"]"),IF(AND(ISNUMBER(OFFSET('Sanitation Data'!$E$5,0,10*ROW('Sanitation Data'!E187))),CU193="",ISNUMBER(OFFSET('Sanitation Data'!$E$5,0,10*ROW('Sanitation Data'!E187)))),100-OFFSET('Sanitation Data'!$E$5,0,10*ROW('Sanitation Data'!E187)),NA())))</f>
        <v>#N/A</v>
      </c>
      <c r="AG193" s="253" t="e">
        <f ca="true">+IF(AND(ISNUMBER(OFFSET('Sanitation Data'!$E$7,0,10*ROW('Sanitation Data'!E187))),CV193="Yes"),OFFSET('Sanitation Data'!$E$7,0,10*ROW('Sanitation Data'!E187)),IF(AND(ISNUMBER(OFFSET('Sanitation Data'!$E$7,0,10*ROW('Sanitation Data'!E187))),CV193="No",ISNUMBER(OFFSET('Sanitation Data'!$E$7,0,10*ROW('Sanitation Data'!E187)))),CONCATENATE("[",ROUND(OFFSET('Sanitation Data'!$E$7,0,10*ROW('Sanitation Data'!E187)),0),"]"),IF(AND(ISNUMBER(OFFSET('Sanitation Data'!$E$7,0,10*ROW('Sanitation Data'!E187))),CV193="",ISNUMBER(OFFSET('Sanitation Data'!$E$7,0,10*ROW('Sanitation Data'!E187)))),OFFSET('Sanitation Data'!$E$7,0,10*ROW('Sanitation Data'!E187)),NA())))</f>
        <v>#N/A</v>
      </c>
      <c r="AH193" s="253" t="e">
        <f ca="true">+IF(AND(ISNUMBER(OFFSET('Sanitation Data'!$E$11,0,10*ROW('Sanitation Data'!E187))),CW193="Yes"),OFFSET('Sanitation Data'!$E$11,0,10*ROW('Sanitation Data'!E187)),IF(AND(ISNUMBER(OFFSET('Sanitation Data'!$E$11,0,10*ROW('Sanitation Data'!E187))),CW193="No",ISNUMBER(OFFSET('Sanitation Data'!$E$11,0,10*ROW('Sanitation Data'!E187)))),CONCATENATE("[",ROUND(OFFSET('Sanitation Data'!$E$11,0,10*ROW('Sanitation Data'!E187)),0),"]"),IF(AND(ISNUMBER(OFFSET('Sanitation Data'!$E$11,0,10*ROW('Sanitation Data'!E187))),CW193="",ISNUMBER(OFFSET('Sanitation Data'!$E$11,0,10*ROW('Sanitation Data'!E187)))),OFFSET('Sanitation Data'!$E$11,0,10*ROW('Sanitation Data'!E187)),NA())))</f>
        <v>#N/A</v>
      </c>
      <c r="AI193" s="253" t="e">
        <f ca="true">+IF(AND(ISNUMBER(OFFSET('Sanitation Data'!$E$12,0,10*ROW('Sanitation Data'!E187))),CX193="Yes"),OFFSET('Sanitation Data'!$E$12,0,10*ROW('Sanitation Data'!E187)),IF(AND(ISNUMBER(OFFSET('Sanitation Data'!$E$12,0,10*ROW('Sanitation Data'!E187))),CX193="No",ISNUMBER(OFFSET('Sanitation Data'!$E$12,0,10*ROW('Sanitation Data'!E187)))),CONCATENATE("[",ROUND(OFFSET('Sanitation Data'!$E$12,0,10*ROW('Sanitation Data'!E187)),0),"]"),IF(AND(ISNUMBER(OFFSET('Sanitation Data'!$E$12,0,10*ROW('Sanitation Data'!E187))),CX193="",ISNUMBER(OFFSET('Sanitation Data'!$E$12,0,10*ROW('Sanitation Data'!E187)))),OFFSET('Sanitation Data'!$E$12,0,10*ROW('Sanitation Data'!E187)),NA())))</f>
        <v>#N/A</v>
      </c>
      <c r="AJ193" s="253" t="e">
        <f ca="true">+IF(AND(ISNUMBER(OFFSET('Sanitation Data'!$E$13,0,10*ROW('Sanitation Data'!E187))),CY193="Yes"),OFFSET('Sanitation Data'!$E$13,0,10*ROW('Sanitation Data'!E187)),IF(AND(ISNUMBER(OFFSET('Sanitation Data'!$E$13,0,10*ROW('Sanitation Data'!E187))),CY193="No",ISNUMBER(OFFSET('Sanitation Data'!$E$13,0,10*ROW('Sanitation Data'!E187)))),CONCATENATE("[",ROUND(OFFSET('Sanitation Data'!$E$13,0,10*ROW('Sanitation Data'!E187)),0),"]"),IF(AND(ISNUMBER(OFFSET('Sanitation Data'!$E$13,0,10*ROW('Sanitation Data'!E187))),CY193="",ISNUMBER(OFFSET('Sanitation Data'!$E$13,0,10*ROW('Sanitation Data'!E187)))),OFFSET('Sanitation Data'!$E$13,0,10*ROW('Sanitation Data'!E187)),NA())))</f>
        <v>#N/A</v>
      </c>
      <c r="AK193" s="253" t="e">
        <f ca="true">+IF(AND(ISNUMBER(OFFSET('Sanitation Data'!$F$5,0,10*ROW('Sanitation Data'!F187))),CZ193="Yes"),100-OFFSET('Sanitation Data'!$F$5,0,10*ROW('Sanitation Data'!F187)),IF(AND(ISNUMBER(OFFSET('Sanitation Data'!$F$5,0,10*ROW('Sanitation Data'!F187))),CZ193="No",ISNUMBER(OFFSET('Sanitation Data'!$F$5,0,10*ROW('Sanitation Data'!F187)))),CONCATENATE("[",ROUND(100-OFFSET('Sanitation Data'!$F$5,0,10*ROW('Sanitation Data'!F187)),0),"]"),IF(AND(ISNUMBER(OFFSET('Sanitation Data'!$F$5,0,10*ROW('Sanitation Data'!F187))),CZ193="",ISNUMBER(OFFSET('Sanitation Data'!$F$5,0,10*ROW('Sanitation Data'!F187)))),100-OFFSET('Sanitation Data'!$F$5,0,10*ROW('Sanitation Data'!F187)),NA())))</f>
        <v>#N/A</v>
      </c>
      <c r="AL193" s="253" t="e">
        <f ca="true">+IF(AND(ISNUMBER(OFFSET('Sanitation Data'!$F$7,0,10*ROW('Sanitation Data'!F187))),DA193="Yes"),OFFSET('Sanitation Data'!$F$7,0,10*ROW('Sanitation Data'!F187)),IF(AND(ISNUMBER(OFFSET('Sanitation Data'!$F$7,0,10*ROW('Sanitation Data'!F187))),DA193="No",ISNUMBER(OFFSET('Sanitation Data'!$F$7,0,10*ROW('Sanitation Data'!F187)))),CONCATENATE("[",ROUND(OFFSET('Sanitation Data'!$F$7,0,10*ROW('Sanitation Data'!F187)),0),"]"),IF(AND(ISNUMBER(OFFSET('Sanitation Data'!$F$7,0,10*ROW('Sanitation Data'!F187))),DA193="",ISNUMBER(OFFSET('Sanitation Data'!$F$7,0,10*ROW('Sanitation Data'!F187)))),OFFSET('Sanitation Data'!$F$7,0,10*ROW('Sanitation Data'!F187)),NA())))</f>
        <v>#N/A</v>
      </c>
      <c r="AM193" s="253" t="e">
        <f ca="true">+IF(AND(ISNUMBER(OFFSET('Sanitation Data'!$F$11,0,10*ROW('Sanitation Data'!F187))),DB193="Yes"),OFFSET('Sanitation Data'!$F$11,0,10*ROW('Sanitation Data'!F187)),IF(AND(ISNUMBER(OFFSET('Sanitation Data'!$F$11,0,10*ROW('Sanitation Data'!F187))),DB193="No",ISNUMBER(OFFSET('Sanitation Data'!$F$11,0,10*ROW('Sanitation Data'!F187)))),CONCATENATE("[",ROUND(OFFSET('Sanitation Data'!$F$11,0,10*ROW('Sanitation Data'!F187)),0),"]"),IF(AND(ISNUMBER(OFFSET('Sanitation Data'!$F$11,0,10*ROW('Sanitation Data'!F187))),DB193="",ISNUMBER(OFFSET('Sanitation Data'!$F$11,0,10*ROW('Sanitation Data'!F187)))),OFFSET('Sanitation Data'!$F$11,0,10*ROW('Sanitation Data'!F187)),NA())))</f>
        <v>#N/A</v>
      </c>
      <c r="AN193" s="253" t="e">
        <f ca="true">+IF(AND(ISNUMBER(OFFSET('Sanitation Data'!$F$12,0,10*ROW('Sanitation Data'!F187))),DC193="Yes"),OFFSET('Sanitation Data'!$F$12,0,10*ROW('Sanitation Data'!F187)),IF(AND(ISNUMBER(OFFSET('Sanitation Data'!$F$12,0,10*ROW('Sanitation Data'!F187))),DC193="No",ISNUMBER(OFFSET('Sanitation Data'!$F$12,0,10*ROW('Sanitation Data'!F187)))),CONCATENATE("[",ROUND(OFFSET('Sanitation Data'!$F$12,0,10*ROW('Sanitation Data'!F187)),0),"]"),IF(AND(ISNUMBER(OFFSET('Sanitation Data'!$F$12,0,10*ROW('Sanitation Data'!F187))),DC193="",ISNUMBER(OFFSET('Sanitation Data'!$F$12,0,10*ROW('Sanitation Data'!F187)))),OFFSET('Sanitation Data'!$F$12,0,10*ROW('Sanitation Data'!F187)),NA())))</f>
        <v>#N/A</v>
      </c>
      <c r="AO193" s="253" t="e">
        <f ca="true">+IF(AND(ISNUMBER(OFFSET('Sanitation Data'!$F$13,0,10*ROW('Sanitation Data'!F187))),DD193="Yes"),OFFSET('Sanitation Data'!$F$13,0,10*ROW('Sanitation Data'!F187)),IF(AND(ISNUMBER(OFFSET('Sanitation Data'!$F$13,0,10*ROW('Sanitation Data'!F187))),DD193="No",ISNUMBER(OFFSET('Sanitation Data'!$F$13,0,10*ROW('Sanitation Data'!F187)))),CONCATENATE("[",ROUND(OFFSET('Sanitation Data'!$F$13,0,10*ROW('Sanitation Data'!F187)),0),"]"),IF(AND(ISNUMBER(OFFSET('Sanitation Data'!$F$13,0,10*ROW('Sanitation Data'!F187))),DD193="",ISNUMBER(OFFSET('Sanitation Data'!$F$13,0,10*ROW('Sanitation Data'!F187)))),OFFSET('Sanitation Data'!$F$13,0,10*ROW('Sanitation Data'!F187)),NA())))</f>
        <v>#N/A</v>
      </c>
      <c r="AP193" s="253" t="e">
        <f ca="true">+IF(AND(ISNUMBER(OFFSET('Sanitation Data'!$G$5,0,10*ROW('Sanitation Data'!G187))),DE193="Yes"),100-OFFSET('Sanitation Data'!$G$5,0,10*ROW('Sanitation Data'!G187)),IF(AND(ISNUMBER(OFFSET('Sanitation Data'!$G$5,0,10*ROW('Sanitation Data'!G187))),DE193="No",ISNUMBER(OFFSET('Sanitation Data'!$G$5,0,10*ROW('Sanitation Data'!G187)))),CONCATENATE("[",ROUND(100-OFFSET('Sanitation Data'!$G$5,0,10*ROW('Sanitation Data'!G187)),0),"]"),IF(AND(ISNUMBER(OFFSET('Sanitation Data'!$G$5,0,10*ROW('Sanitation Data'!G187))),DE193="",ISNUMBER(OFFSET('Sanitation Data'!$G$5,0,10*ROW('Sanitation Data'!G187)))),100-OFFSET('Sanitation Data'!$G$5,0,10*ROW('Sanitation Data'!G187)),NA())))</f>
        <v>#N/A</v>
      </c>
      <c r="AQ193" s="253" t="e">
        <f ca="true">+IF(AND(ISNUMBER(OFFSET('Sanitation Data'!$G$7,0,10*ROW('Sanitation Data'!G187))),DF193="Yes"),OFFSET('Sanitation Data'!$G$7,0,10*ROW('Sanitation Data'!G187)),IF(AND(ISNUMBER(OFFSET('Sanitation Data'!$G$7,0,10*ROW('Sanitation Data'!G187))),DF193="No",ISNUMBER(OFFSET('Sanitation Data'!$G$7,0,10*ROW('Sanitation Data'!G187)))),CONCATENATE("[",ROUND(OFFSET('Sanitation Data'!$G$7,0,10*ROW('Sanitation Data'!G187)),0),"]"),IF(AND(ISNUMBER(OFFSET('Sanitation Data'!$G$7,0,10*ROW('Sanitation Data'!G187))),DF193="",ISNUMBER(OFFSET('Sanitation Data'!$G$7,0,10*ROW('Sanitation Data'!G187)))),OFFSET('Sanitation Data'!$G$7,0,10*ROW('Sanitation Data'!G187)),NA())))</f>
        <v>#N/A</v>
      </c>
      <c r="AR193" s="253" t="e">
        <f ca="true">+IF(AND(ISNUMBER(OFFSET('Sanitation Data'!$G$11,0,10*ROW('Sanitation Data'!G187))),DG193="Yes"),OFFSET('Sanitation Data'!$G$11,0,10*ROW('Sanitation Data'!G187)),IF(AND(ISNUMBER(OFFSET('Sanitation Data'!$G$11,0,10*ROW('Sanitation Data'!G187))),DG193="No",ISNUMBER(OFFSET('Sanitation Data'!$G$11,0,10*ROW('Sanitation Data'!G187)))),CONCATENATE("[",ROUND(OFFSET('Sanitation Data'!$G$11,0,10*ROW('Sanitation Data'!G187)),0),"]"),IF(AND(ISNUMBER(OFFSET('Sanitation Data'!$G$11,0,10*ROW('Sanitation Data'!G187))),DG193="",ISNUMBER(OFFSET('Sanitation Data'!$G$11,0,10*ROW('Sanitation Data'!G187)))),OFFSET('Sanitation Data'!$G$11,0,10*ROW('Sanitation Data'!G187)),NA())))</f>
        <v>#N/A</v>
      </c>
      <c r="AS193" s="253" t="e">
        <f ca="true">+IF(AND(ISNUMBER(OFFSET('Sanitation Data'!$G$12,0,10*ROW('Sanitation Data'!G187))),DH193="Yes"),OFFSET('Sanitation Data'!$G$12,0,10*ROW('Sanitation Data'!G187)),IF(AND(ISNUMBER(OFFSET('Sanitation Data'!$G$12,0,10*ROW('Sanitation Data'!G187))),DH193="No",ISNUMBER(OFFSET('Sanitation Data'!$G$12,0,10*ROW('Sanitation Data'!G187)))),CONCATENATE("[",ROUND(OFFSET('Sanitation Data'!$G$12,0,10*ROW('Sanitation Data'!G187)),0),"]"),IF(AND(ISNUMBER(OFFSET('Sanitation Data'!$G$12,0,10*ROW('Sanitation Data'!G187))),DH193="",ISNUMBER(OFFSET('Sanitation Data'!$G$12,0,10*ROW('Sanitation Data'!G187)))),OFFSET('Sanitation Data'!$G$12,0,10*ROW('Sanitation Data'!G187)),NA())))</f>
        <v>#N/A</v>
      </c>
      <c r="AT193" s="253" t="e">
        <f ca="true">+IF(AND(ISNUMBER(OFFSET('Sanitation Data'!$G$13,0,10*ROW('Sanitation Data'!G187))),DI193="Yes"),OFFSET('Sanitation Data'!$G$13,0,10*ROW('Sanitation Data'!G187)),IF(AND(ISNUMBER(OFFSET('Sanitation Data'!$G$13,0,10*ROW('Sanitation Data'!G187))),DI193="No",ISNUMBER(OFFSET('Sanitation Data'!$G$13,0,10*ROW('Sanitation Data'!G187)))),CONCATENATE("[",ROUND(OFFSET('Sanitation Data'!$G$13,0,10*ROW('Sanitation Data'!G187)),0),"]"),IF(AND(ISNUMBER(OFFSET('Sanitation Data'!$G$13,0,10*ROW('Sanitation Data'!G187))),DI193="",ISNUMBER(OFFSET('Sanitation Data'!$G$13,0,10*ROW('Sanitation Data'!G187)))),OFFSET('Sanitation Data'!$G$13,0,10*ROW('Sanitation Data'!G187)),NA())))</f>
        <v>#N/A</v>
      </c>
      <c r="AU193" s="253" t="e">
        <f ca="true">+IF(AND(ISNUMBER(OFFSET('Sanitation Data'!$H$5,0,10*ROW('Sanitation Data'!H187))),DJ193="Yes"),100-OFFSET('Sanitation Data'!$H$5,0,10*ROW('Sanitation Data'!H187)),IF(AND(ISNUMBER(OFFSET('Sanitation Data'!$H$5,0,10*ROW('Sanitation Data'!H187))),DJ193="No",ISNUMBER(OFFSET('Sanitation Data'!$H$5,0,10*ROW('Sanitation Data'!H187)))),CONCATENATE("[",ROUND(100-OFFSET('Sanitation Data'!$H$5,0,10*ROW('Sanitation Data'!H187)),0),"]"),IF(AND(ISNUMBER(OFFSET('Sanitation Data'!$H$5,0,10*ROW('Sanitation Data'!H187))),DJ193="",ISNUMBER(OFFSET('Sanitation Data'!$H$5,0,10*ROW('Sanitation Data'!H187)))),100-OFFSET('Sanitation Data'!$H$5,0,10*ROW('Sanitation Data'!H187)),NA())))</f>
        <v>#N/A</v>
      </c>
      <c r="AV193" s="253" t="e">
        <f ca="true">+IF(AND(ISNUMBER(OFFSET('Sanitation Data'!$H$7,0,10*ROW('Sanitation Data'!H187))),DK193="Yes"),OFFSET('Sanitation Data'!$H$7,0,10*ROW('Sanitation Data'!H187)),IF(AND(ISNUMBER(OFFSET('Sanitation Data'!$H$7,0,10*ROW('Sanitation Data'!H187))),DK193="No",ISNUMBER(OFFSET('Sanitation Data'!$H$7,0,10*ROW('Sanitation Data'!H187)))),CONCATENATE("[",ROUND(OFFSET('Sanitation Data'!$H$7,0,10*ROW('Sanitation Data'!H187)),0),"]"),IF(AND(ISNUMBER(OFFSET('Sanitation Data'!$H$7,0,10*ROW('Sanitation Data'!H187))),DK193="",ISNUMBER(OFFSET('Sanitation Data'!$H$7,0,10*ROW('Sanitation Data'!H187)))),OFFSET('Sanitation Data'!$H$7,0,10*ROW('Sanitation Data'!H187)),NA())))</f>
        <v>#N/A</v>
      </c>
      <c r="AW193" s="253" t="e">
        <f ca="true">+IF(AND(ISNUMBER(OFFSET('Sanitation Data'!$H$11,0,10*ROW('Sanitation Data'!H187))),DL193="Yes"),OFFSET('Sanitation Data'!$H$11,0,10*ROW('Sanitation Data'!H187)),IF(AND(ISNUMBER(OFFSET('Sanitation Data'!$H$11,0,10*ROW('Sanitation Data'!H187))),DL193="No",ISNUMBER(OFFSET('Sanitation Data'!$H$11,0,10*ROW('Sanitation Data'!H187)))),CONCATENATE("[",ROUND(OFFSET('Sanitation Data'!$H$11,0,10*ROW('Sanitation Data'!H187)),0),"]"),IF(AND(ISNUMBER(OFFSET('Sanitation Data'!$H$11,0,10*ROW('Sanitation Data'!H187))),DL193="",ISNUMBER(OFFSET('Sanitation Data'!$H$11,0,10*ROW('Sanitation Data'!H187)))),OFFSET('Sanitation Data'!$H$11,0,10*ROW('Sanitation Data'!H187)),NA())))</f>
        <v>#N/A</v>
      </c>
      <c r="AX193" s="253" t="e">
        <f ca="true">+IF(AND(ISNUMBER(OFFSET('Sanitation Data'!$H$12,0,10*ROW('Sanitation Data'!H187))),DM193="Yes"),OFFSET('Sanitation Data'!$H$12,0,10*ROW('Sanitation Data'!H187)),IF(AND(ISNUMBER(OFFSET('Sanitation Data'!$H$12,0,10*ROW('Sanitation Data'!H187))),DM193="No",ISNUMBER(OFFSET('Sanitation Data'!$H$12,0,10*ROW('Sanitation Data'!H187)))),CONCATENATE("[",ROUND(OFFSET('Sanitation Data'!$H$12,0,10*ROW('Sanitation Data'!H187)),0),"]"),IF(AND(ISNUMBER(OFFSET('Sanitation Data'!$H$12,0,10*ROW('Sanitation Data'!H187))),DM193="",ISNUMBER(OFFSET('Sanitation Data'!$H$12,0,10*ROW('Sanitation Data'!H187)))),OFFSET('Sanitation Data'!$H$12,0,10*ROW('Sanitation Data'!H187)),NA())))</f>
        <v>#N/A</v>
      </c>
      <c r="AY193" s="253" t="e">
        <f ca="true">+IF(AND(ISNUMBER(OFFSET('Sanitation Data'!$H$13,0,10*ROW('Sanitation Data'!H187))),DN193="Yes"),OFFSET('Sanitation Data'!$H$13,0,10*ROW('Sanitation Data'!H187)),IF(AND(ISNUMBER(OFFSET('Sanitation Data'!$H$13,0,10*ROW('Sanitation Data'!H187))),DN193="No",ISNUMBER(OFFSET('Sanitation Data'!$H$13,0,10*ROW('Sanitation Data'!H187)))),CONCATENATE("[",ROUND(OFFSET('Sanitation Data'!$H$13,0,10*ROW('Sanitation Data'!H187)),0),"]"),IF(AND(ISNUMBER(OFFSET('Sanitation Data'!$H$13,0,10*ROW('Sanitation Data'!H187))),DN193="",ISNUMBER(OFFSET('Sanitation Data'!$H$13,0,10*ROW('Sanitation Data'!H187)))),OFFSET('Sanitation Data'!$H$13,0,10*ROW('Sanitation Data'!H187)),NA())))</f>
        <v>#N/A</v>
      </c>
      <c r="AZ193" s="254" t="e">
        <f ca="true">+IF(AND(ISNUMBER(OFFSET('Hygiene Data'!$C$6,0,10*ROW('Hygiene Data'!C187))),DO193="Yes"),OFFSET('Hygiene Data'!$C$6,0,10*ROW('Hygiene Data'!C187)),IF(AND(ISNUMBER(OFFSET('Hygiene Data'!$C$6,0,10*ROW('Hygiene Data'!C187))),DO193="No",ISNUMBER(OFFSET('Hygiene Data'!$C$6,0,10*ROW('Hygiene Data'!C187)))),CONCATENATE("[",ROUND(OFFSET('Hygiene Data'!$C$6,0,10*ROW('Hygiene Data'!C187)),0),"]"),IF(AND(ISNUMBER(OFFSET('Hygiene Data'!$C$6,0,10*ROW('Hygiene Data'!C187))),DO193="",ISNUMBER(OFFSET('Hygiene Data'!$C$6,0,10*ROW('Hygiene Data'!C187)))),OFFSET('Hygiene Data'!$C$6,0,10*ROW('Hygiene Data'!C187)),NA())))</f>
        <v>#N/A</v>
      </c>
      <c r="BA193" s="254" t="e">
        <f ca="true">+IF(AND(ISNUMBER(OFFSET('Hygiene Data'!$C$8,0,10*ROW('Hygiene Data'!C187))),DP193="Yes"),OFFSET('Hygiene Data'!$C$8,0,10*ROW('Hygiene Data'!C187)),IF(AND(ISNUMBER(OFFSET('Hygiene Data'!$C$8,0,10*ROW('Hygiene Data'!C187))),DP193="No",ISNUMBER(OFFSET('Hygiene Data'!$C$8,0,10*ROW('Hygiene Data'!C187)))),CONCATENATE("[",ROUND(OFFSET('Hygiene Data'!$C$8,0,10*ROW('Hygiene Data'!C187)),0),"]"),IF(AND(ISNUMBER(OFFSET('Hygiene Data'!$C$8,0,10*ROW('Hygiene Data'!C187))),DP193="",ISNUMBER(OFFSET('Hygiene Data'!$C$8,0,10*ROW('Hygiene Data'!C187)))),OFFSET('Hygiene Data'!$C$8,0,10*ROW('Hygiene Data'!C187)),NA())))</f>
        <v>#N/A</v>
      </c>
      <c r="BB193" s="254" t="e">
        <f ca="true">+IF(AND(ISNUMBER(OFFSET('Hygiene Data'!$C$10,0,10*ROW('Hygiene Data'!C187))),DQ193="Yes"),OFFSET('Hygiene Data'!$C$10,0,10*ROW('Hygiene Data'!C187)),IF(AND(ISNUMBER(OFFSET('Hygiene Data'!$C$10,0,10*ROW('Hygiene Data'!C187))),DQ193="No",ISNUMBER(OFFSET('Hygiene Data'!$C$10,0,10*ROW('Hygiene Data'!C187)))),CONCATENATE("[",ROUND(OFFSET('Hygiene Data'!$C$10,0,10*ROW('Hygiene Data'!C187)),0),"]"),IF(AND(ISNUMBER(OFFSET('Hygiene Data'!$C$10,0,10*ROW('Hygiene Data'!C187))),DQ193="",ISNUMBER(OFFSET('Hygiene Data'!$C$10,0,10*ROW('Hygiene Data'!C187)))),OFFSET('Hygiene Data'!$C$10,0,10*ROW('Hygiene Data'!C187)),NA())))</f>
        <v>#N/A</v>
      </c>
      <c r="BC193" s="254" t="e">
        <f ca="true">+IF(AND(ISNUMBER(OFFSET('Hygiene Data'!$D$6,0,10*ROW('Hygiene Data'!D187))),DR193="Yes"),OFFSET('Hygiene Data'!$D$6,0,10*ROW('Hygiene Data'!D187)),IF(AND(ISNUMBER(OFFSET('Hygiene Data'!$D$6,0,10*ROW('Hygiene Data'!D187))),DR193="No",ISNUMBER(OFFSET('Hygiene Data'!$D$6,0,10*ROW('Hygiene Data'!D187)))),CONCATENATE("[",ROUND(OFFSET('Hygiene Data'!$D$6,0,10*ROW('Hygiene Data'!D187)),0),"]"),IF(AND(ISNUMBER(OFFSET('Hygiene Data'!$D$6,0,10*ROW('Hygiene Data'!D187))),DR193="",ISNUMBER(OFFSET('Hygiene Data'!$D$6,0,10*ROW('Hygiene Data'!D187)))),OFFSET('Hygiene Data'!$D$6,0,10*ROW('Hygiene Data'!D187)),NA())))</f>
        <v>#N/A</v>
      </c>
      <c r="BD193" s="254" t="e">
        <f ca="true">+IF(AND(ISNUMBER(OFFSET('Hygiene Data'!$D$8,0,10*ROW('Hygiene Data'!D187))),DS193="Yes"),OFFSET('Hygiene Data'!$D$8,0,10*ROW('Hygiene Data'!D187)),IF(AND(ISNUMBER(OFFSET('Hygiene Data'!$D$8,0,10*ROW('Hygiene Data'!D187))),DS193="No",ISNUMBER(OFFSET('Hygiene Data'!$D$8,0,10*ROW('Hygiene Data'!D187)))),CONCATENATE("[",ROUND(OFFSET('Hygiene Data'!$D$8,0,10*ROW('Hygiene Data'!D187)),0),"]"),IF(AND(ISNUMBER(OFFSET('Hygiene Data'!$D$8,0,10*ROW('Hygiene Data'!D187))),DS193="",ISNUMBER(OFFSET('Hygiene Data'!$D$8,0,10*ROW('Hygiene Data'!D187)))),OFFSET('Hygiene Data'!$D$8,0,10*ROW('Hygiene Data'!D187)),NA())))</f>
        <v>#N/A</v>
      </c>
      <c r="BE193" s="254" t="e">
        <f ca="true">+IF(AND(ISNUMBER(OFFSET('Hygiene Data'!$D$10,0,10*ROW('Hygiene Data'!D187))),DT193="Yes"),OFFSET('Hygiene Data'!$D$10,0,10*ROW('Hygiene Data'!D187)),IF(AND(ISNUMBER(OFFSET('Hygiene Data'!$D$10,0,10*ROW('Hygiene Data'!D187))),DT193="No",ISNUMBER(OFFSET('Hygiene Data'!$D$10,0,10*ROW('Hygiene Data'!D187)))),CONCATENATE("[",ROUND(OFFSET('Hygiene Data'!$D$10,0,10*ROW('Hygiene Data'!D187)),0),"]"),IF(AND(ISNUMBER(OFFSET('Hygiene Data'!$D$10,0,10*ROW('Hygiene Data'!D187))),DT193="",ISNUMBER(OFFSET('Hygiene Data'!$D$10,0,10*ROW('Hygiene Data'!D187)))),OFFSET('Hygiene Data'!$D$10,0,10*ROW('Hygiene Data'!D187)),NA())))</f>
        <v>#N/A</v>
      </c>
      <c r="BF193" s="254" t="e">
        <f ca="true">+IF(AND(ISNUMBER(OFFSET('Hygiene Data'!$E$6,0,10*ROW('Hygiene Data'!E187))),DU193="Yes"),OFFSET('Hygiene Data'!$E$6,0,10*ROW('Hygiene Data'!E187)),IF(AND(ISNUMBER(OFFSET('Hygiene Data'!$E$6,0,10*ROW('Hygiene Data'!E187))),DU193="No",ISNUMBER(OFFSET('Hygiene Data'!$E$6,0,10*ROW('Hygiene Data'!E187)))),CONCATENATE("[",ROUND(OFFSET('Hygiene Data'!$E$6,0,10*ROW('Hygiene Data'!E187)),0),"]"),IF(AND(ISNUMBER(OFFSET('Hygiene Data'!$E$6,0,10*ROW('Hygiene Data'!E187))),DU193="",ISNUMBER(OFFSET('Hygiene Data'!$E$6,0,10*ROW('Hygiene Data'!E187)))),OFFSET('Hygiene Data'!$E$6,0,10*ROW('Hygiene Data'!E187)),NA())))</f>
        <v>#N/A</v>
      </c>
      <c r="BG193" s="254" t="e">
        <f ca="true">+IF(AND(ISNUMBER(OFFSET('Hygiene Data'!$E$8,0,10*ROW('Hygiene Data'!E187))),DV193="Yes"),OFFSET('Hygiene Data'!$E$8,0,10*ROW('Hygiene Data'!E187)),IF(AND(ISNUMBER(OFFSET('Hygiene Data'!$E$8,0,10*ROW('Hygiene Data'!E187))),DV193="No",ISNUMBER(OFFSET('Hygiene Data'!$E$8,0,10*ROW('Hygiene Data'!E187)))),CONCATENATE("[",ROUND(OFFSET('Hygiene Data'!$E$8,0,10*ROW('Hygiene Data'!E187)),0),"]"),IF(AND(ISNUMBER(OFFSET('Hygiene Data'!$E$8,0,10*ROW('Hygiene Data'!E187))),DV193="",ISNUMBER(OFFSET('Hygiene Data'!$E$8,0,10*ROW('Hygiene Data'!E187)))),OFFSET('Hygiene Data'!$E$8,0,10*ROW('Hygiene Data'!E187)),NA())))</f>
        <v>#N/A</v>
      </c>
      <c r="BH193" s="254" t="e">
        <f ca="true">+IF(AND(ISNUMBER(OFFSET('Hygiene Data'!$E$10,0,10*ROW('Hygiene Data'!E187))),DW193="Yes"),OFFSET('Hygiene Data'!$E$10,0,10*ROW('Hygiene Data'!E187)),IF(AND(ISNUMBER(OFFSET('Hygiene Data'!$E$10,0,10*ROW('Hygiene Data'!E187))),DW193="No",ISNUMBER(OFFSET('Hygiene Data'!$E$10,0,10*ROW('Hygiene Data'!E187)))),CONCATENATE("[",ROUND(OFFSET('Hygiene Data'!$E$10,0,10*ROW('Hygiene Data'!E187)),0),"]"),IF(AND(ISNUMBER(OFFSET('Hygiene Data'!$E$10,0,10*ROW('Hygiene Data'!E187))),DW193="",ISNUMBER(OFFSET('Hygiene Data'!$E$10,0,10*ROW('Hygiene Data'!E187)))),OFFSET('Hygiene Data'!$E$10,0,10*ROW('Hygiene Data'!E187)),NA())))</f>
        <v>#N/A</v>
      </c>
      <c r="BI193" s="254" t="e">
        <f ca="true">+IF(AND(ISNUMBER(OFFSET('Hygiene Data'!$F$6,0,10*ROW('Hygiene Data'!F187))),DX193="Yes"),OFFSET('Hygiene Data'!$F$6,0,10*ROW('Hygiene Data'!F187)),IF(AND(ISNUMBER(OFFSET('Hygiene Data'!$F$6,0,10*ROW('Hygiene Data'!F187))),DX193="No",ISNUMBER(OFFSET('Hygiene Data'!$F$6,0,10*ROW('Hygiene Data'!F187)))),CONCATENATE("[",ROUND(OFFSET('Hygiene Data'!$F$6,0,10*ROW('Hygiene Data'!F187)),0),"]"),IF(AND(ISNUMBER(OFFSET('Hygiene Data'!$F$6,0,10*ROW('Hygiene Data'!F187))),DX193="",ISNUMBER(OFFSET('Hygiene Data'!$F$6,0,10*ROW('Hygiene Data'!F187)))),OFFSET('Hygiene Data'!$F$6,0,10*ROW('Hygiene Data'!F187)),NA())))</f>
        <v>#N/A</v>
      </c>
      <c r="BJ193" s="254" t="e">
        <f ca="true">+IF(AND(ISNUMBER(OFFSET('Hygiene Data'!$F$8,0,10*ROW('Hygiene Data'!F187))),DY193="Yes"),OFFSET('Hygiene Data'!$F$8,0,10*ROW('Hygiene Data'!F187)),IF(AND(ISNUMBER(OFFSET('Hygiene Data'!$F$8,0,10*ROW('Hygiene Data'!F187))),DY193="No",ISNUMBER(OFFSET('Hygiene Data'!$F$8,0,10*ROW('Hygiene Data'!F187)))),CONCATENATE("[",ROUND(OFFSET('Hygiene Data'!$F$8,0,10*ROW('Hygiene Data'!F187)),0),"]"),IF(AND(ISNUMBER(OFFSET('Hygiene Data'!$F$8,0,10*ROW('Hygiene Data'!F187))),DY193="",ISNUMBER(OFFSET('Hygiene Data'!$F$8,0,10*ROW('Hygiene Data'!F187)))),OFFSET('Hygiene Data'!$F$8,0,10*ROW('Hygiene Data'!F187)),NA())))</f>
        <v>#N/A</v>
      </c>
      <c r="BK193" s="254" t="e">
        <f ca="true">+IF(AND(ISNUMBER(OFFSET('Hygiene Data'!$F$10,0,10*ROW('Hygiene Data'!F187))),DZ193="Yes"),OFFSET('Hygiene Data'!$F$10,0,10*ROW('Hygiene Data'!F187)),IF(AND(ISNUMBER(OFFSET('Hygiene Data'!$F$10,0,10*ROW('Hygiene Data'!F187))),DZ193="No",ISNUMBER(OFFSET('Hygiene Data'!$F$10,0,10*ROW('Hygiene Data'!F187)))),CONCATENATE("[",ROUND(OFFSET('Hygiene Data'!$F$10,0,10*ROW('Hygiene Data'!F187)),0),"]"),IF(AND(ISNUMBER(OFFSET('Hygiene Data'!$F$10,0,10*ROW('Hygiene Data'!F187))),DZ193="",ISNUMBER(OFFSET('Hygiene Data'!$F$10,0,10*ROW('Hygiene Data'!F187)))),OFFSET('Hygiene Data'!$F$10,0,10*ROW('Hygiene Data'!F187)),NA())))</f>
        <v>#N/A</v>
      </c>
      <c r="BL193" s="254" t="e">
        <f ca="true">+IF(AND(ISNUMBER(OFFSET('Hygiene Data'!$G$6,0,10*ROW('Hygiene Data'!G187))),EA193="Yes"),OFFSET('Hygiene Data'!$G$6,0,10*ROW('Hygiene Data'!G187)),IF(AND(ISNUMBER(OFFSET('Hygiene Data'!$G$6,0,10*ROW('Hygiene Data'!G187))),EA193="No",ISNUMBER(OFFSET('Hygiene Data'!$G$6,0,10*ROW('Hygiene Data'!G187)))),CONCATENATE("[",ROUND(OFFSET('Hygiene Data'!$G$6,0,10*ROW('Hygiene Data'!G187)),0),"]"),IF(AND(ISNUMBER(OFFSET('Hygiene Data'!$G$6,0,10*ROW('Hygiene Data'!G187))),EA193="",ISNUMBER(OFFSET('Hygiene Data'!$G$6,0,10*ROW('Hygiene Data'!G187)))),OFFSET('Hygiene Data'!$G$6,0,10*ROW('Hygiene Data'!G187)),NA())))</f>
        <v>#N/A</v>
      </c>
      <c r="BM193" s="254" t="e">
        <f ca="true">+IF(AND(ISNUMBER(OFFSET('Hygiene Data'!$G$8,0,10*ROW('Hygiene Data'!G187))),EB193="Yes"),OFFSET('Hygiene Data'!$G$8,0,10*ROW('Hygiene Data'!G187)),IF(AND(ISNUMBER(OFFSET('Hygiene Data'!$G$8,0,10*ROW('Hygiene Data'!G187))),EB193="No",ISNUMBER(OFFSET('Hygiene Data'!$G$8,0,10*ROW('Hygiene Data'!G187)))),CONCATENATE("[",ROUND(OFFSET('Hygiene Data'!$G$8,0,10*ROW('Hygiene Data'!G187)),0),"]"),IF(AND(ISNUMBER(OFFSET('Hygiene Data'!$G$8,0,10*ROW('Hygiene Data'!G187))),EB193="",ISNUMBER(OFFSET('Hygiene Data'!$G$8,0,10*ROW('Hygiene Data'!G187)))),OFFSET('Hygiene Data'!$G$8,0,10*ROW('Hygiene Data'!G187)),NA())))</f>
        <v>#N/A</v>
      </c>
      <c r="BN193" s="254" t="e">
        <f ca="true">+IF(AND(ISNUMBER(OFFSET('Hygiene Data'!$G$10,0,10*ROW('Hygiene Data'!G187))),EC193="Yes"),OFFSET('Hygiene Data'!$G$10,0,10*ROW('Hygiene Data'!G187)),IF(AND(ISNUMBER(OFFSET('Hygiene Data'!$G$10,0,10*ROW('Hygiene Data'!G187))),EC193="No",ISNUMBER(OFFSET('Hygiene Data'!$G$10,0,10*ROW('Hygiene Data'!G187)))),CONCATENATE("[",ROUND(OFFSET('Hygiene Data'!$G$10,0,10*ROW('Hygiene Data'!G187)),0),"]"),IF(AND(ISNUMBER(OFFSET('Hygiene Data'!$G$10,0,10*ROW('Hygiene Data'!G187))),EC193="",ISNUMBER(OFFSET('Hygiene Data'!$G$10,0,10*ROW('Hygiene Data'!G187)))),OFFSET('Hygiene Data'!$G$10,0,10*ROW('Hygiene Data'!G187)),NA())))</f>
        <v>#N/A</v>
      </c>
      <c r="BO193" s="254" t="e">
        <f ca="true">+IF(AND(ISNUMBER(OFFSET('Hygiene Data'!$H$6,0,10*ROW('Hygiene Data'!H187))),ED193="Yes"),OFFSET('Hygiene Data'!$H$6,0,10*ROW('Hygiene Data'!H187)),IF(AND(ISNUMBER(OFFSET('Hygiene Data'!$H$6,0,10*ROW('Hygiene Data'!H187))),ED193="No",ISNUMBER(OFFSET('Hygiene Data'!$H$6,0,10*ROW('Hygiene Data'!H187)))),CONCATENATE("[",ROUND(OFFSET('Hygiene Data'!$H$6,0,10*ROW('Hygiene Data'!H187)),0),"]"),IF(AND(ISNUMBER(OFFSET('Hygiene Data'!$H$6,0,10*ROW('Hygiene Data'!H187))),ED193="",ISNUMBER(OFFSET('Hygiene Data'!$H$6,0,10*ROW('Hygiene Data'!H187)))),OFFSET('Hygiene Data'!$H$6,0,10*ROW('Hygiene Data'!H187)),NA())))</f>
        <v>#N/A</v>
      </c>
      <c r="BP193" s="254" t="e">
        <f ca="true">+IF(AND(ISNUMBER(OFFSET('Hygiene Data'!$H$8,0,10*ROW('Hygiene Data'!H187))),EE193="Yes"),OFFSET('Hygiene Data'!$H$8,0,10*ROW('Hygiene Data'!H187)),IF(AND(ISNUMBER(OFFSET('Hygiene Data'!$H$8,0,10*ROW('Hygiene Data'!H187))),EE193="No",ISNUMBER(OFFSET('Hygiene Data'!$H$8,0,10*ROW('Hygiene Data'!H187)))),CONCATENATE("[",ROUND(OFFSET('Hygiene Data'!$H$8,0,10*ROW('Hygiene Data'!H187)),0),"]"),IF(AND(ISNUMBER(OFFSET('Hygiene Data'!$H$8,0,10*ROW('Hygiene Data'!H187))),EE193="",ISNUMBER(OFFSET('Hygiene Data'!$H$8,0,10*ROW('Hygiene Data'!H187)))),OFFSET('Hygiene Data'!$H$8,0,10*ROW('Hygiene Data'!H187)),NA())))</f>
        <v>#N/A</v>
      </c>
      <c r="BQ193" s="254" t="e">
        <f ca="true">+IF(AND(ISNUMBER(OFFSET('Hygiene Data'!$H$10,0,10*ROW('Hygiene Data'!H187))),EF193="Yes"),OFFSET('Hygiene Data'!$H$10,0,10*ROW('Hygiene Data'!H187)),IF(AND(ISNUMBER(OFFSET('Hygiene Data'!$H$10,0,10*ROW('Hygiene Data'!H187))),EF193="No",ISNUMBER(OFFSET('Hygiene Data'!$H$10,0,10*ROW('Hygiene Data'!H187)))),CONCATENATE("[",ROUND(OFFSET('Hygiene Data'!$H$10,0,10*ROW('Hygiene Data'!H187)),0),"]"),IF(AND(ISNUMBER(OFFSET('Hygiene Data'!$H$10,0,10*ROW('Hygiene Data'!H187))),EF193="",ISNUMBER(OFFSET('Hygiene Data'!$H$10,0,10*ROW('Hygiene Data'!H187)))),OFFSET('Hygiene Data'!$H$10,0,10*ROW('Hygiene Data'!H187)),NA())))</f>
        <v>#N/A</v>
      </c>
      <c r="BS193" s="36" t="str">
        <f ca="true">+IF(OFFSET('Water Data'!$C$28,0,10*ROW('Water Data'!C187))="","",OFFSET('Water Data'!$C$28,0,10*ROW('Water Data'!C187)))</f>
        <v/>
      </c>
      <c r="BT193" s="36" t="str">
        <f ca="true">+IF(OFFSET('Water Data'!$C$29,0,10*ROW('Water Data'!C187))="","",OFFSET('Water Data'!$C$29,0,10*ROW('Water Data'!C187)))</f>
        <v/>
      </c>
      <c r="BU193" s="36" t="str">
        <f ca="true">+IF(OFFSET('Water Data'!$C$30,0,10*ROW('Water Data'!C187))="","",OFFSET('Water Data'!$C$30,0,10*ROW('Water Data'!C187)))</f>
        <v/>
      </c>
      <c r="BV193" s="36" t="str">
        <f ca="true">+IF(OFFSET('Water Data'!$D$28,0,10*ROW('Water Data'!D187))="","",OFFSET('Water Data'!$D$28,0,10*ROW('Water Data'!D187)))</f>
        <v/>
      </c>
      <c r="BW193" s="36" t="str">
        <f ca="true">+IF(OFFSET('Water Data'!$D$29,0,10*ROW('Water Data'!D187))="","",OFFSET('Water Data'!$D$29,0,10*ROW('Water Data'!D187)))</f>
        <v/>
      </c>
      <c r="BX193" s="36" t="str">
        <f ca="true">+IF(OFFSET('Water Data'!$D$30,0,10*ROW('Water Data'!D187))="","",OFFSET('Water Data'!$D$30,0,10*ROW('Water Data'!D187)))</f>
        <v/>
      </c>
      <c r="BY193" s="36" t="str">
        <f ca="true">+IF(OFFSET('Water Data'!$E$28,0,10*ROW('Water Data'!E187))="","",OFFSET('Water Data'!$E$28,0,10*ROW('Water Data'!E187)))</f>
        <v/>
      </c>
      <c r="BZ193" s="36" t="str">
        <f ca="true">+IF(OFFSET('Water Data'!$E$29,0,10*ROW('Water Data'!E187))="","",OFFSET('Water Data'!$E$29,0,10*ROW('Water Data'!E187)))</f>
        <v/>
      </c>
      <c r="CA193" s="36" t="str">
        <f ca="true">+IF(OFFSET('Water Data'!$E$30,0,10*ROW('Water Data'!E187))="","",OFFSET('Water Data'!$E$30,0,10*ROW('Water Data'!E187)))</f>
        <v/>
      </c>
      <c r="CB193" s="36" t="str">
        <f ca="true">+IF(OFFSET('Water Data'!$F$28,0,10*ROW('Water Data'!F187))="","",OFFSET('Water Data'!$F$28,0,10*ROW('Water Data'!F187)))</f>
        <v/>
      </c>
      <c r="CC193" s="36" t="str">
        <f ca="true">+IF(OFFSET('Water Data'!$F$29,0,10*ROW('Water Data'!F187))="","",OFFSET('Water Data'!$F$29,0,10*ROW('Water Data'!F187)))</f>
        <v/>
      </c>
      <c r="CD193" s="36" t="str">
        <f ca="true">+IF(OFFSET('Water Data'!$F$30,0,10*ROW('Water Data'!F187))="","",OFFSET('Water Data'!$F$30,0,10*ROW('Water Data'!F187)))</f>
        <v/>
      </c>
      <c r="CE193" s="36" t="str">
        <f ca="true">+IF(OFFSET('Water Data'!$G$28,0,10*ROW('Water Data'!G187))="","",OFFSET('Water Data'!$G$28,0,10*ROW('Water Data'!G187)))</f>
        <v/>
      </c>
      <c r="CF193" s="36" t="str">
        <f ca="true">+IF(OFFSET('Water Data'!$G$29,0,10*ROW('Water Data'!G187))="","",OFFSET('Water Data'!$G$29,0,10*ROW('Water Data'!G187)))</f>
        <v/>
      </c>
      <c r="CG193" s="36" t="str">
        <f ca="true">+IF(OFFSET('Water Data'!$G$30,0,10*ROW('Water Data'!G187))="","",OFFSET('Water Data'!$G$30,0,10*ROW('Water Data'!G187)))</f>
        <v/>
      </c>
      <c r="CH193" s="36" t="str">
        <f ca="true">+IF(OFFSET('Water Data'!$H$28,0,10*ROW('Water Data'!H187))="","",OFFSET('Water Data'!$H$28,0,10*ROW('Water Data'!H187)))</f>
        <v/>
      </c>
      <c r="CI193" s="36" t="str">
        <f ca="true">+IF(OFFSET('Water Data'!$H$29,0,10*ROW('Water Data'!H187))="","",OFFSET('Water Data'!$H$29,0,10*ROW('Water Data'!H187)))</f>
        <v/>
      </c>
      <c r="CJ193" s="36" t="str">
        <f ca="true">+IF(OFFSET('Water Data'!$H$30,0,10*ROW('Water Data'!H187))="","",OFFSET('Water Data'!$H$30,0,10*ROW('Water Data'!H187)))</f>
        <v/>
      </c>
      <c r="CK193" s="36" t="str">
        <f ca="true">+IF(OFFSET('Sanitation Data'!$C$29,0,10*ROW('Sanitation Data'!C187))="","",OFFSET('Sanitation Data'!$C$29,0,10*ROW('Sanitation Data'!C187)))</f>
        <v/>
      </c>
      <c r="CL193" s="36" t="str">
        <f ca="true">+IF(OFFSET('Sanitation Data'!$C$30,0,10*ROW('Sanitation Data'!C187))="","",OFFSET('Sanitation Data'!$C$30,0,10*ROW('Sanitation Data'!C187)))</f>
        <v/>
      </c>
      <c r="CM193" s="36" t="str">
        <f ca="true">+IF(OFFSET('Sanitation Data'!$C$31,0,10*ROW('Sanitation Data'!C187))="","",OFFSET('Sanitation Data'!$C$31,0,10*ROW('Sanitation Data'!C187)))</f>
        <v/>
      </c>
      <c r="CN193" s="36" t="str">
        <f ca="true">+IF(OFFSET('Sanitation Data'!$C$32,0,10*ROW('Sanitation Data'!C187))="","",OFFSET('Sanitation Data'!$C$32,0,10*ROW('Sanitation Data'!C187)))</f>
        <v/>
      </c>
      <c r="CO193" s="36" t="str">
        <f ca="true">+IF(OFFSET('Sanitation Data'!$C$33,0,10*ROW('Sanitation Data'!C187))="","",OFFSET('Sanitation Data'!$C$33,0,10*ROW('Sanitation Data'!C187)))</f>
        <v/>
      </c>
      <c r="CP193" s="36" t="str">
        <f ca="true">+IF(OFFSET('Sanitation Data'!$D$29,0,10*ROW('Sanitation Data'!D187))="","",OFFSET('Sanitation Data'!$D$29,0,10*ROW('Sanitation Data'!D187)))</f>
        <v/>
      </c>
      <c r="CQ193" s="36" t="str">
        <f ca="true">+IF(OFFSET('Sanitation Data'!$D$30,0,10*ROW('Sanitation Data'!D187))="","",OFFSET('Sanitation Data'!$D$30,0,10*ROW('Sanitation Data'!D187)))</f>
        <v/>
      </c>
      <c r="CR193" s="36" t="str">
        <f ca="true">+IF(OFFSET('Sanitation Data'!$D$31,0,10*ROW('Sanitation Data'!D187))="","",OFFSET('Sanitation Data'!$D$31,0,10*ROW('Sanitation Data'!D187)))</f>
        <v/>
      </c>
      <c r="CS193" s="36" t="str">
        <f ca="true">+IF(OFFSET('Sanitation Data'!$D$32,0,10*ROW('Sanitation Data'!D187))="","",OFFSET('Sanitation Data'!$D$32,0,10*ROW('Sanitation Data'!D187)))</f>
        <v/>
      </c>
      <c r="CT193" s="36" t="str">
        <f ca="true">+IF(OFFSET('Sanitation Data'!$D$33,0,10*ROW('Sanitation Data'!D187))="","",OFFSET('Sanitation Data'!$D$33,0,10*ROW('Sanitation Data'!D187)))</f>
        <v/>
      </c>
      <c r="CU193" s="36" t="str">
        <f ca="true">+IF(OFFSET('Sanitation Data'!$E$29,0,10*ROW('Sanitation Data'!E187))="","",OFFSET('Sanitation Data'!$E$29,0,10*ROW('Sanitation Data'!E187)))</f>
        <v/>
      </c>
      <c r="CV193" s="36" t="str">
        <f ca="true">+IF(OFFSET('Sanitation Data'!$E$30,0,10*ROW('Sanitation Data'!E187))="","",OFFSET('Sanitation Data'!$E$30,0,10*ROW('Sanitation Data'!E187)))</f>
        <v/>
      </c>
      <c r="CW193" s="36" t="str">
        <f ca="true">+IF(OFFSET('Sanitation Data'!$E$31,0,10*ROW('Sanitation Data'!E187))="","",OFFSET('Sanitation Data'!$E$31,0,10*ROW('Sanitation Data'!E187)))</f>
        <v/>
      </c>
      <c r="CX193" s="36" t="str">
        <f ca="true">+IF(OFFSET('Sanitation Data'!$E$32,0,10*ROW('Sanitation Data'!E187))="","",OFFSET('Sanitation Data'!$E$32,0,10*ROW('Sanitation Data'!E187)))</f>
        <v/>
      </c>
      <c r="CY193" s="36" t="str">
        <f ca="true">+IF(OFFSET('Sanitation Data'!$E$33,0,10*ROW('Sanitation Data'!E187))="","",OFFSET('Sanitation Data'!$E$33,0,10*ROW('Sanitation Data'!E187)))</f>
        <v/>
      </c>
      <c r="CZ193" s="36" t="str">
        <f ca="true">+IF(OFFSET('Sanitation Data'!$F$29,0,10*ROW('Sanitation Data'!F187))="","",OFFSET('Sanitation Data'!$F$29,0,10*ROW('Sanitation Data'!F187)))</f>
        <v/>
      </c>
      <c r="DA193" s="36" t="str">
        <f ca="true">+IF(OFFSET('Sanitation Data'!$F$30,0,10*ROW('Sanitation Data'!F187))="","",OFFSET('Sanitation Data'!$F$30,0,10*ROW('Sanitation Data'!F187)))</f>
        <v/>
      </c>
      <c r="DB193" s="36" t="str">
        <f ca="true">+IF(OFFSET('Sanitation Data'!$F$31,0,10*ROW('Sanitation Data'!F187))="","",OFFSET('Sanitation Data'!$F$31,0,10*ROW('Sanitation Data'!F187)))</f>
        <v/>
      </c>
      <c r="DC193" s="36" t="str">
        <f ca="true">+IF(OFFSET('Sanitation Data'!$F$32,0,10*ROW('Sanitation Data'!F187))="","",OFFSET('Sanitation Data'!$F$32,0,10*ROW('Sanitation Data'!F187)))</f>
        <v/>
      </c>
      <c r="DD193" s="36" t="str">
        <f ca="true">+IF(OFFSET('Sanitation Data'!$F$33,0,10*ROW('Sanitation Data'!F187))="","",OFFSET('Sanitation Data'!$F$33,0,10*ROW('Sanitation Data'!F187)))</f>
        <v/>
      </c>
      <c r="DE193" s="36" t="str">
        <f ca="true">+IF(OFFSET('Sanitation Data'!$G$29,0,10*ROW('Sanitation Data'!G187))="","",OFFSET('Sanitation Data'!$G$29,0,10*ROW('Sanitation Data'!G187)))</f>
        <v/>
      </c>
      <c r="DF193" s="36" t="str">
        <f ca="true">+IF(OFFSET('Sanitation Data'!$G$30,0,10*ROW('Sanitation Data'!G187))="","",OFFSET('Sanitation Data'!$G$30,0,10*ROW('Sanitation Data'!G187)))</f>
        <v/>
      </c>
      <c r="DG193" s="36" t="str">
        <f ca="true">+IF(OFFSET('Sanitation Data'!$G$31,0,10*ROW('Sanitation Data'!G187))="","",OFFSET('Sanitation Data'!$G$31,0,10*ROW('Sanitation Data'!G187)))</f>
        <v/>
      </c>
      <c r="DH193" s="36" t="str">
        <f ca="true">+IF(OFFSET('Sanitation Data'!$G$32,0,10*ROW('Sanitation Data'!G187))="","",OFFSET('Sanitation Data'!$G$32,0,10*ROW('Sanitation Data'!G187)))</f>
        <v/>
      </c>
      <c r="DI193" s="36" t="str">
        <f ca="true">+IF(OFFSET('Sanitation Data'!$G$33,0,10*ROW('Sanitation Data'!G187))="","",OFFSET('Sanitation Data'!$G$33,0,10*ROW('Sanitation Data'!G187)))</f>
        <v/>
      </c>
      <c r="DJ193" s="36" t="str">
        <f ca="true">+IF(OFFSET('Sanitation Data'!$H$29,0,10*ROW('Sanitation Data'!H187))="","",OFFSET('Sanitation Data'!$H$29,0,10*ROW('Sanitation Data'!H187)))</f>
        <v/>
      </c>
      <c r="DK193" s="36" t="str">
        <f ca="true">+IF(OFFSET('Sanitation Data'!$H$30,0,10*ROW('Sanitation Data'!H187))="","",OFFSET('Sanitation Data'!$H$30,0,10*ROW('Sanitation Data'!H187)))</f>
        <v/>
      </c>
      <c r="DL193" s="36" t="str">
        <f ca="true">+IF(OFFSET('Sanitation Data'!$H$31,0,10*ROW('Sanitation Data'!H187))="","",OFFSET('Sanitation Data'!$H$31,0,10*ROW('Sanitation Data'!H187)))</f>
        <v/>
      </c>
      <c r="DM193" s="36" t="str">
        <f ca="true">+IF(OFFSET('Sanitation Data'!$H$32,0,10*ROW('Sanitation Data'!H187))="","",OFFSET('Sanitation Data'!$H$32,0,10*ROW('Sanitation Data'!H187)))</f>
        <v/>
      </c>
      <c r="DN193" s="36" t="str">
        <f ca="true">+IF(OFFSET('Sanitation Data'!$H$33,0,10*ROW('Sanitation Data'!H187))="","",OFFSET('Sanitation Data'!$H$33,0,10*ROW('Sanitation Data'!H187)))</f>
        <v/>
      </c>
      <c r="DO193" s="36" t="str">
        <f ca="true">+IF(OFFSET('Hygiene Data'!$C$12,0,10*ROW('Hygiene Data'!C187))="","",OFFSET('Hygiene Data'!$C$12,0,10*ROW('Hygiene Data'!C187)))</f>
        <v/>
      </c>
      <c r="DP193" s="36" t="str">
        <f ca="true">+IF(OFFSET('Hygiene Data'!$C$13,0,10*ROW('Hygiene Data'!C187))="","",OFFSET('Hygiene Data'!$C$13,0,10*ROW('Hygiene Data'!C187)))</f>
        <v/>
      </c>
      <c r="DQ193" s="36" t="str">
        <f ca="true">+IF(OFFSET('Hygiene Data'!$C$14,0,10*ROW('Hygiene Data'!C187))="","",OFFSET('Hygiene Data'!$C$14,0,10*ROW('Hygiene Data'!C187)))</f>
        <v/>
      </c>
      <c r="DR193" s="36" t="str">
        <f ca="true">+IF(OFFSET('Hygiene Data'!$D$12,0,10*ROW('Hygiene Data'!D187))="","",OFFSET('Hygiene Data'!$D$12,0,10*ROW('Hygiene Data'!D187)))</f>
        <v/>
      </c>
      <c r="DS193" s="36" t="str">
        <f ca="true">+IF(OFFSET('Hygiene Data'!$D$13,0,10*ROW('Hygiene Data'!D187))="","",OFFSET('Hygiene Data'!$D$13,0,10*ROW('Hygiene Data'!D187)))</f>
        <v/>
      </c>
      <c r="DT193" s="36" t="str">
        <f ca="true">+IF(OFFSET('Hygiene Data'!$D$14,0,10*ROW('Hygiene Data'!D187))="","",OFFSET('Hygiene Data'!$D$14,0,10*ROW('Hygiene Data'!D187)))</f>
        <v/>
      </c>
      <c r="DU193" s="36" t="str">
        <f ca="true">+IF(OFFSET('Hygiene Data'!$E$12,0,10*ROW('Hygiene Data'!E187))="","",OFFSET('Hygiene Data'!$E$12,0,10*ROW('Hygiene Data'!E187)))</f>
        <v/>
      </c>
      <c r="DV193" s="36" t="str">
        <f ca="true">+IF(OFFSET('Hygiene Data'!$E$13,0,10*ROW('Hygiene Data'!E187))="","",OFFSET('Hygiene Data'!$E$13,0,10*ROW('Hygiene Data'!E187)))</f>
        <v/>
      </c>
      <c r="DW193" s="36" t="str">
        <f ca="true">+IF(OFFSET('Hygiene Data'!$E$14,0,10*ROW('Hygiene Data'!E187))="","",OFFSET('Hygiene Data'!$E$14,0,10*ROW('Hygiene Data'!E187)))</f>
        <v/>
      </c>
      <c r="DX193" s="36" t="str">
        <f ca="true">+IF(OFFSET('Hygiene Data'!$F$12,0,10*ROW('Hygiene Data'!F187))="","",OFFSET('Hygiene Data'!$F$12,0,10*ROW('Hygiene Data'!F187)))</f>
        <v/>
      </c>
      <c r="DY193" s="36" t="str">
        <f ca="true">+IF(OFFSET('Hygiene Data'!$F$13,0,10*ROW('Hygiene Data'!F187))="","",OFFSET('Hygiene Data'!$F$13,0,10*ROW('Hygiene Data'!F187)))</f>
        <v/>
      </c>
      <c r="DZ193" s="36" t="str">
        <f ca="true">+IF(OFFSET('Hygiene Data'!$F$14,0,10*ROW('Hygiene Data'!F187))="","",OFFSET('Hygiene Data'!$F$14,0,10*ROW('Hygiene Data'!F187)))</f>
        <v/>
      </c>
      <c r="EA193" s="36" t="str">
        <f ca="true">+IF(OFFSET('Hygiene Data'!$G$12,0,10*ROW('Hygiene Data'!G187))="","",OFFSET('Hygiene Data'!$G$12,0,10*ROW('Hygiene Data'!G187)))</f>
        <v/>
      </c>
      <c r="EB193" s="36" t="str">
        <f ca="true">+IF(OFFSET('Hygiene Data'!$G$13,0,10*ROW('Hygiene Data'!G187))="","",OFFSET('Hygiene Data'!$G$13,0,10*ROW('Hygiene Data'!G187)))</f>
        <v/>
      </c>
      <c r="EC193" s="36" t="str">
        <f ca="true">+IF(OFFSET('Hygiene Data'!$G$14,0,10*ROW('Hygiene Data'!G187))="","",OFFSET('Hygiene Data'!$G$14,0,10*ROW('Hygiene Data'!G187)))</f>
        <v/>
      </c>
      <c r="ED193" s="36" t="str">
        <f ca="true">+IF(OFFSET('Hygiene Data'!$H$12,0,10*ROW('Hygiene Data'!H187))="","",OFFSET('Hygiene Data'!$H$12,0,10*ROW('Hygiene Data'!H187)))</f>
        <v/>
      </c>
      <c r="EE193" s="36" t="str">
        <f ca="true">+IF(OFFSET('Hygiene Data'!$H$13,0,10*ROW('Hygiene Data'!H187))="","",OFFSET('Hygiene Data'!$H$13,0,10*ROW('Hygiene Data'!H187)))</f>
        <v/>
      </c>
      <c r="EF193" s="36" t="str">
        <f ca="true">+IF(OFFSET('Hygiene Data'!$H$14,0,10*ROW('Hygiene Data'!H187))="","",OFFSET('Hygiene Data'!$H$14,0,10*ROW('Hygiene Data'!H187)))</f>
        <v/>
      </c>
    </row>
    <row r="194" x14ac:dyDescent="0.2">
      <c r="A194" s="59" t="str">
        <f ca="true">+IF(OFFSET('Water Data'!$B$1,0,10*ROW('Water Data'!B191))="","",OFFSET('Water Data'!$B$1,0,10*ROW('Water Data'!B191)))</f>
        <v/>
      </c>
      <c r="B194" s="59" t="str">
        <f ca="true">+IF(OFFSET('Water Data'!$A$3,0,10*ROW('Water Data'!A191))="","",OFFSET('Water Data'!$A$3,0,10*ROW('Water Data'!A191)))</f>
        <v/>
      </c>
      <c r="C194" s="59" t="str">
        <f ca="true">+IF(OFFSET('Water Data'!$C$3,0,10*ROW('Water Data'!C191))="","",OFFSET('Water Data'!$C$3,0,10*ROW('Water Data'!C191)))</f>
        <v/>
      </c>
      <c r="D194" s="252" t="e">
        <f ca="true">+IF(AND(ISNUMBER(OFFSET('Water Data'!$C$5,0,10*ROW('Water Data'!C188))),BS194="Yes"),100-OFFSET('Water Data'!$C$5,0,10*ROW('Water Data'!C188)),IF(AND(ISNUMBER(OFFSET('Water Data'!$C$5,0,10*ROW('Water Data'!C188))),BS194="No",ISNUMBER(OFFSET('Water Data'!$C$5,0,10*ROW('Water Data'!C188)))),CONCATENATE("[",ROUND(100-OFFSET('Water Data'!$C$5,0,10*ROW('Water Data'!C188)),0),"]"),IF(AND(ISNUMBER(OFFSET('Water Data'!$C$5,0,10*ROW('Water Data'!C188))),BS194="",ISNUMBER(OFFSET('Water Data'!$C$5,0,10*ROW('Water Data'!C188)))),100-OFFSET('Water Data'!$C$5,0,10*ROW('Water Data'!C188)),NA())))</f>
        <v>#N/A</v>
      </c>
      <c r="E194" s="252" t="e">
        <f ca="true">+IF(AND(ISNUMBER(OFFSET('Water Data'!$C$7,0,10*ROW('Water Data'!D188))),BT194="Yes"),OFFSET('Water Data'!$C$7,0,10*ROW('Water Data'!C188)),IF(AND(ISNUMBER(OFFSET('Water Data'!$C$7,0,10*ROW('Water Data'!C188))),BT194="No",ISNUMBER(OFFSET('Water Data'!$C$7,0,10*ROW('Water Data'!C188)))),CONCATENATE("[",ROUND(OFFSET('Water Data'!$C$7,0,10*ROW('Water Data'!C188)),0),"]"),IF(AND(ISNUMBER(OFFSET('Water Data'!$C$7,0,10*ROW('Water Data'!C188))),BT194="",ISNUMBER(OFFSET('Water Data'!$C$7,0,10*ROW('Water Data'!C188)))),OFFSET('Water Data'!$C$7,0,10*ROW('Water Data'!C188)),NA())))</f>
        <v>#N/A</v>
      </c>
      <c r="F194" s="252" t="e">
        <f ca="true">+IF(AND(ISNUMBER(OFFSET('Water Data'!$C$10,0,10*ROW('Water Data'!C188))),BU194="Yes"),OFFSET('Water Data'!$C$10,0,10*ROW('Water Data'!C188)),IF(AND(ISNUMBER(OFFSET('Water Data'!$C$10,0,10*ROW('Water Data'!C188))),BU194="No",ISNUMBER(OFFSET('Water Data'!$C$10,0,10*ROW('Water Data'!C188)))),CONCATENATE("[",ROUND(OFFSET('Water Data'!$C$10,0,10*ROW('Water Data'!C188)),0),"]"),IF(AND(ISNUMBER(OFFSET('Water Data'!$C$10,0,10*ROW('Water Data'!C188))),BU194="",ISNUMBER(OFFSET('Water Data'!$C$10,0,10*ROW('Water Data'!C188)))),OFFSET('Water Data'!$C$10,0,10*ROW('Water Data'!C188)),NA())))</f>
        <v>#N/A</v>
      </c>
      <c r="G194" s="252" t="e">
        <f ca="true">+IF(AND(ISNUMBER(OFFSET('Water Data'!$D$5,0,10*ROW('Water Data'!D188))),BV194="Yes"),100-OFFSET('Water Data'!$D$5,0,10*ROW('Water Data'!D188)),IF(AND(ISNUMBER(OFFSET('Water Data'!$D$5,0,10*ROW('Water Data'!D188))),BV194="No",ISNUMBER(OFFSET('Water Data'!$D$5,0,10*ROW('Water Data'!D188)))),CONCATENATE("[",ROUND(100-OFFSET('Water Data'!$D$5,0,10*ROW('Water Data'!D188)),0),"]"),IF(AND(ISNUMBER(OFFSET('Water Data'!$D$5,0,10*ROW('Water Data'!D188))),BV194="",ISNUMBER(OFFSET('Water Data'!$D$5,0,10*ROW('Water Data'!D188)))),100-OFFSET('Water Data'!$D$5,0,10*ROW('Water Data'!D188)),NA())))</f>
        <v>#N/A</v>
      </c>
      <c r="H194" s="252" t="e">
        <f ca="true">+IF(AND(ISNUMBER(OFFSET('Water Data'!$D$7,0,10*ROW('Water Data'!D188))),BW194="Yes"),OFFSET('Water Data'!$D$7,0,10*ROW('Water Data'!D188)),IF(AND(ISNUMBER(OFFSET('Water Data'!$D$7,0,10*ROW('Water Data'!D188))),BW194="No",ISNUMBER(OFFSET('Water Data'!$D$7,0,10*ROW('Water Data'!D188)))),CONCATENATE("[",ROUND(OFFSET('Water Data'!$C$7,0,10*ROW('Water Data'!D188)),0),"]"),IF(AND(ISNUMBER(OFFSET('Water Data'!$D$7,0,10*ROW('Water Data'!D188))),BW194="",ISNUMBER(OFFSET('Water Data'!$D$7,0,10*ROW('Water Data'!D188)))),OFFSET('Water Data'!$D$7,0,10*ROW('Water Data'!D188)),NA())))</f>
        <v>#N/A</v>
      </c>
      <c r="I194" s="252" t="e">
        <f ca="true">+IF(AND(ISNUMBER(OFFSET('Water Data'!$D$10,0,10*ROW('Water Data'!D188))),BX194="Yes"),OFFSET('Water Data'!$D$10,0,10*ROW('Water Data'!D188)),IF(AND(ISNUMBER(OFFSET('Water Data'!$D$10,0,10*ROW('Water Data'!D188))),BX194="No",ISNUMBER(OFFSET('Water Data'!$D$10,0,10*ROW('Water Data'!D188)))),CONCATENATE("[",ROUND(OFFSET('Water Data'!$D$10,0,10*ROW('Water Data'!D188)),0),"]"),IF(AND(ISNUMBER(OFFSET('Water Data'!$D$10,0,10*ROW('Water Data'!D188))),BX194="",ISNUMBER(OFFSET('Water Data'!$D$10,0,10*ROW('Water Data'!D188)))),OFFSET('Water Data'!$D$10,0,10*ROW('Water Data'!D188)),NA())))</f>
        <v>#N/A</v>
      </c>
      <c r="J194" s="252" t="e">
        <f ca="true">+IF(AND(ISNUMBER(OFFSET('Water Data'!$E$5,0,10*ROW('Water Data'!E188))),BY194="Yes"),100-OFFSET('Water Data'!$E$5,0,10*ROW('Water Data'!E188)),IF(AND(ISNUMBER(OFFSET('Water Data'!$E$5,0,10*ROW('Water Data'!E188))),BY194="No",ISNUMBER(OFFSET('Water Data'!$E$5,0,10*ROW('Water Data'!E188)))),CONCATENATE("[",ROUND(100-OFFSET('Water Data'!$E$5,0,10*ROW('Water Data'!E188)),0),"]"),IF(AND(ISNUMBER(OFFSET('Water Data'!$E$5,0,10*ROW('Water Data'!E188))),BY194="",ISNUMBER(OFFSET('Water Data'!$E$5,0,10*ROW('Water Data'!E188)))),100-OFFSET('Water Data'!$E$5,0,10*ROW('Water Data'!E188)),NA())))</f>
        <v>#N/A</v>
      </c>
      <c r="K194" s="252" t="e">
        <f ca="true">+IF(AND(ISNUMBER(OFFSET('Water Data'!$E$7,0,10*ROW('Water Data'!E188))),BZ194="Yes"),OFFSET('Water Data'!$E$7,0,10*ROW('Water Data'!E188)),IF(AND(ISNUMBER(OFFSET('Water Data'!$E$7,0,10*ROW('Water Data'!E188))),BZ194="No",ISNUMBER(OFFSET('Water Data'!$E$7,0,10*ROW('Water Data'!E188)))),CONCATENATE("[",ROUND(OFFSET('Water Data'!$E$7,0,10*ROW('Water Data'!E188)),0),"]"),IF(AND(ISNUMBER(OFFSET('Water Data'!$E$7,0,10*ROW('Water Data'!E188))),BZ194="",ISNUMBER(OFFSET('Water Data'!$E$7,0,10*ROW('Water Data'!E188)))),OFFSET('Water Data'!$E$7,0,10*ROW('Water Data'!E188)),NA())))</f>
        <v>#N/A</v>
      </c>
      <c r="L194" s="252" t="e">
        <f ca="true">+IF(AND(ISNUMBER(OFFSET('Water Data'!$E$10,0,10*ROW('Water Data'!E188))),CA194="Yes"),OFFSET('Water Data'!$E$10,0,10*ROW('Water Data'!E188)),IF(AND(ISNUMBER(OFFSET('Water Data'!$E$10,0,10*ROW('Water Data'!E188))),CA194="No",ISNUMBER(OFFSET('Water Data'!$E$10,0,10*ROW('Water Data'!E188)))),CONCATENATE("[",ROUND(OFFSET('Water Data'!$E$10,0,10*ROW('Water Data'!E188)),0),"]"),IF(AND(ISNUMBER(OFFSET('Water Data'!$E$10,0,10*ROW('Water Data'!E188))),CA194="",ISNUMBER(OFFSET('Water Data'!$E$10,0,10*ROW('Water Data'!E188)))),OFFSET('Water Data'!$E$10,0,10*ROW('Water Data'!E188)),NA())))</f>
        <v>#N/A</v>
      </c>
      <c r="M194" s="252" t="e">
        <f ca="true">+IF(AND(ISNUMBER(OFFSET('Water Data'!$F$5,0,10*ROW('Water Data'!F188))),CB194="Yes"),100-OFFSET('Water Data'!$F$5,0,10*ROW('Water Data'!F188)),IF(AND(ISNUMBER(OFFSET('Water Data'!$F$5,0,10*ROW('Water Data'!F188))),CB194="No",ISNUMBER(OFFSET('Water Data'!$F$5,0,10*ROW('Water Data'!F188)))),CONCATENATE("[",ROUND(100-OFFSET('Water Data'!$F$5,0,10*ROW('Water Data'!F188)),0),"]"),IF(AND(ISNUMBER(OFFSET('Water Data'!$F$5,0,10*ROW('Water Data'!F188))),CB194="",ISNUMBER(OFFSET('Water Data'!$F$5,0,10*ROW('Water Data'!F188)))),100-OFFSET('Water Data'!$F$5,0,10*ROW('Water Data'!F188)),NA())))</f>
        <v>#N/A</v>
      </c>
      <c r="N194" s="252" t="e">
        <f ca="true">+IF(AND(ISNUMBER(OFFSET('Water Data'!$F$7,0,10*ROW('Water Data'!F188))),CC194="Yes"),OFFSET('Water Data'!$F$7,0,10*ROW('Water Data'!F188)),IF(AND(ISNUMBER(OFFSET('Water Data'!$F$7,0,10*ROW('Water Data'!F188))),CC194="No",ISNUMBER(OFFSET('Water Data'!$F$7,0,10*ROW('Water Data'!F188)))),CONCATENATE("[",ROUND(OFFSET('Water Data'!$F$7,0,10*ROW('Water Data'!F188)),0),"]"),IF(AND(ISNUMBER(OFFSET('Water Data'!$F$7,0,10*ROW('Water Data'!F188))),CC194="",ISNUMBER(OFFSET('Water Data'!$F$7,0,10*ROW('Water Data'!F188)))),OFFSET('Water Data'!$F$7,0,10*ROW('Water Data'!F188)),NA())))</f>
        <v>#N/A</v>
      </c>
      <c r="O194" s="252" t="e">
        <f ca="true">+IF(AND(ISNUMBER(OFFSET('Water Data'!$F$10,0,10*ROW('Water Data'!F188))),CD194="Yes"),OFFSET('Water Data'!$F$10,0,10*ROW('Water Data'!F188)),IF(AND(ISNUMBER(OFFSET('Water Data'!$F$10,0,10*ROW('Water Data'!F188))),CD194="No",ISNUMBER(OFFSET('Water Data'!$F$10,0,10*ROW('Water Data'!F188)))),CONCATENATE("[",ROUND(OFFSET('Water Data'!$F$10,0,10*ROW('Water Data'!F188)),0),"]"),IF(AND(ISNUMBER(OFFSET('Water Data'!$F$10,0,10*ROW('Water Data'!F188))),CD194="",ISNUMBER(OFFSET('Water Data'!$F$10,0,10*ROW('Water Data'!F188)))),OFFSET('Water Data'!$F$10,0,10*ROW('Water Data'!F188)),NA())))</f>
        <v>#N/A</v>
      </c>
      <c r="P194" s="252" t="e">
        <f ca="true">+IF(AND(ISNUMBER(OFFSET('Water Data'!$G$5,0,10*ROW('Water Data'!G188))),CE194="Yes"),100-OFFSET('Water Data'!$G$5,0,10*ROW('Water Data'!G188)),IF(AND(ISNUMBER(OFFSET('Water Data'!$G$5,0,10*ROW('Water Data'!G188))),CE194="No",ISNUMBER(OFFSET('Water Data'!$G$5,0,10*ROW('Water Data'!G188)))),CONCATENATE("[",ROUND(100-OFFSET('Water Data'!$G$5,0,10*ROW('Water Data'!G188)),0),"]"),IF(AND(ISNUMBER(OFFSET('Water Data'!$G$5,0,10*ROW('Water Data'!G188))),CE194="",ISNUMBER(OFFSET('Water Data'!$G$5,0,10*ROW('Water Data'!G188)))),100-OFFSET('Water Data'!$G$5,0,10*ROW('Water Data'!G188)),NA())))</f>
        <v>#N/A</v>
      </c>
      <c r="Q194" s="252" t="e">
        <f ca="true">+IF(AND(ISNUMBER(OFFSET('Water Data'!$G$7,0,10*ROW('Water Data'!G188))),CF194="Yes"),OFFSET('Water Data'!$G$7,0,10*ROW('Water Data'!G188)),IF(AND(ISNUMBER(OFFSET('Water Data'!$G$7,0,10*ROW('Water Data'!G188))),CF194="No",ISNUMBER(OFFSET('Water Data'!$G$7,0,10*ROW('Water Data'!G188)))),CONCATENATE("[",ROUND(OFFSET('Water Data'!$G$7,0,10*ROW('Water Data'!G188)),0),"]"),IF(AND(ISNUMBER(OFFSET('Water Data'!$G$7,0,10*ROW('Water Data'!G188))),CF194="",ISNUMBER(OFFSET('Water Data'!$G$7,0,10*ROW('Water Data'!G188)))),OFFSET('Water Data'!$G$7,0,10*ROW('Water Data'!G188)),NA())))</f>
        <v>#N/A</v>
      </c>
      <c r="R194" s="252" t="e">
        <f ca="true">+IF(AND(ISNUMBER(OFFSET('Water Data'!$G$10,0,10*ROW('Water Data'!G188))),CG194="Yes"),OFFSET('Water Data'!$G$10,0,10*ROW('Water Data'!G188)),IF(AND(ISNUMBER(OFFSET('Water Data'!$G$10,0,10*ROW('Water Data'!G188))),CG194="No",ISNUMBER(OFFSET('Water Data'!$G$10,0,10*ROW('Water Data'!G188)))),CONCATENATE("[",ROUND(OFFSET('Water Data'!$G$10,0,10*ROW('Water Data'!G188)),0),"]"),IF(AND(ISNUMBER(OFFSET('Water Data'!$G$10,0,10*ROW('Water Data'!G188))),CG194="",ISNUMBER(OFFSET('Water Data'!$G$10,0,10*ROW('Water Data'!G188)))),OFFSET('Water Data'!$G$10,0,10*ROW('Water Data'!G188)),NA())))</f>
        <v>#N/A</v>
      </c>
      <c r="S194" s="252" t="e">
        <f ca="true">+IF(AND(ISNUMBER(OFFSET('Water Data'!$H$5,0,10*ROW('Water Data'!H188))),CH194="Yes"),100-OFFSET('Water Data'!$H$5,0,10*ROW('Water Data'!H188)),IF(AND(ISNUMBER(OFFSET('Water Data'!$H$5,0,10*ROW('Water Data'!H188))),CH194="No",ISNUMBER(OFFSET('Water Data'!$H$5,0,10*ROW('Water Data'!H188)))),CONCATENATE("[",ROUND(100-OFFSET('Water Data'!$H$5,0,10*ROW('Water Data'!H188)),0),"]"),IF(AND(ISNUMBER(OFFSET('Water Data'!$H$5,0,10*ROW('Water Data'!H188))),CH194="",ISNUMBER(OFFSET('Water Data'!$H$5,0,10*ROW('Water Data'!H188)))),100-OFFSET('Water Data'!$H$5,0,10*ROW('Water Data'!H188)),NA())))</f>
        <v>#N/A</v>
      </c>
      <c r="T194" s="252" t="e">
        <f ca="true">+IF(AND(ISNUMBER(OFFSET('Water Data'!$H$7,0,10*ROW('Water Data'!H188))),CI194="Yes"),OFFSET('Water Data'!$H$7,0,10*ROW('Water Data'!H188)),IF(AND(ISNUMBER(OFFSET('Water Data'!$H$7,0,10*ROW('Water Data'!H188))),CI194="No",ISNUMBER(OFFSET('Water Data'!$H$7,0,10*ROW('Water Data'!H188)))),CONCATENATE("[",ROUND(OFFSET('Water Data'!$H$7,0,10*ROW('Water Data'!H188)),0),"]"),IF(AND(ISNUMBER(OFFSET('Water Data'!$H$7,0,10*ROW('Water Data'!H188))),CI194="",ISNUMBER(OFFSET('Water Data'!$H$7,0,10*ROW('Water Data'!H188)))),OFFSET('Water Data'!$H$7,0,10*ROW('Water Data'!H188)),NA())))</f>
        <v>#N/A</v>
      </c>
      <c r="U194" s="252" t="e">
        <f ca="true">+IF(AND(ISNUMBER(OFFSET('Water Data'!$H$10,0,10*ROW('Water Data'!H188))),CJ194="Yes"),OFFSET('Water Data'!$H$10,0,10*ROW('Water Data'!H188)),IF(AND(ISNUMBER(OFFSET('Water Data'!$H$10,0,10*ROW('Water Data'!H188))),CJ194="No",ISNUMBER(OFFSET('Water Data'!$H$10,0,10*ROW('Water Data'!H188)))),CONCATENATE("[",ROUND(OFFSET('Water Data'!$H$10,0,10*ROW('Water Data'!H188)),0),"]"),IF(AND(ISNUMBER(OFFSET('Water Data'!$H$10,0,10*ROW('Water Data'!H188))),CJ194="",ISNUMBER(OFFSET('Water Data'!$H$10,0,10*ROW('Water Data'!H188)))),OFFSET('Water Data'!$H$10,0,10*ROW('Water Data'!H188)),NA())))</f>
        <v>#N/A</v>
      </c>
      <c r="V194" s="253" t="e">
        <f ca="true">+IF(AND(ISNUMBER(OFFSET('Sanitation Data'!$C$5,0,10*ROW('Sanitation Data'!C188))),CK194="Yes"),100-OFFSET('Sanitation Data'!$C$5,0,10*ROW('Sanitation Data'!C188)),IF(AND(ISNUMBER(OFFSET('Sanitation Data'!$C$5,0,10*ROW('Sanitation Data'!C188))),CK194="No",ISNUMBER(OFFSET('Sanitation Data'!$C$5,0,10*ROW('Sanitation Data'!C188)))),CONCATENATE("[",ROUND(100-OFFSET('Sanitation Data'!$C$5,0,10*ROW('Sanitation Data'!C188)),0),"]"),IF(AND(ISNUMBER(OFFSET('Sanitation Data'!$C$5,0,10*ROW('Sanitation Data'!C188))),CK194="",ISNUMBER(OFFSET('Sanitation Data'!$C$5,0,10*ROW('Sanitation Data'!C188)))),100-OFFSET('Sanitation Data'!$C$5,0,10*ROW('Sanitation Data'!C188)),NA())))</f>
        <v>#N/A</v>
      </c>
      <c r="W194" s="253" t="e">
        <f ca="true">+IF(AND(ISNUMBER(OFFSET('Sanitation Data'!$C$7,0,10*ROW('Sanitation Data'!C188))),CL194="Yes"),OFFSET('Sanitation Data'!$C$7,0,10*ROW('Sanitation Data'!C188)),IF(AND(ISNUMBER(OFFSET('Sanitation Data'!$C$7,0,10*ROW('Sanitation Data'!C188))),CL194="No",ISNUMBER(OFFSET('Sanitation Data'!$C$7,0,10*ROW('Sanitation Data'!C188)))),CONCATENATE("[",ROUND(OFFSET('Sanitation Data'!$C$7,0,10*ROW('Sanitation Data'!C188)),0),"]"),IF(AND(ISNUMBER(OFFSET('Sanitation Data'!$C$7,0,10*ROW('Sanitation Data'!C188))),CL194="",ISNUMBER(OFFSET('Sanitation Data'!$C$7,0,10*ROW('Sanitation Data'!C188)))),OFFSET('Sanitation Data'!$C$7,0,10*ROW('Sanitation Data'!C188)),NA())))</f>
        <v>#N/A</v>
      </c>
      <c r="X194" s="253" t="e">
        <f ca="true">+IF(AND(ISNUMBER(OFFSET('Sanitation Data'!$C$11,0,10*ROW('Sanitation Data'!C188))),CM194="Yes"),OFFSET('Sanitation Data'!$C$11,0,10*ROW('Sanitation Data'!C188)),IF(AND(ISNUMBER(OFFSET('Sanitation Data'!$C$11,0,10*ROW('Sanitation Data'!C188))),CM194="No",ISNUMBER(OFFSET('Sanitation Data'!$C$11,0,10*ROW('Sanitation Data'!C188)))),CONCATENATE("[",ROUND(OFFSET('Sanitation Data'!$C$11,0,10*ROW('Sanitation Data'!C188)),0),"]"),IF(AND(ISNUMBER(OFFSET('Sanitation Data'!$C$11,0,10*ROW('Sanitation Data'!C188))),CM194="",ISNUMBER(OFFSET('Sanitation Data'!$C$11,0,10*ROW('Sanitation Data'!C188)))),OFFSET('Sanitation Data'!$C$11,0,10*ROW('Sanitation Data'!C188)),NA())))</f>
        <v>#N/A</v>
      </c>
      <c r="Y194" s="253" t="e">
        <f ca="true">+IF(AND(ISNUMBER(OFFSET('Sanitation Data'!$C$12,0,10*ROW('Sanitation Data'!C188))),CN194="Yes"),OFFSET('Sanitation Data'!$C$12,0,10*ROW('Sanitation Data'!C188)),IF(AND(ISNUMBER(OFFSET('Sanitation Data'!$C$12,0,10*ROW('Sanitation Data'!C188))),CN194="No",ISNUMBER(OFFSET('Sanitation Data'!$C$12,0,10*ROW('Sanitation Data'!C188)))),CONCATENATE("[",ROUND(OFFSET('Sanitation Data'!$C$12,0,10*ROW('Sanitation Data'!C188)),0),"]"),IF(AND(ISNUMBER(OFFSET('Sanitation Data'!$C$12,0,10*ROW('Sanitation Data'!C188))),CN194="",ISNUMBER(OFFSET('Sanitation Data'!$C$12,0,10*ROW('Sanitation Data'!C188)))),OFFSET('Sanitation Data'!$C$12,0,10*ROW('Sanitation Data'!C188)),NA())))</f>
        <v>#N/A</v>
      </c>
      <c r="Z194" s="253" t="e">
        <f ca="true">+IF(AND(ISNUMBER(OFFSET('Sanitation Data'!$C$13,0,10*ROW('Sanitation Data'!C188))),CO194="Yes"),OFFSET('Sanitation Data'!$C$13,0,10*ROW('Sanitation Data'!C188)),IF(AND(ISNUMBER(OFFSET('Sanitation Data'!$C$13,0,10*ROW('Sanitation Data'!C188))),CO194="No",ISNUMBER(OFFSET('Sanitation Data'!$C$13,0,10*ROW('Sanitation Data'!C188)))),CONCATENATE("[",ROUND(OFFSET('Sanitation Data'!$C$13,0,10*ROW('Sanitation Data'!C188)),0),"]"),IF(AND(ISNUMBER(OFFSET('Sanitation Data'!$C$13,0,10*ROW('Sanitation Data'!C188))),CO194="",ISNUMBER(OFFSET('Sanitation Data'!$C$13,0,10*ROW('Sanitation Data'!C188)))),OFFSET('Sanitation Data'!$C$13,0,10*ROW('Sanitation Data'!C188)),NA())))</f>
        <v>#N/A</v>
      </c>
      <c r="AA194" s="253" t="e">
        <f ca="true">+IF(AND(ISNUMBER(OFFSET('Sanitation Data'!$D$5,0,10*ROW('Sanitation Data'!D188))),CP194="Yes"),100-OFFSET('Sanitation Data'!$D$5,0,10*ROW('Sanitation Data'!D188)),IF(AND(ISNUMBER(OFFSET('Sanitation Data'!$D$5,0,10*ROW('Sanitation Data'!D188))),CP194="No",ISNUMBER(OFFSET('Sanitation Data'!$D$5,0,10*ROW('Sanitation Data'!D188)))),CONCATENATE("[",ROUND(100-OFFSET('Sanitation Data'!$D$5,0,10*ROW('Sanitation Data'!D188)),0),"]"),IF(AND(ISNUMBER(OFFSET('Sanitation Data'!$D$5,0,10*ROW('Sanitation Data'!D188))),CP194="",ISNUMBER(OFFSET('Sanitation Data'!$D$5,0,10*ROW('Sanitation Data'!D188)))),100-OFFSET('Sanitation Data'!$D$5,0,10*ROW('Sanitation Data'!D188)),NA())))</f>
        <v>#N/A</v>
      </c>
      <c r="AB194" s="253" t="e">
        <f ca="true">+IF(AND(ISNUMBER(OFFSET('Sanitation Data'!$D$7,0,10*ROW('Sanitation Data'!D188))),CQ194="Yes"),OFFSET('Sanitation Data'!$D$7,0,10*ROW('Sanitation Data'!G188)),IF(AND(ISNUMBER(OFFSET('Sanitation Data'!$D$7,0,10*ROW('Sanitation Data'!D188))),CQ194="No",ISNUMBER(OFFSET('Sanitation Data'!$D$7,0,10*ROW('Sanitation Data'!D188)))),CONCATENATE("[",ROUND(OFFSET('Sanitation Data'!$D$7,0,10*ROW('Sanitation Data'!D188)),0),"]"),IF(AND(ISNUMBER(OFFSET('Sanitation Data'!$D$7,0,10*ROW('Sanitation Data'!D188))),CQ194="",ISNUMBER(OFFSET('Sanitation Data'!$D$7,0,10*ROW('Sanitation Data'!D188)))),OFFSET('Sanitation Data'!$D$7,0,10*ROW('Sanitation Data'!D188)),NA())))</f>
        <v>#N/A</v>
      </c>
      <c r="AC194" s="253" t="e">
        <f ca="true">+IF(AND(ISNUMBER(OFFSET('Sanitation Data'!$D$11,0,10*ROW('Sanitation Data'!D188))),CR194="Yes"),OFFSET('Sanitation Data'!$D$11,0,10*ROW('Sanitation Data'!D188)),IF(AND(ISNUMBER(OFFSET('Sanitation Data'!$D$11,0,10*ROW('Sanitation Data'!D188))),CR194="No",ISNUMBER(OFFSET('Sanitation Data'!$D$11,0,10*ROW('Sanitation Data'!D188)))),CONCATENATE("[",ROUND(OFFSET('Sanitation Data'!$D$11,0,10*ROW('Sanitation Data'!D188)),0),"]"),IF(AND(ISNUMBER(OFFSET('Sanitation Data'!$D$11,0,10*ROW('Sanitation Data'!D188))),CR194="",ISNUMBER(OFFSET('Sanitation Data'!$D$11,0,10*ROW('Sanitation Data'!D188)))),OFFSET('Sanitation Data'!$D$11,0,10*ROW('Sanitation Data'!D188)),NA())))</f>
        <v>#N/A</v>
      </c>
      <c r="AD194" s="253" t="e">
        <f ca="true">+IF(AND(ISNUMBER(OFFSET('Sanitation Data'!$D$12,0,10*ROW('Sanitation Data'!D188))),CS194="Yes"),OFFSET('Sanitation Data'!$D$12,0,10*ROW('Sanitation Data'!D188)),IF(AND(ISNUMBER(OFFSET('Sanitation Data'!$D$12,0,10*ROW('Sanitation Data'!D188))),CS194="No",ISNUMBER(OFFSET('Sanitation Data'!$D$12,0,10*ROW('Sanitation Data'!D188)))),CONCATENATE("[",ROUND(OFFSET('Sanitation Data'!$D$12,0,10*ROW('Sanitation Data'!D188)),0),"]"),IF(AND(ISNUMBER(OFFSET('Sanitation Data'!$D$12,0,10*ROW('Sanitation Data'!D188))),CS194="",ISNUMBER(OFFSET('Sanitation Data'!$D$12,0,10*ROW('Sanitation Data'!D188)))),OFFSET('Sanitation Data'!$D$12,0,10*ROW('Sanitation Data'!D188)),NA())))</f>
        <v>#N/A</v>
      </c>
      <c r="AE194" s="253" t="e">
        <f ca="true">+IF(AND(ISNUMBER(OFFSET('Sanitation Data'!$D$13,0,10*ROW('Sanitation Data'!D188))),CT194="Yes"),OFFSET('Sanitation Data'!$D$13,0,10*ROW('Sanitation Data'!D188)),IF(AND(ISNUMBER(OFFSET('Sanitation Data'!$D$13,0,10*ROW('Sanitation Data'!D188))),CT194="No",ISNUMBER(OFFSET('Sanitation Data'!$D$13,0,10*ROW('Sanitation Data'!D188)))),CONCATENATE("[",ROUND(OFFSET('Sanitation Data'!$D$13,0,10*ROW('Sanitation Data'!D188)),0),"]"),IF(AND(ISNUMBER(OFFSET('Sanitation Data'!$D$13,0,10*ROW('Sanitation Data'!D188))),CT194="",ISNUMBER(OFFSET('Sanitation Data'!$D$13,0,10*ROW('Sanitation Data'!D188)))),OFFSET('Sanitation Data'!$D$13,0,10*ROW('Sanitation Data'!D188)),NA())))</f>
        <v>#N/A</v>
      </c>
      <c r="AF194" s="253" t="e">
        <f ca="true">+IF(AND(ISNUMBER(OFFSET('Sanitation Data'!$E$5,0,10*ROW('Sanitation Data'!E188))),CU194="Yes"),100-OFFSET('Sanitation Data'!$E$5,0,10*ROW('Sanitation Data'!E188)),IF(AND(ISNUMBER(OFFSET('Sanitation Data'!$E$5,0,10*ROW('Sanitation Data'!E188))),CU194="No",ISNUMBER(OFFSET('Sanitation Data'!$E$5,0,10*ROW('Sanitation Data'!E188)))),CONCATENATE("[",ROUND(100-OFFSET('Sanitation Data'!$E$5,0,10*ROW('Sanitation Data'!E188)),0),"]"),IF(AND(ISNUMBER(OFFSET('Sanitation Data'!$E$5,0,10*ROW('Sanitation Data'!E188))),CU194="",ISNUMBER(OFFSET('Sanitation Data'!$E$5,0,10*ROW('Sanitation Data'!E188)))),100-OFFSET('Sanitation Data'!$E$5,0,10*ROW('Sanitation Data'!E188)),NA())))</f>
        <v>#N/A</v>
      </c>
      <c r="AG194" s="253" t="e">
        <f ca="true">+IF(AND(ISNUMBER(OFFSET('Sanitation Data'!$E$7,0,10*ROW('Sanitation Data'!E188))),CV194="Yes"),OFFSET('Sanitation Data'!$E$7,0,10*ROW('Sanitation Data'!E188)),IF(AND(ISNUMBER(OFFSET('Sanitation Data'!$E$7,0,10*ROW('Sanitation Data'!E188))),CV194="No",ISNUMBER(OFFSET('Sanitation Data'!$E$7,0,10*ROW('Sanitation Data'!E188)))),CONCATENATE("[",ROUND(OFFSET('Sanitation Data'!$E$7,0,10*ROW('Sanitation Data'!E188)),0),"]"),IF(AND(ISNUMBER(OFFSET('Sanitation Data'!$E$7,0,10*ROW('Sanitation Data'!E188))),CV194="",ISNUMBER(OFFSET('Sanitation Data'!$E$7,0,10*ROW('Sanitation Data'!E188)))),OFFSET('Sanitation Data'!$E$7,0,10*ROW('Sanitation Data'!E188)),NA())))</f>
        <v>#N/A</v>
      </c>
      <c r="AH194" s="253" t="e">
        <f ca="true">+IF(AND(ISNUMBER(OFFSET('Sanitation Data'!$E$11,0,10*ROW('Sanitation Data'!E188))),CW194="Yes"),OFFSET('Sanitation Data'!$E$11,0,10*ROW('Sanitation Data'!E188)),IF(AND(ISNUMBER(OFFSET('Sanitation Data'!$E$11,0,10*ROW('Sanitation Data'!E188))),CW194="No",ISNUMBER(OFFSET('Sanitation Data'!$E$11,0,10*ROW('Sanitation Data'!E188)))),CONCATENATE("[",ROUND(OFFSET('Sanitation Data'!$E$11,0,10*ROW('Sanitation Data'!E188)),0),"]"),IF(AND(ISNUMBER(OFFSET('Sanitation Data'!$E$11,0,10*ROW('Sanitation Data'!E188))),CW194="",ISNUMBER(OFFSET('Sanitation Data'!$E$11,0,10*ROW('Sanitation Data'!E188)))),OFFSET('Sanitation Data'!$E$11,0,10*ROW('Sanitation Data'!E188)),NA())))</f>
        <v>#N/A</v>
      </c>
      <c r="AI194" s="253" t="e">
        <f ca="true">+IF(AND(ISNUMBER(OFFSET('Sanitation Data'!$E$12,0,10*ROW('Sanitation Data'!E188))),CX194="Yes"),OFFSET('Sanitation Data'!$E$12,0,10*ROW('Sanitation Data'!E188)),IF(AND(ISNUMBER(OFFSET('Sanitation Data'!$E$12,0,10*ROW('Sanitation Data'!E188))),CX194="No",ISNUMBER(OFFSET('Sanitation Data'!$E$12,0,10*ROW('Sanitation Data'!E188)))),CONCATENATE("[",ROUND(OFFSET('Sanitation Data'!$E$12,0,10*ROW('Sanitation Data'!E188)),0),"]"),IF(AND(ISNUMBER(OFFSET('Sanitation Data'!$E$12,0,10*ROW('Sanitation Data'!E188))),CX194="",ISNUMBER(OFFSET('Sanitation Data'!$E$12,0,10*ROW('Sanitation Data'!E188)))),OFFSET('Sanitation Data'!$E$12,0,10*ROW('Sanitation Data'!E188)),NA())))</f>
        <v>#N/A</v>
      </c>
      <c r="AJ194" s="253" t="e">
        <f ca="true">+IF(AND(ISNUMBER(OFFSET('Sanitation Data'!$E$13,0,10*ROW('Sanitation Data'!E188))),CY194="Yes"),OFFSET('Sanitation Data'!$E$13,0,10*ROW('Sanitation Data'!E188)),IF(AND(ISNUMBER(OFFSET('Sanitation Data'!$E$13,0,10*ROW('Sanitation Data'!E188))),CY194="No",ISNUMBER(OFFSET('Sanitation Data'!$E$13,0,10*ROW('Sanitation Data'!E188)))),CONCATENATE("[",ROUND(OFFSET('Sanitation Data'!$E$13,0,10*ROW('Sanitation Data'!E188)),0),"]"),IF(AND(ISNUMBER(OFFSET('Sanitation Data'!$E$13,0,10*ROW('Sanitation Data'!E188))),CY194="",ISNUMBER(OFFSET('Sanitation Data'!$E$13,0,10*ROW('Sanitation Data'!E188)))),OFFSET('Sanitation Data'!$E$13,0,10*ROW('Sanitation Data'!E188)),NA())))</f>
        <v>#N/A</v>
      </c>
      <c r="AK194" s="253" t="e">
        <f ca="true">+IF(AND(ISNUMBER(OFFSET('Sanitation Data'!$F$5,0,10*ROW('Sanitation Data'!F188))),CZ194="Yes"),100-OFFSET('Sanitation Data'!$F$5,0,10*ROW('Sanitation Data'!F188)),IF(AND(ISNUMBER(OFFSET('Sanitation Data'!$F$5,0,10*ROW('Sanitation Data'!F188))),CZ194="No",ISNUMBER(OFFSET('Sanitation Data'!$F$5,0,10*ROW('Sanitation Data'!F188)))),CONCATENATE("[",ROUND(100-OFFSET('Sanitation Data'!$F$5,0,10*ROW('Sanitation Data'!F188)),0),"]"),IF(AND(ISNUMBER(OFFSET('Sanitation Data'!$F$5,0,10*ROW('Sanitation Data'!F188))),CZ194="",ISNUMBER(OFFSET('Sanitation Data'!$F$5,0,10*ROW('Sanitation Data'!F188)))),100-OFFSET('Sanitation Data'!$F$5,0,10*ROW('Sanitation Data'!F188)),NA())))</f>
        <v>#N/A</v>
      </c>
      <c r="AL194" s="253" t="e">
        <f ca="true">+IF(AND(ISNUMBER(OFFSET('Sanitation Data'!$F$7,0,10*ROW('Sanitation Data'!F188))),DA194="Yes"),OFFSET('Sanitation Data'!$F$7,0,10*ROW('Sanitation Data'!F188)),IF(AND(ISNUMBER(OFFSET('Sanitation Data'!$F$7,0,10*ROW('Sanitation Data'!F188))),DA194="No",ISNUMBER(OFFSET('Sanitation Data'!$F$7,0,10*ROW('Sanitation Data'!F188)))),CONCATENATE("[",ROUND(OFFSET('Sanitation Data'!$F$7,0,10*ROW('Sanitation Data'!F188)),0),"]"),IF(AND(ISNUMBER(OFFSET('Sanitation Data'!$F$7,0,10*ROW('Sanitation Data'!F188))),DA194="",ISNUMBER(OFFSET('Sanitation Data'!$F$7,0,10*ROW('Sanitation Data'!F188)))),OFFSET('Sanitation Data'!$F$7,0,10*ROW('Sanitation Data'!F188)),NA())))</f>
        <v>#N/A</v>
      </c>
      <c r="AM194" s="253" t="e">
        <f ca="true">+IF(AND(ISNUMBER(OFFSET('Sanitation Data'!$F$11,0,10*ROW('Sanitation Data'!F188))),DB194="Yes"),OFFSET('Sanitation Data'!$F$11,0,10*ROW('Sanitation Data'!F188)),IF(AND(ISNUMBER(OFFSET('Sanitation Data'!$F$11,0,10*ROW('Sanitation Data'!F188))),DB194="No",ISNUMBER(OFFSET('Sanitation Data'!$F$11,0,10*ROW('Sanitation Data'!F188)))),CONCATENATE("[",ROUND(OFFSET('Sanitation Data'!$F$11,0,10*ROW('Sanitation Data'!F188)),0),"]"),IF(AND(ISNUMBER(OFFSET('Sanitation Data'!$F$11,0,10*ROW('Sanitation Data'!F188))),DB194="",ISNUMBER(OFFSET('Sanitation Data'!$F$11,0,10*ROW('Sanitation Data'!F188)))),OFFSET('Sanitation Data'!$F$11,0,10*ROW('Sanitation Data'!F188)),NA())))</f>
        <v>#N/A</v>
      </c>
      <c r="AN194" s="253" t="e">
        <f ca="true">+IF(AND(ISNUMBER(OFFSET('Sanitation Data'!$F$12,0,10*ROW('Sanitation Data'!F188))),DC194="Yes"),OFFSET('Sanitation Data'!$F$12,0,10*ROW('Sanitation Data'!F188)),IF(AND(ISNUMBER(OFFSET('Sanitation Data'!$F$12,0,10*ROW('Sanitation Data'!F188))),DC194="No",ISNUMBER(OFFSET('Sanitation Data'!$F$12,0,10*ROW('Sanitation Data'!F188)))),CONCATENATE("[",ROUND(OFFSET('Sanitation Data'!$F$12,0,10*ROW('Sanitation Data'!F188)),0),"]"),IF(AND(ISNUMBER(OFFSET('Sanitation Data'!$F$12,0,10*ROW('Sanitation Data'!F188))),DC194="",ISNUMBER(OFFSET('Sanitation Data'!$F$12,0,10*ROW('Sanitation Data'!F188)))),OFFSET('Sanitation Data'!$F$12,0,10*ROW('Sanitation Data'!F188)),NA())))</f>
        <v>#N/A</v>
      </c>
      <c r="AO194" s="253" t="e">
        <f ca="true">+IF(AND(ISNUMBER(OFFSET('Sanitation Data'!$F$13,0,10*ROW('Sanitation Data'!F188))),DD194="Yes"),OFFSET('Sanitation Data'!$F$13,0,10*ROW('Sanitation Data'!F188)),IF(AND(ISNUMBER(OFFSET('Sanitation Data'!$F$13,0,10*ROW('Sanitation Data'!F188))),DD194="No",ISNUMBER(OFFSET('Sanitation Data'!$F$13,0,10*ROW('Sanitation Data'!F188)))),CONCATENATE("[",ROUND(OFFSET('Sanitation Data'!$F$13,0,10*ROW('Sanitation Data'!F188)),0),"]"),IF(AND(ISNUMBER(OFFSET('Sanitation Data'!$F$13,0,10*ROW('Sanitation Data'!F188))),DD194="",ISNUMBER(OFFSET('Sanitation Data'!$F$13,0,10*ROW('Sanitation Data'!F188)))),OFFSET('Sanitation Data'!$F$13,0,10*ROW('Sanitation Data'!F188)),NA())))</f>
        <v>#N/A</v>
      </c>
      <c r="AP194" s="253" t="e">
        <f ca="true">+IF(AND(ISNUMBER(OFFSET('Sanitation Data'!$G$5,0,10*ROW('Sanitation Data'!G188))),DE194="Yes"),100-OFFSET('Sanitation Data'!$G$5,0,10*ROW('Sanitation Data'!G188)),IF(AND(ISNUMBER(OFFSET('Sanitation Data'!$G$5,0,10*ROW('Sanitation Data'!G188))),DE194="No",ISNUMBER(OFFSET('Sanitation Data'!$G$5,0,10*ROW('Sanitation Data'!G188)))),CONCATENATE("[",ROUND(100-OFFSET('Sanitation Data'!$G$5,0,10*ROW('Sanitation Data'!G188)),0),"]"),IF(AND(ISNUMBER(OFFSET('Sanitation Data'!$G$5,0,10*ROW('Sanitation Data'!G188))),DE194="",ISNUMBER(OFFSET('Sanitation Data'!$G$5,0,10*ROW('Sanitation Data'!G188)))),100-OFFSET('Sanitation Data'!$G$5,0,10*ROW('Sanitation Data'!G188)),NA())))</f>
        <v>#N/A</v>
      </c>
      <c r="AQ194" s="253" t="e">
        <f ca="true">+IF(AND(ISNUMBER(OFFSET('Sanitation Data'!$G$7,0,10*ROW('Sanitation Data'!G188))),DF194="Yes"),OFFSET('Sanitation Data'!$G$7,0,10*ROW('Sanitation Data'!G188)),IF(AND(ISNUMBER(OFFSET('Sanitation Data'!$G$7,0,10*ROW('Sanitation Data'!G188))),DF194="No",ISNUMBER(OFFSET('Sanitation Data'!$G$7,0,10*ROW('Sanitation Data'!G188)))),CONCATENATE("[",ROUND(OFFSET('Sanitation Data'!$G$7,0,10*ROW('Sanitation Data'!G188)),0),"]"),IF(AND(ISNUMBER(OFFSET('Sanitation Data'!$G$7,0,10*ROW('Sanitation Data'!G188))),DF194="",ISNUMBER(OFFSET('Sanitation Data'!$G$7,0,10*ROW('Sanitation Data'!G188)))),OFFSET('Sanitation Data'!$G$7,0,10*ROW('Sanitation Data'!G188)),NA())))</f>
        <v>#N/A</v>
      </c>
      <c r="AR194" s="253" t="e">
        <f ca="true">+IF(AND(ISNUMBER(OFFSET('Sanitation Data'!$G$11,0,10*ROW('Sanitation Data'!G188))),DG194="Yes"),OFFSET('Sanitation Data'!$G$11,0,10*ROW('Sanitation Data'!G188)),IF(AND(ISNUMBER(OFFSET('Sanitation Data'!$G$11,0,10*ROW('Sanitation Data'!G188))),DG194="No",ISNUMBER(OFFSET('Sanitation Data'!$G$11,0,10*ROW('Sanitation Data'!G188)))),CONCATENATE("[",ROUND(OFFSET('Sanitation Data'!$G$11,0,10*ROW('Sanitation Data'!G188)),0),"]"),IF(AND(ISNUMBER(OFFSET('Sanitation Data'!$G$11,0,10*ROW('Sanitation Data'!G188))),DG194="",ISNUMBER(OFFSET('Sanitation Data'!$G$11,0,10*ROW('Sanitation Data'!G188)))),OFFSET('Sanitation Data'!$G$11,0,10*ROW('Sanitation Data'!G188)),NA())))</f>
        <v>#N/A</v>
      </c>
      <c r="AS194" s="253" t="e">
        <f ca="true">+IF(AND(ISNUMBER(OFFSET('Sanitation Data'!$G$12,0,10*ROW('Sanitation Data'!G188))),DH194="Yes"),OFFSET('Sanitation Data'!$G$12,0,10*ROW('Sanitation Data'!G188)),IF(AND(ISNUMBER(OFFSET('Sanitation Data'!$G$12,0,10*ROW('Sanitation Data'!G188))),DH194="No",ISNUMBER(OFFSET('Sanitation Data'!$G$12,0,10*ROW('Sanitation Data'!G188)))),CONCATENATE("[",ROUND(OFFSET('Sanitation Data'!$G$12,0,10*ROW('Sanitation Data'!G188)),0),"]"),IF(AND(ISNUMBER(OFFSET('Sanitation Data'!$G$12,0,10*ROW('Sanitation Data'!G188))),DH194="",ISNUMBER(OFFSET('Sanitation Data'!$G$12,0,10*ROW('Sanitation Data'!G188)))),OFFSET('Sanitation Data'!$G$12,0,10*ROW('Sanitation Data'!G188)),NA())))</f>
        <v>#N/A</v>
      </c>
      <c r="AT194" s="253" t="e">
        <f ca="true">+IF(AND(ISNUMBER(OFFSET('Sanitation Data'!$G$13,0,10*ROW('Sanitation Data'!G188))),DI194="Yes"),OFFSET('Sanitation Data'!$G$13,0,10*ROW('Sanitation Data'!G188)),IF(AND(ISNUMBER(OFFSET('Sanitation Data'!$G$13,0,10*ROW('Sanitation Data'!G188))),DI194="No",ISNUMBER(OFFSET('Sanitation Data'!$G$13,0,10*ROW('Sanitation Data'!G188)))),CONCATENATE("[",ROUND(OFFSET('Sanitation Data'!$G$13,0,10*ROW('Sanitation Data'!G188)),0),"]"),IF(AND(ISNUMBER(OFFSET('Sanitation Data'!$G$13,0,10*ROW('Sanitation Data'!G188))),DI194="",ISNUMBER(OFFSET('Sanitation Data'!$G$13,0,10*ROW('Sanitation Data'!G188)))),OFFSET('Sanitation Data'!$G$13,0,10*ROW('Sanitation Data'!G188)),NA())))</f>
        <v>#N/A</v>
      </c>
      <c r="AU194" s="253" t="e">
        <f ca="true">+IF(AND(ISNUMBER(OFFSET('Sanitation Data'!$H$5,0,10*ROW('Sanitation Data'!H188))),DJ194="Yes"),100-OFFSET('Sanitation Data'!$H$5,0,10*ROW('Sanitation Data'!H188)),IF(AND(ISNUMBER(OFFSET('Sanitation Data'!$H$5,0,10*ROW('Sanitation Data'!H188))),DJ194="No",ISNUMBER(OFFSET('Sanitation Data'!$H$5,0,10*ROW('Sanitation Data'!H188)))),CONCATENATE("[",ROUND(100-OFFSET('Sanitation Data'!$H$5,0,10*ROW('Sanitation Data'!H188)),0),"]"),IF(AND(ISNUMBER(OFFSET('Sanitation Data'!$H$5,0,10*ROW('Sanitation Data'!H188))),DJ194="",ISNUMBER(OFFSET('Sanitation Data'!$H$5,0,10*ROW('Sanitation Data'!H188)))),100-OFFSET('Sanitation Data'!$H$5,0,10*ROW('Sanitation Data'!H188)),NA())))</f>
        <v>#N/A</v>
      </c>
      <c r="AV194" s="253" t="e">
        <f ca="true">+IF(AND(ISNUMBER(OFFSET('Sanitation Data'!$H$7,0,10*ROW('Sanitation Data'!H188))),DK194="Yes"),OFFSET('Sanitation Data'!$H$7,0,10*ROW('Sanitation Data'!H188)),IF(AND(ISNUMBER(OFFSET('Sanitation Data'!$H$7,0,10*ROW('Sanitation Data'!H188))),DK194="No",ISNUMBER(OFFSET('Sanitation Data'!$H$7,0,10*ROW('Sanitation Data'!H188)))),CONCATENATE("[",ROUND(OFFSET('Sanitation Data'!$H$7,0,10*ROW('Sanitation Data'!H188)),0),"]"),IF(AND(ISNUMBER(OFFSET('Sanitation Data'!$H$7,0,10*ROW('Sanitation Data'!H188))),DK194="",ISNUMBER(OFFSET('Sanitation Data'!$H$7,0,10*ROW('Sanitation Data'!H188)))),OFFSET('Sanitation Data'!$H$7,0,10*ROW('Sanitation Data'!H188)),NA())))</f>
        <v>#N/A</v>
      </c>
      <c r="AW194" s="253" t="e">
        <f ca="true">+IF(AND(ISNUMBER(OFFSET('Sanitation Data'!$H$11,0,10*ROW('Sanitation Data'!H188))),DL194="Yes"),OFFSET('Sanitation Data'!$H$11,0,10*ROW('Sanitation Data'!H188)),IF(AND(ISNUMBER(OFFSET('Sanitation Data'!$H$11,0,10*ROW('Sanitation Data'!H188))),DL194="No",ISNUMBER(OFFSET('Sanitation Data'!$H$11,0,10*ROW('Sanitation Data'!H188)))),CONCATENATE("[",ROUND(OFFSET('Sanitation Data'!$H$11,0,10*ROW('Sanitation Data'!H188)),0),"]"),IF(AND(ISNUMBER(OFFSET('Sanitation Data'!$H$11,0,10*ROW('Sanitation Data'!H188))),DL194="",ISNUMBER(OFFSET('Sanitation Data'!$H$11,0,10*ROW('Sanitation Data'!H188)))),OFFSET('Sanitation Data'!$H$11,0,10*ROW('Sanitation Data'!H188)),NA())))</f>
        <v>#N/A</v>
      </c>
      <c r="AX194" s="253" t="e">
        <f ca="true">+IF(AND(ISNUMBER(OFFSET('Sanitation Data'!$H$12,0,10*ROW('Sanitation Data'!H188))),DM194="Yes"),OFFSET('Sanitation Data'!$H$12,0,10*ROW('Sanitation Data'!H188)),IF(AND(ISNUMBER(OFFSET('Sanitation Data'!$H$12,0,10*ROW('Sanitation Data'!H188))),DM194="No",ISNUMBER(OFFSET('Sanitation Data'!$H$12,0,10*ROW('Sanitation Data'!H188)))),CONCATENATE("[",ROUND(OFFSET('Sanitation Data'!$H$12,0,10*ROW('Sanitation Data'!H188)),0),"]"),IF(AND(ISNUMBER(OFFSET('Sanitation Data'!$H$12,0,10*ROW('Sanitation Data'!H188))),DM194="",ISNUMBER(OFFSET('Sanitation Data'!$H$12,0,10*ROW('Sanitation Data'!H188)))),OFFSET('Sanitation Data'!$H$12,0,10*ROW('Sanitation Data'!H188)),NA())))</f>
        <v>#N/A</v>
      </c>
      <c r="AY194" s="253" t="e">
        <f ca="true">+IF(AND(ISNUMBER(OFFSET('Sanitation Data'!$H$13,0,10*ROW('Sanitation Data'!H188))),DN194="Yes"),OFFSET('Sanitation Data'!$H$13,0,10*ROW('Sanitation Data'!H188)),IF(AND(ISNUMBER(OFFSET('Sanitation Data'!$H$13,0,10*ROW('Sanitation Data'!H188))),DN194="No",ISNUMBER(OFFSET('Sanitation Data'!$H$13,0,10*ROW('Sanitation Data'!H188)))),CONCATENATE("[",ROUND(OFFSET('Sanitation Data'!$H$13,0,10*ROW('Sanitation Data'!H188)),0),"]"),IF(AND(ISNUMBER(OFFSET('Sanitation Data'!$H$13,0,10*ROW('Sanitation Data'!H188))),DN194="",ISNUMBER(OFFSET('Sanitation Data'!$H$13,0,10*ROW('Sanitation Data'!H188)))),OFFSET('Sanitation Data'!$H$13,0,10*ROW('Sanitation Data'!H188)),NA())))</f>
        <v>#N/A</v>
      </c>
      <c r="AZ194" s="254" t="e">
        <f ca="true">+IF(AND(ISNUMBER(OFFSET('Hygiene Data'!$C$6,0,10*ROW('Hygiene Data'!C188))),DO194="Yes"),OFFSET('Hygiene Data'!$C$6,0,10*ROW('Hygiene Data'!C188)),IF(AND(ISNUMBER(OFFSET('Hygiene Data'!$C$6,0,10*ROW('Hygiene Data'!C188))),DO194="No",ISNUMBER(OFFSET('Hygiene Data'!$C$6,0,10*ROW('Hygiene Data'!C188)))),CONCATENATE("[",ROUND(OFFSET('Hygiene Data'!$C$6,0,10*ROW('Hygiene Data'!C188)),0),"]"),IF(AND(ISNUMBER(OFFSET('Hygiene Data'!$C$6,0,10*ROW('Hygiene Data'!C188))),DO194="",ISNUMBER(OFFSET('Hygiene Data'!$C$6,0,10*ROW('Hygiene Data'!C188)))),OFFSET('Hygiene Data'!$C$6,0,10*ROW('Hygiene Data'!C188)),NA())))</f>
        <v>#N/A</v>
      </c>
      <c r="BA194" s="254" t="e">
        <f ca="true">+IF(AND(ISNUMBER(OFFSET('Hygiene Data'!$C$8,0,10*ROW('Hygiene Data'!C188))),DP194="Yes"),OFFSET('Hygiene Data'!$C$8,0,10*ROW('Hygiene Data'!C188)),IF(AND(ISNUMBER(OFFSET('Hygiene Data'!$C$8,0,10*ROW('Hygiene Data'!C188))),DP194="No",ISNUMBER(OFFSET('Hygiene Data'!$C$8,0,10*ROW('Hygiene Data'!C188)))),CONCATENATE("[",ROUND(OFFSET('Hygiene Data'!$C$8,0,10*ROW('Hygiene Data'!C188)),0),"]"),IF(AND(ISNUMBER(OFFSET('Hygiene Data'!$C$8,0,10*ROW('Hygiene Data'!C188))),DP194="",ISNUMBER(OFFSET('Hygiene Data'!$C$8,0,10*ROW('Hygiene Data'!C188)))),OFFSET('Hygiene Data'!$C$8,0,10*ROW('Hygiene Data'!C188)),NA())))</f>
        <v>#N/A</v>
      </c>
      <c r="BB194" s="254" t="e">
        <f ca="true">+IF(AND(ISNUMBER(OFFSET('Hygiene Data'!$C$10,0,10*ROW('Hygiene Data'!C188))),DQ194="Yes"),OFFSET('Hygiene Data'!$C$10,0,10*ROW('Hygiene Data'!C188)),IF(AND(ISNUMBER(OFFSET('Hygiene Data'!$C$10,0,10*ROW('Hygiene Data'!C188))),DQ194="No",ISNUMBER(OFFSET('Hygiene Data'!$C$10,0,10*ROW('Hygiene Data'!C188)))),CONCATENATE("[",ROUND(OFFSET('Hygiene Data'!$C$10,0,10*ROW('Hygiene Data'!C188)),0),"]"),IF(AND(ISNUMBER(OFFSET('Hygiene Data'!$C$10,0,10*ROW('Hygiene Data'!C188))),DQ194="",ISNUMBER(OFFSET('Hygiene Data'!$C$10,0,10*ROW('Hygiene Data'!C188)))),OFFSET('Hygiene Data'!$C$10,0,10*ROW('Hygiene Data'!C188)),NA())))</f>
        <v>#N/A</v>
      </c>
      <c r="BC194" s="254" t="e">
        <f ca="true">+IF(AND(ISNUMBER(OFFSET('Hygiene Data'!$D$6,0,10*ROW('Hygiene Data'!D188))),DR194="Yes"),OFFSET('Hygiene Data'!$D$6,0,10*ROW('Hygiene Data'!D188)),IF(AND(ISNUMBER(OFFSET('Hygiene Data'!$D$6,0,10*ROW('Hygiene Data'!D188))),DR194="No",ISNUMBER(OFFSET('Hygiene Data'!$D$6,0,10*ROW('Hygiene Data'!D188)))),CONCATENATE("[",ROUND(OFFSET('Hygiene Data'!$D$6,0,10*ROW('Hygiene Data'!D188)),0),"]"),IF(AND(ISNUMBER(OFFSET('Hygiene Data'!$D$6,0,10*ROW('Hygiene Data'!D188))),DR194="",ISNUMBER(OFFSET('Hygiene Data'!$D$6,0,10*ROW('Hygiene Data'!D188)))),OFFSET('Hygiene Data'!$D$6,0,10*ROW('Hygiene Data'!D188)),NA())))</f>
        <v>#N/A</v>
      </c>
      <c r="BD194" s="254" t="e">
        <f ca="true">+IF(AND(ISNUMBER(OFFSET('Hygiene Data'!$D$8,0,10*ROW('Hygiene Data'!D188))),DS194="Yes"),OFFSET('Hygiene Data'!$D$8,0,10*ROW('Hygiene Data'!D188)),IF(AND(ISNUMBER(OFFSET('Hygiene Data'!$D$8,0,10*ROW('Hygiene Data'!D188))),DS194="No",ISNUMBER(OFFSET('Hygiene Data'!$D$8,0,10*ROW('Hygiene Data'!D188)))),CONCATENATE("[",ROUND(OFFSET('Hygiene Data'!$D$8,0,10*ROW('Hygiene Data'!D188)),0),"]"),IF(AND(ISNUMBER(OFFSET('Hygiene Data'!$D$8,0,10*ROW('Hygiene Data'!D188))),DS194="",ISNUMBER(OFFSET('Hygiene Data'!$D$8,0,10*ROW('Hygiene Data'!D188)))),OFFSET('Hygiene Data'!$D$8,0,10*ROW('Hygiene Data'!D188)),NA())))</f>
        <v>#N/A</v>
      </c>
      <c r="BE194" s="254" t="e">
        <f ca="true">+IF(AND(ISNUMBER(OFFSET('Hygiene Data'!$D$10,0,10*ROW('Hygiene Data'!D188))),DT194="Yes"),OFFSET('Hygiene Data'!$D$10,0,10*ROW('Hygiene Data'!D188)),IF(AND(ISNUMBER(OFFSET('Hygiene Data'!$D$10,0,10*ROW('Hygiene Data'!D188))),DT194="No",ISNUMBER(OFFSET('Hygiene Data'!$D$10,0,10*ROW('Hygiene Data'!D188)))),CONCATENATE("[",ROUND(OFFSET('Hygiene Data'!$D$10,0,10*ROW('Hygiene Data'!D188)),0),"]"),IF(AND(ISNUMBER(OFFSET('Hygiene Data'!$D$10,0,10*ROW('Hygiene Data'!D188))),DT194="",ISNUMBER(OFFSET('Hygiene Data'!$D$10,0,10*ROW('Hygiene Data'!D188)))),OFFSET('Hygiene Data'!$D$10,0,10*ROW('Hygiene Data'!D188)),NA())))</f>
        <v>#N/A</v>
      </c>
      <c r="BF194" s="254" t="e">
        <f ca="true">+IF(AND(ISNUMBER(OFFSET('Hygiene Data'!$E$6,0,10*ROW('Hygiene Data'!E188))),DU194="Yes"),OFFSET('Hygiene Data'!$E$6,0,10*ROW('Hygiene Data'!E188)),IF(AND(ISNUMBER(OFFSET('Hygiene Data'!$E$6,0,10*ROW('Hygiene Data'!E188))),DU194="No",ISNUMBER(OFFSET('Hygiene Data'!$E$6,0,10*ROW('Hygiene Data'!E188)))),CONCATENATE("[",ROUND(OFFSET('Hygiene Data'!$E$6,0,10*ROW('Hygiene Data'!E188)),0),"]"),IF(AND(ISNUMBER(OFFSET('Hygiene Data'!$E$6,0,10*ROW('Hygiene Data'!E188))),DU194="",ISNUMBER(OFFSET('Hygiene Data'!$E$6,0,10*ROW('Hygiene Data'!E188)))),OFFSET('Hygiene Data'!$E$6,0,10*ROW('Hygiene Data'!E188)),NA())))</f>
        <v>#N/A</v>
      </c>
      <c r="BG194" s="254" t="e">
        <f ca="true">+IF(AND(ISNUMBER(OFFSET('Hygiene Data'!$E$8,0,10*ROW('Hygiene Data'!E188))),DV194="Yes"),OFFSET('Hygiene Data'!$E$8,0,10*ROW('Hygiene Data'!E188)),IF(AND(ISNUMBER(OFFSET('Hygiene Data'!$E$8,0,10*ROW('Hygiene Data'!E188))),DV194="No",ISNUMBER(OFFSET('Hygiene Data'!$E$8,0,10*ROW('Hygiene Data'!E188)))),CONCATENATE("[",ROUND(OFFSET('Hygiene Data'!$E$8,0,10*ROW('Hygiene Data'!E188)),0),"]"),IF(AND(ISNUMBER(OFFSET('Hygiene Data'!$E$8,0,10*ROW('Hygiene Data'!E188))),DV194="",ISNUMBER(OFFSET('Hygiene Data'!$E$8,0,10*ROW('Hygiene Data'!E188)))),OFFSET('Hygiene Data'!$E$8,0,10*ROW('Hygiene Data'!E188)),NA())))</f>
        <v>#N/A</v>
      </c>
      <c r="BH194" s="254" t="e">
        <f ca="true">+IF(AND(ISNUMBER(OFFSET('Hygiene Data'!$E$10,0,10*ROW('Hygiene Data'!E188))),DW194="Yes"),OFFSET('Hygiene Data'!$E$10,0,10*ROW('Hygiene Data'!E188)),IF(AND(ISNUMBER(OFFSET('Hygiene Data'!$E$10,0,10*ROW('Hygiene Data'!E188))),DW194="No",ISNUMBER(OFFSET('Hygiene Data'!$E$10,0,10*ROW('Hygiene Data'!E188)))),CONCATENATE("[",ROUND(OFFSET('Hygiene Data'!$E$10,0,10*ROW('Hygiene Data'!E188)),0),"]"),IF(AND(ISNUMBER(OFFSET('Hygiene Data'!$E$10,0,10*ROW('Hygiene Data'!E188))),DW194="",ISNUMBER(OFFSET('Hygiene Data'!$E$10,0,10*ROW('Hygiene Data'!E188)))),OFFSET('Hygiene Data'!$E$10,0,10*ROW('Hygiene Data'!E188)),NA())))</f>
        <v>#N/A</v>
      </c>
      <c r="BI194" s="254" t="e">
        <f ca="true">+IF(AND(ISNUMBER(OFFSET('Hygiene Data'!$F$6,0,10*ROW('Hygiene Data'!F188))),DX194="Yes"),OFFSET('Hygiene Data'!$F$6,0,10*ROW('Hygiene Data'!F188)),IF(AND(ISNUMBER(OFFSET('Hygiene Data'!$F$6,0,10*ROW('Hygiene Data'!F188))),DX194="No",ISNUMBER(OFFSET('Hygiene Data'!$F$6,0,10*ROW('Hygiene Data'!F188)))),CONCATENATE("[",ROUND(OFFSET('Hygiene Data'!$F$6,0,10*ROW('Hygiene Data'!F188)),0),"]"),IF(AND(ISNUMBER(OFFSET('Hygiene Data'!$F$6,0,10*ROW('Hygiene Data'!F188))),DX194="",ISNUMBER(OFFSET('Hygiene Data'!$F$6,0,10*ROW('Hygiene Data'!F188)))),OFFSET('Hygiene Data'!$F$6,0,10*ROW('Hygiene Data'!F188)),NA())))</f>
        <v>#N/A</v>
      </c>
      <c r="BJ194" s="254" t="e">
        <f ca="true">+IF(AND(ISNUMBER(OFFSET('Hygiene Data'!$F$8,0,10*ROW('Hygiene Data'!F188))),DY194="Yes"),OFFSET('Hygiene Data'!$F$8,0,10*ROW('Hygiene Data'!F188)),IF(AND(ISNUMBER(OFFSET('Hygiene Data'!$F$8,0,10*ROW('Hygiene Data'!F188))),DY194="No",ISNUMBER(OFFSET('Hygiene Data'!$F$8,0,10*ROW('Hygiene Data'!F188)))),CONCATENATE("[",ROUND(OFFSET('Hygiene Data'!$F$8,0,10*ROW('Hygiene Data'!F188)),0),"]"),IF(AND(ISNUMBER(OFFSET('Hygiene Data'!$F$8,0,10*ROW('Hygiene Data'!F188))),DY194="",ISNUMBER(OFFSET('Hygiene Data'!$F$8,0,10*ROW('Hygiene Data'!F188)))),OFFSET('Hygiene Data'!$F$8,0,10*ROW('Hygiene Data'!F188)),NA())))</f>
        <v>#N/A</v>
      </c>
      <c r="BK194" s="254" t="e">
        <f ca="true">+IF(AND(ISNUMBER(OFFSET('Hygiene Data'!$F$10,0,10*ROW('Hygiene Data'!F188))),DZ194="Yes"),OFFSET('Hygiene Data'!$F$10,0,10*ROW('Hygiene Data'!F188)),IF(AND(ISNUMBER(OFFSET('Hygiene Data'!$F$10,0,10*ROW('Hygiene Data'!F188))),DZ194="No",ISNUMBER(OFFSET('Hygiene Data'!$F$10,0,10*ROW('Hygiene Data'!F188)))),CONCATENATE("[",ROUND(OFFSET('Hygiene Data'!$F$10,0,10*ROW('Hygiene Data'!F188)),0),"]"),IF(AND(ISNUMBER(OFFSET('Hygiene Data'!$F$10,0,10*ROW('Hygiene Data'!F188))),DZ194="",ISNUMBER(OFFSET('Hygiene Data'!$F$10,0,10*ROW('Hygiene Data'!F188)))),OFFSET('Hygiene Data'!$F$10,0,10*ROW('Hygiene Data'!F188)),NA())))</f>
        <v>#N/A</v>
      </c>
      <c r="BL194" s="254" t="e">
        <f ca="true">+IF(AND(ISNUMBER(OFFSET('Hygiene Data'!$G$6,0,10*ROW('Hygiene Data'!G188))),EA194="Yes"),OFFSET('Hygiene Data'!$G$6,0,10*ROW('Hygiene Data'!G188)),IF(AND(ISNUMBER(OFFSET('Hygiene Data'!$G$6,0,10*ROW('Hygiene Data'!G188))),EA194="No",ISNUMBER(OFFSET('Hygiene Data'!$G$6,0,10*ROW('Hygiene Data'!G188)))),CONCATENATE("[",ROUND(OFFSET('Hygiene Data'!$G$6,0,10*ROW('Hygiene Data'!G188)),0),"]"),IF(AND(ISNUMBER(OFFSET('Hygiene Data'!$G$6,0,10*ROW('Hygiene Data'!G188))),EA194="",ISNUMBER(OFFSET('Hygiene Data'!$G$6,0,10*ROW('Hygiene Data'!G188)))),OFFSET('Hygiene Data'!$G$6,0,10*ROW('Hygiene Data'!G188)),NA())))</f>
        <v>#N/A</v>
      </c>
      <c r="BM194" s="254" t="e">
        <f ca="true">+IF(AND(ISNUMBER(OFFSET('Hygiene Data'!$G$8,0,10*ROW('Hygiene Data'!G188))),EB194="Yes"),OFFSET('Hygiene Data'!$G$8,0,10*ROW('Hygiene Data'!G188)),IF(AND(ISNUMBER(OFFSET('Hygiene Data'!$G$8,0,10*ROW('Hygiene Data'!G188))),EB194="No",ISNUMBER(OFFSET('Hygiene Data'!$G$8,0,10*ROW('Hygiene Data'!G188)))),CONCATENATE("[",ROUND(OFFSET('Hygiene Data'!$G$8,0,10*ROW('Hygiene Data'!G188)),0),"]"),IF(AND(ISNUMBER(OFFSET('Hygiene Data'!$G$8,0,10*ROW('Hygiene Data'!G188))),EB194="",ISNUMBER(OFFSET('Hygiene Data'!$G$8,0,10*ROW('Hygiene Data'!G188)))),OFFSET('Hygiene Data'!$G$8,0,10*ROW('Hygiene Data'!G188)),NA())))</f>
        <v>#N/A</v>
      </c>
      <c r="BN194" s="254" t="e">
        <f ca="true">+IF(AND(ISNUMBER(OFFSET('Hygiene Data'!$G$10,0,10*ROW('Hygiene Data'!G188))),EC194="Yes"),OFFSET('Hygiene Data'!$G$10,0,10*ROW('Hygiene Data'!G188)),IF(AND(ISNUMBER(OFFSET('Hygiene Data'!$G$10,0,10*ROW('Hygiene Data'!G188))),EC194="No",ISNUMBER(OFFSET('Hygiene Data'!$G$10,0,10*ROW('Hygiene Data'!G188)))),CONCATENATE("[",ROUND(OFFSET('Hygiene Data'!$G$10,0,10*ROW('Hygiene Data'!G188)),0),"]"),IF(AND(ISNUMBER(OFFSET('Hygiene Data'!$G$10,0,10*ROW('Hygiene Data'!G188))),EC194="",ISNUMBER(OFFSET('Hygiene Data'!$G$10,0,10*ROW('Hygiene Data'!G188)))),OFFSET('Hygiene Data'!$G$10,0,10*ROW('Hygiene Data'!G188)),NA())))</f>
        <v>#N/A</v>
      </c>
      <c r="BO194" s="254" t="e">
        <f ca="true">+IF(AND(ISNUMBER(OFFSET('Hygiene Data'!$H$6,0,10*ROW('Hygiene Data'!H188))),ED194="Yes"),OFFSET('Hygiene Data'!$H$6,0,10*ROW('Hygiene Data'!H188)),IF(AND(ISNUMBER(OFFSET('Hygiene Data'!$H$6,0,10*ROW('Hygiene Data'!H188))),ED194="No",ISNUMBER(OFFSET('Hygiene Data'!$H$6,0,10*ROW('Hygiene Data'!H188)))),CONCATENATE("[",ROUND(OFFSET('Hygiene Data'!$H$6,0,10*ROW('Hygiene Data'!H188)),0),"]"),IF(AND(ISNUMBER(OFFSET('Hygiene Data'!$H$6,0,10*ROW('Hygiene Data'!H188))),ED194="",ISNUMBER(OFFSET('Hygiene Data'!$H$6,0,10*ROW('Hygiene Data'!H188)))),OFFSET('Hygiene Data'!$H$6,0,10*ROW('Hygiene Data'!H188)),NA())))</f>
        <v>#N/A</v>
      </c>
      <c r="BP194" s="254" t="e">
        <f ca="true">+IF(AND(ISNUMBER(OFFSET('Hygiene Data'!$H$8,0,10*ROW('Hygiene Data'!H188))),EE194="Yes"),OFFSET('Hygiene Data'!$H$8,0,10*ROW('Hygiene Data'!H188)),IF(AND(ISNUMBER(OFFSET('Hygiene Data'!$H$8,0,10*ROW('Hygiene Data'!H188))),EE194="No",ISNUMBER(OFFSET('Hygiene Data'!$H$8,0,10*ROW('Hygiene Data'!H188)))),CONCATENATE("[",ROUND(OFFSET('Hygiene Data'!$H$8,0,10*ROW('Hygiene Data'!H188)),0),"]"),IF(AND(ISNUMBER(OFFSET('Hygiene Data'!$H$8,0,10*ROW('Hygiene Data'!H188))),EE194="",ISNUMBER(OFFSET('Hygiene Data'!$H$8,0,10*ROW('Hygiene Data'!H188)))),OFFSET('Hygiene Data'!$H$8,0,10*ROW('Hygiene Data'!H188)),NA())))</f>
        <v>#N/A</v>
      </c>
      <c r="BQ194" s="254" t="e">
        <f ca="true">+IF(AND(ISNUMBER(OFFSET('Hygiene Data'!$H$10,0,10*ROW('Hygiene Data'!H188))),EF194="Yes"),OFFSET('Hygiene Data'!$H$10,0,10*ROW('Hygiene Data'!H188)),IF(AND(ISNUMBER(OFFSET('Hygiene Data'!$H$10,0,10*ROW('Hygiene Data'!H188))),EF194="No",ISNUMBER(OFFSET('Hygiene Data'!$H$10,0,10*ROW('Hygiene Data'!H188)))),CONCATENATE("[",ROUND(OFFSET('Hygiene Data'!$H$10,0,10*ROW('Hygiene Data'!H188)),0),"]"),IF(AND(ISNUMBER(OFFSET('Hygiene Data'!$H$10,0,10*ROW('Hygiene Data'!H188))),EF194="",ISNUMBER(OFFSET('Hygiene Data'!$H$10,0,10*ROW('Hygiene Data'!H188)))),OFFSET('Hygiene Data'!$H$10,0,10*ROW('Hygiene Data'!H188)),NA())))</f>
        <v>#N/A</v>
      </c>
      <c r="BS194" s="36" t="str">
        <f ca="true">+IF(OFFSET('Water Data'!$C$28,0,10*ROW('Water Data'!C188))="","",OFFSET('Water Data'!$C$28,0,10*ROW('Water Data'!C188)))</f>
        <v/>
      </c>
      <c r="BT194" s="36" t="str">
        <f ca="true">+IF(OFFSET('Water Data'!$C$29,0,10*ROW('Water Data'!C188))="","",OFFSET('Water Data'!$C$29,0,10*ROW('Water Data'!C188)))</f>
        <v/>
      </c>
      <c r="BU194" s="36" t="str">
        <f ca="true">+IF(OFFSET('Water Data'!$C$30,0,10*ROW('Water Data'!C188))="","",OFFSET('Water Data'!$C$30,0,10*ROW('Water Data'!C188)))</f>
        <v/>
      </c>
      <c r="BV194" s="36" t="str">
        <f ca="true">+IF(OFFSET('Water Data'!$D$28,0,10*ROW('Water Data'!D188))="","",OFFSET('Water Data'!$D$28,0,10*ROW('Water Data'!D188)))</f>
        <v/>
      </c>
      <c r="BW194" s="36" t="str">
        <f ca="true">+IF(OFFSET('Water Data'!$D$29,0,10*ROW('Water Data'!D188))="","",OFFSET('Water Data'!$D$29,0,10*ROW('Water Data'!D188)))</f>
        <v/>
      </c>
      <c r="BX194" s="36" t="str">
        <f ca="true">+IF(OFFSET('Water Data'!$D$30,0,10*ROW('Water Data'!D188))="","",OFFSET('Water Data'!$D$30,0,10*ROW('Water Data'!D188)))</f>
        <v/>
      </c>
      <c r="BY194" s="36" t="str">
        <f ca="true">+IF(OFFSET('Water Data'!$E$28,0,10*ROW('Water Data'!E188))="","",OFFSET('Water Data'!$E$28,0,10*ROW('Water Data'!E188)))</f>
        <v/>
      </c>
      <c r="BZ194" s="36" t="str">
        <f ca="true">+IF(OFFSET('Water Data'!$E$29,0,10*ROW('Water Data'!E188))="","",OFFSET('Water Data'!$E$29,0,10*ROW('Water Data'!E188)))</f>
        <v/>
      </c>
      <c r="CA194" s="36" t="str">
        <f ca="true">+IF(OFFSET('Water Data'!$E$30,0,10*ROW('Water Data'!E188))="","",OFFSET('Water Data'!$E$30,0,10*ROW('Water Data'!E188)))</f>
        <v/>
      </c>
      <c r="CB194" s="36" t="str">
        <f ca="true">+IF(OFFSET('Water Data'!$F$28,0,10*ROW('Water Data'!F188))="","",OFFSET('Water Data'!$F$28,0,10*ROW('Water Data'!F188)))</f>
        <v/>
      </c>
      <c r="CC194" s="36" t="str">
        <f ca="true">+IF(OFFSET('Water Data'!$F$29,0,10*ROW('Water Data'!F188))="","",OFFSET('Water Data'!$F$29,0,10*ROW('Water Data'!F188)))</f>
        <v/>
      </c>
      <c r="CD194" s="36" t="str">
        <f ca="true">+IF(OFFSET('Water Data'!$F$30,0,10*ROW('Water Data'!F188))="","",OFFSET('Water Data'!$F$30,0,10*ROW('Water Data'!F188)))</f>
        <v/>
      </c>
      <c r="CE194" s="36" t="str">
        <f ca="true">+IF(OFFSET('Water Data'!$G$28,0,10*ROW('Water Data'!G188))="","",OFFSET('Water Data'!$G$28,0,10*ROW('Water Data'!G188)))</f>
        <v/>
      </c>
      <c r="CF194" s="36" t="str">
        <f ca="true">+IF(OFFSET('Water Data'!$G$29,0,10*ROW('Water Data'!G188))="","",OFFSET('Water Data'!$G$29,0,10*ROW('Water Data'!G188)))</f>
        <v/>
      </c>
      <c r="CG194" s="36" t="str">
        <f ca="true">+IF(OFFSET('Water Data'!$G$30,0,10*ROW('Water Data'!G188))="","",OFFSET('Water Data'!$G$30,0,10*ROW('Water Data'!G188)))</f>
        <v/>
      </c>
      <c r="CH194" s="36" t="str">
        <f ca="true">+IF(OFFSET('Water Data'!$H$28,0,10*ROW('Water Data'!H188))="","",OFFSET('Water Data'!$H$28,0,10*ROW('Water Data'!H188)))</f>
        <v/>
      </c>
      <c r="CI194" s="36" t="str">
        <f ca="true">+IF(OFFSET('Water Data'!$H$29,0,10*ROW('Water Data'!H188))="","",OFFSET('Water Data'!$H$29,0,10*ROW('Water Data'!H188)))</f>
        <v/>
      </c>
      <c r="CJ194" s="36" t="str">
        <f ca="true">+IF(OFFSET('Water Data'!$H$30,0,10*ROW('Water Data'!H188))="","",OFFSET('Water Data'!$H$30,0,10*ROW('Water Data'!H188)))</f>
        <v/>
      </c>
      <c r="CK194" s="36" t="str">
        <f ca="true">+IF(OFFSET('Sanitation Data'!$C$29,0,10*ROW('Sanitation Data'!C188))="","",OFFSET('Sanitation Data'!$C$29,0,10*ROW('Sanitation Data'!C188)))</f>
        <v/>
      </c>
      <c r="CL194" s="36" t="str">
        <f ca="true">+IF(OFFSET('Sanitation Data'!$C$30,0,10*ROW('Sanitation Data'!C188))="","",OFFSET('Sanitation Data'!$C$30,0,10*ROW('Sanitation Data'!C188)))</f>
        <v/>
      </c>
      <c r="CM194" s="36" t="str">
        <f ca="true">+IF(OFFSET('Sanitation Data'!$C$31,0,10*ROW('Sanitation Data'!C188))="","",OFFSET('Sanitation Data'!$C$31,0,10*ROW('Sanitation Data'!C188)))</f>
        <v/>
      </c>
      <c r="CN194" s="36" t="str">
        <f ca="true">+IF(OFFSET('Sanitation Data'!$C$32,0,10*ROW('Sanitation Data'!C188))="","",OFFSET('Sanitation Data'!$C$32,0,10*ROW('Sanitation Data'!C188)))</f>
        <v/>
      </c>
      <c r="CO194" s="36" t="str">
        <f ca="true">+IF(OFFSET('Sanitation Data'!$C$33,0,10*ROW('Sanitation Data'!C188))="","",OFFSET('Sanitation Data'!$C$33,0,10*ROW('Sanitation Data'!C188)))</f>
        <v/>
      </c>
      <c r="CP194" s="36" t="str">
        <f ca="true">+IF(OFFSET('Sanitation Data'!$D$29,0,10*ROW('Sanitation Data'!D188))="","",OFFSET('Sanitation Data'!$D$29,0,10*ROW('Sanitation Data'!D188)))</f>
        <v/>
      </c>
      <c r="CQ194" s="36" t="str">
        <f ca="true">+IF(OFFSET('Sanitation Data'!$D$30,0,10*ROW('Sanitation Data'!D188))="","",OFFSET('Sanitation Data'!$D$30,0,10*ROW('Sanitation Data'!D188)))</f>
        <v/>
      </c>
      <c r="CR194" s="36" t="str">
        <f ca="true">+IF(OFFSET('Sanitation Data'!$D$31,0,10*ROW('Sanitation Data'!D188))="","",OFFSET('Sanitation Data'!$D$31,0,10*ROW('Sanitation Data'!D188)))</f>
        <v/>
      </c>
      <c r="CS194" s="36" t="str">
        <f ca="true">+IF(OFFSET('Sanitation Data'!$D$32,0,10*ROW('Sanitation Data'!D188))="","",OFFSET('Sanitation Data'!$D$32,0,10*ROW('Sanitation Data'!D188)))</f>
        <v/>
      </c>
      <c r="CT194" s="36" t="str">
        <f ca="true">+IF(OFFSET('Sanitation Data'!$D$33,0,10*ROW('Sanitation Data'!D188))="","",OFFSET('Sanitation Data'!$D$33,0,10*ROW('Sanitation Data'!D188)))</f>
        <v/>
      </c>
      <c r="CU194" s="36" t="str">
        <f ca="true">+IF(OFFSET('Sanitation Data'!$E$29,0,10*ROW('Sanitation Data'!E188))="","",OFFSET('Sanitation Data'!$E$29,0,10*ROW('Sanitation Data'!E188)))</f>
        <v/>
      </c>
      <c r="CV194" s="36" t="str">
        <f ca="true">+IF(OFFSET('Sanitation Data'!$E$30,0,10*ROW('Sanitation Data'!E188))="","",OFFSET('Sanitation Data'!$E$30,0,10*ROW('Sanitation Data'!E188)))</f>
        <v/>
      </c>
      <c r="CW194" s="36" t="str">
        <f ca="true">+IF(OFFSET('Sanitation Data'!$E$31,0,10*ROW('Sanitation Data'!E188))="","",OFFSET('Sanitation Data'!$E$31,0,10*ROW('Sanitation Data'!E188)))</f>
        <v/>
      </c>
      <c r="CX194" s="36" t="str">
        <f ca="true">+IF(OFFSET('Sanitation Data'!$E$32,0,10*ROW('Sanitation Data'!E188))="","",OFFSET('Sanitation Data'!$E$32,0,10*ROW('Sanitation Data'!E188)))</f>
        <v/>
      </c>
      <c r="CY194" s="36" t="str">
        <f ca="true">+IF(OFFSET('Sanitation Data'!$E$33,0,10*ROW('Sanitation Data'!E188))="","",OFFSET('Sanitation Data'!$E$33,0,10*ROW('Sanitation Data'!E188)))</f>
        <v/>
      </c>
      <c r="CZ194" s="36" t="str">
        <f ca="true">+IF(OFFSET('Sanitation Data'!$F$29,0,10*ROW('Sanitation Data'!F188))="","",OFFSET('Sanitation Data'!$F$29,0,10*ROW('Sanitation Data'!F188)))</f>
        <v/>
      </c>
      <c r="DA194" s="36" t="str">
        <f ca="true">+IF(OFFSET('Sanitation Data'!$F$30,0,10*ROW('Sanitation Data'!F188))="","",OFFSET('Sanitation Data'!$F$30,0,10*ROW('Sanitation Data'!F188)))</f>
        <v/>
      </c>
      <c r="DB194" s="36" t="str">
        <f ca="true">+IF(OFFSET('Sanitation Data'!$F$31,0,10*ROW('Sanitation Data'!F188))="","",OFFSET('Sanitation Data'!$F$31,0,10*ROW('Sanitation Data'!F188)))</f>
        <v/>
      </c>
      <c r="DC194" s="36" t="str">
        <f ca="true">+IF(OFFSET('Sanitation Data'!$F$32,0,10*ROW('Sanitation Data'!F188))="","",OFFSET('Sanitation Data'!$F$32,0,10*ROW('Sanitation Data'!F188)))</f>
        <v/>
      </c>
      <c r="DD194" s="36" t="str">
        <f ca="true">+IF(OFFSET('Sanitation Data'!$F$33,0,10*ROW('Sanitation Data'!F188))="","",OFFSET('Sanitation Data'!$F$33,0,10*ROW('Sanitation Data'!F188)))</f>
        <v/>
      </c>
      <c r="DE194" s="36" t="str">
        <f ca="true">+IF(OFFSET('Sanitation Data'!$G$29,0,10*ROW('Sanitation Data'!G188))="","",OFFSET('Sanitation Data'!$G$29,0,10*ROW('Sanitation Data'!G188)))</f>
        <v/>
      </c>
      <c r="DF194" s="36" t="str">
        <f ca="true">+IF(OFFSET('Sanitation Data'!$G$30,0,10*ROW('Sanitation Data'!G188))="","",OFFSET('Sanitation Data'!$G$30,0,10*ROW('Sanitation Data'!G188)))</f>
        <v/>
      </c>
      <c r="DG194" s="36" t="str">
        <f ca="true">+IF(OFFSET('Sanitation Data'!$G$31,0,10*ROW('Sanitation Data'!G188))="","",OFFSET('Sanitation Data'!$G$31,0,10*ROW('Sanitation Data'!G188)))</f>
        <v/>
      </c>
      <c r="DH194" s="36" t="str">
        <f ca="true">+IF(OFFSET('Sanitation Data'!$G$32,0,10*ROW('Sanitation Data'!G188))="","",OFFSET('Sanitation Data'!$G$32,0,10*ROW('Sanitation Data'!G188)))</f>
        <v/>
      </c>
      <c r="DI194" s="36" t="str">
        <f ca="true">+IF(OFFSET('Sanitation Data'!$G$33,0,10*ROW('Sanitation Data'!G188))="","",OFFSET('Sanitation Data'!$G$33,0,10*ROW('Sanitation Data'!G188)))</f>
        <v/>
      </c>
      <c r="DJ194" s="36" t="str">
        <f ca="true">+IF(OFFSET('Sanitation Data'!$H$29,0,10*ROW('Sanitation Data'!H188))="","",OFFSET('Sanitation Data'!$H$29,0,10*ROW('Sanitation Data'!H188)))</f>
        <v/>
      </c>
      <c r="DK194" s="36" t="str">
        <f ca="true">+IF(OFFSET('Sanitation Data'!$H$30,0,10*ROW('Sanitation Data'!H188))="","",OFFSET('Sanitation Data'!$H$30,0,10*ROW('Sanitation Data'!H188)))</f>
        <v/>
      </c>
      <c r="DL194" s="36" t="str">
        <f ca="true">+IF(OFFSET('Sanitation Data'!$H$31,0,10*ROW('Sanitation Data'!H188))="","",OFFSET('Sanitation Data'!$H$31,0,10*ROW('Sanitation Data'!H188)))</f>
        <v/>
      </c>
      <c r="DM194" s="36" t="str">
        <f ca="true">+IF(OFFSET('Sanitation Data'!$H$32,0,10*ROW('Sanitation Data'!H188))="","",OFFSET('Sanitation Data'!$H$32,0,10*ROW('Sanitation Data'!H188)))</f>
        <v/>
      </c>
      <c r="DN194" s="36" t="str">
        <f ca="true">+IF(OFFSET('Sanitation Data'!$H$33,0,10*ROW('Sanitation Data'!H188))="","",OFFSET('Sanitation Data'!$H$33,0,10*ROW('Sanitation Data'!H188)))</f>
        <v/>
      </c>
      <c r="DO194" s="36" t="str">
        <f ca="true">+IF(OFFSET('Hygiene Data'!$C$12,0,10*ROW('Hygiene Data'!C188))="","",OFFSET('Hygiene Data'!$C$12,0,10*ROW('Hygiene Data'!C188)))</f>
        <v/>
      </c>
      <c r="DP194" s="36" t="str">
        <f ca="true">+IF(OFFSET('Hygiene Data'!$C$13,0,10*ROW('Hygiene Data'!C188))="","",OFFSET('Hygiene Data'!$C$13,0,10*ROW('Hygiene Data'!C188)))</f>
        <v/>
      </c>
      <c r="DQ194" s="36" t="str">
        <f ca="true">+IF(OFFSET('Hygiene Data'!$C$14,0,10*ROW('Hygiene Data'!C188))="","",OFFSET('Hygiene Data'!$C$14,0,10*ROW('Hygiene Data'!C188)))</f>
        <v/>
      </c>
      <c r="DR194" s="36" t="str">
        <f ca="true">+IF(OFFSET('Hygiene Data'!$D$12,0,10*ROW('Hygiene Data'!D188))="","",OFFSET('Hygiene Data'!$D$12,0,10*ROW('Hygiene Data'!D188)))</f>
        <v/>
      </c>
      <c r="DS194" s="36" t="str">
        <f ca="true">+IF(OFFSET('Hygiene Data'!$D$13,0,10*ROW('Hygiene Data'!D188))="","",OFFSET('Hygiene Data'!$D$13,0,10*ROW('Hygiene Data'!D188)))</f>
        <v/>
      </c>
      <c r="DT194" s="36" t="str">
        <f ca="true">+IF(OFFSET('Hygiene Data'!$D$14,0,10*ROW('Hygiene Data'!D188))="","",OFFSET('Hygiene Data'!$D$14,0,10*ROW('Hygiene Data'!D188)))</f>
        <v/>
      </c>
      <c r="DU194" s="36" t="str">
        <f ca="true">+IF(OFFSET('Hygiene Data'!$E$12,0,10*ROW('Hygiene Data'!E188))="","",OFFSET('Hygiene Data'!$E$12,0,10*ROW('Hygiene Data'!E188)))</f>
        <v/>
      </c>
      <c r="DV194" s="36" t="str">
        <f ca="true">+IF(OFFSET('Hygiene Data'!$E$13,0,10*ROW('Hygiene Data'!E188))="","",OFFSET('Hygiene Data'!$E$13,0,10*ROW('Hygiene Data'!E188)))</f>
        <v/>
      </c>
      <c r="DW194" s="36" t="str">
        <f ca="true">+IF(OFFSET('Hygiene Data'!$E$14,0,10*ROW('Hygiene Data'!E188))="","",OFFSET('Hygiene Data'!$E$14,0,10*ROW('Hygiene Data'!E188)))</f>
        <v/>
      </c>
      <c r="DX194" s="36" t="str">
        <f ca="true">+IF(OFFSET('Hygiene Data'!$F$12,0,10*ROW('Hygiene Data'!F188))="","",OFFSET('Hygiene Data'!$F$12,0,10*ROW('Hygiene Data'!F188)))</f>
        <v/>
      </c>
      <c r="DY194" s="36" t="str">
        <f ca="true">+IF(OFFSET('Hygiene Data'!$F$13,0,10*ROW('Hygiene Data'!F188))="","",OFFSET('Hygiene Data'!$F$13,0,10*ROW('Hygiene Data'!F188)))</f>
        <v/>
      </c>
      <c r="DZ194" s="36" t="str">
        <f ca="true">+IF(OFFSET('Hygiene Data'!$F$14,0,10*ROW('Hygiene Data'!F188))="","",OFFSET('Hygiene Data'!$F$14,0,10*ROW('Hygiene Data'!F188)))</f>
        <v/>
      </c>
      <c r="EA194" s="36" t="str">
        <f ca="true">+IF(OFFSET('Hygiene Data'!$G$12,0,10*ROW('Hygiene Data'!G188))="","",OFFSET('Hygiene Data'!$G$12,0,10*ROW('Hygiene Data'!G188)))</f>
        <v/>
      </c>
      <c r="EB194" s="36" t="str">
        <f ca="true">+IF(OFFSET('Hygiene Data'!$G$13,0,10*ROW('Hygiene Data'!G188))="","",OFFSET('Hygiene Data'!$G$13,0,10*ROW('Hygiene Data'!G188)))</f>
        <v/>
      </c>
      <c r="EC194" s="36" t="str">
        <f ca="true">+IF(OFFSET('Hygiene Data'!$G$14,0,10*ROW('Hygiene Data'!G188))="","",OFFSET('Hygiene Data'!$G$14,0,10*ROW('Hygiene Data'!G188)))</f>
        <v/>
      </c>
      <c r="ED194" s="36" t="str">
        <f ca="true">+IF(OFFSET('Hygiene Data'!$H$12,0,10*ROW('Hygiene Data'!H188))="","",OFFSET('Hygiene Data'!$H$12,0,10*ROW('Hygiene Data'!H188)))</f>
        <v/>
      </c>
      <c r="EE194" s="36" t="str">
        <f ca="true">+IF(OFFSET('Hygiene Data'!$H$13,0,10*ROW('Hygiene Data'!H188))="","",OFFSET('Hygiene Data'!$H$13,0,10*ROW('Hygiene Data'!H188)))</f>
        <v/>
      </c>
      <c r="EF194" s="36" t="str">
        <f ca="true">+IF(OFFSET('Hygiene Data'!$H$14,0,10*ROW('Hygiene Data'!H188))="","",OFFSET('Hygiene Data'!$H$14,0,10*ROW('Hygiene Data'!H188)))</f>
        <v/>
      </c>
    </row>
    <row r="195" x14ac:dyDescent="0.2">
      <c r="A195" s="59" t="str">
        <f ca="true">+IF(OFFSET('Water Data'!$B$1,0,10*ROW('Water Data'!B192))="","",OFFSET('Water Data'!$B$1,0,10*ROW('Water Data'!B192)))</f>
        <v/>
      </c>
      <c r="B195" s="59" t="str">
        <f ca="true">+IF(OFFSET('Water Data'!$A$3,0,10*ROW('Water Data'!A192))="","",OFFSET('Water Data'!$A$3,0,10*ROW('Water Data'!A192)))</f>
        <v/>
      </c>
      <c r="C195" s="59" t="str">
        <f ca="true">+IF(OFFSET('Water Data'!$C$3,0,10*ROW('Water Data'!C192))="","",OFFSET('Water Data'!$C$3,0,10*ROW('Water Data'!C192)))</f>
        <v/>
      </c>
      <c r="D195" s="252" t="e">
        <f ca="true">+IF(AND(ISNUMBER(OFFSET('Water Data'!$C$5,0,10*ROW('Water Data'!C189))),BS195="Yes"),100-OFFSET('Water Data'!$C$5,0,10*ROW('Water Data'!C189)),IF(AND(ISNUMBER(OFFSET('Water Data'!$C$5,0,10*ROW('Water Data'!C189))),BS195="No",ISNUMBER(OFFSET('Water Data'!$C$5,0,10*ROW('Water Data'!C189)))),CONCATENATE("[",ROUND(100-OFFSET('Water Data'!$C$5,0,10*ROW('Water Data'!C189)),0),"]"),IF(AND(ISNUMBER(OFFSET('Water Data'!$C$5,0,10*ROW('Water Data'!C189))),BS195="",ISNUMBER(OFFSET('Water Data'!$C$5,0,10*ROW('Water Data'!C189)))),100-OFFSET('Water Data'!$C$5,0,10*ROW('Water Data'!C189)),NA())))</f>
        <v>#N/A</v>
      </c>
      <c r="E195" s="252" t="e">
        <f ca="true">+IF(AND(ISNUMBER(OFFSET('Water Data'!$C$7,0,10*ROW('Water Data'!D189))),BT195="Yes"),OFFSET('Water Data'!$C$7,0,10*ROW('Water Data'!C189)),IF(AND(ISNUMBER(OFFSET('Water Data'!$C$7,0,10*ROW('Water Data'!C189))),BT195="No",ISNUMBER(OFFSET('Water Data'!$C$7,0,10*ROW('Water Data'!C189)))),CONCATENATE("[",ROUND(OFFSET('Water Data'!$C$7,0,10*ROW('Water Data'!C189)),0),"]"),IF(AND(ISNUMBER(OFFSET('Water Data'!$C$7,0,10*ROW('Water Data'!C189))),BT195="",ISNUMBER(OFFSET('Water Data'!$C$7,0,10*ROW('Water Data'!C189)))),OFFSET('Water Data'!$C$7,0,10*ROW('Water Data'!C189)),NA())))</f>
        <v>#N/A</v>
      </c>
      <c r="F195" s="252" t="e">
        <f ca="true">+IF(AND(ISNUMBER(OFFSET('Water Data'!$C$10,0,10*ROW('Water Data'!C189))),BU195="Yes"),OFFSET('Water Data'!$C$10,0,10*ROW('Water Data'!C189)),IF(AND(ISNUMBER(OFFSET('Water Data'!$C$10,0,10*ROW('Water Data'!C189))),BU195="No",ISNUMBER(OFFSET('Water Data'!$C$10,0,10*ROW('Water Data'!C189)))),CONCATENATE("[",ROUND(OFFSET('Water Data'!$C$10,0,10*ROW('Water Data'!C189)),0),"]"),IF(AND(ISNUMBER(OFFSET('Water Data'!$C$10,0,10*ROW('Water Data'!C189))),BU195="",ISNUMBER(OFFSET('Water Data'!$C$10,0,10*ROW('Water Data'!C189)))),OFFSET('Water Data'!$C$10,0,10*ROW('Water Data'!C189)),NA())))</f>
        <v>#N/A</v>
      </c>
      <c r="G195" s="252" t="e">
        <f ca="true">+IF(AND(ISNUMBER(OFFSET('Water Data'!$D$5,0,10*ROW('Water Data'!D189))),BV195="Yes"),100-OFFSET('Water Data'!$D$5,0,10*ROW('Water Data'!D189)),IF(AND(ISNUMBER(OFFSET('Water Data'!$D$5,0,10*ROW('Water Data'!D189))),BV195="No",ISNUMBER(OFFSET('Water Data'!$D$5,0,10*ROW('Water Data'!D189)))),CONCATENATE("[",ROUND(100-OFFSET('Water Data'!$D$5,0,10*ROW('Water Data'!D189)),0),"]"),IF(AND(ISNUMBER(OFFSET('Water Data'!$D$5,0,10*ROW('Water Data'!D189))),BV195="",ISNUMBER(OFFSET('Water Data'!$D$5,0,10*ROW('Water Data'!D189)))),100-OFFSET('Water Data'!$D$5,0,10*ROW('Water Data'!D189)),NA())))</f>
        <v>#N/A</v>
      </c>
      <c r="H195" s="252" t="e">
        <f ca="true">+IF(AND(ISNUMBER(OFFSET('Water Data'!$D$7,0,10*ROW('Water Data'!D189))),BW195="Yes"),OFFSET('Water Data'!$D$7,0,10*ROW('Water Data'!D189)),IF(AND(ISNUMBER(OFFSET('Water Data'!$D$7,0,10*ROW('Water Data'!D189))),BW195="No",ISNUMBER(OFFSET('Water Data'!$D$7,0,10*ROW('Water Data'!D189)))),CONCATENATE("[",ROUND(OFFSET('Water Data'!$C$7,0,10*ROW('Water Data'!D189)),0),"]"),IF(AND(ISNUMBER(OFFSET('Water Data'!$D$7,0,10*ROW('Water Data'!D189))),BW195="",ISNUMBER(OFFSET('Water Data'!$D$7,0,10*ROW('Water Data'!D189)))),OFFSET('Water Data'!$D$7,0,10*ROW('Water Data'!D189)),NA())))</f>
        <v>#N/A</v>
      </c>
      <c r="I195" s="252" t="e">
        <f ca="true">+IF(AND(ISNUMBER(OFFSET('Water Data'!$D$10,0,10*ROW('Water Data'!D189))),BX195="Yes"),OFFSET('Water Data'!$D$10,0,10*ROW('Water Data'!D189)),IF(AND(ISNUMBER(OFFSET('Water Data'!$D$10,0,10*ROW('Water Data'!D189))),BX195="No",ISNUMBER(OFFSET('Water Data'!$D$10,0,10*ROW('Water Data'!D189)))),CONCATENATE("[",ROUND(OFFSET('Water Data'!$D$10,0,10*ROW('Water Data'!D189)),0),"]"),IF(AND(ISNUMBER(OFFSET('Water Data'!$D$10,0,10*ROW('Water Data'!D189))),BX195="",ISNUMBER(OFFSET('Water Data'!$D$10,0,10*ROW('Water Data'!D189)))),OFFSET('Water Data'!$D$10,0,10*ROW('Water Data'!D189)),NA())))</f>
        <v>#N/A</v>
      </c>
      <c r="J195" s="252" t="e">
        <f ca="true">+IF(AND(ISNUMBER(OFFSET('Water Data'!$E$5,0,10*ROW('Water Data'!E189))),BY195="Yes"),100-OFFSET('Water Data'!$E$5,0,10*ROW('Water Data'!E189)),IF(AND(ISNUMBER(OFFSET('Water Data'!$E$5,0,10*ROW('Water Data'!E189))),BY195="No",ISNUMBER(OFFSET('Water Data'!$E$5,0,10*ROW('Water Data'!E189)))),CONCATENATE("[",ROUND(100-OFFSET('Water Data'!$E$5,0,10*ROW('Water Data'!E189)),0),"]"),IF(AND(ISNUMBER(OFFSET('Water Data'!$E$5,0,10*ROW('Water Data'!E189))),BY195="",ISNUMBER(OFFSET('Water Data'!$E$5,0,10*ROW('Water Data'!E189)))),100-OFFSET('Water Data'!$E$5,0,10*ROW('Water Data'!E189)),NA())))</f>
        <v>#N/A</v>
      </c>
      <c r="K195" s="252" t="e">
        <f ca="true">+IF(AND(ISNUMBER(OFFSET('Water Data'!$E$7,0,10*ROW('Water Data'!E189))),BZ195="Yes"),OFFSET('Water Data'!$E$7,0,10*ROW('Water Data'!E189)),IF(AND(ISNUMBER(OFFSET('Water Data'!$E$7,0,10*ROW('Water Data'!E189))),BZ195="No",ISNUMBER(OFFSET('Water Data'!$E$7,0,10*ROW('Water Data'!E189)))),CONCATENATE("[",ROUND(OFFSET('Water Data'!$E$7,0,10*ROW('Water Data'!E189)),0),"]"),IF(AND(ISNUMBER(OFFSET('Water Data'!$E$7,0,10*ROW('Water Data'!E189))),BZ195="",ISNUMBER(OFFSET('Water Data'!$E$7,0,10*ROW('Water Data'!E189)))),OFFSET('Water Data'!$E$7,0,10*ROW('Water Data'!E189)),NA())))</f>
        <v>#N/A</v>
      </c>
      <c r="L195" s="252" t="e">
        <f ca="true">+IF(AND(ISNUMBER(OFFSET('Water Data'!$E$10,0,10*ROW('Water Data'!E189))),CA195="Yes"),OFFSET('Water Data'!$E$10,0,10*ROW('Water Data'!E189)),IF(AND(ISNUMBER(OFFSET('Water Data'!$E$10,0,10*ROW('Water Data'!E189))),CA195="No",ISNUMBER(OFFSET('Water Data'!$E$10,0,10*ROW('Water Data'!E189)))),CONCATENATE("[",ROUND(OFFSET('Water Data'!$E$10,0,10*ROW('Water Data'!E189)),0),"]"),IF(AND(ISNUMBER(OFFSET('Water Data'!$E$10,0,10*ROW('Water Data'!E189))),CA195="",ISNUMBER(OFFSET('Water Data'!$E$10,0,10*ROW('Water Data'!E189)))),OFFSET('Water Data'!$E$10,0,10*ROW('Water Data'!E189)),NA())))</f>
        <v>#N/A</v>
      </c>
      <c r="M195" s="252" t="e">
        <f ca="true">+IF(AND(ISNUMBER(OFFSET('Water Data'!$F$5,0,10*ROW('Water Data'!F189))),CB195="Yes"),100-OFFSET('Water Data'!$F$5,0,10*ROW('Water Data'!F189)),IF(AND(ISNUMBER(OFFSET('Water Data'!$F$5,0,10*ROW('Water Data'!F189))),CB195="No",ISNUMBER(OFFSET('Water Data'!$F$5,0,10*ROW('Water Data'!F189)))),CONCATENATE("[",ROUND(100-OFFSET('Water Data'!$F$5,0,10*ROW('Water Data'!F189)),0),"]"),IF(AND(ISNUMBER(OFFSET('Water Data'!$F$5,0,10*ROW('Water Data'!F189))),CB195="",ISNUMBER(OFFSET('Water Data'!$F$5,0,10*ROW('Water Data'!F189)))),100-OFFSET('Water Data'!$F$5,0,10*ROW('Water Data'!F189)),NA())))</f>
        <v>#N/A</v>
      </c>
      <c r="N195" s="252" t="e">
        <f ca="true">+IF(AND(ISNUMBER(OFFSET('Water Data'!$F$7,0,10*ROW('Water Data'!F189))),CC195="Yes"),OFFSET('Water Data'!$F$7,0,10*ROW('Water Data'!F189)),IF(AND(ISNUMBER(OFFSET('Water Data'!$F$7,0,10*ROW('Water Data'!F189))),CC195="No",ISNUMBER(OFFSET('Water Data'!$F$7,0,10*ROW('Water Data'!F189)))),CONCATENATE("[",ROUND(OFFSET('Water Data'!$F$7,0,10*ROW('Water Data'!F189)),0),"]"),IF(AND(ISNUMBER(OFFSET('Water Data'!$F$7,0,10*ROW('Water Data'!F189))),CC195="",ISNUMBER(OFFSET('Water Data'!$F$7,0,10*ROW('Water Data'!F189)))),OFFSET('Water Data'!$F$7,0,10*ROW('Water Data'!F189)),NA())))</f>
        <v>#N/A</v>
      </c>
      <c r="O195" s="252" t="e">
        <f ca="true">+IF(AND(ISNUMBER(OFFSET('Water Data'!$F$10,0,10*ROW('Water Data'!F189))),CD195="Yes"),OFFSET('Water Data'!$F$10,0,10*ROW('Water Data'!F189)),IF(AND(ISNUMBER(OFFSET('Water Data'!$F$10,0,10*ROW('Water Data'!F189))),CD195="No",ISNUMBER(OFFSET('Water Data'!$F$10,0,10*ROW('Water Data'!F189)))),CONCATENATE("[",ROUND(OFFSET('Water Data'!$F$10,0,10*ROW('Water Data'!F189)),0),"]"),IF(AND(ISNUMBER(OFFSET('Water Data'!$F$10,0,10*ROW('Water Data'!F189))),CD195="",ISNUMBER(OFFSET('Water Data'!$F$10,0,10*ROW('Water Data'!F189)))),OFFSET('Water Data'!$F$10,0,10*ROW('Water Data'!F189)),NA())))</f>
        <v>#N/A</v>
      </c>
      <c r="P195" s="252" t="e">
        <f ca="true">+IF(AND(ISNUMBER(OFFSET('Water Data'!$G$5,0,10*ROW('Water Data'!G189))),CE195="Yes"),100-OFFSET('Water Data'!$G$5,0,10*ROW('Water Data'!G189)),IF(AND(ISNUMBER(OFFSET('Water Data'!$G$5,0,10*ROW('Water Data'!G189))),CE195="No",ISNUMBER(OFFSET('Water Data'!$G$5,0,10*ROW('Water Data'!G189)))),CONCATENATE("[",ROUND(100-OFFSET('Water Data'!$G$5,0,10*ROW('Water Data'!G189)),0),"]"),IF(AND(ISNUMBER(OFFSET('Water Data'!$G$5,0,10*ROW('Water Data'!G189))),CE195="",ISNUMBER(OFFSET('Water Data'!$G$5,0,10*ROW('Water Data'!G189)))),100-OFFSET('Water Data'!$G$5,0,10*ROW('Water Data'!G189)),NA())))</f>
        <v>#N/A</v>
      </c>
      <c r="Q195" s="252" t="e">
        <f ca="true">+IF(AND(ISNUMBER(OFFSET('Water Data'!$G$7,0,10*ROW('Water Data'!G189))),CF195="Yes"),OFFSET('Water Data'!$G$7,0,10*ROW('Water Data'!G189)),IF(AND(ISNUMBER(OFFSET('Water Data'!$G$7,0,10*ROW('Water Data'!G189))),CF195="No",ISNUMBER(OFFSET('Water Data'!$G$7,0,10*ROW('Water Data'!G189)))),CONCATENATE("[",ROUND(OFFSET('Water Data'!$G$7,0,10*ROW('Water Data'!G189)),0),"]"),IF(AND(ISNUMBER(OFFSET('Water Data'!$G$7,0,10*ROW('Water Data'!G189))),CF195="",ISNUMBER(OFFSET('Water Data'!$G$7,0,10*ROW('Water Data'!G189)))),OFFSET('Water Data'!$G$7,0,10*ROW('Water Data'!G189)),NA())))</f>
        <v>#N/A</v>
      </c>
      <c r="R195" s="252" t="e">
        <f ca="true">+IF(AND(ISNUMBER(OFFSET('Water Data'!$G$10,0,10*ROW('Water Data'!G189))),CG195="Yes"),OFFSET('Water Data'!$G$10,0,10*ROW('Water Data'!G189)),IF(AND(ISNUMBER(OFFSET('Water Data'!$G$10,0,10*ROW('Water Data'!G189))),CG195="No",ISNUMBER(OFFSET('Water Data'!$G$10,0,10*ROW('Water Data'!G189)))),CONCATENATE("[",ROUND(OFFSET('Water Data'!$G$10,0,10*ROW('Water Data'!G189)),0),"]"),IF(AND(ISNUMBER(OFFSET('Water Data'!$G$10,0,10*ROW('Water Data'!G189))),CG195="",ISNUMBER(OFFSET('Water Data'!$G$10,0,10*ROW('Water Data'!G189)))),OFFSET('Water Data'!$G$10,0,10*ROW('Water Data'!G189)),NA())))</f>
        <v>#N/A</v>
      </c>
      <c r="S195" s="252" t="e">
        <f ca="true">+IF(AND(ISNUMBER(OFFSET('Water Data'!$H$5,0,10*ROW('Water Data'!H189))),CH195="Yes"),100-OFFSET('Water Data'!$H$5,0,10*ROW('Water Data'!H189)),IF(AND(ISNUMBER(OFFSET('Water Data'!$H$5,0,10*ROW('Water Data'!H189))),CH195="No",ISNUMBER(OFFSET('Water Data'!$H$5,0,10*ROW('Water Data'!H189)))),CONCATENATE("[",ROUND(100-OFFSET('Water Data'!$H$5,0,10*ROW('Water Data'!H189)),0),"]"),IF(AND(ISNUMBER(OFFSET('Water Data'!$H$5,0,10*ROW('Water Data'!H189))),CH195="",ISNUMBER(OFFSET('Water Data'!$H$5,0,10*ROW('Water Data'!H189)))),100-OFFSET('Water Data'!$H$5,0,10*ROW('Water Data'!H189)),NA())))</f>
        <v>#N/A</v>
      </c>
      <c r="T195" s="252" t="e">
        <f ca="true">+IF(AND(ISNUMBER(OFFSET('Water Data'!$H$7,0,10*ROW('Water Data'!H189))),CI195="Yes"),OFFSET('Water Data'!$H$7,0,10*ROW('Water Data'!H189)),IF(AND(ISNUMBER(OFFSET('Water Data'!$H$7,0,10*ROW('Water Data'!H189))),CI195="No",ISNUMBER(OFFSET('Water Data'!$H$7,0,10*ROW('Water Data'!H189)))),CONCATENATE("[",ROUND(OFFSET('Water Data'!$H$7,0,10*ROW('Water Data'!H189)),0),"]"),IF(AND(ISNUMBER(OFFSET('Water Data'!$H$7,0,10*ROW('Water Data'!H189))),CI195="",ISNUMBER(OFFSET('Water Data'!$H$7,0,10*ROW('Water Data'!H189)))),OFFSET('Water Data'!$H$7,0,10*ROW('Water Data'!H189)),NA())))</f>
        <v>#N/A</v>
      </c>
      <c r="U195" s="252" t="e">
        <f ca="true">+IF(AND(ISNUMBER(OFFSET('Water Data'!$H$10,0,10*ROW('Water Data'!H189))),CJ195="Yes"),OFFSET('Water Data'!$H$10,0,10*ROW('Water Data'!H189)),IF(AND(ISNUMBER(OFFSET('Water Data'!$H$10,0,10*ROW('Water Data'!H189))),CJ195="No",ISNUMBER(OFFSET('Water Data'!$H$10,0,10*ROW('Water Data'!H189)))),CONCATENATE("[",ROUND(OFFSET('Water Data'!$H$10,0,10*ROW('Water Data'!H189)),0),"]"),IF(AND(ISNUMBER(OFFSET('Water Data'!$H$10,0,10*ROW('Water Data'!H189))),CJ195="",ISNUMBER(OFFSET('Water Data'!$H$10,0,10*ROW('Water Data'!H189)))),OFFSET('Water Data'!$H$10,0,10*ROW('Water Data'!H189)),NA())))</f>
        <v>#N/A</v>
      </c>
      <c r="V195" s="253" t="e">
        <f ca="true">+IF(AND(ISNUMBER(OFFSET('Sanitation Data'!$C$5,0,10*ROW('Sanitation Data'!C189))),CK195="Yes"),100-OFFSET('Sanitation Data'!$C$5,0,10*ROW('Sanitation Data'!C189)),IF(AND(ISNUMBER(OFFSET('Sanitation Data'!$C$5,0,10*ROW('Sanitation Data'!C189))),CK195="No",ISNUMBER(OFFSET('Sanitation Data'!$C$5,0,10*ROW('Sanitation Data'!C189)))),CONCATENATE("[",ROUND(100-OFFSET('Sanitation Data'!$C$5,0,10*ROW('Sanitation Data'!C189)),0),"]"),IF(AND(ISNUMBER(OFFSET('Sanitation Data'!$C$5,0,10*ROW('Sanitation Data'!C189))),CK195="",ISNUMBER(OFFSET('Sanitation Data'!$C$5,0,10*ROW('Sanitation Data'!C189)))),100-OFFSET('Sanitation Data'!$C$5,0,10*ROW('Sanitation Data'!C189)),NA())))</f>
        <v>#N/A</v>
      </c>
      <c r="W195" s="253" t="e">
        <f ca="true">+IF(AND(ISNUMBER(OFFSET('Sanitation Data'!$C$7,0,10*ROW('Sanitation Data'!C189))),CL195="Yes"),OFFSET('Sanitation Data'!$C$7,0,10*ROW('Sanitation Data'!C189)),IF(AND(ISNUMBER(OFFSET('Sanitation Data'!$C$7,0,10*ROW('Sanitation Data'!C189))),CL195="No",ISNUMBER(OFFSET('Sanitation Data'!$C$7,0,10*ROW('Sanitation Data'!C189)))),CONCATENATE("[",ROUND(OFFSET('Sanitation Data'!$C$7,0,10*ROW('Sanitation Data'!C189)),0),"]"),IF(AND(ISNUMBER(OFFSET('Sanitation Data'!$C$7,0,10*ROW('Sanitation Data'!C189))),CL195="",ISNUMBER(OFFSET('Sanitation Data'!$C$7,0,10*ROW('Sanitation Data'!C189)))),OFFSET('Sanitation Data'!$C$7,0,10*ROW('Sanitation Data'!C189)),NA())))</f>
        <v>#N/A</v>
      </c>
      <c r="X195" s="253" t="e">
        <f ca="true">+IF(AND(ISNUMBER(OFFSET('Sanitation Data'!$C$11,0,10*ROW('Sanitation Data'!C189))),CM195="Yes"),OFFSET('Sanitation Data'!$C$11,0,10*ROW('Sanitation Data'!C189)),IF(AND(ISNUMBER(OFFSET('Sanitation Data'!$C$11,0,10*ROW('Sanitation Data'!C189))),CM195="No",ISNUMBER(OFFSET('Sanitation Data'!$C$11,0,10*ROW('Sanitation Data'!C189)))),CONCATENATE("[",ROUND(OFFSET('Sanitation Data'!$C$11,0,10*ROW('Sanitation Data'!C189)),0),"]"),IF(AND(ISNUMBER(OFFSET('Sanitation Data'!$C$11,0,10*ROW('Sanitation Data'!C189))),CM195="",ISNUMBER(OFFSET('Sanitation Data'!$C$11,0,10*ROW('Sanitation Data'!C189)))),OFFSET('Sanitation Data'!$C$11,0,10*ROW('Sanitation Data'!C189)),NA())))</f>
        <v>#N/A</v>
      </c>
      <c r="Y195" s="253" t="e">
        <f ca="true">+IF(AND(ISNUMBER(OFFSET('Sanitation Data'!$C$12,0,10*ROW('Sanitation Data'!C189))),CN195="Yes"),OFFSET('Sanitation Data'!$C$12,0,10*ROW('Sanitation Data'!C189)),IF(AND(ISNUMBER(OFFSET('Sanitation Data'!$C$12,0,10*ROW('Sanitation Data'!C189))),CN195="No",ISNUMBER(OFFSET('Sanitation Data'!$C$12,0,10*ROW('Sanitation Data'!C189)))),CONCATENATE("[",ROUND(OFFSET('Sanitation Data'!$C$12,0,10*ROW('Sanitation Data'!C189)),0),"]"),IF(AND(ISNUMBER(OFFSET('Sanitation Data'!$C$12,0,10*ROW('Sanitation Data'!C189))),CN195="",ISNUMBER(OFFSET('Sanitation Data'!$C$12,0,10*ROW('Sanitation Data'!C189)))),OFFSET('Sanitation Data'!$C$12,0,10*ROW('Sanitation Data'!C189)),NA())))</f>
        <v>#N/A</v>
      </c>
      <c r="Z195" s="253" t="e">
        <f ca="true">+IF(AND(ISNUMBER(OFFSET('Sanitation Data'!$C$13,0,10*ROW('Sanitation Data'!C189))),CO195="Yes"),OFFSET('Sanitation Data'!$C$13,0,10*ROW('Sanitation Data'!C189)),IF(AND(ISNUMBER(OFFSET('Sanitation Data'!$C$13,0,10*ROW('Sanitation Data'!C189))),CO195="No",ISNUMBER(OFFSET('Sanitation Data'!$C$13,0,10*ROW('Sanitation Data'!C189)))),CONCATENATE("[",ROUND(OFFSET('Sanitation Data'!$C$13,0,10*ROW('Sanitation Data'!C189)),0),"]"),IF(AND(ISNUMBER(OFFSET('Sanitation Data'!$C$13,0,10*ROW('Sanitation Data'!C189))),CO195="",ISNUMBER(OFFSET('Sanitation Data'!$C$13,0,10*ROW('Sanitation Data'!C189)))),OFFSET('Sanitation Data'!$C$13,0,10*ROW('Sanitation Data'!C189)),NA())))</f>
        <v>#N/A</v>
      </c>
      <c r="AA195" s="253" t="e">
        <f ca="true">+IF(AND(ISNUMBER(OFFSET('Sanitation Data'!$D$5,0,10*ROW('Sanitation Data'!D189))),CP195="Yes"),100-OFFSET('Sanitation Data'!$D$5,0,10*ROW('Sanitation Data'!D189)),IF(AND(ISNUMBER(OFFSET('Sanitation Data'!$D$5,0,10*ROW('Sanitation Data'!D189))),CP195="No",ISNUMBER(OFFSET('Sanitation Data'!$D$5,0,10*ROW('Sanitation Data'!D189)))),CONCATENATE("[",ROUND(100-OFFSET('Sanitation Data'!$D$5,0,10*ROW('Sanitation Data'!D189)),0),"]"),IF(AND(ISNUMBER(OFFSET('Sanitation Data'!$D$5,0,10*ROW('Sanitation Data'!D189))),CP195="",ISNUMBER(OFFSET('Sanitation Data'!$D$5,0,10*ROW('Sanitation Data'!D189)))),100-OFFSET('Sanitation Data'!$D$5,0,10*ROW('Sanitation Data'!D189)),NA())))</f>
        <v>#N/A</v>
      </c>
      <c r="AB195" s="253" t="e">
        <f ca="true">+IF(AND(ISNUMBER(OFFSET('Sanitation Data'!$D$7,0,10*ROW('Sanitation Data'!D189))),CQ195="Yes"),OFFSET('Sanitation Data'!$D$7,0,10*ROW('Sanitation Data'!G189)),IF(AND(ISNUMBER(OFFSET('Sanitation Data'!$D$7,0,10*ROW('Sanitation Data'!D189))),CQ195="No",ISNUMBER(OFFSET('Sanitation Data'!$D$7,0,10*ROW('Sanitation Data'!D189)))),CONCATENATE("[",ROUND(OFFSET('Sanitation Data'!$D$7,0,10*ROW('Sanitation Data'!D189)),0),"]"),IF(AND(ISNUMBER(OFFSET('Sanitation Data'!$D$7,0,10*ROW('Sanitation Data'!D189))),CQ195="",ISNUMBER(OFFSET('Sanitation Data'!$D$7,0,10*ROW('Sanitation Data'!D189)))),OFFSET('Sanitation Data'!$D$7,0,10*ROW('Sanitation Data'!D189)),NA())))</f>
        <v>#N/A</v>
      </c>
      <c r="AC195" s="253" t="e">
        <f ca="true">+IF(AND(ISNUMBER(OFFSET('Sanitation Data'!$D$11,0,10*ROW('Sanitation Data'!D189))),CR195="Yes"),OFFSET('Sanitation Data'!$D$11,0,10*ROW('Sanitation Data'!D189)),IF(AND(ISNUMBER(OFFSET('Sanitation Data'!$D$11,0,10*ROW('Sanitation Data'!D189))),CR195="No",ISNUMBER(OFFSET('Sanitation Data'!$D$11,0,10*ROW('Sanitation Data'!D189)))),CONCATENATE("[",ROUND(OFFSET('Sanitation Data'!$D$11,0,10*ROW('Sanitation Data'!D189)),0),"]"),IF(AND(ISNUMBER(OFFSET('Sanitation Data'!$D$11,0,10*ROW('Sanitation Data'!D189))),CR195="",ISNUMBER(OFFSET('Sanitation Data'!$D$11,0,10*ROW('Sanitation Data'!D189)))),OFFSET('Sanitation Data'!$D$11,0,10*ROW('Sanitation Data'!D189)),NA())))</f>
        <v>#N/A</v>
      </c>
      <c r="AD195" s="253" t="e">
        <f ca="true">+IF(AND(ISNUMBER(OFFSET('Sanitation Data'!$D$12,0,10*ROW('Sanitation Data'!D189))),CS195="Yes"),OFFSET('Sanitation Data'!$D$12,0,10*ROW('Sanitation Data'!D189)),IF(AND(ISNUMBER(OFFSET('Sanitation Data'!$D$12,0,10*ROW('Sanitation Data'!D189))),CS195="No",ISNUMBER(OFFSET('Sanitation Data'!$D$12,0,10*ROW('Sanitation Data'!D189)))),CONCATENATE("[",ROUND(OFFSET('Sanitation Data'!$D$12,0,10*ROW('Sanitation Data'!D189)),0),"]"),IF(AND(ISNUMBER(OFFSET('Sanitation Data'!$D$12,0,10*ROW('Sanitation Data'!D189))),CS195="",ISNUMBER(OFFSET('Sanitation Data'!$D$12,0,10*ROW('Sanitation Data'!D189)))),OFFSET('Sanitation Data'!$D$12,0,10*ROW('Sanitation Data'!D189)),NA())))</f>
        <v>#N/A</v>
      </c>
      <c r="AE195" s="253" t="e">
        <f ca="true">+IF(AND(ISNUMBER(OFFSET('Sanitation Data'!$D$13,0,10*ROW('Sanitation Data'!D189))),CT195="Yes"),OFFSET('Sanitation Data'!$D$13,0,10*ROW('Sanitation Data'!D189)),IF(AND(ISNUMBER(OFFSET('Sanitation Data'!$D$13,0,10*ROW('Sanitation Data'!D189))),CT195="No",ISNUMBER(OFFSET('Sanitation Data'!$D$13,0,10*ROW('Sanitation Data'!D189)))),CONCATENATE("[",ROUND(OFFSET('Sanitation Data'!$D$13,0,10*ROW('Sanitation Data'!D189)),0),"]"),IF(AND(ISNUMBER(OFFSET('Sanitation Data'!$D$13,0,10*ROW('Sanitation Data'!D189))),CT195="",ISNUMBER(OFFSET('Sanitation Data'!$D$13,0,10*ROW('Sanitation Data'!D189)))),OFFSET('Sanitation Data'!$D$13,0,10*ROW('Sanitation Data'!D189)),NA())))</f>
        <v>#N/A</v>
      </c>
      <c r="AF195" s="253" t="e">
        <f ca="true">+IF(AND(ISNUMBER(OFFSET('Sanitation Data'!$E$5,0,10*ROW('Sanitation Data'!E189))),CU195="Yes"),100-OFFSET('Sanitation Data'!$E$5,0,10*ROW('Sanitation Data'!E189)),IF(AND(ISNUMBER(OFFSET('Sanitation Data'!$E$5,0,10*ROW('Sanitation Data'!E189))),CU195="No",ISNUMBER(OFFSET('Sanitation Data'!$E$5,0,10*ROW('Sanitation Data'!E189)))),CONCATENATE("[",ROUND(100-OFFSET('Sanitation Data'!$E$5,0,10*ROW('Sanitation Data'!E189)),0),"]"),IF(AND(ISNUMBER(OFFSET('Sanitation Data'!$E$5,0,10*ROW('Sanitation Data'!E189))),CU195="",ISNUMBER(OFFSET('Sanitation Data'!$E$5,0,10*ROW('Sanitation Data'!E189)))),100-OFFSET('Sanitation Data'!$E$5,0,10*ROW('Sanitation Data'!E189)),NA())))</f>
        <v>#N/A</v>
      </c>
      <c r="AG195" s="253" t="e">
        <f ca="true">+IF(AND(ISNUMBER(OFFSET('Sanitation Data'!$E$7,0,10*ROW('Sanitation Data'!E189))),CV195="Yes"),OFFSET('Sanitation Data'!$E$7,0,10*ROW('Sanitation Data'!E189)),IF(AND(ISNUMBER(OFFSET('Sanitation Data'!$E$7,0,10*ROW('Sanitation Data'!E189))),CV195="No",ISNUMBER(OFFSET('Sanitation Data'!$E$7,0,10*ROW('Sanitation Data'!E189)))),CONCATENATE("[",ROUND(OFFSET('Sanitation Data'!$E$7,0,10*ROW('Sanitation Data'!E189)),0),"]"),IF(AND(ISNUMBER(OFFSET('Sanitation Data'!$E$7,0,10*ROW('Sanitation Data'!E189))),CV195="",ISNUMBER(OFFSET('Sanitation Data'!$E$7,0,10*ROW('Sanitation Data'!E189)))),OFFSET('Sanitation Data'!$E$7,0,10*ROW('Sanitation Data'!E189)),NA())))</f>
        <v>#N/A</v>
      </c>
      <c r="AH195" s="253" t="e">
        <f ca="true">+IF(AND(ISNUMBER(OFFSET('Sanitation Data'!$E$11,0,10*ROW('Sanitation Data'!E189))),CW195="Yes"),OFFSET('Sanitation Data'!$E$11,0,10*ROW('Sanitation Data'!E189)),IF(AND(ISNUMBER(OFFSET('Sanitation Data'!$E$11,0,10*ROW('Sanitation Data'!E189))),CW195="No",ISNUMBER(OFFSET('Sanitation Data'!$E$11,0,10*ROW('Sanitation Data'!E189)))),CONCATENATE("[",ROUND(OFFSET('Sanitation Data'!$E$11,0,10*ROW('Sanitation Data'!E189)),0),"]"),IF(AND(ISNUMBER(OFFSET('Sanitation Data'!$E$11,0,10*ROW('Sanitation Data'!E189))),CW195="",ISNUMBER(OFFSET('Sanitation Data'!$E$11,0,10*ROW('Sanitation Data'!E189)))),OFFSET('Sanitation Data'!$E$11,0,10*ROW('Sanitation Data'!E189)),NA())))</f>
        <v>#N/A</v>
      </c>
      <c r="AI195" s="253" t="e">
        <f ca="true">+IF(AND(ISNUMBER(OFFSET('Sanitation Data'!$E$12,0,10*ROW('Sanitation Data'!E189))),CX195="Yes"),OFFSET('Sanitation Data'!$E$12,0,10*ROW('Sanitation Data'!E189)),IF(AND(ISNUMBER(OFFSET('Sanitation Data'!$E$12,0,10*ROW('Sanitation Data'!E189))),CX195="No",ISNUMBER(OFFSET('Sanitation Data'!$E$12,0,10*ROW('Sanitation Data'!E189)))),CONCATENATE("[",ROUND(OFFSET('Sanitation Data'!$E$12,0,10*ROW('Sanitation Data'!E189)),0),"]"),IF(AND(ISNUMBER(OFFSET('Sanitation Data'!$E$12,0,10*ROW('Sanitation Data'!E189))),CX195="",ISNUMBER(OFFSET('Sanitation Data'!$E$12,0,10*ROW('Sanitation Data'!E189)))),OFFSET('Sanitation Data'!$E$12,0,10*ROW('Sanitation Data'!E189)),NA())))</f>
        <v>#N/A</v>
      </c>
      <c r="AJ195" s="253" t="e">
        <f ca="true">+IF(AND(ISNUMBER(OFFSET('Sanitation Data'!$E$13,0,10*ROW('Sanitation Data'!E189))),CY195="Yes"),OFFSET('Sanitation Data'!$E$13,0,10*ROW('Sanitation Data'!E189)),IF(AND(ISNUMBER(OFFSET('Sanitation Data'!$E$13,0,10*ROW('Sanitation Data'!E189))),CY195="No",ISNUMBER(OFFSET('Sanitation Data'!$E$13,0,10*ROW('Sanitation Data'!E189)))),CONCATENATE("[",ROUND(OFFSET('Sanitation Data'!$E$13,0,10*ROW('Sanitation Data'!E189)),0),"]"),IF(AND(ISNUMBER(OFFSET('Sanitation Data'!$E$13,0,10*ROW('Sanitation Data'!E189))),CY195="",ISNUMBER(OFFSET('Sanitation Data'!$E$13,0,10*ROW('Sanitation Data'!E189)))),OFFSET('Sanitation Data'!$E$13,0,10*ROW('Sanitation Data'!E189)),NA())))</f>
        <v>#N/A</v>
      </c>
      <c r="AK195" s="253" t="e">
        <f ca="true">+IF(AND(ISNUMBER(OFFSET('Sanitation Data'!$F$5,0,10*ROW('Sanitation Data'!F189))),CZ195="Yes"),100-OFFSET('Sanitation Data'!$F$5,0,10*ROW('Sanitation Data'!F189)),IF(AND(ISNUMBER(OFFSET('Sanitation Data'!$F$5,0,10*ROW('Sanitation Data'!F189))),CZ195="No",ISNUMBER(OFFSET('Sanitation Data'!$F$5,0,10*ROW('Sanitation Data'!F189)))),CONCATENATE("[",ROUND(100-OFFSET('Sanitation Data'!$F$5,0,10*ROW('Sanitation Data'!F189)),0),"]"),IF(AND(ISNUMBER(OFFSET('Sanitation Data'!$F$5,0,10*ROW('Sanitation Data'!F189))),CZ195="",ISNUMBER(OFFSET('Sanitation Data'!$F$5,0,10*ROW('Sanitation Data'!F189)))),100-OFFSET('Sanitation Data'!$F$5,0,10*ROW('Sanitation Data'!F189)),NA())))</f>
        <v>#N/A</v>
      </c>
      <c r="AL195" s="253" t="e">
        <f ca="true">+IF(AND(ISNUMBER(OFFSET('Sanitation Data'!$F$7,0,10*ROW('Sanitation Data'!F189))),DA195="Yes"),OFFSET('Sanitation Data'!$F$7,0,10*ROW('Sanitation Data'!F189)),IF(AND(ISNUMBER(OFFSET('Sanitation Data'!$F$7,0,10*ROW('Sanitation Data'!F189))),DA195="No",ISNUMBER(OFFSET('Sanitation Data'!$F$7,0,10*ROW('Sanitation Data'!F189)))),CONCATENATE("[",ROUND(OFFSET('Sanitation Data'!$F$7,0,10*ROW('Sanitation Data'!F189)),0),"]"),IF(AND(ISNUMBER(OFFSET('Sanitation Data'!$F$7,0,10*ROW('Sanitation Data'!F189))),DA195="",ISNUMBER(OFFSET('Sanitation Data'!$F$7,0,10*ROW('Sanitation Data'!F189)))),OFFSET('Sanitation Data'!$F$7,0,10*ROW('Sanitation Data'!F189)),NA())))</f>
        <v>#N/A</v>
      </c>
      <c r="AM195" s="253" t="e">
        <f ca="true">+IF(AND(ISNUMBER(OFFSET('Sanitation Data'!$F$11,0,10*ROW('Sanitation Data'!F189))),DB195="Yes"),OFFSET('Sanitation Data'!$F$11,0,10*ROW('Sanitation Data'!F189)),IF(AND(ISNUMBER(OFFSET('Sanitation Data'!$F$11,0,10*ROW('Sanitation Data'!F189))),DB195="No",ISNUMBER(OFFSET('Sanitation Data'!$F$11,0,10*ROW('Sanitation Data'!F189)))),CONCATENATE("[",ROUND(OFFSET('Sanitation Data'!$F$11,0,10*ROW('Sanitation Data'!F189)),0),"]"),IF(AND(ISNUMBER(OFFSET('Sanitation Data'!$F$11,0,10*ROW('Sanitation Data'!F189))),DB195="",ISNUMBER(OFFSET('Sanitation Data'!$F$11,0,10*ROW('Sanitation Data'!F189)))),OFFSET('Sanitation Data'!$F$11,0,10*ROW('Sanitation Data'!F189)),NA())))</f>
        <v>#N/A</v>
      </c>
      <c r="AN195" s="253" t="e">
        <f ca="true">+IF(AND(ISNUMBER(OFFSET('Sanitation Data'!$F$12,0,10*ROW('Sanitation Data'!F189))),DC195="Yes"),OFFSET('Sanitation Data'!$F$12,0,10*ROW('Sanitation Data'!F189)),IF(AND(ISNUMBER(OFFSET('Sanitation Data'!$F$12,0,10*ROW('Sanitation Data'!F189))),DC195="No",ISNUMBER(OFFSET('Sanitation Data'!$F$12,0,10*ROW('Sanitation Data'!F189)))),CONCATENATE("[",ROUND(OFFSET('Sanitation Data'!$F$12,0,10*ROW('Sanitation Data'!F189)),0),"]"),IF(AND(ISNUMBER(OFFSET('Sanitation Data'!$F$12,0,10*ROW('Sanitation Data'!F189))),DC195="",ISNUMBER(OFFSET('Sanitation Data'!$F$12,0,10*ROW('Sanitation Data'!F189)))),OFFSET('Sanitation Data'!$F$12,0,10*ROW('Sanitation Data'!F189)),NA())))</f>
        <v>#N/A</v>
      </c>
      <c r="AO195" s="253" t="e">
        <f ca="true">+IF(AND(ISNUMBER(OFFSET('Sanitation Data'!$F$13,0,10*ROW('Sanitation Data'!F189))),DD195="Yes"),OFFSET('Sanitation Data'!$F$13,0,10*ROW('Sanitation Data'!F189)),IF(AND(ISNUMBER(OFFSET('Sanitation Data'!$F$13,0,10*ROW('Sanitation Data'!F189))),DD195="No",ISNUMBER(OFFSET('Sanitation Data'!$F$13,0,10*ROW('Sanitation Data'!F189)))),CONCATENATE("[",ROUND(OFFSET('Sanitation Data'!$F$13,0,10*ROW('Sanitation Data'!F189)),0),"]"),IF(AND(ISNUMBER(OFFSET('Sanitation Data'!$F$13,0,10*ROW('Sanitation Data'!F189))),DD195="",ISNUMBER(OFFSET('Sanitation Data'!$F$13,0,10*ROW('Sanitation Data'!F189)))),OFFSET('Sanitation Data'!$F$13,0,10*ROW('Sanitation Data'!F189)),NA())))</f>
        <v>#N/A</v>
      </c>
      <c r="AP195" s="253" t="e">
        <f ca="true">+IF(AND(ISNUMBER(OFFSET('Sanitation Data'!$G$5,0,10*ROW('Sanitation Data'!G189))),DE195="Yes"),100-OFFSET('Sanitation Data'!$G$5,0,10*ROW('Sanitation Data'!G189)),IF(AND(ISNUMBER(OFFSET('Sanitation Data'!$G$5,0,10*ROW('Sanitation Data'!G189))),DE195="No",ISNUMBER(OFFSET('Sanitation Data'!$G$5,0,10*ROW('Sanitation Data'!G189)))),CONCATENATE("[",ROUND(100-OFFSET('Sanitation Data'!$G$5,0,10*ROW('Sanitation Data'!G189)),0),"]"),IF(AND(ISNUMBER(OFFSET('Sanitation Data'!$G$5,0,10*ROW('Sanitation Data'!G189))),DE195="",ISNUMBER(OFFSET('Sanitation Data'!$G$5,0,10*ROW('Sanitation Data'!G189)))),100-OFFSET('Sanitation Data'!$G$5,0,10*ROW('Sanitation Data'!G189)),NA())))</f>
        <v>#N/A</v>
      </c>
      <c r="AQ195" s="253" t="e">
        <f ca="true">+IF(AND(ISNUMBER(OFFSET('Sanitation Data'!$G$7,0,10*ROW('Sanitation Data'!G189))),DF195="Yes"),OFFSET('Sanitation Data'!$G$7,0,10*ROW('Sanitation Data'!G189)),IF(AND(ISNUMBER(OFFSET('Sanitation Data'!$G$7,0,10*ROW('Sanitation Data'!G189))),DF195="No",ISNUMBER(OFFSET('Sanitation Data'!$G$7,0,10*ROW('Sanitation Data'!G189)))),CONCATENATE("[",ROUND(OFFSET('Sanitation Data'!$G$7,0,10*ROW('Sanitation Data'!G189)),0),"]"),IF(AND(ISNUMBER(OFFSET('Sanitation Data'!$G$7,0,10*ROW('Sanitation Data'!G189))),DF195="",ISNUMBER(OFFSET('Sanitation Data'!$G$7,0,10*ROW('Sanitation Data'!G189)))),OFFSET('Sanitation Data'!$G$7,0,10*ROW('Sanitation Data'!G189)),NA())))</f>
        <v>#N/A</v>
      </c>
      <c r="AR195" s="253" t="e">
        <f ca="true">+IF(AND(ISNUMBER(OFFSET('Sanitation Data'!$G$11,0,10*ROW('Sanitation Data'!G189))),DG195="Yes"),OFFSET('Sanitation Data'!$G$11,0,10*ROW('Sanitation Data'!G189)),IF(AND(ISNUMBER(OFFSET('Sanitation Data'!$G$11,0,10*ROW('Sanitation Data'!G189))),DG195="No",ISNUMBER(OFFSET('Sanitation Data'!$G$11,0,10*ROW('Sanitation Data'!G189)))),CONCATENATE("[",ROUND(OFFSET('Sanitation Data'!$G$11,0,10*ROW('Sanitation Data'!G189)),0),"]"),IF(AND(ISNUMBER(OFFSET('Sanitation Data'!$G$11,0,10*ROW('Sanitation Data'!G189))),DG195="",ISNUMBER(OFFSET('Sanitation Data'!$G$11,0,10*ROW('Sanitation Data'!G189)))),OFFSET('Sanitation Data'!$G$11,0,10*ROW('Sanitation Data'!G189)),NA())))</f>
        <v>#N/A</v>
      </c>
      <c r="AS195" s="253" t="e">
        <f ca="true">+IF(AND(ISNUMBER(OFFSET('Sanitation Data'!$G$12,0,10*ROW('Sanitation Data'!G189))),DH195="Yes"),OFFSET('Sanitation Data'!$G$12,0,10*ROW('Sanitation Data'!G189)),IF(AND(ISNUMBER(OFFSET('Sanitation Data'!$G$12,0,10*ROW('Sanitation Data'!G189))),DH195="No",ISNUMBER(OFFSET('Sanitation Data'!$G$12,0,10*ROW('Sanitation Data'!G189)))),CONCATENATE("[",ROUND(OFFSET('Sanitation Data'!$G$12,0,10*ROW('Sanitation Data'!G189)),0),"]"),IF(AND(ISNUMBER(OFFSET('Sanitation Data'!$G$12,0,10*ROW('Sanitation Data'!G189))),DH195="",ISNUMBER(OFFSET('Sanitation Data'!$G$12,0,10*ROW('Sanitation Data'!G189)))),OFFSET('Sanitation Data'!$G$12,0,10*ROW('Sanitation Data'!G189)),NA())))</f>
        <v>#N/A</v>
      </c>
      <c r="AT195" s="253" t="e">
        <f ca="true">+IF(AND(ISNUMBER(OFFSET('Sanitation Data'!$G$13,0,10*ROW('Sanitation Data'!G189))),DI195="Yes"),OFFSET('Sanitation Data'!$G$13,0,10*ROW('Sanitation Data'!G189)),IF(AND(ISNUMBER(OFFSET('Sanitation Data'!$G$13,0,10*ROW('Sanitation Data'!G189))),DI195="No",ISNUMBER(OFFSET('Sanitation Data'!$G$13,0,10*ROW('Sanitation Data'!G189)))),CONCATENATE("[",ROUND(OFFSET('Sanitation Data'!$G$13,0,10*ROW('Sanitation Data'!G189)),0),"]"),IF(AND(ISNUMBER(OFFSET('Sanitation Data'!$G$13,0,10*ROW('Sanitation Data'!G189))),DI195="",ISNUMBER(OFFSET('Sanitation Data'!$G$13,0,10*ROW('Sanitation Data'!G189)))),OFFSET('Sanitation Data'!$G$13,0,10*ROW('Sanitation Data'!G189)),NA())))</f>
        <v>#N/A</v>
      </c>
      <c r="AU195" s="253" t="e">
        <f ca="true">+IF(AND(ISNUMBER(OFFSET('Sanitation Data'!$H$5,0,10*ROW('Sanitation Data'!H189))),DJ195="Yes"),100-OFFSET('Sanitation Data'!$H$5,0,10*ROW('Sanitation Data'!H189)),IF(AND(ISNUMBER(OFFSET('Sanitation Data'!$H$5,0,10*ROW('Sanitation Data'!H189))),DJ195="No",ISNUMBER(OFFSET('Sanitation Data'!$H$5,0,10*ROW('Sanitation Data'!H189)))),CONCATENATE("[",ROUND(100-OFFSET('Sanitation Data'!$H$5,0,10*ROW('Sanitation Data'!H189)),0),"]"),IF(AND(ISNUMBER(OFFSET('Sanitation Data'!$H$5,0,10*ROW('Sanitation Data'!H189))),DJ195="",ISNUMBER(OFFSET('Sanitation Data'!$H$5,0,10*ROW('Sanitation Data'!H189)))),100-OFFSET('Sanitation Data'!$H$5,0,10*ROW('Sanitation Data'!H189)),NA())))</f>
        <v>#N/A</v>
      </c>
      <c r="AV195" s="253" t="e">
        <f ca="true">+IF(AND(ISNUMBER(OFFSET('Sanitation Data'!$H$7,0,10*ROW('Sanitation Data'!H189))),DK195="Yes"),OFFSET('Sanitation Data'!$H$7,0,10*ROW('Sanitation Data'!H189)),IF(AND(ISNUMBER(OFFSET('Sanitation Data'!$H$7,0,10*ROW('Sanitation Data'!H189))),DK195="No",ISNUMBER(OFFSET('Sanitation Data'!$H$7,0,10*ROW('Sanitation Data'!H189)))),CONCATENATE("[",ROUND(OFFSET('Sanitation Data'!$H$7,0,10*ROW('Sanitation Data'!H189)),0),"]"),IF(AND(ISNUMBER(OFFSET('Sanitation Data'!$H$7,0,10*ROW('Sanitation Data'!H189))),DK195="",ISNUMBER(OFFSET('Sanitation Data'!$H$7,0,10*ROW('Sanitation Data'!H189)))),OFFSET('Sanitation Data'!$H$7,0,10*ROW('Sanitation Data'!H189)),NA())))</f>
        <v>#N/A</v>
      </c>
      <c r="AW195" s="253" t="e">
        <f ca="true">+IF(AND(ISNUMBER(OFFSET('Sanitation Data'!$H$11,0,10*ROW('Sanitation Data'!H189))),DL195="Yes"),OFFSET('Sanitation Data'!$H$11,0,10*ROW('Sanitation Data'!H189)),IF(AND(ISNUMBER(OFFSET('Sanitation Data'!$H$11,0,10*ROW('Sanitation Data'!H189))),DL195="No",ISNUMBER(OFFSET('Sanitation Data'!$H$11,0,10*ROW('Sanitation Data'!H189)))),CONCATENATE("[",ROUND(OFFSET('Sanitation Data'!$H$11,0,10*ROW('Sanitation Data'!H189)),0),"]"),IF(AND(ISNUMBER(OFFSET('Sanitation Data'!$H$11,0,10*ROW('Sanitation Data'!H189))),DL195="",ISNUMBER(OFFSET('Sanitation Data'!$H$11,0,10*ROW('Sanitation Data'!H189)))),OFFSET('Sanitation Data'!$H$11,0,10*ROW('Sanitation Data'!H189)),NA())))</f>
        <v>#N/A</v>
      </c>
      <c r="AX195" s="253" t="e">
        <f ca="true">+IF(AND(ISNUMBER(OFFSET('Sanitation Data'!$H$12,0,10*ROW('Sanitation Data'!H189))),DM195="Yes"),OFFSET('Sanitation Data'!$H$12,0,10*ROW('Sanitation Data'!H189)),IF(AND(ISNUMBER(OFFSET('Sanitation Data'!$H$12,0,10*ROW('Sanitation Data'!H189))),DM195="No",ISNUMBER(OFFSET('Sanitation Data'!$H$12,0,10*ROW('Sanitation Data'!H189)))),CONCATENATE("[",ROUND(OFFSET('Sanitation Data'!$H$12,0,10*ROW('Sanitation Data'!H189)),0),"]"),IF(AND(ISNUMBER(OFFSET('Sanitation Data'!$H$12,0,10*ROW('Sanitation Data'!H189))),DM195="",ISNUMBER(OFFSET('Sanitation Data'!$H$12,0,10*ROW('Sanitation Data'!H189)))),OFFSET('Sanitation Data'!$H$12,0,10*ROW('Sanitation Data'!H189)),NA())))</f>
        <v>#N/A</v>
      </c>
      <c r="AY195" s="253" t="e">
        <f ca="true">+IF(AND(ISNUMBER(OFFSET('Sanitation Data'!$H$13,0,10*ROW('Sanitation Data'!H189))),DN195="Yes"),OFFSET('Sanitation Data'!$H$13,0,10*ROW('Sanitation Data'!H189)),IF(AND(ISNUMBER(OFFSET('Sanitation Data'!$H$13,0,10*ROW('Sanitation Data'!H189))),DN195="No",ISNUMBER(OFFSET('Sanitation Data'!$H$13,0,10*ROW('Sanitation Data'!H189)))),CONCATENATE("[",ROUND(OFFSET('Sanitation Data'!$H$13,0,10*ROW('Sanitation Data'!H189)),0),"]"),IF(AND(ISNUMBER(OFFSET('Sanitation Data'!$H$13,0,10*ROW('Sanitation Data'!H189))),DN195="",ISNUMBER(OFFSET('Sanitation Data'!$H$13,0,10*ROW('Sanitation Data'!H189)))),OFFSET('Sanitation Data'!$H$13,0,10*ROW('Sanitation Data'!H189)),NA())))</f>
        <v>#N/A</v>
      </c>
      <c r="AZ195" s="254" t="e">
        <f ca="true">+IF(AND(ISNUMBER(OFFSET('Hygiene Data'!$C$6,0,10*ROW('Hygiene Data'!C189))),DO195="Yes"),OFFSET('Hygiene Data'!$C$6,0,10*ROW('Hygiene Data'!C189)),IF(AND(ISNUMBER(OFFSET('Hygiene Data'!$C$6,0,10*ROW('Hygiene Data'!C189))),DO195="No",ISNUMBER(OFFSET('Hygiene Data'!$C$6,0,10*ROW('Hygiene Data'!C189)))),CONCATENATE("[",ROUND(OFFSET('Hygiene Data'!$C$6,0,10*ROW('Hygiene Data'!C189)),0),"]"),IF(AND(ISNUMBER(OFFSET('Hygiene Data'!$C$6,0,10*ROW('Hygiene Data'!C189))),DO195="",ISNUMBER(OFFSET('Hygiene Data'!$C$6,0,10*ROW('Hygiene Data'!C189)))),OFFSET('Hygiene Data'!$C$6,0,10*ROW('Hygiene Data'!C189)),NA())))</f>
        <v>#N/A</v>
      </c>
      <c r="BA195" s="254" t="e">
        <f ca="true">+IF(AND(ISNUMBER(OFFSET('Hygiene Data'!$C$8,0,10*ROW('Hygiene Data'!C189))),DP195="Yes"),OFFSET('Hygiene Data'!$C$8,0,10*ROW('Hygiene Data'!C189)),IF(AND(ISNUMBER(OFFSET('Hygiene Data'!$C$8,0,10*ROW('Hygiene Data'!C189))),DP195="No",ISNUMBER(OFFSET('Hygiene Data'!$C$8,0,10*ROW('Hygiene Data'!C189)))),CONCATENATE("[",ROUND(OFFSET('Hygiene Data'!$C$8,0,10*ROW('Hygiene Data'!C189)),0),"]"),IF(AND(ISNUMBER(OFFSET('Hygiene Data'!$C$8,0,10*ROW('Hygiene Data'!C189))),DP195="",ISNUMBER(OFFSET('Hygiene Data'!$C$8,0,10*ROW('Hygiene Data'!C189)))),OFFSET('Hygiene Data'!$C$8,0,10*ROW('Hygiene Data'!C189)),NA())))</f>
        <v>#N/A</v>
      </c>
      <c r="BB195" s="254" t="e">
        <f ca="true">+IF(AND(ISNUMBER(OFFSET('Hygiene Data'!$C$10,0,10*ROW('Hygiene Data'!C189))),DQ195="Yes"),OFFSET('Hygiene Data'!$C$10,0,10*ROW('Hygiene Data'!C189)),IF(AND(ISNUMBER(OFFSET('Hygiene Data'!$C$10,0,10*ROW('Hygiene Data'!C189))),DQ195="No",ISNUMBER(OFFSET('Hygiene Data'!$C$10,0,10*ROW('Hygiene Data'!C189)))),CONCATENATE("[",ROUND(OFFSET('Hygiene Data'!$C$10,0,10*ROW('Hygiene Data'!C189)),0),"]"),IF(AND(ISNUMBER(OFFSET('Hygiene Data'!$C$10,0,10*ROW('Hygiene Data'!C189))),DQ195="",ISNUMBER(OFFSET('Hygiene Data'!$C$10,0,10*ROW('Hygiene Data'!C189)))),OFFSET('Hygiene Data'!$C$10,0,10*ROW('Hygiene Data'!C189)),NA())))</f>
        <v>#N/A</v>
      </c>
      <c r="BC195" s="254" t="e">
        <f ca="true">+IF(AND(ISNUMBER(OFFSET('Hygiene Data'!$D$6,0,10*ROW('Hygiene Data'!D189))),DR195="Yes"),OFFSET('Hygiene Data'!$D$6,0,10*ROW('Hygiene Data'!D189)),IF(AND(ISNUMBER(OFFSET('Hygiene Data'!$D$6,0,10*ROW('Hygiene Data'!D189))),DR195="No",ISNUMBER(OFFSET('Hygiene Data'!$D$6,0,10*ROW('Hygiene Data'!D189)))),CONCATENATE("[",ROUND(OFFSET('Hygiene Data'!$D$6,0,10*ROW('Hygiene Data'!D189)),0),"]"),IF(AND(ISNUMBER(OFFSET('Hygiene Data'!$D$6,0,10*ROW('Hygiene Data'!D189))),DR195="",ISNUMBER(OFFSET('Hygiene Data'!$D$6,0,10*ROW('Hygiene Data'!D189)))),OFFSET('Hygiene Data'!$D$6,0,10*ROW('Hygiene Data'!D189)),NA())))</f>
        <v>#N/A</v>
      </c>
      <c r="BD195" s="254" t="e">
        <f ca="true">+IF(AND(ISNUMBER(OFFSET('Hygiene Data'!$D$8,0,10*ROW('Hygiene Data'!D189))),DS195="Yes"),OFFSET('Hygiene Data'!$D$8,0,10*ROW('Hygiene Data'!D189)),IF(AND(ISNUMBER(OFFSET('Hygiene Data'!$D$8,0,10*ROW('Hygiene Data'!D189))),DS195="No",ISNUMBER(OFFSET('Hygiene Data'!$D$8,0,10*ROW('Hygiene Data'!D189)))),CONCATENATE("[",ROUND(OFFSET('Hygiene Data'!$D$8,0,10*ROW('Hygiene Data'!D189)),0),"]"),IF(AND(ISNUMBER(OFFSET('Hygiene Data'!$D$8,0,10*ROW('Hygiene Data'!D189))),DS195="",ISNUMBER(OFFSET('Hygiene Data'!$D$8,0,10*ROW('Hygiene Data'!D189)))),OFFSET('Hygiene Data'!$D$8,0,10*ROW('Hygiene Data'!D189)),NA())))</f>
        <v>#N/A</v>
      </c>
      <c r="BE195" s="254" t="e">
        <f ca="true">+IF(AND(ISNUMBER(OFFSET('Hygiene Data'!$D$10,0,10*ROW('Hygiene Data'!D189))),DT195="Yes"),OFFSET('Hygiene Data'!$D$10,0,10*ROW('Hygiene Data'!D189)),IF(AND(ISNUMBER(OFFSET('Hygiene Data'!$D$10,0,10*ROW('Hygiene Data'!D189))),DT195="No",ISNUMBER(OFFSET('Hygiene Data'!$D$10,0,10*ROW('Hygiene Data'!D189)))),CONCATENATE("[",ROUND(OFFSET('Hygiene Data'!$D$10,0,10*ROW('Hygiene Data'!D189)),0),"]"),IF(AND(ISNUMBER(OFFSET('Hygiene Data'!$D$10,0,10*ROW('Hygiene Data'!D189))),DT195="",ISNUMBER(OFFSET('Hygiene Data'!$D$10,0,10*ROW('Hygiene Data'!D189)))),OFFSET('Hygiene Data'!$D$10,0,10*ROW('Hygiene Data'!D189)),NA())))</f>
        <v>#N/A</v>
      </c>
      <c r="BF195" s="254" t="e">
        <f ca="true">+IF(AND(ISNUMBER(OFFSET('Hygiene Data'!$E$6,0,10*ROW('Hygiene Data'!E189))),DU195="Yes"),OFFSET('Hygiene Data'!$E$6,0,10*ROW('Hygiene Data'!E189)),IF(AND(ISNUMBER(OFFSET('Hygiene Data'!$E$6,0,10*ROW('Hygiene Data'!E189))),DU195="No",ISNUMBER(OFFSET('Hygiene Data'!$E$6,0,10*ROW('Hygiene Data'!E189)))),CONCATENATE("[",ROUND(OFFSET('Hygiene Data'!$E$6,0,10*ROW('Hygiene Data'!E189)),0),"]"),IF(AND(ISNUMBER(OFFSET('Hygiene Data'!$E$6,0,10*ROW('Hygiene Data'!E189))),DU195="",ISNUMBER(OFFSET('Hygiene Data'!$E$6,0,10*ROW('Hygiene Data'!E189)))),OFFSET('Hygiene Data'!$E$6,0,10*ROW('Hygiene Data'!E189)),NA())))</f>
        <v>#N/A</v>
      </c>
      <c r="BG195" s="254" t="e">
        <f ca="true">+IF(AND(ISNUMBER(OFFSET('Hygiene Data'!$E$8,0,10*ROW('Hygiene Data'!E189))),DV195="Yes"),OFFSET('Hygiene Data'!$E$8,0,10*ROW('Hygiene Data'!E189)),IF(AND(ISNUMBER(OFFSET('Hygiene Data'!$E$8,0,10*ROW('Hygiene Data'!E189))),DV195="No",ISNUMBER(OFFSET('Hygiene Data'!$E$8,0,10*ROW('Hygiene Data'!E189)))),CONCATENATE("[",ROUND(OFFSET('Hygiene Data'!$E$8,0,10*ROW('Hygiene Data'!E189)),0),"]"),IF(AND(ISNUMBER(OFFSET('Hygiene Data'!$E$8,0,10*ROW('Hygiene Data'!E189))),DV195="",ISNUMBER(OFFSET('Hygiene Data'!$E$8,0,10*ROW('Hygiene Data'!E189)))),OFFSET('Hygiene Data'!$E$8,0,10*ROW('Hygiene Data'!E189)),NA())))</f>
        <v>#N/A</v>
      </c>
      <c r="BH195" s="254" t="e">
        <f ca="true">+IF(AND(ISNUMBER(OFFSET('Hygiene Data'!$E$10,0,10*ROW('Hygiene Data'!E189))),DW195="Yes"),OFFSET('Hygiene Data'!$E$10,0,10*ROW('Hygiene Data'!E189)),IF(AND(ISNUMBER(OFFSET('Hygiene Data'!$E$10,0,10*ROW('Hygiene Data'!E189))),DW195="No",ISNUMBER(OFFSET('Hygiene Data'!$E$10,0,10*ROW('Hygiene Data'!E189)))),CONCATENATE("[",ROUND(OFFSET('Hygiene Data'!$E$10,0,10*ROW('Hygiene Data'!E189)),0),"]"),IF(AND(ISNUMBER(OFFSET('Hygiene Data'!$E$10,0,10*ROW('Hygiene Data'!E189))),DW195="",ISNUMBER(OFFSET('Hygiene Data'!$E$10,0,10*ROW('Hygiene Data'!E189)))),OFFSET('Hygiene Data'!$E$10,0,10*ROW('Hygiene Data'!E189)),NA())))</f>
        <v>#N/A</v>
      </c>
      <c r="BI195" s="254" t="e">
        <f ca="true">+IF(AND(ISNUMBER(OFFSET('Hygiene Data'!$F$6,0,10*ROW('Hygiene Data'!F189))),DX195="Yes"),OFFSET('Hygiene Data'!$F$6,0,10*ROW('Hygiene Data'!F189)),IF(AND(ISNUMBER(OFFSET('Hygiene Data'!$F$6,0,10*ROW('Hygiene Data'!F189))),DX195="No",ISNUMBER(OFFSET('Hygiene Data'!$F$6,0,10*ROW('Hygiene Data'!F189)))),CONCATENATE("[",ROUND(OFFSET('Hygiene Data'!$F$6,0,10*ROW('Hygiene Data'!F189)),0),"]"),IF(AND(ISNUMBER(OFFSET('Hygiene Data'!$F$6,0,10*ROW('Hygiene Data'!F189))),DX195="",ISNUMBER(OFFSET('Hygiene Data'!$F$6,0,10*ROW('Hygiene Data'!F189)))),OFFSET('Hygiene Data'!$F$6,0,10*ROW('Hygiene Data'!F189)),NA())))</f>
        <v>#N/A</v>
      </c>
      <c r="BJ195" s="254" t="e">
        <f ca="true">+IF(AND(ISNUMBER(OFFSET('Hygiene Data'!$F$8,0,10*ROW('Hygiene Data'!F189))),DY195="Yes"),OFFSET('Hygiene Data'!$F$8,0,10*ROW('Hygiene Data'!F189)),IF(AND(ISNUMBER(OFFSET('Hygiene Data'!$F$8,0,10*ROW('Hygiene Data'!F189))),DY195="No",ISNUMBER(OFFSET('Hygiene Data'!$F$8,0,10*ROW('Hygiene Data'!F189)))),CONCATENATE("[",ROUND(OFFSET('Hygiene Data'!$F$8,0,10*ROW('Hygiene Data'!F189)),0),"]"),IF(AND(ISNUMBER(OFFSET('Hygiene Data'!$F$8,0,10*ROW('Hygiene Data'!F189))),DY195="",ISNUMBER(OFFSET('Hygiene Data'!$F$8,0,10*ROW('Hygiene Data'!F189)))),OFFSET('Hygiene Data'!$F$8,0,10*ROW('Hygiene Data'!F189)),NA())))</f>
        <v>#N/A</v>
      </c>
      <c r="BK195" s="254" t="e">
        <f ca="true">+IF(AND(ISNUMBER(OFFSET('Hygiene Data'!$F$10,0,10*ROW('Hygiene Data'!F189))),DZ195="Yes"),OFFSET('Hygiene Data'!$F$10,0,10*ROW('Hygiene Data'!F189)),IF(AND(ISNUMBER(OFFSET('Hygiene Data'!$F$10,0,10*ROW('Hygiene Data'!F189))),DZ195="No",ISNUMBER(OFFSET('Hygiene Data'!$F$10,0,10*ROW('Hygiene Data'!F189)))),CONCATENATE("[",ROUND(OFFSET('Hygiene Data'!$F$10,0,10*ROW('Hygiene Data'!F189)),0),"]"),IF(AND(ISNUMBER(OFFSET('Hygiene Data'!$F$10,0,10*ROW('Hygiene Data'!F189))),DZ195="",ISNUMBER(OFFSET('Hygiene Data'!$F$10,0,10*ROW('Hygiene Data'!F189)))),OFFSET('Hygiene Data'!$F$10,0,10*ROW('Hygiene Data'!F189)),NA())))</f>
        <v>#N/A</v>
      </c>
      <c r="BL195" s="254" t="e">
        <f ca="true">+IF(AND(ISNUMBER(OFFSET('Hygiene Data'!$G$6,0,10*ROW('Hygiene Data'!G189))),EA195="Yes"),OFFSET('Hygiene Data'!$G$6,0,10*ROW('Hygiene Data'!G189)),IF(AND(ISNUMBER(OFFSET('Hygiene Data'!$G$6,0,10*ROW('Hygiene Data'!G189))),EA195="No",ISNUMBER(OFFSET('Hygiene Data'!$G$6,0,10*ROW('Hygiene Data'!G189)))),CONCATENATE("[",ROUND(OFFSET('Hygiene Data'!$G$6,0,10*ROW('Hygiene Data'!G189)),0),"]"),IF(AND(ISNUMBER(OFFSET('Hygiene Data'!$G$6,0,10*ROW('Hygiene Data'!G189))),EA195="",ISNUMBER(OFFSET('Hygiene Data'!$G$6,0,10*ROW('Hygiene Data'!G189)))),OFFSET('Hygiene Data'!$G$6,0,10*ROW('Hygiene Data'!G189)),NA())))</f>
        <v>#N/A</v>
      </c>
      <c r="BM195" s="254" t="e">
        <f ca="true">+IF(AND(ISNUMBER(OFFSET('Hygiene Data'!$G$8,0,10*ROW('Hygiene Data'!G189))),EB195="Yes"),OFFSET('Hygiene Data'!$G$8,0,10*ROW('Hygiene Data'!G189)),IF(AND(ISNUMBER(OFFSET('Hygiene Data'!$G$8,0,10*ROW('Hygiene Data'!G189))),EB195="No",ISNUMBER(OFFSET('Hygiene Data'!$G$8,0,10*ROW('Hygiene Data'!G189)))),CONCATENATE("[",ROUND(OFFSET('Hygiene Data'!$G$8,0,10*ROW('Hygiene Data'!G189)),0),"]"),IF(AND(ISNUMBER(OFFSET('Hygiene Data'!$G$8,0,10*ROW('Hygiene Data'!G189))),EB195="",ISNUMBER(OFFSET('Hygiene Data'!$G$8,0,10*ROW('Hygiene Data'!G189)))),OFFSET('Hygiene Data'!$G$8,0,10*ROW('Hygiene Data'!G189)),NA())))</f>
        <v>#N/A</v>
      </c>
      <c r="BN195" s="254" t="e">
        <f ca="true">+IF(AND(ISNUMBER(OFFSET('Hygiene Data'!$G$10,0,10*ROW('Hygiene Data'!G189))),EC195="Yes"),OFFSET('Hygiene Data'!$G$10,0,10*ROW('Hygiene Data'!G189)),IF(AND(ISNUMBER(OFFSET('Hygiene Data'!$G$10,0,10*ROW('Hygiene Data'!G189))),EC195="No",ISNUMBER(OFFSET('Hygiene Data'!$G$10,0,10*ROW('Hygiene Data'!G189)))),CONCATENATE("[",ROUND(OFFSET('Hygiene Data'!$G$10,0,10*ROW('Hygiene Data'!G189)),0),"]"),IF(AND(ISNUMBER(OFFSET('Hygiene Data'!$G$10,0,10*ROW('Hygiene Data'!G189))),EC195="",ISNUMBER(OFFSET('Hygiene Data'!$G$10,0,10*ROW('Hygiene Data'!G189)))),OFFSET('Hygiene Data'!$G$10,0,10*ROW('Hygiene Data'!G189)),NA())))</f>
        <v>#N/A</v>
      </c>
      <c r="BO195" s="254" t="e">
        <f ca="true">+IF(AND(ISNUMBER(OFFSET('Hygiene Data'!$H$6,0,10*ROW('Hygiene Data'!H189))),ED195="Yes"),OFFSET('Hygiene Data'!$H$6,0,10*ROW('Hygiene Data'!H189)),IF(AND(ISNUMBER(OFFSET('Hygiene Data'!$H$6,0,10*ROW('Hygiene Data'!H189))),ED195="No",ISNUMBER(OFFSET('Hygiene Data'!$H$6,0,10*ROW('Hygiene Data'!H189)))),CONCATENATE("[",ROUND(OFFSET('Hygiene Data'!$H$6,0,10*ROW('Hygiene Data'!H189)),0),"]"),IF(AND(ISNUMBER(OFFSET('Hygiene Data'!$H$6,0,10*ROW('Hygiene Data'!H189))),ED195="",ISNUMBER(OFFSET('Hygiene Data'!$H$6,0,10*ROW('Hygiene Data'!H189)))),OFFSET('Hygiene Data'!$H$6,0,10*ROW('Hygiene Data'!H189)),NA())))</f>
        <v>#N/A</v>
      </c>
      <c r="BP195" s="254" t="e">
        <f ca="true">+IF(AND(ISNUMBER(OFFSET('Hygiene Data'!$H$8,0,10*ROW('Hygiene Data'!H189))),EE195="Yes"),OFFSET('Hygiene Data'!$H$8,0,10*ROW('Hygiene Data'!H189)),IF(AND(ISNUMBER(OFFSET('Hygiene Data'!$H$8,0,10*ROW('Hygiene Data'!H189))),EE195="No",ISNUMBER(OFFSET('Hygiene Data'!$H$8,0,10*ROW('Hygiene Data'!H189)))),CONCATENATE("[",ROUND(OFFSET('Hygiene Data'!$H$8,0,10*ROW('Hygiene Data'!H189)),0),"]"),IF(AND(ISNUMBER(OFFSET('Hygiene Data'!$H$8,0,10*ROW('Hygiene Data'!H189))),EE195="",ISNUMBER(OFFSET('Hygiene Data'!$H$8,0,10*ROW('Hygiene Data'!H189)))),OFFSET('Hygiene Data'!$H$8,0,10*ROW('Hygiene Data'!H189)),NA())))</f>
        <v>#N/A</v>
      </c>
      <c r="BQ195" s="254" t="e">
        <f ca="true">+IF(AND(ISNUMBER(OFFSET('Hygiene Data'!$H$10,0,10*ROW('Hygiene Data'!H189))),EF195="Yes"),OFFSET('Hygiene Data'!$H$10,0,10*ROW('Hygiene Data'!H189)),IF(AND(ISNUMBER(OFFSET('Hygiene Data'!$H$10,0,10*ROW('Hygiene Data'!H189))),EF195="No",ISNUMBER(OFFSET('Hygiene Data'!$H$10,0,10*ROW('Hygiene Data'!H189)))),CONCATENATE("[",ROUND(OFFSET('Hygiene Data'!$H$10,0,10*ROW('Hygiene Data'!H189)),0),"]"),IF(AND(ISNUMBER(OFFSET('Hygiene Data'!$H$10,0,10*ROW('Hygiene Data'!H189))),EF195="",ISNUMBER(OFFSET('Hygiene Data'!$H$10,0,10*ROW('Hygiene Data'!H189)))),OFFSET('Hygiene Data'!$H$10,0,10*ROW('Hygiene Data'!H189)),NA())))</f>
        <v>#N/A</v>
      </c>
      <c r="BS195" s="36" t="str">
        <f ca="true">+IF(OFFSET('Water Data'!$C$28,0,10*ROW('Water Data'!C189))="","",OFFSET('Water Data'!$C$28,0,10*ROW('Water Data'!C189)))</f>
        <v/>
      </c>
      <c r="BT195" s="36" t="str">
        <f ca="true">+IF(OFFSET('Water Data'!$C$29,0,10*ROW('Water Data'!C189))="","",OFFSET('Water Data'!$C$29,0,10*ROW('Water Data'!C189)))</f>
        <v/>
      </c>
      <c r="BU195" s="36" t="str">
        <f ca="true">+IF(OFFSET('Water Data'!$C$30,0,10*ROW('Water Data'!C189))="","",OFFSET('Water Data'!$C$30,0,10*ROW('Water Data'!C189)))</f>
        <v/>
      </c>
      <c r="BV195" s="36" t="str">
        <f ca="true">+IF(OFFSET('Water Data'!$D$28,0,10*ROW('Water Data'!D189))="","",OFFSET('Water Data'!$D$28,0,10*ROW('Water Data'!D189)))</f>
        <v/>
      </c>
      <c r="BW195" s="36" t="str">
        <f ca="true">+IF(OFFSET('Water Data'!$D$29,0,10*ROW('Water Data'!D189))="","",OFFSET('Water Data'!$D$29,0,10*ROW('Water Data'!D189)))</f>
        <v/>
      </c>
      <c r="BX195" s="36" t="str">
        <f ca="true">+IF(OFFSET('Water Data'!$D$30,0,10*ROW('Water Data'!D189))="","",OFFSET('Water Data'!$D$30,0,10*ROW('Water Data'!D189)))</f>
        <v/>
      </c>
      <c r="BY195" s="36" t="str">
        <f ca="true">+IF(OFFSET('Water Data'!$E$28,0,10*ROW('Water Data'!E189))="","",OFFSET('Water Data'!$E$28,0,10*ROW('Water Data'!E189)))</f>
        <v/>
      </c>
      <c r="BZ195" s="36" t="str">
        <f ca="true">+IF(OFFSET('Water Data'!$E$29,0,10*ROW('Water Data'!E189))="","",OFFSET('Water Data'!$E$29,0,10*ROW('Water Data'!E189)))</f>
        <v/>
      </c>
      <c r="CA195" s="36" t="str">
        <f ca="true">+IF(OFFSET('Water Data'!$E$30,0,10*ROW('Water Data'!E189))="","",OFFSET('Water Data'!$E$30,0,10*ROW('Water Data'!E189)))</f>
        <v/>
      </c>
      <c r="CB195" s="36" t="str">
        <f ca="true">+IF(OFFSET('Water Data'!$F$28,0,10*ROW('Water Data'!F189))="","",OFFSET('Water Data'!$F$28,0,10*ROW('Water Data'!F189)))</f>
        <v/>
      </c>
      <c r="CC195" s="36" t="str">
        <f ca="true">+IF(OFFSET('Water Data'!$F$29,0,10*ROW('Water Data'!F189))="","",OFFSET('Water Data'!$F$29,0,10*ROW('Water Data'!F189)))</f>
        <v/>
      </c>
      <c r="CD195" s="36" t="str">
        <f ca="true">+IF(OFFSET('Water Data'!$F$30,0,10*ROW('Water Data'!F189))="","",OFFSET('Water Data'!$F$30,0,10*ROW('Water Data'!F189)))</f>
        <v/>
      </c>
      <c r="CE195" s="36" t="str">
        <f ca="true">+IF(OFFSET('Water Data'!$G$28,0,10*ROW('Water Data'!G189))="","",OFFSET('Water Data'!$G$28,0,10*ROW('Water Data'!G189)))</f>
        <v/>
      </c>
      <c r="CF195" s="36" t="str">
        <f ca="true">+IF(OFFSET('Water Data'!$G$29,0,10*ROW('Water Data'!G189))="","",OFFSET('Water Data'!$G$29,0,10*ROW('Water Data'!G189)))</f>
        <v/>
      </c>
      <c r="CG195" s="36" t="str">
        <f ca="true">+IF(OFFSET('Water Data'!$G$30,0,10*ROW('Water Data'!G189))="","",OFFSET('Water Data'!$G$30,0,10*ROW('Water Data'!G189)))</f>
        <v/>
      </c>
      <c r="CH195" s="36" t="str">
        <f ca="true">+IF(OFFSET('Water Data'!$H$28,0,10*ROW('Water Data'!H189))="","",OFFSET('Water Data'!$H$28,0,10*ROW('Water Data'!H189)))</f>
        <v/>
      </c>
      <c r="CI195" s="36" t="str">
        <f ca="true">+IF(OFFSET('Water Data'!$H$29,0,10*ROW('Water Data'!H189))="","",OFFSET('Water Data'!$H$29,0,10*ROW('Water Data'!H189)))</f>
        <v/>
      </c>
      <c r="CJ195" s="36" t="str">
        <f ca="true">+IF(OFFSET('Water Data'!$H$30,0,10*ROW('Water Data'!H189))="","",OFFSET('Water Data'!$H$30,0,10*ROW('Water Data'!H189)))</f>
        <v/>
      </c>
      <c r="CK195" s="36" t="str">
        <f ca="true">+IF(OFFSET('Sanitation Data'!$C$29,0,10*ROW('Sanitation Data'!C189))="","",OFFSET('Sanitation Data'!$C$29,0,10*ROW('Sanitation Data'!C189)))</f>
        <v/>
      </c>
      <c r="CL195" s="36" t="str">
        <f ca="true">+IF(OFFSET('Sanitation Data'!$C$30,0,10*ROW('Sanitation Data'!C189))="","",OFFSET('Sanitation Data'!$C$30,0,10*ROW('Sanitation Data'!C189)))</f>
        <v/>
      </c>
      <c r="CM195" s="36" t="str">
        <f ca="true">+IF(OFFSET('Sanitation Data'!$C$31,0,10*ROW('Sanitation Data'!C189))="","",OFFSET('Sanitation Data'!$C$31,0,10*ROW('Sanitation Data'!C189)))</f>
        <v/>
      </c>
      <c r="CN195" s="36" t="str">
        <f ca="true">+IF(OFFSET('Sanitation Data'!$C$32,0,10*ROW('Sanitation Data'!C189))="","",OFFSET('Sanitation Data'!$C$32,0,10*ROW('Sanitation Data'!C189)))</f>
        <v/>
      </c>
      <c r="CO195" s="36" t="str">
        <f ca="true">+IF(OFFSET('Sanitation Data'!$C$33,0,10*ROW('Sanitation Data'!C189))="","",OFFSET('Sanitation Data'!$C$33,0,10*ROW('Sanitation Data'!C189)))</f>
        <v/>
      </c>
      <c r="CP195" s="36" t="str">
        <f ca="true">+IF(OFFSET('Sanitation Data'!$D$29,0,10*ROW('Sanitation Data'!D189))="","",OFFSET('Sanitation Data'!$D$29,0,10*ROW('Sanitation Data'!D189)))</f>
        <v/>
      </c>
      <c r="CQ195" s="36" t="str">
        <f ca="true">+IF(OFFSET('Sanitation Data'!$D$30,0,10*ROW('Sanitation Data'!D189))="","",OFFSET('Sanitation Data'!$D$30,0,10*ROW('Sanitation Data'!D189)))</f>
        <v/>
      </c>
      <c r="CR195" s="36" t="str">
        <f ca="true">+IF(OFFSET('Sanitation Data'!$D$31,0,10*ROW('Sanitation Data'!D189))="","",OFFSET('Sanitation Data'!$D$31,0,10*ROW('Sanitation Data'!D189)))</f>
        <v/>
      </c>
      <c r="CS195" s="36" t="str">
        <f ca="true">+IF(OFFSET('Sanitation Data'!$D$32,0,10*ROW('Sanitation Data'!D189))="","",OFFSET('Sanitation Data'!$D$32,0,10*ROW('Sanitation Data'!D189)))</f>
        <v/>
      </c>
      <c r="CT195" s="36" t="str">
        <f ca="true">+IF(OFFSET('Sanitation Data'!$D$33,0,10*ROW('Sanitation Data'!D189))="","",OFFSET('Sanitation Data'!$D$33,0,10*ROW('Sanitation Data'!D189)))</f>
        <v/>
      </c>
      <c r="CU195" s="36" t="str">
        <f ca="true">+IF(OFFSET('Sanitation Data'!$E$29,0,10*ROW('Sanitation Data'!E189))="","",OFFSET('Sanitation Data'!$E$29,0,10*ROW('Sanitation Data'!E189)))</f>
        <v/>
      </c>
      <c r="CV195" s="36" t="str">
        <f ca="true">+IF(OFFSET('Sanitation Data'!$E$30,0,10*ROW('Sanitation Data'!E189))="","",OFFSET('Sanitation Data'!$E$30,0,10*ROW('Sanitation Data'!E189)))</f>
        <v/>
      </c>
      <c r="CW195" s="36" t="str">
        <f ca="true">+IF(OFFSET('Sanitation Data'!$E$31,0,10*ROW('Sanitation Data'!E189))="","",OFFSET('Sanitation Data'!$E$31,0,10*ROW('Sanitation Data'!E189)))</f>
        <v/>
      </c>
      <c r="CX195" s="36" t="str">
        <f ca="true">+IF(OFFSET('Sanitation Data'!$E$32,0,10*ROW('Sanitation Data'!E189))="","",OFFSET('Sanitation Data'!$E$32,0,10*ROW('Sanitation Data'!E189)))</f>
        <v/>
      </c>
      <c r="CY195" s="36" t="str">
        <f ca="true">+IF(OFFSET('Sanitation Data'!$E$33,0,10*ROW('Sanitation Data'!E189))="","",OFFSET('Sanitation Data'!$E$33,0,10*ROW('Sanitation Data'!E189)))</f>
        <v/>
      </c>
      <c r="CZ195" s="36" t="str">
        <f ca="true">+IF(OFFSET('Sanitation Data'!$F$29,0,10*ROW('Sanitation Data'!F189))="","",OFFSET('Sanitation Data'!$F$29,0,10*ROW('Sanitation Data'!F189)))</f>
        <v/>
      </c>
      <c r="DA195" s="36" t="str">
        <f ca="true">+IF(OFFSET('Sanitation Data'!$F$30,0,10*ROW('Sanitation Data'!F189))="","",OFFSET('Sanitation Data'!$F$30,0,10*ROW('Sanitation Data'!F189)))</f>
        <v/>
      </c>
      <c r="DB195" s="36" t="str">
        <f ca="true">+IF(OFFSET('Sanitation Data'!$F$31,0,10*ROW('Sanitation Data'!F189))="","",OFFSET('Sanitation Data'!$F$31,0,10*ROW('Sanitation Data'!F189)))</f>
        <v/>
      </c>
      <c r="DC195" s="36" t="str">
        <f ca="true">+IF(OFFSET('Sanitation Data'!$F$32,0,10*ROW('Sanitation Data'!F189))="","",OFFSET('Sanitation Data'!$F$32,0,10*ROW('Sanitation Data'!F189)))</f>
        <v/>
      </c>
      <c r="DD195" s="36" t="str">
        <f ca="true">+IF(OFFSET('Sanitation Data'!$F$33,0,10*ROW('Sanitation Data'!F189))="","",OFFSET('Sanitation Data'!$F$33,0,10*ROW('Sanitation Data'!F189)))</f>
        <v/>
      </c>
      <c r="DE195" s="36" t="str">
        <f ca="true">+IF(OFFSET('Sanitation Data'!$G$29,0,10*ROW('Sanitation Data'!G189))="","",OFFSET('Sanitation Data'!$G$29,0,10*ROW('Sanitation Data'!G189)))</f>
        <v/>
      </c>
      <c r="DF195" s="36" t="str">
        <f ca="true">+IF(OFFSET('Sanitation Data'!$G$30,0,10*ROW('Sanitation Data'!G189))="","",OFFSET('Sanitation Data'!$G$30,0,10*ROW('Sanitation Data'!G189)))</f>
        <v/>
      </c>
      <c r="DG195" s="36" t="str">
        <f ca="true">+IF(OFFSET('Sanitation Data'!$G$31,0,10*ROW('Sanitation Data'!G189))="","",OFFSET('Sanitation Data'!$G$31,0,10*ROW('Sanitation Data'!G189)))</f>
        <v/>
      </c>
      <c r="DH195" s="36" t="str">
        <f ca="true">+IF(OFFSET('Sanitation Data'!$G$32,0,10*ROW('Sanitation Data'!G189))="","",OFFSET('Sanitation Data'!$G$32,0,10*ROW('Sanitation Data'!G189)))</f>
        <v/>
      </c>
      <c r="DI195" s="36" t="str">
        <f ca="true">+IF(OFFSET('Sanitation Data'!$G$33,0,10*ROW('Sanitation Data'!G189))="","",OFFSET('Sanitation Data'!$G$33,0,10*ROW('Sanitation Data'!G189)))</f>
        <v/>
      </c>
      <c r="DJ195" s="36" t="str">
        <f ca="true">+IF(OFFSET('Sanitation Data'!$H$29,0,10*ROW('Sanitation Data'!H189))="","",OFFSET('Sanitation Data'!$H$29,0,10*ROW('Sanitation Data'!H189)))</f>
        <v/>
      </c>
      <c r="DK195" s="36" t="str">
        <f ca="true">+IF(OFFSET('Sanitation Data'!$H$30,0,10*ROW('Sanitation Data'!H189))="","",OFFSET('Sanitation Data'!$H$30,0,10*ROW('Sanitation Data'!H189)))</f>
        <v/>
      </c>
      <c r="DL195" s="36" t="str">
        <f ca="true">+IF(OFFSET('Sanitation Data'!$H$31,0,10*ROW('Sanitation Data'!H189))="","",OFFSET('Sanitation Data'!$H$31,0,10*ROW('Sanitation Data'!H189)))</f>
        <v/>
      </c>
      <c r="DM195" s="36" t="str">
        <f ca="true">+IF(OFFSET('Sanitation Data'!$H$32,0,10*ROW('Sanitation Data'!H189))="","",OFFSET('Sanitation Data'!$H$32,0,10*ROW('Sanitation Data'!H189)))</f>
        <v/>
      </c>
      <c r="DN195" s="36" t="str">
        <f ca="true">+IF(OFFSET('Sanitation Data'!$H$33,0,10*ROW('Sanitation Data'!H189))="","",OFFSET('Sanitation Data'!$H$33,0,10*ROW('Sanitation Data'!H189)))</f>
        <v/>
      </c>
      <c r="DO195" s="36" t="str">
        <f ca="true">+IF(OFFSET('Hygiene Data'!$C$12,0,10*ROW('Hygiene Data'!C189))="","",OFFSET('Hygiene Data'!$C$12,0,10*ROW('Hygiene Data'!C189)))</f>
        <v/>
      </c>
      <c r="DP195" s="36" t="str">
        <f ca="true">+IF(OFFSET('Hygiene Data'!$C$13,0,10*ROW('Hygiene Data'!C189))="","",OFFSET('Hygiene Data'!$C$13,0,10*ROW('Hygiene Data'!C189)))</f>
        <v/>
      </c>
      <c r="DQ195" s="36" t="str">
        <f ca="true">+IF(OFFSET('Hygiene Data'!$C$14,0,10*ROW('Hygiene Data'!C189))="","",OFFSET('Hygiene Data'!$C$14,0,10*ROW('Hygiene Data'!C189)))</f>
        <v/>
      </c>
      <c r="DR195" s="36" t="str">
        <f ca="true">+IF(OFFSET('Hygiene Data'!$D$12,0,10*ROW('Hygiene Data'!D189))="","",OFFSET('Hygiene Data'!$D$12,0,10*ROW('Hygiene Data'!D189)))</f>
        <v/>
      </c>
      <c r="DS195" s="36" t="str">
        <f ca="true">+IF(OFFSET('Hygiene Data'!$D$13,0,10*ROW('Hygiene Data'!D189))="","",OFFSET('Hygiene Data'!$D$13,0,10*ROW('Hygiene Data'!D189)))</f>
        <v/>
      </c>
      <c r="DT195" s="36" t="str">
        <f ca="true">+IF(OFFSET('Hygiene Data'!$D$14,0,10*ROW('Hygiene Data'!D189))="","",OFFSET('Hygiene Data'!$D$14,0,10*ROW('Hygiene Data'!D189)))</f>
        <v/>
      </c>
      <c r="DU195" s="36" t="str">
        <f ca="true">+IF(OFFSET('Hygiene Data'!$E$12,0,10*ROW('Hygiene Data'!E189))="","",OFFSET('Hygiene Data'!$E$12,0,10*ROW('Hygiene Data'!E189)))</f>
        <v/>
      </c>
      <c r="DV195" s="36" t="str">
        <f ca="true">+IF(OFFSET('Hygiene Data'!$E$13,0,10*ROW('Hygiene Data'!E189))="","",OFFSET('Hygiene Data'!$E$13,0,10*ROW('Hygiene Data'!E189)))</f>
        <v/>
      </c>
      <c r="DW195" s="36" t="str">
        <f ca="true">+IF(OFFSET('Hygiene Data'!$E$14,0,10*ROW('Hygiene Data'!E189))="","",OFFSET('Hygiene Data'!$E$14,0,10*ROW('Hygiene Data'!E189)))</f>
        <v/>
      </c>
      <c r="DX195" s="36" t="str">
        <f ca="true">+IF(OFFSET('Hygiene Data'!$F$12,0,10*ROW('Hygiene Data'!F189))="","",OFFSET('Hygiene Data'!$F$12,0,10*ROW('Hygiene Data'!F189)))</f>
        <v/>
      </c>
      <c r="DY195" s="36" t="str">
        <f ca="true">+IF(OFFSET('Hygiene Data'!$F$13,0,10*ROW('Hygiene Data'!F189))="","",OFFSET('Hygiene Data'!$F$13,0,10*ROW('Hygiene Data'!F189)))</f>
        <v/>
      </c>
      <c r="DZ195" s="36" t="str">
        <f ca="true">+IF(OFFSET('Hygiene Data'!$F$14,0,10*ROW('Hygiene Data'!F189))="","",OFFSET('Hygiene Data'!$F$14,0,10*ROW('Hygiene Data'!F189)))</f>
        <v/>
      </c>
      <c r="EA195" s="36" t="str">
        <f ca="true">+IF(OFFSET('Hygiene Data'!$G$12,0,10*ROW('Hygiene Data'!G189))="","",OFFSET('Hygiene Data'!$G$12,0,10*ROW('Hygiene Data'!G189)))</f>
        <v/>
      </c>
      <c r="EB195" s="36" t="str">
        <f ca="true">+IF(OFFSET('Hygiene Data'!$G$13,0,10*ROW('Hygiene Data'!G189))="","",OFFSET('Hygiene Data'!$G$13,0,10*ROW('Hygiene Data'!G189)))</f>
        <v/>
      </c>
      <c r="EC195" s="36" t="str">
        <f ca="true">+IF(OFFSET('Hygiene Data'!$G$14,0,10*ROW('Hygiene Data'!G189))="","",OFFSET('Hygiene Data'!$G$14,0,10*ROW('Hygiene Data'!G189)))</f>
        <v/>
      </c>
      <c r="ED195" s="36" t="str">
        <f ca="true">+IF(OFFSET('Hygiene Data'!$H$12,0,10*ROW('Hygiene Data'!H189))="","",OFFSET('Hygiene Data'!$H$12,0,10*ROW('Hygiene Data'!H189)))</f>
        <v/>
      </c>
      <c r="EE195" s="36" t="str">
        <f ca="true">+IF(OFFSET('Hygiene Data'!$H$13,0,10*ROW('Hygiene Data'!H189))="","",OFFSET('Hygiene Data'!$H$13,0,10*ROW('Hygiene Data'!H189)))</f>
        <v/>
      </c>
      <c r="EF195" s="36" t="str">
        <f ca="true">+IF(OFFSET('Hygiene Data'!$H$14,0,10*ROW('Hygiene Data'!H189))="","",OFFSET('Hygiene Data'!$H$14,0,10*ROW('Hygiene Data'!H189)))</f>
        <v/>
      </c>
    </row>
    <row r="196" x14ac:dyDescent="0.2">
      <c r="A196" s="59" t="str">
        <f ca="true">+IF(OFFSET('Water Data'!$B$1,0,10*ROW('Water Data'!B193))="","",OFFSET('Water Data'!$B$1,0,10*ROW('Water Data'!B193)))</f>
        <v/>
      </c>
      <c r="B196" s="59" t="str">
        <f ca="true">+IF(OFFSET('Water Data'!$A$3,0,10*ROW('Water Data'!A193))="","",OFFSET('Water Data'!$A$3,0,10*ROW('Water Data'!A193)))</f>
        <v/>
      </c>
      <c r="C196" s="59" t="str">
        <f ca="true">+IF(OFFSET('Water Data'!$C$3,0,10*ROW('Water Data'!C193))="","",OFFSET('Water Data'!$C$3,0,10*ROW('Water Data'!C193)))</f>
        <v/>
      </c>
      <c r="D196" s="252" t="e">
        <f ca="true">+IF(AND(ISNUMBER(OFFSET('Water Data'!$C$5,0,10*ROW('Water Data'!C190))),BS196="Yes"),100-OFFSET('Water Data'!$C$5,0,10*ROW('Water Data'!C190)),IF(AND(ISNUMBER(OFFSET('Water Data'!$C$5,0,10*ROW('Water Data'!C190))),BS196="No",ISNUMBER(OFFSET('Water Data'!$C$5,0,10*ROW('Water Data'!C190)))),CONCATENATE("[",ROUND(100-OFFSET('Water Data'!$C$5,0,10*ROW('Water Data'!C190)),0),"]"),IF(AND(ISNUMBER(OFFSET('Water Data'!$C$5,0,10*ROW('Water Data'!C190))),BS196="",ISNUMBER(OFFSET('Water Data'!$C$5,0,10*ROW('Water Data'!C190)))),100-OFFSET('Water Data'!$C$5,0,10*ROW('Water Data'!C190)),NA())))</f>
        <v>#N/A</v>
      </c>
      <c r="E196" s="252" t="e">
        <f ca="true">+IF(AND(ISNUMBER(OFFSET('Water Data'!$C$7,0,10*ROW('Water Data'!D190))),BT196="Yes"),OFFSET('Water Data'!$C$7,0,10*ROW('Water Data'!C190)),IF(AND(ISNUMBER(OFFSET('Water Data'!$C$7,0,10*ROW('Water Data'!C190))),BT196="No",ISNUMBER(OFFSET('Water Data'!$C$7,0,10*ROW('Water Data'!C190)))),CONCATENATE("[",ROUND(OFFSET('Water Data'!$C$7,0,10*ROW('Water Data'!C190)),0),"]"),IF(AND(ISNUMBER(OFFSET('Water Data'!$C$7,0,10*ROW('Water Data'!C190))),BT196="",ISNUMBER(OFFSET('Water Data'!$C$7,0,10*ROW('Water Data'!C190)))),OFFSET('Water Data'!$C$7,0,10*ROW('Water Data'!C190)),NA())))</f>
        <v>#N/A</v>
      </c>
      <c r="F196" s="252" t="e">
        <f ca="true">+IF(AND(ISNUMBER(OFFSET('Water Data'!$C$10,0,10*ROW('Water Data'!C190))),BU196="Yes"),OFFSET('Water Data'!$C$10,0,10*ROW('Water Data'!C190)),IF(AND(ISNUMBER(OFFSET('Water Data'!$C$10,0,10*ROW('Water Data'!C190))),BU196="No",ISNUMBER(OFFSET('Water Data'!$C$10,0,10*ROW('Water Data'!C190)))),CONCATENATE("[",ROUND(OFFSET('Water Data'!$C$10,0,10*ROW('Water Data'!C190)),0),"]"),IF(AND(ISNUMBER(OFFSET('Water Data'!$C$10,0,10*ROW('Water Data'!C190))),BU196="",ISNUMBER(OFFSET('Water Data'!$C$10,0,10*ROW('Water Data'!C190)))),OFFSET('Water Data'!$C$10,0,10*ROW('Water Data'!C190)),NA())))</f>
        <v>#N/A</v>
      </c>
      <c r="G196" s="252" t="e">
        <f ca="true">+IF(AND(ISNUMBER(OFFSET('Water Data'!$D$5,0,10*ROW('Water Data'!D190))),BV196="Yes"),100-OFFSET('Water Data'!$D$5,0,10*ROW('Water Data'!D190)),IF(AND(ISNUMBER(OFFSET('Water Data'!$D$5,0,10*ROW('Water Data'!D190))),BV196="No",ISNUMBER(OFFSET('Water Data'!$D$5,0,10*ROW('Water Data'!D190)))),CONCATENATE("[",ROUND(100-OFFSET('Water Data'!$D$5,0,10*ROW('Water Data'!D190)),0),"]"),IF(AND(ISNUMBER(OFFSET('Water Data'!$D$5,0,10*ROW('Water Data'!D190))),BV196="",ISNUMBER(OFFSET('Water Data'!$D$5,0,10*ROW('Water Data'!D190)))),100-OFFSET('Water Data'!$D$5,0,10*ROW('Water Data'!D190)),NA())))</f>
        <v>#N/A</v>
      </c>
      <c r="H196" s="252" t="e">
        <f ca="true">+IF(AND(ISNUMBER(OFFSET('Water Data'!$D$7,0,10*ROW('Water Data'!D190))),BW196="Yes"),OFFSET('Water Data'!$D$7,0,10*ROW('Water Data'!D190)),IF(AND(ISNUMBER(OFFSET('Water Data'!$D$7,0,10*ROW('Water Data'!D190))),BW196="No",ISNUMBER(OFFSET('Water Data'!$D$7,0,10*ROW('Water Data'!D190)))),CONCATENATE("[",ROUND(OFFSET('Water Data'!$C$7,0,10*ROW('Water Data'!D190)),0),"]"),IF(AND(ISNUMBER(OFFSET('Water Data'!$D$7,0,10*ROW('Water Data'!D190))),BW196="",ISNUMBER(OFFSET('Water Data'!$D$7,0,10*ROW('Water Data'!D190)))),OFFSET('Water Data'!$D$7,0,10*ROW('Water Data'!D190)),NA())))</f>
        <v>#N/A</v>
      </c>
      <c r="I196" s="252" t="e">
        <f ca="true">+IF(AND(ISNUMBER(OFFSET('Water Data'!$D$10,0,10*ROW('Water Data'!D190))),BX196="Yes"),OFFSET('Water Data'!$D$10,0,10*ROW('Water Data'!D190)),IF(AND(ISNUMBER(OFFSET('Water Data'!$D$10,0,10*ROW('Water Data'!D190))),BX196="No",ISNUMBER(OFFSET('Water Data'!$D$10,0,10*ROW('Water Data'!D190)))),CONCATENATE("[",ROUND(OFFSET('Water Data'!$D$10,0,10*ROW('Water Data'!D190)),0),"]"),IF(AND(ISNUMBER(OFFSET('Water Data'!$D$10,0,10*ROW('Water Data'!D190))),BX196="",ISNUMBER(OFFSET('Water Data'!$D$10,0,10*ROW('Water Data'!D190)))),OFFSET('Water Data'!$D$10,0,10*ROW('Water Data'!D190)),NA())))</f>
        <v>#N/A</v>
      </c>
      <c r="J196" s="252" t="e">
        <f ca="true">+IF(AND(ISNUMBER(OFFSET('Water Data'!$E$5,0,10*ROW('Water Data'!E190))),BY196="Yes"),100-OFFSET('Water Data'!$E$5,0,10*ROW('Water Data'!E190)),IF(AND(ISNUMBER(OFFSET('Water Data'!$E$5,0,10*ROW('Water Data'!E190))),BY196="No",ISNUMBER(OFFSET('Water Data'!$E$5,0,10*ROW('Water Data'!E190)))),CONCATENATE("[",ROUND(100-OFFSET('Water Data'!$E$5,0,10*ROW('Water Data'!E190)),0),"]"),IF(AND(ISNUMBER(OFFSET('Water Data'!$E$5,0,10*ROW('Water Data'!E190))),BY196="",ISNUMBER(OFFSET('Water Data'!$E$5,0,10*ROW('Water Data'!E190)))),100-OFFSET('Water Data'!$E$5,0,10*ROW('Water Data'!E190)),NA())))</f>
        <v>#N/A</v>
      </c>
      <c r="K196" s="252" t="e">
        <f ca="true">+IF(AND(ISNUMBER(OFFSET('Water Data'!$E$7,0,10*ROW('Water Data'!E190))),BZ196="Yes"),OFFSET('Water Data'!$E$7,0,10*ROW('Water Data'!E190)),IF(AND(ISNUMBER(OFFSET('Water Data'!$E$7,0,10*ROW('Water Data'!E190))),BZ196="No",ISNUMBER(OFFSET('Water Data'!$E$7,0,10*ROW('Water Data'!E190)))),CONCATENATE("[",ROUND(OFFSET('Water Data'!$E$7,0,10*ROW('Water Data'!E190)),0),"]"),IF(AND(ISNUMBER(OFFSET('Water Data'!$E$7,0,10*ROW('Water Data'!E190))),BZ196="",ISNUMBER(OFFSET('Water Data'!$E$7,0,10*ROW('Water Data'!E190)))),OFFSET('Water Data'!$E$7,0,10*ROW('Water Data'!E190)),NA())))</f>
        <v>#N/A</v>
      </c>
      <c r="L196" s="252" t="e">
        <f ca="true">+IF(AND(ISNUMBER(OFFSET('Water Data'!$E$10,0,10*ROW('Water Data'!E190))),CA196="Yes"),OFFSET('Water Data'!$E$10,0,10*ROW('Water Data'!E190)),IF(AND(ISNUMBER(OFFSET('Water Data'!$E$10,0,10*ROW('Water Data'!E190))),CA196="No",ISNUMBER(OFFSET('Water Data'!$E$10,0,10*ROW('Water Data'!E190)))),CONCATENATE("[",ROUND(OFFSET('Water Data'!$E$10,0,10*ROW('Water Data'!E190)),0),"]"),IF(AND(ISNUMBER(OFFSET('Water Data'!$E$10,0,10*ROW('Water Data'!E190))),CA196="",ISNUMBER(OFFSET('Water Data'!$E$10,0,10*ROW('Water Data'!E190)))),OFFSET('Water Data'!$E$10,0,10*ROW('Water Data'!E190)),NA())))</f>
        <v>#N/A</v>
      </c>
      <c r="M196" s="252" t="e">
        <f ca="true">+IF(AND(ISNUMBER(OFFSET('Water Data'!$F$5,0,10*ROW('Water Data'!F190))),CB196="Yes"),100-OFFSET('Water Data'!$F$5,0,10*ROW('Water Data'!F190)),IF(AND(ISNUMBER(OFFSET('Water Data'!$F$5,0,10*ROW('Water Data'!F190))),CB196="No",ISNUMBER(OFFSET('Water Data'!$F$5,0,10*ROW('Water Data'!F190)))),CONCATENATE("[",ROUND(100-OFFSET('Water Data'!$F$5,0,10*ROW('Water Data'!F190)),0),"]"),IF(AND(ISNUMBER(OFFSET('Water Data'!$F$5,0,10*ROW('Water Data'!F190))),CB196="",ISNUMBER(OFFSET('Water Data'!$F$5,0,10*ROW('Water Data'!F190)))),100-OFFSET('Water Data'!$F$5,0,10*ROW('Water Data'!F190)),NA())))</f>
        <v>#N/A</v>
      </c>
      <c r="N196" s="252" t="e">
        <f ca="true">+IF(AND(ISNUMBER(OFFSET('Water Data'!$F$7,0,10*ROW('Water Data'!F190))),CC196="Yes"),OFFSET('Water Data'!$F$7,0,10*ROW('Water Data'!F190)),IF(AND(ISNUMBER(OFFSET('Water Data'!$F$7,0,10*ROW('Water Data'!F190))),CC196="No",ISNUMBER(OFFSET('Water Data'!$F$7,0,10*ROW('Water Data'!F190)))),CONCATENATE("[",ROUND(OFFSET('Water Data'!$F$7,0,10*ROW('Water Data'!F190)),0),"]"),IF(AND(ISNUMBER(OFFSET('Water Data'!$F$7,0,10*ROW('Water Data'!F190))),CC196="",ISNUMBER(OFFSET('Water Data'!$F$7,0,10*ROW('Water Data'!F190)))),OFFSET('Water Data'!$F$7,0,10*ROW('Water Data'!F190)),NA())))</f>
        <v>#N/A</v>
      </c>
      <c r="O196" s="252" t="e">
        <f ca="true">+IF(AND(ISNUMBER(OFFSET('Water Data'!$F$10,0,10*ROW('Water Data'!F190))),CD196="Yes"),OFFSET('Water Data'!$F$10,0,10*ROW('Water Data'!F190)),IF(AND(ISNUMBER(OFFSET('Water Data'!$F$10,0,10*ROW('Water Data'!F190))),CD196="No",ISNUMBER(OFFSET('Water Data'!$F$10,0,10*ROW('Water Data'!F190)))),CONCATENATE("[",ROUND(OFFSET('Water Data'!$F$10,0,10*ROW('Water Data'!F190)),0),"]"),IF(AND(ISNUMBER(OFFSET('Water Data'!$F$10,0,10*ROW('Water Data'!F190))),CD196="",ISNUMBER(OFFSET('Water Data'!$F$10,0,10*ROW('Water Data'!F190)))),OFFSET('Water Data'!$F$10,0,10*ROW('Water Data'!F190)),NA())))</f>
        <v>#N/A</v>
      </c>
      <c r="P196" s="252" t="e">
        <f ca="true">+IF(AND(ISNUMBER(OFFSET('Water Data'!$G$5,0,10*ROW('Water Data'!G190))),CE196="Yes"),100-OFFSET('Water Data'!$G$5,0,10*ROW('Water Data'!G190)),IF(AND(ISNUMBER(OFFSET('Water Data'!$G$5,0,10*ROW('Water Data'!G190))),CE196="No",ISNUMBER(OFFSET('Water Data'!$G$5,0,10*ROW('Water Data'!G190)))),CONCATENATE("[",ROUND(100-OFFSET('Water Data'!$G$5,0,10*ROW('Water Data'!G190)),0),"]"),IF(AND(ISNUMBER(OFFSET('Water Data'!$G$5,0,10*ROW('Water Data'!G190))),CE196="",ISNUMBER(OFFSET('Water Data'!$G$5,0,10*ROW('Water Data'!G190)))),100-OFFSET('Water Data'!$G$5,0,10*ROW('Water Data'!G190)),NA())))</f>
        <v>#N/A</v>
      </c>
      <c r="Q196" s="252" t="e">
        <f ca="true">+IF(AND(ISNUMBER(OFFSET('Water Data'!$G$7,0,10*ROW('Water Data'!G190))),CF196="Yes"),OFFSET('Water Data'!$G$7,0,10*ROW('Water Data'!G190)),IF(AND(ISNUMBER(OFFSET('Water Data'!$G$7,0,10*ROW('Water Data'!G190))),CF196="No",ISNUMBER(OFFSET('Water Data'!$G$7,0,10*ROW('Water Data'!G190)))),CONCATENATE("[",ROUND(OFFSET('Water Data'!$G$7,0,10*ROW('Water Data'!G190)),0),"]"),IF(AND(ISNUMBER(OFFSET('Water Data'!$G$7,0,10*ROW('Water Data'!G190))),CF196="",ISNUMBER(OFFSET('Water Data'!$G$7,0,10*ROW('Water Data'!G190)))),OFFSET('Water Data'!$G$7,0,10*ROW('Water Data'!G190)),NA())))</f>
        <v>#N/A</v>
      </c>
      <c r="R196" s="252" t="e">
        <f ca="true">+IF(AND(ISNUMBER(OFFSET('Water Data'!$G$10,0,10*ROW('Water Data'!G190))),CG196="Yes"),OFFSET('Water Data'!$G$10,0,10*ROW('Water Data'!G190)),IF(AND(ISNUMBER(OFFSET('Water Data'!$G$10,0,10*ROW('Water Data'!G190))),CG196="No",ISNUMBER(OFFSET('Water Data'!$G$10,0,10*ROW('Water Data'!G190)))),CONCATENATE("[",ROUND(OFFSET('Water Data'!$G$10,0,10*ROW('Water Data'!G190)),0),"]"),IF(AND(ISNUMBER(OFFSET('Water Data'!$G$10,0,10*ROW('Water Data'!G190))),CG196="",ISNUMBER(OFFSET('Water Data'!$G$10,0,10*ROW('Water Data'!G190)))),OFFSET('Water Data'!$G$10,0,10*ROW('Water Data'!G190)),NA())))</f>
        <v>#N/A</v>
      </c>
      <c r="S196" s="252" t="e">
        <f ca="true">+IF(AND(ISNUMBER(OFFSET('Water Data'!$H$5,0,10*ROW('Water Data'!H190))),CH196="Yes"),100-OFFSET('Water Data'!$H$5,0,10*ROW('Water Data'!H190)),IF(AND(ISNUMBER(OFFSET('Water Data'!$H$5,0,10*ROW('Water Data'!H190))),CH196="No",ISNUMBER(OFFSET('Water Data'!$H$5,0,10*ROW('Water Data'!H190)))),CONCATENATE("[",ROUND(100-OFFSET('Water Data'!$H$5,0,10*ROW('Water Data'!H190)),0),"]"),IF(AND(ISNUMBER(OFFSET('Water Data'!$H$5,0,10*ROW('Water Data'!H190))),CH196="",ISNUMBER(OFFSET('Water Data'!$H$5,0,10*ROW('Water Data'!H190)))),100-OFFSET('Water Data'!$H$5,0,10*ROW('Water Data'!H190)),NA())))</f>
        <v>#N/A</v>
      </c>
      <c r="T196" s="252" t="e">
        <f ca="true">+IF(AND(ISNUMBER(OFFSET('Water Data'!$H$7,0,10*ROW('Water Data'!H190))),CI196="Yes"),OFFSET('Water Data'!$H$7,0,10*ROW('Water Data'!H190)),IF(AND(ISNUMBER(OFFSET('Water Data'!$H$7,0,10*ROW('Water Data'!H190))),CI196="No",ISNUMBER(OFFSET('Water Data'!$H$7,0,10*ROW('Water Data'!H190)))),CONCATENATE("[",ROUND(OFFSET('Water Data'!$H$7,0,10*ROW('Water Data'!H190)),0),"]"),IF(AND(ISNUMBER(OFFSET('Water Data'!$H$7,0,10*ROW('Water Data'!H190))),CI196="",ISNUMBER(OFFSET('Water Data'!$H$7,0,10*ROW('Water Data'!H190)))),OFFSET('Water Data'!$H$7,0,10*ROW('Water Data'!H190)),NA())))</f>
        <v>#N/A</v>
      </c>
      <c r="U196" s="252" t="e">
        <f ca="true">+IF(AND(ISNUMBER(OFFSET('Water Data'!$H$10,0,10*ROW('Water Data'!H190))),CJ196="Yes"),OFFSET('Water Data'!$H$10,0,10*ROW('Water Data'!H190)),IF(AND(ISNUMBER(OFFSET('Water Data'!$H$10,0,10*ROW('Water Data'!H190))),CJ196="No",ISNUMBER(OFFSET('Water Data'!$H$10,0,10*ROW('Water Data'!H190)))),CONCATENATE("[",ROUND(OFFSET('Water Data'!$H$10,0,10*ROW('Water Data'!H190)),0),"]"),IF(AND(ISNUMBER(OFFSET('Water Data'!$H$10,0,10*ROW('Water Data'!H190))),CJ196="",ISNUMBER(OFFSET('Water Data'!$H$10,0,10*ROW('Water Data'!H190)))),OFFSET('Water Data'!$H$10,0,10*ROW('Water Data'!H190)),NA())))</f>
        <v>#N/A</v>
      </c>
      <c r="V196" s="253" t="e">
        <f ca="true">+IF(AND(ISNUMBER(OFFSET('Sanitation Data'!$C$5,0,10*ROW('Sanitation Data'!C190))),CK196="Yes"),100-OFFSET('Sanitation Data'!$C$5,0,10*ROW('Sanitation Data'!C190)),IF(AND(ISNUMBER(OFFSET('Sanitation Data'!$C$5,0,10*ROW('Sanitation Data'!C190))),CK196="No",ISNUMBER(OFFSET('Sanitation Data'!$C$5,0,10*ROW('Sanitation Data'!C190)))),CONCATENATE("[",ROUND(100-OFFSET('Sanitation Data'!$C$5,0,10*ROW('Sanitation Data'!C190)),0),"]"),IF(AND(ISNUMBER(OFFSET('Sanitation Data'!$C$5,0,10*ROW('Sanitation Data'!C190))),CK196="",ISNUMBER(OFFSET('Sanitation Data'!$C$5,0,10*ROW('Sanitation Data'!C190)))),100-OFFSET('Sanitation Data'!$C$5,0,10*ROW('Sanitation Data'!C190)),NA())))</f>
        <v>#N/A</v>
      </c>
      <c r="W196" s="253" t="e">
        <f ca="true">+IF(AND(ISNUMBER(OFFSET('Sanitation Data'!$C$7,0,10*ROW('Sanitation Data'!C190))),CL196="Yes"),OFFSET('Sanitation Data'!$C$7,0,10*ROW('Sanitation Data'!C190)),IF(AND(ISNUMBER(OFFSET('Sanitation Data'!$C$7,0,10*ROW('Sanitation Data'!C190))),CL196="No",ISNUMBER(OFFSET('Sanitation Data'!$C$7,0,10*ROW('Sanitation Data'!C190)))),CONCATENATE("[",ROUND(OFFSET('Sanitation Data'!$C$7,0,10*ROW('Sanitation Data'!C190)),0),"]"),IF(AND(ISNUMBER(OFFSET('Sanitation Data'!$C$7,0,10*ROW('Sanitation Data'!C190))),CL196="",ISNUMBER(OFFSET('Sanitation Data'!$C$7,0,10*ROW('Sanitation Data'!C190)))),OFFSET('Sanitation Data'!$C$7,0,10*ROW('Sanitation Data'!C190)),NA())))</f>
        <v>#N/A</v>
      </c>
      <c r="X196" s="253" t="e">
        <f ca="true">+IF(AND(ISNUMBER(OFFSET('Sanitation Data'!$C$11,0,10*ROW('Sanitation Data'!C190))),CM196="Yes"),OFFSET('Sanitation Data'!$C$11,0,10*ROW('Sanitation Data'!C190)),IF(AND(ISNUMBER(OFFSET('Sanitation Data'!$C$11,0,10*ROW('Sanitation Data'!C190))),CM196="No",ISNUMBER(OFFSET('Sanitation Data'!$C$11,0,10*ROW('Sanitation Data'!C190)))),CONCATENATE("[",ROUND(OFFSET('Sanitation Data'!$C$11,0,10*ROW('Sanitation Data'!C190)),0),"]"),IF(AND(ISNUMBER(OFFSET('Sanitation Data'!$C$11,0,10*ROW('Sanitation Data'!C190))),CM196="",ISNUMBER(OFFSET('Sanitation Data'!$C$11,0,10*ROW('Sanitation Data'!C190)))),OFFSET('Sanitation Data'!$C$11,0,10*ROW('Sanitation Data'!C190)),NA())))</f>
        <v>#N/A</v>
      </c>
      <c r="Y196" s="253" t="e">
        <f ca="true">+IF(AND(ISNUMBER(OFFSET('Sanitation Data'!$C$12,0,10*ROW('Sanitation Data'!C190))),CN196="Yes"),OFFSET('Sanitation Data'!$C$12,0,10*ROW('Sanitation Data'!C190)),IF(AND(ISNUMBER(OFFSET('Sanitation Data'!$C$12,0,10*ROW('Sanitation Data'!C190))),CN196="No",ISNUMBER(OFFSET('Sanitation Data'!$C$12,0,10*ROW('Sanitation Data'!C190)))),CONCATENATE("[",ROUND(OFFSET('Sanitation Data'!$C$12,0,10*ROW('Sanitation Data'!C190)),0),"]"),IF(AND(ISNUMBER(OFFSET('Sanitation Data'!$C$12,0,10*ROW('Sanitation Data'!C190))),CN196="",ISNUMBER(OFFSET('Sanitation Data'!$C$12,0,10*ROW('Sanitation Data'!C190)))),OFFSET('Sanitation Data'!$C$12,0,10*ROW('Sanitation Data'!C190)),NA())))</f>
        <v>#N/A</v>
      </c>
      <c r="Z196" s="253" t="e">
        <f ca="true">+IF(AND(ISNUMBER(OFFSET('Sanitation Data'!$C$13,0,10*ROW('Sanitation Data'!C190))),CO196="Yes"),OFFSET('Sanitation Data'!$C$13,0,10*ROW('Sanitation Data'!C190)),IF(AND(ISNUMBER(OFFSET('Sanitation Data'!$C$13,0,10*ROW('Sanitation Data'!C190))),CO196="No",ISNUMBER(OFFSET('Sanitation Data'!$C$13,0,10*ROW('Sanitation Data'!C190)))),CONCATENATE("[",ROUND(OFFSET('Sanitation Data'!$C$13,0,10*ROW('Sanitation Data'!C190)),0),"]"),IF(AND(ISNUMBER(OFFSET('Sanitation Data'!$C$13,0,10*ROW('Sanitation Data'!C190))),CO196="",ISNUMBER(OFFSET('Sanitation Data'!$C$13,0,10*ROW('Sanitation Data'!C190)))),OFFSET('Sanitation Data'!$C$13,0,10*ROW('Sanitation Data'!C190)),NA())))</f>
        <v>#N/A</v>
      </c>
      <c r="AA196" s="253" t="e">
        <f ca="true">+IF(AND(ISNUMBER(OFFSET('Sanitation Data'!$D$5,0,10*ROW('Sanitation Data'!D190))),CP196="Yes"),100-OFFSET('Sanitation Data'!$D$5,0,10*ROW('Sanitation Data'!D190)),IF(AND(ISNUMBER(OFFSET('Sanitation Data'!$D$5,0,10*ROW('Sanitation Data'!D190))),CP196="No",ISNUMBER(OFFSET('Sanitation Data'!$D$5,0,10*ROW('Sanitation Data'!D190)))),CONCATENATE("[",ROUND(100-OFFSET('Sanitation Data'!$D$5,0,10*ROW('Sanitation Data'!D190)),0),"]"),IF(AND(ISNUMBER(OFFSET('Sanitation Data'!$D$5,0,10*ROW('Sanitation Data'!D190))),CP196="",ISNUMBER(OFFSET('Sanitation Data'!$D$5,0,10*ROW('Sanitation Data'!D190)))),100-OFFSET('Sanitation Data'!$D$5,0,10*ROW('Sanitation Data'!D190)),NA())))</f>
        <v>#N/A</v>
      </c>
      <c r="AB196" s="253" t="e">
        <f ca="true">+IF(AND(ISNUMBER(OFFSET('Sanitation Data'!$D$7,0,10*ROW('Sanitation Data'!D190))),CQ196="Yes"),OFFSET('Sanitation Data'!$D$7,0,10*ROW('Sanitation Data'!G190)),IF(AND(ISNUMBER(OFFSET('Sanitation Data'!$D$7,0,10*ROW('Sanitation Data'!D190))),CQ196="No",ISNUMBER(OFFSET('Sanitation Data'!$D$7,0,10*ROW('Sanitation Data'!D190)))),CONCATENATE("[",ROUND(OFFSET('Sanitation Data'!$D$7,0,10*ROW('Sanitation Data'!D190)),0),"]"),IF(AND(ISNUMBER(OFFSET('Sanitation Data'!$D$7,0,10*ROW('Sanitation Data'!D190))),CQ196="",ISNUMBER(OFFSET('Sanitation Data'!$D$7,0,10*ROW('Sanitation Data'!D190)))),OFFSET('Sanitation Data'!$D$7,0,10*ROW('Sanitation Data'!D190)),NA())))</f>
        <v>#N/A</v>
      </c>
      <c r="AC196" s="253" t="e">
        <f ca="true">+IF(AND(ISNUMBER(OFFSET('Sanitation Data'!$D$11,0,10*ROW('Sanitation Data'!D190))),CR196="Yes"),OFFSET('Sanitation Data'!$D$11,0,10*ROW('Sanitation Data'!D190)),IF(AND(ISNUMBER(OFFSET('Sanitation Data'!$D$11,0,10*ROW('Sanitation Data'!D190))),CR196="No",ISNUMBER(OFFSET('Sanitation Data'!$D$11,0,10*ROW('Sanitation Data'!D190)))),CONCATENATE("[",ROUND(OFFSET('Sanitation Data'!$D$11,0,10*ROW('Sanitation Data'!D190)),0),"]"),IF(AND(ISNUMBER(OFFSET('Sanitation Data'!$D$11,0,10*ROW('Sanitation Data'!D190))),CR196="",ISNUMBER(OFFSET('Sanitation Data'!$D$11,0,10*ROW('Sanitation Data'!D190)))),OFFSET('Sanitation Data'!$D$11,0,10*ROW('Sanitation Data'!D190)),NA())))</f>
        <v>#N/A</v>
      </c>
      <c r="AD196" s="253" t="e">
        <f ca="true">+IF(AND(ISNUMBER(OFFSET('Sanitation Data'!$D$12,0,10*ROW('Sanitation Data'!D190))),CS196="Yes"),OFFSET('Sanitation Data'!$D$12,0,10*ROW('Sanitation Data'!D190)),IF(AND(ISNUMBER(OFFSET('Sanitation Data'!$D$12,0,10*ROW('Sanitation Data'!D190))),CS196="No",ISNUMBER(OFFSET('Sanitation Data'!$D$12,0,10*ROW('Sanitation Data'!D190)))),CONCATENATE("[",ROUND(OFFSET('Sanitation Data'!$D$12,0,10*ROW('Sanitation Data'!D190)),0),"]"),IF(AND(ISNUMBER(OFFSET('Sanitation Data'!$D$12,0,10*ROW('Sanitation Data'!D190))),CS196="",ISNUMBER(OFFSET('Sanitation Data'!$D$12,0,10*ROW('Sanitation Data'!D190)))),OFFSET('Sanitation Data'!$D$12,0,10*ROW('Sanitation Data'!D190)),NA())))</f>
        <v>#N/A</v>
      </c>
      <c r="AE196" s="253" t="e">
        <f ca="true">+IF(AND(ISNUMBER(OFFSET('Sanitation Data'!$D$13,0,10*ROW('Sanitation Data'!D190))),CT196="Yes"),OFFSET('Sanitation Data'!$D$13,0,10*ROW('Sanitation Data'!D190)),IF(AND(ISNUMBER(OFFSET('Sanitation Data'!$D$13,0,10*ROW('Sanitation Data'!D190))),CT196="No",ISNUMBER(OFFSET('Sanitation Data'!$D$13,0,10*ROW('Sanitation Data'!D190)))),CONCATENATE("[",ROUND(OFFSET('Sanitation Data'!$D$13,0,10*ROW('Sanitation Data'!D190)),0),"]"),IF(AND(ISNUMBER(OFFSET('Sanitation Data'!$D$13,0,10*ROW('Sanitation Data'!D190))),CT196="",ISNUMBER(OFFSET('Sanitation Data'!$D$13,0,10*ROW('Sanitation Data'!D190)))),OFFSET('Sanitation Data'!$D$13,0,10*ROW('Sanitation Data'!D190)),NA())))</f>
        <v>#N/A</v>
      </c>
      <c r="AF196" s="253" t="e">
        <f ca="true">+IF(AND(ISNUMBER(OFFSET('Sanitation Data'!$E$5,0,10*ROW('Sanitation Data'!E190))),CU196="Yes"),100-OFFSET('Sanitation Data'!$E$5,0,10*ROW('Sanitation Data'!E190)),IF(AND(ISNUMBER(OFFSET('Sanitation Data'!$E$5,0,10*ROW('Sanitation Data'!E190))),CU196="No",ISNUMBER(OFFSET('Sanitation Data'!$E$5,0,10*ROW('Sanitation Data'!E190)))),CONCATENATE("[",ROUND(100-OFFSET('Sanitation Data'!$E$5,0,10*ROW('Sanitation Data'!E190)),0),"]"),IF(AND(ISNUMBER(OFFSET('Sanitation Data'!$E$5,0,10*ROW('Sanitation Data'!E190))),CU196="",ISNUMBER(OFFSET('Sanitation Data'!$E$5,0,10*ROW('Sanitation Data'!E190)))),100-OFFSET('Sanitation Data'!$E$5,0,10*ROW('Sanitation Data'!E190)),NA())))</f>
        <v>#N/A</v>
      </c>
      <c r="AG196" s="253" t="e">
        <f ca="true">+IF(AND(ISNUMBER(OFFSET('Sanitation Data'!$E$7,0,10*ROW('Sanitation Data'!E190))),CV196="Yes"),OFFSET('Sanitation Data'!$E$7,0,10*ROW('Sanitation Data'!E190)),IF(AND(ISNUMBER(OFFSET('Sanitation Data'!$E$7,0,10*ROW('Sanitation Data'!E190))),CV196="No",ISNUMBER(OFFSET('Sanitation Data'!$E$7,0,10*ROW('Sanitation Data'!E190)))),CONCATENATE("[",ROUND(OFFSET('Sanitation Data'!$E$7,0,10*ROW('Sanitation Data'!E190)),0),"]"),IF(AND(ISNUMBER(OFFSET('Sanitation Data'!$E$7,0,10*ROW('Sanitation Data'!E190))),CV196="",ISNUMBER(OFFSET('Sanitation Data'!$E$7,0,10*ROW('Sanitation Data'!E190)))),OFFSET('Sanitation Data'!$E$7,0,10*ROW('Sanitation Data'!E190)),NA())))</f>
        <v>#N/A</v>
      </c>
      <c r="AH196" s="253" t="e">
        <f ca="true">+IF(AND(ISNUMBER(OFFSET('Sanitation Data'!$E$11,0,10*ROW('Sanitation Data'!E190))),CW196="Yes"),OFFSET('Sanitation Data'!$E$11,0,10*ROW('Sanitation Data'!E190)),IF(AND(ISNUMBER(OFFSET('Sanitation Data'!$E$11,0,10*ROW('Sanitation Data'!E190))),CW196="No",ISNUMBER(OFFSET('Sanitation Data'!$E$11,0,10*ROW('Sanitation Data'!E190)))),CONCATENATE("[",ROUND(OFFSET('Sanitation Data'!$E$11,0,10*ROW('Sanitation Data'!E190)),0),"]"),IF(AND(ISNUMBER(OFFSET('Sanitation Data'!$E$11,0,10*ROW('Sanitation Data'!E190))),CW196="",ISNUMBER(OFFSET('Sanitation Data'!$E$11,0,10*ROW('Sanitation Data'!E190)))),OFFSET('Sanitation Data'!$E$11,0,10*ROW('Sanitation Data'!E190)),NA())))</f>
        <v>#N/A</v>
      </c>
      <c r="AI196" s="253" t="e">
        <f ca="true">+IF(AND(ISNUMBER(OFFSET('Sanitation Data'!$E$12,0,10*ROW('Sanitation Data'!E190))),CX196="Yes"),OFFSET('Sanitation Data'!$E$12,0,10*ROW('Sanitation Data'!E190)),IF(AND(ISNUMBER(OFFSET('Sanitation Data'!$E$12,0,10*ROW('Sanitation Data'!E190))),CX196="No",ISNUMBER(OFFSET('Sanitation Data'!$E$12,0,10*ROW('Sanitation Data'!E190)))),CONCATENATE("[",ROUND(OFFSET('Sanitation Data'!$E$12,0,10*ROW('Sanitation Data'!E190)),0),"]"),IF(AND(ISNUMBER(OFFSET('Sanitation Data'!$E$12,0,10*ROW('Sanitation Data'!E190))),CX196="",ISNUMBER(OFFSET('Sanitation Data'!$E$12,0,10*ROW('Sanitation Data'!E190)))),OFFSET('Sanitation Data'!$E$12,0,10*ROW('Sanitation Data'!E190)),NA())))</f>
        <v>#N/A</v>
      </c>
      <c r="AJ196" s="253" t="e">
        <f ca="true">+IF(AND(ISNUMBER(OFFSET('Sanitation Data'!$E$13,0,10*ROW('Sanitation Data'!E190))),CY196="Yes"),OFFSET('Sanitation Data'!$E$13,0,10*ROW('Sanitation Data'!E190)),IF(AND(ISNUMBER(OFFSET('Sanitation Data'!$E$13,0,10*ROW('Sanitation Data'!E190))),CY196="No",ISNUMBER(OFFSET('Sanitation Data'!$E$13,0,10*ROW('Sanitation Data'!E190)))),CONCATENATE("[",ROUND(OFFSET('Sanitation Data'!$E$13,0,10*ROW('Sanitation Data'!E190)),0),"]"),IF(AND(ISNUMBER(OFFSET('Sanitation Data'!$E$13,0,10*ROW('Sanitation Data'!E190))),CY196="",ISNUMBER(OFFSET('Sanitation Data'!$E$13,0,10*ROW('Sanitation Data'!E190)))),OFFSET('Sanitation Data'!$E$13,0,10*ROW('Sanitation Data'!E190)),NA())))</f>
        <v>#N/A</v>
      </c>
      <c r="AK196" s="253" t="e">
        <f ca="true">+IF(AND(ISNUMBER(OFFSET('Sanitation Data'!$F$5,0,10*ROW('Sanitation Data'!F190))),CZ196="Yes"),100-OFFSET('Sanitation Data'!$F$5,0,10*ROW('Sanitation Data'!F190)),IF(AND(ISNUMBER(OFFSET('Sanitation Data'!$F$5,0,10*ROW('Sanitation Data'!F190))),CZ196="No",ISNUMBER(OFFSET('Sanitation Data'!$F$5,0,10*ROW('Sanitation Data'!F190)))),CONCATENATE("[",ROUND(100-OFFSET('Sanitation Data'!$F$5,0,10*ROW('Sanitation Data'!F190)),0),"]"),IF(AND(ISNUMBER(OFFSET('Sanitation Data'!$F$5,0,10*ROW('Sanitation Data'!F190))),CZ196="",ISNUMBER(OFFSET('Sanitation Data'!$F$5,0,10*ROW('Sanitation Data'!F190)))),100-OFFSET('Sanitation Data'!$F$5,0,10*ROW('Sanitation Data'!F190)),NA())))</f>
        <v>#N/A</v>
      </c>
      <c r="AL196" s="253" t="e">
        <f ca="true">+IF(AND(ISNUMBER(OFFSET('Sanitation Data'!$F$7,0,10*ROW('Sanitation Data'!F190))),DA196="Yes"),OFFSET('Sanitation Data'!$F$7,0,10*ROW('Sanitation Data'!F190)),IF(AND(ISNUMBER(OFFSET('Sanitation Data'!$F$7,0,10*ROW('Sanitation Data'!F190))),DA196="No",ISNUMBER(OFFSET('Sanitation Data'!$F$7,0,10*ROW('Sanitation Data'!F190)))),CONCATENATE("[",ROUND(OFFSET('Sanitation Data'!$F$7,0,10*ROW('Sanitation Data'!F190)),0),"]"),IF(AND(ISNUMBER(OFFSET('Sanitation Data'!$F$7,0,10*ROW('Sanitation Data'!F190))),DA196="",ISNUMBER(OFFSET('Sanitation Data'!$F$7,0,10*ROW('Sanitation Data'!F190)))),OFFSET('Sanitation Data'!$F$7,0,10*ROW('Sanitation Data'!F190)),NA())))</f>
        <v>#N/A</v>
      </c>
      <c r="AM196" s="253" t="e">
        <f ca="true">+IF(AND(ISNUMBER(OFFSET('Sanitation Data'!$F$11,0,10*ROW('Sanitation Data'!F190))),DB196="Yes"),OFFSET('Sanitation Data'!$F$11,0,10*ROW('Sanitation Data'!F190)),IF(AND(ISNUMBER(OFFSET('Sanitation Data'!$F$11,0,10*ROW('Sanitation Data'!F190))),DB196="No",ISNUMBER(OFFSET('Sanitation Data'!$F$11,0,10*ROW('Sanitation Data'!F190)))),CONCATENATE("[",ROUND(OFFSET('Sanitation Data'!$F$11,0,10*ROW('Sanitation Data'!F190)),0),"]"),IF(AND(ISNUMBER(OFFSET('Sanitation Data'!$F$11,0,10*ROW('Sanitation Data'!F190))),DB196="",ISNUMBER(OFFSET('Sanitation Data'!$F$11,0,10*ROW('Sanitation Data'!F190)))),OFFSET('Sanitation Data'!$F$11,0,10*ROW('Sanitation Data'!F190)),NA())))</f>
        <v>#N/A</v>
      </c>
      <c r="AN196" s="253" t="e">
        <f ca="true">+IF(AND(ISNUMBER(OFFSET('Sanitation Data'!$F$12,0,10*ROW('Sanitation Data'!F190))),DC196="Yes"),OFFSET('Sanitation Data'!$F$12,0,10*ROW('Sanitation Data'!F190)),IF(AND(ISNUMBER(OFFSET('Sanitation Data'!$F$12,0,10*ROW('Sanitation Data'!F190))),DC196="No",ISNUMBER(OFFSET('Sanitation Data'!$F$12,0,10*ROW('Sanitation Data'!F190)))),CONCATENATE("[",ROUND(OFFSET('Sanitation Data'!$F$12,0,10*ROW('Sanitation Data'!F190)),0),"]"),IF(AND(ISNUMBER(OFFSET('Sanitation Data'!$F$12,0,10*ROW('Sanitation Data'!F190))),DC196="",ISNUMBER(OFFSET('Sanitation Data'!$F$12,0,10*ROW('Sanitation Data'!F190)))),OFFSET('Sanitation Data'!$F$12,0,10*ROW('Sanitation Data'!F190)),NA())))</f>
        <v>#N/A</v>
      </c>
      <c r="AO196" s="253" t="e">
        <f ca="true">+IF(AND(ISNUMBER(OFFSET('Sanitation Data'!$F$13,0,10*ROW('Sanitation Data'!F190))),DD196="Yes"),OFFSET('Sanitation Data'!$F$13,0,10*ROW('Sanitation Data'!F190)),IF(AND(ISNUMBER(OFFSET('Sanitation Data'!$F$13,0,10*ROW('Sanitation Data'!F190))),DD196="No",ISNUMBER(OFFSET('Sanitation Data'!$F$13,0,10*ROW('Sanitation Data'!F190)))),CONCATENATE("[",ROUND(OFFSET('Sanitation Data'!$F$13,0,10*ROW('Sanitation Data'!F190)),0),"]"),IF(AND(ISNUMBER(OFFSET('Sanitation Data'!$F$13,0,10*ROW('Sanitation Data'!F190))),DD196="",ISNUMBER(OFFSET('Sanitation Data'!$F$13,0,10*ROW('Sanitation Data'!F190)))),OFFSET('Sanitation Data'!$F$13,0,10*ROW('Sanitation Data'!F190)),NA())))</f>
        <v>#N/A</v>
      </c>
      <c r="AP196" s="253" t="e">
        <f ca="true">+IF(AND(ISNUMBER(OFFSET('Sanitation Data'!$G$5,0,10*ROW('Sanitation Data'!G190))),DE196="Yes"),100-OFFSET('Sanitation Data'!$G$5,0,10*ROW('Sanitation Data'!G190)),IF(AND(ISNUMBER(OFFSET('Sanitation Data'!$G$5,0,10*ROW('Sanitation Data'!G190))),DE196="No",ISNUMBER(OFFSET('Sanitation Data'!$G$5,0,10*ROW('Sanitation Data'!G190)))),CONCATENATE("[",ROUND(100-OFFSET('Sanitation Data'!$G$5,0,10*ROW('Sanitation Data'!G190)),0),"]"),IF(AND(ISNUMBER(OFFSET('Sanitation Data'!$G$5,0,10*ROW('Sanitation Data'!G190))),DE196="",ISNUMBER(OFFSET('Sanitation Data'!$G$5,0,10*ROW('Sanitation Data'!G190)))),100-OFFSET('Sanitation Data'!$G$5,0,10*ROW('Sanitation Data'!G190)),NA())))</f>
        <v>#N/A</v>
      </c>
      <c r="AQ196" s="253" t="e">
        <f ca="true">+IF(AND(ISNUMBER(OFFSET('Sanitation Data'!$G$7,0,10*ROW('Sanitation Data'!G190))),DF196="Yes"),OFFSET('Sanitation Data'!$G$7,0,10*ROW('Sanitation Data'!G190)),IF(AND(ISNUMBER(OFFSET('Sanitation Data'!$G$7,0,10*ROW('Sanitation Data'!G190))),DF196="No",ISNUMBER(OFFSET('Sanitation Data'!$G$7,0,10*ROW('Sanitation Data'!G190)))),CONCATENATE("[",ROUND(OFFSET('Sanitation Data'!$G$7,0,10*ROW('Sanitation Data'!G190)),0),"]"),IF(AND(ISNUMBER(OFFSET('Sanitation Data'!$G$7,0,10*ROW('Sanitation Data'!G190))),DF196="",ISNUMBER(OFFSET('Sanitation Data'!$G$7,0,10*ROW('Sanitation Data'!G190)))),OFFSET('Sanitation Data'!$G$7,0,10*ROW('Sanitation Data'!G190)),NA())))</f>
        <v>#N/A</v>
      </c>
      <c r="AR196" s="253" t="e">
        <f ca="true">+IF(AND(ISNUMBER(OFFSET('Sanitation Data'!$G$11,0,10*ROW('Sanitation Data'!G190))),DG196="Yes"),OFFSET('Sanitation Data'!$G$11,0,10*ROW('Sanitation Data'!G190)),IF(AND(ISNUMBER(OFFSET('Sanitation Data'!$G$11,0,10*ROW('Sanitation Data'!G190))),DG196="No",ISNUMBER(OFFSET('Sanitation Data'!$G$11,0,10*ROW('Sanitation Data'!G190)))),CONCATENATE("[",ROUND(OFFSET('Sanitation Data'!$G$11,0,10*ROW('Sanitation Data'!G190)),0),"]"),IF(AND(ISNUMBER(OFFSET('Sanitation Data'!$G$11,0,10*ROW('Sanitation Data'!G190))),DG196="",ISNUMBER(OFFSET('Sanitation Data'!$G$11,0,10*ROW('Sanitation Data'!G190)))),OFFSET('Sanitation Data'!$G$11,0,10*ROW('Sanitation Data'!G190)),NA())))</f>
        <v>#N/A</v>
      </c>
      <c r="AS196" s="253" t="e">
        <f ca="true">+IF(AND(ISNUMBER(OFFSET('Sanitation Data'!$G$12,0,10*ROW('Sanitation Data'!G190))),DH196="Yes"),OFFSET('Sanitation Data'!$G$12,0,10*ROW('Sanitation Data'!G190)),IF(AND(ISNUMBER(OFFSET('Sanitation Data'!$G$12,0,10*ROW('Sanitation Data'!G190))),DH196="No",ISNUMBER(OFFSET('Sanitation Data'!$G$12,0,10*ROW('Sanitation Data'!G190)))),CONCATENATE("[",ROUND(OFFSET('Sanitation Data'!$G$12,0,10*ROW('Sanitation Data'!G190)),0),"]"),IF(AND(ISNUMBER(OFFSET('Sanitation Data'!$G$12,0,10*ROW('Sanitation Data'!G190))),DH196="",ISNUMBER(OFFSET('Sanitation Data'!$G$12,0,10*ROW('Sanitation Data'!G190)))),OFFSET('Sanitation Data'!$G$12,0,10*ROW('Sanitation Data'!G190)),NA())))</f>
        <v>#N/A</v>
      </c>
      <c r="AT196" s="253" t="e">
        <f ca="true">+IF(AND(ISNUMBER(OFFSET('Sanitation Data'!$G$13,0,10*ROW('Sanitation Data'!G190))),DI196="Yes"),OFFSET('Sanitation Data'!$G$13,0,10*ROW('Sanitation Data'!G190)),IF(AND(ISNUMBER(OFFSET('Sanitation Data'!$G$13,0,10*ROW('Sanitation Data'!G190))),DI196="No",ISNUMBER(OFFSET('Sanitation Data'!$G$13,0,10*ROW('Sanitation Data'!G190)))),CONCATENATE("[",ROUND(OFFSET('Sanitation Data'!$G$13,0,10*ROW('Sanitation Data'!G190)),0),"]"),IF(AND(ISNUMBER(OFFSET('Sanitation Data'!$G$13,0,10*ROW('Sanitation Data'!G190))),DI196="",ISNUMBER(OFFSET('Sanitation Data'!$G$13,0,10*ROW('Sanitation Data'!G190)))),OFFSET('Sanitation Data'!$G$13,0,10*ROW('Sanitation Data'!G190)),NA())))</f>
        <v>#N/A</v>
      </c>
      <c r="AU196" s="253" t="e">
        <f ca="true">+IF(AND(ISNUMBER(OFFSET('Sanitation Data'!$H$5,0,10*ROW('Sanitation Data'!H190))),DJ196="Yes"),100-OFFSET('Sanitation Data'!$H$5,0,10*ROW('Sanitation Data'!H190)),IF(AND(ISNUMBER(OFFSET('Sanitation Data'!$H$5,0,10*ROW('Sanitation Data'!H190))),DJ196="No",ISNUMBER(OFFSET('Sanitation Data'!$H$5,0,10*ROW('Sanitation Data'!H190)))),CONCATENATE("[",ROUND(100-OFFSET('Sanitation Data'!$H$5,0,10*ROW('Sanitation Data'!H190)),0),"]"),IF(AND(ISNUMBER(OFFSET('Sanitation Data'!$H$5,0,10*ROW('Sanitation Data'!H190))),DJ196="",ISNUMBER(OFFSET('Sanitation Data'!$H$5,0,10*ROW('Sanitation Data'!H190)))),100-OFFSET('Sanitation Data'!$H$5,0,10*ROW('Sanitation Data'!H190)),NA())))</f>
        <v>#N/A</v>
      </c>
      <c r="AV196" s="253" t="e">
        <f ca="true">+IF(AND(ISNUMBER(OFFSET('Sanitation Data'!$H$7,0,10*ROW('Sanitation Data'!H190))),DK196="Yes"),OFFSET('Sanitation Data'!$H$7,0,10*ROW('Sanitation Data'!H190)),IF(AND(ISNUMBER(OFFSET('Sanitation Data'!$H$7,0,10*ROW('Sanitation Data'!H190))),DK196="No",ISNUMBER(OFFSET('Sanitation Data'!$H$7,0,10*ROW('Sanitation Data'!H190)))),CONCATENATE("[",ROUND(OFFSET('Sanitation Data'!$H$7,0,10*ROW('Sanitation Data'!H190)),0),"]"),IF(AND(ISNUMBER(OFFSET('Sanitation Data'!$H$7,0,10*ROW('Sanitation Data'!H190))),DK196="",ISNUMBER(OFFSET('Sanitation Data'!$H$7,0,10*ROW('Sanitation Data'!H190)))),OFFSET('Sanitation Data'!$H$7,0,10*ROW('Sanitation Data'!H190)),NA())))</f>
        <v>#N/A</v>
      </c>
      <c r="AW196" s="253" t="e">
        <f ca="true">+IF(AND(ISNUMBER(OFFSET('Sanitation Data'!$H$11,0,10*ROW('Sanitation Data'!H190))),DL196="Yes"),OFFSET('Sanitation Data'!$H$11,0,10*ROW('Sanitation Data'!H190)),IF(AND(ISNUMBER(OFFSET('Sanitation Data'!$H$11,0,10*ROW('Sanitation Data'!H190))),DL196="No",ISNUMBER(OFFSET('Sanitation Data'!$H$11,0,10*ROW('Sanitation Data'!H190)))),CONCATENATE("[",ROUND(OFFSET('Sanitation Data'!$H$11,0,10*ROW('Sanitation Data'!H190)),0),"]"),IF(AND(ISNUMBER(OFFSET('Sanitation Data'!$H$11,0,10*ROW('Sanitation Data'!H190))),DL196="",ISNUMBER(OFFSET('Sanitation Data'!$H$11,0,10*ROW('Sanitation Data'!H190)))),OFFSET('Sanitation Data'!$H$11,0,10*ROW('Sanitation Data'!H190)),NA())))</f>
        <v>#N/A</v>
      </c>
      <c r="AX196" s="253" t="e">
        <f ca="true">+IF(AND(ISNUMBER(OFFSET('Sanitation Data'!$H$12,0,10*ROW('Sanitation Data'!H190))),DM196="Yes"),OFFSET('Sanitation Data'!$H$12,0,10*ROW('Sanitation Data'!H190)),IF(AND(ISNUMBER(OFFSET('Sanitation Data'!$H$12,0,10*ROW('Sanitation Data'!H190))),DM196="No",ISNUMBER(OFFSET('Sanitation Data'!$H$12,0,10*ROW('Sanitation Data'!H190)))),CONCATENATE("[",ROUND(OFFSET('Sanitation Data'!$H$12,0,10*ROW('Sanitation Data'!H190)),0),"]"),IF(AND(ISNUMBER(OFFSET('Sanitation Data'!$H$12,0,10*ROW('Sanitation Data'!H190))),DM196="",ISNUMBER(OFFSET('Sanitation Data'!$H$12,0,10*ROW('Sanitation Data'!H190)))),OFFSET('Sanitation Data'!$H$12,0,10*ROW('Sanitation Data'!H190)),NA())))</f>
        <v>#N/A</v>
      </c>
      <c r="AY196" s="253" t="e">
        <f ca="true">+IF(AND(ISNUMBER(OFFSET('Sanitation Data'!$H$13,0,10*ROW('Sanitation Data'!H190))),DN196="Yes"),OFFSET('Sanitation Data'!$H$13,0,10*ROW('Sanitation Data'!H190)),IF(AND(ISNUMBER(OFFSET('Sanitation Data'!$H$13,0,10*ROW('Sanitation Data'!H190))),DN196="No",ISNUMBER(OFFSET('Sanitation Data'!$H$13,0,10*ROW('Sanitation Data'!H190)))),CONCATENATE("[",ROUND(OFFSET('Sanitation Data'!$H$13,0,10*ROW('Sanitation Data'!H190)),0),"]"),IF(AND(ISNUMBER(OFFSET('Sanitation Data'!$H$13,0,10*ROW('Sanitation Data'!H190))),DN196="",ISNUMBER(OFFSET('Sanitation Data'!$H$13,0,10*ROW('Sanitation Data'!H190)))),OFFSET('Sanitation Data'!$H$13,0,10*ROW('Sanitation Data'!H190)),NA())))</f>
        <v>#N/A</v>
      </c>
      <c r="AZ196" s="254" t="e">
        <f ca="true">+IF(AND(ISNUMBER(OFFSET('Hygiene Data'!$C$6,0,10*ROW('Hygiene Data'!C190))),DO196="Yes"),OFFSET('Hygiene Data'!$C$6,0,10*ROW('Hygiene Data'!C190)),IF(AND(ISNUMBER(OFFSET('Hygiene Data'!$C$6,0,10*ROW('Hygiene Data'!C190))),DO196="No",ISNUMBER(OFFSET('Hygiene Data'!$C$6,0,10*ROW('Hygiene Data'!C190)))),CONCATENATE("[",ROUND(OFFSET('Hygiene Data'!$C$6,0,10*ROW('Hygiene Data'!C190)),0),"]"),IF(AND(ISNUMBER(OFFSET('Hygiene Data'!$C$6,0,10*ROW('Hygiene Data'!C190))),DO196="",ISNUMBER(OFFSET('Hygiene Data'!$C$6,0,10*ROW('Hygiene Data'!C190)))),OFFSET('Hygiene Data'!$C$6,0,10*ROW('Hygiene Data'!C190)),NA())))</f>
        <v>#N/A</v>
      </c>
      <c r="BA196" s="254" t="e">
        <f ca="true">+IF(AND(ISNUMBER(OFFSET('Hygiene Data'!$C$8,0,10*ROW('Hygiene Data'!C190))),DP196="Yes"),OFFSET('Hygiene Data'!$C$8,0,10*ROW('Hygiene Data'!C190)),IF(AND(ISNUMBER(OFFSET('Hygiene Data'!$C$8,0,10*ROW('Hygiene Data'!C190))),DP196="No",ISNUMBER(OFFSET('Hygiene Data'!$C$8,0,10*ROW('Hygiene Data'!C190)))),CONCATENATE("[",ROUND(OFFSET('Hygiene Data'!$C$8,0,10*ROW('Hygiene Data'!C190)),0),"]"),IF(AND(ISNUMBER(OFFSET('Hygiene Data'!$C$8,0,10*ROW('Hygiene Data'!C190))),DP196="",ISNUMBER(OFFSET('Hygiene Data'!$C$8,0,10*ROW('Hygiene Data'!C190)))),OFFSET('Hygiene Data'!$C$8,0,10*ROW('Hygiene Data'!C190)),NA())))</f>
        <v>#N/A</v>
      </c>
      <c r="BB196" s="254" t="e">
        <f ca="true">+IF(AND(ISNUMBER(OFFSET('Hygiene Data'!$C$10,0,10*ROW('Hygiene Data'!C190))),DQ196="Yes"),OFFSET('Hygiene Data'!$C$10,0,10*ROW('Hygiene Data'!C190)),IF(AND(ISNUMBER(OFFSET('Hygiene Data'!$C$10,0,10*ROW('Hygiene Data'!C190))),DQ196="No",ISNUMBER(OFFSET('Hygiene Data'!$C$10,0,10*ROW('Hygiene Data'!C190)))),CONCATENATE("[",ROUND(OFFSET('Hygiene Data'!$C$10,0,10*ROW('Hygiene Data'!C190)),0),"]"),IF(AND(ISNUMBER(OFFSET('Hygiene Data'!$C$10,0,10*ROW('Hygiene Data'!C190))),DQ196="",ISNUMBER(OFFSET('Hygiene Data'!$C$10,0,10*ROW('Hygiene Data'!C190)))),OFFSET('Hygiene Data'!$C$10,0,10*ROW('Hygiene Data'!C190)),NA())))</f>
        <v>#N/A</v>
      </c>
      <c r="BC196" s="254" t="e">
        <f ca="true">+IF(AND(ISNUMBER(OFFSET('Hygiene Data'!$D$6,0,10*ROW('Hygiene Data'!D190))),DR196="Yes"),OFFSET('Hygiene Data'!$D$6,0,10*ROW('Hygiene Data'!D190)),IF(AND(ISNUMBER(OFFSET('Hygiene Data'!$D$6,0,10*ROW('Hygiene Data'!D190))),DR196="No",ISNUMBER(OFFSET('Hygiene Data'!$D$6,0,10*ROW('Hygiene Data'!D190)))),CONCATENATE("[",ROUND(OFFSET('Hygiene Data'!$D$6,0,10*ROW('Hygiene Data'!D190)),0),"]"),IF(AND(ISNUMBER(OFFSET('Hygiene Data'!$D$6,0,10*ROW('Hygiene Data'!D190))),DR196="",ISNUMBER(OFFSET('Hygiene Data'!$D$6,0,10*ROW('Hygiene Data'!D190)))),OFFSET('Hygiene Data'!$D$6,0,10*ROW('Hygiene Data'!D190)),NA())))</f>
        <v>#N/A</v>
      </c>
      <c r="BD196" s="254" t="e">
        <f ca="true">+IF(AND(ISNUMBER(OFFSET('Hygiene Data'!$D$8,0,10*ROW('Hygiene Data'!D190))),DS196="Yes"),OFFSET('Hygiene Data'!$D$8,0,10*ROW('Hygiene Data'!D190)),IF(AND(ISNUMBER(OFFSET('Hygiene Data'!$D$8,0,10*ROW('Hygiene Data'!D190))),DS196="No",ISNUMBER(OFFSET('Hygiene Data'!$D$8,0,10*ROW('Hygiene Data'!D190)))),CONCATENATE("[",ROUND(OFFSET('Hygiene Data'!$D$8,0,10*ROW('Hygiene Data'!D190)),0),"]"),IF(AND(ISNUMBER(OFFSET('Hygiene Data'!$D$8,0,10*ROW('Hygiene Data'!D190))),DS196="",ISNUMBER(OFFSET('Hygiene Data'!$D$8,0,10*ROW('Hygiene Data'!D190)))),OFFSET('Hygiene Data'!$D$8,0,10*ROW('Hygiene Data'!D190)),NA())))</f>
        <v>#N/A</v>
      </c>
      <c r="BE196" s="254" t="e">
        <f ca="true">+IF(AND(ISNUMBER(OFFSET('Hygiene Data'!$D$10,0,10*ROW('Hygiene Data'!D190))),DT196="Yes"),OFFSET('Hygiene Data'!$D$10,0,10*ROW('Hygiene Data'!D190)),IF(AND(ISNUMBER(OFFSET('Hygiene Data'!$D$10,0,10*ROW('Hygiene Data'!D190))),DT196="No",ISNUMBER(OFFSET('Hygiene Data'!$D$10,0,10*ROW('Hygiene Data'!D190)))),CONCATENATE("[",ROUND(OFFSET('Hygiene Data'!$D$10,0,10*ROW('Hygiene Data'!D190)),0),"]"),IF(AND(ISNUMBER(OFFSET('Hygiene Data'!$D$10,0,10*ROW('Hygiene Data'!D190))),DT196="",ISNUMBER(OFFSET('Hygiene Data'!$D$10,0,10*ROW('Hygiene Data'!D190)))),OFFSET('Hygiene Data'!$D$10,0,10*ROW('Hygiene Data'!D190)),NA())))</f>
        <v>#N/A</v>
      </c>
      <c r="BF196" s="254" t="e">
        <f ca="true">+IF(AND(ISNUMBER(OFFSET('Hygiene Data'!$E$6,0,10*ROW('Hygiene Data'!E190))),DU196="Yes"),OFFSET('Hygiene Data'!$E$6,0,10*ROW('Hygiene Data'!E190)),IF(AND(ISNUMBER(OFFSET('Hygiene Data'!$E$6,0,10*ROW('Hygiene Data'!E190))),DU196="No",ISNUMBER(OFFSET('Hygiene Data'!$E$6,0,10*ROW('Hygiene Data'!E190)))),CONCATENATE("[",ROUND(OFFSET('Hygiene Data'!$E$6,0,10*ROW('Hygiene Data'!E190)),0),"]"),IF(AND(ISNUMBER(OFFSET('Hygiene Data'!$E$6,0,10*ROW('Hygiene Data'!E190))),DU196="",ISNUMBER(OFFSET('Hygiene Data'!$E$6,0,10*ROW('Hygiene Data'!E190)))),OFFSET('Hygiene Data'!$E$6,0,10*ROW('Hygiene Data'!E190)),NA())))</f>
        <v>#N/A</v>
      </c>
      <c r="BG196" s="254" t="e">
        <f ca="true">+IF(AND(ISNUMBER(OFFSET('Hygiene Data'!$E$8,0,10*ROW('Hygiene Data'!E190))),DV196="Yes"),OFFSET('Hygiene Data'!$E$8,0,10*ROW('Hygiene Data'!E190)),IF(AND(ISNUMBER(OFFSET('Hygiene Data'!$E$8,0,10*ROW('Hygiene Data'!E190))),DV196="No",ISNUMBER(OFFSET('Hygiene Data'!$E$8,0,10*ROW('Hygiene Data'!E190)))),CONCATENATE("[",ROUND(OFFSET('Hygiene Data'!$E$8,0,10*ROW('Hygiene Data'!E190)),0),"]"),IF(AND(ISNUMBER(OFFSET('Hygiene Data'!$E$8,0,10*ROW('Hygiene Data'!E190))),DV196="",ISNUMBER(OFFSET('Hygiene Data'!$E$8,0,10*ROW('Hygiene Data'!E190)))),OFFSET('Hygiene Data'!$E$8,0,10*ROW('Hygiene Data'!E190)),NA())))</f>
        <v>#N/A</v>
      </c>
      <c r="BH196" s="254" t="e">
        <f ca="true">+IF(AND(ISNUMBER(OFFSET('Hygiene Data'!$E$10,0,10*ROW('Hygiene Data'!E190))),DW196="Yes"),OFFSET('Hygiene Data'!$E$10,0,10*ROW('Hygiene Data'!E190)),IF(AND(ISNUMBER(OFFSET('Hygiene Data'!$E$10,0,10*ROW('Hygiene Data'!E190))),DW196="No",ISNUMBER(OFFSET('Hygiene Data'!$E$10,0,10*ROW('Hygiene Data'!E190)))),CONCATENATE("[",ROUND(OFFSET('Hygiene Data'!$E$10,0,10*ROW('Hygiene Data'!E190)),0),"]"),IF(AND(ISNUMBER(OFFSET('Hygiene Data'!$E$10,0,10*ROW('Hygiene Data'!E190))),DW196="",ISNUMBER(OFFSET('Hygiene Data'!$E$10,0,10*ROW('Hygiene Data'!E190)))),OFFSET('Hygiene Data'!$E$10,0,10*ROW('Hygiene Data'!E190)),NA())))</f>
        <v>#N/A</v>
      </c>
      <c r="BI196" s="254" t="e">
        <f ca="true">+IF(AND(ISNUMBER(OFFSET('Hygiene Data'!$F$6,0,10*ROW('Hygiene Data'!F190))),DX196="Yes"),OFFSET('Hygiene Data'!$F$6,0,10*ROW('Hygiene Data'!F190)),IF(AND(ISNUMBER(OFFSET('Hygiene Data'!$F$6,0,10*ROW('Hygiene Data'!F190))),DX196="No",ISNUMBER(OFFSET('Hygiene Data'!$F$6,0,10*ROW('Hygiene Data'!F190)))),CONCATENATE("[",ROUND(OFFSET('Hygiene Data'!$F$6,0,10*ROW('Hygiene Data'!F190)),0),"]"),IF(AND(ISNUMBER(OFFSET('Hygiene Data'!$F$6,0,10*ROW('Hygiene Data'!F190))),DX196="",ISNUMBER(OFFSET('Hygiene Data'!$F$6,0,10*ROW('Hygiene Data'!F190)))),OFFSET('Hygiene Data'!$F$6,0,10*ROW('Hygiene Data'!F190)),NA())))</f>
        <v>#N/A</v>
      </c>
      <c r="BJ196" s="254" t="e">
        <f ca="true">+IF(AND(ISNUMBER(OFFSET('Hygiene Data'!$F$8,0,10*ROW('Hygiene Data'!F190))),DY196="Yes"),OFFSET('Hygiene Data'!$F$8,0,10*ROW('Hygiene Data'!F190)),IF(AND(ISNUMBER(OFFSET('Hygiene Data'!$F$8,0,10*ROW('Hygiene Data'!F190))),DY196="No",ISNUMBER(OFFSET('Hygiene Data'!$F$8,0,10*ROW('Hygiene Data'!F190)))),CONCATENATE("[",ROUND(OFFSET('Hygiene Data'!$F$8,0,10*ROW('Hygiene Data'!F190)),0),"]"),IF(AND(ISNUMBER(OFFSET('Hygiene Data'!$F$8,0,10*ROW('Hygiene Data'!F190))),DY196="",ISNUMBER(OFFSET('Hygiene Data'!$F$8,0,10*ROW('Hygiene Data'!F190)))),OFFSET('Hygiene Data'!$F$8,0,10*ROW('Hygiene Data'!F190)),NA())))</f>
        <v>#N/A</v>
      </c>
      <c r="BK196" s="254" t="e">
        <f ca="true">+IF(AND(ISNUMBER(OFFSET('Hygiene Data'!$F$10,0,10*ROW('Hygiene Data'!F190))),DZ196="Yes"),OFFSET('Hygiene Data'!$F$10,0,10*ROW('Hygiene Data'!F190)),IF(AND(ISNUMBER(OFFSET('Hygiene Data'!$F$10,0,10*ROW('Hygiene Data'!F190))),DZ196="No",ISNUMBER(OFFSET('Hygiene Data'!$F$10,0,10*ROW('Hygiene Data'!F190)))),CONCATENATE("[",ROUND(OFFSET('Hygiene Data'!$F$10,0,10*ROW('Hygiene Data'!F190)),0),"]"),IF(AND(ISNUMBER(OFFSET('Hygiene Data'!$F$10,0,10*ROW('Hygiene Data'!F190))),DZ196="",ISNUMBER(OFFSET('Hygiene Data'!$F$10,0,10*ROW('Hygiene Data'!F190)))),OFFSET('Hygiene Data'!$F$10,0,10*ROW('Hygiene Data'!F190)),NA())))</f>
        <v>#N/A</v>
      </c>
      <c r="BL196" s="254" t="e">
        <f ca="true">+IF(AND(ISNUMBER(OFFSET('Hygiene Data'!$G$6,0,10*ROW('Hygiene Data'!G190))),EA196="Yes"),OFFSET('Hygiene Data'!$G$6,0,10*ROW('Hygiene Data'!G190)),IF(AND(ISNUMBER(OFFSET('Hygiene Data'!$G$6,0,10*ROW('Hygiene Data'!G190))),EA196="No",ISNUMBER(OFFSET('Hygiene Data'!$G$6,0,10*ROW('Hygiene Data'!G190)))),CONCATENATE("[",ROUND(OFFSET('Hygiene Data'!$G$6,0,10*ROW('Hygiene Data'!G190)),0),"]"),IF(AND(ISNUMBER(OFFSET('Hygiene Data'!$G$6,0,10*ROW('Hygiene Data'!G190))),EA196="",ISNUMBER(OFFSET('Hygiene Data'!$G$6,0,10*ROW('Hygiene Data'!G190)))),OFFSET('Hygiene Data'!$G$6,0,10*ROW('Hygiene Data'!G190)),NA())))</f>
        <v>#N/A</v>
      </c>
      <c r="BM196" s="254" t="e">
        <f ca="true">+IF(AND(ISNUMBER(OFFSET('Hygiene Data'!$G$8,0,10*ROW('Hygiene Data'!G190))),EB196="Yes"),OFFSET('Hygiene Data'!$G$8,0,10*ROW('Hygiene Data'!G190)),IF(AND(ISNUMBER(OFFSET('Hygiene Data'!$G$8,0,10*ROW('Hygiene Data'!G190))),EB196="No",ISNUMBER(OFFSET('Hygiene Data'!$G$8,0,10*ROW('Hygiene Data'!G190)))),CONCATENATE("[",ROUND(OFFSET('Hygiene Data'!$G$8,0,10*ROW('Hygiene Data'!G190)),0),"]"),IF(AND(ISNUMBER(OFFSET('Hygiene Data'!$G$8,0,10*ROW('Hygiene Data'!G190))),EB196="",ISNUMBER(OFFSET('Hygiene Data'!$G$8,0,10*ROW('Hygiene Data'!G190)))),OFFSET('Hygiene Data'!$G$8,0,10*ROW('Hygiene Data'!G190)),NA())))</f>
        <v>#N/A</v>
      </c>
      <c r="BN196" s="254" t="e">
        <f ca="true">+IF(AND(ISNUMBER(OFFSET('Hygiene Data'!$G$10,0,10*ROW('Hygiene Data'!G190))),EC196="Yes"),OFFSET('Hygiene Data'!$G$10,0,10*ROW('Hygiene Data'!G190)),IF(AND(ISNUMBER(OFFSET('Hygiene Data'!$G$10,0,10*ROW('Hygiene Data'!G190))),EC196="No",ISNUMBER(OFFSET('Hygiene Data'!$G$10,0,10*ROW('Hygiene Data'!G190)))),CONCATENATE("[",ROUND(OFFSET('Hygiene Data'!$G$10,0,10*ROW('Hygiene Data'!G190)),0),"]"),IF(AND(ISNUMBER(OFFSET('Hygiene Data'!$G$10,0,10*ROW('Hygiene Data'!G190))),EC196="",ISNUMBER(OFFSET('Hygiene Data'!$G$10,0,10*ROW('Hygiene Data'!G190)))),OFFSET('Hygiene Data'!$G$10,0,10*ROW('Hygiene Data'!G190)),NA())))</f>
        <v>#N/A</v>
      </c>
      <c r="BO196" s="254" t="e">
        <f ca="true">+IF(AND(ISNUMBER(OFFSET('Hygiene Data'!$H$6,0,10*ROW('Hygiene Data'!H190))),ED196="Yes"),OFFSET('Hygiene Data'!$H$6,0,10*ROW('Hygiene Data'!H190)),IF(AND(ISNUMBER(OFFSET('Hygiene Data'!$H$6,0,10*ROW('Hygiene Data'!H190))),ED196="No",ISNUMBER(OFFSET('Hygiene Data'!$H$6,0,10*ROW('Hygiene Data'!H190)))),CONCATENATE("[",ROUND(OFFSET('Hygiene Data'!$H$6,0,10*ROW('Hygiene Data'!H190)),0),"]"),IF(AND(ISNUMBER(OFFSET('Hygiene Data'!$H$6,0,10*ROW('Hygiene Data'!H190))),ED196="",ISNUMBER(OFFSET('Hygiene Data'!$H$6,0,10*ROW('Hygiene Data'!H190)))),OFFSET('Hygiene Data'!$H$6,0,10*ROW('Hygiene Data'!H190)),NA())))</f>
        <v>#N/A</v>
      </c>
      <c r="BP196" s="254" t="e">
        <f ca="true">+IF(AND(ISNUMBER(OFFSET('Hygiene Data'!$H$8,0,10*ROW('Hygiene Data'!H190))),EE196="Yes"),OFFSET('Hygiene Data'!$H$8,0,10*ROW('Hygiene Data'!H190)),IF(AND(ISNUMBER(OFFSET('Hygiene Data'!$H$8,0,10*ROW('Hygiene Data'!H190))),EE196="No",ISNUMBER(OFFSET('Hygiene Data'!$H$8,0,10*ROW('Hygiene Data'!H190)))),CONCATENATE("[",ROUND(OFFSET('Hygiene Data'!$H$8,0,10*ROW('Hygiene Data'!H190)),0),"]"),IF(AND(ISNUMBER(OFFSET('Hygiene Data'!$H$8,0,10*ROW('Hygiene Data'!H190))),EE196="",ISNUMBER(OFFSET('Hygiene Data'!$H$8,0,10*ROW('Hygiene Data'!H190)))),OFFSET('Hygiene Data'!$H$8,0,10*ROW('Hygiene Data'!H190)),NA())))</f>
        <v>#N/A</v>
      </c>
      <c r="BQ196" s="254" t="e">
        <f ca="true">+IF(AND(ISNUMBER(OFFSET('Hygiene Data'!$H$10,0,10*ROW('Hygiene Data'!H190))),EF196="Yes"),OFFSET('Hygiene Data'!$H$10,0,10*ROW('Hygiene Data'!H190)),IF(AND(ISNUMBER(OFFSET('Hygiene Data'!$H$10,0,10*ROW('Hygiene Data'!H190))),EF196="No",ISNUMBER(OFFSET('Hygiene Data'!$H$10,0,10*ROW('Hygiene Data'!H190)))),CONCATENATE("[",ROUND(OFFSET('Hygiene Data'!$H$10,0,10*ROW('Hygiene Data'!H190)),0),"]"),IF(AND(ISNUMBER(OFFSET('Hygiene Data'!$H$10,0,10*ROW('Hygiene Data'!H190))),EF196="",ISNUMBER(OFFSET('Hygiene Data'!$H$10,0,10*ROW('Hygiene Data'!H190)))),OFFSET('Hygiene Data'!$H$10,0,10*ROW('Hygiene Data'!H190)),NA())))</f>
        <v>#N/A</v>
      </c>
      <c r="BS196" s="36" t="str">
        <f ca="true">+IF(OFFSET('Water Data'!$C$28,0,10*ROW('Water Data'!C190))="","",OFFSET('Water Data'!$C$28,0,10*ROW('Water Data'!C190)))</f>
        <v/>
      </c>
      <c r="BT196" s="36" t="str">
        <f ca="true">+IF(OFFSET('Water Data'!$C$29,0,10*ROW('Water Data'!C190))="","",OFFSET('Water Data'!$C$29,0,10*ROW('Water Data'!C190)))</f>
        <v/>
      </c>
      <c r="BU196" s="36" t="str">
        <f ca="true">+IF(OFFSET('Water Data'!$C$30,0,10*ROW('Water Data'!C190))="","",OFFSET('Water Data'!$C$30,0,10*ROW('Water Data'!C190)))</f>
        <v/>
      </c>
      <c r="BV196" s="36" t="str">
        <f ca="true">+IF(OFFSET('Water Data'!$D$28,0,10*ROW('Water Data'!D190))="","",OFFSET('Water Data'!$D$28,0,10*ROW('Water Data'!D190)))</f>
        <v/>
      </c>
      <c r="BW196" s="36" t="str">
        <f ca="true">+IF(OFFSET('Water Data'!$D$29,0,10*ROW('Water Data'!D190))="","",OFFSET('Water Data'!$D$29,0,10*ROW('Water Data'!D190)))</f>
        <v/>
      </c>
      <c r="BX196" s="36" t="str">
        <f ca="true">+IF(OFFSET('Water Data'!$D$30,0,10*ROW('Water Data'!D190))="","",OFFSET('Water Data'!$D$30,0,10*ROW('Water Data'!D190)))</f>
        <v/>
      </c>
      <c r="BY196" s="36" t="str">
        <f ca="true">+IF(OFFSET('Water Data'!$E$28,0,10*ROW('Water Data'!E190))="","",OFFSET('Water Data'!$E$28,0,10*ROW('Water Data'!E190)))</f>
        <v/>
      </c>
      <c r="BZ196" s="36" t="str">
        <f ca="true">+IF(OFFSET('Water Data'!$E$29,0,10*ROW('Water Data'!E190))="","",OFFSET('Water Data'!$E$29,0,10*ROW('Water Data'!E190)))</f>
        <v/>
      </c>
      <c r="CA196" s="36" t="str">
        <f ca="true">+IF(OFFSET('Water Data'!$E$30,0,10*ROW('Water Data'!E190))="","",OFFSET('Water Data'!$E$30,0,10*ROW('Water Data'!E190)))</f>
        <v/>
      </c>
      <c r="CB196" s="36" t="str">
        <f ca="true">+IF(OFFSET('Water Data'!$F$28,0,10*ROW('Water Data'!F190))="","",OFFSET('Water Data'!$F$28,0,10*ROW('Water Data'!F190)))</f>
        <v/>
      </c>
      <c r="CC196" s="36" t="str">
        <f ca="true">+IF(OFFSET('Water Data'!$F$29,0,10*ROW('Water Data'!F190))="","",OFFSET('Water Data'!$F$29,0,10*ROW('Water Data'!F190)))</f>
        <v/>
      </c>
      <c r="CD196" s="36" t="str">
        <f ca="true">+IF(OFFSET('Water Data'!$F$30,0,10*ROW('Water Data'!F190))="","",OFFSET('Water Data'!$F$30,0,10*ROW('Water Data'!F190)))</f>
        <v/>
      </c>
      <c r="CE196" s="36" t="str">
        <f ca="true">+IF(OFFSET('Water Data'!$G$28,0,10*ROW('Water Data'!G190))="","",OFFSET('Water Data'!$G$28,0,10*ROW('Water Data'!G190)))</f>
        <v/>
      </c>
      <c r="CF196" s="36" t="str">
        <f ca="true">+IF(OFFSET('Water Data'!$G$29,0,10*ROW('Water Data'!G190))="","",OFFSET('Water Data'!$G$29,0,10*ROW('Water Data'!G190)))</f>
        <v/>
      </c>
      <c r="CG196" s="36" t="str">
        <f ca="true">+IF(OFFSET('Water Data'!$G$30,0,10*ROW('Water Data'!G190))="","",OFFSET('Water Data'!$G$30,0,10*ROW('Water Data'!G190)))</f>
        <v/>
      </c>
      <c r="CH196" s="36" t="str">
        <f ca="true">+IF(OFFSET('Water Data'!$H$28,0,10*ROW('Water Data'!H190))="","",OFFSET('Water Data'!$H$28,0,10*ROW('Water Data'!H190)))</f>
        <v/>
      </c>
      <c r="CI196" s="36" t="str">
        <f ca="true">+IF(OFFSET('Water Data'!$H$29,0,10*ROW('Water Data'!H190))="","",OFFSET('Water Data'!$H$29,0,10*ROW('Water Data'!H190)))</f>
        <v/>
      </c>
      <c r="CJ196" s="36" t="str">
        <f ca="true">+IF(OFFSET('Water Data'!$H$30,0,10*ROW('Water Data'!H190))="","",OFFSET('Water Data'!$H$30,0,10*ROW('Water Data'!H190)))</f>
        <v/>
      </c>
      <c r="CK196" s="36" t="str">
        <f ca="true">+IF(OFFSET('Sanitation Data'!$C$29,0,10*ROW('Sanitation Data'!C190))="","",OFFSET('Sanitation Data'!$C$29,0,10*ROW('Sanitation Data'!C190)))</f>
        <v/>
      </c>
      <c r="CL196" s="36" t="str">
        <f ca="true">+IF(OFFSET('Sanitation Data'!$C$30,0,10*ROW('Sanitation Data'!C190))="","",OFFSET('Sanitation Data'!$C$30,0,10*ROW('Sanitation Data'!C190)))</f>
        <v/>
      </c>
      <c r="CM196" s="36" t="str">
        <f ca="true">+IF(OFFSET('Sanitation Data'!$C$31,0,10*ROW('Sanitation Data'!C190))="","",OFFSET('Sanitation Data'!$C$31,0,10*ROW('Sanitation Data'!C190)))</f>
        <v/>
      </c>
      <c r="CN196" s="36" t="str">
        <f ca="true">+IF(OFFSET('Sanitation Data'!$C$32,0,10*ROW('Sanitation Data'!C190))="","",OFFSET('Sanitation Data'!$C$32,0,10*ROW('Sanitation Data'!C190)))</f>
        <v/>
      </c>
      <c r="CO196" s="36" t="str">
        <f ca="true">+IF(OFFSET('Sanitation Data'!$C$33,0,10*ROW('Sanitation Data'!C190))="","",OFFSET('Sanitation Data'!$C$33,0,10*ROW('Sanitation Data'!C190)))</f>
        <v/>
      </c>
      <c r="CP196" s="36" t="str">
        <f ca="true">+IF(OFFSET('Sanitation Data'!$D$29,0,10*ROW('Sanitation Data'!D190))="","",OFFSET('Sanitation Data'!$D$29,0,10*ROW('Sanitation Data'!D190)))</f>
        <v/>
      </c>
      <c r="CQ196" s="36" t="str">
        <f ca="true">+IF(OFFSET('Sanitation Data'!$D$30,0,10*ROW('Sanitation Data'!D190))="","",OFFSET('Sanitation Data'!$D$30,0,10*ROW('Sanitation Data'!D190)))</f>
        <v/>
      </c>
      <c r="CR196" s="36" t="str">
        <f ca="true">+IF(OFFSET('Sanitation Data'!$D$31,0,10*ROW('Sanitation Data'!D190))="","",OFFSET('Sanitation Data'!$D$31,0,10*ROW('Sanitation Data'!D190)))</f>
        <v/>
      </c>
      <c r="CS196" s="36" t="str">
        <f ca="true">+IF(OFFSET('Sanitation Data'!$D$32,0,10*ROW('Sanitation Data'!D190))="","",OFFSET('Sanitation Data'!$D$32,0,10*ROW('Sanitation Data'!D190)))</f>
        <v/>
      </c>
      <c r="CT196" s="36" t="str">
        <f ca="true">+IF(OFFSET('Sanitation Data'!$D$33,0,10*ROW('Sanitation Data'!D190))="","",OFFSET('Sanitation Data'!$D$33,0,10*ROW('Sanitation Data'!D190)))</f>
        <v/>
      </c>
      <c r="CU196" s="36" t="str">
        <f ca="true">+IF(OFFSET('Sanitation Data'!$E$29,0,10*ROW('Sanitation Data'!E190))="","",OFFSET('Sanitation Data'!$E$29,0,10*ROW('Sanitation Data'!E190)))</f>
        <v/>
      </c>
      <c r="CV196" s="36" t="str">
        <f ca="true">+IF(OFFSET('Sanitation Data'!$E$30,0,10*ROW('Sanitation Data'!E190))="","",OFFSET('Sanitation Data'!$E$30,0,10*ROW('Sanitation Data'!E190)))</f>
        <v/>
      </c>
      <c r="CW196" s="36" t="str">
        <f ca="true">+IF(OFFSET('Sanitation Data'!$E$31,0,10*ROW('Sanitation Data'!E190))="","",OFFSET('Sanitation Data'!$E$31,0,10*ROW('Sanitation Data'!E190)))</f>
        <v/>
      </c>
      <c r="CX196" s="36" t="str">
        <f ca="true">+IF(OFFSET('Sanitation Data'!$E$32,0,10*ROW('Sanitation Data'!E190))="","",OFFSET('Sanitation Data'!$E$32,0,10*ROW('Sanitation Data'!E190)))</f>
        <v/>
      </c>
      <c r="CY196" s="36" t="str">
        <f ca="true">+IF(OFFSET('Sanitation Data'!$E$33,0,10*ROW('Sanitation Data'!E190))="","",OFFSET('Sanitation Data'!$E$33,0,10*ROW('Sanitation Data'!E190)))</f>
        <v/>
      </c>
      <c r="CZ196" s="36" t="str">
        <f ca="true">+IF(OFFSET('Sanitation Data'!$F$29,0,10*ROW('Sanitation Data'!F190))="","",OFFSET('Sanitation Data'!$F$29,0,10*ROW('Sanitation Data'!F190)))</f>
        <v/>
      </c>
      <c r="DA196" s="36" t="str">
        <f ca="true">+IF(OFFSET('Sanitation Data'!$F$30,0,10*ROW('Sanitation Data'!F190))="","",OFFSET('Sanitation Data'!$F$30,0,10*ROW('Sanitation Data'!F190)))</f>
        <v/>
      </c>
      <c r="DB196" s="36" t="str">
        <f ca="true">+IF(OFFSET('Sanitation Data'!$F$31,0,10*ROW('Sanitation Data'!F190))="","",OFFSET('Sanitation Data'!$F$31,0,10*ROW('Sanitation Data'!F190)))</f>
        <v/>
      </c>
      <c r="DC196" s="36" t="str">
        <f ca="true">+IF(OFFSET('Sanitation Data'!$F$32,0,10*ROW('Sanitation Data'!F190))="","",OFFSET('Sanitation Data'!$F$32,0,10*ROW('Sanitation Data'!F190)))</f>
        <v/>
      </c>
      <c r="DD196" s="36" t="str">
        <f ca="true">+IF(OFFSET('Sanitation Data'!$F$33,0,10*ROW('Sanitation Data'!F190))="","",OFFSET('Sanitation Data'!$F$33,0,10*ROW('Sanitation Data'!F190)))</f>
        <v/>
      </c>
      <c r="DE196" s="36" t="str">
        <f ca="true">+IF(OFFSET('Sanitation Data'!$G$29,0,10*ROW('Sanitation Data'!G190))="","",OFFSET('Sanitation Data'!$G$29,0,10*ROW('Sanitation Data'!G190)))</f>
        <v/>
      </c>
      <c r="DF196" s="36" t="str">
        <f ca="true">+IF(OFFSET('Sanitation Data'!$G$30,0,10*ROW('Sanitation Data'!G190))="","",OFFSET('Sanitation Data'!$G$30,0,10*ROW('Sanitation Data'!G190)))</f>
        <v/>
      </c>
      <c r="DG196" s="36" t="str">
        <f ca="true">+IF(OFFSET('Sanitation Data'!$G$31,0,10*ROW('Sanitation Data'!G190))="","",OFFSET('Sanitation Data'!$G$31,0,10*ROW('Sanitation Data'!G190)))</f>
        <v/>
      </c>
      <c r="DH196" s="36" t="str">
        <f ca="true">+IF(OFFSET('Sanitation Data'!$G$32,0,10*ROW('Sanitation Data'!G190))="","",OFFSET('Sanitation Data'!$G$32,0,10*ROW('Sanitation Data'!G190)))</f>
        <v/>
      </c>
      <c r="DI196" s="36" t="str">
        <f ca="true">+IF(OFFSET('Sanitation Data'!$G$33,0,10*ROW('Sanitation Data'!G190))="","",OFFSET('Sanitation Data'!$G$33,0,10*ROW('Sanitation Data'!G190)))</f>
        <v/>
      </c>
      <c r="DJ196" s="36" t="str">
        <f ca="true">+IF(OFFSET('Sanitation Data'!$H$29,0,10*ROW('Sanitation Data'!H190))="","",OFFSET('Sanitation Data'!$H$29,0,10*ROW('Sanitation Data'!H190)))</f>
        <v/>
      </c>
      <c r="DK196" s="36" t="str">
        <f ca="true">+IF(OFFSET('Sanitation Data'!$H$30,0,10*ROW('Sanitation Data'!H190))="","",OFFSET('Sanitation Data'!$H$30,0,10*ROW('Sanitation Data'!H190)))</f>
        <v/>
      </c>
      <c r="DL196" s="36" t="str">
        <f ca="true">+IF(OFFSET('Sanitation Data'!$H$31,0,10*ROW('Sanitation Data'!H190))="","",OFFSET('Sanitation Data'!$H$31,0,10*ROW('Sanitation Data'!H190)))</f>
        <v/>
      </c>
      <c r="DM196" s="36" t="str">
        <f ca="true">+IF(OFFSET('Sanitation Data'!$H$32,0,10*ROW('Sanitation Data'!H190))="","",OFFSET('Sanitation Data'!$H$32,0,10*ROW('Sanitation Data'!H190)))</f>
        <v/>
      </c>
      <c r="DN196" s="36" t="str">
        <f ca="true">+IF(OFFSET('Sanitation Data'!$H$33,0,10*ROW('Sanitation Data'!H190))="","",OFFSET('Sanitation Data'!$H$33,0,10*ROW('Sanitation Data'!H190)))</f>
        <v/>
      </c>
      <c r="DO196" s="36" t="str">
        <f ca="true">+IF(OFFSET('Hygiene Data'!$C$12,0,10*ROW('Hygiene Data'!C190))="","",OFFSET('Hygiene Data'!$C$12,0,10*ROW('Hygiene Data'!C190)))</f>
        <v/>
      </c>
      <c r="DP196" s="36" t="str">
        <f ca="true">+IF(OFFSET('Hygiene Data'!$C$13,0,10*ROW('Hygiene Data'!C190))="","",OFFSET('Hygiene Data'!$C$13,0,10*ROW('Hygiene Data'!C190)))</f>
        <v/>
      </c>
      <c r="DQ196" s="36" t="str">
        <f ca="true">+IF(OFFSET('Hygiene Data'!$C$14,0,10*ROW('Hygiene Data'!C190))="","",OFFSET('Hygiene Data'!$C$14,0,10*ROW('Hygiene Data'!C190)))</f>
        <v/>
      </c>
      <c r="DR196" s="36" t="str">
        <f ca="true">+IF(OFFSET('Hygiene Data'!$D$12,0,10*ROW('Hygiene Data'!D190))="","",OFFSET('Hygiene Data'!$D$12,0,10*ROW('Hygiene Data'!D190)))</f>
        <v/>
      </c>
      <c r="DS196" s="36" t="str">
        <f ca="true">+IF(OFFSET('Hygiene Data'!$D$13,0,10*ROW('Hygiene Data'!D190))="","",OFFSET('Hygiene Data'!$D$13,0,10*ROW('Hygiene Data'!D190)))</f>
        <v/>
      </c>
      <c r="DT196" s="36" t="str">
        <f ca="true">+IF(OFFSET('Hygiene Data'!$D$14,0,10*ROW('Hygiene Data'!D190))="","",OFFSET('Hygiene Data'!$D$14,0,10*ROW('Hygiene Data'!D190)))</f>
        <v/>
      </c>
      <c r="DU196" s="36" t="str">
        <f ca="true">+IF(OFFSET('Hygiene Data'!$E$12,0,10*ROW('Hygiene Data'!E190))="","",OFFSET('Hygiene Data'!$E$12,0,10*ROW('Hygiene Data'!E190)))</f>
        <v/>
      </c>
      <c r="DV196" s="36" t="str">
        <f ca="true">+IF(OFFSET('Hygiene Data'!$E$13,0,10*ROW('Hygiene Data'!E190))="","",OFFSET('Hygiene Data'!$E$13,0,10*ROW('Hygiene Data'!E190)))</f>
        <v/>
      </c>
      <c r="DW196" s="36" t="str">
        <f ca="true">+IF(OFFSET('Hygiene Data'!$E$14,0,10*ROW('Hygiene Data'!E190))="","",OFFSET('Hygiene Data'!$E$14,0,10*ROW('Hygiene Data'!E190)))</f>
        <v/>
      </c>
      <c r="DX196" s="36" t="str">
        <f ca="true">+IF(OFFSET('Hygiene Data'!$F$12,0,10*ROW('Hygiene Data'!F190))="","",OFFSET('Hygiene Data'!$F$12,0,10*ROW('Hygiene Data'!F190)))</f>
        <v/>
      </c>
      <c r="DY196" s="36" t="str">
        <f ca="true">+IF(OFFSET('Hygiene Data'!$F$13,0,10*ROW('Hygiene Data'!F190))="","",OFFSET('Hygiene Data'!$F$13,0,10*ROW('Hygiene Data'!F190)))</f>
        <v/>
      </c>
      <c r="DZ196" s="36" t="str">
        <f ca="true">+IF(OFFSET('Hygiene Data'!$F$14,0,10*ROW('Hygiene Data'!F190))="","",OFFSET('Hygiene Data'!$F$14,0,10*ROW('Hygiene Data'!F190)))</f>
        <v/>
      </c>
      <c r="EA196" s="36" t="str">
        <f ca="true">+IF(OFFSET('Hygiene Data'!$G$12,0,10*ROW('Hygiene Data'!G190))="","",OFFSET('Hygiene Data'!$G$12,0,10*ROW('Hygiene Data'!G190)))</f>
        <v/>
      </c>
      <c r="EB196" s="36" t="str">
        <f ca="true">+IF(OFFSET('Hygiene Data'!$G$13,0,10*ROW('Hygiene Data'!G190))="","",OFFSET('Hygiene Data'!$G$13,0,10*ROW('Hygiene Data'!G190)))</f>
        <v/>
      </c>
      <c r="EC196" s="36" t="str">
        <f ca="true">+IF(OFFSET('Hygiene Data'!$G$14,0,10*ROW('Hygiene Data'!G190))="","",OFFSET('Hygiene Data'!$G$14,0,10*ROW('Hygiene Data'!G190)))</f>
        <v/>
      </c>
      <c r="ED196" s="36" t="str">
        <f ca="true">+IF(OFFSET('Hygiene Data'!$H$12,0,10*ROW('Hygiene Data'!H190))="","",OFFSET('Hygiene Data'!$H$12,0,10*ROW('Hygiene Data'!H190)))</f>
        <v/>
      </c>
      <c r="EE196" s="36" t="str">
        <f ca="true">+IF(OFFSET('Hygiene Data'!$H$13,0,10*ROW('Hygiene Data'!H190))="","",OFFSET('Hygiene Data'!$H$13,0,10*ROW('Hygiene Data'!H190)))</f>
        <v/>
      </c>
      <c r="EF196" s="36" t="str">
        <f ca="true">+IF(OFFSET('Hygiene Data'!$H$14,0,10*ROW('Hygiene Data'!H190))="","",OFFSET('Hygiene Data'!$H$14,0,10*ROW('Hygiene Data'!H190)))</f>
        <v/>
      </c>
    </row>
    <row r="197" x14ac:dyDescent="0.2">
      <c r="A197" s="59" t="str">
        <f ca="true">+IF(OFFSET('Water Data'!$B$1,0,10*ROW('Water Data'!B194))="","",OFFSET('Water Data'!$B$1,0,10*ROW('Water Data'!B194)))</f>
        <v/>
      </c>
      <c r="B197" s="59" t="str">
        <f ca="true">+IF(OFFSET('Water Data'!$A$3,0,10*ROW('Water Data'!A194))="","",OFFSET('Water Data'!$A$3,0,10*ROW('Water Data'!A194)))</f>
        <v/>
      </c>
      <c r="C197" s="59" t="str">
        <f ca="true">+IF(OFFSET('Water Data'!$C$3,0,10*ROW('Water Data'!C194))="","",OFFSET('Water Data'!$C$3,0,10*ROW('Water Data'!C194)))</f>
        <v/>
      </c>
      <c r="D197" s="252" t="e">
        <f ca="true">+IF(AND(ISNUMBER(OFFSET('Water Data'!$C$5,0,10*ROW('Water Data'!C191))),BS197="Yes"),100-OFFSET('Water Data'!$C$5,0,10*ROW('Water Data'!C191)),IF(AND(ISNUMBER(OFFSET('Water Data'!$C$5,0,10*ROW('Water Data'!C191))),BS197="No",ISNUMBER(OFFSET('Water Data'!$C$5,0,10*ROW('Water Data'!C191)))),CONCATENATE("[",ROUND(100-OFFSET('Water Data'!$C$5,0,10*ROW('Water Data'!C191)),0),"]"),IF(AND(ISNUMBER(OFFSET('Water Data'!$C$5,0,10*ROW('Water Data'!C191))),BS197="",ISNUMBER(OFFSET('Water Data'!$C$5,0,10*ROW('Water Data'!C191)))),100-OFFSET('Water Data'!$C$5,0,10*ROW('Water Data'!C191)),NA())))</f>
        <v>#N/A</v>
      </c>
      <c r="E197" s="252" t="e">
        <f ca="true">+IF(AND(ISNUMBER(OFFSET('Water Data'!$C$7,0,10*ROW('Water Data'!D191))),BT197="Yes"),OFFSET('Water Data'!$C$7,0,10*ROW('Water Data'!C191)),IF(AND(ISNUMBER(OFFSET('Water Data'!$C$7,0,10*ROW('Water Data'!C191))),BT197="No",ISNUMBER(OFFSET('Water Data'!$C$7,0,10*ROW('Water Data'!C191)))),CONCATENATE("[",ROUND(OFFSET('Water Data'!$C$7,0,10*ROW('Water Data'!C191)),0),"]"),IF(AND(ISNUMBER(OFFSET('Water Data'!$C$7,0,10*ROW('Water Data'!C191))),BT197="",ISNUMBER(OFFSET('Water Data'!$C$7,0,10*ROW('Water Data'!C191)))),OFFSET('Water Data'!$C$7,0,10*ROW('Water Data'!C191)),NA())))</f>
        <v>#N/A</v>
      </c>
      <c r="F197" s="252" t="e">
        <f ca="true">+IF(AND(ISNUMBER(OFFSET('Water Data'!$C$10,0,10*ROW('Water Data'!C191))),BU197="Yes"),OFFSET('Water Data'!$C$10,0,10*ROW('Water Data'!C191)),IF(AND(ISNUMBER(OFFSET('Water Data'!$C$10,0,10*ROW('Water Data'!C191))),BU197="No",ISNUMBER(OFFSET('Water Data'!$C$10,0,10*ROW('Water Data'!C191)))),CONCATENATE("[",ROUND(OFFSET('Water Data'!$C$10,0,10*ROW('Water Data'!C191)),0),"]"),IF(AND(ISNUMBER(OFFSET('Water Data'!$C$10,0,10*ROW('Water Data'!C191))),BU197="",ISNUMBER(OFFSET('Water Data'!$C$10,0,10*ROW('Water Data'!C191)))),OFFSET('Water Data'!$C$10,0,10*ROW('Water Data'!C191)),NA())))</f>
        <v>#N/A</v>
      </c>
      <c r="G197" s="252" t="e">
        <f ca="true">+IF(AND(ISNUMBER(OFFSET('Water Data'!$D$5,0,10*ROW('Water Data'!D191))),BV197="Yes"),100-OFFSET('Water Data'!$D$5,0,10*ROW('Water Data'!D191)),IF(AND(ISNUMBER(OFFSET('Water Data'!$D$5,0,10*ROW('Water Data'!D191))),BV197="No",ISNUMBER(OFFSET('Water Data'!$D$5,0,10*ROW('Water Data'!D191)))),CONCATENATE("[",ROUND(100-OFFSET('Water Data'!$D$5,0,10*ROW('Water Data'!D191)),0),"]"),IF(AND(ISNUMBER(OFFSET('Water Data'!$D$5,0,10*ROW('Water Data'!D191))),BV197="",ISNUMBER(OFFSET('Water Data'!$D$5,0,10*ROW('Water Data'!D191)))),100-OFFSET('Water Data'!$D$5,0,10*ROW('Water Data'!D191)),NA())))</f>
        <v>#N/A</v>
      </c>
      <c r="H197" s="252" t="e">
        <f ca="true">+IF(AND(ISNUMBER(OFFSET('Water Data'!$D$7,0,10*ROW('Water Data'!D191))),BW197="Yes"),OFFSET('Water Data'!$D$7,0,10*ROW('Water Data'!D191)),IF(AND(ISNUMBER(OFFSET('Water Data'!$D$7,0,10*ROW('Water Data'!D191))),BW197="No",ISNUMBER(OFFSET('Water Data'!$D$7,0,10*ROW('Water Data'!D191)))),CONCATENATE("[",ROUND(OFFSET('Water Data'!$C$7,0,10*ROW('Water Data'!D191)),0),"]"),IF(AND(ISNUMBER(OFFSET('Water Data'!$D$7,0,10*ROW('Water Data'!D191))),BW197="",ISNUMBER(OFFSET('Water Data'!$D$7,0,10*ROW('Water Data'!D191)))),OFFSET('Water Data'!$D$7,0,10*ROW('Water Data'!D191)),NA())))</f>
        <v>#N/A</v>
      </c>
      <c r="I197" s="252" t="e">
        <f ca="true">+IF(AND(ISNUMBER(OFFSET('Water Data'!$D$10,0,10*ROW('Water Data'!D191))),BX197="Yes"),OFFSET('Water Data'!$D$10,0,10*ROW('Water Data'!D191)),IF(AND(ISNUMBER(OFFSET('Water Data'!$D$10,0,10*ROW('Water Data'!D191))),BX197="No",ISNUMBER(OFFSET('Water Data'!$D$10,0,10*ROW('Water Data'!D191)))),CONCATENATE("[",ROUND(OFFSET('Water Data'!$D$10,0,10*ROW('Water Data'!D191)),0),"]"),IF(AND(ISNUMBER(OFFSET('Water Data'!$D$10,0,10*ROW('Water Data'!D191))),BX197="",ISNUMBER(OFFSET('Water Data'!$D$10,0,10*ROW('Water Data'!D191)))),OFFSET('Water Data'!$D$10,0,10*ROW('Water Data'!D191)),NA())))</f>
        <v>#N/A</v>
      </c>
      <c r="J197" s="252" t="e">
        <f ca="true">+IF(AND(ISNUMBER(OFFSET('Water Data'!$E$5,0,10*ROW('Water Data'!E191))),BY197="Yes"),100-OFFSET('Water Data'!$E$5,0,10*ROW('Water Data'!E191)),IF(AND(ISNUMBER(OFFSET('Water Data'!$E$5,0,10*ROW('Water Data'!E191))),BY197="No",ISNUMBER(OFFSET('Water Data'!$E$5,0,10*ROW('Water Data'!E191)))),CONCATENATE("[",ROUND(100-OFFSET('Water Data'!$E$5,0,10*ROW('Water Data'!E191)),0),"]"),IF(AND(ISNUMBER(OFFSET('Water Data'!$E$5,0,10*ROW('Water Data'!E191))),BY197="",ISNUMBER(OFFSET('Water Data'!$E$5,0,10*ROW('Water Data'!E191)))),100-OFFSET('Water Data'!$E$5,0,10*ROW('Water Data'!E191)),NA())))</f>
        <v>#N/A</v>
      </c>
      <c r="K197" s="252" t="e">
        <f ca="true">+IF(AND(ISNUMBER(OFFSET('Water Data'!$E$7,0,10*ROW('Water Data'!E191))),BZ197="Yes"),OFFSET('Water Data'!$E$7,0,10*ROW('Water Data'!E191)),IF(AND(ISNUMBER(OFFSET('Water Data'!$E$7,0,10*ROW('Water Data'!E191))),BZ197="No",ISNUMBER(OFFSET('Water Data'!$E$7,0,10*ROW('Water Data'!E191)))),CONCATENATE("[",ROUND(OFFSET('Water Data'!$E$7,0,10*ROW('Water Data'!E191)),0),"]"),IF(AND(ISNUMBER(OFFSET('Water Data'!$E$7,0,10*ROW('Water Data'!E191))),BZ197="",ISNUMBER(OFFSET('Water Data'!$E$7,0,10*ROW('Water Data'!E191)))),OFFSET('Water Data'!$E$7,0,10*ROW('Water Data'!E191)),NA())))</f>
        <v>#N/A</v>
      </c>
      <c r="L197" s="252" t="e">
        <f ca="true">+IF(AND(ISNUMBER(OFFSET('Water Data'!$E$10,0,10*ROW('Water Data'!E191))),CA197="Yes"),OFFSET('Water Data'!$E$10,0,10*ROW('Water Data'!E191)),IF(AND(ISNUMBER(OFFSET('Water Data'!$E$10,0,10*ROW('Water Data'!E191))),CA197="No",ISNUMBER(OFFSET('Water Data'!$E$10,0,10*ROW('Water Data'!E191)))),CONCATENATE("[",ROUND(OFFSET('Water Data'!$E$10,0,10*ROW('Water Data'!E191)),0),"]"),IF(AND(ISNUMBER(OFFSET('Water Data'!$E$10,0,10*ROW('Water Data'!E191))),CA197="",ISNUMBER(OFFSET('Water Data'!$E$10,0,10*ROW('Water Data'!E191)))),OFFSET('Water Data'!$E$10,0,10*ROW('Water Data'!E191)),NA())))</f>
        <v>#N/A</v>
      </c>
      <c r="M197" s="252" t="e">
        <f ca="true">+IF(AND(ISNUMBER(OFFSET('Water Data'!$F$5,0,10*ROW('Water Data'!F191))),CB197="Yes"),100-OFFSET('Water Data'!$F$5,0,10*ROW('Water Data'!F191)),IF(AND(ISNUMBER(OFFSET('Water Data'!$F$5,0,10*ROW('Water Data'!F191))),CB197="No",ISNUMBER(OFFSET('Water Data'!$F$5,0,10*ROW('Water Data'!F191)))),CONCATENATE("[",ROUND(100-OFFSET('Water Data'!$F$5,0,10*ROW('Water Data'!F191)),0),"]"),IF(AND(ISNUMBER(OFFSET('Water Data'!$F$5,0,10*ROW('Water Data'!F191))),CB197="",ISNUMBER(OFFSET('Water Data'!$F$5,0,10*ROW('Water Data'!F191)))),100-OFFSET('Water Data'!$F$5,0,10*ROW('Water Data'!F191)),NA())))</f>
        <v>#N/A</v>
      </c>
      <c r="N197" s="252" t="e">
        <f ca="true">+IF(AND(ISNUMBER(OFFSET('Water Data'!$F$7,0,10*ROW('Water Data'!F191))),CC197="Yes"),OFFSET('Water Data'!$F$7,0,10*ROW('Water Data'!F191)),IF(AND(ISNUMBER(OFFSET('Water Data'!$F$7,0,10*ROW('Water Data'!F191))),CC197="No",ISNUMBER(OFFSET('Water Data'!$F$7,0,10*ROW('Water Data'!F191)))),CONCATENATE("[",ROUND(OFFSET('Water Data'!$F$7,0,10*ROW('Water Data'!F191)),0),"]"),IF(AND(ISNUMBER(OFFSET('Water Data'!$F$7,0,10*ROW('Water Data'!F191))),CC197="",ISNUMBER(OFFSET('Water Data'!$F$7,0,10*ROW('Water Data'!F191)))),OFFSET('Water Data'!$F$7,0,10*ROW('Water Data'!F191)),NA())))</f>
        <v>#N/A</v>
      </c>
      <c r="O197" s="252" t="e">
        <f ca="true">+IF(AND(ISNUMBER(OFFSET('Water Data'!$F$10,0,10*ROW('Water Data'!F191))),CD197="Yes"),OFFSET('Water Data'!$F$10,0,10*ROW('Water Data'!F191)),IF(AND(ISNUMBER(OFFSET('Water Data'!$F$10,0,10*ROW('Water Data'!F191))),CD197="No",ISNUMBER(OFFSET('Water Data'!$F$10,0,10*ROW('Water Data'!F191)))),CONCATENATE("[",ROUND(OFFSET('Water Data'!$F$10,0,10*ROW('Water Data'!F191)),0),"]"),IF(AND(ISNUMBER(OFFSET('Water Data'!$F$10,0,10*ROW('Water Data'!F191))),CD197="",ISNUMBER(OFFSET('Water Data'!$F$10,0,10*ROW('Water Data'!F191)))),OFFSET('Water Data'!$F$10,0,10*ROW('Water Data'!F191)),NA())))</f>
        <v>#N/A</v>
      </c>
      <c r="P197" s="252" t="e">
        <f ca="true">+IF(AND(ISNUMBER(OFFSET('Water Data'!$G$5,0,10*ROW('Water Data'!G191))),CE197="Yes"),100-OFFSET('Water Data'!$G$5,0,10*ROW('Water Data'!G191)),IF(AND(ISNUMBER(OFFSET('Water Data'!$G$5,0,10*ROW('Water Data'!G191))),CE197="No",ISNUMBER(OFFSET('Water Data'!$G$5,0,10*ROW('Water Data'!G191)))),CONCATENATE("[",ROUND(100-OFFSET('Water Data'!$G$5,0,10*ROW('Water Data'!G191)),0),"]"),IF(AND(ISNUMBER(OFFSET('Water Data'!$G$5,0,10*ROW('Water Data'!G191))),CE197="",ISNUMBER(OFFSET('Water Data'!$G$5,0,10*ROW('Water Data'!G191)))),100-OFFSET('Water Data'!$G$5,0,10*ROW('Water Data'!G191)),NA())))</f>
        <v>#N/A</v>
      </c>
      <c r="Q197" s="252" t="e">
        <f ca="true">+IF(AND(ISNUMBER(OFFSET('Water Data'!$G$7,0,10*ROW('Water Data'!G191))),CF197="Yes"),OFFSET('Water Data'!$G$7,0,10*ROW('Water Data'!G191)),IF(AND(ISNUMBER(OFFSET('Water Data'!$G$7,0,10*ROW('Water Data'!G191))),CF197="No",ISNUMBER(OFFSET('Water Data'!$G$7,0,10*ROW('Water Data'!G191)))),CONCATENATE("[",ROUND(OFFSET('Water Data'!$G$7,0,10*ROW('Water Data'!G191)),0),"]"),IF(AND(ISNUMBER(OFFSET('Water Data'!$G$7,0,10*ROW('Water Data'!G191))),CF197="",ISNUMBER(OFFSET('Water Data'!$G$7,0,10*ROW('Water Data'!G191)))),OFFSET('Water Data'!$G$7,0,10*ROW('Water Data'!G191)),NA())))</f>
        <v>#N/A</v>
      </c>
      <c r="R197" s="252" t="e">
        <f ca="true">+IF(AND(ISNUMBER(OFFSET('Water Data'!$G$10,0,10*ROW('Water Data'!G191))),CG197="Yes"),OFFSET('Water Data'!$G$10,0,10*ROW('Water Data'!G191)),IF(AND(ISNUMBER(OFFSET('Water Data'!$G$10,0,10*ROW('Water Data'!G191))),CG197="No",ISNUMBER(OFFSET('Water Data'!$G$10,0,10*ROW('Water Data'!G191)))),CONCATENATE("[",ROUND(OFFSET('Water Data'!$G$10,0,10*ROW('Water Data'!G191)),0),"]"),IF(AND(ISNUMBER(OFFSET('Water Data'!$G$10,0,10*ROW('Water Data'!G191))),CG197="",ISNUMBER(OFFSET('Water Data'!$G$10,0,10*ROW('Water Data'!G191)))),OFFSET('Water Data'!$G$10,0,10*ROW('Water Data'!G191)),NA())))</f>
        <v>#N/A</v>
      </c>
      <c r="S197" s="252" t="e">
        <f ca="true">+IF(AND(ISNUMBER(OFFSET('Water Data'!$H$5,0,10*ROW('Water Data'!H191))),CH197="Yes"),100-OFFSET('Water Data'!$H$5,0,10*ROW('Water Data'!H191)),IF(AND(ISNUMBER(OFFSET('Water Data'!$H$5,0,10*ROW('Water Data'!H191))),CH197="No",ISNUMBER(OFFSET('Water Data'!$H$5,0,10*ROW('Water Data'!H191)))),CONCATENATE("[",ROUND(100-OFFSET('Water Data'!$H$5,0,10*ROW('Water Data'!H191)),0),"]"),IF(AND(ISNUMBER(OFFSET('Water Data'!$H$5,0,10*ROW('Water Data'!H191))),CH197="",ISNUMBER(OFFSET('Water Data'!$H$5,0,10*ROW('Water Data'!H191)))),100-OFFSET('Water Data'!$H$5,0,10*ROW('Water Data'!H191)),NA())))</f>
        <v>#N/A</v>
      </c>
      <c r="T197" s="252" t="e">
        <f ca="true">+IF(AND(ISNUMBER(OFFSET('Water Data'!$H$7,0,10*ROW('Water Data'!H191))),CI197="Yes"),OFFSET('Water Data'!$H$7,0,10*ROW('Water Data'!H191)),IF(AND(ISNUMBER(OFFSET('Water Data'!$H$7,0,10*ROW('Water Data'!H191))),CI197="No",ISNUMBER(OFFSET('Water Data'!$H$7,0,10*ROW('Water Data'!H191)))),CONCATENATE("[",ROUND(OFFSET('Water Data'!$H$7,0,10*ROW('Water Data'!H191)),0),"]"),IF(AND(ISNUMBER(OFFSET('Water Data'!$H$7,0,10*ROW('Water Data'!H191))),CI197="",ISNUMBER(OFFSET('Water Data'!$H$7,0,10*ROW('Water Data'!H191)))),OFFSET('Water Data'!$H$7,0,10*ROW('Water Data'!H191)),NA())))</f>
        <v>#N/A</v>
      </c>
      <c r="U197" s="252" t="e">
        <f ca="true">+IF(AND(ISNUMBER(OFFSET('Water Data'!$H$10,0,10*ROW('Water Data'!H191))),CJ197="Yes"),OFFSET('Water Data'!$H$10,0,10*ROW('Water Data'!H191)),IF(AND(ISNUMBER(OFFSET('Water Data'!$H$10,0,10*ROW('Water Data'!H191))),CJ197="No",ISNUMBER(OFFSET('Water Data'!$H$10,0,10*ROW('Water Data'!H191)))),CONCATENATE("[",ROUND(OFFSET('Water Data'!$H$10,0,10*ROW('Water Data'!H191)),0),"]"),IF(AND(ISNUMBER(OFFSET('Water Data'!$H$10,0,10*ROW('Water Data'!H191))),CJ197="",ISNUMBER(OFFSET('Water Data'!$H$10,0,10*ROW('Water Data'!H191)))),OFFSET('Water Data'!$H$10,0,10*ROW('Water Data'!H191)),NA())))</f>
        <v>#N/A</v>
      </c>
      <c r="V197" s="253" t="e">
        <f ca="true">+IF(AND(ISNUMBER(OFFSET('Sanitation Data'!$C$5,0,10*ROW('Sanitation Data'!C191))),CK197="Yes"),100-OFFSET('Sanitation Data'!$C$5,0,10*ROW('Sanitation Data'!C191)),IF(AND(ISNUMBER(OFFSET('Sanitation Data'!$C$5,0,10*ROW('Sanitation Data'!C191))),CK197="No",ISNUMBER(OFFSET('Sanitation Data'!$C$5,0,10*ROW('Sanitation Data'!C191)))),CONCATENATE("[",ROUND(100-OFFSET('Sanitation Data'!$C$5,0,10*ROW('Sanitation Data'!C191)),0),"]"),IF(AND(ISNUMBER(OFFSET('Sanitation Data'!$C$5,0,10*ROW('Sanitation Data'!C191))),CK197="",ISNUMBER(OFFSET('Sanitation Data'!$C$5,0,10*ROW('Sanitation Data'!C191)))),100-OFFSET('Sanitation Data'!$C$5,0,10*ROW('Sanitation Data'!C191)),NA())))</f>
        <v>#N/A</v>
      </c>
      <c r="W197" s="253" t="e">
        <f ca="true">+IF(AND(ISNUMBER(OFFSET('Sanitation Data'!$C$7,0,10*ROW('Sanitation Data'!C191))),CL197="Yes"),OFFSET('Sanitation Data'!$C$7,0,10*ROW('Sanitation Data'!C191)),IF(AND(ISNUMBER(OFFSET('Sanitation Data'!$C$7,0,10*ROW('Sanitation Data'!C191))),CL197="No",ISNUMBER(OFFSET('Sanitation Data'!$C$7,0,10*ROW('Sanitation Data'!C191)))),CONCATENATE("[",ROUND(OFFSET('Sanitation Data'!$C$7,0,10*ROW('Sanitation Data'!C191)),0),"]"),IF(AND(ISNUMBER(OFFSET('Sanitation Data'!$C$7,0,10*ROW('Sanitation Data'!C191))),CL197="",ISNUMBER(OFFSET('Sanitation Data'!$C$7,0,10*ROW('Sanitation Data'!C191)))),OFFSET('Sanitation Data'!$C$7,0,10*ROW('Sanitation Data'!C191)),NA())))</f>
        <v>#N/A</v>
      </c>
      <c r="X197" s="253" t="e">
        <f ca="true">+IF(AND(ISNUMBER(OFFSET('Sanitation Data'!$C$11,0,10*ROW('Sanitation Data'!C191))),CM197="Yes"),OFFSET('Sanitation Data'!$C$11,0,10*ROW('Sanitation Data'!C191)),IF(AND(ISNUMBER(OFFSET('Sanitation Data'!$C$11,0,10*ROW('Sanitation Data'!C191))),CM197="No",ISNUMBER(OFFSET('Sanitation Data'!$C$11,0,10*ROW('Sanitation Data'!C191)))),CONCATENATE("[",ROUND(OFFSET('Sanitation Data'!$C$11,0,10*ROW('Sanitation Data'!C191)),0),"]"),IF(AND(ISNUMBER(OFFSET('Sanitation Data'!$C$11,0,10*ROW('Sanitation Data'!C191))),CM197="",ISNUMBER(OFFSET('Sanitation Data'!$C$11,0,10*ROW('Sanitation Data'!C191)))),OFFSET('Sanitation Data'!$C$11,0,10*ROW('Sanitation Data'!C191)),NA())))</f>
        <v>#N/A</v>
      </c>
      <c r="Y197" s="253" t="e">
        <f ca="true">+IF(AND(ISNUMBER(OFFSET('Sanitation Data'!$C$12,0,10*ROW('Sanitation Data'!C191))),CN197="Yes"),OFFSET('Sanitation Data'!$C$12,0,10*ROW('Sanitation Data'!C191)),IF(AND(ISNUMBER(OFFSET('Sanitation Data'!$C$12,0,10*ROW('Sanitation Data'!C191))),CN197="No",ISNUMBER(OFFSET('Sanitation Data'!$C$12,0,10*ROW('Sanitation Data'!C191)))),CONCATENATE("[",ROUND(OFFSET('Sanitation Data'!$C$12,0,10*ROW('Sanitation Data'!C191)),0),"]"),IF(AND(ISNUMBER(OFFSET('Sanitation Data'!$C$12,0,10*ROW('Sanitation Data'!C191))),CN197="",ISNUMBER(OFFSET('Sanitation Data'!$C$12,0,10*ROW('Sanitation Data'!C191)))),OFFSET('Sanitation Data'!$C$12,0,10*ROW('Sanitation Data'!C191)),NA())))</f>
        <v>#N/A</v>
      </c>
      <c r="Z197" s="253" t="e">
        <f ca="true">+IF(AND(ISNUMBER(OFFSET('Sanitation Data'!$C$13,0,10*ROW('Sanitation Data'!C191))),CO197="Yes"),OFFSET('Sanitation Data'!$C$13,0,10*ROW('Sanitation Data'!C191)),IF(AND(ISNUMBER(OFFSET('Sanitation Data'!$C$13,0,10*ROW('Sanitation Data'!C191))),CO197="No",ISNUMBER(OFFSET('Sanitation Data'!$C$13,0,10*ROW('Sanitation Data'!C191)))),CONCATENATE("[",ROUND(OFFSET('Sanitation Data'!$C$13,0,10*ROW('Sanitation Data'!C191)),0),"]"),IF(AND(ISNUMBER(OFFSET('Sanitation Data'!$C$13,0,10*ROW('Sanitation Data'!C191))),CO197="",ISNUMBER(OFFSET('Sanitation Data'!$C$13,0,10*ROW('Sanitation Data'!C191)))),OFFSET('Sanitation Data'!$C$13,0,10*ROW('Sanitation Data'!C191)),NA())))</f>
        <v>#N/A</v>
      </c>
      <c r="AA197" s="253" t="e">
        <f ca="true">+IF(AND(ISNUMBER(OFFSET('Sanitation Data'!$D$5,0,10*ROW('Sanitation Data'!D191))),CP197="Yes"),100-OFFSET('Sanitation Data'!$D$5,0,10*ROW('Sanitation Data'!D191)),IF(AND(ISNUMBER(OFFSET('Sanitation Data'!$D$5,0,10*ROW('Sanitation Data'!D191))),CP197="No",ISNUMBER(OFFSET('Sanitation Data'!$D$5,0,10*ROW('Sanitation Data'!D191)))),CONCATENATE("[",ROUND(100-OFFSET('Sanitation Data'!$D$5,0,10*ROW('Sanitation Data'!D191)),0),"]"),IF(AND(ISNUMBER(OFFSET('Sanitation Data'!$D$5,0,10*ROW('Sanitation Data'!D191))),CP197="",ISNUMBER(OFFSET('Sanitation Data'!$D$5,0,10*ROW('Sanitation Data'!D191)))),100-OFFSET('Sanitation Data'!$D$5,0,10*ROW('Sanitation Data'!D191)),NA())))</f>
        <v>#N/A</v>
      </c>
      <c r="AB197" s="253" t="e">
        <f ca="true">+IF(AND(ISNUMBER(OFFSET('Sanitation Data'!$D$7,0,10*ROW('Sanitation Data'!D191))),CQ197="Yes"),OFFSET('Sanitation Data'!$D$7,0,10*ROW('Sanitation Data'!G191)),IF(AND(ISNUMBER(OFFSET('Sanitation Data'!$D$7,0,10*ROW('Sanitation Data'!D191))),CQ197="No",ISNUMBER(OFFSET('Sanitation Data'!$D$7,0,10*ROW('Sanitation Data'!D191)))),CONCATENATE("[",ROUND(OFFSET('Sanitation Data'!$D$7,0,10*ROW('Sanitation Data'!D191)),0),"]"),IF(AND(ISNUMBER(OFFSET('Sanitation Data'!$D$7,0,10*ROW('Sanitation Data'!D191))),CQ197="",ISNUMBER(OFFSET('Sanitation Data'!$D$7,0,10*ROW('Sanitation Data'!D191)))),OFFSET('Sanitation Data'!$D$7,0,10*ROW('Sanitation Data'!D191)),NA())))</f>
        <v>#N/A</v>
      </c>
      <c r="AC197" s="253" t="e">
        <f ca="true">+IF(AND(ISNUMBER(OFFSET('Sanitation Data'!$D$11,0,10*ROW('Sanitation Data'!D191))),CR197="Yes"),OFFSET('Sanitation Data'!$D$11,0,10*ROW('Sanitation Data'!D191)),IF(AND(ISNUMBER(OFFSET('Sanitation Data'!$D$11,0,10*ROW('Sanitation Data'!D191))),CR197="No",ISNUMBER(OFFSET('Sanitation Data'!$D$11,0,10*ROW('Sanitation Data'!D191)))),CONCATENATE("[",ROUND(OFFSET('Sanitation Data'!$D$11,0,10*ROW('Sanitation Data'!D191)),0),"]"),IF(AND(ISNUMBER(OFFSET('Sanitation Data'!$D$11,0,10*ROW('Sanitation Data'!D191))),CR197="",ISNUMBER(OFFSET('Sanitation Data'!$D$11,0,10*ROW('Sanitation Data'!D191)))),OFFSET('Sanitation Data'!$D$11,0,10*ROW('Sanitation Data'!D191)),NA())))</f>
        <v>#N/A</v>
      </c>
      <c r="AD197" s="253" t="e">
        <f ca="true">+IF(AND(ISNUMBER(OFFSET('Sanitation Data'!$D$12,0,10*ROW('Sanitation Data'!D191))),CS197="Yes"),OFFSET('Sanitation Data'!$D$12,0,10*ROW('Sanitation Data'!D191)),IF(AND(ISNUMBER(OFFSET('Sanitation Data'!$D$12,0,10*ROW('Sanitation Data'!D191))),CS197="No",ISNUMBER(OFFSET('Sanitation Data'!$D$12,0,10*ROW('Sanitation Data'!D191)))),CONCATENATE("[",ROUND(OFFSET('Sanitation Data'!$D$12,0,10*ROW('Sanitation Data'!D191)),0),"]"),IF(AND(ISNUMBER(OFFSET('Sanitation Data'!$D$12,0,10*ROW('Sanitation Data'!D191))),CS197="",ISNUMBER(OFFSET('Sanitation Data'!$D$12,0,10*ROW('Sanitation Data'!D191)))),OFFSET('Sanitation Data'!$D$12,0,10*ROW('Sanitation Data'!D191)),NA())))</f>
        <v>#N/A</v>
      </c>
      <c r="AE197" s="253" t="e">
        <f ca="true">+IF(AND(ISNUMBER(OFFSET('Sanitation Data'!$D$13,0,10*ROW('Sanitation Data'!D191))),CT197="Yes"),OFFSET('Sanitation Data'!$D$13,0,10*ROW('Sanitation Data'!D191)),IF(AND(ISNUMBER(OFFSET('Sanitation Data'!$D$13,0,10*ROW('Sanitation Data'!D191))),CT197="No",ISNUMBER(OFFSET('Sanitation Data'!$D$13,0,10*ROW('Sanitation Data'!D191)))),CONCATENATE("[",ROUND(OFFSET('Sanitation Data'!$D$13,0,10*ROW('Sanitation Data'!D191)),0),"]"),IF(AND(ISNUMBER(OFFSET('Sanitation Data'!$D$13,0,10*ROW('Sanitation Data'!D191))),CT197="",ISNUMBER(OFFSET('Sanitation Data'!$D$13,0,10*ROW('Sanitation Data'!D191)))),OFFSET('Sanitation Data'!$D$13,0,10*ROW('Sanitation Data'!D191)),NA())))</f>
        <v>#N/A</v>
      </c>
      <c r="AF197" s="253" t="e">
        <f ca="true">+IF(AND(ISNUMBER(OFFSET('Sanitation Data'!$E$5,0,10*ROW('Sanitation Data'!E191))),CU197="Yes"),100-OFFSET('Sanitation Data'!$E$5,0,10*ROW('Sanitation Data'!E191)),IF(AND(ISNUMBER(OFFSET('Sanitation Data'!$E$5,0,10*ROW('Sanitation Data'!E191))),CU197="No",ISNUMBER(OFFSET('Sanitation Data'!$E$5,0,10*ROW('Sanitation Data'!E191)))),CONCATENATE("[",ROUND(100-OFFSET('Sanitation Data'!$E$5,0,10*ROW('Sanitation Data'!E191)),0),"]"),IF(AND(ISNUMBER(OFFSET('Sanitation Data'!$E$5,0,10*ROW('Sanitation Data'!E191))),CU197="",ISNUMBER(OFFSET('Sanitation Data'!$E$5,0,10*ROW('Sanitation Data'!E191)))),100-OFFSET('Sanitation Data'!$E$5,0,10*ROW('Sanitation Data'!E191)),NA())))</f>
        <v>#N/A</v>
      </c>
      <c r="AG197" s="253" t="e">
        <f ca="true">+IF(AND(ISNUMBER(OFFSET('Sanitation Data'!$E$7,0,10*ROW('Sanitation Data'!E191))),CV197="Yes"),OFFSET('Sanitation Data'!$E$7,0,10*ROW('Sanitation Data'!E191)),IF(AND(ISNUMBER(OFFSET('Sanitation Data'!$E$7,0,10*ROW('Sanitation Data'!E191))),CV197="No",ISNUMBER(OFFSET('Sanitation Data'!$E$7,0,10*ROW('Sanitation Data'!E191)))),CONCATENATE("[",ROUND(OFFSET('Sanitation Data'!$E$7,0,10*ROW('Sanitation Data'!E191)),0),"]"),IF(AND(ISNUMBER(OFFSET('Sanitation Data'!$E$7,0,10*ROW('Sanitation Data'!E191))),CV197="",ISNUMBER(OFFSET('Sanitation Data'!$E$7,0,10*ROW('Sanitation Data'!E191)))),OFFSET('Sanitation Data'!$E$7,0,10*ROW('Sanitation Data'!E191)),NA())))</f>
        <v>#N/A</v>
      </c>
      <c r="AH197" s="253" t="e">
        <f ca="true">+IF(AND(ISNUMBER(OFFSET('Sanitation Data'!$E$11,0,10*ROW('Sanitation Data'!E191))),CW197="Yes"),OFFSET('Sanitation Data'!$E$11,0,10*ROW('Sanitation Data'!E191)),IF(AND(ISNUMBER(OFFSET('Sanitation Data'!$E$11,0,10*ROW('Sanitation Data'!E191))),CW197="No",ISNUMBER(OFFSET('Sanitation Data'!$E$11,0,10*ROW('Sanitation Data'!E191)))),CONCATENATE("[",ROUND(OFFSET('Sanitation Data'!$E$11,0,10*ROW('Sanitation Data'!E191)),0),"]"),IF(AND(ISNUMBER(OFFSET('Sanitation Data'!$E$11,0,10*ROW('Sanitation Data'!E191))),CW197="",ISNUMBER(OFFSET('Sanitation Data'!$E$11,0,10*ROW('Sanitation Data'!E191)))),OFFSET('Sanitation Data'!$E$11,0,10*ROW('Sanitation Data'!E191)),NA())))</f>
        <v>#N/A</v>
      </c>
      <c r="AI197" s="253" t="e">
        <f ca="true">+IF(AND(ISNUMBER(OFFSET('Sanitation Data'!$E$12,0,10*ROW('Sanitation Data'!E191))),CX197="Yes"),OFFSET('Sanitation Data'!$E$12,0,10*ROW('Sanitation Data'!E191)),IF(AND(ISNUMBER(OFFSET('Sanitation Data'!$E$12,0,10*ROW('Sanitation Data'!E191))),CX197="No",ISNUMBER(OFFSET('Sanitation Data'!$E$12,0,10*ROW('Sanitation Data'!E191)))),CONCATENATE("[",ROUND(OFFSET('Sanitation Data'!$E$12,0,10*ROW('Sanitation Data'!E191)),0),"]"),IF(AND(ISNUMBER(OFFSET('Sanitation Data'!$E$12,0,10*ROW('Sanitation Data'!E191))),CX197="",ISNUMBER(OFFSET('Sanitation Data'!$E$12,0,10*ROW('Sanitation Data'!E191)))),OFFSET('Sanitation Data'!$E$12,0,10*ROW('Sanitation Data'!E191)),NA())))</f>
        <v>#N/A</v>
      </c>
      <c r="AJ197" s="253" t="e">
        <f ca="true">+IF(AND(ISNUMBER(OFFSET('Sanitation Data'!$E$13,0,10*ROW('Sanitation Data'!E191))),CY197="Yes"),OFFSET('Sanitation Data'!$E$13,0,10*ROW('Sanitation Data'!E191)),IF(AND(ISNUMBER(OFFSET('Sanitation Data'!$E$13,0,10*ROW('Sanitation Data'!E191))),CY197="No",ISNUMBER(OFFSET('Sanitation Data'!$E$13,0,10*ROW('Sanitation Data'!E191)))),CONCATENATE("[",ROUND(OFFSET('Sanitation Data'!$E$13,0,10*ROW('Sanitation Data'!E191)),0),"]"),IF(AND(ISNUMBER(OFFSET('Sanitation Data'!$E$13,0,10*ROW('Sanitation Data'!E191))),CY197="",ISNUMBER(OFFSET('Sanitation Data'!$E$13,0,10*ROW('Sanitation Data'!E191)))),OFFSET('Sanitation Data'!$E$13,0,10*ROW('Sanitation Data'!E191)),NA())))</f>
        <v>#N/A</v>
      </c>
      <c r="AK197" s="253" t="e">
        <f ca="true">+IF(AND(ISNUMBER(OFFSET('Sanitation Data'!$F$5,0,10*ROW('Sanitation Data'!F191))),CZ197="Yes"),100-OFFSET('Sanitation Data'!$F$5,0,10*ROW('Sanitation Data'!F191)),IF(AND(ISNUMBER(OFFSET('Sanitation Data'!$F$5,0,10*ROW('Sanitation Data'!F191))),CZ197="No",ISNUMBER(OFFSET('Sanitation Data'!$F$5,0,10*ROW('Sanitation Data'!F191)))),CONCATENATE("[",ROUND(100-OFFSET('Sanitation Data'!$F$5,0,10*ROW('Sanitation Data'!F191)),0),"]"),IF(AND(ISNUMBER(OFFSET('Sanitation Data'!$F$5,0,10*ROW('Sanitation Data'!F191))),CZ197="",ISNUMBER(OFFSET('Sanitation Data'!$F$5,0,10*ROW('Sanitation Data'!F191)))),100-OFFSET('Sanitation Data'!$F$5,0,10*ROW('Sanitation Data'!F191)),NA())))</f>
        <v>#N/A</v>
      </c>
      <c r="AL197" s="253" t="e">
        <f ca="true">+IF(AND(ISNUMBER(OFFSET('Sanitation Data'!$F$7,0,10*ROW('Sanitation Data'!F191))),DA197="Yes"),OFFSET('Sanitation Data'!$F$7,0,10*ROW('Sanitation Data'!F191)),IF(AND(ISNUMBER(OFFSET('Sanitation Data'!$F$7,0,10*ROW('Sanitation Data'!F191))),DA197="No",ISNUMBER(OFFSET('Sanitation Data'!$F$7,0,10*ROW('Sanitation Data'!F191)))),CONCATENATE("[",ROUND(OFFSET('Sanitation Data'!$F$7,0,10*ROW('Sanitation Data'!F191)),0),"]"),IF(AND(ISNUMBER(OFFSET('Sanitation Data'!$F$7,0,10*ROW('Sanitation Data'!F191))),DA197="",ISNUMBER(OFFSET('Sanitation Data'!$F$7,0,10*ROW('Sanitation Data'!F191)))),OFFSET('Sanitation Data'!$F$7,0,10*ROW('Sanitation Data'!F191)),NA())))</f>
        <v>#N/A</v>
      </c>
      <c r="AM197" s="253" t="e">
        <f ca="true">+IF(AND(ISNUMBER(OFFSET('Sanitation Data'!$F$11,0,10*ROW('Sanitation Data'!F191))),DB197="Yes"),OFFSET('Sanitation Data'!$F$11,0,10*ROW('Sanitation Data'!F191)),IF(AND(ISNUMBER(OFFSET('Sanitation Data'!$F$11,0,10*ROW('Sanitation Data'!F191))),DB197="No",ISNUMBER(OFFSET('Sanitation Data'!$F$11,0,10*ROW('Sanitation Data'!F191)))),CONCATENATE("[",ROUND(OFFSET('Sanitation Data'!$F$11,0,10*ROW('Sanitation Data'!F191)),0),"]"),IF(AND(ISNUMBER(OFFSET('Sanitation Data'!$F$11,0,10*ROW('Sanitation Data'!F191))),DB197="",ISNUMBER(OFFSET('Sanitation Data'!$F$11,0,10*ROW('Sanitation Data'!F191)))),OFFSET('Sanitation Data'!$F$11,0,10*ROW('Sanitation Data'!F191)),NA())))</f>
        <v>#N/A</v>
      </c>
      <c r="AN197" s="253" t="e">
        <f ca="true">+IF(AND(ISNUMBER(OFFSET('Sanitation Data'!$F$12,0,10*ROW('Sanitation Data'!F191))),DC197="Yes"),OFFSET('Sanitation Data'!$F$12,0,10*ROW('Sanitation Data'!F191)),IF(AND(ISNUMBER(OFFSET('Sanitation Data'!$F$12,0,10*ROW('Sanitation Data'!F191))),DC197="No",ISNUMBER(OFFSET('Sanitation Data'!$F$12,0,10*ROW('Sanitation Data'!F191)))),CONCATENATE("[",ROUND(OFFSET('Sanitation Data'!$F$12,0,10*ROW('Sanitation Data'!F191)),0),"]"),IF(AND(ISNUMBER(OFFSET('Sanitation Data'!$F$12,0,10*ROW('Sanitation Data'!F191))),DC197="",ISNUMBER(OFFSET('Sanitation Data'!$F$12,0,10*ROW('Sanitation Data'!F191)))),OFFSET('Sanitation Data'!$F$12,0,10*ROW('Sanitation Data'!F191)),NA())))</f>
        <v>#N/A</v>
      </c>
      <c r="AO197" s="253" t="e">
        <f ca="true">+IF(AND(ISNUMBER(OFFSET('Sanitation Data'!$F$13,0,10*ROW('Sanitation Data'!F191))),DD197="Yes"),OFFSET('Sanitation Data'!$F$13,0,10*ROW('Sanitation Data'!F191)),IF(AND(ISNUMBER(OFFSET('Sanitation Data'!$F$13,0,10*ROW('Sanitation Data'!F191))),DD197="No",ISNUMBER(OFFSET('Sanitation Data'!$F$13,0,10*ROW('Sanitation Data'!F191)))),CONCATENATE("[",ROUND(OFFSET('Sanitation Data'!$F$13,0,10*ROW('Sanitation Data'!F191)),0),"]"),IF(AND(ISNUMBER(OFFSET('Sanitation Data'!$F$13,0,10*ROW('Sanitation Data'!F191))),DD197="",ISNUMBER(OFFSET('Sanitation Data'!$F$13,0,10*ROW('Sanitation Data'!F191)))),OFFSET('Sanitation Data'!$F$13,0,10*ROW('Sanitation Data'!F191)),NA())))</f>
        <v>#N/A</v>
      </c>
      <c r="AP197" s="253" t="e">
        <f ca="true">+IF(AND(ISNUMBER(OFFSET('Sanitation Data'!$G$5,0,10*ROW('Sanitation Data'!G191))),DE197="Yes"),100-OFFSET('Sanitation Data'!$G$5,0,10*ROW('Sanitation Data'!G191)),IF(AND(ISNUMBER(OFFSET('Sanitation Data'!$G$5,0,10*ROW('Sanitation Data'!G191))),DE197="No",ISNUMBER(OFFSET('Sanitation Data'!$G$5,0,10*ROW('Sanitation Data'!G191)))),CONCATENATE("[",ROUND(100-OFFSET('Sanitation Data'!$G$5,0,10*ROW('Sanitation Data'!G191)),0),"]"),IF(AND(ISNUMBER(OFFSET('Sanitation Data'!$G$5,0,10*ROW('Sanitation Data'!G191))),DE197="",ISNUMBER(OFFSET('Sanitation Data'!$G$5,0,10*ROW('Sanitation Data'!G191)))),100-OFFSET('Sanitation Data'!$G$5,0,10*ROW('Sanitation Data'!G191)),NA())))</f>
        <v>#N/A</v>
      </c>
      <c r="AQ197" s="253" t="e">
        <f ca="true">+IF(AND(ISNUMBER(OFFSET('Sanitation Data'!$G$7,0,10*ROW('Sanitation Data'!G191))),DF197="Yes"),OFFSET('Sanitation Data'!$G$7,0,10*ROW('Sanitation Data'!G191)),IF(AND(ISNUMBER(OFFSET('Sanitation Data'!$G$7,0,10*ROW('Sanitation Data'!G191))),DF197="No",ISNUMBER(OFFSET('Sanitation Data'!$G$7,0,10*ROW('Sanitation Data'!G191)))),CONCATENATE("[",ROUND(OFFSET('Sanitation Data'!$G$7,0,10*ROW('Sanitation Data'!G191)),0),"]"),IF(AND(ISNUMBER(OFFSET('Sanitation Data'!$G$7,0,10*ROW('Sanitation Data'!G191))),DF197="",ISNUMBER(OFFSET('Sanitation Data'!$G$7,0,10*ROW('Sanitation Data'!G191)))),OFFSET('Sanitation Data'!$G$7,0,10*ROW('Sanitation Data'!G191)),NA())))</f>
        <v>#N/A</v>
      </c>
      <c r="AR197" s="253" t="e">
        <f ca="true">+IF(AND(ISNUMBER(OFFSET('Sanitation Data'!$G$11,0,10*ROW('Sanitation Data'!G191))),DG197="Yes"),OFFSET('Sanitation Data'!$G$11,0,10*ROW('Sanitation Data'!G191)),IF(AND(ISNUMBER(OFFSET('Sanitation Data'!$G$11,0,10*ROW('Sanitation Data'!G191))),DG197="No",ISNUMBER(OFFSET('Sanitation Data'!$G$11,0,10*ROW('Sanitation Data'!G191)))),CONCATENATE("[",ROUND(OFFSET('Sanitation Data'!$G$11,0,10*ROW('Sanitation Data'!G191)),0),"]"),IF(AND(ISNUMBER(OFFSET('Sanitation Data'!$G$11,0,10*ROW('Sanitation Data'!G191))),DG197="",ISNUMBER(OFFSET('Sanitation Data'!$G$11,0,10*ROW('Sanitation Data'!G191)))),OFFSET('Sanitation Data'!$G$11,0,10*ROW('Sanitation Data'!G191)),NA())))</f>
        <v>#N/A</v>
      </c>
      <c r="AS197" s="253" t="e">
        <f ca="true">+IF(AND(ISNUMBER(OFFSET('Sanitation Data'!$G$12,0,10*ROW('Sanitation Data'!G191))),DH197="Yes"),OFFSET('Sanitation Data'!$G$12,0,10*ROW('Sanitation Data'!G191)),IF(AND(ISNUMBER(OFFSET('Sanitation Data'!$G$12,0,10*ROW('Sanitation Data'!G191))),DH197="No",ISNUMBER(OFFSET('Sanitation Data'!$G$12,0,10*ROW('Sanitation Data'!G191)))),CONCATENATE("[",ROUND(OFFSET('Sanitation Data'!$G$12,0,10*ROW('Sanitation Data'!G191)),0),"]"),IF(AND(ISNUMBER(OFFSET('Sanitation Data'!$G$12,0,10*ROW('Sanitation Data'!G191))),DH197="",ISNUMBER(OFFSET('Sanitation Data'!$G$12,0,10*ROW('Sanitation Data'!G191)))),OFFSET('Sanitation Data'!$G$12,0,10*ROW('Sanitation Data'!G191)),NA())))</f>
        <v>#N/A</v>
      </c>
      <c r="AT197" s="253" t="e">
        <f ca="true">+IF(AND(ISNUMBER(OFFSET('Sanitation Data'!$G$13,0,10*ROW('Sanitation Data'!G191))),DI197="Yes"),OFFSET('Sanitation Data'!$G$13,0,10*ROW('Sanitation Data'!G191)),IF(AND(ISNUMBER(OFFSET('Sanitation Data'!$G$13,0,10*ROW('Sanitation Data'!G191))),DI197="No",ISNUMBER(OFFSET('Sanitation Data'!$G$13,0,10*ROW('Sanitation Data'!G191)))),CONCATENATE("[",ROUND(OFFSET('Sanitation Data'!$G$13,0,10*ROW('Sanitation Data'!G191)),0),"]"),IF(AND(ISNUMBER(OFFSET('Sanitation Data'!$G$13,0,10*ROW('Sanitation Data'!G191))),DI197="",ISNUMBER(OFFSET('Sanitation Data'!$G$13,0,10*ROW('Sanitation Data'!G191)))),OFFSET('Sanitation Data'!$G$13,0,10*ROW('Sanitation Data'!G191)),NA())))</f>
        <v>#N/A</v>
      </c>
      <c r="AU197" s="253" t="e">
        <f ca="true">+IF(AND(ISNUMBER(OFFSET('Sanitation Data'!$H$5,0,10*ROW('Sanitation Data'!H191))),DJ197="Yes"),100-OFFSET('Sanitation Data'!$H$5,0,10*ROW('Sanitation Data'!H191)),IF(AND(ISNUMBER(OFFSET('Sanitation Data'!$H$5,0,10*ROW('Sanitation Data'!H191))),DJ197="No",ISNUMBER(OFFSET('Sanitation Data'!$H$5,0,10*ROW('Sanitation Data'!H191)))),CONCATENATE("[",ROUND(100-OFFSET('Sanitation Data'!$H$5,0,10*ROW('Sanitation Data'!H191)),0),"]"),IF(AND(ISNUMBER(OFFSET('Sanitation Data'!$H$5,0,10*ROW('Sanitation Data'!H191))),DJ197="",ISNUMBER(OFFSET('Sanitation Data'!$H$5,0,10*ROW('Sanitation Data'!H191)))),100-OFFSET('Sanitation Data'!$H$5,0,10*ROW('Sanitation Data'!H191)),NA())))</f>
        <v>#N/A</v>
      </c>
      <c r="AV197" s="253" t="e">
        <f ca="true">+IF(AND(ISNUMBER(OFFSET('Sanitation Data'!$H$7,0,10*ROW('Sanitation Data'!H191))),DK197="Yes"),OFFSET('Sanitation Data'!$H$7,0,10*ROW('Sanitation Data'!H191)),IF(AND(ISNUMBER(OFFSET('Sanitation Data'!$H$7,0,10*ROW('Sanitation Data'!H191))),DK197="No",ISNUMBER(OFFSET('Sanitation Data'!$H$7,0,10*ROW('Sanitation Data'!H191)))),CONCATENATE("[",ROUND(OFFSET('Sanitation Data'!$H$7,0,10*ROW('Sanitation Data'!H191)),0),"]"),IF(AND(ISNUMBER(OFFSET('Sanitation Data'!$H$7,0,10*ROW('Sanitation Data'!H191))),DK197="",ISNUMBER(OFFSET('Sanitation Data'!$H$7,0,10*ROW('Sanitation Data'!H191)))),OFFSET('Sanitation Data'!$H$7,0,10*ROW('Sanitation Data'!H191)),NA())))</f>
        <v>#N/A</v>
      </c>
      <c r="AW197" s="253" t="e">
        <f ca="true">+IF(AND(ISNUMBER(OFFSET('Sanitation Data'!$H$11,0,10*ROW('Sanitation Data'!H191))),DL197="Yes"),OFFSET('Sanitation Data'!$H$11,0,10*ROW('Sanitation Data'!H191)),IF(AND(ISNUMBER(OFFSET('Sanitation Data'!$H$11,0,10*ROW('Sanitation Data'!H191))),DL197="No",ISNUMBER(OFFSET('Sanitation Data'!$H$11,0,10*ROW('Sanitation Data'!H191)))),CONCATENATE("[",ROUND(OFFSET('Sanitation Data'!$H$11,0,10*ROW('Sanitation Data'!H191)),0),"]"),IF(AND(ISNUMBER(OFFSET('Sanitation Data'!$H$11,0,10*ROW('Sanitation Data'!H191))),DL197="",ISNUMBER(OFFSET('Sanitation Data'!$H$11,0,10*ROW('Sanitation Data'!H191)))),OFFSET('Sanitation Data'!$H$11,0,10*ROW('Sanitation Data'!H191)),NA())))</f>
        <v>#N/A</v>
      </c>
      <c r="AX197" s="253" t="e">
        <f ca="true">+IF(AND(ISNUMBER(OFFSET('Sanitation Data'!$H$12,0,10*ROW('Sanitation Data'!H191))),DM197="Yes"),OFFSET('Sanitation Data'!$H$12,0,10*ROW('Sanitation Data'!H191)),IF(AND(ISNUMBER(OFFSET('Sanitation Data'!$H$12,0,10*ROW('Sanitation Data'!H191))),DM197="No",ISNUMBER(OFFSET('Sanitation Data'!$H$12,0,10*ROW('Sanitation Data'!H191)))),CONCATENATE("[",ROUND(OFFSET('Sanitation Data'!$H$12,0,10*ROW('Sanitation Data'!H191)),0),"]"),IF(AND(ISNUMBER(OFFSET('Sanitation Data'!$H$12,0,10*ROW('Sanitation Data'!H191))),DM197="",ISNUMBER(OFFSET('Sanitation Data'!$H$12,0,10*ROW('Sanitation Data'!H191)))),OFFSET('Sanitation Data'!$H$12,0,10*ROW('Sanitation Data'!H191)),NA())))</f>
        <v>#N/A</v>
      </c>
      <c r="AY197" s="253" t="e">
        <f ca="true">+IF(AND(ISNUMBER(OFFSET('Sanitation Data'!$H$13,0,10*ROW('Sanitation Data'!H191))),DN197="Yes"),OFFSET('Sanitation Data'!$H$13,0,10*ROW('Sanitation Data'!H191)),IF(AND(ISNUMBER(OFFSET('Sanitation Data'!$H$13,0,10*ROW('Sanitation Data'!H191))),DN197="No",ISNUMBER(OFFSET('Sanitation Data'!$H$13,0,10*ROW('Sanitation Data'!H191)))),CONCATENATE("[",ROUND(OFFSET('Sanitation Data'!$H$13,0,10*ROW('Sanitation Data'!H191)),0),"]"),IF(AND(ISNUMBER(OFFSET('Sanitation Data'!$H$13,0,10*ROW('Sanitation Data'!H191))),DN197="",ISNUMBER(OFFSET('Sanitation Data'!$H$13,0,10*ROW('Sanitation Data'!H191)))),OFFSET('Sanitation Data'!$H$13,0,10*ROW('Sanitation Data'!H191)),NA())))</f>
        <v>#N/A</v>
      </c>
      <c r="AZ197" s="254" t="e">
        <f ca="true">+IF(AND(ISNUMBER(OFFSET('Hygiene Data'!$C$6,0,10*ROW('Hygiene Data'!C191))),DO197="Yes"),OFFSET('Hygiene Data'!$C$6,0,10*ROW('Hygiene Data'!C191)),IF(AND(ISNUMBER(OFFSET('Hygiene Data'!$C$6,0,10*ROW('Hygiene Data'!C191))),DO197="No",ISNUMBER(OFFSET('Hygiene Data'!$C$6,0,10*ROW('Hygiene Data'!C191)))),CONCATENATE("[",ROUND(OFFSET('Hygiene Data'!$C$6,0,10*ROW('Hygiene Data'!C191)),0),"]"),IF(AND(ISNUMBER(OFFSET('Hygiene Data'!$C$6,0,10*ROW('Hygiene Data'!C191))),DO197="",ISNUMBER(OFFSET('Hygiene Data'!$C$6,0,10*ROW('Hygiene Data'!C191)))),OFFSET('Hygiene Data'!$C$6,0,10*ROW('Hygiene Data'!C191)),NA())))</f>
        <v>#N/A</v>
      </c>
      <c r="BA197" s="254" t="e">
        <f ca="true">+IF(AND(ISNUMBER(OFFSET('Hygiene Data'!$C$8,0,10*ROW('Hygiene Data'!C191))),DP197="Yes"),OFFSET('Hygiene Data'!$C$8,0,10*ROW('Hygiene Data'!C191)),IF(AND(ISNUMBER(OFFSET('Hygiene Data'!$C$8,0,10*ROW('Hygiene Data'!C191))),DP197="No",ISNUMBER(OFFSET('Hygiene Data'!$C$8,0,10*ROW('Hygiene Data'!C191)))),CONCATENATE("[",ROUND(OFFSET('Hygiene Data'!$C$8,0,10*ROW('Hygiene Data'!C191)),0),"]"),IF(AND(ISNUMBER(OFFSET('Hygiene Data'!$C$8,0,10*ROW('Hygiene Data'!C191))),DP197="",ISNUMBER(OFFSET('Hygiene Data'!$C$8,0,10*ROW('Hygiene Data'!C191)))),OFFSET('Hygiene Data'!$C$8,0,10*ROW('Hygiene Data'!C191)),NA())))</f>
        <v>#N/A</v>
      </c>
      <c r="BB197" s="254" t="e">
        <f ca="true">+IF(AND(ISNUMBER(OFFSET('Hygiene Data'!$C$10,0,10*ROW('Hygiene Data'!C191))),DQ197="Yes"),OFFSET('Hygiene Data'!$C$10,0,10*ROW('Hygiene Data'!C191)),IF(AND(ISNUMBER(OFFSET('Hygiene Data'!$C$10,0,10*ROW('Hygiene Data'!C191))),DQ197="No",ISNUMBER(OFFSET('Hygiene Data'!$C$10,0,10*ROW('Hygiene Data'!C191)))),CONCATENATE("[",ROUND(OFFSET('Hygiene Data'!$C$10,0,10*ROW('Hygiene Data'!C191)),0),"]"),IF(AND(ISNUMBER(OFFSET('Hygiene Data'!$C$10,0,10*ROW('Hygiene Data'!C191))),DQ197="",ISNUMBER(OFFSET('Hygiene Data'!$C$10,0,10*ROW('Hygiene Data'!C191)))),OFFSET('Hygiene Data'!$C$10,0,10*ROW('Hygiene Data'!C191)),NA())))</f>
        <v>#N/A</v>
      </c>
      <c r="BC197" s="254" t="e">
        <f ca="true">+IF(AND(ISNUMBER(OFFSET('Hygiene Data'!$D$6,0,10*ROW('Hygiene Data'!D191))),DR197="Yes"),OFFSET('Hygiene Data'!$D$6,0,10*ROW('Hygiene Data'!D191)),IF(AND(ISNUMBER(OFFSET('Hygiene Data'!$D$6,0,10*ROW('Hygiene Data'!D191))),DR197="No",ISNUMBER(OFFSET('Hygiene Data'!$D$6,0,10*ROW('Hygiene Data'!D191)))),CONCATENATE("[",ROUND(OFFSET('Hygiene Data'!$D$6,0,10*ROW('Hygiene Data'!D191)),0),"]"),IF(AND(ISNUMBER(OFFSET('Hygiene Data'!$D$6,0,10*ROW('Hygiene Data'!D191))),DR197="",ISNUMBER(OFFSET('Hygiene Data'!$D$6,0,10*ROW('Hygiene Data'!D191)))),OFFSET('Hygiene Data'!$D$6,0,10*ROW('Hygiene Data'!D191)),NA())))</f>
        <v>#N/A</v>
      </c>
      <c r="BD197" s="254" t="e">
        <f ca="true">+IF(AND(ISNUMBER(OFFSET('Hygiene Data'!$D$8,0,10*ROW('Hygiene Data'!D191))),DS197="Yes"),OFFSET('Hygiene Data'!$D$8,0,10*ROW('Hygiene Data'!D191)),IF(AND(ISNUMBER(OFFSET('Hygiene Data'!$D$8,0,10*ROW('Hygiene Data'!D191))),DS197="No",ISNUMBER(OFFSET('Hygiene Data'!$D$8,0,10*ROW('Hygiene Data'!D191)))),CONCATENATE("[",ROUND(OFFSET('Hygiene Data'!$D$8,0,10*ROW('Hygiene Data'!D191)),0),"]"),IF(AND(ISNUMBER(OFFSET('Hygiene Data'!$D$8,0,10*ROW('Hygiene Data'!D191))),DS197="",ISNUMBER(OFFSET('Hygiene Data'!$D$8,0,10*ROW('Hygiene Data'!D191)))),OFFSET('Hygiene Data'!$D$8,0,10*ROW('Hygiene Data'!D191)),NA())))</f>
        <v>#N/A</v>
      </c>
      <c r="BE197" s="254" t="e">
        <f ca="true">+IF(AND(ISNUMBER(OFFSET('Hygiene Data'!$D$10,0,10*ROW('Hygiene Data'!D191))),DT197="Yes"),OFFSET('Hygiene Data'!$D$10,0,10*ROW('Hygiene Data'!D191)),IF(AND(ISNUMBER(OFFSET('Hygiene Data'!$D$10,0,10*ROW('Hygiene Data'!D191))),DT197="No",ISNUMBER(OFFSET('Hygiene Data'!$D$10,0,10*ROW('Hygiene Data'!D191)))),CONCATENATE("[",ROUND(OFFSET('Hygiene Data'!$D$10,0,10*ROW('Hygiene Data'!D191)),0),"]"),IF(AND(ISNUMBER(OFFSET('Hygiene Data'!$D$10,0,10*ROW('Hygiene Data'!D191))),DT197="",ISNUMBER(OFFSET('Hygiene Data'!$D$10,0,10*ROW('Hygiene Data'!D191)))),OFFSET('Hygiene Data'!$D$10,0,10*ROW('Hygiene Data'!D191)),NA())))</f>
        <v>#N/A</v>
      </c>
      <c r="BF197" s="254" t="e">
        <f ca="true">+IF(AND(ISNUMBER(OFFSET('Hygiene Data'!$E$6,0,10*ROW('Hygiene Data'!E191))),DU197="Yes"),OFFSET('Hygiene Data'!$E$6,0,10*ROW('Hygiene Data'!E191)),IF(AND(ISNUMBER(OFFSET('Hygiene Data'!$E$6,0,10*ROW('Hygiene Data'!E191))),DU197="No",ISNUMBER(OFFSET('Hygiene Data'!$E$6,0,10*ROW('Hygiene Data'!E191)))),CONCATENATE("[",ROUND(OFFSET('Hygiene Data'!$E$6,0,10*ROW('Hygiene Data'!E191)),0),"]"),IF(AND(ISNUMBER(OFFSET('Hygiene Data'!$E$6,0,10*ROW('Hygiene Data'!E191))),DU197="",ISNUMBER(OFFSET('Hygiene Data'!$E$6,0,10*ROW('Hygiene Data'!E191)))),OFFSET('Hygiene Data'!$E$6,0,10*ROW('Hygiene Data'!E191)),NA())))</f>
        <v>#N/A</v>
      </c>
      <c r="BG197" s="254" t="e">
        <f ca="true">+IF(AND(ISNUMBER(OFFSET('Hygiene Data'!$E$8,0,10*ROW('Hygiene Data'!E191))),DV197="Yes"),OFFSET('Hygiene Data'!$E$8,0,10*ROW('Hygiene Data'!E191)),IF(AND(ISNUMBER(OFFSET('Hygiene Data'!$E$8,0,10*ROW('Hygiene Data'!E191))),DV197="No",ISNUMBER(OFFSET('Hygiene Data'!$E$8,0,10*ROW('Hygiene Data'!E191)))),CONCATENATE("[",ROUND(OFFSET('Hygiene Data'!$E$8,0,10*ROW('Hygiene Data'!E191)),0),"]"),IF(AND(ISNUMBER(OFFSET('Hygiene Data'!$E$8,0,10*ROW('Hygiene Data'!E191))),DV197="",ISNUMBER(OFFSET('Hygiene Data'!$E$8,0,10*ROW('Hygiene Data'!E191)))),OFFSET('Hygiene Data'!$E$8,0,10*ROW('Hygiene Data'!E191)),NA())))</f>
        <v>#N/A</v>
      </c>
      <c r="BH197" s="254" t="e">
        <f ca="true">+IF(AND(ISNUMBER(OFFSET('Hygiene Data'!$E$10,0,10*ROW('Hygiene Data'!E191))),DW197="Yes"),OFFSET('Hygiene Data'!$E$10,0,10*ROW('Hygiene Data'!E191)),IF(AND(ISNUMBER(OFFSET('Hygiene Data'!$E$10,0,10*ROW('Hygiene Data'!E191))),DW197="No",ISNUMBER(OFFSET('Hygiene Data'!$E$10,0,10*ROW('Hygiene Data'!E191)))),CONCATENATE("[",ROUND(OFFSET('Hygiene Data'!$E$10,0,10*ROW('Hygiene Data'!E191)),0),"]"),IF(AND(ISNUMBER(OFFSET('Hygiene Data'!$E$10,0,10*ROW('Hygiene Data'!E191))),DW197="",ISNUMBER(OFFSET('Hygiene Data'!$E$10,0,10*ROW('Hygiene Data'!E191)))),OFFSET('Hygiene Data'!$E$10,0,10*ROW('Hygiene Data'!E191)),NA())))</f>
        <v>#N/A</v>
      </c>
      <c r="BI197" s="254" t="e">
        <f ca="true">+IF(AND(ISNUMBER(OFFSET('Hygiene Data'!$F$6,0,10*ROW('Hygiene Data'!F191))),DX197="Yes"),OFFSET('Hygiene Data'!$F$6,0,10*ROW('Hygiene Data'!F191)),IF(AND(ISNUMBER(OFFSET('Hygiene Data'!$F$6,0,10*ROW('Hygiene Data'!F191))),DX197="No",ISNUMBER(OFFSET('Hygiene Data'!$F$6,0,10*ROW('Hygiene Data'!F191)))),CONCATENATE("[",ROUND(OFFSET('Hygiene Data'!$F$6,0,10*ROW('Hygiene Data'!F191)),0),"]"),IF(AND(ISNUMBER(OFFSET('Hygiene Data'!$F$6,0,10*ROW('Hygiene Data'!F191))),DX197="",ISNUMBER(OFFSET('Hygiene Data'!$F$6,0,10*ROW('Hygiene Data'!F191)))),OFFSET('Hygiene Data'!$F$6,0,10*ROW('Hygiene Data'!F191)),NA())))</f>
        <v>#N/A</v>
      </c>
      <c r="BJ197" s="254" t="e">
        <f ca="true">+IF(AND(ISNUMBER(OFFSET('Hygiene Data'!$F$8,0,10*ROW('Hygiene Data'!F191))),DY197="Yes"),OFFSET('Hygiene Data'!$F$8,0,10*ROW('Hygiene Data'!F191)),IF(AND(ISNUMBER(OFFSET('Hygiene Data'!$F$8,0,10*ROW('Hygiene Data'!F191))),DY197="No",ISNUMBER(OFFSET('Hygiene Data'!$F$8,0,10*ROW('Hygiene Data'!F191)))),CONCATENATE("[",ROUND(OFFSET('Hygiene Data'!$F$8,0,10*ROW('Hygiene Data'!F191)),0),"]"),IF(AND(ISNUMBER(OFFSET('Hygiene Data'!$F$8,0,10*ROW('Hygiene Data'!F191))),DY197="",ISNUMBER(OFFSET('Hygiene Data'!$F$8,0,10*ROW('Hygiene Data'!F191)))),OFFSET('Hygiene Data'!$F$8,0,10*ROW('Hygiene Data'!F191)),NA())))</f>
        <v>#N/A</v>
      </c>
      <c r="BK197" s="254" t="e">
        <f ca="true">+IF(AND(ISNUMBER(OFFSET('Hygiene Data'!$F$10,0,10*ROW('Hygiene Data'!F191))),DZ197="Yes"),OFFSET('Hygiene Data'!$F$10,0,10*ROW('Hygiene Data'!F191)),IF(AND(ISNUMBER(OFFSET('Hygiene Data'!$F$10,0,10*ROW('Hygiene Data'!F191))),DZ197="No",ISNUMBER(OFFSET('Hygiene Data'!$F$10,0,10*ROW('Hygiene Data'!F191)))),CONCATENATE("[",ROUND(OFFSET('Hygiene Data'!$F$10,0,10*ROW('Hygiene Data'!F191)),0),"]"),IF(AND(ISNUMBER(OFFSET('Hygiene Data'!$F$10,0,10*ROW('Hygiene Data'!F191))),DZ197="",ISNUMBER(OFFSET('Hygiene Data'!$F$10,0,10*ROW('Hygiene Data'!F191)))),OFFSET('Hygiene Data'!$F$10,0,10*ROW('Hygiene Data'!F191)),NA())))</f>
        <v>#N/A</v>
      </c>
      <c r="BL197" s="254" t="e">
        <f ca="true">+IF(AND(ISNUMBER(OFFSET('Hygiene Data'!$G$6,0,10*ROW('Hygiene Data'!G191))),EA197="Yes"),OFFSET('Hygiene Data'!$G$6,0,10*ROW('Hygiene Data'!G191)),IF(AND(ISNUMBER(OFFSET('Hygiene Data'!$G$6,0,10*ROW('Hygiene Data'!G191))),EA197="No",ISNUMBER(OFFSET('Hygiene Data'!$G$6,0,10*ROW('Hygiene Data'!G191)))),CONCATENATE("[",ROUND(OFFSET('Hygiene Data'!$G$6,0,10*ROW('Hygiene Data'!G191)),0),"]"),IF(AND(ISNUMBER(OFFSET('Hygiene Data'!$G$6,0,10*ROW('Hygiene Data'!G191))),EA197="",ISNUMBER(OFFSET('Hygiene Data'!$G$6,0,10*ROW('Hygiene Data'!G191)))),OFFSET('Hygiene Data'!$G$6,0,10*ROW('Hygiene Data'!G191)),NA())))</f>
        <v>#N/A</v>
      </c>
      <c r="BM197" s="254" t="e">
        <f ca="true">+IF(AND(ISNUMBER(OFFSET('Hygiene Data'!$G$8,0,10*ROW('Hygiene Data'!G191))),EB197="Yes"),OFFSET('Hygiene Data'!$G$8,0,10*ROW('Hygiene Data'!G191)),IF(AND(ISNUMBER(OFFSET('Hygiene Data'!$G$8,0,10*ROW('Hygiene Data'!G191))),EB197="No",ISNUMBER(OFFSET('Hygiene Data'!$G$8,0,10*ROW('Hygiene Data'!G191)))),CONCATENATE("[",ROUND(OFFSET('Hygiene Data'!$G$8,0,10*ROW('Hygiene Data'!G191)),0),"]"),IF(AND(ISNUMBER(OFFSET('Hygiene Data'!$G$8,0,10*ROW('Hygiene Data'!G191))),EB197="",ISNUMBER(OFFSET('Hygiene Data'!$G$8,0,10*ROW('Hygiene Data'!G191)))),OFFSET('Hygiene Data'!$G$8,0,10*ROW('Hygiene Data'!G191)),NA())))</f>
        <v>#N/A</v>
      </c>
      <c r="BN197" s="254" t="e">
        <f ca="true">+IF(AND(ISNUMBER(OFFSET('Hygiene Data'!$G$10,0,10*ROW('Hygiene Data'!G191))),EC197="Yes"),OFFSET('Hygiene Data'!$G$10,0,10*ROW('Hygiene Data'!G191)),IF(AND(ISNUMBER(OFFSET('Hygiene Data'!$G$10,0,10*ROW('Hygiene Data'!G191))),EC197="No",ISNUMBER(OFFSET('Hygiene Data'!$G$10,0,10*ROW('Hygiene Data'!G191)))),CONCATENATE("[",ROUND(OFFSET('Hygiene Data'!$G$10,0,10*ROW('Hygiene Data'!G191)),0),"]"),IF(AND(ISNUMBER(OFFSET('Hygiene Data'!$G$10,0,10*ROW('Hygiene Data'!G191))),EC197="",ISNUMBER(OFFSET('Hygiene Data'!$G$10,0,10*ROW('Hygiene Data'!G191)))),OFFSET('Hygiene Data'!$G$10,0,10*ROW('Hygiene Data'!G191)),NA())))</f>
        <v>#N/A</v>
      </c>
      <c r="BO197" s="254" t="e">
        <f ca="true">+IF(AND(ISNUMBER(OFFSET('Hygiene Data'!$H$6,0,10*ROW('Hygiene Data'!H191))),ED197="Yes"),OFFSET('Hygiene Data'!$H$6,0,10*ROW('Hygiene Data'!H191)),IF(AND(ISNUMBER(OFFSET('Hygiene Data'!$H$6,0,10*ROW('Hygiene Data'!H191))),ED197="No",ISNUMBER(OFFSET('Hygiene Data'!$H$6,0,10*ROW('Hygiene Data'!H191)))),CONCATENATE("[",ROUND(OFFSET('Hygiene Data'!$H$6,0,10*ROW('Hygiene Data'!H191)),0),"]"),IF(AND(ISNUMBER(OFFSET('Hygiene Data'!$H$6,0,10*ROW('Hygiene Data'!H191))),ED197="",ISNUMBER(OFFSET('Hygiene Data'!$H$6,0,10*ROW('Hygiene Data'!H191)))),OFFSET('Hygiene Data'!$H$6,0,10*ROW('Hygiene Data'!H191)),NA())))</f>
        <v>#N/A</v>
      </c>
      <c r="BP197" s="254" t="e">
        <f ca="true">+IF(AND(ISNUMBER(OFFSET('Hygiene Data'!$H$8,0,10*ROW('Hygiene Data'!H191))),EE197="Yes"),OFFSET('Hygiene Data'!$H$8,0,10*ROW('Hygiene Data'!H191)),IF(AND(ISNUMBER(OFFSET('Hygiene Data'!$H$8,0,10*ROW('Hygiene Data'!H191))),EE197="No",ISNUMBER(OFFSET('Hygiene Data'!$H$8,0,10*ROW('Hygiene Data'!H191)))),CONCATENATE("[",ROUND(OFFSET('Hygiene Data'!$H$8,0,10*ROW('Hygiene Data'!H191)),0),"]"),IF(AND(ISNUMBER(OFFSET('Hygiene Data'!$H$8,0,10*ROW('Hygiene Data'!H191))),EE197="",ISNUMBER(OFFSET('Hygiene Data'!$H$8,0,10*ROW('Hygiene Data'!H191)))),OFFSET('Hygiene Data'!$H$8,0,10*ROW('Hygiene Data'!H191)),NA())))</f>
        <v>#N/A</v>
      </c>
      <c r="BQ197" s="254" t="e">
        <f ca="true">+IF(AND(ISNUMBER(OFFSET('Hygiene Data'!$H$10,0,10*ROW('Hygiene Data'!H191))),EF197="Yes"),OFFSET('Hygiene Data'!$H$10,0,10*ROW('Hygiene Data'!H191)),IF(AND(ISNUMBER(OFFSET('Hygiene Data'!$H$10,0,10*ROW('Hygiene Data'!H191))),EF197="No",ISNUMBER(OFFSET('Hygiene Data'!$H$10,0,10*ROW('Hygiene Data'!H191)))),CONCATENATE("[",ROUND(OFFSET('Hygiene Data'!$H$10,0,10*ROW('Hygiene Data'!H191)),0),"]"),IF(AND(ISNUMBER(OFFSET('Hygiene Data'!$H$10,0,10*ROW('Hygiene Data'!H191))),EF197="",ISNUMBER(OFFSET('Hygiene Data'!$H$10,0,10*ROW('Hygiene Data'!H191)))),OFFSET('Hygiene Data'!$H$10,0,10*ROW('Hygiene Data'!H191)),NA())))</f>
        <v>#N/A</v>
      </c>
      <c r="BS197" s="36" t="str">
        <f ca="true">+IF(OFFSET('Water Data'!$C$28,0,10*ROW('Water Data'!C191))="","",OFFSET('Water Data'!$C$28,0,10*ROW('Water Data'!C191)))</f>
        <v/>
      </c>
      <c r="BT197" s="36" t="str">
        <f ca="true">+IF(OFFSET('Water Data'!$C$29,0,10*ROW('Water Data'!C191))="","",OFFSET('Water Data'!$C$29,0,10*ROW('Water Data'!C191)))</f>
        <v/>
      </c>
      <c r="BU197" s="36" t="str">
        <f ca="true">+IF(OFFSET('Water Data'!$C$30,0,10*ROW('Water Data'!C191))="","",OFFSET('Water Data'!$C$30,0,10*ROW('Water Data'!C191)))</f>
        <v/>
      </c>
      <c r="BV197" s="36" t="str">
        <f ca="true">+IF(OFFSET('Water Data'!$D$28,0,10*ROW('Water Data'!D191))="","",OFFSET('Water Data'!$D$28,0,10*ROW('Water Data'!D191)))</f>
        <v/>
      </c>
      <c r="BW197" s="36" t="str">
        <f ca="true">+IF(OFFSET('Water Data'!$D$29,0,10*ROW('Water Data'!D191))="","",OFFSET('Water Data'!$D$29,0,10*ROW('Water Data'!D191)))</f>
        <v/>
      </c>
      <c r="BX197" s="36" t="str">
        <f ca="true">+IF(OFFSET('Water Data'!$D$30,0,10*ROW('Water Data'!D191))="","",OFFSET('Water Data'!$D$30,0,10*ROW('Water Data'!D191)))</f>
        <v/>
      </c>
      <c r="BY197" s="36" t="str">
        <f ca="true">+IF(OFFSET('Water Data'!$E$28,0,10*ROW('Water Data'!E191))="","",OFFSET('Water Data'!$E$28,0,10*ROW('Water Data'!E191)))</f>
        <v/>
      </c>
      <c r="BZ197" s="36" t="str">
        <f ca="true">+IF(OFFSET('Water Data'!$E$29,0,10*ROW('Water Data'!E191))="","",OFFSET('Water Data'!$E$29,0,10*ROW('Water Data'!E191)))</f>
        <v/>
      </c>
      <c r="CA197" s="36" t="str">
        <f ca="true">+IF(OFFSET('Water Data'!$E$30,0,10*ROW('Water Data'!E191))="","",OFFSET('Water Data'!$E$30,0,10*ROW('Water Data'!E191)))</f>
        <v/>
      </c>
      <c r="CB197" s="36" t="str">
        <f ca="true">+IF(OFFSET('Water Data'!$F$28,0,10*ROW('Water Data'!F191))="","",OFFSET('Water Data'!$F$28,0,10*ROW('Water Data'!F191)))</f>
        <v/>
      </c>
      <c r="CC197" s="36" t="str">
        <f ca="true">+IF(OFFSET('Water Data'!$F$29,0,10*ROW('Water Data'!F191))="","",OFFSET('Water Data'!$F$29,0,10*ROW('Water Data'!F191)))</f>
        <v/>
      </c>
      <c r="CD197" s="36" t="str">
        <f ca="true">+IF(OFFSET('Water Data'!$F$30,0,10*ROW('Water Data'!F191))="","",OFFSET('Water Data'!$F$30,0,10*ROW('Water Data'!F191)))</f>
        <v/>
      </c>
      <c r="CE197" s="36" t="str">
        <f ca="true">+IF(OFFSET('Water Data'!$G$28,0,10*ROW('Water Data'!G191))="","",OFFSET('Water Data'!$G$28,0,10*ROW('Water Data'!G191)))</f>
        <v/>
      </c>
      <c r="CF197" s="36" t="str">
        <f ca="true">+IF(OFFSET('Water Data'!$G$29,0,10*ROW('Water Data'!G191))="","",OFFSET('Water Data'!$G$29,0,10*ROW('Water Data'!G191)))</f>
        <v/>
      </c>
      <c r="CG197" s="36" t="str">
        <f ca="true">+IF(OFFSET('Water Data'!$G$30,0,10*ROW('Water Data'!G191))="","",OFFSET('Water Data'!$G$30,0,10*ROW('Water Data'!G191)))</f>
        <v/>
      </c>
      <c r="CH197" s="36" t="str">
        <f ca="true">+IF(OFFSET('Water Data'!$H$28,0,10*ROW('Water Data'!H191))="","",OFFSET('Water Data'!$H$28,0,10*ROW('Water Data'!H191)))</f>
        <v/>
      </c>
      <c r="CI197" s="36" t="str">
        <f ca="true">+IF(OFFSET('Water Data'!$H$29,0,10*ROW('Water Data'!H191))="","",OFFSET('Water Data'!$H$29,0,10*ROW('Water Data'!H191)))</f>
        <v/>
      </c>
      <c r="CJ197" s="36" t="str">
        <f ca="true">+IF(OFFSET('Water Data'!$H$30,0,10*ROW('Water Data'!H191))="","",OFFSET('Water Data'!$H$30,0,10*ROW('Water Data'!H191)))</f>
        <v/>
      </c>
      <c r="CK197" s="36" t="str">
        <f ca="true">+IF(OFFSET('Sanitation Data'!$C$29,0,10*ROW('Sanitation Data'!C191))="","",OFFSET('Sanitation Data'!$C$29,0,10*ROW('Sanitation Data'!C191)))</f>
        <v/>
      </c>
      <c r="CL197" s="36" t="str">
        <f ca="true">+IF(OFFSET('Sanitation Data'!$C$30,0,10*ROW('Sanitation Data'!C191))="","",OFFSET('Sanitation Data'!$C$30,0,10*ROW('Sanitation Data'!C191)))</f>
        <v/>
      </c>
      <c r="CM197" s="36" t="str">
        <f ca="true">+IF(OFFSET('Sanitation Data'!$C$31,0,10*ROW('Sanitation Data'!C191))="","",OFFSET('Sanitation Data'!$C$31,0,10*ROW('Sanitation Data'!C191)))</f>
        <v/>
      </c>
      <c r="CN197" s="36" t="str">
        <f ca="true">+IF(OFFSET('Sanitation Data'!$C$32,0,10*ROW('Sanitation Data'!C191))="","",OFFSET('Sanitation Data'!$C$32,0,10*ROW('Sanitation Data'!C191)))</f>
        <v/>
      </c>
      <c r="CO197" s="36" t="str">
        <f ca="true">+IF(OFFSET('Sanitation Data'!$C$33,0,10*ROW('Sanitation Data'!C191))="","",OFFSET('Sanitation Data'!$C$33,0,10*ROW('Sanitation Data'!C191)))</f>
        <v/>
      </c>
      <c r="CP197" s="36" t="str">
        <f ca="true">+IF(OFFSET('Sanitation Data'!$D$29,0,10*ROW('Sanitation Data'!D191))="","",OFFSET('Sanitation Data'!$D$29,0,10*ROW('Sanitation Data'!D191)))</f>
        <v/>
      </c>
      <c r="CQ197" s="36" t="str">
        <f ca="true">+IF(OFFSET('Sanitation Data'!$D$30,0,10*ROW('Sanitation Data'!D191))="","",OFFSET('Sanitation Data'!$D$30,0,10*ROW('Sanitation Data'!D191)))</f>
        <v/>
      </c>
      <c r="CR197" s="36" t="str">
        <f ca="true">+IF(OFFSET('Sanitation Data'!$D$31,0,10*ROW('Sanitation Data'!D191))="","",OFFSET('Sanitation Data'!$D$31,0,10*ROW('Sanitation Data'!D191)))</f>
        <v/>
      </c>
      <c r="CS197" s="36" t="str">
        <f ca="true">+IF(OFFSET('Sanitation Data'!$D$32,0,10*ROW('Sanitation Data'!D191))="","",OFFSET('Sanitation Data'!$D$32,0,10*ROW('Sanitation Data'!D191)))</f>
        <v/>
      </c>
      <c r="CT197" s="36" t="str">
        <f ca="true">+IF(OFFSET('Sanitation Data'!$D$33,0,10*ROW('Sanitation Data'!D191))="","",OFFSET('Sanitation Data'!$D$33,0,10*ROW('Sanitation Data'!D191)))</f>
        <v/>
      </c>
      <c r="CU197" s="36" t="str">
        <f ca="true">+IF(OFFSET('Sanitation Data'!$E$29,0,10*ROW('Sanitation Data'!E191))="","",OFFSET('Sanitation Data'!$E$29,0,10*ROW('Sanitation Data'!E191)))</f>
        <v/>
      </c>
      <c r="CV197" s="36" t="str">
        <f ca="true">+IF(OFFSET('Sanitation Data'!$E$30,0,10*ROW('Sanitation Data'!E191))="","",OFFSET('Sanitation Data'!$E$30,0,10*ROW('Sanitation Data'!E191)))</f>
        <v/>
      </c>
      <c r="CW197" s="36" t="str">
        <f ca="true">+IF(OFFSET('Sanitation Data'!$E$31,0,10*ROW('Sanitation Data'!E191))="","",OFFSET('Sanitation Data'!$E$31,0,10*ROW('Sanitation Data'!E191)))</f>
        <v/>
      </c>
      <c r="CX197" s="36" t="str">
        <f ca="true">+IF(OFFSET('Sanitation Data'!$E$32,0,10*ROW('Sanitation Data'!E191))="","",OFFSET('Sanitation Data'!$E$32,0,10*ROW('Sanitation Data'!E191)))</f>
        <v/>
      </c>
      <c r="CY197" s="36" t="str">
        <f ca="true">+IF(OFFSET('Sanitation Data'!$E$33,0,10*ROW('Sanitation Data'!E191))="","",OFFSET('Sanitation Data'!$E$33,0,10*ROW('Sanitation Data'!E191)))</f>
        <v/>
      </c>
      <c r="CZ197" s="36" t="str">
        <f ca="true">+IF(OFFSET('Sanitation Data'!$F$29,0,10*ROW('Sanitation Data'!F191))="","",OFFSET('Sanitation Data'!$F$29,0,10*ROW('Sanitation Data'!F191)))</f>
        <v/>
      </c>
      <c r="DA197" s="36" t="str">
        <f ca="true">+IF(OFFSET('Sanitation Data'!$F$30,0,10*ROW('Sanitation Data'!F191))="","",OFFSET('Sanitation Data'!$F$30,0,10*ROW('Sanitation Data'!F191)))</f>
        <v/>
      </c>
      <c r="DB197" s="36" t="str">
        <f ca="true">+IF(OFFSET('Sanitation Data'!$F$31,0,10*ROW('Sanitation Data'!F191))="","",OFFSET('Sanitation Data'!$F$31,0,10*ROW('Sanitation Data'!F191)))</f>
        <v/>
      </c>
      <c r="DC197" s="36" t="str">
        <f ca="true">+IF(OFFSET('Sanitation Data'!$F$32,0,10*ROW('Sanitation Data'!F191))="","",OFFSET('Sanitation Data'!$F$32,0,10*ROW('Sanitation Data'!F191)))</f>
        <v/>
      </c>
      <c r="DD197" s="36" t="str">
        <f ca="true">+IF(OFFSET('Sanitation Data'!$F$33,0,10*ROW('Sanitation Data'!F191))="","",OFFSET('Sanitation Data'!$F$33,0,10*ROW('Sanitation Data'!F191)))</f>
        <v/>
      </c>
      <c r="DE197" s="36" t="str">
        <f ca="true">+IF(OFFSET('Sanitation Data'!$G$29,0,10*ROW('Sanitation Data'!G191))="","",OFFSET('Sanitation Data'!$G$29,0,10*ROW('Sanitation Data'!G191)))</f>
        <v/>
      </c>
      <c r="DF197" s="36" t="str">
        <f ca="true">+IF(OFFSET('Sanitation Data'!$G$30,0,10*ROW('Sanitation Data'!G191))="","",OFFSET('Sanitation Data'!$G$30,0,10*ROW('Sanitation Data'!G191)))</f>
        <v/>
      </c>
      <c r="DG197" s="36" t="str">
        <f ca="true">+IF(OFFSET('Sanitation Data'!$G$31,0,10*ROW('Sanitation Data'!G191))="","",OFFSET('Sanitation Data'!$G$31,0,10*ROW('Sanitation Data'!G191)))</f>
        <v/>
      </c>
      <c r="DH197" s="36" t="str">
        <f ca="true">+IF(OFFSET('Sanitation Data'!$G$32,0,10*ROW('Sanitation Data'!G191))="","",OFFSET('Sanitation Data'!$G$32,0,10*ROW('Sanitation Data'!G191)))</f>
        <v/>
      </c>
      <c r="DI197" s="36" t="str">
        <f ca="true">+IF(OFFSET('Sanitation Data'!$G$33,0,10*ROW('Sanitation Data'!G191))="","",OFFSET('Sanitation Data'!$G$33,0,10*ROW('Sanitation Data'!G191)))</f>
        <v/>
      </c>
      <c r="DJ197" s="36" t="str">
        <f ca="true">+IF(OFFSET('Sanitation Data'!$H$29,0,10*ROW('Sanitation Data'!H191))="","",OFFSET('Sanitation Data'!$H$29,0,10*ROW('Sanitation Data'!H191)))</f>
        <v/>
      </c>
      <c r="DK197" s="36" t="str">
        <f ca="true">+IF(OFFSET('Sanitation Data'!$H$30,0,10*ROW('Sanitation Data'!H191))="","",OFFSET('Sanitation Data'!$H$30,0,10*ROW('Sanitation Data'!H191)))</f>
        <v/>
      </c>
      <c r="DL197" s="36" t="str">
        <f ca="true">+IF(OFFSET('Sanitation Data'!$H$31,0,10*ROW('Sanitation Data'!H191))="","",OFFSET('Sanitation Data'!$H$31,0,10*ROW('Sanitation Data'!H191)))</f>
        <v/>
      </c>
      <c r="DM197" s="36" t="str">
        <f ca="true">+IF(OFFSET('Sanitation Data'!$H$32,0,10*ROW('Sanitation Data'!H191))="","",OFFSET('Sanitation Data'!$H$32,0,10*ROW('Sanitation Data'!H191)))</f>
        <v/>
      </c>
      <c r="DN197" s="36" t="str">
        <f ca="true">+IF(OFFSET('Sanitation Data'!$H$33,0,10*ROW('Sanitation Data'!H191))="","",OFFSET('Sanitation Data'!$H$33,0,10*ROW('Sanitation Data'!H191)))</f>
        <v/>
      </c>
      <c r="DO197" s="36" t="str">
        <f ca="true">+IF(OFFSET('Hygiene Data'!$C$12,0,10*ROW('Hygiene Data'!C191))="","",OFFSET('Hygiene Data'!$C$12,0,10*ROW('Hygiene Data'!C191)))</f>
        <v/>
      </c>
      <c r="DP197" s="36" t="str">
        <f ca="true">+IF(OFFSET('Hygiene Data'!$C$13,0,10*ROW('Hygiene Data'!C191))="","",OFFSET('Hygiene Data'!$C$13,0,10*ROW('Hygiene Data'!C191)))</f>
        <v/>
      </c>
      <c r="DQ197" s="36" t="str">
        <f ca="true">+IF(OFFSET('Hygiene Data'!$C$14,0,10*ROW('Hygiene Data'!C191))="","",OFFSET('Hygiene Data'!$C$14,0,10*ROW('Hygiene Data'!C191)))</f>
        <v/>
      </c>
      <c r="DR197" s="36" t="str">
        <f ca="true">+IF(OFFSET('Hygiene Data'!$D$12,0,10*ROW('Hygiene Data'!D191))="","",OFFSET('Hygiene Data'!$D$12,0,10*ROW('Hygiene Data'!D191)))</f>
        <v/>
      </c>
      <c r="DS197" s="36" t="str">
        <f ca="true">+IF(OFFSET('Hygiene Data'!$D$13,0,10*ROW('Hygiene Data'!D191))="","",OFFSET('Hygiene Data'!$D$13,0,10*ROW('Hygiene Data'!D191)))</f>
        <v/>
      </c>
      <c r="DT197" s="36" t="str">
        <f ca="true">+IF(OFFSET('Hygiene Data'!$D$14,0,10*ROW('Hygiene Data'!D191))="","",OFFSET('Hygiene Data'!$D$14,0,10*ROW('Hygiene Data'!D191)))</f>
        <v/>
      </c>
      <c r="DU197" s="36" t="str">
        <f ca="true">+IF(OFFSET('Hygiene Data'!$E$12,0,10*ROW('Hygiene Data'!E191))="","",OFFSET('Hygiene Data'!$E$12,0,10*ROW('Hygiene Data'!E191)))</f>
        <v/>
      </c>
      <c r="DV197" s="36" t="str">
        <f ca="true">+IF(OFFSET('Hygiene Data'!$E$13,0,10*ROW('Hygiene Data'!E191))="","",OFFSET('Hygiene Data'!$E$13,0,10*ROW('Hygiene Data'!E191)))</f>
        <v/>
      </c>
      <c r="DW197" s="36" t="str">
        <f ca="true">+IF(OFFSET('Hygiene Data'!$E$14,0,10*ROW('Hygiene Data'!E191))="","",OFFSET('Hygiene Data'!$E$14,0,10*ROW('Hygiene Data'!E191)))</f>
        <v/>
      </c>
      <c r="DX197" s="36" t="str">
        <f ca="true">+IF(OFFSET('Hygiene Data'!$F$12,0,10*ROW('Hygiene Data'!F191))="","",OFFSET('Hygiene Data'!$F$12,0,10*ROW('Hygiene Data'!F191)))</f>
        <v/>
      </c>
      <c r="DY197" s="36" t="str">
        <f ca="true">+IF(OFFSET('Hygiene Data'!$F$13,0,10*ROW('Hygiene Data'!F191))="","",OFFSET('Hygiene Data'!$F$13,0,10*ROW('Hygiene Data'!F191)))</f>
        <v/>
      </c>
      <c r="DZ197" s="36" t="str">
        <f ca="true">+IF(OFFSET('Hygiene Data'!$F$14,0,10*ROW('Hygiene Data'!F191))="","",OFFSET('Hygiene Data'!$F$14,0,10*ROW('Hygiene Data'!F191)))</f>
        <v/>
      </c>
      <c r="EA197" s="36" t="str">
        <f ca="true">+IF(OFFSET('Hygiene Data'!$G$12,0,10*ROW('Hygiene Data'!G191))="","",OFFSET('Hygiene Data'!$G$12,0,10*ROW('Hygiene Data'!G191)))</f>
        <v/>
      </c>
      <c r="EB197" s="36" t="str">
        <f ca="true">+IF(OFFSET('Hygiene Data'!$G$13,0,10*ROW('Hygiene Data'!G191))="","",OFFSET('Hygiene Data'!$G$13,0,10*ROW('Hygiene Data'!G191)))</f>
        <v/>
      </c>
      <c r="EC197" s="36" t="str">
        <f ca="true">+IF(OFFSET('Hygiene Data'!$G$14,0,10*ROW('Hygiene Data'!G191))="","",OFFSET('Hygiene Data'!$G$14,0,10*ROW('Hygiene Data'!G191)))</f>
        <v/>
      </c>
      <c r="ED197" s="36" t="str">
        <f ca="true">+IF(OFFSET('Hygiene Data'!$H$12,0,10*ROW('Hygiene Data'!H191))="","",OFFSET('Hygiene Data'!$H$12,0,10*ROW('Hygiene Data'!H191)))</f>
        <v/>
      </c>
      <c r="EE197" s="36" t="str">
        <f ca="true">+IF(OFFSET('Hygiene Data'!$H$13,0,10*ROW('Hygiene Data'!H191))="","",OFFSET('Hygiene Data'!$H$13,0,10*ROW('Hygiene Data'!H191)))</f>
        <v/>
      </c>
      <c r="EF197" s="36" t="str">
        <f ca="true">+IF(OFFSET('Hygiene Data'!$H$14,0,10*ROW('Hygiene Data'!H191))="","",OFFSET('Hygiene Data'!$H$14,0,10*ROW('Hygiene Data'!H191)))</f>
        <v/>
      </c>
    </row>
    <row r="198" x14ac:dyDescent="0.2">
      <c r="A198" s="59" t="str">
        <f ca="true">+IF(OFFSET('Water Data'!$B$1,0,10*ROW('Water Data'!B195))="","",OFFSET('Water Data'!$B$1,0,10*ROW('Water Data'!B195)))</f>
        <v/>
      </c>
      <c r="B198" s="59" t="str">
        <f ca="true">+IF(OFFSET('Water Data'!$A$3,0,10*ROW('Water Data'!A195))="","",OFFSET('Water Data'!$A$3,0,10*ROW('Water Data'!A195)))</f>
        <v/>
      </c>
      <c r="C198" s="59" t="str">
        <f ca="true">+IF(OFFSET('Water Data'!$C$3,0,10*ROW('Water Data'!C195))="","",OFFSET('Water Data'!$C$3,0,10*ROW('Water Data'!C195)))</f>
        <v/>
      </c>
      <c r="D198" s="252" t="e">
        <f ca="true">+IF(AND(ISNUMBER(OFFSET('Water Data'!$C$5,0,10*ROW('Water Data'!C192))),BS198="Yes"),100-OFFSET('Water Data'!$C$5,0,10*ROW('Water Data'!C192)),IF(AND(ISNUMBER(OFFSET('Water Data'!$C$5,0,10*ROW('Water Data'!C192))),BS198="No",ISNUMBER(OFFSET('Water Data'!$C$5,0,10*ROW('Water Data'!C192)))),CONCATENATE("[",ROUND(100-OFFSET('Water Data'!$C$5,0,10*ROW('Water Data'!C192)),0),"]"),IF(AND(ISNUMBER(OFFSET('Water Data'!$C$5,0,10*ROW('Water Data'!C192))),BS198="",ISNUMBER(OFFSET('Water Data'!$C$5,0,10*ROW('Water Data'!C192)))),100-OFFSET('Water Data'!$C$5,0,10*ROW('Water Data'!C192)),NA())))</f>
        <v>#N/A</v>
      </c>
      <c r="E198" s="252" t="e">
        <f ca="true">+IF(AND(ISNUMBER(OFFSET('Water Data'!$C$7,0,10*ROW('Water Data'!D192))),BT198="Yes"),OFFSET('Water Data'!$C$7,0,10*ROW('Water Data'!C192)),IF(AND(ISNUMBER(OFFSET('Water Data'!$C$7,0,10*ROW('Water Data'!C192))),BT198="No",ISNUMBER(OFFSET('Water Data'!$C$7,0,10*ROW('Water Data'!C192)))),CONCATENATE("[",ROUND(OFFSET('Water Data'!$C$7,0,10*ROW('Water Data'!C192)),0),"]"),IF(AND(ISNUMBER(OFFSET('Water Data'!$C$7,0,10*ROW('Water Data'!C192))),BT198="",ISNUMBER(OFFSET('Water Data'!$C$7,0,10*ROW('Water Data'!C192)))),OFFSET('Water Data'!$C$7,0,10*ROW('Water Data'!C192)),NA())))</f>
        <v>#N/A</v>
      </c>
      <c r="F198" s="252" t="e">
        <f ca="true">+IF(AND(ISNUMBER(OFFSET('Water Data'!$C$10,0,10*ROW('Water Data'!C192))),BU198="Yes"),OFFSET('Water Data'!$C$10,0,10*ROW('Water Data'!C192)),IF(AND(ISNUMBER(OFFSET('Water Data'!$C$10,0,10*ROW('Water Data'!C192))),BU198="No",ISNUMBER(OFFSET('Water Data'!$C$10,0,10*ROW('Water Data'!C192)))),CONCATENATE("[",ROUND(OFFSET('Water Data'!$C$10,0,10*ROW('Water Data'!C192)),0),"]"),IF(AND(ISNUMBER(OFFSET('Water Data'!$C$10,0,10*ROW('Water Data'!C192))),BU198="",ISNUMBER(OFFSET('Water Data'!$C$10,0,10*ROW('Water Data'!C192)))),OFFSET('Water Data'!$C$10,0,10*ROW('Water Data'!C192)),NA())))</f>
        <v>#N/A</v>
      </c>
      <c r="G198" s="252" t="e">
        <f ca="true">+IF(AND(ISNUMBER(OFFSET('Water Data'!$D$5,0,10*ROW('Water Data'!D192))),BV198="Yes"),100-OFFSET('Water Data'!$D$5,0,10*ROW('Water Data'!D192)),IF(AND(ISNUMBER(OFFSET('Water Data'!$D$5,0,10*ROW('Water Data'!D192))),BV198="No",ISNUMBER(OFFSET('Water Data'!$D$5,0,10*ROW('Water Data'!D192)))),CONCATENATE("[",ROUND(100-OFFSET('Water Data'!$D$5,0,10*ROW('Water Data'!D192)),0),"]"),IF(AND(ISNUMBER(OFFSET('Water Data'!$D$5,0,10*ROW('Water Data'!D192))),BV198="",ISNUMBER(OFFSET('Water Data'!$D$5,0,10*ROW('Water Data'!D192)))),100-OFFSET('Water Data'!$D$5,0,10*ROW('Water Data'!D192)),NA())))</f>
        <v>#N/A</v>
      </c>
      <c r="H198" s="252" t="e">
        <f ca="true">+IF(AND(ISNUMBER(OFFSET('Water Data'!$D$7,0,10*ROW('Water Data'!D192))),BW198="Yes"),OFFSET('Water Data'!$D$7,0,10*ROW('Water Data'!D192)),IF(AND(ISNUMBER(OFFSET('Water Data'!$D$7,0,10*ROW('Water Data'!D192))),BW198="No",ISNUMBER(OFFSET('Water Data'!$D$7,0,10*ROW('Water Data'!D192)))),CONCATENATE("[",ROUND(OFFSET('Water Data'!$C$7,0,10*ROW('Water Data'!D192)),0),"]"),IF(AND(ISNUMBER(OFFSET('Water Data'!$D$7,0,10*ROW('Water Data'!D192))),BW198="",ISNUMBER(OFFSET('Water Data'!$D$7,0,10*ROW('Water Data'!D192)))),OFFSET('Water Data'!$D$7,0,10*ROW('Water Data'!D192)),NA())))</f>
        <v>#N/A</v>
      </c>
      <c r="I198" s="252" t="e">
        <f ca="true">+IF(AND(ISNUMBER(OFFSET('Water Data'!$D$10,0,10*ROW('Water Data'!D192))),BX198="Yes"),OFFSET('Water Data'!$D$10,0,10*ROW('Water Data'!D192)),IF(AND(ISNUMBER(OFFSET('Water Data'!$D$10,0,10*ROW('Water Data'!D192))),BX198="No",ISNUMBER(OFFSET('Water Data'!$D$10,0,10*ROW('Water Data'!D192)))),CONCATENATE("[",ROUND(OFFSET('Water Data'!$D$10,0,10*ROW('Water Data'!D192)),0),"]"),IF(AND(ISNUMBER(OFFSET('Water Data'!$D$10,0,10*ROW('Water Data'!D192))),BX198="",ISNUMBER(OFFSET('Water Data'!$D$10,0,10*ROW('Water Data'!D192)))),OFFSET('Water Data'!$D$10,0,10*ROW('Water Data'!D192)),NA())))</f>
        <v>#N/A</v>
      </c>
      <c r="J198" s="252" t="e">
        <f ca="true">+IF(AND(ISNUMBER(OFFSET('Water Data'!$E$5,0,10*ROW('Water Data'!E192))),BY198="Yes"),100-OFFSET('Water Data'!$E$5,0,10*ROW('Water Data'!E192)),IF(AND(ISNUMBER(OFFSET('Water Data'!$E$5,0,10*ROW('Water Data'!E192))),BY198="No",ISNUMBER(OFFSET('Water Data'!$E$5,0,10*ROW('Water Data'!E192)))),CONCATENATE("[",ROUND(100-OFFSET('Water Data'!$E$5,0,10*ROW('Water Data'!E192)),0),"]"),IF(AND(ISNUMBER(OFFSET('Water Data'!$E$5,0,10*ROW('Water Data'!E192))),BY198="",ISNUMBER(OFFSET('Water Data'!$E$5,0,10*ROW('Water Data'!E192)))),100-OFFSET('Water Data'!$E$5,0,10*ROW('Water Data'!E192)),NA())))</f>
        <v>#N/A</v>
      </c>
      <c r="K198" s="252" t="e">
        <f ca="true">+IF(AND(ISNUMBER(OFFSET('Water Data'!$E$7,0,10*ROW('Water Data'!E192))),BZ198="Yes"),OFFSET('Water Data'!$E$7,0,10*ROW('Water Data'!E192)),IF(AND(ISNUMBER(OFFSET('Water Data'!$E$7,0,10*ROW('Water Data'!E192))),BZ198="No",ISNUMBER(OFFSET('Water Data'!$E$7,0,10*ROW('Water Data'!E192)))),CONCATENATE("[",ROUND(OFFSET('Water Data'!$E$7,0,10*ROW('Water Data'!E192)),0),"]"),IF(AND(ISNUMBER(OFFSET('Water Data'!$E$7,0,10*ROW('Water Data'!E192))),BZ198="",ISNUMBER(OFFSET('Water Data'!$E$7,0,10*ROW('Water Data'!E192)))),OFFSET('Water Data'!$E$7,0,10*ROW('Water Data'!E192)),NA())))</f>
        <v>#N/A</v>
      </c>
      <c r="L198" s="252" t="e">
        <f ca="true">+IF(AND(ISNUMBER(OFFSET('Water Data'!$E$10,0,10*ROW('Water Data'!E192))),CA198="Yes"),OFFSET('Water Data'!$E$10,0,10*ROW('Water Data'!E192)),IF(AND(ISNUMBER(OFFSET('Water Data'!$E$10,0,10*ROW('Water Data'!E192))),CA198="No",ISNUMBER(OFFSET('Water Data'!$E$10,0,10*ROW('Water Data'!E192)))),CONCATENATE("[",ROUND(OFFSET('Water Data'!$E$10,0,10*ROW('Water Data'!E192)),0),"]"),IF(AND(ISNUMBER(OFFSET('Water Data'!$E$10,0,10*ROW('Water Data'!E192))),CA198="",ISNUMBER(OFFSET('Water Data'!$E$10,0,10*ROW('Water Data'!E192)))),OFFSET('Water Data'!$E$10,0,10*ROW('Water Data'!E192)),NA())))</f>
        <v>#N/A</v>
      </c>
      <c r="M198" s="252" t="e">
        <f ca="true">+IF(AND(ISNUMBER(OFFSET('Water Data'!$F$5,0,10*ROW('Water Data'!F192))),CB198="Yes"),100-OFFSET('Water Data'!$F$5,0,10*ROW('Water Data'!F192)),IF(AND(ISNUMBER(OFFSET('Water Data'!$F$5,0,10*ROW('Water Data'!F192))),CB198="No",ISNUMBER(OFFSET('Water Data'!$F$5,0,10*ROW('Water Data'!F192)))),CONCATENATE("[",ROUND(100-OFFSET('Water Data'!$F$5,0,10*ROW('Water Data'!F192)),0),"]"),IF(AND(ISNUMBER(OFFSET('Water Data'!$F$5,0,10*ROW('Water Data'!F192))),CB198="",ISNUMBER(OFFSET('Water Data'!$F$5,0,10*ROW('Water Data'!F192)))),100-OFFSET('Water Data'!$F$5,0,10*ROW('Water Data'!F192)),NA())))</f>
        <v>#N/A</v>
      </c>
      <c r="N198" s="252" t="e">
        <f ca="true">+IF(AND(ISNUMBER(OFFSET('Water Data'!$F$7,0,10*ROW('Water Data'!F192))),CC198="Yes"),OFFSET('Water Data'!$F$7,0,10*ROW('Water Data'!F192)),IF(AND(ISNUMBER(OFFSET('Water Data'!$F$7,0,10*ROW('Water Data'!F192))),CC198="No",ISNUMBER(OFFSET('Water Data'!$F$7,0,10*ROW('Water Data'!F192)))),CONCATENATE("[",ROUND(OFFSET('Water Data'!$F$7,0,10*ROW('Water Data'!F192)),0),"]"),IF(AND(ISNUMBER(OFFSET('Water Data'!$F$7,0,10*ROW('Water Data'!F192))),CC198="",ISNUMBER(OFFSET('Water Data'!$F$7,0,10*ROW('Water Data'!F192)))),OFFSET('Water Data'!$F$7,0,10*ROW('Water Data'!F192)),NA())))</f>
        <v>#N/A</v>
      </c>
      <c r="O198" s="252" t="e">
        <f ca="true">+IF(AND(ISNUMBER(OFFSET('Water Data'!$F$10,0,10*ROW('Water Data'!F192))),CD198="Yes"),OFFSET('Water Data'!$F$10,0,10*ROW('Water Data'!F192)),IF(AND(ISNUMBER(OFFSET('Water Data'!$F$10,0,10*ROW('Water Data'!F192))),CD198="No",ISNUMBER(OFFSET('Water Data'!$F$10,0,10*ROW('Water Data'!F192)))),CONCATENATE("[",ROUND(OFFSET('Water Data'!$F$10,0,10*ROW('Water Data'!F192)),0),"]"),IF(AND(ISNUMBER(OFFSET('Water Data'!$F$10,0,10*ROW('Water Data'!F192))),CD198="",ISNUMBER(OFFSET('Water Data'!$F$10,0,10*ROW('Water Data'!F192)))),OFFSET('Water Data'!$F$10,0,10*ROW('Water Data'!F192)),NA())))</f>
        <v>#N/A</v>
      </c>
      <c r="P198" s="252" t="e">
        <f ca="true">+IF(AND(ISNUMBER(OFFSET('Water Data'!$G$5,0,10*ROW('Water Data'!G192))),CE198="Yes"),100-OFFSET('Water Data'!$G$5,0,10*ROW('Water Data'!G192)),IF(AND(ISNUMBER(OFFSET('Water Data'!$G$5,0,10*ROW('Water Data'!G192))),CE198="No",ISNUMBER(OFFSET('Water Data'!$G$5,0,10*ROW('Water Data'!G192)))),CONCATENATE("[",ROUND(100-OFFSET('Water Data'!$G$5,0,10*ROW('Water Data'!G192)),0),"]"),IF(AND(ISNUMBER(OFFSET('Water Data'!$G$5,0,10*ROW('Water Data'!G192))),CE198="",ISNUMBER(OFFSET('Water Data'!$G$5,0,10*ROW('Water Data'!G192)))),100-OFFSET('Water Data'!$G$5,0,10*ROW('Water Data'!G192)),NA())))</f>
        <v>#N/A</v>
      </c>
      <c r="Q198" s="252" t="e">
        <f ca="true">+IF(AND(ISNUMBER(OFFSET('Water Data'!$G$7,0,10*ROW('Water Data'!G192))),CF198="Yes"),OFFSET('Water Data'!$G$7,0,10*ROW('Water Data'!G192)),IF(AND(ISNUMBER(OFFSET('Water Data'!$G$7,0,10*ROW('Water Data'!G192))),CF198="No",ISNUMBER(OFFSET('Water Data'!$G$7,0,10*ROW('Water Data'!G192)))),CONCATENATE("[",ROUND(OFFSET('Water Data'!$G$7,0,10*ROW('Water Data'!G192)),0),"]"),IF(AND(ISNUMBER(OFFSET('Water Data'!$G$7,0,10*ROW('Water Data'!G192))),CF198="",ISNUMBER(OFFSET('Water Data'!$G$7,0,10*ROW('Water Data'!G192)))),OFFSET('Water Data'!$G$7,0,10*ROW('Water Data'!G192)),NA())))</f>
        <v>#N/A</v>
      </c>
      <c r="R198" s="252" t="e">
        <f ca="true">+IF(AND(ISNUMBER(OFFSET('Water Data'!$G$10,0,10*ROW('Water Data'!G192))),CG198="Yes"),OFFSET('Water Data'!$G$10,0,10*ROW('Water Data'!G192)),IF(AND(ISNUMBER(OFFSET('Water Data'!$G$10,0,10*ROW('Water Data'!G192))),CG198="No",ISNUMBER(OFFSET('Water Data'!$G$10,0,10*ROW('Water Data'!G192)))),CONCATENATE("[",ROUND(OFFSET('Water Data'!$G$10,0,10*ROW('Water Data'!G192)),0),"]"),IF(AND(ISNUMBER(OFFSET('Water Data'!$G$10,0,10*ROW('Water Data'!G192))),CG198="",ISNUMBER(OFFSET('Water Data'!$G$10,0,10*ROW('Water Data'!G192)))),OFFSET('Water Data'!$G$10,0,10*ROW('Water Data'!G192)),NA())))</f>
        <v>#N/A</v>
      </c>
      <c r="S198" s="252" t="e">
        <f ca="true">+IF(AND(ISNUMBER(OFFSET('Water Data'!$H$5,0,10*ROW('Water Data'!H192))),CH198="Yes"),100-OFFSET('Water Data'!$H$5,0,10*ROW('Water Data'!H192)),IF(AND(ISNUMBER(OFFSET('Water Data'!$H$5,0,10*ROW('Water Data'!H192))),CH198="No",ISNUMBER(OFFSET('Water Data'!$H$5,0,10*ROW('Water Data'!H192)))),CONCATENATE("[",ROUND(100-OFFSET('Water Data'!$H$5,0,10*ROW('Water Data'!H192)),0),"]"),IF(AND(ISNUMBER(OFFSET('Water Data'!$H$5,0,10*ROW('Water Data'!H192))),CH198="",ISNUMBER(OFFSET('Water Data'!$H$5,0,10*ROW('Water Data'!H192)))),100-OFFSET('Water Data'!$H$5,0,10*ROW('Water Data'!H192)),NA())))</f>
        <v>#N/A</v>
      </c>
      <c r="T198" s="252" t="e">
        <f ca="true">+IF(AND(ISNUMBER(OFFSET('Water Data'!$H$7,0,10*ROW('Water Data'!H192))),CI198="Yes"),OFFSET('Water Data'!$H$7,0,10*ROW('Water Data'!H192)),IF(AND(ISNUMBER(OFFSET('Water Data'!$H$7,0,10*ROW('Water Data'!H192))),CI198="No",ISNUMBER(OFFSET('Water Data'!$H$7,0,10*ROW('Water Data'!H192)))),CONCATENATE("[",ROUND(OFFSET('Water Data'!$H$7,0,10*ROW('Water Data'!H192)),0),"]"),IF(AND(ISNUMBER(OFFSET('Water Data'!$H$7,0,10*ROW('Water Data'!H192))),CI198="",ISNUMBER(OFFSET('Water Data'!$H$7,0,10*ROW('Water Data'!H192)))),OFFSET('Water Data'!$H$7,0,10*ROW('Water Data'!H192)),NA())))</f>
        <v>#N/A</v>
      </c>
      <c r="U198" s="252" t="e">
        <f ca="true">+IF(AND(ISNUMBER(OFFSET('Water Data'!$H$10,0,10*ROW('Water Data'!H192))),CJ198="Yes"),OFFSET('Water Data'!$H$10,0,10*ROW('Water Data'!H192)),IF(AND(ISNUMBER(OFFSET('Water Data'!$H$10,0,10*ROW('Water Data'!H192))),CJ198="No",ISNUMBER(OFFSET('Water Data'!$H$10,0,10*ROW('Water Data'!H192)))),CONCATENATE("[",ROUND(OFFSET('Water Data'!$H$10,0,10*ROW('Water Data'!H192)),0),"]"),IF(AND(ISNUMBER(OFFSET('Water Data'!$H$10,0,10*ROW('Water Data'!H192))),CJ198="",ISNUMBER(OFFSET('Water Data'!$H$10,0,10*ROW('Water Data'!H192)))),OFFSET('Water Data'!$H$10,0,10*ROW('Water Data'!H192)),NA())))</f>
        <v>#N/A</v>
      </c>
      <c r="V198" s="253" t="e">
        <f ca="true">+IF(AND(ISNUMBER(OFFSET('Sanitation Data'!$C$5,0,10*ROW('Sanitation Data'!C192))),CK198="Yes"),100-OFFSET('Sanitation Data'!$C$5,0,10*ROW('Sanitation Data'!C192)),IF(AND(ISNUMBER(OFFSET('Sanitation Data'!$C$5,0,10*ROW('Sanitation Data'!C192))),CK198="No",ISNUMBER(OFFSET('Sanitation Data'!$C$5,0,10*ROW('Sanitation Data'!C192)))),CONCATENATE("[",ROUND(100-OFFSET('Sanitation Data'!$C$5,0,10*ROW('Sanitation Data'!C192)),0),"]"),IF(AND(ISNUMBER(OFFSET('Sanitation Data'!$C$5,0,10*ROW('Sanitation Data'!C192))),CK198="",ISNUMBER(OFFSET('Sanitation Data'!$C$5,0,10*ROW('Sanitation Data'!C192)))),100-OFFSET('Sanitation Data'!$C$5,0,10*ROW('Sanitation Data'!C192)),NA())))</f>
        <v>#N/A</v>
      </c>
      <c r="W198" s="253" t="e">
        <f ca="true">+IF(AND(ISNUMBER(OFFSET('Sanitation Data'!$C$7,0,10*ROW('Sanitation Data'!C192))),CL198="Yes"),OFFSET('Sanitation Data'!$C$7,0,10*ROW('Sanitation Data'!C192)),IF(AND(ISNUMBER(OFFSET('Sanitation Data'!$C$7,0,10*ROW('Sanitation Data'!C192))),CL198="No",ISNUMBER(OFFSET('Sanitation Data'!$C$7,0,10*ROW('Sanitation Data'!C192)))),CONCATENATE("[",ROUND(OFFSET('Sanitation Data'!$C$7,0,10*ROW('Sanitation Data'!C192)),0),"]"),IF(AND(ISNUMBER(OFFSET('Sanitation Data'!$C$7,0,10*ROW('Sanitation Data'!C192))),CL198="",ISNUMBER(OFFSET('Sanitation Data'!$C$7,0,10*ROW('Sanitation Data'!C192)))),OFFSET('Sanitation Data'!$C$7,0,10*ROW('Sanitation Data'!C192)),NA())))</f>
        <v>#N/A</v>
      </c>
      <c r="X198" s="253" t="e">
        <f ca="true">+IF(AND(ISNUMBER(OFFSET('Sanitation Data'!$C$11,0,10*ROW('Sanitation Data'!C192))),CM198="Yes"),OFFSET('Sanitation Data'!$C$11,0,10*ROW('Sanitation Data'!C192)),IF(AND(ISNUMBER(OFFSET('Sanitation Data'!$C$11,0,10*ROW('Sanitation Data'!C192))),CM198="No",ISNUMBER(OFFSET('Sanitation Data'!$C$11,0,10*ROW('Sanitation Data'!C192)))),CONCATENATE("[",ROUND(OFFSET('Sanitation Data'!$C$11,0,10*ROW('Sanitation Data'!C192)),0),"]"),IF(AND(ISNUMBER(OFFSET('Sanitation Data'!$C$11,0,10*ROW('Sanitation Data'!C192))),CM198="",ISNUMBER(OFFSET('Sanitation Data'!$C$11,0,10*ROW('Sanitation Data'!C192)))),OFFSET('Sanitation Data'!$C$11,0,10*ROW('Sanitation Data'!C192)),NA())))</f>
        <v>#N/A</v>
      </c>
      <c r="Y198" s="253" t="e">
        <f ca="true">+IF(AND(ISNUMBER(OFFSET('Sanitation Data'!$C$12,0,10*ROW('Sanitation Data'!C192))),CN198="Yes"),OFFSET('Sanitation Data'!$C$12,0,10*ROW('Sanitation Data'!C192)),IF(AND(ISNUMBER(OFFSET('Sanitation Data'!$C$12,0,10*ROW('Sanitation Data'!C192))),CN198="No",ISNUMBER(OFFSET('Sanitation Data'!$C$12,0,10*ROW('Sanitation Data'!C192)))),CONCATENATE("[",ROUND(OFFSET('Sanitation Data'!$C$12,0,10*ROW('Sanitation Data'!C192)),0),"]"),IF(AND(ISNUMBER(OFFSET('Sanitation Data'!$C$12,0,10*ROW('Sanitation Data'!C192))),CN198="",ISNUMBER(OFFSET('Sanitation Data'!$C$12,0,10*ROW('Sanitation Data'!C192)))),OFFSET('Sanitation Data'!$C$12,0,10*ROW('Sanitation Data'!C192)),NA())))</f>
        <v>#N/A</v>
      </c>
      <c r="Z198" s="253" t="e">
        <f ca="true">+IF(AND(ISNUMBER(OFFSET('Sanitation Data'!$C$13,0,10*ROW('Sanitation Data'!C192))),CO198="Yes"),OFFSET('Sanitation Data'!$C$13,0,10*ROW('Sanitation Data'!C192)),IF(AND(ISNUMBER(OFFSET('Sanitation Data'!$C$13,0,10*ROW('Sanitation Data'!C192))),CO198="No",ISNUMBER(OFFSET('Sanitation Data'!$C$13,0,10*ROW('Sanitation Data'!C192)))),CONCATENATE("[",ROUND(OFFSET('Sanitation Data'!$C$13,0,10*ROW('Sanitation Data'!C192)),0),"]"),IF(AND(ISNUMBER(OFFSET('Sanitation Data'!$C$13,0,10*ROW('Sanitation Data'!C192))),CO198="",ISNUMBER(OFFSET('Sanitation Data'!$C$13,0,10*ROW('Sanitation Data'!C192)))),OFFSET('Sanitation Data'!$C$13,0,10*ROW('Sanitation Data'!C192)),NA())))</f>
        <v>#N/A</v>
      </c>
      <c r="AA198" s="253" t="e">
        <f ca="true">+IF(AND(ISNUMBER(OFFSET('Sanitation Data'!$D$5,0,10*ROW('Sanitation Data'!D192))),CP198="Yes"),100-OFFSET('Sanitation Data'!$D$5,0,10*ROW('Sanitation Data'!D192)),IF(AND(ISNUMBER(OFFSET('Sanitation Data'!$D$5,0,10*ROW('Sanitation Data'!D192))),CP198="No",ISNUMBER(OFFSET('Sanitation Data'!$D$5,0,10*ROW('Sanitation Data'!D192)))),CONCATENATE("[",ROUND(100-OFFSET('Sanitation Data'!$D$5,0,10*ROW('Sanitation Data'!D192)),0),"]"),IF(AND(ISNUMBER(OFFSET('Sanitation Data'!$D$5,0,10*ROW('Sanitation Data'!D192))),CP198="",ISNUMBER(OFFSET('Sanitation Data'!$D$5,0,10*ROW('Sanitation Data'!D192)))),100-OFFSET('Sanitation Data'!$D$5,0,10*ROW('Sanitation Data'!D192)),NA())))</f>
        <v>#N/A</v>
      </c>
      <c r="AB198" s="253" t="e">
        <f ca="true">+IF(AND(ISNUMBER(OFFSET('Sanitation Data'!$D$7,0,10*ROW('Sanitation Data'!D192))),CQ198="Yes"),OFFSET('Sanitation Data'!$D$7,0,10*ROW('Sanitation Data'!G192)),IF(AND(ISNUMBER(OFFSET('Sanitation Data'!$D$7,0,10*ROW('Sanitation Data'!D192))),CQ198="No",ISNUMBER(OFFSET('Sanitation Data'!$D$7,0,10*ROW('Sanitation Data'!D192)))),CONCATENATE("[",ROUND(OFFSET('Sanitation Data'!$D$7,0,10*ROW('Sanitation Data'!D192)),0),"]"),IF(AND(ISNUMBER(OFFSET('Sanitation Data'!$D$7,0,10*ROW('Sanitation Data'!D192))),CQ198="",ISNUMBER(OFFSET('Sanitation Data'!$D$7,0,10*ROW('Sanitation Data'!D192)))),OFFSET('Sanitation Data'!$D$7,0,10*ROW('Sanitation Data'!D192)),NA())))</f>
        <v>#N/A</v>
      </c>
      <c r="AC198" s="253" t="e">
        <f ca="true">+IF(AND(ISNUMBER(OFFSET('Sanitation Data'!$D$11,0,10*ROW('Sanitation Data'!D192))),CR198="Yes"),OFFSET('Sanitation Data'!$D$11,0,10*ROW('Sanitation Data'!D192)),IF(AND(ISNUMBER(OFFSET('Sanitation Data'!$D$11,0,10*ROW('Sanitation Data'!D192))),CR198="No",ISNUMBER(OFFSET('Sanitation Data'!$D$11,0,10*ROW('Sanitation Data'!D192)))),CONCATENATE("[",ROUND(OFFSET('Sanitation Data'!$D$11,0,10*ROW('Sanitation Data'!D192)),0),"]"),IF(AND(ISNUMBER(OFFSET('Sanitation Data'!$D$11,0,10*ROW('Sanitation Data'!D192))),CR198="",ISNUMBER(OFFSET('Sanitation Data'!$D$11,0,10*ROW('Sanitation Data'!D192)))),OFFSET('Sanitation Data'!$D$11,0,10*ROW('Sanitation Data'!D192)),NA())))</f>
        <v>#N/A</v>
      </c>
      <c r="AD198" s="253" t="e">
        <f ca="true">+IF(AND(ISNUMBER(OFFSET('Sanitation Data'!$D$12,0,10*ROW('Sanitation Data'!D192))),CS198="Yes"),OFFSET('Sanitation Data'!$D$12,0,10*ROW('Sanitation Data'!D192)),IF(AND(ISNUMBER(OFFSET('Sanitation Data'!$D$12,0,10*ROW('Sanitation Data'!D192))),CS198="No",ISNUMBER(OFFSET('Sanitation Data'!$D$12,0,10*ROW('Sanitation Data'!D192)))),CONCATENATE("[",ROUND(OFFSET('Sanitation Data'!$D$12,0,10*ROW('Sanitation Data'!D192)),0),"]"),IF(AND(ISNUMBER(OFFSET('Sanitation Data'!$D$12,0,10*ROW('Sanitation Data'!D192))),CS198="",ISNUMBER(OFFSET('Sanitation Data'!$D$12,0,10*ROW('Sanitation Data'!D192)))),OFFSET('Sanitation Data'!$D$12,0,10*ROW('Sanitation Data'!D192)),NA())))</f>
        <v>#N/A</v>
      </c>
      <c r="AE198" s="253" t="e">
        <f ca="true">+IF(AND(ISNUMBER(OFFSET('Sanitation Data'!$D$13,0,10*ROW('Sanitation Data'!D192))),CT198="Yes"),OFFSET('Sanitation Data'!$D$13,0,10*ROW('Sanitation Data'!D192)),IF(AND(ISNUMBER(OFFSET('Sanitation Data'!$D$13,0,10*ROW('Sanitation Data'!D192))),CT198="No",ISNUMBER(OFFSET('Sanitation Data'!$D$13,0,10*ROW('Sanitation Data'!D192)))),CONCATENATE("[",ROUND(OFFSET('Sanitation Data'!$D$13,0,10*ROW('Sanitation Data'!D192)),0),"]"),IF(AND(ISNUMBER(OFFSET('Sanitation Data'!$D$13,0,10*ROW('Sanitation Data'!D192))),CT198="",ISNUMBER(OFFSET('Sanitation Data'!$D$13,0,10*ROW('Sanitation Data'!D192)))),OFFSET('Sanitation Data'!$D$13,0,10*ROW('Sanitation Data'!D192)),NA())))</f>
        <v>#N/A</v>
      </c>
      <c r="AF198" s="253" t="e">
        <f ca="true">+IF(AND(ISNUMBER(OFFSET('Sanitation Data'!$E$5,0,10*ROW('Sanitation Data'!E192))),CU198="Yes"),100-OFFSET('Sanitation Data'!$E$5,0,10*ROW('Sanitation Data'!E192)),IF(AND(ISNUMBER(OFFSET('Sanitation Data'!$E$5,0,10*ROW('Sanitation Data'!E192))),CU198="No",ISNUMBER(OFFSET('Sanitation Data'!$E$5,0,10*ROW('Sanitation Data'!E192)))),CONCATENATE("[",ROUND(100-OFFSET('Sanitation Data'!$E$5,0,10*ROW('Sanitation Data'!E192)),0),"]"),IF(AND(ISNUMBER(OFFSET('Sanitation Data'!$E$5,0,10*ROW('Sanitation Data'!E192))),CU198="",ISNUMBER(OFFSET('Sanitation Data'!$E$5,0,10*ROW('Sanitation Data'!E192)))),100-OFFSET('Sanitation Data'!$E$5,0,10*ROW('Sanitation Data'!E192)),NA())))</f>
        <v>#N/A</v>
      </c>
      <c r="AG198" s="253" t="e">
        <f ca="true">+IF(AND(ISNUMBER(OFFSET('Sanitation Data'!$E$7,0,10*ROW('Sanitation Data'!E192))),CV198="Yes"),OFFSET('Sanitation Data'!$E$7,0,10*ROW('Sanitation Data'!E192)),IF(AND(ISNUMBER(OFFSET('Sanitation Data'!$E$7,0,10*ROW('Sanitation Data'!E192))),CV198="No",ISNUMBER(OFFSET('Sanitation Data'!$E$7,0,10*ROW('Sanitation Data'!E192)))),CONCATENATE("[",ROUND(OFFSET('Sanitation Data'!$E$7,0,10*ROW('Sanitation Data'!E192)),0),"]"),IF(AND(ISNUMBER(OFFSET('Sanitation Data'!$E$7,0,10*ROW('Sanitation Data'!E192))),CV198="",ISNUMBER(OFFSET('Sanitation Data'!$E$7,0,10*ROW('Sanitation Data'!E192)))),OFFSET('Sanitation Data'!$E$7,0,10*ROW('Sanitation Data'!E192)),NA())))</f>
        <v>#N/A</v>
      </c>
      <c r="AH198" s="253" t="e">
        <f ca="true">+IF(AND(ISNUMBER(OFFSET('Sanitation Data'!$E$11,0,10*ROW('Sanitation Data'!E192))),CW198="Yes"),OFFSET('Sanitation Data'!$E$11,0,10*ROW('Sanitation Data'!E192)),IF(AND(ISNUMBER(OFFSET('Sanitation Data'!$E$11,0,10*ROW('Sanitation Data'!E192))),CW198="No",ISNUMBER(OFFSET('Sanitation Data'!$E$11,0,10*ROW('Sanitation Data'!E192)))),CONCATENATE("[",ROUND(OFFSET('Sanitation Data'!$E$11,0,10*ROW('Sanitation Data'!E192)),0),"]"),IF(AND(ISNUMBER(OFFSET('Sanitation Data'!$E$11,0,10*ROW('Sanitation Data'!E192))),CW198="",ISNUMBER(OFFSET('Sanitation Data'!$E$11,0,10*ROW('Sanitation Data'!E192)))),OFFSET('Sanitation Data'!$E$11,0,10*ROW('Sanitation Data'!E192)),NA())))</f>
        <v>#N/A</v>
      </c>
      <c r="AI198" s="253" t="e">
        <f ca="true">+IF(AND(ISNUMBER(OFFSET('Sanitation Data'!$E$12,0,10*ROW('Sanitation Data'!E192))),CX198="Yes"),OFFSET('Sanitation Data'!$E$12,0,10*ROW('Sanitation Data'!E192)),IF(AND(ISNUMBER(OFFSET('Sanitation Data'!$E$12,0,10*ROW('Sanitation Data'!E192))),CX198="No",ISNUMBER(OFFSET('Sanitation Data'!$E$12,0,10*ROW('Sanitation Data'!E192)))),CONCATENATE("[",ROUND(OFFSET('Sanitation Data'!$E$12,0,10*ROW('Sanitation Data'!E192)),0),"]"),IF(AND(ISNUMBER(OFFSET('Sanitation Data'!$E$12,0,10*ROW('Sanitation Data'!E192))),CX198="",ISNUMBER(OFFSET('Sanitation Data'!$E$12,0,10*ROW('Sanitation Data'!E192)))),OFFSET('Sanitation Data'!$E$12,0,10*ROW('Sanitation Data'!E192)),NA())))</f>
        <v>#N/A</v>
      </c>
      <c r="AJ198" s="253" t="e">
        <f ca="true">+IF(AND(ISNUMBER(OFFSET('Sanitation Data'!$E$13,0,10*ROW('Sanitation Data'!E192))),CY198="Yes"),OFFSET('Sanitation Data'!$E$13,0,10*ROW('Sanitation Data'!E192)),IF(AND(ISNUMBER(OFFSET('Sanitation Data'!$E$13,0,10*ROW('Sanitation Data'!E192))),CY198="No",ISNUMBER(OFFSET('Sanitation Data'!$E$13,0,10*ROW('Sanitation Data'!E192)))),CONCATENATE("[",ROUND(OFFSET('Sanitation Data'!$E$13,0,10*ROW('Sanitation Data'!E192)),0),"]"),IF(AND(ISNUMBER(OFFSET('Sanitation Data'!$E$13,0,10*ROW('Sanitation Data'!E192))),CY198="",ISNUMBER(OFFSET('Sanitation Data'!$E$13,0,10*ROW('Sanitation Data'!E192)))),OFFSET('Sanitation Data'!$E$13,0,10*ROW('Sanitation Data'!E192)),NA())))</f>
        <v>#N/A</v>
      </c>
      <c r="AK198" s="253" t="e">
        <f ca="true">+IF(AND(ISNUMBER(OFFSET('Sanitation Data'!$F$5,0,10*ROW('Sanitation Data'!F192))),CZ198="Yes"),100-OFFSET('Sanitation Data'!$F$5,0,10*ROW('Sanitation Data'!F192)),IF(AND(ISNUMBER(OFFSET('Sanitation Data'!$F$5,0,10*ROW('Sanitation Data'!F192))),CZ198="No",ISNUMBER(OFFSET('Sanitation Data'!$F$5,0,10*ROW('Sanitation Data'!F192)))),CONCATENATE("[",ROUND(100-OFFSET('Sanitation Data'!$F$5,0,10*ROW('Sanitation Data'!F192)),0),"]"),IF(AND(ISNUMBER(OFFSET('Sanitation Data'!$F$5,0,10*ROW('Sanitation Data'!F192))),CZ198="",ISNUMBER(OFFSET('Sanitation Data'!$F$5,0,10*ROW('Sanitation Data'!F192)))),100-OFFSET('Sanitation Data'!$F$5,0,10*ROW('Sanitation Data'!F192)),NA())))</f>
        <v>#N/A</v>
      </c>
      <c r="AL198" s="253" t="e">
        <f ca="true">+IF(AND(ISNUMBER(OFFSET('Sanitation Data'!$F$7,0,10*ROW('Sanitation Data'!F192))),DA198="Yes"),OFFSET('Sanitation Data'!$F$7,0,10*ROW('Sanitation Data'!F192)),IF(AND(ISNUMBER(OFFSET('Sanitation Data'!$F$7,0,10*ROW('Sanitation Data'!F192))),DA198="No",ISNUMBER(OFFSET('Sanitation Data'!$F$7,0,10*ROW('Sanitation Data'!F192)))),CONCATENATE("[",ROUND(OFFSET('Sanitation Data'!$F$7,0,10*ROW('Sanitation Data'!F192)),0),"]"),IF(AND(ISNUMBER(OFFSET('Sanitation Data'!$F$7,0,10*ROW('Sanitation Data'!F192))),DA198="",ISNUMBER(OFFSET('Sanitation Data'!$F$7,0,10*ROW('Sanitation Data'!F192)))),OFFSET('Sanitation Data'!$F$7,0,10*ROW('Sanitation Data'!F192)),NA())))</f>
        <v>#N/A</v>
      </c>
      <c r="AM198" s="253" t="e">
        <f ca="true">+IF(AND(ISNUMBER(OFFSET('Sanitation Data'!$F$11,0,10*ROW('Sanitation Data'!F192))),DB198="Yes"),OFFSET('Sanitation Data'!$F$11,0,10*ROW('Sanitation Data'!F192)),IF(AND(ISNUMBER(OFFSET('Sanitation Data'!$F$11,0,10*ROW('Sanitation Data'!F192))),DB198="No",ISNUMBER(OFFSET('Sanitation Data'!$F$11,0,10*ROW('Sanitation Data'!F192)))),CONCATENATE("[",ROUND(OFFSET('Sanitation Data'!$F$11,0,10*ROW('Sanitation Data'!F192)),0),"]"),IF(AND(ISNUMBER(OFFSET('Sanitation Data'!$F$11,0,10*ROW('Sanitation Data'!F192))),DB198="",ISNUMBER(OFFSET('Sanitation Data'!$F$11,0,10*ROW('Sanitation Data'!F192)))),OFFSET('Sanitation Data'!$F$11,0,10*ROW('Sanitation Data'!F192)),NA())))</f>
        <v>#N/A</v>
      </c>
      <c r="AN198" s="253" t="e">
        <f ca="true">+IF(AND(ISNUMBER(OFFSET('Sanitation Data'!$F$12,0,10*ROW('Sanitation Data'!F192))),DC198="Yes"),OFFSET('Sanitation Data'!$F$12,0,10*ROW('Sanitation Data'!F192)),IF(AND(ISNUMBER(OFFSET('Sanitation Data'!$F$12,0,10*ROW('Sanitation Data'!F192))),DC198="No",ISNUMBER(OFFSET('Sanitation Data'!$F$12,0,10*ROW('Sanitation Data'!F192)))),CONCATENATE("[",ROUND(OFFSET('Sanitation Data'!$F$12,0,10*ROW('Sanitation Data'!F192)),0),"]"),IF(AND(ISNUMBER(OFFSET('Sanitation Data'!$F$12,0,10*ROW('Sanitation Data'!F192))),DC198="",ISNUMBER(OFFSET('Sanitation Data'!$F$12,0,10*ROW('Sanitation Data'!F192)))),OFFSET('Sanitation Data'!$F$12,0,10*ROW('Sanitation Data'!F192)),NA())))</f>
        <v>#N/A</v>
      </c>
      <c r="AO198" s="253" t="e">
        <f ca="true">+IF(AND(ISNUMBER(OFFSET('Sanitation Data'!$F$13,0,10*ROW('Sanitation Data'!F192))),DD198="Yes"),OFFSET('Sanitation Data'!$F$13,0,10*ROW('Sanitation Data'!F192)),IF(AND(ISNUMBER(OFFSET('Sanitation Data'!$F$13,0,10*ROW('Sanitation Data'!F192))),DD198="No",ISNUMBER(OFFSET('Sanitation Data'!$F$13,0,10*ROW('Sanitation Data'!F192)))),CONCATENATE("[",ROUND(OFFSET('Sanitation Data'!$F$13,0,10*ROW('Sanitation Data'!F192)),0),"]"),IF(AND(ISNUMBER(OFFSET('Sanitation Data'!$F$13,0,10*ROW('Sanitation Data'!F192))),DD198="",ISNUMBER(OFFSET('Sanitation Data'!$F$13,0,10*ROW('Sanitation Data'!F192)))),OFFSET('Sanitation Data'!$F$13,0,10*ROW('Sanitation Data'!F192)),NA())))</f>
        <v>#N/A</v>
      </c>
      <c r="AP198" s="253" t="e">
        <f ca="true">+IF(AND(ISNUMBER(OFFSET('Sanitation Data'!$G$5,0,10*ROW('Sanitation Data'!G192))),DE198="Yes"),100-OFFSET('Sanitation Data'!$G$5,0,10*ROW('Sanitation Data'!G192)),IF(AND(ISNUMBER(OFFSET('Sanitation Data'!$G$5,0,10*ROW('Sanitation Data'!G192))),DE198="No",ISNUMBER(OFFSET('Sanitation Data'!$G$5,0,10*ROW('Sanitation Data'!G192)))),CONCATENATE("[",ROUND(100-OFFSET('Sanitation Data'!$G$5,0,10*ROW('Sanitation Data'!G192)),0),"]"),IF(AND(ISNUMBER(OFFSET('Sanitation Data'!$G$5,0,10*ROW('Sanitation Data'!G192))),DE198="",ISNUMBER(OFFSET('Sanitation Data'!$G$5,0,10*ROW('Sanitation Data'!G192)))),100-OFFSET('Sanitation Data'!$G$5,0,10*ROW('Sanitation Data'!G192)),NA())))</f>
        <v>#N/A</v>
      </c>
      <c r="AQ198" s="253" t="e">
        <f ca="true">+IF(AND(ISNUMBER(OFFSET('Sanitation Data'!$G$7,0,10*ROW('Sanitation Data'!G192))),DF198="Yes"),OFFSET('Sanitation Data'!$G$7,0,10*ROW('Sanitation Data'!G192)),IF(AND(ISNUMBER(OFFSET('Sanitation Data'!$G$7,0,10*ROW('Sanitation Data'!G192))),DF198="No",ISNUMBER(OFFSET('Sanitation Data'!$G$7,0,10*ROW('Sanitation Data'!G192)))),CONCATENATE("[",ROUND(OFFSET('Sanitation Data'!$G$7,0,10*ROW('Sanitation Data'!G192)),0),"]"),IF(AND(ISNUMBER(OFFSET('Sanitation Data'!$G$7,0,10*ROW('Sanitation Data'!G192))),DF198="",ISNUMBER(OFFSET('Sanitation Data'!$G$7,0,10*ROW('Sanitation Data'!G192)))),OFFSET('Sanitation Data'!$G$7,0,10*ROW('Sanitation Data'!G192)),NA())))</f>
        <v>#N/A</v>
      </c>
      <c r="AR198" s="253" t="e">
        <f ca="true">+IF(AND(ISNUMBER(OFFSET('Sanitation Data'!$G$11,0,10*ROW('Sanitation Data'!G192))),DG198="Yes"),OFFSET('Sanitation Data'!$G$11,0,10*ROW('Sanitation Data'!G192)),IF(AND(ISNUMBER(OFFSET('Sanitation Data'!$G$11,0,10*ROW('Sanitation Data'!G192))),DG198="No",ISNUMBER(OFFSET('Sanitation Data'!$G$11,0,10*ROW('Sanitation Data'!G192)))),CONCATENATE("[",ROUND(OFFSET('Sanitation Data'!$G$11,0,10*ROW('Sanitation Data'!G192)),0),"]"),IF(AND(ISNUMBER(OFFSET('Sanitation Data'!$G$11,0,10*ROW('Sanitation Data'!G192))),DG198="",ISNUMBER(OFFSET('Sanitation Data'!$G$11,0,10*ROW('Sanitation Data'!G192)))),OFFSET('Sanitation Data'!$G$11,0,10*ROW('Sanitation Data'!G192)),NA())))</f>
        <v>#N/A</v>
      </c>
      <c r="AS198" s="253" t="e">
        <f ca="true">+IF(AND(ISNUMBER(OFFSET('Sanitation Data'!$G$12,0,10*ROW('Sanitation Data'!G192))),DH198="Yes"),OFFSET('Sanitation Data'!$G$12,0,10*ROW('Sanitation Data'!G192)),IF(AND(ISNUMBER(OFFSET('Sanitation Data'!$G$12,0,10*ROW('Sanitation Data'!G192))),DH198="No",ISNUMBER(OFFSET('Sanitation Data'!$G$12,0,10*ROW('Sanitation Data'!G192)))),CONCATENATE("[",ROUND(OFFSET('Sanitation Data'!$G$12,0,10*ROW('Sanitation Data'!G192)),0),"]"),IF(AND(ISNUMBER(OFFSET('Sanitation Data'!$G$12,0,10*ROW('Sanitation Data'!G192))),DH198="",ISNUMBER(OFFSET('Sanitation Data'!$G$12,0,10*ROW('Sanitation Data'!G192)))),OFFSET('Sanitation Data'!$G$12,0,10*ROW('Sanitation Data'!G192)),NA())))</f>
        <v>#N/A</v>
      </c>
      <c r="AT198" s="253" t="e">
        <f ca="true">+IF(AND(ISNUMBER(OFFSET('Sanitation Data'!$G$13,0,10*ROW('Sanitation Data'!G192))),DI198="Yes"),OFFSET('Sanitation Data'!$G$13,0,10*ROW('Sanitation Data'!G192)),IF(AND(ISNUMBER(OFFSET('Sanitation Data'!$G$13,0,10*ROW('Sanitation Data'!G192))),DI198="No",ISNUMBER(OFFSET('Sanitation Data'!$G$13,0,10*ROW('Sanitation Data'!G192)))),CONCATENATE("[",ROUND(OFFSET('Sanitation Data'!$G$13,0,10*ROW('Sanitation Data'!G192)),0),"]"),IF(AND(ISNUMBER(OFFSET('Sanitation Data'!$G$13,0,10*ROW('Sanitation Data'!G192))),DI198="",ISNUMBER(OFFSET('Sanitation Data'!$G$13,0,10*ROW('Sanitation Data'!G192)))),OFFSET('Sanitation Data'!$G$13,0,10*ROW('Sanitation Data'!G192)),NA())))</f>
        <v>#N/A</v>
      </c>
      <c r="AU198" s="253" t="e">
        <f ca="true">+IF(AND(ISNUMBER(OFFSET('Sanitation Data'!$H$5,0,10*ROW('Sanitation Data'!H192))),DJ198="Yes"),100-OFFSET('Sanitation Data'!$H$5,0,10*ROW('Sanitation Data'!H192)),IF(AND(ISNUMBER(OFFSET('Sanitation Data'!$H$5,0,10*ROW('Sanitation Data'!H192))),DJ198="No",ISNUMBER(OFFSET('Sanitation Data'!$H$5,0,10*ROW('Sanitation Data'!H192)))),CONCATENATE("[",ROUND(100-OFFSET('Sanitation Data'!$H$5,0,10*ROW('Sanitation Data'!H192)),0),"]"),IF(AND(ISNUMBER(OFFSET('Sanitation Data'!$H$5,0,10*ROW('Sanitation Data'!H192))),DJ198="",ISNUMBER(OFFSET('Sanitation Data'!$H$5,0,10*ROW('Sanitation Data'!H192)))),100-OFFSET('Sanitation Data'!$H$5,0,10*ROW('Sanitation Data'!H192)),NA())))</f>
        <v>#N/A</v>
      </c>
      <c r="AV198" s="253" t="e">
        <f ca="true">+IF(AND(ISNUMBER(OFFSET('Sanitation Data'!$H$7,0,10*ROW('Sanitation Data'!H192))),DK198="Yes"),OFFSET('Sanitation Data'!$H$7,0,10*ROW('Sanitation Data'!H192)),IF(AND(ISNUMBER(OFFSET('Sanitation Data'!$H$7,0,10*ROW('Sanitation Data'!H192))),DK198="No",ISNUMBER(OFFSET('Sanitation Data'!$H$7,0,10*ROW('Sanitation Data'!H192)))),CONCATENATE("[",ROUND(OFFSET('Sanitation Data'!$H$7,0,10*ROW('Sanitation Data'!H192)),0),"]"),IF(AND(ISNUMBER(OFFSET('Sanitation Data'!$H$7,0,10*ROW('Sanitation Data'!H192))),DK198="",ISNUMBER(OFFSET('Sanitation Data'!$H$7,0,10*ROW('Sanitation Data'!H192)))),OFFSET('Sanitation Data'!$H$7,0,10*ROW('Sanitation Data'!H192)),NA())))</f>
        <v>#N/A</v>
      </c>
      <c r="AW198" s="253" t="e">
        <f ca="true">+IF(AND(ISNUMBER(OFFSET('Sanitation Data'!$H$11,0,10*ROW('Sanitation Data'!H192))),DL198="Yes"),OFFSET('Sanitation Data'!$H$11,0,10*ROW('Sanitation Data'!H192)),IF(AND(ISNUMBER(OFFSET('Sanitation Data'!$H$11,0,10*ROW('Sanitation Data'!H192))),DL198="No",ISNUMBER(OFFSET('Sanitation Data'!$H$11,0,10*ROW('Sanitation Data'!H192)))),CONCATENATE("[",ROUND(OFFSET('Sanitation Data'!$H$11,0,10*ROW('Sanitation Data'!H192)),0),"]"),IF(AND(ISNUMBER(OFFSET('Sanitation Data'!$H$11,0,10*ROW('Sanitation Data'!H192))),DL198="",ISNUMBER(OFFSET('Sanitation Data'!$H$11,0,10*ROW('Sanitation Data'!H192)))),OFFSET('Sanitation Data'!$H$11,0,10*ROW('Sanitation Data'!H192)),NA())))</f>
        <v>#N/A</v>
      </c>
      <c r="AX198" s="253" t="e">
        <f ca="true">+IF(AND(ISNUMBER(OFFSET('Sanitation Data'!$H$12,0,10*ROW('Sanitation Data'!H192))),DM198="Yes"),OFFSET('Sanitation Data'!$H$12,0,10*ROW('Sanitation Data'!H192)),IF(AND(ISNUMBER(OFFSET('Sanitation Data'!$H$12,0,10*ROW('Sanitation Data'!H192))),DM198="No",ISNUMBER(OFFSET('Sanitation Data'!$H$12,0,10*ROW('Sanitation Data'!H192)))),CONCATENATE("[",ROUND(OFFSET('Sanitation Data'!$H$12,0,10*ROW('Sanitation Data'!H192)),0),"]"),IF(AND(ISNUMBER(OFFSET('Sanitation Data'!$H$12,0,10*ROW('Sanitation Data'!H192))),DM198="",ISNUMBER(OFFSET('Sanitation Data'!$H$12,0,10*ROW('Sanitation Data'!H192)))),OFFSET('Sanitation Data'!$H$12,0,10*ROW('Sanitation Data'!H192)),NA())))</f>
        <v>#N/A</v>
      </c>
      <c r="AY198" s="253" t="e">
        <f ca="true">+IF(AND(ISNUMBER(OFFSET('Sanitation Data'!$H$13,0,10*ROW('Sanitation Data'!H192))),DN198="Yes"),OFFSET('Sanitation Data'!$H$13,0,10*ROW('Sanitation Data'!H192)),IF(AND(ISNUMBER(OFFSET('Sanitation Data'!$H$13,0,10*ROW('Sanitation Data'!H192))),DN198="No",ISNUMBER(OFFSET('Sanitation Data'!$H$13,0,10*ROW('Sanitation Data'!H192)))),CONCATENATE("[",ROUND(OFFSET('Sanitation Data'!$H$13,0,10*ROW('Sanitation Data'!H192)),0),"]"),IF(AND(ISNUMBER(OFFSET('Sanitation Data'!$H$13,0,10*ROW('Sanitation Data'!H192))),DN198="",ISNUMBER(OFFSET('Sanitation Data'!$H$13,0,10*ROW('Sanitation Data'!H192)))),OFFSET('Sanitation Data'!$H$13,0,10*ROW('Sanitation Data'!H192)),NA())))</f>
        <v>#N/A</v>
      </c>
      <c r="AZ198" s="254" t="e">
        <f ca="true">+IF(AND(ISNUMBER(OFFSET('Hygiene Data'!$C$6,0,10*ROW('Hygiene Data'!C192))),DO198="Yes"),OFFSET('Hygiene Data'!$C$6,0,10*ROW('Hygiene Data'!C192)),IF(AND(ISNUMBER(OFFSET('Hygiene Data'!$C$6,0,10*ROW('Hygiene Data'!C192))),DO198="No",ISNUMBER(OFFSET('Hygiene Data'!$C$6,0,10*ROW('Hygiene Data'!C192)))),CONCATENATE("[",ROUND(OFFSET('Hygiene Data'!$C$6,0,10*ROW('Hygiene Data'!C192)),0),"]"),IF(AND(ISNUMBER(OFFSET('Hygiene Data'!$C$6,0,10*ROW('Hygiene Data'!C192))),DO198="",ISNUMBER(OFFSET('Hygiene Data'!$C$6,0,10*ROW('Hygiene Data'!C192)))),OFFSET('Hygiene Data'!$C$6,0,10*ROW('Hygiene Data'!C192)),NA())))</f>
        <v>#N/A</v>
      </c>
      <c r="BA198" s="254" t="e">
        <f ca="true">+IF(AND(ISNUMBER(OFFSET('Hygiene Data'!$C$8,0,10*ROW('Hygiene Data'!C192))),DP198="Yes"),OFFSET('Hygiene Data'!$C$8,0,10*ROW('Hygiene Data'!C192)),IF(AND(ISNUMBER(OFFSET('Hygiene Data'!$C$8,0,10*ROW('Hygiene Data'!C192))),DP198="No",ISNUMBER(OFFSET('Hygiene Data'!$C$8,0,10*ROW('Hygiene Data'!C192)))),CONCATENATE("[",ROUND(OFFSET('Hygiene Data'!$C$8,0,10*ROW('Hygiene Data'!C192)),0),"]"),IF(AND(ISNUMBER(OFFSET('Hygiene Data'!$C$8,0,10*ROW('Hygiene Data'!C192))),DP198="",ISNUMBER(OFFSET('Hygiene Data'!$C$8,0,10*ROW('Hygiene Data'!C192)))),OFFSET('Hygiene Data'!$C$8,0,10*ROW('Hygiene Data'!C192)),NA())))</f>
        <v>#N/A</v>
      </c>
      <c r="BB198" s="254" t="e">
        <f ca="true">+IF(AND(ISNUMBER(OFFSET('Hygiene Data'!$C$10,0,10*ROW('Hygiene Data'!C192))),DQ198="Yes"),OFFSET('Hygiene Data'!$C$10,0,10*ROW('Hygiene Data'!C192)),IF(AND(ISNUMBER(OFFSET('Hygiene Data'!$C$10,0,10*ROW('Hygiene Data'!C192))),DQ198="No",ISNUMBER(OFFSET('Hygiene Data'!$C$10,0,10*ROW('Hygiene Data'!C192)))),CONCATENATE("[",ROUND(OFFSET('Hygiene Data'!$C$10,0,10*ROW('Hygiene Data'!C192)),0),"]"),IF(AND(ISNUMBER(OFFSET('Hygiene Data'!$C$10,0,10*ROW('Hygiene Data'!C192))),DQ198="",ISNUMBER(OFFSET('Hygiene Data'!$C$10,0,10*ROW('Hygiene Data'!C192)))),OFFSET('Hygiene Data'!$C$10,0,10*ROW('Hygiene Data'!C192)),NA())))</f>
        <v>#N/A</v>
      </c>
      <c r="BC198" s="254" t="e">
        <f ca="true">+IF(AND(ISNUMBER(OFFSET('Hygiene Data'!$D$6,0,10*ROW('Hygiene Data'!D192))),DR198="Yes"),OFFSET('Hygiene Data'!$D$6,0,10*ROW('Hygiene Data'!D192)),IF(AND(ISNUMBER(OFFSET('Hygiene Data'!$D$6,0,10*ROW('Hygiene Data'!D192))),DR198="No",ISNUMBER(OFFSET('Hygiene Data'!$D$6,0,10*ROW('Hygiene Data'!D192)))),CONCATENATE("[",ROUND(OFFSET('Hygiene Data'!$D$6,0,10*ROW('Hygiene Data'!D192)),0),"]"),IF(AND(ISNUMBER(OFFSET('Hygiene Data'!$D$6,0,10*ROW('Hygiene Data'!D192))),DR198="",ISNUMBER(OFFSET('Hygiene Data'!$D$6,0,10*ROW('Hygiene Data'!D192)))),OFFSET('Hygiene Data'!$D$6,0,10*ROW('Hygiene Data'!D192)),NA())))</f>
        <v>#N/A</v>
      </c>
      <c r="BD198" s="254" t="e">
        <f ca="true">+IF(AND(ISNUMBER(OFFSET('Hygiene Data'!$D$8,0,10*ROW('Hygiene Data'!D192))),DS198="Yes"),OFFSET('Hygiene Data'!$D$8,0,10*ROW('Hygiene Data'!D192)),IF(AND(ISNUMBER(OFFSET('Hygiene Data'!$D$8,0,10*ROW('Hygiene Data'!D192))),DS198="No",ISNUMBER(OFFSET('Hygiene Data'!$D$8,0,10*ROW('Hygiene Data'!D192)))),CONCATENATE("[",ROUND(OFFSET('Hygiene Data'!$D$8,0,10*ROW('Hygiene Data'!D192)),0),"]"),IF(AND(ISNUMBER(OFFSET('Hygiene Data'!$D$8,0,10*ROW('Hygiene Data'!D192))),DS198="",ISNUMBER(OFFSET('Hygiene Data'!$D$8,0,10*ROW('Hygiene Data'!D192)))),OFFSET('Hygiene Data'!$D$8,0,10*ROW('Hygiene Data'!D192)),NA())))</f>
        <v>#N/A</v>
      </c>
      <c r="BE198" s="254" t="e">
        <f ca="true">+IF(AND(ISNUMBER(OFFSET('Hygiene Data'!$D$10,0,10*ROW('Hygiene Data'!D192))),DT198="Yes"),OFFSET('Hygiene Data'!$D$10,0,10*ROW('Hygiene Data'!D192)),IF(AND(ISNUMBER(OFFSET('Hygiene Data'!$D$10,0,10*ROW('Hygiene Data'!D192))),DT198="No",ISNUMBER(OFFSET('Hygiene Data'!$D$10,0,10*ROW('Hygiene Data'!D192)))),CONCATENATE("[",ROUND(OFFSET('Hygiene Data'!$D$10,0,10*ROW('Hygiene Data'!D192)),0),"]"),IF(AND(ISNUMBER(OFFSET('Hygiene Data'!$D$10,0,10*ROW('Hygiene Data'!D192))),DT198="",ISNUMBER(OFFSET('Hygiene Data'!$D$10,0,10*ROW('Hygiene Data'!D192)))),OFFSET('Hygiene Data'!$D$10,0,10*ROW('Hygiene Data'!D192)),NA())))</f>
        <v>#N/A</v>
      </c>
      <c r="BF198" s="254" t="e">
        <f ca="true">+IF(AND(ISNUMBER(OFFSET('Hygiene Data'!$E$6,0,10*ROW('Hygiene Data'!E192))),DU198="Yes"),OFFSET('Hygiene Data'!$E$6,0,10*ROW('Hygiene Data'!E192)),IF(AND(ISNUMBER(OFFSET('Hygiene Data'!$E$6,0,10*ROW('Hygiene Data'!E192))),DU198="No",ISNUMBER(OFFSET('Hygiene Data'!$E$6,0,10*ROW('Hygiene Data'!E192)))),CONCATENATE("[",ROUND(OFFSET('Hygiene Data'!$E$6,0,10*ROW('Hygiene Data'!E192)),0),"]"),IF(AND(ISNUMBER(OFFSET('Hygiene Data'!$E$6,0,10*ROW('Hygiene Data'!E192))),DU198="",ISNUMBER(OFFSET('Hygiene Data'!$E$6,0,10*ROW('Hygiene Data'!E192)))),OFFSET('Hygiene Data'!$E$6,0,10*ROW('Hygiene Data'!E192)),NA())))</f>
        <v>#N/A</v>
      </c>
      <c r="BG198" s="254" t="e">
        <f ca="true">+IF(AND(ISNUMBER(OFFSET('Hygiene Data'!$E$8,0,10*ROW('Hygiene Data'!E192))),DV198="Yes"),OFFSET('Hygiene Data'!$E$8,0,10*ROW('Hygiene Data'!E192)),IF(AND(ISNUMBER(OFFSET('Hygiene Data'!$E$8,0,10*ROW('Hygiene Data'!E192))),DV198="No",ISNUMBER(OFFSET('Hygiene Data'!$E$8,0,10*ROW('Hygiene Data'!E192)))),CONCATENATE("[",ROUND(OFFSET('Hygiene Data'!$E$8,0,10*ROW('Hygiene Data'!E192)),0),"]"),IF(AND(ISNUMBER(OFFSET('Hygiene Data'!$E$8,0,10*ROW('Hygiene Data'!E192))),DV198="",ISNUMBER(OFFSET('Hygiene Data'!$E$8,0,10*ROW('Hygiene Data'!E192)))),OFFSET('Hygiene Data'!$E$8,0,10*ROW('Hygiene Data'!E192)),NA())))</f>
        <v>#N/A</v>
      </c>
      <c r="BH198" s="254" t="e">
        <f ca="true">+IF(AND(ISNUMBER(OFFSET('Hygiene Data'!$E$10,0,10*ROW('Hygiene Data'!E192))),DW198="Yes"),OFFSET('Hygiene Data'!$E$10,0,10*ROW('Hygiene Data'!E192)),IF(AND(ISNUMBER(OFFSET('Hygiene Data'!$E$10,0,10*ROW('Hygiene Data'!E192))),DW198="No",ISNUMBER(OFFSET('Hygiene Data'!$E$10,0,10*ROW('Hygiene Data'!E192)))),CONCATENATE("[",ROUND(OFFSET('Hygiene Data'!$E$10,0,10*ROW('Hygiene Data'!E192)),0),"]"),IF(AND(ISNUMBER(OFFSET('Hygiene Data'!$E$10,0,10*ROW('Hygiene Data'!E192))),DW198="",ISNUMBER(OFFSET('Hygiene Data'!$E$10,0,10*ROW('Hygiene Data'!E192)))),OFFSET('Hygiene Data'!$E$10,0,10*ROW('Hygiene Data'!E192)),NA())))</f>
        <v>#N/A</v>
      </c>
      <c r="BI198" s="254" t="e">
        <f ca="true">+IF(AND(ISNUMBER(OFFSET('Hygiene Data'!$F$6,0,10*ROW('Hygiene Data'!F192))),DX198="Yes"),OFFSET('Hygiene Data'!$F$6,0,10*ROW('Hygiene Data'!F192)),IF(AND(ISNUMBER(OFFSET('Hygiene Data'!$F$6,0,10*ROW('Hygiene Data'!F192))),DX198="No",ISNUMBER(OFFSET('Hygiene Data'!$F$6,0,10*ROW('Hygiene Data'!F192)))),CONCATENATE("[",ROUND(OFFSET('Hygiene Data'!$F$6,0,10*ROW('Hygiene Data'!F192)),0),"]"),IF(AND(ISNUMBER(OFFSET('Hygiene Data'!$F$6,0,10*ROW('Hygiene Data'!F192))),DX198="",ISNUMBER(OFFSET('Hygiene Data'!$F$6,0,10*ROW('Hygiene Data'!F192)))),OFFSET('Hygiene Data'!$F$6,0,10*ROW('Hygiene Data'!F192)),NA())))</f>
        <v>#N/A</v>
      </c>
      <c r="BJ198" s="254" t="e">
        <f ca="true">+IF(AND(ISNUMBER(OFFSET('Hygiene Data'!$F$8,0,10*ROW('Hygiene Data'!F192))),DY198="Yes"),OFFSET('Hygiene Data'!$F$8,0,10*ROW('Hygiene Data'!F192)),IF(AND(ISNUMBER(OFFSET('Hygiene Data'!$F$8,0,10*ROW('Hygiene Data'!F192))),DY198="No",ISNUMBER(OFFSET('Hygiene Data'!$F$8,0,10*ROW('Hygiene Data'!F192)))),CONCATENATE("[",ROUND(OFFSET('Hygiene Data'!$F$8,0,10*ROW('Hygiene Data'!F192)),0),"]"),IF(AND(ISNUMBER(OFFSET('Hygiene Data'!$F$8,0,10*ROW('Hygiene Data'!F192))),DY198="",ISNUMBER(OFFSET('Hygiene Data'!$F$8,0,10*ROW('Hygiene Data'!F192)))),OFFSET('Hygiene Data'!$F$8,0,10*ROW('Hygiene Data'!F192)),NA())))</f>
        <v>#N/A</v>
      </c>
      <c r="BK198" s="254" t="e">
        <f ca="true">+IF(AND(ISNUMBER(OFFSET('Hygiene Data'!$F$10,0,10*ROW('Hygiene Data'!F192))),DZ198="Yes"),OFFSET('Hygiene Data'!$F$10,0,10*ROW('Hygiene Data'!F192)),IF(AND(ISNUMBER(OFFSET('Hygiene Data'!$F$10,0,10*ROW('Hygiene Data'!F192))),DZ198="No",ISNUMBER(OFFSET('Hygiene Data'!$F$10,0,10*ROW('Hygiene Data'!F192)))),CONCATENATE("[",ROUND(OFFSET('Hygiene Data'!$F$10,0,10*ROW('Hygiene Data'!F192)),0),"]"),IF(AND(ISNUMBER(OFFSET('Hygiene Data'!$F$10,0,10*ROW('Hygiene Data'!F192))),DZ198="",ISNUMBER(OFFSET('Hygiene Data'!$F$10,0,10*ROW('Hygiene Data'!F192)))),OFFSET('Hygiene Data'!$F$10,0,10*ROW('Hygiene Data'!F192)),NA())))</f>
        <v>#N/A</v>
      </c>
      <c r="BL198" s="254" t="e">
        <f ca="true">+IF(AND(ISNUMBER(OFFSET('Hygiene Data'!$G$6,0,10*ROW('Hygiene Data'!G192))),EA198="Yes"),OFFSET('Hygiene Data'!$G$6,0,10*ROW('Hygiene Data'!G192)),IF(AND(ISNUMBER(OFFSET('Hygiene Data'!$G$6,0,10*ROW('Hygiene Data'!G192))),EA198="No",ISNUMBER(OFFSET('Hygiene Data'!$G$6,0,10*ROW('Hygiene Data'!G192)))),CONCATENATE("[",ROUND(OFFSET('Hygiene Data'!$G$6,0,10*ROW('Hygiene Data'!G192)),0),"]"),IF(AND(ISNUMBER(OFFSET('Hygiene Data'!$G$6,0,10*ROW('Hygiene Data'!G192))),EA198="",ISNUMBER(OFFSET('Hygiene Data'!$G$6,0,10*ROW('Hygiene Data'!G192)))),OFFSET('Hygiene Data'!$G$6,0,10*ROW('Hygiene Data'!G192)),NA())))</f>
        <v>#N/A</v>
      </c>
      <c r="BM198" s="254" t="e">
        <f ca="true">+IF(AND(ISNUMBER(OFFSET('Hygiene Data'!$G$8,0,10*ROW('Hygiene Data'!G192))),EB198="Yes"),OFFSET('Hygiene Data'!$G$8,0,10*ROW('Hygiene Data'!G192)),IF(AND(ISNUMBER(OFFSET('Hygiene Data'!$G$8,0,10*ROW('Hygiene Data'!G192))),EB198="No",ISNUMBER(OFFSET('Hygiene Data'!$G$8,0,10*ROW('Hygiene Data'!G192)))),CONCATENATE("[",ROUND(OFFSET('Hygiene Data'!$G$8,0,10*ROW('Hygiene Data'!G192)),0),"]"),IF(AND(ISNUMBER(OFFSET('Hygiene Data'!$G$8,0,10*ROW('Hygiene Data'!G192))),EB198="",ISNUMBER(OFFSET('Hygiene Data'!$G$8,0,10*ROW('Hygiene Data'!G192)))),OFFSET('Hygiene Data'!$G$8,0,10*ROW('Hygiene Data'!G192)),NA())))</f>
        <v>#N/A</v>
      </c>
      <c r="BN198" s="254" t="e">
        <f ca="true">+IF(AND(ISNUMBER(OFFSET('Hygiene Data'!$G$10,0,10*ROW('Hygiene Data'!G192))),EC198="Yes"),OFFSET('Hygiene Data'!$G$10,0,10*ROW('Hygiene Data'!G192)),IF(AND(ISNUMBER(OFFSET('Hygiene Data'!$G$10,0,10*ROW('Hygiene Data'!G192))),EC198="No",ISNUMBER(OFFSET('Hygiene Data'!$G$10,0,10*ROW('Hygiene Data'!G192)))),CONCATENATE("[",ROUND(OFFSET('Hygiene Data'!$G$10,0,10*ROW('Hygiene Data'!G192)),0),"]"),IF(AND(ISNUMBER(OFFSET('Hygiene Data'!$G$10,0,10*ROW('Hygiene Data'!G192))),EC198="",ISNUMBER(OFFSET('Hygiene Data'!$G$10,0,10*ROW('Hygiene Data'!G192)))),OFFSET('Hygiene Data'!$G$10,0,10*ROW('Hygiene Data'!G192)),NA())))</f>
        <v>#N/A</v>
      </c>
      <c r="BO198" s="254" t="e">
        <f ca="true">+IF(AND(ISNUMBER(OFFSET('Hygiene Data'!$H$6,0,10*ROW('Hygiene Data'!H192))),ED198="Yes"),OFFSET('Hygiene Data'!$H$6,0,10*ROW('Hygiene Data'!H192)),IF(AND(ISNUMBER(OFFSET('Hygiene Data'!$H$6,0,10*ROW('Hygiene Data'!H192))),ED198="No",ISNUMBER(OFFSET('Hygiene Data'!$H$6,0,10*ROW('Hygiene Data'!H192)))),CONCATENATE("[",ROUND(OFFSET('Hygiene Data'!$H$6,0,10*ROW('Hygiene Data'!H192)),0),"]"),IF(AND(ISNUMBER(OFFSET('Hygiene Data'!$H$6,0,10*ROW('Hygiene Data'!H192))),ED198="",ISNUMBER(OFFSET('Hygiene Data'!$H$6,0,10*ROW('Hygiene Data'!H192)))),OFFSET('Hygiene Data'!$H$6,0,10*ROW('Hygiene Data'!H192)),NA())))</f>
        <v>#N/A</v>
      </c>
      <c r="BP198" s="254" t="e">
        <f ca="true">+IF(AND(ISNUMBER(OFFSET('Hygiene Data'!$H$8,0,10*ROW('Hygiene Data'!H192))),EE198="Yes"),OFFSET('Hygiene Data'!$H$8,0,10*ROW('Hygiene Data'!H192)),IF(AND(ISNUMBER(OFFSET('Hygiene Data'!$H$8,0,10*ROW('Hygiene Data'!H192))),EE198="No",ISNUMBER(OFFSET('Hygiene Data'!$H$8,0,10*ROW('Hygiene Data'!H192)))),CONCATENATE("[",ROUND(OFFSET('Hygiene Data'!$H$8,0,10*ROW('Hygiene Data'!H192)),0),"]"),IF(AND(ISNUMBER(OFFSET('Hygiene Data'!$H$8,0,10*ROW('Hygiene Data'!H192))),EE198="",ISNUMBER(OFFSET('Hygiene Data'!$H$8,0,10*ROW('Hygiene Data'!H192)))),OFFSET('Hygiene Data'!$H$8,0,10*ROW('Hygiene Data'!H192)),NA())))</f>
        <v>#N/A</v>
      </c>
      <c r="BQ198" s="254" t="e">
        <f ca="true">+IF(AND(ISNUMBER(OFFSET('Hygiene Data'!$H$10,0,10*ROW('Hygiene Data'!H192))),EF198="Yes"),OFFSET('Hygiene Data'!$H$10,0,10*ROW('Hygiene Data'!H192)),IF(AND(ISNUMBER(OFFSET('Hygiene Data'!$H$10,0,10*ROW('Hygiene Data'!H192))),EF198="No",ISNUMBER(OFFSET('Hygiene Data'!$H$10,0,10*ROW('Hygiene Data'!H192)))),CONCATENATE("[",ROUND(OFFSET('Hygiene Data'!$H$10,0,10*ROW('Hygiene Data'!H192)),0),"]"),IF(AND(ISNUMBER(OFFSET('Hygiene Data'!$H$10,0,10*ROW('Hygiene Data'!H192))),EF198="",ISNUMBER(OFFSET('Hygiene Data'!$H$10,0,10*ROW('Hygiene Data'!H192)))),OFFSET('Hygiene Data'!$H$10,0,10*ROW('Hygiene Data'!H192)),NA())))</f>
        <v>#N/A</v>
      </c>
      <c r="BS198" s="36" t="str">
        <f ca="true">+IF(OFFSET('Water Data'!$C$28,0,10*ROW('Water Data'!C192))="","",OFFSET('Water Data'!$C$28,0,10*ROW('Water Data'!C192)))</f>
        <v/>
      </c>
      <c r="BT198" s="36" t="str">
        <f ca="true">+IF(OFFSET('Water Data'!$C$29,0,10*ROW('Water Data'!C192))="","",OFFSET('Water Data'!$C$29,0,10*ROW('Water Data'!C192)))</f>
        <v/>
      </c>
      <c r="BU198" s="36" t="str">
        <f ca="true">+IF(OFFSET('Water Data'!$C$30,0,10*ROW('Water Data'!C192))="","",OFFSET('Water Data'!$C$30,0,10*ROW('Water Data'!C192)))</f>
        <v/>
      </c>
      <c r="BV198" s="36" t="str">
        <f ca="true">+IF(OFFSET('Water Data'!$D$28,0,10*ROW('Water Data'!D192))="","",OFFSET('Water Data'!$D$28,0,10*ROW('Water Data'!D192)))</f>
        <v/>
      </c>
      <c r="BW198" s="36" t="str">
        <f ca="true">+IF(OFFSET('Water Data'!$D$29,0,10*ROW('Water Data'!D192))="","",OFFSET('Water Data'!$D$29,0,10*ROW('Water Data'!D192)))</f>
        <v/>
      </c>
      <c r="BX198" s="36" t="str">
        <f ca="true">+IF(OFFSET('Water Data'!$D$30,0,10*ROW('Water Data'!D192))="","",OFFSET('Water Data'!$D$30,0,10*ROW('Water Data'!D192)))</f>
        <v/>
      </c>
      <c r="BY198" s="36" t="str">
        <f ca="true">+IF(OFFSET('Water Data'!$E$28,0,10*ROW('Water Data'!E192))="","",OFFSET('Water Data'!$E$28,0,10*ROW('Water Data'!E192)))</f>
        <v/>
      </c>
      <c r="BZ198" s="36" t="str">
        <f ca="true">+IF(OFFSET('Water Data'!$E$29,0,10*ROW('Water Data'!E192))="","",OFFSET('Water Data'!$E$29,0,10*ROW('Water Data'!E192)))</f>
        <v/>
      </c>
      <c r="CA198" s="36" t="str">
        <f ca="true">+IF(OFFSET('Water Data'!$E$30,0,10*ROW('Water Data'!E192))="","",OFFSET('Water Data'!$E$30,0,10*ROW('Water Data'!E192)))</f>
        <v/>
      </c>
      <c r="CB198" s="36" t="str">
        <f ca="true">+IF(OFFSET('Water Data'!$F$28,0,10*ROW('Water Data'!F192))="","",OFFSET('Water Data'!$F$28,0,10*ROW('Water Data'!F192)))</f>
        <v/>
      </c>
      <c r="CC198" s="36" t="str">
        <f ca="true">+IF(OFFSET('Water Data'!$F$29,0,10*ROW('Water Data'!F192))="","",OFFSET('Water Data'!$F$29,0,10*ROW('Water Data'!F192)))</f>
        <v/>
      </c>
      <c r="CD198" s="36" t="str">
        <f ca="true">+IF(OFFSET('Water Data'!$F$30,0,10*ROW('Water Data'!F192))="","",OFFSET('Water Data'!$F$30,0,10*ROW('Water Data'!F192)))</f>
        <v/>
      </c>
      <c r="CE198" s="36" t="str">
        <f ca="true">+IF(OFFSET('Water Data'!$G$28,0,10*ROW('Water Data'!G192))="","",OFFSET('Water Data'!$G$28,0,10*ROW('Water Data'!G192)))</f>
        <v/>
      </c>
      <c r="CF198" s="36" t="str">
        <f ca="true">+IF(OFFSET('Water Data'!$G$29,0,10*ROW('Water Data'!G192))="","",OFFSET('Water Data'!$G$29,0,10*ROW('Water Data'!G192)))</f>
        <v/>
      </c>
      <c r="CG198" s="36" t="str">
        <f ca="true">+IF(OFFSET('Water Data'!$G$30,0,10*ROW('Water Data'!G192))="","",OFFSET('Water Data'!$G$30,0,10*ROW('Water Data'!G192)))</f>
        <v/>
      </c>
      <c r="CH198" s="36" t="str">
        <f ca="true">+IF(OFFSET('Water Data'!$H$28,0,10*ROW('Water Data'!H192))="","",OFFSET('Water Data'!$H$28,0,10*ROW('Water Data'!H192)))</f>
        <v/>
      </c>
      <c r="CI198" s="36" t="str">
        <f ca="true">+IF(OFFSET('Water Data'!$H$29,0,10*ROW('Water Data'!H192))="","",OFFSET('Water Data'!$H$29,0,10*ROW('Water Data'!H192)))</f>
        <v/>
      </c>
      <c r="CJ198" s="36" t="str">
        <f ca="true">+IF(OFFSET('Water Data'!$H$30,0,10*ROW('Water Data'!H192))="","",OFFSET('Water Data'!$H$30,0,10*ROW('Water Data'!H192)))</f>
        <v/>
      </c>
      <c r="CK198" s="36" t="str">
        <f ca="true">+IF(OFFSET('Sanitation Data'!$C$29,0,10*ROW('Sanitation Data'!C192))="","",OFFSET('Sanitation Data'!$C$29,0,10*ROW('Sanitation Data'!C192)))</f>
        <v/>
      </c>
      <c r="CL198" s="36" t="str">
        <f ca="true">+IF(OFFSET('Sanitation Data'!$C$30,0,10*ROW('Sanitation Data'!C192))="","",OFFSET('Sanitation Data'!$C$30,0,10*ROW('Sanitation Data'!C192)))</f>
        <v/>
      </c>
      <c r="CM198" s="36" t="str">
        <f ca="true">+IF(OFFSET('Sanitation Data'!$C$31,0,10*ROW('Sanitation Data'!C192))="","",OFFSET('Sanitation Data'!$C$31,0,10*ROW('Sanitation Data'!C192)))</f>
        <v/>
      </c>
      <c r="CN198" s="36" t="str">
        <f ca="true">+IF(OFFSET('Sanitation Data'!$C$32,0,10*ROW('Sanitation Data'!C192))="","",OFFSET('Sanitation Data'!$C$32,0,10*ROW('Sanitation Data'!C192)))</f>
        <v/>
      </c>
      <c r="CO198" s="36" t="str">
        <f ca="true">+IF(OFFSET('Sanitation Data'!$C$33,0,10*ROW('Sanitation Data'!C192))="","",OFFSET('Sanitation Data'!$C$33,0,10*ROW('Sanitation Data'!C192)))</f>
        <v/>
      </c>
      <c r="CP198" s="36" t="str">
        <f ca="true">+IF(OFFSET('Sanitation Data'!$D$29,0,10*ROW('Sanitation Data'!D192))="","",OFFSET('Sanitation Data'!$D$29,0,10*ROW('Sanitation Data'!D192)))</f>
        <v/>
      </c>
      <c r="CQ198" s="36" t="str">
        <f ca="true">+IF(OFFSET('Sanitation Data'!$D$30,0,10*ROW('Sanitation Data'!D192))="","",OFFSET('Sanitation Data'!$D$30,0,10*ROW('Sanitation Data'!D192)))</f>
        <v/>
      </c>
      <c r="CR198" s="36" t="str">
        <f ca="true">+IF(OFFSET('Sanitation Data'!$D$31,0,10*ROW('Sanitation Data'!D192))="","",OFFSET('Sanitation Data'!$D$31,0,10*ROW('Sanitation Data'!D192)))</f>
        <v/>
      </c>
      <c r="CS198" s="36" t="str">
        <f ca="true">+IF(OFFSET('Sanitation Data'!$D$32,0,10*ROW('Sanitation Data'!D192))="","",OFFSET('Sanitation Data'!$D$32,0,10*ROW('Sanitation Data'!D192)))</f>
        <v/>
      </c>
      <c r="CT198" s="36" t="str">
        <f ca="true">+IF(OFFSET('Sanitation Data'!$D$33,0,10*ROW('Sanitation Data'!D192))="","",OFFSET('Sanitation Data'!$D$33,0,10*ROW('Sanitation Data'!D192)))</f>
        <v/>
      </c>
      <c r="CU198" s="36" t="str">
        <f ca="true">+IF(OFFSET('Sanitation Data'!$E$29,0,10*ROW('Sanitation Data'!E192))="","",OFFSET('Sanitation Data'!$E$29,0,10*ROW('Sanitation Data'!E192)))</f>
        <v/>
      </c>
      <c r="CV198" s="36" t="str">
        <f ca="true">+IF(OFFSET('Sanitation Data'!$E$30,0,10*ROW('Sanitation Data'!E192))="","",OFFSET('Sanitation Data'!$E$30,0,10*ROW('Sanitation Data'!E192)))</f>
        <v/>
      </c>
      <c r="CW198" s="36" t="str">
        <f ca="true">+IF(OFFSET('Sanitation Data'!$E$31,0,10*ROW('Sanitation Data'!E192))="","",OFFSET('Sanitation Data'!$E$31,0,10*ROW('Sanitation Data'!E192)))</f>
        <v/>
      </c>
      <c r="CX198" s="36" t="str">
        <f ca="true">+IF(OFFSET('Sanitation Data'!$E$32,0,10*ROW('Sanitation Data'!E192))="","",OFFSET('Sanitation Data'!$E$32,0,10*ROW('Sanitation Data'!E192)))</f>
        <v/>
      </c>
      <c r="CY198" s="36" t="str">
        <f ca="true">+IF(OFFSET('Sanitation Data'!$E$33,0,10*ROW('Sanitation Data'!E192))="","",OFFSET('Sanitation Data'!$E$33,0,10*ROW('Sanitation Data'!E192)))</f>
        <v/>
      </c>
      <c r="CZ198" s="36" t="str">
        <f ca="true">+IF(OFFSET('Sanitation Data'!$F$29,0,10*ROW('Sanitation Data'!F192))="","",OFFSET('Sanitation Data'!$F$29,0,10*ROW('Sanitation Data'!F192)))</f>
        <v/>
      </c>
      <c r="DA198" s="36" t="str">
        <f ca="true">+IF(OFFSET('Sanitation Data'!$F$30,0,10*ROW('Sanitation Data'!F192))="","",OFFSET('Sanitation Data'!$F$30,0,10*ROW('Sanitation Data'!F192)))</f>
        <v/>
      </c>
      <c r="DB198" s="36" t="str">
        <f ca="true">+IF(OFFSET('Sanitation Data'!$F$31,0,10*ROW('Sanitation Data'!F192))="","",OFFSET('Sanitation Data'!$F$31,0,10*ROW('Sanitation Data'!F192)))</f>
        <v/>
      </c>
      <c r="DC198" s="36" t="str">
        <f ca="true">+IF(OFFSET('Sanitation Data'!$F$32,0,10*ROW('Sanitation Data'!F192))="","",OFFSET('Sanitation Data'!$F$32,0,10*ROW('Sanitation Data'!F192)))</f>
        <v/>
      </c>
      <c r="DD198" s="36" t="str">
        <f ca="true">+IF(OFFSET('Sanitation Data'!$F$33,0,10*ROW('Sanitation Data'!F192))="","",OFFSET('Sanitation Data'!$F$33,0,10*ROW('Sanitation Data'!F192)))</f>
        <v/>
      </c>
      <c r="DE198" s="36" t="str">
        <f ca="true">+IF(OFFSET('Sanitation Data'!$G$29,0,10*ROW('Sanitation Data'!G192))="","",OFFSET('Sanitation Data'!$G$29,0,10*ROW('Sanitation Data'!G192)))</f>
        <v/>
      </c>
      <c r="DF198" s="36" t="str">
        <f ca="true">+IF(OFFSET('Sanitation Data'!$G$30,0,10*ROW('Sanitation Data'!G192))="","",OFFSET('Sanitation Data'!$G$30,0,10*ROW('Sanitation Data'!G192)))</f>
        <v/>
      </c>
      <c r="DG198" s="36" t="str">
        <f ca="true">+IF(OFFSET('Sanitation Data'!$G$31,0,10*ROW('Sanitation Data'!G192))="","",OFFSET('Sanitation Data'!$G$31,0,10*ROW('Sanitation Data'!G192)))</f>
        <v/>
      </c>
      <c r="DH198" s="36" t="str">
        <f ca="true">+IF(OFFSET('Sanitation Data'!$G$32,0,10*ROW('Sanitation Data'!G192))="","",OFFSET('Sanitation Data'!$G$32,0,10*ROW('Sanitation Data'!G192)))</f>
        <v/>
      </c>
      <c r="DI198" s="36" t="str">
        <f ca="true">+IF(OFFSET('Sanitation Data'!$G$33,0,10*ROW('Sanitation Data'!G192))="","",OFFSET('Sanitation Data'!$G$33,0,10*ROW('Sanitation Data'!G192)))</f>
        <v/>
      </c>
      <c r="DJ198" s="36" t="str">
        <f ca="true">+IF(OFFSET('Sanitation Data'!$H$29,0,10*ROW('Sanitation Data'!H192))="","",OFFSET('Sanitation Data'!$H$29,0,10*ROW('Sanitation Data'!H192)))</f>
        <v/>
      </c>
      <c r="DK198" s="36" t="str">
        <f ca="true">+IF(OFFSET('Sanitation Data'!$H$30,0,10*ROW('Sanitation Data'!H192))="","",OFFSET('Sanitation Data'!$H$30,0,10*ROW('Sanitation Data'!H192)))</f>
        <v/>
      </c>
      <c r="DL198" s="36" t="str">
        <f ca="true">+IF(OFFSET('Sanitation Data'!$H$31,0,10*ROW('Sanitation Data'!H192))="","",OFFSET('Sanitation Data'!$H$31,0,10*ROW('Sanitation Data'!H192)))</f>
        <v/>
      </c>
      <c r="DM198" s="36" t="str">
        <f ca="true">+IF(OFFSET('Sanitation Data'!$H$32,0,10*ROW('Sanitation Data'!H192))="","",OFFSET('Sanitation Data'!$H$32,0,10*ROW('Sanitation Data'!H192)))</f>
        <v/>
      </c>
      <c r="DN198" s="36" t="str">
        <f ca="true">+IF(OFFSET('Sanitation Data'!$H$33,0,10*ROW('Sanitation Data'!H192))="","",OFFSET('Sanitation Data'!$H$33,0,10*ROW('Sanitation Data'!H192)))</f>
        <v/>
      </c>
      <c r="DO198" s="36" t="str">
        <f ca="true">+IF(OFFSET('Hygiene Data'!$C$12,0,10*ROW('Hygiene Data'!C192))="","",OFFSET('Hygiene Data'!$C$12,0,10*ROW('Hygiene Data'!C192)))</f>
        <v/>
      </c>
      <c r="DP198" s="36" t="str">
        <f ca="true">+IF(OFFSET('Hygiene Data'!$C$13,0,10*ROW('Hygiene Data'!C192))="","",OFFSET('Hygiene Data'!$C$13,0,10*ROW('Hygiene Data'!C192)))</f>
        <v/>
      </c>
      <c r="DQ198" s="36" t="str">
        <f ca="true">+IF(OFFSET('Hygiene Data'!$C$14,0,10*ROW('Hygiene Data'!C192))="","",OFFSET('Hygiene Data'!$C$14,0,10*ROW('Hygiene Data'!C192)))</f>
        <v/>
      </c>
      <c r="DR198" s="36" t="str">
        <f ca="true">+IF(OFFSET('Hygiene Data'!$D$12,0,10*ROW('Hygiene Data'!D192))="","",OFFSET('Hygiene Data'!$D$12,0,10*ROW('Hygiene Data'!D192)))</f>
        <v/>
      </c>
      <c r="DS198" s="36" t="str">
        <f ca="true">+IF(OFFSET('Hygiene Data'!$D$13,0,10*ROW('Hygiene Data'!D192))="","",OFFSET('Hygiene Data'!$D$13,0,10*ROW('Hygiene Data'!D192)))</f>
        <v/>
      </c>
      <c r="DT198" s="36" t="str">
        <f ca="true">+IF(OFFSET('Hygiene Data'!$D$14,0,10*ROW('Hygiene Data'!D192))="","",OFFSET('Hygiene Data'!$D$14,0,10*ROW('Hygiene Data'!D192)))</f>
        <v/>
      </c>
      <c r="DU198" s="36" t="str">
        <f ca="true">+IF(OFFSET('Hygiene Data'!$E$12,0,10*ROW('Hygiene Data'!E192))="","",OFFSET('Hygiene Data'!$E$12,0,10*ROW('Hygiene Data'!E192)))</f>
        <v/>
      </c>
      <c r="DV198" s="36" t="str">
        <f ca="true">+IF(OFFSET('Hygiene Data'!$E$13,0,10*ROW('Hygiene Data'!E192))="","",OFFSET('Hygiene Data'!$E$13,0,10*ROW('Hygiene Data'!E192)))</f>
        <v/>
      </c>
      <c r="DW198" s="36" t="str">
        <f ca="true">+IF(OFFSET('Hygiene Data'!$E$14,0,10*ROW('Hygiene Data'!E192))="","",OFFSET('Hygiene Data'!$E$14,0,10*ROW('Hygiene Data'!E192)))</f>
        <v/>
      </c>
      <c r="DX198" s="36" t="str">
        <f ca="true">+IF(OFFSET('Hygiene Data'!$F$12,0,10*ROW('Hygiene Data'!F192))="","",OFFSET('Hygiene Data'!$F$12,0,10*ROW('Hygiene Data'!F192)))</f>
        <v/>
      </c>
      <c r="DY198" s="36" t="str">
        <f ca="true">+IF(OFFSET('Hygiene Data'!$F$13,0,10*ROW('Hygiene Data'!F192))="","",OFFSET('Hygiene Data'!$F$13,0,10*ROW('Hygiene Data'!F192)))</f>
        <v/>
      </c>
      <c r="DZ198" s="36" t="str">
        <f ca="true">+IF(OFFSET('Hygiene Data'!$F$14,0,10*ROW('Hygiene Data'!F192))="","",OFFSET('Hygiene Data'!$F$14,0,10*ROW('Hygiene Data'!F192)))</f>
        <v/>
      </c>
      <c r="EA198" s="36" t="str">
        <f ca="true">+IF(OFFSET('Hygiene Data'!$G$12,0,10*ROW('Hygiene Data'!G192))="","",OFFSET('Hygiene Data'!$G$12,0,10*ROW('Hygiene Data'!G192)))</f>
        <v/>
      </c>
      <c r="EB198" s="36" t="str">
        <f ca="true">+IF(OFFSET('Hygiene Data'!$G$13,0,10*ROW('Hygiene Data'!G192))="","",OFFSET('Hygiene Data'!$G$13,0,10*ROW('Hygiene Data'!G192)))</f>
        <v/>
      </c>
      <c r="EC198" s="36" t="str">
        <f ca="true">+IF(OFFSET('Hygiene Data'!$G$14,0,10*ROW('Hygiene Data'!G192))="","",OFFSET('Hygiene Data'!$G$14,0,10*ROW('Hygiene Data'!G192)))</f>
        <v/>
      </c>
      <c r="ED198" s="36" t="str">
        <f ca="true">+IF(OFFSET('Hygiene Data'!$H$12,0,10*ROW('Hygiene Data'!H192))="","",OFFSET('Hygiene Data'!$H$12,0,10*ROW('Hygiene Data'!H192)))</f>
        <v/>
      </c>
      <c r="EE198" s="36" t="str">
        <f ca="true">+IF(OFFSET('Hygiene Data'!$H$13,0,10*ROW('Hygiene Data'!H192))="","",OFFSET('Hygiene Data'!$H$13,0,10*ROW('Hygiene Data'!H192)))</f>
        <v/>
      </c>
      <c r="EF198" s="36" t="str">
        <f ca="true">+IF(OFFSET('Hygiene Data'!$H$14,0,10*ROW('Hygiene Data'!H192))="","",OFFSET('Hygiene Data'!$H$14,0,10*ROW('Hygiene Data'!H192)))</f>
        <v/>
      </c>
    </row>
    <row r="199" x14ac:dyDescent="0.2">
      <c r="A199" s="59" t="str">
        <f ca="true">+IF(OFFSET('Water Data'!$B$1,0,10*ROW('Water Data'!B196))="","",OFFSET('Water Data'!$B$1,0,10*ROW('Water Data'!B196)))</f>
        <v/>
      </c>
      <c r="B199" s="59" t="str">
        <f ca="true">+IF(OFFSET('Water Data'!$A$3,0,10*ROW('Water Data'!A196))="","",OFFSET('Water Data'!$A$3,0,10*ROW('Water Data'!A196)))</f>
        <v/>
      </c>
      <c r="C199" s="59" t="str">
        <f ca="true">+IF(OFFSET('Water Data'!$C$3,0,10*ROW('Water Data'!C196))="","",OFFSET('Water Data'!$C$3,0,10*ROW('Water Data'!C196)))</f>
        <v/>
      </c>
      <c r="D199" s="252" t="e">
        <f ca="true">+IF(AND(ISNUMBER(OFFSET('Water Data'!$C$5,0,10*ROW('Water Data'!C193))),BS199="Yes"),100-OFFSET('Water Data'!$C$5,0,10*ROW('Water Data'!C193)),IF(AND(ISNUMBER(OFFSET('Water Data'!$C$5,0,10*ROW('Water Data'!C193))),BS199="No",ISNUMBER(OFFSET('Water Data'!$C$5,0,10*ROW('Water Data'!C193)))),CONCATENATE("[",ROUND(100-OFFSET('Water Data'!$C$5,0,10*ROW('Water Data'!C193)),0),"]"),IF(AND(ISNUMBER(OFFSET('Water Data'!$C$5,0,10*ROW('Water Data'!C193))),BS199="",ISNUMBER(OFFSET('Water Data'!$C$5,0,10*ROW('Water Data'!C193)))),100-OFFSET('Water Data'!$C$5,0,10*ROW('Water Data'!C193)),NA())))</f>
        <v>#N/A</v>
      </c>
      <c r="E199" s="252" t="e">
        <f ca="true">+IF(AND(ISNUMBER(OFFSET('Water Data'!$C$7,0,10*ROW('Water Data'!D193))),BT199="Yes"),OFFSET('Water Data'!$C$7,0,10*ROW('Water Data'!C193)),IF(AND(ISNUMBER(OFFSET('Water Data'!$C$7,0,10*ROW('Water Data'!C193))),BT199="No",ISNUMBER(OFFSET('Water Data'!$C$7,0,10*ROW('Water Data'!C193)))),CONCATENATE("[",ROUND(OFFSET('Water Data'!$C$7,0,10*ROW('Water Data'!C193)),0),"]"),IF(AND(ISNUMBER(OFFSET('Water Data'!$C$7,0,10*ROW('Water Data'!C193))),BT199="",ISNUMBER(OFFSET('Water Data'!$C$7,0,10*ROW('Water Data'!C193)))),OFFSET('Water Data'!$C$7,0,10*ROW('Water Data'!C193)),NA())))</f>
        <v>#N/A</v>
      </c>
      <c r="F199" s="252" t="e">
        <f ca="true">+IF(AND(ISNUMBER(OFFSET('Water Data'!$C$10,0,10*ROW('Water Data'!C193))),BU199="Yes"),OFFSET('Water Data'!$C$10,0,10*ROW('Water Data'!C193)),IF(AND(ISNUMBER(OFFSET('Water Data'!$C$10,0,10*ROW('Water Data'!C193))),BU199="No",ISNUMBER(OFFSET('Water Data'!$C$10,0,10*ROW('Water Data'!C193)))),CONCATENATE("[",ROUND(OFFSET('Water Data'!$C$10,0,10*ROW('Water Data'!C193)),0),"]"),IF(AND(ISNUMBER(OFFSET('Water Data'!$C$10,0,10*ROW('Water Data'!C193))),BU199="",ISNUMBER(OFFSET('Water Data'!$C$10,0,10*ROW('Water Data'!C193)))),OFFSET('Water Data'!$C$10,0,10*ROW('Water Data'!C193)),NA())))</f>
        <v>#N/A</v>
      </c>
      <c r="G199" s="252" t="e">
        <f ca="true">+IF(AND(ISNUMBER(OFFSET('Water Data'!$D$5,0,10*ROW('Water Data'!D193))),BV199="Yes"),100-OFFSET('Water Data'!$D$5,0,10*ROW('Water Data'!D193)),IF(AND(ISNUMBER(OFFSET('Water Data'!$D$5,0,10*ROW('Water Data'!D193))),BV199="No",ISNUMBER(OFFSET('Water Data'!$D$5,0,10*ROW('Water Data'!D193)))),CONCATENATE("[",ROUND(100-OFFSET('Water Data'!$D$5,0,10*ROW('Water Data'!D193)),0),"]"),IF(AND(ISNUMBER(OFFSET('Water Data'!$D$5,0,10*ROW('Water Data'!D193))),BV199="",ISNUMBER(OFFSET('Water Data'!$D$5,0,10*ROW('Water Data'!D193)))),100-OFFSET('Water Data'!$D$5,0,10*ROW('Water Data'!D193)),NA())))</f>
        <v>#N/A</v>
      </c>
      <c r="H199" s="252" t="e">
        <f ca="true">+IF(AND(ISNUMBER(OFFSET('Water Data'!$D$7,0,10*ROW('Water Data'!D193))),BW199="Yes"),OFFSET('Water Data'!$D$7,0,10*ROW('Water Data'!D193)),IF(AND(ISNUMBER(OFFSET('Water Data'!$D$7,0,10*ROW('Water Data'!D193))),BW199="No",ISNUMBER(OFFSET('Water Data'!$D$7,0,10*ROW('Water Data'!D193)))),CONCATENATE("[",ROUND(OFFSET('Water Data'!$C$7,0,10*ROW('Water Data'!D193)),0),"]"),IF(AND(ISNUMBER(OFFSET('Water Data'!$D$7,0,10*ROW('Water Data'!D193))),BW199="",ISNUMBER(OFFSET('Water Data'!$D$7,0,10*ROW('Water Data'!D193)))),OFFSET('Water Data'!$D$7,0,10*ROW('Water Data'!D193)),NA())))</f>
        <v>#N/A</v>
      </c>
      <c r="I199" s="252" t="e">
        <f ca="true">+IF(AND(ISNUMBER(OFFSET('Water Data'!$D$10,0,10*ROW('Water Data'!D193))),BX199="Yes"),OFFSET('Water Data'!$D$10,0,10*ROW('Water Data'!D193)),IF(AND(ISNUMBER(OFFSET('Water Data'!$D$10,0,10*ROW('Water Data'!D193))),BX199="No",ISNUMBER(OFFSET('Water Data'!$D$10,0,10*ROW('Water Data'!D193)))),CONCATENATE("[",ROUND(OFFSET('Water Data'!$D$10,0,10*ROW('Water Data'!D193)),0),"]"),IF(AND(ISNUMBER(OFFSET('Water Data'!$D$10,0,10*ROW('Water Data'!D193))),BX199="",ISNUMBER(OFFSET('Water Data'!$D$10,0,10*ROW('Water Data'!D193)))),OFFSET('Water Data'!$D$10,0,10*ROW('Water Data'!D193)),NA())))</f>
        <v>#N/A</v>
      </c>
      <c r="J199" s="252" t="e">
        <f ca="true">+IF(AND(ISNUMBER(OFFSET('Water Data'!$E$5,0,10*ROW('Water Data'!E193))),BY199="Yes"),100-OFFSET('Water Data'!$E$5,0,10*ROW('Water Data'!E193)),IF(AND(ISNUMBER(OFFSET('Water Data'!$E$5,0,10*ROW('Water Data'!E193))),BY199="No",ISNUMBER(OFFSET('Water Data'!$E$5,0,10*ROW('Water Data'!E193)))),CONCATENATE("[",ROUND(100-OFFSET('Water Data'!$E$5,0,10*ROW('Water Data'!E193)),0),"]"),IF(AND(ISNUMBER(OFFSET('Water Data'!$E$5,0,10*ROW('Water Data'!E193))),BY199="",ISNUMBER(OFFSET('Water Data'!$E$5,0,10*ROW('Water Data'!E193)))),100-OFFSET('Water Data'!$E$5,0,10*ROW('Water Data'!E193)),NA())))</f>
        <v>#N/A</v>
      </c>
      <c r="K199" s="252" t="e">
        <f ca="true">+IF(AND(ISNUMBER(OFFSET('Water Data'!$E$7,0,10*ROW('Water Data'!E193))),BZ199="Yes"),OFFSET('Water Data'!$E$7,0,10*ROW('Water Data'!E193)),IF(AND(ISNUMBER(OFFSET('Water Data'!$E$7,0,10*ROW('Water Data'!E193))),BZ199="No",ISNUMBER(OFFSET('Water Data'!$E$7,0,10*ROW('Water Data'!E193)))),CONCATENATE("[",ROUND(OFFSET('Water Data'!$E$7,0,10*ROW('Water Data'!E193)),0),"]"),IF(AND(ISNUMBER(OFFSET('Water Data'!$E$7,0,10*ROW('Water Data'!E193))),BZ199="",ISNUMBER(OFFSET('Water Data'!$E$7,0,10*ROW('Water Data'!E193)))),OFFSET('Water Data'!$E$7,0,10*ROW('Water Data'!E193)),NA())))</f>
        <v>#N/A</v>
      </c>
      <c r="L199" s="252" t="e">
        <f ca="true">+IF(AND(ISNUMBER(OFFSET('Water Data'!$E$10,0,10*ROW('Water Data'!E193))),CA199="Yes"),OFFSET('Water Data'!$E$10,0,10*ROW('Water Data'!E193)),IF(AND(ISNUMBER(OFFSET('Water Data'!$E$10,0,10*ROW('Water Data'!E193))),CA199="No",ISNUMBER(OFFSET('Water Data'!$E$10,0,10*ROW('Water Data'!E193)))),CONCATENATE("[",ROUND(OFFSET('Water Data'!$E$10,0,10*ROW('Water Data'!E193)),0),"]"),IF(AND(ISNUMBER(OFFSET('Water Data'!$E$10,0,10*ROW('Water Data'!E193))),CA199="",ISNUMBER(OFFSET('Water Data'!$E$10,0,10*ROW('Water Data'!E193)))),OFFSET('Water Data'!$E$10,0,10*ROW('Water Data'!E193)),NA())))</f>
        <v>#N/A</v>
      </c>
      <c r="M199" s="252" t="e">
        <f ca="true">+IF(AND(ISNUMBER(OFFSET('Water Data'!$F$5,0,10*ROW('Water Data'!F193))),CB199="Yes"),100-OFFSET('Water Data'!$F$5,0,10*ROW('Water Data'!F193)),IF(AND(ISNUMBER(OFFSET('Water Data'!$F$5,0,10*ROW('Water Data'!F193))),CB199="No",ISNUMBER(OFFSET('Water Data'!$F$5,0,10*ROW('Water Data'!F193)))),CONCATENATE("[",ROUND(100-OFFSET('Water Data'!$F$5,0,10*ROW('Water Data'!F193)),0),"]"),IF(AND(ISNUMBER(OFFSET('Water Data'!$F$5,0,10*ROW('Water Data'!F193))),CB199="",ISNUMBER(OFFSET('Water Data'!$F$5,0,10*ROW('Water Data'!F193)))),100-OFFSET('Water Data'!$F$5,0,10*ROW('Water Data'!F193)),NA())))</f>
        <v>#N/A</v>
      </c>
      <c r="N199" s="252" t="e">
        <f ca="true">+IF(AND(ISNUMBER(OFFSET('Water Data'!$F$7,0,10*ROW('Water Data'!F193))),CC199="Yes"),OFFSET('Water Data'!$F$7,0,10*ROW('Water Data'!F193)),IF(AND(ISNUMBER(OFFSET('Water Data'!$F$7,0,10*ROW('Water Data'!F193))),CC199="No",ISNUMBER(OFFSET('Water Data'!$F$7,0,10*ROW('Water Data'!F193)))),CONCATENATE("[",ROUND(OFFSET('Water Data'!$F$7,0,10*ROW('Water Data'!F193)),0),"]"),IF(AND(ISNUMBER(OFFSET('Water Data'!$F$7,0,10*ROW('Water Data'!F193))),CC199="",ISNUMBER(OFFSET('Water Data'!$F$7,0,10*ROW('Water Data'!F193)))),OFFSET('Water Data'!$F$7,0,10*ROW('Water Data'!F193)),NA())))</f>
        <v>#N/A</v>
      </c>
      <c r="O199" s="252" t="e">
        <f ca="true">+IF(AND(ISNUMBER(OFFSET('Water Data'!$F$10,0,10*ROW('Water Data'!F193))),CD199="Yes"),OFFSET('Water Data'!$F$10,0,10*ROW('Water Data'!F193)),IF(AND(ISNUMBER(OFFSET('Water Data'!$F$10,0,10*ROW('Water Data'!F193))),CD199="No",ISNUMBER(OFFSET('Water Data'!$F$10,0,10*ROW('Water Data'!F193)))),CONCATENATE("[",ROUND(OFFSET('Water Data'!$F$10,0,10*ROW('Water Data'!F193)),0),"]"),IF(AND(ISNUMBER(OFFSET('Water Data'!$F$10,0,10*ROW('Water Data'!F193))),CD199="",ISNUMBER(OFFSET('Water Data'!$F$10,0,10*ROW('Water Data'!F193)))),OFFSET('Water Data'!$F$10,0,10*ROW('Water Data'!F193)),NA())))</f>
        <v>#N/A</v>
      </c>
      <c r="P199" s="252" t="e">
        <f ca="true">+IF(AND(ISNUMBER(OFFSET('Water Data'!$G$5,0,10*ROW('Water Data'!G193))),CE199="Yes"),100-OFFSET('Water Data'!$G$5,0,10*ROW('Water Data'!G193)),IF(AND(ISNUMBER(OFFSET('Water Data'!$G$5,0,10*ROW('Water Data'!G193))),CE199="No",ISNUMBER(OFFSET('Water Data'!$G$5,0,10*ROW('Water Data'!G193)))),CONCATENATE("[",ROUND(100-OFFSET('Water Data'!$G$5,0,10*ROW('Water Data'!G193)),0),"]"),IF(AND(ISNUMBER(OFFSET('Water Data'!$G$5,0,10*ROW('Water Data'!G193))),CE199="",ISNUMBER(OFFSET('Water Data'!$G$5,0,10*ROW('Water Data'!G193)))),100-OFFSET('Water Data'!$G$5,0,10*ROW('Water Data'!G193)),NA())))</f>
        <v>#N/A</v>
      </c>
      <c r="Q199" s="252" t="e">
        <f ca="true">+IF(AND(ISNUMBER(OFFSET('Water Data'!$G$7,0,10*ROW('Water Data'!G193))),CF199="Yes"),OFFSET('Water Data'!$G$7,0,10*ROW('Water Data'!G193)),IF(AND(ISNUMBER(OFFSET('Water Data'!$G$7,0,10*ROW('Water Data'!G193))),CF199="No",ISNUMBER(OFFSET('Water Data'!$G$7,0,10*ROW('Water Data'!G193)))),CONCATENATE("[",ROUND(OFFSET('Water Data'!$G$7,0,10*ROW('Water Data'!G193)),0),"]"),IF(AND(ISNUMBER(OFFSET('Water Data'!$G$7,0,10*ROW('Water Data'!G193))),CF199="",ISNUMBER(OFFSET('Water Data'!$G$7,0,10*ROW('Water Data'!G193)))),OFFSET('Water Data'!$G$7,0,10*ROW('Water Data'!G193)),NA())))</f>
        <v>#N/A</v>
      </c>
      <c r="R199" s="252" t="e">
        <f ca="true">+IF(AND(ISNUMBER(OFFSET('Water Data'!$G$10,0,10*ROW('Water Data'!G193))),CG199="Yes"),OFFSET('Water Data'!$G$10,0,10*ROW('Water Data'!G193)),IF(AND(ISNUMBER(OFFSET('Water Data'!$G$10,0,10*ROW('Water Data'!G193))),CG199="No",ISNUMBER(OFFSET('Water Data'!$G$10,0,10*ROW('Water Data'!G193)))),CONCATENATE("[",ROUND(OFFSET('Water Data'!$G$10,0,10*ROW('Water Data'!G193)),0),"]"),IF(AND(ISNUMBER(OFFSET('Water Data'!$G$10,0,10*ROW('Water Data'!G193))),CG199="",ISNUMBER(OFFSET('Water Data'!$G$10,0,10*ROW('Water Data'!G193)))),OFFSET('Water Data'!$G$10,0,10*ROW('Water Data'!G193)),NA())))</f>
        <v>#N/A</v>
      </c>
      <c r="S199" s="252" t="e">
        <f ca="true">+IF(AND(ISNUMBER(OFFSET('Water Data'!$H$5,0,10*ROW('Water Data'!H193))),CH199="Yes"),100-OFFSET('Water Data'!$H$5,0,10*ROW('Water Data'!H193)),IF(AND(ISNUMBER(OFFSET('Water Data'!$H$5,0,10*ROW('Water Data'!H193))),CH199="No",ISNUMBER(OFFSET('Water Data'!$H$5,0,10*ROW('Water Data'!H193)))),CONCATENATE("[",ROUND(100-OFFSET('Water Data'!$H$5,0,10*ROW('Water Data'!H193)),0),"]"),IF(AND(ISNUMBER(OFFSET('Water Data'!$H$5,0,10*ROW('Water Data'!H193))),CH199="",ISNUMBER(OFFSET('Water Data'!$H$5,0,10*ROW('Water Data'!H193)))),100-OFFSET('Water Data'!$H$5,0,10*ROW('Water Data'!H193)),NA())))</f>
        <v>#N/A</v>
      </c>
      <c r="T199" s="252" t="e">
        <f ca="true">+IF(AND(ISNUMBER(OFFSET('Water Data'!$H$7,0,10*ROW('Water Data'!H193))),CI199="Yes"),OFFSET('Water Data'!$H$7,0,10*ROW('Water Data'!H193)),IF(AND(ISNUMBER(OFFSET('Water Data'!$H$7,0,10*ROW('Water Data'!H193))),CI199="No",ISNUMBER(OFFSET('Water Data'!$H$7,0,10*ROW('Water Data'!H193)))),CONCATENATE("[",ROUND(OFFSET('Water Data'!$H$7,0,10*ROW('Water Data'!H193)),0),"]"),IF(AND(ISNUMBER(OFFSET('Water Data'!$H$7,0,10*ROW('Water Data'!H193))),CI199="",ISNUMBER(OFFSET('Water Data'!$H$7,0,10*ROW('Water Data'!H193)))),OFFSET('Water Data'!$H$7,0,10*ROW('Water Data'!H193)),NA())))</f>
        <v>#N/A</v>
      </c>
      <c r="U199" s="252" t="e">
        <f ca="true">+IF(AND(ISNUMBER(OFFSET('Water Data'!$H$10,0,10*ROW('Water Data'!H193))),CJ199="Yes"),OFFSET('Water Data'!$H$10,0,10*ROW('Water Data'!H193)),IF(AND(ISNUMBER(OFFSET('Water Data'!$H$10,0,10*ROW('Water Data'!H193))),CJ199="No",ISNUMBER(OFFSET('Water Data'!$H$10,0,10*ROW('Water Data'!H193)))),CONCATENATE("[",ROUND(OFFSET('Water Data'!$H$10,0,10*ROW('Water Data'!H193)),0),"]"),IF(AND(ISNUMBER(OFFSET('Water Data'!$H$10,0,10*ROW('Water Data'!H193))),CJ199="",ISNUMBER(OFFSET('Water Data'!$H$10,0,10*ROW('Water Data'!H193)))),OFFSET('Water Data'!$H$10,0,10*ROW('Water Data'!H193)),NA())))</f>
        <v>#N/A</v>
      </c>
      <c r="V199" s="253" t="e">
        <f ca="true">+IF(AND(ISNUMBER(OFFSET('Sanitation Data'!$C$5,0,10*ROW('Sanitation Data'!C193))),CK199="Yes"),100-OFFSET('Sanitation Data'!$C$5,0,10*ROW('Sanitation Data'!C193)),IF(AND(ISNUMBER(OFFSET('Sanitation Data'!$C$5,0,10*ROW('Sanitation Data'!C193))),CK199="No",ISNUMBER(OFFSET('Sanitation Data'!$C$5,0,10*ROW('Sanitation Data'!C193)))),CONCATENATE("[",ROUND(100-OFFSET('Sanitation Data'!$C$5,0,10*ROW('Sanitation Data'!C193)),0),"]"),IF(AND(ISNUMBER(OFFSET('Sanitation Data'!$C$5,0,10*ROW('Sanitation Data'!C193))),CK199="",ISNUMBER(OFFSET('Sanitation Data'!$C$5,0,10*ROW('Sanitation Data'!C193)))),100-OFFSET('Sanitation Data'!$C$5,0,10*ROW('Sanitation Data'!C193)),NA())))</f>
        <v>#N/A</v>
      </c>
      <c r="W199" s="253" t="e">
        <f ca="true">+IF(AND(ISNUMBER(OFFSET('Sanitation Data'!$C$7,0,10*ROW('Sanitation Data'!C193))),CL199="Yes"),OFFSET('Sanitation Data'!$C$7,0,10*ROW('Sanitation Data'!C193)),IF(AND(ISNUMBER(OFFSET('Sanitation Data'!$C$7,0,10*ROW('Sanitation Data'!C193))),CL199="No",ISNUMBER(OFFSET('Sanitation Data'!$C$7,0,10*ROW('Sanitation Data'!C193)))),CONCATENATE("[",ROUND(OFFSET('Sanitation Data'!$C$7,0,10*ROW('Sanitation Data'!C193)),0),"]"),IF(AND(ISNUMBER(OFFSET('Sanitation Data'!$C$7,0,10*ROW('Sanitation Data'!C193))),CL199="",ISNUMBER(OFFSET('Sanitation Data'!$C$7,0,10*ROW('Sanitation Data'!C193)))),OFFSET('Sanitation Data'!$C$7,0,10*ROW('Sanitation Data'!C193)),NA())))</f>
        <v>#N/A</v>
      </c>
      <c r="X199" s="253" t="e">
        <f ca="true">+IF(AND(ISNUMBER(OFFSET('Sanitation Data'!$C$11,0,10*ROW('Sanitation Data'!C193))),CM199="Yes"),OFFSET('Sanitation Data'!$C$11,0,10*ROW('Sanitation Data'!C193)),IF(AND(ISNUMBER(OFFSET('Sanitation Data'!$C$11,0,10*ROW('Sanitation Data'!C193))),CM199="No",ISNUMBER(OFFSET('Sanitation Data'!$C$11,0,10*ROW('Sanitation Data'!C193)))),CONCATENATE("[",ROUND(OFFSET('Sanitation Data'!$C$11,0,10*ROW('Sanitation Data'!C193)),0),"]"),IF(AND(ISNUMBER(OFFSET('Sanitation Data'!$C$11,0,10*ROW('Sanitation Data'!C193))),CM199="",ISNUMBER(OFFSET('Sanitation Data'!$C$11,0,10*ROW('Sanitation Data'!C193)))),OFFSET('Sanitation Data'!$C$11,0,10*ROW('Sanitation Data'!C193)),NA())))</f>
        <v>#N/A</v>
      </c>
      <c r="Y199" s="253" t="e">
        <f ca="true">+IF(AND(ISNUMBER(OFFSET('Sanitation Data'!$C$12,0,10*ROW('Sanitation Data'!C193))),CN199="Yes"),OFFSET('Sanitation Data'!$C$12,0,10*ROW('Sanitation Data'!C193)),IF(AND(ISNUMBER(OFFSET('Sanitation Data'!$C$12,0,10*ROW('Sanitation Data'!C193))),CN199="No",ISNUMBER(OFFSET('Sanitation Data'!$C$12,0,10*ROW('Sanitation Data'!C193)))),CONCATENATE("[",ROUND(OFFSET('Sanitation Data'!$C$12,0,10*ROW('Sanitation Data'!C193)),0),"]"),IF(AND(ISNUMBER(OFFSET('Sanitation Data'!$C$12,0,10*ROW('Sanitation Data'!C193))),CN199="",ISNUMBER(OFFSET('Sanitation Data'!$C$12,0,10*ROW('Sanitation Data'!C193)))),OFFSET('Sanitation Data'!$C$12,0,10*ROW('Sanitation Data'!C193)),NA())))</f>
        <v>#N/A</v>
      </c>
      <c r="Z199" s="253" t="e">
        <f ca="true">+IF(AND(ISNUMBER(OFFSET('Sanitation Data'!$C$13,0,10*ROW('Sanitation Data'!C193))),CO199="Yes"),OFFSET('Sanitation Data'!$C$13,0,10*ROW('Sanitation Data'!C193)),IF(AND(ISNUMBER(OFFSET('Sanitation Data'!$C$13,0,10*ROW('Sanitation Data'!C193))),CO199="No",ISNUMBER(OFFSET('Sanitation Data'!$C$13,0,10*ROW('Sanitation Data'!C193)))),CONCATENATE("[",ROUND(OFFSET('Sanitation Data'!$C$13,0,10*ROW('Sanitation Data'!C193)),0),"]"),IF(AND(ISNUMBER(OFFSET('Sanitation Data'!$C$13,0,10*ROW('Sanitation Data'!C193))),CO199="",ISNUMBER(OFFSET('Sanitation Data'!$C$13,0,10*ROW('Sanitation Data'!C193)))),OFFSET('Sanitation Data'!$C$13,0,10*ROW('Sanitation Data'!C193)),NA())))</f>
        <v>#N/A</v>
      </c>
      <c r="AA199" s="253" t="e">
        <f ca="true">+IF(AND(ISNUMBER(OFFSET('Sanitation Data'!$D$5,0,10*ROW('Sanitation Data'!D193))),CP199="Yes"),100-OFFSET('Sanitation Data'!$D$5,0,10*ROW('Sanitation Data'!D193)),IF(AND(ISNUMBER(OFFSET('Sanitation Data'!$D$5,0,10*ROW('Sanitation Data'!D193))),CP199="No",ISNUMBER(OFFSET('Sanitation Data'!$D$5,0,10*ROW('Sanitation Data'!D193)))),CONCATENATE("[",ROUND(100-OFFSET('Sanitation Data'!$D$5,0,10*ROW('Sanitation Data'!D193)),0),"]"),IF(AND(ISNUMBER(OFFSET('Sanitation Data'!$D$5,0,10*ROW('Sanitation Data'!D193))),CP199="",ISNUMBER(OFFSET('Sanitation Data'!$D$5,0,10*ROW('Sanitation Data'!D193)))),100-OFFSET('Sanitation Data'!$D$5,0,10*ROW('Sanitation Data'!D193)),NA())))</f>
        <v>#N/A</v>
      </c>
      <c r="AB199" s="253" t="e">
        <f ca="true">+IF(AND(ISNUMBER(OFFSET('Sanitation Data'!$D$7,0,10*ROW('Sanitation Data'!D193))),CQ199="Yes"),OFFSET('Sanitation Data'!$D$7,0,10*ROW('Sanitation Data'!G193)),IF(AND(ISNUMBER(OFFSET('Sanitation Data'!$D$7,0,10*ROW('Sanitation Data'!D193))),CQ199="No",ISNUMBER(OFFSET('Sanitation Data'!$D$7,0,10*ROW('Sanitation Data'!D193)))),CONCATENATE("[",ROUND(OFFSET('Sanitation Data'!$D$7,0,10*ROW('Sanitation Data'!D193)),0),"]"),IF(AND(ISNUMBER(OFFSET('Sanitation Data'!$D$7,0,10*ROW('Sanitation Data'!D193))),CQ199="",ISNUMBER(OFFSET('Sanitation Data'!$D$7,0,10*ROW('Sanitation Data'!D193)))),OFFSET('Sanitation Data'!$D$7,0,10*ROW('Sanitation Data'!D193)),NA())))</f>
        <v>#N/A</v>
      </c>
      <c r="AC199" s="253" t="e">
        <f ca="true">+IF(AND(ISNUMBER(OFFSET('Sanitation Data'!$D$11,0,10*ROW('Sanitation Data'!D193))),CR199="Yes"),OFFSET('Sanitation Data'!$D$11,0,10*ROW('Sanitation Data'!D193)),IF(AND(ISNUMBER(OFFSET('Sanitation Data'!$D$11,0,10*ROW('Sanitation Data'!D193))),CR199="No",ISNUMBER(OFFSET('Sanitation Data'!$D$11,0,10*ROW('Sanitation Data'!D193)))),CONCATENATE("[",ROUND(OFFSET('Sanitation Data'!$D$11,0,10*ROW('Sanitation Data'!D193)),0),"]"),IF(AND(ISNUMBER(OFFSET('Sanitation Data'!$D$11,0,10*ROW('Sanitation Data'!D193))),CR199="",ISNUMBER(OFFSET('Sanitation Data'!$D$11,0,10*ROW('Sanitation Data'!D193)))),OFFSET('Sanitation Data'!$D$11,0,10*ROW('Sanitation Data'!D193)),NA())))</f>
        <v>#N/A</v>
      </c>
      <c r="AD199" s="253" t="e">
        <f ca="true">+IF(AND(ISNUMBER(OFFSET('Sanitation Data'!$D$12,0,10*ROW('Sanitation Data'!D193))),CS199="Yes"),OFFSET('Sanitation Data'!$D$12,0,10*ROW('Sanitation Data'!D193)),IF(AND(ISNUMBER(OFFSET('Sanitation Data'!$D$12,0,10*ROW('Sanitation Data'!D193))),CS199="No",ISNUMBER(OFFSET('Sanitation Data'!$D$12,0,10*ROW('Sanitation Data'!D193)))),CONCATENATE("[",ROUND(OFFSET('Sanitation Data'!$D$12,0,10*ROW('Sanitation Data'!D193)),0),"]"),IF(AND(ISNUMBER(OFFSET('Sanitation Data'!$D$12,0,10*ROW('Sanitation Data'!D193))),CS199="",ISNUMBER(OFFSET('Sanitation Data'!$D$12,0,10*ROW('Sanitation Data'!D193)))),OFFSET('Sanitation Data'!$D$12,0,10*ROW('Sanitation Data'!D193)),NA())))</f>
        <v>#N/A</v>
      </c>
      <c r="AE199" s="253" t="e">
        <f ca="true">+IF(AND(ISNUMBER(OFFSET('Sanitation Data'!$D$13,0,10*ROW('Sanitation Data'!D193))),CT199="Yes"),OFFSET('Sanitation Data'!$D$13,0,10*ROW('Sanitation Data'!D193)),IF(AND(ISNUMBER(OFFSET('Sanitation Data'!$D$13,0,10*ROW('Sanitation Data'!D193))),CT199="No",ISNUMBER(OFFSET('Sanitation Data'!$D$13,0,10*ROW('Sanitation Data'!D193)))),CONCATENATE("[",ROUND(OFFSET('Sanitation Data'!$D$13,0,10*ROW('Sanitation Data'!D193)),0),"]"),IF(AND(ISNUMBER(OFFSET('Sanitation Data'!$D$13,0,10*ROW('Sanitation Data'!D193))),CT199="",ISNUMBER(OFFSET('Sanitation Data'!$D$13,0,10*ROW('Sanitation Data'!D193)))),OFFSET('Sanitation Data'!$D$13,0,10*ROW('Sanitation Data'!D193)),NA())))</f>
        <v>#N/A</v>
      </c>
      <c r="AF199" s="253" t="e">
        <f ca="true">+IF(AND(ISNUMBER(OFFSET('Sanitation Data'!$E$5,0,10*ROW('Sanitation Data'!E193))),CU199="Yes"),100-OFFSET('Sanitation Data'!$E$5,0,10*ROW('Sanitation Data'!E193)),IF(AND(ISNUMBER(OFFSET('Sanitation Data'!$E$5,0,10*ROW('Sanitation Data'!E193))),CU199="No",ISNUMBER(OFFSET('Sanitation Data'!$E$5,0,10*ROW('Sanitation Data'!E193)))),CONCATENATE("[",ROUND(100-OFFSET('Sanitation Data'!$E$5,0,10*ROW('Sanitation Data'!E193)),0),"]"),IF(AND(ISNUMBER(OFFSET('Sanitation Data'!$E$5,0,10*ROW('Sanitation Data'!E193))),CU199="",ISNUMBER(OFFSET('Sanitation Data'!$E$5,0,10*ROW('Sanitation Data'!E193)))),100-OFFSET('Sanitation Data'!$E$5,0,10*ROW('Sanitation Data'!E193)),NA())))</f>
        <v>#N/A</v>
      </c>
      <c r="AG199" s="253" t="e">
        <f ca="true">+IF(AND(ISNUMBER(OFFSET('Sanitation Data'!$E$7,0,10*ROW('Sanitation Data'!E193))),CV199="Yes"),OFFSET('Sanitation Data'!$E$7,0,10*ROW('Sanitation Data'!E193)),IF(AND(ISNUMBER(OFFSET('Sanitation Data'!$E$7,0,10*ROW('Sanitation Data'!E193))),CV199="No",ISNUMBER(OFFSET('Sanitation Data'!$E$7,0,10*ROW('Sanitation Data'!E193)))),CONCATENATE("[",ROUND(OFFSET('Sanitation Data'!$E$7,0,10*ROW('Sanitation Data'!E193)),0),"]"),IF(AND(ISNUMBER(OFFSET('Sanitation Data'!$E$7,0,10*ROW('Sanitation Data'!E193))),CV199="",ISNUMBER(OFFSET('Sanitation Data'!$E$7,0,10*ROW('Sanitation Data'!E193)))),OFFSET('Sanitation Data'!$E$7,0,10*ROW('Sanitation Data'!E193)),NA())))</f>
        <v>#N/A</v>
      </c>
      <c r="AH199" s="253" t="e">
        <f ca="true">+IF(AND(ISNUMBER(OFFSET('Sanitation Data'!$E$11,0,10*ROW('Sanitation Data'!E193))),CW199="Yes"),OFFSET('Sanitation Data'!$E$11,0,10*ROW('Sanitation Data'!E193)),IF(AND(ISNUMBER(OFFSET('Sanitation Data'!$E$11,0,10*ROW('Sanitation Data'!E193))),CW199="No",ISNUMBER(OFFSET('Sanitation Data'!$E$11,0,10*ROW('Sanitation Data'!E193)))),CONCATENATE("[",ROUND(OFFSET('Sanitation Data'!$E$11,0,10*ROW('Sanitation Data'!E193)),0),"]"),IF(AND(ISNUMBER(OFFSET('Sanitation Data'!$E$11,0,10*ROW('Sanitation Data'!E193))),CW199="",ISNUMBER(OFFSET('Sanitation Data'!$E$11,0,10*ROW('Sanitation Data'!E193)))),OFFSET('Sanitation Data'!$E$11,0,10*ROW('Sanitation Data'!E193)),NA())))</f>
        <v>#N/A</v>
      </c>
      <c r="AI199" s="253" t="e">
        <f ca="true">+IF(AND(ISNUMBER(OFFSET('Sanitation Data'!$E$12,0,10*ROW('Sanitation Data'!E193))),CX199="Yes"),OFFSET('Sanitation Data'!$E$12,0,10*ROW('Sanitation Data'!E193)),IF(AND(ISNUMBER(OFFSET('Sanitation Data'!$E$12,0,10*ROW('Sanitation Data'!E193))),CX199="No",ISNUMBER(OFFSET('Sanitation Data'!$E$12,0,10*ROW('Sanitation Data'!E193)))),CONCATENATE("[",ROUND(OFFSET('Sanitation Data'!$E$12,0,10*ROW('Sanitation Data'!E193)),0),"]"),IF(AND(ISNUMBER(OFFSET('Sanitation Data'!$E$12,0,10*ROW('Sanitation Data'!E193))),CX199="",ISNUMBER(OFFSET('Sanitation Data'!$E$12,0,10*ROW('Sanitation Data'!E193)))),OFFSET('Sanitation Data'!$E$12,0,10*ROW('Sanitation Data'!E193)),NA())))</f>
        <v>#N/A</v>
      </c>
      <c r="AJ199" s="253" t="e">
        <f ca="true">+IF(AND(ISNUMBER(OFFSET('Sanitation Data'!$E$13,0,10*ROW('Sanitation Data'!E193))),CY199="Yes"),OFFSET('Sanitation Data'!$E$13,0,10*ROW('Sanitation Data'!E193)),IF(AND(ISNUMBER(OFFSET('Sanitation Data'!$E$13,0,10*ROW('Sanitation Data'!E193))),CY199="No",ISNUMBER(OFFSET('Sanitation Data'!$E$13,0,10*ROW('Sanitation Data'!E193)))),CONCATENATE("[",ROUND(OFFSET('Sanitation Data'!$E$13,0,10*ROW('Sanitation Data'!E193)),0),"]"),IF(AND(ISNUMBER(OFFSET('Sanitation Data'!$E$13,0,10*ROW('Sanitation Data'!E193))),CY199="",ISNUMBER(OFFSET('Sanitation Data'!$E$13,0,10*ROW('Sanitation Data'!E193)))),OFFSET('Sanitation Data'!$E$13,0,10*ROW('Sanitation Data'!E193)),NA())))</f>
        <v>#N/A</v>
      </c>
      <c r="AK199" s="253" t="e">
        <f ca="true">+IF(AND(ISNUMBER(OFFSET('Sanitation Data'!$F$5,0,10*ROW('Sanitation Data'!F193))),CZ199="Yes"),100-OFFSET('Sanitation Data'!$F$5,0,10*ROW('Sanitation Data'!F193)),IF(AND(ISNUMBER(OFFSET('Sanitation Data'!$F$5,0,10*ROW('Sanitation Data'!F193))),CZ199="No",ISNUMBER(OFFSET('Sanitation Data'!$F$5,0,10*ROW('Sanitation Data'!F193)))),CONCATENATE("[",ROUND(100-OFFSET('Sanitation Data'!$F$5,0,10*ROW('Sanitation Data'!F193)),0),"]"),IF(AND(ISNUMBER(OFFSET('Sanitation Data'!$F$5,0,10*ROW('Sanitation Data'!F193))),CZ199="",ISNUMBER(OFFSET('Sanitation Data'!$F$5,0,10*ROW('Sanitation Data'!F193)))),100-OFFSET('Sanitation Data'!$F$5,0,10*ROW('Sanitation Data'!F193)),NA())))</f>
        <v>#N/A</v>
      </c>
      <c r="AL199" s="253" t="e">
        <f ca="true">+IF(AND(ISNUMBER(OFFSET('Sanitation Data'!$F$7,0,10*ROW('Sanitation Data'!F193))),DA199="Yes"),OFFSET('Sanitation Data'!$F$7,0,10*ROW('Sanitation Data'!F193)),IF(AND(ISNUMBER(OFFSET('Sanitation Data'!$F$7,0,10*ROW('Sanitation Data'!F193))),DA199="No",ISNUMBER(OFFSET('Sanitation Data'!$F$7,0,10*ROW('Sanitation Data'!F193)))),CONCATENATE("[",ROUND(OFFSET('Sanitation Data'!$F$7,0,10*ROW('Sanitation Data'!F193)),0),"]"),IF(AND(ISNUMBER(OFFSET('Sanitation Data'!$F$7,0,10*ROW('Sanitation Data'!F193))),DA199="",ISNUMBER(OFFSET('Sanitation Data'!$F$7,0,10*ROW('Sanitation Data'!F193)))),OFFSET('Sanitation Data'!$F$7,0,10*ROW('Sanitation Data'!F193)),NA())))</f>
        <v>#N/A</v>
      </c>
      <c r="AM199" s="253" t="e">
        <f ca="true">+IF(AND(ISNUMBER(OFFSET('Sanitation Data'!$F$11,0,10*ROW('Sanitation Data'!F193))),DB199="Yes"),OFFSET('Sanitation Data'!$F$11,0,10*ROW('Sanitation Data'!F193)),IF(AND(ISNUMBER(OFFSET('Sanitation Data'!$F$11,0,10*ROW('Sanitation Data'!F193))),DB199="No",ISNUMBER(OFFSET('Sanitation Data'!$F$11,0,10*ROW('Sanitation Data'!F193)))),CONCATENATE("[",ROUND(OFFSET('Sanitation Data'!$F$11,0,10*ROW('Sanitation Data'!F193)),0),"]"),IF(AND(ISNUMBER(OFFSET('Sanitation Data'!$F$11,0,10*ROW('Sanitation Data'!F193))),DB199="",ISNUMBER(OFFSET('Sanitation Data'!$F$11,0,10*ROW('Sanitation Data'!F193)))),OFFSET('Sanitation Data'!$F$11,0,10*ROW('Sanitation Data'!F193)),NA())))</f>
        <v>#N/A</v>
      </c>
      <c r="AN199" s="253" t="e">
        <f ca="true">+IF(AND(ISNUMBER(OFFSET('Sanitation Data'!$F$12,0,10*ROW('Sanitation Data'!F193))),DC199="Yes"),OFFSET('Sanitation Data'!$F$12,0,10*ROW('Sanitation Data'!F193)),IF(AND(ISNUMBER(OFFSET('Sanitation Data'!$F$12,0,10*ROW('Sanitation Data'!F193))),DC199="No",ISNUMBER(OFFSET('Sanitation Data'!$F$12,0,10*ROW('Sanitation Data'!F193)))),CONCATENATE("[",ROUND(OFFSET('Sanitation Data'!$F$12,0,10*ROW('Sanitation Data'!F193)),0),"]"),IF(AND(ISNUMBER(OFFSET('Sanitation Data'!$F$12,0,10*ROW('Sanitation Data'!F193))),DC199="",ISNUMBER(OFFSET('Sanitation Data'!$F$12,0,10*ROW('Sanitation Data'!F193)))),OFFSET('Sanitation Data'!$F$12,0,10*ROW('Sanitation Data'!F193)),NA())))</f>
        <v>#N/A</v>
      </c>
      <c r="AO199" s="253" t="e">
        <f ca="true">+IF(AND(ISNUMBER(OFFSET('Sanitation Data'!$F$13,0,10*ROW('Sanitation Data'!F193))),DD199="Yes"),OFFSET('Sanitation Data'!$F$13,0,10*ROW('Sanitation Data'!F193)),IF(AND(ISNUMBER(OFFSET('Sanitation Data'!$F$13,0,10*ROW('Sanitation Data'!F193))),DD199="No",ISNUMBER(OFFSET('Sanitation Data'!$F$13,0,10*ROW('Sanitation Data'!F193)))),CONCATENATE("[",ROUND(OFFSET('Sanitation Data'!$F$13,0,10*ROW('Sanitation Data'!F193)),0),"]"),IF(AND(ISNUMBER(OFFSET('Sanitation Data'!$F$13,0,10*ROW('Sanitation Data'!F193))),DD199="",ISNUMBER(OFFSET('Sanitation Data'!$F$13,0,10*ROW('Sanitation Data'!F193)))),OFFSET('Sanitation Data'!$F$13,0,10*ROW('Sanitation Data'!F193)),NA())))</f>
        <v>#N/A</v>
      </c>
      <c r="AP199" s="253" t="e">
        <f ca="true">+IF(AND(ISNUMBER(OFFSET('Sanitation Data'!$G$5,0,10*ROW('Sanitation Data'!G193))),DE199="Yes"),100-OFFSET('Sanitation Data'!$G$5,0,10*ROW('Sanitation Data'!G193)),IF(AND(ISNUMBER(OFFSET('Sanitation Data'!$G$5,0,10*ROW('Sanitation Data'!G193))),DE199="No",ISNUMBER(OFFSET('Sanitation Data'!$G$5,0,10*ROW('Sanitation Data'!G193)))),CONCATENATE("[",ROUND(100-OFFSET('Sanitation Data'!$G$5,0,10*ROW('Sanitation Data'!G193)),0),"]"),IF(AND(ISNUMBER(OFFSET('Sanitation Data'!$G$5,0,10*ROW('Sanitation Data'!G193))),DE199="",ISNUMBER(OFFSET('Sanitation Data'!$G$5,0,10*ROW('Sanitation Data'!G193)))),100-OFFSET('Sanitation Data'!$G$5,0,10*ROW('Sanitation Data'!G193)),NA())))</f>
        <v>#N/A</v>
      </c>
      <c r="AQ199" s="253" t="e">
        <f ca="true">+IF(AND(ISNUMBER(OFFSET('Sanitation Data'!$G$7,0,10*ROW('Sanitation Data'!G193))),DF199="Yes"),OFFSET('Sanitation Data'!$G$7,0,10*ROW('Sanitation Data'!G193)),IF(AND(ISNUMBER(OFFSET('Sanitation Data'!$G$7,0,10*ROW('Sanitation Data'!G193))),DF199="No",ISNUMBER(OFFSET('Sanitation Data'!$G$7,0,10*ROW('Sanitation Data'!G193)))),CONCATENATE("[",ROUND(OFFSET('Sanitation Data'!$G$7,0,10*ROW('Sanitation Data'!G193)),0),"]"),IF(AND(ISNUMBER(OFFSET('Sanitation Data'!$G$7,0,10*ROW('Sanitation Data'!G193))),DF199="",ISNUMBER(OFFSET('Sanitation Data'!$G$7,0,10*ROW('Sanitation Data'!G193)))),OFFSET('Sanitation Data'!$G$7,0,10*ROW('Sanitation Data'!G193)),NA())))</f>
        <v>#N/A</v>
      </c>
      <c r="AR199" s="253" t="e">
        <f ca="true">+IF(AND(ISNUMBER(OFFSET('Sanitation Data'!$G$11,0,10*ROW('Sanitation Data'!G193))),DG199="Yes"),OFFSET('Sanitation Data'!$G$11,0,10*ROW('Sanitation Data'!G193)),IF(AND(ISNUMBER(OFFSET('Sanitation Data'!$G$11,0,10*ROW('Sanitation Data'!G193))),DG199="No",ISNUMBER(OFFSET('Sanitation Data'!$G$11,0,10*ROW('Sanitation Data'!G193)))),CONCATENATE("[",ROUND(OFFSET('Sanitation Data'!$G$11,0,10*ROW('Sanitation Data'!G193)),0),"]"),IF(AND(ISNUMBER(OFFSET('Sanitation Data'!$G$11,0,10*ROW('Sanitation Data'!G193))),DG199="",ISNUMBER(OFFSET('Sanitation Data'!$G$11,0,10*ROW('Sanitation Data'!G193)))),OFFSET('Sanitation Data'!$G$11,0,10*ROW('Sanitation Data'!G193)),NA())))</f>
        <v>#N/A</v>
      </c>
      <c r="AS199" s="253" t="e">
        <f ca="true">+IF(AND(ISNUMBER(OFFSET('Sanitation Data'!$G$12,0,10*ROW('Sanitation Data'!G193))),DH199="Yes"),OFFSET('Sanitation Data'!$G$12,0,10*ROW('Sanitation Data'!G193)),IF(AND(ISNUMBER(OFFSET('Sanitation Data'!$G$12,0,10*ROW('Sanitation Data'!G193))),DH199="No",ISNUMBER(OFFSET('Sanitation Data'!$G$12,0,10*ROW('Sanitation Data'!G193)))),CONCATENATE("[",ROUND(OFFSET('Sanitation Data'!$G$12,0,10*ROW('Sanitation Data'!G193)),0),"]"),IF(AND(ISNUMBER(OFFSET('Sanitation Data'!$G$12,0,10*ROW('Sanitation Data'!G193))),DH199="",ISNUMBER(OFFSET('Sanitation Data'!$G$12,0,10*ROW('Sanitation Data'!G193)))),OFFSET('Sanitation Data'!$G$12,0,10*ROW('Sanitation Data'!G193)),NA())))</f>
        <v>#N/A</v>
      </c>
      <c r="AT199" s="253" t="e">
        <f ca="true">+IF(AND(ISNUMBER(OFFSET('Sanitation Data'!$G$13,0,10*ROW('Sanitation Data'!G193))),DI199="Yes"),OFFSET('Sanitation Data'!$G$13,0,10*ROW('Sanitation Data'!G193)),IF(AND(ISNUMBER(OFFSET('Sanitation Data'!$G$13,0,10*ROW('Sanitation Data'!G193))),DI199="No",ISNUMBER(OFFSET('Sanitation Data'!$G$13,0,10*ROW('Sanitation Data'!G193)))),CONCATENATE("[",ROUND(OFFSET('Sanitation Data'!$G$13,0,10*ROW('Sanitation Data'!G193)),0),"]"),IF(AND(ISNUMBER(OFFSET('Sanitation Data'!$G$13,0,10*ROW('Sanitation Data'!G193))),DI199="",ISNUMBER(OFFSET('Sanitation Data'!$G$13,0,10*ROW('Sanitation Data'!G193)))),OFFSET('Sanitation Data'!$G$13,0,10*ROW('Sanitation Data'!G193)),NA())))</f>
        <v>#N/A</v>
      </c>
      <c r="AU199" s="253" t="e">
        <f ca="true">+IF(AND(ISNUMBER(OFFSET('Sanitation Data'!$H$5,0,10*ROW('Sanitation Data'!H193))),DJ199="Yes"),100-OFFSET('Sanitation Data'!$H$5,0,10*ROW('Sanitation Data'!H193)),IF(AND(ISNUMBER(OFFSET('Sanitation Data'!$H$5,0,10*ROW('Sanitation Data'!H193))),DJ199="No",ISNUMBER(OFFSET('Sanitation Data'!$H$5,0,10*ROW('Sanitation Data'!H193)))),CONCATENATE("[",ROUND(100-OFFSET('Sanitation Data'!$H$5,0,10*ROW('Sanitation Data'!H193)),0),"]"),IF(AND(ISNUMBER(OFFSET('Sanitation Data'!$H$5,0,10*ROW('Sanitation Data'!H193))),DJ199="",ISNUMBER(OFFSET('Sanitation Data'!$H$5,0,10*ROW('Sanitation Data'!H193)))),100-OFFSET('Sanitation Data'!$H$5,0,10*ROW('Sanitation Data'!H193)),NA())))</f>
        <v>#N/A</v>
      </c>
      <c r="AV199" s="253" t="e">
        <f ca="true">+IF(AND(ISNUMBER(OFFSET('Sanitation Data'!$H$7,0,10*ROW('Sanitation Data'!H193))),DK199="Yes"),OFFSET('Sanitation Data'!$H$7,0,10*ROW('Sanitation Data'!H193)),IF(AND(ISNUMBER(OFFSET('Sanitation Data'!$H$7,0,10*ROW('Sanitation Data'!H193))),DK199="No",ISNUMBER(OFFSET('Sanitation Data'!$H$7,0,10*ROW('Sanitation Data'!H193)))),CONCATENATE("[",ROUND(OFFSET('Sanitation Data'!$H$7,0,10*ROW('Sanitation Data'!H193)),0),"]"),IF(AND(ISNUMBER(OFFSET('Sanitation Data'!$H$7,0,10*ROW('Sanitation Data'!H193))),DK199="",ISNUMBER(OFFSET('Sanitation Data'!$H$7,0,10*ROW('Sanitation Data'!H193)))),OFFSET('Sanitation Data'!$H$7,0,10*ROW('Sanitation Data'!H193)),NA())))</f>
        <v>#N/A</v>
      </c>
      <c r="AW199" s="253" t="e">
        <f ca="true">+IF(AND(ISNUMBER(OFFSET('Sanitation Data'!$H$11,0,10*ROW('Sanitation Data'!H193))),DL199="Yes"),OFFSET('Sanitation Data'!$H$11,0,10*ROW('Sanitation Data'!H193)),IF(AND(ISNUMBER(OFFSET('Sanitation Data'!$H$11,0,10*ROW('Sanitation Data'!H193))),DL199="No",ISNUMBER(OFFSET('Sanitation Data'!$H$11,0,10*ROW('Sanitation Data'!H193)))),CONCATENATE("[",ROUND(OFFSET('Sanitation Data'!$H$11,0,10*ROW('Sanitation Data'!H193)),0),"]"),IF(AND(ISNUMBER(OFFSET('Sanitation Data'!$H$11,0,10*ROW('Sanitation Data'!H193))),DL199="",ISNUMBER(OFFSET('Sanitation Data'!$H$11,0,10*ROW('Sanitation Data'!H193)))),OFFSET('Sanitation Data'!$H$11,0,10*ROW('Sanitation Data'!H193)),NA())))</f>
        <v>#N/A</v>
      </c>
      <c r="AX199" s="253" t="e">
        <f ca="true">+IF(AND(ISNUMBER(OFFSET('Sanitation Data'!$H$12,0,10*ROW('Sanitation Data'!H193))),DM199="Yes"),OFFSET('Sanitation Data'!$H$12,0,10*ROW('Sanitation Data'!H193)),IF(AND(ISNUMBER(OFFSET('Sanitation Data'!$H$12,0,10*ROW('Sanitation Data'!H193))),DM199="No",ISNUMBER(OFFSET('Sanitation Data'!$H$12,0,10*ROW('Sanitation Data'!H193)))),CONCATENATE("[",ROUND(OFFSET('Sanitation Data'!$H$12,0,10*ROW('Sanitation Data'!H193)),0),"]"),IF(AND(ISNUMBER(OFFSET('Sanitation Data'!$H$12,0,10*ROW('Sanitation Data'!H193))),DM199="",ISNUMBER(OFFSET('Sanitation Data'!$H$12,0,10*ROW('Sanitation Data'!H193)))),OFFSET('Sanitation Data'!$H$12,0,10*ROW('Sanitation Data'!H193)),NA())))</f>
        <v>#N/A</v>
      </c>
      <c r="AY199" s="253" t="e">
        <f ca="true">+IF(AND(ISNUMBER(OFFSET('Sanitation Data'!$H$13,0,10*ROW('Sanitation Data'!H193))),DN199="Yes"),OFFSET('Sanitation Data'!$H$13,0,10*ROW('Sanitation Data'!H193)),IF(AND(ISNUMBER(OFFSET('Sanitation Data'!$H$13,0,10*ROW('Sanitation Data'!H193))),DN199="No",ISNUMBER(OFFSET('Sanitation Data'!$H$13,0,10*ROW('Sanitation Data'!H193)))),CONCATENATE("[",ROUND(OFFSET('Sanitation Data'!$H$13,0,10*ROW('Sanitation Data'!H193)),0),"]"),IF(AND(ISNUMBER(OFFSET('Sanitation Data'!$H$13,0,10*ROW('Sanitation Data'!H193))),DN199="",ISNUMBER(OFFSET('Sanitation Data'!$H$13,0,10*ROW('Sanitation Data'!H193)))),OFFSET('Sanitation Data'!$H$13,0,10*ROW('Sanitation Data'!H193)),NA())))</f>
        <v>#N/A</v>
      </c>
      <c r="AZ199" s="254" t="e">
        <f ca="true">+IF(AND(ISNUMBER(OFFSET('Hygiene Data'!$C$6,0,10*ROW('Hygiene Data'!C193))),DO199="Yes"),OFFSET('Hygiene Data'!$C$6,0,10*ROW('Hygiene Data'!C193)),IF(AND(ISNUMBER(OFFSET('Hygiene Data'!$C$6,0,10*ROW('Hygiene Data'!C193))),DO199="No",ISNUMBER(OFFSET('Hygiene Data'!$C$6,0,10*ROW('Hygiene Data'!C193)))),CONCATENATE("[",ROUND(OFFSET('Hygiene Data'!$C$6,0,10*ROW('Hygiene Data'!C193)),0),"]"),IF(AND(ISNUMBER(OFFSET('Hygiene Data'!$C$6,0,10*ROW('Hygiene Data'!C193))),DO199="",ISNUMBER(OFFSET('Hygiene Data'!$C$6,0,10*ROW('Hygiene Data'!C193)))),OFFSET('Hygiene Data'!$C$6,0,10*ROW('Hygiene Data'!C193)),NA())))</f>
        <v>#N/A</v>
      </c>
      <c r="BA199" s="254" t="e">
        <f ca="true">+IF(AND(ISNUMBER(OFFSET('Hygiene Data'!$C$8,0,10*ROW('Hygiene Data'!C193))),DP199="Yes"),OFFSET('Hygiene Data'!$C$8,0,10*ROW('Hygiene Data'!C193)),IF(AND(ISNUMBER(OFFSET('Hygiene Data'!$C$8,0,10*ROW('Hygiene Data'!C193))),DP199="No",ISNUMBER(OFFSET('Hygiene Data'!$C$8,0,10*ROW('Hygiene Data'!C193)))),CONCATENATE("[",ROUND(OFFSET('Hygiene Data'!$C$8,0,10*ROW('Hygiene Data'!C193)),0),"]"),IF(AND(ISNUMBER(OFFSET('Hygiene Data'!$C$8,0,10*ROW('Hygiene Data'!C193))),DP199="",ISNUMBER(OFFSET('Hygiene Data'!$C$8,0,10*ROW('Hygiene Data'!C193)))),OFFSET('Hygiene Data'!$C$8,0,10*ROW('Hygiene Data'!C193)),NA())))</f>
        <v>#N/A</v>
      </c>
      <c r="BB199" s="254" t="e">
        <f ca="true">+IF(AND(ISNUMBER(OFFSET('Hygiene Data'!$C$10,0,10*ROW('Hygiene Data'!C193))),DQ199="Yes"),OFFSET('Hygiene Data'!$C$10,0,10*ROW('Hygiene Data'!C193)),IF(AND(ISNUMBER(OFFSET('Hygiene Data'!$C$10,0,10*ROW('Hygiene Data'!C193))),DQ199="No",ISNUMBER(OFFSET('Hygiene Data'!$C$10,0,10*ROW('Hygiene Data'!C193)))),CONCATENATE("[",ROUND(OFFSET('Hygiene Data'!$C$10,0,10*ROW('Hygiene Data'!C193)),0),"]"),IF(AND(ISNUMBER(OFFSET('Hygiene Data'!$C$10,0,10*ROW('Hygiene Data'!C193))),DQ199="",ISNUMBER(OFFSET('Hygiene Data'!$C$10,0,10*ROW('Hygiene Data'!C193)))),OFFSET('Hygiene Data'!$C$10,0,10*ROW('Hygiene Data'!C193)),NA())))</f>
        <v>#N/A</v>
      </c>
      <c r="BC199" s="254" t="e">
        <f ca="true">+IF(AND(ISNUMBER(OFFSET('Hygiene Data'!$D$6,0,10*ROW('Hygiene Data'!D193))),DR199="Yes"),OFFSET('Hygiene Data'!$D$6,0,10*ROW('Hygiene Data'!D193)),IF(AND(ISNUMBER(OFFSET('Hygiene Data'!$D$6,0,10*ROW('Hygiene Data'!D193))),DR199="No",ISNUMBER(OFFSET('Hygiene Data'!$D$6,0,10*ROW('Hygiene Data'!D193)))),CONCATENATE("[",ROUND(OFFSET('Hygiene Data'!$D$6,0,10*ROW('Hygiene Data'!D193)),0),"]"),IF(AND(ISNUMBER(OFFSET('Hygiene Data'!$D$6,0,10*ROW('Hygiene Data'!D193))),DR199="",ISNUMBER(OFFSET('Hygiene Data'!$D$6,0,10*ROW('Hygiene Data'!D193)))),OFFSET('Hygiene Data'!$D$6,0,10*ROW('Hygiene Data'!D193)),NA())))</f>
        <v>#N/A</v>
      </c>
      <c r="BD199" s="254" t="e">
        <f ca="true">+IF(AND(ISNUMBER(OFFSET('Hygiene Data'!$D$8,0,10*ROW('Hygiene Data'!D193))),DS199="Yes"),OFFSET('Hygiene Data'!$D$8,0,10*ROW('Hygiene Data'!D193)),IF(AND(ISNUMBER(OFFSET('Hygiene Data'!$D$8,0,10*ROW('Hygiene Data'!D193))),DS199="No",ISNUMBER(OFFSET('Hygiene Data'!$D$8,0,10*ROW('Hygiene Data'!D193)))),CONCATENATE("[",ROUND(OFFSET('Hygiene Data'!$D$8,0,10*ROW('Hygiene Data'!D193)),0),"]"),IF(AND(ISNUMBER(OFFSET('Hygiene Data'!$D$8,0,10*ROW('Hygiene Data'!D193))),DS199="",ISNUMBER(OFFSET('Hygiene Data'!$D$8,0,10*ROW('Hygiene Data'!D193)))),OFFSET('Hygiene Data'!$D$8,0,10*ROW('Hygiene Data'!D193)),NA())))</f>
        <v>#N/A</v>
      </c>
      <c r="BE199" s="254" t="e">
        <f ca="true">+IF(AND(ISNUMBER(OFFSET('Hygiene Data'!$D$10,0,10*ROW('Hygiene Data'!D193))),DT199="Yes"),OFFSET('Hygiene Data'!$D$10,0,10*ROW('Hygiene Data'!D193)),IF(AND(ISNUMBER(OFFSET('Hygiene Data'!$D$10,0,10*ROW('Hygiene Data'!D193))),DT199="No",ISNUMBER(OFFSET('Hygiene Data'!$D$10,0,10*ROW('Hygiene Data'!D193)))),CONCATENATE("[",ROUND(OFFSET('Hygiene Data'!$D$10,0,10*ROW('Hygiene Data'!D193)),0),"]"),IF(AND(ISNUMBER(OFFSET('Hygiene Data'!$D$10,0,10*ROW('Hygiene Data'!D193))),DT199="",ISNUMBER(OFFSET('Hygiene Data'!$D$10,0,10*ROW('Hygiene Data'!D193)))),OFFSET('Hygiene Data'!$D$10,0,10*ROW('Hygiene Data'!D193)),NA())))</f>
        <v>#N/A</v>
      </c>
      <c r="BF199" s="254" t="e">
        <f ca="true">+IF(AND(ISNUMBER(OFFSET('Hygiene Data'!$E$6,0,10*ROW('Hygiene Data'!E193))),DU199="Yes"),OFFSET('Hygiene Data'!$E$6,0,10*ROW('Hygiene Data'!E193)),IF(AND(ISNUMBER(OFFSET('Hygiene Data'!$E$6,0,10*ROW('Hygiene Data'!E193))),DU199="No",ISNUMBER(OFFSET('Hygiene Data'!$E$6,0,10*ROW('Hygiene Data'!E193)))),CONCATENATE("[",ROUND(OFFSET('Hygiene Data'!$E$6,0,10*ROW('Hygiene Data'!E193)),0),"]"),IF(AND(ISNUMBER(OFFSET('Hygiene Data'!$E$6,0,10*ROW('Hygiene Data'!E193))),DU199="",ISNUMBER(OFFSET('Hygiene Data'!$E$6,0,10*ROW('Hygiene Data'!E193)))),OFFSET('Hygiene Data'!$E$6,0,10*ROW('Hygiene Data'!E193)),NA())))</f>
        <v>#N/A</v>
      </c>
      <c r="BG199" s="254" t="e">
        <f ca="true">+IF(AND(ISNUMBER(OFFSET('Hygiene Data'!$E$8,0,10*ROW('Hygiene Data'!E193))),DV199="Yes"),OFFSET('Hygiene Data'!$E$8,0,10*ROW('Hygiene Data'!E193)),IF(AND(ISNUMBER(OFFSET('Hygiene Data'!$E$8,0,10*ROW('Hygiene Data'!E193))),DV199="No",ISNUMBER(OFFSET('Hygiene Data'!$E$8,0,10*ROW('Hygiene Data'!E193)))),CONCATENATE("[",ROUND(OFFSET('Hygiene Data'!$E$8,0,10*ROW('Hygiene Data'!E193)),0),"]"),IF(AND(ISNUMBER(OFFSET('Hygiene Data'!$E$8,0,10*ROW('Hygiene Data'!E193))),DV199="",ISNUMBER(OFFSET('Hygiene Data'!$E$8,0,10*ROW('Hygiene Data'!E193)))),OFFSET('Hygiene Data'!$E$8,0,10*ROW('Hygiene Data'!E193)),NA())))</f>
        <v>#N/A</v>
      </c>
      <c r="BH199" s="254" t="e">
        <f ca="true">+IF(AND(ISNUMBER(OFFSET('Hygiene Data'!$E$10,0,10*ROW('Hygiene Data'!E193))),DW199="Yes"),OFFSET('Hygiene Data'!$E$10,0,10*ROW('Hygiene Data'!E193)),IF(AND(ISNUMBER(OFFSET('Hygiene Data'!$E$10,0,10*ROW('Hygiene Data'!E193))),DW199="No",ISNUMBER(OFFSET('Hygiene Data'!$E$10,0,10*ROW('Hygiene Data'!E193)))),CONCATENATE("[",ROUND(OFFSET('Hygiene Data'!$E$10,0,10*ROW('Hygiene Data'!E193)),0),"]"),IF(AND(ISNUMBER(OFFSET('Hygiene Data'!$E$10,0,10*ROW('Hygiene Data'!E193))),DW199="",ISNUMBER(OFFSET('Hygiene Data'!$E$10,0,10*ROW('Hygiene Data'!E193)))),OFFSET('Hygiene Data'!$E$10,0,10*ROW('Hygiene Data'!E193)),NA())))</f>
        <v>#N/A</v>
      </c>
      <c r="BI199" s="254" t="e">
        <f ca="true">+IF(AND(ISNUMBER(OFFSET('Hygiene Data'!$F$6,0,10*ROW('Hygiene Data'!F193))),DX199="Yes"),OFFSET('Hygiene Data'!$F$6,0,10*ROW('Hygiene Data'!F193)),IF(AND(ISNUMBER(OFFSET('Hygiene Data'!$F$6,0,10*ROW('Hygiene Data'!F193))),DX199="No",ISNUMBER(OFFSET('Hygiene Data'!$F$6,0,10*ROW('Hygiene Data'!F193)))),CONCATENATE("[",ROUND(OFFSET('Hygiene Data'!$F$6,0,10*ROW('Hygiene Data'!F193)),0),"]"),IF(AND(ISNUMBER(OFFSET('Hygiene Data'!$F$6,0,10*ROW('Hygiene Data'!F193))),DX199="",ISNUMBER(OFFSET('Hygiene Data'!$F$6,0,10*ROW('Hygiene Data'!F193)))),OFFSET('Hygiene Data'!$F$6,0,10*ROW('Hygiene Data'!F193)),NA())))</f>
        <v>#N/A</v>
      </c>
      <c r="BJ199" s="254" t="e">
        <f ca="true">+IF(AND(ISNUMBER(OFFSET('Hygiene Data'!$F$8,0,10*ROW('Hygiene Data'!F193))),DY199="Yes"),OFFSET('Hygiene Data'!$F$8,0,10*ROW('Hygiene Data'!F193)),IF(AND(ISNUMBER(OFFSET('Hygiene Data'!$F$8,0,10*ROW('Hygiene Data'!F193))),DY199="No",ISNUMBER(OFFSET('Hygiene Data'!$F$8,0,10*ROW('Hygiene Data'!F193)))),CONCATENATE("[",ROUND(OFFSET('Hygiene Data'!$F$8,0,10*ROW('Hygiene Data'!F193)),0),"]"),IF(AND(ISNUMBER(OFFSET('Hygiene Data'!$F$8,0,10*ROW('Hygiene Data'!F193))),DY199="",ISNUMBER(OFFSET('Hygiene Data'!$F$8,0,10*ROW('Hygiene Data'!F193)))),OFFSET('Hygiene Data'!$F$8,0,10*ROW('Hygiene Data'!F193)),NA())))</f>
        <v>#N/A</v>
      </c>
      <c r="BK199" s="254" t="e">
        <f ca="true">+IF(AND(ISNUMBER(OFFSET('Hygiene Data'!$F$10,0,10*ROW('Hygiene Data'!F193))),DZ199="Yes"),OFFSET('Hygiene Data'!$F$10,0,10*ROW('Hygiene Data'!F193)),IF(AND(ISNUMBER(OFFSET('Hygiene Data'!$F$10,0,10*ROW('Hygiene Data'!F193))),DZ199="No",ISNUMBER(OFFSET('Hygiene Data'!$F$10,0,10*ROW('Hygiene Data'!F193)))),CONCATENATE("[",ROUND(OFFSET('Hygiene Data'!$F$10,0,10*ROW('Hygiene Data'!F193)),0),"]"),IF(AND(ISNUMBER(OFFSET('Hygiene Data'!$F$10,0,10*ROW('Hygiene Data'!F193))),DZ199="",ISNUMBER(OFFSET('Hygiene Data'!$F$10,0,10*ROW('Hygiene Data'!F193)))),OFFSET('Hygiene Data'!$F$10,0,10*ROW('Hygiene Data'!F193)),NA())))</f>
        <v>#N/A</v>
      </c>
      <c r="BL199" s="254" t="e">
        <f ca="true">+IF(AND(ISNUMBER(OFFSET('Hygiene Data'!$G$6,0,10*ROW('Hygiene Data'!G193))),EA199="Yes"),OFFSET('Hygiene Data'!$G$6,0,10*ROW('Hygiene Data'!G193)),IF(AND(ISNUMBER(OFFSET('Hygiene Data'!$G$6,0,10*ROW('Hygiene Data'!G193))),EA199="No",ISNUMBER(OFFSET('Hygiene Data'!$G$6,0,10*ROW('Hygiene Data'!G193)))),CONCATENATE("[",ROUND(OFFSET('Hygiene Data'!$G$6,0,10*ROW('Hygiene Data'!G193)),0),"]"),IF(AND(ISNUMBER(OFFSET('Hygiene Data'!$G$6,0,10*ROW('Hygiene Data'!G193))),EA199="",ISNUMBER(OFFSET('Hygiene Data'!$G$6,0,10*ROW('Hygiene Data'!G193)))),OFFSET('Hygiene Data'!$G$6,0,10*ROW('Hygiene Data'!G193)),NA())))</f>
        <v>#N/A</v>
      </c>
      <c r="BM199" s="254" t="e">
        <f ca="true">+IF(AND(ISNUMBER(OFFSET('Hygiene Data'!$G$8,0,10*ROW('Hygiene Data'!G193))),EB199="Yes"),OFFSET('Hygiene Data'!$G$8,0,10*ROW('Hygiene Data'!G193)),IF(AND(ISNUMBER(OFFSET('Hygiene Data'!$G$8,0,10*ROW('Hygiene Data'!G193))),EB199="No",ISNUMBER(OFFSET('Hygiene Data'!$G$8,0,10*ROW('Hygiene Data'!G193)))),CONCATENATE("[",ROUND(OFFSET('Hygiene Data'!$G$8,0,10*ROW('Hygiene Data'!G193)),0),"]"),IF(AND(ISNUMBER(OFFSET('Hygiene Data'!$G$8,0,10*ROW('Hygiene Data'!G193))),EB199="",ISNUMBER(OFFSET('Hygiene Data'!$G$8,0,10*ROW('Hygiene Data'!G193)))),OFFSET('Hygiene Data'!$G$8,0,10*ROW('Hygiene Data'!G193)),NA())))</f>
        <v>#N/A</v>
      </c>
      <c r="BN199" s="254" t="e">
        <f ca="true">+IF(AND(ISNUMBER(OFFSET('Hygiene Data'!$G$10,0,10*ROW('Hygiene Data'!G193))),EC199="Yes"),OFFSET('Hygiene Data'!$G$10,0,10*ROW('Hygiene Data'!G193)),IF(AND(ISNUMBER(OFFSET('Hygiene Data'!$G$10,0,10*ROW('Hygiene Data'!G193))),EC199="No",ISNUMBER(OFFSET('Hygiene Data'!$G$10,0,10*ROW('Hygiene Data'!G193)))),CONCATENATE("[",ROUND(OFFSET('Hygiene Data'!$G$10,0,10*ROW('Hygiene Data'!G193)),0),"]"),IF(AND(ISNUMBER(OFFSET('Hygiene Data'!$G$10,0,10*ROW('Hygiene Data'!G193))),EC199="",ISNUMBER(OFFSET('Hygiene Data'!$G$10,0,10*ROW('Hygiene Data'!G193)))),OFFSET('Hygiene Data'!$G$10,0,10*ROW('Hygiene Data'!G193)),NA())))</f>
        <v>#N/A</v>
      </c>
      <c r="BO199" s="254" t="e">
        <f ca="true">+IF(AND(ISNUMBER(OFFSET('Hygiene Data'!$H$6,0,10*ROW('Hygiene Data'!H193))),ED199="Yes"),OFFSET('Hygiene Data'!$H$6,0,10*ROW('Hygiene Data'!H193)),IF(AND(ISNUMBER(OFFSET('Hygiene Data'!$H$6,0,10*ROW('Hygiene Data'!H193))),ED199="No",ISNUMBER(OFFSET('Hygiene Data'!$H$6,0,10*ROW('Hygiene Data'!H193)))),CONCATENATE("[",ROUND(OFFSET('Hygiene Data'!$H$6,0,10*ROW('Hygiene Data'!H193)),0),"]"),IF(AND(ISNUMBER(OFFSET('Hygiene Data'!$H$6,0,10*ROW('Hygiene Data'!H193))),ED199="",ISNUMBER(OFFSET('Hygiene Data'!$H$6,0,10*ROW('Hygiene Data'!H193)))),OFFSET('Hygiene Data'!$H$6,0,10*ROW('Hygiene Data'!H193)),NA())))</f>
        <v>#N/A</v>
      </c>
      <c r="BP199" s="254" t="e">
        <f ca="true">+IF(AND(ISNUMBER(OFFSET('Hygiene Data'!$H$8,0,10*ROW('Hygiene Data'!H193))),EE199="Yes"),OFFSET('Hygiene Data'!$H$8,0,10*ROW('Hygiene Data'!H193)),IF(AND(ISNUMBER(OFFSET('Hygiene Data'!$H$8,0,10*ROW('Hygiene Data'!H193))),EE199="No",ISNUMBER(OFFSET('Hygiene Data'!$H$8,0,10*ROW('Hygiene Data'!H193)))),CONCATENATE("[",ROUND(OFFSET('Hygiene Data'!$H$8,0,10*ROW('Hygiene Data'!H193)),0),"]"),IF(AND(ISNUMBER(OFFSET('Hygiene Data'!$H$8,0,10*ROW('Hygiene Data'!H193))),EE199="",ISNUMBER(OFFSET('Hygiene Data'!$H$8,0,10*ROW('Hygiene Data'!H193)))),OFFSET('Hygiene Data'!$H$8,0,10*ROW('Hygiene Data'!H193)),NA())))</f>
        <v>#N/A</v>
      </c>
      <c r="BQ199" s="254" t="e">
        <f ca="true">+IF(AND(ISNUMBER(OFFSET('Hygiene Data'!$H$10,0,10*ROW('Hygiene Data'!H193))),EF199="Yes"),OFFSET('Hygiene Data'!$H$10,0,10*ROW('Hygiene Data'!H193)),IF(AND(ISNUMBER(OFFSET('Hygiene Data'!$H$10,0,10*ROW('Hygiene Data'!H193))),EF199="No",ISNUMBER(OFFSET('Hygiene Data'!$H$10,0,10*ROW('Hygiene Data'!H193)))),CONCATENATE("[",ROUND(OFFSET('Hygiene Data'!$H$10,0,10*ROW('Hygiene Data'!H193)),0),"]"),IF(AND(ISNUMBER(OFFSET('Hygiene Data'!$H$10,0,10*ROW('Hygiene Data'!H193))),EF199="",ISNUMBER(OFFSET('Hygiene Data'!$H$10,0,10*ROW('Hygiene Data'!H193)))),OFFSET('Hygiene Data'!$H$10,0,10*ROW('Hygiene Data'!H193)),NA())))</f>
        <v>#N/A</v>
      </c>
      <c r="BS199" s="36" t="str">
        <f ca="true">+IF(OFFSET('Water Data'!$C$28,0,10*ROW('Water Data'!C193))="","",OFFSET('Water Data'!$C$28,0,10*ROW('Water Data'!C193)))</f>
        <v/>
      </c>
      <c r="BT199" s="36" t="str">
        <f ca="true">+IF(OFFSET('Water Data'!$C$29,0,10*ROW('Water Data'!C193))="","",OFFSET('Water Data'!$C$29,0,10*ROW('Water Data'!C193)))</f>
        <v/>
      </c>
      <c r="BU199" s="36" t="str">
        <f ca="true">+IF(OFFSET('Water Data'!$C$30,0,10*ROW('Water Data'!C193))="","",OFFSET('Water Data'!$C$30,0,10*ROW('Water Data'!C193)))</f>
        <v/>
      </c>
      <c r="BV199" s="36" t="str">
        <f ca="true">+IF(OFFSET('Water Data'!$D$28,0,10*ROW('Water Data'!D193))="","",OFFSET('Water Data'!$D$28,0,10*ROW('Water Data'!D193)))</f>
        <v/>
      </c>
      <c r="BW199" s="36" t="str">
        <f ca="true">+IF(OFFSET('Water Data'!$D$29,0,10*ROW('Water Data'!D193))="","",OFFSET('Water Data'!$D$29,0,10*ROW('Water Data'!D193)))</f>
        <v/>
      </c>
      <c r="BX199" s="36" t="str">
        <f ca="true">+IF(OFFSET('Water Data'!$D$30,0,10*ROW('Water Data'!D193))="","",OFFSET('Water Data'!$D$30,0,10*ROW('Water Data'!D193)))</f>
        <v/>
      </c>
      <c r="BY199" s="36" t="str">
        <f ca="true">+IF(OFFSET('Water Data'!$E$28,0,10*ROW('Water Data'!E193))="","",OFFSET('Water Data'!$E$28,0,10*ROW('Water Data'!E193)))</f>
        <v/>
      </c>
      <c r="BZ199" s="36" t="str">
        <f ca="true">+IF(OFFSET('Water Data'!$E$29,0,10*ROW('Water Data'!E193))="","",OFFSET('Water Data'!$E$29,0,10*ROW('Water Data'!E193)))</f>
        <v/>
      </c>
      <c r="CA199" s="36" t="str">
        <f ca="true">+IF(OFFSET('Water Data'!$E$30,0,10*ROW('Water Data'!E193))="","",OFFSET('Water Data'!$E$30,0,10*ROW('Water Data'!E193)))</f>
        <v/>
      </c>
      <c r="CB199" s="36" t="str">
        <f ca="true">+IF(OFFSET('Water Data'!$F$28,0,10*ROW('Water Data'!F193))="","",OFFSET('Water Data'!$F$28,0,10*ROW('Water Data'!F193)))</f>
        <v/>
      </c>
      <c r="CC199" s="36" t="str">
        <f ca="true">+IF(OFFSET('Water Data'!$F$29,0,10*ROW('Water Data'!F193))="","",OFFSET('Water Data'!$F$29,0,10*ROW('Water Data'!F193)))</f>
        <v/>
      </c>
      <c r="CD199" s="36" t="str">
        <f ca="true">+IF(OFFSET('Water Data'!$F$30,0,10*ROW('Water Data'!F193))="","",OFFSET('Water Data'!$F$30,0,10*ROW('Water Data'!F193)))</f>
        <v/>
      </c>
      <c r="CE199" s="36" t="str">
        <f ca="true">+IF(OFFSET('Water Data'!$G$28,0,10*ROW('Water Data'!G193))="","",OFFSET('Water Data'!$G$28,0,10*ROW('Water Data'!G193)))</f>
        <v/>
      </c>
      <c r="CF199" s="36" t="str">
        <f ca="true">+IF(OFFSET('Water Data'!$G$29,0,10*ROW('Water Data'!G193))="","",OFFSET('Water Data'!$G$29,0,10*ROW('Water Data'!G193)))</f>
        <v/>
      </c>
      <c r="CG199" s="36" t="str">
        <f ca="true">+IF(OFFSET('Water Data'!$G$30,0,10*ROW('Water Data'!G193))="","",OFFSET('Water Data'!$G$30,0,10*ROW('Water Data'!G193)))</f>
        <v/>
      </c>
      <c r="CH199" s="36" t="str">
        <f ca="true">+IF(OFFSET('Water Data'!$H$28,0,10*ROW('Water Data'!H193))="","",OFFSET('Water Data'!$H$28,0,10*ROW('Water Data'!H193)))</f>
        <v/>
      </c>
      <c r="CI199" s="36" t="str">
        <f ca="true">+IF(OFFSET('Water Data'!$H$29,0,10*ROW('Water Data'!H193))="","",OFFSET('Water Data'!$H$29,0,10*ROW('Water Data'!H193)))</f>
        <v/>
      </c>
      <c r="CJ199" s="36" t="str">
        <f ca="true">+IF(OFFSET('Water Data'!$H$30,0,10*ROW('Water Data'!H193))="","",OFFSET('Water Data'!$H$30,0,10*ROW('Water Data'!H193)))</f>
        <v/>
      </c>
      <c r="CK199" s="36" t="str">
        <f ca="true">+IF(OFFSET('Sanitation Data'!$C$29,0,10*ROW('Sanitation Data'!C193))="","",OFFSET('Sanitation Data'!$C$29,0,10*ROW('Sanitation Data'!C193)))</f>
        <v/>
      </c>
      <c r="CL199" s="36" t="str">
        <f ca="true">+IF(OFFSET('Sanitation Data'!$C$30,0,10*ROW('Sanitation Data'!C193))="","",OFFSET('Sanitation Data'!$C$30,0,10*ROW('Sanitation Data'!C193)))</f>
        <v/>
      </c>
      <c r="CM199" s="36" t="str">
        <f ca="true">+IF(OFFSET('Sanitation Data'!$C$31,0,10*ROW('Sanitation Data'!C193))="","",OFFSET('Sanitation Data'!$C$31,0,10*ROW('Sanitation Data'!C193)))</f>
        <v/>
      </c>
      <c r="CN199" s="36" t="str">
        <f ca="true">+IF(OFFSET('Sanitation Data'!$C$32,0,10*ROW('Sanitation Data'!C193))="","",OFFSET('Sanitation Data'!$C$32,0,10*ROW('Sanitation Data'!C193)))</f>
        <v/>
      </c>
      <c r="CO199" s="36" t="str">
        <f ca="true">+IF(OFFSET('Sanitation Data'!$C$33,0,10*ROW('Sanitation Data'!C193))="","",OFFSET('Sanitation Data'!$C$33,0,10*ROW('Sanitation Data'!C193)))</f>
        <v/>
      </c>
      <c r="CP199" s="36" t="str">
        <f ca="true">+IF(OFFSET('Sanitation Data'!$D$29,0,10*ROW('Sanitation Data'!D193))="","",OFFSET('Sanitation Data'!$D$29,0,10*ROW('Sanitation Data'!D193)))</f>
        <v/>
      </c>
      <c r="CQ199" s="36" t="str">
        <f ca="true">+IF(OFFSET('Sanitation Data'!$D$30,0,10*ROW('Sanitation Data'!D193))="","",OFFSET('Sanitation Data'!$D$30,0,10*ROW('Sanitation Data'!D193)))</f>
        <v/>
      </c>
      <c r="CR199" s="36" t="str">
        <f ca="true">+IF(OFFSET('Sanitation Data'!$D$31,0,10*ROW('Sanitation Data'!D193))="","",OFFSET('Sanitation Data'!$D$31,0,10*ROW('Sanitation Data'!D193)))</f>
        <v/>
      </c>
      <c r="CS199" s="36" t="str">
        <f ca="true">+IF(OFFSET('Sanitation Data'!$D$32,0,10*ROW('Sanitation Data'!D193))="","",OFFSET('Sanitation Data'!$D$32,0,10*ROW('Sanitation Data'!D193)))</f>
        <v/>
      </c>
      <c r="CT199" s="36" t="str">
        <f ca="true">+IF(OFFSET('Sanitation Data'!$D$33,0,10*ROW('Sanitation Data'!D193))="","",OFFSET('Sanitation Data'!$D$33,0,10*ROW('Sanitation Data'!D193)))</f>
        <v/>
      </c>
      <c r="CU199" s="36" t="str">
        <f ca="true">+IF(OFFSET('Sanitation Data'!$E$29,0,10*ROW('Sanitation Data'!E193))="","",OFFSET('Sanitation Data'!$E$29,0,10*ROW('Sanitation Data'!E193)))</f>
        <v/>
      </c>
      <c r="CV199" s="36" t="str">
        <f ca="true">+IF(OFFSET('Sanitation Data'!$E$30,0,10*ROW('Sanitation Data'!E193))="","",OFFSET('Sanitation Data'!$E$30,0,10*ROW('Sanitation Data'!E193)))</f>
        <v/>
      </c>
      <c r="CW199" s="36" t="str">
        <f ca="true">+IF(OFFSET('Sanitation Data'!$E$31,0,10*ROW('Sanitation Data'!E193))="","",OFFSET('Sanitation Data'!$E$31,0,10*ROW('Sanitation Data'!E193)))</f>
        <v/>
      </c>
      <c r="CX199" s="36" t="str">
        <f ca="true">+IF(OFFSET('Sanitation Data'!$E$32,0,10*ROW('Sanitation Data'!E193))="","",OFFSET('Sanitation Data'!$E$32,0,10*ROW('Sanitation Data'!E193)))</f>
        <v/>
      </c>
      <c r="CY199" s="36" t="str">
        <f ca="true">+IF(OFFSET('Sanitation Data'!$E$33,0,10*ROW('Sanitation Data'!E193))="","",OFFSET('Sanitation Data'!$E$33,0,10*ROW('Sanitation Data'!E193)))</f>
        <v/>
      </c>
      <c r="CZ199" s="36" t="str">
        <f ca="true">+IF(OFFSET('Sanitation Data'!$F$29,0,10*ROW('Sanitation Data'!F193))="","",OFFSET('Sanitation Data'!$F$29,0,10*ROW('Sanitation Data'!F193)))</f>
        <v/>
      </c>
      <c r="DA199" s="36" t="str">
        <f ca="true">+IF(OFFSET('Sanitation Data'!$F$30,0,10*ROW('Sanitation Data'!F193))="","",OFFSET('Sanitation Data'!$F$30,0,10*ROW('Sanitation Data'!F193)))</f>
        <v/>
      </c>
      <c r="DB199" s="36" t="str">
        <f ca="true">+IF(OFFSET('Sanitation Data'!$F$31,0,10*ROW('Sanitation Data'!F193))="","",OFFSET('Sanitation Data'!$F$31,0,10*ROW('Sanitation Data'!F193)))</f>
        <v/>
      </c>
      <c r="DC199" s="36" t="str">
        <f ca="true">+IF(OFFSET('Sanitation Data'!$F$32,0,10*ROW('Sanitation Data'!F193))="","",OFFSET('Sanitation Data'!$F$32,0,10*ROW('Sanitation Data'!F193)))</f>
        <v/>
      </c>
      <c r="DD199" s="36" t="str">
        <f ca="true">+IF(OFFSET('Sanitation Data'!$F$33,0,10*ROW('Sanitation Data'!F193))="","",OFFSET('Sanitation Data'!$F$33,0,10*ROW('Sanitation Data'!F193)))</f>
        <v/>
      </c>
      <c r="DE199" s="36" t="str">
        <f ca="true">+IF(OFFSET('Sanitation Data'!$G$29,0,10*ROW('Sanitation Data'!G193))="","",OFFSET('Sanitation Data'!$G$29,0,10*ROW('Sanitation Data'!G193)))</f>
        <v/>
      </c>
      <c r="DF199" s="36" t="str">
        <f ca="true">+IF(OFFSET('Sanitation Data'!$G$30,0,10*ROW('Sanitation Data'!G193))="","",OFFSET('Sanitation Data'!$G$30,0,10*ROW('Sanitation Data'!G193)))</f>
        <v/>
      </c>
      <c r="DG199" s="36" t="str">
        <f ca="true">+IF(OFFSET('Sanitation Data'!$G$31,0,10*ROW('Sanitation Data'!G193))="","",OFFSET('Sanitation Data'!$G$31,0,10*ROW('Sanitation Data'!G193)))</f>
        <v/>
      </c>
      <c r="DH199" s="36" t="str">
        <f ca="true">+IF(OFFSET('Sanitation Data'!$G$32,0,10*ROW('Sanitation Data'!G193))="","",OFFSET('Sanitation Data'!$G$32,0,10*ROW('Sanitation Data'!G193)))</f>
        <v/>
      </c>
      <c r="DI199" s="36" t="str">
        <f ca="true">+IF(OFFSET('Sanitation Data'!$G$33,0,10*ROW('Sanitation Data'!G193))="","",OFFSET('Sanitation Data'!$G$33,0,10*ROW('Sanitation Data'!G193)))</f>
        <v/>
      </c>
      <c r="DJ199" s="36" t="str">
        <f ca="true">+IF(OFFSET('Sanitation Data'!$H$29,0,10*ROW('Sanitation Data'!H193))="","",OFFSET('Sanitation Data'!$H$29,0,10*ROW('Sanitation Data'!H193)))</f>
        <v/>
      </c>
      <c r="DK199" s="36" t="str">
        <f ca="true">+IF(OFFSET('Sanitation Data'!$H$30,0,10*ROW('Sanitation Data'!H193))="","",OFFSET('Sanitation Data'!$H$30,0,10*ROW('Sanitation Data'!H193)))</f>
        <v/>
      </c>
      <c r="DL199" s="36" t="str">
        <f ca="true">+IF(OFFSET('Sanitation Data'!$H$31,0,10*ROW('Sanitation Data'!H193))="","",OFFSET('Sanitation Data'!$H$31,0,10*ROW('Sanitation Data'!H193)))</f>
        <v/>
      </c>
      <c r="DM199" s="36" t="str">
        <f ca="true">+IF(OFFSET('Sanitation Data'!$H$32,0,10*ROW('Sanitation Data'!H193))="","",OFFSET('Sanitation Data'!$H$32,0,10*ROW('Sanitation Data'!H193)))</f>
        <v/>
      </c>
      <c r="DN199" s="36" t="str">
        <f ca="true">+IF(OFFSET('Sanitation Data'!$H$33,0,10*ROW('Sanitation Data'!H193))="","",OFFSET('Sanitation Data'!$H$33,0,10*ROW('Sanitation Data'!H193)))</f>
        <v/>
      </c>
      <c r="DO199" s="36" t="str">
        <f ca="true">+IF(OFFSET('Hygiene Data'!$C$12,0,10*ROW('Hygiene Data'!C193))="","",OFFSET('Hygiene Data'!$C$12,0,10*ROW('Hygiene Data'!C193)))</f>
        <v/>
      </c>
      <c r="DP199" s="36" t="str">
        <f ca="true">+IF(OFFSET('Hygiene Data'!$C$13,0,10*ROW('Hygiene Data'!C193))="","",OFFSET('Hygiene Data'!$C$13,0,10*ROW('Hygiene Data'!C193)))</f>
        <v/>
      </c>
      <c r="DQ199" s="36" t="str">
        <f ca="true">+IF(OFFSET('Hygiene Data'!$C$14,0,10*ROW('Hygiene Data'!C193))="","",OFFSET('Hygiene Data'!$C$14,0,10*ROW('Hygiene Data'!C193)))</f>
        <v/>
      </c>
      <c r="DR199" s="36" t="str">
        <f ca="true">+IF(OFFSET('Hygiene Data'!$D$12,0,10*ROW('Hygiene Data'!D193))="","",OFFSET('Hygiene Data'!$D$12,0,10*ROW('Hygiene Data'!D193)))</f>
        <v/>
      </c>
      <c r="DS199" s="36" t="str">
        <f ca="true">+IF(OFFSET('Hygiene Data'!$D$13,0,10*ROW('Hygiene Data'!D193))="","",OFFSET('Hygiene Data'!$D$13,0,10*ROW('Hygiene Data'!D193)))</f>
        <v/>
      </c>
      <c r="DT199" s="36" t="str">
        <f ca="true">+IF(OFFSET('Hygiene Data'!$D$14,0,10*ROW('Hygiene Data'!D193))="","",OFFSET('Hygiene Data'!$D$14,0,10*ROW('Hygiene Data'!D193)))</f>
        <v/>
      </c>
      <c r="DU199" s="36" t="str">
        <f ca="true">+IF(OFFSET('Hygiene Data'!$E$12,0,10*ROW('Hygiene Data'!E193))="","",OFFSET('Hygiene Data'!$E$12,0,10*ROW('Hygiene Data'!E193)))</f>
        <v/>
      </c>
      <c r="DV199" s="36" t="str">
        <f ca="true">+IF(OFFSET('Hygiene Data'!$E$13,0,10*ROW('Hygiene Data'!E193))="","",OFFSET('Hygiene Data'!$E$13,0,10*ROW('Hygiene Data'!E193)))</f>
        <v/>
      </c>
      <c r="DW199" s="36" t="str">
        <f ca="true">+IF(OFFSET('Hygiene Data'!$E$14,0,10*ROW('Hygiene Data'!E193))="","",OFFSET('Hygiene Data'!$E$14,0,10*ROW('Hygiene Data'!E193)))</f>
        <v/>
      </c>
      <c r="DX199" s="36" t="str">
        <f ca="true">+IF(OFFSET('Hygiene Data'!$F$12,0,10*ROW('Hygiene Data'!F193))="","",OFFSET('Hygiene Data'!$F$12,0,10*ROW('Hygiene Data'!F193)))</f>
        <v/>
      </c>
      <c r="DY199" s="36" t="str">
        <f ca="true">+IF(OFFSET('Hygiene Data'!$F$13,0,10*ROW('Hygiene Data'!F193))="","",OFFSET('Hygiene Data'!$F$13,0,10*ROW('Hygiene Data'!F193)))</f>
        <v/>
      </c>
      <c r="DZ199" s="36" t="str">
        <f ca="true">+IF(OFFSET('Hygiene Data'!$F$14,0,10*ROW('Hygiene Data'!F193))="","",OFFSET('Hygiene Data'!$F$14,0,10*ROW('Hygiene Data'!F193)))</f>
        <v/>
      </c>
      <c r="EA199" s="36" t="str">
        <f ca="true">+IF(OFFSET('Hygiene Data'!$G$12,0,10*ROW('Hygiene Data'!G193))="","",OFFSET('Hygiene Data'!$G$12,0,10*ROW('Hygiene Data'!G193)))</f>
        <v/>
      </c>
      <c r="EB199" s="36" t="str">
        <f ca="true">+IF(OFFSET('Hygiene Data'!$G$13,0,10*ROW('Hygiene Data'!G193))="","",OFFSET('Hygiene Data'!$G$13,0,10*ROW('Hygiene Data'!G193)))</f>
        <v/>
      </c>
      <c r="EC199" s="36" t="str">
        <f ca="true">+IF(OFFSET('Hygiene Data'!$G$14,0,10*ROW('Hygiene Data'!G193))="","",OFFSET('Hygiene Data'!$G$14,0,10*ROW('Hygiene Data'!G193)))</f>
        <v/>
      </c>
      <c r="ED199" s="36" t="str">
        <f ca="true">+IF(OFFSET('Hygiene Data'!$H$12,0,10*ROW('Hygiene Data'!H193))="","",OFFSET('Hygiene Data'!$H$12,0,10*ROW('Hygiene Data'!H193)))</f>
        <v/>
      </c>
      <c r="EE199" s="36" t="str">
        <f ca="true">+IF(OFFSET('Hygiene Data'!$H$13,0,10*ROW('Hygiene Data'!H193))="","",OFFSET('Hygiene Data'!$H$13,0,10*ROW('Hygiene Data'!H193)))</f>
        <v/>
      </c>
      <c r="EF199" s="36" t="str">
        <f ca="true">+IF(OFFSET('Hygiene Data'!$H$14,0,10*ROW('Hygiene Data'!H193))="","",OFFSET('Hygiene Data'!$H$14,0,10*ROW('Hygiene Data'!H193)))</f>
        <v/>
      </c>
    </row>
    <row r="200" x14ac:dyDescent="0.2">
      <c r="A200" s="59" t="str">
        <f ca="true">+IF(OFFSET('Water Data'!$B$1,0,10*ROW('Water Data'!B197))="","",OFFSET('Water Data'!$B$1,0,10*ROW('Water Data'!B197)))</f>
        <v/>
      </c>
      <c r="B200" s="59" t="str">
        <f ca="true">+IF(OFFSET('Water Data'!$A$3,0,10*ROW('Water Data'!A197))="","",OFFSET('Water Data'!$A$3,0,10*ROW('Water Data'!A197)))</f>
        <v/>
      </c>
      <c r="C200" s="59" t="str">
        <f ca="true">+IF(OFFSET('Water Data'!$C$3,0,10*ROW('Water Data'!C197))="","",OFFSET('Water Data'!$C$3,0,10*ROW('Water Data'!C197)))</f>
        <v/>
      </c>
      <c r="D200" s="252" t="e">
        <f ca="true">+IF(AND(ISNUMBER(OFFSET('Water Data'!$C$5,0,10*ROW('Water Data'!C194))),BS200="Yes"),100-OFFSET('Water Data'!$C$5,0,10*ROW('Water Data'!C194)),IF(AND(ISNUMBER(OFFSET('Water Data'!$C$5,0,10*ROW('Water Data'!C194))),BS200="No",ISNUMBER(OFFSET('Water Data'!$C$5,0,10*ROW('Water Data'!C194)))),CONCATENATE("[",ROUND(100-OFFSET('Water Data'!$C$5,0,10*ROW('Water Data'!C194)),0),"]"),IF(AND(ISNUMBER(OFFSET('Water Data'!$C$5,0,10*ROW('Water Data'!C194))),BS200="",ISNUMBER(OFFSET('Water Data'!$C$5,0,10*ROW('Water Data'!C194)))),100-OFFSET('Water Data'!$C$5,0,10*ROW('Water Data'!C194)),NA())))</f>
        <v>#N/A</v>
      </c>
      <c r="E200" s="252" t="e">
        <f ca="true">+IF(AND(ISNUMBER(OFFSET('Water Data'!$C$7,0,10*ROW('Water Data'!D194))),BT200="Yes"),OFFSET('Water Data'!$C$7,0,10*ROW('Water Data'!C194)),IF(AND(ISNUMBER(OFFSET('Water Data'!$C$7,0,10*ROW('Water Data'!C194))),BT200="No",ISNUMBER(OFFSET('Water Data'!$C$7,0,10*ROW('Water Data'!C194)))),CONCATENATE("[",ROUND(OFFSET('Water Data'!$C$7,0,10*ROW('Water Data'!C194)),0),"]"),IF(AND(ISNUMBER(OFFSET('Water Data'!$C$7,0,10*ROW('Water Data'!C194))),BT200="",ISNUMBER(OFFSET('Water Data'!$C$7,0,10*ROW('Water Data'!C194)))),OFFSET('Water Data'!$C$7,0,10*ROW('Water Data'!C194)),NA())))</f>
        <v>#N/A</v>
      </c>
      <c r="F200" s="252" t="e">
        <f ca="true">+IF(AND(ISNUMBER(OFFSET('Water Data'!$C$10,0,10*ROW('Water Data'!C194))),BU200="Yes"),OFFSET('Water Data'!$C$10,0,10*ROW('Water Data'!C194)),IF(AND(ISNUMBER(OFFSET('Water Data'!$C$10,0,10*ROW('Water Data'!C194))),BU200="No",ISNUMBER(OFFSET('Water Data'!$C$10,0,10*ROW('Water Data'!C194)))),CONCATENATE("[",ROUND(OFFSET('Water Data'!$C$10,0,10*ROW('Water Data'!C194)),0),"]"),IF(AND(ISNUMBER(OFFSET('Water Data'!$C$10,0,10*ROW('Water Data'!C194))),BU200="",ISNUMBER(OFFSET('Water Data'!$C$10,0,10*ROW('Water Data'!C194)))),OFFSET('Water Data'!$C$10,0,10*ROW('Water Data'!C194)),NA())))</f>
        <v>#N/A</v>
      </c>
      <c r="G200" s="252" t="e">
        <f ca="true">+IF(AND(ISNUMBER(OFFSET('Water Data'!$D$5,0,10*ROW('Water Data'!D194))),BV200="Yes"),100-OFFSET('Water Data'!$D$5,0,10*ROW('Water Data'!D194)),IF(AND(ISNUMBER(OFFSET('Water Data'!$D$5,0,10*ROW('Water Data'!D194))),BV200="No",ISNUMBER(OFFSET('Water Data'!$D$5,0,10*ROW('Water Data'!D194)))),CONCATENATE("[",ROUND(100-OFFSET('Water Data'!$D$5,0,10*ROW('Water Data'!D194)),0),"]"),IF(AND(ISNUMBER(OFFSET('Water Data'!$D$5,0,10*ROW('Water Data'!D194))),BV200="",ISNUMBER(OFFSET('Water Data'!$D$5,0,10*ROW('Water Data'!D194)))),100-OFFSET('Water Data'!$D$5,0,10*ROW('Water Data'!D194)),NA())))</f>
        <v>#N/A</v>
      </c>
      <c r="H200" s="252" t="e">
        <f ca="true">+IF(AND(ISNUMBER(OFFSET('Water Data'!$D$7,0,10*ROW('Water Data'!D194))),BW200="Yes"),OFFSET('Water Data'!$D$7,0,10*ROW('Water Data'!D194)),IF(AND(ISNUMBER(OFFSET('Water Data'!$D$7,0,10*ROW('Water Data'!D194))),BW200="No",ISNUMBER(OFFSET('Water Data'!$D$7,0,10*ROW('Water Data'!D194)))),CONCATENATE("[",ROUND(OFFSET('Water Data'!$C$7,0,10*ROW('Water Data'!D194)),0),"]"),IF(AND(ISNUMBER(OFFSET('Water Data'!$D$7,0,10*ROW('Water Data'!D194))),BW200="",ISNUMBER(OFFSET('Water Data'!$D$7,0,10*ROW('Water Data'!D194)))),OFFSET('Water Data'!$D$7,0,10*ROW('Water Data'!D194)),NA())))</f>
        <v>#N/A</v>
      </c>
      <c r="I200" s="252" t="e">
        <f ca="true">+IF(AND(ISNUMBER(OFFSET('Water Data'!$D$10,0,10*ROW('Water Data'!D194))),BX200="Yes"),OFFSET('Water Data'!$D$10,0,10*ROW('Water Data'!D194)),IF(AND(ISNUMBER(OFFSET('Water Data'!$D$10,0,10*ROW('Water Data'!D194))),BX200="No",ISNUMBER(OFFSET('Water Data'!$D$10,0,10*ROW('Water Data'!D194)))),CONCATENATE("[",ROUND(OFFSET('Water Data'!$D$10,0,10*ROW('Water Data'!D194)),0),"]"),IF(AND(ISNUMBER(OFFSET('Water Data'!$D$10,0,10*ROW('Water Data'!D194))),BX200="",ISNUMBER(OFFSET('Water Data'!$D$10,0,10*ROW('Water Data'!D194)))),OFFSET('Water Data'!$D$10,0,10*ROW('Water Data'!D194)),NA())))</f>
        <v>#N/A</v>
      </c>
      <c r="J200" s="252" t="e">
        <f ca="true">+IF(AND(ISNUMBER(OFFSET('Water Data'!$E$5,0,10*ROW('Water Data'!E194))),BY200="Yes"),100-OFFSET('Water Data'!$E$5,0,10*ROW('Water Data'!E194)),IF(AND(ISNUMBER(OFFSET('Water Data'!$E$5,0,10*ROW('Water Data'!E194))),BY200="No",ISNUMBER(OFFSET('Water Data'!$E$5,0,10*ROW('Water Data'!E194)))),CONCATENATE("[",ROUND(100-OFFSET('Water Data'!$E$5,0,10*ROW('Water Data'!E194)),0),"]"),IF(AND(ISNUMBER(OFFSET('Water Data'!$E$5,0,10*ROW('Water Data'!E194))),BY200="",ISNUMBER(OFFSET('Water Data'!$E$5,0,10*ROW('Water Data'!E194)))),100-OFFSET('Water Data'!$E$5,0,10*ROW('Water Data'!E194)),NA())))</f>
        <v>#N/A</v>
      </c>
      <c r="K200" s="252" t="e">
        <f ca="true">+IF(AND(ISNUMBER(OFFSET('Water Data'!$E$7,0,10*ROW('Water Data'!E194))),BZ200="Yes"),OFFSET('Water Data'!$E$7,0,10*ROW('Water Data'!E194)),IF(AND(ISNUMBER(OFFSET('Water Data'!$E$7,0,10*ROW('Water Data'!E194))),BZ200="No",ISNUMBER(OFFSET('Water Data'!$E$7,0,10*ROW('Water Data'!E194)))),CONCATENATE("[",ROUND(OFFSET('Water Data'!$E$7,0,10*ROW('Water Data'!E194)),0),"]"),IF(AND(ISNUMBER(OFFSET('Water Data'!$E$7,0,10*ROW('Water Data'!E194))),BZ200="",ISNUMBER(OFFSET('Water Data'!$E$7,0,10*ROW('Water Data'!E194)))),OFFSET('Water Data'!$E$7,0,10*ROW('Water Data'!E194)),NA())))</f>
        <v>#N/A</v>
      </c>
      <c r="L200" s="252" t="e">
        <f ca="true">+IF(AND(ISNUMBER(OFFSET('Water Data'!$E$10,0,10*ROW('Water Data'!E194))),CA200="Yes"),OFFSET('Water Data'!$E$10,0,10*ROW('Water Data'!E194)),IF(AND(ISNUMBER(OFFSET('Water Data'!$E$10,0,10*ROW('Water Data'!E194))),CA200="No",ISNUMBER(OFFSET('Water Data'!$E$10,0,10*ROW('Water Data'!E194)))),CONCATENATE("[",ROUND(OFFSET('Water Data'!$E$10,0,10*ROW('Water Data'!E194)),0),"]"),IF(AND(ISNUMBER(OFFSET('Water Data'!$E$10,0,10*ROW('Water Data'!E194))),CA200="",ISNUMBER(OFFSET('Water Data'!$E$10,0,10*ROW('Water Data'!E194)))),OFFSET('Water Data'!$E$10,0,10*ROW('Water Data'!E194)),NA())))</f>
        <v>#N/A</v>
      </c>
      <c r="M200" s="252" t="e">
        <f ca="true">+IF(AND(ISNUMBER(OFFSET('Water Data'!$F$5,0,10*ROW('Water Data'!F194))),CB200="Yes"),100-OFFSET('Water Data'!$F$5,0,10*ROW('Water Data'!F194)),IF(AND(ISNUMBER(OFFSET('Water Data'!$F$5,0,10*ROW('Water Data'!F194))),CB200="No",ISNUMBER(OFFSET('Water Data'!$F$5,0,10*ROW('Water Data'!F194)))),CONCATENATE("[",ROUND(100-OFFSET('Water Data'!$F$5,0,10*ROW('Water Data'!F194)),0),"]"),IF(AND(ISNUMBER(OFFSET('Water Data'!$F$5,0,10*ROW('Water Data'!F194))),CB200="",ISNUMBER(OFFSET('Water Data'!$F$5,0,10*ROW('Water Data'!F194)))),100-OFFSET('Water Data'!$F$5,0,10*ROW('Water Data'!F194)),NA())))</f>
        <v>#N/A</v>
      </c>
      <c r="N200" s="252" t="e">
        <f ca="true">+IF(AND(ISNUMBER(OFFSET('Water Data'!$F$7,0,10*ROW('Water Data'!F194))),CC200="Yes"),OFFSET('Water Data'!$F$7,0,10*ROW('Water Data'!F194)),IF(AND(ISNUMBER(OFFSET('Water Data'!$F$7,0,10*ROW('Water Data'!F194))),CC200="No",ISNUMBER(OFFSET('Water Data'!$F$7,0,10*ROW('Water Data'!F194)))),CONCATENATE("[",ROUND(OFFSET('Water Data'!$F$7,0,10*ROW('Water Data'!F194)),0),"]"),IF(AND(ISNUMBER(OFFSET('Water Data'!$F$7,0,10*ROW('Water Data'!F194))),CC200="",ISNUMBER(OFFSET('Water Data'!$F$7,0,10*ROW('Water Data'!F194)))),OFFSET('Water Data'!$F$7,0,10*ROW('Water Data'!F194)),NA())))</f>
        <v>#N/A</v>
      </c>
      <c r="O200" s="252" t="e">
        <f ca="true">+IF(AND(ISNUMBER(OFFSET('Water Data'!$F$10,0,10*ROW('Water Data'!F194))),CD200="Yes"),OFFSET('Water Data'!$F$10,0,10*ROW('Water Data'!F194)),IF(AND(ISNUMBER(OFFSET('Water Data'!$F$10,0,10*ROW('Water Data'!F194))),CD200="No",ISNUMBER(OFFSET('Water Data'!$F$10,0,10*ROW('Water Data'!F194)))),CONCATENATE("[",ROUND(OFFSET('Water Data'!$F$10,0,10*ROW('Water Data'!F194)),0),"]"),IF(AND(ISNUMBER(OFFSET('Water Data'!$F$10,0,10*ROW('Water Data'!F194))),CD200="",ISNUMBER(OFFSET('Water Data'!$F$10,0,10*ROW('Water Data'!F194)))),OFFSET('Water Data'!$F$10,0,10*ROW('Water Data'!F194)),NA())))</f>
        <v>#N/A</v>
      </c>
      <c r="P200" s="252" t="e">
        <f ca="true">+IF(AND(ISNUMBER(OFFSET('Water Data'!$G$5,0,10*ROW('Water Data'!G194))),CE200="Yes"),100-OFFSET('Water Data'!$G$5,0,10*ROW('Water Data'!G194)),IF(AND(ISNUMBER(OFFSET('Water Data'!$G$5,0,10*ROW('Water Data'!G194))),CE200="No",ISNUMBER(OFFSET('Water Data'!$G$5,0,10*ROW('Water Data'!G194)))),CONCATENATE("[",ROUND(100-OFFSET('Water Data'!$G$5,0,10*ROW('Water Data'!G194)),0),"]"),IF(AND(ISNUMBER(OFFSET('Water Data'!$G$5,0,10*ROW('Water Data'!G194))),CE200="",ISNUMBER(OFFSET('Water Data'!$G$5,0,10*ROW('Water Data'!G194)))),100-OFFSET('Water Data'!$G$5,0,10*ROW('Water Data'!G194)),NA())))</f>
        <v>#N/A</v>
      </c>
      <c r="Q200" s="252" t="e">
        <f ca="true">+IF(AND(ISNUMBER(OFFSET('Water Data'!$G$7,0,10*ROW('Water Data'!G194))),CF200="Yes"),OFFSET('Water Data'!$G$7,0,10*ROW('Water Data'!G194)),IF(AND(ISNUMBER(OFFSET('Water Data'!$G$7,0,10*ROW('Water Data'!G194))),CF200="No",ISNUMBER(OFFSET('Water Data'!$G$7,0,10*ROW('Water Data'!G194)))),CONCATENATE("[",ROUND(OFFSET('Water Data'!$G$7,0,10*ROW('Water Data'!G194)),0),"]"),IF(AND(ISNUMBER(OFFSET('Water Data'!$G$7,0,10*ROW('Water Data'!G194))),CF200="",ISNUMBER(OFFSET('Water Data'!$G$7,0,10*ROW('Water Data'!G194)))),OFFSET('Water Data'!$G$7,0,10*ROW('Water Data'!G194)),NA())))</f>
        <v>#N/A</v>
      </c>
      <c r="R200" s="252" t="e">
        <f ca="true">+IF(AND(ISNUMBER(OFFSET('Water Data'!$G$10,0,10*ROW('Water Data'!G194))),CG200="Yes"),OFFSET('Water Data'!$G$10,0,10*ROW('Water Data'!G194)),IF(AND(ISNUMBER(OFFSET('Water Data'!$G$10,0,10*ROW('Water Data'!G194))),CG200="No",ISNUMBER(OFFSET('Water Data'!$G$10,0,10*ROW('Water Data'!G194)))),CONCATENATE("[",ROUND(OFFSET('Water Data'!$G$10,0,10*ROW('Water Data'!G194)),0),"]"),IF(AND(ISNUMBER(OFFSET('Water Data'!$G$10,0,10*ROW('Water Data'!G194))),CG200="",ISNUMBER(OFFSET('Water Data'!$G$10,0,10*ROW('Water Data'!G194)))),OFFSET('Water Data'!$G$10,0,10*ROW('Water Data'!G194)),NA())))</f>
        <v>#N/A</v>
      </c>
      <c r="S200" s="252" t="e">
        <f ca="true">+IF(AND(ISNUMBER(OFFSET('Water Data'!$H$5,0,10*ROW('Water Data'!H194))),CH200="Yes"),100-OFFSET('Water Data'!$H$5,0,10*ROW('Water Data'!H194)),IF(AND(ISNUMBER(OFFSET('Water Data'!$H$5,0,10*ROW('Water Data'!H194))),CH200="No",ISNUMBER(OFFSET('Water Data'!$H$5,0,10*ROW('Water Data'!H194)))),CONCATENATE("[",ROUND(100-OFFSET('Water Data'!$H$5,0,10*ROW('Water Data'!H194)),0),"]"),IF(AND(ISNUMBER(OFFSET('Water Data'!$H$5,0,10*ROW('Water Data'!H194))),CH200="",ISNUMBER(OFFSET('Water Data'!$H$5,0,10*ROW('Water Data'!H194)))),100-OFFSET('Water Data'!$H$5,0,10*ROW('Water Data'!H194)),NA())))</f>
        <v>#N/A</v>
      </c>
      <c r="T200" s="252" t="e">
        <f ca="true">+IF(AND(ISNUMBER(OFFSET('Water Data'!$H$7,0,10*ROW('Water Data'!H194))),CI200="Yes"),OFFSET('Water Data'!$H$7,0,10*ROW('Water Data'!H194)),IF(AND(ISNUMBER(OFFSET('Water Data'!$H$7,0,10*ROW('Water Data'!H194))),CI200="No",ISNUMBER(OFFSET('Water Data'!$H$7,0,10*ROW('Water Data'!H194)))),CONCATENATE("[",ROUND(OFFSET('Water Data'!$H$7,0,10*ROW('Water Data'!H194)),0),"]"),IF(AND(ISNUMBER(OFFSET('Water Data'!$H$7,0,10*ROW('Water Data'!H194))),CI200="",ISNUMBER(OFFSET('Water Data'!$H$7,0,10*ROW('Water Data'!H194)))),OFFSET('Water Data'!$H$7,0,10*ROW('Water Data'!H194)),NA())))</f>
        <v>#N/A</v>
      </c>
      <c r="U200" s="252" t="e">
        <f ca="true">+IF(AND(ISNUMBER(OFFSET('Water Data'!$H$10,0,10*ROW('Water Data'!H194))),CJ200="Yes"),OFFSET('Water Data'!$H$10,0,10*ROW('Water Data'!H194)),IF(AND(ISNUMBER(OFFSET('Water Data'!$H$10,0,10*ROW('Water Data'!H194))),CJ200="No",ISNUMBER(OFFSET('Water Data'!$H$10,0,10*ROW('Water Data'!H194)))),CONCATENATE("[",ROUND(OFFSET('Water Data'!$H$10,0,10*ROW('Water Data'!H194)),0),"]"),IF(AND(ISNUMBER(OFFSET('Water Data'!$H$10,0,10*ROW('Water Data'!H194))),CJ200="",ISNUMBER(OFFSET('Water Data'!$H$10,0,10*ROW('Water Data'!H194)))),OFFSET('Water Data'!$H$10,0,10*ROW('Water Data'!H194)),NA())))</f>
        <v>#N/A</v>
      </c>
      <c r="V200" s="253" t="e">
        <f ca="true">+IF(AND(ISNUMBER(OFFSET('Sanitation Data'!$C$5,0,10*ROW('Sanitation Data'!C194))),CK200="Yes"),100-OFFSET('Sanitation Data'!$C$5,0,10*ROW('Sanitation Data'!C194)),IF(AND(ISNUMBER(OFFSET('Sanitation Data'!$C$5,0,10*ROW('Sanitation Data'!C194))),CK200="No",ISNUMBER(OFFSET('Sanitation Data'!$C$5,0,10*ROW('Sanitation Data'!C194)))),CONCATENATE("[",ROUND(100-OFFSET('Sanitation Data'!$C$5,0,10*ROW('Sanitation Data'!C194)),0),"]"),IF(AND(ISNUMBER(OFFSET('Sanitation Data'!$C$5,0,10*ROW('Sanitation Data'!C194))),CK200="",ISNUMBER(OFFSET('Sanitation Data'!$C$5,0,10*ROW('Sanitation Data'!C194)))),100-OFFSET('Sanitation Data'!$C$5,0,10*ROW('Sanitation Data'!C194)),NA())))</f>
        <v>#N/A</v>
      </c>
      <c r="W200" s="253" t="e">
        <f ca="true">+IF(AND(ISNUMBER(OFFSET('Sanitation Data'!$C$7,0,10*ROW('Sanitation Data'!C194))),CL200="Yes"),OFFSET('Sanitation Data'!$C$7,0,10*ROW('Sanitation Data'!C194)),IF(AND(ISNUMBER(OFFSET('Sanitation Data'!$C$7,0,10*ROW('Sanitation Data'!C194))),CL200="No",ISNUMBER(OFFSET('Sanitation Data'!$C$7,0,10*ROW('Sanitation Data'!C194)))),CONCATENATE("[",ROUND(OFFSET('Sanitation Data'!$C$7,0,10*ROW('Sanitation Data'!C194)),0),"]"),IF(AND(ISNUMBER(OFFSET('Sanitation Data'!$C$7,0,10*ROW('Sanitation Data'!C194))),CL200="",ISNUMBER(OFFSET('Sanitation Data'!$C$7,0,10*ROW('Sanitation Data'!C194)))),OFFSET('Sanitation Data'!$C$7,0,10*ROW('Sanitation Data'!C194)),NA())))</f>
        <v>#N/A</v>
      </c>
      <c r="X200" s="253" t="e">
        <f ca="true">+IF(AND(ISNUMBER(OFFSET('Sanitation Data'!$C$11,0,10*ROW('Sanitation Data'!C194))),CM200="Yes"),OFFSET('Sanitation Data'!$C$11,0,10*ROW('Sanitation Data'!C194)),IF(AND(ISNUMBER(OFFSET('Sanitation Data'!$C$11,0,10*ROW('Sanitation Data'!C194))),CM200="No",ISNUMBER(OFFSET('Sanitation Data'!$C$11,0,10*ROW('Sanitation Data'!C194)))),CONCATENATE("[",ROUND(OFFSET('Sanitation Data'!$C$11,0,10*ROW('Sanitation Data'!C194)),0),"]"),IF(AND(ISNUMBER(OFFSET('Sanitation Data'!$C$11,0,10*ROW('Sanitation Data'!C194))),CM200="",ISNUMBER(OFFSET('Sanitation Data'!$C$11,0,10*ROW('Sanitation Data'!C194)))),OFFSET('Sanitation Data'!$C$11,0,10*ROW('Sanitation Data'!C194)),NA())))</f>
        <v>#N/A</v>
      </c>
      <c r="Y200" s="253" t="e">
        <f ca="true">+IF(AND(ISNUMBER(OFFSET('Sanitation Data'!$C$12,0,10*ROW('Sanitation Data'!C194))),CN200="Yes"),OFFSET('Sanitation Data'!$C$12,0,10*ROW('Sanitation Data'!C194)),IF(AND(ISNUMBER(OFFSET('Sanitation Data'!$C$12,0,10*ROW('Sanitation Data'!C194))),CN200="No",ISNUMBER(OFFSET('Sanitation Data'!$C$12,0,10*ROW('Sanitation Data'!C194)))),CONCATENATE("[",ROUND(OFFSET('Sanitation Data'!$C$12,0,10*ROW('Sanitation Data'!C194)),0),"]"),IF(AND(ISNUMBER(OFFSET('Sanitation Data'!$C$12,0,10*ROW('Sanitation Data'!C194))),CN200="",ISNUMBER(OFFSET('Sanitation Data'!$C$12,0,10*ROW('Sanitation Data'!C194)))),OFFSET('Sanitation Data'!$C$12,0,10*ROW('Sanitation Data'!C194)),NA())))</f>
        <v>#N/A</v>
      </c>
      <c r="Z200" s="253" t="e">
        <f ca="true">+IF(AND(ISNUMBER(OFFSET('Sanitation Data'!$C$13,0,10*ROW('Sanitation Data'!C194))),CO200="Yes"),OFFSET('Sanitation Data'!$C$13,0,10*ROW('Sanitation Data'!C194)),IF(AND(ISNUMBER(OFFSET('Sanitation Data'!$C$13,0,10*ROW('Sanitation Data'!C194))),CO200="No",ISNUMBER(OFFSET('Sanitation Data'!$C$13,0,10*ROW('Sanitation Data'!C194)))),CONCATENATE("[",ROUND(OFFSET('Sanitation Data'!$C$13,0,10*ROW('Sanitation Data'!C194)),0),"]"),IF(AND(ISNUMBER(OFFSET('Sanitation Data'!$C$13,0,10*ROW('Sanitation Data'!C194))),CO200="",ISNUMBER(OFFSET('Sanitation Data'!$C$13,0,10*ROW('Sanitation Data'!C194)))),OFFSET('Sanitation Data'!$C$13,0,10*ROW('Sanitation Data'!C194)),NA())))</f>
        <v>#N/A</v>
      </c>
      <c r="AA200" s="253" t="e">
        <f ca="true">+IF(AND(ISNUMBER(OFFSET('Sanitation Data'!$D$5,0,10*ROW('Sanitation Data'!D194))),CP200="Yes"),100-OFFSET('Sanitation Data'!$D$5,0,10*ROW('Sanitation Data'!D194)),IF(AND(ISNUMBER(OFFSET('Sanitation Data'!$D$5,0,10*ROW('Sanitation Data'!D194))),CP200="No",ISNUMBER(OFFSET('Sanitation Data'!$D$5,0,10*ROW('Sanitation Data'!D194)))),CONCATENATE("[",ROUND(100-OFFSET('Sanitation Data'!$D$5,0,10*ROW('Sanitation Data'!D194)),0),"]"),IF(AND(ISNUMBER(OFFSET('Sanitation Data'!$D$5,0,10*ROW('Sanitation Data'!D194))),CP200="",ISNUMBER(OFFSET('Sanitation Data'!$D$5,0,10*ROW('Sanitation Data'!D194)))),100-OFFSET('Sanitation Data'!$D$5,0,10*ROW('Sanitation Data'!D194)),NA())))</f>
        <v>#N/A</v>
      </c>
      <c r="AB200" s="253" t="e">
        <f ca="true">+IF(AND(ISNUMBER(OFFSET('Sanitation Data'!$D$7,0,10*ROW('Sanitation Data'!D194))),CQ200="Yes"),OFFSET('Sanitation Data'!$D$7,0,10*ROW('Sanitation Data'!G194)),IF(AND(ISNUMBER(OFFSET('Sanitation Data'!$D$7,0,10*ROW('Sanitation Data'!D194))),CQ200="No",ISNUMBER(OFFSET('Sanitation Data'!$D$7,0,10*ROW('Sanitation Data'!D194)))),CONCATENATE("[",ROUND(OFFSET('Sanitation Data'!$D$7,0,10*ROW('Sanitation Data'!D194)),0),"]"),IF(AND(ISNUMBER(OFFSET('Sanitation Data'!$D$7,0,10*ROW('Sanitation Data'!D194))),CQ200="",ISNUMBER(OFFSET('Sanitation Data'!$D$7,0,10*ROW('Sanitation Data'!D194)))),OFFSET('Sanitation Data'!$D$7,0,10*ROW('Sanitation Data'!D194)),NA())))</f>
        <v>#N/A</v>
      </c>
      <c r="AC200" s="253" t="e">
        <f ca="true">+IF(AND(ISNUMBER(OFFSET('Sanitation Data'!$D$11,0,10*ROW('Sanitation Data'!D194))),CR200="Yes"),OFFSET('Sanitation Data'!$D$11,0,10*ROW('Sanitation Data'!D194)),IF(AND(ISNUMBER(OFFSET('Sanitation Data'!$D$11,0,10*ROW('Sanitation Data'!D194))),CR200="No",ISNUMBER(OFFSET('Sanitation Data'!$D$11,0,10*ROW('Sanitation Data'!D194)))),CONCATENATE("[",ROUND(OFFSET('Sanitation Data'!$D$11,0,10*ROW('Sanitation Data'!D194)),0),"]"),IF(AND(ISNUMBER(OFFSET('Sanitation Data'!$D$11,0,10*ROW('Sanitation Data'!D194))),CR200="",ISNUMBER(OFFSET('Sanitation Data'!$D$11,0,10*ROW('Sanitation Data'!D194)))),OFFSET('Sanitation Data'!$D$11,0,10*ROW('Sanitation Data'!D194)),NA())))</f>
        <v>#N/A</v>
      </c>
      <c r="AD200" s="253" t="e">
        <f ca="true">+IF(AND(ISNUMBER(OFFSET('Sanitation Data'!$D$12,0,10*ROW('Sanitation Data'!D194))),CS200="Yes"),OFFSET('Sanitation Data'!$D$12,0,10*ROW('Sanitation Data'!D194)),IF(AND(ISNUMBER(OFFSET('Sanitation Data'!$D$12,0,10*ROW('Sanitation Data'!D194))),CS200="No",ISNUMBER(OFFSET('Sanitation Data'!$D$12,0,10*ROW('Sanitation Data'!D194)))),CONCATENATE("[",ROUND(OFFSET('Sanitation Data'!$D$12,0,10*ROW('Sanitation Data'!D194)),0),"]"),IF(AND(ISNUMBER(OFFSET('Sanitation Data'!$D$12,0,10*ROW('Sanitation Data'!D194))),CS200="",ISNUMBER(OFFSET('Sanitation Data'!$D$12,0,10*ROW('Sanitation Data'!D194)))),OFFSET('Sanitation Data'!$D$12,0,10*ROW('Sanitation Data'!D194)),NA())))</f>
        <v>#N/A</v>
      </c>
      <c r="AE200" s="253" t="e">
        <f ca="true">+IF(AND(ISNUMBER(OFFSET('Sanitation Data'!$D$13,0,10*ROW('Sanitation Data'!D194))),CT200="Yes"),OFFSET('Sanitation Data'!$D$13,0,10*ROW('Sanitation Data'!D194)),IF(AND(ISNUMBER(OFFSET('Sanitation Data'!$D$13,0,10*ROW('Sanitation Data'!D194))),CT200="No",ISNUMBER(OFFSET('Sanitation Data'!$D$13,0,10*ROW('Sanitation Data'!D194)))),CONCATENATE("[",ROUND(OFFSET('Sanitation Data'!$D$13,0,10*ROW('Sanitation Data'!D194)),0),"]"),IF(AND(ISNUMBER(OFFSET('Sanitation Data'!$D$13,0,10*ROW('Sanitation Data'!D194))),CT200="",ISNUMBER(OFFSET('Sanitation Data'!$D$13,0,10*ROW('Sanitation Data'!D194)))),OFFSET('Sanitation Data'!$D$13,0,10*ROW('Sanitation Data'!D194)),NA())))</f>
        <v>#N/A</v>
      </c>
      <c r="AF200" s="253" t="e">
        <f ca="true">+IF(AND(ISNUMBER(OFFSET('Sanitation Data'!$E$5,0,10*ROW('Sanitation Data'!E194))),CU200="Yes"),100-OFFSET('Sanitation Data'!$E$5,0,10*ROW('Sanitation Data'!E194)),IF(AND(ISNUMBER(OFFSET('Sanitation Data'!$E$5,0,10*ROW('Sanitation Data'!E194))),CU200="No",ISNUMBER(OFFSET('Sanitation Data'!$E$5,0,10*ROW('Sanitation Data'!E194)))),CONCATENATE("[",ROUND(100-OFFSET('Sanitation Data'!$E$5,0,10*ROW('Sanitation Data'!E194)),0),"]"),IF(AND(ISNUMBER(OFFSET('Sanitation Data'!$E$5,0,10*ROW('Sanitation Data'!E194))),CU200="",ISNUMBER(OFFSET('Sanitation Data'!$E$5,0,10*ROW('Sanitation Data'!E194)))),100-OFFSET('Sanitation Data'!$E$5,0,10*ROW('Sanitation Data'!E194)),NA())))</f>
        <v>#N/A</v>
      </c>
      <c r="AG200" s="253" t="e">
        <f ca="true">+IF(AND(ISNUMBER(OFFSET('Sanitation Data'!$E$7,0,10*ROW('Sanitation Data'!E194))),CV200="Yes"),OFFSET('Sanitation Data'!$E$7,0,10*ROW('Sanitation Data'!E194)),IF(AND(ISNUMBER(OFFSET('Sanitation Data'!$E$7,0,10*ROW('Sanitation Data'!E194))),CV200="No",ISNUMBER(OFFSET('Sanitation Data'!$E$7,0,10*ROW('Sanitation Data'!E194)))),CONCATENATE("[",ROUND(OFFSET('Sanitation Data'!$E$7,0,10*ROW('Sanitation Data'!E194)),0),"]"),IF(AND(ISNUMBER(OFFSET('Sanitation Data'!$E$7,0,10*ROW('Sanitation Data'!E194))),CV200="",ISNUMBER(OFFSET('Sanitation Data'!$E$7,0,10*ROW('Sanitation Data'!E194)))),OFFSET('Sanitation Data'!$E$7,0,10*ROW('Sanitation Data'!E194)),NA())))</f>
        <v>#N/A</v>
      </c>
      <c r="AH200" s="253" t="e">
        <f ca="true">+IF(AND(ISNUMBER(OFFSET('Sanitation Data'!$E$11,0,10*ROW('Sanitation Data'!E194))),CW200="Yes"),OFFSET('Sanitation Data'!$E$11,0,10*ROW('Sanitation Data'!E194)),IF(AND(ISNUMBER(OFFSET('Sanitation Data'!$E$11,0,10*ROW('Sanitation Data'!E194))),CW200="No",ISNUMBER(OFFSET('Sanitation Data'!$E$11,0,10*ROW('Sanitation Data'!E194)))),CONCATENATE("[",ROUND(OFFSET('Sanitation Data'!$E$11,0,10*ROW('Sanitation Data'!E194)),0),"]"),IF(AND(ISNUMBER(OFFSET('Sanitation Data'!$E$11,0,10*ROW('Sanitation Data'!E194))),CW200="",ISNUMBER(OFFSET('Sanitation Data'!$E$11,0,10*ROW('Sanitation Data'!E194)))),OFFSET('Sanitation Data'!$E$11,0,10*ROW('Sanitation Data'!E194)),NA())))</f>
        <v>#N/A</v>
      </c>
      <c r="AI200" s="253" t="e">
        <f ca="true">+IF(AND(ISNUMBER(OFFSET('Sanitation Data'!$E$12,0,10*ROW('Sanitation Data'!E194))),CX200="Yes"),OFFSET('Sanitation Data'!$E$12,0,10*ROW('Sanitation Data'!E194)),IF(AND(ISNUMBER(OFFSET('Sanitation Data'!$E$12,0,10*ROW('Sanitation Data'!E194))),CX200="No",ISNUMBER(OFFSET('Sanitation Data'!$E$12,0,10*ROW('Sanitation Data'!E194)))),CONCATENATE("[",ROUND(OFFSET('Sanitation Data'!$E$12,0,10*ROW('Sanitation Data'!E194)),0),"]"),IF(AND(ISNUMBER(OFFSET('Sanitation Data'!$E$12,0,10*ROW('Sanitation Data'!E194))),CX200="",ISNUMBER(OFFSET('Sanitation Data'!$E$12,0,10*ROW('Sanitation Data'!E194)))),OFFSET('Sanitation Data'!$E$12,0,10*ROW('Sanitation Data'!E194)),NA())))</f>
        <v>#N/A</v>
      </c>
      <c r="AJ200" s="253" t="e">
        <f ca="true">+IF(AND(ISNUMBER(OFFSET('Sanitation Data'!$E$13,0,10*ROW('Sanitation Data'!E194))),CY200="Yes"),OFFSET('Sanitation Data'!$E$13,0,10*ROW('Sanitation Data'!E194)),IF(AND(ISNUMBER(OFFSET('Sanitation Data'!$E$13,0,10*ROW('Sanitation Data'!E194))),CY200="No",ISNUMBER(OFFSET('Sanitation Data'!$E$13,0,10*ROW('Sanitation Data'!E194)))),CONCATENATE("[",ROUND(OFFSET('Sanitation Data'!$E$13,0,10*ROW('Sanitation Data'!E194)),0),"]"),IF(AND(ISNUMBER(OFFSET('Sanitation Data'!$E$13,0,10*ROW('Sanitation Data'!E194))),CY200="",ISNUMBER(OFFSET('Sanitation Data'!$E$13,0,10*ROW('Sanitation Data'!E194)))),OFFSET('Sanitation Data'!$E$13,0,10*ROW('Sanitation Data'!E194)),NA())))</f>
        <v>#N/A</v>
      </c>
      <c r="AK200" s="253" t="e">
        <f ca="true">+IF(AND(ISNUMBER(OFFSET('Sanitation Data'!$F$5,0,10*ROW('Sanitation Data'!F194))),CZ200="Yes"),100-OFFSET('Sanitation Data'!$F$5,0,10*ROW('Sanitation Data'!F194)),IF(AND(ISNUMBER(OFFSET('Sanitation Data'!$F$5,0,10*ROW('Sanitation Data'!F194))),CZ200="No",ISNUMBER(OFFSET('Sanitation Data'!$F$5,0,10*ROW('Sanitation Data'!F194)))),CONCATENATE("[",ROUND(100-OFFSET('Sanitation Data'!$F$5,0,10*ROW('Sanitation Data'!F194)),0),"]"),IF(AND(ISNUMBER(OFFSET('Sanitation Data'!$F$5,0,10*ROW('Sanitation Data'!F194))),CZ200="",ISNUMBER(OFFSET('Sanitation Data'!$F$5,0,10*ROW('Sanitation Data'!F194)))),100-OFFSET('Sanitation Data'!$F$5,0,10*ROW('Sanitation Data'!F194)),NA())))</f>
        <v>#N/A</v>
      </c>
      <c r="AL200" s="253" t="e">
        <f ca="true">+IF(AND(ISNUMBER(OFFSET('Sanitation Data'!$F$7,0,10*ROW('Sanitation Data'!F194))),DA200="Yes"),OFFSET('Sanitation Data'!$F$7,0,10*ROW('Sanitation Data'!F194)),IF(AND(ISNUMBER(OFFSET('Sanitation Data'!$F$7,0,10*ROW('Sanitation Data'!F194))),DA200="No",ISNUMBER(OFFSET('Sanitation Data'!$F$7,0,10*ROW('Sanitation Data'!F194)))),CONCATENATE("[",ROUND(OFFSET('Sanitation Data'!$F$7,0,10*ROW('Sanitation Data'!F194)),0),"]"),IF(AND(ISNUMBER(OFFSET('Sanitation Data'!$F$7,0,10*ROW('Sanitation Data'!F194))),DA200="",ISNUMBER(OFFSET('Sanitation Data'!$F$7,0,10*ROW('Sanitation Data'!F194)))),OFFSET('Sanitation Data'!$F$7,0,10*ROW('Sanitation Data'!F194)),NA())))</f>
        <v>#N/A</v>
      </c>
      <c r="AM200" s="253" t="e">
        <f ca="true">+IF(AND(ISNUMBER(OFFSET('Sanitation Data'!$F$11,0,10*ROW('Sanitation Data'!F194))),DB200="Yes"),OFFSET('Sanitation Data'!$F$11,0,10*ROW('Sanitation Data'!F194)),IF(AND(ISNUMBER(OFFSET('Sanitation Data'!$F$11,0,10*ROW('Sanitation Data'!F194))),DB200="No",ISNUMBER(OFFSET('Sanitation Data'!$F$11,0,10*ROW('Sanitation Data'!F194)))),CONCATENATE("[",ROUND(OFFSET('Sanitation Data'!$F$11,0,10*ROW('Sanitation Data'!F194)),0),"]"),IF(AND(ISNUMBER(OFFSET('Sanitation Data'!$F$11,0,10*ROW('Sanitation Data'!F194))),DB200="",ISNUMBER(OFFSET('Sanitation Data'!$F$11,0,10*ROW('Sanitation Data'!F194)))),OFFSET('Sanitation Data'!$F$11,0,10*ROW('Sanitation Data'!F194)),NA())))</f>
        <v>#N/A</v>
      </c>
      <c r="AN200" s="253" t="e">
        <f ca="true">+IF(AND(ISNUMBER(OFFSET('Sanitation Data'!$F$12,0,10*ROW('Sanitation Data'!F194))),DC200="Yes"),OFFSET('Sanitation Data'!$F$12,0,10*ROW('Sanitation Data'!F194)),IF(AND(ISNUMBER(OFFSET('Sanitation Data'!$F$12,0,10*ROW('Sanitation Data'!F194))),DC200="No",ISNUMBER(OFFSET('Sanitation Data'!$F$12,0,10*ROW('Sanitation Data'!F194)))),CONCATENATE("[",ROUND(OFFSET('Sanitation Data'!$F$12,0,10*ROW('Sanitation Data'!F194)),0),"]"),IF(AND(ISNUMBER(OFFSET('Sanitation Data'!$F$12,0,10*ROW('Sanitation Data'!F194))),DC200="",ISNUMBER(OFFSET('Sanitation Data'!$F$12,0,10*ROW('Sanitation Data'!F194)))),OFFSET('Sanitation Data'!$F$12,0,10*ROW('Sanitation Data'!F194)),NA())))</f>
        <v>#N/A</v>
      </c>
      <c r="AO200" s="253" t="e">
        <f ca="true">+IF(AND(ISNUMBER(OFFSET('Sanitation Data'!$F$13,0,10*ROW('Sanitation Data'!F194))),DD200="Yes"),OFFSET('Sanitation Data'!$F$13,0,10*ROW('Sanitation Data'!F194)),IF(AND(ISNUMBER(OFFSET('Sanitation Data'!$F$13,0,10*ROW('Sanitation Data'!F194))),DD200="No",ISNUMBER(OFFSET('Sanitation Data'!$F$13,0,10*ROW('Sanitation Data'!F194)))),CONCATENATE("[",ROUND(OFFSET('Sanitation Data'!$F$13,0,10*ROW('Sanitation Data'!F194)),0),"]"),IF(AND(ISNUMBER(OFFSET('Sanitation Data'!$F$13,0,10*ROW('Sanitation Data'!F194))),DD200="",ISNUMBER(OFFSET('Sanitation Data'!$F$13,0,10*ROW('Sanitation Data'!F194)))),OFFSET('Sanitation Data'!$F$13,0,10*ROW('Sanitation Data'!F194)),NA())))</f>
        <v>#N/A</v>
      </c>
      <c r="AP200" s="253" t="e">
        <f ca="true">+IF(AND(ISNUMBER(OFFSET('Sanitation Data'!$G$5,0,10*ROW('Sanitation Data'!G194))),DE200="Yes"),100-OFFSET('Sanitation Data'!$G$5,0,10*ROW('Sanitation Data'!G194)),IF(AND(ISNUMBER(OFFSET('Sanitation Data'!$G$5,0,10*ROW('Sanitation Data'!G194))),DE200="No",ISNUMBER(OFFSET('Sanitation Data'!$G$5,0,10*ROW('Sanitation Data'!G194)))),CONCATENATE("[",ROUND(100-OFFSET('Sanitation Data'!$G$5,0,10*ROW('Sanitation Data'!G194)),0),"]"),IF(AND(ISNUMBER(OFFSET('Sanitation Data'!$G$5,0,10*ROW('Sanitation Data'!G194))),DE200="",ISNUMBER(OFFSET('Sanitation Data'!$G$5,0,10*ROW('Sanitation Data'!G194)))),100-OFFSET('Sanitation Data'!$G$5,0,10*ROW('Sanitation Data'!G194)),NA())))</f>
        <v>#N/A</v>
      </c>
      <c r="AQ200" s="253" t="e">
        <f ca="true">+IF(AND(ISNUMBER(OFFSET('Sanitation Data'!$G$7,0,10*ROW('Sanitation Data'!G194))),DF200="Yes"),OFFSET('Sanitation Data'!$G$7,0,10*ROW('Sanitation Data'!G194)),IF(AND(ISNUMBER(OFFSET('Sanitation Data'!$G$7,0,10*ROW('Sanitation Data'!G194))),DF200="No",ISNUMBER(OFFSET('Sanitation Data'!$G$7,0,10*ROW('Sanitation Data'!G194)))),CONCATENATE("[",ROUND(OFFSET('Sanitation Data'!$G$7,0,10*ROW('Sanitation Data'!G194)),0),"]"),IF(AND(ISNUMBER(OFFSET('Sanitation Data'!$G$7,0,10*ROW('Sanitation Data'!G194))),DF200="",ISNUMBER(OFFSET('Sanitation Data'!$G$7,0,10*ROW('Sanitation Data'!G194)))),OFFSET('Sanitation Data'!$G$7,0,10*ROW('Sanitation Data'!G194)),NA())))</f>
        <v>#N/A</v>
      </c>
      <c r="AR200" s="253" t="e">
        <f ca="true">+IF(AND(ISNUMBER(OFFSET('Sanitation Data'!$G$11,0,10*ROW('Sanitation Data'!G194))),DG200="Yes"),OFFSET('Sanitation Data'!$G$11,0,10*ROW('Sanitation Data'!G194)),IF(AND(ISNUMBER(OFFSET('Sanitation Data'!$G$11,0,10*ROW('Sanitation Data'!G194))),DG200="No",ISNUMBER(OFFSET('Sanitation Data'!$G$11,0,10*ROW('Sanitation Data'!G194)))),CONCATENATE("[",ROUND(OFFSET('Sanitation Data'!$G$11,0,10*ROW('Sanitation Data'!G194)),0),"]"),IF(AND(ISNUMBER(OFFSET('Sanitation Data'!$G$11,0,10*ROW('Sanitation Data'!G194))),DG200="",ISNUMBER(OFFSET('Sanitation Data'!$G$11,0,10*ROW('Sanitation Data'!G194)))),OFFSET('Sanitation Data'!$G$11,0,10*ROW('Sanitation Data'!G194)),NA())))</f>
        <v>#N/A</v>
      </c>
      <c r="AS200" s="253" t="e">
        <f ca="true">+IF(AND(ISNUMBER(OFFSET('Sanitation Data'!$G$12,0,10*ROW('Sanitation Data'!G194))),DH200="Yes"),OFFSET('Sanitation Data'!$G$12,0,10*ROW('Sanitation Data'!G194)),IF(AND(ISNUMBER(OFFSET('Sanitation Data'!$G$12,0,10*ROW('Sanitation Data'!G194))),DH200="No",ISNUMBER(OFFSET('Sanitation Data'!$G$12,0,10*ROW('Sanitation Data'!G194)))),CONCATENATE("[",ROUND(OFFSET('Sanitation Data'!$G$12,0,10*ROW('Sanitation Data'!G194)),0),"]"),IF(AND(ISNUMBER(OFFSET('Sanitation Data'!$G$12,0,10*ROW('Sanitation Data'!G194))),DH200="",ISNUMBER(OFFSET('Sanitation Data'!$G$12,0,10*ROW('Sanitation Data'!G194)))),OFFSET('Sanitation Data'!$G$12,0,10*ROW('Sanitation Data'!G194)),NA())))</f>
        <v>#N/A</v>
      </c>
      <c r="AT200" s="253" t="e">
        <f ca="true">+IF(AND(ISNUMBER(OFFSET('Sanitation Data'!$G$13,0,10*ROW('Sanitation Data'!G194))),DI200="Yes"),OFFSET('Sanitation Data'!$G$13,0,10*ROW('Sanitation Data'!G194)),IF(AND(ISNUMBER(OFFSET('Sanitation Data'!$G$13,0,10*ROW('Sanitation Data'!G194))),DI200="No",ISNUMBER(OFFSET('Sanitation Data'!$G$13,0,10*ROW('Sanitation Data'!G194)))),CONCATENATE("[",ROUND(OFFSET('Sanitation Data'!$G$13,0,10*ROW('Sanitation Data'!G194)),0),"]"),IF(AND(ISNUMBER(OFFSET('Sanitation Data'!$G$13,0,10*ROW('Sanitation Data'!G194))),DI200="",ISNUMBER(OFFSET('Sanitation Data'!$G$13,0,10*ROW('Sanitation Data'!G194)))),OFFSET('Sanitation Data'!$G$13,0,10*ROW('Sanitation Data'!G194)),NA())))</f>
        <v>#N/A</v>
      </c>
      <c r="AU200" s="253" t="e">
        <f ca="true">+IF(AND(ISNUMBER(OFFSET('Sanitation Data'!$H$5,0,10*ROW('Sanitation Data'!H194))),DJ200="Yes"),100-OFFSET('Sanitation Data'!$H$5,0,10*ROW('Sanitation Data'!H194)),IF(AND(ISNUMBER(OFFSET('Sanitation Data'!$H$5,0,10*ROW('Sanitation Data'!H194))),DJ200="No",ISNUMBER(OFFSET('Sanitation Data'!$H$5,0,10*ROW('Sanitation Data'!H194)))),CONCATENATE("[",ROUND(100-OFFSET('Sanitation Data'!$H$5,0,10*ROW('Sanitation Data'!H194)),0),"]"),IF(AND(ISNUMBER(OFFSET('Sanitation Data'!$H$5,0,10*ROW('Sanitation Data'!H194))),DJ200="",ISNUMBER(OFFSET('Sanitation Data'!$H$5,0,10*ROW('Sanitation Data'!H194)))),100-OFFSET('Sanitation Data'!$H$5,0,10*ROW('Sanitation Data'!H194)),NA())))</f>
        <v>#N/A</v>
      </c>
      <c r="AV200" s="253" t="e">
        <f ca="true">+IF(AND(ISNUMBER(OFFSET('Sanitation Data'!$H$7,0,10*ROW('Sanitation Data'!H194))),DK200="Yes"),OFFSET('Sanitation Data'!$H$7,0,10*ROW('Sanitation Data'!H194)),IF(AND(ISNUMBER(OFFSET('Sanitation Data'!$H$7,0,10*ROW('Sanitation Data'!H194))),DK200="No",ISNUMBER(OFFSET('Sanitation Data'!$H$7,0,10*ROW('Sanitation Data'!H194)))),CONCATENATE("[",ROUND(OFFSET('Sanitation Data'!$H$7,0,10*ROW('Sanitation Data'!H194)),0),"]"),IF(AND(ISNUMBER(OFFSET('Sanitation Data'!$H$7,0,10*ROW('Sanitation Data'!H194))),DK200="",ISNUMBER(OFFSET('Sanitation Data'!$H$7,0,10*ROW('Sanitation Data'!H194)))),OFFSET('Sanitation Data'!$H$7,0,10*ROW('Sanitation Data'!H194)),NA())))</f>
        <v>#N/A</v>
      </c>
      <c r="AW200" s="253" t="e">
        <f ca="true">+IF(AND(ISNUMBER(OFFSET('Sanitation Data'!$H$11,0,10*ROW('Sanitation Data'!H194))),DL200="Yes"),OFFSET('Sanitation Data'!$H$11,0,10*ROW('Sanitation Data'!H194)),IF(AND(ISNUMBER(OFFSET('Sanitation Data'!$H$11,0,10*ROW('Sanitation Data'!H194))),DL200="No",ISNUMBER(OFFSET('Sanitation Data'!$H$11,0,10*ROW('Sanitation Data'!H194)))),CONCATENATE("[",ROUND(OFFSET('Sanitation Data'!$H$11,0,10*ROW('Sanitation Data'!H194)),0),"]"),IF(AND(ISNUMBER(OFFSET('Sanitation Data'!$H$11,0,10*ROW('Sanitation Data'!H194))),DL200="",ISNUMBER(OFFSET('Sanitation Data'!$H$11,0,10*ROW('Sanitation Data'!H194)))),OFFSET('Sanitation Data'!$H$11,0,10*ROW('Sanitation Data'!H194)),NA())))</f>
        <v>#N/A</v>
      </c>
      <c r="AX200" s="253" t="e">
        <f ca="true">+IF(AND(ISNUMBER(OFFSET('Sanitation Data'!$H$12,0,10*ROW('Sanitation Data'!H194))),DM200="Yes"),OFFSET('Sanitation Data'!$H$12,0,10*ROW('Sanitation Data'!H194)),IF(AND(ISNUMBER(OFFSET('Sanitation Data'!$H$12,0,10*ROW('Sanitation Data'!H194))),DM200="No",ISNUMBER(OFFSET('Sanitation Data'!$H$12,0,10*ROW('Sanitation Data'!H194)))),CONCATENATE("[",ROUND(OFFSET('Sanitation Data'!$H$12,0,10*ROW('Sanitation Data'!H194)),0),"]"),IF(AND(ISNUMBER(OFFSET('Sanitation Data'!$H$12,0,10*ROW('Sanitation Data'!H194))),DM200="",ISNUMBER(OFFSET('Sanitation Data'!$H$12,0,10*ROW('Sanitation Data'!H194)))),OFFSET('Sanitation Data'!$H$12,0,10*ROW('Sanitation Data'!H194)),NA())))</f>
        <v>#N/A</v>
      </c>
      <c r="AY200" s="253" t="e">
        <f ca="true">+IF(AND(ISNUMBER(OFFSET('Sanitation Data'!$H$13,0,10*ROW('Sanitation Data'!H194))),DN200="Yes"),OFFSET('Sanitation Data'!$H$13,0,10*ROW('Sanitation Data'!H194)),IF(AND(ISNUMBER(OFFSET('Sanitation Data'!$H$13,0,10*ROW('Sanitation Data'!H194))),DN200="No",ISNUMBER(OFFSET('Sanitation Data'!$H$13,0,10*ROW('Sanitation Data'!H194)))),CONCATENATE("[",ROUND(OFFSET('Sanitation Data'!$H$13,0,10*ROW('Sanitation Data'!H194)),0),"]"),IF(AND(ISNUMBER(OFFSET('Sanitation Data'!$H$13,0,10*ROW('Sanitation Data'!H194))),DN200="",ISNUMBER(OFFSET('Sanitation Data'!$H$13,0,10*ROW('Sanitation Data'!H194)))),OFFSET('Sanitation Data'!$H$13,0,10*ROW('Sanitation Data'!H194)),NA())))</f>
        <v>#N/A</v>
      </c>
      <c r="AZ200" s="254" t="e">
        <f ca="true">+IF(AND(ISNUMBER(OFFSET('Hygiene Data'!$C$6,0,10*ROW('Hygiene Data'!C194))),DO200="Yes"),OFFSET('Hygiene Data'!$C$6,0,10*ROW('Hygiene Data'!C194)),IF(AND(ISNUMBER(OFFSET('Hygiene Data'!$C$6,0,10*ROW('Hygiene Data'!C194))),DO200="No",ISNUMBER(OFFSET('Hygiene Data'!$C$6,0,10*ROW('Hygiene Data'!C194)))),CONCATENATE("[",ROUND(OFFSET('Hygiene Data'!$C$6,0,10*ROW('Hygiene Data'!C194)),0),"]"),IF(AND(ISNUMBER(OFFSET('Hygiene Data'!$C$6,0,10*ROW('Hygiene Data'!C194))),DO200="",ISNUMBER(OFFSET('Hygiene Data'!$C$6,0,10*ROW('Hygiene Data'!C194)))),OFFSET('Hygiene Data'!$C$6,0,10*ROW('Hygiene Data'!C194)),NA())))</f>
        <v>#N/A</v>
      </c>
      <c r="BA200" s="254" t="e">
        <f ca="true">+IF(AND(ISNUMBER(OFFSET('Hygiene Data'!$C$8,0,10*ROW('Hygiene Data'!C194))),DP200="Yes"),OFFSET('Hygiene Data'!$C$8,0,10*ROW('Hygiene Data'!C194)),IF(AND(ISNUMBER(OFFSET('Hygiene Data'!$C$8,0,10*ROW('Hygiene Data'!C194))),DP200="No",ISNUMBER(OFFSET('Hygiene Data'!$C$8,0,10*ROW('Hygiene Data'!C194)))),CONCATENATE("[",ROUND(OFFSET('Hygiene Data'!$C$8,0,10*ROW('Hygiene Data'!C194)),0),"]"),IF(AND(ISNUMBER(OFFSET('Hygiene Data'!$C$8,0,10*ROW('Hygiene Data'!C194))),DP200="",ISNUMBER(OFFSET('Hygiene Data'!$C$8,0,10*ROW('Hygiene Data'!C194)))),OFFSET('Hygiene Data'!$C$8,0,10*ROW('Hygiene Data'!C194)),NA())))</f>
        <v>#N/A</v>
      </c>
      <c r="BB200" s="254" t="e">
        <f ca="true">+IF(AND(ISNUMBER(OFFSET('Hygiene Data'!$C$10,0,10*ROW('Hygiene Data'!C194))),DQ200="Yes"),OFFSET('Hygiene Data'!$C$10,0,10*ROW('Hygiene Data'!C194)),IF(AND(ISNUMBER(OFFSET('Hygiene Data'!$C$10,0,10*ROW('Hygiene Data'!C194))),DQ200="No",ISNUMBER(OFFSET('Hygiene Data'!$C$10,0,10*ROW('Hygiene Data'!C194)))),CONCATENATE("[",ROUND(OFFSET('Hygiene Data'!$C$10,0,10*ROW('Hygiene Data'!C194)),0),"]"),IF(AND(ISNUMBER(OFFSET('Hygiene Data'!$C$10,0,10*ROW('Hygiene Data'!C194))),DQ200="",ISNUMBER(OFFSET('Hygiene Data'!$C$10,0,10*ROW('Hygiene Data'!C194)))),OFFSET('Hygiene Data'!$C$10,0,10*ROW('Hygiene Data'!C194)),NA())))</f>
        <v>#N/A</v>
      </c>
      <c r="BC200" s="254" t="e">
        <f ca="true">+IF(AND(ISNUMBER(OFFSET('Hygiene Data'!$D$6,0,10*ROW('Hygiene Data'!D194))),DR200="Yes"),OFFSET('Hygiene Data'!$D$6,0,10*ROW('Hygiene Data'!D194)),IF(AND(ISNUMBER(OFFSET('Hygiene Data'!$D$6,0,10*ROW('Hygiene Data'!D194))),DR200="No",ISNUMBER(OFFSET('Hygiene Data'!$D$6,0,10*ROW('Hygiene Data'!D194)))),CONCATENATE("[",ROUND(OFFSET('Hygiene Data'!$D$6,0,10*ROW('Hygiene Data'!D194)),0),"]"),IF(AND(ISNUMBER(OFFSET('Hygiene Data'!$D$6,0,10*ROW('Hygiene Data'!D194))),DR200="",ISNUMBER(OFFSET('Hygiene Data'!$D$6,0,10*ROW('Hygiene Data'!D194)))),OFFSET('Hygiene Data'!$D$6,0,10*ROW('Hygiene Data'!D194)),NA())))</f>
        <v>#N/A</v>
      </c>
      <c r="BD200" s="254" t="e">
        <f ca="true">+IF(AND(ISNUMBER(OFFSET('Hygiene Data'!$D$8,0,10*ROW('Hygiene Data'!D194))),DS200="Yes"),OFFSET('Hygiene Data'!$D$8,0,10*ROW('Hygiene Data'!D194)),IF(AND(ISNUMBER(OFFSET('Hygiene Data'!$D$8,0,10*ROW('Hygiene Data'!D194))),DS200="No",ISNUMBER(OFFSET('Hygiene Data'!$D$8,0,10*ROW('Hygiene Data'!D194)))),CONCATENATE("[",ROUND(OFFSET('Hygiene Data'!$D$8,0,10*ROW('Hygiene Data'!D194)),0),"]"),IF(AND(ISNUMBER(OFFSET('Hygiene Data'!$D$8,0,10*ROW('Hygiene Data'!D194))),DS200="",ISNUMBER(OFFSET('Hygiene Data'!$D$8,0,10*ROW('Hygiene Data'!D194)))),OFFSET('Hygiene Data'!$D$8,0,10*ROW('Hygiene Data'!D194)),NA())))</f>
        <v>#N/A</v>
      </c>
      <c r="BE200" s="254" t="e">
        <f ca="true">+IF(AND(ISNUMBER(OFFSET('Hygiene Data'!$D$10,0,10*ROW('Hygiene Data'!D194))),DT200="Yes"),OFFSET('Hygiene Data'!$D$10,0,10*ROW('Hygiene Data'!D194)),IF(AND(ISNUMBER(OFFSET('Hygiene Data'!$D$10,0,10*ROW('Hygiene Data'!D194))),DT200="No",ISNUMBER(OFFSET('Hygiene Data'!$D$10,0,10*ROW('Hygiene Data'!D194)))),CONCATENATE("[",ROUND(OFFSET('Hygiene Data'!$D$10,0,10*ROW('Hygiene Data'!D194)),0),"]"),IF(AND(ISNUMBER(OFFSET('Hygiene Data'!$D$10,0,10*ROW('Hygiene Data'!D194))),DT200="",ISNUMBER(OFFSET('Hygiene Data'!$D$10,0,10*ROW('Hygiene Data'!D194)))),OFFSET('Hygiene Data'!$D$10,0,10*ROW('Hygiene Data'!D194)),NA())))</f>
        <v>#N/A</v>
      </c>
      <c r="BF200" s="254" t="e">
        <f ca="true">+IF(AND(ISNUMBER(OFFSET('Hygiene Data'!$E$6,0,10*ROW('Hygiene Data'!E194))),DU200="Yes"),OFFSET('Hygiene Data'!$E$6,0,10*ROW('Hygiene Data'!E194)),IF(AND(ISNUMBER(OFFSET('Hygiene Data'!$E$6,0,10*ROW('Hygiene Data'!E194))),DU200="No",ISNUMBER(OFFSET('Hygiene Data'!$E$6,0,10*ROW('Hygiene Data'!E194)))),CONCATENATE("[",ROUND(OFFSET('Hygiene Data'!$E$6,0,10*ROW('Hygiene Data'!E194)),0),"]"),IF(AND(ISNUMBER(OFFSET('Hygiene Data'!$E$6,0,10*ROW('Hygiene Data'!E194))),DU200="",ISNUMBER(OFFSET('Hygiene Data'!$E$6,0,10*ROW('Hygiene Data'!E194)))),OFFSET('Hygiene Data'!$E$6,0,10*ROW('Hygiene Data'!E194)),NA())))</f>
        <v>#N/A</v>
      </c>
      <c r="BG200" s="254" t="e">
        <f ca="true">+IF(AND(ISNUMBER(OFFSET('Hygiene Data'!$E$8,0,10*ROW('Hygiene Data'!E194))),DV200="Yes"),OFFSET('Hygiene Data'!$E$8,0,10*ROW('Hygiene Data'!E194)),IF(AND(ISNUMBER(OFFSET('Hygiene Data'!$E$8,0,10*ROW('Hygiene Data'!E194))),DV200="No",ISNUMBER(OFFSET('Hygiene Data'!$E$8,0,10*ROW('Hygiene Data'!E194)))),CONCATENATE("[",ROUND(OFFSET('Hygiene Data'!$E$8,0,10*ROW('Hygiene Data'!E194)),0),"]"),IF(AND(ISNUMBER(OFFSET('Hygiene Data'!$E$8,0,10*ROW('Hygiene Data'!E194))),DV200="",ISNUMBER(OFFSET('Hygiene Data'!$E$8,0,10*ROW('Hygiene Data'!E194)))),OFFSET('Hygiene Data'!$E$8,0,10*ROW('Hygiene Data'!E194)),NA())))</f>
        <v>#N/A</v>
      </c>
      <c r="BH200" s="254" t="e">
        <f ca="true">+IF(AND(ISNUMBER(OFFSET('Hygiene Data'!$E$10,0,10*ROW('Hygiene Data'!E194))),DW200="Yes"),OFFSET('Hygiene Data'!$E$10,0,10*ROW('Hygiene Data'!E194)),IF(AND(ISNUMBER(OFFSET('Hygiene Data'!$E$10,0,10*ROW('Hygiene Data'!E194))),DW200="No",ISNUMBER(OFFSET('Hygiene Data'!$E$10,0,10*ROW('Hygiene Data'!E194)))),CONCATENATE("[",ROUND(OFFSET('Hygiene Data'!$E$10,0,10*ROW('Hygiene Data'!E194)),0),"]"),IF(AND(ISNUMBER(OFFSET('Hygiene Data'!$E$10,0,10*ROW('Hygiene Data'!E194))),DW200="",ISNUMBER(OFFSET('Hygiene Data'!$E$10,0,10*ROW('Hygiene Data'!E194)))),OFFSET('Hygiene Data'!$E$10,0,10*ROW('Hygiene Data'!E194)),NA())))</f>
        <v>#N/A</v>
      </c>
      <c r="BI200" s="254" t="e">
        <f ca="true">+IF(AND(ISNUMBER(OFFSET('Hygiene Data'!$F$6,0,10*ROW('Hygiene Data'!F194))),DX200="Yes"),OFFSET('Hygiene Data'!$F$6,0,10*ROW('Hygiene Data'!F194)),IF(AND(ISNUMBER(OFFSET('Hygiene Data'!$F$6,0,10*ROW('Hygiene Data'!F194))),DX200="No",ISNUMBER(OFFSET('Hygiene Data'!$F$6,0,10*ROW('Hygiene Data'!F194)))),CONCATENATE("[",ROUND(OFFSET('Hygiene Data'!$F$6,0,10*ROW('Hygiene Data'!F194)),0),"]"),IF(AND(ISNUMBER(OFFSET('Hygiene Data'!$F$6,0,10*ROW('Hygiene Data'!F194))),DX200="",ISNUMBER(OFFSET('Hygiene Data'!$F$6,0,10*ROW('Hygiene Data'!F194)))),OFFSET('Hygiene Data'!$F$6,0,10*ROW('Hygiene Data'!F194)),NA())))</f>
        <v>#N/A</v>
      </c>
      <c r="BJ200" s="254" t="e">
        <f ca="true">+IF(AND(ISNUMBER(OFFSET('Hygiene Data'!$F$8,0,10*ROW('Hygiene Data'!F194))),DY200="Yes"),OFFSET('Hygiene Data'!$F$8,0,10*ROW('Hygiene Data'!F194)),IF(AND(ISNUMBER(OFFSET('Hygiene Data'!$F$8,0,10*ROW('Hygiene Data'!F194))),DY200="No",ISNUMBER(OFFSET('Hygiene Data'!$F$8,0,10*ROW('Hygiene Data'!F194)))),CONCATENATE("[",ROUND(OFFSET('Hygiene Data'!$F$8,0,10*ROW('Hygiene Data'!F194)),0),"]"),IF(AND(ISNUMBER(OFFSET('Hygiene Data'!$F$8,0,10*ROW('Hygiene Data'!F194))),DY200="",ISNUMBER(OFFSET('Hygiene Data'!$F$8,0,10*ROW('Hygiene Data'!F194)))),OFFSET('Hygiene Data'!$F$8,0,10*ROW('Hygiene Data'!F194)),NA())))</f>
        <v>#N/A</v>
      </c>
      <c r="BK200" s="254" t="e">
        <f ca="true">+IF(AND(ISNUMBER(OFFSET('Hygiene Data'!$F$10,0,10*ROW('Hygiene Data'!F194))),DZ200="Yes"),OFFSET('Hygiene Data'!$F$10,0,10*ROW('Hygiene Data'!F194)),IF(AND(ISNUMBER(OFFSET('Hygiene Data'!$F$10,0,10*ROW('Hygiene Data'!F194))),DZ200="No",ISNUMBER(OFFSET('Hygiene Data'!$F$10,0,10*ROW('Hygiene Data'!F194)))),CONCATENATE("[",ROUND(OFFSET('Hygiene Data'!$F$10,0,10*ROW('Hygiene Data'!F194)),0),"]"),IF(AND(ISNUMBER(OFFSET('Hygiene Data'!$F$10,0,10*ROW('Hygiene Data'!F194))),DZ200="",ISNUMBER(OFFSET('Hygiene Data'!$F$10,0,10*ROW('Hygiene Data'!F194)))),OFFSET('Hygiene Data'!$F$10,0,10*ROW('Hygiene Data'!F194)),NA())))</f>
        <v>#N/A</v>
      </c>
      <c r="BL200" s="254" t="e">
        <f ca="true">+IF(AND(ISNUMBER(OFFSET('Hygiene Data'!$G$6,0,10*ROW('Hygiene Data'!G194))),EA200="Yes"),OFFSET('Hygiene Data'!$G$6,0,10*ROW('Hygiene Data'!G194)),IF(AND(ISNUMBER(OFFSET('Hygiene Data'!$G$6,0,10*ROW('Hygiene Data'!G194))),EA200="No",ISNUMBER(OFFSET('Hygiene Data'!$G$6,0,10*ROW('Hygiene Data'!G194)))),CONCATENATE("[",ROUND(OFFSET('Hygiene Data'!$G$6,0,10*ROW('Hygiene Data'!G194)),0),"]"),IF(AND(ISNUMBER(OFFSET('Hygiene Data'!$G$6,0,10*ROW('Hygiene Data'!G194))),EA200="",ISNUMBER(OFFSET('Hygiene Data'!$G$6,0,10*ROW('Hygiene Data'!G194)))),OFFSET('Hygiene Data'!$G$6,0,10*ROW('Hygiene Data'!G194)),NA())))</f>
        <v>#N/A</v>
      </c>
      <c r="BM200" s="254" t="e">
        <f ca="true">+IF(AND(ISNUMBER(OFFSET('Hygiene Data'!$G$8,0,10*ROW('Hygiene Data'!G194))),EB200="Yes"),OFFSET('Hygiene Data'!$G$8,0,10*ROW('Hygiene Data'!G194)),IF(AND(ISNUMBER(OFFSET('Hygiene Data'!$G$8,0,10*ROW('Hygiene Data'!G194))),EB200="No",ISNUMBER(OFFSET('Hygiene Data'!$G$8,0,10*ROW('Hygiene Data'!G194)))),CONCATENATE("[",ROUND(OFFSET('Hygiene Data'!$G$8,0,10*ROW('Hygiene Data'!G194)),0),"]"),IF(AND(ISNUMBER(OFFSET('Hygiene Data'!$G$8,0,10*ROW('Hygiene Data'!G194))),EB200="",ISNUMBER(OFFSET('Hygiene Data'!$G$8,0,10*ROW('Hygiene Data'!G194)))),OFFSET('Hygiene Data'!$G$8,0,10*ROW('Hygiene Data'!G194)),NA())))</f>
        <v>#N/A</v>
      </c>
      <c r="BN200" s="254" t="e">
        <f ca="true">+IF(AND(ISNUMBER(OFFSET('Hygiene Data'!$G$10,0,10*ROW('Hygiene Data'!G194))),EC200="Yes"),OFFSET('Hygiene Data'!$G$10,0,10*ROW('Hygiene Data'!G194)),IF(AND(ISNUMBER(OFFSET('Hygiene Data'!$G$10,0,10*ROW('Hygiene Data'!G194))),EC200="No",ISNUMBER(OFFSET('Hygiene Data'!$G$10,0,10*ROW('Hygiene Data'!G194)))),CONCATENATE("[",ROUND(OFFSET('Hygiene Data'!$G$10,0,10*ROW('Hygiene Data'!G194)),0),"]"),IF(AND(ISNUMBER(OFFSET('Hygiene Data'!$G$10,0,10*ROW('Hygiene Data'!G194))),EC200="",ISNUMBER(OFFSET('Hygiene Data'!$G$10,0,10*ROW('Hygiene Data'!G194)))),OFFSET('Hygiene Data'!$G$10,0,10*ROW('Hygiene Data'!G194)),NA())))</f>
        <v>#N/A</v>
      </c>
      <c r="BO200" s="254" t="e">
        <f ca="true">+IF(AND(ISNUMBER(OFFSET('Hygiene Data'!$H$6,0,10*ROW('Hygiene Data'!H194))),ED200="Yes"),OFFSET('Hygiene Data'!$H$6,0,10*ROW('Hygiene Data'!H194)),IF(AND(ISNUMBER(OFFSET('Hygiene Data'!$H$6,0,10*ROW('Hygiene Data'!H194))),ED200="No",ISNUMBER(OFFSET('Hygiene Data'!$H$6,0,10*ROW('Hygiene Data'!H194)))),CONCATENATE("[",ROUND(OFFSET('Hygiene Data'!$H$6,0,10*ROW('Hygiene Data'!H194)),0),"]"),IF(AND(ISNUMBER(OFFSET('Hygiene Data'!$H$6,0,10*ROW('Hygiene Data'!H194))),ED200="",ISNUMBER(OFFSET('Hygiene Data'!$H$6,0,10*ROW('Hygiene Data'!H194)))),OFFSET('Hygiene Data'!$H$6,0,10*ROW('Hygiene Data'!H194)),NA())))</f>
        <v>#N/A</v>
      </c>
      <c r="BP200" s="254" t="e">
        <f ca="true">+IF(AND(ISNUMBER(OFFSET('Hygiene Data'!$H$8,0,10*ROW('Hygiene Data'!H194))),EE200="Yes"),OFFSET('Hygiene Data'!$H$8,0,10*ROW('Hygiene Data'!H194)),IF(AND(ISNUMBER(OFFSET('Hygiene Data'!$H$8,0,10*ROW('Hygiene Data'!H194))),EE200="No",ISNUMBER(OFFSET('Hygiene Data'!$H$8,0,10*ROW('Hygiene Data'!H194)))),CONCATENATE("[",ROUND(OFFSET('Hygiene Data'!$H$8,0,10*ROW('Hygiene Data'!H194)),0),"]"),IF(AND(ISNUMBER(OFFSET('Hygiene Data'!$H$8,0,10*ROW('Hygiene Data'!H194))),EE200="",ISNUMBER(OFFSET('Hygiene Data'!$H$8,0,10*ROW('Hygiene Data'!H194)))),OFFSET('Hygiene Data'!$H$8,0,10*ROW('Hygiene Data'!H194)),NA())))</f>
        <v>#N/A</v>
      </c>
      <c r="BQ200" s="254" t="e">
        <f ca="true">+IF(AND(ISNUMBER(OFFSET('Hygiene Data'!$H$10,0,10*ROW('Hygiene Data'!H194))),EF200="Yes"),OFFSET('Hygiene Data'!$H$10,0,10*ROW('Hygiene Data'!H194)),IF(AND(ISNUMBER(OFFSET('Hygiene Data'!$H$10,0,10*ROW('Hygiene Data'!H194))),EF200="No",ISNUMBER(OFFSET('Hygiene Data'!$H$10,0,10*ROW('Hygiene Data'!H194)))),CONCATENATE("[",ROUND(OFFSET('Hygiene Data'!$H$10,0,10*ROW('Hygiene Data'!H194)),0),"]"),IF(AND(ISNUMBER(OFFSET('Hygiene Data'!$H$10,0,10*ROW('Hygiene Data'!H194))),EF200="",ISNUMBER(OFFSET('Hygiene Data'!$H$10,0,10*ROW('Hygiene Data'!H194)))),OFFSET('Hygiene Data'!$H$10,0,10*ROW('Hygiene Data'!H194)),NA())))</f>
        <v>#N/A</v>
      </c>
      <c r="BS200" s="36" t="str">
        <f ca="true">+IF(OFFSET('Water Data'!$C$28,0,10*ROW('Water Data'!C194))="","",OFFSET('Water Data'!$C$28,0,10*ROW('Water Data'!C194)))</f>
        <v/>
      </c>
      <c r="BT200" s="36" t="str">
        <f ca="true">+IF(OFFSET('Water Data'!$C$29,0,10*ROW('Water Data'!C194))="","",OFFSET('Water Data'!$C$29,0,10*ROW('Water Data'!C194)))</f>
        <v/>
      </c>
      <c r="BU200" s="36" t="str">
        <f ca="true">+IF(OFFSET('Water Data'!$C$30,0,10*ROW('Water Data'!C194))="","",OFFSET('Water Data'!$C$30,0,10*ROW('Water Data'!C194)))</f>
        <v/>
      </c>
      <c r="BV200" s="36" t="str">
        <f ca="true">+IF(OFFSET('Water Data'!$D$28,0,10*ROW('Water Data'!D194))="","",OFFSET('Water Data'!$D$28,0,10*ROW('Water Data'!D194)))</f>
        <v/>
      </c>
      <c r="BW200" s="36" t="str">
        <f ca="true">+IF(OFFSET('Water Data'!$D$29,0,10*ROW('Water Data'!D194))="","",OFFSET('Water Data'!$D$29,0,10*ROW('Water Data'!D194)))</f>
        <v/>
      </c>
      <c r="BX200" s="36" t="str">
        <f ca="true">+IF(OFFSET('Water Data'!$D$30,0,10*ROW('Water Data'!D194))="","",OFFSET('Water Data'!$D$30,0,10*ROW('Water Data'!D194)))</f>
        <v/>
      </c>
      <c r="BY200" s="36" t="str">
        <f ca="true">+IF(OFFSET('Water Data'!$E$28,0,10*ROW('Water Data'!E194))="","",OFFSET('Water Data'!$E$28,0,10*ROW('Water Data'!E194)))</f>
        <v/>
      </c>
      <c r="BZ200" s="36" t="str">
        <f ca="true">+IF(OFFSET('Water Data'!$E$29,0,10*ROW('Water Data'!E194))="","",OFFSET('Water Data'!$E$29,0,10*ROW('Water Data'!E194)))</f>
        <v/>
      </c>
      <c r="CA200" s="36" t="str">
        <f ca="true">+IF(OFFSET('Water Data'!$E$30,0,10*ROW('Water Data'!E194))="","",OFFSET('Water Data'!$E$30,0,10*ROW('Water Data'!E194)))</f>
        <v/>
      </c>
      <c r="CB200" s="36" t="str">
        <f ca="true">+IF(OFFSET('Water Data'!$F$28,0,10*ROW('Water Data'!F194))="","",OFFSET('Water Data'!$F$28,0,10*ROW('Water Data'!F194)))</f>
        <v/>
      </c>
      <c r="CC200" s="36" t="str">
        <f ca="true">+IF(OFFSET('Water Data'!$F$29,0,10*ROW('Water Data'!F194))="","",OFFSET('Water Data'!$F$29,0,10*ROW('Water Data'!F194)))</f>
        <v/>
      </c>
      <c r="CD200" s="36" t="str">
        <f ca="true">+IF(OFFSET('Water Data'!$F$30,0,10*ROW('Water Data'!F194))="","",OFFSET('Water Data'!$F$30,0,10*ROW('Water Data'!F194)))</f>
        <v/>
      </c>
      <c r="CE200" s="36" t="str">
        <f ca="true">+IF(OFFSET('Water Data'!$G$28,0,10*ROW('Water Data'!G194))="","",OFFSET('Water Data'!$G$28,0,10*ROW('Water Data'!G194)))</f>
        <v/>
      </c>
      <c r="CF200" s="36" t="str">
        <f ca="true">+IF(OFFSET('Water Data'!$G$29,0,10*ROW('Water Data'!G194))="","",OFFSET('Water Data'!$G$29,0,10*ROW('Water Data'!G194)))</f>
        <v/>
      </c>
      <c r="CG200" s="36" t="str">
        <f ca="true">+IF(OFFSET('Water Data'!$G$30,0,10*ROW('Water Data'!G194))="","",OFFSET('Water Data'!$G$30,0,10*ROW('Water Data'!G194)))</f>
        <v/>
      </c>
      <c r="CH200" s="36" t="str">
        <f ca="true">+IF(OFFSET('Water Data'!$H$28,0,10*ROW('Water Data'!H194))="","",OFFSET('Water Data'!$H$28,0,10*ROW('Water Data'!H194)))</f>
        <v/>
      </c>
      <c r="CI200" s="36" t="str">
        <f ca="true">+IF(OFFSET('Water Data'!$H$29,0,10*ROW('Water Data'!H194))="","",OFFSET('Water Data'!$H$29,0,10*ROW('Water Data'!H194)))</f>
        <v/>
      </c>
      <c r="CJ200" s="36" t="str">
        <f ca="true">+IF(OFFSET('Water Data'!$H$30,0,10*ROW('Water Data'!H194))="","",OFFSET('Water Data'!$H$30,0,10*ROW('Water Data'!H194)))</f>
        <v/>
      </c>
      <c r="CK200" s="36" t="str">
        <f ca="true">+IF(OFFSET('Sanitation Data'!$C$29,0,10*ROW('Sanitation Data'!C194))="","",OFFSET('Sanitation Data'!$C$29,0,10*ROW('Sanitation Data'!C194)))</f>
        <v/>
      </c>
      <c r="CL200" s="36" t="str">
        <f ca="true">+IF(OFFSET('Sanitation Data'!$C$30,0,10*ROW('Sanitation Data'!C194))="","",OFFSET('Sanitation Data'!$C$30,0,10*ROW('Sanitation Data'!C194)))</f>
        <v/>
      </c>
      <c r="CM200" s="36" t="str">
        <f ca="true">+IF(OFFSET('Sanitation Data'!$C$31,0,10*ROW('Sanitation Data'!C194))="","",OFFSET('Sanitation Data'!$C$31,0,10*ROW('Sanitation Data'!C194)))</f>
        <v/>
      </c>
      <c r="CN200" s="36" t="str">
        <f ca="true">+IF(OFFSET('Sanitation Data'!$C$32,0,10*ROW('Sanitation Data'!C194))="","",OFFSET('Sanitation Data'!$C$32,0,10*ROW('Sanitation Data'!C194)))</f>
        <v/>
      </c>
      <c r="CO200" s="36" t="str">
        <f ca="true">+IF(OFFSET('Sanitation Data'!$C$33,0,10*ROW('Sanitation Data'!C194))="","",OFFSET('Sanitation Data'!$C$33,0,10*ROW('Sanitation Data'!C194)))</f>
        <v/>
      </c>
      <c r="CP200" s="36" t="str">
        <f ca="true">+IF(OFFSET('Sanitation Data'!$D$29,0,10*ROW('Sanitation Data'!D194))="","",OFFSET('Sanitation Data'!$D$29,0,10*ROW('Sanitation Data'!D194)))</f>
        <v/>
      </c>
      <c r="CQ200" s="36" t="str">
        <f ca="true">+IF(OFFSET('Sanitation Data'!$D$30,0,10*ROW('Sanitation Data'!D194))="","",OFFSET('Sanitation Data'!$D$30,0,10*ROW('Sanitation Data'!D194)))</f>
        <v/>
      </c>
      <c r="CR200" s="36" t="str">
        <f ca="true">+IF(OFFSET('Sanitation Data'!$D$31,0,10*ROW('Sanitation Data'!D194))="","",OFFSET('Sanitation Data'!$D$31,0,10*ROW('Sanitation Data'!D194)))</f>
        <v/>
      </c>
      <c r="CS200" s="36" t="str">
        <f ca="true">+IF(OFFSET('Sanitation Data'!$D$32,0,10*ROW('Sanitation Data'!D194))="","",OFFSET('Sanitation Data'!$D$32,0,10*ROW('Sanitation Data'!D194)))</f>
        <v/>
      </c>
      <c r="CT200" s="36" t="str">
        <f ca="true">+IF(OFFSET('Sanitation Data'!$D$33,0,10*ROW('Sanitation Data'!D194))="","",OFFSET('Sanitation Data'!$D$33,0,10*ROW('Sanitation Data'!D194)))</f>
        <v/>
      </c>
      <c r="CU200" s="36" t="str">
        <f ca="true">+IF(OFFSET('Sanitation Data'!$E$29,0,10*ROW('Sanitation Data'!E194))="","",OFFSET('Sanitation Data'!$E$29,0,10*ROW('Sanitation Data'!E194)))</f>
        <v/>
      </c>
      <c r="CV200" s="36" t="str">
        <f ca="true">+IF(OFFSET('Sanitation Data'!$E$30,0,10*ROW('Sanitation Data'!E194))="","",OFFSET('Sanitation Data'!$E$30,0,10*ROW('Sanitation Data'!E194)))</f>
        <v/>
      </c>
      <c r="CW200" s="36" t="str">
        <f ca="true">+IF(OFFSET('Sanitation Data'!$E$31,0,10*ROW('Sanitation Data'!E194))="","",OFFSET('Sanitation Data'!$E$31,0,10*ROW('Sanitation Data'!E194)))</f>
        <v/>
      </c>
      <c r="CX200" s="36" t="str">
        <f ca="true">+IF(OFFSET('Sanitation Data'!$E$32,0,10*ROW('Sanitation Data'!E194))="","",OFFSET('Sanitation Data'!$E$32,0,10*ROW('Sanitation Data'!E194)))</f>
        <v/>
      </c>
      <c r="CY200" s="36" t="str">
        <f ca="true">+IF(OFFSET('Sanitation Data'!$E$33,0,10*ROW('Sanitation Data'!E194))="","",OFFSET('Sanitation Data'!$E$33,0,10*ROW('Sanitation Data'!E194)))</f>
        <v/>
      </c>
      <c r="CZ200" s="36" t="str">
        <f ca="true">+IF(OFFSET('Sanitation Data'!$F$29,0,10*ROW('Sanitation Data'!F194))="","",OFFSET('Sanitation Data'!$F$29,0,10*ROW('Sanitation Data'!F194)))</f>
        <v/>
      </c>
      <c r="DA200" s="36" t="str">
        <f ca="true">+IF(OFFSET('Sanitation Data'!$F$30,0,10*ROW('Sanitation Data'!F194))="","",OFFSET('Sanitation Data'!$F$30,0,10*ROW('Sanitation Data'!F194)))</f>
        <v/>
      </c>
      <c r="DB200" s="36" t="str">
        <f ca="true">+IF(OFFSET('Sanitation Data'!$F$31,0,10*ROW('Sanitation Data'!F194))="","",OFFSET('Sanitation Data'!$F$31,0,10*ROW('Sanitation Data'!F194)))</f>
        <v/>
      </c>
      <c r="DC200" s="36" t="str">
        <f ca="true">+IF(OFFSET('Sanitation Data'!$F$32,0,10*ROW('Sanitation Data'!F194))="","",OFFSET('Sanitation Data'!$F$32,0,10*ROW('Sanitation Data'!F194)))</f>
        <v/>
      </c>
      <c r="DD200" s="36" t="str">
        <f ca="true">+IF(OFFSET('Sanitation Data'!$F$33,0,10*ROW('Sanitation Data'!F194))="","",OFFSET('Sanitation Data'!$F$33,0,10*ROW('Sanitation Data'!F194)))</f>
        <v/>
      </c>
      <c r="DE200" s="36" t="str">
        <f ca="true">+IF(OFFSET('Sanitation Data'!$G$29,0,10*ROW('Sanitation Data'!G194))="","",OFFSET('Sanitation Data'!$G$29,0,10*ROW('Sanitation Data'!G194)))</f>
        <v/>
      </c>
      <c r="DF200" s="36" t="str">
        <f ca="true">+IF(OFFSET('Sanitation Data'!$G$30,0,10*ROW('Sanitation Data'!G194))="","",OFFSET('Sanitation Data'!$G$30,0,10*ROW('Sanitation Data'!G194)))</f>
        <v/>
      </c>
      <c r="DG200" s="36" t="str">
        <f ca="true">+IF(OFFSET('Sanitation Data'!$G$31,0,10*ROW('Sanitation Data'!G194))="","",OFFSET('Sanitation Data'!$G$31,0,10*ROW('Sanitation Data'!G194)))</f>
        <v/>
      </c>
      <c r="DH200" s="36" t="str">
        <f ca="true">+IF(OFFSET('Sanitation Data'!$G$32,0,10*ROW('Sanitation Data'!G194))="","",OFFSET('Sanitation Data'!$G$32,0,10*ROW('Sanitation Data'!G194)))</f>
        <v/>
      </c>
      <c r="DI200" s="36" t="str">
        <f ca="true">+IF(OFFSET('Sanitation Data'!$G$33,0,10*ROW('Sanitation Data'!G194))="","",OFFSET('Sanitation Data'!$G$33,0,10*ROW('Sanitation Data'!G194)))</f>
        <v/>
      </c>
      <c r="DJ200" s="36" t="str">
        <f ca="true">+IF(OFFSET('Sanitation Data'!$H$29,0,10*ROW('Sanitation Data'!H194))="","",OFFSET('Sanitation Data'!$H$29,0,10*ROW('Sanitation Data'!H194)))</f>
        <v/>
      </c>
      <c r="DK200" s="36" t="str">
        <f ca="true">+IF(OFFSET('Sanitation Data'!$H$30,0,10*ROW('Sanitation Data'!H194))="","",OFFSET('Sanitation Data'!$H$30,0,10*ROW('Sanitation Data'!H194)))</f>
        <v/>
      </c>
      <c r="DL200" s="36" t="str">
        <f ca="true">+IF(OFFSET('Sanitation Data'!$H$31,0,10*ROW('Sanitation Data'!H194))="","",OFFSET('Sanitation Data'!$H$31,0,10*ROW('Sanitation Data'!H194)))</f>
        <v/>
      </c>
      <c r="DM200" s="36" t="str">
        <f ca="true">+IF(OFFSET('Sanitation Data'!$H$32,0,10*ROW('Sanitation Data'!H194))="","",OFFSET('Sanitation Data'!$H$32,0,10*ROW('Sanitation Data'!H194)))</f>
        <v/>
      </c>
      <c r="DN200" s="36" t="str">
        <f ca="true">+IF(OFFSET('Sanitation Data'!$H$33,0,10*ROW('Sanitation Data'!H194))="","",OFFSET('Sanitation Data'!$H$33,0,10*ROW('Sanitation Data'!H194)))</f>
        <v/>
      </c>
      <c r="DO200" s="36" t="str">
        <f ca="true">+IF(OFFSET('Hygiene Data'!$C$12,0,10*ROW('Hygiene Data'!C194))="","",OFFSET('Hygiene Data'!$C$12,0,10*ROW('Hygiene Data'!C194)))</f>
        <v/>
      </c>
      <c r="DP200" s="36" t="str">
        <f ca="true">+IF(OFFSET('Hygiene Data'!$C$13,0,10*ROW('Hygiene Data'!C194))="","",OFFSET('Hygiene Data'!$C$13,0,10*ROW('Hygiene Data'!C194)))</f>
        <v/>
      </c>
      <c r="DQ200" s="36" t="str">
        <f ca="true">+IF(OFFSET('Hygiene Data'!$C$14,0,10*ROW('Hygiene Data'!C194))="","",OFFSET('Hygiene Data'!$C$14,0,10*ROW('Hygiene Data'!C194)))</f>
        <v/>
      </c>
      <c r="DR200" s="36" t="str">
        <f ca="true">+IF(OFFSET('Hygiene Data'!$D$12,0,10*ROW('Hygiene Data'!D194))="","",OFFSET('Hygiene Data'!$D$12,0,10*ROW('Hygiene Data'!D194)))</f>
        <v/>
      </c>
      <c r="DS200" s="36" t="str">
        <f ca="true">+IF(OFFSET('Hygiene Data'!$D$13,0,10*ROW('Hygiene Data'!D194))="","",OFFSET('Hygiene Data'!$D$13,0,10*ROW('Hygiene Data'!D194)))</f>
        <v/>
      </c>
      <c r="DT200" s="36" t="str">
        <f ca="true">+IF(OFFSET('Hygiene Data'!$D$14,0,10*ROW('Hygiene Data'!D194))="","",OFFSET('Hygiene Data'!$D$14,0,10*ROW('Hygiene Data'!D194)))</f>
        <v/>
      </c>
      <c r="DU200" s="36" t="str">
        <f ca="true">+IF(OFFSET('Hygiene Data'!$E$12,0,10*ROW('Hygiene Data'!E194))="","",OFFSET('Hygiene Data'!$E$12,0,10*ROW('Hygiene Data'!E194)))</f>
        <v/>
      </c>
      <c r="DV200" s="36" t="str">
        <f ca="true">+IF(OFFSET('Hygiene Data'!$E$13,0,10*ROW('Hygiene Data'!E194))="","",OFFSET('Hygiene Data'!$E$13,0,10*ROW('Hygiene Data'!E194)))</f>
        <v/>
      </c>
      <c r="DW200" s="36" t="str">
        <f ca="true">+IF(OFFSET('Hygiene Data'!$E$14,0,10*ROW('Hygiene Data'!E194))="","",OFFSET('Hygiene Data'!$E$14,0,10*ROW('Hygiene Data'!E194)))</f>
        <v/>
      </c>
      <c r="DX200" s="36" t="str">
        <f ca="true">+IF(OFFSET('Hygiene Data'!$F$12,0,10*ROW('Hygiene Data'!F194))="","",OFFSET('Hygiene Data'!$F$12,0,10*ROW('Hygiene Data'!F194)))</f>
        <v/>
      </c>
      <c r="DY200" s="36" t="str">
        <f ca="true">+IF(OFFSET('Hygiene Data'!$F$13,0,10*ROW('Hygiene Data'!F194))="","",OFFSET('Hygiene Data'!$F$13,0,10*ROW('Hygiene Data'!F194)))</f>
        <v/>
      </c>
      <c r="DZ200" s="36" t="str">
        <f ca="true">+IF(OFFSET('Hygiene Data'!$F$14,0,10*ROW('Hygiene Data'!F194))="","",OFFSET('Hygiene Data'!$F$14,0,10*ROW('Hygiene Data'!F194)))</f>
        <v/>
      </c>
      <c r="EA200" s="36" t="str">
        <f ca="true">+IF(OFFSET('Hygiene Data'!$G$12,0,10*ROW('Hygiene Data'!G194))="","",OFFSET('Hygiene Data'!$G$12,0,10*ROW('Hygiene Data'!G194)))</f>
        <v/>
      </c>
      <c r="EB200" s="36" t="str">
        <f ca="true">+IF(OFFSET('Hygiene Data'!$G$13,0,10*ROW('Hygiene Data'!G194))="","",OFFSET('Hygiene Data'!$G$13,0,10*ROW('Hygiene Data'!G194)))</f>
        <v/>
      </c>
      <c r="EC200" s="36" t="str">
        <f ca="true">+IF(OFFSET('Hygiene Data'!$G$14,0,10*ROW('Hygiene Data'!G194))="","",OFFSET('Hygiene Data'!$G$14,0,10*ROW('Hygiene Data'!G194)))</f>
        <v/>
      </c>
      <c r="ED200" s="36" t="str">
        <f ca="true">+IF(OFFSET('Hygiene Data'!$H$12,0,10*ROW('Hygiene Data'!H194))="","",OFFSET('Hygiene Data'!$H$12,0,10*ROW('Hygiene Data'!H194)))</f>
        <v/>
      </c>
      <c r="EE200" s="36" t="str">
        <f ca="true">+IF(OFFSET('Hygiene Data'!$H$13,0,10*ROW('Hygiene Data'!H194))="","",OFFSET('Hygiene Data'!$H$13,0,10*ROW('Hygiene Data'!H194)))</f>
        <v/>
      </c>
      <c r="EF200" s="36" t="str">
        <f ca="true">+IF(OFFSET('Hygiene Data'!$H$14,0,10*ROW('Hygiene Data'!H194))="","",OFFSET('Hygiene Data'!$H$14,0,10*ROW('Hygiene Data'!H194)))</f>
        <v/>
      </c>
    </row>
    <row r="201" x14ac:dyDescent="0.2">
      <c r="A201" s="59" t="str">
        <f ca="true">+IF(OFFSET('Water Data'!$B$1,0,10*ROW('Water Data'!B198))="","",OFFSET('Water Data'!$B$1,0,10*ROW('Water Data'!B198)))</f>
        <v/>
      </c>
      <c r="B201" s="59" t="str">
        <f ca="true">+IF(OFFSET('Water Data'!$A$3,0,10*ROW('Water Data'!A198))="","",OFFSET('Water Data'!$A$3,0,10*ROW('Water Data'!A198)))</f>
        <v/>
      </c>
      <c r="C201" s="59" t="str">
        <f ca="true">+IF(OFFSET('Water Data'!$C$3,0,10*ROW('Water Data'!C198))="","",OFFSET('Water Data'!$C$3,0,10*ROW('Water Data'!C198)))</f>
        <v/>
      </c>
      <c r="D201" s="252" t="e">
        <f ca="true">+IF(AND(ISNUMBER(OFFSET('Water Data'!$C$5,0,10*ROW('Water Data'!C195))),BS201="Yes"),100-OFFSET('Water Data'!$C$5,0,10*ROW('Water Data'!C195)),IF(AND(ISNUMBER(OFFSET('Water Data'!$C$5,0,10*ROW('Water Data'!C195))),BS201="No",ISNUMBER(OFFSET('Water Data'!$C$5,0,10*ROW('Water Data'!C195)))),CONCATENATE("[",ROUND(100-OFFSET('Water Data'!$C$5,0,10*ROW('Water Data'!C195)),0),"]"),IF(AND(ISNUMBER(OFFSET('Water Data'!$C$5,0,10*ROW('Water Data'!C195))),BS201="",ISNUMBER(OFFSET('Water Data'!$C$5,0,10*ROW('Water Data'!C195)))),100-OFFSET('Water Data'!$C$5,0,10*ROW('Water Data'!C195)),NA())))</f>
        <v>#N/A</v>
      </c>
      <c r="E201" s="252" t="e">
        <f ca="true">+IF(AND(ISNUMBER(OFFSET('Water Data'!$C$7,0,10*ROW('Water Data'!D195))),BT201="Yes"),OFFSET('Water Data'!$C$7,0,10*ROW('Water Data'!C195)),IF(AND(ISNUMBER(OFFSET('Water Data'!$C$7,0,10*ROW('Water Data'!C195))),BT201="No",ISNUMBER(OFFSET('Water Data'!$C$7,0,10*ROW('Water Data'!C195)))),CONCATENATE("[",ROUND(OFFSET('Water Data'!$C$7,0,10*ROW('Water Data'!C195)),0),"]"),IF(AND(ISNUMBER(OFFSET('Water Data'!$C$7,0,10*ROW('Water Data'!C195))),BT201="",ISNUMBER(OFFSET('Water Data'!$C$7,0,10*ROW('Water Data'!C195)))),OFFSET('Water Data'!$C$7,0,10*ROW('Water Data'!C195)),NA())))</f>
        <v>#N/A</v>
      </c>
      <c r="F201" s="252" t="e">
        <f ca="true">+IF(AND(ISNUMBER(OFFSET('Water Data'!$C$10,0,10*ROW('Water Data'!C195))),BU201="Yes"),OFFSET('Water Data'!$C$10,0,10*ROW('Water Data'!C195)),IF(AND(ISNUMBER(OFFSET('Water Data'!$C$10,0,10*ROW('Water Data'!C195))),BU201="No",ISNUMBER(OFFSET('Water Data'!$C$10,0,10*ROW('Water Data'!C195)))),CONCATENATE("[",ROUND(OFFSET('Water Data'!$C$10,0,10*ROW('Water Data'!C195)),0),"]"),IF(AND(ISNUMBER(OFFSET('Water Data'!$C$10,0,10*ROW('Water Data'!C195))),BU201="",ISNUMBER(OFFSET('Water Data'!$C$10,0,10*ROW('Water Data'!C195)))),OFFSET('Water Data'!$C$10,0,10*ROW('Water Data'!C195)),NA())))</f>
        <v>#N/A</v>
      </c>
      <c r="G201" s="252" t="e">
        <f ca="true">+IF(AND(ISNUMBER(OFFSET('Water Data'!$D$5,0,10*ROW('Water Data'!D195))),BV201="Yes"),100-OFFSET('Water Data'!$D$5,0,10*ROW('Water Data'!D195)),IF(AND(ISNUMBER(OFFSET('Water Data'!$D$5,0,10*ROW('Water Data'!D195))),BV201="No",ISNUMBER(OFFSET('Water Data'!$D$5,0,10*ROW('Water Data'!D195)))),CONCATENATE("[",ROUND(100-OFFSET('Water Data'!$D$5,0,10*ROW('Water Data'!D195)),0),"]"),IF(AND(ISNUMBER(OFFSET('Water Data'!$D$5,0,10*ROW('Water Data'!D195))),BV201="",ISNUMBER(OFFSET('Water Data'!$D$5,0,10*ROW('Water Data'!D195)))),100-OFFSET('Water Data'!$D$5,0,10*ROW('Water Data'!D195)),NA())))</f>
        <v>#N/A</v>
      </c>
      <c r="H201" s="252" t="e">
        <f ca="true">+IF(AND(ISNUMBER(OFFSET('Water Data'!$D$7,0,10*ROW('Water Data'!D195))),BW201="Yes"),OFFSET('Water Data'!$D$7,0,10*ROW('Water Data'!D195)),IF(AND(ISNUMBER(OFFSET('Water Data'!$D$7,0,10*ROW('Water Data'!D195))),BW201="No",ISNUMBER(OFFSET('Water Data'!$D$7,0,10*ROW('Water Data'!D195)))),CONCATENATE("[",ROUND(OFFSET('Water Data'!$C$7,0,10*ROW('Water Data'!D195)),0),"]"),IF(AND(ISNUMBER(OFFSET('Water Data'!$D$7,0,10*ROW('Water Data'!D195))),BW201="",ISNUMBER(OFFSET('Water Data'!$D$7,0,10*ROW('Water Data'!D195)))),OFFSET('Water Data'!$D$7,0,10*ROW('Water Data'!D195)),NA())))</f>
        <v>#N/A</v>
      </c>
      <c r="I201" s="252" t="e">
        <f ca="true">+IF(AND(ISNUMBER(OFFSET('Water Data'!$D$10,0,10*ROW('Water Data'!D195))),BX201="Yes"),OFFSET('Water Data'!$D$10,0,10*ROW('Water Data'!D195)),IF(AND(ISNUMBER(OFFSET('Water Data'!$D$10,0,10*ROW('Water Data'!D195))),BX201="No",ISNUMBER(OFFSET('Water Data'!$D$10,0,10*ROW('Water Data'!D195)))),CONCATENATE("[",ROUND(OFFSET('Water Data'!$D$10,0,10*ROW('Water Data'!D195)),0),"]"),IF(AND(ISNUMBER(OFFSET('Water Data'!$D$10,0,10*ROW('Water Data'!D195))),BX201="",ISNUMBER(OFFSET('Water Data'!$D$10,0,10*ROW('Water Data'!D195)))),OFFSET('Water Data'!$D$10,0,10*ROW('Water Data'!D195)),NA())))</f>
        <v>#N/A</v>
      </c>
      <c r="J201" s="252" t="e">
        <f ca="true">+IF(AND(ISNUMBER(OFFSET('Water Data'!$E$5,0,10*ROW('Water Data'!E195))),BY201="Yes"),100-OFFSET('Water Data'!$E$5,0,10*ROW('Water Data'!E195)),IF(AND(ISNUMBER(OFFSET('Water Data'!$E$5,0,10*ROW('Water Data'!E195))),BY201="No",ISNUMBER(OFFSET('Water Data'!$E$5,0,10*ROW('Water Data'!E195)))),CONCATENATE("[",ROUND(100-OFFSET('Water Data'!$E$5,0,10*ROW('Water Data'!E195)),0),"]"),IF(AND(ISNUMBER(OFFSET('Water Data'!$E$5,0,10*ROW('Water Data'!E195))),BY201="",ISNUMBER(OFFSET('Water Data'!$E$5,0,10*ROW('Water Data'!E195)))),100-OFFSET('Water Data'!$E$5,0,10*ROW('Water Data'!E195)),NA())))</f>
        <v>#N/A</v>
      </c>
      <c r="K201" s="252" t="e">
        <f ca="true">+IF(AND(ISNUMBER(OFFSET('Water Data'!$E$7,0,10*ROW('Water Data'!E195))),BZ201="Yes"),OFFSET('Water Data'!$E$7,0,10*ROW('Water Data'!E195)),IF(AND(ISNUMBER(OFFSET('Water Data'!$E$7,0,10*ROW('Water Data'!E195))),BZ201="No",ISNUMBER(OFFSET('Water Data'!$E$7,0,10*ROW('Water Data'!E195)))),CONCATENATE("[",ROUND(OFFSET('Water Data'!$E$7,0,10*ROW('Water Data'!E195)),0),"]"),IF(AND(ISNUMBER(OFFSET('Water Data'!$E$7,0,10*ROW('Water Data'!E195))),BZ201="",ISNUMBER(OFFSET('Water Data'!$E$7,0,10*ROW('Water Data'!E195)))),OFFSET('Water Data'!$E$7,0,10*ROW('Water Data'!E195)),NA())))</f>
        <v>#N/A</v>
      </c>
      <c r="L201" s="252" t="e">
        <f ca="true">+IF(AND(ISNUMBER(OFFSET('Water Data'!$E$10,0,10*ROW('Water Data'!E195))),CA201="Yes"),OFFSET('Water Data'!$E$10,0,10*ROW('Water Data'!E195)),IF(AND(ISNUMBER(OFFSET('Water Data'!$E$10,0,10*ROW('Water Data'!E195))),CA201="No",ISNUMBER(OFFSET('Water Data'!$E$10,0,10*ROW('Water Data'!E195)))),CONCATENATE("[",ROUND(OFFSET('Water Data'!$E$10,0,10*ROW('Water Data'!E195)),0),"]"),IF(AND(ISNUMBER(OFFSET('Water Data'!$E$10,0,10*ROW('Water Data'!E195))),CA201="",ISNUMBER(OFFSET('Water Data'!$E$10,0,10*ROW('Water Data'!E195)))),OFFSET('Water Data'!$E$10,0,10*ROW('Water Data'!E195)),NA())))</f>
        <v>#N/A</v>
      </c>
      <c r="M201" s="252" t="e">
        <f ca="true">+IF(AND(ISNUMBER(OFFSET('Water Data'!$F$5,0,10*ROW('Water Data'!F195))),CB201="Yes"),100-OFFSET('Water Data'!$F$5,0,10*ROW('Water Data'!F195)),IF(AND(ISNUMBER(OFFSET('Water Data'!$F$5,0,10*ROW('Water Data'!F195))),CB201="No",ISNUMBER(OFFSET('Water Data'!$F$5,0,10*ROW('Water Data'!F195)))),CONCATENATE("[",ROUND(100-OFFSET('Water Data'!$F$5,0,10*ROW('Water Data'!F195)),0),"]"),IF(AND(ISNUMBER(OFFSET('Water Data'!$F$5,0,10*ROW('Water Data'!F195))),CB201="",ISNUMBER(OFFSET('Water Data'!$F$5,0,10*ROW('Water Data'!F195)))),100-OFFSET('Water Data'!$F$5,0,10*ROW('Water Data'!F195)),NA())))</f>
        <v>#N/A</v>
      </c>
      <c r="N201" s="252" t="e">
        <f ca="true">+IF(AND(ISNUMBER(OFFSET('Water Data'!$F$7,0,10*ROW('Water Data'!F195))),CC201="Yes"),OFFSET('Water Data'!$F$7,0,10*ROW('Water Data'!F195)),IF(AND(ISNUMBER(OFFSET('Water Data'!$F$7,0,10*ROW('Water Data'!F195))),CC201="No",ISNUMBER(OFFSET('Water Data'!$F$7,0,10*ROW('Water Data'!F195)))),CONCATENATE("[",ROUND(OFFSET('Water Data'!$F$7,0,10*ROW('Water Data'!F195)),0),"]"),IF(AND(ISNUMBER(OFFSET('Water Data'!$F$7,0,10*ROW('Water Data'!F195))),CC201="",ISNUMBER(OFFSET('Water Data'!$F$7,0,10*ROW('Water Data'!F195)))),OFFSET('Water Data'!$F$7,0,10*ROW('Water Data'!F195)),NA())))</f>
        <v>#N/A</v>
      </c>
      <c r="O201" s="252" t="e">
        <f ca="true">+IF(AND(ISNUMBER(OFFSET('Water Data'!$F$10,0,10*ROW('Water Data'!F195))),CD201="Yes"),OFFSET('Water Data'!$F$10,0,10*ROW('Water Data'!F195)),IF(AND(ISNUMBER(OFFSET('Water Data'!$F$10,0,10*ROW('Water Data'!F195))),CD201="No",ISNUMBER(OFFSET('Water Data'!$F$10,0,10*ROW('Water Data'!F195)))),CONCATENATE("[",ROUND(OFFSET('Water Data'!$F$10,0,10*ROW('Water Data'!F195)),0),"]"),IF(AND(ISNUMBER(OFFSET('Water Data'!$F$10,0,10*ROW('Water Data'!F195))),CD201="",ISNUMBER(OFFSET('Water Data'!$F$10,0,10*ROW('Water Data'!F195)))),OFFSET('Water Data'!$F$10,0,10*ROW('Water Data'!F195)),NA())))</f>
        <v>#N/A</v>
      </c>
      <c r="P201" s="252" t="e">
        <f ca="true">+IF(AND(ISNUMBER(OFFSET('Water Data'!$G$5,0,10*ROW('Water Data'!G195))),CE201="Yes"),100-OFFSET('Water Data'!$G$5,0,10*ROW('Water Data'!G195)),IF(AND(ISNUMBER(OFFSET('Water Data'!$G$5,0,10*ROW('Water Data'!G195))),CE201="No",ISNUMBER(OFFSET('Water Data'!$G$5,0,10*ROW('Water Data'!G195)))),CONCATENATE("[",ROUND(100-OFFSET('Water Data'!$G$5,0,10*ROW('Water Data'!G195)),0),"]"),IF(AND(ISNUMBER(OFFSET('Water Data'!$G$5,0,10*ROW('Water Data'!G195))),CE201="",ISNUMBER(OFFSET('Water Data'!$G$5,0,10*ROW('Water Data'!G195)))),100-OFFSET('Water Data'!$G$5,0,10*ROW('Water Data'!G195)),NA())))</f>
        <v>#N/A</v>
      </c>
      <c r="Q201" s="252" t="e">
        <f ca="true">+IF(AND(ISNUMBER(OFFSET('Water Data'!$G$7,0,10*ROW('Water Data'!G195))),CF201="Yes"),OFFSET('Water Data'!$G$7,0,10*ROW('Water Data'!G195)),IF(AND(ISNUMBER(OFFSET('Water Data'!$G$7,0,10*ROW('Water Data'!G195))),CF201="No",ISNUMBER(OFFSET('Water Data'!$G$7,0,10*ROW('Water Data'!G195)))),CONCATENATE("[",ROUND(OFFSET('Water Data'!$G$7,0,10*ROW('Water Data'!G195)),0),"]"),IF(AND(ISNUMBER(OFFSET('Water Data'!$G$7,0,10*ROW('Water Data'!G195))),CF201="",ISNUMBER(OFFSET('Water Data'!$G$7,0,10*ROW('Water Data'!G195)))),OFFSET('Water Data'!$G$7,0,10*ROW('Water Data'!G195)),NA())))</f>
        <v>#N/A</v>
      </c>
      <c r="R201" s="252" t="e">
        <f ca="true">+IF(AND(ISNUMBER(OFFSET('Water Data'!$G$10,0,10*ROW('Water Data'!G195))),CG201="Yes"),OFFSET('Water Data'!$G$10,0,10*ROW('Water Data'!G195)),IF(AND(ISNUMBER(OFFSET('Water Data'!$G$10,0,10*ROW('Water Data'!G195))),CG201="No",ISNUMBER(OFFSET('Water Data'!$G$10,0,10*ROW('Water Data'!G195)))),CONCATENATE("[",ROUND(OFFSET('Water Data'!$G$10,0,10*ROW('Water Data'!G195)),0),"]"),IF(AND(ISNUMBER(OFFSET('Water Data'!$G$10,0,10*ROW('Water Data'!G195))),CG201="",ISNUMBER(OFFSET('Water Data'!$G$10,0,10*ROW('Water Data'!G195)))),OFFSET('Water Data'!$G$10,0,10*ROW('Water Data'!G195)),NA())))</f>
        <v>#N/A</v>
      </c>
      <c r="S201" s="252" t="e">
        <f ca="true">+IF(AND(ISNUMBER(OFFSET('Water Data'!$H$5,0,10*ROW('Water Data'!H195))),CH201="Yes"),100-OFFSET('Water Data'!$H$5,0,10*ROW('Water Data'!H195)),IF(AND(ISNUMBER(OFFSET('Water Data'!$H$5,0,10*ROW('Water Data'!H195))),CH201="No",ISNUMBER(OFFSET('Water Data'!$H$5,0,10*ROW('Water Data'!H195)))),CONCATENATE("[",ROUND(100-OFFSET('Water Data'!$H$5,0,10*ROW('Water Data'!H195)),0),"]"),IF(AND(ISNUMBER(OFFSET('Water Data'!$H$5,0,10*ROW('Water Data'!H195))),CH201="",ISNUMBER(OFFSET('Water Data'!$H$5,0,10*ROW('Water Data'!H195)))),100-OFFSET('Water Data'!$H$5,0,10*ROW('Water Data'!H195)),NA())))</f>
        <v>#N/A</v>
      </c>
      <c r="T201" s="252" t="e">
        <f ca="true">+IF(AND(ISNUMBER(OFFSET('Water Data'!$H$7,0,10*ROW('Water Data'!H195))),CI201="Yes"),OFFSET('Water Data'!$H$7,0,10*ROW('Water Data'!H195)),IF(AND(ISNUMBER(OFFSET('Water Data'!$H$7,0,10*ROW('Water Data'!H195))),CI201="No",ISNUMBER(OFFSET('Water Data'!$H$7,0,10*ROW('Water Data'!H195)))),CONCATENATE("[",ROUND(OFFSET('Water Data'!$H$7,0,10*ROW('Water Data'!H195)),0),"]"),IF(AND(ISNUMBER(OFFSET('Water Data'!$H$7,0,10*ROW('Water Data'!H195))),CI201="",ISNUMBER(OFFSET('Water Data'!$H$7,0,10*ROW('Water Data'!H195)))),OFFSET('Water Data'!$H$7,0,10*ROW('Water Data'!H195)),NA())))</f>
        <v>#N/A</v>
      </c>
      <c r="U201" s="252" t="e">
        <f ca="true">+IF(AND(ISNUMBER(OFFSET('Water Data'!$H$10,0,10*ROW('Water Data'!H195))),CJ201="Yes"),OFFSET('Water Data'!$H$10,0,10*ROW('Water Data'!H195)),IF(AND(ISNUMBER(OFFSET('Water Data'!$H$10,0,10*ROW('Water Data'!H195))),CJ201="No",ISNUMBER(OFFSET('Water Data'!$H$10,0,10*ROW('Water Data'!H195)))),CONCATENATE("[",ROUND(OFFSET('Water Data'!$H$10,0,10*ROW('Water Data'!H195)),0),"]"),IF(AND(ISNUMBER(OFFSET('Water Data'!$H$10,0,10*ROW('Water Data'!H195))),CJ201="",ISNUMBER(OFFSET('Water Data'!$H$10,0,10*ROW('Water Data'!H195)))),OFFSET('Water Data'!$H$10,0,10*ROW('Water Data'!H195)),NA())))</f>
        <v>#N/A</v>
      </c>
      <c r="V201" s="253" t="e">
        <f ca="true">+IF(AND(ISNUMBER(OFFSET('Sanitation Data'!$C$5,0,10*ROW('Sanitation Data'!C195))),CK201="Yes"),100-OFFSET('Sanitation Data'!$C$5,0,10*ROW('Sanitation Data'!C195)),IF(AND(ISNUMBER(OFFSET('Sanitation Data'!$C$5,0,10*ROW('Sanitation Data'!C195))),CK201="No",ISNUMBER(OFFSET('Sanitation Data'!$C$5,0,10*ROW('Sanitation Data'!C195)))),CONCATENATE("[",ROUND(100-OFFSET('Sanitation Data'!$C$5,0,10*ROW('Sanitation Data'!C195)),0),"]"),IF(AND(ISNUMBER(OFFSET('Sanitation Data'!$C$5,0,10*ROW('Sanitation Data'!C195))),CK201="",ISNUMBER(OFFSET('Sanitation Data'!$C$5,0,10*ROW('Sanitation Data'!C195)))),100-OFFSET('Sanitation Data'!$C$5,0,10*ROW('Sanitation Data'!C195)),NA())))</f>
        <v>#N/A</v>
      </c>
      <c r="W201" s="253" t="e">
        <f ca="true">+IF(AND(ISNUMBER(OFFSET('Sanitation Data'!$C$7,0,10*ROW('Sanitation Data'!C195))),CL201="Yes"),OFFSET('Sanitation Data'!$C$7,0,10*ROW('Sanitation Data'!C195)),IF(AND(ISNUMBER(OFFSET('Sanitation Data'!$C$7,0,10*ROW('Sanitation Data'!C195))),CL201="No",ISNUMBER(OFFSET('Sanitation Data'!$C$7,0,10*ROW('Sanitation Data'!C195)))),CONCATENATE("[",ROUND(OFFSET('Sanitation Data'!$C$7,0,10*ROW('Sanitation Data'!C195)),0),"]"),IF(AND(ISNUMBER(OFFSET('Sanitation Data'!$C$7,0,10*ROW('Sanitation Data'!C195))),CL201="",ISNUMBER(OFFSET('Sanitation Data'!$C$7,0,10*ROW('Sanitation Data'!C195)))),OFFSET('Sanitation Data'!$C$7,0,10*ROW('Sanitation Data'!C195)),NA())))</f>
        <v>#N/A</v>
      </c>
      <c r="X201" s="253" t="e">
        <f ca="true">+IF(AND(ISNUMBER(OFFSET('Sanitation Data'!$C$11,0,10*ROW('Sanitation Data'!C195))),CM201="Yes"),OFFSET('Sanitation Data'!$C$11,0,10*ROW('Sanitation Data'!C195)),IF(AND(ISNUMBER(OFFSET('Sanitation Data'!$C$11,0,10*ROW('Sanitation Data'!C195))),CM201="No",ISNUMBER(OFFSET('Sanitation Data'!$C$11,0,10*ROW('Sanitation Data'!C195)))),CONCATENATE("[",ROUND(OFFSET('Sanitation Data'!$C$11,0,10*ROW('Sanitation Data'!C195)),0),"]"),IF(AND(ISNUMBER(OFFSET('Sanitation Data'!$C$11,0,10*ROW('Sanitation Data'!C195))),CM201="",ISNUMBER(OFFSET('Sanitation Data'!$C$11,0,10*ROW('Sanitation Data'!C195)))),OFFSET('Sanitation Data'!$C$11,0,10*ROW('Sanitation Data'!C195)),NA())))</f>
        <v>#N/A</v>
      </c>
      <c r="Y201" s="253" t="e">
        <f ca="true">+IF(AND(ISNUMBER(OFFSET('Sanitation Data'!$C$12,0,10*ROW('Sanitation Data'!C195))),CN201="Yes"),OFFSET('Sanitation Data'!$C$12,0,10*ROW('Sanitation Data'!C195)),IF(AND(ISNUMBER(OFFSET('Sanitation Data'!$C$12,0,10*ROW('Sanitation Data'!C195))),CN201="No",ISNUMBER(OFFSET('Sanitation Data'!$C$12,0,10*ROW('Sanitation Data'!C195)))),CONCATENATE("[",ROUND(OFFSET('Sanitation Data'!$C$12,0,10*ROW('Sanitation Data'!C195)),0),"]"),IF(AND(ISNUMBER(OFFSET('Sanitation Data'!$C$12,0,10*ROW('Sanitation Data'!C195))),CN201="",ISNUMBER(OFFSET('Sanitation Data'!$C$12,0,10*ROW('Sanitation Data'!C195)))),OFFSET('Sanitation Data'!$C$12,0,10*ROW('Sanitation Data'!C195)),NA())))</f>
        <v>#N/A</v>
      </c>
      <c r="Z201" s="253" t="e">
        <f ca="true">+IF(AND(ISNUMBER(OFFSET('Sanitation Data'!$C$13,0,10*ROW('Sanitation Data'!C195))),CO201="Yes"),OFFSET('Sanitation Data'!$C$13,0,10*ROW('Sanitation Data'!C195)),IF(AND(ISNUMBER(OFFSET('Sanitation Data'!$C$13,0,10*ROW('Sanitation Data'!C195))),CO201="No",ISNUMBER(OFFSET('Sanitation Data'!$C$13,0,10*ROW('Sanitation Data'!C195)))),CONCATENATE("[",ROUND(OFFSET('Sanitation Data'!$C$13,0,10*ROW('Sanitation Data'!C195)),0),"]"),IF(AND(ISNUMBER(OFFSET('Sanitation Data'!$C$13,0,10*ROW('Sanitation Data'!C195))),CO201="",ISNUMBER(OFFSET('Sanitation Data'!$C$13,0,10*ROW('Sanitation Data'!C195)))),OFFSET('Sanitation Data'!$C$13,0,10*ROW('Sanitation Data'!C195)),NA())))</f>
        <v>#N/A</v>
      </c>
      <c r="AA201" s="253" t="e">
        <f ca="true">+IF(AND(ISNUMBER(OFFSET('Sanitation Data'!$D$5,0,10*ROW('Sanitation Data'!D195))),CP201="Yes"),100-OFFSET('Sanitation Data'!$D$5,0,10*ROW('Sanitation Data'!D195)),IF(AND(ISNUMBER(OFFSET('Sanitation Data'!$D$5,0,10*ROW('Sanitation Data'!D195))),CP201="No",ISNUMBER(OFFSET('Sanitation Data'!$D$5,0,10*ROW('Sanitation Data'!D195)))),CONCATENATE("[",ROUND(100-OFFSET('Sanitation Data'!$D$5,0,10*ROW('Sanitation Data'!D195)),0),"]"),IF(AND(ISNUMBER(OFFSET('Sanitation Data'!$D$5,0,10*ROW('Sanitation Data'!D195))),CP201="",ISNUMBER(OFFSET('Sanitation Data'!$D$5,0,10*ROW('Sanitation Data'!D195)))),100-OFFSET('Sanitation Data'!$D$5,0,10*ROW('Sanitation Data'!D195)),NA())))</f>
        <v>#N/A</v>
      </c>
      <c r="AB201" s="253" t="e">
        <f ca="true">+IF(AND(ISNUMBER(OFFSET('Sanitation Data'!$D$7,0,10*ROW('Sanitation Data'!D195))),CQ201="Yes"),OFFSET('Sanitation Data'!$D$7,0,10*ROW('Sanitation Data'!G195)),IF(AND(ISNUMBER(OFFSET('Sanitation Data'!$D$7,0,10*ROW('Sanitation Data'!D195))),CQ201="No",ISNUMBER(OFFSET('Sanitation Data'!$D$7,0,10*ROW('Sanitation Data'!D195)))),CONCATENATE("[",ROUND(OFFSET('Sanitation Data'!$D$7,0,10*ROW('Sanitation Data'!D195)),0),"]"),IF(AND(ISNUMBER(OFFSET('Sanitation Data'!$D$7,0,10*ROW('Sanitation Data'!D195))),CQ201="",ISNUMBER(OFFSET('Sanitation Data'!$D$7,0,10*ROW('Sanitation Data'!D195)))),OFFSET('Sanitation Data'!$D$7,0,10*ROW('Sanitation Data'!D195)),NA())))</f>
        <v>#N/A</v>
      </c>
      <c r="AC201" s="253" t="e">
        <f ca="true">+IF(AND(ISNUMBER(OFFSET('Sanitation Data'!$D$11,0,10*ROW('Sanitation Data'!D195))),CR201="Yes"),OFFSET('Sanitation Data'!$D$11,0,10*ROW('Sanitation Data'!D195)),IF(AND(ISNUMBER(OFFSET('Sanitation Data'!$D$11,0,10*ROW('Sanitation Data'!D195))),CR201="No",ISNUMBER(OFFSET('Sanitation Data'!$D$11,0,10*ROW('Sanitation Data'!D195)))),CONCATENATE("[",ROUND(OFFSET('Sanitation Data'!$D$11,0,10*ROW('Sanitation Data'!D195)),0),"]"),IF(AND(ISNUMBER(OFFSET('Sanitation Data'!$D$11,0,10*ROW('Sanitation Data'!D195))),CR201="",ISNUMBER(OFFSET('Sanitation Data'!$D$11,0,10*ROW('Sanitation Data'!D195)))),OFFSET('Sanitation Data'!$D$11,0,10*ROW('Sanitation Data'!D195)),NA())))</f>
        <v>#N/A</v>
      </c>
      <c r="AD201" s="253" t="e">
        <f ca="true">+IF(AND(ISNUMBER(OFFSET('Sanitation Data'!$D$12,0,10*ROW('Sanitation Data'!D195))),CS201="Yes"),OFFSET('Sanitation Data'!$D$12,0,10*ROW('Sanitation Data'!D195)),IF(AND(ISNUMBER(OFFSET('Sanitation Data'!$D$12,0,10*ROW('Sanitation Data'!D195))),CS201="No",ISNUMBER(OFFSET('Sanitation Data'!$D$12,0,10*ROW('Sanitation Data'!D195)))),CONCATENATE("[",ROUND(OFFSET('Sanitation Data'!$D$12,0,10*ROW('Sanitation Data'!D195)),0),"]"),IF(AND(ISNUMBER(OFFSET('Sanitation Data'!$D$12,0,10*ROW('Sanitation Data'!D195))),CS201="",ISNUMBER(OFFSET('Sanitation Data'!$D$12,0,10*ROW('Sanitation Data'!D195)))),OFFSET('Sanitation Data'!$D$12,0,10*ROW('Sanitation Data'!D195)),NA())))</f>
        <v>#N/A</v>
      </c>
      <c r="AE201" s="253" t="e">
        <f ca="true">+IF(AND(ISNUMBER(OFFSET('Sanitation Data'!$D$13,0,10*ROW('Sanitation Data'!D195))),CT201="Yes"),OFFSET('Sanitation Data'!$D$13,0,10*ROW('Sanitation Data'!D195)),IF(AND(ISNUMBER(OFFSET('Sanitation Data'!$D$13,0,10*ROW('Sanitation Data'!D195))),CT201="No",ISNUMBER(OFFSET('Sanitation Data'!$D$13,0,10*ROW('Sanitation Data'!D195)))),CONCATENATE("[",ROUND(OFFSET('Sanitation Data'!$D$13,0,10*ROW('Sanitation Data'!D195)),0),"]"),IF(AND(ISNUMBER(OFFSET('Sanitation Data'!$D$13,0,10*ROW('Sanitation Data'!D195))),CT201="",ISNUMBER(OFFSET('Sanitation Data'!$D$13,0,10*ROW('Sanitation Data'!D195)))),OFFSET('Sanitation Data'!$D$13,0,10*ROW('Sanitation Data'!D195)),NA())))</f>
        <v>#N/A</v>
      </c>
      <c r="AF201" s="253" t="e">
        <f ca="true">+IF(AND(ISNUMBER(OFFSET('Sanitation Data'!$E$5,0,10*ROW('Sanitation Data'!E195))),CU201="Yes"),100-OFFSET('Sanitation Data'!$E$5,0,10*ROW('Sanitation Data'!E195)),IF(AND(ISNUMBER(OFFSET('Sanitation Data'!$E$5,0,10*ROW('Sanitation Data'!E195))),CU201="No",ISNUMBER(OFFSET('Sanitation Data'!$E$5,0,10*ROW('Sanitation Data'!E195)))),CONCATENATE("[",ROUND(100-OFFSET('Sanitation Data'!$E$5,0,10*ROW('Sanitation Data'!E195)),0),"]"),IF(AND(ISNUMBER(OFFSET('Sanitation Data'!$E$5,0,10*ROW('Sanitation Data'!E195))),CU201="",ISNUMBER(OFFSET('Sanitation Data'!$E$5,0,10*ROW('Sanitation Data'!E195)))),100-OFFSET('Sanitation Data'!$E$5,0,10*ROW('Sanitation Data'!E195)),NA())))</f>
        <v>#N/A</v>
      </c>
      <c r="AG201" s="253" t="e">
        <f ca="true">+IF(AND(ISNUMBER(OFFSET('Sanitation Data'!$E$7,0,10*ROW('Sanitation Data'!E195))),CV201="Yes"),OFFSET('Sanitation Data'!$E$7,0,10*ROW('Sanitation Data'!E195)),IF(AND(ISNUMBER(OFFSET('Sanitation Data'!$E$7,0,10*ROW('Sanitation Data'!E195))),CV201="No",ISNUMBER(OFFSET('Sanitation Data'!$E$7,0,10*ROW('Sanitation Data'!E195)))),CONCATENATE("[",ROUND(OFFSET('Sanitation Data'!$E$7,0,10*ROW('Sanitation Data'!E195)),0),"]"),IF(AND(ISNUMBER(OFFSET('Sanitation Data'!$E$7,0,10*ROW('Sanitation Data'!E195))),CV201="",ISNUMBER(OFFSET('Sanitation Data'!$E$7,0,10*ROW('Sanitation Data'!E195)))),OFFSET('Sanitation Data'!$E$7,0,10*ROW('Sanitation Data'!E195)),NA())))</f>
        <v>#N/A</v>
      </c>
      <c r="AH201" s="253" t="e">
        <f ca="true">+IF(AND(ISNUMBER(OFFSET('Sanitation Data'!$E$11,0,10*ROW('Sanitation Data'!E195))),CW201="Yes"),OFFSET('Sanitation Data'!$E$11,0,10*ROW('Sanitation Data'!E195)),IF(AND(ISNUMBER(OFFSET('Sanitation Data'!$E$11,0,10*ROW('Sanitation Data'!E195))),CW201="No",ISNUMBER(OFFSET('Sanitation Data'!$E$11,0,10*ROW('Sanitation Data'!E195)))),CONCATENATE("[",ROUND(OFFSET('Sanitation Data'!$E$11,0,10*ROW('Sanitation Data'!E195)),0),"]"),IF(AND(ISNUMBER(OFFSET('Sanitation Data'!$E$11,0,10*ROW('Sanitation Data'!E195))),CW201="",ISNUMBER(OFFSET('Sanitation Data'!$E$11,0,10*ROW('Sanitation Data'!E195)))),OFFSET('Sanitation Data'!$E$11,0,10*ROW('Sanitation Data'!E195)),NA())))</f>
        <v>#N/A</v>
      </c>
      <c r="AI201" s="253" t="e">
        <f ca="true">+IF(AND(ISNUMBER(OFFSET('Sanitation Data'!$E$12,0,10*ROW('Sanitation Data'!E195))),CX201="Yes"),OFFSET('Sanitation Data'!$E$12,0,10*ROW('Sanitation Data'!E195)),IF(AND(ISNUMBER(OFFSET('Sanitation Data'!$E$12,0,10*ROW('Sanitation Data'!E195))),CX201="No",ISNUMBER(OFFSET('Sanitation Data'!$E$12,0,10*ROW('Sanitation Data'!E195)))),CONCATENATE("[",ROUND(OFFSET('Sanitation Data'!$E$12,0,10*ROW('Sanitation Data'!E195)),0),"]"),IF(AND(ISNUMBER(OFFSET('Sanitation Data'!$E$12,0,10*ROW('Sanitation Data'!E195))),CX201="",ISNUMBER(OFFSET('Sanitation Data'!$E$12,0,10*ROW('Sanitation Data'!E195)))),OFFSET('Sanitation Data'!$E$12,0,10*ROW('Sanitation Data'!E195)),NA())))</f>
        <v>#N/A</v>
      </c>
      <c r="AJ201" s="253" t="e">
        <f ca="true">+IF(AND(ISNUMBER(OFFSET('Sanitation Data'!$E$13,0,10*ROW('Sanitation Data'!E195))),CY201="Yes"),OFFSET('Sanitation Data'!$E$13,0,10*ROW('Sanitation Data'!E195)),IF(AND(ISNUMBER(OFFSET('Sanitation Data'!$E$13,0,10*ROW('Sanitation Data'!E195))),CY201="No",ISNUMBER(OFFSET('Sanitation Data'!$E$13,0,10*ROW('Sanitation Data'!E195)))),CONCATENATE("[",ROUND(OFFSET('Sanitation Data'!$E$13,0,10*ROW('Sanitation Data'!E195)),0),"]"),IF(AND(ISNUMBER(OFFSET('Sanitation Data'!$E$13,0,10*ROW('Sanitation Data'!E195))),CY201="",ISNUMBER(OFFSET('Sanitation Data'!$E$13,0,10*ROW('Sanitation Data'!E195)))),OFFSET('Sanitation Data'!$E$13,0,10*ROW('Sanitation Data'!E195)),NA())))</f>
        <v>#N/A</v>
      </c>
      <c r="AK201" s="253" t="e">
        <f ca="true">+IF(AND(ISNUMBER(OFFSET('Sanitation Data'!$F$5,0,10*ROW('Sanitation Data'!F195))),CZ201="Yes"),100-OFFSET('Sanitation Data'!$F$5,0,10*ROW('Sanitation Data'!F195)),IF(AND(ISNUMBER(OFFSET('Sanitation Data'!$F$5,0,10*ROW('Sanitation Data'!F195))),CZ201="No",ISNUMBER(OFFSET('Sanitation Data'!$F$5,0,10*ROW('Sanitation Data'!F195)))),CONCATENATE("[",ROUND(100-OFFSET('Sanitation Data'!$F$5,0,10*ROW('Sanitation Data'!F195)),0),"]"),IF(AND(ISNUMBER(OFFSET('Sanitation Data'!$F$5,0,10*ROW('Sanitation Data'!F195))),CZ201="",ISNUMBER(OFFSET('Sanitation Data'!$F$5,0,10*ROW('Sanitation Data'!F195)))),100-OFFSET('Sanitation Data'!$F$5,0,10*ROW('Sanitation Data'!F195)),NA())))</f>
        <v>#N/A</v>
      </c>
      <c r="AL201" s="253" t="e">
        <f ca="true">+IF(AND(ISNUMBER(OFFSET('Sanitation Data'!$F$7,0,10*ROW('Sanitation Data'!F195))),DA201="Yes"),OFFSET('Sanitation Data'!$F$7,0,10*ROW('Sanitation Data'!F195)),IF(AND(ISNUMBER(OFFSET('Sanitation Data'!$F$7,0,10*ROW('Sanitation Data'!F195))),DA201="No",ISNUMBER(OFFSET('Sanitation Data'!$F$7,0,10*ROW('Sanitation Data'!F195)))),CONCATENATE("[",ROUND(OFFSET('Sanitation Data'!$F$7,0,10*ROW('Sanitation Data'!F195)),0),"]"),IF(AND(ISNUMBER(OFFSET('Sanitation Data'!$F$7,0,10*ROW('Sanitation Data'!F195))),DA201="",ISNUMBER(OFFSET('Sanitation Data'!$F$7,0,10*ROW('Sanitation Data'!F195)))),OFFSET('Sanitation Data'!$F$7,0,10*ROW('Sanitation Data'!F195)),NA())))</f>
        <v>#N/A</v>
      </c>
      <c r="AM201" s="253" t="e">
        <f ca="true">+IF(AND(ISNUMBER(OFFSET('Sanitation Data'!$F$11,0,10*ROW('Sanitation Data'!F195))),DB201="Yes"),OFFSET('Sanitation Data'!$F$11,0,10*ROW('Sanitation Data'!F195)),IF(AND(ISNUMBER(OFFSET('Sanitation Data'!$F$11,0,10*ROW('Sanitation Data'!F195))),DB201="No",ISNUMBER(OFFSET('Sanitation Data'!$F$11,0,10*ROW('Sanitation Data'!F195)))),CONCATENATE("[",ROUND(OFFSET('Sanitation Data'!$F$11,0,10*ROW('Sanitation Data'!F195)),0),"]"),IF(AND(ISNUMBER(OFFSET('Sanitation Data'!$F$11,0,10*ROW('Sanitation Data'!F195))),DB201="",ISNUMBER(OFFSET('Sanitation Data'!$F$11,0,10*ROW('Sanitation Data'!F195)))),OFFSET('Sanitation Data'!$F$11,0,10*ROW('Sanitation Data'!F195)),NA())))</f>
        <v>#N/A</v>
      </c>
      <c r="AN201" s="253" t="e">
        <f ca="true">+IF(AND(ISNUMBER(OFFSET('Sanitation Data'!$F$12,0,10*ROW('Sanitation Data'!F195))),DC201="Yes"),OFFSET('Sanitation Data'!$F$12,0,10*ROW('Sanitation Data'!F195)),IF(AND(ISNUMBER(OFFSET('Sanitation Data'!$F$12,0,10*ROW('Sanitation Data'!F195))),DC201="No",ISNUMBER(OFFSET('Sanitation Data'!$F$12,0,10*ROW('Sanitation Data'!F195)))),CONCATENATE("[",ROUND(OFFSET('Sanitation Data'!$F$12,0,10*ROW('Sanitation Data'!F195)),0),"]"),IF(AND(ISNUMBER(OFFSET('Sanitation Data'!$F$12,0,10*ROW('Sanitation Data'!F195))),DC201="",ISNUMBER(OFFSET('Sanitation Data'!$F$12,0,10*ROW('Sanitation Data'!F195)))),OFFSET('Sanitation Data'!$F$12,0,10*ROW('Sanitation Data'!F195)),NA())))</f>
        <v>#N/A</v>
      </c>
      <c r="AO201" s="253" t="e">
        <f ca="true">+IF(AND(ISNUMBER(OFFSET('Sanitation Data'!$F$13,0,10*ROW('Sanitation Data'!F195))),DD201="Yes"),OFFSET('Sanitation Data'!$F$13,0,10*ROW('Sanitation Data'!F195)),IF(AND(ISNUMBER(OFFSET('Sanitation Data'!$F$13,0,10*ROW('Sanitation Data'!F195))),DD201="No",ISNUMBER(OFFSET('Sanitation Data'!$F$13,0,10*ROW('Sanitation Data'!F195)))),CONCATENATE("[",ROUND(OFFSET('Sanitation Data'!$F$13,0,10*ROW('Sanitation Data'!F195)),0),"]"),IF(AND(ISNUMBER(OFFSET('Sanitation Data'!$F$13,0,10*ROW('Sanitation Data'!F195))),DD201="",ISNUMBER(OFFSET('Sanitation Data'!$F$13,0,10*ROW('Sanitation Data'!F195)))),OFFSET('Sanitation Data'!$F$13,0,10*ROW('Sanitation Data'!F195)),NA())))</f>
        <v>#N/A</v>
      </c>
      <c r="AP201" s="253" t="e">
        <f ca="true">+IF(AND(ISNUMBER(OFFSET('Sanitation Data'!$G$5,0,10*ROW('Sanitation Data'!G195))),DE201="Yes"),100-OFFSET('Sanitation Data'!$G$5,0,10*ROW('Sanitation Data'!G195)),IF(AND(ISNUMBER(OFFSET('Sanitation Data'!$G$5,0,10*ROW('Sanitation Data'!G195))),DE201="No",ISNUMBER(OFFSET('Sanitation Data'!$G$5,0,10*ROW('Sanitation Data'!G195)))),CONCATENATE("[",ROUND(100-OFFSET('Sanitation Data'!$G$5,0,10*ROW('Sanitation Data'!G195)),0),"]"),IF(AND(ISNUMBER(OFFSET('Sanitation Data'!$G$5,0,10*ROW('Sanitation Data'!G195))),DE201="",ISNUMBER(OFFSET('Sanitation Data'!$G$5,0,10*ROW('Sanitation Data'!G195)))),100-OFFSET('Sanitation Data'!$G$5,0,10*ROW('Sanitation Data'!G195)),NA())))</f>
        <v>#N/A</v>
      </c>
      <c r="AQ201" s="253" t="e">
        <f ca="true">+IF(AND(ISNUMBER(OFFSET('Sanitation Data'!$G$7,0,10*ROW('Sanitation Data'!G195))),DF201="Yes"),OFFSET('Sanitation Data'!$G$7,0,10*ROW('Sanitation Data'!G195)),IF(AND(ISNUMBER(OFFSET('Sanitation Data'!$G$7,0,10*ROW('Sanitation Data'!G195))),DF201="No",ISNUMBER(OFFSET('Sanitation Data'!$G$7,0,10*ROW('Sanitation Data'!G195)))),CONCATENATE("[",ROUND(OFFSET('Sanitation Data'!$G$7,0,10*ROW('Sanitation Data'!G195)),0),"]"),IF(AND(ISNUMBER(OFFSET('Sanitation Data'!$G$7,0,10*ROW('Sanitation Data'!G195))),DF201="",ISNUMBER(OFFSET('Sanitation Data'!$G$7,0,10*ROW('Sanitation Data'!G195)))),OFFSET('Sanitation Data'!$G$7,0,10*ROW('Sanitation Data'!G195)),NA())))</f>
        <v>#N/A</v>
      </c>
      <c r="AR201" s="253" t="e">
        <f ca="true">+IF(AND(ISNUMBER(OFFSET('Sanitation Data'!$G$11,0,10*ROW('Sanitation Data'!G195))),DG201="Yes"),OFFSET('Sanitation Data'!$G$11,0,10*ROW('Sanitation Data'!G195)),IF(AND(ISNUMBER(OFFSET('Sanitation Data'!$G$11,0,10*ROW('Sanitation Data'!G195))),DG201="No",ISNUMBER(OFFSET('Sanitation Data'!$G$11,0,10*ROW('Sanitation Data'!G195)))),CONCATENATE("[",ROUND(OFFSET('Sanitation Data'!$G$11,0,10*ROW('Sanitation Data'!G195)),0),"]"),IF(AND(ISNUMBER(OFFSET('Sanitation Data'!$G$11,0,10*ROW('Sanitation Data'!G195))),DG201="",ISNUMBER(OFFSET('Sanitation Data'!$G$11,0,10*ROW('Sanitation Data'!G195)))),OFFSET('Sanitation Data'!$G$11,0,10*ROW('Sanitation Data'!G195)),NA())))</f>
        <v>#N/A</v>
      </c>
      <c r="AS201" s="253" t="e">
        <f ca="true">+IF(AND(ISNUMBER(OFFSET('Sanitation Data'!$G$12,0,10*ROW('Sanitation Data'!G195))),DH201="Yes"),OFFSET('Sanitation Data'!$G$12,0,10*ROW('Sanitation Data'!G195)),IF(AND(ISNUMBER(OFFSET('Sanitation Data'!$G$12,0,10*ROW('Sanitation Data'!G195))),DH201="No",ISNUMBER(OFFSET('Sanitation Data'!$G$12,0,10*ROW('Sanitation Data'!G195)))),CONCATENATE("[",ROUND(OFFSET('Sanitation Data'!$G$12,0,10*ROW('Sanitation Data'!G195)),0),"]"),IF(AND(ISNUMBER(OFFSET('Sanitation Data'!$G$12,0,10*ROW('Sanitation Data'!G195))),DH201="",ISNUMBER(OFFSET('Sanitation Data'!$G$12,0,10*ROW('Sanitation Data'!G195)))),OFFSET('Sanitation Data'!$G$12,0,10*ROW('Sanitation Data'!G195)),NA())))</f>
        <v>#N/A</v>
      </c>
      <c r="AT201" s="253" t="e">
        <f ca="true">+IF(AND(ISNUMBER(OFFSET('Sanitation Data'!$G$13,0,10*ROW('Sanitation Data'!G195))),DI201="Yes"),OFFSET('Sanitation Data'!$G$13,0,10*ROW('Sanitation Data'!G195)),IF(AND(ISNUMBER(OFFSET('Sanitation Data'!$G$13,0,10*ROW('Sanitation Data'!G195))),DI201="No",ISNUMBER(OFFSET('Sanitation Data'!$G$13,0,10*ROW('Sanitation Data'!G195)))),CONCATENATE("[",ROUND(OFFSET('Sanitation Data'!$G$13,0,10*ROW('Sanitation Data'!G195)),0),"]"),IF(AND(ISNUMBER(OFFSET('Sanitation Data'!$G$13,0,10*ROW('Sanitation Data'!G195))),DI201="",ISNUMBER(OFFSET('Sanitation Data'!$G$13,0,10*ROW('Sanitation Data'!G195)))),OFFSET('Sanitation Data'!$G$13,0,10*ROW('Sanitation Data'!G195)),NA())))</f>
        <v>#N/A</v>
      </c>
      <c r="AU201" s="253" t="e">
        <f ca="true">+IF(AND(ISNUMBER(OFFSET('Sanitation Data'!$H$5,0,10*ROW('Sanitation Data'!H195))),DJ201="Yes"),100-OFFSET('Sanitation Data'!$H$5,0,10*ROW('Sanitation Data'!H195)),IF(AND(ISNUMBER(OFFSET('Sanitation Data'!$H$5,0,10*ROW('Sanitation Data'!H195))),DJ201="No",ISNUMBER(OFFSET('Sanitation Data'!$H$5,0,10*ROW('Sanitation Data'!H195)))),CONCATENATE("[",ROUND(100-OFFSET('Sanitation Data'!$H$5,0,10*ROW('Sanitation Data'!H195)),0),"]"),IF(AND(ISNUMBER(OFFSET('Sanitation Data'!$H$5,0,10*ROW('Sanitation Data'!H195))),DJ201="",ISNUMBER(OFFSET('Sanitation Data'!$H$5,0,10*ROW('Sanitation Data'!H195)))),100-OFFSET('Sanitation Data'!$H$5,0,10*ROW('Sanitation Data'!H195)),NA())))</f>
        <v>#N/A</v>
      </c>
      <c r="AV201" s="253" t="e">
        <f ca="true">+IF(AND(ISNUMBER(OFFSET('Sanitation Data'!$H$7,0,10*ROW('Sanitation Data'!H195))),DK201="Yes"),OFFSET('Sanitation Data'!$H$7,0,10*ROW('Sanitation Data'!H195)),IF(AND(ISNUMBER(OFFSET('Sanitation Data'!$H$7,0,10*ROW('Sanitation Data'!H195))),DK201="No",ISNUMBER(OFFSET('Sanitation Data'!$H$7,0,10*ROW('Sanitation Data'!H195)))),CONCATENATE("[",ROUND(OFFSET('Sanitation Data'!$H$7,0,10*ROW('Sanitation Data'!H195)),0),"]"),IF(AND(ISNUMBER(OFFSET('Sanitation Data'!$H$7,0,10*ROW('Sanitation Data'!H195))),DK201="",ISNUMBER(OFFSET('Sanitation Data'!$H$7,0,10*ROW('Sanitation Data'!H195)))),OFFSET('Sanitation Data'!$H$7,0,10*ROW('Sanitation Data'!H195)),NA())))</f>
        <v>#N/A</v>
      </c>
      <c r="AW201" s="253" t="e">
        <f ca="true">+IF(AND(ISNUMBER(OFFSET('Sanitation Data'!$H$11,0,10*ROW('Sanitation Data'!H195))),DL201="Yes"),OFFSET('Sanitation Data'!$H$11,0,10*ROW('Sanitation Data'!H195)),IF(AND(ISNUMBER(OFFSET('Sanitation Data'!$H$11,0,10*ROW('Sanitation Data'!H195))),DL201="No",ISNUMBER(OFFSET('Sanitation Data'!$H$11,0,10*ROW('Sanitation Data'!H195)))),CONCATENATE("[",ROUND(OFFSET('Sanitation Data'!$H$11,0,10*ROW('Sanitation Data'!H195)),0),"]"),IF(AND(ISNUMBER(OFFSET('Sanitation Data'!$H$11,0,10*ROW('Sanitation Data'!H195))),DL201="",ISNUMBER(OFFSET('Sanitation Data'!$H$11,0,10*ROW('Sanitation Data'!H195)))),OFFSET('Sanitation Data'!$H$11,0,10*ROW('Sanitation Data'!H195)),NA())))</f>
        <v>#N/A</v>
      </c>
      <c r="AX201" s="253" t="e">
        <f ca="true">+IF(AND(ISNUMBER(OFFSET('Sanitation Data'!$H$12,0,10*ROW('Sanitation Data'!H195))),DM201="Yes"),OFFSET('Sanitation Data'!$H$12,0,10*ROW('Sanitation Data'!H195)),IF(AND(ISNUMBER(OFFSET('Sanitation Data'!$H$12,0,10*ROW('Sanitation Data'!H195))),DM201="No",ISNUMBER(OFFSET('Sanitation Data'!$H$12,0,10*ROW('Sanitation Data'!H195)))),CONCATENATE("[",ROUND(OFFSET('Sanitation Data'!$H$12,0,10*ROW('Sanitation Data'!H195)),0),"]"),IF(AND(ISNUMBER(OFFSET('Sanitation Data'!$H$12,0,10*ROW('Sanitation Data'!H195))),DM201="",ISNUMBER(OFFSET('Sanitation Data'!$H$12,0,10*ROW('Sanitation Data'!H195)))),OFFSET('Sanitation Data'!$H$12,0,10*ROW('Sanitation Data'!H195)),NA())))</f>
        <v>#N/A</v>
      </c>
      <c r="AY201" s="253" t="e">
        <f ca="true">+IF(AND(ISNUMBER(OFFSET('Sanitation Data'!$H$13,0,10*ROW('Sanitation Data'!H195))),DN201="Yes"),OFFSET('Sanitation Data'!$H$13,0,10*ROW('Sanitation Data'!H195)),IF(AND(ISNUMBER(OFFSET('Sanitation Data'!$H$13,0,10*ROW('Sanitation Data'!H195))),DN201="No",ISNUMBER(OFFSET('Sanitation Data'!$H$13,0,10*ROW('Sanitation Data'!H195)))),CONCATENATE("[",ROUND(OFFSET('Sanitation Data'!$H$13,0,10*ROW('Sanitation Data'!H195)),0),"]"),IF(AND(ISNUMBER(OFFSET('Sanitation Data'!$H$13,0,10*ROW('Sanitation Data'!H195))),DN201="",ISNUMBER(OFFSET('Sanitation Data'!$H$13,0,10*ROW('Sanitation Data'!H195)))),OFFSET('Sanitation Data'!$H$13,0,10*ROW('Sanitation Data'!H195)),NA())))</f>
        <v>#N/A</v>
      </c>
      <c r="AZ201" s="254" t="e">
        <f ca="true">+IF(AND(ISNUMBER(OFFSET('Hygiene Data'!$C$6,0,10*ROW('Hygiene Data'!C195))),DO201="Yes"),OFFSET('Hygiene Data'!$C$6,0,10*ROW('Hygiene Data'!C195)),IF(AND(ISNUMBER(OFFSET('Hygiene Data'!$C$6,0,10*ROW('Hygiene Data'!C195))),DO201="No",ISNUMBER(OFFSET('Hygiene Data'!$C$6,0,10*ROW('Hygiene Data'!C195)))),CONCATENATE("[",ROUND(OFFSET('Hygiene Data'!$C$6,0,10*ROW('Hygiene Data'!C195)),0),"]"),IF(AND(ISNUMBER(OFFSET('Hygiene Data'!$C$6,0,10*ROW('Hygiene Data'!C195))),DO201="",ISNUMBER(OFFSET('Hygiene Data'!$C$6,0,10*ROW('Hygiene Data'!C195)))),OFFSET('Hygiene Data'!$C$6,0,10*ROW('Hygiene Data'!C195)),NA())))</f>
        <v>#N/A</v>
      </c>
      <c r="BA201" s="254" t="e">
        <f ca="true">+IF(AND(ISNUMBER(OFFSET('Hygiene Data'!$C$8,0,10*ROW('Hygiene Data'!C195))),DP201="Yes"),OFFSET('Hygiene Data'!$C$8,0,10*ROW('Hygiene Data'!C195)),IF(AND(ISNUMBER(OFFSET('Hygiene Data'!$C$8,0,10*ROW('Hygiene Data'!C195))),DP201="No",ISNUMBER(OFFSET('Hygiene Data'!$C$8,0,10*ROW('Hygiene Data'!C195)))),CONCATENATE("[",ROUND(OFFSET('Hygiene Data'!$C$8,0,10*ROW('Hygiene Data'!C195)),0),"]"),IF(AND(ISNUMBER(OFFSET('Hygiene Data'!$C$8,0,10*ROW('Hygiene Data'!C195))),DP201="",ISNUMBER(OFFSET('Hygiene Data'!$C$8,0,10*ROW('Hygiene Data'!C195)))),OFFSET('Hygiene Data'!$C$8,0,10*ROW('Hygiene Data'!C195)),NA())))</f>
        <v>#N/A</v>
      </c>
      <c r="BB201" s="254" t="e">
        <f ca="true">+IF(AND(ISNUMBER(OFFSET('Hygiene Data'!$C$10,0,10*ROW('Hygiene Data'!C195))),DQ201="Yes"),OFFSET('Hygiene Data'!$C$10,0,10*ROW('Hygiene Data'!C195)),IF(AND(ISNUMBER(OFFSET('Hygiene Data'!$C$10,0,10*ROW('Hygiene Data'!C195))),DQ201="No",ISNUMBER(OFFSET('Hygiene Data'!$C$10,0,10*ROW('Hygiene Data'!C195)))),CONCATENATE("[",ROUND(OFFSET('Hygiene Data'!$C$10,0,10*ROW('Hygiene Data'!C195)),0),"]"),IF(AND(ISNUMBER(OFFSET('Hygiene Data'!$C$10,0,10*ROW('Hygiene Data'!C195))),DQ201="",ISNUMBER(OFFSET('Hygiene Data'!$C$10,0,10*ROW('Hygiene Data'!C195)))),OFFSET('Hygiene Data'!$C$10,0,10*ROW('Hygiene Data'!C195)),NA())))</f>
        <v>#N/A</v>
      </c>
      <c r="BC201" s="254" t="e">
        <f ca="true">+IF(AND(ISNUMBER(OFFSET('Hygiene Data'!$D$6,0,10*ROW('Hygiene Data'!D195))),DR201="Yes"),OFFSET('Hygiene Data'!$D$6,0,10*ROW('Hygiene Data'!D195)),IF(AND(ISNUMBER(OFFSET('Hygiene Data'!$D$6,0,10*ROW('Hygiene Data'!D195))),DR201="No",ISNUMBER(OFFSET('Hygiene Data'!$D$6,0,10*ROW('Hygiene Data'!D195)))),CONCATENATE("[",ROUND(OFFSET('Hygiene Data'!$D$6,0,10*ROW('Hygiene Data'!D195)),0),"]"),IF(AND(ISNUMBER(OFFSET('Hygiene Data'!$D$6,0,10*ROW('Hygiene Data'!D195))),DR201="",ISNUMBER(OFFSET('Hygiene Data'!$D$6,0,10*ROW('Hygiene Data'!D195)))),OFFSET('Hygiene Data'!$D$6,0,10*ROW('Hygiene Data'!D195)),NA())))</f>
        <v>#N/A</v>
      </c>
      <c r="BD201" s="254" t="e">
        <f ca="true">+IF(AND(ISNUMBER(OFFSET('Hygiene Data'!$D$8,0,10*ROW('Hygiene Data'!D195))),DS201="Yes"),OFFSET('Hygiene Data'!$D$8,0,10*ROW('Hygiene Data'!D195)),IF(AND(ISNUMBER(OFFSET('Hygiene Data'!$D$8,0,10*ROW('Hygiene Data'!D195))),DS201="No",ISNUMBER(OFFSET('Hygiene Data'!$D$8,0,10*ROW('Hygiene Data'!D195)))),CONCATENATE("[",ROUND(OFFSET('Hygiene Data'!$D$8,0,10*ROW('Hygiene Data'!D195)),0),"]"),IF(AND(ISNUMBER(OFFSET('Hygiene Data'!$D$8,0,10*ROW('Hygiene Data'!D195))),DS201="",ISNUMBER(OFFSET('Hygiene Data'!$D$8,0,10*ROW('Hygiene Data'!D195)))),OFFSET('Hygiene Data'!$D$8,0,10*ROW('Hygiene Data'!D195)),NA())))</f>
        <v>#N/A</v>
      </c>
      <c r="BE201" s="254" t="e">
        <f ca="true">+IF(AND(ISNUMBER(OFFSET('Hygiene Data'!$D$10,0,10*ROW('Hygiene Data'!D195))),DT201="Yes"),OFFSET('Hygiene Data'!$D$10,0,10*ROW('Hygiene Data'!D195)),IF(AND(ISNUMBER(OFFSET('Hygiene Data'!$D$10,0,10*ROW('Hygiene Data'!D195))),DT201="No",ISNUMBER(OFFSET('Hygiene Data'!$D$10,0,10*ROW('Hygiene Data'!D195)))),CONCATENATE("[",ROUND(OFFSET('Hygiene Data'!$D$10,0,10*ROW('Hygiene Data'!D195)),0),"]"),IF(AND(ISNUMBER(OFFSET('Hygiene Data'!$D$10,0,10*ROW('Hygiene Data'!D195))),DT201="",ISNUMBER(OFFSET('Hygiene Data'!$D$10,0,10*ROW('Hygiene Data'!D195)))),OFFSET('Hygiene Data'!$D$10,0,10*ROW('Hygiene Data'!D195)),NA())))</f>
        <v>#N/A</v>
      </c>
      <c r="BF201" s="254" t="e">
        <f ca="true">+IF(AND(ISNUMBER(OFFSET('Hygiene Data'!$E$6,0,10*ROW('Hygiene Data'!E195))),DU201="Yes"),OFFSET('Hygiene Data'!$E$6,0,10*ROW('Hygiene Data'!E195)),IF(AND(ISNUMBER(OFFSET('Hygiene Data'!$E$6,0,10*ROW('Hygiene Data'!E195))),DU201="No",ISNUMBER(OFFSET('Hygiene Data'!$E$6,0,10*ROW('Hygiene Data'!E195)))),CONCATENATE("[",ROUND(OFFSET('Hygiene Data'!$E$6,0,10*ROW('Hygiene Data'!E195)),0),"]"),IF(AND(ISNUMBER(OFFSET('Hygiene Data'!$E$6,0,10*ROW('Hygiene Data'!E195))),DU201="",ISNUMBER(OFFSET('Hygiene Data'!$E$6,0,10*ROW('Hygiene Data'!E195)))),OFFSET('Hygiene Data'!$E$6,0,10*ROW('Hygiene Data'!E195)),NA())))</f>
        <v>#N/A</v>
      </c>
      <c r="BG201" s="254" t="e">
        <f ca="true">+IF(AND(ISNUMBER(OFFSET('Hygiene Data'!$E$8,0,10*ROW('Hygiene Data'!E195))),DV201="Yes"),OFFSET('Hygiene Data'!$E$8,0,10*ROW('Hygiene Data'!E195)),IF(AND(ISNUMBER(OFFSET('Hygiene Data'!$E$8,0,10*ROW('Hygiene Data'!E195))),DV201="No",ISNUMBER(OFFSET('Hygiene Data'!$E$8,0,10*ROW('Hygiene Data'!E195)))),CONCATENATE("[",ROUND(OFFSET('Hygiene Data'!$E$8,0,10*ROW('Hygiene Data'!E195)),0),"]"),IF(AND(ISNUMBER(OFFSET('Hygiene Data'!$E$8,0,10*ROW('Hygiene Data'!E195))),DV201="",ISNUMBER(OFFSET('Hygiene Data'!$E$8,0,10*ROW('Hygiene Data'!E195)))),OFFSET('Hygiene Data'!$E$8,0,10*ROW('Hygiene Data'!E195)),NA())))</f>
        <v>#N/A</v>
      </c>
      <c r="BH201" s="254" t="e">
        <f ca="true">+IF(AND(ISNUMBER(OFFSET('Hygiene Data'!$E$10,0,10*ROW('Hygiene Data'!E195))),DW201="Yes"),OFFSET('Hygiene Data'!$E$10,0,10*ROW('Hygiene Data'!E195)),IF(AND(ISNUMBER(OFFSET('Hygiene Data'!$E$10,0,10*ROW('Hygiene Data'!E195))),DW201="No",ISNUMBER(OFFSET('Hygiene Data'!$E$10,0,10*ROW('Hygiene Data'!E195)))),CONCATENATE("[",ROUND(OFFSET('Hygiene Data'!$E$10,0,10*ROW('Hygiene Data'!E195)),0),"]"),IF(AND(ISNUMBER(OFFSET('Hygiene Data'!$E$10,0,10*ROW('Hygiene Data'!E195))),DW201="",ISNUMBER(OFFSET('Hygiene Data'!$E$10,0,10*ROW('Hygiene Data'!E195)))),OFFSET('Hygiene Data'!$E$10,0,10*ROW('Hygiene Data'!E195)),NA())))</f>
        <v>#N/A</v>
      </c>
      <c r="BI201" s="254" t="e">
        <f ca="true">+IF(AND(ISNUMBER(OFFSET('Hygiene Data'!$F$6,0,10*ROW('Hygiene Data'!F195))),DX201="Yes"),OFFSET('Hygiene Data'!$F$6,0,10*ROW('Hygiene Data'!F195)),IF(AND(ISNUMBER(OFFSET('Hygiene Data'!$F$6,0,10*ROW('Hygiene Data'!F195))),DX201="No",ISNUMBER(OFFSET('Hygiene Data'!$F$6,0,10*ROW('Hygiene Data'!F195)))),CONCATENATE("[",ROUND(OFFSET('Hygiene Data'!$F$6,0,10*ROW('Hygiene Data'!F195)),0),"]"),IF(AND(ISNUMBER(OFFSET('Hygiene Data'!$F$6,0,10*ROW('Hygiene Data'!F195))),DX201="",ISNUMBER(OFFSET('Hygiene Data'!$F$6,0,10*ROW('Hygiene Data'!F195)))),OFFSET('Hygiene Data'!$F$6,0,10*ROW('Hygiene Data'!F195)),NA())))</f>
        <v>#N/A</v>
      </c>
      <c r="BJ201" s="254" t="e">
        <f ca="true">+IF(AND(ISNUMBER(OFFSET('Hygiene Data'!$F$8,0,10*ROW('Hygiene Data'!F195))),DY201="Yes"),OFFSET('Hygiene Data'!$F$8,0,10*ROW('Hygiene Data'!F195)),IF(AND(ISNUMBER(OFFSET('Hygiene Data'!$F$8,0,10*ROW('Hygiene Data'!F195))),DY201="No",ISNUMBER(OFFSET('Hygiene Data'!$F$8,0,10*ROW('Hygiene Data'!F195)))),CONCATENATE("[",ROUND(OFFSET('Hygiene Data'!$F$8,0,10*ROW('Hygiene Data'!F195)),0),"]"),IF(AND(ISNUMBER(OFFSET('Hygiene Data'!$F$8,0,10*ROW('Hygiene Data'!F195))),DY201="",ISNUMBER(OFFSET('Hygiene Data'!$F$8,0,10*ROW('Hygiene Data'!F195)))),OFFSET('Hygiene Data'!$F$8,0,10*ROW('Hygiene Data'!F195)),NA())))</f>
        <v>#N/A</v>
      </c>
      <c r="BK201" s="254" t="e">
        <f ca="true">+IF(AND(ISNUMBER(OFFSET('Hygiene Data'!$F$10,0,10*ROW('Hygiene Data'!F195))),DZ201="Yes"),OFFSET('Hygiene Data'!$F$10,0,10*ROW('Hygiene Data'!F195)),IF(AND(ISNUMBER(OFFSET('Hygiene Data'!$F$10,0,10*ROW('Hygiene Data'!F195))),DZ201="No",ISNUMBER(OFFSET('Hygiene Data'!$F$10,0,10*ROW('Hygiene Data'!F195)))),CONCATENATE("[",ROUND(OFFSET('Hygiene Data'!$F$10,0,10*ROW('Hygiene Data'!F195)),0),"]"),IF(AND(ISNUMBER(OFFSET('Hygiene Data'!$F$10,0,10*ROW('Hygiene Data'!F195))),DZ201="",ISNUMBER(OFFSET('Hygiene Data'!$F$10,0,10*ROW('Hygiene Data'!F195)))),OFFSET('Hygiene Data'!$F$10,0,10*ROW('Hygiene Data'!F195)),NA())))</f>
        <v>#N/A</v>
      </c>
      <c r="BL201" s="254" t="e">
        <f ca="true">+IF(AND(ISNUMBER(OFFSET('Hygiene Data'!$G$6,0,10*ROW('Hygiene Data'!G195))),EA201="Yes"),OFFSET('Hygiene Data'!$G$6,0,10*ROW('Hygiene Data'!G195)),IF(AND(ISNUMBER(OFFSET('Hygiene Data'!$G$6,0,10*ROW('Hygiene Data'!G195))),EA201="No",ISNUMBER(OFFSET('Hygiene Data'!$G$6,0,10*ROW('Hygiene Data'!G195)))),CONCATENATE("[",ROUND(OFFSET('Hygiene Data'!$G$6,0,10*ROW('Hygiene Data'!G195)),0),"]"),IF(AND(ISNUMBER(OFFSET('Hygiene Data'!$G$6,0,10*ROW('Hygiene Data'!G195))),EA201="",ISNUMBER(OFFSET('Hygiene Data'!$G$6,0,10*ROW('Hygiene Data'!G195)))),OFFSET('Hygiene Data'!$G$6,0,10*ROW('Hygiene Data'!G195)),NA())))</f>
        <v>#N/A</v>
      </c>
      <c r="BM201" s="254" t="e">
        <f ca="true">+IF(AND(ISNUMBER(OFFSET('Hygiene Data'!$G$8,0,10*ROW('Hygiene Data'!G195))),EB201="Yes"),OFFSET('Hygiene Data'!$G$8,0,10*ROW('Hygiene Data'!G195)),IF(AND(ISNUMBER(OFFSET('Hygiene Data'!$G$8,0,10*ROW('Hygiene Data'!G195))),EB201="No",ISNUMBER(OFFSET('Hygiene Data'!$G$8,0,10*ROW('Hygiene Data'!G195)))),CONCATENATE("[",ROUND(OFFSET('Hygiene Data'!$G$8,0,10*ROW('Hygiene Data'!G195)),0),"]"),IF(AND(ISNUMBER(OFFSET('Hygiene Data'!$G$8,0,10*ROW('Hygiene Data'!G195))),EB201="",ISNUMBER(OFFSET('Hygiene Data'!$G$8,0,10*ROW('Hygiene Data'!G195)))),OFFSET('Hygiene Data'!$G$8,0,10*ROW('Hygiene Data'!G195)),NA())))</f>
        <v>#N/A</v>
      </c>
      <c r="BN201" s="254" t="e">
        <f ca="true">+IF(AND(ISNUMBER(OFFSET('Hygiene Data'!$G$10,0,10*ROW('Hygiene Data'!G195))),EC201="Yes"),OFFSET('Hygiene Data'!$G$10,0,10*ROW('Hygiene Data'!G195)),IF(AND(ISNUMBER(OFFSET('Hygiene Data'!$G$10,0,10*ROW('Hygiene Data'!G195))),EC201="No",ISNUMBER(OFFSET('Hygiene Data'!$G$10,0,10*ROW('Hygiene Data'!G195)))),CONCATENATE("[",ROUND(OFFSET('Hygiene Data'!$G$10,0,10*ROW('Hygiene Data'!G195)),0),"]"),IF(AND(ISNUMBER(OFFSET('Hygiene Data'!$G$10,0,10*ROW('Hygiene Data'!G195))),EC201="",ISNUMBER(OFFSET('Hygiene Data'!$G$10,0,10*ROW('Hygiene Data'!G195)))),OFFSET('Hygiene Data'!$G$10,0,10*ROW('Hygiene Data'!G195)),NA())))</f>
        <v>#N/A</v>
      </c>
      <c r="BO201" s="254" t="e">
        <f ca="true">+IF(AND(ISNUMBER(OFFSET('Hygiene Data'!$H$6,0,10*ROW('Hygiene Data'!H195))),ED201="Yes"),OFFSET('Hygiene Data'!$H$6,0,10*ROW('Hygiene Data'!H195)),IF(AND(ISNUMBER(OFFSET('Hygiene Data'!$H$6,0,10*ROW('Hygiene Data'!H195))),ED201="No",ISNUMBER(OFFSET('Hygiene Data'!$H$6,0,10*ROW('Hygiene Data'!H195)))),CONCATENATE("[",ROUND(OFFSET('Hygiene Data'!$H$6,0,10*ROW('Hygiene Data'!H195)),0),"]"),IF(AND(ISNUMBER(OFFSET('Hygiene Data'!$H$6,0,10*ROW('Hygiene Data'!H195))),ED201="",ISNUMBER(OFFSET('Hygiene Data'!$H$6,0,10*ROW('Hygiene Data'!H195)))),OFFSET('Hygiene Data'!$H$6,0,10*ROW('Hygiene Data'!H195)),NA())))</f>
        <v>#N/A</v>
      </c>
      <c r="BP201" s="254" t="e">
        <f ca="true">+IF(AND(ISNUMBER(OFFSET('Hygiene Data'!$H$8,0,10*ROW('Hygiene Data'!H195))),EE201="Yes"),OFFSET('Hygiene Data'!$H$8,0,10*ROW('Hygiene Data'!H195)),IF(AND(ISNUMBER(OFFSET('Hygiene Data'!$H$8,0,10*ROW('Hygiene Data'!H195))),EE201="No",ISNUMBER(OFFSET('Hygiene Data'!$H$8,0,10*ROW('Hygiene Data'!H195)))),CONCATENATE("[",ROUND(OFFSET('Hygiene Data'!$H$8,0,10*ROW('Hygiene Data'!H195)),0),"]"),IF(AND(ISNUMBER(OFFSET('Hygiene Data'!$H$8,0,10*ROW('Hygiene Data'!H195))),EE201="",ISNUMBER(OFFSET('Hygiene Data'!$H$8,0,10*ROW('Hygiene Data'!H195)))),OFFSET('Hygiene Data'!$H$8,0,10*ROW('Hygiene Data'!H195)),NA())))</f>
        <v>#N/A</v>
      </c>
      <c r="BQ201" s="254" t="e">
        <f ca="true">+IF(AND(ISNUMBER(OFFSET('Hygiene Data'!$H$10,0,10*ROW('Hygiene Data'!H195))),EF201="Yes"),OFFSET('Hygiene Data'!$H$10,0,10*ROW('Hygiene Data'!H195)),IF(AND(ISNUMBER(OFFSET('Hygiene Data'!$H$10,0,10*ROW('Hygiene Data'!H195))),EF201="No",ISNUMBER(OFFSET('Hygiene Data'!$H$10,0,10*ROW('Hygiene Data'!H195)))),CONCATENATE("[",ROUND(OFFSET('Hygiene Data'!$H$10,0,10*ROW('Hygiene Data'!H195)),0),"]"),IF(AND(ISNUMBER(OFFSET('Hygiene Data'!$H$10,0,10*ROW('Hygiene Data'!H195))),EF201="",ISNUMBER(OFFSET('Hygiene Data'!$H$10,0,10*ROW('Hygiene Data'!H195)))),OFFSET('Hygiene Data'!$H$10,0,10*ROW('Hygiene Data'!H195)),NA())))</f>
        <v>#N/A</v>
      </c>
      <c r="BS201" s="36" t="str">
        <f ca="true">+IF(OFFSET('Water Data'!$C$28,0,10*ROW('Water Data'!C195))="","",OFFSET('Water Data'!$C$28,0,10*ROW('Water Data'!C195)))</f>
        <v/>
      </c>
      <c r="BT201" s="36" t="str">
        <f ca="true">+IF(OFFSET('Water Data'!$C$29,0,10*ROW('Water Data'!C195))="","",OFFSET('Water Data'!$C$29,0,10*ROW('Water Data'!C195)))</f>
        <v/>
      </c>
      <c r="BU201" s="36" t="str">
        <f ca="true">+IF(OFFSET('Water Data'!$C$30,0,10*ROW('Water Data'!C195))="","",OFFSET('Water Data'!$C$30,0,10*ROW('Water Data'!C195)))</f>
        <v/>
      </c>
      <c r="BV201" s="36" t="str">
        <f ca="true">+IF(OFFSET('Water Data'!$D$28,0,10*ROW('Water Data'!D195))="","",OFFSET('Water Data'!$D$28,0,10*ROW('Water Data'!D195)))</f>
        <v/>
      </c>
      <c r="BW201" s="36" t="str">
        <f ca="true">+IF(OFFSET('Water Data'!$D$29,0,10*ROW('Water Data'!D195))="","",OFFSET('Water Data'!$D$29,0,10*ROW('Water Data'!D195)))</f>
        <v/>
      </c>
      <c r="BX201" s="36" t="str">
        <f ca="true">+IF(OFFSET('Water Data'!$D$30,0,10*ROW('Water Data'!D195))="","",OFFSET('Water Data'!$D$30,0,10*ROW('Water Data'!D195)))</f>
        <v/>
      </c>
      <c r="BY201" s="36" t="str">
        <f ca="true">+IF(OFFSET('Water Data'!$E$28,0,10*ROW('Water Data'!E195))="","",OFFSET('Water Data'!$E$28,0,10*ROW('Water Data'!E195)))</f>
        <v/>
      </c>
      <c r="BZ201" s="36" t="str">
        <f ca="true">+IF(OFFSET('Water Data'!$E$29,0,10*ROW('Water Data'!E195))="","",OFFSET('Water Data'!$E$29,0,10*ROW('Water Data'!E195)))</f>
        <v/>
      </c>
      <c r="CA201" s="36" t="str">
        <f ca="true">+IF(OFFSET('Water Data'!$E$30,0,10*ROW('Water Data'!E195))="","",OFFSET('Water Data'!$E$30,0,10*ROW('Water Data'!E195)))</f>
        <v/>
      </c>
      <c r="CB201" s="36" t="str">
        <f ca="true">+IF(OFFSET('Water Data'!$F$28,0,10*ROW('Water Data'!F195))="","",OFFSET('Water Data'!$F$28,0,10*ROW('Water Data'!F195)))</f>
        <v/>
      </c>
      <c r="CC201" s="36" t="str">
        <f ca="true">+IF(OFFSET('Water Data'!$F$29,0,10*ROW('Water Data'!F195))="","",OFFSET('Water Data'!$F$29,0,10*ROW('Water Data'!F195)))</f>
        <v/>
      </c>
      <c r="CD201" s="36" t="str">
        <f ca="true">+IF(OFFSET('Water Data'!$F$30,0,10*ROW('Water Data'!F195))="","",OFFSET('Water Data'!$F$30,0,10*ROW('Water Data'!F195)))</f>
        <v/>
      </c>
      <c r="CE201" s="36" t="str">
        <f ca="true">+IF(OFFSET('Water Data'!$G$28,0,10*ROW('Water Data'!G195))="","",OFFSET('Water Data'!$G$28,0,10*ROW('Water Data'!G195)))</f>
        <v/>
      </c>
      <c r="CF201" s="36" t="str">
        <f ca="true">+IF(OFFSET('Water Data'!$G$29,0,10*ROW('Water Data'!G195))="","",OFFSET('Water Data'!$G$29,0,10*ROW('Water Data'!G195)))</f>
        <v/>
      </c>
      <c r="CG201" s="36" t="str">
        <f ca="true">+IF(OFFSET('Water Data'!$G$30,0,10*ROW('Water Data'!G195))="","",OFFSET('Water Data'!$G$30,0,10*ROW('Water Data'!G195)))</f>
        <v/>
      </c>
      <c r="CH201" s="36" t="str">
        <f ca="true">+IF(OFFSET('Water Data'!$H$28,0,10*ROW('Water Data'!H195))="","",OFFSET('Water Data'!$H$28,0,10*ROW('Water Data'!H195)))</f>
        <v/>
      </c>
      <c r="CI201" s="36" t="str">
        <f ca="true">+IF(OFFSET('Water Data'!$H$29,0,10*ROW('Water Data'!H195))="","",OFFSET('Water Data'!$H$29,0,10*ROW('Water Data'!H195)))</f>
        <v/>
      </c>
      <c r="CJ201" s="36" t="str">
        <f ca="true">+IF(OFFSET('Water Data'!$H$30,0,10*ROW('Water Data'!H195))="","",OFFSET('Water Data'!$H$30,0,10*ROW('Water Data'!H195)))</f>
        <v/>
      </c>
      <c r="CK201" s="36" t="str">
        <f ca="true">+IF(OFFSET('Sanitation Data'!$C$29,0,10*ROW('Sanitation Data'!C195))="","",OFFSET('Sanitation Data'!$C$29,0,10*ROW('Sanitation Data'!C195)))</f>
        <v/>
      </c>
      <c r="CL201" s="36" t="str">
        <f ca="true">+IF(OFFSET('Sanitation Data'!$C$30,0,10*ROW('Sanitation Data'!C195))="","",OFFSET('Sanitation Data'!$C$30,0,10*ROW('Sanitation Data'!C195)))</f>
        <v/>
      </c>
      <c r="CM201" s="36" t="str">
        <f ca="true">+IF(OFFSET('Sanitation Data'!$C$31,0,10*ROW('Sanitation Data'!C195))="","",OFFSET('Sanitation Data'!$C$31,0,10*ROW('Sanitation Data'!C195)))</f>
        <v/>
      </c>
      <c r="CN201" s="36" t="str">
        <f ca="true">+IF(OFFSET('Sanitation Data'!$C$32,0,10*ROW('Sanitation Data'!C195))="","",OFFSET('Sanitation Data'!$C$32,0,10*ROW('Sanitation Data'!C195)))</f>
        <v/>
      </c>
      <c r="CO201" s="36" t="str">
        <f ca="true">+IF(OFFSET('Sanitation Data'!$C$33,0,10*ROW('Sanitation Data'!C195))="","",OFFSET('Sanitation Data'!$C$33,0,10*ROW('Sanitation Data'!C195)))</f>
        <v/>
      </c>
      <c r="CP201" s="36" t="str">
        <f ca="true">+IF(OFFSET('Sanitation Data'!$D$29,0,10*ROW('Sanitation Data'!D195))="","",OFFSET('Sanitation Data'!$D$29,0,10*ROW('Sanitation Data'!D195)))</f>
        <v/>
      </c>
      <c r="CQ201" s="36" t="str">
        <f ca="true">+IF(OFFSET('Sanitation Data'!$D$30,0,10*ROW('Sanitation Data'!D195))="","",OFFSET('Sanitation Data'!$D$30,0,10*ROW('Sanitation Data'!D195)))</f>
        <v/>
      </c>
      <c r="CR201" s="36" t="str">
        <f ca="true">+IF(OFFSET('Sanitation Data'!$D$31,0,10*ROW('Sanitation Data'!D195))="","",OFFSET('Sanitation Data'!$D$31,0,10*ROW('Sanitation Data'!D195)))</f>
        <v/>
      </c>
      <c r="CS201" s="36" t="str">
        <f ca="true">+IF(OFFSET('Sanitation Data'!$D$32,0,10*ROW('Sanitation Data'!D195))="","",OFFSET('Sanitation Data'!$D$32,0,10*ROW('Sanitation Data'!D195)))</f>
        <v/>
      </c>
      <c r="CT201" s="36" t="str">
        <f ca="true">+IF(OFFSET('Sanitation Data'!$D$33,0,10*ROW('Sanitation Data'!D195))="","",OFFSET('Sanitation Data'!$D$33,0,10*ROW('Sanitation Data'!D195)))</f>
        <v/>
      </c>
      <c r="CU201" s="36" t="str">
        <f ca="true">+IF(OFFSET('Sanitation Data'!$E$29,0,10*ROW('Sanitation Data'!E195))="","",OFFSET('Sanitation Data'!$E$29,0,10*ROW('Sanitation Data'!E195)))</f>
        <v/>
      </c>
      <c r="CV201" s="36" t="str">
        <f ca="true">+IF(OFFSET('Sanitation Data'!$E$30,0,10*ROW('Sanitation Data'!E195))="","",OFFSET('Sanitation Data'!$E$30,0,10*ROW('Sanitation Data'!E195)))</f>
        <v/>
      </c>
      <c r="CW201" s="36" t="str">
        <f ca="true">+IF(OFFSET('Sanitation Data'!$E$31,0,10*ROW('Sanitation Data'!E195))="","",OFFSET('Sanitation Data'!$E$31,0,10*ROW('Sanitation Data'!E195)))</f>
        <v/>
      </c>
      <c r="CX201" s="36" t="str">
        <f ca="true">+IF(OFFSET('Sanitation Data'!$E$32,0,10*ROW('Sanitation Data'!E195))="","",OFFSET('Sanitation Data'!$E$32,0,10*ROW('Sanitation Data'!E195)))</f>
        <v/>
      </c>
      <c r="CY201" s="36" t="str">
        <f ca="true">+IF(OFFSET('Sanitation Data'!$E$33,0,10*ROW('Sanitation Data'!E195))="","",OFFSET('Sanitation Data'!$E$33,0,10*ROW('Sanitation Data'!E195)))</f>
        <v/>
      </c>
      <c r="CZ201" s="36" t="str">
        <f ca="true">+IF(OFFSET('Sanitation Data'!$F$29,0,10*ROW('Sanitation Data'!F195))="","",OFFSET('Sanitation Data'!$F$29,0,10*ROW('Sanitation Data'!F195)))</f>
        <v/>
      </c>
      <c r="DA201" s="36" t="str">
        <f ca="true">+IF(OFFSET('Sanitation Data'!$F$30,0,10*ROW('Sanitation Data'!F195))="","",OFFSET('Sanitation Data'!$F$30,0,10*ROW('Sanitation Data'!F195)))</f>
        <v/>
      </c>
      <c r="DB201" s="36" t="str">
        <f ca="true">+IF(OFFSET('Sanitation Data'!$F$31,0,10*ROW('Sanitation Data'!F195))="","",OFFSET('Sanitation Data'!$F$31,0,10*ROW('Sanitation Data'!F195)))</f>
        <v/>
      </c>
      <c r="DC201" s="36" t="str">
        <f ca="true">+IF(OFFSET('Sanitation Data'!$F$32,0,10*ROW('Sanitation Data'!F195))="","",OFFSET('Sanitation Data'!$F$32,0,10*ROW('Sanitation Data'!F195)))</f>
        <v/>
      </c>
      <c r="DD201" s="36" t="str">
        <f ca="true">+IF(OFFSET('Sanitation Data'!$F$33,0,10*ROW('Sanitation Data'!F195))="","",OFFSET('Sanitation Data'!$F$33,0,10*ROW('Sanitation Data'!F195)))</f>
        <v/>
      </c>
      <c r="DE201" s="36" t="str">
        <f ca="true">+IF(OFFSET('Sanitation Data'!$G$29,0,10*ROW('Sanitation Data'!G195))="","",OFFSET('Sanitation Data'!$G$29,0,10*ROW('Sanitation Data'!G195)))</f>
        <v/>
      </c>
      <c r="DF201" s="36" t="str">
        <f ca="true">+IF(OFFSET('Sanitation Data'!$G$30,0,10*ROW('Sanitation Data'!G195))="","",OFFSET('Sanitation Data'!$G$30,0,10*ROW('Sanitation Data'!G195)))</f>
        <v/>
      </c>
      <c r="DG201" s="36" t="str">
        <f ca="true">+IF(OFFSET('Sanitation Data'!$G$31,0,10*ROW('Sanitation Data'!G195))="","",OFFSET('Sanitation Data'!$G$31,0,10*ROW('Sanitation Data'!G195)))</f>
        <v/>
      </c>
      <c r="DH201" s="36" t="str">
        <f ca="true">+IF(OFFSET('Sanitation Data'!$G$32,0,10*ROW('Sanitation Data'!G195))="","",OFFSET('Sanitation Data'!$G$32,0,10*ROW('Sanitation Data'!G195)))</f>
        <v/>
      </c>
      <c r="DI201" s="36" t="str">
        <f ca="true">+IF(OFFSET('Sanitation Data'!$G$33,0,10*ROW('Sanitation Data'!G195))="","",OFFSET('Sanitation Data'!$G$33,0,10*ROW('Sanitation Data'!G195)))</f>
        <v/>
      </c>
      <c r="DJ201" s="36" t="str">
        <f ca="true">+IF(OFFSET('Sanitation Data'!$H$29,0,10*ROW('Sanitation Data'!H195))="","",OFFSET('Sanitation Data'!$H$29,0,10*ROW('Sanitation Data'!H195)))</f>
        <v/>
      </c>
      <c r="DK201" s="36" t="str">
        <f ca="true">+IF(OFFSET('Sanitation Data'!$H$30,0,10*ROW('Sanitation Data'!H195))="","",OFFSET('Sanitation Data'!$H$30,0,10*ROW('Sanitation Data'!H195)))</f>
        <v/>
      </c>
      <c r="DL201" s="36" t="str">
        <f ca="true">+IF(OFFSET('Sanitation Data'!$H$31,0,10*ROW('Sanitation Data'!H195))="","",OFFSET('Sanitation Data'!$H$31,0,10*ROW('Sanitation Data'!H195)))</f>
        <v/>
      </c>
      <c r="DM201" s="36" t="str">
        <f ca="true">+IF(OFFSET('Sanitation Data'!$H$32,0,10*ROW('Sanitation Data'!H195))="","",OFFSET('Sanitation Data'!$H$32,0,10*ROW('Sanitation Data'!H195)))</f>
        <v/>
      </c>
      <c r="DN201" s="36" t="str">
        <f ca="true">+IF(OFFSET('Sanitation Data'!$H$33,0,10*ROW('Sanitation Data'!H195))="","",OFFSET('Sanitation Data'!$H$33,0,10*ROW('Sanitation Data'!H195)))</f>
        <v/>
      </c>
      <c r="DO201" s="36" t="str">
        <f ca="true">+IF(OFFSET('Hygiene Data'!$C$12,0,10*ROW('Hygiene Data'!C195))="","",OFFSET('Hygiene Data'!$C$12,0,10*ROW('Hygiene Data'!C195)))</f>
        <v/>
      </c>
      <c r="DP201" s="36" t="str">
        <f ca="true">+IF(OFFSET('Hygiene Data'!$C$13,0,10*ROW('Hygiene Data'!C195))="","",OFFSET('Hygiene Data'!$C$13,0,10*ROW('Hygiene Data'!C195)))</f>
        <v/>
      </c>
      <c r="DQ201" s="36" t="str">
        <f ca="true">+IF(OFFSET('Hygiene Data'!$C$14,0,10*ROW('Hygiene Data'!C195))="","",OFFSET('Hygiene Data'!$C$14,0,10*ROW('Hygiene Data'!C195)))</f>
        <v/>
      </c>
      <c r="DR201" s="36" t="str">
        <f ca="true">+IF(OFFSET('Hygiene Data'!$D$12,0,10*ROW('Hygiene Data'!D195))="","",OFFSET('Hygiene Data'!$D$12,0,10*ROW('Hygiene Data'!D195)))</f>
        <v/>
      </c>
      <c r="DS201" s="36" t="str">
        <f ca="true">+IF(OFFSET('Hygiene Data'!$D$13,0,10*ROW('Hygiene Data'!D195))="","",OFFSET('Hygiene Data'!$D$13,0,10*ROW('Hygiene Data'!D195)))</f>
        <v/>
      </c>
      <c r="DT201" s="36" t="str">
        <f ca="true">+IF(OFFSET('Hygiene Data'!$D$14,0,10*ROW('Hygiene Data'!D195))="","",OFFSET('Hygiene Data'!$D$14,0,10*ROW('Hygiene Data'!D195)))</f>
        <v/>
      </c>
      <c r="DU201" s="36" t="str">
        <f ca="true">+IF(OFFSET('Hygiene Data'!$E$12,0,10*ROW('Hygiene Data'!E195))="","",OFFSET('Hygiene Data'!$E$12,0,10*ROW('Hygiene Data'!E195)))</f>
        <v/>
      </c>
      <c r="DV201" s="36" t="str">
        <f ca="true">+IF(OFFSET('Hygiene Data'!$E$13,0,10*ROW('Hygiene Data'!E195))="","",OFFSET('Hygiene Data'!$E$13,0,10*ROW('Hygiene Data'!E195)))</f>
        <v/>
      </c>
      <c r="DW201" s="36" t="str">
        <f ca="true">+IF(OFFSET('Hygiene Data'!$E$14,0,10*ROW('Hygiene Data'!E195))="","",OFFSET('Hygiene Data'!$E$14,0,10*ROW('Hygiene Data'!E195)))</f>
        <v/>
      </c>
      <c r="DX201" s="36" t="str">
        <f ca="true">+IF(OFFSET('Hygiene Data'!$F$12,0,10*ROW('Hygiene Data'!F195))="","",OFFSET('Hygiene Data'!$F$12,0,10*ROW('Hygiene Data'!F195)))</f>
        <v/>
      </c>
      <c r="DY201" s="36" t="str">
        <f ca="true">+IF(OFFSET('Hygiene Data'!$F$13,0,10*ROW('Hygiene Data'!F195))="","",OFFSET('Hygiene Data'!$F$13,0,10*ROW('Hygiene Data'!F195)))</f>
        <v/>
      </c>
      <c r="DZ201" s="36" t="str">
        <f ca="true">+IF(OFFSET('Hygiene Data'!$F$14,0,10*ROW('Hygiene Data'!F195))="","",OFFSET('Hygiene Data'!$F$14,0,10*ROW('Hygiene Data'!F195)))</f>
        <v/>
      </c>
      <c r="EA201" s="36" t="str">
        <f ca="true">+IF(OFFSET('Hygiene Data'!$G$12,0,10*ROW('Hygiene Data'!G195))="","",OFFSET('Hygiene Data'!$G$12,0,10*ROW('Hygiene Data'!G195)))</f>
        <v/>
      </c>
      <c r="EB201" s="36" t="str">
        <f ca="true">+IF(OFFSET('Hygiene Data'!$G$13,0,10*ROW('Hygiene Data'!G195))="","",OFFSET('Hygiene Data'!$G$13,0,10*ROW('Hygiene Data'!G195)))</f>
        <v/>
      </c>
      <c r="EC201" s="36" t="str">
        <f ca="true">+IF(OFFSET('Hygiene Data'!$G$14,0,10*ROW('Hygiene Data'!G195))="","",OFFSET('Hygiene Data'!$G$14,0,10*ROW('Hygiene Data'!G195)))</f>
        <v/>
      </c>
      <c r="ED201" s="36" t="str">
        <f ca="true">+IF(OFFSET('Hygiene Data'!$H$12,0,10*ROW('Hygiene Data'!H195))="","",OFFSET('Hygiene Data'!$H$12,0,10*ROW('Hygiene Data'!H195)))</f>
        <v/>
      </c>
      <c r="EE201" s="36" t="str">
        <f ca="true">+IF(OFFSET('Hygiene Data'!$H$13,0,10*ROW('Hygiene Data'!H195))="","",OFFSET('Hygiene Data'!$H$13,0,10*ROW('Hygiene Data'!H195)))</f>
        <v/>
      </c>
      <c r="EF201" s="36" t="str">
        <f ca="true">+IF(OFFSET('Hygiene Data'!$H$14,0,10*ROW('Hygiene Data'!H195))="","",OFFSET('Hygiene Data'!$H$14,0,10*ROW('Hygiene Data'!H195)))</f>
        <v/>
      </c>
    </row>
    <row r="202" x14ac:dyDescent="0.2">
      <c r="A202" s="59" t="str">
        <f ca="true">+IF(OFFSET('Water Data'!$B$1,0,10*ROW('Water Data'!B199))="","",OFFSET('Water Data'!$B$1,0,10*ROW('Water Data'!B199)))</f>
        <v/>
      </c>
      <c r="B202" s="59" t="str">
        <f ca="true">+IF(OFFSET('Water Data'!$A$3,0,10*ROW('Water Data'!A199))="","",OFFSET('Water Data'!$A$3,0,10*ROW('Water Data'!A199)))</f>
        <v/>
      </c>
      <c r="C202" s="59" t="str">
        <f ca="true">+IF(OFFSET('Water Data'!$C$3,0,10*ROW('Water Data'!C199))="","",OFFSET('Water Data'!$C$3,0,10*ROW('Water Data'!C199)))</f>
        <v/>
      </c>
      <c r="D202" s="252" t="e">
        <f ca="true">+IF(AND(ISNUMBER(OFFSET('Water Data'!$C$5,0,10*ROW('Water Data'!C196))),BS202="Yes"),100-OFFSET('Water Data'!$C$5,0,10*ROW('Water Data'!C196)),IF(AND(ISNUMBER(OFFSET('Water Data'!$C$5,0,10*ROW('Water Data'!C196))),BS202="No",ISNUMBER(OFFSET('Water Data'!$C$5,0,10*ROW('Water Data'!C196)))),CONCATENATE("[",ROUND(100-OFFSET('Water Data'!$C$5,0,10*ROW('Water Data'!C196)),0),"]"),IF(AND(ISNUMBER(OFFSET('Water Data'!$C$5,0,10*ROW('Water Data'!C196))),BS202="",ISNUMBER(OFFSET('Water Data'!$C$5,0,10*ROW('Water Data'!C196)))),100-OFFSET('Water Data'!$C$5,0,10*ROW('Water Data'!C196)),NA())))</f>
        <v>#N/A</v>
      </c>
      <c r="E202" s="252" t="e">
        <f ca="true">+IF(AND(ISNUMBER(OFFSET('Water Data'!$C$7,0,10*ROW('Water Data'!D196))),BT202="Yes"),OFFSET('Water Data'!$C$7,0,10*ROW('Water Data'!C196)),IF(AND(ISNUMBER(OFFSET('Water Data'!$C$7,0,10*ROW('Water Data'!C196))),BT202="No",ISNUMBER(OFFSET('Water Data'!$C$7,0,10*ROW('Water Data'!C196)))),CONCATENATE("[",ROUND(OFFSET('Water Data'!$C$7,0,10*ROW('Water Data'!C196)),0),"]"),IF(AND(ISNUMBER(OFFSET('Water Data'!$C$7,0,10*ROW('Water Data'!C196))),BT202="",ISNUMBER(OFFSET('Water Data'!$C$7,0,10*ROW('Water Data'!C196)))),OFFSET('Water Data'!$C$7,0,10*ROW('Water Data'!C196)),NA())))</f>
        <v>#N/A</v>
      </c>
      <c r="F202" s="252" t="e">
        <f ca="true">+IF(AND(ISNUMBER(OFFSET('Water Data'!$C$10,0,10*ROW('Water Data'!C196))),BU202="Yes"),OFFSET('Water Data'!$C$10,0,10*ROW('Water Data'!C196)),IF(AND(ISNUMBER(OFFSET('Water Data'!$C$10,0,10*ROW('Water Data'!C196))),BU202="No",ISNUMBER(OFFSET('Water Data'!$C$10,0,10*ROW('Water Data'!C196)))),CONCATENATE("[",ROUND(OFFSET('Water Data'!$C$10,0,10*ROW('Water Data'!C196)),0),"]"),IF(AND(ISNUMBER(OFFSET('Water Data'!$C$10,0,10*ROW('Water Data'!C196))),BU202="",ISNUMBER(OFFSET('Water Data'!$C$10,0,10*ROW('Water Data'!C196)))),OFFSET('Water Data'!$C$10,0,10*ROW('Water Data'!C196)),NA())))</f>
        <v>#N/A</v>
      </c>
      <c r="G202" s="252" t="e">
        <f ca="true">+IF(AND(ISNUMBER(OFFSET('Water Data'!$D$5,0,10*ROW('Water Data'!D196))),BV202="Yes"),100-OFFSET('Water Data'!$D$5,0,10*ROW('Water Data'!D196)),IF(AND(ISNUMBER(OFFSET('Water Data'!$D$5,0,10*ROW('Water Data'!D196))),BV202="No",ISNUMBER(OFFSET('Water Data'!$D$5,0,10*ROW('Water Data'!D196)))),CONCATENATE("[",ROUND(100-OFFSET('Water Data'!$D$5,0,10*ROW('Water Data'!D196)),0),"]"),IF(AND(ISNUMBER(OFFSET('Water Data'!$D$5,0,10*ROW('Water Data'!D196))),BV202="",ISNUMBER(OFFSET('Water Data'!$D$5,0,10*ROW('Water Data'!D196)))),100-OFFSET('Water Data'!$D$5,0,10*ROW('Water Data'!D196)),NA())))</f>
        <v>#N/A</v>
      </c>
      <c r="H202" s="252" t="e">
        <f ca="true">+IF(AND(ISNUMBER(OFFSET('Water Data'!$D$7,0,10*ROW('Water Data'!D196))),BW202="Yes"),OFFSET('Water Data'!$D$7,0,10*ROW('Water Data'!D196)),IF(AND(ISNUMBER(OFFSET('Water Data'!$D$7,0,10*ROW('Water Data'!D196))),BW202="No",ISNUMBER(OFFSET('Water Data'!$D$7,0,10*ROW('Water Data'!D196)))),CONCATENATE("[",ROUND(OFFSET('Water Data'!$C$7,0,10*ROW('Water Data'!D196)),0),"]"),IF(AND(ISNUMBER(OFFSET('Water Data'!$D$7,0,10*ROW('Water Data'!D196))),BW202="",ISNUMBER(OFFSET('Water Data'!$D$7,0,10*ROW('Water Data'!D196)))),OFFSET('Water Data'!$D$7,0,10*ROW('Water Data'!D196)),NA())))</f>
        <v>#N/A</v>
      </c>
      <c r="I202" s="252" t="e">
        <f ca="true">+IF(AND(ISNUMBER(OFFSET('Water Data'!$D$10,0,10*ROW('Water Data'!D196))),BX202="Yes"),OFFSET('Water Data'!$D$10,0,10*ROW('Water Data'!D196)),IF(AND(ISNUMBER(OFFSET('Water Data'!$D$10,0,10*ROW('Water Data'!D196))),BX202="No",ISNUMBER(OFFSET('Water Data'!$D$10,0,10*ROW('Water Data'!D196)))),CONCATENATE("[",ROUND(OFFSET('Water Data'!$D$10,0,10*ROW('Water Data'!D196)),0),"]"),IF(AND(ISNUMBER(OFFSET('Water Data'!$D$10,0,10*ROW('Water Data'!D196))),BX202="",ISNUMBER(OFFSET('Water Data'!$D$10,0,10*ROW('Water Data'!D196)))),OFFSET('Water Data'!$D$10,0,10*ROW('Water Data'!D196)),NA())))</f>
        <v>#N/A</v>
      </c>
      <c r="J202" s="252" t="e">
        <f ca="true">+IF(AND(ISNUMBER(OFFSET('Water Data'!$E$5,0,10*ROW('Water Data'!E196))),BY202="Yes"),100-OFFSET('Water Data'!$E$5,0,10*ROW('Water Data'!E196)),IF(AND(ISNUMBER(OFFSET('Water Data'!$E$5,0,10*ROW('Water Data'!E196))),BY202="No",ISNUMBER(OFFSET('Water Data'!$E$5,0,10*ROW('Water Data'!E196)))),CONCATENATE("[",ROUND(100-OFFSET('Water Data'!$E$5,0,10*ROW('Water Data'!E196)),0),"]"),IF(AND(ISNUMBER(OFFSET('Water Data'!$E$5,0,10*ROW('Water Data'!E196))),BY202="",ISNUMBER(OFFSET('Water Data'!$E$5,0,10*ROW('Water Data'!E196)))),100-OFFSET('Water Data'!$E$5,0,10*ROW('Water Data'!E196)),NA())))</f>
        <v>#N/A</v>
      </c>
      <c r="K202" s="252" t="e">
        <f ca="true">+IF(AND(ISNUMBER(OFFSET('Water Data'!$E$7,0,10*ROW('Water Data'!E196))),BZ202="Yes"),OFFSET('Water Data'!$E$7,0,10*ROW('Water Data'!E196)),IF(AND(ISNUMBER(OFFSET('Water Data'!$E$7,0,10*ROW('Water Data'!E196))),BZ202="No",ISNUMBER(OFFSET('Water Data'!$E$7,0,10*ROW('Water Data'!E196)))),CONCATENATE("[",ROUND(OFFSET('Water Data'!$E$7,0,10*ROW('Water Data'!E196)),0),"]"),IF(AND(ISNUMBER(OFFSET('Water Data'!$E$7,0,10*ROW('Water Data'!E196))),BZ202="",ISNUMBER(OFFSET('Water Data'!$E$7,0,10*ROW('Water Data'!E196)))),OFFSET('Water Data'!$E$7,0,10*ROW('Water Data'!E196)),NA())))</f>
        <v>#N/A</v>
      </c>
      <c r="L202" s="252" t="e">
        <f ca="true">+IF(AND(ISNUMBER(OFFSET('Water Data'!$E$10,0,10*ROW('Water Data'!E196))),CA202="Yes"),OFFSET('Water Data'!$E$10,0,10*ROW('Water Data'!E196)),IF(AND(ISNUMBER(OFFSET('Water Data'!$E$10,0,10*ROW('Water Data'!E196))),CA202="No",ISNUMBER(OFFSET('Water Data'!$E$10,0,10*ROW('Water Data'!E196)))),CONCATENATE("[",ROUND(OFFSET('Water Data'!$E$10,0,10*ROW('Water Data'!E196)),0),"]"),IF(AND(ISNUMBER(OFFSET('Water Data'!$E$10,0,10*ROW('Water Data'!E196))),CA202="",ISNUMBER(OFFSET('Water Data'!$E$10,0,10*ROW('Water Data'!E196)))),OFFSET('Water Data'!$E$10,0,10*ROW('Water Data'!E196)),NA())))</f>
        <v>#N/A</v>
      </c>
      <c r="M202" s="252" t="e">
        <f ca="true">+IF(AND(ISNUMBER(OFFSET('Water Data'!$F$5,0,10*ROW('Water Data'!F196))),CB202="Yes"),100-OFFSET('Water Data'!$F$5,0,10*ROW('Water Data'!F196)),IF(AND(ISNUMBER(OFFSET('Water Data'!$F$5,0,10*ROW('Water Data'!F196))),CB202="No",ISNUMBER(OFFSET('Water Data'!$F$5,0,10*ROW('Water Data'!F196)))),CONCATENATE("[",ROUND(100-OFFSET('Water Data'!$F$5,0,10*ROW('Water Data'!F196)),0),"]"),IF(AND(ISNUMBER(OFFSET('Water Data'!$F$5,0,10*ROW('Water Data'!F196))),CB202="",ISNUMBER(OFFSET('Water Data'!$F$5,0,10*ROW('Water Data'!F196)))),100-OFFSET('Water Data'!$F$5,0,10*ROW('Water Data'!F196)),NA())))</f>
        <v>#N/A</v>
      </c>
      <c r="N202" s="252" t="e">
        <f ca="true">+IF(AND(ISNUMBER(OFFSET('Water Data'!$F$7,0,10*ROW('Water Data'!F196))),CC202="Yes"),OFFSET('Water Data'!$F$7,0,10*ROW('Water Data'!F196)),IF(AND(ISNUMBER(OFFSET('Water Data'!$F$7,0,10*ROW('Water Data'!F196))),CC202="No",ISNUMBER(OFFSET('Water Data'!$F$7,0,10*ROW('Water Data'!F196)))),CONCATENATE("[",ROUND(OFFSET('Water Data'!$F$7,0,10*ROW('Water Data'!F196)),0),"]"),IF(AND(ISNUMBER(OFFSET('Water Data'!$F$7,0,10*ROW('Water Data'!F196))),CC202="",ISNUMBER(OFFSET('Water Data'!$F$7,0,10*ROW('Water Data'!F196)))),OFFSET('Water Data'!$F$7,0,10*ROW('Water Data'!F196)),NA())))</f>
        <v>#N/A</v>
      </c>
      <c r="O202" s="252" t="e">
        <f ca="true">+IF(AND(ISNUMBER(OFFSET('Water Data'!$F$10,0,10*ROW('Water Data'!F196))),CD202="Yes"),OFFSET('Water Data'!$F$10,0,10*ROW('Water Data'!F196)),IF(AND(ISNUMBER(OFFSET('Water Data'!$F$10,0,10*ROW('Water Data'!F196))),CD202="No",ISNUMBER(OFFSET('Water Data'!$F$10,0,10*ROW('Water Data'!F196)))),CONCATENATE("[",ROUND(OFFSET('Water Data'!$F$10,0,10*ROW('Water Data'!F196)),0),"]"),IF(AND(ISNUMBER(OFFSET('Water Data'!$F$10,0,10*ROW('Water Data'!F196))),CD202="",ISNUMBER(OFFSET('Water Data'!$F$10,0,10*ROW('Water Data'!F196)))),OFFSET('Water Data'!$F$10,0,10*ROW('Water Data'!F196)),NA())))</f>
        <v>#N/A</v>
      </c>
      <c r="P202" s="252" t="e">
        <f ca="true">+IF(AND(ISNUMBER(OFFSET('Water Data'!$G$5,0,10*ROW('Water Data'!G196))),CE202="Yes"),100-OFFSET('Water Data'!$G$5,0,10*ROW('Water Data'!G196)),IF(AND(ISNUMBER(OFFSET('Water Data'!$G$5,0,10*ROW('Water Data'!G196))),CE202="No",ISNUMBER(OFFSET('Water Data'!$G$5,0,10*ROW('Water Data'!G196)))),CONCATENATE("[",ROUND(100-OFFSET('Water Data'!$G$5,0,10*ROW('Water Data'!G196)),0),"]"),IF(AND(ISNUMBER(OFFSET('Water Data'!$G$5,0,10*ROW('Water Data'!G196))),CE202="",ISNUMBER(OFFSET('Water Data'!$G$5,0,10*ROW('Water Data'!G196)))),100-OFFSET('Water Data'!$G$5,0,10*ROW('Water Data'!G196)),NA())))</f>
        <v>#N/A</v>
      </c>
      <c r="Q202" s="252" t="e">
        <f ca="true">+IF(AND(ISNUMBER(OFFSET('Water Data'!$G$7,0,10*ROW('Water Data'!G196))),CF202="Yes"),OFFSET('Water Data'!$G$7,0,10*ROW('Water Data'!G196)),IF(AND(ISNUMBER(OFFSET('Water Data'!$G$7,0,10*ROW('Water Data'!G196))),CF202="No",ISNUMBER(OFFSET('Water Data'!$G$7,0,10*ROW('Water Data'!G196)))),CONCATENATE("[",ROUND(OFFSET('Water Data'!$G$7,0,10*ROW('Water Data'!G196)),0),"]"),IF(AND(ISNUMBER(OFFSET('Water Data'!$G$7,0,10*ROW('Water Data'!G196))),CF202="",ISNUMBER(OFFSET('Water Data'!$G$7,0,10*ROW('Water Data'!G196)))),OFFSET('Water Data'!$G$7,0,10*ROW('Water Data'!G196)),NA())))</f>
        <v>#N/A</v>
      </c>
      <c r="R202" s="252" t="e">
        <f ca="true">+IF(AND(ISNUMBER(OFFSET('Water Data'!$G$10,0,10*ROW('Water Data'!G196))),CG202="Yes"),OFFSET('Water Data'!$G$10,0,10*ROW('Water Data'!G196)),IF(AND(ISNUMBER(OFFSET('Water Data'!$G$10,0,10*ROW('Water Data'!G196))),CG202="No",ISNUMBER(OFFSET('Water Data'!$G$10,0,10*ROW('Water Data'!G196)))),CONCATENATE("[",ROUND(OFFSET('Water Data'!$G$10,0,10*ROW('Water Data'!G196)),0),"]"),IF(AND(ISNUMBER(OFFSET('Water Data'!$G$10,0,10*ROW('Water Data'!G196))),CG202="",ISNUMBER(OFFSET('Water Data'!$G$10,0,10*ROW('Water Data'!G196)))),OFFSET('Water Data'!$G$10,0,10*ROW('Water Data'!G196)),NA())))</f>
        <v>#N/A</v>
      </c>
      <c r="S202" s="252" t="e">
        <f ca="true">+IF(AND(ISNUMBER(OFFSET('Water Data'!$H$5,0,10*ROW('Water Data'!H196))),CH202="Yes"),100-OFFSET('Water Data'!$H$5,0,10*ROW('Water Data'!H196)),IF(AND(ISNUMBER(OFFSET('Water Data'!$H$5,0,10*ROW('Water Data'!H196))),CH202="No",ISNUMBER(OFFSET('Water Data'!$H$5,0,10*ROW('Water Data'!H196)))),CONCATENATE("[",ROUND(100-OFFSET('Water Data'!$H$5,0,10*ROW('Water Data'!H196)),0),"]"),IF(AND(ISNUMBER(OFFSET('Water Data'!$H$5,0,10*ROW('Water Data'!H196))),CH202="",ISNUMBER(OFFSET('Water Data'!$H$5,0,10*ROW('Water Data'!H196)))),100-OFFSET('Water Data'!$H$5,0,10*ROW('Water Data'!H196)),NA())))</f>
        <v>#N/A</v>
      </c>
      <c r="T202" s="252" t="e">
        <f ca="true">+IF(AND(ISNUMBER(OFFSET('Water Data'!$H$7,0,10*ROW('Water Data'!H196))),CI202="Yes"),OFFSET('Water Data'!$H$7,0,10*ROW('Water Data'!H196)),IF(AND(ISNUMBER(OFFSET('Water Data'!$H$7,0,10*ROW('Water Data'!H196))),CI202="No",ISNUMBER(OFFSET('Water Data'!$H$7,0,10*ROW('Water Data'!H196)))),CONCATENATE("[",ROUND(OFFSET('Water Data'!$H$7,0,10*ROW('Water Data'!H196)),0),"]"),IF(AND(ISNUMBER(OFFSET('Water Data'!$H$7,0,10*ROW('Water Data'!H196))),CI202="",ISNUMBER(OFFSET('Water Data'!$H$7,0,10*ROW('Water Data'!H196)))),OFFSET('Water Data'!$H$7,0,10*ROW('Water Data'!H196)),NA())))</f>
        <v>#N/A</v>
      </c>
      <c r="U202" s="252" t="e">
        <f ca="true">+IF(AND(ISNUMBER(OFFSET('Water Data'!$H$10,0,10*ROW('Water Data'!H196))),CJ202="Yes"),OFFSET('Water Data'!$H$10,0,10*ROW('Water Data'!H196)),IF(AND(ISNUMBER(OFFSET('Water Data'!$H$10,0,10*ROW('Water Data'!H196))),CJ202="No",ISNUMBER(OFFSET('Water Data'!$H$10,0,10*ROW('Water Data'!H196)))),CONCATENATE("[",ROUND(OFFSET('Water Data'!$H$10,0,10*ROW('Water Data'!H196)),0),"]"),IF(AND(ISNUMBER(OFFSET('Water Data'!$H$10,0,10*ROW('Water Data'!H196))),CJ202="",ISNUMBER(OFFSET('Water Data'!$H$10,0,10*ROW('Water Data'!H196)))),OFFSET('Water Data'!$H$10,0,10*ROW('Water Data'!H196)),NA())))</f>
        <v>#N/A</v>
      </c>
      <c r="V202" s="253" t="e">
        <f ca="true">+IF(AND(ISNUMBER(OFFSET('Sanitation Data'!$C$5,0,10*ROW('Sanitation Data'!C196))),CK202="Yes"),100-OFFSET('Sanitation Data'!$C$5,0,10*ROW('Sanitation Data'!C196)),IF(AND(ISNUMBER(OFFSET('Sanitation Data'!$C$5,0,10*ROW('Sanitation Data'!C196))),CK202="No",ISNUMBER(OFFSET('Sanitation Data'!$C$5,0,10*ROW('Sanitation Data'!C196)))),CONCATENATE("[",ROUND(100-OFFSET('Sanitation Data'!$C$5,0,10*ROW('Sanitation Data'!C196)),0),"]"),IF(AND(ISNUMBER(OFFSET('Sanitation Data'!$C$5,0,10*ROW('Sanitation Data'!C196))),CK202="",ISNUMBER(OFFSET('Sanitation Data'!$C$5,0,10*ROW('Sanitation Data'!C196)))),100-OFFSET('Sanitation Data'!$C$5,0,10*ROW('Sanitation Data'!C196)),NA())))</f>
        <v>#N/A</v>
      </c>
      <c r="W202" s="253" t="e">
        <f ca="true">+IF(AND(ISNUMBER(OFFSET('Sanitation Data'!$C$7,0,10*ROW('Sanitation Data'!C196))),CL202="Yes"),OFFSET('Sanitation Data'!$C$7,0,10*ROW('Sanitation Data'!C196)),IF(AND(ISNUMBER(OFFSET('Sanitation Data'!$C$7,0,10*ROW('Sanitation Data'!C196))),CL202="No",ISNUMBER(OFFSET('Sanitation Data'!$C$7,0,10*ROW('Sanitation Data'!C196)))),CONCATENATE("[",ROUND(OFFSET('Sanitation Data'!$C$7,0,10*ROW('Sanitation Data'!C196)),0),"]"),IF(AND(ISNUMBER(OFFSET('Sanitation Data'!$C$7,0,10*ROW('Sanitation Data'!C196))),CL202="",ISNUMBER(OFFSET('Sanitation Data'!$C$7,0,10*ROW('Sanitation Data'!C196)))),OFFSET('Sanitation Data'!$C$7,0,10*ROW('Sanitation Data'!C196)),NA())))</f>
        <v>#N/A</v>
      </c>
      <c r="X202" s="253" t="e">
        <f ca="true">+IF(AND(ISNUMBER(OFFSET('Sanitation Data'!$C$11,0,10*ROW('Sanitation Data'!C196))),CM202="Yes"),OFFSET('Sanitation Data'!$C$11,0,10*ROW('Sanitation Data'!C196)),IF(AND(ISNUMBER(OFFSET('Sanitation Data'!$C$11,0,10*ROW('Sanitation Data'!C196))),CM202="No",ISNUMBER(OFFSET('Sanitation Data'!$C$11,0,10*ROW('Sanitation Data'!C196)))),CONCATENATE("[",ROUND(OFFSET('Sanitation Data'!$C$11,0,10*ROW('Sanitation Data'!C196)),0),"]"),IF(AND(ISNUMBER(OFFSET('Sanitation Data'!$C$11,0,10*ROW('Sanitation Data'!C196))),CM202="",ISNUMBER(OFFSET('Sanitation Data'!$C$11,0,10*ROW('Sanitation Data'!C196)))),OFFSET('Sanitation Data'!$C$11,0,10*ROW('Sanitation Data'!C196)),NA())))</f>
        <v>#N/A</v>
      </c>
      <c r="Y202" s="253" t="e">
        <f ca="true">+IF(AND(ISNUMBER(OFFSET('Sanitation Data'!$C$12,0,10*ROW('Sanitation Data'!C196))),CN202="Yes"),OFFSET('Sanitation Data'!$C$12,0,10*ROW('Sanitation Data'!C196)),IF(AND(ISNUMBER(OFFSET('Sanitation Data'!$C$12,0,10*ROW('Sanitation Data'!C196))),CN202="No",ISNUMBER(OFFSET('Sanitation Data'!$C$12,0,10*ROW('Sanitation Data'!C196)))),CONCATENATE("[",ROUND(OFFSET('Sanitation Data'!$C$12,0,10*ROW('Sanitation Data'!C196)),0),"]"),IF(AND(ISNUMBER(OFFSET('Sanitation Data'!$C$12,0,10*ROW('Sanitation Data'!C196))),CN202="",ISNUMBER(OFFSET('Sanitation Data'!$C$12,0,10*ROW('Sanitation Data'!C196)))),OFFSET('Sanitation Data'!$C$12,0,10*ROW('Sanitation Data'!C196)),NA())))</f>
        <v>#N/A</v>
      </c>
      <c r="Z202" s="253" t="e">
        <f ca="true">+IF(AND(ISNUMBER(OFFSET('Sanitation Data'!$C$13,0,10*ROW('Sanitation Data'!C196))),CO202="Yes"),OFFSET('Sanitation Data'!$C$13,0,10*ROW('Sanitation Data'!C196)),IF(AND(ISNUMBER(OFFSET('Sanitation Data'!$C$13,0,10*ROW('Sanitation Data'!C196))),CO202="No",ISNUMBER(OFFSET('Sanitation Data'!$C$13,0,10*ROW('Sanitation Data'!C196)))),CONCATENATE("[",ROUND(OFFSET('Sanitation Data'!$C$13,0,10*ROW('Sanitation Data'!C196)),0),"]"),IF(AND(ISNUMBER(OFFSET('Sanitation Data'!$C$13,0,10*ROW('Sanitation Data'!C196))),CO202="",ISNUMBER(OFFSET('Sanitation Data'!$C$13,0,10*ROW('Sanitation Data'!C196)))),OFFSET('Sanitation Data'!$C$13,0,10*ROW('Sanitation Data'!C196)),NA())))</f>
        <v>#N/A</v>
      </c>
      <c r="AA202" s="253" t="e">
        <f ca="true">+IF(AND(ISNUMBER(OFFSET('Sanitation Data'!$D$5,0,10*ROW('Sanitation Data'!D196))),CP202="Yes"),100-OFFSET('Sanitation Data'!$D$5,0,10*ROW('Sanitation Data'!D196)),IF(AND(ISNUMBER(OFFSET('Sanitation Data'!$D$5,0,10*ROW('Sanitation Data'!D196))),CP202="No",ISNUMBER(OFFSET('Sanitation Data'!$D$5,0,10*ROW('Sanitation Data'!D196)))),CONCATENATE("[",ROUND(100-OFFSET('Sanitation Data'!$D$5,0,10*ROW('Sanitation Data'!D196)),0),"]"),IF(AND(ISNUMBER(OFFSET('Sanitation Data'!$D$5,0,10*ROW('Sanitation Data'!D196))),CP202="",ISNUMBER(OFFSET('Sanitation Data'!$D$5,0,10*ROW('Sanitation Data'!D196)))),100-OFFSET('Sanitation Data'!$D$5,0,10*ROW('Sanitation Data'!D196)),NA())))</f>
        <v>#N/A</v>
      </c>
      <c r="AB202" s="253" t="e">
        <f ca="true">+IF(AND(ISNUMBER(OFFSET('Sanitation Data'!$D$7,0,10*ROW('Sanitation Data'!D196))),CQ202="Yes"),OFFSET('Sanitation Data'!$D$7,0,10*ROW('Sanitation Data'!G196)),IF(AND(ISNUMBER(OFFSET('Sanitation Data'!$D$7,0,10*ROW('Sanitation Data'!D196))),CQ202="No",ISNUMBER(OFFSET('Sanitation Data'!$D$7,0,10*ROW('Sanitation Data'!D196)))),CONCATENATE("[",ROUND(OFFSET('Sanitation Data'!$D$7,0,10*ROW('Sanitation Data'!D196)),0),"]"),IF(AND(ISNUMBER(OFFSET('Sanitation Data'!$D$7,0,10*ROW('Sanitation Data'!D196))),CQ202="",ISNUMBER(OFFSET('Sanitation Data'!$D$7,0,10*ROW('Sanitation Data'!D196)))),OFFSET('Sanitation Data'!$D$7,0,10*ROW('Sanitation Data'!D196)),NA())))</f>
        <v>#N/A</v>
      </c>
      <c r="AC202" s="253" t="e">
        <f ca="true">+IF(AND(ISNUMBER(OFFSET('Sanitation Data'!$D$11,0,10*ROW('Sanitation Data'!D196))),CR202="Yes"),OFFSET('Sanitation Data'!$D$11,0,10*ROW('Sanitation Data'!D196)),IF(AND(ISNUMBER(OFFSET('Sanitation Data'!$D$11,0,10*ROW('Sanitation Data'!D196))),CR202="No",ISNUMBER(OFFSET('Sanitation Data'!$D$11,0,10*ROW('Sanitation Data'!D196)))),CONCATENATE("[",ROUND(OFFSET('Sanitation Data'!$D$11,0,10*ROW('Sanitation Data'!D196)),0),"]"),IF(AND(ISNUMBER(OFFSET('Sanitation Data'!$D$11,0,10*ROW('Sanitation Data'!D196))),CR202="",ISNUMBER(OFFSET('Sanitation Data'!$D$11,0,10*ROW('Sanitation Data'!D196)))),OFFSET('Sanitation Data'!$D$11,0,10*ROW('Sanitation Data'!D196)),NA())))</f>
        <v>#N/A</v>
      </c>
      <c r="AD202" s="253" t="e">
        <f ca="true">+IF(AND(ISNUMBER(OFFSET('Sanitation Data'!$D$12,0,10*ROW('Sanitation Data'!D196))),CS202="Yes"),OFFSET('Sanitation Data'!$D$12,0,10*ROW('Sanitation Data'!D196)),IF(AND(ISNUMBER(OFFSET('Sanitation Data'!$D$12,0,10*ROW('Sanitation Data'!D196))),CS202="No",ISNUMBER(OFFSET('Sanitation Data'!$D$12,0,10*ROW('Sanitation Data'!D196)))),CONCATENATE("[",ROUND(OFFSET('Sanitation Data'!$D$12,0,10*ROW('Sanitation Data'!D196)),0),"]"),IF(AND(ISNUMBER(OFFSET('Sanitation Data'!$D$12,0,10*ROW('Sanitation Data'!D196))),CS202="",ISNUMBER(OFFSET('Sanitation Data'!$D$12,0,10*ROW('Sanitation Data'!D196)))),OFFSET('Sanitation Data'!$D$12,0,10*ROW('Sanitation Data'!D196)),NA())))</f>
        <v>#N/A</v>
      </c>
      <c r="AE202" s="253" t="e">
        <f ca="true">+IF(AND(ISNUMBER(OFFSET('Sanitation Data'!$D$13,0,10*ROW('Sanitation Data'!D196))),CT202="Yes"),OFFSET('Sanitation Data'!$D$13,0,10*ROW('Sanitation Data'!D196)),IF(AND(ISNUMBER(OFFSET('Sanitation Data'!$D$13,0,10*ROW('Sanitation Data'!D196))),CT202="No",ISNUMBER(OFFSET('Sanitation Data'!$D$13,0,10*ROW('Sanitation Data'!D196)))),CONCATENATE("[",ROUND(OFFSET('Sanitation Data'!$D$13,0,10*ROW('Sanitation Data'!D196)),0),"]"),IF(AND(ISNUMBER(OFFSET('Sanitation Data'!$D$13,0,10*ROW('Sanitation Data'!D196))),CT202="",ISNUMBER(OFFSET('Sanitation Data'!$D$13,0,10*ROW('Sanitation Data'!D196)))),OFFSET('Sanitation Data'!$D$13,0,10*ROW('Sanitation Data'!D196)),NA())))</f>
        <v>#N/A</v>
      </c>
      <c r="AF202" s="253" t="e">
        <f ca="true">+IF(AND(ISNUMBER(OFFSET('Sanitation Data'!$E$5,0,10*ROW('Sanitation Data'!E196))),CU202="Yes"),100-OFFSET('Sanitation Data'!$E$5,0,10*ROW('Sanitation Data'!E196)),IF(AND(ISNUMBER(OFFSET('Sanitation Data'!$E$5,0,10*ROW('Sanitation Data'!E196))),CU202="No",ISNUMBER(OFFSET('Sanitation Data'!$E$5,0,10*ROW('Sanitation Data'!E196)))),CONCATENATE("[",ROUND(100-OFFSET('Sanitation Data'!$E$5,0,10*ROW('Sanitation Data'!E196)),0),"]"),IF(AND(ISNUMBER(OFFSET('Sanitation Data'!$E$5,0,10*ROW('Sanitation Data'!E196))),CU202="",ISNUMBER(OFFSET('Sanitation Data'!$E$5,0,10*ROW('Sanitation Data'!E196)))),100-OFFSET('Sanitation Data'!$E$5,0,10*ROW('Sanitation Data'!E196)),NA())))</f>
        <v>#N/A</v>
      </c>
      <c r="AG202" s="253" t="e">
        <f ca="true">+IF(AND(ISNUMBER(OFFSET('Sanitation Data'!$E$7,0,10*ROW('Sanitation Data'!E196))),CV202="Yes"),OFFSET('Sanitation Data'!$E$7,0,10*ROW('Sanitation Data'!E196)),IF(AND(ISNUMBER(OFFSET('Sanitation Data'!$E$7,0,10*ROW('Sanitation Data'!E196))),CV202="No",ISNUMBER(OFFSET('Sanitation Data'!$E$7,0,10*ROW('Sanitation Data'!E196)))),CONCATENATE("[",ROUND(OFFSET('Sanitation Data'!$E$7,0,10*ROW('Sanitation Data'!E196)),0),"]"),IF(AND(ISNUMBER(OFFSET('Sanitation Data'!$E$7,0,10*ROW('Sanitation Data'!E196))),CV202="",ISNUMBER(OFFSET('Sanitation Data'!$E$7,0,10*ROW('Sanitation Data'!E196)))),OFFSET('Sanitation Data'!$E$7,0,10*ROW('Sanitation Data'!E196)),NA())))</f>
        <v>#N/A</v>
      </c>
      <c r="AH202" s="253" t="e">
        <f ca="true">+IF(AND(ISNUMBER(OFFSET('Sanitation Data'!$E$11,0,10*ROW('Sanitation Data'!E196))),CW202="Yes"),OFFSET('Sanitation Data'!$E$11,0,10*ROW('Sanitation Data'!E196)),IF(AND(ISNUMBER(OFFSET('Sanitation Data'!$E$11,0,10*ROW('Sanitation Data'!E196))),CW202="No",ISNUMBER(OFFSET('Sanitation Data'!$E$11,0,10*ROW('Sanitation Data'!E196)))),CONCATENATE("[",ROUND(OFFSET('Sanitation Data'!$E$11,0,10*ROW('Sanitation Data'!E196)),0),"]"),IF(AND(ISNUMBER(OFFSET('Sanitation Data'!$E$11,0,10*ROW('Sanitation Data'!E196))),CW202="",ISNUMBER(OFFSET('Sanitation Data'!$E$11,0,10*ROW('Sanitation Data'!E196)))),OFFSET('Sanitation Data'!$E$11,0,10*ROW('Sanitation Data'!E196)),NA())))</f>
        <v>#N/A</v>
      </c>
      <c r="AI202" s="253" t="e">
        <f ca="true">+IF(AND(ISNUMBER(OFFSET('Sanitation Data'!$E$12,0,10*ROW('Sanitation Data'!E196))),CX202="Yes"),OFFSET('Sanitation Data'!$E$12,0,10*ROW('Sanitation Data'!E196)),IF(AND(ISNUMBER(OFFSET('Sanitation Data'!$E$12,0,10*ROW('Sanitation Data'!E196))),CX202="No",ISNUMBER(OFFSET('Sanitation Data'!$E$12,0,10*ROW('Sanitation Data'!E196)))),CONCATENATE("[",ROUND(OFFSET('Sanitation Data'!$E$12,0,10*ROW('Sanitation Data'!E196)),0),"]"),IF(AND(ISNUMBER(OFFSET('Sanitation Data'!$E$12,0,10*ROW('Sanitation Data'!E196))),CX202="",ISNUMBER(OFFSET('Sanitation Data'!$E$12,0,10*ROW('Sanitation Data'!E196)))),OFFSET('Sanitation Data'!$E$12,0,10*ROW('Sanitation Data'!E196)),NA())))</f>
        <v>#N/A</v>
      </c>
      <c r="AJ202" s="253" t="e">
        <f ca="true">+IF(AND(ISNUMBER(OFFSET('Sanitation Data'!$E$13,0,10*ROW('Sanitation Data'!E196))),CY202="Yes"),OFFSET('Sanitation Data'!$E$13,0,10*ROW('Sanitation Data'!E196)),IF(AND(ISNUMBER(OFFSET('Sanitation Data'!$E$13,0,10*ROW('Sanitation Data'!E196))),CY202="No",ISNUMBER(OFFSET('Sanitation Data'!$E$13,0,10*ROW('Sanitation Data'!E196)))),CONCATENATE("[",ROUND(OFFSET('Sanitation Data'!$E$13,0,10*ROW('Sanitation Data'!E196)),0),"]"),IF(AND(ISNUMBER(OFFSET('Sanitation Data'!$E$13,0,10*ROW('Sanitation Data'!E196))),CY202="",ISNUMBER(OFFSET('Sanitation Data'!$E$13,0,10*ROW('Sanitation Data'!E196)))),OFFSET('Sanitation Data'!$E$13,0,10*ROW('Sanitation Data'!E196)),NA())))</f>
        <v>#N/A</v>
      </c>
      <c r="AK202" s="253" t="e">
        <f ca="true">+IF(AND(ISNUMBER(OFFSET('Sanitation Data'!$F$5,0,10*ROW('Sanitation Data'!F196))),CZ202="Yes"),100-OFFSET('Sanitation Data'!$F$5,0,10*ROW('Sanitation Data'!F196)),IF(AND(ISNUMBER(OFFSET('Sanitation Data'!$F$5,0,10*ROW('Sanitation Data'!F196))),CZ202="No",ISNUMBER(OFFSET('Sanitation Data'!$F$5,0,10*ROW('Sanitation Data'!F196)))),CONCATENATE("[",ROUND(100-OFFSET('Sanitation Data'!$F$5,0,10*ROW('Sanitation Data'!F196)),0),"]"),IF(AND(ISNUMBER(OFFSET('Sanitation Data'!$F$5,0,10*ROW('Sanitation Data'!F196))),CZ202="",ISNUMBER(OFFSET('Sanitation Data'!$F$5,0,10*ROW('Sanitation Data'!F196)))),100-OFFSET('Sanitation Data'!$F$5,0,10*ROW('Sanitation Data'!F196)),NA())))</f>
        <v>#N/A</v>
      </c>
      <c r="AL202" s="253" t="e">
        <f ca="true">+IF(AND(ISNUMBER(OFFSET('Sanitation Data'!$F$7,0,10*ROW('Sanitation Data'!F196))),DA202="Yes"),OFFSET('Sanitation Data'!$F$7,0,10*ROW('Sanitation Data'!F196)),IF(AND(ISNUMBER(OFFSET('Sanitation Data'!$F$7,0,10*ROW('Sanitation Data'!F196))),DA202="No",ISNUMBER(OFFSET('Sanitation Data'!$F$7,0,10*ROW('Sanitation Data'!F196)))),CONCATENATE("[",ROUND(OFFSET('Sanitation Data'!$F$7,0,10*ROW('Sanitation Data'!F196)),0),"]"),IF(AND(ISNUMBER(OFFSET('Sanitation Data'!$F$7,0,10*ROW('Sanitation Data'!F196))),DA202="",ISNUMBER(OFFSET('Sanitation Data'!$F$7,0,10*ROW('Sanitation Data'!F196)))),OFFSET('Sanitation Data'!$F$7,0,10*ROW('Sanitation Data'!F196)),NA())))</f>
        <v>#N/A</v>
      </c>
      <c r="AM202" s="253" t="e">
        <f ca="true">+IF(AND(ISNUMBER(OFFSET('Sanitation Data'!$F$11,0,10*ROW('Sanitation Data'!F196))),DB202="Yes"),OFFSET('Sanitation Data'!$F$11,0,10*ROW('Sanitation Data'!F196)),IF(AND(ISNUMBER(OFFSET('Sanitation Data'!$F$11,0,10*ROW('Sanitation Data'!F196))),DB202="No",ISNUMBER(OFFSET('Sanitation Data'!$F$11,0,10*ROW('Sanitation Data'!F196)))),CONCATENATE("[",ROUND(OFFSET('Sanitation Data'!$F$11,0,10*ROW('Sanitation Data'!F196)),0),"]"),IF(AND(ISNUMBER(OFFSET('Sanitation Data'!$F$11,0,10*ROW('Sanitation Data'!F196))),DB202="",ISNUMBER(OFFSET('Sanitation Data'!$F$11,0,10*ROW('Sanitation Data'!F196)))),OFFSET('Sanitation Data'!$F$11,0,10*ROW('Sanitation Data'!F196)),NA())))</f>
        <v>#N/A</v>
      </c>
      <c r="AN202" s="253" t="e">
        <f ca="true">+IF(AND(ISNUMBER(OFFSET('Sanitation Data'!$F$12,0,10*ROW('Sanitation Data'!F196))),DC202="Yes"),OFFSET('Sanitation Data'!$F$12,0,10*ROW('Sanitation Data'!F196)),IF(AND(ISNUMBER(OFFSET('Sanitation Data'!$F$12,0,10*ROW('Sanitation Data'!F196))),DC202="No",ISNUMBER(OFFSET('Sanitation Data'!$F$12,0,10*ROW('Sanitation Data'!F196)))),CONCATENATE("[",ROUND(OFFSET('Sanitation Data'!$F$12,0,10*ROW('Sanitation Data'!F196)),0),"]"),IF(AND(ISNUMBER(OFFSET('Sanitation Data'!$F$12,0,10*ROW('Sanitation Data'!F196))),DC202="",ISNUMBER(OFFSET('Sanitation Data'!$F$12,0,10*ROW('Sanitation Data'!F196)))),OFFSET('Sanitation Data'!$F$12,0,10*ROW('Sanitation Data'!F196)),NA())))</f>
        <v>#N/A</v>
      </c>
      <c r="AO202" s="253" t="e">
        <f ca="true">+IF(AND(ISNUMBER(OFFSET('Sanitation Data'!$F$13,0,10*ROW('Sanitation Data'!F196))),DD202="Yes"),OFFSET('Sanitation Data'!$F$13,0,10*ROW('Sanitation Data'!F196)),IF(AND(ISNUMBER(OFFSET('Sanitation Data'!$F$13,0,10*ROW('Sanitation Data'!F196))),DD202="No",ISNUMBER(OFFSET('Sanitation Data'!$F$13,0,10*ROW('Sanitation Data'!F196)))),CONCATENATE("[",ROUND(OFFSET('Sanitation Data'!$F$13,0,10*ROW('Sanitation Data'!F196)),0),"]"),IF(AND(ISNUMBER(OFFSET('Sanitation Data'!$F$13,0,10*ROW('Sanitation Data'!F196))),DD202="",ISNUMBER(OFFSET('Sanitation Data'!$F$13,0,10*ROW('Sanitation Data'!F196)))),OFFSET('Sanitation Data'!$F$13,0,10*ROW('Sanitation Data'!F196)),NA())))</f>
        <v>#N/A</v>
      </c>
      <c r="AP202" s="253" t="e">
        <f ca="true">+IF(AND(ISNUMBER(OFFSET('Sanitation Data'!$G$5,0,10*ROW('Sanitation Data'!G196))),DE202="Yes"),100-OFFSET('Sanitation Data'!$G$5,0,10*ROW('Sanitation Data'!G196)),IF(AND(ISNUMBER(OFFSET('Sanitation Data'!$G$5,0,10*ROW('Sanitation Data'!G196))),DE202="No",ISNUMBER(OFFSET('Sanitation Data'!$G$5,0,10*ROW('Sanitation Data'!G196)))),CONCATENATE("[",ROUND(100-OFFSET('Sanitation Data'!$G$5,0,10*ROW('Sanitation Data'!G196)),0),"]"),IF(AND(ISNUMBER(OFFSET('Sanitation Data'!$G$5,0,10*ROW('Sanitation Data'!G196))),DE202="",ISNUMBER(OFFSET('Sanitation Data'!$G$5,0,10*ROW('Sanitation Data'!G196)))),100-OFFSET('Sanitation Data'!$G$5,0,10*ROW('Sanitation Data'!G196)),NA())))</f>
        <v>#N/A</v>
      </c>
      <c r="AQ202" s="253" t="e">
        <f ca="true">+IF(AND(ISNUMBER(OFFSET('Sanitation Data'!$G$7,0,10*ROW('Sanitation Data'!G196))),DF202="Yes"),OFFSET('Sanitation Data'!$G$7,0,10*ROW('Sanitation Data'!G196)),IF(AND(ISNUMBER(OFFSET('Sanitation Data'!$G$7,0,10*ROW('Sanitation Data'!G196))),DF202="No",ISNUMBER(OFFSET('Sanitation Data'!$G$7,0,10*ROW('Sanitation Data'!G196)))),CONCATENATE("[",ROUND(OFFSET('Sanitation Data'!$G$7,0,10*ROW('Sanitation Data'!G196)),0),"]"),IF(AND(ISNUMBER(OFFSET('Sanitation Data'!$G$7,0,10*ROW('Sanitation Data'!G196))),DF202="",ISNUMBER(OFFSET('Sanitation Data'!$G$7,0,10*ROW('Sanitation Data'!G196)))),OFFSET('Sanitation Data'!$G$7,0,10*ROW('Sanitation Data'!G196)),NA())))</f>
        <v>#N/A</v>
      </c>
      <c r="AR202" s="253" t="e">
        <f ca="true">+IF(AND(ISNUMBER(OFFSET('Sanitation Data'!$G$11,0,10*ROW('Sanitation Data'!G196))),DG202="Yes"),OFFSET('Sanitation Data'!$G$11,0,10*ROW('Sanitation Data'!G196)),IF(AND(ISNUMBER(OFFSET('Sanitation Data'!$G$11,0,10*ROW('Sanitation Data'!G196))),DG202="No",ISNUMBER(OFFSET('Sanitation Data'!$G$11,0,10*ROW('Sanitation Data'!G196)))),CONCATENATE("[",ROUND(OFFSET('Sanitation Data'!$G$11,0,10*ROW('Sanitation Data'!G196)),0),"]"),IF(AND(ISNUMBER(OFFSET('Sanitation Data'!$G$11,0,10*ROW('Sanitation Data'!G196))),DG202="",ISNUMBER(OFFSET('Sanitation Data'!$G$11,0,10*ROW('Sanitation Data'!G196)))),OFFSET('Sanitation Data'!$G$11,0,10*ROW('Sanitation Data'!G196)),NA())))</f>
        <v>#N/A</v>
      </c>
      <c r="AS202" s="253" t="e">
        <f ca="true">+IF(AND(ISNUMBER(OFFSET('Sanitation Data'!$G$12,0,10*ROW('Sanitation Data'!G196))),DH202="Yes"),OFFSET('Sanitation Data'!$G$12,0,10*ROW('Sanitation Data'!G196)),IF(AND(ISNUMBER(OFFSET('Sanitation Data'!$G$12,0,10*ROW('Sanitation Data'!G196))),DH202="No",ISNUMBER(OFFSET('Sanitation Data'!$G$12,0,10*ROW('Sanitation Data'!G196)))),CONCATENATE("[",ROUND(OFFSET('Sanitation Data'!$G$12,0,10*ROW('Sanitation Data'!G196)),0),"]"),IF(AND(ISNUMBER(OFFSET('Sanitation Data'!$G$12,0,10*ROW('Sanitation Data'!G196))),DH202="",ISNUMBER(OFFSET('Sanitation Data'!$G$12,0,10*ROW('Sanitation Data'!G196)))),OFFSET('Sanitation Data'!$G$12,0,10*ROW('Sanitation Data'!G196)),NA())))</f>
        <v>#N/A</v>
      </c>
      <c r="AT202" s="253" t="e">
        <f ca="true">+IF(AND(ISNUMBER(OFFSET('Sanitation Data'!$G$13,0,10*ROW('Sanitation Data'!G196))),DI202="Yes"),OFFSET('Sanitation Data'!$G$13,0,10*ROW('Sanitation Data'!G196)),IF(AND(ISNUMBER(OFFSET('Sanitation Data'!$G$13,0,10*ROW('Sanitation Data'!G196))),DI202="No",ISNUMBER(OFFSET('Sanitation Data'!$G$13,0,10*ROW('Sanitation Data'!G196)))),CONCATENATE("[",ROUND(OFFSET('Sanitation Data'!$G$13,0,10*ROW('Sanitation Data'!G196)),0),"]"),IF(AND(ISNUMBER(OFFSET('Sanitation Data'!$G$13,0,10*ROW('Sanitation Data'!G196))),DI202="",ISNUMBER(OFFSET('Sanitation Data'!$G$13,0,10*ROW('Sanitation Data'!G196)))),OFFSET('Sanitation Data'!$G$13,0,10*ROW('Sanitation Data'!G196)),NA())))</f>
        <v>#N/A</v>
      </c>
      <c r="AU202" s="253" t="e">
        <f ca="true">+IF(AND(ISNUMBER(OFFSET('Sanitation Data'!$H$5,0,10*ROW('Sanitation Data'!H196))),DJ202="Yes"),100-OFFSET('Sanitation Data'!$H$5,0,10*ROW('Sanitation Data'!H196)),IF(AND(ISNUMBER(OFFSET('Sanitation Data'!$H$5,0,10*ROW('Sanitation Data'!H196))),DJ202="No",ISNUMBER(OFFSET('Sanitation Data'!$H$5,0,10*ROW('Sanitation Data'!H196)))),CONCATENATE("[",ROUND(100-OFFSET('Sanitation Data'!$H$5,0,10*ROW('Sanitation Data'!H196)),0),"]"),IF(AND(ISNUMBER(OFFSET('Sanitation Data'!$H$5,0,10*ROW('Sanitation Data'!H196))),DJ202="",ISNUMBER(OFFSET('Sanitation Data'!$H$5,0,10*ROW('Sanitation Data'!H196)))),100-OFFSET('Sanitation Data'!$H$5,0,10*ROW('Sanitation Data'!H196)),NA())))</f>
        <v>#N/A</v>
      </c>
      <c r="AV202" s="253" t="e">
        <f ca="true">+IF(AND(ISNUMBER(OFFSET('Sanitation Data'!$H$7,0,10*ROW('Sanitation Data'!H196))),DK202="Yes"),OFFSET('Sanitation Data'!$H$7,0,10*ROW('Sanitation Data'!H196)),IF(AND(ISNUMBER(OFFSET('Sanitation Data'!$H$7,0,10*ROW('Sanitation Data'!H196))),DK202="No",ISNUMBER(OFFSET('Sanitation Data'!$H$7,0,10*ROW('Sanitation Data'!H196)))),CONCATENATE("[",ROUND(OFFSET('Sanitation Data'!$H$7,0,10*ROW('Sanitation Data'!H196)),0),"]"),IF(AND(ISNUMBER(OFFSET('Sanitation Data'!$H$7,0,10*ROW('Sanitation Data'!H196))),DK202="",ISNUMBER(OFFSET('Sanitation Data'!$H$7,0,10*ROW('Sanitation Data'!H196)))),OFFSET('Sanitation Data'!$H$7,0,10*ROW('Sanitation Data'!H196)),NA())))</f>
        <v>#N/A</v>
      </c>
      <c r="AW202" s="253" t="e">
        <f ca="true">+IF(AND(ISNUMBER(OFFSET('Sanitation Data'!$H$11,0,10*ROW('Sanitation Data'!H196))),DL202="Yes"),OFFSET('Sanitation Data'!$H$11,0,10*ROW('Sanitation Data'!H196)),IF(AND(ISNUMBER(OFFSET('Sanitation Data'!$H$11,0,10*ROW('Sanitation Data'!H196))),DL202="No",ISNUMBER(OFFSET('Sanitation Data'!$H$11,0,10*ROW('Sanitation Data'!H196)))),CONCATENATE("[",ROUND(OFFSET('Sanitation Data'!$H$11,0,10*ROW('Sanitation Data'!H196)),0),"]"),IF(AND(ISNUMBER(OFFSET('Sanitation Data'!$H$11,0,10*ROW('Sanitation Data'!H196))),DL202="",ISNUMBER(OFFSET('Sanitation Data'!$H$11,0,10*ROW('Sanitation Data'!H196)))),OFFSET('Sanitation Data'!$H$11,0,10*ROW('Sanitation Data'!H196)),NA())))</f>
        <v>#N/A</v>
      </c>
      <c r="AX202" s="253" t="e">
        <f ca="true">+IF(AND(ISNUMBER(OFFSET('Sanitation Data'!$H$12,0,10*ROW('Sanitation Data'!H196))),DM202="Yes"),OFFSET('Sanitation Data'!$H$12,0,10*ROW('Sanitation Data'!H196)),IF(AND(ISNUMBER(OFFSET('Sanitation Data'!$H$12,0,10*ROW('Sanitation Data'!H196))),DM202="No",ISNUMBER(OFFSET('Sanitation Data'!$H$12,0,10*ROW('Sanitation Data'!H196)))),CONCATENATE("[",ROUND(OFFSET('Sanitation Data'!$H$12,0,10*ROW('Sanitation Data'!H196)),0),"]"),IF(AND(ISNUMBER(OFFSET('Sanitation Data'!$H$12,0,10*ROW('Sanitation Data'!H196))),DM202="",ISNUMBER(OFFSET('Sanitation Data'!$H$12,0,10*ROW('Sanitation Data'!H196)))),OFFSET('Sanitation Data'!$H$12,0,10*ROW('Sanitation Data'!H196)),NA())))</f>
        <v>#N/A</v>
      </c>
      <c r="AY202" s="253" t="e">
        <f ca="true">+IF(AND(ISNUMBER(OFFSET('Sanitation Data'!$H$13,0,10*ROW('Sanitation Data'!H196))),DN202="Yes"),OFFSET('Sanitation Data'!$H$13,0,10*ROW('Sanitation Data'!H196)),IF(AND(ISNUMBER(OFFSET('Sanitation Data'!$H$13,0,10*ROW('Sanitation Data'!H196))),DN202="No",ISNUMBER(OFFSET('Sanitation Data'!$H$13,0,10*ROW('Sanitation Data'!H196)))),CONCATENATE("[",ROUND(OFFSET('Sanitation Data'!$H$13,0,10*ROW('Sanitation Data'!H196)),0),"]"),IF(AND(ISNUMBER(OFFSET('Sanitation Data'!$H$13,0,10*ROW('Sanitation Data'!H196))),DN202="",ISNUMBER(OFFSET('Sanitation Data'!$H$13,0,10*ROW('Sanitation Data'!H196)))),OFFSET('Sanitation Data'!$H$13,0,10*ROW('Sanitation Data'!H196)),NA())))</f>
        <v>#N/A</v>
      </c>
      <c r="AZ202" s="254" t="e">
        <f ca="true">+IF(AND(ISNUMBER(OFFSET('Hygiene Data'!$C$6,0,10*ROW('Hygiene Data'!C196))),DO202="Yes"),OFFSET('Hygiene Data'!$C$6,0,10*ROW('Hygiene Data'!C196)),IF(AND(ISNUMBER(OFFSET('Hygiene Data'!$C$6,0,10*ROW('Hygiene Data'!C196))),DO202="No",ISNUMBER(OFFSET('Hygiene Data'!$C$6,0,10*ROW('Hygiene Data'!C196)))),CONCATENATE("[",ROUND(OFFSET('Hygiene Data'!$C$6,0,10*ROW('Hygiene Data'!C196)),0),"]"),IF(AND(ISNUMBER(OFFSET('Hygiene Data'!$C$6,0,10*ROW('Hygiene Data'!C196))),DO202="",ISNUMBER(OFFSET('Hygiene Data'!$C$6,0,10*ROW('Hygiene Data'!C196)))),OFFSET('Hygiene Data'!$C$6,0,10*ROW('Hygiene Data'!C196)),NA())))</f>
        <v>#N/A</v>
      </c>
      <c r="BA202" s="254" t="e">
        <f ca="true">+IF(AND(ISNUMBER(OFFSET('Hygiene Data'!$C$8,0,10*ROW('Hygiene Data'!C196))),DP202="Yes"),OFFSET('Hygiene Data'!$C$8,0,10*ROW('Hygiene Data'!C196)),IF(AND(ISNUMBER(OFFSET('Hygiene Data'!$C$8,0,10*ROW('Hygiene Data'!C196))),DP202="No",ISNUMBER(OFFSET('Hygiene Data'!$C$8,0,10*ROW('Hygiene Data'!C196)))),CONCATENATE("[",ROUND(OFFSET('Hygiene Data'!$C$8,0,10*ROW('Hygiene Data'!C196)),0),"]"),IF(AND(ISNUMBER(OFFSET('Hygiene Data'!$C$8,0,10*ROW('Hygiene Data'!C196))),DP202="",ISNUMBER(OFFSET('Hygiene Data'!$C$8,0,10*ROW('Hygiene Data'!C196)))),OFFSET('Hygiene Data'!$C$8,0,10*ROW('Hygiene Data'!C196)),NA())))</f>
        <v>#N/A</v>
      </c>
      <c r="BB202" s="254" t="e">
        <f ca="true">+IF(AND(ISNUMBER(OFFSET('Hygiene Data'!$C$10,0,10*ROW('Hygiene Data'!C196))),DQ202="Yes"),OFFSET('Hygiene Data'!$C$10,0,10*ROW('Hygiene Data'!C196)),IF(AND(ISNUMBER(OFFSET('Hygiene Data'!$C$10,0,10*ROW('Hygiene Data'!C196))),DQ202="No",ISNUMBER(OFFSET('Hygiene Data'!$C$10,0,10*ROW('Hygiene Data'!C196)))),CONCATENATE("[",ROUND(OFFSET('Hygiene Data'!$C$10,0,10*ROW('Hygiene Data'!C196)),0),"]"),IF(AND(ISNUMBER(OFFSET('Hygiene Data'!$C$10,0,10*ROW('Hygiene Data'!C196))),DQ202="",ISNUMBER(OFFSET('Hygiene Data'!$C$10,0,10*ROW('Hygiene Data'!C196)))),OFFSET('Hygiene Data'!$C$10,0,10*ROW('Hygiene Data'!C196)),NA())))</f>
        <v>#N/A</v>
      </c>
      <c r="BC202" s="254" t="e">
        <f ca="true">+IF(AND(ISNUMBER(OFFSET('Hygiene Data'!$D$6,0,10*ROW('Hygiene Data'!D196))),DR202="Yes"),OFFSET('Hygiene Data'!$D$6,0,10*ROW('Hygiene Data'!D196)),IF(AND(ISNUMBER(OFFSET('Hygiene Data'!$D$6,0,10*ROW('Hygiene Data'!D196))),DR202="No",ISNUMBER(OFFSET('Hygiene Data'!$D$6,0,10*ROW('Hygiene Data'!D196)))),CONCATENATE("[",ROUND(OFFSET('Hygiene Data'!$D$6,0,10*ROW('Hygiene Data'!D196)),0),"]"),IF(AND(ISNUMBER(OFFSET('Hygiene Data'!$D$6,0,10*ROW('Hygiene Data'!D196))),DR202="",ISNUMBER(OFFSET('Hygiene Data'!$D$6,0,10*ROW('Hygiene Data'!D196)))),OFFSET('Hygiene Data'!$D$6,0,10*ROW('Hygiene Data'!D196)),NA())))</f>
        <v>#N/A</v>
      </c>
      <c r="BD202" s="254" t="e">
        <f ca="true">+IF(AND(ISNUMBER(OFFSET('Hygiene Data'!$D$8,0,10*ROW('Hygiene Data'!D196))),DS202="Yes"),OFFSET('Hygiene Data'!$D$8,0,10*ROW('Hygiene Data'!D196)),IF(AND(ISNUMBER(OFFSET('Hygiene Data'!$D$8,0,10*ROW('Hygiene Data'!D196))),DS202="No",ISNUMBER(OFFSET('Hygiene Data'!$D$8,0,10*ROW('Hygiene Data'!D196)))),CONCATENATE("[",ROUND(OFFSET('Hygiene Data'!$D$8,0,10*ROW('Hygiene Data'!D196)),0),"]"),IF(AND(ISNUMBER(OFFSET('Hygiene Data'!$D$8,0,10*ROW('Hygiene Data'!D196))),DS202="",ISNUMBER(OFFSET('Hygiene Data'!$D$8,0,10*ROW('Hygiene Data'!D196)))),OFFSET('Hygiene Data'!$D$8,0,10*ROW('Hygiene Data'!D196)),NA())))</f>
        <v>#N/A</v>
      </c>
      <c r="BE202" s="254" t="e">
        <f ca="true">+IF(AND(ISNUMBER(OFFSET('Hygiene Data'!$D$10,0,10*ROW('Hygiene Data'!D196))),DT202="Yes"),OFFSET('Hygiene Data'!$D$10,0,10*ROW('Hygiene Data'!D196)),IF(AND(ISNUMBER(OFFSET('Hygiene Data'!$D$10,0,10*ROW('Hygiene Data'!D196))),DT202="No",ISNUMBER(OFFSET('Hygiene Data'!$D$10,0,10*ROW('Hygiene Data'!D196)))),CONCATENATE("[",ROUND(OFFSET('Hygiene Data'!$D$10,0,10*ROW('Hygiene Data'!D196)),0),"]"),IF(AND(ISNUMBER(OFFSET('Hygiene Data'!$D$10,0,10*ROW('Hygiene Data'!D196))),DT202="",ISNUMBER(OFFSET('Hygiene Data'!$D$10,0,10*ROW('Hygiene Data'!D196)))),OFFSET('Hygiene Data'!$D$10,0,10*ROW('Hygiene Data'!D196)),NA())))</f>
        <v>#N/A</v>
      </c>
      <c r="BF202" s="254" t="e">
        <f ca="true">+IF(AND(ISNUMBER(OFFSET('Hygiene Data'!$E$6,0,10*ROW('Hygiene Data'!E196))),DU202="Yes"),OFFSET('Hygiene Data'!$E$6,0,10*ROW('Hygiene Data'!E196)),IF(AND(ISNUMBER(OFFSET('Hygiene Data'!$E$6,0,10*ROW('Hygiene Data'!E196))),DU202="No",ISNUMBER(OFFSET('Hygiene Data'!$E$6,0,10*ROW('Hygiene Data'!E196)))),CONCATENATE("[",ROUND(OFFSET('Hygiene Data'!$E$6,0,10*ROW('Hygiene Data'!E196)),0),"]"),IF(AND(ISNUMBER(OFFSET('Hygiene Data'!$E$6,0,10*ROW('Hygiene Data'!E196))),DU202="",ISNUMBER(OFFSET('Hygiene Data'!$E$6,0,10*ROW('Hygiene Data'!E196)))),OFFSET('Hygiene Data'!$E$6,0,10*ROW('Hygiene Data'!E196)),NA())))</f>
        <v>#N/A</v>
      </c>
      <c r="BG202" s="254" t="e">
        <f ca="true">+IF(AND(ISNUMBER(OFFSET('Hygiene Data'!$E$8,0,10*ROW('Hygiene Data'!E196))),DV202="Yes"),OFFSET('Hygiene Data'!$E$8,0,10*ROW('Hygiene Data'!E196)),IF(AND(ISNUMBER(OFFSET('Hygiene Data'!$E$8,0,10*ROW('Hygiene Data'!E196))),DV202="No",ISNUMBER(OFFSET('Hygiene Data'!$E$8,0,10*ROW('Hygiene Data'!E196)))),CONCATENATE("[",ROUND(OFFSET('Hygiene Data'!$E$8,0,10*ROW('Hygiene Data'!E196)),0),"]"),IF(AND(ISNUMBER(OFFSET('Hygiene Data'!$E$8,0,10*ROW('Hygiene Data'!E196))),DV202="",ISNUMBER(OFFSET('Hygiene Data'!$E$8,0,10*ROW('Hygiene Data'!E196)))),OFFSET('Hygiene Data'!$E$8,0,10*ROW('Hygiene Data'!E196)),NA())))</f>
        <v>#N/A</v>
      </c>
      <c r="BH202" s="254" t="e">
        <f ca="true">+IF(AND(ISNUMBER(OFFSET('Hygiene Data'!$E$10,0,10*ROW('Hygiene Data'!E196))),DW202="Yes"),OFFSET('Hygiene Data'!$E$10,0,10*ROW('Hygiene Data'!E196)),IF(AND(ISNUMBER(OFFSET('Hygiene Data'!$E$10,0,10*ROW('Hygiene Data'!E196))),DW202="No",ISNUMBER(OFFSET('Hygiene Data'!$E$10,0,10*ROW('Hygiene Data'!E196)))),CONCATENATE("[",ROUND(OFFSET('Hygiene Data'!$E$10,0,10*ROW('Hygiene Data'!E196)),0),"]"),IF(AND(ISNUMBER(OFFSET('Hygiene Data'!$E$10,0,10*ROW('Hygiene Data'!E196))),DW202="",ISNUMBER(OFFSET('Hygiene Data'!$E$10,0,10*ROW('Hygiene Data'!E196)))),OFFSET('Hygiene Data'!$E$10,0,10*ROW('Hygiene Data'!E196)),NA())))</f>
        <v>#N/A</v>
      </c>
      <c r="BI202" s="254" t="e">
        <f ca="true">+IF(AND(ISNUMBER(OFFSET('Hygiene Data'!$F$6,0,10*ROW('Hygiene Data'!F196))),DX202="Yes"),OFFSET('Hygiene Data'!$F$6,0,10*ROW('Hygiene Data'!F196)),IF(AND(ISNUMBER(OFFSET('Hygiene Data'!$F$6,0,10*ROW('Hygiene Data'!F196))),DX202="No",ISNUMBER(OFFSET('Hygiene Data'!$F$6,0,10*ROW('Hygiene Data'!F196)))),CONCATENATE("[",ROUND(OFFSET('Hygiene Data'!$F$6,0,10*ROW('Hygiene Data'!F196)),0),"]"),IF(AND(ISNUMBER(OFFSET('Hygiene Data'!$F$6,0,10*ROW('Hygiene Data'!F196))),DX202="",ISNUMBER(OFFSET('Hygiene Data'!$F$6,0,10*ROW('Hygiene Data'!F196)))),OFFSET('Hygiene Data'!$F$6,0,10*ROW('Hygiene Data'!F196)),NA())))</f>
        <v>#N/A</v>
      </c>
      <c r="BJ202" s="254" t="e">
        <f ca="true">+IF(AND(ISNUMBER(OFFSET('Hygiene Data'!$F$8,0,10*ROW('Hygiene Data'!F196))),DY202="Yes"),OFFSET('Hygiene Data'!$F$8,0,10*ROW('Hygiene Data'!F196)),IF(AND(ISNUMBER(OFFSET('Hygiene Data'!$F$8,0,10*ROW('Hygiene Data'!F196))),DY202="No",ISNUMBER(OFFSET('Hygiene Data'!$F$8,0,10*ROW('Hygiene Data'!F196)))),CONCATENATE("[",ROUND(OFFSET('Hygiene Data'!$F$8,0,10*ROW('Hygiene Data'!F196)),0),"]"),IF(AND(ISNUMBER(OFFSET('Hygiene Data'!$F$8,0,10*ROW('Hygiene Data'!F196))),DY202="",ISNUMBER(OFFSET('Hygiene Data'!$F$8,0,10*ROW('Hygiene Data'!F196)))),OFFSET('Hygiene Data'!$F$8,0,10*ROW('Hygiene Data'!F196)),NA())))</f>
        <v>#N/A</v>
      </c>
      <c r="BK202" s="254" t="e">
        <f ca="true">+IF(AND(ISNUMBER(OFFSET('Hygiene Data'!$F$10,0,10*ROW('Hygiene Data'!F196))),DZ202="Yes"),OFFSET('Hygiene Data'!$F$10,0,10*ROW('Hygiene Data'!F196)),IF(AND(ISNUMBER(OFFSET('Hygiene Data'!$F$10,0,10*ROW('Hygiene Data'!F196))),DZ202="No",ISNUMBER(OFFSET('Hygiene Data'!$F$10,0,10*ROW('Hygiene Data'!F196)))),CONCATENATE("[",ROUND(OFFSET('Hygiene Data'!$F$10,0,10*ROW('Hygiene Data'!F196)),0),"]"),IF(AND(ISNUMBER(OFFSET('Hygiene Data'!$F$10,0,10*ROW('Hygiene Data'!F196))),DZ202="",ISNUMBER(OFFSET('Hygiene Data'!$F$10,0,10*ROW('Hygiene Data'!F196)))),OFFSET('Hygiene Data'!$F$10,0,10*ROW('Hygiene Data'!F196)),NA())))</f>
        <v>#N/A</v>
      </c>
      <c r="BL202" s="254" t="e">
        <f ca="true">+IF(AND(ISNUMBER(OFFSET('Hygiene Data'!$G$6,0,10*ROW('Hygiene Data'!G196))),EA202="Yes"),OFFSET('Hygiene Data'!$G$6,0,10*ROW('Hygiene Data'!G196)),IF(AND(ISNUMBER(OFFSET('Hygiene Data'!$G$6,0,10*ROW('Hygiene Data'!G196))),EA202="No",ISNUMBER(OFFSET('Hygiene Data'!$G$6,0,10*ROW('Hygiene Data'!G196)))),CONCATENATE("[",ROUND(OFFSET('Hygiene Data'!$G$6,0,10*ROW('Hygiene Data'!G196)),0),"]"),IF(AND(ISNUMBER(OFFSET('Hygiene Data'!$G$6,0,10*ROW('Hygiene Data'!G196))),EA202="",ISNUMBER(OFFSET('Hygiene Data'!$G$6,0,10*ROW('Hygiene Data'!G196)))),OFFSET('Hygiene Data'!$G$6,0,10*ROW('Hygiene Data'!G196)),NA())))</f>
        <v>#N/A</v>
      </c>
      <c r="BM202" s="254" t="e">
        <f ca="true">+IF(AND(ISNUMBER(OFFSET('Hygiene Data'!$G$8,0,10*ROW('Hygiene Data'!G196))),EB202="Yes"),OFFSET('Hygiene Data'!$G$8,0,10*ROW('Hygiene Data'!G196)),IF(AND(ISNUMBER(OFFSET('Hygiene Data'!$G$8,0,10*ROW('Hygiene Data'!G196))),EB202="No",ISNUMBER(OFFSET('Hygiene Data'!$G$8,0,10*ROW('Hygiene Data'!G196)))),CONCATENATE("[",ROUND(OFFSET('Hygiene Data'!$G$8,0,10*ROW('Hygiene Data'!G196)),0),"]"),IF(AND(ISNUMBER(OFFSET('Hygiene Data'!$G$8,0,10*ROW('Hygiene Data'!G196))),EB202="",ISNUMBER(OFFSET('Hygiene Data'!$G$8,0,10*ROW('Hygiene Data'!G196)))),OFFSET('Hygiene Data'!$G$8,0,10*ROW('Hygiene Data'!G196)),NA())))</f>
        <v>#N/A</v>
      </c>
      <c r="BN202" s="254" t="e">
        <f ca="true">+IF(AND(ISNUMBER(OFFSET('Hygiene Data'!$G$10,0,10*ROW('Hygiene Data'!G196))),EC202="Yes"),OFFSET('Hygiene Data'!$G$10,0,10*ROW('Hygiene Data'!G196)),IF(AND(ISNUMBER(OFFSET('Hygiene Data'!$G$10,0,10*ROW('Hygiene Data'!G196))),EC202="No",ISNUMBER(OFFSET('Hygiene Data'!$G$10,0,10*ROW('Hygiene Data'!G196)))),CONCATENATE("[",ROUND(OFFSET('Hygiene Data'!$G$10,0,10*ROW('Hygiene Data'!G196)),0),"]"),IF(AND(ISNUMBER(OFFSET('Hygiene Data'!$G$10,0,10*ROW('Hygiene Data'!G196))),EC202="",ISNUMBER(OFFSET('Hygiene Data'!$G$10,0,10*ROW('Hygiene Data'!G196)))),OFFSET('Hygiene Data'!$G$10,0,10*ROW('Hygiene Data'!G196)),NA())))</f>
        <v>#N/A</v>
      </c>
      <c r="BO202" s="254" t="e">
        <f ca="true">+IF(AND(ISNUMBER(OFFSET('Hygiene Data'!$H$6,0,10*ROW('Hygiene Data'!H196))),ED202="Yes"),OFFSET('Hygiene Data'!$H$6,0,10*ROW('Hygiene Data'!H196)),IF(AND(ISNUMBER(OFFSET('Hygiene Data'!$H$6,0,10*ROW('Hygiene Data'!H196))),ED202="No",ISNUMBER(OFFSET('Hygiene Data'!$H$6,0,10*ROW('Hygiene Data'!H196)))),CONCATENATE("[",ROUND(OFFSET('Hygiene Data'!$H$6,0,10*ROW('Hygiene Data'!H196)),0),"]"),IF(AND(ISNUMBER(OFFSET('Hygiene Data'!$H$6,0,10*ROW('Hygiene Data'!H196))),ED202="",ISNUMBER(OFFSET('Hygiene Data'!$H$6,0,10*ROW('Hygiene Data'!H196)))),OFFSET('Hygiene Data'!$H$6,0,10*ROW('Hygiene Data'!H196)),NA())))</f>
        <v>#N/A</v>
      </c>
      <c r="BP202" s="254" t="e">
        <f ca="true">+IF(AND(ISNUMBER(OFFSET('Hygiene Data'!$H$8,0,10*ROW('Hygiene Data'!H196))),EE202="Yes"),OFFSET('Hygiene Data'!$H$8,0,10*ROW('Hygiene Data'!H196)),IF(AND(ISNUMBER(OFFSET('Hygiene Data'!$H$8,0,10*ROW('Hygiene Data'!H196))),EE202="No",ISNUMBER(OFFSET('Hygiene Data'!$H$8,0,10*ROW('Hygiene Data'!H196)))),CONCATENATE("[",ROUND(OFFSET('Hygiene Data'!$H$8,0,10*ROW('Hygiene Data'!H196)),0),"]"),IF(AND(ISNUMBER(OFFSET('Hygiene Data'!$H$8,0,10*ROW('Hygiene Data'!H196))),EE202="",ISNUMBER(OFFSET('Hygiene Data'!$H$8,0,10*ROW('Hygiene Data'!H196)))),OFFSET('Hygiene Data'!$H$8,0,10*ROW('Hygiene Data'!H196)),NA())))</f>
        <v>#N/A</v>
      </c>
      <c r="BQ202" s="254" t="e">
        <f ca="true">+IF(AND(ISNUMBER(OFFSET('Hygiene Data'!$H$10,0,10*ROW('Hygiene Data'!H196))),EF202="Yes"),OFFSET('Hygiene Data'!$H$10,0,10*ROW('Hygiene Data'!H196)),IF(AND(ISNUMBER(OFFSET('Hygiene Data'!$H$10,0,10*ROW('Hygiene Data'!H196))),EF202="No",ISNUMBER(OFFSET('Hygiene Data'!$H$10,0,10*ROW('Hygiene Data'!H196)))),CONCATENATE("[",ROUND(OFFSET('Hygiene Data'!$H$10,0,10*ROW('Hygiene Data'!H196)),0),"]"),IF(AND(ISNUMBER(OFFSET('Hygiene Data'!$H$10,0,10*ROW('Hygiene Data'!H196))),EF202="",ISNUMBER(OFFSET('Hygiene Data'!$H$10,0,10*ROW('Hygiene Data'!H196)))),OFFSET('Hygiene Data'!$H$10,0,10*ROW('Hygiene Data'!H196)),NA())))</f>
        <v>#N/A</v>
      </c>
      <c r="BS202" s="36" t="str">
        <f ca="true">+IF(OFFSET('Water Data'!$C$28,0,10*ROW('Water Data'!C196))="","",OFFSET('Water Data'!$C$28,0,10*ROW('Water Data'!C196)))</f>
        <v/>
      </c>
      <c r="BT202" s="36" t="str">
        <f ca="true">+IF(OFFSET('Water Data'!$C$29,0,10*ROW('Water Data'!C196))="","",OFFSET('Water Data'!$C$29,0,10*ROW('Water Data'!C196)))</f>
        <v/>
      </c>
      <c r="BU202" s="36" t="str">
        <f ca="true">+IF(OFFSET('Water Data'!$C$30,0,10*ROW('Water Data'!C196))="","",OFFSET('Water Data'!$C$30,0,10*ROW('Water Data'!C196)))</f>
        <v/>
      </c>
      <c r="BV202" s="36" t="str">
        <f ca="true">+IF(OFFSET('Water Data'!$D$28,0,10*ROW('Water Data'!D196))="","",OFFSET('Water Data'!$D$28,0,10*ROW('Water Data'!D196)))</f>
        <v/>
      </c>
      <c r="BW202" s="36" t="str">
        <f ca="true">+IF(OFFSET('Water Data'!$D$29,0,10*ROW('Water Data'!D196))="","",OFFSET('Water Data'!$D$29,0,10*ROW('Water Data'!D196)))</f>
        <v/>
      </c>
      <c r="BX202" s="36" t="str">
        <f ca="true">+IF(OFFSET('Water Data'!$D$30,0,10*ROW('Water Data'!D196))="","",OFFSET('Water Data'!$D$30,0,10*ROW('Water Data'!D196)))</f>
        <v/>
      </c>
      <c r="BY202" s="36" t="str">
        <f ca="true">+IF(OFFSET('Water Data'!$E$28,0,10*ROW('Water Data'!E196))="","",OFFSET('Water Data'!$E$28,0,10*ROW('Water Data'!E196)))</f>
        <v/>
      </c>
      <c r="BZ202" s="36" t="str">
        <f ca="true">+IF(OFFSET('Water Data'!$E$29,0,10*ROW('Water Data'!E196))="","",OFFSET('Water Data'!$E$29,0,10*ROW('Water Data'!E196)))</f>
        <v/>
      </c>
      <c r="CA202" s="36" t="str">
        <f ca="true">+IF(OFFSET('Water Data'!$E$30,0,10*ROW('Water Data'!E196))="","",OFFSET('Water Data'!$E$30,0,10*ROW('Water Data'!E196)))</f>
        <v/>
      </c>
      <c r="CB202" s="36" t="str">
        <f ca="true">+IF(OFFSET('Water Data'!$F$28,0,10*ROW('Water Data'!F196))="","",OFFSET('Water Data'!$F$28,0,10*ROW('Water Data'!F196)))</f>
        <v/>
      </c>
      <c r="CC202" s="36" t="str">
        <f ca="true">+IF(OFFSET('Water Data'!$F$29,0,10*ROW('Water Data'!F196))="","",OFFSET('Water Data'!$F$29,0,10*ROW('Water Data'!F196)))</f>
        <v/>
      </c>
      <c r="CD202" s="36" t="str">
        <f ca="true">+IF(OFFSET('Water Data'!$F$30,0,10*ROW('Water Data'!F196))="","",OFFSET('Water Data'!$F$30,0,10*ROW('Water Data'!F196)))</f>
        <v/>
      </c>
      <c r="CE202" s="36" t="str">
        <f ca="true">+IF(OFFSET('Water Data'!$G$28,0,10*ROW('Water Data'!G196))="","",OFFSET('Water Data'!$G$28,0,10*ROW('Water Data'!G196)))</f>
        <v/>
      </c>
      <c r="CF202" s="36" t="str">
        <f ca="true">+IF(OFFSET('Water Data'!$G$29,0,10*ROW('Water Data'!G196))="","",OFFSET('Water Data'!$G$29,0,10*ROW('Water Data'!G196)))</f>
        <v/>
      </c>
      <c r="CG202" s="36" t="str">
        <f ca="true">+IF(OFFSET('Water Data'!$G$30,0,10*ROW('Water Data'!G196))="","",OFFSET('Water Data'!$G$30,0,10*ROW('Water Data'!G196)))</f>
        <v/>
      </c>
      <c r="CH202" s="36" t="str">
        <f ca="true">+IF(OFFSET('Water Data'!$H$28,0,10*ROW('Water Data'!H196))="","",OFFSET('Water Data'!$H$28,0,10*ROW('Water Data'!H196)))</f>
        <v/>
      </c>
      <c r="CI202" s="36" t="str">
        <f ca="true">+IF(OFFSET('Water Data'!$H$29,0,10*ROW('Water Data'!H196))="","",OFFSET('Water Data'!$H$29,0,10*ROW('Water Data'!H196)))</f>
        <v/>
      </c>
      <c r="CJ202" s="36" t="str">
        <f ca="true">+IF(OFFSET('Water Data'!$H$30,0,10*ROW('Water Data'!H196))="","",OFFSET('Water Data'!$H$30,0,10*ROW('Water Data'!H196)))</f>
        <v/>
      </c>
      <c r="CK202" s="36" t="str">
        <f ca="true">+IF(OFFSET('Sanitation Data'!$C$29,0,10*ROW('Sanitation Data'!C196))="","",OFFSET('Sanitation Data'!$C$29,0,10*ROW('Sanitation Data'!C196)))</f>
        <v/>
      </c>
      <c r="CL202" s="36" t="str">
        <f ca="true">+IF(OFFSET('Sanitation Data'!$C$30,0,10*ROW('Sanitation Data'!C196))="","",OFFSET('Sanitation Data'!$C$30,0,10*ROW('Sanitation Data'!C196)))</f>
        <v/>
      </c>
      <c r="CM202" s="36" t="str">
        <f ca="true">+IF(OFFSET('Sanitation Data'!$C$31,0,10*ROW('Sanitation Data'!C196))="","",OFFSET('Sanitation Data'!$C$31,0,10*ROW('Sanitation Data'!C196)))</f>
        <v/>
      </c>
      <c r="CN202" s="36" t="str">
        <f ca="true">+IF(OFFSET('Sanitation Data'!$C$32,0,10*ROW('Sanitation Data'!C196))="","",OFFSET('Sanitation Data'!$C$32,0,10*ROW('Sanitation Data'!C196)))</f>
        <v/>
      </c>
      <c r="CO202" s="36" t="str">
        <f ca="true">+IF(OFFSET('Sanitation Data'!$C$33,0,10*ROW('Sanitation Data'!C196))="","",OFFSET('Sanitation Data'!$C$33,0,10*ROW('Sanitation Data'!C196)))</f>
        <v/>
      </c>
      <c r="CP202" s="36" t="str">
        <f ca="true">+IF(OFFSET('Sanitation Data'!$D$29,0,10*ROW('Sanitation Data'!D196))="","",OFFSET('Sanitation Data'!$D$29,0,10*ROW('Sanitation Data'!D196)))</f>
        <v/>
      </c>
      <c r="CQ202" s="36" t="str">
        <f ca="true">+IF(OFFSET('Sanitation Data'!$D$30,0,10*ROW('Sanitation Data'!D196))="","",OFFSET('Sanitation Data'!$D$30,0,10*ROW('Sanitation Data'!D196)))</f>
        <v/>
      </c>
      <c r="CR202" s="36" t="str">
        <f ca="true">+IF(OFFSET('Sanitation Data'!$D$31,0,10*ROW('Sanitation Data'!D196))="","",OFFSET('Sanitation Data'!$D$31,0,10*ROW('Sanitation Data'!D196)))</f>
        <v/>
      </c>
      <c r="CS202" s="36" t="str">
        <f ca="true">+IF(OFFSET('Sanitation Data'!$D$32,0,10*ROW('Sanitation Data'!D196))="","",OFFSET('Sanitation Data'!$D$32,0,10*ROW('Sanitation Data'!D196)))</f>
        <v/>
      </c>
      <c r="CT202" s="36" t="str">
        <f ca="true">+IF(OFFSET('Sanitation Data'!$D$33,0,10*ROW('Sanitation Data'!D196))="","",OFFSET('Sanitation Data'!$D$33,0,10*ROW('Sanitation Data'!D196)))</f>
        <v/>
      </c>
      <c r="CU202" s="36" t="str">
        <f ca="true">+IF(OFFSET('Sanitation Data'!$E$29,0,10*ROW('Sanitation Data'!E196))="","",OFFSET('Sanitation Data'!$E$29,0,10*ROW('Sanitation Data'!E196)))</f>
        <v/>
      </c>
      <c r="CV202" s="36" t="str">
        <f ca="true">+IF(OFFSET('Sanitation Data'!$E$30,0,10*ROW('Sanitation Data'!E196))="","",OFFSET('Sanitation Data'!$E$30,0,10*ROW('Sanitation Data'!E196)))</f>
        <v/>
      </c>
      <c r="CW202" s="36" t="str">
        <f ca="true">+IF(OFFSET('Sanitation Data'!$E$31,0,10*ROW('Sanitation Data'!E196))="","",OFFSET('Sanitation Data'!$E$31,0,10*ROW('Sanitation Data'!E196)))</f>
        <v/>
      </c>
      <c r="CX202" s="36" t="str">
        <f ca="true">+IF(OFFSET('Sanitation Data'!$E$32,0,10*ROW('Sanitation Data'!E196))="","",OFFSET('Sanitation Data'!$E$32,0,10*ROW('Sanitation Data'!E196)))</f>
        <v/>
      </c>
      <c r="CY202" s="36" t="str">
        <f ca="true">+IF(OFFSET('Sanitation Data'!$E$33,0,10*ROW('Sanitation Data'!E196))="","",OFFSET('Sanitation Data'!$E$33,0,10*ROW('Sanitation Data'!E196)))</f>
        <v/>
      </c>
      <c r="CZ202" s="36" t="str">
        <f ca="true">+IF(OFFSET('Sanitation Data'!$F$29,0,10*ROW('Sanitation Data'!F196))="","",OFFSET('Sanitation Data'!$F$29,0,10*ROW('Sanitation Data'!F196)))</f>
        <v/>
      </c>
      <c r="DA202" s="36" t="str">
        <f ca="true">+IF(OFFSET('Sanitation Data'!$F$30,0,10*ROW('Sanitation Data'!F196))="","",OFFSET('Sanitation Data'!$F$30,0,10*ROW('Sanitation Data'!F196)))</f>
        <v/>
      </c>
      <c r="DB202" s="36" t="str">
        <f ca="true">+IF(OFFSET('Sanitation Data'!$F$31,0,10*ROW('Sanitation Data'!F196))="","",OFFSET('Sanitation Data'!$F$31,0,10*ROW('Sanitation Data'!F196)))</f>
        <v/>
      </c>
      <c r="DC202" s="36" t="str">
        <f ca="true">+IF(OFFSET('Sanitation Data'!$F$32,0,10*ROW('Sanitation Data'!F196))="","",OFFSET('Sanitation Data'!$F$32,0,10*ROW('Sanitation Data'!F196)))</f>
        <v/>
      </c>
      <c r="DD202" s="36" t="str">
        <f ca="true">+IF(OFFSET('Sanitation Data'!$F$33,0,10*ROW('Sanitation Data'!F196))="","",OFFSET('Sanitation Data'!$F$33,0,10*ROW('Sanitation Data'!F196)))</f>
        <v/>
      </c>
      <c r="DE202" s="36" t="str">
        <f ca="true">+IF(OFFSET('Sanitation Data'!$G$29,0,10*ROW('Sanitation Data'!G196))="","",OFFSET('Sanitation Data'!$G$29,0,10*ROW('Sanitation Data'!G196)))</f>
        <v/>
      </c>
      <c r="DF202" s="36" t="str">
        <f ca="true">+IF(OFFSET('Sanitation Data'!$G$30,0,10*ROW('Sanitation Data'!G196))="","",OFFSET('Sanitation Data'!$G$30,0,10*ROW('Sanitation Data'!G196)))</f>
        <v/>
      </c>
      <c r="DG202" s="36" t="str">
        <f ca="true">+IF(OFFSET('Sanitation Data'!$G$31,0,10*ROW('Sanitation Data'!G196))="","",OFFSET('Sanitation Data'!$G$31,0,10*ROW('Sanitation Data'!G196)))</f>
        <v/>
      </c>
      <c r="DH202" s="36" t="str">
        <f ca="true">+IF(OFFSET('Sanitation Data'!$G$32,0,10*ROW('Sanitation Data'!G196))="","",OFFSET('Sanitation Data'!$G$32,0,10*ROW('Sanitation Data'!G196)))</f>
        <v/>
      </c>
      <c r="DI202" s="36" t="str">
        <f ca="true">+IF(OFFSET('Sanitation Data'!$G$33,0,10*ROW('Sanitation Data'!G196))="","",OFFSET('Sanitation Data'!$G$33,0,10*ROW('Sanitation Data'!G196)))</f>
        <v/>
      </c>
      <c r="DJ202" s="36" t="str">
        <f ca="true">+IF(OFFSET('Sanitation Data'!$H$29,0,10*ROW('Sanitation Data'!H196))="","",OFFSET('Sanitation Data'!$H$29,0,10*ROW('Sanitation Data'!H196)))</f>
        <v/>
      </c>
      <c r="DK202" s="36" t="str">
        <f ca="true">+IF(OFFSET('Sanitation Data'!$H$30,0,10*ROW('Sanitation Data'!H196))="","",OFFSET('Sanitation Data'!$H$30,0,10*ROW('Sanitation Data'!H196)))</f>
        <v/>
      </c>
      <c r="DL202" s="36" t="str">
        <f ca="true">+IF(OFFSET('Sanitation Data'!$H$31,0,10*ROW('Sanitation Data'!H196))="","",OFFSET('Sanitation Data'!$H$31,0,10*ROW('Sanitation Data'!H196)))</f>
        <v/>
      </c>
      <c r="DM202" s="36" t="str">
        <f ca="true">+IF(OFFSET('Sanitation Data'!$H$32,0,10*ROW('Sanitation Data'!H196))="","",OFFSET('Sanitation Data'!$H$32,0,10*ROW('Sanitation Data'!H196)))</f>
        <v/>
      </c>
      <c r="DN202" s="36" t="str">
        <f ca="true">+IF(OFFSET('Sanitation Data'!$H$33,0,10*ROW('Sanitation Data'!H196))="","",OFFSET('Sanitation Data'!$H$33,0,10*ROW('Sanitation Data'!H196)))</f>
        <v/>
      </c>
      <c r="DO202" s="36" t="str">
        <f ca="true">+IF(OFFSET('Hygiene Data'!$C$12,0,10*ROW('Hygiene Data'!C196))="","",OFFSET('Hygiene Data'!$C$12,0,10*ROW('Hygiene Data'!C196)))</f>
        <v/>
      </c>
      <c r="DP202" s="36" t="str">
        <f ca="true">+IF(OFFSET('Hygiene Data'!$C$13,0,10*ROW('Hygiene Data'!C196))="","",OFFSET('Hygiene Data'!$C$13,0,10*ROW('Hygiene Data'!C196)))</f>
        <v/>
      </c>
      <c r="DQ202" s="36" t="str">
        <f ca="true">+IF(OFFSET('Hygiene Data'!$C$14,0,10*ROW('Hygiene Data'!C196))="","",OFFSET('Hygiene Data'!$C$14,0,10*ROW('Hygiene Data'!C196)))</f>
        <v/>
      </c>
      <c r="DR202" s="36" t="str">
        <f ca="true">+IF(OFFSET('Hygiene Data'!$D$12,0,10*ROW('Hygiene Data'!D196))="","",OFFSET('Hygiene Data'!$D$12,0,10*ROW('Hygiene Data'!D196)))</f>
        <v/>
      </c>
      <c r="DS202" s="36" t="str">
        <f ca="true">+IF(OFFSET('Hygiene Data'!$D$13,0,10*ROW('Hygiene Data'!D196))="","",OFFSET('Hygiene Data'!$D$13,0,10*ROW('Hygiene Data'!D196)))</f>
        <v/>
      </c>
      <c r="DT202" s="36" t="str">
        <f ca="true">+IF(OFFSET('Hygiene Data'!$D$14,0,10*ROW('Hygiene Data'!D196))="","",OFFSET('Hygiene Data'!$D$14,0,10*ROW('Hygiene Data'!D196)))</f>
        <v/>
      </c>
      <c r="DU202" s="36" t="str">
        <f ca="true">+IF(OFFSET('Hygiene Data'!$E$12,0,10*ROW('Hygiene Data'!E196))="","",OFFSET('Hygiene Data'!$E$12,0,10*ROW('Hygiene Data'!E196)))</f>
        <v/>
      </c>
      <c r="DV202" s="36" t="str">
        <f ca="true">+IF(OFFSET('Hygiene Data'!$E$13,0,10*ROW('Hygiene Data'!E196))="","",OFFSET('Hygiene Data'!$E$13,0,10*ROW('Hygiene Data'!E196)))</f>
        <v/>
      </c>
      <c r="DW202" s="36" t="str">
        <f ca="true">+IF(OFFSET('Hygiene Data'!$E$14,0,10*ROW('Hygiene Data'!E196))="","",OFFSET('Hygiene Data'!$E$14,0,10*ROW('Hygiene Data'!E196)))</f>
        <v/>
      </c>
      <c r="DX202" s="36" t="str">
        <f ca="true">+IF(OFFSET('Hygiene Data'!$F$12,0,10*ROW('Hygiene Data'!F196))="","",OFFSET('Hygiene Data'!$F$12,0,10*ROW('Hygiene Data'!F196)))</f>
        <v/>
      </c>
      <c r="DY202" s="36" t="str">
        <f ca="true">+IF(OFFSET('Hygiene Data'!$F$13,0,10*ROW('Hygiene Data'!F196))="","",OFFSET('Hygiene Data'!$F$13,0,10*ROW('Hygiene Data'!F196)))</f>
        <v/>
      </c>
      <c r="DZ202" s="36" t="str">
        <f ca="true">+IF(OFFSET('Hygiene Data'!$F$14,0,10*ROW('Hygiene Data'!F196))="","",OFFSET('Hygiene Data'!$F$14,0,10*ROW('Hygiene Data'!F196)))</f>
        <v/>
      </c>
      <c r="EA202" s="36" t="str">
        <f ca="true">+IF(OFFSET('Hygiene Data'!$G$12,0,10*ROW('Hygiene Data'!G196))="","",OFFSET('Hygiene Data'!$G$12,0,10*ROW('Hygiene Data'!G196)))</f>
        <v/>
      </c>
      <c r="EB202" s="36" t="str">
        <f ca="true">+IF(OFFSET('Hygiene Data'!$G$13,0,10*ROW('Hygiene Data'!G196))="","",OFFSET('Hygiene Data'!$G$13,0,10*ROW('Hygiene Data'!G196)))</f>
        <v/>
      </c>
      <c r="EC202" s="36" t="str">
        <f ca="true">+IF(OFFSET('Hygiene Data'!$G$14,0,10*ROW('Hygiene Data'!G196))="","",OFFSET('Hygiene Data'!$G$14,0,10*ROW('Hygiene Data'!G196)))</f>
        <v/>
      </c>
      <c r="ED202" s="36" t="str">
        <f ca="true">+IF(OFFSET('Hygiene Data'!$H$12,0,10*ROW('Hygiene Data'!H196))="","",OFFSET('Hygiene Data'!$H$12,0,10*ROW('Hygiene Data'!H196)))</f>
        <v/>
      </c>
      <c r="EE202" s="36" t="str">
        <f ca="true">+IF(OFFSET('Hygiene Data'!$H$13,0,10*ROW('Hygiene Data'!H196))="","",OFFSET('Hygiene Data'!$H$13,0,10*ROW('Hygiene Data'!H196)))</f>
        <v/>
      </c>
      <c r="EF202" s="36" t="str">
        <f ca="true">+IF(OFFSET('Hygiene Data'!$H$14,0,10*ROW('Hygiene Data'!H196))="","",OFFSET('Hygiene Data'!$H$14,0,10*ROW('Hygiene Data'!H196)))</f>
        <v/>
      </c>
    </row>
    <row r="203" x14ac:dyDescent="0.2">
      <c r="A203" s="59" t="str">
        <f ca="true">+IF(OFFSET('Water Data'!$B$1,0,10*ROW('Water Data'!B200))="","",OFFSET('Water Data'!$B$1,0,10*ROW('Water Data'!B200)))</f>
        <v/>
      </c>
      <c r="B203" s="59" t="str">
        <f ca="true">+IF(OFFSET('Water Data'!$A$3,0,10*ROW('Water Data'!A200))="","",OFFSET('Water Data'!$A$3,0,10*ROW('Water Data'!A200)))</f>
        <v/>
      </c>
      <c r="C203" s="59" t="str">
        <f ca="true">+IF(OFFSET('Water Data'!$C$3,0,10*ROW('Water Data'!C200))="","",OFFSET('Water Data'!$C$3,0,10*ROW('Water Data'!C200)))</f>
        <v/>
      </c>
      <c r="D203" s="252" t="e">
        <f ca="true">+IF(AND(ISNUMBER(OFFSET('Water Data'!$C$5,0,10*ROW('Water Data'!C197))),BS203="Yes"),100-OFFSET('Water Data'!$C$5,0,10*ROW('Water Data'!C197)),IF(AND(ISNUMBER(OFFSET('Water Data'!$C$5,0,10*ROW('Water Data'!C197))),BS203="No",ISNUMBER(OFFSET('Water Data'!$C$5,0,10*ROW('Water Data'!C197)))),CONCATENATE("[",ROUND(100-OFFSET('Water Data'!$C$5,0,10*ROW('Water Data'!C197)),0),"]"),IF(AND(ISNUMBER(OFFSET('Water Data'!$C$5,0,10*ROW('Water Data'!C197))),BS203="",ISNUMBER(OFFSET('Water Data'!$C$5,0,10*ROW('Water Data'!C197)))),100-OFFSET('Water Data'!$C$5,0,10*ROW('Water Data'!C197)),NA())))</f>
        <v>#N/A</v>
      </c>
      <c r="E203" s="252" t="e">
        <f ca="true">+IF(AND(ISNUMBER(OFFSET('Water Data'!$C$7,0,10*ROW('Water Data'!D197))),BT203="Yes"),OFFSET('Water Data'!$C$7,0,10*ROW('Water Data'!C197)),IF(AND(ISNUMBER(OFFSET('Water Data'!$C$7,0,10*ROW('Water Data'!C197))),BT203="No",ISNUMBER(OFFSET('Water Data'!$C$7,0,10*ROW('Water Data'!C197)))),CONCATENATE("[",ROUND(OFFSET('Water Data'!$C$7,0,10*ROW('Water Data'!C197)),0),"]"),IF(AND(ISNUMBER(OFFSET('Water Data'!$C$7,0,10*ROW('Water Data'!C197))),BT203="",ISNUMBER(OFFSET('Water Data'!$C$7,0,10*ROW('Water Data'!C197)))),OFFSET('Water Data'!$C$7,0,10*ROW('Water Data'!C197)),NA())))</f>
        <v>#N/A</v>
      </c>
      <c r="F203" s="252" t="e">
        <f ca="true">+IF(AND(ISNUMBER(OFFSET('Water Data'!$C$10,0,10*ROW('Water Data'!C197))),BU203="Yes"),OFFSET('Water Data'!$C$10,0,10*ROW('Water Data'!C197)),IF(AND(ISNUMBER(OFFSET('Water Data'!$C$10,0,10*ROW('Water Data'!C197))),BU203="No",ISNUMBER(OFFSET('Water Data'!$C$10,0,10*ROW('Water Data'!C197)))),CONCATENATE("[",ROUND(OFFSET('Water Data'!$C$10,0,10*ROW('Water Data'!C197)),0),"]"),IF(AND(ISNUMBER(OFFSET('Water Data'!$C$10,0,10*ROW('Water Data'!C197))),BU203="",ISNUMBER(OFFSET('Water Data'!$C$10,0,10*ROW('Water Data'!C197)))),OFFSET('Water Data'!$C$10,0,10*ROW('Water Data'!C197)),NA())))</f>
        <v>#N/A</v>
      </c>
      <c r="G203" s="252" t="e">
        <f ca="true">+IF(AND(ISNUMBER(OFFSET('Water Data'!$D$5,0,10*ROW('Water Data'!D197))),BV203="Yes"),100-OFFSET('Water Data'!$D$5,0,10*ROW('Water Data'!D197)),IF(AND(ISNUMBER(OFFSET('Water Data'!$D$5,0,10*ROW('Water Data'!D197))),BV203="No",ISNUMBER(OFFSET('Water Data'!$D$5,0,10*ROW('Water Data'!D197)))),CONCATENATE("[",ROUND(100-OFFSET('Water Data'!$D$5,0,10*ROW('Water Data'!D197)),0),"]"),IF(AND(ISNUMBER(OFFSET('Water Data'!$D$5,0,10*ROW('Water Data'!D197))),BV203="",ISNUMBER(OFFSET('Water Data'!$D$5,0,10*ROW('Water Data'!D197)))),100-OFFSET('Water Data'!$D$5,0,10*ROW('Water Data'!D197)),NA())))</f>
        <v>#N/A</v>
      </c>
      <c r="H203" s="252" t="e">
        <f ca="true">+IF(AND(ISNUMBER(OFFSET('Water Data'!$D$7,0,10*ROW('Water Data'!D197))),BW203="Yes"),OFFSET('Water Data'!$D$7,0,10*ROW('Water Data'!D197)),IF(AND(ISNUMBER(OFFSET('Water Data'!$D$7,0,10*ROW('Water Data'!D197))),BW203="No",ISNUMBER(OFFSET('Water Data'!$D$7,0,10*ROW('Water Data'!D197)))),CONCATENATE("[",ROUND(OFFSET('Water Data'!$C$7,0,10*ROW('Water Data'!D197)),0),"]"),IF(AND(ISNUMBER(OFFSET('Water Data'!$D$7,0,10*ROW('Water Data'!D197))),BW203="",ISNUMBER(OFFSET('Water Data'!$D$7,0,10*ROW('Water Data'!D197)))),OFFSET('Water Data'!$D$7,0,10*ROW('Water Data'!D197)),NA())))</f>
        <v>#N/A</v>
      </c>
      <c r="I203" s="252" t="e">
        <f ca="true">+IF(AND(ISNUMBER(OFFSET('Water Data'!$D$10,0,10*ROW('Water Data'!D197))),BX203="Yes"),OFFSET('Water Data'!$D$10,0,10*ROW('Water Data'!D197)),IF(AND(ISNUMBER(OFFSET('Water Data'!$D$10,0,10*ROW('Water Data'!D197))),BX203="No",ISNUMBER(OFFSET('Water Data'!$D$10,0,10*ROW('Water Data'!D197)))),CONCATENATE("[",ROUND(OFFSET('Water Data'!$D$10,0,10*ROW('Water Data'!D197)),0),"]"),IF(AND(ISNUMBER(OFFSET('Water Data'!$D$10,0,10*ROW('Water Data'!D197))),BX203="",ISNUMBER(OFFSET('Water Data'!$D$10,0,10*ROW('Water Data'!D197)))),OFFSET('Water Data'!$D$10,0,10*ROW('Water Data'!D197)),NA())))</f>
        <v>#N/A</v>
      </c>
      <c r="J203" s="252" t="e">
        <f ca="true">+IF(AND(ISNUMBER(OFFSET('Water Data'!$E$5,0,10*ROW('Water Data'!E197))),BY203="Yes"),100-OFFSET('Water Data'!$E$5,0,10*ROW('Water Data'!E197)),IF(AND(ISNUMBER(OFFSET('Water Data'!$E$5,0,10*ROW('Water Data'!E197))),BY203="No",ISNUMBER(OFFSET('Water Data'!$E$5,0,10*ROW('Water Data'!E197)))),CONCATENATE("[",ROUND(100-OFFSET('Water Data'!$E$5,0,10*ROW('Water Data'!E197)),0),"]"),IF(AND(ISNUMBER(OFFSET('Water Data'!$E$5,0,10*ROW('Water Data'!E197))),BY203="",ISNUMBER(OFFSET('Water Data'!$E$5,0,10*ROW('Water Data'!E197)))),100-OFFSET('Water Data'!$E$5,0,10*ROW('Water Data'!E197)),NA())))</f>
        <v>#N/A</v>
      </c>
      <c r="K203" s="252" t="e">
        <f ca="true">+IF(AND(ISNUMBER(OFFSET('Water Data'!$E$7,0,10*ROW('Water Data'!E197))),BZ203="Yes"),OFFSET('Water Data'!$E$7,0,10*ROW('Water Data'!E197)),IF(AND(ISNUMBER(OFFSET('Water Data'!$E$7,0,10*ROW('Water Data'!E197))),BZ203="No",ISNUMBER(OFFSET('Water Data'!$E$7,0,10*ROW('Water Data'!E197)))),CONCATENATE("[",ROUND(OFFSET('Water Data'!$E$7,0,10*ROW('Water Data'!E197)),0),"]"),IF(AND(ISNUMBER(OFFSET('Water Data'!$E$7,0,10*ROW('Water Data'!E197))),BZ203="",ISNUMBER(OFFSET('Water Data'!$E$7,0,10*ROW('Water Data'!E197)))),OFFSET('Water Data'!$E$7,0,10*ROW('Water Data'!E197)),NA())))</f>
        <v>#N/A</v>
      </c>
      <c r="L203" s="252" t="e">
        <f ca="true">+IF(AND(ISNUMBER(OFFSET('Water Data'!$E$10,0,10*ROW('Water Data'!E197))),CA203="Yes"),OFFSET('Water Data'!$E$10,0,10*ROW('Water Data'!E197)),IF(AND(ISNUMBER(OFFSET('Water Data'!$E$10,0,10*ROW('Water Data'!E197))),CA203="No",ISNUMBER(OFFSET('Water Data'!$E$10,0,10*ROW('Water Data'!E197)))),CONCATENATE("[",ROUND(OFFSET('Water Data'!$E$10,0,10*ROW('Water Data'!E197)),0),"]"),IF(AND(ISNUMBER(OFFSET('Water Data'!$E$10,0,10*ROW('Water Data'!E197))),CA203="",ISNUMBER(OFFSET('Water Data'!$E$10,0,10*ROW('Water Data'!E197)))),OFFSET('Water Data'!$E$10,0,10*ROW('Water Data'!E197)),NA())))</f>
        <v>#N/A</v>
      </c>
      <c r="M203" s="252" t="e">
        <f ca="true">+IF(AND(ISNUMBER(OFFSET('Water Data'!$F$5,0,10*ROW('Water Data'!F197))),CB203="Yes"),100-OFFSET('Water Data'!$F$5,0,10*ROW('Water Data'!F197)),IF(AND(ISNUMBER(OFFSET('Water Data'!$F$5,0,10*ROW('Water Data'!F197))),CB203="No",ISNUMBER(OFFSET('Water Data'!$F$5,0,10*ROW('Water Data'!F197)))),CONCATENATE("[",ROUND(100-OFFSET('Water Data'!$F$5,0,10*ROW('Water Data'!F197)),0),"]"),IF(AND(ISNUMBER(OFFSET('Water Data'!$F$5,0,10*ROW('Water Data'!F197))),CB203="",ISNUMBER(OFFSET('Water Data'!$F$5,0,10*ROW('Water Data'!F197)))),100-OFFSET('Water Data'!$F$5,0,10*ROW('Water Data'!F197)),NA())))</f>
        <v>#N/A</v>
      </c>
      <c r="N203" s="252" t="e">
        <f ca="true">+IF(AND(ISNUMBER(OFFSET('Water Data'!$F$7,0,10*ROW('Water Data'!F197))),CC203="Yes"),OFFSET('Water Data'!$F$7,0,10*ROW('Water Data'!F197)),IF(AND(ISNUMBER(OFFSET('Water Data'!$F$7,0,10*ROW('Water Data'!F197))),CC203="No",ISNUMBER(OFFSET('Water Data'!$F$7,0,10*ROW('Water Data'!F197)))),CONCATENATE("[",ROUND(OFFSET('Water Data'!$F$7,0,10*ROW('Water Data'!F197)),0),"]"),IF(AND(ISNUMBER(OFFSET('Water Data'!$F$7,0,10*ROW('Water Data'!F197))),CC203="",ISNUMBER(OFFSET('Water Data'!$F$7,0,10*ROW('Water Data'!F197)))),OFFSET('Water Data'!$F$7,0,10*ROW('Water Data'!F197)),NA())))</f>
        <v>#N/A</v>
      </c>
      <c r="O203" s="252" t="e">
        <f ca="true">+IF(AND(ISNUMBER(OFFSET('Water Data'!$F$10,0,10*ROW('Water Data'!F197))),CD203="Yes"),OFFSET('Water Data'!$F$10,0,10*ROW('Water Data'!F197)),IF(AND(ISNUMBER(OFFSET('Water Data'!$F$10,0,10*ROW('Water Data'!F197))),CD203="No",ISNUMBER(OFFSET('Water Data'!$F$10,0,10*ROW('Water Data'!F197)))),CONCATENATE("[",ROUND(OFFSET('Water Data'!$F$10,0,10*ROW('Water Data'!F197)),0),"]"),IF(AND(ISNUMBER(OFFSET('Water Data'!$F$10,0,10*ROW('Water Data'!F197))),CD203="",ISNUMBER(OFFSET('Water Data'!$F$10,0,10*ROW('Water Data'!F197)))),OFFSET('Water Data'!$F$10,0,10*ROW('Water Data'!F197)),NA())))</f>
        <v>#N/A</v>
      </c>
      <c r="P203" s="252" t="e">
        <f ca="true">+IF(AND(ISNUMBER(OFFSET('Water Data'!$G$5,0,10*ROW('Water Data'!G197))),CE203="Yes"),100-OFFSET('Water Data'!$G$5,0,10*ROW('Water Data'!G197)),IF(AND(ISNUMBER(OFFSET('Water Data'!$G$5,0,10*ROW('Water Data'!G197))),CE203="No",ISNUMBER(OFFSET('Water Data'!$G$5,0,10*ROW('Water Data'!G197)))),CONCATENATE("[",ROUND(100-OFFSET('Water Data'!$G$5,0,10*ROW('Water Data'!G197)),0),"]"),IF(AND(ISNUMBER(OFFSET('Water Data'!$G$5,0,10*ROW('Water Data'!G197))),CE203="",ISNUMBER(OFFSET('Water Data'!$G$5,0,10*ROW('Water Data'!G197)))),100-OFFSET('Water Data'!$G$5,0,10*ROW('Water Data'!G197)),NA())))</f>
        <v>#N/A</v>
      </c>
      <c r="Q203" s="252" t="e">
        <f ca="true">+IF(AND(ISNUMBER(OFFSET('Water Data'!$G$7,0,10*ROW('Water Data'!G197))),CF203="Yes"),OFFSET('Water Data'!$G$7,0,10*ROW('Water Data'!G197)),IF(AND(ISNUMBER(OFFSET('Water Data'!$G$7,0,10*ROW('Water Data'!G197))),CF203="No",ISNUMBER(OFFSET('Water Data'!$G$7,0,10*ROW('Water Data'!G197)))),CONCATENATE("[",ROUND(OFFSET('Water Data'!$G$7,0,10*ROW('Water Data'!G197)),0),"]"),IF(AND(ISNUMBER(OFFSET('Water Data'!$G$7,0,10*ROW('Water Data'!G197))),CF203="",ISNUMBER(OFFSET('Water Data'!$G$7,0,10*ROW('Water Data'!G197)))),OFFSET('Water Data'!$G$7,0,10*ROW('Water Data'!G197)),NA())))</f>
        <v>#N/A</v>
      </c>
      <c r="R203" s="252" t="e">
        <f ca="true">+IF(AND(ISNUMBER(OFFSET('Water Data'!$G$10,0,10*ROW('Water Data'!G197))),CG203="Yes"),OFFSET('Water Data'!$G$10,0,10*ROW('Water Data'!G197)),IF(AND(ISNUMBER(OFFSET('Water Data'!$G$10,0,10*ROW('Water Data'!G197))),CG203="No",ISNUMBER(OFFSET('Water Data'!$G$10,0,10*ROW('Water Data'!G197)))),CONCATENATE("[",ROUND(OFFSET('Water Data'!$G$10,0,10*ROW('Water Data'!G197)),0),"]"),IF(AND(ISNUMBER(OFFSET('Water Data'!$G$10,0,10*ROW('Water Data'!G197))),CG203="",ISNUMBER(OFFSET('Water Data'!$G$10,0,10*ROW('Water Data'!G197)))),OFFSET('Water Data'!$G$10,0,10*ROW('Water Data'!G197)),NA())))</f>
        <v>#N/A</v>
      </c>
      <c r="S203" s="252" t="e">
        <f ca="true">+IF(AND(ISNUMBER(OFFSET('Water Data'!$H$5,0,10*ROW('Water Data'!H197))),CH203="Yes"),100-OFFSET('Water Data'!$H$5,0,10*ROW('Water Data'!H197)),IF(AND(ISNUMBER(OFFSET('Water Data'!$H$5,0,10*ROW('Water Data'!H197))),CH203="No",ISNUMBER(OFFSET('Water Data'!$H$5,0,10*ROW('Water Data'!H197)))),CONCATENATE("[",ROUND(100-OFFSET('Water Data'!$H$5,0,10*ROW('Water Data'!H197)),0),"]"),IF(AND(ISNUMBER(OFFSET('Water Data'!$H$5,0,10*ROW('Water Data'!H197))),CH203="",ISNUMBER(OFFSET('Water Data'!$H$5,0,10*ROW('Water Data'!H197)))),100-OFFSET('Water Data'!$H$5,0,10*ROW('Water Data'!H197)),NA())))</f>
        <v>#N/A</v>
      </c>
      <c r="T203" s="252" t="e">
        <f ca="true">+IF(AND(ISNUMBER(OFFSET('Water Data'!$H$7,0,10*ROW('Water Data'!H197))),CI203="Yes"),OFFSET('Water Data'!$H$7,0,10*ROW('Water Data'!H197)),IF(AND(ISNUMBER(OFFSET('Water Data'!$H$7,0,10*ROW('Water Data'!H197))),CI203="No",ISNUMBER(OFFSET('Water Data'!$H$7,0,10*ROW('Water Data'!H197)))),CONCATENATE("[",ROUND(OFFSET('Water Data'!$H$7,0,10*ROW('Water Data'!H197)),0),"]"),IF(AND(ISNUMBER(OFFSET('Water Data'!$H$7,0,10*ROW('Water Data'!H197))),CI203="",ISNUMBER(OFFSET('Water Data'!$H$7,0,10*ROW('Water Data'!H197)))),OFFSET('Water Data'!$H$7,0,10*ROW('Water Data'!H197)),NA())))</f>
        <v>#N/A</v>
      </c>
      <c r="U203" s="252" t="e">
        <f ca="true">+IF(AND(ISNUMBER(OFFSET('Water Data'!$H$10,0,10*ROW('Water Data'!H197))),CJ203="Yes"),OFFSET('Water Data'!$H$10,0,10*ROW('Water Data'!H197)),IF(AND(ISNUMBER(OFFSET('Water Data'!$H$10,0,10*ROW('Water Data'!H197))),CJ203="No",ISNUMBER(OFFSET('Water Data'!$H$10,0,10*ROW('Water Data'!H197)))),CONCATENATE("[",ROUND(OFFSET('Water Data'!$H$10,0,10*ROW('Water Data'!H197)),0),"]"),IF(AND(ISNUMBER(OFFSET('Water Data'!$H$10,0,10*ROW('Water Data'!H197))),CJ203="",ISNUMBER(OFFSET('Water Data'!$H$10,0,10*ROW('Water Data'!H197)))),OFFSET('Water Data'!$H$10,0,10*ROW('Water Data'!H197)),NA())))</f>
        <v>#N/A</v>
      </c>
      <c r="V203" s="253" t="e">
        <f ca="true">+IF(AND(ISNUMBER(OFFSET('Sanitation Data'!$C$5,0,10*ROW('Sanitation Data'!C197))),CK203="Yes"),100-OFFSET('Sanitation Data'!$C$5,0,10*ROW('Sanitation Data'!C197)),IF(AND(ISNUMBER(OFFSET('Sanitation Data'!$C$5,0,10*ROW('Sanitation Data'!C197))),CK203="No",ISNUMBER(OFFSET('Sanitation Data'!$C$5,0,10*ROW('Sanitation Data'!C197)))),CONCATENATE("[",ROUND(100-OFFSET('Sanitation Data'!$C$5,0,10*ROW('Sanitation Data'!C197)),0),"]"),IF(AND(ISNUMBER(OFFSET('Sanitation Data'!$C$5,0,10*ROW('Sanitation Data'!C197))),CK203="",ISNUMBER(OFFSET('Sanitation Data'!$C$5,0,10*ROW('Sanitation Data'!C197)))),100-OFFSET('Sanitation Data'!$C$5,0,10*ROW('Sanitation Data'!C197)),NA())))</f>
        <v>#N/A</v>
      </c>
      <c r="W203" s="253" t="e">
        <f ca="true">+IF(AND(ISNUMBER(OFFSET('Sanitation Data'!$C$7,0,10*ROW('Sanitation Data'!C197))),CL203="Yes"),OFFSET('Sanitation Data'!$C$7,0,10*ROW('Sanitation Data'!C197)),IF(AND(ISNUMBER(OFFSET('Sanitation Data'!$C$7,0,10*ROW('Sanitation Data'!C197))),CL203="No",ISNUMBER(OFFSET('Sanitation Data'!$C$7,0,10*ROW('Sanitation Data'!C197)))),CONCATENATE("[",ROUND(OFFSET('Sanitation Data'!$C$7,0,10*ROW('Sanitation Data'!C197)),0),"]"),IF(AND(ISNUMBER(OFFSET('Sanitation Data'!$C$7,0,10*ROW('Sanitation Data'!C197))),CL203="",ISNUMBER(OFFSET('Sanitation Data'!$C$7,0,10*ROW('Sanitation Data'!C197)))),OFFSET('Sanitation Data'!$C$7,0,10*ROW('Sanitation Data'!C197)),NA())))</f>
        <v>#N/A</v>
      </c>
      <c r="X203" s="253" t="e">
        <f ca="true">+IF(AND(ISNUMBER(OFFSET('Sanitation Data'!$C$11,0,10*ROW('Sanitation Data'!C197))),CM203="Yes"),OFFSET('Sanitation Data'!$C$11,0,10*ROW('Sanitation Data'!C197)),IF(AND(ISNUMBER(OFFSET('Sanitation Data'!$C$11,0,10*ROW('Sanitation Data'!C197))),CM203="No",ISNUMBER(OFFSET('Sanitation Data'!$C$11,0,10*ROW('Sanitation Data'!C197)))),CONCATENATE("[",ROUND(OFFSET('Sanitation Data'!$C$11,0,10*ROW('Sanitation Data'!C197)),0),"]"),IF(AND(ISNUMBER(OFFSET('Sanitation Data'!$C$11,0,10*ROW('Sanitation Data'!C197))),CM203="",ISNUMBER(OFFSET('Sanitation Data'!$C$11,0,10*ROW('Sanitation Data'!C197)))),OFFSET('Sanitation Data'!$C$11,0,10*ROW('Sanitation Data'!C197)),NA())))</f>
        <v>#N/A</v>
      </c>
      <c r="Y203" s="253" t="e">
        <f ca="true">+IF(AND(ISNUMBER(OFFSET('Sanitation Data'!$C$12,0,10*ROW('Sanitation Data'!C197))),CN203="Yes"),OFFSET('Sanitation Data'!$C$12,0,10*ROW('Sanitation Data'!C197)),IF(AND(ISNUMBER(OFFSET('Sanitation Data'!$C$12,0,10*ROW('Sanitation Data'!C197))),CN203="No",ISNUMBER(OFFSET('Sanitation Data'!$C$12,0,10*ROW('Sanitation Data'!C197)))),CONCATENATE("[",ROUND(OFFSET('Sanitation Data'!$C$12,0,10*ROW('Sanitation Data'!C197)),0),"]"),IF(AND(ISNUMBER(OFFSET('Sanitation Data'!$C$12,0,10*ROW('Sanitation Data'!C197))),CN203="",ISNUMBER(OFFSET('Sanitation Data'!$C$12,0,10*ROW('Sanitation Data'!C197)))),OFFSET('Sanitation Data'!$C$12,0,10*ROW('Sanitation Data'!C197)),NA())))</f>
        <v>#N/A</v>
      </c>
      <c r="Z203" s="253" t="e">
        <f ca="true">+IF(AND(ISNUMBER(OFFSET('Sanitation Data'!$C$13,0,10*ROW('Sanitation Data'!C197))),CO203="Yes"),OFFSET('Sanitation Data'!$C$13,0,10*ROW('Sanitation Data'!C197)),IF(AND(ISNUMBER(OFFSET('Sanitation Data'!$C$13,0,10*ROW('Sanitation Data'!C197))),CO203="No",ISNUMBER(OFFSET('Sanitation Data'!$C$13,0,10*ROW('Sanitation Data'!C197)))),CONCATENATE("[",ROUND(OFFSET('Sanitation Data'!$C$13,0,10*ROW('Sanitation Data'!C197)),0),"]"),IF(AND(ISNUMBER(OFFSET('Sanitation Data'!$C$13,0,10*ROW('Sanitation Data'!C197))),CO203="",ISNUMBER(OFFSET('Sanitation Data'!$C$13,0,10*ROW('Sanitation Data'!C197)))),OFFSET('Sanitation Data'!$C$13,0,10*ROW('Sanitation Data'!C197)),NA())))</f>
        <v>#N/A</v>
      </c>
      <c r="AA203" s="253" t="e">
        <f ca="true">+IF(AND(ISNUMBER(OFFSET('Sanitation Data'!$D$5,0,10*ROW('Sanitation Data'!D197))),CP203="Yes"),100-OFFSET('Sanitation Data'!$D$5,0,10*ROW('Sanitation Data'!D197)),IF(AND(ISNUMBER(OFFSET('Sanitation Data'!$D$5,0,10*ROW('Sanitation Data'!D197))),CP203="No",ISNUMBER(OFFSET('Sanitation Data'!$D$5,0,10*ROW('Sanitation Data'!D197)))),CONCATENATE("[",ROUND(100-OFFSET('Sanitation Data'!$D$5,0,10*ROW('Sanitation Data'!D197)),0),"]"),IF(AND(ISNUMBER(OFFSET('Sanitation Data'!$D$5,0,10*ROW('Sanitation Data'!D197))),CP203="",ISNUMBER(OFFSET('Sanitation Data'!$D$5,0,10*ROW('Sanitation Data'!D197)))),100-OFFSET('Sanitation Data'!$D$5,0,10*ROW('Sanitation Data'!D197)),NA())))</f>
        <v>#N/A</v>
      </c>
      <c r="AB203" s="253" t="e">
        <f ca="true">+IF(AND(ISNUMBER(OFFSET('Sanitation Data'!$D$7,0,10*ROW('Sanitation Data'!D197))),CQ203="Yes"),OFFSET('Sanitation Data'!$D$7,0,10*ROW('Sanitation Data'!G197)),IF(AND(ISNUMBER(OFFSET('Sanitation Data'!$D$7,0,10*ROW('Sanitation Data'!D197))),CQ203="No",ISNUMBER(OFFSET('Sanitation Data'!$D$7,0,10*ROW('Sanitation Data'!D197)))),CONCATENATE("[",ROUND(OFFSET('Sanitation Data'!$D$7,0,10*ROW('Sanitation Data'!D197)),0),"]"),IF(AND(ISNUMBER(OFFSET('Sanitation Data'!$D$7,0,10*ROW('Sanitation Data'!D197))),CQ203="",ISNUMBER(OFFSET('Sanitation Data'!$D$7,0,10*ROW('Sanitation Data'!D197)))),OFFSET('Sanitation Data'!$D$7,0,10*ROW('Sanitation Data'!D197)),NA())))</f>
        <v>#N/A</v>
      </c>
      <c r="AC203" s="253" t="e">
        <f ca="true">+IF(AND(ISNUMBER(OFFSET('Sanitation Data'!$D$11,0,10*ROW('Sanitation Data'!D197))),CR203="Yes"),OFFSET('Sanitation Data'!$D$11,0,10*ROW('Sanitation Data'!D197)),IF(AND(ISNUMBER(OFFSET('Sanitation Data'!$D$11,0,10*ROW('Sanitation Data'!D197))),CR203="No",ISNUMBER(OFFSET('Sanitation Data'!$D$11,0,10*ROW('Sanitation Data'!D197)))),CONCATENATE("[",ROUND(OFFSET('Sanitation Data'!$D$11,0,10*ROW('Sanitation Data'!D197)),0),"]"),IF(AND(ISNUMBER(OFFSET('Sanitation Data'!$D$11,0,10*ROW('Sanitation Data'!D197))),CR203="",ISNUMBER(OFFSET('Sanitation Data'!$D$11,0,10*ROW('Sanitation Data'!D197)))),OFFSET('Sanitation Data'!$D$11,0,10*ROW('Sanitation Data'!D197)),NA())))</f>
        <v>#N/A</v>
      </c>
      <c r="AD203" s="253" t="e">
        <f ca="true">+IF(AND(ISNUMBER(OFFSET('Sanitation Data'!$D$12,0,10*ROW('Sanitation Data'!D197))),CS203="Yes"),OFFSET('Sanitation Data'!$D$12,0,10*ROW('Sanitation Data'!D197)),IF(AND(ISNUMBER(OFFSET('Sanitation Data'!$D$12,0,10*ROW('Sanitation Data'!D197))),CS203="No",ISNUMBER(OFFSET('Sanitation Data'!$D$12,0,10*ROW('Sanitation Data'!D197)))),CONCATENATE("[",ROUND(OFFSET('Sanitation Data'!$D$12,0,10*ROW('Sanitation Data'!D197)),0),"]"),IF(AND(ISNUMBER(OFFSET('Sanitation Data'!$D$12,0,10*ROW('Sanitation Data'!D197))),CS203="",ISNUMBER(OFFSET('Sanitation Data'!$D$12,0,10*ROW('Sanitation Data'!D197)))),OFFSET('Sanitation Data'!$D$12,0,10*ROW('Sanitation Data'!D197)),NA())))</f>
        <v>#N/A</v>
      </c>
      <c r="AE203" s="253" t="e">
        <f ca="true">+IF(AND(ISNUMBER(OFFSET('Sanitation Data'!$D$13,0,10*ROW('Sanitation Data'!D197))),CT203="Yes"),OFFSET('Sanitation Data'!$D$13,0,10*ROW('Sanitation Data'!D197)),IF(AND(ISNUMBER(OFFSET('Sanitation Data'!$D$13,0,10*ROW('Sanitation Data'!D197))),CT203="No",ISNUMBER(OFFSET('Sanitation Data'!$D$13,0,10*ROW('Sanitation Data'!D197)))),CONCATENATE("[",ROUND(OFFSET('Sanitation Data'!$D$13,0,10*ROW('Sanitation Data'!D197)),0),"]"),IF(AND(ISNUMBER(OFFSET('Sanitation Data'!$D$13,0,10*ROW('Sanitation Data'!D197))),CT203="",ISNUMBER(OFFSET('Sanitation Data'!$D$13,0,10*ROW('Sanitation Data'!D197)))),OFFSET('Sanitation Data'!$D$13,0,10*ROW('Sanitation Data'!D197)),NA())))</f>
        <v>#N/A</v>
      </c>
      <c r="AF203" s="253" t="e">
        <f ca="true">+IF(AND(ISNUMBER(OFFSET('Sanitation Data'!$E$5,0,10*ROW('Sanitation Data'!E197))),CU203="Yes"),100-OFFSET('Sanitation Data'!$E$5,0,10*ROW('Sanitation Data'!E197)),IF(AND(ISNUMBER(OFFSET('Sanitation Data'!$E$5,0,10*ROW('Sanitation Data'!E197))),CU203="No",ISNUMBER(OFFSET('Sanitation Data'!$E$5,0,10*ROW('Sanitation Data'!E197)))),CONCATENATE("[",ROUND(100-OFFSET('Sanitation Data'!$E$5,0,10*ROW('Sanitation Data'!E197)),0),"]"),IF(AND(ISNUMBER(OFFSET('Sanitation Data'!$E$5,0,10*ROW('Sanitation Data'!E197))),CU203="",ISNUMBER(OFFSET('Sanitation Data'!$E$5,0,10*ROW('Sanitation Data'!E197)))),100-OFFSET('Sanitation Data'!$E$5,0,10*ROW('Sanitation Data'!E197)),NA())))</f>
        <v>#N/A</v>
      </c>
      <c r="AG203" s="253" t="e">
        <f ca="true">+IF(AND(ISNUMBER(OFFSET('Sanitation Data'!$E$7,0,10*ROW('Sanitation Data'!E197))),CV203="Yes"),OFFSET('Sanitation Data'!$E$7,0,10*ROW('Sanitation Data'!E197)),IF(AND(ISNUMBER(OFFSET('Sanitation Data'!$E$7,0,10*ROW('Sanitation Data'!E197))),CV203="No",ISNUMBER(OFFSET('Sanitation Data'!$E$7,0,10*ROW('Sanitation Data'!E197)))),CONCATENATE("[",ROUND(OFFSET('Sanitation Data'!$E$7,0,10*ROW('Sanitation Data'!E197)),0),"]"),IF(AND(ISNUMBER(OFFSET('Sanitation Data'!$E$7,0,10*ROW('Sanitation Data'!E197))),CV203="",ISNUMBER(OFFSET('Sanitation Data'!$E$7,0,10*ROW('Sanitation Data'!E197)))),OFFSET('Sanitation Data'!$E$7,0,10*ROW('Sanitation Data'!E197)),NA())))</f>
        <v>#N/A</v>
      </c>
      <c r="AH203" s="253" t="e">
        <f ca="true">+IF(AND(ISNUMBER(OFFSET('Sanitation Data'!$E$11,0,10*ROW('Sanitation Data'!E197))),CW203="Yes"),OFFSET('Sanitation Data'!$E$11,0,10*ROW('Sanitation Data'!E197)),IF(AND(ISNUMBER(OFFSET('Sanitation Data'!$E$11,0,10*ROW('Sanitation Data'!E197))),CW203="No",ISNUMBER(OFFSET('Sanitation Data'!$E$11,0,10*ROW('Sanitation Data'!E197)))),CONCATENATE("[",ROUND(OFFSET('Sanitation Data'!$E$11,0,10*ROW('Sanitation Data'!E197)),0),"]"),IF(AND(ISNUMBER(OFFSET('Sanitation Data'!$E$11,0,10*ROW('Sanitation Data'!E197))),CW203="",ISNUMBER(OFFSET('Sanitation Data'!$E$11,0,10*ROW('Sanitation Data'!E197)))),OFFSET('Sanitation Data'!$E$11,0,10*ROW('Sanitation Data'!E197)),NA())))</f>
        <v>#N/A</v>
      </c>
      <c r="AI203" s="253" t="e">
        <f ca="true">+IF(AND(ISNUMBER(OFFSET('Sanitation Data'!$E$12,0,10*ROW('Sanitation Data'!E197))),CX203="Yes"),OFFSET('Sanitation Data'!$E$12,0,10*ROW('Sanitation Data'!E197)),IF(AND(ISNUMBER(OFFSET('Sanitation Data'!$E$12,0,10*ROW('Sanitation Data'!E197))),CX203="No",ISNUMBER(OFFSET('Sanitation Data'!$E$12,0,10*ROW('Sanitation Data'!E197)))),CONCATENATE("[",ROUND(OFFSET('Sanitation Data'!$E$12,0,10*ROW('Sanitation Data'!E197)),0),"]"),IF(AND(ISNUMBER(OFFSET('Sanitation Data'!$E$12,0,10*ROW('Sanitation Data'!E197))),CX203="",ISNUMBER(OFFSET('Sanitation Data'!$E$12,0,10*ROW('Sanitation Data'!E197)))),OFFSET('Sanitation Data'!$E$12,0,10*ROW('Sanitation Data'!E197)),NA())))</f>
        <v>#N/A</v>
      </c>
      <c r="AJ203" s="253" t="e">
        <f ca="true">+IF(AND(ISNUMBER(OFFSET('Sanitation Data'!$E$13,0,10*ROW('Sanitation Data'!E197))),CY203="Yes"),OFFSET('Sanitation Data'!$E$13,0,10*ROW('Sanitation Data'!E197)),IF(AND(ISNUMBER(OFFSET('Sanitation Data'!$E$13,0,10*ROW('Sanitation Data'!E197))),CY203="No",ISNUMBER(OFFSET('Sanitation Data'!$E$13,0,10*ROW('Sanitation Data'!E197)))),CONCATENATE("[",ROUND(OFFSET('Sanitation Data'!$E$13,0,10*ROW('Sanitation Data'!E197)),0),"]"),IF(AND(ISNUMBER(OFFSET('Sanitation Data'!$E$13,0,10*ROW('Sanitation Data'!E197))),CY203="",ISNUMBER(OFFSET('Sanitation Data'!$E$13,0,10*ROW('Sanitation Data'!E197)))),OFFSET('Sanitation Data'!$E$13,0,10*ROW('Sanitation Data'!E197)),NA())))</f>
        <v>#N/A</v>
      </c>
      <c r="AK203" s="253" t="e">
        <f ca="true">+IF(AND(ISNUMBER(OFFSET('Sanitation Data'!$F$5,0,10*ROW('Sanitation Data'!F197))),CZ203="Yes"),100-OFFSET('Sanitation Data'!$F$5,0,10*ROW('Sanitation Data'!F197)),IF(AND(ISNUMBER(OFFSET('Sanitation Data'!$F$5,0,10*ROW('Sanitation Data'!F197))),CZ203="No",ISNUMBER(OFFSET('Sanitation Data'!$F$5,0,10*ROW('Sanitation Data'!F197)))),CONCATENATE("[",ROUND(100-OFFSET('Sanitation Data'!$F$5,0,10*ROW('Sanitation Data'!F197)),0),"]"),IF(AND(ISNUMBER(OFFSET('Sanitation Data'!$F$5,0,10*ROW('Sanitation Data'!F197))),CZ203="",ISNUMBER(OFFSET('Sanitation Data'!$F$5,0,10*ROW('Sanitation Data'!F197)))),100-OFFSET('Sanitation Data'!$F$5,0,10*ROW('Sanitation Data'!F197)),NA())))</f>
        <v>#N/A</v>
      </c>
      <c r="AL203" s="253" t="e">
        <f ca="true">+IF(AND(ISNUMBER(OFFSET('Sanitation Data'!$F$7,0,10*ROW('Sanitation Data'!F197))),DA203="Yes"),OFFSET('Sanitation Data'!$F$7,0,10*ROW('Sanitation Data'!F197)),IF(AND(ISNUMBER(OFFSET('Sanitation Data'!$F$7,0,10*ROW('Sanitation Data'!F197))),DA203="No",ISNUMBER(OFFSET('Sanitation Data'!$F$7,0,10*ROW('Sanitation Data'!F197)))),CONCATENATE("[",ROUND(OFFSET('Sanitation Data'!$F$7,0,10*ROW('Sanitation Data'!F197)),0),"]"),IF(AND(ISNUMBER(OFFSET('Sanitation Data'!$F$7,0,10*ROW('Sanitation Data'!F197))),DA203="",ISNUMBER(OFFSET('Sanitation Data'!$F$7,0,10*ROW('Sanitation Data'!F197)))),OFFSET('Sanitation Data'!$F$7,0,10*ROW('Sanitation Data'!F197)),NA())))</f>
        <v>#N/A</v>
      </c>
      <c r="AM203" s="253" t="e">
        <f ca="true">+IF(AND(ISNUMBER(OFFSET('Sanitation Data'!$F$11,0,10*ROW('Sanitation Data'!F197))),DB203="Yes"),OFFSET('Sanitation Data'!$F$11,0,10*ROW('Sanitation Data'!F197)),IF(AND(ISNUMBER(OFFSET('Sanitation Data'!$F$11,0,10*ROW('Sanitation Data'!F197))),DB203="No",ISNUMBER(OFFSET('Sanitation Data'!$F$11,0,10*ROW('Sanitation Data'!F197)))),CONCATENATE("[",ROUND(OFFSET('Sanitation Data'!$F$11,0,10*ROW('Sanitation Data'!F197)),0),"]"),IF(AND(ISNUMBER(OFFSET('Sanitation Data'!$F$11,0,10*ROW('Sanitation Data'!F197))),DB203="",ISNUMBER(OFFSET('Sanitation Data'!$F$11,0,10*ROW('Sanitation Data'!F197)))),OFFSET('Sanitation Data'!$F$11,0,10*ROW('Sanitation Data'!F197)),NA())))</f>
        <v>#N/A</v>
      </c>
      <c r="AN203" s="253" t="e">
        <f ca="true">+IF(AND(ISNUMBER(OFFSET('Sanitation Data'!$F$12,0,10*ROW('Sanitation Data'!F197))),DC203="Yes"),OFFSET('Sanitation Data'!$F$12,0,10*ROW('Sanitation Data'!F197)),IF(AND(ISNUMBER(OFFSET('Sanitation Data'!$F$12,0,10*ROW('Sanitation Data'!F197))),DC203="No",ISNUMBER(OFFSET('Sanitation Data'!$F$12,0,10*ROW('Sanitation Data'!F197)))),CONCATENATE("[",ROUND(OFFSET('Sanitation Data'!$F$12,0,10*ROW('Sanitation Data'!F197)),0),"]"),IF(AND(ISNUMBER(OFFSET('Sanitation Data'!$F$12,0,10*ROW('Sanitation Data'!F197))),DC203="",ISNUMBER(OFFSET('Sanitation Data'!$F$12,0,10*ROW('Sanitation Data'!F197)))),OFFSET('Sanitation Data'!$F$12,0,10*ROW('Sanitation Data'!F197)),NA())))</f>
        <v>#N/A</v>
      </c>
      <c r="AO203" s="253" t="e">
        <f ca="true">+IF(AND(ISNUMBER(OFFSET('Sanitation Data'!$F$13,0,10*ROW('Sanitation Data'!F197))),DD203="Yes"),OFFSET('Sanitation Data'!$F$13,0,10*ROW('Sanitation Data'!F197)),IF(AND(ISNUMBER(OFFSET('Sanitation Data'!$F$13,0,10*ROW('Sanitation Data'!F197))),DD203="No",ISNUMBER(OFFSET('Sanitation Data'!$F$13,0,10*ROW('Sanitation Data'!F197)))),CONCATENATE("[",ROUND(OFFSET('Sanitation Data'!$F$13,0,10*ROW('Sanitation Data'!F197)),0),"]"),IF(AND(ISNUMBER(OFFSET('Sanitation Data'!$F$13,0,10*ROW('Sanitation Data'!F197))),DD203="",ISNUMBER(OFFSET('Sanitation Data'!$F$13,0,10*ROW('Sanitation Data'!F197)))),OFFSET('Sanitation Data'!$F$13,0,10*ROW('Sanitation Data'!F197)),NA())))</f>
        <v>#N/A</v>
      </c>
      <c r="AP203" s="253" t="e">
        <f ca="true">+IF(AND(ISNUMBER(OFFSET('Sanitation Data'!$G$5,0,10*ROW('Sanitation Data'!G197))),DE203="Yes"),100-OFFSET('Sanitation Data'!$G$5,0,10*ROW('Sanitation Data'!G197)),IF(AND(ISNUMBER(OFFSET('Sanitation Data'!$G$5,0,10*ROW('Sanitation Data'!G197))),DE203="No",ISNUMBER(OFFSET('Sanitation Data'!$G$5,0,10*ROW('Sanitation Data'!G197)))),CONCATENATE("[",ROUND(100-OFFSET('Sanitation Data'!$G$5,0,10*ROW('Sanitation Data'!G197)),0),"]"),IF(AND(ISNUMBER(OFFSET('Sanitation Data'!$G$5,0,10*ROW('Sanitation Data'!G197))),DE203="",ISNUMBER(OFFSET('Sanitation Data'!$G$5,0,10*ROW('Sanitation Data'!G197)))),100-OFFSET('Sanitation Data'!$G$5,0,10*ROW('Sanitation Data'!G197)),NA())))</f>
        <v>#N/A</v>
      </c>
      <c r="AQ203" s="253" t="e">
        <f ca="true">+IF(AND(ISNUMBER(OFFSET('Sanitation Data'!$G$7,0,10*ROW('Sanitation Data'!G197))),DF203="Yes"),OFFSET('Sanitation Data'!$G$7,0,10*ROW('Sanitation Data'!G197)),IF(AND(ISNUMBER(OFFSET('Sanitation Data'!$G$7,0,10*ROW('Sanitation Data'!G197))),DF203="No",ISNUMBER(OFFSET('Sanitation Data'!$G$7,0,10*ROW('Sanitation Data'!G197)))),CONCATENATE("[",ROUND(OFFSET('Sanitation Data'!$G$7,0,10*ROW('Sanitation Data'!G197)),0),"]"),IF(AND(ISNUMBER(OFFSET('Sanitation Data'!$G$7,0,10*ROW('Sanitation Data'!G197))),DF203="",ISNUMBER(OFFSET('Sanitation Data'!$G$7,0,10*ROW('Sanitation Data'!G197)))),OFFSET('Sanitation Data'!$G$7,0,10*ROW('Sanitation Data'!G197)),NA())))</f>
        <v>#N/A</v>
      </c>
      <c r="AR203" s="253" t="e">
        <f ca="true">+IF(AND(ISNUMBER(OFFSET('Sanitation Data'!$G$11,0,10*ROW('Sanitation Data'!G197))),DG203="Yes"),OFFSET('Sanitation Data'!$G$11,0,10*ROW('Sanitation Data'!G197)),IF(AND(ISNUMBER(OFFSET('Sanitation Data'!$G$11,0,10*ROW('Sanitation Data'!G197))),DG203="No",ISNUMBER(OFFSET('Sanitation Data'!$G$11,0,10*ROW('Sanitation Data'!G197)))),CONCATENATE("[",ROUND(OFFSET('Sanitation Data'!$G$11,0,10*ROW('Sanitation Data'!G197)),0),"]"),IF(AND(ISNUMBER(OFFSET('Sanitation Data'!$G$11,0,10*ROW('Sanitation Data'!G197))),DG203="",ISNUMBER(OFFSET('Sanitation Data'!$G$11,0,10*ROW('Sanitation Data'!G197)))),OFFSET('Sanitation Data'!$G$11,0,10*ROW('Sanitation Data'!G197)),NA())))</f>
        <v>#N/A</v>
      </c>
      <c r="AS203" s="253" t="e">
        <f ca="true">+IF(AND(ISNUMBER(OFFSET('Sanitation Data'!$G$12,0,10*ROW('Sanitation Data'!G197))),DH203="Yes"),OFFSET('Sanitation Data'!$G$12,0,10*ROW('Sanitation Data'!G197)),IF(AND(ISNUMBER(OFFSET('Sanitation Data'!$G$12,0,10*ROW('Sanitation Data'!G197))),DH203="No",ISNUMBER(OFFSET('Sanitation Data'!$G$12,0,10*ROW('Sanitation Data'!G197)))),CONCATENATE("[",ROUND(OFFSET('Sanitation Data'!$G$12,0,10*ROW('Sanitation Data'!G197)),0),"]"),IF(AND(ISNUMBER(OFFSET('Sanitation Data'!$G$12,0,10*ROW('Sanitation Data'!G197))),DH203="",ISNUMBER(OFFSET('Sanitation Data'!$G$12,0,10*ROW('Sanitation Data'!G197)))),OFFSET('Sanitation Data'!$G$12,0,10*ROW('Sanitation Data'!G197)),NA())))</f>
        <v>#N/A</v>
      </c>
      <c r="AT203" s="253" t="e">
        <f ca="true">+IF(AND(ISNUMBER(OFFSET('Sanitation Data'!$G$13,0,10*ROW('Sanitation Data'!G197))),DI203="Yes"),OFFSET('Sanitation Data'!$G$13,0,10*ROW('Sanitation Data'!G197)),IF(AND(ISNUMBER(OFFSET('Sanitation Data'!$G$13,0,10*ROW('Sanitation Data'!G197))),DI203="No",ISNUMBER(OFFSET('Sanitation Data'!$G$13,0,10*ROW('Sanitation Data'!G197)))),CONCATENATE("[",ROUND(OFFSET('Sanitation Data'!$G$13,0,10*ROW('Sanitation Data'!G197)),0),"]"),IF(AND(ISNUMBER(OFFSET('Sanitation Data'!$G$13,0,10*ROW('Sanitation Data'!G197))),DI203="",ISNUMBER(OFFSET('Sanitation Data'!$G$13,0,10*ROW('Sanitation Data'!G197)))),OFFSET('Sanitation Data'!$G$13,0,10*ROW('Sanitation Data'!G197)),NA())))</f>
        <v>#N/A</v>
      </c>
      <c r="AU203" s="253" t="e">
        <f ca="true">+IF(AND(ISNUMBER(OFFSET('Sanitation Data'!$H$5,0,10*ROW('Sanitation Data'!H197))),DJ203="Yes"),100-OFFSET('Sanitation Data'!$H$5,0,10*ROW('Sanitation Data'!H197)),IF(AND(ISNUMBER(OFFSET('Sanitation Data'!$H$5,0,10*ROW('Sanitation Data'!H197))),DJ203="No",ISNUMBER(OFFSET('Sanitation Data'!$H$5,0,10*ROW('Sanitation Data'!H197)))),CONCATENATE("[",ROUND(100-OFFSET('Sanitation Data'!$H$5,0,10*ROW('Sanitation Data'!H197)),0),"]"),IF(AND(ISNUMBER(OFFSET('Sanitation Data'!$H$5,0,10*ROW('Sanitation Data'!H197))),DJ203="",ISNUMBER(OFFSET('Sanitation Data'!$H$5,0,10*ROW('Sanitation Data'!H197)))),100-OFFSET('Sanitation Data'!$H$5,0,10*ROW('Sanitation Data'!H197)),NA())))</f>
        <v>#N/A</v>
      </c>
      <c r="AV203" s="253" t="e">
        <f ca="true">+IF(AND(ISNUMBER(OFFSET('Sanitation Data'!$H$7,0,10*ROW('Sanitation Data'!H197))),DK203="Yes"),OFFSET('Sanitation Data'!$H$7,0,10*ROW('Sanitation Data'!H197)),IF(AND(ISNUMBER(OFFSET('Sanitation Data'!$H$7,0,10*ROW('Sanitation Data'!H197))),DK203="No",ISNUMBER(OFFSET('Sanitation Data'!$H$7,0,10*ROW('Sanitation Data'!H197)))),CONCATENATE("[",ROUND(OFFSET('Sanitation Data'!$H$7,0,10*ROW('Sanitation Data'!H197)),0),"]"),IF(AND(ISNUMBER(OFFSET('Sanitation Data'!$H$7,0,10*ROW('Sanitation Data'!H197))),DK203="",ISNUMBER(OFFSET('Sanitation Data'!$H$7,0,10*ROW('Sanitation Data'!H197)))),OFFSET('Sanitation Data'!$H$7,0,10*ROW('Sanitation Data'!H197)),NA())))</f>
        <v>#N/A</v>
      </c>
      <c r="AW203" s="253" t="e">
        <f ca="true">+IF(AND(ISNUMBER(OFFSET('Sanitation Data'!$H$11,0,10*ROW('Sanitation Data'!H197))),DL203="Yes"),OFFSET('Sanitation Data'!$H$11,0,10*ROW('Sanitation Data'!H197)),IF(AND(ISNUMBER(OFFSET('Sanitation Data'!$H$11,0,10*ROW('Sanitation Data'!H197))),DL203="No",ISNUMBER(OFFSET('Sanitation Data'!$H$11,0,10*ROW('Sanitation Data'!H197)))),CONCATENATE("[",ROUND(OFFSET('Sanitation Data'!$H$11,0,10*ROW('Sanitation Data'!H197)),0),"]"),IF(AND(ISNUMBER(OFFSET('Sanitation Data'!$H$11,0,10*ROW('Sanitation Data'!H197))),DL203="",ISNUMBER(OFFSET('Sanitation Data'!$H$11,0,10*ROW('Sanitation Data'!H197)))),OFFSET('Sanitation Data'!$H$11,0,10*ROW('Sanitation Data'!H197)),NA())))</f>
        <v>#N/A</v>
      </c>
      <c r="AX203" s="253" t="e">
        <f ca="true">+IF(AND(ISNUMBER(OFFSET('Sanitation Data'!$H$12,0,10*ROW('Sanitation Data'!H197))),DM203="Yes"),OFFSET('Sanitation Data'!$H$12,0,10*ROW('Sanitation Data'!H197)),IF(AND(ISNUMBER(OFFSET('Sanitation Data'!$H$12,0,10*ROW('Sanitation Data'!H197))),DM203="No",ISNUMBER(OFFSET('Sanitation Data'!$H$12,0,10*ROW('Sanitation Data'!H197)))),CONCATENATE("[",ROUND(OFFSET('Sanitation Data'!$H$12,0,10*ROW('Sanitation Data'!H197)),0),"]"),IF(AND(ISNUMBER(OFFSET('Sanitation Data'!$H$12,0,10*ROW('Sanitation Data'!H197))),DM203="",ISNUMBER(OFFSET('Sanitation Data'!$H$12,0,10*ROW('Sanitation Data'!H197)))),OFFSET('Sanitation Data'!$H$12,0,10*ROW('Sanitation Data'!H197)),NA())))</f>
        <v>#N/A</v>
      </c>
      <c r="AY203" s="253" t="e">
        <f ca="true">+IF(AND(ISNUMBER(OFFSET('Sanitation Data'!$H$13,0,10*ROW('Sanitation Data'!H197))),DN203="Yes"),OFFSET('Sanitation Data'!$H$13,0,10*ROW('Sanitation Data'!H197)),IF(AND(ISNUMBER(OFFSET('Sanitation Data'!$H$13,0,10*ROW('Sanitation Data'!H197))),DN203="No",ISNUMBER(OFFSET('Sanitation Data'!$H$13,0,10*ROW('Sanitation Data'!H197)))),CONCATENATE("[",ROUND(OFFSET('Sanitation Data'!$H$13,0,10*ROW('Sanitation Data'!H197)),0),"]"),IF(AND(ISNUMBER(OFFSET('Sanitation Data'!$H$13,0,10*ROW('Sanitation Data'!H197))),DN203="",ISNUMBER(OFFSET('Sanitation Data'!$H$13,0,10*ROW('Sanitation Data'!H197)))),OFFSET('Sanitation Data'!$H$13,0,10*ROW('Sanitation Data'!H197)),NA())))</f>
        <v>#N/A</v>
      </c>
      <c r="AZ203" s="254" t="e">
        <f ca="true">+IF(AND(ISNUMBER(OFFSET('Hygiene Data'!$C$6,0,10*ROW('Hygiene Data'!C197))),DO203="Yes"),OFFSET('Hygiene Data'!$C$6,0,10*ROW('Hygiene Data'!C197)),IF(AND(ISNUMBER(OFFSET('Hygiene Data'!$C$6,0,10*ROW('Hygiene Data'!C197))),DO203="No",ISNUMBER(OFFSET('Hygiene Data'!$C$6,0,10*ROW('Hygiene Data'!C197)))),CONCATENATE("[",ROUND(OFFSET('Hygiene Data'!$C$6,0,10*ROW('Hygiene Data'!C197)),0),"]"),IF(AND(ISNUMBER(OFFSET('Hygiene Data'!$C$6,0,10*ROW('Hygiene Data'!C197))),DO203="",ISNUMBER(OFFSET('Hygiene Data'!$C$6,0,10*ROW('Hygiene Data'!C197)))),OFFSET('Hygiene Data'!$C$6,0,10*ROW('Hygiene Data'!C197)),NA())))</f>
        <v>#N/A</v>
      </c>
      <c r="BA203" s="254" t="e">
        <f ca="true">+IF(AND(ISNUMBER(OFFSET('Hygiene Data'!$C$8,0,10*ROW('Hygiene Data'!C197))),DP203="Yes"),OFFSET('Hygiene Data'!$C$8,0,10*ROW('Hygiene Data'!C197)),IF(AND(ISNUMBER(OFFSET('Hygiene Data'!$C$8,0,10*ROW('Hygiene Data'!C197))),DP203="No",ISNUMBER(OFFSET('Hygiene Data'!$C$8,0,10*ROW('Hygiene Data'!C197)))),CONCATENATE("[",ROUND(OFFSET('Hygiene Data'!$C$8,0,10*ROW('Hygiene Data'!C197)),0),"]"),IF(AND(ISNUMBER(OFFSET('Hygiene Data'!$C$8,0,10*ROW('Hygiene Data'!C197))),DP203="",ISNUMBER(OFFSET('Hygiene Data'!$C$8,0,10*ROW('Hygiene Data'!C197)))),OFFSET('Hygiene Data'!$C$8,0,10*ROW('Hygiene Data'!C197)),NA())))</f>
        <v>#N/A</v>
      </c>
      <c r="BB203" s="254" t="e">
        <f ca="true">+IF(AND(ISNUMBER(OFFSET('Hygiene Data'!$C$10,0,10*ROW('Hygiene Data'!C197))),DQ203="Yes"),OFFSET('Hygiene Data'!$C$10,0,10*ROW('Hygiene Data'!C197)),IF(AND(ISNUMBER(OFFSET('Hygiene Data'!$C$10,0,10*ROW('Hygiene Data'!C197))),DQ203="No",ISNUMBER(OFFSET('Hygiene Data'!$C$10,0,10*ROW('Hygiene Data'!C197)))),CONCATENATE("[",ROUND(OFFSET('Hygiene Data'!$C$10,0,10*ROW('Hygiene Data'!C197)),0),"]"),IF(AND(ISNUMBER(OFFSET('Hygiene Data'!$C$10,0,10*ROW('Hygiene Data'!C197))),DQ203="",ISNUMBER(OFFSET('Hygiene Data'!$C$10,0,10*ROW('Hygiene Data'!C197)))),OFFSET('Hygiene Data'!$C$10,0,10*ROW('Hygiene Data'!C197)),NA())))</f>
        <v>#N/A</v>
      </c>
      <c r="BC203" s="254" t="e">
        <f ca="true">+IF(AND(ISNUMBER(OFFSET('Hygiene Data'!$D$6,0,10*ROW('Hygiene Data'!D197))),DR203="Yes"),OFFSET('Hygiene Data'!$D$6,0,10*ROW('Hygiene Data'!D197)),IF(AND(ISNUMBER(OFFSET('Hygiene Data'!$D$6,0,10*ROW('Hygiene Data'!D197))),DR203="No",ISNUMBER(OFFSET('Hygiene Data'!$D$6,0,10*ROW('Hygiene Data'!D197)))),CONCATENATE("[",ROUND(OFFSET('Hygiene Data'!$D$6,0,10*ROW('Hygiene Data'!D197)),0),"]"),IF(AND(ISNUMBER(OFFSET('Hygiene Data'!$D$6,0,10*ROW('Hygiene Data'!D197))),DR203="",ISNUMBER(OFFSET('Hygiene Data'!$D$6,0,10*ROW('Hygiene Data'!D197)))),OFFSET('Hygiene Data'!$D$6,0,10*ROW('Hygiene Data'!D197)),NA())))</f>
        <v>#N/A</v>
      </c>
      <c r="BD203" s="254" t="e">
        <f ca="true">+IF(AND(ISNUMBER(OFFSET('Hygiene Data'!$D$8,0,10*ROW('Hygiene Data'!D197))),DS203="Yes"),OFFSET('Hygiene Data'!$D$8,0,10*ROW('Hygiene Data'!D197)),IF(AND(ISNUMBER(OFFSET('Hygiene Data'!$D$8,0,10*ROW('Hygiene Data'!D197))),DS203="No",ISNUMBER(OFFSET('Hygiene Data'!$D$8,0,10*ROW('Hygiene Data'!D197)))),CONCATENATE("[",ROUND(OFFSET('Hygiene Data'!$D$8,0,10*ROW('Hygiene Data'!D197)),0),"]"),IF(AND(ISNUMBER(OFFSET('Hygiene Data'!$D$8,0,10*ROW('Hygiene Data'!D197))),DS203="",ISNUMBER(OFFSET('Hygiene Data'!$D$8,0,10*ROW('Hygiene Data'!D197)))),OFFSET('Hygiene Data'!$D$8,0,10*ROW('Hygiene Data'!D197)),NA())))</f>
        <v>#N/A</v>
      </c>
      <c r="BE203" s="254" t="e">
        <f ca="true">+IF(AND(ISNUMBER(OFFSET('Hygiene Data'!$D$10,0,10*ROW('Hygiene Data'!D197))),DT203="Yes"),OFFSET('Hygiene Data'!$D$10,0,10*ROW('Hygiene Data'!D197)),IF(AND(ISNUMBER(OFFSET('Hygiene Data'!$D$10,0,10*ROW('Hygiene Data'!D197))),DT203="No",ISNUMBER(OFFSET('Hygiene Data'!$D$10,0,10*ROW('Hygiene Data'!D197)))),CONCATENATE("[",ROUND(OFFSET('Hygiene Data'!$D$10,0,10*ROW('Hygiene Data'!D197)),0),"]"),IF(AND(ISNUMBER(OFFSET('Hygiene Data'!$D$10,0,10*ROW('Hygiene Data'!D197))),DT203="",ISNUMBER(OFFSET('Hygiene Data'!$D$10,0,10*ROW('Hygiene Data'!D197)))),OFFSET('Hygiene Data'!$D$10,0,10*ROW('Hygiene Data'!D197)),NA())))</f>
        <v>#N/A</v>
      </c>
      <c r="BF203" s="254" t="e">
        <f ca="true">+IF(AND(ISNUMBER(OFFSET('Hygiene Data'!$E$6,0,10*ROW('Hygiene Data'!E197))),DU203="Yes"),OFFSET('Hygiene Data'!$E$6,0,10*ROW('Hygiene Data'!E197)),IF(AND(ISNUMBER(OFFSET('Hygiene Data'!$E$6,0,10*ROW('Hygiene Data'!E197))),DU203="No",ISNUMBER(OFFSET('Hygiene Data'!$E$6,0,10*ROW('Hygiene Data'!E197)))),CONCATENATE("[",ROUND(OFFSET('Hygiene Data'!$E$6,0,10*ROW('Hygiene Data'!E197)),0),"]"),IF(AND(ISNUMBER(OFFSET('Hygiene Data'!$E$6,0,10*ROW('Hygiene Data'!E197))),DU203="",ISNUMBER(OFFSET('Hygiene Data'!$E$6,0,10*ROW('Hygiene Data'!E197)))),OFFSET('Hygiene Data'!$E$6,0,10*ROW('Hygiene Data'!E197)),NA())))</f>
        <v>#N/A</v>
      </c>
      <c r="BG203" s="254" t="e">
        <f ca="true">+IF(AND(ISNUMBER(OFFSET('Hygiene Data'!$E$8,0,10*ROW('Hygiene Data'!E197))),DV203="Yes"),OFFSET('Hygiene Data'!$E$8,0,10*ROW('Hygiene Data'!E197)),IF(AND(ISNUMBER(OFFSET('Hygiene Data'!$E$8,0,10*ROW('Hygiene Data'!E197))),DV203="No",ISNUMBER(OFFSET('Hygiene Data'!$E$8,0,10*ROW('Hygiene Data'!E197)))),CONCATENATE("[",ROUND(OFFSET('Hygiene Data'!$E$8,0,10*ROW('Hygiene Data'!E197)),0),"]"),IF(AND(ISNUMBER(OFFSET('Hygiene Data'!$E$8,0,10*ROW('Hygiene Data'!E197))),DV203="",ISNUMBER(OFFSET('Hygiene Data'!$E$8,0,10*ROW('Hygiene Data'!E197)))),OFFSET('Hygiene Data'!$E$8,0,10*ROW('Hygiene Data'!E197)),NA())))</f>
        <v>#N/A</v>
      </c>
      <c r="BH203" s="254" t="e">
        <f ca="true">+IF(AND(ISNUMBER(OFFSET('Hygiene Data'!$E$10,0,10*ROW('Hygiene Data'!E197))),DW203="Yes"),OFFSET('Hygiene Data'!$E$10,0,10*ROW('Hygiene Data'!E197)),IF(AND(ISNUMBER(OFFSET('Hygiene Data'!$E$10,0,10*ROW('Hygiene Data'!E197))),DW203="No",ISNUMBER(OFFSET('Hygiene Data'!$E$10,0,10*ROW('Hygiene Data'!E197)))),CONCATENATE("[",ROUND(OFFSET('Hygiene Data'!$E$10,0,10*ROW('Hygiene Data'!E197)),0),"]"),IF(AND(ISNUMBER(OFFSET('Hygiene Data'!$E$10,0,10*ROW('Hygiene Data'!E197))),DW203="",ISNUMBER(OFFSET('Hygiene Data'!$E$10,0,10*ROW('Hygiene Data'!E197)))),OFFSET('Hygiene Data'!$E$10,0,10*ROW('Hygiene Data'!E197)),NA())))</f>
        <v>#N/A</v>
      </c>
      <c r="BI203" s="254" t="e">
        <f ca="true">+IF(AND(ISNUMBER(OFFSET('Hygiene Data'!$F$6,0,10*ROW('Hygiene Data'!F197))),DX203="Yes"),OFFSET('Hygiene Data'!$F$6,0,10*ROW('Hygiene Data'!F197)),IF(AND(ISNUMBER(OFFSET('Hygiene Data'!$F$6,0,10*ROW('Hygiene Data'!F197))),DX203="No",ISNUMBER(OFFSET('Hygiene Data'!$F$6,0,10*ROW('Hygiene Data'!F197)))),CONCATENATE("[",ROUND(OFFSET('Hygiene Data'!$F$6,0,10*ROW('Hygiene Data'!F197)),0),"]"),IF(AND(ISNUMBER(OFFSET('Hygiene Data'!$F$6,0,10*ROW('Hygiene Data'!F197))),DX203="",ISNUMBER(OFFSET('Hygiene Data'!$F$6,0,10*ROW('Hygiene Data'!F197)))),OFFSET('Hygiene Data'!$F$6,0,10*ROW('Hygiene Data'!F197)),NA())))</f>
        <v>#N/A</v>
      </c>
      <c r="BJ203" s="254" t="e">
        <f ca="true">+IF(AND(ISNUMBER(OFFSET('Hygiene Data'!$F$8,0,10*ROW('Hygiene Data'!F197))),DY203="Yes"),OFFSET('Hygiene Data'!$F$8,0,10*ROW('Hygiene Data'!F197)),IF(AND(ISNUMBER(OFFSET('Hygiene Data'!$F$8,0,10*ROW('Hygiene Data'!F197))),DY203="No",ISNUMBER(OFFSET('Hygiene Data'!$F$8,0,10*ROW('Hygiene Data'!F197)))),CONCATENATE("[",ROUND(OFFSET('Hygiene Data'!$F$8,0,10*ROW('Hygiene Data'!F197)),0),"]"),IF(AND(ISNUMBER(OFFSET('Hygiene Data'!$F$8,0,10*ROW('Hygiene Data'!F197))),DY203="",ISNUMBER(OFFSET('Hygiene Data'!$F$8,0,10*ROW('Hygiene Data'!F197)))),OFFSET('Hygiene Data'!$F$8,0,10*ROW('Hygiene Data'!F197)),NA())))</f>
        <v>#N/A</v>
      </c>
      <c r="BK203" s="254" t="e">
        <f ca="true">+IF(AND(ISNUMBER(OFFSET('Hygiene Data'!$F$10,0,10*ROW('Hygiene Data'!F197))),DZ203="Yes"),OFFSET('Hygiene Data'!$F$10,0,10*ROW('Hygiene Data'!F197)),IF(AND(ISNUMBER(OFFSET('Hygiene Data'!$F$10,0,10*ROW('Hygiene Data'!F197))),DZ203="No",ISNUMBER(OFFSET('Hygiene Data'!$F$10,0,10*ROW('Hygiene Data'!F197)))),CONCATENATE("[",ROUND(OFFSET('Hygiene Data'!$F$10,0,10*ROW('Hygiene Data'!F197)),0),"]"),IF(AND(ISNUMBER(OFFSET('Hygiene Data'!$F$10,0,10*ROW('Hygiene Data'!F197))),DZ203="",ISNUMBER(OFFSET('Hygiene Data'!$F$10,0,10*ROW('Hygiene Data'!F197)))),OFFSET('Hygiene Data'!$F$10,0,10*ROW('Hygiene Data'!F197)),NA())))</f>
        <v>#N/A</v>
      </c>
      <c r="BL203" s="254" t="e">
        <f ca="true">+IF(AND(ISNUMBER(OFFSET('Hygiene Data'!$G$6,0,10*ROW('Hygiene Data'!G197))),EA203="Yes"),OFFSET('Hygiene Data'!$G$6,0,10*ROW('Hygiene Data'!G197)),IF(AND(ISNUMBER(OFFSET('Hygiene Data'!$G$6,0,10*ROW('Hygiene Data'!G197))),EA203="No",ISNUMBER(OFFSET('Hygiene Data'!$G$6,0,10*ROW('Hygiene Data'!G197)))),CONCATENATE("[",ROUND(OFFSET('Hygiene Data'!$G$6,0,10*ROW('Hygiene Data'!G197)),0),"]"),IF(AND(ISNUMBER(OFFSET('Hygiene Data'!$G$6,0,10*ROW('Hygiene Data'!G197))),EA203="",ISNUMBER(OFFSET('Hygiene Data'!$G$6,0,10*ROW('Hygiene Data'!G197)))),OFFSET('Hygiene Data'!$G$6,0,10*ROW('Hygiene Data'!G197)),NA())))</f>
        <v>#N/A</v>
      </c>
      <c r="BM203" s="254" t="e">
        <f ca="true">+IF(AND(ISNUMBER(OFFSET('Hygiene Data'!$G$8,0,10*ROW('Hygiene Data'!G197))),EB203="Yes"),OFFSET('Hygiene Data'!$G$8,0,10*ROW('Hygiene Data'!G197)),IF(AND(ISNUMBER(OFFSET('Hygiene Data'!$G$8,0,10*ROW('Hygiene Data'!G197))),EB203="No",ISNUMBER(OFFSET('Hygiene Data'!$G$8,0,10*ROW('Hygiene Data'!G197)))),CONCATENATE("[",ROUND(OFFSET('Hygiene Data'!$G$8,0,10*ROW('Hygiene Data'!G197)),0),"]"),IF(AND(ISNUMBER(OFFSET('Hygiene Data'!$G$8,0,10*ROW('Hygiene Data'!G197))),EB203="",ISNUMBER(OFFSET('Hygiene Data'!$G$8,0,10*ROW('Hygiene Data'!G197)))),OFFSET('Hygiene Data'!$G$8,0,10*ROW('Hygiene Data'!G197)),NA())))</f>
        <v>#N/A</v>
      </c>
      <c r="BN203" s="254" t="e">
        <f ca="true">+IF(AND(ISNUMBER(OFFSET('Hygiene Data'!$G$10,0,10*ROW('Hygiene Data'!G197))),EC203="Yes"),OFFSET('Hygiene Data'!$G$10,0,10*ROW('Hygiene Data'!G197)),IF(AND(ISNUMBER(OFFSET('Hygiene Data'!$G$10,0,10*ROW('Hygiene Data'!G197))),EC203="No",ISNUMBER(OFFSET('Hygiene Data'!$G$10,0,10*ROW('Hygiene Data'!G197)))),CONCATENATE("[",ROUND(OFFSET('Hygiene Data'!$G$10,0,10*ROW('Hygiene Data'!G197)),0),"]"),IF(AND(ISNUMBER(OFFSET('Hygiene Data'!$G$10,0,10*ROW('Hygiene Data'!G197))),EC203="",ISNUMBER(OFFSET('Hygiene Data'!$G$10,0,10*ROW('Hygiene Data'!G197)))),OFFSET('Hygiene Data'!$G$10,0,10*ROW('Hygiene Data'!G197)),NA())))</f>
        <v>#N/A</v>
      </c>
      <c r="BO203" s="254" t="e">
        <f ca="true">+IF(AND(ISNUMBER(OFFSET('Hygiene Data'!$H$6,0,10*ROW('Hygiene Data'!H197))),ED203="Yes"),OFFSET('Hygiene Data'!$H$6,0,10*ROW('Hygiene Data'!H197)),IF(AND(ISNUMBER(OFFSET('Hygiene Data'!$H$6,0,10*ROW('Hygiene Data'!H197))),ED203="No",ISNUMBER(OFFSET('Hygiene Data'!$H$6,0,10*ROW('Hygiene Data'!H197)))),CONCATENATE("[",ROUND(OFFSET('Hygiene Data'!$H$6,0,10*ROW('Hygiene Data'!H197)),0),"]"),IF(AND(ISNUMBER(OFFSET('Hygiene Data'!$H$6,0,10*ROW('Hygiene Data'!H197))),ED203="",ISNUMBER(OFFSET('Hygiene Data'!$H$6,0,10*ROW('Hygiene Data'!H197)))),OFFSET('Hygiene Data'!$H$6,0,10*ROW('Hygiene Data'!H197)),NA())))</f>
        <v>#N/A</v>
      </c>
      <c r="BP203" s="254" t="e">
        <f ca="true">+IF(AND(ISNUMBER(OFFSET('Hygiene Data'!$H$8,0,10*ROW('Hygiene Data'!H197))),EE203="Yes"),OFFSET('Hygiene Data'!$H$8,0,10*ROW('Hygiene Data'!H197)),IF(AND(ISNUMBER(OFFSET('Hygiene Data'!$H$8,0,10*ROW('Hygiene Data'!H197))),EE203="No",ISNUMBER(OFFSET('Hygiene Data'!$H$8,0,10*ROW('Hygiene Data'!H197)))),CONCATENATE("[",ROUND(OFFSET('Hygiene Data'!$H$8,0,10*ROW('Hygiene Data'!H197)),0),"]"),IF(AND(ISNUMBER(OFFSET('Hygiene Data'!$H$8,0,10*ROW('Hygiene Data'!H197))),EE203="",ISNUMBER(OFFSET('Hygiene Data'!$H$8,0,10*ROW('Hygiene Data'!H197)))),OFFSET('Hygiene Data'!$H$8,0,10*ROW('Hygiene Data'!H197)),NA())))</f>
        <v>#N/A</v>
      </c>
      <c r="BQ203" s="254" t="e">
        <f ca="true">+IF(AND(ISNUMBER(OFFSET('Hygiene Data'!$H$10,0,10*ROW('Hygiene Data'!H197))),EF203="Yes"),OFFSET('Hygiene Data'!$H$10,0,10*ROW('Hygiene Data'!H197)),IF(AND(ISNUMBER(OFFSET('Hygiene Data'!$H$10,0,10*ROW('Hygiene Data'!H197))),EF203="No",ISNUMBER(OFFSET('Hygiene Data'!$H$10,0,10*ROW('Hygiene Data'!H197)))),CONCATENATE("[",ROUND(OFFSET('Hygiene Data'!$H$10,0,10*ROW('Hygiene Data'!H197)),0),"]"),IF(AND(ISNUMBER(OFFSET('Hygiene Data'!$H$10,0,10*ROW('Hygiene Data'!H197))),EF203="",ISNUMBER(OFFSET('Hygiene Data'!$H$10,0,10*ROW('Hygiene Data'!H197)))),OFFSET('Hygiene Data'!$H$10,0,10*ROW('Hygiene Data'!H197)),NA())))</f>
        <v>#N/A</v>
      </c>
      <c r="BS203" s="36" t="str">
        <f ca="true">+IF(OFFSET('Water Data'!$C$28,0,10*ROW('Water Data'!C197))="","",OFFSET('Water Data'!$C$28,0,10*ROW('Water Data'!C197)))</f>
        <v/>
      </c>
      <c r="BT203" s="36" t="str">
        <f ca="true">+IF(OFFSET('Water Data'!$C$29,0,10*ROW('Water Data'!C197))="","",OFFSET('Water Data'!$C$29,0,10*ROW('Water Data'!C197)))</f>
        <v/>
      </c>
      <c r="BU203" s="36" t="str">
        <f ca="true">+IF(OFFSET('Water Data'!$C$30,0,10*ROW('Water Data'!C197))="","",OFFSET('Water Data'!$C$30,0,10*ROW('Water Data'!C197)))</f>
        <v/>
      </c>
      <c r="BV203" s="36" t="str">
        <f ca="true">+IF(OFFSET('Water Data'!$D$28,0,10*ROW('Water Data'!D197))="","",OFFSET('Water Data'!$D$28,0,10*ROW('Water Data'!D197)))</f>
        <v/>
      </c>
      <c r="BW203" s="36" t="str">
        <f ca="true">+IF(OFFSET('Water Data'!$D$29,0,10*ROW('Water Data'!D197))="","",OFFSET('Water Data'!$D$29,0,10*ROW('Water Data'!D197)))</f>
        <v/>
      </c>
      <c r="BX203" s="36" t="str">
        <f ca="true">+IF(OFFSET('Water Data'!$D$30,0,10*ROW('Water Data'!D197))="","",OFFSET('Water Data'!$D$30,0,10*ROW('Water Data'!D197)))</f>
        <v/>
      </c>
      <c r="BY203" s="36" t="str">
        <f ca="true">+IF(OFFSET('Water Data'!$E$28,0,10*ROW('Water Data'!E197))="","",OFFSET('Water Data'!$E$28,0,10*ROW('Water Data'!E197)))</f>
        <v/>
      </c>
      <c r="BZ203" s="36" t="str">
        <f ca="true">+IF(OFFSET('Water Data'!$E$29,0,10*ROW('Water Data'!E197))="","",OFFSET('Water Data'!$E$29,0,10*ROW('Water Data'!E197)))</f>
        <v/>
      </c>
      <c r="CA203" s="36" t="str">
        <f ca="true">+IF(OFFSET('Water Data'!$E$30,0,10*ROW('Water Data'!E197))="","",OFFSET('Water Data'!$E$30,0,10*ROW('Water Data'!E197)))</f>
        <v/>
      </c>
      <c r="CB203" s="36" t="str">
        <f ca="true">+IF(OFFSET('Water Data'!$F$28,0,10*ROW('Water Data'!F197))="","",OFFSET('Water Data'!$F$28,0,10*ROW('Water Data'!F197)))</f>
        <v/>
      </c>
      <c r="CC203" s="36" t="str">
        <f ca="true">+IF(OFFSET('Water Data'!$F$29,0,10*ROW('Water Data'!F197))="","",OFFSET('Water Data'!$F$29,0,10*ROW('Water Data'!F197)))</f>
        <v/>
      </c>
      <c r="CD203" s="36" t="str">
        <f ca="true">+IF(OFFSET('Water Data'!$F$30,0,10*ROW('Water Data'!F197))="","",OFFSET('Water Data'!$F$30,0,10*ROW('Water Data'!F197)))</f>
        <v/>
      </c>
      <c r="CE203" s="36" t="str">
        <f ca="true">+IF(OFFSET('Water Data'!$G$28,0,10*ROW('Water Data'!G197))="","",OFFSET('Water Data'!$G$28,0,10*ROW('Water Data'!G197)))</f>
        <v/>
      </c>
      <c r="CF203" s="36" t="str">
        <f ca="true">+IF(OFFSET('Water Data'!$G$29,0,10*ROW('Water Data'!G197))="","",OFFSET('Water Data'!$G$29,0,10*ROW('Water Data'!G197)))</f>
        <v/>
      </c>
      <c r="CG203" s="36" t="str">
        <f ca="true">+IF(OFFSET('Water Data'!$G$30,0,10*ROW('Water Data'!G197))="","",OFFSET('Water Data'!$G$30,0,10*ROW('Water Data'!G197)))</f>
        <v/>
      </c>
      <c r="CH203" s="36" t="str">
        <f ca="true">+IF(OFFSET('Water Data'!$H$28,0,10*ROW('Water Data'!H197))="","",OFFSET('Water Data'!$H$28,0,10*ROW('Water Data'!H197)))</f>
        <v/>
      </c>
      <c r="CI203" s="36" t="str">
        <f ca="true">+IF(OFFSET('Water Data'!$H$29,0,10*ROW('Water Data'!H197))="","",OFFSET('Water Data'!$H$29,0,10*ROW('Water Data'!H197)))</f>
        <v/>
      </c>
      <c r="CJ203" s="36" t="str">
        <f ca="true">+IF(OFFSET('Water Data'!$H$30,0,10*ROW('Water Data'!H197))="","",OFFSET('Water Data'!$H$30,0,10*ROW('Water Data'!H197)))</f>
        <v/>
      </c>
      <c r="CK203" s="36" t="str">
        <f ca="true">+IF(OFFSET('Sanitation Data'!$C$29,0,10*ROW('Sanitation Data'!C197))="","",OFFSET('Sanitation Data'!$C$29,0,10*ROW('Sanitation Data'!C197)))</f>
        <v/>
      </c>
      <c r="CL203" s="36" t="str">
        <f ca="true">+IF(OFFSET('Sanitation Data'!$C$30,0,10*ROW('Sanitation Data'!C197))="","",OFFSET('Sanitation Data'!$C$30,0,10*ROW('Sanitation Data'!C197)))</f>
        <v/>
      </c>
      <c r="CM203" s="36" t="str">
        <f ca="true">+IF(OFFSET('Sanitation Data'!$C$31,0,10*ROW('Sanitation Data'!C197))="","",OFFSET('Sanitation Data'!$C$31,0,10*ROW('Sanitation Data'!C197)))</f>
        <v/>
      </c>
      <c r="CN203" s="36" t="str">
        <f ca="true">+IF(OFFSET('Sanitation Data'!$C$32,0,10*ROW('Sanitation Data'!C197))="","",OFFSET('Sanitation Data'!$C$32,0,10*ROW('Sanitation Data'!C197)))</f>
        <v/>
      </c>
      <c r="CO203" s="36" t="str">
        <f ca="true">+IF(OFFSET('Sanitation Data'!$C$33,0,10*ROW('Sanitation Data'!C197))="","",OFFSET('Sanitation Data'!$C$33,0,10*ROW('Sanitation Data'!C197)))</f>
        <v/>
      </c>
      <c r="CP203" s="36" t="str">
        <f ca="true">+IF(OFFSET('Sanitation Data'!$D$29,0,10*ROW('Sanitation Data'!D197))="","",OFFSET('Sanitation Data'!$D$29,0,10*ROW('Sanitation Data'!D197)))</f>
        <v/>
      </c>
      <c r="CQ203" s="36" t="str">
        <f ca="true">+IF(OFFSET('Sanitation Data'!$D$30,0,10*ROW('Sanitation Data'!D197))="","",OFFSET('Sanitation Data'!$D$30,0,10*ROW('Sanitation Data'!D197)))</f>
        <v/>
      </c>
      <c r="CR203" s="36" t="str">
        <f ca="true">+IF(OFFSET('Sanitation Data'!$D$31,0,10*ROW('Sanitation Data'!D197))="","",OFFSET('Sanitation Data'!$D$31,0,10*ROW('Sanitation Data'!D197)))</f>
        <v/>
      </c>
      <c r="CS203" s="36" t="str">
        <f ca="true">+IF(OFFSET('Sanitation Data'!$D$32,0,10*ROW('Sanitation Data'!D197))="","",OFFSET('Sanitation Data'!$D$32,0,10*ROW('Sanitation Data'!D197)))</f>
        <v/>
      </c>
      <c r="CT203" s="36" t="str">
        <f ca="true">+IF(OFFSET('Sanitation Data'!$D$33,0,10*ROW('Sanitation Data'!D197))="","",OFFSET('Sanitation Data'!$D$33,0,10*ROW('Sanitation Data'!D197)))</f>
        <v/>
      </c>
      <c r="CU203" s="36" t="str">
        <f ca="true">+IF(OFFSET('Sanitation Data'!$E$29,0,10*ROW('Sanitation Data'!E197))="","",OFFSET('Sanitation Data'!$E$29,0,10*ROW('Sanitation Data'!E197)))</f>
        <v/>
      </c>
      <c r="CV203" s="36" t="str">
        <f ca="true">+IF(OFFSET('Sanitation Data'!$E$30,0,10*ROW('Sanitation Data'!E197))="","",OFFSET('Sanitation Data'!$E$30,0,10*ROW('Sanitation Data'!E197)))</f>
        <v/>
      </c>
      <c r="CW203" s="36" t="str">
        <f ca="true">+IF(OFFSET('Sanitation Data'!$E$31,0,10*ROW('Sanitation Data'!E197))="","",OFFSET('Sanitation Data'!$E$31,0,10*ROW('Sanitation Data'!E197)))</f>
        <v/>
      </c>
      <c r="CX203" s="36" t="str">
        <f ca="true">+IF(OFFSET('Sanitation Data'!$E$32,0,10*ROW('Sanitation Data'!E197))="","",OFFSET('Sanitation Data'!$E$32,0,10*ROW('Sanitation Data'!E197)))</f>
        <v/>
      </c>
      <c r="CY203" s="36" t="str">
        <f ca="true">+IF(OFFSET('Sanitation Data'!$E$33,0,10*ROW('Sanitation Data'!E197))="","",OFFSET('Sanitation Data'!$E$33,0,10*ROW('Sanitation Data'!E197)))</f>
        <v/>
      </c>
      <c r="CZ203" s="36" t="str">
        <f ca="true">+IF(OFFSET('Sanitation Data'!$F$29,0,10*ROW('Sanitation Data'!F197))="","",OFFSET('Sanitation Data'!$F$29,0,10*ROW('Sanitation Data'!F197)))</f>
        <v/>
      </c>
      <c r="DA203" s="36" t="str">
        <f ca="true">+IF(OFFSET('Sanitation Data'!$F$30,0,10*ROW('Sanitation Data'!F197))="","",OFFSET('Sanitation Data'!$F$30,0,10*ROW('Sanitation Data'!F197)))</f>
        <v/>
      </c>
      <c r="DB203" s="36" t="str">
        <f ca="true">+IF(OFFSET('Sanitation Data'!$F$31,0,10*ROW('Sanitation Data'!F197))="","",OFFSET('Sanitation Data'!$F$31,0,10*ROW('Sanitation Data'!F197)))</f>
        <v/>
      </c>
      <c r="DC203" s="36" t="str">
        <f ca="true">+IF(OFFSET('Sanitation Data'!$F$32,0,10*ROW('Sanitation Data'!F197))="","",OFFSET('Sanitation Data'!$F$32,0,10*ROW('Sanitation Data'!F197)))</f>
        <v/>
      </c>
      <c r="DD203" s="36" t="str">
        <f ca="true">+IF(OFFSET('Sanitation Data'!$F$33,0,10*ROW('Sanitation Data'!F197))="","",OFFSET('Sanitation Data'!$F$33,0,10*ROW('Sanitation Data'!F197)))</f>
        <v/>
      </c>
      <c r="DE203" s="36" t="str">
        <f ca="true">+IF(OFFSET('Sanitation Data'!$G$29,0,10*ROW('Sanitation Data'!G197))="","",OFFSET('Sanitation Data'!$G$29,0,10*ROW('Sanitation Data'!G197)))</f>
        <v/>
      </c>
      <c r="DF203" s="36" t="str">
        <f ca="true">+IF(OFFSET('Sanitation Data'!$G$30,0,10*ROW('Sanitation Data'!G197))="","",OFFSET('Sanitation Data'!$G$30,0,10*ROW('Sanitation Data'!G197)))</f>
        <v/>
      </c>
      <c r="DG203" s="36" t="str">
        <f ca="true">+IF(OFFSET('Sanitation Data'!$G$31,0,10*ROW('Sanitation Data'!G197))="","",OFFSET('Sanitation Data'!$G$31,0,10*ROW('Sanitation Data'!G197)))</f>
        <v/>
      </c>
      <c r="DH203" s="36" t="str">
        <f ca="true">+IF(OFFSET('Sanitation Data'!$G$32,0,10*ROW('Sanitation Data'!G197))="","",OFFSET('Sanitation Data'!$G$32,0,10*ROW('Sanitation Data'!G197)))</f>
        <v/>
      </c>
      <c r="DI203" s="36" t="str">
        <f ca="true">+IF(OFFSET('Sanitation Data'!$G$33,0,10*ROW('Sanitation Data'!G197))="","",OFFSET('Sanitation Data'!$G$33,0,10*ROW('Sanitation Data'!G197)))</f>
        <v/>
      </c>
      <c r="DJ203" s="36" t="str">
        <f ca="true">+IF(OFFSET('Sanitation Data'!$H$29,0,10*ROW('Sanitation Data'!H197))="","",OFFSET('Sanitation Data'!$H$29,0,10*ROW('Sanitation Data'!H197)))</f>
        <v/>
      </c>
      <c r="DK203" s="36" t="str">
        <f ca="true">+IF(OFFSET('Sanitation Data'!$H$30,0,10*ROW('Sanitation Data'!H197))="","",OFFSET('Sanitation Data'!$H$30,0,10*ROW('Sanitation Data'!H197)))</f>
        <v/>
      </c>
      <c r="DL203" s="36" t="str">
        <f ca="true">+IF(OFFSET('Sanitation Data'!$H$31,0,10*ROW('Sanitation Data'!H197))="","",OFFSET('Sanitation Data'!$H$31,0,10*ROW('Sanitation Data'!H197)))</f>
        <v/>
      </c>
      <c r="DM203" s="36" t="str">
        <f ca="true">+IF(OFFSET('Sanitation Data'!$H$32,0,10*ROW('Sanitation Data'!H197))="","",OFFSET('Sanitation Data'!$H$32,0,10*ROW('Sanitation Data'!H197)))</f>
        <v/>
      </c>
      <c r="DN203" s="36" t="str">
        <f ca="true">+IF(OFFSET('Sanitation Data'!$H$33,0,10*ROW('Sanitation Data'!H197))="","",OFFSET('Sanitation Data'!$H$33,0,10*ROW('Sanitation Data'!H197)))</f>
        <v/>
      </c>
      <c r="DO203" s="36" t="str">
        <f ca="true">+IF(OFFSET('Hygiene Data'!$C$12,0,10*ROW('Hygiene Data'!C197))="","",OFFSET('Hygiene Data'!$C$12,0,10*ROW('Hygiene Data'!C197)))</f>
        <v/>
      </c>
      <c r="DP203" s="36" t="str">
        <f ca="true">+IF(OFFSET('Hygiene Data'!$C$13,0,10*ROW('Hygiene Data'!C197))="","",OFFSET('Hygiene Data'!$C$13,0,10*ROW('Hygiene Data'!C197)))</f>
        <v/>
      </c>
      <c r="DQ203" s="36" t="str">
        <f ca="true">+IF(OFFSET('Hygiene Data'!$C$14,0,10*ROW('Hygiene Data'!C197))="","",OFFSET('Hygiene Data'!$C$14,0,10*ROW('Hygiene Data'!C197)))</f>
        <v/>
      </c>
      <c r="DR203" s="36" t="str">
        <f ca="true">+IF(OFFSET('Hygiene Data'!$D$12,0,10*ROW('Hygiene Data'!D197))="","",OFFSET('Hygiene Data'!$D$12,0,10*ROW('Hygiene Data'!D197)))</f>
        <v/>
      </c>
      <c r="DS203" s="36" t="str">
        <f ca="true">+IF(OFFSET('Hygiene Data'!$D$13,0,10*ROW('Hygiene Data'!D197))="","",OFFSET('Hygiene Data'!$D$13,0,10*ROW('Hygiene Data'!D197)))</f>
        <v/>
      </c>
      <c r="DT203" s="36" t="str">
        <f ca="true">+IF(OFFSET('Hygiene Data'!$D$14,0,10*ROW('Hygiene Data'!D197))="","",OFFSET('Hygiene Data'!$D$14,0,10*ROW('Hygiene Data'!D197)))</f>
        <v/>
      </c>
      <c r="DU203" s="36" t="str">
        <f ca="true">+IF(OFFSET('Hygiene Data'!$E$12,0,10*ROW('Hygiene Data'!E197))="","",OFFSET('Hygiene Data'!$E$12,0,10*ROW('Hygiene Data'!E197)))</f>
        <v/>
      </c>
      <c r="DV203" s="36" t="str">
        <f ca="true">+IF(OFFSET('Hygiene Data'!$E$13,0,10*ROW('Hygiene Data'!E197))="","",OFFSET('Hygiene Data'!$E$13,0,10*ROW('Hygiene Data'!E197)))</f>
        <v/>
      </c>
      <c r="DW203" s="36" t="str">
        <f ca="true">+IF(OFFSET('Hygiene Data'!$E$14,0,10*ROW('Hygiene Data'!E197))="","",OFFSET('Hygiene Data'!$E$14,0,10*ROW('Hygiene Data'!E197)))</f>
        <v/>
      </c>
      <c r="DX203" s="36" t="str">
        <f ca="true">+IF(OFFSET('Hygiene Data'!$F$12,0,10*ROW('Hygiene Data'!F197))="","",OFFSET('Hygiene Data'!$F$12,0,10*ROW('Hygiene Data'!F197)))</f>
        <v/>
      </c>
      <c r="DY203" s="36" t="str">
        <f ca="true">+IF(OFFSET('Hygiene Data'!$F$13,0,10*ROW('Hygiene Data'!F197))="","",OFFSET('Hygiene Data'!$F$13,0,10*ROW('Hygiene Data'!F197)))</f>
        <v/>
      </c>
      <c r="DZ203" s="36" t="str">
        <f ca="true">+IF(OFFSET('Hygiene Data'!$F$14,0,10*ROW('Hygiene Data'!F197))="","",OFFSET('Hygiene Data'!$F$14,0,10*ROW('Hygiene Data'!F197)))</f>
        <v/>
      </c>
      <c r="EA203" s="36" t="str">
        <f ca="true">+IF(OFFSET('Hygiene Data'!$G$12,0,10*ROW('Hygiene Data'!G197))="","",OFFSET('Hygiene Data'!$G$12,0,10*ROW('Hygiene Data'!G197)))</f>
        <v/>
      </c>
      <c r="EB203" s="36" t="str">
        <f ca="true">+IF(OFFSET('Hygiene Data'!$G$13,0,10*ROW('Hygiene Data'!G197))="","",OFFSET('Hygiene Data'!$G$13,0,10*ROW('Hygiene Data'!G197)))</f>
        <v/>
      </c>
      <c r="EC203" s="36" t="str">
        <f ca="true">+IF(OFFSET('Hygiene Data'!$G$14,0,10*ROW('Hygiene Data'!G197))="","",OFFSET('Hygiene Data'!$G$14,0,10*ROW('Hygiene Data'!G197)))</f>
        <v/>
      </c>
      <c r="ED203" s="36" t="str">
        <f ca="true">+IF(OFFSET('Hygiene Data'!$H$12,0,10*ROW('Hygiene Data'!H197))="","",OFFSET('Hygiene Data'!$H$12,0,10*ROW('Hygiene Data'!H197)))</f>
        <v/>
      </c>
      <c r="EE203" s="36" t="str">
        <f ca="true">+IF(OFFSET('Hygiene Data'!$H$13,0,10*ROW('Hygiene Data'!H197))="","",OFFSET('Hygiene Data'!$H$13,0,10*ROW('Hygiene Data'!H197)))</f>
        <v/>
      </c>
      <c r="EF203" s="36" t="str">
        <f ca="true">+IF(OFFSET('Hygiene Data'!$H$14,0,10*ROW('Hygiene Data'!H197))="","",OFFSET('Hygiene Data'!$H$14,0,10*ROW('Hygiene Data'!H197)))</f>
        <v/>
      </c>
    </row>
    <row r="204" x14ac:dyDescent="0.2">
      <c r="A204" s="59" t="str">
        <f ca="true">+IF(OFFSET('Water Data'!$B$1,0,10*ROW('Water Data'!B201))="","",OFFSET('Water Data'!$B$1,0,10*ROW('Water Data'!B201)))</f>
        <v/>
      </c>
      <c r="B204" s="59" t="str">
        <f ca="true">+IF(OFFSET('Water Data'!$A$3,0,10*ROW('Water Data'!A201))="","",OFFSET('Water Data'!$A$3,0,10*ROW('Water Data'!A201)))</f>
        <v/>
      </c>
      <c r="C204" s="59" t="str">
        <f ca="true">+IF(OFFSET('Water Data'!$C$3,0,10*ROW('Water Data'!C201))="","",OFFSET('Water Data'!$C$3,0,10*ROW('Water Data'!C201)))</f>
        <v/>
      </c>
      <c r="D204" s="252" t="e">
        <f ca="true">+IF(AND(ISNUMBER(OFFSET('Water Data'!$C$5,0,10*ROW('Water Data'!C198))),BS204="Yes"),100-OFFSET('Water Data'!$C$5,0,10*ROW('Water Data'!C198)),IF(AND(ISNUMBER(OFFSET('Water Data'!$C$5,0,10*ROW('Water Data'!C198))),BS204="No",ISNUMBER(OFFSET('Water Data'!$C$5,0,10*ROW('Water Data'!C198)))),CONCATENATE("[",ROUND(100-OFFSET('Water Data'!$C$5,0,10*ROW('Water Data'!C198)),0),"]"),IF(AND(ISNUMBER(OFFSET('Water Data'!$C$5,0,10*ROW('Water Data'!C198))),BS204="",ISNUMBER(OFFSET('Water Data'!$C$5,0,10*ROW('Water Data'!C198)))),100-OFFSET('Water Data'!$C$5,0,10*ROW('Water Data'!C198)),NA())))</f>
        <v>#N/A</v>
      </c>
      <c r="E204" s="252" t="e">
        <f ca="true">+IF(AND(ISNUMBER(OFFSET('Water Data'!$C$7,0,10*ROW('Water Data'!D198))),BT204="Yes"),OFFSET('Water Data'!$C$7,0,10*ROW('Water Data'!C198)),IF(AND(ISNUMBER(OFFSET('Water Data'!$C$7,0,10*ROW('Water Data'!C198))),BT204="No",ISNUMBER(OFFSET('Water Data'!$C$7,0,10*ROW('Water Data'!C198)))),CONCATENATE("[",ROUND(OFFSET('Water Data'!$C$7,0,10*ROW('Water Data'!C198)),0),"]"),IF(AND(ISNUMBER(OFFSET('Water Data'!$C$7,0,10*ROW('Water Data'!C198))),BT204="",ISNUMBER(OFFSET('Water Data'!$C$7,0,10*ROW('Water Data'!C198)))),OFFSET('Water Data'!$C$7,0,10*ROW('Water Data'!C198)),NA())))</f>
        <v>#N/A</v>
      </c>
      <c r="F204" s="252" t="e">
        <f ca="true">+IF(AND(ISNUMBER(OFFSET('Water Data'!$C$10,0,10*ROW('Water Data'!C198))),BU204="Yes"),OFFSET('Water Data'!$C$10,0,10*ROW('Water Data'!C198)),IF(AND(ISNUMBER(OFFSET('Water Data'!$C$10,0,10*ROW('Water Data'!C198))),BU204="No",ISNUMBER(OFFSET('Water Data'!$C$10,0,10*ROW('Water Data'!C198)))),CONCATENATE("[",ROUND(OFFSET('Water Data'!$C$10,0,10*ROW('Water Data'!C198)),0),"]"),IF(AND(ISNUMBER(OFFSET('Water Data'!$C$10,0,10*ROW('Water Data'!C198))),BU204="",ISNUMBER(OFFSET('Water Data'!$C$10,0,10*ROW('Water Data'!C198)))),OFFSET('Water Data'!$C$10,0,10*ROW('Water Data'!C198)),NA())))</f>
        <v>#N/A</v>
      </c>
      <c r="G204" s="252" t="e">
        <f ca="true">+IF(AND(ISNUMBER(OFFSET('Water Data'!$D$5,0,10*ROW('Water Data'!D198))),BV204="Yes"),100-OFFSET('Water Data'!$D$5,0,10*ROW('Water Data'!D198)),IF(AND(ISNUMBER(OFFSET('Water Data'!$D$5,0,10*ROW('Water Data'!D198))),BV204="No",ISNUMBER(OFFSET('Water Data'!$D$5,0,10*ROW('Water Data'!D198)))),CONCATENATE("[",ROUND(100-OFFSET('Water Data'!$D$5,0,10*ROW('Water Data'!D198)),0),"]"),IF(AND(ISNUMBER(OFFSET('Water Data'!$D$5,0,10*ROW('Water Data'!D198))),BV204="",ISNUMBER(OFFSET('Water Data'!$D$5,0,10*ROW('Water Data'!D198)))),100-OFFSET('Water Data'!$D$5,0,10*ROW('Water Data'!D198)),NA())))</f>
        <v>#N/A</v>
      </c>
      <c r="H204" s="252" t="e">
        <f ca="true">+IF(AND(ISNUMBER(OFFSET('Water Data'!$D$7,0,10*ROW('Water Data'!D198))),BW204="Yes"),OFFSET('Water Data'!$D$7,0,10*ROW('Water Data'!D198)),IF(AND(ISNUMBER(OFFSET('Water Data'!$D$7,0,10*ROW('Water Data'!D198))),BW204="No",ISNUMBER(OFFSET('Water Data'!$D$7,0,10*ROW('Water Data'!D198)))),CONCATENATE("[",ROUND(OFFSET('Water Data'!$C$7,0,10*ROW('Water Data'!D198)),0),"]"),IF(AND(ISNUMBER(OFFSET('Water Data'!$D$7,0,10*ROW('Water Data'!D198))),BW204="",ISNUMBER(OFFSET('Water Data'!$D$7,0,10*ROW('Water Data'!D198)))),OFFSET('Water Data'!$D$7,0,10*ROW('Water Data'!D198)),NA())))</f>
        <v>#N/A</v>
      </c>
      <c r="I204" s="252" t="e">
        <f ca="true">+IF(AND(ISNUMBER(OFFSET('Water Data'!$D$10,0,10*ROW('Water Data'!D198))),BX204="Yes"),OFFSET('Water Data'!$D$10,0,10*ROW('Water Data'!D198)),IF(AND(ISNUMBER(OFFSET('Water Data'!$D$10,0,10*ROW('Water Data'!D198))),BX204="No",ISNUMBER(OFFSET('Water Data'!$D$10,0,10*ROW('Water Data'!D198)))),CONCATENATE("[",ROUND(OFFSET('Water Data'!$D$10,0,10*ROW('Water Data'!D198)),0),"]"),IF(AND(ISNUMBER(OFFSET('Water Data'!$D$10,0,10*ROW('Water Data'!D198))),BX204="",ISNUMBER(OFFSET('Water Data'!$D$10,0,10*ROW('Water Data'!D198)))),OFFSET('Water Data'!$D$10,0,10*ROW('Water Data'!D198)),NA())))</f>
        <v>#N/A</v>
      </c>
      <c r="J204" s="252" t="e">
        <f ca="true">+IF(AND(ISNUMBER(OFFSET('Water Data'!$E$5,0,10*ROW('Water Data'!E198))),BY204="Yes"),100-OFFSET('Water Data'!$E$5,0,10*ROW('Water Data'!E198)),IF(AND(ISNUMBER(OFFSET('Water Data'!$E$5,0,10*ROW('Water Data'!E198))),BY204="No",ISNUMBER(OFFSET('Water Data'!$E$5,0,10*ROW('Water Data'!E198)))),CONCATENATE("[",ROUND(100-OFFSET('Water Data'!$E$5,0,10*ROW('Water Data'!E198)),0),"]"),IF(AND(ISNUMBER(OFFSET('Water Data'!$E$5,0,10*ROW('Water Data'!E198))),BY204="",ISNUMBER(OFFSET('Water Data'!$E$5,0,10*ROW('Water Data'!E198)))),100-OFFSET('Water Data'!$E$5,0,10*ROW('Water Data'!E198)),NA())))</f>
        <v>#N/A</v>
      </c>
      <c r="K204" s="252" t="e">
        <f ca="true">+IF(AND(ISNUMBER(OFFSET('Water Data'!$E$7,0,10*ROW('Water Data'!E198))),BZ204="Yes"),OFFSET('Water Data'!$E$7,0,10*ROW('Water Data'!E198)),IF(AND(ISNUMBER(OFFSET('Water Data'!$E$7,0,10*ROW('Water Data'!E198))),BZ204="No",ISNUMBER(OFFSET('Water Data'!$E$7,0,10*ROW('Water Data'!E198)))),CONCATENATE("[",ROUND(OFFSET('Water Data'!$E$7,0,10*ROW('Water Data'!E198)),0),"]"),IF(AND(ISNUMBER(OFFSET('Water Data'!$E$7,0,10*ROW('Water Data'!E198))),BZ204="",ISNUMBER(OFFSET('Water Data'!$E$7,0,10*ROW('Water Data'!E198)))),OFFSET('Water Data'!$E$7,0,10*ROW('Water Data'!E198)),NA())))</f>
        <v>#N/A</v>
      </c>
      <c r="L204" s="252" t="e">
        <f ca="true">+IF(AND(ISNUMBER(OFFSET('Water Data'!$E$10,0,10*ROW('Water Data'!E198))),CA204="Yes"),OFFSET('Water Data'!$E$10,0,10*ROW('Water Data'!E198)),IF(AND(ISNUMBER(OFFSET('Water Data'!$E$10,0,10*ROW('Water Data'!E198))),CA204="No",ISNUMBER(OFFSET('Water Data'!$E$10,0,10*ROW('Water Data'!E198)))),CONCATENATE("[",ROUND(OFFSET('Water Data'!$E$10,0,10*ROW('Water Data'!E198)),0),"]"),IF(AND(ISNUMBER(OFFSET('Water Data'!$E$10,0,10*ROW('Water Data'!E198))),CA204="",ISNUMBER(OFFSET('Water Data'!$E$10,0,10*ROW('Water Data'!E198)))),OFFSET('Water Data'!$E$10,0,10*ROW('Water Data'!E198)),NA())))</f>
        <v>#N/A</v>
      </c>
      <c r="M204" s="252" t="e">
        <f ca="true">+IF(AND(ISNUMBER(OFFSET('Water Data'!$F$5,0,10*ROW('Water Data'!F198))),CB204="Yes"),100-OFFSET('Water Data'!$F$5,0,10*ROW('Water Data'!F198)),IF(AND(ISNUMBER(OFFSET('Water Data'!$F$5,0,10*ROW('Water Data'!F198))),CB204="No",ISNUMBER(OFFSET('Water Data'!$F$5,0,10*ROW('Water Data'!F198)))),CONCATENATE("[",ROUND(100-OFFSET('Water Data'!$F$5,0,10*ROW('Water Data'!F198)),0),"]"),IF(AND(ISNUMBER(OFFSET('Water Data'!$F$5,0,10*ROW('Water Data'!F198))),CB204="",ISNUMBER(OFFSET('Water Data'!$F$5,0,10*ROW('Water Data'!F198)))),100-OFFSET('Water Data'!$F$5,0,10*ROW('Water Data'!F198)),NA())))</f>
        <v>#N/A</v>
      </c>
      <c r="N204" s="252" t="e">
        <f ca="true">+IF(AND(ISNUMBER(OFFSET('Water Data'!$F$7,0,10*ROW('Water Data'!F198))),CC204="Yes"),OFFSET('Water Data'!$F$7,0,10*ROW('Water Data'!F198)),IF(AND(ISNUMBER(OFFSET('Water Data'!$F$7,0,10*ROW('Water Data'!F198))),CC204="No",ISNUMBER(OFFSET('Water Data'!$F$7,0,10*ROW('Water Data'!F198)))),CONCATENATE("[",ROUND(OFFSET('Water Data'!$F$7,0,10*ROW('Water Data'!F198)),0),"]"),IF(AND(ISNUMBER(OFFSET('Water Data'!$F$7,0,10*ROW('Water Data'!F198))),CC204="",ISNUMBER(OFFSET('Water Data'!$F$7,0,10*ROW('Water Data'!F198)))),OFFSET('Water Data'!$F$7,0,10*ROW('Water Data'!F198)),NA())))</f>
        <v>#N/A</v>
      </c>
      <c r="O204" s="252" t="e">
        <f ca="true">+IF(AND(ISNUMBER(OFFSET('Water Data'!$F$10,0,10*ROW('Water Data'!F198))),CD204="Yes"),OFFSET('Water Data'!$F$10,0,10*ROW('Water Data'!F198)),IF(AND(ISNUMBER(OFFSET('Water Data'!$F$10,0,10*ROW('Water Data'!F198))),CD204="No",ISNUMBER(OFFSET('Water Data'!$F$10,0,10*ROW('Water Data'!F198)))),CONCATENATE("[",ROUND(OFFSET('Water Data'!$F$10,0,10*ROW('Water Data'!F198)),0),"]"),IF(AND(ISNUMBER(OFFSET('Water Data'!$F$10,0,10*ROW('Water Data'!F198))),CD204="",ISNUMBER(OFFSET('Water Data'!$F$10,0,10*ROW('Water Data'!F198)))),OFFSET('Water Data'!$F$10,0,10*ROW('Water Data'!F198)),NA())))</f>
        <v>#N/A</v>
      </c>
      <c r="P204" s="252" t="e">
        <f ca="true">+IF(AND(ISNUMBER(OFFSET('Water Data'!$G$5,0,10*ROW('Water Data'!G198))),CE204="Yes"),100-OFFSET('Water Data'!$G$5,0,10*ROW('Water Data'!G198)),IF(AND(ISNUMBER(OFFSET('Water Data'!$G$5,0,10*ROW('Water Data'!G198))),CE204="No",ISNUMBER(OFFSET('Water Data'!$G$5,0,10*ROW('Water Data'!G198)))),CONCATENATE("[",ROUND(100-OFFSET('Water Data'!$G$5,0,10*ROW('Water Data'!G198)),0),"]"),IF(AND(ISNUMBER(OFFSET('Water Data'!$G$5,0,10*ROW('Water Data'!G198))),CE204="",ISNUMBER(OFFSET('Water Data'!$G$5,0,10*ROW('Water Data'!G198)))),100-OFFSET('Water Data'!$G$5,0,10*ROW('Water Data'!G198)),NA())))</f>
        <v>#N/A</v>
      </c>
      <c r="Q204" s="252" t="e">
        <f ca="true">+IF(AND(ISNUMBER(OFFSET('Water Data'!$G$7,0,10*ROW('Water Data'!G198))),CF204="Yes"),OFFSET('Water Data'!$G$7,0,10*ROW('Water Data'!G198)),IF(AND(ISNUMBER(OFFSET('Water Data'!$G$7,0,10*ROW('Water Data'!G198))),CF204="No",ISNUMBER(OFFSET('Water Data'!$G$7,0,10*ROW('Water Data'!G198)))),CONCATENATE("[",ROUND(OFFSET('Water Data'!$G$7,0,10*ROW('Water Data'!G198)),0),"]"),IF(AND(ISNUMBER(OFFSET('Water Data'!$G$7,0,10*ROW('Water Data'!G198))),CF204="",ISNUMBER(OFFSET('Water Data'!$G$7,0,10*ROW('Water Data'!G198)))),OFFSET('Water Data'!$G$7,0,10*ROW('Water Data'!G198)),NA())))</f>
        <v>#N/A</v>
      </c>
      <c r="R204" s="252" t="e">
        <f ca="true">+IF(AND(ISNUMBER(OFFSET('Water Data'!$G$10,0,10*ROW('Water Data'!G198))),CG204="Yes"),OFFSET('Water Data'!$G$10,0,10*ROW('Water Data'!G198)),IF(AND(ISNUMBER(OFFSET('Water Data'!$G$10,0,10*ROW('Water Data'!G198))),CG204="No",ISNUMBER(OFFSET('Water Data'!$G$10,0,10*ROW('Water Data'!G198)))),CONCATENATE("[",ROUND(OFFSET('Water Data'!$G$10,0,10*ROW('Water Data'!G198)),0),"]"),IF(AND(ISNUMBER(OFFSET('Water Data'!$G$10,0,10*ROW('Water Data'!G198))),CG204="",ISNUMBER(OFFSET('Water Data'!$G$10,0,10*ROW('Water Data'!G198)))),OFFSET('Water Data'!$G$10,0,10*ROW('Water Data'!G198)),NA())))</f>
        <v>#N/A</v>
      </c>
      <c r="S204" s="252" t="e">
        <f ca="true">+IF(AND(ISNUMBER(OFFSET('Water Data'!$H$5,0,10*ROW('Water Data'!H198))),CH204="Yes"),100-OFFSET('Water Data'!$H$5,0,10*ROW('Water Data'!H198)),IF(AND(ISNUMBER(OFFSET('Water Data'!$H$5,0,10*ROW('Water Data'!H198))),CH204="No",ISNUMBER(OFFSET('Water Data'!$H$5,0,10*ROW('Water Data'!H198)))),CONCATENATE("[",ROUND(100-OFFSET('Water Data'!$H$5,0,10*ROW('Water Data'!H198)),0),"]"),IF(AND(ISNUMBER(OFFSET('Water Data'!$H$5,0,10*ROW('Water Data'!H198))),CH204="",ISNUMBER(OFFSET('Water Data'!$H$5,0,10*ROW('Water Data'!H198)))),100-OFFSET('Water Data'!$H$5,0,10*ROW('Water Data'!H198)),NA())))</f>
        <v>#N/A</v>
      </c>
      <c r="T204" s="252" t="e">
        <f ca="true">+IF(AND(ISNUMBER(OFFSET('Water Data'!$H$7,0,10*ROW('Water Data'!H198))),CI204="Yes"),OFFSET('Water Data'!$H$7,0,10*ROW('Water Data'!H198)),IF(AND(ISNUMBER(OFFSET('Water Data'!$H$7,0,10*ROW('Water Data'!H198))),CI204="No",ISNUMBER(OFFSET('Water Data'!$H$7,0,10*ROW('Water Data'!H198)))),CONCATENATE("[",ROUND(OFFSET('Water Data'!$H$7,0,10*ROW('Water Data'!H198)),0),"]"),IF(AND(ISNUMBER(OFFSET('Water Data'!$H$7,0,10*ROW('Water Data'!H198))),CI204="",ISNUMBER(OFFSET('Water Data'!$H$7,0,10*ROW('Water Data'!H198)))),OFFSET('Water Data'!$H$7,0,10*ROW('Water Data'!H198)),NA())))</f>
        <v>#N/A</v>
      </c>
      <c r="U204" s="252" t="e">
        <f ca="true">+IF(AND(ISNUMBER(OFFSET('Water Data'!$H$10,0,10*ROW('Water Data'!H198))),CJ204="Yes"),OFFSET('Water Data'!$H$10,0,10*ROW('Water Data'!H198)),IF(AND(ISNUMBER(OFFSET('Water Data'!$H$10,0,10*ROW('Water Data'!H198))),CJ204="No",ISNUMBER(OFFSET('Water Data'!$H$10,0,10*ROW('Water Data'!H198)))),CONCATENATE("[",ROUND(OFFSET('Water Data'!$H$10,0,10*ROW('Water Data'!H198)),0),"]"),IF(AND(ISNUMBER(OFFSET('Water Data'!$H$10,0,10*ROW('Water Data'!H198))),CJ204="",ISNUMBER(OFFSET('Water Data'!$H$10,0,10*ROW('Water Data'!H198)))),OFFSET('Water Data'!$H$10,0,10*ROW('Water Data'!H198)),NA())))</f>
        <v>#N/A</v>
      </c>
      <c r="V204" s="253" t="e">
        <f ca="true">+IF(AND(ISNUMBER(OFFSET('Sanitation Data'!$C$5,0,10*ROW('Sanitation Data'!C198))),CK204="Yes"),100-OFFSET('Sanitation Data'!$C$5,0,10*ROW('Sanitation Data'!C198)),IF(AND(ISNUMBER(OFFSET('Sanitation Data'!$C$5,0,10*ROW('Sanitation Data'!C198))),CK204="No",ISNUMBER(OFFSET('Sanitation Data'!$C$5,0,10*ROW('Sanitation Data'!C198)))),CONCATENATE("[",ROUND(100-OFFSET('Sanitation Data'!$C$5,0,10*ROW('Sanitation Data'!C198)),0),"]"),IF(AND(ISNUMBER(OFFSET('Sanitation Data'!$C$5,0,10*ROW('Sanitation Data'!C198))),CK204="",ISNUMBER(OFFSET('Sanitation Data'!$C$5,0,10*ROW('Sanitation Data'!C198)))),100-OFFSET('Sanitation Data'!$C$5,0,10*ROW('Sanitation Data'!C198)),NA())))</f>
        <v>#N/A</v>
      </c>
      <c r="W204" s="253" t="e">
        <f ca="true">+IF(AND(ISNUMBER(OFFSET('Sanitation Data'!$C$7,0,10*ROW('Sanitation Data'!C198))),CL204="Yes"),OFFSET('Sanitation Data'!$C$7,0,10*ROW('Sanitation Data'!C198)),IF(AND(ISNUMBER(OFFSET('Sanitation Data'!$C$7,0,10*ROW('Sanitation Data'!C198))),CL204="No",ISNUMBER(OFFSET('Sanitation Data'!$C$7,0,10*ROW('Sanitation Data'!C198)))),CONCATENATE("[",ROUND(OFFSET('Sanitation Data'!$C$7,0,10*ROW('Sanitation Data'!C198)),0),"]"),IF(AND(ISNUMBER(OFFSET('Sanitation Data'!$C$7,0,10*ROW('Sanitation Data'!C198))),CL204="",ISNUMBER(OFFSET('Sanitation Data'!$C$7,0,10*ROW('Sanitation Data'!C198)))),OFFSET('Sanitation Data'!$C$7,0,10*ROW('Sanitation Data'!C198)),NA())))</f>
        <v>#N/A</v>
      </c>
      <c r="X204" s="253" t="e">
        <f ca="true">+IF(AND(ISNUMBER(OFFSET('Sanitation Data'!$C$11,0,10*ROW('Sanitation Data'!C198))),CM204="Yes"),OFFSET('Sanitation Data'!$C$11,0,10*ROW('Sanitation Data'!C198)),IF(AND(ISNUMBER(OFFSET('Sanitation Data'!$C$11,0,10*ROW('Sanitation Data'!C198))),CM204="No",ISNUMBER(OFFSET('Sanitation Data'!$C$11,0,10*ROW('Sanitation Data'!C198)))),CONCATENATE("[",ROUND(OFFSET('Sanitation Data'!$C$11,0,10*ROW('Sanitation Data'!C198)),0),"]"),IF(AND(ISNUMBER(OFFSET('Sanitation Data'!$C$11,0,10*ROW('Sanitation Data'!C198))),CM204="",ISNUMBER(OFFSET('Sanitation Data'!$C$11,0,10*ROW('Sanitation Data'!C198)))),OFFSET('Sanitation Data'!$C$11,0,10*ROW('Sanitation Data'!C198)),NA())))</f>
        <v>#N/A</v>
      </c>
      <c r="Y204" s="253" t="e">
        <f ca="true">+IF(AND(ISNUMBER(OFFSET('Sanitation Data'!$C$12,0,10*ROW('Sanitation Data'!C198))),CN204="Yes"),OFFSET('Sanitation Data'!$C$12,0,10*ROW('Sanitation Data'!C198)),IF(AND(ISNUMBER(OFFSET('Sanitation Data'!$C$12,0,10*ROW('Sanitation Data'!C198))),CN204="No",ISNUMBER(OFFSET('Sanitation Data'!$C$12,0,10*ROW('Sanitation Data'!C198)))),CONCATENATE("[",ROUND(OFFSET('Sanitation Data'!$C$12,0,10*ROW('Sanitation Data'!C198)),0),"]"),IF(AND(ISNUMBER(OFFSET('Sanitation Data'!$C$12,0,10*ROW('Sanitation Data'!C198))),CN204="",ISNUMBER(OFFSET('Sanitation Data'!$C$12,0,10*ROW('Sanitation Data'!C198)))),OFFSET('Sanitation Data'!$C$12,0,10*ROW('Sanitation Data'!C198)),NA())))</f>
        <v>#N/A</v>
      </c>
      <c r="Z204" s="253" t="e">
        <f ca="true">+IF(AND(ISNUMBER(OFFSET('Sanitation Data'!$C$13,0,10*ROW('Sanitation Data'!C198))),CO204="Yes"),OFFSET('Sanitation Data'!$C$13,0,10*ROW('Sanitation Data'!C198)),IF(AND(ISNUMBER(OFFSET('Sanitation Data'!$C$13,0,10*ROW('Sanitation Data'!C198))),CO204="No",ISNUMBER(OFFSET('Sanitation Data'!$C$13,0,10*ROW('Sanitation Data'!C198)))),CONCATENATE("[",ROUND(OFFSET('Sanitation Data'!$C$13,0,10*ROW('Sanitation Data'!C198)),0),"]"),IF(AND(ISNUMBER(OFFSET('Sanitation Data'!$C$13,0,10*ROW('Sanitation Data'!C198))),CO204="",ISNUMBER(OFFSET('Sanitation Data'!$C$13,0,10*ROW('Sanitation Data'!C198)))),OFFSET('Sanitation Data'!$C$13,0,10*ROW('Sanitation Data'!C198)),NA())))</f>
        <v>#N/A</v>
      </c>
      <c r="AA204" s="253" t="e">
        <f ca="true">+IF(AND(ISNUMBER(OFFSET('Sanitation Data'!$D$5,0,10*ROW('Sanitation Data'!D198))),CP204="Yes"),100-OFFSET('Sanitation Data'!$D$5,0,10*ROW('Sanitation Data'!D198)),IF(AND(ISNUMBER(OFFSET('Sanitation Data'!$D$5,0,10*ROW('Sanitation Data'!D198))),CP204="No",ISNUMBER(OFFSET('Sanitation Data'!$D$5,0,10*ROW('Sanitation Data'!D198)))),CONCATENATE("[",ROUND(100-OFFSET('Sanitation Data'!$D$5,0,10*ROW('Sanitation Data'!D198)),0),"]"),IF(AND(ISNUMBER(OFFSET('Sanitation Data'!$D$5,0,10*ROW('Sanitation Data'!D198))),CP204="",ISNUMBER(OFFSET('Sanitation Data'!$D$5,0,10*ROW('Sanitation Data'!D198)))),100-OFFSET('Sanitation Data'!$D$5,0,10*ROW('Sanitation Data'!D198)),NA())))</f>
        <v>#N/A</v>
      </c>
      <c r="AB204" s="253" t="e">
        <f ca="true">+IF(AND(ISNUMBER(OFFSET('Sanitation Data'!$D$7,0,10*ROW('Sanitation Data'!D198))),CQ204="Yes"),OFFSET('Sanitation Data'!$D$7,0,10*ROW('Sanitation Data'!G198)),IF(AND(ISNUMBER(OFFSET('Sanitation Data'!$D$7,0,10*ROW('Sanitation Data'!D198))),CQ204="No",ISNUMBER(OFFSET('Sanitation Data'!$D$7,0,10*ROW('Sanitation Data'!D198)))),CONCATENATE("[",ROUND(OFFSET('Sanitation Data'!$D$7,0,10*ROW('Sanitation Data'!D198)),0),"]"),IF(AND(ISNUMBER(OFFSET('Sanitation Data'!$D$7,0,10*ROW('Sanitation Data'!D198))),CQ204="",ISNUMBER(OFFSET('Sanitation Data'!$D$7,0,10*ROW('Sanitation Data'!D198)))),OFFSET('Sanitation Data'!$D$7,0,10*ROW('Sanitation Data'!D198)),NA())))</f>
        <v>#N/A</v>
      </c>
      <c r="AC204" s="253" t="e">
        <f ca="true">+IF(AND(ISNUMBER(OFFSET('Sanitation Data'!$D$11,0,10*ROW('Sanitation Data'!D198))),CR204="Yes"),OFFSET('Sanitation Data'!$D$11,0,10*ROW('Sanitation Data'!D198)),IF(AND(ISNUMBER(OFFSET('Sanitation Data'!$D$11,0,10*ROW('Sanitation Data'!D198))),CR204="No",ISNUMBER(OFFSET('Sanitation Data'!$D$11,0,10*ROW('Sanitation Data'!D198)))),CONCATENATE("[",ROUND(OFFSET('Sanitation Data'!$D$11,0,10*ROW('Sanitation Data'!D198)),0),"]"),IF(AND(ISNUMBER(OFFSET('Sanitation Data'!$D$11,0,10*ROW('Sanitation Data'!D198))),CR204="",ISNUMBER(OFFSET('Sanitation Data'!$D$11,0,10*ROW('Sanitation Data'!D198)))),OFFSET('Sanitation Data'!$D$11,0,10*ROW('Sanitation Data'!D198)),NA())))</f>
        <v>#N/A</v>
      </c>
      <c r="AD204" s="253" t="e">
        <f ca="true">+IF(AND(ISNUMBER(OFFSET('Sanitation Data'!$D$12,0,10*ROW('Sanitation Data'!D198))),CS204="Yes"),OFFSET('Sanitation Data'!$D$12,0,10*ROW('Sanitation Data'!D198)),IF(AND(ISNUMBER(OFFSET('Sanitation Data'!$D$12,0,10*ROW('Sanitation Data'!D198))),CS204="No",ISNUMBER(OFFSET('Sanitation Data'!$D$12,0,10*ROW('Sanitation Data'!D198)))),CONCATENATE("[",ROUND(OFFSET('Sanitation Data'!$D$12,0,10*ROW('Sanitation Data'!D198)),0),"]"),IF(AND(ISNUMBER(OFFSET('Sanitation Data'!$D$12,0,10*ROW('Sanitation Data'!D198))),CS204="",ISNUMBER(OFFSET('Sanitation Data'!$D$12,0,10*ROW('Sanitation Data'!D198)))),OFFSET('Sanitation Data'!$D$12,0,10*ROW('Sanitation Data'!D198)),NA())))</f>
        <v>#N/A</v>
      </c>
      <c r="AE204" s="253" t="e">
        <f ca="true">+IF(AND(ISNUMBER(OFFSET('Sanitation Data'!$D$13,0,10*ROW('Sanitation Data'!D198))),CT204="Yes"),OFFSET('Sanitation Data'!$D$13,0,10*ROW('Sanitation Data'!D198)),IF(AND(ISNUMBER(OFFSET('Sanitation Data'!$D$13,0,10*ROW('Sanitation Data'!D198))),CT204="No",ISNUMBER(OFFSET('Sanitation Data'!$D$13,0,10*ROW('Sanitation Data'!D198)))),CONCATENATE("[",ROUND(OFFSET('Sanitation Data'!$D$13,0,10*ROW('Sanitation Data'!D198)),0),"]"),IF(AND(ISNUMBER(OFFSET('Sanitation Data'!$D$13,0,10*ROW('Sanitation Data'!D198))),CT204="",ISNUMBER(OFFSET('Sanitation Data'!$D$13,0,10*ROW('Sanitation Data'!D198)))),OFFSET('Sanitation Data'!$D$13,0,10*ROW('Sanitation Data'!D198)),NA())))</f>
        <v>#N/A</v>
      </c>
      <c r="AF204" s="253" t="e">
        <f ca="true">+IF(AND(ISNUMBER(OFFSET('Sanitation Data'!$E$5,0,10*ROW('Sanitation Data'!E198))),CU204="Yes"),100-OFFSET('Sanitation Data'!$E$5,0,10*ROW('Sanitation Data'!E198)),IF(AND(ISNUMBER(OFFSET('Sanitation Data'!$E$5,0,10*ROW('Sanitation Data'!E198))),CU204="No",ISNUMBER(OFFSET('Sanitation Data'!$E$5,0,10*ROW('Sanitation Data'!E198)))),CONCATENATE("[",ROUND(100-OFFSET('Sanitation Data'!$E$5,0,10*ROW('Sanitation Data'!E198)),0),"]"),IF(AND(ISNUMBER(OFFSET('Sanitation Data'!$E$5,0,10*ROW('Sanitation Data'!E198))),CU204="",ISNUMBER(OFFSET('Sanitation Data'!$E$5,0,10*ROW('Sanitation Data'!E198)))),100-OFFSET('Sanitation Data'!$E$5,0,10*ROW('Sanitation Data'!E198)),NA())))</f>
        <v>#N/A</v>
      </c>
      <c r="AG204" s="253" t="e">
        <f ca="true">+IF(AND(ISNUMBER(OFFSET('Sanitation Data'!$E$7,0,10*ROW('Sanitation Data'!E198))),CV204="Yes"),OFFSET('Sanitation Data'!$E$7,0,10*ROW('Sanitation Data'!E198)),IF(AND(ISNUMBER(OFFSET('Sanitation Data'!$E$7,0,10*ROW('Sanitation Data'!E198))),CV204="No",ISNUMBER(OFFSET('Sanitation Data'!$E$7,0,10*ROW('Sanitation Data'!E198)))),CONCATENATE("[",ROUND(OFFSET('Sanitation Data'!$E$7,0,10*ROW('Sanitation Data'!E198)),0),"]"),IF(AND(ISNUMBER(OFFSET('Sanitation Data'!$E$7,0,10*ROW('Sanitation Data'!E198))),CV204="",ISNUMBER(OFFSET('Sanitation Data'!$E$7,0,10*ROW('Sanitation Data'!E198)))),OFFSET('Sanitation Data'!$E$7,0,10*ROW('Sanitation Data'!E198)),NA())))</f>
        <v>#N/A</v>
      </c>
      <c r="AH204" s="253" t="e">
        <f ca="true">+IF(AND(ISNUMBER(OFFSET('Sanitation Data'!$E$11,0,10*ROW('Sanitation Data'!E198))),CW204="Yes"),OFFSET('Sanitation Data'!$E$11,0,10*ROW('Sanitation Data'!E198)),IF(AND(ISNUMBER(OFFSET('Sanitation Data'!$E$11,0,10*ROW('Sanitation Data'!E198))),CW204="No",ISNUMBER(OFFSET('Sanitation Data'!$E$11,0,10*ROW('Sanitation Data'!E198)))),CONCATENATE("[",ROUND(OFFSET('Sanitation Data'!$E$11,0,10*ROW('Sanitation Data'!E198)),0),"]"),IF(AND(ISNUMBER(OFFSET('Sanitation Data'!$E$11,0,10*ROW('Sanitation Data'!E198))),CW204="",ISNUMBER(OFFSET('Sanitation Data'!$E$11,0,10*ROW('Sanitation Data'!E198)))),OFFSET('Sanitation Data'!$E$11,0,10*ROW('Sanitation Data'!E198)),NA())))</f>
        <v>#N/A</v>
      </c>
      <c r="AI204" s="253" t="e">
        <f ca="true">+IF(AND(ISNUMBER(OFFSET('Sanitation Data'!$E$12,0,10*ROW('Sanitation Data'!E198))),CX204="Yes"),OFFSET('Sanitation Data'!$E$12,0,10*ROW('Sanitation Data'!E198)),IF(AND(ISNUMBER(OFFSET('Sanitation Data'!$E$12,0,10*ROW('Sanitation Data'!E198))),CX204="No",ISNUMBER(OFFSET('Sanitation Data'!$E$12,0,10*ROW('Sanitation Data'!E198)))),CONCATENATE("[",ROUND(OFFSET('Sanitation Data'!$E$12,0,10*ROW('Sanitation Data'!E198)),0),"]"),IF(AND(ISNUMBER(OFFSET('Sanitation Data'!$E$12,0,10*ROW('Sanitation Data'!E198))),CX204="",ISNUMBER(OFFSET('Sanitation Data'!$E$12,0,10*ROW('Sanitation Data'!E198)))),OFFSET('Sanitation Data'!$E$12,0,10*ROW('Sanitation Data'!E198)),NA())))</f>
        <v>#N/A</v>
      </c>
      <c r="AJ204" s="253" t="e">
        <f ca="true">+IF(AND(ISNUMBER(OFFSET('Sanitation Data'!$E$13,0,10*ROW('Sanitation Data'!E198))),CY204="Yes"),OFFSET('Sanitation Data'!$E$13,0,10*ROW('Sanitation Data'!E198)),IF(AND(ISNUMBER(OFFSET('Sanitation Data'!$E$13,0,10*ROW('Sanitation Data'!E198))),CY204="No",ISNUMBER(OFFSET('Sanitation Data'!$E$13,0,10*ROW('Sanitation Data'!E198)))),CONCATENATE("[",ROUND(OFFSET('Sanitation Data'!$E$13,0,10*ROW('Sanitation Data'!E198)),0),"]"),IF(AND(ISNUMBER(OFFSET('Sanitation Data'!$E$13,0,10*ROW('Sanitation Data'!E198))),CY204="",ISNUMBER(OFFSET('Sanitation Data'!$E$13,0,10*ROW('Sanitation Data'!E198)))),OFFSET('Sanitation Data'!$E$13,0,10*ROW('Sanitation Data'!E198)),NA())))</f>
        <v>#N/A</v>
      </c>
      <c r="AK204" s="253" t="e">
        <f ca="true">+IF(AND(ISNUMBER(OFFSET('Sanitation Data'!$F$5,0,10*ROW('Sanitation Data'!F198))),CZ204="Yes"),100-OFFSET('Sanitation Data'!$F$5,0,10*ROW('Sanitation Data'!F198)),IF(AND(ISNUMBER(OFFSET('Sanitation Data'!$F$5,0,10*ROW('Sanitation Data'!F198))),CZ204="No",ISNUMBER(OFFSET('Sanitation Data'!$F$5,0,10*ROW('Sanitation Data'!F198)))),CONCATENATE("[",ROUND(100-OFFSET('Sanitation Data'!$F$5,0,10*ROW('Sanitation Data'!F198)),0),"]"),IF(AND(ISNUMBER(OFFSET('Sanitation Data'!$F$5,0,10*ROW('Sanitation Data'!F198))),CZ204="",ISNUMBER(OFFSET('Sanitation Data'!$F$5,0,10*ROW('Sanitation Data'!F198)))),100-OFFSET('Sanitation Data'!$F$5,0,10*ROW('Sanitation Data'!F198)),NA())))</f>
        <v>#N/A</v>
      </c>
      <c r="AL204" s="253" t="e">
        <f ca="true">+IF(AND(ISNUMBER(OFFSET('Sanitation Data'!$F$7,0,10*ROW('Sanitation Data'!F198))),DA204="Yes"),OFFSET('Sanitation Data'!$F$7,0,10*ROW('Sanitation Data'!F198)),IF(AND(ISNUMBER(OFFSET('Sanitation Data'!$F$7,0,10*ROW('Sanitation Data'!F198))),DA204="No",ISNUMBER(OFFSET('Sanitation Data'!$F$7,0,10*ROW('Sanitation Data'!F198)))),CONCATENATE("[",ROUND(OFFSET('Sanitation Data'!$F$7,0,10*ROW('Sanitation Data'!F198)),0),"]"),IF(AND(ISNUMBER(OFFSET('Sanitation Data'!$F$7,0,10*ROW('Sanitation Data'!F198))),DA204="",ISNUMBER(OFFSET('Sanitation Data'!$F$7,0,10*ROW('Sanitation Data'!F198)))),OFFSET('Sanitation Data'!$F$7,0,10*ROW('Sanitation Data'!F198)),NA())))</f>
        <v>#N/A</v>
      </c>
      <c r="AM204" s="253" t="e">
        <f ca="true">+IF(AND(ISNUMBER(OFFSET('Sanitation Data'!$F$11,0,10*ROW('Sanitation Data'!F198))),DB204="Yes"),OFFSET('Sanitation Data'!$F$11,0,10*ROW('Sanitation Data'!F198)),IF(AND(ISNUMBER(OFFSET('Sanitation Data'!$F$11,0,10*ROW('Sanitation Data'!F198))),DB204="No",ISNUMBER(OFFSET('Sanitation Data'!$F$11,0,10*ROW('Sanitation Data'!F198)))),CONCATENATE("[",ROUND(OFFSET('Sanitation Data'!$F$11,0,10*ROW('Sanitation Data'!F198)),0),"]"),IF(AND(ISNUMBER(OFFSET('Sanitation Data'!$F$11,0,10*ROW('Sanitation Data'!F198))),DB204="",ISNUMBER(OFFSET('Sanitation Data'!$F$11,0,10*ROW('Sanitation Data'!F198)))),OFFSET('Sanitation Data'!$F$11,0,10*ROW('Sanitation Data'!F198)),NA())))</f>
        <v>#N/A</v>
      </c>
      <c r="AN204" s="253" t="e">
        <f ca="true">+IF(AND(ISNUMBER(OFFSET('Sanitation Data'!$F$12,0,10*ROW('Sanitation Data'!F198))),DC204="Yes"),OFFSET('Sanitation Data'!$F$12,0,10*ROW('Sanitation Data'!F198)),IF(AND(ISNUMBER(OFFSET('Sanitation Data'!$F$12,0,10*ROW('Sanitation Data'!F198))),DC204="No",ISNUMBER(OFFSET('Sanitation Data'!$F$12,0,10*ROW('Sanitation Data'!F198)))),CONCATENATE("[",ROUND(OFFSET('Sanitation Data'!$F$12,0,10*ROW('Sanitation Data'!F198)),0),"]"),IF(AND(ISNUMBER(OFFSET('Sanitation Data'!$F$12,0,10*ROW('Sanitation Data'!F198))),DC204="",ISNUMBER(OFFSET('Sanitation Data'!$F$12,0,10*ROW('Sanitation Data'!F198)))),OFFSET('Sanitation Data'!$F$12,0,10*ROW('Sanitation Data'!F198)),NA())))</f>
        <v>#N/A</v>
      </c>
      <c r="AO204" s="253" t="e">
        <f ca="true">+IF(AND(ISNUMBER(OFFSET('Sanitation Data'!$F$13,0,10*ROW('Sanitation Data'!F198))),DD204="Yes"),OFFSET('Sanitation Data'!$F$13,0,10*ROW('Sanitation Data'!F198)),IF(AND(ISNUMBER(OFFSET('Sanitation Data'!$F$13,0,10*ROW('Sanitation Data'!F198))),DD204="No",ISNUMBER(OFFSET('Sanitation Data'!$F$13,0,10*ROW('Sanitation Data'!F198)))),CONCATENATE("[",ROUND(OFFSET('Sanitation Data'!$F$13,0,10*ROW('Sanitation Data'!F198)),0),"]"),IF(AND(ISNUMBER(OFFSET('Sanitation Data'!$F$13,0,10*ROW('Sanitation Data'!F198))),DD204="",ISNUMBER(OFFSET('Sanitation Data'!$F$13,0,10*ROW('Sanitation Data'!F198)))),OFFSET('Sanitation Data'!$F$13,0,10*ROW('Sanitation Data'!F198)),NA())))</f>
        <v>#N/A</v>
      </c>
      <c r="AP204" s="253" t="e">
        <f ca="true">+IF(AND(ISNUMBER(OFFSET('Sanitation Data'!$G$5,0,10*ROW('Sanitation Data'!G198))),DE204="Yes"),100-OFFSET('Sanitation Data'!$G$5,0,10*ROW('Sanitation Data'!G198)),IF(AND(ISNUMBER(OFFSET('Sanitation Data'!$G$5,0,10*ROW('Sanitation Data'!G198))),DE204="No",ISNUMBER(OFFSET('Sanitation Data'!$G$5,0,10*ROW('Sanitation Data'!G198)))),CONCATENATE("[",ROUND(100-OFFSET('Sanitation Data'!$G$5,0,10*ROW('Sanitation Data'!G198)),0),"]"),IF(AND(ISNUMBER(OFFSET('Sanitation Data'!$G$5,0,10*ROW('Sanitation Data'!G198))),DE204="",ISNUMBER(OFFSET('Sanitation Data'!$G$5,0,10*ROW('Sanitation Data'!G198)))),100-OFFSET('Sanitation Data'!$G$5,0,10*ROW('Sanitation Data'!G198)),NA())))</f>
        <v>#N/A</v>
      </c>
      <c r="AQ204" s="253" t="e">
        <f ca="true">+IF(AND(ISNUMBER(OFFSET('Sanitation Data'!$G$7,0,10*ROW('Sanitation Data'!G198))),DF204="Yes"),OFFSET('Sanitation Data'!$G$7,0,10*ROW('Sanitation Data'!G198)),IF(AND(ISNUMBER(OFFSET('Sanitation Data'!$G$7,0,10*ROW('Sanitation Data'!G198))),DF204="No",ISNUMBER(OFFSET('Sanitation Data'!$G$7,0,10*ROW('Sanitation Data'!G198)))),CONCATENATE("[",ROUND(OFFSET('Sanitation Data'!$G$7,0,10*ROW('Sanitation Data'!G198)),0),"]"),IF(AND(ISNUMBER(OFFSET('Sanitation Data'!$G$7,0,10*ROW('Sanitation Data'!G198))),DF204="",ISNUMBER(OFFSET('Sanitation Data'!$G$7,0,10*ROW('Sanitation Data'!G198)))),OFFSET('Sanitation Data'!$G$7,0,10*ROW('Sanitation Data'!G198)),NA())))</f>
        <v>#N/A</v>
      </c>
      <c r="AR204" s="253" t="e">
        <f ca="true">+IF(AND(ISNUMBER(OFFSET('Sanitation Data'!$G$11,0,10*ROW('Sanitation Data'!G198))),DG204="Yes"),OFFSET('Sanitation Data'!$G$11,0,10*ROW('Sanitation Data'!G198)),IF(AND(ISNUMBER(OFFSET('Sanitation Data'!$G$11,0,10*ROW('Sanitation Data'!G198))),DG204="No",ISNUMBER(OFFSET('Sanitation Data'!$G$11,0,10*ROW('Sanitation Data'!G198)))),CONCATENATE("[",ROUND(OFFSET('Sanitation Data'!$G$11,0,10*ROW('Sanitation Data'!G198)),0),"]"),IF(AND(ISNUMBER(OFFSET('Sanitation Data'!$G$11,0,10*ROW('Sanitation Data'!G198))),DG204="",ISNUMBER(OFFSET('Sanitation Data'!$G$11,0,10*ROW('Sanitation Data'!G198)))),OFFSET('Sanitation Data'!$G$11,0,10*ROW('Sanitation Data'!G198)),NA())))</f>
        <v>#N/A</v>
      </c>
      <c r="AS204" s="253" t="e">
        <f ca="true">+IF(AND(ISNUMBER(OFFSET('Sanitation Data'!$G$12,0,10*ROW('Sanitation Data'!G198))),DH204="Yes"),OFFSET('Sanitation Data'!$G$12,0,10*ROW('Sanitation Data'!G198)),IF(AND(ISNUMBER(OFFSET('Sanitation Data'!$G$12,0,10*ROW('Sanitation Data'!G198))),DH204="No",ISNUMBER(OFFSET('Sanitation Data'!$G$12,0,10*ROW('Sanitation Data'!G198)))),CONCATENATE("[",ROUND(OFFSET('Sanitation Data'!$G$12,0,10*ROW('Sanitation Data'!G198)),0),"]"),IF(AND(ISNUMBER(OFFSET('Sanitation Data'!$G$12,0,10*ROW('Sanitation Data'!G198))),DH204="",ISNUMBER(OFFSET('Sanitation Data'!$G$12,0,10*ROW('Sanitation Data'!G198)))),OFFSET('Sanitation Data'!$G$12,0,10*ROW('Sanitation Data'!G198)),NA())))</f>
        <v>#N/A</v>
      </c>
      <c r="AT204" s="253" t="e">
        <f ca="true">+IF(AND(ISNUMBER(OFFSET('Sanitation Data'!$G$13,0,10*ROW('Sanitation Data'!G198))),DI204="Yes"),OFFSET('Sanitation Data'!$G$13,0,10*ROW('Sanitation Data'!G198)),IF(AND(ISNUMBER(OFFSET('Sanitation Data'!$G$13,0,10*ROW('Sanitation Data'!G198))),DI204="No",ISNUMBER(OFFSET('Sanitation Data'!$G$13,0,10*ROW('Sanitation Data'!G198)))),CONCATENATE("[",ROUND(OFFSET('Sanitation Data'!$G$13,0,10*ROW('Sanitation Data'!G198)),0),"]"),IF(AND(ISNUMBER(OFFSET('Sanitation Data'!$G$13,0,10*ROW('Sanitation Data'!G198))),DI204="",ISNUMBER(OFFSET('Sanitation Data'!$G$13,0,10*ROW('Sanitation Data'!G198)))),OFFSET('Sanitation Data'!$G$13,0,10*ROW('Sanitation Data'!G198)),NA())))</f>
        <v>#N/A</v>
      </c>
      <c r="AU204" s="253" t="e">
        <f ca="true">+IF(AND(ISNUMBER(OFFSET('Sanitation Data'!$H$5,0,10*ROW('Sanitation Data'!H198))),DJ204="Yes"),100-OFFSET('Sanitation Data'!$H$5,0,10*ROW('Sanitation Data'!H198)),IF(AND(ISNUMBER(OFFSET('Sanitation Data'!$H$5,0,10*ROW('Sanitation Data'!H198))),DJ204="No",ISNUMBER(OFFSET('Sanitation Data'!$H$5,0,10*ROW('Sanitation Data'!H198)))),CONCATENATE("[",ROUND(100-OFFSET('Sanitation Data'!$H$5,0,10*ROW('Sanitation Data'!H198)),0),"]"),IF(AND(ISNUMBER(OFFSET('Sanitation Data'!$H$5,0,10*ROW('Sanitation Data'!H198))),DJ204="",ISNUMBER(OFFSET('Sanitation Data'!$H$5,0,10*ROW('Sanitation Data'!H198)))),100-OFFSET('Sanitation Data'!$H$5,0,10*ROW('Sanitation Data'!H198)),NA())))</f>
        <v>#N/A</v>
      </c>
      <c r="AV204" s="253" t="e">
        <f ca="true">+IF(AND(ISNUMBER(OFFSET('Sanitation Data'!$H$7,0,10*ROW('Sanitation Data'!H198))),DK204="Yes"),OFFSET('Sanitation Data'!$H$7,0,10*ROW('Sanitation Data'!H198)),IF(AND(ISNUMBER(OFFSET('Sanitation Data'!$H$7,0,10*ROW('Sanitation Data'!H198))),DK204="No",ISNUMBER(OFFSET('Sanitation Data'!$H$7,0,10*ROW('Sanitation Data'!H198)))),CONCATENATE("[",ROUND(OFFSET('Sanitation Data'!$H$7,0,10*ROW('Sanitation Data'!H198)),0),"]"),IF(AND(ISNUMBER(OFFSET('Sanitation Data'!$H$7,0,10*ROW('Sanitation Data'!H198))),DK204="",ISNUMBER(OFFSET('Sanitation Data'!$H$7,0,10*ROW('Sanitation Data'!H198)))),OFFSET('Sanitation Data'!$H$7,0,10*ROW('Sanitation Data'!H198)),NA())))</f>
        <v>#N/A</v>
      </c>
      <c r="AW204" s="253" t="e">
        <f ca="true">+IF(AND(ISNUMBER(OFFSET('Sanitation Data'!$H$11,0,10*ROW('Sanitation Data'!H198))),DL204="Yes"),OFFSET('Sanitation Data'!$H$11,0,10*ROW('Sanitation Data'!H198)),IF(AND(ISNUMBER(OFFSET('Sanitation Data'!$H$11,0,10*ROW('Sanitation Data'!H198))),DL204="No",ISNUMBER(OFFSET('Sanitation Data'!$H$11,0,10*ROW('Sanitation Data'!H198)))),CONCATENATE("[",ROUND(OFFSET('Sanitation Data'!$H$11,0,10*ROW('Sanitation Data'!H198)),0),"]"),IF(AND(ISNUMBER(OFFSET('Sanitation Data'!$H$11,0,10*ROW('Sanitation Data'!H198))),DL204="",ISNUMBER(OFFSET('Sanitation Data'!$H$11,0,10*ROW('Sanitation Data'!H198)))),OFFSET('Sanitation Data'!$H$11,0,10*ROW('Sanitation Data'!H198)),NA())))</f>
        <v>#N/A</v>
      </c>
      <c r="AX204" s="253" t="e">
        <f ca="true">+IF(AND(ISNUMBER(OFFSET('Sanitation Data'!$H$12,0,10*ROW('Sanitation Data'!H198))),DM204="Yes"),OFFSET('Sanitation Data'!$H$12,0,10*ROW('Sanitation Data'!H198)),IF(AND(ISNUMBER(OFFSET('Sanitation Data'!$H$12,0,10*ROW('Sanitation Data'!H198))),DM204="No",ISNUMBER(OFFSET('Sanitation Data'!$H$12,0,10*ROW('Sanitation Data'!H198)))),CONCATENATE("[",ROUND(OFFSET('Sanitation Data'!$H$12,0,10*ROW('Sanitation Data'!H198)),0),"]"),IF(AND(ISNUMBER(OFFSET('Sanitation Data'!$H$12,0,10*ROW('Sanitation Data'!H198))),DM204="",ISNUMBER(OFFSET('Sanitation Data'!$H$12,0,10*ROW('Sanitation Data'!H198)))),OFFSET('Sanitation Data'!$H$12,0,10*ROW('Sanitation Data'!H198)),NA())))</f>
        <v>#N/A</v>
      </c>
      <c r="AY204" s="253" t="e">
        <f ca="true">+IF(AND(ISNUMBER(OFFSET('Sanitation Data'!$H$13,0,10*ROW('Sanitation Data'!H198))),DN204="Yes"),OFFSET('Sanitation Data'!$H$13,0,10*ROW('Sanitation Data'!H198)),IF(AND(ISNUMBER(OFFSET('Sanitation Data'!$H$13,0,10*ROW('Sanitation Data'!H198))),DN204="No",ISNUMBER(OFFSET('Sanitation Data'!$H$13,0,10*ROW('Sanitation Data'!H198)))),CONCATENATE("[",ROUND(OFFSET('Sanitation Data'!$H$13,0,10*ROW('Sanitation Data'!H198)),0),"]"),IF(AND(ISNUMBER(OFFSET('Sanitation Data'!$H$13,0,10*ROW('Sanitation Data'!H198))),DN204="",ISNUMBER(OFFSET('Sanitation Data'!$H$13,0,10*ROW('Sanitation Data'!H198)))),OFFSET('Sanitation Data'!$H$13,0,10*ROW('Sanitation Data'!H198)),NA())))</f>
        <v>#N/A</v>
      </c>
      <c r="AZ204" s="254" t="e">
        <f ca="true">+IF(AND(ISNUMBER(OFFSET('Hygiene Data'!$C$6,0,10*ROW('Hygiene Data'!C198))),DO204="Yes"),OFFSET('Hygiene Data'!$C$6,0,10*ROW('Hygiene Data'!C198)),IF(AND(ISNUMBER(OFFSET('Hygiene Data'!$C$6,0,10*ROW('Hygiene Data'!C198))),DO204="No",ISNUMBER(OFFSET('Hygiene Data'!$C$6,0,10*ROW('Hygiene Data'!C198)))),CONCATENATE("[",ROUND(OFFSET('Hygiene Data'!$C$6,0,10*ROW('Hygiene Data'!C198)),0),"]"),IF(AND(ISNUMBER(OFFSET('Hygiene Data'!$C$6,0,10*ROW('Hygiene Data'!C198))),DO204="",ISNUMBER(OFFSET('Hygiene Data'!$C$6,0,10*ROW('Hygiene Data'!C198)))),OFFSET('Hygiene Data'!$C$6,0,10*ROW('Hygiene Data'!C198)),NA())))</f>
        <v>#N/A</v>
      </c>
      <c r="BA204" s="254" t="e">
        <f ca="true">+IF(AND(ISNUMBER(OFFSET('Hygiene Data'!$C$8,0,10*ROW('Hygiene Data'!C198))),DP204="Yes"),OFFSET('Hygiene Data'!$C$8,0,10*ROW('Hygiene Data'!C198)),IF(AND(ISNUMBER(OFFSET('Hygiene Data'!$C$8,0,10*ROW('Hygiene Data'!C198))),DP204="No",ISNUMBER(OFFSET('Hygiene Data'!$C$8,0,10*ROW('Hygiene Data'!C198)))),CONCATENATE("[",ROUND(OFFSET('Hygiene Data'!$C$8,0,10*ROW('Hygiene Data'!C198)),0),"]"),IF(AND(ISNUMBER(OFFSET('Hygiene Data'!$C$8,0,10*ROW('Hygiene Data'!C198))),DP204="",ISNUMBER(OFFSET('Hygiene Data'!$C$8,0,10*ROW('Hygiene Data'!C198)))),OFFSET('Hygiene Data'!$C$8,0,10*ROW('Hygiene Data'!C198)),NA())))</f>
        <v>#N/A</v>
      </c>
      <c r="BB204" s="254" t="e">
        <f ca="true">+IF(AND(ISNUMBER(OFFSET('Hygiene Data'!$C$10,0,10*ROW('Hygiene Data'!C198))),DQ204="Yes"),OFFSET('Hygiene Data'!$C$10,0,10*ROW('Hygiene Data'!C198)),IF(AND(ISNUMBER(OFFSET('Hygiene Data'!$C$10,0,10*ROW('Hygiene Data'!C198))),DQ204="No",ISNUMBER(OFFSET('Hygiene Data'!$C$10,0,10*ROW('Hygiene Data'!C198)))),CONCATENATE("[",ROUND(OFFSET('Hygiene Data'!$C$10,0,10*ROW('Hygiene Data'!C198)),0),"]"),IF(AND(ISNUMBER(OFFSET('Hygiene Data'!$C$10,0,10*ROW('Hygiene Data'!C198))),DQ204="",ISNUMBER(OFFSET('Hygiene Data'!$C$10,0,10*ROW('Hygiene Data'!C198)))),OFFSET('Hygiene Data'!$C$10,0,10*ROW('Hygiene Data'!C198)),NA())))</f>
        <v>#N/A</v>
      </c>
      <c r="BC204" s="254" t="e">
        <f ca="true">+IF(AND(ISNUMBER(OFFSET('Hygiene Data'!$D$6,0,10*ROW('Hygiene Data'!D198))),DR204="Yes"),OFFSET('Hygiene Data'!$D$6,0,10*ROW('Hygiene Data'!D198)),IF(AND(ISNUMBER(OFFSET('Hygiene Data'!$D$6,0,10*ROW('Hygiene Data'!D198))),DR204="No",ISNUMBER(OFFSET('Hygiene Data'!$D$6,0,10*ROW('Hygiene Data'!D198)))),CONCATENATE("[",ROUND(OFFSET('Hygiene Data'!$D$6,0,10*ROW('Hygiene Data'!D198)),0),"]"),IF(AND(ISNUMBER(OFFSET('Hygiene Data'!$D$6,0,10*ROW('Hygiene Data'!D198))),DR204="",ISNUMBER(OFFSET('Hygiene Data'!$D$6,0,10*ROW('Hygiene Data'!D198)))),OFFSET('Hygiene Data'!$D$6,0,10*ROW('Hygiene Data'!D198)),NA())))</f>
        <v>#N/A</v>
      </c>
      <c r="BD204" s="254" t="e">
        <f ca="true">+IF(AND(ISNUMBER(OFFSET('Hygiene Data'!$D$8,0,10*ROW('Hygiene Data'!D198))),DS204="Yes"),OFFSET('Hygiene Data'!$D$8,0,10*ROW('Hygiene Data'!D198)),IF(AND(ISNUMBER(OFFSET('Hygiene Data'!$D$8,0,10*ROW('Hygiene Data'!D198))),DS204="No",ISNUMBER(OFFSET('Hygiene Data'!$D$8,0,10*ROW('Hygiene Data'!D198)))),CONCATENATE("[",ROUND(OFFSET('Hygiene Data'!$D$8,0,10*ROW('Hygiene Data'!D198)),0),"]"),IF(AND(ISNUMBER(OFFSET('Hygiene Data'!$D$8,0,10*ROW('Hygiene Data'!D198))),DS204="",ISNUMBER(OFFSET('Hygiene Data'!$D$8,0,10*ROW('Hygiene Data'!D198)))),OFFSET('Hygiene Data'!$D$8,0,10*ROW('Hygiene Data'!D198)),NA())))</f>
        <v>#N/A</v>
      </c>
      <c r="BE204" s="254" t="e">
        <f ca="true">+IF(AND(ISNUMBER(OFFSET('Hygiene Data'!$D$10,0,10*ROW('Hygiene Data'!D198))),DT204="Yes"),OFFSET('Hygiene Data'!$D$10,0,10*ROW('Hygiene Data'!D198)),IF(AND(ISNUMBER(OFFSET('Hygiene Data'!$D$10,0,10*ROW('Hygiene Data'!D198))),DT204="No",ISNUMBER(OFFSET('Hygiene Data'!$D$10,0,10*ROW('Hygiene Data'!D198)))),CONCATENATE("[",ROUND(OFFSET('Hygiene Data'!$D$10,0,10*ROW('Hygiene Data'!D198)),0),"]"),IF(AND(ISNUMBER(OFFSET('Hygiene Data'!$D$10,0,10*ROW('Hygiene Data'!D198))),DT204="",ISNUMBER(OFFSET('Hygiene Data'!$D$10,0,10*ROW('Hygiene Data'!D198)))),OFFSET('Hygiene Data'!$D$10,0,10*ROW('Hygiene Data'!D198)),NA())))</f>
        <v>#N/A</v>
      </c>
      <c r="BF204" s="254" t="e">
        <f ca="true">+IF(AND(ISNUMBER(OFFSET('Hygiene Data'!$E$6,0,10*ROW('Hygiene Data'!E198))),DU204="Yes"),OFFSET('Hygiene Data'!$E$6,0,10*ROW('Hygiene Data'!E198)),IF(AND(ISNUMBER(OFFSET('Hygiene Data'!$E$6,0,10*ROW('Hygiene Data'!E198))),DU204="No",ISNUMBER(OFFSET('Hygiene Data'!$E$6,0,10*ROW('Hygiene Data'!E198)))),CONCATENATE("[",ROUND(OFFSET('Hygiene Data'!$E$6,0,10*ROW('Hygiene Data'!E198)),0),"]"),IF(AND(ISNUMBER(OFFSET('Hygiene Data'!$E$6,0,10*ROW('Hygiene Data'!E198))),DU204="",ISNUMBER(OFFSET('Hygiene Data'!$E$6,0,10*ROW('Hygiene Data'!E198)))),OFFSET('Hygiene Data'!$E$6,0,10*ROW('Hygiene Data'!E198)),NA())))</f>
        <v>#N/A</v>
      </c>
      <c r="BG204" s="254" t="e">
        <f ca="true">+IF(AND(ISNUMBER(OFFSET('Hygiene Data'!$E$8,0,10*ROW('Hygiene Data'!E198))),DV204="Yes"),OFFSET('Hygiene Data'!$E$8,0,10*ROW('Hygiene Data'!E198)),IF(AND(ISNUMBER(OFFSET('Hygiene Data'!$E$8,0,10*ROW('Hygiene Data'!E198))),DV204="No",ISNUMBER(OFFSET('Hygiene Data'!$E$8,0,10*ROW('Hygiene Data'!E198)))),CONCATENATE("[",ROUND(OFFSET('Hygiene Data'!$E$8,0,10*ROW('Hygiene Data'!E198)),0),"]"),IF(AND(ISNUMBER(OFFSET('Hygiene Data'!$E$8,0,10*ROW('Hygiene Data'!E198))),DV204="",ISNUMBER(OFFSET('Hygiene Data'!$E$8,0,10*ROW('Hygiene Data'!E198)))),OFFSET('Hygiene Data'!$E$8,0,10*ROW('Hygiene Data'!E198)),NA())))</f>
        <v>#N/A</v>
      </c>
      <c r="BH204" s="254" t="e">
        <f ca="true">+IF(AND(ISNUMBER(OFFSET('Hygiene Data'!$E$10,0,10*ROW('Hygiene Data'!E198))),DW204="Yes"),OFFSET('Hygiene Data'!$E$10,0,10*ROW('Hygiene Data'!E198)),IF(AND(ISNUMBER(OFFSET('Hygiene Data'!$E$10,0,10*ROW('Hygiene Data'!E198))),DW204="No",ISNUMBER(OFFSET('Hygiene Data'!$E$10,0,10*ROW('Hygiene Data'!E198)))),CONCATENATE("[",ROUND(OFFSET('Hygiene Data'!$E$10,0,10*ROW('Hygiene Data'!E198)),0),"]"),IF(AND(ISNUMBER(OFFSET('Hygiene Data'!$E$10,0,10*ROW('Hygiene Data'!E198))),DW204="",ISNUMBER(OFFSET('Hygiene Data'!$E$10,0,10*ROW('Hygiene Data'!E198)))),OFFSET('Hygiene Data'!$E$10,0,10*ROW('Hygiene Data'!E198)),NA())))</f>
        <v>#N/A</v>
      </c>
      <c r="BI204" s="254" t="e">
        <f ca="true">+IF(AND(ISNUMBER(OFFSET('Hygiene Data'!$F$6,0,10*ROW('Hygiene Data'!F198))),DX204="Yes"),OFFSET('Hygiene Data'!$F$6,0,10*ROW('Hygiene Data'!F198)),IF(AND(ISNUMBER(OFFSET('Hygiene Data'!$F$6,0,10*ROW('Hygiene Data'!F198))),DX204="No",ISNUMBER(OFFSET('Hygiene Data'!$F$6,0,10*ROW('Hygiene Data'!F198)))),CONCATENATE("[",ROUND(OFFSET('Hygiene Data'!$F$6,0,10*ROW('Hygiene Data'!F198)),0),"]"),IF(AND(ISNUMBER(OFFSET('Hygiene Data'!$F$6,0,10*ROW('Hygiene Data'!F198))),DX204="",ISNUMBER(OFFSET('Hygiene Data'!$F$6,0,10*ROW('Hygiene Data'!F198)))),OFFSET('Hygiene Data'!$F$6,0,10*ROW('Hygiene Data'!F198)),NA())))</f>
        <v>#N/A</v>
      </c>
      <c r="BJ204" s="254" t="e">
        <f ca="true">+IF(AND(ISNUMBER(OFFSET('Hygiene Data'!$F$8,0,10*ROW('Hygiene Data'!F198))),DY204="Yes"),OFFSET('Hygiene Data'!$F$8,0,10*ROW('Hygiene Data'!F198)),IF(AND(ISNUMBER(OFFSET('Hygiene Data'!$F$8,0,10*ROW('Hygiene Data'!F198))),DY204="No",ISNUMBER(OFFSET('Hygiene Data'!$F$8,0,10*ROW('Hygiene Data'!F198)))),CONCATENATE("[",ROUND(OFFSET('Hygiene Data'!$F$8,0,10*ROW('Hygiene Data'!F198)),0),"]"),IF(AND(ISNUMBER(OFFSET('Hygiene Data'!$F$8,0,10*ROW('Hygiene Data'!F198))),DY204="",ISNUMBER(OFFSET('Hygiene Data'!$F$8,0,10*ROW('Hygiene Data'!F198)))),OFFSET('Hygiene Data'!$F$8,0,10*ROW('Hygiene Data'!F198)),NA())))</f>
        <v>#N/A</v>
      </c>
      <c r="BK204" s="254" t="e">
        <f ca="true">+IF(AND(ISNUMBER(OFFSET('Hygiene Data'!$F$10,0,10*ROW('Hygiene Data'!F198))),DZ204="Yes"),OFFSET('Hygiene Data'!$F$10,0,10*ROW('Hygiene Data'!F198)),IF(AND(ISNUMBER(OFFSET('Hygiene Data'!$F$10,0,10*ROW('Hygiene Data'!F198))),DZ204="No",ISNUMBER(OFFSET('Hygiene Data'!$F$10,0,10*ROW('Hygiene Data'!F198)))),CONCATENATE("[",ROUND(OFFSET('Hygiene Data'!$F$10,0,10*ROW('Hygiene Data'!F198)),0),"]"),IF(AND(ISNUMBER(OFFSET('Hygiene Data'!$F$10,0,10*ROW('Hygiene Data'!F198))),DZ204="",ISNUMBER(OFFSET('Hygiene Data'!$F$10,0,10*ROW('Hygiene Data'!F198)))),OFFSET('Hygiene Data'!$F$10,0,10*ROW('Hygiene Data'!F198)),NA())))</f>
        <v>#N/A</v>
      </c>
      <c r="BL204" s="254" t="e">
        <f ca="true">+IF(AND(ISNUMBER(OFFSET('Hygiene Data'!$G$6,0,10*ROW('Hygiene Data'!G198))),EA204="Yes"),OFFSET('Hygiene Data'!$G$6,0,10*ROW('Hygiene Data'!G198)),IF(AND(ISNUMBER(OFFSET('Hygiene Data'!$G$6,0,10*ROW('Hygiene Data'!G198))),EA204="No",ISNUMBER(OFFSET('Hygiene Data'!$G$6,0,10*ROW('Hygiene Data'!G198)))),CONCATENATE("[",ROUND(OFFSET('Hygiene Data'!$G$6,0,10*ROW('Hygiene Data'!G198)),0),"]"),IF(AND(ISNUMBER(OFFSET('Hygiene Data'!$G$6,0,10*ROW('Hygiene Data'!G198))),EA204="",ISNUMBER(OFFSET('Hygiene Data'!$G$6,0,10*ROW('Hygiene Data'!G198)))),OFFSET('Hygiene Data'!$G$6,0,10*ROW('Hygiene Data'!G198)),NA())))</f>
        <v>#N/A</v>
      </c>
      <c r="BM204" s="254" t="e">
        <f ca="true">+IF(AND(ISNUMBER(OFFSET('Hygiene Data'!$G$8,0,10*ROW('Hygiene Data'!G198))),EB204="Yes"),OFFSET('Hygiene Data'!$G$8,0,10*ROW('Hygiene Data'!G198)),IF(AND(ISNUMBER(OFFSET('Hygiene Data'!$G$8,0,10*ROW('Hygiene Data'!G198))),EB204="No",ISNUMBER(OFFSET('Hygiene Data'!$G$8,0,10*ROW('Hygiene Data'!G198)))),CONCATENATE("[",ROUND(OFFSET('Hygiene Data'!$G$8,0,10*ROW('Hygiene Data'!G198)),0),"]"),IF(AND(ISNUMBER(OFFSET('Hygiene Data'!$G$8,0,10*ROW('Hygiene Data'!G198))),EB204="",ISNUMBER(OFFSET('Hygiene Data'!$G$8,0,10*ROW('Hygiene Data'!G198)))),OFFSET('Hygiene Data'!$G$8,0,10*ROW('Hygiene Data'!G198)),NA())))</f>
        <v>#N/A</v>
      </c>
      <c r="BN204" s="254" t="e">
        <f ca="true">+IF(AND(ISNUMBER(OFFSET('Hygiene Data'!$G$10,0,10*ROW('Hygiene Data'!G198))),EC204="Yes"),OFFSET('Hygiene Data'!$G$10,0,10*ROW('Hygiene Data'!G198)),IF(AND(ISNUMBER(OFFSET('Hygiene Data'!$G$10,0,10*ROW('Hygiene Data'!G198))),EC204="No",ISNUMBER(OFFSET('Hygiene Data'!$G$10,0,10*ROW('Hygiene Data'!G198)))),CONCATENATE("[",ROUND(OFFSET('Hygiene Data'!$G$10,0,10*ROW('Hygiene Data'!G198)),0),"]"),IF(AND(ISNUMBER(OFFSET('Hygiene Data'!$G$10,0,10*ROW('Hygiene Data'!G198))),EC204="",ISNUMBER(OFFSET('Hygiene Data'!$G$10,0,10*ROW('Hygiene Data'!G198)))),OFFSET('Hygiene Data'!$G$10,0,10*ROW('Hygiene Data'!G198)),NA())))</f>
        <v>#N/A</v>
      </c>
      <c r="BO204" s="254" t="e">
        <f ca="true">+IF(AND(ISNUMBER(OFFSET('Hygiene Data'!$H$6,0,10*ROW('Hygiene Data'!H198))),ED204="Yes"),OFFSET('Hygiene Data'!$H$6,0,10*ROW('Hygiene Data'!H198)),IF(AND(ISNUMBER(OFFSET('Hygiene Data'!$H$6,0,10*ROW('Hygiene Data'!H198))),ED204="No",ISNUMBER(OFFSET('Hygiene Data'!$H$6,0,10*ROW('Hygiene Data'!H198)))),CONCATENATE("[",ROUND(OFFSET('Hygiene Data'!$H$6,0,10*ROW('Hygiene Data'!H198)),0),"]"),IF(AND(ISNUMBER(OFFSET('Hygiene Data'!$H$6,0,10*ROW('Hygiene Data'!H198))),ED204="",ISNUMBER(OFFSET('Hygiene Data'!$H$6,0,10*ROW('Hygiene Data'!H198)))),OFFSET('Hygiene Data'!$H$6,0,10*ROW('Hygiene Data'!H198)),NA())))</f>
        <v>#N/A</v>
      </c>
      <c r="BP204" s="254" t="e">
        <f ca="true">+IF(AND(ISNUMBER(OFFSET('Hygiene Data'!$H$8,0,10*ROW('Hygiene Data'!H198))),EE204="Yes"),OFFSET('Hygiene Data'!$H$8,0,10*ROW('Hygiene Data'!H198)),IF(AND(ISNUMBER(OFFSET('Hygiene Data'!$H$8,0,10*ROW('Hygiene Data'!H198))),EE204="No",ISNUMBER(OFFSET('Hygiene Data'!$H$8,0,10*ROW('Hygiene Data'!H198)))),CONCATENATE("[",ROUND(OFFSET('Hygiene Data'!$H$8,0,10*ROW('Hygiene Data'!H198)),0),"]"),IF(AND(ISNUMBER(OFFSET('Hygiene Data'!$H$8,0,10*ROW('Hygiene Data'!H198))),EE204="",ISNUMBER(OFFSET('Hygiene Data'!$H$8,0,10*ROW('Hygiene Data'!H198)))),OFFSET('Hygiene Data'!$H$8,0,10*ROW('Hygiene Data'!H198)),NA())))</f>
        <v>#N/A</v>
      </c>
      <c r="BQ204" s="254" t="e">
        <f ca="true">+IF(AND(ISNUMBER(OFFSET('Hygiene Data'!$H$10,0,10*ROW('Hygiene Data'!H198))),EF204="Yes"),OFFSET('Hygiene Data'!$H$10,0,10*ROW('Hygiene Data'!H198)),IF(AND(ISNUMBER(OFFSET('Hygiene Data'!$H$10,0,10*ROW('Hygiene Data'!H198))),EF204="No",ISNUMBER(OFFSET('Hygiene Data'!$H$10,0,10*ROW('Hygiene Data'!H198)))),CONCATENATE("[",ROUND(OFFSET('Hygiene Data'!$H$10,0,10*ROW('Hygiene Data'!H198)),0),"]"),IF(AND(ISNUMBER(OFFSET('Hygiene Data'!$H$10,0,10*ROW('Hygiene Data'!H198))),EF204="",ISNUMBER(OFFSET('Hygiene Data'!$H$10,0,10*ROW('Hygiene Data'!H198)))),OFFSET('Hygiene Data'!$H$10,0,10*ROW('Hygiene Data'!H198)),NA())))</f>
        <v>#N/A</v>
      </c>
      <c r="BS204" s="36" t="str">
        <f ca="true">+IF(OFFSET('Water Data'!$C$28,0,10*ROW('Water Data'!C198))="","",OFFSET('Water Data'!$C$28,0,10*ROW('Water Data'!C198)))</f>
        <v/>
      </c>
      <c r="BT204" s="36" t="str">
        <f ca="true">+IF(OFFSET('Water Data'!$C$29,0,10*ROW('Water Data'!C198))="","",OFFSET('Water Data'!$C$29,0,10*ROW('Water Data'!C198)))</f>
        <v/>
      </c>
      <c r="BU204" s="36" t="str">
        <f ca="true">+IF(OFFSET('Water Data'!$C$30,0,10*ROW('Water Data'!C198))="","",OFFSET('Water Data'!$C$30,0,10*ROW('Water Data'!C198)))</f>
        <v/>
      </c>
      <c r="BV204" s="36" t="str">
        <f ca="true">+IF(OFFSET('Water Data'!$D$28,0,10*ROW('Water Data'!D198))="","",OFFSET('Water Data'!$D$28,0,10*ROW('Water Data'!D198)))</f>
        <v/>
      </c>
      <c r="BW204" s="36" t="str">
        <f ca="true">+IF(OFFSET('Water Data'!$D$29,0,10*ROW('Water Data'!D198))="","",OFFSET('Water Data'!$D$29,0,10*ROW('Water Data'!D198)))</f>
        <v/>
      </c>
      <c r="BX204" s="36" t="str">
        <f ca="true">+IF(OFFSET('Water Data'!$D$30,0,10*ROW('Water Data'!D198))="","",OFFSET('Water Data'!$D$30,0,10*ROW('Water Data'!D198)))</f>
        <v/>
      </c>
      <c r="BY204" s="36" t="str">
        <f ca="true">+IF(OFFSET('Water Data'!$E$28,0,10*ROW('Water Data'!E198))="","",OFFSET('Water Data'!$E$28,0,10*ROW('Water Data'!E198)))</f>
        <v/>
      </c>
      <c r="BZ204" s="36" t="str">
        <f ca="true">+IF(OFFSET('Water Data'!$E$29,0,10*ROW('Water Data'!E198))="","",OFFSET('Water Data'!$E$29,0,10*ROW('Water Data'!E198)))</f>
        <v/>
      </c>
      <c r="CA204" s="36" t="str">
        <f ca="true">+IF(OFFSET('Water Data'!$E$30,0,10*ROW('Water Data'!E198))="","",OFFSET('Water Data'!$E$30,0,10*ROW('Water Data'!E198)))</f>
        <v/>
      </c>
      <c r="CB204" s="36" t="str">
        <f ca="true">+IF(OFFSET('Water Data'!$F$28,0,10*ROW('Water Data'!F198))="","",OFFSET('Water Data'!$F$28,0,10*ROW('Water Data'!F198)))</f>
        <v/>
      </c>
      <c r="CC204" s="36" t="str">
        <f ca="true">+IF(OFFSET('Water Data'!$F$29,0,10*ROW('Water Data'!F198))="","",OFFSET('Water Data'!$F$29,0,10*ROW('Water Data'!F198)))</f>
        <v/>
      </c>
      <c r="CD204" s="36" t="str">
        <f ca="true">+IF(OFFSET('Water Data'!$F$30,0,10*ROW('Water Data'!F198))="","",OFFSET('Water Data'!$F$30,0,10*ROW('Water Data'!F198)))</f>
        <v/>
      </c>
      <c r="CE204" s="36" t="str">
        <f ca="true">+IF(OFFSET('Water Data'!$G$28,0,10*ROW('Water Data'!G198))="","",OFFSET('Water Data'!$G$28,0,10*ROW('Water Data'!G198)))</f>
        <v/>
      </c>
      <c r="CF204" s="36" t="str">
        <f ca="true">+IF(OFFSET('Water Data'!$G$29,0,10*ROW('Water Data'!G198))="","",OFFSET('Water Data'!$G$29,0,10*ROW('Water Data'!G198)))</f>
        <v/>
      </c>
      <c r="CG204" s="36" t="str">
        <f ca="true">+IF(OFFSET('Water Data'!$G$30,0,10*ROW('Water Data'!G198))="","",OFFSET('Water Data'!$G$30,0,10*ROW('Water Data'!G198)))</f>
        <v/>
      </c>
      <c r="CH204" s="36" t="str">
        <f ca="true">+IF(OFFSET('Water Data'!$H$28,0,10*ROW('Water Data'!H198))="","",OFFSET('Water Data'!$H$28,0,10*ROW('Water Data'!H198)))</f>
        <v/>
      </c>
      <c r="CI204" s="36" t="str">
        <f ca="true">+IF(OFFSET('Water Data'!$H$29,0,10*ROW('Water Data'!H198))="","",OFFSET('Water Data'!$H$29,0,10*ROW('Water Data'!H198)))</f>
        <v/>
      </c>
      <c r="CJ204" s="36" t="str">
        <f ca="true">+IF(OFFSET('Water Data'!$H$30,0,10*ROW('Water Data'!H198))="","",OFFSET('Water Data'!$H$30,0,10*ROW('Water Data'!H198)))</f>
        <v/>
      </c>
      <c r="CK204" s="36" t="str">
        <f ca="true">+IF(OFFSET('Sanitation Data'!$C$29,0,10*ROW('Sanitation Data'!C198))="","",OFFSET('Sanitation Data'!$C$29,0,10*ROW('Sanitation Data'!C198)))</f>
        <v/>
      </c>
      <c r="CL204" s="36" t="str">
        <f ca="true">+IF(OFFSET('Sanitation Data'!$C$30,0,10*ROW('Sanitation Data'!C198))="","",OFFSET('Sanitation Data'!$C$30,0,10*ROW('Sanitation Data'!C198)))</f>
        <v/>
      </c>
      <c r="CM204" s="36" t="str">
        <f ca="true">+IF(OFFSET('Sanitation Data'!$C$31,0,10*ROW('Sanitation Data'!C198))="","",OFFSET('Sanitation Data'!$C$31,0,10*ROW('Sanitation Data'!C198)))</f>
        <v/>
      </c>
      <c r="CN204" s="36" t="str">
        <f ca="true">+IF(OFFSET('Sanitation Data'!$C$32,0,10*ROW('Sanitation Data'!C198))="","",OFFSET('Sanitation Data'!$C$32,0,10*ROW('Sanitation Data'!C198)))</f>
        <v/>
      </c>
      <c r="CO204" s="36" t="str">
        <f ca="true">+IF(OFFSET('Sanitation Data'!$C$33,0,10*ROW('Sanitation Data'!C198))="","",OFFSET('Sanitation Data'!$C$33,0,10*ROW('Sanitation Data'!C198)))</f>
        <v/>
      </c>
      <c r="CP204" s="36" t="str">
        <f ca="true">+IF(OFFSET('Sanitation Data'!$D$29,0,10*ROW('Sanitation Data'!D198))="","",OFFSET('Sanitation Data'!$D$29,0,10*ROW('Sanitation Data'!D198)))</f>
        <v/>
      </c>
      <c r="CQ204" s="36" t="str">
        <f ca="true">+IF(OFFSET('Sanitation Data'!$D$30,0,10*ROW('Sanitation Data'!D198))="","",OFFSET('Sanitation Data'!$D$30,0,10*ROW('Sanitation Data'!D198)))</f>
        <v/>
      </c>
      <c r="CR204" s="36" t="str">
        <f ca="true">+IF(OFFSET('Sanitation Data'!$D$31,0,10*ROW('Sanitation Data'!D198))="","",OFFSET('Sanitation Data'!$D$31,0,10*ROW('Sanitation Data'!D198)))</f>
        <v/>
      </c>
      <c r="CS204" s="36" t="str">
        <f ca="true">+IF(OFFSET('Sanitation Data'!$D$32,0,10*ROW('Sanitation Data'!D198))="","",OFFSET('Sanitation Data'!$D$32,0,10*ROW('Sanitation Data'!D198)))</f>
        <v/>
      </c>
      <c r="CT204" s="36" t="str">
        <f ca="true">+IF(OFFSET('Sanitation Data'!$D$33,0,10*ROW('Sanitation Data'!D198))="","",OFFSET('Sanitation Data'!$D$33,0,10*ROW('Sanitation Data'!D198)))</f>
        <v/>
      </c>
      <c r="CU204" s="36" t="str">
        <f ca="true">+IF(OFFSET('Sanitation Data'!$E$29,0,10*ROW('Sanitation Data'!E198))="","",OFFSET('Sanitation Data'!$E$29,0,10*ROW('Sanitation Data'!E198)))</f>
        <v/>
      </c>
      <c r="CV204" s="36" t="str">
        <f ca="true">+IF(OFFSET('Sanitation Data'!$E$30,0,10*ROW('Sanitation Data'!E198))="","",OFFSET('Sanitation Data'!$E$30,0,10*ROW('Sanitation Data'!E198)))</f>
        <v/>
      </c>
      <c r="CW204" s="36" t="str">
        <f ca="true">+IF(OFFSET('Sanitation Data'!$E$31,0,10*ROW('Sanitation Data'!E198))="","",OFFSET('Sanitation Data'!$E$31,0,10*ROW('Sanitation Data'!E198)))</f>
        <v/>
      </c>
      <c r="CX204" s="36" t="str">
        <f ca="true">+IF(OFFSET('Sanitation Data'!$E$32,0,10*ROW('Sanitation Data'!E198))="","",OFFSET('Sanitation Data'!$E$32,0,10*ROW('Sanitation Data'!E198)))</f>
        <v/>
      </c>
      <c r="CY204" s="36" t="str">
        <f ca="true">+IF(OFFSET('Sanitation Data'!$E$33,0,10*ROW('Sanitation Data'!E198))="","",OFFSET('Sanitation Data'!$E$33,0,10*ROW('Sanitation Data'!E198)))</f>
        <v/>
      </c>
      <c r="CZ204" s="36" t="str">
        <f ca="true">+IF(OFFSET('Sanitation Data'!$F$29,0,10*ROW('Sanitation Data'!F198))="","",OFFSET('Sanitation Data'!$F$29,0,10*ROW('Sanitation Data'!F198)))</f>
        <v/>
      </c>
      <c r="DA204" s="36" t="str">
        <f ca="true">+IF(OFFSET('Sanitation Data'!$F$30,0,10*ROW('Sanitation Data'!F198))="","",OFFSET('Sanitation Data'!$F$30,0,10*ROW('Sanitation Data'!F198)))</f>
        <v/>
      </c>
      <c r="DB204" s="36" t="str">
        <f ca="true">+IF(OFFSET('Sanitation Data'!$F$31,0,10*ROW('Sanitation Data'!F198))="","",OFFSET('Sanitation Data'!$F$31,0,10*ROW('Sanitation Data'!F198)))</f>
        <v/>
      </c>
      <c r="DC204" s="36" t="str">
        <f ca="true">+IF(OFFSET('Sanitation Data'!$F$32,0,10*ROW('Sanitation Data'!F198))="","",OFFSET('Sanitation Data'!$F$32,0,10*ROW('Sanitation Data'!F198)))</f>
        <v/>
      </c>
      <c r="DD204" s="36" t="str">
        <f ca="true">+IF(OFFSET('Sanitation Data'!$F$33,0,10*ROW('Sanitation Data'!F198))="","",OFFSET('Sanitation Data'!$F$33,0,10*ROW('Sanitation Data'!F198)))</f>
        <v/>
      </c>
      <c r="DE204" s="36" t="str">
        <f ca="true">+IF(OFFSET('Sanitation Data'!$G$29,0,10*ROW('Sanitation Data'!G198))="","",OFFSET('Sanitation Data'!$G$29,0,10*ROW('Sanitation Data'!G198)))</f>
        <v/>
      </c>
      <c r="DF204" s="36" t="str">
        <f ca="true">+IF(OFFSET('Sanitation Data'!$G$30,0,10*ROW('Sanitation Data'!G198))="","",OFFSET('Sanitation Data'!$G$30,0,10*ROW('Sanitation Data'!G198)))</f>
        <v/>
      </c>
      <c r="DG204" s="36" t="str">
        <f ca="true">+IF(OFFSET('Sanitation Data'!$G$31,0,10*ROW('Sanitation Data'!G198))="","",OFFSET('Sanitation Data'!$G$31,0,10*ROW('Sanitation Data'!G198)))</f>
        <v/>
      </c>
      <c r="DH204" s="36" t="str">
        <f ca="true">+IF(OFFSET('Sanitation Data'!$G$32,0,10*ROW('Sanitation Data'!G198))="","",OFFSET('Sanitation Data'!$G$32,0,10*ROW('Sanitation Data'!G198)))</f>
        <v/>
      </c>
      <c r="DI204" s="36" t="str">
        <f ca="true">+IF(OFFSET('Sanitation Data'!$G$33,0,10*ROW('Sanitation Data'!G198))="","",OFFSET('Sanitation Data'!$G$33,0,10*ROW('Sanitation Data'!G198)))</f>
        <v/>
      </c>
      <c r="DJ204" s="36" t="str">
        <f ca="true">+IF(OFFSET('Sanitation Data'!$H$29,0,10*ROW('Sanitation Data'!H198))="","",OFFSET('Sanitation Data'!$H$29,0,10*ROW('Sanitation Data'!H198)))</f>
        <v/>
      </c>
      <c r="DK204" s="36" t="str">
        <f ca="true">+IF(OFFSET('Sanitation Data'!$H$30,0,10*ROW('Sanitation Data'!H198))="","",OFFSET('Sanitation Data'!$H$30,0,10*ROW('Sanitation Data'!H198)))</f>
        <v/>
      </c>
      <c r="DL204" s="36" t="str">
        <f ca="true">+IF(OFFSET('Sanitation Data'!$H$31,0,10*ROW('Sanitation Data'!H198))="","",OFFSET('Sanitation Data'!$H$31,0,10*ROW('Sanitation Data'!H198)))</f>
        <v/>
      </c>
      <c r="DM204" s="36" t="str">
        <f ca="true">+IF(OFFSET('Sanitation Data'!$H$32,0,10*ROW('Sanitation Data'!H198))="","",OFFSET('Sanitation Data'!$H$32,0,10*ROW('Sanitation Data'!H198)))</f>
        <v/>
      </c>
      <c r="DN204" s="36" t="str">
        <f ca="true">+IF(OFFSET('Sanitation Data'!$H$33,0,10*ROW('Sanitation Data'!H198))="","",OFFSET('Sanitation Data'!$H$33,0,10*ROW('Sanitation Data'!H198)))</f>
        <v/>
      </c>
      <c r="DO204" s="36" t="str">
        <f ca="true">+IF(OFFSET('Hygiene Data'!$C$12,0,10*ROW('Hygiene Data'!C198))="","",OFFSET('Hygiene Data'!$C$12,0,10*ROW('Hygiene Data'!C198)))</f>
        <v/>
      </c>
      <c r="DP204" s="36" t="str">
        <f ca="true">+IF(OFFSET('Hygiene Data'!$C$13,0,10*ROW('Hygiene Data'!C198))="","",OFFSET('Hygiene Data'!$C$13,0,10*ROW('Hygiene Data'!C198)))</f>
        <v/>
      </c>
      <c r="DQ204" s="36" t="str">
        <f ca="true">+IF(OFFSET('Hygiene Data'!$C$14,0,10*ROW('Hygiene Data'!C198))="","",OFFSET('Hygiene Data'!$C$14,0,10*ROW('Hygiene Data'!C198)))</f>
        <v/>
      </c>
      <c r="DR204" s="36" t="str">
        <f ca="true">+IF(OFFSET('Hygiene Data'!$D$12,0,10*ROW('Hygiene Data'!D198))="","",OFFSET('Hygiene Data'!$D$12,0,10*ROW('Hygiene Data'!D198)))</f>
        <v/>
      </c>
      <c r="DS204" s="36" t="str">
        <f ca="true">+IF(OFFSET('Hygiene Data'!$D$13,0,10*ROW('Hygiene Data'!D198))="","",OFFSET('Hygiene Data'!$D$13,0,10*ROW('Hygiene Data'!D198)))</f>
        <v/>
      </c>
      <c r="DT204" s="36" t="str">
        <f ca="true">+IF(OFFSET('Hygiene Data'!$D$14,0,10*ROW('Hygiene Data'!D198))="","",OFFSET('Hygiene Data'!$D$14,0,10*ROW('Hygiene Data'!D198)))</f>
        <v/>
      </c>
      <c r="DU204" s="36" t="str">
        <f ca="true">+IF(OFFSET('Hygiene Data'!$E$12,0,10*ROW('Hygiene Data'!E198))="","",OFFSET('Hygiene Data'!$E$12,0,10*ROW('Hygiene Data'!E198)))</f>
        <v/>
      </c>
      <c r="DV204" s="36" t="str">
        <f ca="true">+IF(OFFSET('Hygiene Data'!$E$13,0,10*ROW('Hygiene Data'!E198))="","",OFFSET('Hygiene Data'!$E$13,0,10*ROW('Hygiene Data'!E198)))</f>
        <v/>
      </c>
      <c r="DW204" s="36" t="str">
        <f ca="true">+IF(OFFSET('Hygiene Data'!$E$14,0,10*ROW('Hygiene Data'!E198))="","",OFFSET('Hygiene Data'!$E$14,0,10*ROW('Hygiene Data'!E198)))</f>
        <v/>
      </c>
      <c r="DX204" s="36" t="str">
        <f ca="true">+IF(OFFSET('Hygiene Data'!$F$12,0,10*ROW('Hygiene Data'!F198))="","",OFFSET('Hygiene Data'!$F$12,0,10*ROW('Hygiene Data'!F198)))</f>
        <v/>
      </c>
      <c r="DY204" s="36" t="str">
        <f ca="true">+IF(OFFSET('Hygiene Data'!$F$13,0,10*ROW('Hygiene Data'!F198))="","",OFFSET('Hygiene Data'!$F$13,0,10*ROW('Hygiene Data'!F198)))</f>
        <v/>
      </c>
      <c r="DZ204" s="36" t="str">
        <f ca="true">+IF(OFFSET('Hygiene Data'!$F$14,0,10*ROW('Hygiene Data'!F198))="","",OFFSET('Hygiene Data'!$F$14,0,10*ROW('Hygiene Data'!F198)))</f>
        <v/>
      </c>
      <c r="EA204" s="36" t="str">
        <f ca="true">+IF(OFFSET('Hygiene Data'!$G$12,0,10*ROW('Hygiene Data'!G198))="","",OFFSET('Hygiene Data'!$G$12,0,10*ROW('Hygiene Data'!G198)))</f>
        <v/>
      </c>
      <c r="EB204" s="36" t="str">
        <f ca="true">+IF(OFFSET('Hygiene Data'!$G$13,0,10*ROW('Hygiene Data'!G198))="","",OFFSET('Hygiene Data'!$G$13,0,10*ROW('Hygiene Data'!G198)))</f>
        <v/>
      </c>
      <c r="EC204" s="36" t="str">
        <f ca="true">+IF(OFFSET('Hygiene Data'!$G$14,0,10*ROW('Hygiene Data'!G198))="","",OFFSET('Hygiene Data'!$G$14,0,10*ROW('Hygiene Data'!G198)))</f>
        <v/>
      </c>
      <c r="ED204" s="36" t="str">
        <f ca="true">+IF(OFFSET('Hygiene Data'!$H$12,0,10*ROW('Hygiene Data'!H198))="","",OFFSET('Hygiene Data'!$H$12,0,10*ROW('Hygiene Data'!H198)))</f>
        <v/>
      </c>
      <c r="EE204" s="36" t="str">
        <f ca="true">+IF(OFFSET('Hygiene Data'!$H$13,0,10*ROW('Hygiene Data'!H198))="","",OFFSET('Hygiene Data'!$H$13,0,10*ROW('Hygiene Data'!H198)))</f>
        <v/>
      </c>
      <c r="EF204" s="36" t="str">
        <f ca="true">+IF(OFFSET('Hygiene Data'!$H$14,0,10*ROW('Hygiene Data'!H198))="","",OFFSET('Hygiene Data'!$H$14,0,10*ROW('Hygiene Data'!H198)))</f>
        <v/>
      </c>
    </row>
    <row r="205" x14ac:dyDescent="0.2">
      <c r="A205" s="59" t="str">
        <f ca="true">+IF(OFFSET('Water Data'!$B$1,0,10*ROW('Water Data'!B202))="","",OFFSET('Water Data'!$B$1,0,10*ROW('Water Data'!B202)))</f>
        <v/>
      </c>
      <c r="B205" s="59" t="str">
        <f ca="true">+IF(OFFSET('Water Data'!$A$3,0,10*ROW('Water Data'!A202))="","",OFFSET('Water Data'!$A$3,0,10*ROW('Water Data'!A202)))</f>
        <v/>
      </c>
      <c r="C205" s="59" t="str">
        <f ca="true">+IF(OFFSET('Water Data'!$C$3,0,10*ROW('Water Data'!C202))="","",OFFSET('Water Data'!$C$3,0,10*ROW('Water Data'!C202)))</f>
        <v/>
      </c>
      <c r="D205" s="252" t="e">
        <f ca="true">+IF(AND(ISNUMBER(OFFSET('Water Data'!$C$5,0,10*ROW('Water Data'!C199))),BS205="Yes"),100-OFFSET('Water Data'!$C$5,0,10*ROW('Water Data'!C199)),IF(AND(ISNUMBER(OFFSET('Water Data'!$C$5,0,10*ROW('Water Data'!C199))),BS205="No",ISNUMBER(OFFSET('Water Data'!$C$5,0,10*ROW('Water Data'!C199)))),CONCATENATE("[",ROUND(100-OFFSET('Water Data'!$C$5,0,10*ROW('Water Data'!C199)),0),"]"),IF(AND(ISNUMBER(OFFSET('Water Data'!$C$5,0,10*ROW('Water Data'!C199))),BS205="",ISNUMBER(OFFSET('Water Data'!$C$5,0,10*ROW('Water Data'!C199)))),100-OFFSET('Water Data'!$C$5,0,10*ROW('Water Data'!C199)),NA())))</f>
        <v>#N/A</v>
      </c>
      <c r="E205" s="252" t="e">
        <f ca="true">+IF(AND(ISNUMBER(OFFSET('Water Data'!$C$7,0,10*ROW('Water Data'!D199))),BT205="Yes"),OFFSET('Water Data'!$C$7,0,10*ROW('Water Data'!C199)),IF(AND(ISNUMBER(OFFSET('Water Data'!$C$7,0,10*ROW('Water Data'!C199))),BT205="No",ISNUMBER(OFFSET('Water Data'!$C$7,0,10*ROW('Water Data'!C199)))),CONCATENATE("[",ROUND(OFFSET('Water Data'!$C$7,0,10*ROW('Water Data'!C199)),0),"]"),IF(AND(ISNUMBER(OFFSET('Water Data'!$C$7,0,10*ROW('Water Data'!C199))),BT205="",ISNUMBER(OFFSET('Water Data'!$C$7,0,10*ROW('Water Data'!C199)))),OFFSET('Water Data'!$C$7,0,10*ROW('Water Data'!C199)),NA())))</f>
        <v>#N/A</v>
      </c>
      <c r="F205" s="252" t="e">
        <f ca="true">+IF(AND(ISNUMBER(OFFSET('Water Data'!$C$10,0,10*ROW('Water Data'!C199))),BU205="Yes"),OFFSET('Water Data'!$C$10,0,10*ROW('Water Data'!C199)),IF(AND(ISNUMBER(OFFSET('Water Data'!$C$10,0,10*ROW('Water Data'!C199))),BU205="No",ISNUMBER(OFFSET('Water Data'!$C$10,0,10*ROW('Water Data'!C199)))),CONCATENATE("[",ROUND(OFFSET('Water Data'!$C$10,0,10*ROW('Water Data'!C199)),0),"]"),IF(AND(ISNUMBER(OFFSET('Water Data'!$C$10,0,10*ROW('Water Data'!C199))),BU205="",ISNUMBER(OFFSET('Water Data'!$C$10,0,10*ROW('Water Data'!C199)))),OFFSET('Water Data'!$C$10,0,10*ROW('Water Data'!C199)),NA())))</f>
        <v>#N/A</v>
      </c>
      <c r="G205" s="252" t="e">
        <f ca="true">+IF(AND(ISNUMBER(OFFSET('Water Data'!$D$5,0,10*ROW('Water Data'!D199))),BV205="Yes"),100-OFFSET('Water Data'!$D$5,0,10*ROW('Water Data'!D199)),IF(AND(ISNUMBER(OFFSET('Water Data'!$D$5,0,10*ROW('Water Data'!D199))),BV205="No",ISNUMBER(OFFSET('Water Data'!$D$5,0,10*ROW('Water Data'!D199)))),CONCATENATE("[",ROUND(100-OFFSET('Water Data'!$D$5,0,10*ROW('Water Data'!D199)),0),"]"),IF(AND(ISNUMBER(OFFSET('Water Data'!$D$5,0,10*ROW('Water Data'!D199))),BV205="",ISNUMBER(OFFSET('Water Data'!$D$5,0,10*ROW('Water Data'!D199)))),100-OFFSET('Water Data'!$D$5,0,10*ROW('Water Data'!D199)),NA())))</f>
        <v>#N/A</v>
      </c>
      <c r="H205" s="252" t="e">
        <f ca="true">+IF(AND(ISNUMBER(OFFSET('Water Data'!$D$7,0,10*ROW('Water Data'!D199))),BW205="Yes"),OFFSET('Water Data'!$D$7,0,10*ROW('Water Data'!D199)),IF(AND(ISNUMBER(OFFSET('Water Data'!$D$7,0,10*ROW('Water Data'!D199))),BW205="No",ISNUMBER(OFFSET('Water Data'!$D$7,0,10*ROW('Water Data'!D199)))),CONCATENATE("[",ROUND(OFFSET('Water Data'!$C$7,0,10*ROW('Water Data'!D199)),0),"]"),IF(AND(ISNUMBER(OFFSET('Water Data'!$D$7,0,10*ROW('Water Data'!D199))),BW205="",ISNUMBER(OFFSET('Water Data'!$D$7,0,10*ROW('Water Data'!D199)))),OFFSET('Water Data'!$D$7,0,10*ROW('Water Data'!D199)),NA())))</f>
        <v>#N/A</v>
      </c>
      <c r="I205" s="252" t="e">
        <f ca="true">+IF(AND(ISNUMBER(OFFSET('Water Data'!$D$10,0,10*ROW('Water Data'!D199))),BX205="Yes"),OFFSET('Water Data'!$D$10,0,10*ROW('Water Data'!D199)),IF(AND(ISNUMBER(OFFSET('Water Data'!$D$10,0,10*ROW('Water Data'!D199))),BX205="No",ISNUMBER(OFFSET('Water Data'!$D$10,0,10*ROW('Water Data'!D199)))),CONCATENATE("[",ROUND(OFFSET('Water Data'!$D$10,0,10*ROW('Water Data'!D199)),0),"]"),IF(AND(ISNUMBER(OFFSET('Water Data'!$D$10,0,10*ROW('Water Data'!D199))),BX205="",ISNUMBER(OFFSET('Water Data'!$D$10,0,10*ROW('Water Data'!D199)))),OFFSET('Water Data'!$D$10,0,10*ROW('Water Data'!D199)),NA())))</f>
        <v>#N/A</v>
      </c>
      <c r="J205" s="252" t="e">
        <f ca="true">+IF(AND(ISNUMBER(OFFSET('Water Data'!$E$5,0,10*ROW('Water Data'!E199))),BY205="Yes"),100-OFFSET('Water Data'!$E$5,0,10*ROW('Water Data'!E199)),IF(AND(ISNUMBER(OFFSET('Water Data'!$E$5,0,10*ROW('Water Data'!E199))),BY205="No",ISNUMBER(OFFSET('Water Data'!$E$5,0,10*ROW('Water Data'!E199)))),CONCATENATE("[",ROUND(100-OFFSET('Water Data'!$E$5,0,10*ROW('Water Data'!E199)),0),"]"),IF(AND(ISNUMBER(OFFSET('Water Data'!$E$5,0,10*ROW('Water Data'!E199))),BY205="",ISNUMBER(OFFSET('Water Data'!$E$5,0,10*ROW('Water Data'!E199)))),100-OFFSET('Water Data'!$E$5,0,10*ROW('Water Data'!E199)),NA())))</f>
        <v>#N/A</v>
      </c>
      <c r="K205" s="252" t="e">
        <f ca="true">+IF(AND(ISNUMBER(OFFSET('Water Data'!$E$7,0,10*ROW('Water Data'!E199))),BZ205="Yes"),OFFSET('Water Data'!$E$7,0,10*ROW('Water Data'!E199)),IF(AND(ISNUMBER(OFFSET('Water Data'!$E$7,0,10*ROW('Water Data'!E199))),BZ205="No",ISNUMBER(OFFSET('Water Data'!$E$7,0,10*ROW('Water Data'!E199)))),CONCATENATE("[",ROUND(OFFSET('Water Data'!$E$7,0,10*ROW('Water Data'!E199)),0),"]"),IF(AND(ISNUMBER(OFFSET('Water Data'!$E$7,0,10*ROW('Water Data'!E199))),BZ205="",ISNUMBER(OFFSET('Water Data'!$E$7,0,10*ROW('Water Data'!E199)))),OFFSET('Water Data'!$E$7,0,10*ROW('Water Data'!E199)),NA())))</f>
        <v>#N/A</v>
      </c>
      <c r="L205" s="252" t="e">
        <f ca="true">+IF(AND(ISNUMBER(OFFSET('Water Data'!$E$10,0,10*ROW('Water Data'!E199))),CA205="Yes"),OFFSET('Water Data'!$E$10,0,10*ROW('Water Data'!E199)),IF(AND(ISNUMBER(OFFSET('Water Data'!$E$10,0,10*ROW('Water Data'!E199))),CA205="No",ISNUMBER(OFFSET('Water Data'!$E$10,0,10*ROW('Water Data'!E199)))),CONCATENATE("[",ROUND(OFFSET('Water Data'!$E$10,0,10*ROW('Water Data'!E199)),0),"]"),IF(AND(ISNUMBER(OFFSET('Water Data'!$E$10,0,10*ROW('Water Data'!E199))),CA205="",ISNUMBER(OFFSET('Water Data'!$E$10,0,10*ROW('Water Data'!E199)))),OFFSET('Water Data'!$E$10,0,10*ROW('Water Data'!E199)),NA())))</f>
        <v>#N/A</v>
      </c>
      <c r="M205" s="252" t="e">
        <f ca="true">+IF(AND(ISNUMBER(OFFSET('Water Data'!$F$5,0,10*ROW('Water Data'!F199))),CB205="Yes"),100-OFFSET('Water Data'!$F$5,0,10*ROW('Water Data'!F199)),IF(AND(ISNUMBER(OFFSET('Water Data'!$F$5,0,10*ROW('Water Data'!F199))),CB205="No",ISNUMBER(OFFSET('Water Data'!$F$5,0,10*ROW('Water Data'!F199)))),CONCATENATE("[",ROUND(100-OFFSET('Water Data'!$F$5,0,10*ROW('Water Data'!F199)),0),"]"),IF(AND(ISNUMBER(OFFSET('Water Data'!$F$5,0,10*ROW('Water Data'!F199))),CB205="",ISNUMBER(OFFSET('Water Data'!$F$5,0,10*ROW('Water Data'!F199)))),100-OFFSET('Water Data'!$F$5,0,10*ROW('Water Data'!F199)),NA())))</f>
        <v>#N/A</v>
      </c>
      <c r="N205" s="252" t="e">
        <f ca="true">+IF(AND(ISNUMBER(OFFSET('Water Data'!$F$7,0,10*ROW('Water Data'!F199))),CC205="Yes"),OFFSET('Water Data'!$F$7,0,10*ROW('Water Data'!F199)),IF(AND(ISNUMBER(OFFSET('Water Data'!$F$7,0,10*ROW('Water Data'!F199))),CC205="No",ISNUMBER(OFFSET('Water Data'!$F$7,0,10*ROW('Water Data'!F199)))),CONCATENATE("[",ROUND(OFFSET('Water Data'!$F$7,0,10*ROW('Water Data'!F199)),0),"]"),IF(AND(ISNUMBER(OFFSET('Water Data'!$F$7,0,10*ROW('Water Data'!F199))),CC205="",ISNUMBER(OFFSET('Water Data'!$F$7,0,10*ROW('Water Data'!F199)))),OFFSET('Water Data'!$F$7,0,10*ROW('Water Data'!F199)),NA())))</f>
        <v>#N/A</v>
      </c>
      <c r="O205" s="252" t="e">
        <f ca="true">+IF(AND(ISNUMBER(OFFSET('Water Data'!$F$10,0,10*ROW('Water Data'!F199))),CD205="Yes"),OFFSET('Water Data'!$F$10,0,10*ROW('Water Data'!F199)),IF(AND(ISNUMBER(OFFSET('Water Data'!$F$10,0,10*ROW('Water Data'!F199))),CD205="No",ISNUMBER(OFFSET('Water Data'!$F$10,0,10*ROW('Water Data'!F199)))),CONCATENATE("[",ROUND(OFFSET('Water Data'!$F$10,0,10*ROW('Water Data'!F199)),0),"]"),IF(AND(ISNUMBER(OFFSET('Water Data'!$F$10,0,10*ROW('Water Data'!F199))),CD205="",ISNUMBER(OFFSET('Water Data'!$F$10,0,10*ROW('Water Data'!F199)))),OFFSET('Water Data'!$F$10,0,10*ROW('Water Data'!F199)),NA())))</f>
        <v>#N/A</v>
      </c>
      <c r="P205" s="252" t="e">
        <f ca="true">+IF(AND(ISNUMBER(OFFSET('Water Data'!$G$5,0,10*ROW('Water Data'!G199))),CE205="Yes"),100-OFFSET('Water Data'!$G$5,0,10*ROW('Water Data'!G199)),IF(AND(ISNUMBER(OFFSET('Water Data'!$G$5,0,10*ROW('Water Data'!G199))),CE205="No",ISNUMBER(OFFSET('Water Data'!$G$5,0,10*ROW('Water Data'!G199)))),CONCATENATE("[",ROUND(100-OFFSET('Water Data'!$G$5,0,10*ROW('Water Data'!G199)),0),"]"),IF(AND(ISNUMBER(OFFSET('Water Data'!$G$5,0,10*ROW('Water Data'!G199))),CE205="",ISNUMBER(OFFSET('Water Data'!$G$5,0,10*ROW('Water Data'!G199)))),100-OFFSET('Water Data'!$G$5,0,10*ROW('Water Data'!G199)),NA())))</f>
        <v>#N/A</v>
      </c>
      <c r="Q205" s="252" t="e">
        <f ca="true">+IF(AND(ISNUMBER(OFFSET('Water Data'!$G$7,0,10*ROW('Water Data'!G199))),CF205="Yes"),OFFSET('Water Data'!$G$7,0,10*ROW('Water Data'!G199)),IF(AND(ISNUMBER(OFFSET('Water Data'!$G$7,0,10*ROW('Water Data'!G199))),CF205="No",ISNUMBER(OFFSET('Water Data'!$G$7,0,10*ROW('Water Data'!G199)))),CONCATENATE("[",ROUND(OFFSET('Water Data'!$G$7,0,10*ROW('Water Data'!G199)),0),"]"),IF(AND(ISNUMBER(OFFSET('Water Data'!$G$7,0,10*ROW('Water Data'!G199))),CF205="",ISNUMBER(OFFSET('Water Data'!$G$7,0,10*ROW('Water Data'!G199)))),OFFSET('Water Data'!$G$7,0,10*ROW('Water Data'!G199)),NA())))</f>
        <v>#N/A</v>
      </c>
      <c r="R205" s="252" t="e">
        <f ca="true">+IF(AND(ISNUMBER(OFFSET('Water Data'!$G$10,0,10*ROW('Water Data'!G199))),CG205="Yes"),OFFSET('Water Data'!$G$10,0,10*ROW('Water Data'!G199)),IF(AND(ISNUMBER(OFFSET('Water Data'!$G$10,0,10*ROW('Water Data'!G199))),CG205="No",ISNUMBER(OFFSET('Water Data'!$G$10,0,10*ROW('Water Data'!G199)))),CONCATENATE("[",ROUND(OFFSET('Water Data'!$G$10,0,10*ROW('Water Data'!G199)),0),"]"),IF(AND(ISNUMBER(OFFSET('Water Data'!$G$10,0,10*ROW('Water Data'!G199))),CG205="",ISNUMBER(OFFSET('Water Data'!$G$10,0,10*ROW('Water Data'!G199)))),OFFSET('Water Data'!$G$10,0,10*ROW('Water Data'!G199)),NA())))</f>
        <v>#N/A</v>
      </c>
      <c r="S205" s="252" t="e">
        <f ca="true">+IF(AND(ISNUMBER(OFFSET('Water Data'!$H$5,0,10*ROW('Water Data'!H199))),CH205="Yes"),100-OFFSET('Water Data'!$H$5,0,10*ROW('Water Data'!H199)),IF(AND(ISNUMBER(OFFSET('Water Data'!$H$5,0,10*ROW('Water Data'!H199))),CH205="No",ISNUMBER(OFFSET('Water Data'!$H$5,0,10*ROW('Water Data'!H199)))),CONCATENATE("[",ROUND(100-OFFSET('Water Data'!$H$5,0,10*ROW('Water Data'!H199)),0),"]"),IF(AND(ISNUMBER(OFFSET('Water Data'!$H$5,0,10*ROW('Water Data'!H199))),CH205="",ISNUMBER(OFFSET('Water Data'!$H$5,0,10*ROW('Water Data'!H199)))),100-OFFSET('Water Data'!$H$5,0,10*ROW('Water Data'!H199)),NA())))</f>
        <v>#N/A</v>
      </c>
      <c r="T205" s="252" t="e">
        <f ca="true">+IF(AND(ISNUMBER(OFFSET('Water Data'!$H$7,0,10*ROW('Water Data'!H199))),CI205="Yes"),OFFSET('Water Data'!$H$7,0,10*ROW('Water Data'!H199)),IF(AND(ISNUMBER(OFFSET('Water Data'!$H$7,0,10*ROW('Water Data'!H199))),CI205="No",ISNUMBER(OFFSET('Water Data'!$H$7,0,10*ROW('Water Data'!H199)))),CONCATENATE("[",ROUND(OFFSET('Water Data'!$H$7,0,10*ROW('Water Data'!H199)),0),"]"),IF(AND(ISNUMBER(OFFSET('Water Data'!$H$7,0,10*ROW('Water Data'!H199))),CI205="",ISNUMBER(OFFSET('Water Data'!$H$7,0,10*ROW('Water Data'!H199)))),OFFSET('Water Data'!$H$7,0,10*ROW('Water Data'!H199)),NA())))</f>
        <v>#N/A</v>
      </c>
      <c r="U205" s="252" t="e">
        <f ca="true">+IF(AND(ISNUMBER(OFFSET('Water Data'!$H$10,0,10*ROW('Water Data'!H199))),CJ205="Yes"),OFFSET('Water Data'!$H$10,0,10*ROW('Water Data'!H199)),IF(AND(ISNUMBER(OFFSET('Water Data'!$H$10,0,10*ROW('Water Data'!H199))),CJ205="No",ISNUMBER(OFFSET('Water Data'!$H$10,0,10*ROW('Water Data'!H199)))),CONCATENATE("[",ROUND(OFFSET('Water Data'!$H$10,0,10*ROW('Water Data'!H199)),0),"]"),IF(AND(ISNUMBER(OFFSET('Water Data'!$H$10,0,10*ROW('Water Data'!H199))),CJ205="",ISNUMBER(OFFSET('Water Data'!$H$10,0,10*ROW('Water Data'!H199)))),OFFSET('Water Data'!$H$10,0,10*ROW('Water Data'!H199)),NA())))</f>
        <v>#N/A</v>
      </c>
      <c r="V205" s="253" t="e">
        <f ca="true">+IF(AND(ISNUMBER(OFFSET('Sanitation Data'!$C$5,0,10*ROW('Sanitation Data'!C199))),CK205="Yes"),100-OFFSET('Sanitation Data'!$C$5,0,10*ROW('Sanitation Data'!C199)),IF(AND(ISNUMBER(OFFSET('Sanitation Data'!$C$5,0,10*ROW('Sanitation Data'!C199))),CK205="No",ISNUMBER(OFFSET('Sanitation Data'!$C$5,0,10*ROW('Sanitation Data'!C199)))),CONCATENATE("[",ROUND(100-OFFSET('Sanitation Data'!$C$5,0,10*ROW('Sanitation Data'!C199)),0),"]"),IF(AND(ISNUMBER(OFFSET('Sanitation Data'!$C$5,0,10*ROW('Sanitation Data'!C199))),CK205="",ISNUMBER(OFFSET('Sanitation Data'!$C$5,0,10*ROW('Sanitation Data'!C199)))),100-OFFSET('Sanitation Data'!$C$5,0,10*ROW('Sanitation Data'!C199)),NA())))</f>
        <v>#N/A</v>
      </c>
      <c r="W205" s="253" t="e">
        <f ca="true">+IF(AND(ISNUMBER(OFFSET('Sanitation Data'!$C$7,0,10*ROW('Sanitation Data'!C199))),CL205="Yes"),OFFSET('Sanitation Data'!$C$7,0,10*ROW('Sanitation Data'!C199)),IF(AND(ISNUMBER(OFFSET('Sanitation Data'!$C$7,0,10*ROW('Sanitation Data'!C199))),CL205="No",ISNUMBER(OFFSET('Sanitation Data'!$C$7,0,10*ROW('Sanitation Data'!C199)))),CONCATENATE("[",ROUND(OFFSET('Sanitation Data'!$C$7,0,10*ROW('Sanitation Data'!C199)),0),"]"),IF(AND(ISNUMBER(OFFSET('Sanitation Data'!$C$7,0,10*ROW('Sanitation Data'!C199))),CL205="",ISNUMBER(OFFSET('Sanitation Data'!$C$7,0,10*ROW('Sanitation Data'!C199)))),OFFSET('Sanitation Data'!$C$7,0,10*ROW('Sanitation Data'!C199)),NA())))</f>
        <v>#N/A</v>
      </c>
      <c r="X205" s="253" t="e">
        <f ca="true">+IF(AND(ISNUMBER(OFFSET('Sanitation Data'!$C$11,0,10*ROW('Sanitation Data'!C199))),CM205="Yes"),OFFSET('Sanitation Data'!$C$11,0,10*ROW('Sanitation Data'!C199)),IF(AND(ISNUMBER(OFFSET('Sanitation Data'!$C$11,0,10*ROW('Sanitation Data'!C199))),CM205="No",ISNUMBER(OFFSET('Sanitation Data'!$C$11,0,10*ROW('Sanitation Data'!C199)))),CONCATENATE("[",ROUND(OFFSET('Sanitation Data'!$C$11,0,10*ROW('Sanitation Data'!C199)),0),"]"),IF(AND(ISNUMBER(OFFSET('Sanitation Data'!$C$11,0,10*ROW('Sanitation Data'!C199))),CM205="",ISNUMBER(OFFSET('Sanitation Data'!$C$11,0,10*ROW('Sanitation Data'!C199)))),OFFSET('Sanitation Data'!$C$11,0,10*ROW('Sanitation Data'!C199)),NA())))</f>
        <v>#N/A</v>
      </c>
      <c r="Y205" s="253" t="e">
        <f ca="true">+IF(AND(ISNUMBER(OFFSET('Sanitation Data'!$C$12,0,10*ROW('Sanitation Data'!C199))),CN205="Yes"),OFFSET('Sanitation Data'!$C$12,0,10*ROW('Sanitation Data'!C199)),IF(AND(ISNUMBER(OFFSET('Sanitation Data'!$C$12,0,10*ROW('Sanitation Data'!C199))),CN205="No",ISNUMBER(OFFSET('Sanitation Data'!$C$12,0,10*ROW('Sanitation Data'!C199)))),CONCATENATE("[",ROUND(OFFSET('Sanitation Data'!$C$12,0,10*ROW('Sanitation Data'!C199)),0),"]"),IF(AND(ISNUMBER(OFFSET('Sanitation Data'!$C$12,0,10*ROW('Sanitation Data'!C199))),CN205="",ISNUMBER(OFFSET('Sanitation Data'!$C$12,0,10*ROW('Sanitation Data'!C199)))),OFFSET('Sanitation Data'!$C$12,0,10*ROW('Sanitation Data'!C199)),NA())))</f>
        <v>#N/A</v>
      </c>
      <c r="Z205" s="253" t="e">
        <f ca="true">+IF(AND(ISNUMBER(OFFSET('Sanitation Data'!$C$13,0,10*ROW('Sanitation Data'!C199))),CO205="Yes"),OFFSET('Sanitation Data'!$C$13,0,10*ROW('Sanitation Data'!C199)),IF(AND(ISNUMBER(OFFSET('Sanitation Data'!$C$13,0,10*ROW('Sanitation Data'!C199))),CO205="No",ISNUMBER(OFFSET('Sanitation Data'!$C$13,0,10*ROW('Sanitation Data'!C199)))),CONCATENATE("[",ROUND(OFFSET('Sanitation Data'!$C$13,0,10*ROW('Sanitation Data'!C199)),0),"]"),IF(AND(ISNUMBER(OFFSET('Sanitation Data'!$C$13,0,10*ROW('Sanitation Data'!C199))),CO205="",ISNUMBER(OFFSET('Sanitation Data'!$C$13,0,10*ROW('Sanitation Data'!C199)))),OFFSET('Sanitation Data'!$C$13,0,10*ROW('Sanitation Data'!C199)),NA())))</f>
        <v>#N/A</v>
      </c>
      <c r="AA205" s="253" t="e">
        <f ca="true">+IF(AND(ISNUMBER(OFFSET('Sanitation Data'!$D$5,0,10*ROW('Sanitation Data'!D199))),CP205="Yes"),100-OFFSET('Sanitation Data'!$D$5,0,10*ROW('Sanitation Data'!D199)),IF(AND(ISNUMBER(OFFSET('Sanitation Data'!$D$5,0,10*ROW('Sanitation Data'!D199))),CP205="No",ISNUMBER(OFFSET('Sanitation Data'!$D$5,0,10*ROW('Sanitation Data'!D199)))),CONCATENATE("[",ROUND(100-OFFSET('Sanitation Data'!$D$5,0,10*ROW('Sanitation Data'!D199)),0),"]"),IF(AND(ISNUMBER(OFFSET('Sanitation Data'!$D$5,0,10*ROW('Sanitation Data'!D199))),CP205="",ISNUMBER(OFFSET('Sanitation Data'!$D$5,0,10*ROW('Sanitation Data'!D199)))),100-OFFSET('Sanitation Data'!$D$5,0,10*ROW('Sanitation Data'!D199)),NA())))</f>
        <v>#N/A</v>
      </c>
      <c r="AB205" s="253" t="e">
        <f ca="true">+IF(AND(ISNUMBER(OFFSET('Sanitation Data'!$D$7,0,10*ROW('Sanitation Data'!D199))),CQ205="Yes"),OFFSET('Sanitation Data'!$D$7,0,10*ROW('Sanitation Data'!G199)),IF(AND(ISNUMBER(OFFSET('Sanitation Data'!$D$7,0,10*ROW('Sanitation Data'!D199))),CQ205="No",ISNUMBER(OFFSET('Sanitation Data'!$D$7,0,10*ROW('Sanitation Data'!D199)))),CONCATENATE("[",ROUND(OFFSET('Sanitation Data'!$D$7,0,10*ROW('Sanitation Data'!D199)),0),"]"),IF(AND(ISNUMBER(OFFSET('Sanitation Data'!$D$7,0,10*ROW('Sanitation Data'!D199))),CQ205="",ISNUMBER(OFFSET('Sanitation Data'!$D$7,0,10*ROW('Sanitation Data'!D199)))),OFFSET('Sanitation Data'!$D$7,0,10*ROW('Sanitation Data'!D199)),NA())))</f>
        <v>#N/A</v>
      </c>
      <c r="AC205" s="253" t="e">
        <f ca="true">+IF(AND(ISNUMBER(OFFSET('Sanitation Data'!$D$11,0,10*ROW('Sanitation Data'!D199))),CR205="Yes"),OFFSET('Sanitation Data'!$D$11,0,10*ROW('Sanitation Data'!D199)),IF(AND(ISNUMBER(OFFSET('Sanitation Data'!$D$11,0,10*ROW('Sanitation Data'!D199))),CR205="No",ISNUMBER(OFFSET('Sanitation Data'!$D$11,0,10*ROW('Sanitation Data'!D199)))),CONCATENATE("[",ROUND(OFFSET('Sanitation Data'!$D$11,0,10*ROW('Sanitation Data'!D199)),0),"]"),IF(AND(ISNUMBER(OFFSET('Sanitation Data'!$D$11,0,10*ROW('Sanitation Data'!D199))),CR205="",ISNUMBER(OFFSET('Sanitation Data'!$D$11,0,10*ROW('Sanitation Data'!D199)))),OFFSET('Sanitation Data'!$D$11,0,10*ROW('Sanitation Data'!D199)),NA())))</f>
        <v>#N/A</v>
      </c>
      <c r="AD205" s="253" t="e">
        <f ca="true">+IF(AND(ISNUMBER(OFFSET('Sanitation Data'!$D$12,0,10*ROW('Sanitation Data'!D199))),CS205="Yes"),OFFSET('Sanitation Data'!$D$12,0,10*ROW('Sanitation Data'!D199)),IF(AND(ISNUMBER(OFFSET('Sanitation Data'!$D$12,0,10*ROW('Sanitation Data'!D199))),CS205="No",ISNUMBER(OFFSET('Sanitation Data'!$D$12,0,10*ROW('Sanitation Data'!D199)))),CONCATENATE("[",ROUND(OFFSET('Sanitation Data'!$D$12,0,10*ROW('Sanitation Data'!D199)),0),"]"),IF(AND(ISNUMBER(OFFSET('Sanitation Data'!$D$12,0,10*ROW('Sanitation Data'!D199))),CS205="",ISNUMBER(OFFSET('Sanitation Data'!$D$12,0,10*ROW('Sanitation Data'!D199)))),OFFSET('Sanitation Data'!$D$12,0,10*ROW('Sanitation Data'!D199)),NA())))</f>
        <v>#N/A</v>
      </c>
      <c r="AE205" s="253" t="e">
        <f ca="true">+IF(AND(ISNUMBER(OFFSET('Sanitation Data'!$D$13,0,10*ROW('Sanitation Data'!D199))),CT205="Yes"),OFFSET('Sanitation Data'!$D$13,0,10*ROW('Sanitation Data'!D199)),IF(AND(ISNUMBER(OFFSET('Sanitation Data'!$D$13,0,10*ROW('Sanitation Data'!D199))),CT205="No",ISNUMBER(OFFSET('Sanitation Data'!$D$13,0,10*ROW('Sanitation Data'!D199)))),CONCATENATE("[",ROUND(OFFSET('Sanitation Data'!$D$13,0,10*ROW('Sanitation Data'!D199)),0),"]"),IF(AND(ISNUMBER(OFFSET('Sanitation Data'!$D$13,0,10*ROW('Sanitation Data'!D199))),CT205="",ISNUMBER(OFFSET('Sanitation Data'!$D$13,0,10*ROW('Sanitation Data'!D199)))),OFFSET('Sanitation Data'!$D$13,0,10*ROW('Sanitation Data'!D199)),NA())))</f>
        <v>#N/A</v>
      </c>
      <c r="AF205" s="253" t="e">
        <f ca="true">+IF(AND(ISNUMBER(OFFSET('Sanitation Data'!$E$5,0,10*ROW('Sanitation Data'!E199))),CU205="Yes"),100-OFFSET('Sanitation Data'!$E$5,0,10*ROW('Sanitation Data'!E199)),IF(AND(ISNUMBER(OFFSET('Sanitation Data'!$E$5,0,10*ROW('Sanitation Data'!E199))),CU205="No",ISNUMBER(OFFSET('Sanitation Data'!$E$5,0,10*ROW('Sanitation Data'!E199)))),CONCATENATE("[",ROUND(100-OFFSET('Sanitation Data'!$E$5,0,10*ROW('Sanitation Data'!E199)),0),"]"),IF(AND(ISNUMBER(OFFSET('Sanitation Data'!$E$5,0,10*ROW('Sanitation Data'!E199))),CU205="",ISNUMBER(OFFSET('Sanitation Data'!$E$5,0,10*ROW('Sanitation Data'!E199)))),100-OFFSET('Sanitation Data'!$E$5,0,10*ROW('Sanitation Data'!E199)),NA())))</f>
        <v>#N/A</v>
      </c>
      <c r="AG205" s="253" t="e">
        <f ca="true">+IF(AND(ISNUMBER(OFFSET('Sanitation Data'!$E$7,0,10*ROW('Sanitation Data'!E199))),CV205="Yes"),OFFSET('Sanitation Data'!$E$7,0,10*ROW('Sanitation Data'!E199)),IF(AND(ISNUMBER(OFFSET('Sanitation Data'!$E$7,0,10*ROW('Sanitation Data'!E199))),CV205="No",ISNUMBER(OFFSET('Sanitation Data'!$E$7,0,10*ROW('Sanitation Data'!E199)))),CONCATENATE("[",ROUND(OFFSET('Sanitation Data'!$E$7,0,10*ROW('Sanitation Data'!E199)),0),"]"),IF(AND(ISNUMBER(OFFSET('Sanitation Data'!$E$7,0,10*ROW('Sanitation Data'!E199))),CV205="",ISNUMBER(OFFSET('Sanitation Data'!$E$7,0,10*ROW('Sanitation Data'!E199)))),OFFSET('Sanitation Data'!$E$7,0,10*ROW('Sanitation Data'!E199)),NA())))</f>
        <v>#N/A</v>
      </c>
      <c r="AH205" s="253" t="e">
        <f ca="true">+IF(AND(ISNUMBER(OFFSET('Sanitation Data'!$E$11,0,10*ROW('Sanitation Data'!E199))),CW205="Yes"),OFFSET('Sanitation Data'!$E$11,0,10*ROW('Sanitation Data'!E199)),IF(AND(ISNUMBER(OFFSET('Sanitation Data'!$E$11,0,10*ROW('Sanitation Data'!E199))),CW205="No",ISNUMBER(OFFSET('Sanitation Data'!$E$11,0,10*ROW('Sanitation Data'!E199)))),CONCATENATE("[",ROUND(OFFSET('Sanitation Data'!$E$11,0,10*ROW('Sanitation Data'!E199)),0),"]"),IF(AND(ISNUMBER(OFFSET('Sanitation Data'!$E$11,0,10*ROW('Sanitation Data'!E199))),CW205="",ISNUMBER(OFFSET('Sanitation Data'!$E$11,0,10*ROW('Sanitation Data'!E199)))),OFFSET('Sanitation Data'!$E$11,0,10*ROW('Sanitation Data'!E199)),NA())))</f>
        <v>#N/A</v>
      </c>
      <c r="AI205" s="253" t="e">
        <f ca="true">+IF(AND(ISNUMBER(OFFSET('Sanitation Data'!$E$12,0,10*ROW('Sanitation Data'!E199))),CX205="Yes"),OFFSET('Sanitation Data'!$E$12,0,10*ROW('Sanitation Data'!E199)),IF(AND(ISNUMBER(OFFSET('Sanitation Data'!$E$12,0,10*ROW('Sanitation Data'!E199))),CX205="No",ISNUMBER(OFFSET('Sanitation Data'!$E$12,0,10*ROW('Sanitation Data'!E199)))),CONCATENATE("[",ROUND(OFFSET('Sanitation Data'!$E$12,0,10*ROW('Sanitation Data'!E199)),0),"]"),IF(AND(ISNUMBER(OFFSET('Sanitation Data'!$E$12,0,10*ROW('Sanitation Data'!E199))),CX205="",ISNUMBER(OFFSET('Sanitation Data'!$E$12,0,10*ROW('Sanitation Data'!E199)))),OFFSET('Sanitation Data'!$E$12,0,10*ROW('Sanitation Data'!E199)),NA())))</f>
        <v>#N/A</v>
      </c>
      <c r="AJ205" s="253" t="e">
        <f ca="true">+IF(AND(ISNUMBER(OFFSET('Sanitation Data'!$E$13,0,10*ROW('Sanitation Data'!E199))),CY205="Yes"),OFFSET('Sanitation Data'!$E$13,0,10*ROW('Sanitation Data'!E199)),IF(AND(ISNUMBER(OFFSET('Sanitation Data'!$E$13,0,10*ROW('Sanitation Data'!E199))),CY205="No",ISNUMBER(OFFSET('Sanitation Data'!$E$13,0,10*ROW('Sanitation Data'!E199)))),CONCATENATE("[",ROUND(OFFSET('Sanitation Data'!$E$13,0,10*ROW('Sanitation Data'!E199)),0),"]"),IF(AND(ISNUMBER(OFFSET('Sanitation Data'!$E$13,0,10*ROW('Sanitation Data'!E199))),CY205="",ISNUMBER(OFFSET('Sanitation Data'!$E$13,0,10*ROW('Sanitation Data'!E199)))),OFFSET('Sanitation Data'!$E$13,0,10*ROW('Sanitation Data'!E199)),NA())))</f>
        <v>#N/A</v>
      </c>
      <c r="AK205" s="253" t="e">
        <f ca="true">+IF(AND(ISNUMBER(OFFSET('Sanitation Data'!$F$5,0,10*ROW('Sanitation Data'!F199))),CZ205="Yes"),100-OFFSET('Sanitation Data'!$F$5,0,10*ROW('Sanitation Data'!F199)),IF(AND(ISNUMBER(OFFSET('Sanitation Data'!$F$5,0,10*ROW('Sanitation Data'!F199))),CZ205="No",ISNUMBER(OFFSET('Sanitation Data'!$F$5,0,10*ROW('Sanitation Data'!F199)))),CONCATENATE("[",ROUND(100-OFFSET('Sanitation Data'!$F$5,0,10*ROW('Sanitation Data'!F199)),0),"]"),IF(AND(ISNUMBER(OFFSET('Sanitation Data'!$F$5,0,10*ROW('Sanitation Data'!F199))),CZ205="",ISNUMBER(OFFSET('Sanitation Data'!$F$5,0,10*ROW('Sanitation Data'!F199)))),100-OFFSET('Sanitation Data'!$F$5,0,10*ROW('Sanitation Data'!F199)),NA())))</f>
        <v>#N/A</v>
      </c>
      <c r="AL205" s="253" t="e">
        <f ca="true">+IF(AND(ISNUMBER(OFFSET('Sanitation Data'!$F$7,0,10*ROW('Sanitation Data'!F199))),DA205="Yes"),OFFSET('Sanitation Data'!$F$7,0,10*ROW('Sanitation Data'!F199)),IF(AND(ISNUMBER(OFFSET('Sanitation Data'!$F$7,0,10*ROW('Sanitation Data'!F199))),DA205="No",ISNUMBER(OFFSET('Sanitation Data'!$F$7,0,10*ROW('Sanitation Data'!F199)))),CONCATENATE("[",ROUND(OFFSET('Sanitation Data'!$F$7,0,10*ROW('Sanitation Data'!F199)),0),"]"),IF(AND(ISNUMBER(OFFSET('Sanitation Data'!$F$7,0,10*ROW('Sanitation Data'!F199))),DA205="",ISNUMBER(OFFSET('Sanitation Data'!$F$7,0,10*ROW('Sanitation Data'!F199)))),OFFSET('Sanitation Data'!$F$7,0,10*ROW('Sanitation Data'!F199)),NA())))</f>
        <v>#N/A</v>
      </c>
      <c r="AM205" s="253" t="e">
        <f ca="true">+IF(AND(ISNUMBER(OFFSET('Sanitation Data'!$F$11,0,10*ROW('Sanitation Data'!F199))),DB205="Yes"),OFFSET('Sanitation Data'!$F$11,0,10*ROW('Sanitation Data'!F199)),IF(AND(ISNUMBER(OFFSET('Sanitation Data'!$F$11,0,10*ROW('Sanitation Data'!F199))),DB205="No",ISNUMBER(OFFSET('Sanitation Data'!$F$11,0,10*ROW('Sanitation Data'!F199)))),CONCATENATE("[",ROUND(OFFSET('Sanitation Data'!$F$11,0,10*ROW('Sanitation Data'!F199)),0),"]"),IF(AND(ISNUMBER(OFFSET('Sanitation Data'!$F$11,0,10*ROW('Sanitation Data'!F199))),DB205="",ISNUMBER(OFFSET('Sanitation Data'!$F$11,0,10*ROW('Sanitation Data'!F199)))),OFFSET('Sanitation Data'!$F$11,0,10*ROW('Sanitation Data'!F199)),NA())))</f>
        <v>#N/A</v>
      </c>
      <c r="AN205" s="253" t="e">
        <f ca="true">+IF(AND(ISNUMBER(OFFSET('Sanitation Data'!$F$12,0,10*ROW('Sanitation Data'!F199))),DC205="Yes"),OFFSET('Sanitation Data'!$F$12,0,10*ROW('Sanitation Data'!F199)),IF(AND(ISNUMBER(OFFSET('Sanitation Data'!$F$12,0,10*ROW('Sanitation Data'!F199))),DC205="No",ISNUMBER(OFFSET('Sanitation Data'!$F$12,0,10*ROW('Sanitation Data'!F199)))),CONCATENATE("[",ROUND(OFFSET('Sanitation Data'!$F$12,0,10*ROW('Sanitation Data'!F199)),0),"]"),IF(AND(ISNUMBER(OFFSET('Sanitation Data'!$F$12,0,10*ROW('Sanitation Data'!F199))),DC205="",ISNUMBER(OFFSET('Sanitation Data'!$F$12,0,10*ROW('Sanitation Data'!F199)))),OFFSET('Sanitation Data'!$F$12,0,10*ROW('Sanitation Data'!F199)),NA())))</f>
        <v>#N/A</v>
      </c>
      <c r="AO205" s="253" t="e">
        <f ca="true">+IF(AND(ISNUMBER(OFFSET('Sanitation Data'!$F$13,0,10*ROW('Sanitation Data'!F199))),DD205="Yes"),OFFSET('Sanitation Data'!$F$13,0,10*ROW('Sanitation Data'!F199)),IF(AND(ISNUMBER(OFFSET('Sanitation Data'!$F$13,0,10*ROW('Sanitation Data'!F199))),DD205="No",ISNUMBER(OFFSET('Sanitation Data'!$F$13,0,10*ROW('Sanitation Data'!F199)))),CONCATENATE("[",ROUND(OFFSET('Sanitation Data'!$F$13,0,10*ROW('Sanitation Data'!F199)),0),"]"),IF(AND(ISNUMBER(OFFSET('Sanitation Data'!$F$13,0,10*ROW('Sanitation Data'!F199))),DD205="",ISNUMBER(OFFSET('Sanitation Data'!$F$13,0,10*ROW('Sanitation Data'!F199)))),OFFSET('Sanitation Data'!$F$13,0,10*ROW('Sanitation Data'!F199)),NA())))</f>
        <v>#N/A</v>
      </c>
      <c r="AP205" s="253" t="e">
        <f ca="true">+IF(AND(ISNUMBER(OFFSET('Sanitation Data'!$G$5,0,10*ROW('Sanitation Data'!G199))),DE205="Yes"),100-OFFSET('Sanitation Data'!$G$5,0,10*ROW('Sanitation Data'!G199)),IF(AND(ISNUMBER(OFFSET('Sanitation Data'!$G$5,0,10*ROW('Sanitation Data'!G199))),DE205="No",ISNUMBER(OFFSET('Sanitation Data'!$G$5,0,10*ROW('Sanitation Data'!G199)))),CONCATENATE("[",ROUND(100-OFFSET('Sanitation Data'!$G$5,0,10*ROW('Sanitation Data'!G199)),0),"]"),IF(AND(ISNUMBER(OFFSET('Sanitation Data'!$G$5,0,10*ROW('Sanitation Data'!G199))),DE205="",ISNUMBER(OFFSET('Sanitation Data'!$G$5,0,10*ROW('Sanitation Data'!G199)))),100-OFFSET('Sanitation Data'!$G$5,0,10*ROW('Sanitation Data'!G199)),NA())))</f>
        <v>#N/A</v>
      </c>
      <c r="AQ205" s="253" t="e">
        <f ca="true">+IF(AND(ISNUMBER(OFFSET('Sanitation Data'!$G$7,0,10*ROW('Sanitation Data'!G199))),DF205="Yes"),OFFSET('Sanitation Data'!$G$7,0,10*ROW('Sanitation Data'!G199)),IF(AND(ISNUMBER(OFFSET('Sanitation Data'!$G$7,0,10*ROW('Sanitation Data'!G199))),DF205="No",ISNUMBER(OFFSET('Sanitation Data'!$G$7,0,10*ROW('Sanitation Data'!G199)))),CONCATENATE("[",ROUND(OFFSET('Sanitation Data'!$G$7,0,10*ROW('Sanitation Data'!G199)),0),"]"),IF(AND(ISNUMBER(OFFSET('Sanitation Data'!$G$7,0,10*ROW('Sanitation Data'!G199))),DF205="",ISNUMBER(OFFSET('Sanitation Data'!$G$7,0,10*ROW('Sanitation Data'!G199)))),OFFSET('Sanitation Data'!$G$7,0,10*ROW('Sanitation Data'!G199)),NA())))</f>
        <v>#N/A</v>
      </c>
      <c r="AR205" s="253" t="e">
        <f ca="true">+IF(AND(ISNUMBER(OFFSET('Sanitation Data'!$G$11,0,10*ROW('Sanitation Data'!G199))),DG205="Yes"),OFFSET('Sanitation Data'!$G$11,0,10*ROW('Sanitation Data'!G199)),IF(AND(ISNUMBER(OFFSET('Sanitation Data'!$G$11,0,10*ROW('Sanitation Data'!G199))),DG205="No",ISNUMBER(OFFSET('Sanitation Data'!$G$11,0,10*ROW('Sanitation Data'!G199)))),CONCATENATE("[",ROUND(OFFSET('Sanitation Data'!$G$11,0,10*ROW('Sanitation Data'!G199)),0),"]"),IF(AND(ISNUMBER(OFFSET('Sanitation Data'!$G$11,0,10*ROW('Sanitation Data'!G199))),DG205="",ISNUMBER(OFFSET('Sanitation Data'!$G$11,0,10*ROW('Sanitation Data'!G199)))),OFFSET('Sanitation Data'!$G$11,0,10*ROW('Sanitation Data'!G199)),NA())))</f>
        <v>#N/A</v>
      </c>
      <c r="AS205" s="253" t="e">
        <f ca="true">+IF(AND(ISNUMBER(OFFSET('Sanitation Data'!$G$12,0,10*ROW('Sanitation Data'!G199))),DH205="Yes"),OFFSET('Sanitation Data'!$G$12,0,10*ROW('Sanitation Data'!G199)),IF(AND(ISNUMBER(OFFSET('Sanitation Data'!$G$12,0,10*ROW('Sanitation Data'!G199))),DH205="No",ISNUMBER(OFFSET('Sanitation Data'!$G$12,0,10*ROW('Sanitation Data'!G199)))),CONCATENATE("[",ROUND(OFFSET('Sanitation Data'!$G$12,0,10*ROW('Sanitation Data'!G199)),0),"]"),IF(AND(ISNUMBER(OFFSET('Sanitation Data'!$G$12,0,10*ROW('Sanitation Data'!G199))),DH205="",ISNUMBER(OFFSET('Sanitation Data'!$G$12,0,10*ROW('Sanitation Data'!G199)))),OFFSET('Sanitation Data'!$G$12,0,10*ROW('Sanitation Data'!G199)),NA())))</f>
        <v>#N/A</v>
      </c>
      <c r="AT205" s="253" t="e">
        <f ca="true">+IF(AND(ISNUMBER(OFFSET('Sanitation Data'!$G$13,0,10*ROW('Sanitation Data'!G199))),DI205="Yes"),OFFSET('Sanitation Data'!$G$13,0,10*ROW('Sanitation Data'!G199)),IF(AND(ISNUMBER(OFFSET('Sanitation Data'!$G$13,0,10*ROW('Sanitation Data'!G199))),DI205="No",ISNUMBER(OFFSET('Sanitation Data'!$G$13,0,10*ROW('Sanitation Data'!G199)))),CONCATENATE("[",ROUND(OFFSET('Sanitation Data'!$G$13,0,10*ROW('Sanitation Data'!G199)),0),"]"),IF(AND(ISNUMBER(OFFSET('Sanitation Data'!$G$13,0,10*ROW('Sanitation Data'!G199))),DI205="",ISNUMBER(OFFSET('Sanitation Data'!$G$13,0,10*ROW('Sanitation Data'!G199)))),OFFSET('Sanitation Data'!$G$13,0,10*ROW('Sanitation Data'!G199)),NA())))</f>
        <v>#N/A</v>
      </c>
      <c r="AU205" s="253" t="e">
        <f ca="true">+IF(AND(ISNUMBER(OFFSET('Sanitation Data'!$H$5,0,10*ROW('Sanitation Data'!H199))),DJ205="Yes"),100-OFFSET('Sanitation Data'!$H$5,0,10*ROW('Sanitation Data'!H199)),IF(AND(ISNUMBER(OFFSET('Sanitation Data'!$H$5,0,10*ROW('Sanitation Data'!H199))),DJ205="No",ISNUMBER(OFFSET('Sanitation Data'!$H$5,0,10*ROW('Sanitation Data'!H199)))),CONCATENATE("[",ROUND(100-OFFSET('Sanitation Data'!$H$5,0,10*ROW('Sanitation Data'!H199)),0),"]"),IF(AND(ISNUMBER(OFFSET('Sanitation Data'!$H$5,0,10*ROW('Sanitation Data'!H199))),DJ205="",ISNUMBER(OFFSET('Sanitation Data'!$H$5,0,10*ROW('Sanitation Data'!H199)))),100-OFFSET('Sanitation Data'!$H$5,0,10*ROW('Sanitation Data'!H199)),NA())))</f>
        <v>#N/A</v>
      </c>
      <c r="AV205" s="253" t="e">
        <f ca="true">+IF(AND(ISNUMBER(OFFSET('Sanitation Data'!$H$7,0,10*ROW('Sanitation Data'!H199))),DK205="Yes"),OFFSET('Sanitation Data'!$H$7,0,10*ROW('Sanitation Data'!H199)),IF(AND(ISNUMBER(OFFSET('Sanitation Data'!$H$7,0,10*ROW('Sanitation Data'!H199))),DK205="No",ISNUMBER(OFFSET('Sanitation Data'!$H$7,0,10*ROW('Sanitation Data'!H199)))),CONCATENATE("[",ROUND(OFFSET('Sanitation Data'!$H$7,0,10*ROW('Sanitation Data'!H199)),0),"]"),IF(AND(ISNUMBER(OFFSET('Sanitation Data'!$H$7,0,10*ROW('Sanitation Data'!H199))),DK205="",ISNUMBER(OFFSET('Sanitation Data'!$H$7,0,10*ROW('Sanitation Data'!H199)))),OFFSET('Sanitation Data'!$H$7,0,10*ROW('Sanitation Data'!H199)),NA())))</f>
        <v>#N/A</v>
      </c>
      <c r="AW205" s="253" t="e">
        <f ca="true">+IF(AND(ISNUMBER(OFFSET('Sanitation Data'!$H$11,0,10*ROW('Sanitation Data'!H199))),DL205="Yes"),OFFSET('Sanitation Data'!$H$11,0,10*ROW('Sanitation Data'!H199)),IF(AND(ISNUMBER(OFFSET('Sanitation Data'!$H$11,0,10*ROW('Sanitation Data'!H199))),DL205="No",ISNUMBER(OFFSET('Sanitation Data'!$H$11,0,10*ROW('Sanitation Data'!H199)))),CONCATENATE("[",ROUND(OFFSET('Sanitation Data'!$H$11,0,10*ROW('Sanitation Data'!H199)),0),"]"),IF(AND(ISNUMBER(OFFSET('Sanitation Data'!$H$11,0,10*ROW('Sanitation Data'!H199))),DL205="",ISNUMBER(OFFSET('Sanitation Data'!$H$11,0,10*ROW('Sanitation Data'!H199)))),OFFSET('Sanitation Data'!$H$11,0,10*ROW('Sanitation Data'!H199)),NA())))</f>
        <v>#N/A</v>
      </c>
      <c r="AX205" s="253" t="e">
        <f ca="true">+IF(AND(ISNUMBER(OFFSET('Sanitation Data'!$H$12,0,10*ROW('Sanitation Data'!H199))),DM205="Yes"),OFFSET('Sanitation Data'!$H$12,0,10*ROW('Sanitation Data'!H199)),IF(AND(ISNUMBER(OFFSET('Sanitation Data'!$H$12,0,10*ROW('Sanitation Data'!H199))),DM205="No",ISNUMBER(OFFSET('Sanitation Data'!$H$12,0,10*ROW('Sanitation Data'!H199)))),CONCATENATE("[",ROUND(OFFSET('Sanitation Data'!$H$12,0,10*ROW('Sanitation Data'!H199)),0),"]"),IF(AND(ISNUMBER(OFFSET('Sanitation Data'!$H$12,0,10*ROW('Sanitation Data'!H199))),DM205="",ISNUMBER(OFFSET('Sanitation Data'!$H$12,0,10*ROW('Sanitation Data'!H199)))),OFFSET('Sanitation Data'!$H$12,0,10*ROW('Sanitation Data'!H199)),NA())))</f>
        <v>#N/A</v>
      </c>
      <c r="AY205" s="253" t="e">
        <f ca="true">+IF(AND(ISNUMBER(OFFSET('Sanitation Data'!$H$13,0,10*ROW('Sanitation Data'!H199))),DN205="Yes"),OFFSET('Sanitation Data'!$H$13,0,10*ROW('Sanitation Data'!H199)),IF(AND(ISNUMBER(OFFSET('Sanitation Data'!$H$13,0,10*ROW('Sanitation Data'!H199))),DN205="No",ISNUMBER(OFFSET('Sanitation Data'!$H$13,0,10*ROW('Sanitation Data'!H199)))),CONCATENATE("[",ROUND(OFFSET('Sanitation Data'!$H$13,0,10*ROW('Sanitation Data'!H199)),0),"]"),IF(AND(ISNUMBER(OFFSET('Sanitation Data'!$H$13,0,10*ROW('Sanitation Data'!H199))),DN205="",ISNUMBER(OFFSET('Sanitation Data'!$H$13,0,10*ROW('Sanitation Data'!H199)))),OFFSET('Sanitation Data'!$H$13,0,10*ROW('Sanitation Data'!H199)),NA())))</f>
        <v>#N/A</v>
      </c>
      <c r="AZ205" s="254" t="e">
        <f ca="true">+IF(AND(ISNUMBER(OFFSET('Hygiene Data'!$C$6,0,10*ROW('Hygiene Data'!C199))),DO205="Yes"),OFFSET('Hygiene Data'!$C$6,0,10*ROW('Hygiene Data'!C199)),IF(AND(ISNUMBER(OFFSET('Hygiene Data'!$C$6,0,10*ROW('Hygiene Data'!C199))),DO205="No",ISNUMBER(OFFSET('Hygiene Data'!$C$6,0,10*ROW('Hygiene Data'!C199)))),CONCATENATE("[",ROUND(OFFSET('Hygiene Data'!$C$6,0,10*ROW('Hygiene Data'!C199)),0),"]"),IF(AND(ISNUMBER(OFFSET('Hygiene Data'!$C$6,0,10*ROW('Hygiene Data'!C199))),DO205="",ISNUMBER(OFFSET('Hygiene Data'!$C$6,0,10*ROW('Hygiene Data'!C199)))),OFFSET('Hygiene Data'!$C$6,0,10*ROW('Hygiene Data'!C199)),NA())))</f>
        <v>#N/A</v>
      </c>
      <c r="BA205" s="254" t="e">
        <f ca="true">+IF(AND(ISNUMBER(OFFSET('Hygiene Data'!$C$8,0,10*ROW('Hygiene Data'!C199))),DP205="Yes"),OFFSET('Hygiene Data'!$C$8,0,10*ROW('Hygiene Data'!C199)),IF(AND(ISNUMBER(OFFSET('Hygiene Data'!$C$8,0,10*ROW('Hygiene Data'!C199))),DP205="No",ISNUMBER(OFFSET('Hygiene Data'!$C$8,0,10*ROW('Hygiene Data'!C199)))),CONCATENATE("[",ROUND(OFFSET('Hygiene Data'!$C$8,0,10*ROW('Hygiene Data'!C199)),0),"]"),IF(AND(ISNUMBER(OFFSET('Hygiene Data'!$C$8,0,10*ROW('Hygiene Data'!C199))),DP205="",ISNUMBER(OFFSET('Hygiene Data'!$C$8,0,10*ROW('Hygiene Data'!C199)))),OFFSET('Hygiene Data'!$C$8,0,10*ROW('Hygiene Data'!C199)),NA())))</f>
        <v>#N/A</v>
      </c>
      <c r="BB205" s="254" t="e">
        <f ca="true">+IF(AND(ISNUMBER(OFFSET('Hygiene Data'!$C$10,0,10*ROW('Hygiene Data'!C199))),DQ205="Yes"),OFFSET('Hygiene Data'!$C$10,0,10*ROW('Hygiene Data'!C199)),IF(AND(ISNUMBER(OFFSET('Hygiene Data'!$C$10,0,10*ROW('Hygiene Data'!C199))),DQ205="No",ISNUMBER(OFFSET('Hygiene Data'!$C$10,0,10*ROW('Hygiene Data'!C199)))),CONCATENATE("[",ROUND(OFFSET('Hygiene Data'!$C$10,0,10*ROW('Hygiene Data'!C199)),0),"]"),IF(AND(ISNUMBER(OFFSET('Hygiene Data'!$C$10,0,10*ROW('Hygiene Data'!C199))),DQ205="",ISNUMBER(OFFSET('Hygiene Data'!$C$10,0,10*ROW('Hygiene Data'!C199)))),OFFSET('Hygiene Data'!$C$10,0,10*ROW('Hygiene Data'!C199)),NA())))</f>
        <v>#N/A</v>
      </c>
      <c r="BC205" s="254" t="e">
        <f ca="true">+IF(AND(ISNUMBER(OFFSET('Hygiene Data'!$D$6,0,10*ROW('Hygiene Data'!D199))),DR205="Yes"),OFFSET('Hygiene Data'!$D$6,0,10*ROW('Hygiene Data'!D199)),IF(AND(ISNUMBER(OFFSET('Hygiene Data'!$D$6,0,10*ROW('Hygiene Data'!D199))),DR205="No",ISNUMBER(OFFSET('Hygiene Data'!$D$6,0,10*ROW('Hygiene Data'!D199)))),CONCATENATE("[",ROUND(OFFSET('Hygiene Data'!$D$6,0,10*ROW('Hygiene Data'!D199)),0),"]"),IF(AND(ISNUMBER(OFFSET('Hygiene Data'!$D$6,0,10*ROW('Hygiene Data'!D199))),DR205="",ISNUMBER(OFFSET('Hygiene Data'!$D$6,0,10*ROW('Hygiene Data'!D199)))),OFFSET('Hygiene Data'!$D$6,0,10*ROW('Hygiene Data'!D199)),NA())))</f>
        <v>#N/A</v>
      </c>
      <c r="BD205" s="254" t="e">
        <f ca="true">+IF(AND(ISNUMBER(OFFSET('Hygiene Data'!$D$8,0,10*ROW('Hygiene Data'!D199))),DS205="Yes"),OFFSET('Hygiene Data'!$D$8,0,10*ROW('Hygiene Data'!D199)),IF(AND(ISNUMBER(OFFSET('Hygiene Data'!$D$8,0,10*ROW('Hygiene Data'!D199))),DS205="No",ISNUMBER(OFFSET('Hygiene Data'!$D$8,0,10*ROW('Hygiene Data'!D199)))),CONCATENATE("[",ROUND(OFFSET('Hygiene Data'!$D$8,0,10*ROW('Hygiene Data'!D199)),0),"]"),IF(AND(ISNUMBER(OFFSET('Hygiene Data'!$D$8,0,10*ROW('Hygiene Data'!D199))),DS205="",ISNUMBER(OFFSET('Hygiene Data'!$D$8,0,10*ROW('Hygiene Data'!D199)))),OFFSET('Hygiene Data'!$D$8,0,10*ROW('Hygiene Data'!D199)),NA())))</f>
        <v>#N/A</v>
      </c>
      <c r="BE205" s="254" t="e">
        <f ca="true">+IF(AND(ISNUMBER(OFFSET('Hygiene Data'!$D$10,0,10*ROW('Hygiene Data'!D199))),DT205="Yes"),OFFSET('Hygiene Data'!$D$10,0,10*ROW('Hygiene Data'!D199)),IF(AND(ISNUMBER(OFFSET('Hygiene Data'!$D$10,0,10*ROW('Hygiene Data'!D199))),DT205="No",ISNUMBER(OFFSET('Hygiene Data'!$D$10,0,10*ROW('Hygiene Data'!D199)))),CONCATENATE("[",ROUND(OFFSET('Hygiene Data'!$D$10,0,10*ROW('Hygiene Data'!D199)),0),"]"),IF(AND(ISNUMBER(OFFSET('Hygiene Data'!$D$10,0,10*ROW('Hygiene Data'!D199))),DT205="",ISNUMBER(OFFSET('Hygiene Data'!$D$10,0,10*ROW('Hygiene Data'!D199)))),OFFSET('Hygiene Data'!$D$10,0,10*ROW('Hygiene Data'!D199)),NA())))</f>
        <v>#N/A</v>
      </c>
      <c r="BF205" s="254" t="e">
        <f ca="true">+IF(AND(ISNUMBER(OFFSET('Hygiene Data'!$E$6,0,10*ROW('Hygiene Data'!E199))),DU205="Yes"),OFFSET('Hygiene Data'!$E$6,0,10*ROW('Hygiene Data'!E199)),IF(AND(ISNUMBER(OFFSET('Hygiene Data'!$E$6,0,10*ROW('Hygiene Data'!E199))),DU205="No",ISNUMBER(OFFSET('Hygiene Data'!$E$6,0,10*ROW('Hygiene Data'!E199)))),CONCATENATE("[",ROUND(OFFSET('Hygiene Data'!$E$6,0,10*ROW('Hygiene Data'!E199)),0),"]"),IF(AND(ISNUMBER(OFFSET('Hygiene Data'!$E$6,0,10*ROW('Hygiene Data'!E199))),DU205="",ISNUMBER(OFFSET('Hygiene Data'!$E$6,0,10*ROW('Hygiene Data'!E199)))),OFFSET('Hygiene Data'!$E$6,0,10*ROW('Hygiene Data'!E199)),NA())))</f>
        <v>#N/A</v>
      </c>
      <c r="BG205" s="254" t="e">
        <f ca="true">+IF(AND(ISNUMBER(OFFSET('Hygiene Data'!$E$8,0,10*ROW('Hygiene Data'!E199))),DV205="Yes"),OFFSET('Hygiene Data'!$E$8,0,10*ROW('Hygiene Data'!E199)),IF(AND(ISNUMBER(OFFSET('Hygiene Data'!$E$8,0,10*ROW('Hygiene Data'!E199))),DV205="No",ISNUMBER(OFFSET('Hygiene Data'!$E$8,0,10*ROW('Hygiene Data'!E199)))),CONCATENATE("[",ROUND(OFFSET('Hygiene Data'!$E$8,0,10*ROW('Hygiene Data'!E199)),0),"]"),IF(AND(ISNUMBER(OFFSET('Hygiene Data'!$E$8,0,10*ROW('Hygiene Data'!E199))),DV205="",ISNUMBER(OFFSET('Hygiene Data'!$E$8,0,10*ROW('Hygiene Data'!E199)))),OFFSET('Hygiene Data'!$E$8,0,10*ROW('Hygiene Data'!E199)),NA())))</f>
        <v>#N/A</v>
      </c>
      <c r="BH205" s="254" t="e">
        <f ca="true">+IF(AND(ISNUMBER(OFFSET('Hygiene Data'!$E$10,0,10*ROW('Hygiene Data'!E199))),DW205="Yes"),OFFSET('Hygiene Data'!$E$10,0,10*ROW('Hygiene Data'!E199)),IF(AND(ISNUMBER(OFFSET('Hygiene Data'!$E$10,0,10*ROW('Hygiene Data'!E199))),DW205="No",ISNUMBER(OFFSET('Hygiene Data'!$E$10,0,10*ROW('Hygiene Data'!E199)))),CONCATENATE("[",ROUND(OFFSET('Hygiene Data'!$E$10,0,10*ROW('Hygiene Data'!E199)),0),"]"),IF(AND(ISNUMBER(OFFSET('Hygiene Data'!$E$10,0,10*ROW('Hygiene Data'!E199))),DW205="",ISNUMBER(OFFSET('Hygiene Data'!$E$10,0,10*ROW('Hygiene Data'!E199)))),OFFSET('Hygiene Data'!$E$10,0,10*ROW('Hygiene Data'!E199)),NA())))</f>
        <v>#N/A</v>
      </c>
      <c r="BI205" s="254" t="e">
        <f ca="true">+IF(AND(ISNUMBER(OFFSET('Hygiene Data'!$F$6,0,10*ROW('Hygiene Data'!F199))),DX205="Yes"),OFFSET('Hygiene Data'!$F$6,0,10*ROW('Hygiene Data'!F199)),IF(AND(ISNUMBER(OFFSET('Hygiene Data'!$F$6,0,10*ROW('Hygiene Data'!F199))),DX205="No",ISNUMBER(OFFSET('Hygiene Data'!$F$6,0,10*ROW('Hygiene Data'!F199)))),CONCATENATE("[",ROUND(OFFSET('Hygiene Data'!$F$6,0,10*ROW('Hygiene Data'!F199)),0),"]"),IF(AND(ISNUMBER(OFFSET('Hygiene Data'!$F$6,0,10*ROW('Hygiene Data'!F199))),DX205="",ISNUMBER(OFFSET('Hygiene Data'!$F$6,0,10*ROW('Hygiene Data'!F199)))),OFFSET('Hygiene Data'!$F$6,0,10*ROW('Hygiene Data'!F199)),NA())))</f>
        <v>#N/A</v>
      </c>
      <c r="BJ205" s="254" t="e">
        <f ca="true">+IF(AND(ISNUMBER(OFFSET('Hygiene Data'!$F$8,0,10*ROW('Hygiene Data'!F199))),DY205="Yes"),OFFSET('Hygiene Data'!$F$8,0,10*ROW('Hygiene Data'!F199)),IF(AND(ISNUMBER(OFFSET('Hygiene Data'!$F$8,0,10*ROW('Hygiene Data'!F199))),DY205="No",ISNUMBER(OFFSET('Hygiene Data'!$F$8,0,10*ROW('Hygiene Data'!F199)))),CONCATENATE("[",ROUND(OFFSET('Hygiene Data'!$F$8,0,10*ROW('Hygiene Data'!F199)),0),"]"),IF(AND(ISNUMBER(OFFSET('Hygiene Data'!$F$8,0,10*ROW('Hygiene Data'!F199))),DY205="",ISNUMBER(OFFSET('Hygiene Data'!$F$8,0,10*ROW('Hygiene Data'!F199)))),OFFSET('Hygiene Data'!$F$8,0,10*ROW('Hygiene Data'!F199)),NA())))</f>
        <v>#N/A</v>
      </c>
      <c r="BK205" s="254" t="e">
        <f ca="true">+IF(AND(ISNUMBER(OFFSET('Hygiene Data'!$F$10,0,10*ROW('Hygiene Data'!F199))),DZ205="Yes"),OFFSET('Hygiene Data'!$F$10,0,10*ROW('Hygiene Data'!F199)),IF(AND(ISNUMBER(OFFSET('Hygiene Data'!$F$10,0,10*ROW('Hygiene Data'!F199))),DZ205="No",ISNUMBER(OFFSET('Hygiene Data'!$F$10,0,10*ROW('Hygiene Data'!F199)))),CONCATENATE("[",ROUND(OFFSET('Hygiene Data'!$F$10,0,10*ROW('Hygiene Data'!F199)),0),"]"),IF(AND(ISNUMBER(OFFSET('Hygiene Data'!$F$10,0,10*ROW('Hygiene Data'!F199))),DZ205="",ISNUMBER(OFFSET('Hygiene Data'!$F$10,0,10*ROW('Hygiene Data'!F199)))),OFFSET('Hygiene Data'!$F$10,0,10*ROW('Hygiene Data'!F199)),NA())))</f>
        <v>#N/A</v>
      </c>
      <c r="BL205" s="254" t="e">
        <f ca="true">+IF(AND(ISNUMBER(OFFSET('Hygiene Data'!$G$6,0,10*ROW('Hygiene Data'!G199))),EA205="Yes"),OFFSET('Hygiene Data'!$G$6,0,10*ROW('Hygiene Data'!G199)),IF(AND(ISNUMBER(OFFSET('Hygiene Data'!$G$6,0,10*ROW('Hygiene Data'!G199))),EA205="No",ISNUMBER(OFFSET('Hygiene Data'!$G$6,0,10*ROW('Hygiene Data'!G199)))),CONCATENATE("[",ROUND(OFFSET('Hygiene Data'!$G$6,0,10*ROW('Hygiene Data'!G199)),0),"]"),IF(AND(ISNUMBER(OFFSET('Hygiene Data'!$G$6,0,10*ROW('Hygiene Data'!G199))),EA205="",ISNUMBER(OFFSET('Hygiene Data'!$G$6,0,10*ROW('Hygiene Data'!G199)))),OFFSET('Hygiene Data'!$G$6,0,10*ROW('Hygiene Data'!G199)),NA())))</f>
        <v>#N/A</v>
      </c>
      <c r="BM205" s="254" t="e">
        <f ca="true">+IF(AND(ISNUMBER(OFFSET('Hygiene Data'!$G$8,0,10*ROW('Hygiene Data'!G199))),EB205="Yes"),OFFSET('Hygiene Data'!$G$8,0,10*ROW('Hygiene Data'!G199)),IF(AND(ISNUMBER(OFFSET('Hygiene Data'!$G$8,0,10*ROW('Hygiene Data'!G199))),EB205="No",ISNUMBER(OFFSET('Hygiene Data'!$G$8,0,10*ROW('Hygiene Data'!G199)))),CONCATENATE("[",ROUND(OFFSET('Hygiene Data'!$G$8,0,10*ROW('Hygiene Data'!G199)),0),"]"),IF(AND(ISNUMBER(OFFSET('Hygiene Data'!$G$8,0,10*ROW('Hygiene Data'!G199))),EB205="",ISNUMBER(OFFSET('Hygiene Data'!$G$8,0,10*ROW('Hygiene Data'!G199)))),OFFSET('Hygiene Data'!$G$8,0,10*ROW('Hygiene Data'!G199)),NA())))</f>
        <v>#N/A</v>
      </c>
      <c r="BN205" s="254" t="e">
        <f ca="true">+IF(AND(ISNUMBER(OFFSET('Hygiene Data'!$G$10,0,10*ROW('Hygiene Data'!G199))),EC205="Yes"),OFFSET('Hygiene Data'!$G$10,0,10*ROW('Hygiene Data'!G199)),IF(AND(ISNUMBER(OFFSET('Hygiene Data'!$G$10,0,10*ROW('Hygiene Data'!G199))),EC205="No",ISNUMBER(OFFSET('Hygiene Data'!$G$10,0,10*ROW('Hygiene Data'!G199)))),CONCATENATE("[",ROUND(OFFSET('Hygiene Data'!$G$10,0,10*ROW('Hygiene Data'!G199)),0),"]"),IF(AND(ISNUMBER(OFFSET('Hygiene Data'!$G$10,0,10*ROW('Hygiene Data'!G199))),EC205="",ISNUMBER(OFFSET('Hygiene Data'!$G$10,0,10*ROW('Hygiene Data'!G199)))),OFFSET('Hygiene Data'!$G$10,0,10*ROW('Hygiene Data'!G199)),NA())))</f>
        <v>#N/A</v>
      </c>
      <c r="BO205" s="254" t="e">
        <f ca="true">+IF(AND(ISNUMBER(OFFSET('Hygiene Data'!$H$6,0,10*ROW('Hygiene Data'!H199))),ED205="Yes"),OFFSET('Hygiene Data'!$H$6,0,10*ROW('Hygiene Data'!H199)),IF(AND(ISNUMBER(OFFSET('Hygiene Data'!$H$6,0,10*ROW('Hygiene Data'!H199))),ED205="No",ISNUMBER(OFFSET('Hygiene Data'!$H$6,0,10*ROW('Hygiene Data'!H199)))),CONCATENATE("[",ROUND(OFFSET('Hygiene Data'!$H$6,0,10*ROW('Hygiene Data'!H199)),0),"]"),IF(AND(ISNUMBER(OFFSET('Hygiene Data'!$H$6,0,10*ROW('Hygiene Data'!H199))),ED205="",ISNUMBER(OFFSET('Hygiene Data'!$H$6,0,10*ROW('Hygiene Data'!H199)))),OFFSET('Hygiene Data'!$H$6,0,10*ROW('Hygiene Data'!H199)),NA())))</f>
        <v>#N/A</v>
      </c>
      <c r="BP205" s="254" t="e">
        <f ca="true">+IF(AND(ISNUMBER(OFFSET('Hygiene Data'!$H$8,0,10*ROW('Hygiene Data'!H199))),EE205="Yes"),OFFSET('Hygiene Data'!$H$8,0,10*ROW('Hygiene Data'!H199)),IF(AND(ISNUMBER(OFFSET('Hygiene Data'!$H$8,0,10*ROW('Hygiene Data'!H199))),EE205="No",ISNUMBER(OFFSET('Hygiene Data'!$H$8,0,10*ROW('Hygiene Data'!H199)))),CONCATENATE("[",ROUND(OFFSET('Hygiene Data'!$H$8,0,10*ROW('Hygiene Data'!H199)),0),"]"),IF(AND(ISNUMBER(OFFSET('Hygiene Data'!$H$8,0,10*ROW('Hygiene Data'!H199))),EE205="",ISNUMBER(OFFSET('Hygiene Data'!$H$8,0,10*ROW('Hygiene Data'!H199)))),OFFSET('Hygiene Data'!$H$8,0,10*ROW('Hygiene Data'!H199)),NA())))</f>
        <v>#N/A</v>
      </c>
      <c r="BQ205" s="254" t="e">
        <f ca="true">+IF(AND(ISNUMBER(OFFSET('Hygiene Data'!$H$10,0,10*ROW('Hygiene Data'!H199))),EF205="Yes"),OFFSET('Hygiene Data'!$H$10,0,10*ROW('Hygiene Data'!H199)),IF(AND(ISNUMBER(OFFSET('Hygiene Data'!$H$10,0,10*ROW('Hygiene Data'!H199))),EF205="No",ISNUMBER(OFFSET('Hygiene Data'!$H$10,0,10*ROW('Hygiene Data'!H199)))),CONCATENATE("[",ROUND(OFFSET('Hygiene Data'!$H$10,0,10*ROW('Hygiene Data'!H199)),0),"]"),IF(AND(ISNUMBER(OFFSET('Hygiene Data'!$H$10,0,10*ROW('Hygiene Data'!H199))),EF205="",ISNUMBER(OFFSET('Hygiene Data'!$H$10,0,10*ROW('Hygiene Data'!H199)))),OFFSET('Hygiene Data'!$H$10,0,10*ROW('Hygiene Data'!H199)),NA())))</f>
        <v>#N/A</v>
      </c>
      <c r="BS205" s="36" t="str">
        <f ca="true">+IF(OFFSET('Water Data'!$C$28,0,10*ROW('Water Data'!C199))="","",OFFSET('Water Data'!$C$28,0,10*ROW('Water Data'!C199)))</f>
        <v/>
      </c>
      <c r="BT205" s="36" t="str">
        <f ca="true">+IF(OFFSET('Water Data'!$C$29,0,10*ROW('Water Data'!C199))="","",OFFSET('Water Data'!$C$29,0,10*ROW('Water Data'!C199)))</f>
        <v/>
      </c>
      <c r="BU205" s="36" t="str">
        <f ca="true">+IF(OFFSET('Water Data'!$C$30,0,10*ROW('Water Data'!C199))="","",OFFSET('Water Data'!$C$30,0,10*ROW('Water Data'!C199)))</f>
        <v/>
      </c>
      <c r="BV205" s="36" t="str">
        <f ca="true">+IF(OFFSET('Water Data'!$D$28,0,10*ROW('Water Data'!D199))="","",OFFSET('Water Data'!$D$28,0,10*ROW('Water Data'!D199)))</f>
        <v/>
      </c>
      <c r="BW205" s="36" t="str">
        <f ca="true">+IF(OFFSET('Water Data'!$D$29,0,10*ROW('Water Data'!D199))="","",OFFSET('Water Data'!$D$29,0,10*ROW('Water Data'!D199)))</f>
        <v/>
      </c>
      <c r="BX205" s="36" t="str">
        <f ca="true">+IF(OFFSET('Water Data'!$D$30,0,10*ROW('Water Data'!D199))="","",OFFSET('Water Data'!$D$30,0,10*ROW('Water Data'!D199)))</f>
        <v/>
      </c>
      <c r="BY205" s="36" t="str">
        <f ca="true">+IF(OFFSET('Water Data'!$E$28,0,10*ROW('Water Data'!E199))="","",OFFSET('Water Data'!$E$28,0,10*ROW('Water Data'!E199)))</f>
        <v/>
      </c>
      <c r="BZ205" s="36" t="str">
        <f ca="true">+IF(OFFSET('Water Data'!$E$29,0,10*ROW('Water Data'!E199))="","",OFFSET('Water Data'!$E$29,0,10*ROW('Water Data'!E199)))</f>
        <v/>
      </c>
      <c r="CA205" s="36" t="str">
        <f ca="true">+IF(OFFSET('Water Data'!$E$30,0,10*ROW('Water Data'!E199))="","",OFFSET('Water Data'!$E$30,0,10*ROW('Water Data'!E199)))</f>
        <v/>
      </c>
      <c r="CB205" s="36" t="str">
        <f ca="true">+IF(OFFSET('Water Data'!$F$28,0,10*ROW('Water Data'!F199))="","",OFFSET('Water Data'!$F$28,0,10*ROW('Water Data'!F199)))</f>
        <v/>
      </c>
      <c r="CC205" s="36" t="str">
        <f ca="true">+IF(OFFSET('Water Data'!$F$29,0,10*ROW('Water Data'!F199))="","",OFFSET('Water Data'!$F$29,0,10*ROW('Water Data'!F199)))</f>
        <v/>
      </c>
      <c r="CD205" s="36" t="str">
        <f ca="true">+IF(OFFSET('Water Data'!$F$30,0,10*ROW('Water Data'!F199))="","",OFFSET('Water Data'!$F$30,0,10*ROW('Water Data'!F199)))</f>
        <v/>
      </c>
      <c r="CE205" s="36" t="str">
        <f ca="true">+IF(OFFSET('Water Data'!$G$28,0,10*ROW('Water Data'!G199))="","",OFFSET('Water Data'!$G$28,0,10*ROW('Water Data'!G199)))</f>
        <v/>
      </c>
      <c r="CF205" s="36" t="str">
        <f ca="true">+IF(OFFSET('Water Data'!$G$29,0,10*ROW('Water Data'!G199))="","",OFFSET('Water Data'!$G$29,0,10*ROW('Water Data'!G199)))</f>
        <v/>
      </c>
      <c r="CG205" s="36" t="str">
        <f ca="true">+IF(OFFSET('Water Data'!$G$30,0,10*ROW('Water Data'!G199))="","",OFFSET('Water Data'!$G$30,0,10*ROW('Water Data'!G199)))</f>
        <v/>
      </c>
      <c r="CH205" s="36" t="str">
        <f ca="true">+IF(OFFSET('Water Data'!$H$28,0,10*ROW('Water Data'!H199))="","",OFFSET('Water Data'!$H$28,0,10*ROW('Water Data'!H199)))</f>
        <v/>
      </c>
      <c r="CI205" s="36" t="str">
        <f ca="true">+IF(OFFSET('Water Data'!$H$29,0,10*ROW('Water Data'!H199))="","",OFFSET('Water Data'!$H$29,0,10*ROW('Water Data'!H199)))</f>
        <v/>
      </c>
      <c r="CJ205" s="36" t="str">
        <f ca="true">+IF(OFFSET('Water Data'!$H$30,0,10*ROW('Water Data'!H199))="","",OFFSET('Water Data'!$H$30,0,10*ROW('Water Data'!H199)))</f>
        <v/>
      </c>
      <c r="CK205" s="36" t="str">
        <f ca="true">+IF(OFFSET('Sanitation Data'!$C$29,0,10*ROW('Sanitation Data'!C199))="","",OFFSET('Sanitation Data'!$C$29,0,10*ROW('Sanitation Data'!C199)))</f>
        <v/>
      </c>
      <c r="CL205" s="36" t="str">
        <f ca="true">+IF(OFFSET('Sanitation Data'!$C$30,0,10*ROW('Sanitation Data'!C199))="","",OFFSET('Sanitation Data'!$C$30,0,10*ROW('Sanitation Data'!C199)))</f>
        <v/>
      </c>
      <c r="CM205" s="36" t="str">
        <f ca="true">+IF(OFFSET('Sanitation Data'!$C$31,0,10*ROW('Sanitation Data'!C199))="","",OFFSET('Sanitation Data'!$C$31,0,10*ROW('Sanitation Data'!C199)))</f>
        <v/>
      </c>
      <c r="CN205" s="36" t="str">
        <f ca="true">+IF(OFFSET('Sanitation Data'!$C$32,0,10*ROW('Sanitation Data'!C199))="","",OFFSET('Sanitation Data'!$C$32,0,10*ROW('Sanitation Data'!C199)))</f>
        <v/>
      </c>
      <c r="CO205" s="36" t="str">
        <f ca="true">+IF(OFFSET('Sanitation Data'!$C$33,0,10*ROW('Sanitation Data'!C199))="","",OFFSET('Sanitation Data'!$C$33,0,10*ROW('Sanitation Data'!C199)))</f>
        <v/>
      </c>
      <c r="CP205" s="36" t="str">
        <f ca="true">+IF(OFFSET('Sanitation Data'!$D$29,0,10*ROW('Sanitation Data'!D199))="","",OFFSET('Sanitation Data'!$D$29,0,10*ROW('Sanitation Data'!D199)))</f>
        <v/>
      </c>
      <c r="CQ205" s="36" t="str">
        <f ca="true">+IF(OFFSET('Sanitation Data'!$D$30,0,10*ROW('Sanitation Data'!D199))="","",OFFSET('Sanitation Data'!$D$30,0,10*ROW('Sanitation Data'!D199)))</f>
        <v/>
      </c>
      <c r="CR205" s="36" t="str">
        <f ca="true">+IF(OFFSET('Sanitation Data'!$D$31,0,10*ROW('Sanitation Data'!D199))="","",OFFSET('Sanitation Data'!$D$31,0,10*ROW('Sanitation Data'!D199)))</f>
        <v/>
      </c>
      <c r="CS205" s="36" t="str">
        <f ca="true">+IF(OFFSET('Sanitation Data'!$D$32,0,10*ROW('Sanitation Data'!D199))="","",OFFSET('Sanitation Data'!$D$32,0,10*ROW('Sanitation Data'!D199)))</f>
        <v/>
      </c>
      <c r="CT205" s="36" t="str">
        <f ca="true">+IF(OFFSET('Sanitation Data'!$D$33,0,10*ROW('Sanitation Data'!D199))="","",OFFSET('Sanitation Data'!$D$33,0,10*ROW('Sanitation Data'!D199)))</f>
        <v/>
      </c>
      <c r="CU205" s="36" t="str">
        <f ca="true">+IF(OFFSET('Sanitation Data'!$E$29,0,10*ROW('Sanitation Data'!E199))="","",OFFSET('Sanitation Data'!$E$29,0,10*ROW('Sanitation Data'!E199)))</f>
        <v/>
      </c>
      <c r="CV205" s="36" t="str">
        <f ca="true">+IF(OFFSET('Sanitation Data'!$E$30,0,10*ROW('Sanitation Data'!E199))="","",OFFSET('Sanitation Data'!$E$30,0,10*ROW('Sanitation Data'!E199)))</f>
        <v/>
      </c>
      <c r="CW205" s="36" t="str">
        <f ca="true">+IF(OFFSET('Sanitation Data'!$E$31,0,10*ROW('Sanitation Data'!E199))="","",OFFSET('Sanitation Data'!$E$31,0,10*ROW('Sanitation Data'!E199)))</f>
        <v/>
      </c>
      <c r="CX205" s="36" t="str">
        <f ca="true">+IF(OFFSET('Sanitation Data'!$E$32,0,10*ROW('Sanitation Data'!E199))="","",OFFSET('Sanitation Data'!$E$32,0,10*ROW('Sanitation Data'!E199)))</f>
        <v/>
      </c>
      <c r="CY205" s="36" t="str">
        <f ca="true">+IF(OFFSET('Sanitation Data'!$E$33,0,10*ROW('Sanitation Data'!E199))="","",OFFSET('Sanitation Data'!$E$33,0,10*ROW('Sanitation Data'!E199)))</f>
        <v/>
      </c>
      <c r="CZ205" s="36" t="str">
        <f ca="true">+IF(OFFSET('Sanitation Data'!$F$29,0,10*ROW('Sanitation Data'!F199))="","",OFFSET('Sanitation Data'!$F$29,0,10*ROW('Sanitation Data'!F199)))</f>
        <v/>
      </c>
      <c r="DA205" s="36" t="str">
        <f ca="true">+IF(OFFSET('Sanitation Data'!$F$30,0,10*ROW('Sanitation Data'!F199))="","",OFFSET('Sanitation Data'!$F$30,0,10*ROW('Sanitation Data'!F199)))</f>
        <v/>
      </c>
      <c r="DB205" s="36" t="str">
        <f ca="true">+IF(OFFSET('Sanitation Data'!$F$31,0,10*ROW('Sanitation Data'!F199))="","",OFFSET('Sanitation Data'!$F$31,0,10*ROW('Sanitation Data'!F199)))</f>
        <v/>
      </c>
      <c r="DC205" s="36" t="str">
        <f ca="true">+IF(OFFSET('Sanitation Data'!$F$32,0,10*ROW('Sanitation Data'!F199))="","",OFFSET('Sanitation Data'!$F$32,0,10*ROW('Sanitation Data'!F199)))</f>
        <v/>
      </c>
      <c r="DD205" s="36" t="str">
        <f ca="true">+IF(OFFSET('Sanitation Data'!$F$33,0,10*ROW('Sanitation Data'!F199))="","",OFFSET('Sanitation Data'!$F$33,0,10*ROW('Sanitation Data'!F199)))</f>
        <v/>
      </c>
      <c r="DE205" s="36" t="str">
        <f ca="true">+IF(OFFSET('Sanitation Data'!$G$29,0,10*ROW('Sanitation Data'!G199))="","",OFFSET('Sanitation Data'!$G$29,0,10*ROW('Sanitation Data'!G199)))</f>
        <v/>
      </c>
      <c r="DF205" s="36" t="str">
        <f ca="true">+IF(OFFSET('Sanitation Data'!$G$30,0,10*ROW('Sanitation Data'!G199))="","",OFFSET('Sanitation Data'!$G$30,0,10*ROW('Sanitation Data'!G199)))</f>
        <v/>
      </c>
      <c r="DG205" s="36" t="str">
        <f ca="true">+IF(OFFSET('Sanitation Data'!$G$31,0,10*ROW('Sanitation Data'!G199))="","",OFFSET('Sanitation Data'!$G$31,0,10*ROW('Sanitation Data'!G199)))</f>
        <v/>
      </c>
      <c r="DH205" s="36" t="str">
        <f ca="true">+IF(OFFSET('Sanitation Data'!$G$32,0,10*ROW('Sanitation Data'!G199))="","",OFFSET('Sanitation Data'!$G$32,0,10*ROW('Sanitation Data'!G199)))</f>
        <v/>
      </c>
      <c r="DI205" s="36" t="str">
        <f ca="true">+IF(OFFSET('Sanitation Data'!$G$33,0,10*ROW('Sanitation Data'!G199))="","",OFFSET('Sanitation Data'!$G$33,0,10*ROW('Sanitation Data'!G199)))</f>
        <v/>
      </c>
      <c r="DJ205" s="36" t="str">
        <f ca="true">+IF(OFFSET('Sanitation Data'!$H$29,0,10*ROW('Sanitation Data'!H199))="","",OFFSET('Sanitation Data'!$H$29,0,10*ROW('Sanitation Data'!H199)))</f>
        <v/>
      </c>
      <c r="DK205" s="36" t="str">
        <f ca="true">+IF(OFFSET('Sanitation Data'!$H$30,0,10*ROW('Sanitation Data'!H199))="","",OFFSET('Sanitation Data'!$H$30,0,10*ROW('Sanitation Data'!H199)))</f>
        <v/>
      </c>
      <c r="DL205" s="36" t="str">
        <f ca="true">+IF(OFFSET('Sanitation Data'!$H$31,0,10*ROW('Sanitation Data'!H199))="","",OFFSET('Sanitation Data'!$H$31,0,10*ROW('Sanitation Data'!H199)))</f>
        <v/>
      </c>
      <c r="DM205" s="36" t="str">
        <f ca="true">+IF(OFFSET('Sanitation Data'!$H$32,0,10*ROW('Sanitation Data'!H199))="","",OFFSET('Sanitation Data'!$H$32,0,10*ROW('Sanitation Data'!H199)))</f>
        <v/>
      </c>
      <c r="DN205" s="36" t="str">
        <f ca="true">+IF(OFFSET('Sanitation Data'!$H$33,0,10*ROW('Sanitation Data'!H199))="","",OFFSET('Sanitation Data'!$H$33,0,10*ROW('Sanitation Data'!H199)))</f>
        <v/>
      </c>
      <c r="DO205" s="36" t="str">
        <f ca="true">+IF(OFFSET('Hygiene Data'!$C$12,0,10*ROW('Hygiene Data'!C199))="","",OFFSET('Hygiene Data'!$C$12,0,10*ROW('Hygiene Data'!C199)))</f>
        <v/>
      </c>
      <c r="DP205" s="36" t="str">
        <f ca="true">+IF(OFFSET('Hygiene Data'!$C$13,0,10*ROW('Hygiene Data'!C199))="","",OFFSET('Hygiene Data'!$C$13,0,10*ROW('Hygiene Data'!C199)))</f>
        <v/>
      </c>
      <c r="DQ205" s="36" t="str">
        <f ca="true">+IF(OFFSET('Hygiene Data'!$C$14,0,10*ROW('Hygiene Data'!C199))="","",OFFSET('Hygiene Data'!$C$14,0,10*ROW('Hygiene Data'!C199)))</f>
        <v/>
      </c>
      <c r="DR205" s="36" t="str">
        <f ca="true">+IF(OFFSET('Hygiene Data'!$D$12,0,10*ROW('Hygiene Data'!D199))="","",OFFSET('Hygiene Data'!$D$12,0,10*ROW('Hygiene Data'!D199)))</f>
        <v/>
      </c>
      <c r="DS205" s="36" t="str">
        <f ca="true">+IF(OFFSET('Hygiene Data'!$D$13,0,10*ROW('Hygiene Data'!D199))="","",OFFSET('Hygiene Data'!$D$13,0,10*ROW('Hygiene Data'!D199)))</f>
        <v/>
      </c>
      <c r="DT205" s="36" t="str">
        <f ca="true">+IF(OFFSET('Hygiene Data'!$D$14,0,10*ROW('Hygiene Data'!D199))="","",OFFSET('Hygiene Data'!$D$14,0,10*ROW('Hygiene Data'!D199)))</f>
        <v/>
      </c>
      <c r="DU205" s="36" t="str">
        <f ca="true">+IF(OFFSET('Hygiene Data'!$E$12,0,10*ROW('Hygiene Data'!E199))="","",OFFSET('Hygiene Data'!$E$12,0,10*ROW('Hygiene Data'!E199)))</f>
        <v/>
      </c>
      <c r="DV205" s="36" t="str">
        <f ca="true">+IF(OFFSET('Hygiene Data'!$E$13,0,10*ROW('Hygiene Data'!E199))="","",OFFSET('Hygiene Data'!$E$13,0,10*ROW('Hygiene Data'!E199)))</f>
        <v/>
      </c>
      <c r="DW205" s="36" t="str">
        <f ca="true">+IF(OFFSET('Hygiene Data'!$E$14,0,10*ROW('Hygiene Data'!E199))="","",OFFSET('Hygiene Data'!$E$14,0,10*ROW('Hygiene Data'!E199)))</f>
        <v/>
      </c>
      <c r="DX205" s="36" t="str">
        <f ca="true">+IF(OFFSET('Hygiene Data'!$F$12,0,10*ROW('Hygiene Data'!F199))="","",OFFSET('Hygiene Data'!$F$12,0,10*ROW('Hygiene Data'!F199)))</f>
        <v/>
      </c>
      <c r="DY205" s="36" t="str">
        <f ca="true">+IF(OFFSET('Hygiene Data'!$F$13,0,10*ROW('Hygiene Data'!F199))="","",OFFSET('Hygiene Data'!$F$13,0,10*ROW('Hygiene Data'!F199)))</f>
        <v/>
      </c>
      <c r="DZ205" s="36" t="str">
        <f ca="true">+IF(OFFSET('Hygiene Data'!$F$14,0,10*ROW('Hygiene Data'!F199))="","",OFFSET('Hygiene Data'!$F$14,0,10*ROW('Hygiene Data'!F199)))</f>
        <v/>
      </c>
      <c r="EA205" s="36" t="str">
        <f ca="true">+IF(OFFSET('Hygiene Data'!$G$12,0,10*ROW('Hygiene Data'!G199))="","",OFFSET('Hygiene Data'!$G$12,0,10*ROW('Hygiene Data'!G199)))</f>
        <v/>
      </c>
      <c r="EB205" s="36" t="str">
        <f ca="true">+IF(OFFSET('Hygiene Data'!$G$13,0,10*ROW('Hygiene Data'!G199))="","",OFFSET('Hygiene Data'!$G$13,0,10*ROW('Hygiene Data'!G199)))</f>
        <v/>
      </c>
      <c r="EC205" s="36" t="str">
        <f ca="true">+IF(OFFSET('Hygiene Data'!$G$14,0,10*ROW('Hygiene Data'!G199))="","",OFFSET('Hygiene Data'!$G$14,0,10*ROW('Hygiene Data'!G199)))</f>
        <v/>
      </c>
      <c r="ED205" s="36" t="str">
        <f ca="true">+IF(OFFSET('Hygiene Data'!$H$12,0,10*ROW('Hygiene Data'!H199))="","",OFFSET('Hygiene Data'!$H$12,0,10*ROW('Hygiene Data'!H199)))</f>
        <v/>
      </c>
      <c r="EE205" s="36" t="str">
        <f ca="true">+IF(OFFSET('Hygiene Data'!$H$13,0,10*ROW('Hygiene Data'!H199))="","",OFFSET('Hygiene Data'!$H$13,0,10*ROW('Hygiene Data'!H199)))</f>
        <v/>
      </c>
      <c r="EF205" s="36" t="str">
        <f ca="true">+IF(OFFSET('Hygiene Data'!$H$14,0,10*ROW('Hygiene Data'!H199))="","",OFFSET('Hygiene Data'!$H$14,0,10*ROW('Hygiene Data'!H199)))</f>
        <v/>
      </c>
    </row>
    <row r="206" x14ac:dyDescent="0.2">
      <c r="A206" s="59" t="str">
        <f ca="true">+IF(OFFSET('Water Data'!$B$1,0,10*ROW('Water Data'!B203))="","",OFFSET('Water Data'!$B$1,0,10*ROW('Water Data'!B203)))</f>
        <v/>
      </c>
      <c r="B206" s="59" t="str">
        <f ca="true">+IF(OFFSET('Water Data'!$A$3,0,10*ROW('Water Data'!A203))="","",OFFSET('Water Data'!$A$3,0,10*ROW('Water Data'!A203)))</f>
        <v/>
      </c>
      <c r="C206" s="59" t="str">
        <f ca="true">+IF(OFFSET('Water Data'!$C$3,0,10*ROW('Water Data'!C203))="","",OFFSET('Water Data'!$C$3,0,10*ROW('Water Data'!C203)))</f>
        <v/>
      </c>
      <c r="D206" s="252" t="e">
        <f ca="true">+IF(AND(ISNUMBER(OFFSET('Water Data'!$C$5,0,10*ROW('Water Data'!C200))),BS206="Yes"),100-OFFSET('Water Data'!$C$5,0,10*ROW('Water Data'!C200)),IF(AND(ISNUMBER(OFFSET('Water Data'!$C$5,0,10*ROW('Water Data'!C200))),BS206="No",ISNUMBER(OFFSET('Water Data'!$C$5,0,10*ROW('Water Data'!C200)))),CONCATENATE("[",ROUND(100-OFFSET('Water Data'!$C$5,0,10*ROW('Water Data'!C200)),0),"]"),IF(AND(ISNUMBER(OFFSET('Water Data'!$C$5,0,10*ROW('Water Data'!C200))),BS206="",ISNUMBER(OFFSET('Water Data'!$C$5,0,10*ROW('Water Data'!C200)))),100-OFFSET('Water Data'!$C$5,0,10*ROW('Water Data'!C200)),NA())))</f>
        <v>#N/A</v>
      </c>
      <c r="E206" s="252" t="e">
        <f ca="true">+IF(AND(ISNUMBER(OFFSET('Water Data'!$C$7,0,10*ROW('Water Data'!D200))),BT206="Yes"),OFFSET('Water Data'!$C$7,0,10*ROW('Water Data'!C200)),IF(AND(ISNUMBER(OFFSET('Water Data'!$C$7,0,10*ROW('Water Data'!C200))),BT206="No",ISNUMBER(OFFSET('Water Data'!$C$7,0,10*ROW('Water Data'!C200)))),CONCATENATE("[",ROUND(OFFSET('Water Data'!$C$7,0,10*ROW('Water Data'!C200)),0),"]"),IF(AND(ISNUMBER(OFFSET('Water Data'!$C$7,0,10*ROW('Water Data'!C200))),BT206="",ISNUMBER(OFFSET('Water Data'!$C$7,0,10*ROW('Water Data'!C200)))),OFFSET('Water Data'!$C$7,0,10*ROW('Water Data'!C200)),NA())))</f>
        <v>#N/A</v>
      </c>
      <c r="F206" s="252" t="e">
        <f ca="true">+IF(AND(ISNUMBER(OFFSET('Water Data'!$C$10,0,10*ROW('Water Data'!C200))),BU206="Yes"),OFFSET('Water Data'!$C$10,0,10*ROW('Water Data'!C200)),IF(AND(ISNUMBER(OFFSET('Water Data'!$C$10,0,10*ROW('Water Data'!C200))),BU206="No",ISNUMBER(OFFSET('Water Data'!$C$10,0,10*ROW('Water Data'!C200)))),CONCATENATE("[",ROUND(OFFSET('Water Data'!$C$10,0,10*ROW('Water Data'!C200)),0),"]"),IF(AND(ISNUMBER(OFFSET('Water Data'!$C$10,0,10*ROW('Water Data'!C200))),BU206="",ISNUMBER(OFFSET('Water Data'!$C$10,0,10*ROW('Water Data'!C200)))),OFFSET('Water Data'!$C$10,0,10*ROW('Water Data'!C200)),NA())))</f>
        <v>#N/A</v>
      </c>
      <c r="G206" s="252" t="e">
        <f ca="true">+IF(AND(ISNUMBER(OFFSET('Water Data'!$D$5,0,10*ROW('Water Data'!D200))),BV206="Yes"),100-OFFSET('Water Data'!$D$5,0,10*ROW('Water Data'!D200)),IF(AND(ISNUMBER(OFFSET('Water Data'!$D$5,0,10*ROW('Water Data'!D200))),BV206="No",ISNUMBER(OFFSET('Water Data'!$D$5,0,10*ROW('Water Data'!D200)))),CONCATENATE("[",ROUND(100-OFFSET('Water Data'!$D$5,0,10*ROW('Water Data'!D200)),0),"]"),IF(AND(ISNUMBER(OFFSET('Water Data'!$D$5,0,10*ROW('Water Data'!D200))),BV206="",ISNUMBER(OFFSET('Water Data'!$D$5,0,10*ROW('Water Data'!D200)))),100-OFFSET('Water Data'!$D$5,0,10*ROW('Water Data'!D200)),NA())))</f>
        <v>#N/A</v>
      </c>
      <c r="H206" s="252" t="e">
        <f ca="true">+IF(AND(ISNUMBER(OFFSET('Water Data'!$D$7,0,10*ROW('Water Data'!D200))),BW206="Yes"),OFFSET('Water Data'!$D$7,0,10*ROW('Water Data'!D200)),IF(AND(ISNUMBER(OFFSET('Water Data'!$D$7,0,10*ROW('Water Data'!D200))),BW206="No",ISNUMBER(OFFSET('Water Data'!$D$7,0,10*ROW('Water Data'!D200)))),CONCATENATE("[",ROUND(OFFSET('Water Data'!$C$7,0,10*ROW('Water Data'!D200)),0),"]"),IF(AND(ISNUMBER(OFFSET('Water Data'!$D$7,0,10*ROW('Water Data'!D200))),BW206="",ISNUMBER(OFFSET('Water Data'!$D$7,0,10*ROW('Water Data'!D200)))),OFFSET('Water Data'!$D$7,0,10*ROW('Water Data'!D200)),NA())))</f>
        <v>#N/A</v>
      </c>
      <c r="I206" s="252" t="e">
        <f ca="true">+IF(AND(ISNUMBER(OFFSET('Water Data'!$D$10,0,10*ROW('Water Data'!D200))),BX206="Yes"),OFFSET('Water Data'!$D$10,0,10*ROW('Water Data'!D200)),IF(AND(ISNUMBER(OFFSET('Water Data'!$D$10,0,10*ROW('Water Data'!D200))),BX206="No",ISNUMBER(OFFSET('Water Data'!$D$10,0,10*ROW('Water Data'!D200)))),CONCATENATE("[",ROUND(OFFSET('Water Data'!$D$10,0,10*ROW('Water Data'!D200)),0),"]"),IF(AND(ISNUMBER(OFFSET('Water Data'!$D$10,0,10*ROW('Water Data'!D200))),BX206="",ISNUMBER(OFFSET('Water Data'!$D$10,0,10*ROW('Water Data'!D200)))),OFFSET('Water Data'!$D$10,0,10*ROW('Water Data'!D200)),NA())))</f>
        <v>#N/A</v>
      </c>
      <c r="J206" s="252" t="e">
        <f ca="true">+IF(AND(ISNUMBER(OFFSET('Water Data'!$E$5,0,10*ROW('Water Data'!E200))),BY206="Yes"),100-OFFSET('Water Data'!$E$5,0,10*ROW('Water Data'!E200)),IF(AND(ISNUMBER(OFFSET('Water Data'!$E$5,0,10*ROW('Water Data'!E200))),BY206="No",ISNUMBER(OFFSET('Water Data'!$E$5,0,10*ROW('Water Data'!E200)))),CONCATENATE("[",ROUND(100-OFFSET('Water Data'!$E$5,0,10*ROW('Water Data'!E200)),0),"]"),IF(AND(ISNUMBER(OFFSET('Water Data'!$E$5,0,10*ROW('Water Data'!E200))),BY206="",ISNUMBER(OFFSET('Water Data'!$E$5,0,10*ROW('Water Data'!E200)))),100-OFFSET('Water Data'!$E$5,0,10*ROW('Water Data'!E200)),NA())))</f>
        <v>#N/A</v>
      </c>
      <c r="K206" s="252" t="e">
        <f ca="true">+IF(AND(ISNUMBER(OFFSET('Water Data'!$E$7,0,10*ROW('Water Data'!E200))),BZ206="Yes"),OFFSET('Water Data'!$E$7,0,10*ROW('Water Data'!E200)),IF(AND(ISNUMBER(OFFSET('Water Data'!$E$7,0,10*ROW('Water Data'!E200))),BZ206="No",ISNUMBER(OFFSET('Water Data'!$E$7,0,10*ROW('Water Data'!E200)))),CONCATENATE("[",ROUND(OFFSET('Water Data'!$E$7,0,10*ROW('Water Data'!E200)),0),"]"),IF(AND(ISNUMBER(OFFSET('Water Data'!$E$7,0,10*ROW('Water Data'!E200))),BZ206="",ISNUMBER(OFFSET('Water Data'!$E$7,0,10*ROW('Water Data'!E200)))),OFFSET('Water Data'!$E$7,0,10*ROW('Water Data'!E200)),NA())))</f>
        <v>#N/A</v>
      </c>
      <c r="L206" s="252" t="e">
        <f ca="true">+IF(AND(ISNUMBER(OFFSET('Water Data'!$E$10,0,10*ROW('Water Data'!E200))),CA206="Yes"),OFFSET('Water Data'!$E$10,0,10*ROW('Water Data'!E200)),IF(AND(ISNUMBER(OFFSET('Water Data'!$E$10,0,10*ROW('Water Data'!E200))),CA206="No",ISNUMBER(OFFSET('Water Data'!$E$10,0,10*ROW('Water Data'!E200)))),CONCATENATE("[",ROUND(OFFSET('Water Data'!$E$10,0,10*ROW('Water Data'!E200)),0),"]"),IF(AND(ISNUMBER(OFFSET('Water Data'!$E$10,0,10*ROW('Water Data'!E200))),CA206="",ISNUMBER(OFFSET('Water Data'!$E$10,0,10*ROW('Water Data'!E200)))),OFFSET('Water Data'!$E$10,0,10*ROW('Water Data'!E200)),NA())))</f>
        <v>#N/A</v>
      </c>
      <c r="M206" s="252" t="e">
        <f ca="true">+IF(AND(ISNUMBER(OFFSET('Water Data'!$F$5,0,10*ROW('Water Data'!F200))),CB206="Yes"),100-OFFSET('Water Data'!$F$5,0,10*ROW('Water Data'!F200)),IF(AND(ISNUMBER(OFFSET('Water Data'!$F$5,0,10*ROW('Water Data'!F200))),CB206="No",ISNUMBER(OFFSET('Water Data'!$F$5,0,10*ROW('Water Data'!F200)))),CONCATENATE("[",ROUND(100-OFFSET('Water Data'!$F$5,0,10*ROW('Water Data'!F200)),0),"]"),IF(AND(ISNUMBER(OFFSET('Water Data'!$F$5,0,10*ROW('Water Data'!F200))),CB206="",ISNUMBER(OFFSET('Water Data'!$F$5,0,10*ROW('Water Data'!F200)))),100-OFFSET('Water Data'!$F$5,0,10*ROW('Water Data'!F200)),NA())))</f>
        <v>#N/A</v>
      </c>
      <c r="N206" s="252" t="e">
        <f ca="true">+IF(AND(ISNUMBER(OFFSET('Water Data'!$F$7,0,10*ROW('Water Data'!F200))),CC206="Yes"),OFFSET('Water Data'!$F$7,0,10*ROW('Water Data'!F200)),IF(AND(ISNUMBER(OFFSET('Water Data'!$F$7,0,10*ROW('Water Data'!F200))),CC206="No",ISNUMBER(OFFSET('Water Data'!$F$7,0,10*ROW('Water Data'!F200)))),CONCATENATE("[",ROUND(OFFSET('Water Data'!$F$7,0,10*ROW('Water Data'!F200)),0),"]"),IF(AND(ISNUMBER(OFFSET('Water Data'!$F$7,0,10*ROW('Water Data'!F200))),CC206="",ISNUMBER(OFFSET('Water Data'!$F$7,0,10*ROW('Water Data'!F200)))),OFFSET('Water Data'!$F$7,0,10*ROW('Water Data'!F200)),NA())))</f>
        <v>#N/A</v>
      </c>
      <c r="O206" s="252" t="e">
        <f ca="true">+IF(AND(ISNUMBER(OFFSET('Water Data'!$F$10,0,10*ROW('Water Data'!F200))),CD206="Yes"),OFFSET('Water Data'!$F$10,0,10*ROW('Water Data'!F200)),IF(AND(ISNUMBER(OFFSET('Water Data'!$F$10,0,10*ROW('Water Data'!F200))),CD206="No",ISNUMBER(OFFSET('Water Data'!$F$10,0,10*ROW('Water Data'!F200)))),CONCATENATE("[",ROUND(OFFSET('Water Data'!$F$10,0,10*ROW('Water Data'!F200)),0),"]"),IF(AND(ISNUMBER(OFFSET('Water Data'!$F$10,0,10*ROW('Water Data'!F200))),CD206="",ISNUMBER(OFFSET('Water Data'!$F$10,0,10*ROW('Water Data'!F200)))),OFFSET('Water Data'!$F$10,0,10*ROW('Water Data'!F200)),NA())))</f>
        <v>#N/A</v>
      </c>
      <c r="P206" s="252" t="e">
        <f ca="true">+IF(AND(ISNUMBER(OFFSET('Water Data'!$G$5,0,10*ROW('Water Data'!G200))),CE206="Yes"),100-OFFSET('Water Data'!$G$5,0,10*ROW('Water Data'!G200)),IF(AND(ISNUMBER(OFFSET('Water Data'!$G$5,0,10*ROW('Water Data'!G200))),CE206="No",ISNUMBER(OFFSET('Water Data'!$G$5,0,10*ROW('Water Data'!G200)))),CONCATENATE("[",ROUND(100-OFFSET('Water Data'!$G$5,0,10*ROW('Water Data'!G200)),0),"]"),IF(AND(ISNUMBER(OFFSET('Water Data'!$G$5,0,10*ROW('Water Data'!G200))),CE206="",ISNUMBER(OFFSET('Water Data'!$G$5,0,10*ROW('Water Data'!G200)))),100-OFFSET('Water Data'!$G$5,0,10*ROW('Water Data'!G200)),NA())))</f>
        <v>#N/A</v>
      </c>
      <c r="Q206" s="252" t="e">
        <f ca="true">+IF(AND(ISNUMBER(OFFSET('Water Data'!$G$7,0,10*ROW('Water Data'!G200))),CF206="Yes"),OFFSET('Water Data'!$G$7,0,10*ROW('Water Data'!G200)),IF(AND(ISNUMBER(OFFSET('Water Data'!$G$7,0,10*ROW('Water Data'!G200))),CF206="No",ISNUMBER(OFFSET('Water Data'!$G$7,0,10*ROW('Water Data'!G200)))),CONCATENATE("[",ROUND(OFFSET('Water Data'!$G$7,0,10*ROW('Water Data'!G200)),0),"]"),IF(AND(ISNUMBER(OFFSET('Water Data'!$G$7,0,10*ROW('Water Data'!G200))),CF206="",ISNUMBER(OFFSET('Water Data'!$G$7,0,10*ROW('Water Data'!G200)))),OFFSET('Water Data'!$G$7,0,10*ROW('Water Data'!G200)),NA())))</f>
        <v>#N/A</v>
      </c>
      <c r="R206" s="252" t="e">
        <f ca="true">+IF(AND(ISNUMBER(OFFSET('Water Data'!$G$10,0,10*ROW('Water Data'!G200))),CG206="Yes"),OFFSET('Water Data'!$G$10,0,10*ROW('Water Data'!G200)),IF(AND(ISNUMBER(OFFSET('Water Data'!$G$10,0,10*ROW('Water Data'!G200))),CG206="No",ISNUMBER(OFFSET('Water Data'!$G$10,0,10*ROW('Water Data'!G200)))),CONCATENATE("[",ROUND(OFFSET('Water Data'!$G$10,0,10*ROW('Water Data'!G200)),0),"]"),IF(AND(ISNUMBER(OFFSET('Water Data'!$G$10,0,10*ROW('Water Data'!G200))),CG206="",ISNUMBER(OFFSET('Water Data'!$G$10,0,10*ROW('Water Data'!G200)))),OFFSET('Water Data'!$G$10,0,10*ROW('Water Data'!G200)),NA())))</f>
        <v>#N/A</v>
      </c>
      <c r="S206" s="252" t="e">
        <f ca="true">+IF(AND(ISNUMBER(OFFSET('Water Data'!$H$5,0,10*ROW('Water Data'!H200))),CH206="Yes"),100-OFFSET('Water Data'!$H$5,0,10*ROW('Water Data'!H200)),IF(AND(ISNUMBER(OFFSET('Water Data'!$H$5,0,10*ROW('Water Data'!H200))),CH206="No",ISNUMBER(OFFSET('Water Data'!$H$5,0,10*ROW('Water Data'!H200)))),CONCATENATE("[",ROUND(100-OFFSET('Water Data'!$H$5,0,10*ROW('Water Data'!H200)),0),"]"),IF(AND(ISNUMBER(OFFSET('Water Data'!$H$5,0,10*ROW('Water Data'!H200))),CH206="",ISNUMBER(OFFSET('Water Data'!$H$5,0,10*ROW('Water Data'!H200)))),100-OFFSET('Water Data'!$H$5,0,10*ROW('Water Data'!H200)),NA())))</f>
        <v>#N/A</v>
      </c>
      <c r="T206" s="252" t="e">
        <f ca="true">+IF(AND(ISNUMBER(OFFSET('Water Data'!$H$7,0,10*ROW('Water Data'!H200))),CI206="Yes"),OFFSET('Water Data'!$H$7,0,10*ROW('Water Data'!H200)),IF(AND(ISNUMBER(OFFSET('Water Data'!$H$7,0,10*ROW('Water Data'!H200))),CI206="No",ISNUMBER(OFFSET('Water Data'!$H$7,0,10*ROW('Water Data'!H200)))),CONCATENATE("[",ROUND(OFFSET('Water Data'!$H$7,0,10*ROW('Water Data'!H200)),0),"]"),IF(AND(ISNUMBER(OFFSET('Water Data'!$H$7,0,10*ROW('Water Data'!H200))),CI206="",ISNUMBER(OFFSET('Water Data'!$H$7,0,10*ROW('Water Data'!H200)))),OFFSET('Water Data'!$H$7,0,10*ROW('Water Data'!H200)),NA())))</f>
        <v>#N/A</v>
      </c>
      <c r="U206" s="252" t="e">
        <f ca="true">+IF(AND(ISNUMBER(OFFSET('Water Data'!$H$10,0,10*ROW('Water Data'!H200))),CJ206="Yes"),OFFSET('Water Data'!$H$10,0,10*ROW('Water Data'!H200)),IF(AND(ISNUMBER(OFFSET('Water Data'!$H$10,0,10*ROW('Water Data'!H200))),CJ206="No",ISNUMBER(OFFSET('Water Data'!$H$10,0,10*ROW('Water Data'!H200)))),CONCATENATE("[",ROUND(OFFSET('Water Data'!$H$10,0,10*ROW('Water Data'!H200)),0),"]"),IF(AND(ISNUMBER(OFFSET('Water Data'!$H$10,0,10*ROW('Water Data'!H200))),CJ206="",ISNUMBER(OFFSET('Water Data'!$H$10,0,10*ROW('Water Data'!H200)))),OFFSET('Water Data'!$H$10,0,10*ROW('Water Data'!H200)),NA())))</f>
        <v>#N/A</v>
      </c>
      <c r="V206" s="253" t="e">
        <f ca="true">+IF(AND(ISNUMBER(OFFSET('Sanitation Data'!$C$5,0,10*ROW('Sanitation Data'!C200))),CK206="Yes"),100-OFFSET('Sanitation Data'!$C$5,0,10*ROW('Sanitation Data'!C200)),IF(AND(ISNUMBER(OFFSET('Sanitation Data'!$C$5,0,10*ROW('Sanitation Data'!C200))),CK206="No",ISNUMBER(OFFSET('Sanitation Data'!$C$5,0,10*ROW('Sanitation Data'!C200)))),CONCATENATE("[",ROUND(100-OFFSET('Sanitation Data'!$C$5,0,10*ROW('Sanitation Data'!C200)),0),"]"),IF(AND(ISNUMBER(OFFSET('Sanitation Data'!$C$5,0,10*ROW('Sanitation Data'!C200))),CK206="",ISNUMBER(OFFSET('Sanitation Data'!$C$5,0,10*ROW('Sanitation Data'!C200)))),100-OFFSET('Sanitation Data'!$C$5,0,10*ROW('Sanitation Data'!C200)),NA())))</f>
        <v>#N/A</v>
      </c>
      <c r="W206" s="253" t="e">
        <f ca="true">+IF(AND(ISNUMBER(OFFSET('Sanitation Data'!$C$7,0,10*ROW('Sanitation Data'!C200))),CL206="Yes"),OFFSET('Sanitation Data'!$C$7,0,10*ROW('Sanitation Data'!C200)),IF(AND(ISNUMBER(OFFSET('Sanitation Data'!$C$7,0,10*ROW('Sanitation Data'!C200))),CL206="No",ISNUMBER(OFFSET('Sanitation Data'!$C$7,0,10*ROW('Sanitation Data'!C200)))),CONCATENATE("[",ROUND(OFFSET('Sanitation Data'!$C$7,0,10*ROW('Sanitation Data'!C200)),0),"]"),IF(AND(ISNUMBER(OFFSET('Sanitation Data'!$C$7,0,10*ROW('Sanitation Data'!C200))),CL206="",ISNUMBER(OFFSET('Sanitation Data'!$C$7,0,10*ROW('Sanitation Data'!C200)))),OFFSET('Sanitation Data'!$C$7,0,10*ROW('Sanitation Data'!C200)),NA())))</f>
        <v>#N/A</v>
      </c>
      <c r="X206" s="253" t="e">
        <f ca="true">+IF(AND(ISNUMBER(OFFSET('Sanitation Data'!$C$11,0,10*ROW('Sanitation Data'!C200))),CM206="Yes"),OFFSET('Sanitation Data'!$C$11,0,10*ROW('Sanitation Data'!C200)),IF(AND(ISNUMBER(OFFSET('Sanitation Data'!$C$11,0,10*ROW('Sanitation Data'!C200))),CM206="No",ISNUMBER(OFFSET('Sanitation Data'!$C$11,0,10*ROW('Sanitation Data'!C200)))),CONCATENATE("[",ROUND(OFFSET('Sanitation Data'!$C$11,0,10*ROW('Sanitation Data'!C200)),0),"]"),IF(AND(ISNUMBER(OFFSET('Sanitation Data'!$C$11,0,10*ROW('Sanitation Data'!C200))),CM206="",ISNUMBER(OFFSET('Sanitation Data'!$C$11,0,10*ROW('Sanitation Data'!C200)))),OFFSET('Sanitation Data'!$C$11,0,10*ROW('Sanitation Data'!C200)),NA())))</f>
        <v>#N/A</v>
      </c>
      <c r="Y206" s="253" t="e">
        <f ca="true">+IF(AND(ISNUMBER(OFFSET('Sanitation Data'!$C$12,0,10*ROW('Sanitation Data'!C200))),CN206="Yes"),OFFSET('Sanitation Data'!$C$12,0,10*ROW('Sanitation Data'!C200)),IF(AND(ISNUMBER(OFFSET('Sanitation Data'!$C$12,0,10*ROW('Sanitation Data'!C200))),CN206="No",ISNUMBER(OFFSET('Sanitation Data'!$C$12,0,10*ROW('Sanitation Data'!C200)))),CONCATENATE("[",ROUND(OFFSET('Sanitation Data'!$C$12,0,10*ROW('Sanitation Data'!C200)),0),"]"),IF(AND(ISNUMBER(OFFSET('Sanitation Data'!$C$12,0,10*ROW('Sanitation Data'!C200))),CN206="",ISNUMBER(OFFSET('Sanitation Data'!$C$12,0,10*ROW('Sanitation Data'!C200)))),OFFSET('Sanitation Data'!$C$12,0,10*ROW('Sanitation Data'!C200)),NA())))</f>
        <v>#N/A</v>
      </c>
      <c r="Z206" s="253" t="e">
        <f ca="true">+IF(AND(ISNUMBER(OFFSET('Sanitation Data'!$C$13,0,10*ROW('Sanitation Data'!C200))),CO206="Yes"),OFFSET('Sanitation Data'!$C$13,0,10*ROW('Sanitation Data'!C200)),IF(AND(ISNUMBER(OFFSET('Sanitation Data'!$C$13,0,10*ROW('Sanitation Data'!C200))),CO206="No",ISNUMBER(OFFSET('Sanitation Data'!$C$13,0,10*ROW('Sanitation Data'!C200)))),CONCATENATE("[",ROUND(OFFSET('Sanitation Data'!$C$13,0,10*ROW('Sanitation Data'!C200)),0),"]"),IF(AND(ISNUMBER(OFFSET('Sanitation Data'!$C$13,0,10*ROW('Sanitation Data'!C200))),CO206="",ISNUMBER(OFFSET('Sanitation Data'!$C$13,0,10*ROW('Sanitation Data'!C200)))),OFFSET('Sanitation Data'!$C$13,0,10*ROW('Sanitation Data'!C200)),NA())))</f>
        <v>#N/A</v>
      </c>
      <c r="AA206" s="253" t="e">
        <f ca="true">+IF(AND(ISNUMBER(OFFSET('Sanitation Data'!$D$5,0,10*ROW('Sanitation Data'!D200))),CP206="Yes"),100-OFFSET('Sanitation Data'!$D$5,0,10*ROW('Sanitation Data'!D200)),IF(AND(ISNUMBER(OFFSET('Sanitation Data'!$D$5,0,10*ROW('Sanitation Data'!D200))),CP206="No",ISNUMBER(OFFSET('Sanitation Data'!$D$5,0,10*ROW('Sanitation Data'!D200)))),CONCATENATE("[",ROUND(100-OFFSET('Sanitation Data'!$D$5,0,10*ROW('Sanitation Data'!D200)),0),"]"),IF(AND(ISNUMBER(OFFSET('Sanitation Data'!$D$5,0,10*ROW('Sanitation Data'!D200))),CP206="",ISNUMBER(OFFSET('Sanitation Data'!$D$5,0,10*ROW('Sanitation Data'!D200)))),100-OFFSET('Sanitation Data'!$D$5,0,10*ROW('Sanitation Data'!D200)),NA())))</f>
        <v>#N/A</v>
      </c>
      <c r="AB206" s="253" t="e">
        <f ca="true">+IF(AND(ISNUMBER(OFFSET('Sanitation Data'!$D$7,0,10*ROW('Sanitation Data'!D200))),CQ206="Yes"),OFFSET('Sanitation Data'!$D$7,0,10*ROW('Sanitation Data'!G200)),IF(AND(ISNUMBER(OFFSET('Sanitation Data'!$D$7,0,10*ROW('Sanitation Data'!D200))),CQ206="No",ISNUMBER(OFFSET('Sanitation Data'!$D$7,0,10*ROW('Sanitation Data'!D200)))),CONCATENATE("[",ROUND(OFFSET('Sanitation Data'!$D$7,0,10*ROW('Sanitation Data'!D200)),0),"]"),IF(AND(ISNUMBER(OFFSET('Sanitation Data'!$D$7,0,10*ROW('Sanitation Data'!D200))),CQ206="",ISNUMBER(OFFSET('Sanitation Data'!$D$7,0,10*ROW('Sanitation Data'!D200)))),OFFSET('Sanitation Data'!$D$7,0,10*ROW('Sanitation Data'!D200)),NA())))</f>
        <v>#N/A</v>
      </c>
      <c r="AC206" s="253" t="e">
        <f ca="true">+IF(AND(ISNUMBER(OFFSET('Sanitation Data'!$D$11,0,10*ROW('Sanitation Data'!D200))),CR206="Yes"),OFFSET('Sanitation Data'!$D$11,0,10*ROW('Sanitation Data'!D200)),IF(AND(ISNUMBER(OFFSET('Sanitation Data'!$D$11,0,10*ROW('Sanitation Data'!D200))),CR206="No",ISNUMBER(OFFSET('Sanitation Data'!$D$11,0,10*ROW('Sanitation Data'!D200)))),CONCATENATE("[",ROUND(OFFSET('Sanitation Data'!$D$11,0,10*ROW('Sanitation Data'!D200)),0),"]"),IF(AND(ISNUMBER(OFFSET('Sanitation Data'!$D$11,0,10*ROW('Sanitation Data'!D200))),CR206="",ISNUMBER(OFFSET('Sanitation Data'!$D$11,0,10*ROW('Sanitation Data'!D200)))),OFFSET('Sanitation Data'!$D$11,0,10*ROW('Sanitation Data'!D200)),NA())))</f>
        <v>#N/A</v>
      </c>
      <c r="AD206" s="253" t="e">
        <f ca="true">+IF(AND(ISNUMBER(OFFSET('Sanitation Data'!$D$12,0,10*ROW('Sanitation Data'!D200))),CS206="Yes"),OFFSET('Sanitation Data'!$D$12,0,10*ROW('Sanitation Data'!D200)),IF(AND(ISNUMBER(OFFSET('Sanitation Data'!$D$12,0,10*ROW('Sanitation Data'!D200))),CS206="No",ISNUMBER(OFFSET('Sanitation Data'!$D$12,0,10*ROW('Sanitation Data'!D200)))),CONCATENATE("[",ROUND(OFFSET('Sanitation Data'!$D$12,0,10*ROW('Sanitation Data'!D200)),0),"]"),IF(AND(ISNUMBER(OFFSET('Sanitation Data'!$D$12,0,10*ROW('Sanitation Data'!D200))),CS206="",ISNUMBER(OFFSET('Sanitation Data'!$D$12,0,10*ROW('Sanitation Data'!D200)))),OFFSET('Sanitation Data'!$D$12,0,10*ROW('Sanitation Data'!D200)),NA())))</f>
        <v>#N/A</v>
      </c>
      <c r="AE206" s="253" t="e">
        <f ca="true">+IF(AND(ISNUMBER(OFFSET('Sanitation Data'!$D$13,0,10*ROW('Sanitation Data'!D200))),CT206="Yes"),OFFSET('Sanitation Data'!$D$13,0,10*ROW('Sanitation Data'!D200)),IF(AND(ISNUMBER(OFFSET('Sanitation Data'!$D$13,0,10*ROW('Sanitation Data'!D200))),CT206="No",ISNUMBER(OFFSET('Sanitation Data'!$D$13,0,10*ROW('Sanitation Data'!D200)))),CONCATENATE("[",ROUND(OFFSET('Sanitation Data'!$D$13,0,10*ROW('Sanitation Data'!D200)),0),"]"),IF(AND(ISNUMBER(OFFSET('Sanitation Data'!$D$13,0,10*ROW('Sanitation Data'!D200))),CT206="",ISNUMBER(OFFSET('Sanitation Data'!$D$13,0,10*ROW('Sanitation Data'!D200)))),OFFSET('Sanitation Data'!$D$13,0,10*ROW('Sanitation Data'!D200)),NA())))</f>
        <v>#N/A</v>
      </c>
      <c r="AF206" s="253" t="e">
        <f ca="true">+IF(AND(ISNUMBER(OFFSET('Sanitation Data'!$E$5,0,10*ROW('Sanitation Data'!E200))),CU206="Yes"),100-OFFSET('Sanitation Data'!$E$5,0,10*ROW('Sanitation Data'!E200)),IF(AND(ISNUMBER(OFFSET('Sanitation Data'!$E$5,0,10*ROW('Sanitation Data'!E200))),CU206="No",ISNUMBER(OFFSET('Sanitation Data'!$E$5,0,10*ROW('Sanitation Data'!E200)))),CONCATENATE("[",ROUND(100-OFFSET('Sanitation Data'!$E$5,0,10*ROW('Sanitation Data'!E200)),0),"]"),IF(AND(ISNUMBER(OFFSET('Sanitation Data'!$E$5,0,10*ROW('Sanitation Data'!E200))),CU206="",ISNUMBER(OFFSET('Sanitation Data'!$E$5,0,10*ROW('Sanitation Data'!E200)))),100-OFFSET('Sanitation Data'!$E$5,0,10*ROW('Sanitation Data'!E200)),NA())))</f>
        <v>#N/A</v>
      </c>
      <c r="AG206" s="253" t="e">
        <f ca="true">+IF(AND(ISNUMBER(OFFSET('Sanitation Data'!$E$7,0,10*ROW('Sanitation Data'!E200))),CV206="Yes"),OFFSET('Sanitation Data'!$E$7,0,10*ROW('Sanitation Data'!E200)),IF(AND(ISNUMBER(OFFSET('Sanitation Data'!$E$7,0,10*ROW('Sanitation Data'!E200))),CV206="No",ISNUMBER(OFFSET('Sanitation Data'!$E$7,0,10*ROW('Sanitation Data'!E200)))),CONCATENATE("[",ROUND(OFFSET('Sanitation Data'!$E$7,0,10*ROW('Sanitation Data'!E200)),0),"]"),IF(AND(ISNUMBER(OFFSET('Sanitation Data'!$E$7,0,10*ROW('Sanitation Data'!E200))),CV206="",ISNUMBER(OFFSET('Sanitation Data'!$E$7,0,10*ROW('Sanitation Data'!E200)))),OFFSET('Sanitation Data'!$E$7,0,10*ROW('Sanitation Data'!E200)),NA())))</f>
        <v>#N/A</v>
      </c>
      <c r="AH206" s="253" t="e">
        <f ca="true">+IF(AND(ISNUMBER(OFFSET('Sanitation Data'!$E$11,0,10*ROW('Sanitation Data'!E200))),CW206="Yes"),OFFSET('Sanitation Data'!$E$11,0,10*ROW('Sanitation Data'!E200)),IF(AND(ISNUMBER(OFFSET('Sanitation Data'!$E$11,0,10*ROW('Sanitation Data'!E200))),CW206="No",ISNUMBER(OFFSET('Sanitation Data'!$E$11,0,10*ROW('Sanitation Data'!E200)))),CONCATENATE("[",ROUND(OFFSET('Sanitation Data'!$E$11,0,10*ROW('Sanitation Data'!E200)),0),"]"),IF(AND(ISNUMBER(OFFSET('Sanitation Data'!$E$11,0,10*ROW('Sanitation Data'!E200))),CW206="",ISNUMBER(OFFSET('Sanitation Data'!$E$11,0,10*ROW('Sanitation Data'!E200)))),OFFSET('Sanitation Data'!$E$11,0,10*ROW('Sanitation Data'!E200)),NA())))</f>
        <v>#N/A</v>
      </c>
      <c r="AI206" s="253" t="e">
        <f ca="true">+IF(AND(ISNUMBER(OFFSET('Sanitation Data'!$E$12,0,10*ROW('Sanitation Data'!E200))),CX206="Yes"),OFFSET('Sanitation Data'!$E$12,0,10*ROW('Sanitation Data'!E200)),IF(AND(ISNUMBER(OFFSET('Sanitation Data'!$E$12,0,10*ROW('Sanitation Data'!E200))),CX206="No",ISNUMBER(OFFSET('Sanitation Data'!$E$12,0,10*ROW('Sanitation Data'!E200)))),CONCATENATE("[",ROUND(OFFSET('Sanitation Data'!$E$12,0,10*ROW('Sanitation Data'!E200)),0),"]"),IF(AND(ISNUMBER(OFFSET('Sanitation Data'!$E$12,0,10*ROW('Sanitation Data'!E200))),CX206="",ISNUMBER(OFFSET('Sanitation Data'!$E$12,0,10*ROW('Sanitation Data'!E200)))),OFFSET('Sanitation Data'!$E$12,0,10*ROW('Sanitation Data'!E200)),NA())))</f>
        <v>#N/A</v>
      </c>
      <c r="AJ206" s="253" t="e">
        <f ca="true">+IF(AND(ISNUMBER(OFFSET('Sanitation Data'!$E$13,0,10*ROW('Sanitation Data'!E200))),CY206="Yes"),OFFSET('Sanitation Data'!$E$13,0,10*ROW('Sanitation Data'!E200)),IF(AND(ISNUMBER(OFFSET('Sanitation Data'!$E$13,0,10*ROW('Sanitation Data'!E200))),CY206="No",ISNUMBER(OFFSET('Sanitation Data'!$E$13,0,10*ROW('Sanitation Data'!E200)))),CONCATENATE("[",ROUND(OFFSET('Sanitation Data'!$E$13,0,10*ROW('Sanitation Data'!E200)),0),"]"),IF(AND(ISNUMBER(OFFSET('Sanitation Data'!$E$13,0,10*ROW('Sanitation Data'!E200))),CY206="",ISNUMBER(OFFSET('Sanitation Data'!$E$13,0,10*ROW('Sanitation Data'!E200)))),OFFSET('Sanitation Data'!$E$13,0,10*ROW('Sanitation Data'!E200)),NA())))</f>
        <v>#N/A</v>
      </c>
      <c r="AK206" s="253" t="e">
        <f ca="true">+IF(AND(ISNUMBER(OFFSET('Sanitation Data'!$F$5,0,10*ROW('Sanitation Data'!F200))),CZ206="Yes"),100-OFFSET('Sanitation Data'!$F$5,0,10*ROW('Sanitation Data'!F200)),IF(AND(ISNUMBER(OFFSET('Sanitation Data'!$F$5,0,10*ROW('Sanitation Data'!F200))),CZ206="No",ISNUMBER(OFFSET('Sanitation Data'!$F$5,0,10*ROW('Sanitation Data'!F200)))),CONCATENATE("[",ROUND(100-OFFSET('Sanitation Data'!$F$5,0,10*ROW('Sanitation Data'!F200)),0),"]"),IF(AND(ISNUMBER(OFFSET('Sanitation Data'!$F$5,0,10*ROW('Sanitation Data'!F200))),CZ206="",ISNUMBER(OFFSET('Sanitation Data'!$F$5,0,10*ROW('Sanitation Data'!F200)))),100-OFFSET('Sanitation Data'!$F$5,0,10*ROW('Sanitation Data'!F200)),NA())))</f>
        <v>#N/A</v>
      </c>
      <c r="AL206" s="253" t="e">
        <f ca="true">+IF(AND(ISNUMBER(OFFSET('Sanitation Data'!$F$7,0,10*ROW('Sanitation Data'!F200))),DA206="Yes"),OFFSET('Sanitation Data'!$F$7,0,10*ROW('Sanitation Data'!F200)),IF(AND(ISNUMBER(OFFSET('Sanitation Data'!$F$7,0,10*ROW('Sanitation Data'!F200))),DA206="No",ISNUMBER(OFFSET('Sanitation Data'!$F$7,0,10*ROW('Sanitation Data'!F200)))),CONCATENATE("[",ROUND(OFFSET('Sanitation Data'!$F$7,0,10*ROW('Sanitation Data'!F200)),0),"]"),IF(AND(ISNUMBER(OFFSET('Sanitation Data'!$F$7,0,10*ROW('Sanitation Data'!F200))),DA206="",ISNUMBER(OFFSET('Sanitation Data'!$F$7,0,10*ROW('Sanitation Data'!F200)))),OFFSET('Sanitation Data'!$F$7,0,10*ROW('Sanitation Data'!F200)),NA())))</f>
        <v>#N/A</v>
      </c>
      <c r="AM206" s="253" t="e">
        <f ca="true">+IF(AND(ISNUMBER(OFFSET('Sanitation Data'!$F$11,0,10*ROW('Sanitation Data'!F200))),DB206="Yes"),OFFSET('Sanitation Data'!$F$11,0,10*ROW('Sanitation Data'!F200)),IF(AND(ISNUMBER(OFFSET('Sanitation Data'!$F$11,0,10*ROW('Sanitation Data'!F200))),DB206="No",ISNUMBER(OFFSET('Sanitation Data'!$F$11,0,10*ROW('Sanitation Data'!F200)))),CONCATENATE("[",ROUND(OFFSET('Sanitation Data'!$F$11,0,10*ROW('Sanitation Data'!F200)),0),"]"),IF(AND(ISNUMBER(OFFSET('Sanitation Data'!$F$11,0,10*ROW('Sanitation Data'!F200))),DB206="",ISNUMBER(OFFSET('Sanitation Data'!$F$11,0,10*ROW('Sanitation Data'!F200)))),OFFSET('Sanitation Data'!$F$11,0,10*ROW('Sanitation Data'!F200)),NA())))</f>
        <v>#N/A</v>
      </c>
      <c r="AN206" s="253" t="e">
        <f ca="true">+IF(AND(ISNUMBER(OFFSET('Sanitation Data'!$F$12,0,10*ROW('Sanitation Data'!F200))),DC206="Yes"),OFFSET('Sanitation Data'!$F$12,0,10*ROW('Sanitation Data'!F200)),IF(AND(ISNUMBER(OFFSET('Sanitation Data'!$F$12,0,10*ROW('Sanitation Data'!F200))),DC206="No",ISNUMBER(OFFSET('Sanitation Data'!$F$12,0,10*ROW('Sanitation Data'!F200)))),CONCATENATE("[",ROUND(OFFSET('Sanitation Data'!$F$12,0,10*ROW('Sanitation Data'!F200)),0),"]"),IF(AND(ISNUMBER(OFFSET('Sanitation Data'!$F$12,0,10*ROW('Sanitation Data'!F200))),DC206="",ISNUMBER(OFFSET('Sanitation Data'!$F$12,0,10*ROW('Sanitation Data'!F200)))),OFFSET('Sanitation Data'!$F$12,0,10*ROW('Sanitation Data'!F200)),NA())))</f>
        <v>#N/A</v>
      </c>
      <c r="AO206" s="253" t="e">
        <f ca="true">+IF(AND(ISNUMBER(OFFSET('Sanitation Data'!$F$13,0,10*ROW('Sanitation Data'!F200))),DD206="Yes"),OFFSET('Sanitation Data'!$F$13,0,10*ROW('Sanitation Data'!F200)),IF(AND(ISNUMBER(OFFSET('Sanitation Data'!$F$13,0,10*ROW('Sanitation Data'!F200))),DD206="No",ISNUMBER(OFFSET('Sanitation Data'!$F$13,0,10*ROW('Sanitation Data'!F200)))),CONCATENATE("[",ROUND(OFFSET('Sanitation Data'!$F$13,0,10*ROW('Sanitation Data'!F200)),0),"]"),IF(AND(ISNUMBER(OFFSET('Sanitation Data'!$F$13,0,10*ROW('Sanitation Data'!F200))),DD206="",ISNUMBER(OFFSET('Sanitation Data'!$F$13,0,10*ROW('Sanitation Data'!F200)))),OFFSET('Sanitation Data'!$F$13,0,10*ROW('Sanitation Data'!F200)),NA())))</f>
        <v>#N/A</v>
      </c>
      <c r="AP206" s="253" t="e">
        <f ca="true">+IF(AND(ISNUMBER(OFFSET('Sanitation Data'!$G$5,0,10*ROW('Sanitation Data'!G200))),DE206="Yes"),100-OFFSET('Sanitation Data'!$G$5,0,10*ROW('Sanitation Data'!G200)),IF(AND(ISNUMBER(OFFSET('Sanitation Data'!$G$5,0,10*ROW('Sanitation Data'!G200))),DE206="No",ISNUMBER(OFFSET('Sanitation Data'!$G$5,0,10*ROW('Sanitation Data'!G200)))),CONCATENATE("[",ROUND(100-OFFSET('Sanitation Data'!$G$5,0,10*ROW('Sanitation Data'!G200)),0),"]"),IF(AND(ISNUMBER(OFFSET('Sanitation Data'!$G$5,0,10*ROW('Sanitation Data'!G200))),DE206="",ISNUMBER(OFFSET('Sanitation Data'!$G$5,0,10*ROW('Sanitation Data'!G200)))),100-OFFSET('Sanitation Data'!$G$5,0,10*ROW('Sanitation Data'!G200)),NA())))</f>
        <v>#N/A</v>
      </c>
      <c r="AQ206" s="253" t="e">
        <f ca="true">+IF(AND(ISNUMBER(OFFSET('Sanitation Data'!$G$7,0,10*ROW('Sanitation Data'!G200))),DF206="Yes"),OFFSET('Sanitation Data'!$G$7,0,10*ROW('Sanitation Data'!G200)),IF(AND(ISNUMBER(OFFSET('Sanitation Data'!$G$7,0,10*ROW('Sanitation Data'!G200))),DF206="No",ISNUMBER(OFFSET('Sanitation Data'!$G$7,0,10*ROW('Sanitation Data'!G200)))),CONCATENATE("[",ROUND(OFFSET('Sanitation Data'!$G$7,0,10*ROW('Sanitation Data'!G200)),0),"]"),IF(AND(ISNUMBER(OFFSET('Sanitation Data'!$G$7,0,10*ROW('Sanitation Data'!G200))),DF206="",ISNUMBER(OFFSET('Sanitation Data'!$G$7,0,10*ROW('Sanitation Data'!G200)))),OFFSET('Sanitation Data'!$G$7,0,10*ROW('Sanitation Data'!G200)),NA())))</f>
        <v>#N/A</v>
      </c>
      <c r="AR206" s="253" t="e">
        <f ca="true">+IF(AND(ISNUMBER(OFFSET('Sanitation Data'!$G$11,0,10*ROW('Sanitation Data'!G200))),DG206="Yes"),OFFSET('Sanitation Data'!$G$11,0,10*ROW('Sanitation Data'!G200)),IF(AND(ISNUMBER(OFFSET('Sanitation Data'!$G$11,0,10*ROW('Sanitation Data'!G200))),DG206="No",ISNUMBER(OFFSET('Sanitation Data'!$G$11,0,10*ROW('Sanitation Data'!G200)))),CONCATENATE("[",ROUND(OFFSET('Sanitation Data'!$G$11,0,10*ROW('Sanitation Data'!G200)),0),"]"),IF(AND(ISNUMBER(OFFSET('Sanitation Data'!$G$11,0,10*ROW('Sanitation Data'!G200))),DG206="",ISNUMBER(OFFSET('Sanitation Data'!$G$11,0,10*ROW('Sanitation Data'!G200)))),OFFSET('Sanitation Data'!$G$11,0,10*ROW('Sanitation Data'!G200)),NA())))</f>
        <v>#N/A</v>
      </c>
      <c r="AS206" s="253" t="e">
        <f ca="true">+IF(AND(ISNUMBER(OFFSET('Sanitation Data'!$G$12,0,10*ROW('Sanitation Data'!G200))),DH206="Yes"),OFFSET('Sanitation Data'!$G$12,0,10*ROW('Sanitation Data'!G200)),IF(AND(ISNUMBER(OFFSET('Sanitation Data'!$G$12,0,10*ROW('Sanitation Data'!G200))),DH206="No",ISNUMBER(OFFSET('Sanitation Data'!$G$12,0,10*ROW('Sanitation Data'!G200)))),CONCATENATE("[",ROUND(OFFSET('Sanitation Data'!$G$12,0,10*ROW('Sanitation Data'!G200)),0),"]"),IF(AND(ISNUMBER(OFFSET('Sanitation Data'!$G$12,0,10*ROW('Sanitation Data'!G200))),DH206="",ISNUMBER(OFFSET('Sanitation Data'!$G$12,0,10*ROW('Sanitation Data'!G200)))),OFFSET('Sanitation Data'!$G$12,0,10*ROW('Sanitation Data'!G200)),NA())))</f>
        <v>#N/A</v>
      </c>
      <c r="AT206" s="253" t="e">
        <f ca="true">+IF(AND(ISNUMBER(OFFSET('Sanitation Data'!$G$13,0,10*ROW('Sanitation Data'!G200))),DI206="Yes"),OFFSET('Sanitation Data'!$G$13,0,10*ROW('Sanitation Data'!G200)),IF(AND(ISNUMBER(OFFSET('Sanitation Data'!$G$13,0,10*ROW('Sanitation Data'!G200))),DI206="No",ISNUMBER(OFFSET('Sanitation Data'!$G$13,0,10*ROW('Sanitation Data'!G200)))),CONCATENATE("[",ROUND(OFFSET('Sanitation Data'!$G$13,0,10*ROW('Sanitation Data'!G200)),0),"]"),IF(AND(ISNUMBER(OFFSET('Sanitation Data'!$G$13,0,10*ROW('Sanitation Data'!G200))),DI206="",ISNUMBER(OFFSET('Sanitation Data'!$G$13,0,10*ROW('Sanitation Data'!G200)))),OFFSET('Sanitation Data'!$G$13,0,10*ROW('Sanitation Data'!G200)),NA())))</f>
        <v>#N/A</v>
      </c>
      <c r="AU206" s="253" t="e">
        <f ca="true">+IF(AND(ISNUMBER(OFFSET('Sanitation Data'!$H$5,0,10*ROW('Sanitation Data'!H200))),DJ206="Yes"),100-OFFSET('Sanitation Data'!$H$5,0,10*ROW('Sanitation Data'!H200)),IF(AND(ISNUMBER(OFFSET('Sanitation Data'!$H$5,0,10*ROW('Sanitation Data'!H200))),DJ206="No",ISNUMBER(OFFSET('Sanitation Data'!$H$5,0,10*ROW('Sanitation Data'!H200)))),CONCATENATE("[",ROUND(100-OFFSET('Sanitation Data'!$H$5,0,10*ROW('Sanitation Data'!H200)),0),"]"),IF(AND(ISNUMBER(OFFSET('Sanitation Data'!$H$5,0,10*ROW('Sanitation Data'!H200))),DJ206="",ISNUMBER(OFFSET('Sanitation Data'!$H$5,0,10*ROW('Sanitation Data'!H200)))),100-OFFSET('Sanitation Data'!$H$5,0,10*ROW('Sanitation Data'!H200)),NA())))</f>
        <v>#N/A</v>
      </c>
      <c r="AV206" s="253" t="e">
        <f ca="true">+IF(AND(ISNUMBER(OFFSET('Sanitation Data'!$H$7,0,10*ROW('Sanitation Data'!H200))),DK206="Yes"),OFFSET('Sanitation Data'!$H$7,0,10*ROW('Sanitation Data'!H200)),IF(AND(ISNUMBER(OFFSET('Sanitation Data'!$H$7,0,10*ROW('Sanitation Data'!H200))),DK206="No",ISNUMBER(OFFSET('Sanitation Data'!$H$7,0,10*ROW('Sanitation Data'!H200)))),CONCATENATE("[",ROUND(OFFSET('Sanitation Data'!$H$7,0,10*ROW('Sanitation Data'!H200)),0),"]"),IF(AND(ISNUMBER(OFFSET('Sanitation Data'!$H$7,0,10*ROW('Sanitation Data'!H200))),DK206="",ISNUMBER(OFFSET('Sanitation Data'!$H$7,0,10*ROW('Sanitation Data'!H200)))),OFFSET('Sanitation Data'!$H$7,0,10*ROW('Sanitation Data'!H200)),NA())))</f>
        <v>#N/A</v>
      </c>
      <c r="AW206" s="253" t="e">
        <f ca="true">+IF(AND(ISNUMBER(OFFSET('Sanitation Data'!$H$11,0,10*ROW('Sanitation Data'!H200))),DL206="Yes"),OFFSET('Sanitation Data'!$H$11,0,10*ROW('Sanitation Data'!H200)),IF(AND(ISNUMBER(OFFSET('Sanitation Data'!$H$11,0,10*ROW('Sanitation Data'!H200))),DL206="No",ISNUMBER(OFFSET('Sanitation Data'!$H$11,0,10*ROW('Sanitation Data'!H200)))),CONCATENATE("[",ROUND(OFFSET('Sanitation Data'!$H$11,0,10*ROW('Sanitation Data'!H200)),0),"]"),IF(AND(ISNUMBER(OFFSET('Sanitation Data'!$H$11,0,10*ROW('Sanitation Data'!H200))),DL206="",ISNUMBER(OFFSET('Sanitation Data'!$H$11,0,10*ROW('Sanitation Data'!H200)))),OFFSET('Sanitation Data'!$H$11,0,10*ROW('Sanitation Data'!H200)),NA())))</f>
        <v>#N/A</v>
      </c>
      <c r="AX206" s="253" t="e">
        <f ca="true">+IF(AND(ISNUMBER(OFFSET('Sanitation Data'!$H$12,0,10*ROW('Sanitation Data'!H200))),DM206="Yes"),OFFSET('Sanitation Data'!$H$12,0,10*ROW('Sanitation Data'!H200)),IF(AND(ISNUMBER(OFFSET('Sanitation Data'!$H$12,0,10*ROW('Sanitation Data'!H200))),DM206="No",ISNUMBER(OFFSET('Sanitation Data'!$H$12,0,10*ROW('Sanitation Data'!H200)))),CONCATENATE("[",ROUND(OFFSET('Sanitation Data'!$H$12,0,10*ROW('Sanitation Data'!H200)),0),"]"),IF(AND(ISNUMBER(OFFSET('Sanitation Data'!$H$12,0,10*ROW('Sanitation Data'!H200))),DM206="",ISNUMBER(OFFSET('Sanitation Data'!$H$12,0,10*ROW('Sanitation Data'!H200)))),OFFSET('Sanitation Data'!$H$12,0,10*ROW('Sanitation Data'!H200)),NA())))</f>
        <v>#N/A</v>
      </c>
      <c r="AY206" s="253" t="e">
        <f ca="true">+IF(AND(ISNUMBER(OFFSET('Sanitation Data'!$H$13,0,10*ROW('Sanitation Data'!H200))),DN206="Yes"),OFFSET('Sanitation Data'!$H$13,0,10*ROW('Sanitation Data'!H200)),IF(AND(ISNUMBER(OFFSET('Sanitation Data'!$H$13,0,10*ROW('Sanitation Data'!H200))),DN206="No",ISNUMBER(OFFSET('Sanitation Data'!$H$13,0,10*ROW('Sanitation Data'!H200)))),CONCATENATE("[",ROUND(OFFSET('Sanitation Data'!$H$13,0,10*ROW('Sanitation Data'!H200)),0),"]"),IF(AND(ISNUMBER(OFFSET('Sanitation Data'!$H$13,0,10*ROW('Sanitation Data'!H200))),DN206="",ISNUMBER(OFFSET('Sanitation Data'!$H$13,0,10*ROW('Sanitation Data'!H200)))),OFFSET('Sanitation Data'!$H$13,0,10*ROW('Sanitation Data'!H200)),NA())))</f>
        <v>#N/A</v>
      </c>
      <c r="AZ206" s="254" t="e">
        <f ca="true">+IF(AND(ISNUMBER(OFFSET('Hygiene Data'!$C$6,0,10*ROW('Hygiene Data'!C200))),DO206="Yes"),OFFSET('Hygiene Data'!$C$6,0,10*ROW('Hygiene Data'!C200)),IF(AND(ISNUMBER(OFFSET('Hygiene Data'!$C$6,0,10*ROW('Hygiene Data'!C200))),DO206="No",ISNUMBER(OFFSET('Hygiene Data'!$C$6,0,10*ROW('Hygiene Data'!C200)))),CONCATENATE("[",ROUND(OFFSET('Hygiene Data'!$C$6,0,10*ROW('Hygiene Data'!C200)),0),"]"),IF(AND(ISNUMBER(OFFSET('Hygiene Data'!$C$6,0,10*ROW('Hygiene Data'!C200))),DO206="",ISNUMBER(OFFSET('Hygiene Data'!$C$6,0,10*ROW('Hygiene Data'!C200)))),OFFSET('Hygiene Data'!$C$6,0,10*ROW('Hygiene Data'!C200)),NA())))</f>
        <v>#N/A</v>
      </c>
      <c r="BA206" s="254" t="e">
        <f ca="true">+IF(AND(ISNUMBER(OFFSET('Hygiene Data'!$C$8,0,10*ROW('Hygiene Data'!C200))),DP206="Yes"),OFFSET('Hygiene Data'!$C$8,0,10*ROW('Hygiene Data'!C200)),IF(AND(ISNUMBER(OFFSET('Hygiene Data'!$C$8,0,10*ROW('Hygiene Data'!C200))),DP206="No",ISNUMBER(OFFSET('Hygiene Data'!$C$8,0,10*ROW('Hygiene Data'!C200)))),CONCATENATE("[",ROUND(OFFSET('Hygiene Data'!$C$8,0,10*ROW('Hygiene Data'!C200)),0),"]"),IF(AND(ISNUMBER(OFFSET('Hygiene Data'!$C$8,0,10*ROW('Hygiene Data'!C200))),DP206="",ISNUMBER(OFFSET('Hygiene Data'!$C$8,0,10*ROW('Hygiene Data'!C200)))),OFFSET('Hygiene Data'!$C$8,0,10*ROW('Hygiene Data'!C200)),NA())))</f>
        <v>#N/A</v>
      </c>
      <c r="BB206" s="254" t="e">
        <f ca="true">+IF(AND(ISNUMBER(OFFSET('Hygiene Data'!$C$10,0,10*ROW('Hygiene Data'!C200))),DQ206="Yes"),OFFSET('Hygiene Data'!$C$10,0,10*ROW('Hygiene Data'!C200)),IF(AND(ISNUMBER(OFFSET('Hygiene Data'!$C$10,0,10*ROW('Hygiene Data'!C200))),DQ206="No",ISNUMBER(OFFSET('Hygiene Data'!$C$10,0,10*ROW('Hygiene Data'!C200)))),CONCATENATE("[",ROUND(OFFSET('Hygiene Data'!$C$10,0,10*ROW('Hygiene Data'!C200)),0),"]"),IF(AND(ISNUMBER(OFFSET('Hygiene Data'!$C$10,0,10*ROW('Hygiene Data'!C200))),DQ206="",ISNUMBER(OFFSET('Hygiene Data'!$C$10,0,10*ROW('Hygiene Data'!C200)))),OFFSET('Hygiene Data'!$C$10,0,10*ROW('Hygiene Data'!C200)),NA())))</f>
        <v>#N/A</v>
      </c>
      <c r="BC206" s="254" t="e">
        <f ca="true">+IF(AND(ISNUMBER(OFFSET('Hygiene Data'!$D$6,0,10*ROW('Hygiene Data'!D200))),DR206="Yes"),OFFSET('Hygiene Data'!$D$6,0,10*ROW('Hygiene Data'!D200)),IF(AND(ISNUMBER(OFFSET('Hygiene Data'!$D$6,0,10*ROW('Hygiene Data'!D200))),DR206="No",ISNUMBER(OFFSET('Hygiene Data'!$D$6,0,10*ROW('Hygiene Data'!D200)))),CONCATENATE("[",ROUND(OFFSET('Hygiene Data'!$D$6,0,10*ROW('Hygiene Data'!D200)),0),"]"),IF(AND(ISNUMBER(OFFSET('Hygiene Data'!$D$6,0,10*ROW('Hygiene Data'!D200))),DR206="",ISNUMBER(OFFSET('Hygiene Data'!$D$6,0,10*ROW('Hygiene Data'!D200)))),OFFSET('Hygiene Data'!$D$6,0,10*ROW('Hygiene Data'!D200)),NA())))</f>
        <v>#N/A</v>
      </c>
      <c r="BD206" s="254" t="e">
        <f ca="true">+IF(AND(ISNUMBER(OFFSET('Hygiene Data'!$D$8,0,10*ROW('Hygiene Data'!D200))),DS206="Yes"),OFFSET('Hygiene Data'!$D$8,0,10*ROW('Hygiene Data'!D200)),IF(AND(ISNUMBER(OFFSET('Hygiene Data'!$D$8,0,10*ROW('Hygiene Data'!D200))),DS206="No",ISNUMBER(OFFSET('Hygiene Data'!$D$8,0,10*ROW('Hygiene Data'!D200)))),CONCATENATE("[",ROUND(OFFSET('Hygiene Data'!$D$8,0,10*ROW('Hygiene Data'!D200)),0),"]"),IF(AND(ISNUMBER(OFFSET('Hygiene Data'!$D$8,0,10*ROW('Hygiene Data'!D200))),DS206="",ISNUMBER(OFFSET('Hygiene Data'!$D$8,0,10*ROW('Hygiene Data'!D200)))),OFFSET('Hygiene Data'!$D$8,0,10*ROW('Hygiene Data'!D200)),NA())))</f>
        <v>#N/A</v>
      </c>
      <c r="BE206" s="254" t="e">
        <f ca="true">+IF(AND(ISNUMBER(OFFSET('Hygiene Data'!$D$10,0,10*ROW('Hygiene Data'!D200))),DT206="Yes"),OFFSET('Hygiene Data'!$D$10,0,10*ROW('Hygiene Data'!D200)),IF(AND(ISNUMBER(OFFSET('Hygiene Data'!$D$10,0,10*ROW('Hygiene Data'!D200))),DT206="No",ISNUMBER(OFFSET('Hygiene Data'!$D$10,0,10*ROW('Hygiene Data'!D200)))),CONCATENATE("[",ROUND(OFFSET('Hygiene Data'!$D$10,0,10*ROW('Hygiene Data'!D200)),0),"]"),IF(AND(ISNUMBER(OFFSET('Hygiene Data'!$D$10,0,10*ROW('Hygiene Data'!D200))),DT206="",ISNUMBER(OFFSET('Hygiene Data'!$D$10,0,10*ROW('Hygiene Data'!D200)))),OFFSET('Hygiene Data'!$D$10,0,10*ROW('Hygiene Data'!D200)),NA())))</f>
        <v>#N/A</v>
      </c>
      <c r="BF206" s="254" t="e">
        <f ca="true">+IF(AND(ISNUMBER(OFFSET('Hygiene Data'!$E$6,0,10*ROW('Hygiene Data'!E200))),DU206="Yes"),OFFSET('Hygiene Data'!$E$6,0,10*ROW('Hygiene Data'!E200)),IF(AND(ISNUMBER(OFFSET('Hygiene Data'!$E$6,0,10*ROW('Hygiene Data'!E200))),DU206="No",ISNUMBER(OFFSET('Hygiene Data'!$E$6,0,10*ROW('Hygiene Data'!E200)))),CONCATENATE("[",ROUND(OFFSET('Hygiene Data'!$E$6,0,10*ROW('Hygiene Data'!E200)),0),"]"),IF(AND(ISNUMBER(OFFSET('Hygiene Data'!$E$6,0,10*ROW('Hygiene Data'!E200))),DU206="",ISNUMBER(OFFSET('Hygiene Data'!$E$6,0,10*ROW('Hygiene Data'!E200)))),OFFSET('Hygiene Data'!$E$6,0,10*ROW('Hygiene Data'!E200)),NA())))</f>
        <v>#N/A</v>
      </c>
      <c r="BG206" s="254" t="e">
        <f ca="true">+IF(AND(ISNUMBER(OFFSET('Hygiene Data'!$E$8,0,10*ROW('Hygiene Data'!E200))),DV206="Yes"),OFFSET('Hygiene Data'!$E$8,0,10*ROW('Hygiene Data'!E200)),IF(AND(ISNUMBER(OFFSET('Hygiene Data'!$E$8,0,10*ROW('Hygiene Data'!E200))),DV206="No",ISNUMBER(OFFSET('Hygiene Data'!$E$8,0,10*ROW('Hygiene Data'!E200)))),CONCATENATE("[",ROUND(OFFSET('Hygiene Data'!$E$8,0,10*ROW('Hygiene Data'!E200)),0),"]"),IF(AND(ISNUMBER(OFFSET('Hygiene Data'!$E$8,0,10*ROW('Hygiene Data'!E200))),DV206="",ISNUMBER(OFFSET('Hygiene Data'!$E$8,0,10*ROW('Hygiene Data'!E200)))),OFFSET('Hygiene Data'!$E$8,0,10*ROW('Hygiene Data'!E200)),NA())))</f>
        <v>#N/A</v>
      </c>
      <c r="BH206" s="254" t="e">
        <f ca="true">+IF(AND(ISNUMBER(OFFSET('Hygiene Data'!$E$10,0,10*ROW('Hygiene Data'!E200))),DW206="Yes"),OFFSET('Hygiene Data'!$E$10,0,10*ROW('Hygiene Data'!E200)),IF(AND(ISNUMBER(OFFSET('Hygiene Data'!$E$10,0,10*ROW('Hygiene Data'!E200))),DW206="No",ISNUMBER(OFFSET('Hygiene Data'!$E$10,0,10*ROW('Hygiene Data'!E200)))),CONCATENATE("[",ROUND(OFFSET('Hygiene Data'!$E$10,0,10*ROW('Hygiene Data'!E200)),0),"]"),IF(AND(ISNUMBER(OFFSET('Hygiene Data'!$E$10,0,10*ROW('Hygiene Data'!E200))),DW206="",ISNUMBER(OFFSET('Hygiene Data'!$E$10,0,10*ROW('Hygiene Data'!E200)))),OFFSET('Hygiene Data'!$E$10,0,10*ROW('Hygiene Data'!E200)),NA())))</f>
        <v>#N/A</v>
      </c>
      <c r="BI206" s="254" t="e">
        <f ca="true">+IF(AND(ISNUMBER(OFFSET('Hygiene Data'!$F$6,0,10*ROW('Hygiene Data'!F200))),DX206="Yes"),OFFSET('Hygiene Data'!$F$6,0,10*ROW('Hygiene Data'!F200)),IF(AND(ISNUMBER(OFFSET('Hygiene Data'!$F$6,0,10*ROW('Hygiene Data'!F200))),DX206="No",ISNUMBER(OFFSET('Hygiene Data'!$F$6,0,10*ROW('Hygiene Data'!F200)))),CONCATENATE("[",ROUND(OFFSET('Hygiene Data'!$F$6,0,10*ROW('Hygiene Data'!F200)),0),"]"),IF(AND(ISNUMBER(OFFSET('Hygiene Data'!$F$6,0,10*ROW('Hygiene Data'!F200))),DX206="",ISNUMBER(OFFSET('Hygiene Data'!$F$6,0,10*ROW('Hygiene Data'!F200)))),OFFSET('Hygiene Data'!$F$6,0,10*ROW('Hygiene Data'!F200)),NA())))</f>
        <v>#N/A</v>
      </c>
      <c r="BJ206" s="254" t="e">
        <f ca="true">+IF(AND(ISNUMBER(OFFSET('Hygiene Data'!$F$8,0,10*ROW('Hygiene Data'!F200))),DY206="Yes"),OFFSET('Hygiene Data'!$F$8,0,10*ROW('Hygiene Data'!F200)),IF(AND(ISNUMBER(OFFSET('Hygiene Data'!$F$8,0,10*ROW('Hygiene Data'!F200))),DY206="No",ISNUMBER(OFFSET('Hygiene Data'!$F$8,0,10*ROW('Hygiene Data'!F200)))),CONCATENATE("[",ROUND(OFFSET('Hygiene Data'!$F$8,0,10*ROW('Hygiene Data'!F200)),0),"]"),IF(AND(ISNUMBER(OFFSET('Hygiene Data'!$F$8,0,10*ROW('Hygiene Data'!F200))),DY206="",ISNUMBER(OFFSET('Hygiene Data'!$F$8,0,10*ROW('Hygiene Data'!F200)))),OFFSET('Hygiene Data'!$F$8,0,10*ROW('Hygiene Data'!F200)),NA())))</f>
        <v>#N/A</v>
      </c>
      <c r="BK206" s="254" t="e">
        <f ca="true">+IF(AND(ISNUMBER(OFFSET('Hygiene Data'!$F$10,0,10*ROW('Hygiene Data'!F200))),DZ206="Yes"),OFFSET('Hygiene Data'!$F$10,0,10*ROW('Hygiene Data'!F200)),IF(AND(ISNUMBER(OFFSET('Hygiene Data'!$F$10,0,10*ROW('Hygiene Data'!F200))),DZ206="No",ISNUMBER(OFFSET('Hygiene Data'!$F$10,0,10*ROW('Hygiene Data'!F200)))),CONCATENATE("[",ROUND(OFFSET('Hygiene Data'!$F$10,0,10*ROW('Hygiene Data'!F200)),0),"]"),IF(AND(ISNUMBER(OFFSET('Hygiene Data'!$F$10,0,10*ROW('Hygiene Data'!F200))),DZ206="",ISNUMBER(OFFSET('Hygiene Data'!$F$10,0,10*ROW('Hygiene Data'!F200)))),OFFSET('Hygiene Data'!$F$10,0,10*ROW('Hygiene Data'!F200)),NA())))</f>
        <v>#N/A</v>
      </c>
      <c r="BL206" s="254" t="e">
        <f ca="true">+IF(AND(ISNUMBER(OFFSET('Hygiene Data'!$G$6,0,10*ROW('Hygiene Data'!G200))),EA206="Yes"),OFFSET('Hygiene Data'!$G$6,0,10*ROW('Hygiene Data'!G200)),IF(AND(ISNUMBER(OFFSET('Hygiene Data'!$G$6,0,10*ROW('Hygiene Data'!G200))),EA206="No",ISNUMBER(OFFSET('Hygiene Data'!$G$6,0,10*ROW('Hygiene Data'!G200)))),CONCATENATE("[",ROUND(OFFSET('Hygiene Data'!$G$6,0,10*ROW('Hygiene Data'!G200)),0),"]"),IF(AND(ISNUMBER(OFFSET('Hygiene Data'!$G$6,0,10*ROW('Hygiene Data'!G200))),EA206="",ISNUMBER(OFFSET('Hygiene Data'!$G$6,0,10*ROW('Hygiene Data'!G200)))),OFFSET('Hygiene Data'!$G$6,0,10*ROW('Hygiene Data'!G200)),NA())))</f>
        <v>#N/A</v>
      </c>
      <c r="BM206" s="254" t="e">
        <f ca="true">+IF(AND(ISNUMBER(OFFSET('Hygiene Data'!$G$8,0,10*ROW('Hygiene Data'!G200))),EB206="Yes"),OFFSET('Hygiene Data'!$G$8,0,10*ROW('Hygiene Data'!G200)),IF(AND(ISNUMBER(OFFSET('Hygiene Data'!$G$8,0,10*ROW('Hygiene Data'!G200))),EB206="No",ISNUMBER(OFFSET('Hygiene Data'!$G$8,0,10*ROW('Hygiene Data'!G200)))),CONCATENATE("[",ROUND(OFFSET('Hygiene Data'!$G$8,0,10*ROW('Hygiene Data'!G200)),0),"]"),IF(AND(ISNUMBER(OFFSET('Hygiene Data'!$G$8,0,10*ROW('Hygiene Data'!G200))),EB206="",ISNUMBER(OFFSET('Hygiene Data'!$G$8,0,10*ROW('Hygiene Data'!G200)))),OFFSET('Hygiene Data'!$G$8,0,10*ROW('Hygiene Data'!G200)),NA())))</f>
        <v>#N/A</v>
      </c>
      <c r="BN206" s="254" t="e">
        <f ca="true">+IF(AND(ISNUMBER(OFFSET('Hygiene Data'!$G$10,0,10*ROW('Hygiene Data'!G200))),EC206="Yes"),OFFSET('Hygiene Data'!$G$10,0,10*ROW('Hygiene Data'!G200)),IF(AND(ISNUMBER(OFFSET('Hygiene Data'!$G$10,0,10*ROW('Hygiene Data'!G200))),EC206="No",ISNUMBER(OFFSET('Hygiene Data'!$G$10,0,10*ROW('Hygiene Data'!G200)))),CONCATENATE("[",ROUND(OFFSET('Hygiene Data'!$G$10,0,10*ROW('Hygiene Data'!G200)),0),"]"),IF(AND(ISNUMBER(OFFSET('Hygiene Data'!$G$10,0,10*ROW('Hygiene Data'!G200))),EC206="",ISNUMBER(OFFSET('Hygiene Data'!$G$10,0,10*ROW('Hygiene Data'!G200)))),OFFSET('Hygiene Data'!$G$10,0,10*ROW('Hygiene Data'!G200)),NA())))</f>
        <v>#N/A</v>
      </c>
      <c r="BO206" s="254" t="e">
        <f ca="true">+IF(AND(ISNUMBER(OFFSET('Hygiene Data'!$H$6,0,10*ROW('Hygiene Data'!H200))),ED206="Yes"),OFFSET('Hygiene Data'!$H$6,0,10*ROW('Hygiene Data'!H200)),IF(AND(ISNUMBER(OFFSET('Hygiene Data'!$H$6,0,10*ROW('Hygiene Data'!H200))),ED206="No",ISNUMBER(OFFSET('Hygiene Data'!$H$6,0,10*ROW('Hygiene Data'!H200)))),CONCATENATE("[",ROUND(OFFSET('Hygiene Data'!$H$6,0,10*ROW('Hygiene Data'!H200)),0),"]"),IF(AND(ISNUMBER(OFFSET('Hygiene Data'!$H$6,0,10*ROW('Hygiene Data'!H200))),ED206="",ISNUMBER(OFFSET('Hygiene Data'!$H$6,0,10*ROW('Hygiene Data'!H200)))),OFFSET('Hygiene Data'!$H$6,0,10*ROW('Hygiene Data'!H200)),NA())))</f>
        <v>#N/A</v>
      </c>
      <c r="BP206" s="254" t="e">
        <f ca="true">+IF(AND(ISNUMBER(OFFSET('Hygiene Data'!$H$8,0,10*ROW('Hygiene Data'!H200))),EE206="Yes"),OFFSET('Hygiene Data'!$H$8,0,10*ROW('Hygiene Data'!H200)),IF(AND(ISNUMBER(OFFSET('Hygiene Data'!$H$8,0,10*ROW('Hygiene Data'!H200))),EE206="No",ISNUMBER(OFFSET('Hygiene Data'!$H$8,0,10*ROW('Hygiene Data'!H200)))),CONCATENATE("[",ROUND(OFFSET('Hygiene Data'!$H$8,0,10*ROW('Hygiene Data'!H200)),0),"]"),IF(AND(ISNUMBER(OFFSET('Hygiene Data'!$H$8,0,10*ROW('Hygiene Data'!H200))),EE206="",ISNUMBER(OFFSET('Hygiene Data'!$H$8,0,10*ROW('Hygiene Data'!H200)))),OFFSET('Hygiene Data'!$H$8,0,10*ROW('Hygiene Data'!H200)),NA())))</f>
        <v>#N/A</v>
      </c>
      <c r="BQ206" s="254" t="e">
        <f ca="true">+IF(AND(ISNUMBER(OFFSET('Hygiene Data'!$H$10,0,10*ROW('Hygiene Data'!H200))),EF206="Yes"),OFFSET('Hygiene Data'!$H$10,0,10*ROW('Hygiene Data'!H200)),IF(AND(ISNUMBER(OFFSET('Hygiene Data'!$H$10,0,10*ROW('Hygiene Data'!H200))),EF206="No",ISNUMBER(OFFSET('Hygiene Data'!$H$10,0,10*ROW('Hygiene Data'!H200)))),CONCATENATE("[",ROUND(OFFSET('Hygiene Data'!$H$10,0,10*ROW('Hygiene Data'!H200)),0),"]"),IF(AND(ISNUMBER(OFFSET('Hygiene Data'!$H$10,0,10*ROW('Hygiene Data'!H200))),EF206="",ISNUMBER(OFFSET('Hygiene Data'!$H$10,0,10*ROW('Hygiene Data'!H200)))),OFFSET('Hygiene Data'!$H$10,0,10*ROW('Hygiene Data'!H200)),NA())))</f>
        <v>#N/A</v>
      </c>
      <c r="BS206" s="36" t="str">
        <f ca="true">+IF(OFFSET('Water Data'!$C$28,0,10*ROW('Water Data'!C200))="","",OFFSET('Water Data'!$C$28,0,10*ROW('Water Data'!C200)))</f>
        <v/>
      </c>
      <c r="BT206" s="36" t="str">
        <f ca="true">+IF(OFFSET('Water Data'!$C$29,0,10*ROW('Water Data'!C200))="","",OFFSET('Water Data'!$C$29,0,10*ROW('Water Data'!C200)))</f>
        <v/>
      </c>
      <c r="BU206" s="36" t="str">
        <f ca="true">+IF(OFFSET('Water Data'!$C$30,0,10*ROW('Water Data'!C200))="","",OFFSET('Water Data'!$C$30,0,10*ROW('Water Data'!C200)))</f>
        <v/>
      </c>
      <c r="BV206" s="36" t="str">
        <f ca="true">+IF(OFFSET('Water Data'!$D$28,0,10*ROW('Water Data'!D200))="","",OFFSET('Water Data'!$D$28,0,10*ROW('Water Data'!D200)))</f>
        <v/>
      </c>
      <c r="BW206" s="36" t="str">
        <f ca="true">+IF(OFFSET('Water Data'!$D$29,0,10*ROW('Water Data'!D200))="","",OFFSET('Water Data'!$D$29,0,10*ROW('Water Data'!D200)))</f>
        <v/>
      </c>
      <c r="BX206" s="36" t="str">
        <f ca="true">+IF(OFFSET('Water Data'!$D$30,0,10*ROW('Water Data'!D200))="","",OFFSET('Water Data'!$D$30,0,10*ROW('Water Data'!D200)))</f>
        <v/>
      </c>
      <c r="BY206" s="36" t="str">
        <f ca="true">+IF(OFFSET('Water Data'!$E$28,0,10*ROW('Water Data'!E200))="","",OFFSET('Water Data'!$E$28,0,10*ROW('Water Data'!E200)))</f>
        <v/>
      </c>
      <c r="BZ206" s="36" t="str">
        <f ca="true">+IF(OFFSET('Water Data'!$E$29,0,10*ROW('Water Data'!E200))="","",OFFSET('Water Data'!$E$29,0,10*ROW('Water Data'!E200)))</f>
        <v/>
      </c>
      <c r="CA206" s="36" t="str">
        <f ca="true">+IF(OFFSET('Water Data'!$E$30,0,10*ROW('Water Data'!E200))="","",OFFSET('Water Data'!$E$30,0,10*ROW('Water Data'!E200)))</f>
        <v/>
      </c>
      <c r="CB206" s="36" t="str">
        <f ca="true">+IF(OFFSET('Water Data'!$F$28,0,10*ROW('Water Data'!F200))="","",OFFSET('Water Data'!$F$28,0,10*ROW('Water Data'!F200)))</f>
        <v/>
      </c>
      <c r="CC206" s="36" t="str">
        <f ca="true">+IF(OFFSET('Water Data'!$F$29,0,10*ROW('Water Data'!F200))="","",OFFSET('Water Data'!$F$29,0,10*ROW('Water Data'!F200)))</f>
        <v/>
      </c>
      <c r="CD206" s="36" t="str">
        <f ca="true">+IF(OFFSET('Water Data'!$F$30,0,10*ROW('Water Data'!F200))="","",OFFSET('Water Data'!$F$30,0,10*ROW('Water Data'!F200)))</f>
        <v/>
      </c>
      <c r="CE206" s="36" t="str">
        <f ca="true">+IF(OFFSET('Water Data'!$G$28,0,10*ROW('Water Data'!G200))="","",OFFSET('Water Data'!$G$28,0,10*ROW('Water Data'!G200)))</f>
        <v/>
      </c>
      <c r="CF206" s="36" t="str">
        <f ca="true">+IF(OFFSET('Water Data'!$G$29,0,10*ROW('Water Data'!G200))="","",OFFSET('Water Data'!$G$29,0,10*ROW('Water Data'!G200)))</f>
        <v/>
      </c>
      <c r="CG206" s="36" t="str">
        <f ca="true">+IF(OFFSET('Water Data'!$G$30,0,10*ROW('Water Data'!G200))="","",OFFSET('Water Data'!$G$30,0,10*ROW('Water Data'!G200)))</f>
        <v/>
      </c>
      <c r="CH206" s="36" t="str">
        <f ca="true">+IF(OFFSET('Water Data'!$H$28,0,10*ROW('Water Data'!H200))="","",OFFSET('Water Data'!$H$28,0,10*ROW('Water Data'!H200)))</f>
        <v/>
      </c>
      <c r="CI206" s="36" t="str">
        <f ca="true">+IF(OFFSET('Water Data'!$H$29,0,10*ROW('Water Data'!H200))="","",OFFSET('Water Data'!$H$29,0,10*ROW('Water Data'!H200)))</f>
        <v/>
      </c>
      <c r="CJ206" s="36" t="str">
        <f ca="true">+IF(OFFSET('Water Data'!$H$30,0,10*ROW('Water Data'!H200))="","",OFFSET('Water Data'!$H$30,0,10*ROW('Water Data'!H200)))</f>
        <v/>
      </c>
      <c r="CK206" s="36" t="str">
        <f ca="true">+IF(OFFSET('Sanitation Data'!$C$29,0,10*ROW('Sanitation Data'!C200))="","",OFFSET('Sanitation Data'!$C$29,0,10*ROW('Sanitation Data'!C200)))</f>
        <v/>
      </c>
      <c r="CL206" s="36" t="str">
        <f ca="true">+IF(OFFSET('Sanitation Data'!$C$30,0,10*ROW('Sanitation Data'!C200))="","",OFFSET('Sanitation Data'!$C$30,0,10*ROW('Sanitation Data'!C200)))</f>
        <v/>
      </c>
      <c r="CM206" s="36" t="str">
        <f ca="true">+IF(OFFSET('Sanitation Data'!$C$31,0,10*ROW('Sanitation Data'!C200))="","",OFFSET('Sanitation Data'!$C$31,0,10*ROW('Sanitation Data'!C200)))</f>
        <v/>
      </c>
      <c r="CN206" s="36" t="str">
        <f ca="true">+IF(OFFSET('Sanitation Data'!$C$32,0,10*ROW('Sanitation Data'!C200))="","",OFFSET('Sanitation Data'!$C$32,0,10*ROW('Sanitation Data'!C200)))</f>
        <v/>
      </c>
      <c r="CO206" s="36" t="str">
        <f ca="true">+IF(OFFSET('Sanitation Data'!$C$33,0,10*ROW('Sanitation Data'!C200))="","",OFFSET('Sanitation Data'!$C$33,0,10*ROW('Sanitation Data'!C200)))</f>
        <v/>
      </c>
      <c r="CP206" s="36" t="str">
        <f ca="true">+IF(OFFSET('Sanitation Data'!$D$29,0,10*ROW('Sanitation Data'!D200))="","",OFFSET('Sanitation Data'!$D$29,0,10*ROW('Sanitation Data'!D200)))</f>
        <v/>
      </c>
      <c r="CQ206" s="36" t="str">
        <f ca="true">+IF(OFFSET('Sanitation Data'!$D$30,0,10*ROW('Sanitation Data'!D200))="","",OFFSET('Sanitation Data'!$D$30,0,10*ROW('Sanitation Data'!D200)))</f>
        <v/>
      </c>
      <c r="CR206" s="36" t="str">
        <f ca="true">+IF(OFFSET('Sanitation Data'!$D$31,0,10*ROW('Sanitation Data'!D200))="","",OFFSET('Sanitation Data'!$D$31,0,10*ROW('Sanitation Data'!D200)))</f>
        <v/>
      </c>
      <c r="CS206" s="36" t="str">
        <f ca="true">+IF(OFFSET('Sanitation Data'!$D$32,0,10*ROW('Sanitation Data'!D200))="","",OFFSET('Sanitation Data'!$D$32,0,10*ROW('Sanitation Data'!D200)))</f>
        <v/>
      </c>
      <c r="CT206" s="36" t="str">
        <f ca="true">+IF(OFFSET('Sanitation Data'!$D$33,0,10*ROW('Sanitation Data'!D200))="","",OFFSET('Sanitation Data'!$D$33,0,10*ROW('Sanitation Data'!D200)))</f>
        <v/>
      </c>
      <c r="CU206" s="36" t="str">
        <f ca="true">+IF(OFFSET('Sanitation Data'!$E$29,0,10*ROW('Sanitation Data'!E200))="","",OFFSET('Sanitation Data'!$E$29,0,10*ROW('Sanitation Data'!E200)))</f>
        <v/>
      </c>
      <c r="CV206" s="36" t="str">
        <f ca="true">+IF(OFFSET('Sanitation Data'!$E$30,0,10*ROW('Sanitation Data'!E200))="","",OFFSET('Sanitation Data'!$E$30,0,10*ROW('Sanitation Data'!E200)))</f>
        <v/>
      </c>
      <c r="CW206" s="36" t="str">
        <f ca="true">+IF(OFFSET('Sanitation Data'!$E$31,0,10*ROW('Sanitation Data'!E200))="","",OFFSET('Sanitation Data'!$E$31,0,10*ROW('Sanitation Data'!E200)))</f>
        <v/>
      </c>
      <c r="CX206" s="36" t="str">
        <f ca="true">+IF(OFFSET('Sanitation Data'!$E$32,0,10*ROW('Sanitation Data'!E200))="","",OFFSET('Sanitation Data'!$E$32,0,10*ROW('Sanitation Data'!E200)))</f>
        <v/>
      </c>
      <c r="CY206" s="36" t="str">
        <f ca="true">+IF(OFFSET('Sanitation Data'!$E$33,0,10*ROW('Sanitation Data'!E200))="","",OFFSET('Sanitation Data'!$E$33,0,10*ROW('Sanitation Data'!E200)))</f>
        <v/>
      </c>
      <c r="CZ206" s="36" t="str">
        <f ca="true">+IF(OFFSET('Sanitation Data'!$F$29,0,10*ROW('Sanitation Data'!F200))="","",OFFSET('Sanitation Data'!$F$29,0,10*ROW('Sanitation Data'!F200)))</f>
        <v/>
      </c>
      <c r="DA206" s="36" t="str">
        <f ca="true">+IF(OFFSET('Sanitation Data'!$F$30,0,10*ROW('Sanitation Data'!F200))="","",OFFSET('Sanitation Data'!$F$30,0,10*ROW('Sanitation Data'!F200)))</f>
        <v/>
      </c>
      <c r="DB206" s="36" t="str">
        <f ca="true">+IF(OFFSET('Sanitation Data'!$F$31,0,10*ROW('Sanitation Data'!F200))="","",OFFSET('Sanitation Data'!$F$31,0,10*ROW('Sanitation Data'!F200)))</f>
        <v/>
      </c>
      <c r="DC206" s="36" t="str">
        <f ca="true">+IF(OFFSET('Sanitation Data'!$F$32,0,10*ROW('Sanitation Data'!F200))="","",OFFSET('Sanitation Data'!$F$32,0,10*ROW('Sanitation Data'!F200)))</f>
        <v/>
      </c>
      <c r="DD206" s="36" t="str">
        <f ca="true">+IF(OFFSET('Sanitation Data'!$F$33,0,10*ROW('Sanitation Data'!F200))="","",OFFSET('Sanitation Data'!$F$33,0,10*ROW('Sanitation Data'!F200)))</f>
        <v/>
      </c>
      <c r="DE206" s="36" t="str">
        <f ca="true">+IF(OFFSET('Sanitation Data'!$G$29,0,10*ROW('Sanitation Data'!G200))="","",OFFSET('Sanitation Data'!$G$29,0,10*ROW('Sanitation Data'!G200)))</f>
        <v/>
      </c>
      <c r="DF206" s="36" t="str">
        <f ca="true">+IF(OFFSET('Sanitation Data'!$G$30,0,10*ROW('Sanitation Data'!G200))="","",OFFSET('Sanitation Data'!$G$30,0,10*ROW('Sanitation Data'!G200)))</f>
        <v/>
      </c>
      <c r="DG206" s="36" t="str">
        <f ca="true">+IF(OFFSET('Sanitation Data'!$G$31,0,10*ROW('Sanitation Data'!G200))="","",OFFSET('Sanitation Data'!$G$31,0,10*ROW('Sanitation Data'!G200)))</f>
        <v/>
      </c>
      <c r="DH206" s="36" t="str">
        <f ca="true">+IF(OFFSET('Sanitation Data'!$G$32,0,10*ROW('Sanitation Data'!G200))="","",OFFSET('Sanitation Data'!$G$32,0,10*ROW('Sanitation Data'!G200)))</f>
        <v/>
      </c>
      <c r="DI206" s="36" t="str">
        <f ca="true">+IF(OFFSET('Sanitation Data'!$G$33,0,10*ROW('Sanitation Data'!G200))="","",OFFSET('Sanitation Data'!$G$33,0,10*ROW('Sanitation Data'!G200)))</f>
        <v/>
      </c>
      <c r="DJ206" s="36" t="str">
        <f ca="true">+IF(OFFSET('Sanitation Data'!$H$29,0,10*ROW('Sanitation Data'!H200))="","",OFFSET('Sanitation Data'!$H$29,0,10*ROW('Sanitation Data'!H200)))</f>
        <v/>
      </c>
      <c r="DK206" s="36" t="str">
        <f ca="true">+IF(OFFSET('Sanitation Data'!$H$30,0,10*ROW('Sanitation Data'!H200))="","",OFFSET('Sanitation Data'!$H$30,0,10*ROW('Sanitation Data'!H200)))</f>
        <v/>
      </c>
      <c r="DL206" s="36" t="str">
        <f ca="true">+IF(OFFSET('Sanitation Data'!$H$31,0,10*ROW('Sanitation Data'!H200))="","",OFFSET('Sanitation Data'!$H$31,0,10*ROW('Sanitation Data'!H200)))</f>
        <v/>
      </c>
      <c r="DM206" s="36" t="str">
        <f ca="true">+IF(OFFSET('Sanitation Data'!$H$32,0,10*ROW('Sanitation Data'!H200))="","",OFFSET('Sanitation Data'!$H$32,0,10*ROW('Sanitation Data'!H200)))</f>
        <v/>
      </c>
      <c r="DN206" s="36" t="str">
        <f ca="true">+IF(OFFSET('Sanitation Data'!$H$33,0,10*ROW('Sanitation Data'!H200))="","",OFFSET('Sanitation Data'!$H$33,0,10*ROW('Sanitation Data'!H200)))</f>
        <v/>
      </c>
      <c r="DO206" s="36" t="str">
        <f ca="true">+IF(OFFSET('Hygiene Data'!$C$12,0,10*ROW('Hygiene Data'!C200))="","",OFFSET('Hygiene Data'!$C$12,0,10*ROW('Hygiene Data'!C200)))</f>
        <v/>
      </c>
      <c r="DP206" s="36" t="str">
        <f ca="true">+IF(OFFSET('Hygiene Data'!$C$13,0,10*ROW('Hygiene Data'!C200))="","",OFFSET('Hygiene Data'!$C$13,0,10*ROW('Hygiene Data'!C200)))</f>
        <v/>
      </c>
      <c r="DQ206" s="36" t="str">
        <f ca="true">+IF(OFFSET('Hygiene Data'!$C$14,0,10*ROW('Hygiene Data'!C200))="","",OFFSET('Hygiene Data'!$C$14,0,10*ROW('Hygiene Data'!C200)))</f>
        <v/>
      </c>
      <c r="DR206" s="36" t="str">
        <f ca="true">+IF(OFFSET('Hygiene Data'!$D$12,0,10*ROW('Hygiene Data'!D200))="","",OFFSET('Hygiene Data'!$D$12,0,10*ROW('Hygiene Data'!D200)))</f>
        <v/>
      </c>
      <c r="DS206" s="36" t="str">
        <f ca="true">+IF(OFFSET('Hygiene Data'!$D$13,0,10*ROW('Hygiene Data'!D200))="","",OFFSET('Hygiene Data'!$D$13,0,10*ROW('Hygiene Data'!D200)))</f>
        <v/>
      </c>
      <c r="DT206" s="36" t="str">
        <f ca="true">+IF(OFFSET('Hygiene Data'!$D$14,0,10*ROW('Hygiene Data'!D200))="","",OFFSET('Hygiene Data'!$D$14,0,10*ROW('Hygiene Data'!D200)))</f>
        <v/>
      </c>
      <c r="DU206" s="36" t="str">
        <f ca="true">+IF(OFFSET('Hygiene Data'!$E$12,0,10*ROW('Hygiene Data'!E200))="","",OFFSET('Hygiene Data'!$E$12,0,10*ROW('Hygiene Data'!E200)))</f>
        <v/>
      </c>
      <c r="DV206" s="36" t="str">
        <f ca="true">+IF(OFFSET('Hygiene Data'!$E$13,0,10*ROW('Hygiene Data'!E200))="","",OFFSET('Hygiene Data'!$E$13,0,10*ROW('Hygiene Data'!E200)))</f>
        <v/>
      </c>
      <c r="DW206" s="36" t="str">
        <f ca="true">+IF(OFFSET('Hygiene Data'!$E$14,0,10*ROW('Hygiene Data'!E200))="","",OFFSET('Hygiene Data'!$E$14,0,10*ROW('Hygiene Data'!E200)))</f>
        <v/>
      </c>
      <c r="DX206" s="36" t="str">
        <f ca="true">+IF(OFFSET('Hygiene Data'!$F$12,0,10*ROW('Hygiene Data'!F200))="","",OFFSET('Hygiene Data'!$F$12,0,10*ROW('Hygiene Data'!F200)))</f>
        <v/>
      </c>
      <c r="DY206" s="36" t="str">
        <f ca="true">+IF(OFFSET('Hygiene Data'!$F$13,0,10*ROW('Hygiene Data'!F200))="","",OFFSET('Hygiene Data'!$F$13,0,10*ROW('Hygiene Data'!F200)))</f>
        <v/>
      </c>
      <c r="DZ206" s="36" t="str">
        <f ca="true">+IF(OFFSET('Hygiene Data'!$F$14,0,10*ROW('Hygiene Data'!F200))="","",OFFSET('Hygiene Data'!$F$14,0,10*ROW('Hygiene Data'!F200)))</f>
        <v/>
      </c>
      <c r="EA206" s="36" t="str">
        <f ca="true">+IF(OFFSET('Hygiene Data'!$G$12,0,10*ROW('Hygiene Data'!G200))="","",OFFSET('Hygiene Data'!$G$12,0,10*ROW('Hygiene Data'!G200)))</f>
        <v/>
      </c>
      <c r="EB206" s="36" t="str">
        <f ca="true">+IF(OFFSET('Hygiene Data'!$G$13,0,10*ROW('Hygiene Data'!G200))="","",OFFSET('Hygiene Data'!$G$13,0,10*ROW('Hygiene Data'!G200)))</f>
        <v/>
      </c>
      <c r="EC206" s="36" t="str">
        <f ca="true">+IF(OFFSET('Hygiene Data'!$G$14,0,10*ROW('Hygiene Data'!G200))="","",OFFSET('Hygiene Data'!$G$14,0,10*ROW('Hygiene Data'!G200)))</f>
        <v/>
      </c>
      <c r="ED206" s="36" t="str">
        <f ca="true">+IF(OFFSET('Hygiene Data'!$H$12,0,10*ROW('Hygiene Data'!H200))="","",OFFSET('Hygiene Data'!$H$12,0,10*ROW('Hygiene Data'!H200)))</f>
        <v/>
      </c>
      <c r="EE206" s="36" t="str">
        <f ca="true">+IF(OFFSET('Hygiene Data'!$H$13,0,10*ROW('Hygiene Data'!H200))="","",OFFSET('Hygiene Data'!$H$13,0,10*ROW('Hygiene Data'!H200)))</f>
        <v/>
      </c>
      <c r="EF206" s="36" t="str">
        <f ca="true">+IF(OFFSET('Hygiene Data'!$H$14,0,10*ROW('Hygiene Data'!H200))="","",OFFSET('Hygiene Data'!$H$14,0,10*ROW('Hygiene Data'!H200)))</f>
        <v/>
      </c>
    </row>
    <row r="207" x14ac:dyDescent="0.2">
      <c r="A207" s="59" t="str">
        <f ca="true">+IF(OFFSET('Water Data'!$B$1,0,10*ROW('Water Data'!B204))="","",OFFSET('Water Data'!$B$1,0,10*ROW('Water Data'!B204)))</f>
        <v/>
      </c>
      <c r="B207" s="59" t="str">
        <f ca="true">+IF(OFFSET('Water Data'!$A$3,0,10*ROW('Water Data'!A204))="","",OFFSET('Water Data'!$A$3,0,10*ROW('Water Data'!A204)))</f>
        <v/>
      </c>
      <c r="C207" s="59" t="str">
        <f ca="true">+IF(OFFSET('Water Data'!$C$3,0,10*ROW('Water Data'!C204))="","",OFFSET('Water Data'!$C$3,0,10*ROW('Water Data'!C204)))</f>
        <v/>
      </c>
      <c r="D207" s="252" t="e">
        <f ca="true">+IF(AND(ISNUMBER(OFFSET('Water Data'!$C$5,0,10*ROW('Water Data'!C201))),BS207="Yes"),100-OFFSET('Water Data'!$C$5,0,10*ROW('Water Data'!C201)),IF(AND(ISNUMBER(OFFSET('Water Data'!$C$5,0,10*ROW('Water Data'!C201))),BS207="No",ISNUMBER(OFFSET('Water Data'!$C$5,0,10*ROW('Water Data'!C201)))),CONCATENATE("[",ROUND(100-OFFSET('Water Data'!$C$5,0,10*ROW('Water Data'!C201)),0),"]"),IF(AND(ISNUMBER(OFFSET('Water Data'!$C$5,0,10*ROW('Water Data'!C201))),BS207="",ISNUMBER(OFFSET('Water Data'!$C$5,0,10*ROW('Water Data'!C201)))),100-OFFSET('Water Data'!$C$5,0,10*ROW('Water Data'!C201)),NA())))</f>
        <v>#N/A</v>
      </c>
      <c r="E207" s="252" t="e">
        <f ca="true">+IF(AND(ISNUMBER(OFFSET('Water Data'!$C$7,0,10*ROW('Water Data'!D201))),BT207="Yes"),OFFSET('Water Data'!$C$7,0,10*ROW('Water Data'!C201)),IF(AND(ISNUMBER(OFFSET('Water Data'!$C$7,0,10*ROW('Water Data'!C201))),BT207="No",ISNUMBER(OFFSET('Water Data'!$C$7,0,10*ROW('Water Data'!C201)))),CONCATENATE("[",ROUND(OFFSET('Water Data'!$C$7,0,10*ROW('Water Data'!C201)),0),"]"),IF(AND(ISNUMBER(OFFSET('Water Data'!$C$7,0,10*ROW('Water Data'!C201))),BT207="",ISNUMBER(OFFSET('Water Data'!$C$7,0,10*ROW('Water Data'!C201)))),OFFSET('Water Data'!$C$7,0,10*ROW('Water Data'!C201)),NA())))</f>
        <v>#N/A</v>
      </c>
      <c r="F207" s="252" t="e">
        <f ca="true">+IF(AND(ISNUMBER(OFFSET('Water Data'!$C$10,0,10*ROW('Water Data'!C201))),BU207="Yes"),OFFSET('Water Data'!$C$10,0,10*ROW('Water Data'!C201)),IF(AND(ISNUMBER(OFFSET('Water Data'!$C$10,0,10*ROW('Water Data'!C201))),BU207="No",ISNUMBER(OFFSET('Water Data'!$C$10,0,10*ROW('Water Data'!C201)))),CONCATENATE("[",ROUND(OFFSET('Water Data'!$C$10,0,10*ROW('Water Data'!C201)),0),"]"),IF(AND(ISNUMBER(OFFSET('Water Data'!$C$10,0,10*ROW('Water Data'!C201))),BU207="",ISNUMBER(OFFSET('Water Data'!$C$10,0,10*ROW('Water Data'!C201)))),OFFSET('Water Data'!$C$10,0,10*ROW('Water Data'!C201)),NA())))</f>
        <v>#N/A</v>
      </c>
      <c r="G207" s="252" t="e">
        <f ca="true">+IF(AND(ISNUMBER(OFFSET('Water Data'!$D$5,0,10*ROW('Water Data'!D201))),BV207="Yes"),100-OFFSET('Water Data'!$D$5,0,10*ROW('Water Data'!D201)),IF(AND(ISNUMBER(OFFSET('Water Data'!$D$5,0,10*ROW('Water Data'!D201))),BV207="No",ISNUMBER(OFFSET('Water Data'!$D$5,0,10*ROW('Water Data'!D201)))),CONCATENATE("[",ROUND(100-OFFSET('Water Data'!$D$5,0,10*ROW('Water Data'!D201)),0),"]"),IF(AND(ISNUMBER(OFFSET('Water Data'!$D$5,0,10*ROW('Water Data'!D201))),BV207="",ISNUMBER(OFFSET('Water Data'!$D$5,0,10*ROW('Water Data'!D201)))),100-OFFSET('Water Data'!$D$5,0,10*ROW('Water Data'!D201)),NA())))</f>
        <v>#N/A</v>
      </c>
      <c r="H207" s="252" t="e">
        <f ca="true">+IF(AND(ISNUMBER(OFFSET('Water Data'!$D$7,0,10*ROW('Water Data'!D201))),BW207="Yes"),OFFSET('Water Data'!$D$7,0,10*ROW('Water Data'!D201)),IF(AND(ISNUMBER(OFFSET('Water Data'!$D$7,0,10*ROW('Water Data'!D201))),BW207="No",ISNUMBER(OFFSET('Water Data'!$D$7,0,10*ROW('Water Data'!D201)))),CONCATENATE("[",ROUND(OFFSET('Water Data'!$C$7,0,10*ROW('Water Data'!D201)),0),"]"),IF(AND(ISNUMBER(OFFSET('Water Data'!$D$7,0,10*ROW('Water Data'!D201))),BW207="",ISNUMBER(OFFSET('Water Data'!$D$7,0,10*ROW('Water Data'!D201)))),OFFSET('Water Data'!$D$7,0,10*ROW('Water Data'!D201)),NA())))</f>
        <v>#N/A</v>
      </c>
      <c r="I207" s="252" t="e">
        <f ca="true">+IF(AND(ISNUMBER(OFFSET('Water Data'!$D$10,0,10*ROW('Water Data'!D201))),BX207="Yes"),OFFSET('Water Data'!$D$10,0,10*ROW('Water Data'!D201)),IF(AND(ISNUMBER(OFFSET('Water Data'!$D$10,0,10*ROW('Water Data'!D201))),BX207="No",ISNUMBER(OFFSET('Water Data'!$D$10,0,10*ROW('Water Data'!D201)))),CONCATENATE("[",ROUND(OFFSET('Water Data'!$D$10,0,10*ROW('Water Data'!D201)),0),"]"),IF(AND(ISNUMBER(OFFSET('Water Data'!$D$10,0,10*ROW('Water Data'!D201))),BX207="",ISNUMBER(OFFSET('Water Data'!$D$10,0,10*ROW('Water Data'!D201)))),OFFSET('Water Data'!$D$10,0,10*ROW('Water Data'!D201)),NA())))</f>
        <v>#N/A</v>
      </c>
      <c r="J207" s="252" t="e">
        <f ca="true">+IF(AND(ISNUMBER(OFFSET('Water Data'!$E$5,0,10*ROW('Water Data'!E201))),BY207="Yes"),100-OFFSET('Water Data'!$E$5,0,10*ROW('Water Data'!E201)),IF(AND(ISNUMBER(OFFSET('Water Data'!$E$5,0,10*ROW('Water Data'!E201))),BY207="No",ISNUMBER(OFFSET('Water Data'!$E$5,0,10*ROW('Water Data'!E201)))),CONCATENATE("[",ROUND(100-OFFSET('Water Data'!$E$5,0,10*ROW('Water Data'!E201)),0),"]"),IF(AND(ISNUMBER(OFFSET('Water Data'!$E$5,0,10*ROW('Water Data'!E201))),BY207="",ISNUMBER(OFFSET('Water Data'!$E$5,0,10*ROW('Water Data'!E201)))),100-OFFSET('Water Data'!$E$5,0,10*ROW('Water Data'!E201)),NA())))</f>
        <v>#N/A</v>
      </c>
      <c r="K207" s="252" t="e">
        <f ca="true">+IF(AND(ISNUMBER(OFFSET('Water Data'!$E$7,0,10*ROW('Water Data'!E201))),BZ207="Yes"),OFFSET('Water Data'!$E$7,0,10*ROW('Water Data'!E201)),IF(AND(ISNUMBER(OFFSET('Water Data'!$E$7,0,10*ROW('Water Data'!E201))),BZ207="No",ISNUMBER(OFFSET('Water Data'!$E$7,0,10*ROW('Water Data'!E201)))),CONCATENATE("[",ROUND(OFFSET('Water Data'!$E$7,0,10*ROW('Water Data'!E201)),0),"]"),IF(AND(ISNUMBER(OFFSET('Water Data'!$E$7,0,10*ROW('Water Data'!E201))),BZ207="",ISNUMBER(OFFSET('Water Data'!$E$7,0,10*ROW('Water Data'!E201)))),OFFSET('Water Data'!$E$7,0,10*ROW('Water Data'!E201)),NA())))</f>
        <v>#N/A</v>
      </c>
      <c r="L207" s="252" t="e">
        <f ca="true">+IF(AND(ISNUMBER(OFFSET('Water Data'!$E$10,0,10*ROW('Water Data'!E201))),CA207="Yes"),OFFSET('Water Data'!$E$10,0,10*ROW('Water Data'!E201)),IF(AND(ISNUMBER(OFFSET('Water Data'!$E$10,0,10*ROW('Water Data'!E201))),CA207="No",ISNUMBER(OFFSET('Water Data'!$E$10,0,10*ROW('Water Data'!E201)))),CONCATENATE("[",ROUND(OFFSET('Water Data'!$E$10,0,10*ROW('Water Data'!E201)),0),"]"),IF(AND(ISNUMBER(OFFSET('Water Data'!$E$10,0,10*ROW('Water Data'!E201))),CA207="",ISNUMBER(OFFSET('Water Data'!$E$10,0,10*ROW('Water Data'!E201)))),OFFSET('Water Data'!$E$10,0,10*ROW('Water Data'!E201)),NA())))</f>
        <v>#N/A</v>
      </c>
      <c r="M207" s="252" t="e">
        <f ca="true">+IF(AND(ISNUMBER(OFFSET('Water Data'!$F$5,0,10*ROW('Water Data'!F201))),CB207="Yes"),100-OFFSET('Water Data'!$F$5,0,10*ROW('Water Data'!F201)),IF(AND(ISNUMBER(OFFSET('Water Data'!$F$5,0,10*ROW('Water Data'!F201))),CB207="No",ISNUMBER(OFFSET('Water Data'!$F$5,0,10*ROW('Water Data'!F201)))),CONCATENATE("[",ROUND(100-OFFSET('Water Data'!$F$5,0,10*ROW('Water Data'!F201)),0),"]"),IF(AND(ISNUMBER(OFFSET('Water Data'!$F$5,0,10*ROW('Water Data'!F201))),CB207="",ISNUMBER(OFFSET('Water Data'!$F$5,0,10*ROW('Water Data'!F201)))),100-OFFSET('Water Data'!$F$5,0,10*ROW('Water Data'!F201)),NA())))</f>
        <v>#N/A</v>
      </c>
      <c r="N207" s="252" t="e">
        <f ca="true">+IF(AND(ISNUMBER(OFFSET('Water Data'!$F$7,0,10*ROW('Water Data'!F201))),CC207="Yes"),OFFSET('Water Data'!$F$7,0,10*ROW('Water Data'!F201)),IF(AND(ISNUMBER(OFFSET('Water Data'!$F$7,0,10*ROW('Water Data'!F201))),CC207="No",ISNUMBER(OFFSET('Water Data'!$F$7,0,10*ROW('Water Data'!F201)))),CONCATENATE("[",ROUND(OFFSET('Water Data'!$F$7,0,10*ROW('Water Data'!F201)),0),"]"),IF(AND(ISNUMBER(OFFSET('Water Data'!$F$7,0,10*ROW('Water Data'!F201))),CC207="",ISNUMBER(OFFSET('Water Data'!$F$7,0,10*ROW('Water Data'!F201)))),OFFSET('Water Data'!$F$7,0,10*ROW('Water Data'!F201)),NA())))</f>
        <v>#N/A</v>
      </c>
      <c r="O207" s="252" t="e">
        <f ca="true">+IF(AND(ISNUMBER(OFFSET('Water Data'!$F$10,0,10*ROW('Water Data'!F201))),CD207="Yes"),OFFSET('Water Data'!$F$10,0,10*ROW('Water Data'!F201)),IF(AND(ISNUMBER(OFFSET('Water Data'!$F$10,0,10*ROW('Water Data'!F201))),CD207="No",ISNUMBER(OFFSET('Water Data'!$F$10,0,10*ROW('Water Data'!F201)))),CONCATENATE("[",ROUND(OFFSET('Water Data'!$F$10,0,10*ROW('Water Data'!F201)),0),"]"),IF(AND(ISNUMBER(OFFSET('Water Data'!$F$10,0,10*ROW('Water Data'!F201))),CD207="",ISNUMBER(OFFSET('Water Data'!$F$10,0,10*ROW('Water Data'!F201)))),OFFSET('Water Data'!$F$10,0,10*ROW('Water Data'!F201)),NA())))</f>
        <v>#N/A</v>
      </c>
      <c r="P207" s="252" t="e">
        <f ca="true">+IF(AND(ISNUMBER(OFFSET('Water Data'!$G$5,0,10*ROW('Water Data'!G201))),CE207="Yes"),100-OFFSET('Water Data'!$G$5,0,10*ROW('Water Data'!G201)),IF(AND(ISNUMBER(OFFSET('Water Data'!$G$5,0,10*ROW('Water Data'!G201))),CE207="No",ISNUMBER(OFFSET('Water Data'!$G$5,0,10*ROW('Water Data'!G201)))),CONCATENATE("[",ROUND(100-OFFSET('Water Data'!$G$5,0,10*ROW('Water Data'!G201)),0),"]"),IF(AND(ISNUMBER(OFFSET('Water Data'!$G$5,0,10*ROW('Water Data'!G201))),CE207="",ISNUMBER(OFFSET('Water Data'!$G$5,0,10*ROW('Water Data'!G201)))),100-OFFSET('Water Data'!$G$5,0,10*ROW('Water Data'!G201)),NA())))</f>
        <v>#N/A</v>
      </c>
      <c r="Q207" s="252" t="e">
        <f ca="true">+IF(AND(ISNUMBER(OFFSET('Water Data'!$G$7,0,10*ROW('Water Data'!G201))),CF207="Yes"),OFFSET('Water Data'!$G$7,0,10*ROW('Water Data'!G201)),IF(AND(ISNUMBER(OFFSET('Water Data'!$G$7,0,10*ROW('Water Data'!G201))),CF207="No",ISNUMBER(OFFSET('Water Data'!$G$7,0,10*ROW('Water Data'!G201)))),CONCATENATE("[",ROUND(OFFSET('Water Data'!$G$7,0,10*ROW('Water Data'!G201)),0),"]"),IF(AND(ISNUMBER(OFFSET('Water Data'!$G$7,0,10*ROW('Water Data'!G201))),CF207="",ISNUMBER(OFFSET('Water Data'!$G$7,0,10*ROW('Water Data'!G201)))),OFFSET('Water Data'!$G$7,0,10*ROW('Water Data'!G201)),NA())))</f>
        <v>#N/A</v>
      </c>
      <c r="R207" s="252" t="e">
        <f ca="true">+IF(AND(ISNUMBER(OFFSET('Water Data'!$G$10,0,10*ROW('Water Data'!G201))),CG207="Yes"),OFFSET('Water Data'!$G$10,0,10*ROW('Water Data'!G201)),IF(AND(ISNUMBER(OFFSET('Water Data'!$G$10,0,10*ROW('Water Data'!G201))),CG207="No",ISNUMBER(OFFSET('Water Data'!$G$10,0,10*ROW('Water Data'!G201)))),CONCATENATE("[",ROUND(OFFSET('Water Data'!$G$10,0,10*ROW('Water Data'!G201)),0),"]"),IF(AND(ISNUMBER(OFFSET('Water Data'!$G$10,0,10*ROW('Water Data'!G201))),CG207="",ISNUMBER(OFFSET('Water Data'!$G$10,0,10*ROW('Water Data'!G201)))),OFFSET('Water Data'!$G$10,0,10*ROW('Water Data'!G201)),NA())))</f>
        <v>#N/A</v>
      </c>
      <c r="S207" s="252" t="e">
        <f ca="true">+IF(AND(ISNUMBER(OFFSET('Water Data'!$H$5,0,10*ROW('Water Data'!H201))),CH207="Yes"),100-OFFSET('Water Data'!$H$5,0,10*ROW('Water Data'!H201)),IF(AND(ISNUMBER(OFFSET('Water Data'!$H$5,0,10*ROW('Water Data'!H201))),CH207="No",ISNUMBER(OFFSET('Water Data'!$H$5,0,10*ROW('Water Data'!H201)))),CONCATENATE("[",ROUND(100-OFFSET('Water Data'!$H$5,0,10*ROW('Water Data'!H201)),0),"]"),IF(AND(ISNUMBER(OFFSET('Water Data'!$H$5,0,10*ROW('Water Data'!H201))),CH207="",ISNUMBER(OFFSET('Water Data'!$H$5,0,10*ROW('Water Data'!H201)))),100-OFFSET('Water Data'!$H$5,0,10*ROW('Water Data'!H201)),NA())))</f>
        <v>#N/A</v>
      </c>
      <c r="T207" s="252" t="e">
        <f ca="true">+IF(AND(ISNUMBER(OFFSET('Water Data'!$H$7,0,10*ROW('Water Data'!H201))),CI207="Yes"),OFFSET('Water Data'!$H$7,0,10*ROW('Water Data'!H201)),IF(AND(ISNUMBER(OFFSET('Water Data'!$H$7,0,10*ROW('Water Data'!H201))),CI207="No",ISNUMBER(OFFSET('Water Data'!$H$7,0,10*ROW('Water Data'!H201)))),CONCATENATE("[",ROUND(OFFSET('Water Data'!$H$7,0,10*ROW('Water Data'!H201)),0),"]"),IF(AND(ISNUMBER(OFFSET('Water Data'!$H$7,0,10*ROW('Water Data'!H201))),CI207="",ISNUMBER(OFFSET('Water Data'!$H$7,0,10*ROW('Water Data'!H201)))),OFFSET('Water Data'!$H$7,0,10*ROW('Water Data'!H201)),NA())))</f>
        <v>#N/A</v>
      </c>
      <c r="U207" s="252" t="e">
        <f ca="true">+IF(AND(ISNUMBER(OFFSET('Water Data'!$H$10,0,10*ROW('Water Data'!H201))),CJ207="Yes"),OFFSET('Water Data'!$H$10,0,10*ROW('Water Data'!H201)),IF(AND(ISNUMBER(OFFSET('Water Data'!$H$10,0,10*ROW('Water Data'!H201))),CJ207="No",ISNUMBER(OFFSET('Water Data'!$H$10,0,10*ROW('Water Data'!H201)))),CONCATENATE("[",ROUND(OFFSET('Water Data'!$H$10,0,10*ROW('Water Data'!H201)),0),"]"),IF(AND(ISNUMBER(OFFSET('Water Data'!$H$10,0,10*ROW('Water Data'!H201))),CJ207="",ISNUMBER(OFFSET('Water Data'!$H$10,0,10*ROW('Water Data'!H201)))),OFFSET('Water Data'!$H$10,0,10*ROW('Water Data'!H201)),NA())))</f>
        <v>#N/A</v>
      </c>
      <c r="V207" s="253" t="e">
        <f ca="true">+IF(AND(ISNUMBER(OFFSET('Sanitation Data'!$C$5,0,10*ROW('Sanitation Data'!C201))),CK207="Yes"),100-OFFSET('Sanitation Data'!$C$5,0,10*ROW('Sanitation Data'!C201)),IF(AND(ISNUMBER(OFFSET('Sanitation Data'!$C$5,0,10*ROW('Sanitation Data'!C201))),CK207="No",ISNUMBER(OFFSET('Sanitation Data'!$C$5,0,10*ROW('Sanitation Data'!C201)))),CONCATENATE("[",ROUND(100-OFFSET('Sanitation Data'!$C$5,0,10*ROW('Sanitation Data'!C201)),0),"]"),IF(AND(ISNUMBER(OFFSET('Sanitation Data'!$C$5,0,10*ROW('Sanitation Data'!C201))),CK207="",ISNUMBER(OFFSET('Sanitation Data'!$C$5,0,10*ROW('Sanitation Data'!C201)))),100-OFFSET('Sanitation Data'!$C$5,0,10*ROW('Sanitation Data'!C201)),NA())))</f>
        <v>#N/A</v>
      </c>
      <c r="W207" s="253" t="e">
        <f ca="true">+IF(AND(ISNUMBER(OFFSET('Sanitation Data'!$C$7,0,10*ROW('Sanitation Data'!C201))),CL207="Yes"),OFFSET('Sanitation Data'!$C$7,0,10*ROW('Sanitation Data'!C201)),IF(AND(ISNUMBER(OFFSET('Sanitation Data'!$C$7,0,10*ROW('Sanitation Data'!C201))),CL207="No",ISNUMBER(OFFSET('Sanitation Data'!$C$7,0,10*ROW('Sanitation Data'!C201)))),CONCATENATE("[",ROUND(OFFSET('Sanitation Data'!$C$7,0,10*ROW('Sanitation Data'!C201)),0),"]"),IF(AND(ISNUMBER(OFFSET('Sanitation Data'!$C$7,0,10*ROW('Sanitation Data'!C201))),CL207="",ISNUMBER(OFFSET('Sanitation Data'!$C$7,0,10*ROW('Sanitation Data'!C201)))),OFFSET('Sanitation Data'!$C$7,0,10*ROW('Sanitation Data'!C201)),NA())))</f>
        <v>#N/A</v>
      </c>
      <c r="X207" s="253" t="e">
        <f ca="true">+IF(AND(ISNUMBER(OFFSET('Sanitation Data'!$C$11,0,10*ROW('Sanitation Data'!C201))),CM207="Yes"),OFFSET('Sanitation Data'!$C$11,0,10*ROW('Sanitation Data'!C201)),IF(AND(ISNUMBER(OFFSET('Sanitation Data'!$C$11,0,10*ROW('Sanitation Data'!C201))),CM207="No",ISNUMBER(OFFSET('Sanitation Data'!$C$11,0,10*ROW('Sanitation Data'!C201)))),CONCATENATE("[",ROUND(OFFSET('Sanitation Data'!$C$11,0,10*ROW('Sanitation Data'!C201)),0),"]"),IF(AND(ISNUMBER(OFFSET('Sanitation Data'!$C$11,0,10*ROW('Sanitation Data'!C201))),CM207="",ISNUMBER(OFFSET('Sanitation Data'!$C$11,0,10*ROW('Sanitation Data'!C201)))),OFFSET('Sanitation Data'!$C$11,0,10*ROW('Sanitation Data'!C201)),NA())))</f>
        <v>#N/A</v>
      </c>
      <c r="Y207" s="253" t="e">
        <f ca="true">+IF(AND(ISNUMBER(OFFSET('Sanitation Data'!$C$12,0,10*ROW('Sanitation Data'!C201))),CN207="Yes"),OFFSET('Sanitation Data'!$C$12,0,10*ROW('Sanitation Data'!C201)),IF(AND(ISNUMBER(OFFSET('Sanitation Data'!$C$12,0,10*ROW('Sanitation Data'!C201))),CN207="No",ISNUMBER(OFFSET('Sanitation Data'!$C$12,0,10*ROW('Sanitation Data'!C201)))),CONCATENATE("[",ROUND(OFFSET('Sanitation Data'!$C$12,0,10*ROW('Sanitation Data'!C201)),0),"]"),IF(AND(ISNUMBER(OFFSET('Sanitation Data'!$C$12,0,10*ROW('Sanitation Data'!C201))),CN207="",ISNUMBER(OFFSET('Sanitation Data'!$C$12,0,10*ROW('Sanitation Data'!C201)))),OFFSET('Sanitation Data'!$C$12,0,10*ROW('Sanitation Data'!C201)),NA())))</f>
        <v>#N/A</v>
      </c>
      <c r="Z207" s="253" t="e">
        <f ca="true">+IF(AND(ISNUMBER(OFFSET('Sanitation Data'!$C$13,0,10*ROW('Sanitation Data'!C201))),CO207="Yes"),OFFSET('Sanitation Data'!$C$13,0,10*ROW('Sanitation Data'!C201)),IF(AND(ISNUMBER(OFFSET('Sanitation Data'!$C$13,0,10*ROW('Sanitation Data'!C201))),CO207="No",ISNUMBER(OFFSET('Sanitation Data'!$C$13,0,10*ROW('Sanitation Data'!C201)))),CONCATENATE("[",ROUND(OFFSET('Sanitation Data'!$C$13,0,10*ROW('Sanitation Data'!C201)),0),"]"),IF(AND(ISNUMBER(OFFSET('Sanitation Data'!$C$13,0,10*ROW('Sanitation Data'!C201))),CO207="",ISNUMBER(OFFSET('Sanitation Data'!$C$13,0,10*ROW('Sanitation Data'!C201)))),OFFSET('Sanitation Data'!$C$13,0,10*ROW('Sanitation Data'!C201)),NA())))</f>
        <v>#N/A</v>
      </c>
      <c r="AA207" s="253" t="e">
        <f ca="true">+IF(AND(ISNUMBER(OFFSET('Sanitation Data'!$D$5,0,10*ROW('Sanitation Data'!D201))),CP207="Yes"),100-OFFSET('Sanitation Data'!$D$5,0,10*ROW('Sanitation Data'!D201)),IF(AND(ISNUMBER(OFFSET('Sanitation Data'!$D$5,0,10*ROW('Sanitation Data'!D201))),CP207="No",ISNUMBER(OFFSET('Sanitation Data'!$D$5,0,10*ROW('Sanitation Data'!D201)))),CONCATENATE("[",ROUND(100-OFFSET('Sanitation Data'!$D$5,0,10*ROW('Sanitation Data'!D201)),0),"]"),IF(AND(ISNUMBER(OFFSET('Sanitation Data'!$D$5,0,10*ROW('Sanitation Data'!D201))),CP207="",ISNUMBER(OFFSET('Sanitation Data'!$D$5,0,10*ROW('Sanitation Data'!D201)))),100-OFFSET('Sanitation Data'!$D$5,0,10*ROW('Sanitation Data'!D201)),NA())))</f>
        <v>#N/A</v>
      </c>
      <c r="AB207" s="253" t="e">
        <f ca="true">+IF(AND(ISNUMBER(OFFSET('Sanitation Data'!$D$7,0,10*ROW('Sanitation Data'!D201))),CQ207="Yes"),OFFSET('Sanitation Data'!$D$7,0,10*ROW('Sanitation Data'!G201)),IF(AND(ISNUMBER(OFFSET('Sanitation Data'!$D$7,0,10*ROW('Sanitation Data'!D201))),CQ207="No",ISNUMBER(OFFSET('Sanitation Data'!$D$7,0,10*ROW('Sanitation Data'!D201)))),CONCATENATE("[",ROUND(OFFSET('Sanitation Data'!$D$7,0,10*ROW('Sanitation Data'!D201)),0),"]"),IF(AND(ISNUMBER(OFFSET('Sanitation Data'!$D$7,0,10*ROW('Sanitation Data'!D201))),CQ207="",ISNUMBER(OFFSET('Sanitation Data'!$D$7,0,10*ROW('Sanitation Data'!D201)))),OFFSET('Sanitation Data'!$D$7,0,10*ROW('Sanitation Data'!D201)),NA())))</f>
        <v>#N/A</v>
      </c>
      <c r="AC207" s="253" t="e">
        <f ca="true">+IF(AND(ISNUMBER(OFFSET('Sanitation Data'!$D$11,0,10*ROW('Sanitation Data'!D201))),CR207="Yes"),OFFSET('Sanitation Data'!$D$11,0,10*ROW('Sanitation Data'!D201)),IF(AND(ISNUMBER(OFFSET('Sanitation Data'!$D$11,0,10*ROW('Sanitation Data'!D201))),CR207="No",ISNUMBER(OFFSET('Sanitation Data'!$D$11,0,10*ROW('Sanitation Data'!D201)))),CONCATENATE("[",ROUND(OFFSET('Sanitation Data'!$D$11,0,10*ROW('Sanitation Data'!D201)),0),"]"),IF(AND(ISNUMBER(OFFSET('Sanitation Data'!$D$11,0,10*ROW('Sanitation Data'!D201))),CR207="",ISNUMBER(OFFSET('Sanitation Data'!$D$11,0,10*ROW('Sanitation Data'!D201)))),OFFSET('Sanitation Data'!$D$11,0,10*ROW('Sanitation Data'!D201)),NA())))</f>
        <v>#N/A</v>
      </c>
      <c r="AD207" s="253" t="e">
        <f ca="true">+IF(AND(ISNUMBER(OFFSET('Sanitation Data'!$D$12,0,10*ROW('Sanitation Data'!D201))),CS207="Yes"),OFFSET('Sanitation Data'!$D$12,0,10*ROW('Sanitation Data'!D201)),IF(AND(ISNUMBER(OFFSET('Sanitation Data'!$D$12,0,10*ROW('Sanitation Data'!D201))),CS207="No",ISNUMBER(OFFSET('Sanitation Data'!$D$12,0,10*ROW('Sanitation Data'!D201)))),CONCATENATE("[",ROUND(OFFSET('Sanitation Data'!$D$12,0,10*ROW('Sanitation Data'!D201)),0),"]"),IF(AND(ISNUMBER(OFFSET('Sanitation Data'!$D$12,0,10*ROW('Sanitation Data'!D201))),CS207="",ISNUMBER(OFFSET('Sanitation Data'!$D$12,0,10*ROW('Sanitation Data'!D201)))),OFFSET('Sanitation Data'!$D$12,0,10*ROW('Sanitation Data'!D201)),NA())))</f>
        <v>#N/A</v>
      </c>
      <c r="AE207" s="253" t="e">
        <f ca="true">+IF(AND(ISNUMBER(OFFSET('Sanitation Data'!$D$13,0,10*ROW('Sanitation Data'!D201))),CT207="Yes"),OFFSET('Sanitation Data'!$D$13,0,10*ROW('Sanitation Data'!D201)),IF(AND(ISNUMBER(OFFSET('Sanitation Data'!$D$13,0,10*ROW('Sanitation Data'!D201))),CT207="No",ISNUMBER(OFFSET('Sanitation Data'!$D$13,0,10*ROW('Sanitation Data'!D201)))),CONCATENATE("[",ROUND(OFFSET('Sanitation Data'!$D$13,0,10*ROW('Sanitation Data'!D201)),0),"]"),IF(AND(ISNUMBER(OFFSET('Sanitation Data'!$D$13,0,10*ROW('Sanitation Data'!D201))),CT207="",ISNUMBER(OFFSET('Sanitation Data'!$D$13,0,10*ROW('Sanitation Data'!D201)))),OFFSET('Sanitation Data'!$D$13,0,10*ROW('Sanitation Data'!D201)),NA())))</f>
        <v>#N/A</v>
      </c>
      <c r="AF207" s="253" t="e">
        <f ca="true">+IF(AND(ISNUMBER(OFFSET('Sanitation Data'!$E$5,0,10*ROW('Sanitation Data'!E201))),CU207="Yes"),100-OFFSET('Sanitation Data'!$E$5,0,10*ROW('Sanitation Data'!E201)),IF(AND(ISNUMBER(OFFSET('Sanitation Data'!$E$5,0,10*ROW('Sanitation Data'!E201))),CU207="No",ISNUMBER(OFFSET('Sanitation Data'!$E$5,0,10*ROW('Sanitation Data'!E201)))),CONCATENATE("[",ROUND(100-OFFSET('Sanitation Data'!$E$5,0,10*ROW('Sanitation Data'!E201)),0),"]"),IF(AND(ISNUMBER(OFFSET('Sanitation Data'!$E$5,0,10*ROW('Sanitation Data'!E201))),CU207="",ISNUMBER(OFFSET('Sanitation Data'!$E$5,0,10*ROW('Sanitation Data'!E201)))),100-OFFSET('Sanitation Data'!$E$5,0,10*ROW('Sanitation Data'!E201)),NA())))</f>
        <v>#N/A</v>
      </c>
      <c r="AG207" s="253" t="e">
        <f ca="true">+IF(AND(ISNUMBER(OFFSET('Sanitation Data'!$E$7,0,10*ROW('Sanitation Data'!E201))),CV207="Yes"),OFFSET('Sanitation Data'!$E$7,0,10*ROW('Sanitation Data'!E201)),IF(AND(ISNUMBER(OFFSET('Sanitation Data'!$E$7,0,10*ROW('Sanitation Data'!E201))),CV207="No",ISNUMBER(OFFSET('Sanitation Data'!$E$7,0,10*ROW('Sanitation Data'!E201)))),CONCATENATE("[",ROUND(OFFSET('Sanitation Data'!$E$7,0,10*ROW('Sanitation Data'!E201)),0),"]"),IF(AND(ISNUMBER(OFFSET('Sanitation Data'!$E$7,0,10*ROW('Sanitation Data'!E201))),CV207="",ISNUMBER(OFFSET('Sanitation Data'!$E$7,0,10*ROW('Sanitation Data'!E201)))),OFFSET('Sanitation Data'!$E$7,0,10*ROW('Sanitation Data'!E201)),NA())))</f>
        <v>#N/A</v>
      </c>
      <c r="AH207" s="253" t="e">
        <f ca="true">+IF(AND(ISNUMBER(OFFSET('Sanitation Data'!$E$11,0,10*ROW('Sanitation Data'!E201))),CW207="Yes"),OFFSET('Sanitation Data'!$E$11,0,10*ROW('Sanitation Data'!E201)),IF(AND(ISNUMBER(OFFSET('Sanitation Data'!$E$11,0,10*ROW('Sanitation Data'!E201))),CW207="No",ISNUMBER(OFFSET('Sanitation Data'!$E$11,0,10*ROW('Sanitation Data'!E201)))),CONCATENATE("[",ROUND(OFFSET('Sanitation Data'!$E$11,0,10*ROW('Sanitation Data'!E201)),0),"]"),IF(AND(ISNUMBER(OFFSET('Sanitation Data'!$E$11,0,10*ROW('Sanitation Data'!E201))),CW207="",ISNUMBER(OFFSET('Sanitation Data'!$E$11,0,10*ROW('Sanitation Data'!E201)))),OFFSET('Sanitation Data'!$E$11,0,10*ROW('Sanitation Data'!E201)),NA())))</f>
        <v>#N/A</v>
      </c>
      <c r="AI207" s="253" t="e">
        <f ca="true">+IF(AND(ISNUMBER(OFFSET('Sanitation Data'!$E$12,0,10*ROW('Sanitation Data'!E201))),CX207="Yes"),OFFSET('Sanitation Data'!$E$12,0,10*ROW('Sanitation Data'!E201)),IF(AND(ISNUMBER(OFFSET('Sanitation Data'!$E$12,0,10*ROW('Sanitation Data'!E201))),CX207="No",ISNUMBER(OFFSET('Sanitation Data'!$E$12,0,10*ROW('Sanitation Data'!E201)))),CONCATENATE("[",ROUND(OFFSET('Sanitation Data'!$E$12,0,10*ROW('Sanitation Data'!E201)),0),"]"),IF(AND(ISNUMBER(OFFSET('Sanitation Data'!$E$12,0,10*ROW('Sanitation Data'!E201))),CX207="",ISNUMBER(OFFSET('Sanitation Data'!$E$12,0,10*ROW('Sanitation Data'!E201)))),OFFSET('Sanitation Data'!$E$12,0,10*ROW('Sanitation Data'!E201)),NA())))</f>
        <v>#N/A</v>
      </c>
      <c r="AJ207" s="253" t="e">
        <f ca="true">+IF(AND(ISNUMBER(OFFSET('Sanitation Data'!$E$13,0,10*ROW('Sanitation Data'!E201))),CY207="Yes"),OFFSET('Sanitation Data'!$E$13,0,10*ROW('Sanitation Data'!E201)),IF(AND(ISNUMBER(OFFSET('Sanitation Data'!$E$13,0,10*ROW('Sanitation Data'!E201))),CY207="No",ISNUMBER(OFFSET('Sanitation Data'!$E$13,0,10*ROW('Sanitation Data'!E201)))),CONCATENATE("[",ROUND(OFFSET('Sanitation Data'!$E$13,0,10*ROW('Sanitation Data'!E201)),0),"]"),IF(AND(ISNUMBER(OFFSET('Sanitation Data'!$E$13,0,10*ROW('Sanitation Data'!E201))),CY207="",ISNUMBER(OFFSET('Sanitation Data'!$E$13,0,10*ROW('Sanitation Data'!E201)))),OFFSET('Sanitation Data'!$E$13,0,10*ROW('Sanitation Data'!E201)),NA())))</f>
        <v>#N/A</v>
      </c>
      <c r="AK207" s="253" t="e">
        <f ca="true">+IF(AND(ISNUMBER(OFFSET('Sanitation Data'!$F$5,0,10*ROW('Sanitation Data'!F201))),CZ207="Yes"),100-OFFSET('Sanitation Data'!$F$5,0,10*ROW('Sanitation Data'!F201)),IF(AND(ISNUMBER(OFFSET('Sanitation Data'!$F$5,0,10*ROW('Sanitation Data'!F201))),CZ207="No",ISNUMBER(OFFSET('Sanitation Data'!$F$5,0,10*ROW('Sanitation Data'!F201)))),CONCATENATE("[",ROUND(100-OFFSET('Sanitation Data'!$F$5,0,10*ROW('Sanitation Data'!F201)),0),"]"),IF(AND(ISNUMBER(OFFSET('Sanitation Data'!$F$5,0,10*ROW('Sanitation Data'!F201))),CZ207="",ISNUMBER(OFFSET('Sanitation Data'!$F$5,0,10*ROW('Sanitation Data'!F201)))),100-OFFSET('Sanitation Data'!$F$5,0,10*ROW('Sanitation Data'!F201)),NA())))</f>
        <v>#N/A</v>
      </c>
      <c r="AL207" s="253" t="e">
        <f ca="true">+IF(AND(ISNUMBER(OFFSET('Sanitation Data'!$F$7,0,10*ROW('Sanitation Data'!F201))),DA207="Yes"),OFFSET('Sanitation Data'!$F$7,0,10*ROW('Sanitation Data'!F201)),IF(AND(ISNUMBER(OFFSET('Sanitation Data'!$F$7,0,10*ROW('Sanitation Data'!F201))),DA207="No",ISNUMBER(OFFSET('Sanitation Data'!$F$7,0,10*ROW('Sanitation Data'!F201)))),CONCATENATE("[",ROUND(OFFSET('Sanitation Data'!$F$7,0,10*ROW('Sanitation Data'!F201)),0),"]"),IF(AND(ISNUMBER(OFFSET('Sanitation Data'!$F$7,0,10*ROW('Sanitation Data'!F201))),DA207="",ISNUMBER(OFFSET('Sanitation Data'!$F$7,0,10*ROW('Sanitation Data'!F201)))),OFFSET('Sanitation Data'!$F$7,0,10*ROW('Sanitation Data'!F201)),NA())))</f>
        <v>#N/A</v>
      </c>
      <c r="AM207" s="253" t="e">
        <f ca="true">+IF(AND(ISNUMBER(OFFSET('Sanitation Data'!$F$11,0,10*ROW('Sanitation Data'!F201))),DB207="Yes"),OFFSET('Sanitation Data'!$F$11,0,10*ROW('Sanitation Data'!F201)),IF(AND(ISNUMBER(OFFSET('Sanitation Data'!$F$11,0,10*ROW('Sanitation Data'!F201))),DB207="No",ISNUMBER(OFFSET('Sanitation Data'!$F$11,0,10*ROW('Sanitation Data'!F201)))),CONCATENATE("[",ROUND(OFFSET('Sanitation Data'!$F$11,0,10*ROW('Sanitation Data'!F201)),0),"]"),IF(AND(ISNUMBER(OFFSET('Sanitation Data'!$F$11,0,10*ROW('Sanitation Data'!F201))),DB207="",ISNUMBER(OFFSET('Sanitation Data'!$F$11,0,10*ROW('Sanitation Data'!F201)))),OFFSET('Sanitation Data'!$F$11,0,10*ROW('Sanitation Data'!F201)),NA())))</f>
        <v>#N/A</v>
      </c>
      <c r="AN207" s="253" t="e">
        <f ca="true">+IF(AND(ISNUMBER(OFFSET('Sanitation Data'!$F$12,0,10*ROW('Sanitation Data'!F201))),DC207="Yes"),OFFSET('Sanitation Data'!$F$12,0,10*ROW('Sanitation Data'!F201)),IF(AND(ISNUMBER(OFFSET('Sanitation Data'!$F$12,0,10*ROW('Sanitation Data'!F201))),DC207="No",ISNUMBER(OFFSET('Sanitation Data'!$F$12,0,10*ROW('Sanitation Data'!F201)))),CONCATENATE("[",ROUND(OFFSET('Sanitation Data'!$F$12,0,10*ROW('Sanitation Data'!F201)),0),"]"),IF(AND(ISNUMBER(OFFSET('Sanitation Data'!$F$12,0,10*ROW('Sanitation Data'!F201))),DC207="",ISNUMBER(OFFSET('Sanitation Data'!$F$12,0,10*ROW('Sanitation Data'!F201)))),OFFSET('Sanitation Data'!$F$12,0,10*ROW('Sanitation Data'!F201)),NA())))</f>
        <v>#N/A</v>
      </c>
      <c r="AO207" s="253" t="e">
        <f ca="true">+IF(AND(ISNUMBER(OFFSET('Sanitation Data'!$F$13,0,10*ROW('Sanitation Data'!F201))),DD207="Yes"),OFFSET('Sanitation Data'!$F$13,0,10*ROW('Sanitation Data'!F201)),IF(AND(ISNUMBER(OFFSET('Sanitation Data'!$F$13,0,10*ROW('Sanitation Data'!F201))),DD207="No",ISNUMBER(OFFSET('Sanitation Data'!$F$13,0,10*ROW('Sanitation Data'!F201)))),CONCATENATE("[",ROUND(OFFSET('Sanitation Data'!$F$13,0,10*ROW('Sanitation Data'!F201)),0),"]"),IF(AND(ISNUMBER(OFFSET('Sanitation Data'!$F$13,0,10*ROW('Sanitation Data'!F201))),DD207="",ISNUMBER(OFFSET('Sanitation Data'!$F$13,0,10*ROW('Sanitation Data'!F201)))),OFFSET('Sanitation Data'!$F$13,0,10*ROW('Sanitation Data'!F201)),NA())))</f>
        <v>#N/A</v>
      </c>
      <c r="AP207" s="253" t="e">
        <f ca="true">+IF(AND(ISNUMBER(OFFSET('Sanitation Data'!$G$5,0,10*ROW('Sanitation Data'!G201))),DE207="Yes"),100-OFFSET('Sanitation Data'!$G$5,0,10*ROW('Sanitation Data'!G201)),IF(AND(ISNUMBER(OFFSET('Sanitation Data'!$G$5,0,10*ROW('Sanitation Data'!G201))),DE207="No",ISNUMBER(OFFSET('Sanitation Data'!$G$5,0,10*ROW('Sanitation Data'!G201)))),CONCATENATE("[",ROUND(100-OFFSET('Sanitation Data'!$G$5,0,10*ROW('Sanitation Data'!G201)),0),"]"),IF(AND(ISNUMBER(OFFSET('Sanitation Data'!$G$5,0,10*ROW('Sanitation Data'!G201))),DE207="",ISNUMBER(OFFSET('Sanitation Data'!$G$5,0,10*ROW('Sanitation Data'!G201)))),100-OFFSET('Sanitation Data'!$G$5,0,10*ROW('Sanitation Data'!G201)),NA())))</f>
        <v>#N/A</v>
      </c>
      <c r="AQ207" s="253" t="e">
        <f ca="true">+IF(AND(ISNUMBER(OFFSET('Sanitation Data'!$G$7,0,10*ROW('Sanitation Data'!G201))),DF207="Yes"),OFFSET('Sanitation Data'!$G$7,0,10*ROW('Sanitation Data'!G201)),IF(AND(ISNUMBER(OFFSET('Sanitation Data'!$G$7,0,10*ROW('Sanitation Data'!G201))),DF207="No",ISNUMBER(OFFSET('Sanitation Data'!$G$7,0,10*ROW('Sanitation Data'!G201)))),CONCATENATE("[",ROUND(OFFSET('Sanitation Data'!$G$7,0,10*ROW('Sanitation Data'!G201)),0),"]"),IF(AND(ISNUMBER(OFFSET('Sanitation Data'!$G$7,0,10*ROW('Sanitation Data'!G201))),DF207="",ISNUMBER(OFFSET('Sanitation Data'!$G$7,0,10*ROW('Sanitation Data'!G201)))),OFFSET('Sanitation Data'!$G$7,0,10*ROW('Sanitation Data'!G201)),NA())))</f>
        <v>#N/A</v>
      </c>
      <c r="AR207" s="253" t="e">
        <f ca="true">+IF(AND(ISNUMBER(OFFSET('Sanitation Data'!$G$11,0,10*ROW('Sanitation Data'!G201))),DG207="Yes"),OFFSET('Sanitation Data'!$G$11,0,10*ROW('Sanitation Data'!G201)),IF(AND(ISNUMBER(OFFSET('Sanitation Data'!$G$11,0,10*ROW('Sanitation Data'!G201))),DG207="No",ISNUMBER(OFFSET('Sanitation Data'!$G$11,0,10*ROW('Sanitation Data'!G201)))),CONCATENATE("[",ROUND(OFFSET('Sanitation Data'!$G$11,0,10*ROW('Sanitation Data'!G201)),0),"]"),IF(AND(ISNUMBER(OFFSET('Sanitation Data'!$G$11,0,10*ROW('Sanitation Data'!G201))),DG207="",ISNUMBER(OFFSET('Sanitation Data'!$G$11,0,10*ROW('Sanitation Data'!G201)))),OFFSET('Sanitation Data'!$G$11,0,10*ROW('Sanitation Data'!G201)),NA())))</f>
        <v>#N/A</v>
      </c>
      <c r="AS207" s="253" t="e">
        <f ca="true">+IF(AND(ISNUMBER(OFFSET('Sanitation Data'!$G$12,0,10*ROW('Sanitation Data'!G201))),DH207="Yes"),OFFSET('Sanitation Data'!$G$12,0,10*ROW('Sanitation Data'!G201)),IF(AND(ISNUMBER(OFFSET('Sanitation Data'!$G$12,0,10*ROW('Sanitation Data'!G201))),DH207="No",ISNUMBER(OFFSET('Sanitation Data'!$G$12,0,10*ROW('Sanitation Data'!G201)))),CONCATENATE("[",ROUND(OFFSET('Sanitation Data'!$G$12,0,10*ROW('Sanitation Data'!G201)),0),"]"),IF(AND(ISNUMBER(OFFSET('Sanitation Data'!$G$12,0,10*ROW('Sanitation Data'!G201))),DH207="",ISNUMBER(OFFSET('Sanitation Data'!$G$12,0,10*ROW('Sanitation Data'!G201)))),OFFSET('Sanitation Data'!$G$12,0,10*ROW('Sanitation Data'!G201)),NA())))</f>
        <v>#N/A</v>
      </c>
      <c r="AT207" s="253" t="e">
        <f ca="true">+IF(AND(ISNUMBER(OFFSET('Sanitation Data'!$G$13,0,10*ROW('Sanitation Data'!G201))),DI207="Yes"),OFFSET('Sanitation Data'!$G$13,0,10*ROW('Sanitation Data'!G201)),IF(AND(ISNUMBER(OFFSET('Sanitation Data'!$G$13,0,10*ROW('Sanitation Data'!G201))),DI207="No",ISNUMBER(OFFSET('Sanitation Data'!$G$13,0,10*ROW('Sanitation Data'!G201)))),CONCATENATE("[",ROUND(OFFSET('Sanitation Data'!$G$13,0,10*ROW('Sanitation Data'!G201)),0),"]"),IF(AND(ISNUMBER(OFFSET('Sanitation Data'!$G$13,0,10*ROW('Sanitation Data'!G201))),DI207="",ISNUMBER(OFFSET('Sanitation Data'!$G$13,0,10*ROW('Sanitation Data'!G201)))),OFFSET('Sanitation Data'!$G$13,0,10*ROW('Sanitation Data'!G201)),NA())))</f>
        <v>#N/A</v>
      </c>
      <c r="AU207" s="253" t="e">
        <f ca="true">+IF(AND(ISNUMBER(OFFSET('Sanitation Data'!$H$5,0,10*ROW('Sanitation Data'!H201))),DJ207="Yes"),100-OFFSET('Sanitation Data'!$H$5,0,10*ROW('Sanitation Data'!H201)),IF(AND(ISNUMBER(OFFSET('Sanitation Data'!$H$5,0,10*ROW('Sanitation Data'!H201))),DJ207="No",ISNUMBER(OFFSET('Sanitation Data'!$H$5,0,10*ROW('Sanitation Data'!H201)))),CONCATENATE("[",ROUND(100-OFFSET('Sanitation Data'!$H$5,0,10*ROW('Sanitation Data'!H201)),0),"]"),IF(AND(ISNUMBER(OFFSET('Sanitation Data'!$H$5,0,10*ROW('Sanitation Data'!H201))),DJ207="",ISNUMBER(OFFSET('Sanitation Data'!$H$5,0,10*ROW('Sanitation Data'!H201)))),100-OFFSET('Sanitation Data'!$H$5,0,10*ROW('Sanitation Data'!H201)),NA())))</f>
        <v>#N/A</v>
      </c>
      <c r="AV207" s="253" t="e">
        <f ca="true">+IF(AND(ISNUMBER(OFFSET('Sanitation Data'!$H$7,0,10*ROW('Sanitation Data'!H201))),DK207="Yes"),OFFSET('Sanitation Data'!$H$7,0,10*ROW('Sanitation Data'!H201)),IF(AND(ISNUMBER(OFFSET('Sanitation Data'!$H$7,0,10*ROW('Sanitation Data'!H201))),DK207="No",ISNUMBER(OFFSET('Sanitation Data'!$H$7,0,10*ROW('Sanitation Data'!H201)))),CONCATENATE("[",ROUND(OFFSET('Sanitation Data'!$H$7,0,10*ROW('Sanitation Data'!H201)),0),"]"),IF(AND(ISNUMBER(OFFSET('Sanitation Data'!$H$7,0,10*ROW('Sanitation Data'!H201))),DK207="",ISNUMBER(OFFSET('Sanitation Data'!$H$7,0,10*ROW('Sanitation Data'!H201)))),OFFSET('Sanitation Data'!$H$7,0,10*ROW('Sanitation Data'!H201)),NA())))</f>
        <v>#N/A</v>
      </c>
      <c r="AW207" s="253" t="e">
        <f ca="true">+IF(AND(ISNUMBER(OFFSET('Sanitation Data'!$H$11,0,10*ROW('Sanitation Data'!H201))),DL207="Yes"),OFFSET('Sanitation Data'!$H$11,0,10*ROW('Sanitation Data'!H201)),IF(AND(ISNUMBER(OFFSET('Sanitation Data'!$H$11,0,10*ROW('Sanitation Data'!H201))),DL207="No",ISNUMBER(OFFSET('Sanitation Data'!$H$11,0,10*ROW('Sanitation Data'!H201)))),CONCATENATE("[",ROUND(OFFSET('Sanitation Data'!$H$11,0,10*ROW('Sanitation Data'!H201)),0),"]"),IF(AND(ISNUMBER(OFFSET('Sanitation Data'!$H$11,0,10*ROW('Sanitation Data'!H201))),DL207="",ISNUMBER(OFFSET('Sanitation Data'!$H$11,0,10*ROW('Sanitation Data'!H201)))),OFFSET('Sanitation Data'!$H$11,0,10*ROW('Sanitation Data'!H201)),NA())))</f>
        <v>#N/A</v>
      </c>
      <c r="AX207" s="253" t="e">
        <f ca="true">+IF(AND(ISNUMBER(OFFSET('Sanitation Data'!$H$12,0,10*ROW('Sanitation Data'!H201))),DM207="Yes"),OFFSET('Sanitation Data'!$H$12,0,10*ROW('Sanitation Data'!H201)),IF(AND(ISNUMBER(OFFSET('Sanitation Data'!$H$12,0,10*ROW('Sanitation Data'!H201))),DM207="No",ISNUMBER(OFFSET('Sanitation Data'!$H$12,0,10*ROW('Sanitation Data'!H201)))),CONCATENATE("[",ROUND(OFFSET('Sanitation Data'!$H$12,0,10*ROW('Sanitation Data'!H201)),0),"]"),IF(AND(ISNUMBER(OFFSET('Sanitation Data'!$H$12,0,10*ROW('Sanitation Data'!H201))),DM207="",ISNUMBER(OFFSET('Sanitation Data'!$H$12,0,10*ROW('Sanitation Data'!H201)))),OFFSET('Sanitation Data'!$H$12,0,10*ROW('Sanitation Data'!H201)),NA())))</f>
        <v>#N/A</v>
      </c>
      <c r="AY207" s="253" t="e">
        <f ca="true">+IF(AND(ISNUMBER(OFFSET('Sanitation Data'!$H$13,0,10*ROW('Sanitation Data'!H201))),DN207="Yes"),OFFSET('Sanitation Data'!$H$13,0,10*ROW('Sanitation Data'!H201)),IF(AND(ISNUMBER(OFFSET('Sanitation Data'!$H$13,0,10*ROW('Sanitation Data'!H201))),DN207="No",ISNUMBER(OFFSET('Sanitation Data'!$H$13,0,10*ROW('Sanitation Data'!H201)))),CONCATENATE("[",ROUND(OFFSET('Sanitation Data'!$H$13,0,10*ROW('Sanitation Data'!H201)),0),"]"),IF(AND(ISNUMBER(OFFSET('Sanitation Data'!$H$13,0,10*ROW('Sanitation Data'!H201))),DN207="",ISNUMBER(OFFSET('Sanitation Data'!$H$13,0,10*ROW('Sanitation Data'!H201)))),OFFSET('Sanitation Data'!$H$13,0,10*ROW('Sanitation Data'!H201)),NA())))</f>
        <v>#N/A</v>
      </c>
      <c r="AZ207" s="254" t="e">
        <f ca="true">+IF(AND(ISNUMBER(OFFSET('Hygiene Data'!$C$6,0,10*ROW('Hygiene Data'!C201))),DO207="Yes"),OFFSET('Hygiene Data'!$C$6,0,10*ROW('Hygiene Data'!C201)),IF(AND(ISNUMBER(OFFSET('Hygiene Data'!$C$6,0,10*ROW('Hygiene Data'!C201))),DO207="No",ISNUMBER(OFFSET('Hygiene Data'!$C$6,0,10*ROW('Hygiene Data'!C201)))),CONCATENATE("[",ROUND(OFFSET('Hygiene Data'!$C$6,0,10*ROW('Hygiene Data'!C201)),0),"]"),IF(AND(ISNUMBER(OFFSET('Hygiene Data'!$C$6,0,10*ROW('Hygiene Data'!C201))),DO207="",ISNUMBER(OFFSET('Hygiene Data'!$C$6,0,10*ROW('Hygiene Data'!C201)))),OFFSET('Hygiene Data'!$C$6,0,10*ROW('Hygiene Data'!C201)),NA())))</f>
        <v>#N/A</v>
      </c>
      <c r="BA207" s="254" t="e">
        <f ca="true">+IF(AND(ISNUMBER(OFFSET('Hygiene Data'!$C$8,0,10*ROW('Hygiene Data'!C201))),DP207="Yes"),OFFSET('Hygiene Data'!$C$8,0,10*ROW('Hygiene Data'!C201)),IF(AND(ISNUMBER(OFFSET('Hygiene Data'!$C$8,0,10*ROW('Hygiene Data'!C201))),DP207="No",ISNUMBER(OFFSET('Hygiene Data'!$C$8,0,10*ROW('Hygiene Data'!C201)))),CONCATENATE("[",ROUND(OFFSET('Hygiene Data'!$C$8,0,10*ROW('Hygiene Data'!C201)),0),"]"),IF(AND(ISNUMBER(OFFSET('Hygiene Data'!$C$8,0,10*ROW('Hygiene Data'!C201))),DP207="",ISNUMBER(OFFSET('Hygiene Data'!$C$8,0,10*ROW('Hygiene Data'!C201)))),OFFSET('Hygiene Data'!$C$8,0,10*ROW('Hygiene Data'!C201)),NA())))</f>
        <v>#N/A</v>
      </c>
      <c r="BB207" s="254" t="e">
        <f ca="true">+IF(AND(ISNUMBER(OFFSET('Hygiene Data'!$C$10,0,10*ROW('Hygiene Data'!C201))),DQ207="Yes"),OFFSET('Hygiene Data'!$C$10,0,10*ROW('Hygiene Data'!C201)),IF(AND(ISNUMBER(OFFSET('Hygiene Data'!$C$10,0,10*ROW('Hygiene Data'!C201))),DQ207="No",ISNUMBER(OFFSET('Hygiene Data'!$C$10,0,10*ROW('Hygiene Data'!C201)))),CONCATENATE("[",ROUND(OFFSET('Hygiene Data'!$C$10,0,10*ROW('Hygiene Data'!C201)),0),"]"),IF(AND(ISNUMBER(OFFSET('Hygiene Data'!$C$10,0,10*ROW('Hygiene Data'!C201))),DQ207="",ISNUMBER(OFFSET('Hygiene Data'!$C$10,0,10*ROW('Hygiene Data'!C201)))),OFFSET('Hygiene Data'!$C$10,0,10*ROW('Hygiene Data'!C201)),NA())))</f>
        <v>#N/A</v>
      </c>
      <c r="BC207" s="254" t="e">
        <f ca="true">+IF(AND(ISNUMBER(OFFSET('Hygiene Data'!$D$6,0,10*ROW('Hygiene Data'!D201))),DR207="Yes"),OFFSET('Hygiene Data'!$D$6,0,10*ROW('Hygiene Data'!D201)),IF(AND(ISNUMBER(OFFSET('Hygiene Data'!$D$6,0,10*ROW('Hygiene Data'!D201))),DR207="No",ISNUMBER(OFFSET('Hygiene Data'!$D$6,0,10*ROW('Hygiene Data'!D201)))),CONCATENATE("[",ROUND(OFFSET('Hygiene Data'!$D$6,0,10*ROW('Hygiene Data'!D201)),0),"]"),IF(AND(ISNUMBER(OFFSET('Hygiene Data'!$D$6,0,10*ROW('Hygiene Data'!D201))),DR207="",ISNUMBER(OFFSET('Hygiene Data'!$D$6,0,10*ROW('Hygiene Data'!D201)))),OFFSET('Hygiene Data'!$D$6,0,10*ROW('Hygiene Data'!D201)),NA())))</f>
        <v>#N/A</v>
      </c>
      <c r="BD207" s="254" t="e">
        <f ca="true">+IF(AND(ISNUMBER(OFFSET('Hygiene Data'!$D$8,0,10*ROW('Hygiene Data'!D201))),DS207="Yes"),OFFSET('Hygiene Data'!$D$8,0,10*ROW('Hygiene Data'!D201)),IF(AND(ISNUMBER(OFFSET('Hygiene Data'!$D$8,0,10*ROW('Hygiene Data'!D201))),DS207="No",ISNUMBER(OFFSET('Hygiene Data'!$D$8,0,10*ROW('Hygiene Data'!D201)))),CONCATENATE("[",ROUND(OFFSET('Hygiene Data'!$D$8,0,10*ROW('Hygiene Data'!D201)),0),"]"),IF(AND(ISNUMBER(OFFSET('Hygiene Data'!$D$8,0,10*ROW('Hygiene Data'!D201))),DS207="",ISNUMBER(OFFSET('Hygiene Data'!$D$8,0,10*ROW('Hygiene Data'!D201)))),OFFSET('Hygiene Data'!$D$8,0,10*ROW('Hygiene Data'!D201)),NA())))</f>
        <v>#N/A</v>
      </c>
      <c r="BE207" s="254" t="e">
        <f ca="true">+IF(AND(ISNUMBER(OFFSET('Hygiene Data'!$D$10,0,10*ROW('Hygiene Data'!D201))),DT207="Yes"),OFFSET('Hygiene Data'!$D$10,0,10*ROW('Hygiene Data'!D201)),IF(AND(ISNUMBER(OFFSET('Hygiene Data'!$D$10,0,10*ROW('Hygiene Data'!D201))),DT207="No",ISNUMBER(OFFSET('Hygiene Data'!$D$10,0,10*ROW('Hygiene Data'!D201)))),CONCATENATE("[",ROUND(OFFSET('Hygiene Data'!$D$10,0,10*ROW('Hygiene Data'!D201)),0),"]"),IF(AND(ISNUMBER(OFFSET('Hygiene Data'!$D$10,0,10*ROW('Hygiene Data'!D201))),DT207="",ISNUMBER(OFFSET('Hygiene Data'!$D$10,0,10*ROW('Hygiene Data'!D201)))),OFFSET('Hygiene Data'!$D$10,0,10*ROW('Hygiene Data'!D201)),NA())))</f>
        <v>#N/A</v>
      </c>
      <c r="BF207" s="254" t="e">
        <f ca="true">+IF(AND(ISNUMBER(OFFSET('Hygiene Data'!$E$6,0,10*ROW('Hygiene Data'!E201))),DU207="Yes"),OFFSET('Hygiene Data'!$E$6,0,10*ROW('Hygiene Data'!E201)),IF(AND(ISNUMBER(OFFSET('Hygiene Data'!$E$6,0,10*ROW('Hygiene Data'!E201))),DU207="No",ISNUMBER(OFFSET('Hygiene Data'!$E$6,0,10*ROW('Hygiene Data'!E201)))),CONCATENATE("[",ROUND(OFFSET('Hygiene Data'!$E$6,0,10*ROW('Hygiene Data'!E201)),0),"]"),IF(AND(ISNUMBER(OFFSET('Hygiene Data'!$E$6,0,10*ROW('Hygiene Data'!E201))),DU207="",ISNUMBER(OFFSET('Hygiene Data'!$E$6,0,10*ROW('Hygiene Data'!E201)))),OFFSET('Hygiene Data'!$E$6,0,10*ROW('Hygiene Data'!E201)),NA())))</f>
        <v>#N/A</v>
      </c>
      <c r="BG207" s="254" t="e">
        <f ca="true">+IF(AND(ISNUMBER(OFFSET('Hygiene Data'!$E$8,0,10*ROW('Hygiene Data'!E201))),DV207="Yes"),OFFSET('Hygiene Data'!$E$8,0,10*ROW('Hygiene Data'!E201)),IF(AND(ISNUMBER(OFFSET('Hygiene Data'!$E$8,0,10*ROW('Hygiene Data'!E201))),DV207="No",ISNUMBER(OFFSET('Hygiene Data'!$E$8,0,10*ROW('Hygiene Data'!E201)))),CONCATENATE("[",ROUND(OFFSET('Hygiene Data'!$E$8,0,10*ROW('Hygiene Data'!E201)),0),"]"),IF(AND(ISNUMBER(OFFSET('Hygiene Data'!$E$8,0,10*ROW('Hygiene Data'!E201))),DV207="",ISNUMBER(OFFSET('Hygiene Data'!$E$8,0,10*ROW('Hygiene Data'!E201)))),OFFSET('Hygiene Data'!$E$8,0,10*ROW('Hygiene Data'!E201)),NA())))</f>
        <v>#N/A</v>
      </c>
      <c r="BH207" s="254" t="e">
        <f ca="true">+IF(AND(ISNUMBER(OFFSET('Hygiene Data'!$E$10,0,10*ROW('Hygiene Data'!E201))),DW207="Yes"),OFFSET('Hygiene Data'!$E$10,0,10*ROW('Hygiene Data'!E201)),IF(AND(ISNUMBER(OFFSET('Hygiene Data'!$E$10,0,10*ROW('Hygiene Data'!E201))),DW207="No",ISNUMBER(OFFSET('Hygiene Data'!$E$10,0,10*ROW('Hygiene Data'!E201)))),CONCATENATE("[",ROUND(OFFSET('Hygiene Data'!$E$10,0,10*ROW('Hygiene Data'!E201)),0),"]"),IF(AND(ISNUMBER(OFFSET('Hygiene Data'!$E$10,0,10*ROW('Hygiene Data'!E201))),DW207="",ISNUMBER(OFFSET('Hygiene Data'!$E$10,0,10*ROW('Hygiene Data'!E201)))),OFFSET('Hygiene Data'!$E$10,0,10*ROW('Hygiene Data'!E201)),NA())))</f>
        <v>#N/A</v>
      </c>
      <c r="BI207" s="254" t="e">
        <f ca="true">+IF(AND(ISNUMBER(OFFSET('Hygiene Data'!$F$6,0,10*ROW('Hygiene Data'!F201))),DX207="Yes"),OFFSET('Hygiene Data'!$F$6,0,10*ROW('Hygiene Data'!F201)),IF(AND(ISNUMBER(OFFSET('Hygiene Data'!$F$6,0,10*ROW('Hygiene Data'!F201))),DX207="No",ISNUMBER(OFFSET('Hygiene Data'!$F$6,0,10*ROW('Hygiene Data'!F201)))),CONCATENATE("[",ROUND(OFFSET('Hygiene Data'!$F$6,0,10*ROW('Hygiene Data'!F201)),0),"]"),IF(AND(ISNUMBER(OFFSET('Hygiene Data'!$F$6,0,10*ROW('Hygiene Data'!F201))),DX207="",ISNUMBER(OFFSET('Hygiene Data'!$F$6,0,10*ROW('Hygiene Data'!F201)))),OFFSET('Hygiene Data'!$F$6,0,10*ROW('Hygiene Data'!F201)),NA())))</f>
        <v>#N/A</v>
      </c>
      <c r="BJ207" s="254" t="e">
        <f ca="true">+IF(AND(ISNUMBER(OFFSET('Hygiene Data'!$F$8,0,10*ROW('Hygiene Data'!F201))),DY207="Yes"),OFFSET('Hygiene Data'!$F$8,0,10*ROW('Hygiene Data'!F201)),IF(AND(ISNUMBER(OFFSET('Hygiene Data'!$F$8,0,10*ROW('Hygiene Data'!F201))),DY207="No",ISNUMBER(OFFSET('Hygiene Data'!$F$8,0,10*ROW('Hygiene Data'!F201)))),CONCATENATE("[",ROUND(OFFSET('Hygiene Data'!$F$8,0,10*ROW('Hygiene Data'!F201)),0),"]"),IF(AND(ISNUMBER(OFFSET('Hygiene Data'!$F$8,0,10*ROW('Hygiene Data'!F201))),DY207="",ISNUMBER(OFFSET('Hygiene Data'!$F$8,0,10*ROW('Hygiene Data'!F201)))),OFFSET('Hygiene Data'!$F$8,0,10*ROW('Hygiene Data'!F201)),NA())))</f>
        <v>#N/A</v>
      </c>
      <c r="BK207" s="254" t="e">
        <f ca="true">+IF(AND(ISNUMBER(OFFSET('Hygiene Data'!$F$10,0,10*ROW('Hygiene Data'!F201))),DZ207="Yes"),OFFSET('Hygiene Data'!$F$10,0,10*ROW('Hygiene Data'!F201)),IF(AND(ISNUMBER(OFFSET('Hygiene Data'!$F$10,0,10*ROW('Hygiene Data'!F201))),DZ207="No",ISNUMBER(OFFSET('Hygiene Data'!$F$10,0,10*ROW('Hygiene Data'!F201)))),CONCATENATE("[",ROUND(OFFSET('Hygiene Data'!$F$10,0,10*ROW('Hygiene Data'!F201)),0),"]"),IF(AND(ISNUMBER(OFFSET('Hygiene Data'!$F$10,0,10*ROW('Hygiene Data'!F201))),DZ207="",ISNUMBER(OFFSET('Hygiene Data'!$F$10,0,10*ROW('Hygiene Data'!F201)))),OFFSET('Hygiene Data'!$F$10,0,10*ROW('Hygiene Data'!F201)),NA())))</f>
        <v>#N/A</v>
      </c>
      <c r="BL207" s="254" t="e">
        <f ca="true">+IF(AND(ISNUMBER(OFFSET('Hygiene Data'!$G$6,0,10*ROW('Hygiene Data'!G201))),EA207="Yes"),OFFSET('Hygiene Data'!$G$6,0,10*ROW('Hygiene Data'!G201)),IF(AND(ISNUMBER(OFFSET('Hygiene Data'!$G$6,0,10*ROW('Hygiene Data'!G201))),EA207="No",ISNUMBER(OFFSET('Hygiene Data'!$G$6,0,10*ROW('Hygiene Data'!G201)))),CONCATENATE("[",ROUND(OFFSET('Hygiene Data'!$G$6,0,10*ROW('Hygiene Data'!G201)),0),"]"),IF(AND(ISNUMBER(OFFSET('Hygiene Data'!$G$6,0,10*ROW('Hygiene Data'!G201))),EA207="",ISNUMBER(OFFSET('Hygiene Data'!$G$6,0,10*ROW('Hygiene Data'!G201)))),OFFSET('Hygiene Data'!$G$6,0,10*ROW('Hygiene Data'!G201)),NA())))</f>
        <v>#N/A</v>
      </c>
      <c r="BM207" s="254" t="e">
        <f ca="true">+IF(AND(ISNUMBER(OFFSET('Hygiene Data'!$G$8,0,10*ROW('Hygiene Data'!G201))),EB207="Yes"),OFFSET('Hygiene Data'!$G$8,0,10*ROW('Hygiene Data'!G201)),IF(AND(ISNUMBER(OFFSET('Hygiene Data'!$G$8,0,10*ROW('Hygiene Data'!G201))),EB207="No",ISNUMBER(OFFSET('Hygiene Data'!$G$8,0,10*ROW('Hygiene Data'!G201)))),CONCATENATE("[",ROUND(OFFSET('Hygiene Data'!$G$8,0,10*ROW('Hygiene Data'!G201)),0),"]"),IF(AND(ISNUMBER(OFFSET('Hygiene Data'!$G$8,0,10*ROW('Hygiene Data'!G201))),EB207="",ISNUMBER(OFFSET('Hygiene Data'!$G$8,0,10*ROW('Hygiene Data'!G201)))),OFFSET('Hygiene Data'!$G$8,0,10*ROW('Hygiene Data'!G201)),NA())))</f>
        <v>#N/A</v>
      </c>
      <c r="BN207" s="254" t="e">
        <f ca="true">+IF(AND(ISNUMBER(OFFSET('Hygiene Data'!$G$10,0,10*ROW('Hygiene Data'!G201))),EC207="Yes"),OFFSET('Hygiene Data'!$G$10,0,10*ROW('Hygiene Data'!G201)),IF(AND(ISNUMBER(OFFSET('Hygiene Data'!$G$10,0,10*ROW('Hygiene Data'!G201))),EC207="No",ISNUMBER(OFFSET('Hygiene Data'!$G$10,0,10*ROW('Hygiene Data'!G201)))),CONCATENATE("[",ROUND(OFFSET('Hygiene Data'!$G$10,0,10*ROW('Hygiene Data'!G201)),0),"]"),IF(AND(ISNUMBER(OFFSET('Hygiene Data'!$G$10,0,10*ROW('Hygiene Data'!G201))),EC207="",ISNUMBER(OFFSET('Hygiene Data'!$G$10,0,10*ROW('Hygiene Data'!G201)))),OFFSET('Hygiene Data'!$G$10,0,10*ROW('Hygiene Data'!G201)),NA())))</f>
        <v>#N/A</v>
      </c>
      <c r="BO207" s="254" t="e">
        <f ca="true">+IF(AND(ISNUMBER(OFFSET('Hygiene Data'!$H$6,0,10*ROW('Hygiene Data'!H201))),ED207="Yes"),OFFSET('Hygiene Data'!$H$6,0,10*ROW('Hygiene Data'!H201)),IF(AND(ISNUMBER(OFFSET('Hygiene Data'!$H$6,0,10*ROW('Hygiene Data'!H201))),ED207="No",ISNUMBER(OFFSET('Hygiene Data'!$H$6,0,10*ROW('Hygiene Data'!H201)))),CONCATENATE("[",ROUND(OFFSET('Hygiene Data'!$H$6,0,10*ROW('Hygiene Data'!H201)),0),"]"),IF(AND(ISNUMBER(OFFSET('Hygiene Data'!$H$6,0,10*ROW('Hygiene Data'!H201))),ED207="",ISNUMBER(OFFSET('Hygiene Data'!$H$6,0,10*ROW('Hygiene Data'!H201)))),OFFSET('Hygiene Data'!$H$6,0,10*ROW('Hygiene Data'!H201)),NA())))</f>
        <v>#N/A</v>
      </c>
      <c r="BP207" s="254" t="e">
        <f ca="true">+IF(AND(ISNUMBER(OFFSET('Hygiene Data'!$H$8,0,10*ROW('Hygiene Data'!H201))),EE207="Yes"),OFFSET('Hygiene Data'!$H$8,0,10*ROW('Hygiene Data'!H201)),IF(AND(ISNUMBER(OFFSET('Hygiene Data'!$H$8,0,10*ROW('Hygiene Data'!H201))),EE207="No",ISNUMBER(OFFSET('Hygiene Data'!$H$8,0,10*ROW('Hygiene Data'!H201)))),CONCATENATE("[",ROUND(OFFSET('Hygiene Data'!$H$8,0,10*ROW('Hygiene Data'!H201)),0),"]"),IF(AND(ISNUMBER(OFFSET('Hygiene Data'!$H$8,0,10*ROW('Hygiene Data'!H201))),EE207="",ISNUMBER(OFFSET('Hygiene Data'!$H$8,0,10*ROW('Hygiene Data'!H201)))),OFFSET('Hygiene Data'!$H$8,0,10*ROW('Hygiene Data'!H201)),NA())))</f>
        <v>#N/A</v>
      </c>
      <c r="BQ207" s="254" t="e">
        <f ca="true">+IF(AND(ISNUMBER(OFFSET('Hygiene Data'!$H$10,0,10*ROW('Hygiene Data'!H201))),EF207="Yes"),OFFSET('Hygiene Data'!$H$10,0,10*ROW('Hygiene Data'!H201)),IF(AND(ISNUMBER(OFFSET('Hygiene Data'!$H$10,0,10*ROW('Hygiene Data'!H201))),EF207="No",ISNUMBER(OFFSET('Hygiene Data'!$H$10,0,10*ROW('Hygiene Data'!H201)))),CONCATENATE("[",ROUND(OFFSET('Hygiene Data'!$H$10,0,10*ROW('Hygiene Data'!H201)),0),"]"),IF(AND(ISNUMBER(OFFSET('Hygiene Data'!$H$10,0,10*ROW('Hygiene Data'!H201))),EF207="",ISNUMBER(OFFSET('Hygiene Data'!$H$10,0,10*ROW('Hygiene Data'!H201)))),OFFSET('Hygiene Data'!$H$10,0,10*ROW('Hygiene Data'!H201)),NA())))</f>
        <v>#N/A</v>
      </c>
      <c r="BS207" s="36" t="str">
        <f ca="true">+IF(OFFSET('Water Data'!$C$28,0,10*ROW('Water Data'!C201))="","",OFFSET('Water Data'!$C$28,0,10*ROW('Water Data'!C201)))</f>
        <v/>
      </c>
      <c r="BT207" s="36" t="str">
        <f ca="true">+IF(OFFSET('Water Data'!$C$29,0,10*ROW('Water Data'!C201))="","",OFFSET('Water Data'!$C$29,0,10*ROW('Water Data'!C201)))</f>
        <v/>
      </c>
      <c r="BU207" s="36" t="str">
        <f ca="true">+IF(OFFSET('Water Data'!$C$30,0,10*ROW('Water Data'!C201))="","",OFFSET('Water Data'!$C$30,0,10*ROW('Water Data'!C201)))</f>
        <v/>
      </c>
      <c r="BV207" s="36" t="str">
        <f ca="true">+IF(OFFSET('Water Data'!$D$28,0,10*ROW('Water Data'!D201))="","",OFFSET('Water Data'!$D$28,0,10*ROW('Water Data'!D201)))</f>
        <v/>
      </c>
      <c r="BW207" s="36" t="str">
        <f ca="true">+IF(OFFSET('Water Data'!$D$29,0,10*ROW('Water Data'!D201))="","",OFFSET('Water Data'!$D$29,0,10*ROW('Water Data'!D201)))</f>
        <v/>
      </c>
      <c r="BX207" s="36" t="str">
        <f ca="true">+IF(OFFSET('Water Data'!$D$30,0,10*ROW('Water Data'!D201))="","",OFFSET('Water Data'!$D$30,0,10*ROW('Water Data'!D201)))</f>
        <v/>
      </c>
      <c r="BY207" s="36" t="str">
        <f ca="true">+IF(OFFSET('Water Data'!$E$28,0,10*ROW('Water Data'!E201))="","",OFFSET('Water Data'!$E$28,0,10*ROW('Water Data'!E201)))</f>
        <v/>
      </c>
      <c r="BZ207" s="36" t="str">
        <f ca="true">+IF(OFFSET('Water Data'!$E$29,0,10*ROW('Water Data'!E201))="","",OFFSET('Water Data'!$E$29,0,10*ROW('Water Data'!E201)))</f>
        <v/>
      </c>
      <c r="CA207" s="36" t="str">
        <f ca="true">+IF(OFFSET('Water Data'!$E$30,0,10*ROW('Water Data'!E201))="","",OFFSET('Water Data'!$E$30,0,10*ROW('Water Data'!E201)))</f>
        <v/>
      </c>
      <c r="CB207" s="36" t="str">
        <f ca="true">+IF(OFFSET('Water Data'!$F$28,0,10*ROW('Water Data'!F201))="","",OFFSET('Water Data'!$F$28,0,10*ROW('Water Data'!F201)))</f>
        <v/>
      </c>
      <c r="CC207" s="36" t="str">
        <f ca="true">+IF(OFFSET('Water Data'!$F$29,0,10*ROW('Water Data'!F201))="","",OFFSET('Water Data'!$F$29,0,10*ROW('Water Data'!F201)))</f>
        <v/>
      </c>
      <c r="CD207" s="36" t="str">
        <f ca="true">+IF(OFFSET('Water Data'!$F$30,0,10*ROW('Water Data'!F201))="","",OFFSET('Water Data'!$F$30,0,10*ROW('Water Data'!F201)))</f>
        <v/>
      </c>
      <c r="CE207" s="36" t="str">
        <f ca="true">+IF(OFFSET('Water Data'!$G$28,0,10*ROW('Water Data'!G201))="","",OFFSET('Water Data'!$G$28,0,10*ROW('Water Data'!G201)))</f>
        <v/>
      </c>
      <c r="CF207" s="36" t="str">
        <f ca="true">+IF(OFFSET('Water Data'!$G$29,0,10*ROW('Water Data'!G201))="","",OFFSET('Water Data'!$G$29,0,10*ROW('Water Data'!G201)))</f>
        <v/>
      </c>
      <c r="CG207" s="36" t="str">
        <f ca="true">+IF(OFFSET('Water Data'!$G$30,0,10*ROW('Water Data'!G201))="","",OFFSET('Water Data'!$G$30,0,10*ROW('Water Data'!G201)))</f>
        <v/>
      </c>
      <c r="CH207" s="36" t="str">
        <f ca="true">+IF(OFFSET('Water Data'!$H$28,0,10*ROW('Water Data'!H201))="","",OFFSET('Water Data'!$H$28,0,10*ROW('Water Data'!H201)))</f>
        <v/>
      </c>
      <c r="CI207" s="36" t="str">
        <f ca="true">+IF(OFFSET('Water Data'!$H$29,0,10*ROW('Water Data'!H201))="","",OFFSET('Water Data'!$H$29,0,10*ROW('Water Data'!H201)))</f>
        <v/>
      </c>
      <c r="CJ207" s="36" t="str">
        <f ca="true">+IF(OFFSET('Water Data'!$H$30,0,10*ROW('Water Data'!H201))="","",OFFSET('Water Data'!$H$30,0,10*ROW('Water Data'!H201)))</f>
        <v/>
      </c>
      <c r="CK207" s="36" t="str">
        <f ca="true">+IF(OFFSET('Sanitation Data'!$C$29,0,10*ROW('Sanitation Data'!C201))="","",OFFSET('Sanitation Data'!$C$29,0,10*ROW('Sanitation Data'!C201)))</f>
        <v/>
      </c>
      <c r="CL207" s="36" t="str">
        <f ca="true">+IF(OFFSET('Sanitation Data'!$C$30,0,10*ROW('Sanitation Data'!C201))="","",OFFSET('Sanitation Data'!$C$30,0,10*ROW('Sanitation Data'!C201)))</f>
        <v/>
      </c>
      <c r="CM207" s="36" t="str">
        <f ca="true">+IF(OFFSET('Sanitation Data'!$C$31,0,10*ROW('Sanitation Data'!C201))="","",OFFSET('Sanitation Data'!$C$31,0,10*ROW('Sanitation Data'!C201)))</f>
        <v/>
      </c>
      <c r="CN207" s="36" t="str">
        <f ca="true">+IF(OFFSET('Sanitation Data'!$C$32,0,10*ROW('Sanitation Data'!C201))="","",OFFSET('Sanitation Data'!$C$32,0,10*ROW('Sanitation Data'!C201)))</f>
        <v/>
      </c>
      <c r="CO207" s="36" t="str">
        <f ca="true">+IF(OFFSET('Sanitation Data'!$C$33,0,10*ROW('Sanitation Data'!C201))="","",OFFSET('Sanitation Data'!$C$33,0,10*ROW('Sanitation Data'!C201)))</f>
        <v/>
      </c>
      <c r="CP207" s="36" t="str">
        <f ca="true">+IF(OFFSET('Sanitation Data'!$D$29,0,10*ROW('Sanitation Data'!D201))="","",OFFSET('Sanitation Data'!$D$29,0,10*ROW('Sanitation Data'!D201)))</f>
        <v/>
      </c>
      <c r="CQ207" s="36" t="str">
        <f ca="true">+IF(OFFSET('Sanitation Data'!$D$30,0,10*ROW('Sanitation Data'!D201))="","",OFFSET('Sanitation Data'!$D$30,0,10*ROW('Sanitation Data'!D201)))</f>
        <v/>
      </c>
      <c r="CR207" s="36" t="str">
        <f ca="true">+IF(OFFSET('Sanitation Data'!$D$31,0,10*ROW('Sanitation Data'!D201))="","",OFFSET('Sanitation Data'!$D$31,0,10*ROW('Sanitation Data'!D201)))</f>
        <v/>
      </c>
      <c r="CS207" s="36" t="str">
        <f ca="true">+IF(OFFSET('Sanitation Data'!$D$32,0,10*ROW('Sanitation Data'!D201))="","",OFFSET('Sanitation Data'!$D$32,0,10*ROW('Sanitation Data'!D201)))</f>
        <v/>
      </c>
      <c r="CT207" s="36" t="str">
        <f ca="true">+IF(OFFSET('Sanitation Data'!$D$33,0,10*ROW('Sanitation Data'!D201))="","",OFFSET('Sanitation Data'!$D$33,0,10*ROW('Sanitation Data'!D201)))</f>
        <v/>
      </c>
      <c r="CU207" s="36" t="str">
        <f ca="true">+IF(OFFSET('Sanitation Data'!$E$29,0,10*ROW('Sanitation Data'!E201))="","",OFFSET('Sanitation Data'!$E$29,0,10*ROW('Sanitation Data'!E201)))</f>
        <v/>
      </c>
      <c r="CV207" s="36" t="str">
        <f ca="true">+IF(OFFSET('Sanitation Data'!$E$30,0,10*ROW('Sanitation Data'!E201))="","",OFFSET('Sanitation Data'!$E$30,0,10*ROW('Sanitation Data'!E201)))</f>
        <v/>
      </c>
      <c r="CW207" s="36" t="str">
        <f ca="true">+IF(OFFSET('Sanitation Data'!$E$31,0,10*ROW('Sanitation Data'!E201))="","",OFFSET('Sanitation Data'!$E$31,0,10*ROW('Sanitation Data'!E201)))</f>
        <v/>
      </c>
      <c r="CX207" s="36" t="str">
        <f ca="true">+IF(OFFSET('Sanitation Data'!$E$32,0,10*ROW('Sanitation Data'!E201))="","",OFFSET('Sanitation Data'!$E$32,0,10*ROW('Sanitation Data'!E201)))</f>
        <v/>
      </c>
      <c r="CY207" s="36" t="str">
        <f ca="true">+IF(OFFSET('Sanitation Data'!$E$33,0,10*ROW('Sanitation Data'!E201))="","",OFFSET('Sanitation Data'!$E$33,0,10*ROW('Sanitation Data'!E201)))</f>
        <v/>
      </c>
      <c r="CZ207" s="36" t="str">
        <f ca="true">+IF(OFFSET('Sanitation Data'!$F$29,0,10*ROW('Sanitation Data'!F201))="","",OFFSET('Sanitation Data'!$F$29,0,10*ROW('Sanitation Data'!F201)))</f>
        <v/>
      </c>
      <c r="DA207" s="36" t="str">
        <f ca="true">+IF(OFFSET('Sanitation Data'!$F$30,0,10*ROW('Sanitation Data'!F201))="","",OFFSET('Sanitation Data'!$F$30,0,10*ROW('Sanitation Data'!F201)))</f>
        <v/>
      </c>
      <c r="DB207" s="36" t="str">
        <f ca="true">+IF(OFFSET('Sanitation Data'!$F$31,0,10*ROW('Sanitation Data'!F201))="","",OFFSET('Sanitation Data'!$F$31,0,10*ROW('Sanitation Data'!F201)))</f>
        <v/>
      </c>
      <c r="DC207" s="36" t="str">
        <f ca="true">+IF(OFFSET('Sanitation Data'!$F$32,0,10*ROW('Sanitation Data'!F201))="","",OFFSET('Sanitation Data'!$F$32,0,10*ROW('Sanitation Data'!F201)))</f>
        <v/>
      </c>
      <c r="DD207" s="36" t="str">
        <f ca="true">+IF(OFFSET('Sanitation Data'!$F$33,0,10*ROW('Sanitation Data'!F201))="","",OFFSET('Sanitation Data'!$F$33,0,10*ROW('Sanitation Data'!F201)))</f>
        <v/>
      </c>
      <c r="DE207" s="36" t="str">
        <f ca="true">+IF(OFFSET('Sanitation Data'!$G$29,0,10*ROW('Sanitation Data'!G201))="","",OFFSET('Sanitation Data'!$G$29,0,10*ROW('Sanitation Data'!G201)))</f>
        <v/>
      </c>
      <c r="DF207" s="36" t="str">
        <f ca="true">+IF(OFFSET('Sanitation Data'!$G$30,0,10*ROW('Sanitation Data'!G201))="","",OFFSET('Sanitation Data'!$G$30,0,10*ROW('Sanitation Data'!G201)))</f>
        <v/>
      </c>
      <c r="DG207" s="36" t="str">
        <f ca="true">+IF(OFFSET('Sanitation Data'!$G$31,0,10*ROW('Sanitation Data'!G201))="","",OFFSET('Sanitation Data'!$G$31,0,10*ROW('Sanitation Data'!G201)))</f>
        <v/>
      </c>
      <c r="DH207" s="36" t="str">
        <f ca="true">+IF(OFFSET('Sanitation Data'!$G$32,0,10*ROW('Sanitation Data'!G201))="","",OFFSET('Sanitation Data'!$G$32,0,10*ROW('Sanitation Data'!G201)))</f>
        <v/>
      </c>
      <c r="DI207" s="36" t="str">
        <f ca="true">+IF(OFFSET('Sanitation Data'!$G$33,0,10*ROW('Sanitation Data'!G201))="","",OFFSET('Sanitation Data'!$G$33,0,10*ROW('Sanitation Data'!G201)))</f>
        <v/>
      </c>
      <c r="DJ207" s="36" t="str">
        <f ca="true">+IF(OFFSET('Sanitation Data'!$H$29,0,10*ROW('Sanitation Data'!H201))="","",OFFSET('Sanitation Data'!$H$29,0,10*ROW('Sanitation Data'!H201)))</f>
        <v/>
      </c>
      <c r="DK207" s="36" t="str">
        <f ca="true">+IF(OFFSET('Sanitation Data'!$H$30,0,10*ROW('Sanitation Data'!H201))="","",OFFSET('Sanitation Data'!$H$30,0,10*ROW('Sanitation Data'!H201)))</f>
        <v/>
      </c>
      <c r="DL207" s="36" t="str">
        <f ca="true">+IF(OFFSET('Sanitation Data'!$H$31,0,10*ROW('Sanitation Data'!H201))="","",OFFSET('Sanitation Data'!$H$31,0,10*ROW('Sanitation Data'!H201)))</f>
        <v/>
      </c>
      <c r="DM207" s="36" t="str">
        <f ca="true">+IF(OFFSET('Sanitation Data'!$H$32,0,10*ROW('Sanitation Data'!H201))="","",OFFSET('Sanitation Data'!$H$32,0,10*ROW('Sanitation Data'!H201)))</f>
        <v/>
      </c>
      <c r="DN207" s="36" t="str">
        <f ca="true">+IF(OFFSET('Sanitation Data'!$H$33,0,10*ROW('Sanitation Data'!H201))="","",OFFSET('Sanitation Data'!$H$33,0,10*ROW('Sanitation Data'!H201)))</f>
        <v/>
      </c>
      <c r="DO207" s="36" t="str">
        <f ca="true">+IF(OFFSET('Hygiene Data'!$C$12,0,10*ROW('Hygiene Data'!C201))="","",OFFSET('Hygiene Data'!$C$12,0,10*ROW('Hygiene Data'!C201)))</f>
        <v/>
      </c>
      <c r="DP207" s="36" t="str">
        <f ca="true">+IF(OFFSET('Hygiene Data'!$C$13,0,10*ROW('Hygiene Data'!C201))="","",OFFSET('Hygiene Data'!$C$13,0,10*ROW('Hygiene Data'!C201)))</f>
        <v/>
      </c>
      <c r="DQ207" s="36" t="str">
        <f ca="true">+IF(OFFSET('Hygiene Data'!$C$14,0,10*ROW('Hygiene Data'!C201))="","",OFFSET('Hygiene Data'!$C$14,0,10*ROW('Hygiene Data'!C201)))</f>
        <v/>
      </c>
      <c r="DR207" s="36" t="str">
        <f ca="true">+IF(OFFSET('Hygiene Data'!$D$12,0,10*ROW('Hygiene Data'!D201))="","",OFFSET('Hygiene Data'!$D$12,0,10*ROW('Hygiene Data'!D201)))</f>
        <v/>
      </c>
      <c r="DS207" s="36" t="str">
        <f ca="true">+IF(OFFSET('Hygiene Data'!$D$13,0,10*ROW('Hygiene Data'!D201))="","",OFFSET('Hygiene Data'!$D$13,0,10*ROW('Hygiene Data'!D201)))</f>
        <v/>
      </c>
      <c r="DT207" s="36" t="str">
        <f ca="true">+IF(OFFSET('Hygiene Data'!$D$14,0,10*ROW('Hygiene Data'!D201))="","",OFFSET('Hygiene Data'!$D$14,0,10*ROW('Hygiene Data'!D201)))</f>
        <v/>
      </c>
      <c r="DU207" s="36" t="str">
        <f ca="true">+IF(OFFSET('Hygiene Data'!$E$12,0,10*ROW('Hygiene Data'!E201))="","",OFFSET('Hygiene Data'!$E$12,0,10*ROW('Hygiene Data'!E201)))</f>
        <v/>
      </c>
      <c r="DV207" s="36" t="str">
        <f ca="true">+IF(OFFSET('Hygiene Data'!$E$13,0,10*ROW('Hygiene Data'!E201))="","",OFFSET('Hygiene Data'!$E$13,0,10*ROW('Hygiene Data'!E201)))</f>
        <v/>
      </c>
      <c r="DW207" s="36" t="str">
        <f ca="true">+IF(OFFSET('Hygiene Data'!$E$14,0,10*ROW('Hygiene Data'!E201))="","",OFFSET('Hygiene Data'!$E$14,0,10*ROW('Hygiene Data'!E201)))</f>
        <v/>
      </c>
      <c r="DX207" s="36" t="str">
        <f ca="true">+IF(OFFSET('Hygiene Data'!$F$12,0,10*ROW('Hygiene Data'!F201))="","",OFFSET('Hygiene Data'!$F$12,0,10*ROW('Hygiene Data'!F201)))</f>
        <v/>
      </c>
      <c r="DY207" s="36" t="str">
        <f ca="true">+IF(OFFSET('Hygiene Data'!$F$13,0,10*ROW('Hygiene Data'!F201))="","",OFFSET('Hygiene Data'!$F$13,0,10*ROW('Hygiene Data'!F201)))</f>
        <v/>
      </c>
      <c r="DZ207" s="36" t="str">
        <f ca="true">+IF(OFFSET('Hygiene Data'!$F$14,0,10*ROW('Hygiene Data'!F201))="","",OFFSET('Hygiene Data'!$F$14,0,10*ROW('Hygiene Data'!F201)))</f>
        <v/>
      </c>
      <c r="EA207" s="36" t="str">
        <f ca="true">+IF(OFFSET('Hygiene Data'!$G$12,0,10*ROW('Hygiene Data'!G201))="","",OFFSET('Hygiene Data'!$G$12,0,10*ROW('Hygiene Data'!G201)))</f>
        <v/>
      </c>
      <c r="EB207" s="36" t="str">
        <f ca="true">+IF(OFFSET('Hygiene Data'!$G$13,0,10*ROW('Hygiene Data'!G201))="","",OFFSET('Hygiene Data'!$G$13,0,10*ROW('Hygiene Data'!G201)))</f>
        <v/>
      </c>
      <c r="EC207" s="36" t="str">
        <f ca="true">+IF(OFFSET('Hygiene Data'!$G$14,0,10*ROW('Hygiene Data'!G201))="","",OFFSET('Hygiene Data'!$G$14,0,10*ROW('Hygiene Data'!G201)))</f>
        <v/>
      </c>
      <c r="ED207" s="36" t="str">
        <f ca="true">+IF(OFFSET('Hygiene Data'!$H$12,0,10*ROW('Hygiene Data'!H201))="","",OFFSET('Hygiene Data'!$H$12,0,10*ROW('Hygiene Data'!H201)))</f>
        <v/>
      </c>
      <c r="EE207" s="36" t="str">
        <f ca="true">+IF(OFFSET('Hygiene Data'!$H$13,0,10*ROW('Hygiene Data'!H201))="","",OFFSET('Hygiene Data'!$H$13,0,10*ROW('Hygiene Data'!H201)))</f>
        <v/>
      </c>
      <c r="EF207" s="36" t="str">
        <f ca="true">+IF(OFFSET('Hygiene Data'!$H$14,0,10*ROW('Hygiene Data'!H201))="","",OFFSET('Hygiene Data'!$H$14,0,10*ROW('Hygiene Data'!H201)))</f>
        <v/>
      </c>
    </row>
    <row r="208" s="48" customFormat="true" x14ac:dyDescent="0.2"/>
    <row r="209" s="48" customFormat="true" x14ac:dyDescent="0.2"/>
    <row r="210" s="48" customFormat="true" x14ac:dyDescent="0.2"/>
    <row r="211" s="48" customFormat="true" x14ac:dyDescent="0.2"/>
    <row r="212" s="48" customFormat="true" x14ac:dyDescent="0.2"/>
    <row r="213" s="48" customFormat="true" x14ac:dyDescent="0.2"/>
    <row r="214" s="48" customFormat="true" x14ac:dyDescent="0.2"/>
    <row r="215" s="48" customFormat="true" x14ac:dyDescent="0.2"/>
    <row r="216" s="48" customFormat="true" x14ac:dyDescent="0.2"/>
    <row r="217" s="48" customFormat="true" x14ac:dyDescent="0.2"/>
    <row r="218" s="48" customFormat="true" x14ac:dyDescent="0.2"/>
    <row r="219" s="48" customFormat="true" x14ac:dyDescent="0.2"/>
    <row r="220" s="48" customFormat="true" x14ac:dyDescent="0.2"/>
    <row r="221" s="48" customFormat="true" x14ac:dyDescent="0.2"/>
    <row r="222" s="48" customFormat="true" x14ac:dyDescent="0.2"/>
    <row r="223" s="48" customFormat="true" x14ac:dyDescent="0.2"/>
    <row r="224" s="48" customFormat="true" x14ac:dyDescent="0.2"/>
    <row r="225" s="48" customFormat="true" x14ac:dyDescent="0.2"/>
    <row r="226" s="48" customFormat="true" x14ac:dyDescent="0.2"/>
    <row r="227" s="48" customFormat="true" x14ac:dyDescent="0.2"/>
    <row r="228" s="48" customFormat="true" x14ac:dyDescent="0.2"/>
    <row r="229" s="48" customFormat="true" x14ac:dyDescent="0.2"/>
    <row r="230" s="48" customFormat="true" x14ac:dyDescent="0.2"/>
    <row r="231" s="48" customFormat="true" x14ac:dyDescent="0.2"/>
    <row r="232" s="48" customFormat="true" x14ac:dyDescent="0.2"/>
    <row r="233" s="48" customFormat="true" x14ac:dyDescent="0.2"/>
    <row r="234" s="48" customFormat="true" x14ac:dyDescent="0.2"/>
    <row r="235" s="48" customFormat="true" x14ac:dyDescent="0.2"/>
    <row r="236" s="48" customFormat="true" x14ac:dyDescent="0.2"/>
    <row r="237" s="48" customFormat="true" x14ac:dyDescent="0.2"/>
    <row r="238" s="48" customFormat="true" x14ac:dyDescent="0.2"/>
    <row r="239" s="48" customFormat="true" x14ac:dyDescent="0.2"/>
    <row r="240" s="48" customFormat="true" x14ac:dyDescent="0.2"/>
    <row r="241" s="48" customFormat="true" x14ac:dyDescent="0.2"/>
    <row r="242" s="48" customFormat="true" x14ac:dyDescent="0.2"/>
    <row r="243" s="48" customFormat="true" x14ac:dyDescent="0.2"/>
    <row r="244" s="48" customFormat="true" x14ac:dyDescent="0.2"/>
    <row r="245" s="48" customFormat="true" x14ac:dyDescent="0.2"/>
    <row r="246" s="48" customFormat="true" x14ac:dyDescent="0.2"/>
    <row r="247" s="48" customFormat="true" x14ac:dyDescent="0.2"/>
    <row r="248" s="48" customFormat="true" x14ac:dyDescent="0.2"/>
    <row r="249" s="48" customFormat="true" x14ac:dyDescent="0.2"/>
    <row r="250" s="48" customFormat="true" x14ac:dyDescent="0.2"/>
    <row r="251" s="48" customFormat="true" x14ac:dyDescent="0.2"/>
    <row r="252" s="48" customFormat="true" x14ac:dyDescent="0.2"/>
    <row r="253" s="48" customFormat="true" x14ac:dyDescent="0.2"/>
    <row r="254" s="48" customFormat="true" x14ac:dyDescent="0.2"/>
    <row r="255" s="48" customFormat="true" x14ac:dyDescent="0.2"/>
    <row r="256" s="48" customFormat="true" x14ac:dyDescent="0.2"/>
    <row r="257" s="48" customFormat="true" x14ac:dyDescent="0.2"/>
    <row r="258" s="48" customFormat="true" x14ac:dyDescent="0.2"/>
    <row r="259" s="48" customFormat="true" x14ac:dyDescent="0.2"/>
    <row r="260" s="48" customFormat="true" x14ac:dyDescent="0.2"/>
    <row r="261" s="48" customFormat="true" x14ac:dyDescent="0.2"/>
    <row r="262" s="48" customFormat="true" x14ac:dyDescent="0.2"/>
    <row r="263" s="48" customFormat="true" x14ac:dyDescent="0.2"/>
    <row r="264" s="48" customFormat="true" x14ac:dyDescent="0.2"/>
    <row r="265" s="48" customFormat="true" x14ac:dyDescent="0.2"/>
    <row r="266" s="48" customFormat="true" x14ac:dyDescent="0.2"/>
    <row r="267" s="48" customFormat="true" x14ac:dyDescent="0.2"/>
    <row r="268" s="48" customFormat="true" x14ac:dyDescent="0.2"/>
    <row r="269" s="48" customFormat="true" x14ac:dyDescent="0.2"/>
    <row r="270" s="48" customFormat="true" x14ac:dyDescent="0.2"/>
    <row r="271" s="48" customFormat="true" x14ac:dyDescent="0.2"/>
    <row r="272" s="48" customFormat="true" x14ac:dyDescent="0.2"/>
    <row r="273" s="48" customFormat="true" x14ac:dyDescent="0.2"/>
    <row r="274" s="48" customFormat="true" x14ac:dyDescent="0.2"/>
    <row r="275" s="48" customFormat="true" x14ac:dyDescent="0.2"/>
    <row r="276" s="48" customFormat="true" x14ac:dyDescent="0.2"/>
    <row r="277" s="48" customFormat="true" x14ac:dyDescent="0.2"/>
    <row r="278" s="48" customFormat="true" x14ac:dyDescent="0.2"/>
    <row r="279" s="48" customFormat="true" x14ac:dyDescent="0.2"/>
    <row r="280" s="48" customFormat="true" x14ac:dyDescent="0.2"/>
    <row r="281" s="48" customFormat="true" x14ac:dyDescent="0.2"/>
    <row r="282" s="48" customFormat="true" x14ac:dyDescent="0.2"/>
    <row r="283" s="48" customFormat="true" x14ac:dyDescent="0.2"/>
    <row r="284" s="48" customFormat="true" x14ac:dyDescent="0.2"/>
    <row r="285" s="48" customFormat="true" x14ac:dyDescent="0.2"/>
    <row r="286" s="48" customFormat="true" x14ac:dyDescent="0.2"/>
    <row r="287" s="48" customFormat="true" x14ac:dyDescent="0.2"/>
    <row r="288" s="48" customFormat="true" x14ac:dyDescent="0.2"/>
    <row r="289" s="48" customFormat="true" x14ac:dyDescent="0.2"/>
    <row r="290" s="48" customFormat="true" x14ac:dyDescent="0.2"/>
    <row r="291" s="48" customFormat="true" x14ac:dyDescent="0.2"/>
    <row r="292" s="48" customFormat="true" x14ac:dyDescent="0.2"/>
    <row r="293" s="48" customFormat="true" x14ac:dyDescent="0.2"/>
    <row r="294" s="48" customFormat="true" x14ac:dyDescent="0.2"/>
    <row r="295" s="48" customFormat="true" x14ac:dyDescent="0.2"/>
    <row r="296" s="48" customFormat="true" x14ac:dyDescent="0.2"/>
    <row r="297" s="48" customFormat="true" x14ac:dyDescent="0.2"/>
    <row r="298" s="48" customFormat="true" x14ac:dyDescent="0.2"/>
    <row r="299" s="48" customFormat="true" x14ac:dyDescent="0.2"/>
    <row r="300" s="48" customFormat="true" x14ac:dyDescent="0.2"/>
    <row r="301" s="48" customFormat="true" x14ac:dyDescent="0.2"/>
    <row r="302" s="48" customFormat="true" x14ac:dyDescent="0.2"/>
    <row r="303" s="48" customFormat="true" x14ac:dyDescent="0.2"/>
    <row r="304" s="48" customFormat="true" x14ac:dyDescent="0.2"/>
    <row r="305" s="48" customFormat="true" x14ac:dyDescent="0.2"/>
    <row r="306" s="48" customFormat="true" x14ac:dyDescent="0.2"/>
    <row r="307" s="48" customFormat="true" x14ac:dyDescent="0.2"/>
    <row r="308" s="48" customFormat="true" x14ac:dyDescent="0.2"/>
    <row r="309" s="48" customFormat="true" x14ac:dyDescent="0.2"/>
    <row r="310" s="48" customFormat="true" x14ac:dyDescent="0.2"/>
    <row r="311" s="48" customFormat="true" x14ac:dyDescent="0.2"/>
    <row r="312" s="48" customFormat="true" x14ac:dyDescent="0.2"/>
    <row r="313" s="48" customFormat="true" x14ac:dyDescent="0.2"/>
    <row r="314" s="48" customFormat="true" x14ac:dyDescent="0.2"/>
    <row r="315" s="48" customFormat="true" x14ac:dyDescent="0.2"/>
    <row r="316" s="48" customFormat="true" x14ac:dyDescent="0.2"/>
    <row r="317" s="48" customFormat="true" x14ac:dyDescent="0.2"/>
    <row r="318" s="48" customFormat="true" x14ac:dyDescent="0.2"/>
    <row r="319" s="48" customFormat="true" x14ac:dyDescent="0.2"/>
    <row r="320" s="48" customFormat="true" x14ac:dyDescent="0.2"/>
    <row r="321" s="48" customFormat="true" x14ac:dyDescent="0.2"/>
    <row r="322" s="48" customFormat="true" x14ac:dyDescent="0.2"/>
    <row r="323" s="48" customFormat="true" x14ac:dyDescent="0.2"/>
    <row r="324" s="48" customFormat="true" x14ac:dyDescent="0.2"/>
    <row r="325" s="48" customFormat="true" x14ac:dyDescent="0.2"/>
    <row r="326" s="48" customFormat="true" x14ac:dyDescent="0.2"/>
    <row r="327" s="48" customFormat="true" x14ac:dyDescent="0.2"/>
    <row r="328" s="48" customFormat="true" x14ac:dyDescent="0.2"/>
    <row r="329" s="48" customFormat="true" x14ac:dyDescent="0.2"/>
    <row r="330" s="48" customFormat="true" x14ac:dyDescent="0.2"/>
    <row r="331" s="48" customFormat="true" x14ac:dyDescent="0.2"/>
    <row r="332" s="48" customFormat="true" x14ac:dyDescent="0.2"/>
    <row r="333" s="48" customFormat="true" x14ac:dyDescent="0.2"/>
    <row r="334" s="48" customFormat="true" x14ac:dyDescent="0.2"/>
    <row r="335" s="48" customFormat="true" x14ac:dyDescent="0.2"/>
    <row r="336" s="48" customFormat="true" x14ac:dyDescent="0.2"/>
    <row r="337" s="48" customFormat="true" x14ac:dyDescent="0.2"/>
    <row r="338" s="48" customFormat="true" x14ac:dyDescent="0.2"/>
    <row r="339" s="48" customFormat="true" x14ac:dyDescent="0.2"/>
    <row r="340" s="48" customFormat="true" x14ac:dyDescent="0.2"/>
    <row r="341" s="48" customFormat="true" x14ac:dyDescent="0.2"/>
    <row r="342" s="48" customFormat="true" x14ac:dyDescent="0.2"/>
    <row r="343" s="48" customFormat="true" x14ac:dyDescent="0.2"/>
    <row r="344" s="48" customFormat="true" x14ac:dyDescent="0.2"/>
    <row r="345" s="48" customFormat="true" x14ac:dyDescent="0.2"/>
    <row r="346" s="48" customFormat="true" x14ac:dyDescent="0.2"/>
    <row r="347" s="48" customFormat="true" x14ac:dyDescent="0.2"/>
    <row r="348" s="48" customFormat="true" x14ac:dyDescent="0.2"/>
    <row r="349" s="48" customFormat="true" x14ac:dyDescent="0.2"/>
    <row r="350" s="48" customFormat="true" x14ac:dyDescent="0.2"/>
    <row r="351" s="48" customFormat="true" x14ac:dyDescent="0.2"/>
    <row r="352" s="48" customFormat="true" x14ac:dyDescent="0.2"/>
    <row r="353" s="48" customFormat="true" x14ac:dyDescent="0.2"/>
    <row r="354" s="48" customFormat="true" x14ac:dyDescent="0.2"/>
    <row r="355" s="48" customFormat="true" x14ac:dyDescent="0.2"/>
    <row r="356" s="48" customFormat="true" x14ac:dyDescent="0.2"/>
    <row r="357" s="48" customFormat="true" x14ac:dyDescent="0.2"/>
    <row r="358" s="48" customFormat="true" x14ac:dyDescent="0.2"/>
    <row r="359" s="48" customFormat="true" x14ac:dyDescent="0.2"/>
    <row r="360" s="48" customFormat="true" x14ac:dyDescent="0.2"/>
    <row r="361" s="48" customFormat="true" x14ac:dyDescent="0.2"/>
    <row r="362" s="48" customFormat="true" x14ac:dyDescent="0.2"/>
    <row r="363" s="48" customFormat="true" x14ac:dyDescent="0.2"/>
    <row r="364" s="48" customFormat="true" x14ac:dyDescent="0.2"/>
    <row r="365" s="48" customFormat="true" x14ac:dyDescent="0.2"/>
    <row r="366" s="48" customFormat="true" x14ac:dyDescent="0.2"/>
    <row r="367" s="48" customFormat="true" x14ac:dyDescent="0.2"/>
    <row r="368" s="48" customFormat="true" x14ac:dyDescent="0.2"/>
    <row r="369" s="48" customFormat="true" x14ac:dyDescent="0.2"/>
    <row r="370" s="48" customFormat="true" x14ac:dyDescent="0.2"/>
    <row r="371" s="48" customFormat="true" x14ac:dyDescent="0.2"/>
    <row r="372" s="48" customFormat="true" x14ac:dyDescent="0.2"/>
    <row r="373" s="48" customFormat="true" x14ac:dyDescent="0.2"/>
    <row r="374" s="48" customFormat="true" x14ac:dyDescent="0.2"/>
    <row r="375" s="48" customFormat="true" x14ac:dyDescent="0.2"/>
    <row r="376" s="48" customFormat="true" x14ac:dyDescent="0.2"/>
    <row r="377" s="48" customFormat="true" x14ac:dyDescent="0.2"/>
    <row r="378" s="48" customFormat="true" x14ac:dyDescent="0.2"/>
    <row r="379" s="48" customFormat="true" x14ac:dyDescent="0.2"/>
    <row r="380" s="48" customFormat="true" x14ac:dyDescent="0.2"/>
    <row r="381" s="48" customFormat="true" x14ac:dyDescent="0.2"/>
    <row r="382" s="48" customFormat="true" x14ac:dyDescent="0.2"/>
    <row r="383" s="48" customFormat="true" x14ac:dyDescent="0.2"/>
    <row r="384" s="48" customFormat="true" x14ac:dyDescent="0.2"/>
    <row r="385" s="48" customFormat="true" x14ac:dyDescent="0.2"/>
    <row r="386" s="48" customFormat="true" x14ac:dyDescent="0.2"/>
    <row r="387" s="48" customFormat="true" x14ac:dyDescent="0.2"/>
    <row r="388" s="48" customFormat="true" x14ac:dyDescent="0.2"/>
    <row r="389" s="48" customFormat="true" x14ac:dyDescent="0.2"/>
    <row r="390" s="48" customFormat="true" x14ac:dyDescent="0.2"/>
    <row r="391" s="48" customFormat="true" x14ac:dyDescent="0.2"/>
    <row r="392" s="48" customFormat="true" x14ac:dyDescent="0.2"/>
    <row r="393" s="48" customFormat="true" x14ac:dyDescent="0.2"/>
    <row r="394" s="48" customFormat="true" x14ac:dyDescent="0.2"/>
    <row r="395" s="48" customFormat="true" x14ac:dyDescent="0.2"/>
    <row r="396" s="48" customFormat="true" x14ac:dyDescent="0.2"/>
    <row r="397" s="48" customFormat="true" x14ac:dyDescent="0.2"/>
    <row r="398" s="48" customFormat="true" x14ac:dyDescent="0.2"/>
    <row r="399" s="48" customFormat="true" x14ac:dyDescent="0.2"/>
    <row r="400" s="48" customFormat="true" x14ac:dyDescent="0.2"/>
    <row r="401" s="48" customFormat="true" x14ac:dyDescent="0.2"/>
    <row r="402" s="48" customFormat="true" x14ac:dyDescent="0.2"/>
    <row r="403" s="48" customFormat="true" x14ac:dyDescent="0.2"/>
    <row r="404" s="48" customFormat="true" x14ac:dyDescent="0.2"/>
    <row r="405" s="48" customFormat="true" x14ac:dyDescent="0.2"/>
    <row r="406" s="48" customFormat="true" x14ac:dyDescent="0.2"/>
    <row r="407" s="48" customFormat="true" x14ac:dyDescent="0.2"/>
    <row r="408" s="48" customFormat="true" x14ac:dyDescent="0.2"/>
    <row r="409" s="48" customFormat="true" x14ac:dyDescent="0.2"/>
    <row r="410" s="48" customFormat="true" x14ac:dyDescent="0.2"/>
    <row r="411" s="48" customFormat="true" x14ac:dyDescent="0.2"/>
    <row r="412" s="48" customFormat="true" x14ac:dyDescent="0.2"/>
    <row r="413" s="48" customFormat="true" x14ac:dyDescent="0.2"/>
    <row r="414" s="48" customFormat="true" x14ac:dyDescent="0.2"/>
    <row r="415" s="48" customFormat="true" x14ac:dyDescent="0.2"/>
    <row r="416" s="48" customFormat="true" x14ac:dyDescent="0.2"/>
    <row r="417" s="48" customFormat="true" x14ac:dyDescent="0.2"/>
    <row r="418" s="48" customFormat="true" x14ac:dyDescent="0.2"/>
    <row r="419" s="48" customFormat="true" x14ac:dyDescent="0.2"/>
    <row r="420" s="48" customFormat="true" x14ac:dyDescent="0.2"/>
    <row r="421" s="48" customFormat="true" x14ac:dyDescent="0.2"/>
    <row r="422" s="48" customFormat="true" x14ac:dyDescent="0.2"/>
    <row r="423" s="48" customFormat="true" x14ac:dyDescent="0.2"/>
    <row r="424" s="48" customFormat="true" x14ac:dyDescent="0.2"/>
    <row r="425" s="48" customFormat="true" x14ac:dyDescent="0.2"/>
    <row r="426" s="48" customFormat="true" x14ac:dyDescent="0.2"/>
    <row r="427" s="48" customFormat="true" x14ac:dyDescent="0.2"/>
    <row r="428" s="48" customFormat="true" x14ac:dyDescent="0.2"/>
    <row r="429" s="48" customFormat="true" x14ac:dyDescent="0.2"/>
    <row r="430" s="48" customFormat="true" x14ac:dyDescent="0.2"/>
    <row r="431" s="48" customFormat="true" x14ac:dyDescent="0.2"/>
    <row r="432" s="48" customFormat="true" x14ac:dyDescent="0.2"/>
    <row r="433" s="48" customFormat="true" x14ac:dyDescent="0.2"/>
    <row r="434" s="48" customFormat="true" x14ac:dyDescent="0.2"/>
    <row r="435" s="48" customFormat="true" x14ac:dyDescent="0.2"/>
    <row r="436" s="48" customFormat="true" x14ac:dyDescent="0.2"/>
    <row r="437" s="48" customFormat="true" x14ac:dyDescent="0.2"/>
    <row r="438" s="48" customFormat="true" x14ac:dyDescent="0.2"/>
    <row r="439" s="48" customFormat="true" x14ac:dyDescent="0.2"/>
    <row r="440" s="48" customFormat="true" x14ac:dyDescent="0.2"/>
    <row r="441" s="48" customFormat="true" x14ac:dyDescent="0.2"/>
    <row r="442" s="48" customFormat="true" x14ac:dyDescent="0.2"/>
    <row r="443" s="48" customFormat="true" x14ac:dyDescent="0.2"/>
    <row r="444" s="48" customFormat="true" x14ac:dyDescent="0.2"/>
    <row r="445" s="48" customFormat="true" x14ac:dyDescent="0.2"/>
    <row r="446" s="48" customFormat="true" x14ac:dyDescent="0.2"/>
    <row r="447" s="48" customFormat="true" x14ac:dyDescent="0.2"/>
    <row r="448" s="48" customFormat="true" x14ac:dyDescent="0.2"/>
    <row r="449" s="48" customFormat="true" x14ac:dyDescent="0.2"/>
    <row r="450" s="48" customFormat="true" x14ac:dyDescent="0.2"/>
    <row r="451" s="48" customFormat="true" x14ac:dyDescent="0.2"/>
    <row r="452" s="48" customFormat="true" x14ac:dyDescent="0.2"/>
    <row r="453" s="48" customFormat="true" x14ac:dyDescent="0.2"/>
    <row r="454" s="48" customFormat="true" x14ac:dyDescent="0.2"/>
    <row r="455" s="48" customFormat="true" x14ac:dyDescent="0.2"/>
    <row r="456" s="48" customFormat="true" x14ac:dyDescent="0.2"/>
    <row r="457" s="48" customFormat="true" x14ac:dyDescent="0.2"/>
    <row r="458" s="48" customFormat="true" x14ac:dyDescent="0.2"/>
    <row r="459" s="48" customFormat="true" x14ac:dyDescent="0.2"/>
    <row r="460" s="48" customFormat="true" x14ac:dyDescent="0.2"/>
    <row r="461" s="48" customFormat="true" x14ac:dyDescent="0.2"/>
    <row r="462" s="48" customFormat="true" x14ac:dyDescent="0.2"/>
    <row r="463" s="48" customFormat="true" x14ac:dyDescent="0.2"/>
    <row r="464" s="48" customFormat="true" x14ac:dyDescent="0.2"/>
    <row r="465" s="48" customFormat="true" x14ac:dyDescent="0.2"/>
    <row r="466" s="48" customFormat="true" x14ac:dyDescent="0.2"/>
    <row r="467" s="48" customFormat="true" x14ac:dyDescent="0.2"/>
    <row r="468" s="48" customFormat="true" x14ac:dyDescent="0.2"/>
    <row r="469" s="48" customFormat="true" x14ac:dyDescent="0.2"/>
    <row r="470" s="48" customFormat="true" x14ac:dyDescent="0.2"/>
    <row r="471" s="48" customFormat="true" x14ac:dyDescent="0.2"/>
    <row r="472" s="48" customFormat="true" x14ac:dyDescent="0.2"/>
    <row r="473" s="48" customFormat="true" x14ac:dyDescent="0.2"/>
    <row r="474" s="48" customFormat="true" x14ac:dyDescent="0.2"/>
    <row r="475" s="48" customFormat="true" x14ac:dyDescent="0.2"/>
    <row r="476" s="48" customFormat="true" x14ac:dyDescent="0.2"/>
    <row r="477" s="48" customFormat="true" x14ac:dyDescent="0.2"/>
    <row r="478" s="48" customFormat="true" x14ac:dyDescent="0.2"/>
    <row r="479" s="48" customFormat="true" x14ac:dyDescent="0.2"/>
    <row r="480" s="48" customFormat="true" x14ac:dyDescent="0.2"/>
    <row r="481" s="48" customFormat="true" x14ac:dyDescent="0.2"/>
    <row r="482" s="48" customFormat="true" x14ac:dyDescent="0.2"/>
    <row r="483" s="48" customFormat="true" x14ac:dyDescent="0.2"/>
    <row r="484" s="48" customFormat="true" x14ac:dyDescent="0.2"/>
    <row r="485" s="48" customFormat="true" x14ac:dyDescent="0.2"/>
    <row r="486" s="48" customFormat="true" x14ac:dyDescent="0.2"/>
    <row r="487" s="48" customFormat="true" x14ac:dyDescent="0.2"/>
    <row r="488" s="48" customFormat="true" x14ac:dyDescent="0.2"/>
    <row r="489" s="48" customFormat="true" x14ac:dyDescent="0.2"/>
    <row r="490" s="48" customFormat="true" x14ac:dyDescent="0.2"/>
    <row r="491" s="48" customFormat="true" x14ac:dyDescent="0.2"/>
    <row r="492" s="48" customFormat="true" x14ac:dyDescent="0.2"/>
    <row r="493" s="48" customFormat="true" x14ac:dyDescent="0.2"/>
    <row r="494" s="48" customFormat="true" x14ac:dyDescent="0.2"/>
    <row r="495" s="48" customFormat="true" x14ac:dyDescent="0.2"/>
    <row r="496" s="48" customFormat="true" x14ac:dyDescent="0.2"/>
    <row r="497" s="48" customFormat="true" x14ac:dyDescent="0.2"/>
    <row r="498" s="48" customFormat="true" x14ac:dyDescent="0.2"/>
    <row r="499" s="48" customFormat="true" x14ac:dyDescent="0.2"/>
    <row r="500" s="48" customFormat="true" x14ac:dyDescent="0.2"/>
    <row r="501" s="48" customFormat="true" x14ac:dyDescent="0.2"/>
    <row r="502" s="48" customFormat="true" x14ac:dyDescent="0.2"/>
    <row r="503" s="48" customFormat="true" x14ac:dyDescent="0.2"/>
    <row r="504" s="48" customFormat="true" x14ac:dyDescent="0.2"/>
    <row r="505" s="48" customFormat="true" x14ac:dyDescent="0.2"/>
    <row r="506" s="48" customFormat="true" x14ac:dyDescent="0.2"/>
    <row r="507" s="48" customFormat="true" x14ac:dyDescent="0.2"/>
    <row r="508" s="48" customFormat="true" x14ac:dyDescent="0.2"/>
    <row r="509" s="48" customFormat="true" x14ac:dyDescent="0.2"/>
    <row r="510" s="48" customFormat="true" x14ac:dyDescent="0.2"/>
    <row r="511" s="48" customFormat="true" x14ac:dyDescent="0.2"/>
    <row r="512" s="48" customFormat="true" x14ac:dyDescent="0.2"/>
    <row r="513" s="48" customFormat="true" x14ac:dyDescent="0.2"/>
    <row r="514" s="48" customFormat="true" x14ac:dyDescent="0.2"/>
    <row r="515" s="48" customFormat="true" x14ac:dyDescent="0.2"/>
    <row r="516" s="48" customFormat="true" x14ac:dyDescent="0.2"/>
    <row r="517" s="48" customFormat="true" x14ac:dyDescent="0.2"/>
    <row r="518" s="48" customFormat="true" x14ac:dyDescent="0.2"/>
    <row r="519" s="48" customFormat="true" x14ac:dyDescent="0.2"/>
    <row r="520" s="48" customFormat="true" x14ac:dyDescent="0.2"/>
    <row r="521" s="48" customFormat="true" x14ac:dyDescent="0.2"/>
    <row r="522" s="48" customFormat="true" x14ac:dyDescent="0.2"/>
    <row r="523" s="48" customFormat="true" x14ac:dyDescent="0.2"/>
    <row r="524" s="48" customFormat="true" x14ac:dyDescent="0.2"/>
    <row r="525" s="48" customFormat="true" x14ac:dyDescent="0.2"/>
    <row r="526" s="48" customFormat="true" x14ac:dyDescent="0.2"/>
    <row r="527" s="48" customFormat="true" x14ac:dyDescent="0.2"/>
    <row r="528" s="48" customFormat="true" x14ac:dyDescent="0.2"/>
    <row r="529" s="48" customFormat="true" x14ac:dyDescent="0.2"/>
    <row r="530" s="48" customFormat="true" x14ac:dyDescent="0.2"/>
    <row r="531" s="48" customFormat="true" x14ac:dyDescent="0.2"/>
    <row r="532" s="48" customFormat="true" x14ac:dyDescent="0.2"/>
    <row r="533" s="48" customFormat="true" x14ac:dyDescent="0.2"/>
    <row r="534" s="48" customFormat="true" x14ac:dyDescent="0.2"/>
    <row r="535" s="48" customFormat="true" x14ac:dyDescent="0.2"/>
    <row r="536" s="48" customFormat="true" x14ac:dyDescent="0.2"/>
    <row r="537" s="48" customFormat="true" x14ac:dyDescent="0.2"/>
    <row r="538" s="48" customFormat="true" x14ac:dyDescent="0.2"/>
    <row r="539" s="48" customFormat="true" x14ac:dyDescent="0.2"/>
    <row r="540" s="48" customFormat="true" x14ac:dyDescent="0.2"/>
    <row r="541" s="48" customFormat="true" x14ac:dyDescent="0.2"/>
    <row r="542" s="48" customFormat="true" x14ac:dyDescent="0.2"/>
    <row r="543" s="48" customFormat="true" x14ac:dyDescent="0.2"/>
    <row r="544" s="48" customFormat="true" x14ac:dyDescent="0.2"/>
    <row r="545" s="48" customFormat="true" x14ac:dyDescent="0.2"/>
    <row r="546" s="48" customFormat="true" x14ac:dyDescent="0.2"/>
    <row r="547" s="48" customFormat="true" x14ac:dyDescent="0.2"/>
    <row r="548" s="48" customFormat="true" x14ac:dyDescent="0.2"/>
    <row r="549" s="48" customFormat="true" x14ac:dyDescent="0.2"/>
    <row r="550" s="48" customFormat="true" x14ac:dyDescent="0.2"/>
    <row r="551" s="48" customFormat="true" x14ac:dyDescent="0.2"/>
    <row r="552" s="48" customFormat="true" x14ac:dyDescent="0.2"/>
    <row r="553" s="48" customFormat="true" x14ac:dyDescent="0.2"/>
    <row r="554" s="48" customFormat="true" x14ac:dyDescent="0.2"/>
    <row r="555" s="48" customFormat="true" x14ac:dyDescent="0.2"/>
    <row r="556" s="48" customFormat="true" x14ac:dyDescent="0.2"/>
    <row r="557" s="48" customFormat="true" x14ac:dyDescent="0.2"/>
    <row r="558" s="48" customFormat="true" x14ac:dyDescent="0.2"/>
    <row r="559" s="48" customFormat="true" x14ac:dyDescent="0.2"/>
    <row r="560" s="48" customFormat="true" x14ac:dyDescent="0.2"/>
    <row r="561" s="48" customFormat="true" x14ac:dyDescent="0.2"/>
    <row r="562" s="48" customFormat="true" x14ac:dyDescent="0.2"/>
    <row r="563" s="48" customFormat="true" x14ac:dyDescent="0.2"/>
    <row r="564" s="48" customFormat="true" x14ac:dyDescent="0.2"/>
    <row r="565" s="48" customFormat="true" x14ac:dyDescent="0.2"/>
    <row r="566" s="48" customFormat="true" x14ac:dyDescent="0.2"/>
    <row r="567" s="48" customFormat="true" x14ac:dyDescent="0.2"/>
    <row r="568" s="48" customFormat="true" x14ac:dyDescent="0.2"/>
    <row r="569" s="48" customFormat="true" x14ac:dyDescent="0.2"/>
    <row r="570" s="48" customFormat="true" x14ac:dyDescent="0.2"/>
    <row r="571" s="48" customFormat="true" x14ac:dyDescent="0.2"/>
    <row r="572" s="48" customFormat="true" x14ac:dyDescent="0.2"/>
    <row r="573" s="48" customFormat="true" x14ac:dyDescent="0.2"/>
    <row r="574" s="48" customFormat="true" x14ac:dyDescent="0.2"/>
    <row r="575" s="48" customFormat="true" x14ac:dyDescent="0.2"/>
    <row r="576" s="48" customFormat="true" x14ac:dyDescent="0.2"/>
    <row r="577" s="48" customFormat="true" x14ac:dyDescent="0.2"/>
    <row r="578" s="48" customFormat="true" x14ac:dyDescent="0.2"/>
    <row r="579" s="48" customFormat="true" x14ac:dyDescent="0.2"/>
    <row r="580" s="48" customFormat="true" x14ac:dyDescent="0.2"/>
    <row r="581" s="48" customFormat="true" x14ac:dyDescent="0.2"/>
    <row r="582" s="48" customFormat="true" x14ac:dyDescent="0.2"/>
    <row r="583" s="48" customFormat="true" x14ac:dyDescent="0.2"/>
    <row r="584" s="48" customFormat="true" x14ac:dyDescent="0.2"/>
    <row r="585" s="48" customFormat="true" x14ac:dyDescent="0.2"/>
    <row r="586" s="48" customFormat="true" x14ac:dyDescent="0.2"/>
    <row r="587" s="48" customFormat="true" x14ac:dyDescent="0.2"/>
    <row r="588" s="48" customFormat="true" x14ac:dyDescent="0.2"/>
    <row r="589" s="48" customFormat="true" x14ac:dyDescent="0.2"/>
    <row r="590" s="48" customFormat="true" x14ac:dyDescent="0.2"/>
    <row r="591" s="48" customFormat="true" x14ac:dyDescent="0.2"/>
    <row r="592" s="48" customFormat="true" x14ac:dyDescent="0.2"/>
    <row r="593" s="48" customFormat="true" x14ac:dyDescent="0.2"/>
    <row r="594" s="48" customFormat="true" x14ac:dyDescent="0.2"/>
    <row r="595" s="48" customFormat="true" x14ac:dyDescent="0.2"/>
    <row r="596" s="48" customFormat="true" x14ac:dyDescent="0.2"/>
    <row r="597" s="48" customFormat="true" x14ac:dyDescent="0.2"/>
    <row r="598" s="48" customFormat="true" x14ac:dyDescent="0.2"/>
    <row r="599" s="48" customFormat="true" x14ac:dyDescent="0.2"/>
    <row r="600" s="48" customFormat="true" x14ac:dyDescent="0.2"/>
    <row r="601" s="48" customFormat="true" x14ac:dyDescent="0.2"/>
    <row r="602" s="48" customFormat="true" x14ac:dyDescent="0.2"/>
    <row r="603" s="48" customFormat="true" x14ac:dyDescent="0.2"/>
    <row r="604" s="48" customFormat="true" x14ac:dyDescent="0.2"/>
    <row r="605" s="48" customFormat="true" x14ac:dyDescent="0.2"/>
    <row r="606" s="48" customFormat="true" x14ac:dyDescent="0.2"/>
    <row r="607" s="48" customFormat="true" x14ac:dyDescent="0.2"/>
    <row r="608" s="48" customFormat="true" x14ac:dyDescent="0.2"/>
    <row r="609" s="48" customFormat="true" x14ac:dyDescent="0.2"/>
    <row r="610" s="48" customFormat="true" x14ac:dyDescent="0.2"/>
    <row r="611" s="48" customFormat="true" x14ac:dyDescent="0.2"/>
    <row r="612" s="48" customFormat="true" x14ac:dyDescent="0.2"/>
    <row r="613" s="48" customFormat="true" x14ac:dyDescent="0.2"/>
    <row r="614" s="48" customFormat="true" x14ac:dyDescent="0.2"/>
    <row r="615" s="48" customFormat="true" x14ac:dyDescent="0.2"/>
    <row r="616" s="48" customFormat="true" x14ac:dyDescent="0.2"/>
    <row r="617" s="48" customFormat="true" x14ac:dyDescent="0.2"/>
    <row r="618" s="48" customFormat="true" x14ac:dyDescent="0.2"/>
    <row r="619" s="48" customFormat="true" x14ac:dyDescent="0.2"/>
    <row r="620" s="48" customFormat="true" x14ac:dyDescent="0.2"/>
    <row r="621" s="48" customFormat="true" x14ac:dyDescent="0.2"/>
    <row r="622" s="48" customFormat="true" x14ac:dyDescent="0.2"/>
    <row r="623" s="48" customFormat="true" x14ac:dyDescent="0.2"/>
    <row r="624" s="48" customFormat="true" x14ac:dyDescent="0.2"/>
    <row r="625" s="48" customFormat="true" x14ac:dyDescent="0.2"/>
    <row r="626" s="48" customFormat="true" x14ac:dyDescent="0.2"/>
    <row r="627" s="48" customFormat="true" x14ac:dyDescent="0.2"/>
    <row r="628" s="48" customFormat="true" x14ac:dyDescent="0.2"/>
    <row r="629" s="48" customFormat="true" x14ac:dyDescent="0.2"/>
    <row r="630" s="48" customFormat="true" x14ac:dyDescent="0.2"/>
    <row r="631" s="48" customFormat="true" x14ac:dyDescent="0.2"/>
    <row r="632" s="48" customFormat="true" x14ac:dyDescent="0.2"/>
    <row r="633" s="48" customFormat="true" x14ac:dyDescent="0.2"/>
    <row r="634" s="48" customFormat="true" x14ac:dyDescent="0.2"/>
    <row r="635" s="48" customFormat="true" x14ac:dyDescent="0.2"/>
  </sheetData>
  <conditionalFormatting sqref="D6:E6">
    <cfRule type="containsErrors" dxfId="10" priority="314">
      <formula>ISERROR(D6)</formula>
    </cfRule>
  </conditionalFormatting>
  <conditionalFormatting sqref="E6 G6:U6">
    <cfRule type="containsErrors" dxfId="9" priority="14">
      <formula>ISERROR(E6)</formula>
    </cfRule>
  </conditionalFormatting>
  <conditionalFormatting sqref="D7:E207 G7:U207">
    <cfRule type="containsErrors" dxfId="8" priority="11">
      <formula>ISERROR(D7)</formula>
    </cfRule>
  </conditionalFormatting>
  <conditionalFormatting sqref="V6">
    <cfRule type="containsErrors" dxfId="7" priority="10">
      <formula>ISERROR(V6)</formula>
    </cfRule>
  </conditionalFormatting>
  <conditionalFormatting sqref="W6:AY6">
    <cfRule type="containsErrors" dxfId="6" priority="9">
      <formula>ISERROR(W6)</formula>
    </cfRule>
  </conditionalFormatting>
  <conditionalFormatting sqref="V7:AY207">
    <cfRule type="containsErrors" dxfId="5" priority="8">
      <formula>ISERROR(V7)</formula>
    </cfRule>
  </conditionalFormatting>
  <conditionalFormatting sqref="AZ6">
    <cfRule type="containsErrors" dxfId="4" priority="315">
      <formula>ISERROR(AZ6)</formula>
    </cfRule>
  </conditionalFormatting>
  <conditionalFormatting sqref="BA6:BQ6">
    <cfRule type="containsErrors" dxfId="3" priority="4">
      <formula>ISERROR(BA6)</formula>
    </cfRule>
  </conditionalFormatting>
  <conditionalFormatting sqref="AZ7:BQ207">
    <cfRule type="containsErrors" dxfId="2" priority="3">
      <formula>ISERROR(AZ7)</formula>
    </cfRule>
  </conditionalFormatting>
  <conditionalFormatting sqref="F6">
    <cfRule type="containsErrors" dxfId="1" priority="2">
      <formula>ISERROR(F6)</formula>
    </cfRule>
  </conditionalFormatting>
  <conditionalFormatting sqref="F7:F207">
    <cfRule type="containsErrors" dxfId="0" priority="1">
      <formula>ISERROR(F7)</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HM638"/>
  <sheetViews>
    <sheetView showGridLines="false" zoomScale="90" zoomScaleNormal="90" workbookViewId="0"/>
  </sheetViews>
  <sheetFormatPr defaultRowHeight="15.75" x14ac:dyDescent="0.25"/>
  <cols>
    <col min="1" max="1" width="24.625" style="333" customWidth="true"/>
    <col min="2" max="2" width="29.75" customWidth="true"/>
    <col min="3" max="8" width="7.875" customWidth="true"/>
    <col min="9" max="10" width="1.125" customWidth="true"/>
    <col min="11" max="11" width="24.625" style="333" customWidth="true"/>
    <col min="12" max="12" width="29.75" customWidth="true"/>
    <col min="13" max="18" width="7.875" customWidth="true"/>
    <col min="19" max="20" width="1.125" customWidth="true"/>
    <col min="21" max="21" width="24.625" style="333" customWidth="true"/>
    <col min="22" max="22" width="29.75" customWidth="true"/>
    <col min="23" max="28" width="7.875" customWidth="true"/>
    <col min="29" max="30" width="1.125" customWidth="true"/>
    <col min="31" max="31" width="24.625" style="333" customWidth="true"/>
    <col min="32" max="32" width="29.75" customWidth="true"/>
    <col min="33" max="38" width="7.875" customWidth="true"/>
    <col min="39" max="40" width="1.125" customWidth="true"/>
    <col min="41" max="41" width="24.625" style="333" customWidth="true"/>
    <col min="42" max="42" width="29.75" customWidth="true"/>
    <col min="43" max="48" width="7.875" customWidth="true"/>
    <col min="49" max="50" width="1.125" customWidth="true"/>
    <col min="51" max="51" width="24.625" style="333" customWidth="true"/>
    <col min="52" max="52" width="29.75" style="333" customWidth="true"/>
    <col min="53" max="58" width="7.875" style="333" customWidth="true"/>
    <col min="59" max="60" width="1.125" customWidth="true"/>
    <col min="61" max="61" width="24.625" style="333" customWidth="true"/>
    <col min="62" max="62" width="29.75" customWidth="true"/>
    <col min="63" max="68" width="7.875" customWidth="true"/>
    <col min="69" max="70" width="1.125" customWidth="true"/>
    <col min="71" max="71" width="24.625" style="333" customWidth="true"/>
    <col min="72" max="72" width="29.75" customWidth="true"/>
    <col min="73" max="78" width="7.875" customWidth="true"/>
    <col min="79" max="80" width="1.125" customWidth="true"/>
    <col min="81" max="81" width="24.625" style="333" customWidth="true"/>
    <col min="82" max="82" width="29.75" customWidth="true"/>
    <col min="83" max="88" width="7.875" customWidth="true"/>
    <col min="89" max="90" width="1.125" customWidth="true"/>
    <col min="91" max="91" width="24.625" style="333" customWidth="true"/>
    <col min="92" max="92" width="29.75" customWidth="true"/>
    <col min="93" max="98" width="7.875" customWidth="true"/>
    <col min="99" max="100" width="1.125" customWidth="true"/>
    <col min="101" max="101" width="24.625" style="333" customWidth="true"/>
    <col min="102" max="102" width="29.75" customWidth="true"/>
    <col min="103" max="108" width="7.875" customWidth="true"/>
    <col min="109" max="110" width="1.125" customWidth="true"/>
    <col min="111" max="111" width="24.625" style="333" customWidth="true"/>
    <col min="112" max="112" width="29.75" customWidth="true"/>
    <col min="113" max="118" width="7.875" customWidth="true"/>
    <col min="119" max="120" width="1.125" customWidth="true"/>
    <col min="121" max="121" width="24.625" style="333" customWidth="true"/>
    <col min="122" max="122" width="29.75" customWidth="true"/>
    <col min="123" max="128" width="7.875" customWidth="true"/>
    <col min="129" max="130" width="1.125" customWidth="true"/>
    <col min="131" max="131" width="24.625" style="333" customWidth="true"/>
    <col min="132" max="132" width="29.75" customWidth="true"/>
    <col min="133" max="138" width="7.875" customWidth="true"/>
    <col min="139" max="140" width="1.125" customWidth="true"/>
    <col min="141" max="141" width="24.625" style="333" customWidth="true"/>
    <col min="142" max="142" width="29.75" customWidth="true"/>
    <col min="143" max="148" width="7.875" customWidth="true"/>
    <col min="149" max="150" width="1.125" customWidth="true"/>
    <col min="151" max="151" width="24.625" style="333" customWidth="true"/>
    <col min="152" max="152" width="29.75" customWidth="true"/>
    <col min="153" max="158" width="7.875" customWidth="true"/>
    <col min="159" max="160" width="1.125" customWidth="true"/>
    <col min="161" max="161" width="24.625" style="333" customWidth="true"/>
    <col min="162" max="162" width="29.75" customWidth="true"/>
    <col min="163" max="168" width="7.875" customWidth="true"/>
    <col min="169" max="170" width="1.125" customWidth="true"/>
    <col min="171" max="171" width="24.625" style="333" customWidth="true"/>
    <col min="172" max="172" width="29.75" customWidth="true"/>
    <col min="173" max="178" width="7.875" customWidth="true"/>
    <col min="179" max="180" width="1.125" customWidth="true"/>
    <col min="181" max="181" width="24.625" style="333" customWidth="true"/>
    <col min="182" max="182" width="29.75" customWidth="true"/>
    <col min="183" max="188" width="7.875" customWidth="true"/>
    <col min="189" max="190" width="1.125" customWidth="true"/>
    <col min="191" max="191" width="24.625" style="333" customWidth="true"/>
    <col min="192" max="192" width="29.75" customWidth="true"/>
    <col min="193" max="198" width="7.875" customWidth="true"/>
    <col min="199" max="200" width="1.125" customWidth="true"/>
    <col min="201" max="201" width="24.625" style="333" customWidth="true"/>
    <col min="202" max="202" width="29.75" customWidth="true"/>
    <col min="203" max="208" width="7.875" customWidth="true"/>
    <col min="209" max="210" width="1.125" customWidth="true"/>
    <col min="211" max="211" width="24.625" style="333" customWidth="true"/>
    <col min="212" max="212" width="29.75" customWidth="true"/>
    <col min="213" max="218" width="7.875" customWidth="true"/>
    <col min="219" max="220" width="1.125" customWidth="true"/>
    <col min="221" max="221" width="24.625" style="333" customWidth="true"/>
    <col min="222" max="222" width="29.75" customWidth="true"/>
    <col min="223" max="228" width="7.875" customWidth="true"/>
    <col min="229" max="230" width="1.125" customWidth="true"/>
  </cols>
  <sheetData>
    <row r="1" ht="15.75" customHeight="true" x14ac:dyDescent="0.25">
      <c r="A1" s="342" t="s">
        <v>29</v>
      </c>
      <c r="B1" s="343" t="s">
        <v>179</v>
      </c>
      <c r="C1" s="600" t="s">
        <v>180</v>
      </c>
      <c r="D1" s="601"/>
      <c r="E1" s="601"/>
      <c r="F1" s="601"/>
      <c r="G1" s="601"/>
      <c r="H1" s="602"/>
      <c r="I1" s="11"/>
      <c r="J1" s="11"/>
      <c r="K1" s="342" t="s">
        <v>29</v>
      </c>
      <c r="L1" s="343" t="s">
        <v>181</v>
      </c>
      <c r="M1" s="600" t="s">
        <v>180</v>
      </c>
      <c r="N1" s="601"/>
      <c r="O1" s="601"/>
      <c r="P1" s="601"/>
      <c r="Q1" s="601"/>
      <c r="R1" s="602"/>
      <c r="S1" s="11"/>
      <c r="T1" s="11"/>
      <c r="U1" s="342" t="s">
        <v>29</v>
      </c>
      <c r="V1" s="343" t="s">
        <v>265</v>
      </c>
      <c r="W1" s="600" t="s">
        <v>180</v>
      </c>
      <c r="X1" s="601"/>
      <c r="Y1" s="601"/>
      <c r="Z1" s="601"/>
      <c r="AA1" s="601"/>
      <c r="AB1" s="602"/>
      <c r="AC1" s="11"/>
      <c r="AD1" s="11"/>
      <c r="AE1" s="342" t="s">
        <v>29</v>
      </c>
      <c r="AF1" s="343" t="s">
        <v>182</v>
      </c>
      <c r="AG1" s="600" t="s">
        <v>180</v>
      </c>
      <c r="AH1" s="601"/>
      <c r="AI1" s="601"/>
      <c r="AJ1" s="601"/>
      <c r="AK1" s="601"/>
      <c r="AL1" s="602"/>
      <c r="AM1" s="11"/>
      <c r="AN1" s="11"/>
      <c r="AO1" s="342" t="s">
        <v>29</v>
      </c>
      <c r="AP1" s="343" t="s">
        <v>183</v>
      </c>
      <c r="AQ1" s="600" t="s">
        <v>180</v>
      </c>
      <c r="AR1" s="601"/>
      <c r="AS1" s="601"/>
      <c r="AT1" s="601"/>
      <c r="AU1" s="601"/>
      <c r="AV1" s="602"/>
      <c r="AW1" s="11"/>
      <c r="AX1" s="11"/>
      <c r="AY1" s="342" t="s">
        <v>29</v>
      </c>
      <c r="AZ1" s="473" t="s">
        <v>184</v>
      </c>
      <c r="BA1" s="600" t="s">
        <v>180</v>
      </c>
      <c r="BB1" s="600"/>
      <c r="BC1" s="600"/>
      <c r="BD1" s="600"/>
      <c r="BE1" s="600"/>
      <c r="BF1" s="610"/>
      <c r="BG1" s="11"/>
      <c r="BH1" s="11"/>
      <c r="BI1" s="342" t="s">
        <v>29</v>
      </c>
      <c r="BJ1" s="343" t="s">
        <v>246</v>
      </c>
      <c r="BK1" s="600" t="s">
        <v>180</v>
      </c>
      <c r="BL1" s="601"/>
      <c r="BM1" s="601"/>
      <c r="BN1" s="601"/>
      <c r="BO1" s="601"/>
      <c r="BP1" s="602"/>
      <c r="BQ1" s="11"/>
      <c r="BR1" s="11"/>
      <c r="BS1" s="342" t="s">
        <v>29</v>
      </c>
      <c r="BT1" s="343" t="s">
        <v>185</v>
      </c>
      <c r="BU1" s="600" t="s">
        <v>180</v>
      </c>
      <c r="BV1" s="601"/>
      <c r="BW1" s="601"/>
      <c r="BX1" s="601"/>
      <c r="BY1" s="601"/>
      <c r="BZ1" s="602"/>
      <c r="CA1" s="11"/>
      <c r="CB1" s="11"/>
      <c r="CC1" s="342" t="s">
        <v>29</v>
      </c>
      <c r="CD1" s="343" t="s">
        <v>286</v>
      </c>
      <c r="CE1" s="600" t="s">
        <v>180</v>
      </c>
      <c r="CF1" s="601"/>
      <c r="CG1" s="601"/>
      <c r="CH1" s="601"/>
      <c r="CI1" s="601"/>
      <c r="CJ1" s="602"/>
      <c r="CK1" s="11"/>
      <c r="CL1" s="11"/>
      <c r="CM1" s="342" t="s">
        <v>29</v>
      </c>
      <c r="CN1" s="343" t="s">
        <v>186</v>
      </c>
      <c r="CO1" s="600" t="s">
        <v>180</v>
      </c>
      <c r="CP1" s="601"/>
      <c r="CQ1" s="601"/>
      <c r="CR1" s="601"/>
      <c r="CS1" s="601"/>
      <c r="CT1" s="602"/>
      <c r="CU1" s="11"/>
      <c r="CV1" s="11"/>
      <c r="CW1" s="342" t="s">
        <v>29</v>
      </c>
      <c r="CX1" s="463" t="s">
        <v>323</v>
      </c>
      <c r="CY1" s="600" t="str">
        <f>CO1</f>
        <v>Bhutan</v>
      </c>
      <c r="CZ1" s="601"/>
      <c r="DA1" s="601"/>
      <c r="DB1" s="601"/>
      <c r="DC1" s="601"/>
      <c r="DD1" s="602"/>
      <c r="DE1" s="11"/>
      <c r="DF1" s="11"/>
      <c r="DG1" s="342" t="s">
        <v>29</v>
      </c>
      <c r="DH1" s="463" t="s">
        <v>187</v>
      </c>
      <c r="DI1" s="600" t="s">
        <v>180</v>
      </c>
      <c r="DJ1" s="601"/>
      <c r="DK1" s="601"/>
      <c r="DL1" s="601"/>
      <c r="DM1" s="601"/>
      <c r="DN1" s="602"/>
      <c r="DO1" s="11"/>
      <c r="DP1" s="11"/>
    </row>
    <row r="2" x14ac:dyDescent="0.25">
      <c r="A2" s="344" t="s">
        <v>188</v>
      </c>
      <c r="B2" s="345"/>
      <c r="C2" s="603"/>
      <c r="D2" s="603"/>
      <c r="E2" s="603"/>
      <c r="F2" s="603"/>
      <c r="G2" s="603"/>
      <c r="H2" s="604"/>
      <c r="I2" s="11"/>
      <c r="J2" s="11"/>
      <c r="K2" s="344" t="s">
        <v>189</v>
      </c>
      <c r="L2" s="345"/>
      <c r="M2" s="603"/>
      <c r="N2" s="603"/>
      <c r="O2" s="603"/>
      <c r="P2" s="603"/>
      <c r="Q2" s="603"/>
      <c r="R2" s="604"/>
      <c r="S2" s="11"/>
      <c r="T2" s="11"/>
      <c r="U2" s="344" t="s">
        <v>266</v>
      </c>
      <c r="V2" s="345"/>
      <c r="W2" s="603"/>
      <c r="X2" s="603"/>
      <c r="Y2" s="603"/>
      <c r="Z2" s="603"/>
      <c r="AA2" s="603"/>
      <c r="AB2" s="604"/>
      <c r="AC2" s="11"/>
      <c r="AD2" s="11"/>
      <c r="AE2" s="344" t="s">
        <v>190</v>
      </c>
      <c r="AF2" s="345"/>
      <c r="AG2" s="603"/>
      <c r="AH2" s="603"/>
      <c r="AI2" s="603"/>
      <c r="AJ2" s="603"/>
      <c r="AK2" s="603"/>
      <c r="AL2" s="604"/>
      <c r="AM2" s="11"/>
      <c r="AN2" s="11"/>
      <c r="AO2" s="344" t="s">
        <v>191</v>
      </c>
      <c r="AP2" s="345"/>
      <c r="AQ2" s="603"/>
      <c r="AR2" s="603"/>
      <c r="AS2" s="603"/>
      <c r="AT2" s="603"/>
      <c r="AU2" s="603"/>
      <c r="AV2" s="604"/>
      <c r="AW2" s="11"/>
      <c r="AX2" s="11"/>
      <c r="AY2" s="344" t="s">
        <v>192</v>
      </c>
      <c r="AZ2" s="346"/>
      <c r="BA2" s="611"/>
      <c r="BB2" s="611"/>
      <c r="BC2" s="611"/>
      <c r="BD2" s="611"/>
      <c r="BE2" s="611"/>
      <c r="BF2" s="612"/>
      <c r="BG2" s="11"/>
      <c r="BH2" s="11"/>
      <c r="BI2" s="344" t="s">
        <v>244</v>
      </c>
      <c r="BJ2" s="345"/>
      <c r="BK2" s="603"/>
      <c r="BL2" s="603"/>
      <c r="BM2" s="603"/>
      <c r="BN2" s="603"/>
      <c r="BO2" s="603"/>
      <c r="BP2" s="604"/>
      <c r="BQ2" s="11"/>
      <c r="BR2" s="11"/>
      <c r="BS2" s="344" t="s">
        <v>193</v>
      </c>
      <c r="BT2" s="345"/>
      <c r="BU2" s="603"/>
      <c r="BV2" s="603"/>
      <c r="BW2" s="603"/>
      <c r="BX2" s="603"/>
      <c r="BY2" s="603"/>
      <c r="BZ2" s="604"/>
      <c r="CA2" s="11"/>
      <c r="CB2" s="11"/>
      <c r="CC2" s="344" t="s">
        <v>285</v>
      </c>
      <c r="CD2" s="345"/>
      <c r="CE2" s="603"/>
      <c r="CF2" s="603"/>
      <c r="CG2" s="603"/>
      <c r="CH2" s="603"/>
      <c r="CI2" s="603"/>
      <c r="CJ2" s="604"/>
      <c r="CK2" s="11"/>
      <c r="CL2" s="11"/>
      <c r="CM2" s="344" t="s">
        <v>194</v>
      </c>
      <c r="CN2" s="345"/>
      <c r="CO2" s="603"/>
      <c r="CP2" s="603"/>
      <c r="CQ2" s="603"/>
      <c r="CR2" s="603"/>
      <c r="CS2" s="603"/>
      <c r="CT2" s="604"/>
      <c r="CU2" s="11"/>
      <c r="CV2" s="11"/>
      <c r="CW2" s="472" t="s">
        <v>320</v>
      </c>
      <c r="CX2" s="345"/>
      <c r="CY2" s="603"/>
      <c r="CZ2" s="603"/>
      <c r="DA2" s="603"/>
      <c r="DB2" s="603"/>
      <c r="DC2" s="603"/>
      <c r="DD2" s="604"/>
      <c r="DE2" s="11"/>
      <c r="DF2" s="11"/>
      <c r="DG2" s="344" t="s">
        <v>195</v>
      </c>
      <c r="DH2" s="345"/>
      <c r="DI2" s="603"/>
      <c r="DJ2" s="603"/>
      <c r="DK2" s="603"/>
      <c r="DL2" s="603"/>
      <c r="DM2" s="603"/>
      <c r="DN2" s="604"/>
      <c r="DO2" s="11"/>
      <c r="DP2" s="11"/>
    </row>
    <row r="3" x14ac:dyDescent="0.25">
      <c r="A3" s="347" t="s">
        <v>319</v>
      </c>
      <c r="B3" s="348"/>
      <c r="C3" s="605">
        <v>2008</v>
      </c>
      <c r="D3" s="606"/>
      <c r="E3" s="606"/>
      <c r="F3" s="606"/>
      <c r="G3" s="606"/>
      <c r="H3" s="607"/>
      <c r="I3" s="11"/>
      <c r="J3" s="11"/>
      <c r="K3" s="347" t="s">
        <v>319</v>
      </c>
      <c r="L3" s="348"/>
      <c r="M3" s="605">
        <v>2009</v>
      </c>
      <c r="N3" s="606"/>
      <c r="O3" s="606"/>
      <c r="P3" s="606"/>
      <c r="Q3" s="606"/>
      <c r="R3" s="607"/>
      <c r="S3" s="11"/>
      <c r="T3" s="11"/>
      <c r="U3" s="347" t="s">
        <v>245</v>
      </c>
      <c r="V3" s="348"/>
      <c r="W3" s="605">
        <v>2010</v>
      </c>
      <c r="X3" s="606"/>
      <c r="Y3" s="606"/>
      <c r="Z3" s="606"/>
      <c r="AA3" s="606"/>
      <c r="AB3" s="607"/>
      <c r="AC3" s="11"/>
      <c r="AD3" s="11"/>
      <c r="AE3" s="347" t="s">
        <v>319</v>
      </c>
      <c r="AF3" s="348"/>
      <c r="AG3" s="605">
        <v>2011</v>
      </c>
      <c r="AH3" s="606"/>
      <c r="AI3" s="606"/>
      <c r="AJ3" s="606"/>
      <c r="AK3" s="606"/>
      <c r="AL3" s="607"/>
      <c r="AM3" s="11"/>
      <c r="AN3" s="11"/>
      <c r="AO3" s="347" t="s">
        <v>319</v>
      </c>
      <c r="AP3" s="348"/>
      <c r="AQ3" s="605">
        <v>2012</v>
      </c>
      <c r="AR3" s="606"/>
      <c r="AS3" s="606"/>
      <c r="AT3" s="606"/>
      <c r="AU3" s="606"/>
      <c r="AV3" s="607"/>
      <c r="AW3" s="11"/>
      <c r="AX3" s="11"/>
      <c r="AY3" s="347" t="s">
        <v>319</v>
      </c>
      <c r="AZ3" s="349"/>
      <c r="BA3" s="605">
        <v>2013</v>
      </c>
      <c r="BB3" s="605"/>
      <c r="BC3" s="605"/>
      <c r="BD3" s="605"/>
      <c r="BE3" s="605"/>
      <c r="BF3" s="613"/>
      <c r="BG3" s="11"/>
      <c r="BH3" s="11"/>
      <c r="BI3" s="347" t="s">
        <v>245</v>
      </c>
      <c r="BJ3" s="348"/>
      <c r="BK3" s="605">
        <v>2013</v>
      </c>
      <c r="BL3" s="606"/>
      <c r="BM3" s="606"/>
      <c r="BN3" s="606"/>
      <c r="BO3" s="606"/>
      <c r="BP3" s="607"/>
      <c r="BQ3" s="11"/>
      <c r="BR3" s="11"/>
      <c r="BS3" s="347" t="s">
        <v>319</v>
      </c>
      <c r="BT3" s="348"/>
      <c r="BU3" s="605">
        <v>2014</v>
      </c>
      <c r="BV3" s="606"/>
      <c r="BW3" s="606"/>
      <c r="BX3" s="606"/>
      <c r="BY3" s="606"/>
      <c r="BZ3" s="607"/>
      <c r="CA3" s="11"/>
      <c r="CB3" s="11"/>
      <c r="CC3" s="347" t="s">
        <v>245</v>
      </c>
      <c r="CD3" s="348"/>
      <c r="CE3" s="605">
        <v>2014</v>
      </c>
      <c r="CF3" s="606"/>
      <c r="CG3" s="606"/>
      <c r="CH3" s="606"/>
      <c r="CI3" s="606"/>
      <c r="CJ3" s="607"/>
      <c r="CK3" s="11"/>
      <c r="CL3" s="11"/>
      <c r="CM3" s="347" t="s">
        <v>319</v>
      </c>
      <c r="CN3" s="348"/>
      <c r="CO3" s="605">
        <v>2015</v>
      </c>
      <c r="CP3" s="606"/>
      <c r="CQ3" s="606"/>
      <c r="CR3" s="606"/>
      <c r="CS3" s="606"/>
      <c r="CT3" s="607"/>
      <c r="CU3" s="11"/>
      <c r="CV3" s="11"/>
      <c r="CW3" s="347" t="s">
        <v>253</v>
      </c>
      <c r="CX3" s="348"/>
      <c r="CY3" s="605">
        <v>2015</v>
      </c>
      <c r="CZ3" s="606"/>
      <c r="DA3" s="606"/>
      <c r="DB3" s="606"/>
      <c r="DC3" s="606"/>
      <c r="DD3" s="607"/>
      <c r="DE3" s="11"/>
      <c r="DF3" s="11"/>
      <c r="DG3" s="347" t="s">
        <v>319</v>
      </c>
      <c r="DH3" s="348"/>
      <c r="DI3" s="605">
        <v>2016</v>
      </c>
      <c r="DJ3" s="606"/>
      <c r="DK3" s="606"/>
      <c r="DL3" s="606"/>
      <c r="DM3" s="606"/>
      <c r="DN3" s="607"/>
      <c r="DO3" s="11"/>
      <c r="DP3" s="11"/>
    </row>
    <row r="4" s="4" customFormat="true" ht="18" customHeight="true" x14ac:dyDescent="0.25">
      <c r="A4" s="350" t="s">
        <v>311</v>
      </c>
      <c r="B4" s="351" t="s">
        <v>197</v>
      </c>
      <c r="C4" s="352" t="s">
        <v>7</v>
      </c>
      <c r="D4" s="353" t="s">
        <v>1</v>
      </c>
      <c r="E4" s="353" t="s">
        <v>2</v>
      </c>
      <c r="F4" s="353" t="s">
        <v>16</v>
      </c>
      <c r="G4" s="353" t="s">
        <v>17</v>
      </c>
      <c r="H4" s="354" t="s">
        <v>18</v>
      </c>
      <c r="I4" s="26"/>
      <c r="J4" s="26"/>
      <c r="K4" s="350" t="s">
        <v>311</v>
      </c>
      <c r="L4" s="351" t="s">
        <v>57</v>
      </c>
      <c r="M4" s="352" t="s">
        <v>7</v>
      </c>
      <c r="N4" s="353" t="s">
        <v>1</v>
      </c>
      <c r="O4" s="353" t="s">
        <v>2</v>
      </c>
      <c r="P4" s="353" t="s">
        <v>16</v>
      </c>
      <c r="Q4" s="353" t="s">
        <v>17</v>
      </c>
      <c r="R4" s="354" t="s">
        <v>18</v>
      </c>
      <c r="S4" s="26"/>
      <c r="T4" s="26"/>
      <c r="U4" s="350" t="s">
        <v>311</v>
      </c>
      <c r="V4" s="351" t="s">
        <v>57</v>
      </c>
      <c r="W4" s="352" t="s">
        <v>7</v>
      </c>
      <c r="X4" s="353" t="s">
        <v>1</v>
      </c>
      <c r="Y4" s="353" t="s">
        <v>2</v>
      </c>
      <c r="Z4" s="353" t="s">
        <v>16</v>
      </c>
      <c r="AA4" s="353" t="s">
        <v>17</v>
      </c>
      <c r="AB4" s="354" t="s">
        <v>18</v>
      </c>
      <c r="AC4" s="26"/>
      <c r="AD4" s="26"/>
      <c r="AE4" s="350" t="s">
        <v>311</v>
      </c>
      <c r="AF4" s="351" t="s">
        <v>57</v>
      </c>
      <c r="AG4" s="352" t="s">
        <v>7</v>
      </c>
      <c r="AH4" s="353" t="s">
        <v>1</v>
      </c>
      <c r="AI4" s="353" t="s">
        <v>2</v>
      </c>
      <c r="AJ4" s="353" t="s">
        <v>16</v>
      </c>
      <c r="AK4" s="353" t="s">
        <v>17</v>
      </c>
      <c r="AL4" s="354" t="s">
        <v>18</v>
      </c>
      <c r="AM4" s="26"/>
      <c r="AN4" s="26"/>
      <c r="AO4" s="350" t="s">
        <v>311</v>
      </c>
      <c r="AP4" s="351" t="s">
        <v>57</v>
      </c>
      <c r="AQ4" s="352" t="s">
        <v>7</v>
      </c>
      <c r="AR4" s="353" t="s">
        <v>1</v>
      </c>
      <c r="AS4" s="353" t="s">
        <v>2</v>
      </c>
      <c r="AT4" s="353" t="s">
        <v>16</v>
      </c>
      <c r="AU4" s="353" t="s">
        <v>17</v>
      </c>
      <c r="AV4" s="354" t="s">
        <v>18</v>
      </c>
      <c r="AW4" s="26"/>
      <c r="AX4" s="26"/>
      <c r="AY4" s="350" t="s">
        <v>311</v>
      </c>
      <c r="AZ4" s="355" t="s">
        <v>57</v>
      </c>
      <c r="BA4" s="352" t="s">
        <v>7</v>
      </c>
      <c r="BB4" s="353" t="s">
        <v>1</v>
      </c>
      <c r="BC4" s="353" t="s">
        <v>2</v>
      </c>
      <c r="BD4" s="353" t="s">
        <v>16</v>
      </c>
      <c r="BE4" s="353" t="s">
        <v>17</v>
      </c>
      <c r="BF4" s="354" t="s">
        <v>18</v>
      </c>
      <c r="BG4" s="26"/>
      <c r="BH4" s="26"/>
      <c r="BI4" s="350" t="s">
        <v>311</v>
      </c>
      <c r="BJ4" s="351" t="s">
        <v>57</v>
      </c>
      <c r="BK4" s="352" t="s">
        <v>7</v>
      </c>
      <c r="BL4" s="353" t="s">
        <v>1</v>
      </c>
      <c r="BM4" s="353" t="s">
        <v>2</v>
      </c>
      <c r="BN4" s="353" t="s">
        <v>16</v>
      </c>
      <c r="BO4" s="353" t="s">
        <v>17</v>
      </c>
      <c r="BP4" s="354" t="s">
        <v>18</v>
      </c>
      <c r="BQ4" s="26"/>
      <c r="BR4" s="26"/>
      <c r="BS4" s="350" t="s">
        <v>311</v>
      </c>
      <c r="BT4" s="351" t="s">
        <v>57</v>
      </c>
      <c r="BU4" s="352" t="s">
        <v>7</v>
      </c>
      <c r="BV4" s="353" t="s">
        <v>1</v>
      </c>
      <c r="BW4" s="353" t="s">
        <v>2</v>
      </c>
      <c r="BX4" s="353" t="s">
        <v>16</v>
      </c>
      <c r="BY4" s="353" t="s">
        <v>17</v>
      </c>
      <c r="BZ4" s="354" t="s">
        <v>18</v>
      </c>
      <c r="CA4" s="26"/>
      <c r="CB4" s="26"/>
      <c r="CC4" s="350" t="s">
        <v>311</v>
      </c>
      <c r="CD4" s="351" t="s">
        <v>57</v>
      </c>
      <c r="CE4" s="352" t="s">
        <v>7</v>
      </c>
      <c r="CF4" s="353" t="s">
        <v>1</v>
      </c>
      <c r="CG4" s="353" t="s">
        <v>2</v>
      </c>
      <c r="CH4" s="353" t="s">
        <v>16</v>
      </c>
      <c r="CI4" s="353" t="s">
        <v>17</v>
      </c>
      <c r="CJ4" s="354" t="s">
        <v>18</v>
      </c>
      <c r="CK4" s="26"/>
      <c r="CL4" s="26"/>
      <c r="CM4" s="350" t="s">
        <v>311</v>
      </c>
      <c r="CN4" s="351" t="s">
        <v>57</v>
      </c>
      <c r="CO4" s="352" t="s">
        <v>7</v>
      </c>
      <c r="CP4" s="353" t="s">
        <v>1</v>
      </c>
      <c r="CQ4" s="353" t="s">
        <v>2</v>
      </c>
      <c r="CR4" s="353" t="s">
        <v>16</v>
      </c>
      <c r="CS4" s="353" t="s">
        <v>17</v>
      </c>
      <c r="CT4" s="354" t="s">
        <v>18</v>
      </c>
      <c r="CU4" s="26"/>
      <c r="CV4" s="26"/>
      <c r="CW4" s="350" t="s">
        <v>311</v>
      </c>
      <c r="CX4" s="351" t="s">
        <v>57</v>
      </c>
      <c r="CY4" s="352" t="s">
        <v>7</v>
      </c>
      <c r="CZ4" s="353" t="s">
        <v>1</v>
      </c>
      <c r="DA4" s="353" t="s">
        <v>2</v>
      </c>
      <c r="DB4" s="353" t="s">
        <v>16</v>
      </c>
      <c r="DC4" s="353" t="s">
        <v>17</v>
      </c>
      <c r="DD4" s="354" t="s">
        <v>18</v>
      </c>
      <c r="DE4" s="26"/>
      <c r="DF4" s="26"/>
      <c r="DG4" s="350" t="s">
        <v>311</v>
      </c>
      <c r="DH4" s="351" t="s">
        <v>57</v>
      </c>
      <c r="DI4" s="352" t="s">
        <v>7</v>
      </c>
      <c r="DJ4" s="353" t="s">
        <v>1</v>
      </c>
      <c r="DK4" s="353" t="s">
        <v>2</v>
      </c>
      <c r="DL4" s="353" t="s">
        <v>16</v>
      </c>
      <c r="DM4" s="353" t="s">
        <v>17</v>
      </c>
      <c r="DN4" s="354" t="s">
        <v>18</v>
      </c>
      <c r="DO4" s="26"/>
      <c r="DP4" s="26"/>
      <c r="DQ4" s="337"/>
      <c r="EA4" s="337"/>
      <c r="EK4" s="337"/>
      <c r="EU4" s="337"/>
      <c r="FE4" s="337"/>
      <c r="FO4" s="337"/>
      <c r="FY4" s="337"/>
      <c r="GI4" s="337"/>
      <c r="GS4" s="337"/>
      <c r="HC4" s="337"/>
      <c r="HM4" s="337"/>
    </row>
    <row r="5" s="4" customFormat="true" x14ac:dyDescent="0.25">
      <c r="A5" s="326"/>
      <c r="B5" s="140" t="s">
        <v>24</v>
      </c>
      <c r="C5" s="9" t="str">
        <f t="shared" ref="C5:H5" si="0">IF(COUNTA(C14)=0,"",C14)</f>
        <v/>
      </c>
      <c r="D5" s="9" t="str">
        <f t="shared" si="0"/>
        <v/>
      </c>
      <c r="E5" s="9" t="str">
        <f t="shared" si="0"/>
        <v/>
      </c>
      <c r="F5" s="9" t="str">
        <f t="shared" si="0"/>
        <v/>
      </c>
      <c r="G5" s="9" t="str">
        <f t="shared" si="0"/>
        <v/>
      </c>
      <c r="H5" s="33" t="str">
        <f t="shared" si="0"/>
        <v/>
      </c>
      <c r="I5" s="26"/>
      <c r="J5" s="26"/>
      <c r="K5" s="326"/>
      <c r="L5" s="15" t="s">
        <v>24</v>
      </c>
      <c r="M5" s="9" t="str">
        <f t="shared" ref="M5:R5" si="1">IF(COUNTA(M14)=0,"",M14)</f>
        <v/>
      </c>
      <c r="N5" s="9" t="str">
        <f t="shared" si="1"/>
        <v/>
      </c>
      <c r="O5" s="9" t="str">
        <f t="shared" si="1"/>
        <v/>
      </c>
      <c r="P5" s="9" t="str">
        <f t="shared" si="1"/>
        <v/>
      </c>
      <c r="Q5" s="9" t="str">
        <f t="shared" si="1"/>
        <v/>
      </c>
      <c r="R5" s="33" t="str">
        <f t="shared" si="1"/>
        <v/>
      </c>
      <c r="S5" s="26"/>
      <c r="T5" s="26"/>
      <c r="U5" s="326"/>
      <c r="V5" s="15" t="s">
        <v>24</v>
      </c>
      <c r="W5" s="9">
        <f t="shared" ref="W5:AB5" si="2">IF(COUNTA(W14)=0,"",W14)</f>
        <v>6</v>
      </c>
      <c r="X5" s="9">
        <f t="shared" si="2"/>
        <v>1.2658227848101267</v>
      </c>
      <c r="Y5" s="9">
        <f t="shared" si="2"/>
        <v>8.5959885386819472</v>
      </c>
      <c r="Z5" s="9" t="str">
        <f t="shared" si="2"/>
        <v/>
      </c>
      <c r="AA5" s="9">
        <f t="shared" si="2"/>
        <v>8.115942028985506</v>
      </c>
      <c r="AB5" s="33">
        <f t="shared" si="2"/>
        <v>2.4691358024691357</v>
      </c>
      <c r="AC5" s="26"/>
      <c r="AD5" s="26"/>
      <c r="AE5" s="326"/>
      <c r="AF5" s="15" t="s">
        <v>24</v>
      </c>
      <c r="AG5" s="9" t="str">
        <f t="shared" ref="AG5:AL5" si="3">IF(COUNTA(AG14)=0,"",AG14)</f>
        <v/>
      </c>
      <c r="AH5" s="9" t="str">
        <f t="shared" si="3"/>
        <v/>
      </c>
      <c r="AI5" s="9" t="str">
        <f t="shared" si="3"/>
        <v/>
      </c>
      <c r="AJ5" s="9" t="str">
        <f t="shared" si="3"/>
        <v/>
      </c>
      <c r="AK5" s="9" t="str">
        <f t="shared" si="3"/>
        <v/>
      </c>
      <c r="AL5" s="33" t="str">
        <f t="shared" si="3"/>
        <v/>
      </c>
      <c r="AM5" s="26"/>
      <c r="AN5" s="26"/>
      <c r="AO5" s="326"/>
      <c r="AP5" s="15" t="s">
        <v>24</v>
      </c>
      <c r="AQ5" s="9" t="str">
        <f t="shared" ref="AQ5:AV5" si="4">IF(COUNTA(AQ14)=0,"",AQ14)</f>
        <v/>
      </c>
      <c r="AR5" s="9" t="str">
        <f t="shared" si="4"/>
        <v/>
      </c>
      <c r="AS5" s="9" t="str">
        <f t="shared" si="4"/>
        <v/>
      </c>
      <c r="AT5" s="9" t="str">
        <f t="shared" si="4"/>
        <v/>
      </c>
      <c r="AU5" s="9" t="str">
        <f t="shared" si="4"/>
        <v/>
      </c>
      <c r="AV5" s="33" t="str">
        <f t="shared" si="4"/>
        <v/>
      </c>
      <c r="AW5" s="26"/>
      <c r="AX5" s="26"/>
      <c r="AY5" s="326"/>
      <c r="AZ5" s="140" t="s">
        <v>24</v>
      </c>
      <c r="BA5" s="9" t="str">
        <f t="shared" ref="BA5:BF5" si="5">IF(COUNTA(BA14)=0,"",BA14)</f>
        <v/>
      </c>
      <c r="BB5" s="9" t="str">
        <f t="shared" si="5"/>
        <v/>
      </c>
      <c r="BC5" s="9" t="str">
        <f t="shared" si="5"/>
        <v/>
      </c>
      <c r="BD5" s="9" t="str">
        <f t="shared" si="5"/>
        <v/>
      </c>
      <c r="BE5" s="9" t="str">
        <f t="shared" si="5"/>
        <v/>
      </c>
      <c r="BF5" s="33" t="str">
        <f t="shared" si="5"/>
        <v/>
      </c>
      <c r="BG5" s="26"/>
      <c r="BH5" s="26"/>
      <c r="BI5" s="326"/>
      <c r="BJ5" s="15" t="s">
        <v>24</v>
      </c>
      <c r="BK5" s="9" t="str">
        <f t="shared" ref="BK5:BP5" si="6">IF(COUNTA(BK14)=0,"",BK14)</f>
        <v/>
      </c>
      <c r="BL5" s="9" t="str">
        <f t="shared" si="6"/>
        <v/>
      </c>
      <c r="BM5" s="9" t="str">
        <f t="shared" si="6"/>
        <v/>
      </c>
      <c r="BN5" s="9" t="str">
        <f t="shared" si="6"/>
        <v/>
      </c>
      <c r="BO5" s="9" t="str">
        <f t="shared" si="6"/>
        <v/>
      </c>
      <c r="BP5" s="33" t="str">
        <f t="shared" si="6"/>
        <v/>
      </c>
      <c r="BQ5" s="26"/>
      <c r="BR5" s="26"/>
      <c r="BS5" s="326"/>
      <c r="BT5" s="15" t="s">
        <v>24</v>
      </c>
      <c r="BU5" s="9">
        <f t="shared" ref="BU5:BZ5" si="7">IF(COUNTA(BU14)=0,"",BU14)</f>
        <v>0</v>
      </c>
      <c r="BV5" s="9" t="str">
        <f t="shared" si="7"/>
        <v/>
      </c>
      <c r="BW5" s="9" t="str">
        <f t="shared" si="7"/>
        <v/>
      </c>
      <c r="BX5" s="9" t="str">
        <f t="shared" si="7"/>
        <v/>
      </c>
      <c r="BY5" s="9" t="str">
        <f t="shared" si="7"/>
        <v/>
      </c>
      <c r="BZ5" s="33" t="str">
        <f t="shared" si="7"/>
        <v/>
      </c>
      <c r="CA5" s="26"/>
      <c r="CB5" s="26"/>
      <c r="CC5" s="326"/>
      <c r="CD5" s="15" t="s">
        <v>24</v>
      </c>
      <c r="CE5" s="9">
        <f t="shared" ref="CE5:CJ5" si="8">IF(COUNTA(CE14)=0,"",CE14)</f>
        <v>0</v>
      </c>
      <c r="CF5" s="9" t="str">
        <f t="shared" si="8"/>
        <v/>
      </c>
      <c r="CG5" s="9" t="str">
        <f t="shared" si="8"/>
        <v/>
      </c>
      <c r="CH5" s="9" t="str">
        <f t="shared" si="8"/>
        <v/>
      </c>
      <c r="CI5" s="9" t="str">
        <f t="shared" si="8"/>
        <v/>
      </c>
      <c r="CJ5" s="33" t="str">
        <f t="shared" si="8"/>
        <v/>
      </c>
      <c r="CK5" s="26"/>
      <c r="CL5" s="26"/>
      <c r="CM5" s="326"/>
      <c r="CN5" s="15" t="s">
        <v>24</v>
      </c>
      <c r="CO5" s="9">
        <f t="shared" ref="CO5:CT5" si="9">IF(COUNTA(CO14)=0,"",CO14)</f>
        <v>0</v>
      </c>
      <c r="CP5" s="9" t="str">
        <f t="shared" si="9"/>
        <v/>
      </c>
      <c r="CQ5" s="9" t="str">
        <f t="shared" si="9"/>
        <v/>
      </c>
      <c r="CR5" s="9" t="str">
        <f t="shared" si="9"/>
        <v/>
      </c>
      <c r="CS5" s="9" t="str">
        <f t="shared" si="9"/>
        <v/>
      </c>
      <c r="CT5" s="33" t="str">
        <f t="shared" si="9"/>
        <v/>
      </c>
      <c r="CU5" s="26"/>
      <c r="CV5" s="26"/>
      <c r="CW5" s="326"/>
      <c r="CX5" s="15" t="s">
        <v>24</v>
      </c>
      <c r="CY5" s="9" t="str">
        <f t="shared" ref="CY5:DD5" si="10">IF(COUNTA(CY14)=0,"",CY14)</f>
        <v/>
      </c>
      <c r="CZ5" s="9" t="str">
        <f t="shared" si="10"/>
        <v/>
      </c>
      <c r="DA5" s="9" t="str">
        <f t="shared" si="10"/>
        <v/>
      </c>
      <c r="DB5" s="9" t="str">
        <f t="shared" si="10"/>
        <v/>
      </c>
      <c r="DC5" s="9" t="str">
        <f t="shared" si="10"/>
        <v/>
      </c>
      <c r="DD5" s="33" t="str">
        <f t="shared" si="10"/>
        <v/>
      </c>
      <c r="DE5" s="26"/>
      <c r="DF5" s="26"/>
      <c r="DG5" s="326"/>
      <c r="DH5" s="15" t="s">
        <v>24</v>
      </c>
      <c r="DI5" s="9">
        <f t="shared" ref="DI5:DN5" si="11">IF(COUNTA(DI14)=0,"",DI14)</f>
        <v>0</v>
      </c>
      <c r="DJ5" s="9" t="str">
        <f t="shared" si="11"/>
        <v/>
      </c>
      <c r="DK5" s="9" t="str">
        <f t="shared" si="11"/>
        <v/>
      </c>
      <c r="DL5" s="9" t="str">
        <f t="shared" si="11"/>
        <v/>
      </c>
      <c r="DM5" s="9">
        <f t="shared" si="11"/>
        <v>0</v>
      </c>
      <c r="DN5" s="33">
        <f t="shared" si="11"/>
        <v>0</v>
      </c>
      <c r="DO5" s="26"/>
      <c r="DP5" s="26"/>
      <c r="DQ5" s="337"/>
      <c r="EA5" s="337"/>
      <c r="EK5" s="337"/>
      <c r="EU5" s="337"/>
      <c r="FE5" s="337"/>
      <c r="FO5" s="337"/>
      <c r="FY5" s="337"/>
      <c r="GI5" s="337"/>
      <c r="GS5" s="337"/>
      <c r="HC5" s="337"/>
      <c r="HM5" s="337"/>
    </row>
    <row r="6" s="4" customFormat="true" x14ac:dyDescent="0.25">
      <c r="A6" s="326"/>
      <c r="B6" s="140" t="s">
        <v>0</v>
      </c>
      <c r="C6" s="9"/>
      <c r="D6" s="9" t="str">
        <f>IF(COUNTA(D15:D20)=0,"",D15*(1-B15)+D16*(1-B16)+D17*(1-B17)+D18*(1-B18)+D19*(1-B19)+D20*(1-B20)+D21*(1-B21)+D22*(1-B22))</f>
        <v/>
      </c>
      <c r="E6" s="9" t="str">
        <f>IF(COUNTA(E15:E20)=0,"",E15*(1-B15)+E16*(1-B16)+E17*(1-B17)+E18*(1-B18)+E19*(1-B19)+E20*(1-B20)+E21*(1-B21)+E22*(1-B22))</f>
        <v/>
      </c>
      <c r="F6" s="9" t="str">
        <f>IF(COUNTA(F15:F20)=0,"",F15*(1-B15)+F16*(1-B16)+F17*(1-B17)+F18*(1-B18)+F19*(1-B19)+F20*(1-B20)+F21*(1-B21)+F22*(1-B22))</f>
        <v/>
      </c>
      <c r="G6" s="9" t="str">
        <f>IF(COUNTA(G15:G20)=0,"",G15*(1-B15)+G16*(1-B16)+G17*(1-B17)+G18*(1-B18)+G19*(1-B19)+G20*(1-B20)+G21*(1-B21)+G22*(1-B22))</f>
        <v/>
      </c>
      <c r="H6" s="33" t="str">
        <f>IF(COUNTA(H15:H20)=0,"",H15*(1-B15)+H16*(1-B16)+H17*(1-B17)+H18*(1-B18)+H19*(1-B19)+H20*(1-B20)+H21*(1-B21)+H22*(1-B22))</f>
        <v/>
      </c>
      <c r="I6" s="26"/>
      <c r="J6" s="26"/>
      <c r="K6" s="326"/>
      <c r="L6" s="15" t="s">
        <v>0</v>
      </c>
      <c r="M6" s="9"/>
      <c r="N6" s="9" t="str">
        <f>IF(COUNTA(N15:N20)=0,"",N15*(1-L15)+N16*(1-L16)+N17*(1-L17)+N18*(1-L18)+N19*(1-L19)+N20*(1-L20)+N21*(1-L21)+N22*(1-L22))</f>
        <v/>
      </c>
      <c r="O6" s="9" t="str">
        <f>IF(COUNTA(O15:O20)=0,"",O15*(1-L15)+O16*(1-L16)+O17*(1-L17)+O18*(1-L18)+O19*(1-L19)+O20*(1-L20)+O21*(1-L21)+O22*(1-L22))</f>
        <v/>
      </c>
      <c r="P6" s="9" t="str">
        <f>IF(COUNTA(P15:P20)=0,"",P15*(1-L15)+P16*(1-L16)+P17*(1-L17)+P18*(1-L18)+P19*(1-L19)+P20*(1-L20)+P21*(1-L21)+P22*(1-L22))</f>
        <v/>
      </c>
      <c r="Q6" s="9" t="str">
        <f>IF(COUNTA(Q15:Q20)=0,"",Q15*(1-L15)+Q16*(1-L16)+Q17*(1-L17)+Q18*(1-L18)+Q19*(1-L19)+Q20*(1-L20)+Q21*(1-L21)+Q22*(1-L22))</f>
        <v/>
      </c>
      <c r="R6" s="33" t="str">
        <f>IF(COUNTA(R15:R20)=0,"",R15*(1-L15)+R16*(1-L16)+R17*(1-L17)+R18*(1-L18)+R19*(1-L19)+R20*(1-L20)+R21*(1-L21)+R22*(1-L22))</f>
        <v/>
      </c>
      <c r="S6" s="26"/>
      <c r="T6" s="26"/>
      <c r="U6" s="326"/>
      <c r="V6" s="15" t="s">
        <v>0</v>
      </c>
      <c r="W6" s="9">
        <f>IF((COUNTA(W15:W26)=0)+(COUNTA(W14)=0),"",100-W14-SUMPRODUCT(V15:V26,W15:W26))</f>
        <v>31.771203155818533</v>
      </c>
      <c r="X6" s="9" t="str">
        <f>IF((COUNTA(X15:X26)=0)+(COUNTA(X14)=0),"",100-X14-SUMPRODUCT(V15:V26,X15:X26))</f>
        <v/>
      </c>
      <c r="Y6" s="9" t="str">
        <f>IF((COUNTA(Y15:Y26)=0)+(COUNTA(Y14)=0),"",100-Y14-SUMPRODUCT(V15:V26,Y15:Y26))</f>
        <v/>
      </c>
      <c r="Z6" s="9" t="str">
        <f>IF((COUNTA(Z15:Z26)=0)+(COUNTA(Z14)=0),"",100-Z14-SUMPRODUCT(V15:V26,Z15:Z26))</f>
        <v/>
      </c>
      <c r="AA6" s="9"/>
      <c r="AB6" s="33"/>
      <c r="AC6" s="26"/>
      <c r="AD6" s="26"/>
      <c r="AE6" s="326"/>
      <c r="AF6" s="15" t="s">
        <v>0</v>
      </c>
      <c r="AG6" s="9"/>
      <c r="AH6" s="9" t="str">
        <f>IF(COUNTA(AH15:AH20)=0,"",AH15*(1-AF15)+AH16*(1-AF16)+AH17*(1-AF17)+AH18*(1-AF18)+AH19*(1-AF19)+AH20*(1-AF20)+AH21*(1-AF21)+AH22*(1-AF22))</f>
        <v/>
      </c>
      <c r="AI6" s="9" t="str">
        <f>IF(COUNTA(AI15:AI20)=0,"",AI15*(1-AF15)+AI16*(1-AF16)+AI17*(1-AF17)+AI18*(1-AF18)+AI19*(1-AF19)+AI20*(1-AF20)+AI21*(1-AF21)+AI22*(1-AF22))</f>
        <v/>
      </c>
      <c r="AJ6" s="9" t="str">
        <f>IF(COUNTA(AJ15:AJ20)=0,"",AJ15*(1-AF15)+AJ16*(1-AF16)+AJ17*(1-AF17)+AJ18*(1-AF18)+AJ19*(1-AF19)+AJ20*(1-AF20)+AJ21*(1-AF21)+AJ22*(1-AF22))</f>
        <v/>
      </c>
      <c r="AK6" s="9" t="str">
        <f>IF(COUNTA(AK15:AK20)=0,"",AK15*(1-AF15)+AK16*(1-AF16)+AK17*(1-AF17)+AK18*(1-AF18)+AK19*(1-AF19)+AK20*(1-AF20)+AK21*(1-AF21)+AK22*(1-AF22))</f>
        <v/>
      </c>
      <c r="AL6" s="33" t="str">
        <f>IF(COUNTA(AL15:AL20)=0,"",AL15*(1-AF15)+AL16*(1-AF16)+AL17*(1-AF17)+AL18*(1-AF18)+AL19*(1-AF19)+AL20*(1-AF20)+AL21*(1-AF21)+AL22*(1-AF22))</f>
        <v/>
      </c>
      <c r="AM6" s="26"/>
      <c r="AN6" s="26"/>
      <c r="AO6" s="326"/>
      <c r="AP6" s="15" t="s">
        <v>0</v>
      </c>
      <c r="AQ6" s="9"/>
      <c r="AR6" s="9" t="str">
        <f>IF(COUNTA(AR15:AR20)=0,"",AR15*(1-AP15)+AR16*(1-AP16)+AR17*(1-AP17)+AR18*(1-AP18)+AR19*(1-AP19)+AR20*(1-AP20)+AR21*(1-AP21)+AR22*(1-AP22))</f>
        <v/>
      </c>
      <c r="AS6" s="9" t="str">
        <f>IF(COUNTA(AS15:AS20)=0,"",AS15*(1-AP15)+AS16*(1-AP16)+AS17*(1-AP17)+AS18*(1-AP18)+AS19*(1-AP19)+AS20*(1-AP20)+AS21*(1-AP21)+AS22*(1-AP22))</f>
        <v/>
      </c>
      <c r="AT6" s="9" t="str">
        <f>IF(COUNTA(AT15:AT20)=0,"",AT15*(1-AP15)+AT16*(1-AP16)+AT17*(1-AP17)+AT18*(1-AP18)+AT19*(1-AP19)+AT20*(1-AP20)+AT21*(1-AP21)+AT22*(1-AP22))</f>
        <v/>
      </c>
      <c r="AU6" s="9" t="str">
        <f>IF(COUNTA(AU15:AU20)=0,"",AU15*(1-AP15)+AU16*(1-AP16)+AU17*(1-AP17)+AU18*(1-AP18)+AU19*(1-AP19)+AU20*(1-AP20)+AU21*(1-AP21)+AU22*(1-AP22))</f>
        <v/>
      </c>
      <c r="AV6" s="33" t="str">
        <f>IF(COUNTA(AV15:AV20)=0,"",AV15*(1-AP15)+AV16*(1-AP16)+AV17*(1-AP17)+AV18*(1-AP18)+AV19*(1-AP19)+AV20*(1-AP20)+AV21*(1-AP21)+AV22*(1-AP22))</f>
        <v/>
      </c>
      <c r="AW6" s="26"/>
      <c r="AX6" s="26"/>
      <c r="AY6" s="326"/>
      <c r="AZ6" s="140" t="s">
        <v>0</v>
      </c>
      <c r="BA6" s="9"/>
      <c r="BB6" s="9" t="str">
        <f>IF(COUNTA(BB15:BB20)=0,"",BB15*(1-AZ15)+BB16*(1-AZ16)+BB17*(1-AZ17)+BB18*(1-AZ18)+BB19*(1-AZ19)+BB20*(1-AZ20)+BB21*(1-AZ21)+BB22*(1-AZ22))</f>
        <v/>
      </c>
      <c r="BC6" s="9" t="str">
        <f>IF(COUNTA(BC15:BC20)=0,"",BC15*(1-AZ15)+BC16*(1-AZ16)+BC17*(1-AZ17)+BC18*(1-AZ18)+BC19*(1-AZ19)+BC20*(1-AZ20)+BC21*(1-AZ21)+BC22*(1-AZ22))</f>
        <v/>
      </c>
      <c r="BD6" s="9" t="str">
        <f>IF(COUNTA(BD15:BD20)=0,"",BD15*(1-AZ15)+BD16*(1-AZ16)+BD17*(1-AZ17)+BD18*(1-AZ18)+BD19*(1-AZ19)+BD20*(1-AZ20)+BD21*(1-AZ21)+BD22*(1-AZ22))</f>
        <v/>
      </c>
      <c r="BE6" s="9" t="str">
        <f>IF(COUNTA(BE15:BE20)=0,"",BE15*(1-AZ15)+BE16*(1-AZ16)+BE17*(1-AZ17)+BE18*(1-AZ18)+BE19*(1-AZ19)+BE20*(1-AZ20)+BE21*(1-AZ21)+BE22*(1-AZ22))</f>
        <v/>
      </c>
      <c r="BF6" s="33" t="str">
        <f>IF(COUNTA(BF15:BF20)=0,"",BF15*(1-AZ15)+BF16*(1-AZ16)+BF17*(1-AZ17)+BF18*(1-AZ18)+BF19*(1-AZ19)+BF20*(1-AZ20)+BF21*(1-AZ21)+BF22*(1-AZ22))</f>
        <v/>
      </c>
      <c r="BG6" s="26"/>
      <c r="BH6" s="26"/>
      <c r="BI6" s="326"/>
      <c r="BJ6" s="15" t="s">
        <v>0</v>
      </c>
      <c r="BK6" s="9">
        <f>IF(COUNTA(BK15:BK20)=0,"",BK15*(1-BJ15)+BK16*(1-BJ16)+BK17*(1-BJ17)+BK18*(1-BJ18)+BK19*(1-BJ19)+BK20*(1-BJ20)+BK21*(1-BJ21)+BK22*(1-BJ22))</f>
        <v>3</v>
      </c>
      <c r="BL6" s="9" t="str">
        <f>IF(COUNTA(BL15:BL20)=0,"",BL15*(1-BJ15)+BL16*(1-BJ16)+BL17*(1-BJ17)+BL18*(1-BJ18)+BL19*(1-BJ19)+BL20*(1-BJ20)+BL21*(1-BJ21)+BL22*(1-BJ22))</f>
        <v/>
      </c>
      <c r="BM6" s="9" t="str">
        <f>IF(COUNTA(BM15:BM20)=0,"",BM15*(1-BJ15)+BM16*(1-BJ16)+BM17*(1-BJ17)+BM18*(1-BJ18)+BM19*(1-BJ19)+BM20*(1-BJ20)+BM21*(1-BJ21)+BM22*(1-BJ22))</f>
        <v/>
      </c>
      <c r="BN6" s="9" t="str">
        <f>IF(COUNTA(BN15:BN20)=0,"",BN15*(1-BJ15)+BN16*(1-BJ16)+BN17*(1-BJ17)+BN18*(1-BJ18)+BN19*(1-BJ19)+BN20*(1-BJ20)+BN21*(1-BJ21)+BN22*(1-BJ22))</f>
        <v/>
      </c>
      <c r="BO6" s="9">
        <f>IF(COUNTA(BO15:BO20)=0,"",BO15*(1-BJ15)+BO16*(1-BJ16)+BO17*(1-BJ17)+BO18*(1-BJ18)+BO19*(1-BJ19)+BO20*(1-BJ20)+BO21*(1-BJ21)+BO22*(1-BJ22))</f>
        <v>3.5842293906810032</v>
      </c>
      <c r="BP6" s="33">
        <f>IF(COUNTA(BP15:BP20)=0,"",BP15*(1-BJ15)+BP16*(1-BJ16)+BP17*(1-BJ17)+BP18*(1-BJ18)+BP19*(1-BJ19)+BP20*(1-BJ20)+BP21*(1-BJ21)+BP22*(1-BJ22))</f>
        <v>1.875</v>
      </c>
      <c r="BQ6" s="26"/>
      <c r="BR6" s="26"/>
      <c r="BS6" s="326"/>
      <c r="BT6" s="15" t="s">
        <v>0</v>
      </c>
      <c r="BU6" s="9">
        <f>IF(COUNTA(BU15:BU20)=0,"",BU15*(1-BT15)+BU16*(1-BT16)+BU17*(1-BT17)+BU18*(1-BT18)+BU19*(1-BT19)+BU20*(1-BT20)+BU21*(1-BT21)+BU22*(1-BT22))</f>
        <v>10</v>
      </c>
      <c r="BV6" s="9" t="str">
        <f>IF(COUNTA(BV15:BV20)=0,"",BV15*(1-BT15)+BV16*(1-BT16)+BV17*(1-BT17)+BV18*(1-BT18)+BV19*(1-BT19)+BV20*(1-BT20)+BV21*(1-BT21)+BV22*(1-BT22))</f>
        <v/>
      </c>
      <c r="BW6" s="9" t="str">
        <f>IF(COUNTA(BW15:BW20)=0,"",BW15*(1-BT15)+BW16*(1-BT16)+BW17*(1-BT17)+BW18*(1-BT18)+BW19*(1-BT19)+BW20*(1-BT20)+BW21*(1-BT21)+BW22*(1-BT22))</f>
        <v/>
      </c>
      <c r="BX6" s="9" t="str">
        <f>IF(COUNTA(BX15:BX20)=0,"",BX15*(1-BT15)+BX16*(1-BT16)+BX17*(1-BT17)+BX18*(1-BT18)+BX19*(1-BT19)+BX20*(1-BT20)+BX21*(1-BT21)+BX22*(1-BT22))</f>
        <v/>
      </c>
      <c r="BY6" s="9" t="str">
        <f>IF(COUNTA(BY15:BY20)=0,"",BY15*(1-BT15)+BY16*(1-BT16)+BY17*(1-BT17)+BY18*(1-BT18)+BY19*(1-BT19)+BY20*(1-BT20)+BY21*(1-BT21)+BY22*(1-BT22))</f>
        <v/>
      </c>
      <c r="BZ6" s="33" t="str">
        <f>IF(COUNTA(BZ15:BZ20)=0,"",BZ15*(1-BT15)+BZ16*(1-BT16)+BZ17*(1-BT17)+BZ18*(1-BT18)+BZ19*(1-BT19)+BZ20*(1-BT20)+BZ21*(1-BT21)+BZ22*(1-BT22))</f>
        <v/>
      </c>
      <c r="CA6" s="26"/>
      <c r="CB6" s="26"/>
      <c r="CC6" s="326"/>
      <c r="CD6" s="15" t="s">
        <v>0</v>
      </c>
      <c r="CE6" s="9" t="str">
        <f>IF(COUNTA(CE15:CE20)=0,"",CE15*(1-CD15)+CE16*(1-CD16)+CE17*(1-CD17)+CE18*(1-CD18)+CE19*(1-CD19)+CE20*(1-CD20)+CE21*(1-CD21)+CE22*(1-CD22))</f>
        <v/>
      </c>
      <c r="CF6" s="9" t="str">
        <f>IF(COUNTA(CF15:CF20)=0,"",CF15*(1-CD15)+CF16*(1-CD16)+CF17*(1-CD17)+CF18*(1-CD18)+CF19*(1-CD19)+CF20*(1-CD20)+CF21*(1-CD21)+CF22*(1-CD22))</f>
        <v/>
      </c>
      <c r="CG6" s="9" t="str">
        <f>IF(COUNTA(CG15:CG20)=0,"",CG15*(1-CD15)+CG16*(1-CD16)+CG17*(1-CD17)+CG18*(1-CD18)+CG19*(1-CD19)+CG20*(1-CD20)+CG21*(1-CD21)+CG22*(1-CD22))</f>
        <v/>
      </c>
      <c r="CH6" s="9" t="str">
        <f>IF(COUNTA(CH15:CH20)=0,"",CH15*(1-CD15)+CH16*(1-CD16)+CH17*(1-CD17)+CH18*(1-CD18)+CH19*(1-CD19)+CH20*(1-CD20)+CH21*(1-CD21)+CH22*(1-CD22))</f>
        <v/>
      </c>
      <c r="CI6" s="9" t="str">
        <f>IF(COUNTA(CI15:CI20)=0,"",CI15*(1-CD15)+CI16*(1-CD16)+CI17*(1-CD17)+CI18*(1-CD18)+CI19*(1-CD19)+CI20*(1-CD20)+CI21*(1-CD21)+CI22*(1-CD22))</f>
        <v/>
      </c>
      <c r="CJ6" s="33" t="str">
        <f>IF(COUNTA(CJ15:CJ20)=0,"",CJ15*(1-CD15)+CJ16*(1-CD16)+CJ17*(1-CD17)+CJ18*(1-CD18)+CJ19*(1-CD19)+CJ20*(1-CD20)+CJ21*(1-CD21)+CJ22*(1-CD22))</f>
        <v/>
      </c>
      <c r="CK6" s="26"/>
      <c r="CL6" s="26"/>
      <c r="CM6" s="326"/>
      <c r="CN6" s="15" t="s">
        <v>0</v>
      </c>
      <c r="CO6" s="9">
        <f>IF(COUNTA(CO15:CO20)=0,"",CO15*(1-CN15)+CO16*(1-CN16)+CO17*(1-CN17)+CO18*(1-CN18)+CO19*(1-CN19)+CO20*(1-CN20)+CO21*(1-CN21)+CO22*(1-CN22))</f>
        <v>8</v>
      </c>
      <c r="CP6" s="9" t="str">
        <f>IF(COUNTA(CP15:CP20)=0,"",CP15*(1-CN15)+CP16*(1-CN16)+CP17*(1-CN17)+CP18*(1-CN18)+CP19*(1-CN19)+CP20*(1-CN20)+CP21*(1-CN21)+CP22*(1-CN22))</f>
        <v/>
      </c>
      <c r="CQ6" s="9" t="str">
        <f>IF(COUNTA(CQ15:CQ20)=0,"",CQ15*(1-CN15)+CQ16*(1-CN16)+CQ17*(1-CN17)+CQ18*(1-CN18)+CQ19*(1-CN19)+CQ20*(1-CN20)+CQ21*(1-CN21)+CQ22*(1-CN22))</f>
        <v/>
      </c>
      <c r="CR6" s="9" t="str">
        <f>IF(COUNTA(CR15:CR20)=0,"",CR15*(1-CN15)+CR16*(1-CN16)+CR17*(1-CN17)+CR18*(1-CN18)+CR19*(1-CN19)+CR20*(1-CN20)+CR21*(1-CN21)+CR22*(1-CN22))</f>
        <v/>
      </c>
      <c r="CS6" s="9" t="str">
        <f>IF(COUNTA(CS15:CS20)=0,"",CS15*(1-CN15)+CS16*(1-CN16)+CS17*(1-CN17)+CS18*(1-CN18)+CS19*(1-CN19)+CS20*(1-CN20)+CS21*(1-CN21)+CS22*(1-CN22))</f>
        <v/>
      </c>
      <c r="CT6" s="33" t="str">
        <f>IF(COUNTA(CT15:CT20)=0,"",CT15*(1-CN15)+CT16*(1-CN16)+CT17*(1-CN17)+CT18*(1-CN18)+CT19*(1-CN19)+CT20*(1-CN20)+CT21*(1-CN21)+CT22*(1-CN22))</f>
        <v/>
      </c>
      <c r="CU6" s="26"/>
      <c r="CV6" s="26"/>
      <c r="CW6" s="326"/>
      <c r="CX6" s="15" t="s">
        <v>0</v>
      </c>
      <c r="CY6" s="9"/>
      <c r="CZ6" s="9" t="str">
        <f>IF(COUNTA(CZ15:CZ20)=0,"",CZ15*(1-CX15)+CZ16*(1-CX16)+CZ17*(1-CX17)+CZ18*(1-CX18)+CZ19*(1-CX19)+CZ20*(1-CX20)+CZ21*(1-CX21)+CZ22*(1-CX22))</f>
        <v/>
      </c>
      <c r="DA6" s="9" t="str">
        <f>IF(COUNTA(DA15:DA20)=0,"",DA15*(1-CX15)+DA16*(1-CX16)+DA17*(1-CX17)+DA18*(1-CX18)+DA19*(1-CX19)+DA20*(1-CX20)+DA21*(1-CX21)+DA22*(1-CX22))</f>
        <v/>
      </c>
      <c r="DB6" s="9"/>
      <c r="DC6" s="9"/>
      <c r="DD6" s="33"/>
      <c r="DE6" s="26"/>
      <c r="DF6" s="26"/>
      <c r="DG6" s="326"/>
      <c r="DH6" s="15" t="s">
        <v>0</v>
      </c>
      <c r="DI6" s="9">
        <f>IF(COUNTA(DI15:DI20)=0,"",DI15*(1-DH15)+DI16*(1-DH16)+DI17*(1-DH17)+DI18*(1-DH18)+DI19*(1-DH19)+DI20*(1-DH20)+DI21*(1-DH21)+DI22*(1-DH22))</f>
        <v>10.015174506828528</v>
      </c>
      <c r="DJ6" s="9" t="str">
        <f>IF(COUNTA(DJ15:DJ20)=0,"",DJ15*(1-DH15)+DJ16*(1-DH16)+DJ17*(1-DH17)+DJ18*(1-DH18)+DJ19*(1-DH19)+DJ20*(1-DH20)+DJ21*(1-DH21)+DJ22*(1-DH22))</f>
        <v/>
      </c>
      <c r="DK6" s="9" t="str">
        <f>IF(COUNTA(DK15:DK20)=0,"",DK15*(1-DH15)+DK16*(1-DH16)+DK17*(1-DH17)+DK18*(1-DH18)+DK19*(1-DH19)+DK20*(1-DH20)+DK21*(1-DH21)+DK22*(1-DH22))</f>
        <v/>
      </c>
      <c r="DL6" s="9" t="str">
        <f>IF(COUNTA(DL15:DL20)=0,"",DL15*(1-DH15)+DL16*(1-DH16)+DL17*(1-DH17)+DL18*(1-DH18)+DL19*(1-DH19)+DL20*(1-DH20)+DL21*(1-DH21)+DL22*(1-DH22))</f>
        <v/>
      </c>
      <c r="DM6" s="9">
        <f>IF(COUNTA(DM15:DM20)=0,"",DM15*(1-DH15)+DM16*(1-DH16)+DM17*(1-DH17)+DM18*(1-DH18)+DM19*(1-DH19)+DM20*(1-DH20)+DM21*(1-DH21)+DM22*(1-DH22))</f>
        <v>11.037527593818984</v>
      </c>
      <c r="DN6" s="33">
        <f>IF(COUNTA(DN15:DN20)=0,"",DN15*(1-DH15)+DN16*(1-DH16)+DN17*(1-DH17)+DN18*(1-DH18)+DN19*(1-DH19)+DN20*(1-DH20)+DN21*(1-DH21)+DN22*(1-DH22))</f>
        <v>7.7669902912621351</v>
      </c>
      <c r="DO6" s="26"/>
      <c r="DP6" s="26"/>
      <c r="DQ6" s="337"/>
      <c r="EA6" s="337"/>
      <c r="EK6" s="337"/>
      <c r="EU6" s="337"/>
      <c r="FE6" s="337"/>
      <c r="FO6" s="337"/>
      <c r="FY6" s="337"/>
      <c r="GI6" s="337"/>
      <c r="GS6" s="337"/>
      <c r="HC6" s="337"/>
      <c r="HM6" s="337"/>
    </row>
    <row r="7" s="4" customFormat="true" x14ac:dyDescent="0.25">
      <c r="A7" s="326"/>
      <c r="B7" s="140" t="s">
        <v>19</v>
      </c>
      <c r="C7" s="9">
        <f>IF(COUNTA(C14:C20)=0,"",C15*B15+C16*B16+C17*B17+C18*B18+C19*B19+C20*B20+C21*B21+C22*B22)</f>
        <v>90.7</v>
      </c>
      <c r="D7" s="9" t="str">
        <f>IF(COUNTA(D14:D20)=0,"",D15*B15+D16*B16+D17*B17+D18*B18+D19*B19+D20*B20+D21*B21+D22*B22)</f>
        <v/>
      </c>
      <c r="E7" s="9" t="str">
        <f>IF(COUNTA(E14:E20)=0,"",E15*B15+E16*B16+E17*B17+E18*B18+E19*B19+E20*B20+E21*B21+E22*B22)</f>
        <v/>
      </c>
      <c r="F7" s="9" t="str">
        <f>IF(COUNTA(F14:F20)=0,"",F15*B15+F16*B16+F17*B17+F18*B18+F19*B19+F20*B20+F21*B21+F22*B22)</f>
        <v/>
      </c>
      <c r="G7" s="9" t="str">
        <f>IF(COUNTA(G14:G20)=0,"",G15*B15+G16*B16+G17*B17+G18*B18+G19*B19+G20*B20+G21*B21+G22*B22)</f>
        <v/>
      </c>
      <c r="H7" s="33" t="str">
        <f>IF(COUNTA(H14:H20)=0,"",H15*B15+H16*B16+H17*B17+H18*B18+H19*B19+H20*B20+H21*B21+H22*B22)</f>
        <v/>
      </c>
      <c r="I7" s="26"/>
      <c r="J7" s="26"/>
      <c r="K7" s="326"/>
      <c r="L7" s="15" t="s">
        <v>19</v>
      </c>
      <c r="M7" s="9">
        <f>IF(COUNTA(M14:M20)=0,"",M15*L15+M16*L16+M17*L17+M18*L18+M19*L19+M20*L20+M21*L21+M22*L22)</f>
        <v>83.5</v>
      </c>
      <c r="N7" s="9" t="str">
        <f>IF(COUNTA(N14:N20)=0,"",N15*L15+N16*L16+N17*L17+N18*L18+N19*L19+N20*L20+N21*L21+N22*L22)</f>
        <v/>
      </c>
      <c r="O7" s="9" t="str">
        <f>IF(COUNTA(O14:O20)=0,"",O15*L15+O16*L16+O17*L17+O18*L18+O19*L19+O20*L20+O21*L21+O22*L22)</f>
        <v/>
      </c>
      <c r="P7" s="9" t="str">
        <f>IF(COUNTA(P14:P20)=0,"",P15*L15+P16*L16+P17*L17+P18*L18+P19*L19+P20*L20+P21*L21+P22*L22)</f>
        <v/>
      </c>
      <c r="Q7" s="9" t="str">
        <f>IF(COUNTA(Q14:Q20)=0,"",Q15*L15+Q16*L16+Q17*L17+Q18*L18+Q19*L19+Q20*L20+Q21*L21+Q22*L22)</f>
        <v/>
      </c>
      <c r="R7" s="33" t="str">
        <f>IF(COUNTA(R14:R20)=0,"",R15*L15+R16*L16+R17*L17+R18*L18+R19*L19+R20*L20+R21*L21+R22*L22)</f>
        <v/>
      </c>
      <c r="S7" s="26"/>
      <c r="T7" s="26"/>
      <c r="U7" s="326"/>
      <c r="V7" s="15" t="s">
        <v>19</v>
      </c>
      <c r="W7" s="9">
        <f>IF(COUNTA(W15:W19)=0,"",SUMPRODUCT(W15:W19,V15:V19))</f>
        <v>62.228796844181467</v>
      </c>
      <c r="X7" s="9" t="str">
        <f>IF(COUNTA(X15:X26)=0,"",SUMPRODUCT(X15:X26,V15:V26))</f>
        <v/>
      </c>
      <c r="Y7" s="9" t="str">
        <f>IF(COUNTA(Y15:Y26)=0,"",SUMPRODUCT(Y15:Y26,V15:V26))</f>
        <v/>
      </c>
      <c r="Z7" s="9" t="str">
        <f>IF(COUNTA(Z15:Z26)=0,"",SUMPRODUCT(Z15:Z26,V15:V26))</f>
        <v/>
      </c>
      <c r="AA7" s="9" t="str">
        <f>IF(COUNTA(AA15:AA19)=0,"",SUMPRODUCT(AA15:AA19,V15:V19))</f>
        <v/>
      </c>
      <c r="AB7" s="33" t="str">
        <f>IF(COUNTA(AB15:AB19)=0,"",SUMPRODUCT(AB15:AB19,V15:V19))</f>
        <v/>
      </c>
      <c r="AC7" s="26"/>
      <c r="AD7" s="26"/>
      <c r="AE7" s="326"/>
      <c r="AF7" s="15" t="s">
        <v>19</v>
      </c>
      <c r="AG7" s="9">
        <f>IF(COUNTA(AG14:AG20)=0,"",AG15*AF15+AG16*AF16+AG17*AF17+AG18*AF18+AG19*AF19+AG20*AF20+AG21*AF21+AG22*AF22)</f>
        <v>88.9</v>
      </c>
      <c r="AH7" s="9" t="str">
        <f>IF(COUNTA(AH14:AH20)=0,"",AH15*AF15+AH16*AF16+AH17*AF17+AH18*AF18+AH19*AF19+AH20*AF20+AH21*AF21+AH22*AF22)</f>
        <v/>
      </c>
      <c r="AI7" s="9" t="str">
        <f>IF(COUNTA(AI14:AI20)=0,"",AI15*AF15+AI16*AF16+AI17*AF17+AI18*AF18+AI19*AF19+AI20*AF20+AI21*AF21+AI22*AF22)</f>
        <v/>
      </c>
      <c r="AJ7" s="9" t="str">
        <f>IF(COUNTA(AJ14:AJ20)=0,"",AJ15*AF15+AJ16*AF16+AJ17*AF17+AJ18*AF18+AJ19*AF19+AJ20*AF20+AJ21*AF21+AJ22*AF22)</f>
        <v/>
      </c>
      <c r="AK7" s="9" t="str">
        <f>IF(COUNTA(AK14:AK20)=0,"",AK15*AF15+AK16*AF16+AK17*AF17+AK18*AF18+AK19*AF19+AK20*AF20+AK21*AF21+AK22*AF22)</f>
        <v/>
      </c>
      <c r="AL7" s="33" t="str">
        <f>IF(COUNTA(AL14:AL20)=0,"",AL15*AF15+AL16*AF16+AL17*AF17+AL18*AF18+AL19*AF19+AL20*AF20+AL21*AF21+AL22*AF22)</f>
        <v/>
      </c>
      <c r="AM7" s="26"/>
      <c r="AN7" s="26"/>
      <c r="AO7" s="326"/>
      <c r="AP7" s="15" t="s">
        <v>19</v>
      </c>
      <c r="AQ7" s="9">
        <f>IF(COUNTA(AQ14:AQ20)=0,"",AQ15*AP15+AQ16*AP16+AQ17*AP17+AQ18*AP18+AQ19*AP19+AQ20*AP20+AQ21*AP21+AQ22*AP22)</f>
        <v>89.6</v>
      </c>
      <c r="AR7" s="9" t="str">
        <f>IF(COUNTA(AR14:AR20)=0,"",AR15*AP15+AR16*AP16+AR17*AP17+AR18*AP18+AR19*AP19+AR20*AP20+AR21*AP21+AR22*AP22)</f>
        <v/>
      </c>
      <c r="AS7" s="9" t="str">
        <f>IF(COUNTA(AS14:AS20)=0,"",AS15*AP15+AS16*AP16+AS17*AP17+AS18*AP18+AS19*AP19+AS20*AP20+AS21*AP21+AS22*AP22)</f>
        <v/>
      </c>
      <c r="AT7" s="9" t="str">
        <f>IF(COUNTA(AT14:AT20)=0,"",AT15*AP15+AT16*AP16+AT17*AP17+AT18*AP18+AT19*AP19+AT20*AP20+AT21*AP21+AT22*AP22)</f>
        <v/>
      </c>
      <c r="AU7" s="9" t="str">
        <f>IF(COUNTA(AU14:AU20)=0,"",AU15*AP15+AU16*AP16+AU17*AP17+AU18*AP18+AU19*AP19+AU20*AP20+AU21*AP21+AU22*AP22)</f>
        <v/>
      </c>
      <c r="AV7" s="33" t="str">
        <f>IF(COUNTA(AV14:AV20)=0,"",AV15*AP15+AV16*AP16+AV17*AP17+AV18*AP18+AV19*AP19+AV20*AP20+AV21*AP21+AV22*AP22)</f>
        <v/>
      </c>
      <c r="AW7" s="26"/>
      <c r="AX7" s="26"/>
      <c r="AY7" s="326"/>
      <c r="AZ7" s="140" t="s">
        <v>19</v>
      </c>
      <c r="BA7" s="9">
        <f>IF(COUNTA(BA14:BA20)=0,"",BA15*AZ15+BA16*AZ16+BA17*AZ17+BA18*AZ18+BA19*AZ19+BA20*AZ20+BA21*AZ21+BA22*AZ22)</f>
        <v>89.9</v>
      </c>
      <c r="BB7" s="9" t="str">
        <f>IF(COUNTA(BB14:BB20)=0,"",BB15*AZ15+BB16*AZ16+BB17*AZ17+BB18*AZ18+BB19*AZ19+BB20*AZ20+BB21*AZ21+BB22*AZ22)</f>
        <v/>
      </c>
      <c r="BC7" s="9" t="str">
        <f>IF(COUNTA(BC14:BC20)=0,"",BC15*AZ15+BC16*AZ16+BC17*AZ17+BC18*AZ18+BC19*AZ19+BC20*AZ20+BC21*AZ21+BC22*AZ22)</f>
        <v/>
      </c>
      <c r="BD7" s="9" t="str">
        <f>IF(COUNTA(BD14:BD20)=0,"",BD15*AZ15+BD16*AZ16+BD17*AZ17+BD18*AZ18+BD19*AZ19+BD20*AZ20+BD21*AZ21+BD22*AZ22)</f>
        <v/>
      </c>
      <c r="BE7" s="9" t="str">
        <f>IF(COUNTA(BE14:BE20)=0,"",BE15*AZ15+BE16*AZ16+BE17*AZ17+BE18*AZ18+BE19*AZ19+BE20*AZ20+BE21*AZ21+BE22*AZ22)</f>
        <v/>
      </c>
      <c r="BF7" s="33" t="str">
        <f>IF(COUNTA(BF14:BF20)=0,"",BF15*AZ15+BF16*AZ16+BF17*AZ17+BF18*AZ18+BF19*AZ19+BF20*AZ20+BF21*AZ21+BF22*AZ22)</f>
        <v/>
      </c>
      <c r="BG7" s="26"/>
      <c r="BH7" s="26"/>
      <c r="BI7" s="326"/>
      <c r="BJ7" s="15" t="s">
        <v>19</v>
      </c>
      <c r="BK7" s="9">
        <f>IF(COUNTA(BK14:BK20)=0,"",BK15*BJ15+BK16*BJ16+BK17*BJ17+BK18*BJ18+BK19*BJ19+BK20*BJ20+BK21*BJ21+BK22*BJ22)</f>
        <v>90.5</v>
      </c>
      <c r="BL7" s="9" t="str">
        <f>IF(COUNTA(BL14:BL20)=0,"",BL15*BJ15+BL16*BJ16+BL17*BJ17+BL18*BJ18+BL19*BJ19+BL20*BJ20+BL21*BJ21+BL22*BJ22)</f>
        <v/>
      </c>
      <c r="BM7" s="9" t="str">
        <f>IF(COUNTA(BM14:BM20)=0,"",BM15*BJ15+BM16*BJ16+BM17*BJ17+BM18*BJ18+BM19*BJ19+BM20*BJ20+BM21*BJ21+BM22*BJ22)</f>
        <v/>
      </c>
      <c r="BN7" s="9" t="str">
        <f>IF(COUNTA(BN14:BN20)=0,"",BN15*BJ15+BN16*BJ16+BN17*BJ17+BN18*BJ18+BN19*BJ19+BN20*BJ20+BN21*BJ21+BN22*BJ22)</f>
        <v/>
      </c>
      <c r="BO7" s="9">
        <f>IF(COUNTA(BO14:BO20)=0,"",BO15*BJ15+BO16*BJ16+BO17*BJ17+BO18*BJ18+BO19*BJ19+BO20*BJ20+BO21*BJ21+BO22*BJ22)</f>
        <v>89.247311827957006</v>
      </c>
      <c r="BP7" s="33">
        <f>IF(COUNTA(BP14:BP20)=0,"",BP15*BJ15+BP16*BJ16+BP17*BJ17+BP18*BJ18+BP19*BJ19+BP20*BJ20+BP21*BJ21+BP22*BJ22)</f>
        <v>92.5</v>
      </c>
      <c r="BQ7" s="26"/>
      <c r="BR7" s="26"/>
      <c r="BS7" s="326"/>
      <c r="BT7" s="15" t="s">
        <v>19</v>
      </c>
      <c r="BU7" s="9">
        <f>IF(COUNTA(BU14:BU20)=0,"",BU15*BT15+BU16*BT16+BU17*BT17+BU18*BT18+BU19*BT19+BU20*BT20+BU21*BT21+BU22*BT22)</f>
        <v>90</v>
      </c>
      <c r="BV7" s="9" t="str">
        <f>IF(COUNTA(BV14:BV20)=0,"",BV15*BT15+BV16*BT16+BV17*BT17+BV18*BT18+BV19*BT19+BV20*BT20+BV21*BT21+BV22*BT22)</f>
        <v/>
      </c>
      <c r="BW7" s="9" t="str">
        <f>IF(COUNTA(BW14:BW20)=0,"",BW15*BT15+BW16*BT16+BW17*BT17+BW18*BT18+BW19*BT19+BW20*BT20+BW21*BT21+BW22*BT22)</f>
        <v/>
      </c>
      <c r="BX7" s="9" t="str">
        <f>IF(COUNTA(BX14:BX20)=0,"",BX15*BT15+BX16*BT16+BX17*BT17+BX18*BT18+BX19*BT19+BX20*BT20+BX21*BT21+BX22*BT22)</f>
        <v/>
      </c>
      <c r="BY7" s="9" t="str">
        <f>IF(COUNTA(BY14:BY20)=0,"",BY15*BT15+BY16*BT16+BY17*BT17+BY18*BT18+BY19*BT19+BY20*BT20+BY21*BT21+BY22*BT22)</f>
        <v/>
      </c>
      <c r="BZ7" s="33" t="str">
        <f>IF(COUNTA(BZ14:BZ20)=0,"",BZ15*BT15+BZ16*BT16+BZ17*BT17+BZ18*BT18+BZ19*BT19+BZ20*BT20+BZ21*BT21+BZ22*BT22)</f>
        <v/>
      </c>
      <c r="CA7" s="26"/>
      <c r="CB7" s="26"/>
      <c r="CC7" s="326"/>
      <c r="CD7" s="15" t="s">
        <v>19</v>
      </c>
      <c r="CE7" s="9"/>
      <c r="CF7" s="9" t="str">
        <f>IF(COUNTA(CF14:CF20)=0,"",CF15*CD15+CF16*CD16+CF17*CD17+CF18*CD18+CF19*CD19+CF20*CD20+CF21*CD21+CF22*CD22)</f>
        <v/>
      </c>
      <c r="CG7" s="9" t="str">
        <f>IF(COUNTA(CG14:CG20)=0,"",CG15*CD15+CG16*CD16+CG17*CD17+CG18*CD18+CG19*CD19+CG20*CD20+CG21*CD21+CG22*CD22)</f>
        <v/>
      </c>
      <c r="CH7" s="9" t="str">
        <f>IF(COUNTA(CH14:CH20)=0,"",CH15*CD15+CH16*CD16+CH17*CD17+CH18*CD18+CH19*CD19+CH20*CD20+CH21*CD21+CH22*CD22)</f>
        <v/>
      </c>
      <c r="CI7" s="9" t="str">
        <f>IF(COUNTA(CI14:CI20)=0,"",CI15*CD15+CI16*CD16+CI17*CD17+CI18*CD18+CI19*CD19+CI20*CD20+CI21*CD21+CI22*CD22)</f>
        <v/>
      </c>
      <c r="CJ7" s="33" t="str">
        <f>IF(COUNTA(CJ14:CJ20)=0,"",CJ15*CD15+CJ16*CD16+CJ17*CD17+CJ18*CD18+CJ19*CD19+CJ20*CD20+CJ21*CD21+CJ22*CD22)</f>
        <v/>
      </c>
      <c r="CK7" s="26"/>
      <c r="CL7" s="26"/>
      <c r="CM7" s="326"/>
      <c r="CN7" s="15" t="s">
        <v>19</v>
      </c>
      <c r="CO7" s="9">
        <f>IF(COUNTA(CO14:CO20)=0,"",CO15*CN15+CO16*CN16+CO17*CN17+CO18*CN18+CO19*CN19+CO20*CN20+CO21*CN21+CO22*CN22)</f>
        <v>92</v>
      </c>
      <c r="CP7" s="9" t="str">
        <f>IF(COUNTA(CP14:CP20)=0,"",CP15*CN15+CP16*CN16+CP17*CN17+CP18*CN18+CP19*CN19+CP20*CN20+CP21*CN21+CP22*CN22)</f>
        <v/>
      </c>
      <c r="CQ7" s="9" t="str">
        <f>IF(COUNTA(CQ14:CQ20)=0,"",CQ15*CN15+CQ16*CN16+CQ17*CN17+CQ18*CN18+CQ19*CN19+CQ20*CN20+CQ21*CN21+CQ22*CN22)</f>
        <v/>
      </c>
      <c r="CR7" s="9" t="str">
        <f>IF(COUNTA(CR14:CR20)=0,"",CR15*CN15+CR16*CN16+CR17*CN17+CR18*CN18+CR19*CN19+CR20*CN20+CR21*CN21+CR22*CN22)</f>
        <v/>
      </c>
      <c r="CS7" s="9" t="str">
        <f>IF(COUNTA(CS14:CS20)=0,"",CS15*CN15+CS16*CN16+CS17*CN17+CS18*CN18+CS19*CN19+CS20*CN20+CS21*CN21+CS22*CN22)</f>
        <v/>
      </c>
      <c r="CT7" s="33" t="str">
        <f>IF(COUNTA(CT14:CT20)=0,"",CT15*CN15+CT16*CN16+CT17*CN17+CT18*CN18+CT19*CN19+CT20*CN20+CT21*CN21+CT22*CN22)</f>
        <v/>
      </c>
      <c r="CU7" s="26"/>
      <c r="CV7" s="26"/>
      <c r="CW7" s="326"/>
      <c r="CX7" s="15" t="s">
        <v>19</v>
      </c>
      <c r="CY7" s="9" t="str">
        <f>IF(COUNTA(CY14:CY20)=0,"",CY15*CX15+CY16*CX16+CY17*CX17+CY18*CX18+CY19*CX19+CY20*CX20+CY21*CX21+CY22*CX22)</f>
        <v/>
      </c>
      <c r="CZ7" s="9" t="str">
        <f>IF(COUNTA(CZ14:CZ20)=0,"",CZ15*CX15+CZ16*CX16+CZ17*CX17+CZ18*CX18+CZ19*CX19+CZ20*CX20+CZ21*CX21+CZ22*CX22)</f>
        <v/>
      </c>
      <c r="DA7" s="9" t="str">
        <f>IF(COUNTA(DA14:DA20)=0,"",DA15*CX15+DA16*CX16+DA17*CX17+DA18*CX18+DA19*CX19+DA20*CX20+DA21*CX21+DA22*CX22)</f>
        <v/>
      </c>
      <c r="DB7" s="9" t="str">
        <f>IF(COUNTA(DB14:DB20)=0,"",DB15*CX15+DB16*CX16+DB17*CX17+DB18*CX18+DB19*CX19+DB20*CX20+DB21*CX21+DB22*CX22)</f>
        <v/>
      </c>
      <c r="DC7" s="9" t="str">
        <f>IF(COUNTA(DC14:DC20)=0,"",DC15*CX15+DC16*CX16+DC17*CX17+DC18*CX18+DC19*CX19+DC20*CX20+DC21*CX21+DC22*CX22)</f>
        <v/>
      </c>
      <c r="DD7" s="33" t="str">
        <f>IF(COUNTA(DD14:DD20)=0,"",DD15*CX15+DD16*CX16+DD17*CX17+DD18*CX18+DD19*CX19+DD20*CX20+DD21*CX21+DD22*CX22)</f>
        <v/>
      </c>
      <c r="DE7" s="26"/>
      <c r="DF7" s="26"/>
      <c r="DG7" s="326"/>
      <c r="DH7" s="15" t="s">
        <v>19</v>
      </c>
      <c r="DI7" s="9">
        <f>IF(COUNTA(DI14:DI20)=0,"",DI15*DH15+DI16*DH16+DI17*DH17+DI18*DH18+DI19*DH19+DI20*DH20+DI21*DH21+DI22*DH22)</f>
        <v>89.984825493171471</v>
      </c>
      <c r="DJ7" s="9" t="str">
        <f>IF(COUNTA(DJ14:DJ20)=0,"",DJ15*DH15+DJ16*DH16+DJ17*DH17+DJ18*DH18+DJ19*DH19+DJ20*DH20+DJ21*DH21+DJ22*DH22)</f>
        <v/>
      </c>
      <c r="DK7" s="9" t="str">
        <f>IF(COUNTA(DK14:DK20)=0,"",DK15*DH15+DK16*DH16+DK17*DH17+DK18*DH18+DK19*DH19+DK20*DH20+DK21*DH21+DK22*DH22)</f>
        <v/>
      </c>
      <c r="DL7" s="9" t="str">
        <f>IF(COUNTA(DL14:DL20)=0,"",DL15*DH15+DL16*DH16+DL17*DH17+DL18*DH18+DL19*DH19+DL20*DH20+DL21*DH21+DL22*DH22)</f>
        <v/>
      </c>
      <c r="DM7" s="9">
        <f>IF(COUNTA(DM14:DM20)=0,"",DM15*DH15+DM16*DH16+DM17*DH17+DM18*DH18+DM19*DH19+DM20*DH20+DM21*DH21+DM22*DH22)</f>
        <v>88.962472406181007</v>
      </c>
      <c r="DN7" s="33">
        <f>IF(COUNTA(DN14:DN20)=0,"",DN15*DH15+DN16*DH16+DN17*DH17+DN18*DH18+DN19*DH19+DN20*DH20+DN21*DH21+DN22*DH22)</f>
        <v>92.233009708737868</v>
      </c>
      <c r="DO7" s="26"/>
      <c r="DP7" s="26"/>
      <c r="DQ7" s="337"/>
      <c r="EA7" s="337"/>
      <c r="EK7" s="337"/>
      <c r="EU7" s="337"/>
      <c r="FE7" s="337"/>
      <c r="FO7" s="337"/>
      <c r="FY7" s="337"/>
      <c r="GI7" s="337"/>
      <c r="GS7" s="337"/>
      <c r="HC7" s="337"/>
      <c r="HM7" s="337"/>
    </row>
    <row r="8" s="4" customFormat="true" x14ac:dyDescent="0.25">
      <c r="A8" s="326" t="s">
        <v>198</v>
      </c>
      <c r="B8" s="269" t="s">
        <v>39</v>
      </c>
      <c r="C8" s="8">
        <v>60</v>
      </c>
      <c r="D8" s="8"/>
      <c r="E8" s="8"/>
      <c r="F8" s="8"/>
      <c r="G8" s="8"/>
      <c r="H8" s="33"/>
      <c r="I8" s="26"/>
      <c r="J8" s="26"/>
      <c r="K8" s="326" t="s">
        <v>198</v>
      </c>
      <c r="L8" s="85" t="s">
        <v>39</v>
      </c>
      <c r="M8" s="8">
        <v>48.7</v>
      </c>
      <c r="N8" s="8"/>
      <c r="O8" s="8"/>
      <c r="P8" s="8"/>
      <c r="Q8" s="8"/>
      <c r="R8" s="33"/>
      <c r="S8" s="26"/>
      <c r="T8" s="26"/>
      <c r="U8" s="326" t="s">
        <v>274</v>
      </c>
      <c r="V8" s="85" t="s">
        <v>39</v>
      </c>
      <c r="W8" s="8">
        <v>85</v>
      </c>
      <c r="X8" s="8"/>
      <c r="Y8" s="8"/>
      <c r="Z8" s="8"/>
      <c r="AA8" s="8"/>
      <c r="AB8" s="33"/>
      <c r="AC8" s="26"/>
      <c r="AD8" s="26"/>
      <c r="AE8" s="326" t="s">
        <v>198</v>
      </c>
      <c r="AF8" s="85" t="s">
        <v>39</v>
      </c>
      <c r="AG8" s="8">
        <v>61.2</v>
      </c>
      <c r="AH8" s="8"/>
      <c r="AI8" s="8"/>
      <c r="AJ8" s="8"/>
      <c r="AK8" s="8"/>
      <c r="AL8" s="33"/>
      <c r="AM8" s="26"/>
      <c r="AN8" s="26"/>
      <c r="AO8" s="326" t="s">
        <v>198</v>
      </c>
      <c r="AP8" s="85" t="s">
        <v>39</v>
      </c>
      <c r="AQ8" s="8">
        <v>58.7</v>
      </c>
      <c r="AR8" s="8"/>
      <c r="AS8" s="8"/>
      <c r="AT8" s="8"/>
      <c r="AU8" s="8"/>
      <c r="AV8" s="33"/>
      <c r="AW8" s="26"/>
      <c r="AX8" s="26"/>
      <c r="AY8" s="326" t="s">
        <v>198</v>
      </c>
      <c r="AZ8" s="269" t="s">
        <v>39</v>
      </c>
      <c r="BA8" s="8">
        <v>62.2</v>
      </c>
      <c r="BB8" s="8"/>
      <c r="BC8" s="8"/>
      <c r="BD8" s="8"/>
      <c r="BE8" s="8"/>
      <c r="BF8" s="33"/>
      <c r="BG8" s="26"/>
      <c r="BH8" s="26"/>
      <c r="BI8" s="326" t="s">
        <v>198</v>
      </c>
      <c r="BJ8" s="85" t="s">
        <v>39</v>
      </c>
      <c r="BK8" s="8">
        <v>86</v>
      </c>
      <c r="BL8" s="8"/>
      <c r="BM8" s="8"/>
      <c r="BN8" s="8"/>
      <c r="BO8" s="8"/>
      <c r="BP8" s="33"/>
      <c r="BQ8" s="26"/>
      <c r="BR8" s="26"/>
      <c r="BS8" s="326" t="s">
        <v>199</v>
      </c>
      <c r="BT8" s="85" t="s">
        <v>39</v>
      </c>
      <c r="BU8" s="8">
        <v>65</v>
      </c>
      <c r="BV8" s="8"/>
      <c r="BW8" s="8"/>
      <c r="BX8" s="8"/>
      <c r="BY8" s="8">
        <v>63.6</v>
      </c>
      <c r="BZ8" s="33">
        <v>67.900000000000006</v>
      </c>
      <c r="CA8" s="26"/>
      <c r="CB8" s="26"/>
      <c r="CC8" s="326" t="s">
        <v>287</v>
      </c>
      <c r="CD8" s="85" t="s">
        <v>39</v>
      </c>
      <c r="CE8" s="8">
        <v>65.8</v>
      </c>
      <c r="CF8" s="8"/>
      <c r="CG8" s="8"/>
      <c r="CH8" s="8"/>
      <c r="CI8" s="8"/>
      <c r="CJ8" s="33"/>
      <c r="CK8" s="26"/>
      <c r="CL8" s="26"/>
      <c r="CM8" s="326" t="s">
        <v>200</v>
      </c>
      <c r="CN8" s="85" t="s">
        <v>39</v>
      </c>
      <c r="CO8" s="8">
        <v>85</v>
      </c>
      <c r="CP8" s="8"/>
      <c r="CQ8" s="8"/>
      <c r="CR8" s="8"/>
      <c r="CS8" s="8"/>
      <c r="CT8" s="33"/>
      <c r="CU8" s="26"/>
      <c r="CV8" s="26"/>
      <c r="CW8" s="326"/>
      <c r="CX8" s="85" t="s">
        <v>39</v>
      </c>
      <c r="CY8" s="8"/>
      <c r="CZ8" s="8"/>
      <c r="DA8" s="8"/>
      <c r="DB8" s="8"/>
      <c r="DC8" s="8"/>
      <c r="DD8" s="33"/>
      <c r="DE8" s="26"/>
      <c r="DF8" s="26"/>
      <c r="DG8" s="326" t="s">
        <v>199</v>
      </c>
      <c r="DH8" s="85" t="s">
        <v>39</v>
      </c>
      <c r="DI8" s="8">
        <f>429/659*100</f>
        <v>65.098634294385434</v>
      </c>
      <c r="DJ8" s="8"/>
      <c r="DK8" s="8"/>
      <c r="DL8" s="8"/>
      <c r="DM8" s="8">
        <f>(60+229)/DM32*100</f>
        <v>63.796909492273734</v>
      </c>
      <c r="DN8" s="33">
        <f>(54+48+38)/DN32*100</f>
        <v>67.961165048543691</v>
      </c>
      <c r="DO8" s="26"/>
      <c r="DP8" s="26"/>
      <c r="DQ8" s="337"/>
      <c r="EA8" s="337"/>
      <c r="EK8" s="337"/>
      <c r="EU8" s="337"/>
      <c r="FE8" s="337"/>
      <c r="FO8" s="337"/>
      <c r="FY8" s="337"/>
      <c r="GI8" s="337"/>
      <c r="GS8" s="337"/>
      <c r="HC8" s="337"/>
      <c r="HM8" s="337"/>
    </row>
    <row r="9" s="4" customFormat="true" ht="15.6" hidden="true" customHeight="true" x14ac:dyDescent="0.25">
      <c r="A9" s="326"/>
      <c r="B9" s="269" t="s">
        <v>119</v>
      </c>
      <c r="C9" s="9"/>
      <c r="D9" s="9"/>
      <c r="E9" s="9"/>
      <c r="F9" s="9"/>
      <c r="G9" s="9"/>
      <c r="H9" s="33"/>
      <c r="I9" s="26"/>
      <c r="J9" s="26"/>
      <c r="K9" s="326"/>
      <c r="L9" s="85" t="s">
        <v>119</v>
      </c>
      <c r="M9" s="9"/>
      <c r="N9" s="9"/>
      <c r="O9" s="9"/>
      <c r="P9" s="9"/>
      <c r="Q9" s="9"/>
      <c r="R9" s="33"/>
      <c r="S9" s="26"/>
      <c r="T9" s="26"/>
      <c r="U9" s="326"/>
      <c r="V9" s="85" t="s">
        <v>119</v>
      </c>
      <c r="W9" s="9"/>
      <c r="X9" s="9"/>
      <c r="Y9" s="9"/>
      <c r="Z9" s="9"/>
      <c r="AA9" s="9"/>
      <c r="AB9" s="33"/>
      <c r="AC9" s="26"/>
      <c r="AD9" s="26"/>
      <c r="AE9" s="326"/>
      <c r="AF9" s="85" t="s">
        <v>119</v>
      </c>
      <c r="AG9" s="9"/>
      <c r="AH9" s="9"/>
      <c r="AI9" s="9"/>
      <c r="AJ9" s="9"/>
      <c r="AK9" s="9"/>
      <c r="AL9" s="33"/>
      <c r="AM9" s="26"/>
      <c r="AN9" s="26"/>
      <c r="AO9" s="326"/>
      <c r="AP9" s="85" t="s">
        <v>119</v>
      </c>
      <c r="AQ9" s="9"/>
      <c r="AR9" s="9"/>
      <c r="AS9" s="9"/>
      <c r="AT9" s="9"/>
      <c r="AU9" s="9"/>
      <c r="AV9" s="33"/>
      <c r="AW9" s="26"/>
      <c r="AX9" s="26"/>
      <c r="AY9" s="326"/>
      <c r="AZ9" s="269" t="s">
        <v>119</v>
      </c>
      <c r="BA9" s="9"/>
      <c r="BB9" s="9"/>
      <c r="BC9" s="9"/>
      <c r="BD9" s="9"/>
      <c r="BE9" s="9"/>
      <c r="BF9" s="33"/>
      <c r="BG9" s="26"/>
      <c r="BH9" s="26"/>
      <c r="BI9" s="326"/>
      <c r="BJ9" s="85" t="s">
        <v>119</v>
      </c>
      <c r="BK9" s="9"/>
      <c r="BL9" s="9"/>
      <c r="BM9" s="9"/>
      <c r="BN9" s="9"/>
      <c r="BO9" s="9"/>
      <c r="BP9" s="33"/>
      <c r="BQ9" s="26"/>
      <c r="BR9" s="26"/>
      <c r="BS9" s="326"/>
      <c r="BT9" s="85" t="s">
        <v>119</v>
      </c>
      <c r="BU9" s="9"/>
      <c r="BV9" s="9"/>
      <c r="BW9" s="9"/>
      <c r="BX9" s="9"/>
      <c r="BY9" s="9"/>
      <c r="BZ9" s="33"/>
      <c r="CA9" s="26"/>
      <c r="CB9" s="26"/>
      <c r="CC9" s="326"/>
      <c r="CD9" s="85" t="s">
        <v>119</v>
      </c>
      <c r="CE9" s="9"/>
      <c r="CF9" s="9"/>
      <c r="CG9" s="9"/>
      <c r="CH9" s="9"/>
      <c r="CI9" s="9"/>
      <c r="CJ9" s="33"/>
      <c r="CK9" s="26"/>
      <c r="CL9" s="26"/>
      <c r="CM9" s="326"/>
      <c r="CN9" s="85" t="s">
        <v>119</v>
      </c>
      <c r="CO9" s="9"/>
      <c r="CP9" s="9"/>
      <c r="CQ9" s="9"/>
      <c r="CR9" s="9"/>
      <c r="CS9" s="9"/>
      <c r="CT9" s="33"/>
      <c r="CU9" s="26"/>
      <c r="CV9" s="26"/>
      <c r="CW9" s="326"/>
      <c r="CX9" s="85" t="s">
        <v>119</v>
      </c>
      <c r="CY9" s="9"/>
      <c r="CZ9" s="9"/>
      <c r="DA9" s="9"/>
      <c r="DB9" s="9"/>
      <c r="DC9" s="9"/>
      <c r="DD9" s="33"/>
      <c r="DE9" s="26"/>
      <c r="DF9" s="26"/>
      <c r="DG9" s="326"/>
      <c r="DH9" s="85" t="s">
        <v>119</v>
      </c>
      <c r="DI9" s="9"/>
      <c r="DJ9" s="9"/>
      <c r="DK9" s="9"/>
      <c r="DL9" s="9"/>
      <c r="DM9" s="9"/>
      <c r="DN9" s="33"/>
      <c r="DO9" s="26"/>
      <c r="DP9" s="26"/>
      <c r="DQ9" s="337"/>
      <c r="EA9" s="337"/>
      <c r="EK9" s="337"/>
      <c r="EU9" s="337"/>
      <c r="FE9" s="337"/>
      <c r="FO9" s="337"/>
      <c r="FY9" s="337"/>
      <c r="GI9" s="337"/>
      <c r="GS9" s="337"/>
      <c r="HC9" s="337"/>
      <c r="HM9" s="337"/>
    </row>
    <row r="10" s="4" customFormat="true" x14ac:dyDescent="0.25">
      <c r="A10" s="326" t="s">
        <v>201</v>
      </c>
      <c r="B10" s="140" t="s">
        <v>312</v>
      </c>
      <c r="C10" s="8">
        <v>58.9</v>
      </c>
      <c r="D10" s="7"/>
      <c r="E10" s="7"/>
      <c r="F10" s="7"/>
      <c r="G10" s="7"/>
      <c r="H10" s="28"/>
      <c r="I10" s="26"/>
      <c r="J10" s="26"/>
      <c r="K10" s="326" t="s">
        <v>201</v>
      </c>
      <c r="L10" s="140" t="s">
        <v>312</v>
      </c>
      <c r="M10" s="8">
        <v>46.4</v>
      </c>
      <c r="N10" s="8"/>
      <c r="O10" s="8"/>
      <c r="P10" s="8"/>
      <c r="Q10" s="8"/>
      <c r="R10" s="28"/>
      <c r="S10" s="26"/>
      <c r="T10" s="26"/>
      <c r="U10" s="326"/>
      <c r="V10" s="140" t="s">
        <v>312</v>
      </c>
      <c r="W10" s="8"/>
      <c r="X10" s="7"/>
      <c r="Y10" s="7"/>
      <c r="Z10" s="7"/>
      <c r="AA10" s="7"/>
      <c r="AB10" s="28"/>
      <c r="AC10" s="26"/>
      <c r="AD10" s="26"/>
      <c r="AE10" s="326"/>
      <c r="AF10" s="140" t="s">
        <v>312</v>
      </c>
      <c r="AG10" s="8"/>
      <c r="AH10" s="7"/>
      <c r="AI10" s="7"/>
      <c r="AJ10" s="7"/>
      <c r="AK10" s="7"/>
      <c r="AL10" s="28"/>
      <c r="AM10" s="26"/>
      <c r="AN10" s="26"/>
      <c r="AO10" s="326"/>
      <c r="AP10" s="140" t="s">
        <v>312</v>
      </c>
      <c r="AQ10" s="8"/>
      <c r="AR10" s="7"/>
      <c r="AS10" s="7"/>
      <c r="AT10" s="7"/>
      <c r="AU10" s="7"/>
      <c r="AV10" s="28"/>
      <c r="AW10" s="26"/>
      <c r="AX10" s="26"/>
      <c r="AY10" s="326"/>
      <c r="AZ10" s="140" t="s">
        <v>312</v>
      </c>
      <c r="BA10" s="8"/>
      <c r="BB10" s="7"/>
      <c r="BC10" s="7"/>
      <c r="BD10" s="7"/>
      <c r="BE10" s="7"/>
      <c r="BF10" s="28"/>
      <c r="BG10" s="26"/>
      <c r="BH10" s="26"/>
      <c r="BI10" s="326" t="s">
        <v>247</v>
      </c>
      <c r="BJ10" s="140" t="s">
        <v>312</v>
      </c>
      <c r="BK10" s="8">
        <f>0.86*BK7</f>
        <v>77.83</v>
      </c>
      <c r="BL10" s="7"/>
      <c r="BM10" s="7"/>
      <c r="BN10" s="7"/>
      <c r="BO10" s="7"/>
      <c r="BP10" s="28"/>
      <c r="BQ10" s="26"/>
      <c r="BR10" s="26"/>
      <c r="BS10" s="326" t="s">
        <v>202</v>
      </c>
      <c r="BT10" s="140" t="s">
        <v>312</v>
      </c>
      <c r="BU10" s="8">
        <f>0.65*BU7</f>
        <v>58.5</v>
      </c>
      <c r="BV10" s="7"/>
      <c r="BW10" s="7"/>
      <c r="BX10" s="7"/>
      <c r="BY10" s="7"/>
      <c r="BZ10" s="28"/>
      <c r="CA10" s="26"/>
      <c r="CB10" s="26"/>
      <c r="CC10" s="326" t="s">
        <v>287</v>
      </c>
      <c r="CD10" s="140" t="s">
        <v>312</v>
      </c>
      <c r="CE10" s="8">
        <f>CE8</f>
        <v>65.8</v>
      </c>
      <c r="CF10" s="7"/>
      <c r="CG10" s="7"/>
      <c r="CH10" s="7"/>
      <c r="CI10" s="7"/>
      <c r="CJ10" s="28"/>
      <c r="CK10" s="26"/>
      <c r="CL10" s="26"/>
      <c r="CM10" s="326" t="s">
        <v>203</v>
      </c>
      <c r="CN10" s="140" t="s">
        <v>312</v>
      </c>
      <c r="CO10" s="8">
        <f>0.85*CO7</f>
        <v>78.2</v>
      </c>
      <c r="CP10" s="7"/>
      <c r="CQ10" s="7"/>
      <c r="CR10" s="7"/>
      <c r="CS10" s="7"/>
      <c r="CT10" s="28"/>
      <c r="CU10" s="26"/>
      <c r="CV10" s="26"/>
      <c r="CW10" s="326"/>
      <c r="CX10" s="140" t="s">
        <v>312</v>
      </c>
      <c r="CY10" s="8"/>
      <c r="CZ10" s="8"/>
      <c r="DA10" s="8"/>
      <c r="DB10" s="8"/>
      <c r="DC10" s="8"/>
      <c r="DD10" s="28"/>
      <c r="DE10" s="26"/>
      <c r="DF10" s="26"/>
      <c r="DG10" s="326" t="s">
        <v>204</v>
      </c>
      <c r="DH10" s="140" t="s">
        <v>312</v>
      </c>
      <c r="DI10" s="8">
        <v>59.8</v>
      </c>
      <c r="DJ10" s="7"/>
      <c r="DK10" s="7"/>
      <c r="DL10" s="7"/>
      <c r="DM10" s="7">
        <f>(0.505*107+0.607*346)/DM32*100</f>
        <v>58.290728476821194</v>
      </c>
      <c r="DN10" s="28">
        <f>(0.586*87+0.646*65+0.685*54)/DN32*100</f>
        <v>63.088349514563113</v>
      </c>
      <c r="DO10" s="26"/>
      <c r="DP10" s="26"/>
      <c r="DQ10" s="337"/>
      <c r="EA10" s="337"/>
      <c r="EK10" s="337"/>
      <c r="EU10" s="337"/>
      <c r="FE10" s="337"/>
      <c r="FO10" s="337"/>
      <c r="FY10" s="337"/>
      <c r="GI10" s="337"/>
      <c r="GS10" s="337"/>
      <c r="HC10" s="337"/>
      <c r="HM10" s="337"/>
    </row>
    <row r="11" s="4" customFormat="true" ht="15.6" hidden="true" customHeight="true" x14ac:dyDescent="0.25">
      <c r="A11" s="326"/>
      <c r="B11" s="140" t="s">
        <v>120</v>
      </c>
      <c r="C11" s="20"/>
      <c r="D11" s="7"/>
      <c r="E11" s="7"/>
      <c r="F11" s="7"/>
      <c r="G11" s="7"/>
      <c r="H11" s="28"/>
      <c r="I11" s="26"/>
      <c r="J11" s="26"/>
      <c r="K11" s="326"/>
      <c r="L11" s="140" t="s">
        <v>120</v>
      </c>
      <c r="M11" s="20"/>
      <c r="N11" s="7"/>
      <c r="O11" s="7"/>
      <c r="P11" s="7"/>
      <c r="Q11" s="7"/>
      <c r="R11" s="28"/>
      <c r="S11" s="26"/>
      <c r="T11" s="26"/>
      <c r="U11" s="326"/>
      <c r="V11" s="140" t="s">
        <v>120</v>
      </c>
      <c r="W11" s="20"/>
      <c r="X11" s="7"/>
      <c r="Y11" s="7"/>
      <c r="Z11" s="7"/>
      <c r="AA11" s="7"/>
      <c r="AB11" s="28"/>
      <c r="AC11" s="26"/>
      <c r="AD11" s="26"/>
      <c r="AE11" s="326"/>
      <c r="AF11" s="140" t="s">
        <v>120</v>
      </c>
      <c r="AG11" s="20"/>
      <c r="AH11" s="7"/>
      <c r="AI11" s="7"/>
      <c r="AJ11" s="7"/>
      <c r="AK11" s="7"/>
      <c r="AL11" s="28"/>
      <c r="AM11" s="26"/>
      <c r="AN11" s="26"/>
      <c r="AO11" s="326"/>
      <c r="AP11" s="140" t="s">
        <v>120</v>
      </c>
      <c r="AQ11" s="20"/>
      <c r="AR11" s="7"/>
      <c r="AS11" s="7"/>
      <c r="AT11" s="7"/>
      <c r="AU11" s="7"/>
      <c r="AV11" s="28"/>
      <c r="AW11" s="26"/>
      <c r="AX11" s="26"/>
      <c r="AY11" s="326"/>
      <c r="AZ11" s="140" t="s">
        <v>120</v>
      </c>
      <c r="BA11" s="336"/>
      <c r="BB11" s="334"/>
      <c r="BC11" s="334"/>
      <c r="BD11" s="334"/>
      <c r="BE11" s="334"/>
      <c r="BF11" s="335"/>
      <c r="BG11" s="26"/>
      <c r="BH11" s="26"/>
      <c r="BI11" s="326"/>
      <c r="BJ11" s="140" t="s">
        <v>120</v>
      </c>
      <c r="BK11" s="20"/>
      <c r="BL11" s="7"/>
      <c r="BM11" s="7"/>
      <c r="BN11" s="7"/>
      <c r="BO11" s="7"/>
      <c r="BP11" s="28"/>
      <c r="BQ11" s="26"/>
      <c r="BR11" s="26"/>
      <c r="BS11" s="326"/>
      <c r="BT11" s="140" t="s">
        <v>120</v>
      </c>
      <c r="BU11" s="20"/>
      <c r="BV11" s="7"/>
      <c r="BW11" s="7"/>
      <c r="BX11" s="7"/>
      <c r="BY11" s="7"/>
      <c r="BZ11" s="28"/>
      <c r="CA11" s="26"/>
      <c r="CB11" s="26"/>
      <c r="CC11" s="326"/>
      <c r="CD11" s="140" t="s">
        <v>120</v>
      </c>
      <c r="CE11" s="20"/>
      <c r="CF11" s="7"/>
      <c r="CG11" s="7"/>
      <c r="CH11" s="7"/>
      <c r="CI11" s="7"/>
      <c r="CJ11" s="28"/>
      <c r="CK11" s="26"/>
      <c r="CL11" s="26"/>
      <c r="CM11" s="326"/>
      <c r="CN11" s="140" t="s">
        <v>120</v>
      </c>
      <c r="CO11" s="20"/>
      <c r="CP11" s="7"/>
      <c r="CQ11" s="7"/>
      <c r="CR11" s="7"/>
      <c r="CS11" s="7"/>
      <c r="CT11" s="28"/>
      <c r="CU11" s="26"/>
      <c r="CV11" s="26"/>
      <c r="CW11" s="326"/>
      <c r="CX11" s="140" t="s">
        <v>120</v>
      </c>
      <c r="CY11" s="20"/>
      <c r="CZ11" s="7"/>
      <c r="DA11" s="7"/>
      <c r="DB11" s="7"/>
      <c r="DC11" s="7"/>
      <c r="DD11" s="28"/>
      <c r="DE11" s="26"/>
      <c r="DF11" s="26"/>
      <c r="DG11" s="326"/>
      <c r="DH11" s="140" t="s">
        <v>120</v>
      </c>
      <c r="DI11" s="20"/>
      <c r="DJ11" s="7"/>
      <c r="DK11" s="7"/>
      <c r="DL11" s="7"/>
      <c r="DM11" s="7"/>
      <c r="DN11" s="28"/>
      <c r="DO11" s="26"/>
      <c r="DP11" s="26"/>
      <c r="DQ11" s="337"/>
      <c r="EA11" s="337"/>
      <c r="EK11" s="337"/>
      <c r="EU11" s="337"/>
      <c r="FE11" s="337"/>
      <c r="FO11" s="337"/>
      <c r="FY11" s="337"/>
      <c r="GI11" s="337"/>
      <c r="GS11" s="337"/>
      <c r="HC11" s="337"/>
      <c r="HM11" s="337"/>
    </row>
    <row r="12" s="4" customFormat="true" ht="15.6" hidden="true" customHeight="true" x14ac:dyDescent="0.25">
      <c r="A12" s="326"/>
      <c r="B12" s="140" t="s">
        <v>121</v>
      </c>
      <c r="C12" s="20"/>
      <c r="D12" s="7"/>
      <c r="E12" s="7"/>
      <c r="F12" s="7"/>
      <c r="G12" s="7"/>
      <c r="H12" s="28"/>
      <c r="I12" s="26"/>
      <c r="J12" s="26"/>
      <c r="K12" s="326"/>
      <c r="L12" s="140" t="s">
        <v>121</v>
      </c>
      <c r="M12" s="20"/>
      <c r="N12" s="7"/>
      <c r="O12" s="7"/>
      <c r="P12" s="7"/>
      <c r="Q12" s="7"/>
      <c r="R12" s="28"/>
      <c r="S12" s="26"/>
      <c r="T12" s="26"/>
      <c r="U12" s="326"/>
      <c r="V12" s="140" t="s">
        <v>121</v>
      </c>
      <c r="W12" s="20"/>
      <c r="X12" s="7"/>
      <c r="Y12" s="7"/>
      <c r="Z12" s="7"/>
      <c r="AA12" s="7"/>
      <c r="AB12" s="28"/>
      <c r="AC12" s="26"/>
      <c r="AD12" s="26"/>
      <c r="AE12" s="326"/>
      <c r="AF12" s="140" t="s">
        <v>121</v>
      </c>
      <c r="AG12" s="20"/>
      <c r="AH12" s="7"/>
      <c r="AI12" s="7"/>
      <c r="AJ12" s="7"/>
      <c r="AK12" s="7"/>
      <c r="AL12" s="28"/>
      <c r="AM12" s="26"/>
      <c r="AN12" s="26"/>
      <c r="AO12" s="326"/>
      <c r="AP12" s="140" t="s">
        <v>121</v>
      </c>
      <c r="AQ12" s="20"/>
      <c r="AR12" s="7"/>
      <c r="AS12" s="7"/>
      <c r="AT12" s="7"/>
      <c r="AU12" s="7"/>
      <c r="AV12" s="28"/>
      <c r="AW12" s="26"/>
      <c r="AX12" s="26"/>
      <c r="AY12" s="326"/>
      <c r="AZ12" s="140" t="s">
        <v>121</v>
      </c>
      <c r="BA12" s="336"/>
      <c r="BB12" s="334"/>
      <c r="BC12" s="334"/>
      <c r="BD12" s="334"/>
      <c r="BE12" s="334"/>
      <c r="BF12" s="335"/>
      <c r="BG12" s="26"/>
      <c r="BH12" s="26"/>
      <c r="BI12" s="326"/>
      <c r="BJ12" s="140" t="s">
        <v>121</v>
      </c>
      <c r="BK12" s="20"/>
      <c r="BL12" s="7"/>
      <c r="BM12" s="7"/>
      <c r="BN12" s="7"/>
      <c r="BO12" s="7"/>
      <c r="BP12" s="28"/>
      <c r="BQ12" s="26"/>
      <c r="BR12" s="26"/>
      <c r="BS12" s="326"/>
      <c r="BT12" s="140" t="s">
        <v>121</v>
      </c>
      <c r="BU12" s="20"/>
      <c r="BV12" s="7"/>
      <c r="BW12" s="7"/>
      <c r="BX12" s="7"/>
      <c r="BY12" s="7"/>
      <c r="BZ12" s="28"/>
      <c r="CA12" s="26"/>
      <c r="CB12" s="26"/>
      <c r="CC12" s="326"/>
      <c r="CD12" s="140" t="s">
        <v>121</v>
      </c>
      <c r="CE12" s="20"/>
      <c r="CF12" s="7"/>
      <c r="CG12" s="7"/>
      <c r="CH12" s="7"/>
      <c r="CI12" s="7"/>
      <c r="CJ12" s="28"/>
      <c r="CK12" s="26"/>
      <c r="CL12" s="26"/>
      <c r="CM12" s="326"/>
      <c r="CN12" s="140" t="s">
        <v>121</v>
      </c>
      <c r="CO12" s="20"/>
      <c r="CP12" s="7"/>
      <c r="CQ12" s="7"/>
      <c r="CR12" s="7"/>
      <c r="CS12" s="7"/>
      <c r="CT12" s="28"/>
      <c r="CU12" s="26"/>
      <c r="CV12" s="26"/>
      <c r="CW12" s="326"/>
      <c r="CX12" s="140" t="s">
        <v>121</v>
      </c>
      <c r="CY12" s="20"/>
      <c r="CZ12" s="7"/>
      <c r="DA12" s="7"/>
      <c r="DB12" s="7"/>
      <c r="DC12" s="7"/>
      <c r="DD12" s="28"/>
      <c r="DE12" s="26"/>
      <c r="DF12" s="26"/>
      <c r="DG12" s="326"/>
      <c r="DH12" s="140" t="s">
        <v>121</v>
      </c>
      <c r="DI12" s="20"/>
      <c r="DJ12" s="7"/>
      <c r="DK12" s="7"/>
      <c r="DL12" s="7"/>
      <c r="DM12" s="7"/>
      <c r="DN12" s="28"/>
      <c r="DO12" s="26"/>
      <c r="DP12" s="26"/>
      <c r="DQ12" s="337"/>
      <c r="EA12" s="337"/>
      <c r="EK12" s="337"/>
      <c r="EU12" s="337"/>
      <c r="FE12" s="337"/>
      <c r="FO12" s="337"/>
      <c r="FY12" s="337"/>
      <c r="GI12" s="337"/>
      <c r="GS12" s="337"/>
      <c r="HC12" s="337"/>
      <c r="HM12" s="337"/>
    </row>
    <row r="13" s="1" customFormat="true" ht="18" customHeight="true" x14ac:dyDescent="0.2">
      <c r="A13" s="356" t="s">
        <v>58</v>
      </c>
      <c r="B13" s="357" t="s">
        <v>27</v>
      </c>
      <c r="C13" s="358"/>
      <c r="D13" s="358"/>
      <c r="E13" s="358"/>
      <c r="F13" s="358"/>
      <c r="G13" s="358"/>
      <c r="H13" s="359"/>
      <c r="I13" s="26"/>
      <c r="J13" s="26"/>
      <c r="K13" s="356" t="s">
        <v>58</v>
      </c>
      <c r="L13" s="357" t="s">
        <v>27</v>
      </c>
      <c r="M13" s="358"/>
      <c r="N13" s="358"/>
      <c r="O13" s="358"/>
      <c r="P13" s="358"/>
      <c r="Q13" s="358"/>
      <c r="R13" s="359"/>
      <c r="S13" s="26"/>
      <c r="T13" s="26"/>
      <c r="U13" s="356" t="s">
        <v>58</v>
      </c>
      <c r="V13" s="357" t="s">
        <v>27</v>
      </c>
      <c r="W13" s="358"/>
      <c r="X13" s="358"/>
      <c r="Y13" s="358"/>
      <c r="Z13" s="358"/>
      <c r="AA13" s="358"/>
      <c r="AB13" s="359"/>
      <c r="AC13" s="26"/>
      <c r="AD13" s="26"/>
      <c r="AE13" s="356" t="s">
        <v>58</v>
      </c>
      <c r="AF13" s="357" t="s">
        <v>27</v>
      </c>
      <c r="AG13" s="358"/>
      <c r="AH13" s="358"/>
      <c r="AI13" s="358"/>
      <c r="AJ13" s="358"/>
      <c r="AK13" s="358"/>
      <c r="AL13" s="359"/>
      <c r="AM13" s="26"/>
      <c r="AN13" s="26"/>
      <c r="AO13" s="356" t="s">
        <v>58</v>
      </c>
      <c r="AP13" s="357" t="s">
        <v>27</v>
      </c>
      <c r="AQ13" s="358"/>
      <c r="AR13" s="358"/>
      <c r="AS13" s="358"/>
      <c r="AT13" s="358"/>
      <c r="AU13" s="358"/>
      <c r="AV13" s="359"/>
      <c r="AW13" s="26"/>
      <c r="AX13" s="26"/>
      <c r="AY13" s="356" t="s">
        <v>58</v>
      </c>
      <c r="AZ13" s="360" t="s">
        <v>27</v>
      </c>
      <c r="BA13" s="361"/>
      <c r="BB13" s="361"/>
      <c r="BC13" s="361"/>
      <c r="BD13" s="361"/>
      <c r="BE13" s="361"/>
      <c r="BF13" s="362"/>
      <c r="BG13" s="26"/>
      <c r="BH13" s="26"/>
      <c r="BI13" s="356" t="s">
        <v>58</v>
      </c>
      <c r="BJ13" s="357" t="s">
        <v>27</v>
      </c>
      <c r="BK13" s="358"/>
      <c r="BL13" s="358"/>
      <c r="BM13" s="358"/>
      <c r="BN13" s="358"/>
      <c r="BO13" s="358"/>
      <c r="BP13" s="359"/>
      <c r="BQ13" s="26"/>
      <c r="BR13" s="26"/>
      <c r="BS13" s="356" t="s">
        <v>58</v>
      </c>
      <c r="BT13" s="357" t="s">
        <v>27</v>
      </c>
      <c r="BU13" s="358"/>
      <c r="BV13" s="358"/>
      <c r="BW13" s="358"/>
      <c r="BX13" s="358"/>
      <c r="BY13" s="358"/>
      <c r="BZ13" s="359"/>
      <c r="CA13" s="26"/>
      <c r="CB13" s="26"/>
      <c r="CC13" s="356" t="s">
        <v>58</v>
      </c>
      <c r="CD13" s="357" t="s">
        <v>27</v>
      </c>
      <c r="CE13" s="358"/>
      <c r="CF13" s="358"/>
      <c r="CG13" s="358"/>
      <c r="CH13" s="358"/>
      <c r="CI13" s="358"/>
      <c r="CJ13" s="359"/>
      <c r="CK13" s="26"/>
      <c r="CL13" s="26"/>
      <c r="CM13" s="356" t="s">
        <v>58</v>
      </c>
      <c r="CN13" s="357" t="s">
        <v>27</v>
      </c>
      <c r="CO13" s="358"/>
      <c r="CP13" s="358"/>
      <c r="CQ13" s="358"/>
      <c r="CR13" s="358"/>
      <c r="CS13" s="358"/>
      <c r="CT13" s="359"/>
      <c r="CU13" s="26"/>
      <c r="CV13" s="26"/>
      <c r="CW13" s="356" t="s">
        <v>58</v>
      </c>
      <c r="CX13" s="357" t="s">
        <v>27</v>
      </c>
      <c r="CY13" s="358"/>
      <c r="CZ13" s="358"/>
      <c r="DA13" s="358"/>
      <c r="DB13" s="358"/>
      <c r="DC13" s="358"/>
      <c r="DD13" s="359"/>
      <c r="DE13" s="26"/>
      <c r="DF13" s="26"/>
      <c r="DG13" s="356" t="s">
        <v>58</v>
      </c>
      <c r="DH13" s="357" t="s">
        <v>27</v>
      </c>
      <c r="DI13" s="358"/>
      <c r="DJ13" s="358"/>
      <c r="DK13" s="358"/>
      <c r="DL13" s="358"/>
      <c r="DM13" s="358"/>
      <c r="DN13" s="359"/>
      <c r="DO13" s="26"/>
      <c r="DP13" s="26"/>
      <c r="DQ13" s="338"/>
      <c r="EA13" s="338"/>
      <c r="EK13" s="338"/>
      <c r="EU13" s="338"/>
      <c r="FE13" s="338"/>
      <c r="FO13" s="338"/>
      <c r="FY13" s="338"/>
      <c r="GI13" s="338"/>
      <c r="GS13" s="338"/>
      <c r="HC13" s="338"/>
      <c r="HM13" s="338"/>
    </row>
    <row r="14" s="14" customFormat="true" ht="14.25" customHeight="true" x14ac:dyDescent="0.2">
      <c r="A14" s="327" t="s">
        <v>56</v>
      </c>
      <c r="B14" s="5">
        <v>0</v>
      </c>
      <c r="C14" s="84"/>
      <c r="D14" s="84"/>
      <c r="E14" s="84"/>
      <c r="F14" s="84"/>
      <c r="G14" s="84"/>
      <c r="H14" s="141"/>
      <c r="I14" s="11"/>
      <c r="J14" s="11"/>
      <c r="K14" s="327" t="s">
        <v>56</v>
      </c>
      <c r="L14" s="5">
        <v>0</v>
      </c>
      <c r="M14" s="84"/>
      <c r="N14" s="84"/>
      <c r="O14" s="84"/>
      <c r="P14" s="84"/>
      <c r="Q14" s="84"/>
      <c r="R14" s="141"/>
      <c r="S14" s="11"/>
      <c r="T14" s="11"/>
      <c r="U14" s="327" t="s">
        <v>56</v>
      </c>
      <c r="V14" s="5">
        <v>0</v>
      </c>
      <c r="W14" s="84">
        <v>6</v>
      </c>
      <c r="X14" s="84">
        <f>2/X32*100</f>
        <v>1.2658227848101267</v>
      </c>
      <c r="Y14" s="84">
        <f>30/Y32*100</f>
        <v>8.5959885386819472</v>
      </c>
      <c r="Z14" s="84"/>
      <c r="AA14" s="84">
        <f>(24+2+2)/AA32*100</f>
        <v>8.115942028985506</v>
      </c>
      <c r="AB14" s="141">
        <f>4/AB32*100</f>
        <v>2.4691358024691357</v>
      </c>
      <c r="AC14" s="11"/>
      <c r="AD14" s="11"/>
      <c r="AE14" s="327" t="s">
        <v>56</v>
      </c>
      <c r="AF14" s="5">
        <v>0</v>
      </c>
      <c r="AG14" s="84"/>
      <c r="AH14" s="84"/>
      <c r="AI14" s="84"/>
      <c r="AJ14" s="84"/>
      <c r="AK14" s="84"/>
      <c r="AL14" s="141"/>
      <c r="AM14" s="11"/>
      <c r="AN14" s="11"/>
      <c r="AO14" s="327" t="s">
        <v>56</v>
      </c>
      <c r="AP14" s="5">
        <v>0</v>
      </c>
      <c r="AQ14" s="84"/>
      <c r="AR14" s="84"/>
      <c r="AS14" s="84"/>
      <c r="AT14" s="84"/>
      <c r="AU14" s="84"/>
      <c r="AV14" s="141"/>
      <c r="AW14" s="11"/>
      <c r="AX14" s="11"/>
      <c r="AY14" s="327" t="s">
        <v>56</v>
      </c>
      <c r="AZ14" s="5">
        <v>0</v>
      </c>
      <c r="BA14" s="84"/>
      <c r="BB14" s="84"/>
      <c r="BC14" s="84"/>
      <c r="BD14" s="84"/>
      <c r="BE14" s="84"/>
      <c r="BF14" s="141"/>
      <c r="BG14" s="11"/>
      <c r="BH14" s="11"/>
      <c r="BI14" s="327" t="s">
        <v>56</v>
      </c>
      <c r="BJ14" s="5">
        <v>0</v>
      </c>
      <c r="BK14" s="84"/>
      <c r="BL14" s="84"/>
      <c r="BM14" s="84"/>
      <c r="BN14" s="84"/>
      <c r="BO14" s="84"/>
      <c r="BP14" s="141"/>
      <c r="BQ14" s="11"/>
      <c r="BR14" s="11"/>
      <c r="BS14" s="327" t="s">
        <v>56</v>
      </c>
      <c r="BT14" s="5">
        <v>0</v>
      </c>
      <c r="BU14" s="84">
        <v>0</v>
      </c>
      <c r="BV14" s="84"/>
      <c r="BW14" s="84"/>
      <c r="BX14" s="84"/>
      <c r="BY14" s="84"/>
      <c r="BZ14" s="141"/>
      <c r="CA14" s="11"/>
      <c r="CB14" s="11"/>
      <c r="CC14" s="327" t="s">
        <v>56</v>
      </c>
      <c r="CD14" s="5">
        <v>0</v>
      </c>
      <c r="CE14" s="84">
        <v>0</v>
      </c>
      <c r="CF14" s="84"/>
      <c r="CG14" s="84"/>
      <c r="CH14" s="84"/>
      <c r="CI14" s="84"/>
      <c r="CJ14" s="141"/>
      <c r="CK14" s="11"/>
      <c r="CL14" s="11"/>
      <c r="CM14" s="327" t="s">
        <v>56</v>
      </c>
      <c r="CN14" s="5">
        <v>0</v>
      </c>
      <c r="CO14" s="84">
        <v>0</v>
      </c>
      <c r="CP14" s="84"/>
      <c r="CQ14" s="84"/>
      <c r="CR14" s="84"/>
      <c r="CS14" s="84"/>
      <c r="CT14" s="141"/>
      <c r="CU14" s="11"/>
      <c r="CV14" s="11"/>
      <c r="CW14" s="327" t="s">
        <v>56</v>
      </c>
      <c r="CX14" s="5">
        <v>0</v>
      </c>
      <c r="CY14" s="84"/>
      <c r="CZ14" s="84"/>
      <c r="DA14" s="84"/>
      <c r="DB14" s="84"/>
      <c r="DC14" s="84"/>
      <c r="DD14" s="141"/>
      <c r="DE14" s="11"/>
      <c r="DF14" s="11"/>
      <c r="DG14" s="327" t="s">
        <v>56</v>
      </c>
      <c r="DH14" s="5">
        <v>0</v>
      </c>
      <c r="DI14" s="84">
        <v>0</v>
      </c>
      <c r="DJ14" s="84"/>
      <c r="DK14" s="84"/>
      <c r="DL14" s="84"/>
      <c r="DM14" s="84">
        <v>0</v>
      </c>
      <c r="DN14" s="141">
        <v>0</v>
      </c>
      <c r="DO14" s="11"/>
      <c r="DP14" s="11"/>
      <c r="DQ14" s="339"/>
      <c r="EA14" s="339"/>
      <c r="EK14" s="339"/>
      <c r="EU14" s="339"/>
      <c r="FE14" s="339"/>
      <c r="FO14" s="339"/>
      <c r="FY14" s="339"/>
      <c r="GI14" s="339"/>
      <c r="GS14" s="339"/>
      <c r="HC14" s="339"/>
      <c r="HM14" s="339"/>
    </row>
    <row r="15" x14ac:dyDescent="0.25">
      <c r="A15" s="328" t="s">
        <v>118</v>
      </c>
      <c r="B15" s="23">
        <v>0</v>
      </c>
      <c r="C15" s="84">
        <v>2.2999999999999998</v>
      </c>
      <c r="D15" s="84"/>
      <c r="E15" s="84"/>
      <c r="F15" s="84"/>
      <c r="G15" s="84"/>
      <c r="H15" s="141"/>
      <c r="I15" s="11"/>
      <c r="J15" s="11"/>
      <c r="K15" s="328" t="s">
        <v>118</v>
      </c>
      <c r="L15" s="23">
        <v>0</v>
      </c>
      <c r="M15" s="84">
        <v>4.8</v>
      </c>
      <c r="N15" s="84"/>
      <c r="O15" s="84"/>
      <c r="P15" s="84"/>
      <c r="Q15" s="84"/>
      <c r="R15" s="141"/>
      <c r="S15" s="11"/>
      <c r="T15" s="11"/>
      <c r="U15" s="328" t="s">
        <v>118</v>
      </c>
      <c r="V15" s="23">
        <v>0</v>
      </c>
      <c r="W15" s="84">
        <f>1/507*100</f>
        <v>0.19723865877712032</v>
      </c>
      <c r="X15" s="84"/>
      <c r="Y15" s="84"/>
      <c r="Z15" s="84"/>
      <c r="AA15" s="84"/>
      <c r="AB15" s="141"/>
      <c r="AC15" s="11"/>
      <c r="AD15" s="11"/>
      <c r="AE15" s="328" t="s">
        <v>118</v>
      </c>
      <c r="AF15" s="23">
        <v>0</v>
      </c>
      <c r="AG15" s="84">
        <v>0.7</v>
      </c>
      <c r="AH15" s="84"/>
      <c r="AI15" s="84"/>
      <c r="AJ15" s="84"/>
      <c r="AK15" s="84"/>
      <c r="AL15" s="141"/>
      <c r="AM15" s="11"/>
      <c r="AN15" s="11"/>
      <c r="AO15" s="328" t="s">
        <v>118</v>
      </c>
      <c r="AP15" s="23">
        <v>0</v>
      </c>
      <c r="AQ15" s="84"/>
      <c r="AR15" s="84"/>
      <c r="AS15" s="84"/>
      <c r="AT15" s="84"/>
      <c r="AU15" s="84"/>
      <c r="AV15" s="141"/>
      <c r="AW15" s="11"/>
      <c r="AX15" s="11"/>
      <c r="AY15" s="328" t="s">
        <v>118</v>
      </c>
      <c r="AZ15" s="23">
        <v>0</v>
      </c>
      <c r="BA15" s="84">
        <v>0</v>
      </c>
      <c r="BB15" s="84"/>
      <c r="BC15" s="84"/>
      <c r="BD15" s="84"/>
      <c r="BE15" s="84"/>
      <c r="BF15" s="141"/>
      <c r="BG15" s="11"/>
      <c r="BH15" s="11"/>
      <c r="BI15" s="328" t="s">
        <v>118</v>
      </c>
      <c r="BJ15" s="23">
        <v>0</v>
      </c>
      <c r="BK15" s="84"/>
      <c r="BL15" s="84"/>
      <c r="BM15" s="84"/>
      <c r="BN15" s="84"/>
      <c r="BO15" s="84"/>
      <c r="BP15" s="141"/>
      <c r="BQ15" s="11"/>
      <c r="BR15" s="11"/>
      <c r="BS15" s="328" t="s">
        <v>118</v>
      </c>
      <c r="BT15" s="23">
        <v>0</v>
      </c>
      <c r="BU15" s="84">
        <v>0</v>
      </c>
      <c r="BV15" s="84"/>
      <c r="BW15" s="84"/>
      <c r="BX15" s="84"/>
      <c r="BY15" s="84"/>
      <c r="BZ15" s="141"/>
      <c r="CA15" s="11"/>
      <c r="CB15" s="11"/>
      <c r="CC15" s="328" t="s">
        <v>118</v>
      </c>
      <c r="CD15" s="23">
        <v>0</v>
      </c>
      <c r="CE15" s="84"/>
      <c r="CF15" s="84"/>
      <c r="CG15" s="84"/>
      <c r="CH15" s="84"/>
      <c r="CI15" s="84"/>
      <c r="CJ15" s="141"/>
      <c r="CK15" s="11"/>
      <c r="CL15" s="11"/>
      <c r="CM15" s="328" t="s">
        <v>118</v>
      </c>
      <c r="CN15" s="23">
        <v>0</v>
      </c>
      <c r="CO15" s="84">
        <v>0</v>
      </c>
      <c r="CP15" s="84"/>
      <c r="CQ15" s="84"/>
      <c r="CR15" s="84"/>
      <c r="CS15" s="84"/>
      <c r="CT15" s="141"/>
      <c r="CU15" s="11"/>
      <c r="CV15" s="11"/>
      <c r="CW15" s="328" t="s">
        <v>118</v>
      </c>
      <c r="CX15" s="23">
        <v>0</v>
      </c>
      <c r="CY15" s="84"/>
      <c r="CZ15" s="84"/>
      <c r="DA15" s="84"/>
      <c r="DB15" s="84"/>
      <c r="DC15" s="84"/>
      <c r="DD15" s="141"/>
      <c r="DE15" s="11"/>
      <c r="DF15" s="11"/>
      <c r="DG15" s="328" t="s">
        <v>118</v>
      </c>
      <c r="DH15" s="23">
        <v>0</v>
      </c>
      <c r="DI15" s="84">
        <v>0</v>
      </c>
      <c r="DJ15" s="84"/>
      <c r="DK15" s="84"/>
      <c r="DL15" s="84"/>
      <c r="DM15" s="84">
        <v>0</v>
      </c>
      <c r="DN15" s="141">
        <v>0</v>
      </c>
      <c r="DO15" s="11"/>
      <c r="DP15" s="11"/>
    </row>
    <row r="16" s="2" customFormat="true" x14ac:dyDescent="0.25">
      <c r="A16" s="328" t="s">
        <v>205</v>
      </c>
      <c r="B16" s="6">
        <v>1</v>
      </c>
      <c r="C16" s="84">
        <v>90.7</v>
      </c>
      <c r="D16" s="7"/>
      <c r="E16" s="7"/>
      <c r="F16" s="7"/>
      <c r="G16" s="84"/>
      <c r="H16" s="141"/>
      <c r="I16" s="11"/>
      <c r="J16" s="11"/>
      <c r="K16" s="328" t="s">
        <v>205</v>
      </c>
      <c r="L16" s="6">
        <v>1</v>
      </c>
      <c r="M16" s="84">
        <v>83.5</v>
      </c>
      <c r="N16" s="7"/>
      <c r="O16" s="7"/>
      <c r="P16" s="7"/>
      <c r="Q16" s="84"/>
      <c r="R16" s="141"/>
      <c r="S16" s="11"/>
      <c r="T16" s="11"/>
      <c r="U16" s="328" t="s">
        <v>267</v>
      </c>
      <c r="V16" s="6">
        <v>1</v>
      </c>
      <c r="W16" s="84">
        <f>290/507*100</f>
        <v>57.199211045364898</v>
      </c>
      <c r="X16" s="7"/>
      <c r="Y16" s="7"/>
      <c r="Z16" s="7"/>
      <c r="AA16" s="84"/>
      <c r="AB16" s="141"/>
      <c r="AC16" s="11"/>
      <c r="AD16" s="11"/>
      <c r="AE16" s="328" t="s">
        <v>205</v>
      </c>
      <c r="AF16" s="6">
        <v>1</v>
      </c>
      <c r="AG16" s="84">
        <v>88.9</v>
      </c>
      <c r="AH16" s="7"/>
      <c r="AI16" s="7"/>
      <c r="AJ16" s="7"/>
      <c r="AK16" s="84"/>
      <c r="AL16" s="141"/>
      <c r="AM16" s="11"/>
      <c r="AN16" s="11"/>
      <c r="AO16" s="328" t="s">
        <v>205</v>
      </c>
      <c r="AP16" s="6">
        <v>1</v>
      </c>
      <c r="AQ16" s="84">
        <v>89.6</v>
      </c>
      <c r="AR16" s="7"/>
      <c r="AS16" s="7"/>
      <c r="AT16" s="7"/>
      <c r="AU16" s="84"/>
      <c r="AV16" s="141"/>
      <c r="AW16" s="11"/>
      <c r="AX16" s="11"/>
      <c r="AY16" s="328" t="s">
        <v>205</v>
      </c>
      <c r="AZ16" s="6">
        <v>1</v>
      </c>
      <c r="BA16" s="84">
        <v>89.9</v>
      </c>
      <c r="BB16" s="7"/>
      <c r="BC16" s="7"/>
      <c r="BD16" s="7"/>
      <c r="BE16" s="84"/>
      <c r="BF16" s="141"/>
      <c r="BG16" s="11"/>
      <c r="BH16" s="11"/>
      <c r="BI16" s="328" t="s">
        <v>248</v>
      </c>
      <c r="BJ16" s="6">
        <v>1</v>
      </c>
      <c r="BK16" s="84">
        <v>36.700000000000003</v>
      </c>
      <c r="BL16" s="7"/>
      <c r="BM16" s="7"/>
      <c r="BN16" s="7"/>
      <c r="BO16" s="84">
        <f>(29+73)/(78+201)*100</f>
        <v>36.55913978494624</v>
      </c>
      <c r="BP16" s="141">
        <f>(30+14+15)/(82+48+30)*100</f>
        <v>36.875</v>
      </c>
      <c r="BQ16" s="11"/>
      <c r="BR16" s="11"/>
      <c r="BS16" s="328" t="s">
        <v>206</v>
      </c>
      <c r="BT16" s="6">
        <v>1</v>
      </c>
      <c r="BU16" s="84">
        <v>70</v>
      </c>
      <c r="BV16" s="7"/>
      <c r="BW16" s="7"/>
      <c r="BX16" s="7"/>
      <c r="BY16" s="84"/>
      <c r="BZ16" s="141"/>
      <c r="CA16" s="11"/>
      <c r="CB16" s="11"/>
      <c r="CC16" s="328"/>
      <c r="CD16" s="6"/>
      <c r="CE16" s="84"/>
      <c r="CF16" s="7"/>
      <c r="CG16" s="7"/>
      <c r="CH16" s="7"/>
      <c r="CI16" s="84"/>
      <c r="CJ16" s="141"/>
      <c r="CK16" s="11"/>
      <c r="CL16" s="11"/>
      <c r="CM16" s="328" t="s">
        <v>206</v>
      </c>
      <c r="CN16" s="6">
        <v>1</v>
      </c>
      <c r="CO16" s="84">
        <v>74</v>
      </c>
      <c r="CP16" s="7"/>
      <c r="CQ16" s="7"/>
      <c r="CR16" s="7"/>
      <c r="CS16" s="84"/>
      <c r="CT16" s="141"/>
      <c r="CU16" s="11"/>
      <c r="CV16" s="11"/>
      <c r="CW16" s="328"/>
      <c r="CX16" s="6"/>
      <c r="CY16" s="84"/>
      <c r="CZ16" s="7"/>
      <c r="DA16" s="7"/>
      <c r="DB16" s="7"/>
      <c r="DC16" s="84"/>
      <c r="DD16" s="141"/>
      <c r="DE16" s="11"/>
      <c r="DF16" s="11"/>
      <c r="DG16" s="328" t="s">
        <v>207</v>
      </c>
      <c r="DH16" s="6">
        <v>1</v>
      </c>
      <c r="DI16" s="84">
        <f>460/659*100</f>
        <v>69.802731411229132</v>
      </c>
      <c r="DJ16" s="7"/>
      <c r="DK16" s="7"/>
      <c r="DL16" s="7"/>
      <c r="DM16" s="84">
        <f>(80+224)/DM32*100</f>
        <v>67.108167770419428</v>
      </c>
      <c r="DN16" s="141">
        <f>(64+46+46)/DN32*100</f>
        <v>75.728155339805824</v>
      </c>
      <c r="DO16" s="11"/>
      <c r="DP16" s="11"/>
      <c r="DQ16" s="340"/>
      <c r="EA16" s="340"/>
      <c r="EK16" s="340"/>
      <c r="EU16" s="340"/>
      <c r="FE16" s="340"/>
      <c r="FO16" s="340"/>
      <c r="FY16" s="340"/>
      <c r="GI16" s="340"/>
      <c r="GS16" s="340"/>
      <c r="HC16" s="340"/>
      <c r="HM16" s="340"/>
    </row>
    <row r="17" s="2" customFormat="true" x14ac:dyDescent="0.25">
      <c r="A17" s="328"/>
      <c r="B17" s="13"/>
      <c r="C17" s="84"/>
      <c r="D17" s="7"/>
      <c r="E17" s="7"/>
      <c r="F17" s="7"/>
      <c r="G17" s="84"/>
      <c r="H17" s="141"/>
      <c r="I17" s="11"/>
      <c r="J17" s="11"/>
      <c r="K17" s="328"/>
      <c r="L17" s="13"/>
      <c r="M17" s="84"/>
      <c r="N17" s="7"/>
      <c r="O17" s="7"/>
      <c r="P17" s="7"/>
      <c r="Q17" s="84"/>
      <c r="R17" s="141"/>
      <c r="S17" s="11"/>
      <c r="T17" s="11"/>
      <c r="U17" s="328" t="s">
        <v>268</v>
      </c>
      <c r="V17" s="13">
        <v>0</v>
      </c>
      <c r="W17" s="84">
        <f>165/507*100</f>
        <v>32.544378698224854</v>
      </c>
      <c r="X17" s="7"/>
      <c r="Y17" s="7"/>
      <c r="Z17" s="7"/>
      <c r="AA17" s="84"/>
      <c r="AB17" s="141"/>
      <c r="AC17" s="11"/>
      <c r="AD17" s="11"/>
      <c r="AE17" s="328"/>
      <c r="AF17" s="13"/>
      <c r="AG17" s="84"/>
      <c r="AH17" s="7"/>
      <c r="AI17" s="7"/>
      <c r="AJ17" s="7"/>
      <c r="AK17" s="84"/>
      <c r="AL17" s="141"/>
      <c r="AM17" s="11"/>
      <c r="AN17" s="11"/>
      <c r="AO17" s="328"/>
      <c r="AP17" s="13"/>
      <c r="AQ17" s="84"/>
      <c r="AR17" s="7"/>
      <c r="AS17" s="7"/>
      <c r="AT17" s="7"/>
      <c r="AU17" s="84"/>
      <c r="AV17" s="141"/>
      <c r="AW17" s="11"/>
      <c r="AX17" s="11"/>
      <c r="AY17" s="328"/>
      <c r="AZ17" s="13"/>
      <c r="BA17" s="84"/>
      <c r="BB17" s="7"/>
      <c r="BC17" s="7"/>
      <c r="BD17" s="7"/>
      <c r="BE17" s="84"/>
      <c r="BF17" s="141"/>
      <c r="BG17" s="11"/>
      <c r="BH17" s="11"/>
      <c r="BI17" s="328" t="s">
        <v>249</v>
      </c>
      <c r="BJ17" s="13">
        <v>1</v>
      </c>
      <c r="BK17" s="84">
        <v>30.8</v>
      </c>
      <c r="BL17" s="7"/>
      <c r="BM17" s="7"/>
      <c r="BN17" s="7"/>
      <c r="BO17" s="84">
        <f>(24+58)/(78+201)*100</f>
        <v>29.390681003584231</v>
      </c>
      <c r="BP17" s="141">
        <f>(31+14+8)/(82+48+30)*100</f>
        <v>33.125</v>
      </c>
      <c r="BQ17" s="11"/>
      <c r="BR17" s="11"/>
      <c r="BS17" s="328" t="s">
        <v>208</v>
      </c>
      <c r="BT17" s="13">
        <v>1</v>
      </c>
      <c r="BU17" s="84">
        <v>0</v>
      </c>
      <c r="BV17" s="7"/>
      <c r="BW17" s="7"/>
      <c r="BX17" s="7"/>
      <c r="BY17" s="84"/>
      <c r="BZ17" s="141"/>
      <c r="CA17" s="11"/>
      <c r="CB17" s="11"/>
      <c r="CC17" s="328"/>
      <c r="CD17" s="13"/>
      <c r="CE17" s="84"/>
      <c r="CF17" s="7"/>
      <c r="CG17" s="7"/>
      <c r="CH17" s="7"/>
      <c r="CI17" s="84"/>
      <c r="CJ17" s="141"/>
      <c r="CK17" s="11"/>
      <c r="CL17" s="11"/>
      <c r="CM17" s="328" t="s">
        <v>208</v>
      </c>
      <c r="CN17" s="13">
        <v>1</v>
      </c>
      <c r="CO17" s="84">
        <v>0</v>
      </c>
      <c r="CP17" s="7"/>
      <c r="CQ17" s="7"/>
      <c r="CR17" s="7"/>
      <c r="CS17" s="84"/>
      <c r="CT17" s="141"/>
      <c r="CU17" s="11"/>
      <c r="CV17" s="11"/>
      <c r="CW17" s="328"/>
      <c r="CX17" s="13"/>
      <c r="CY17" s="84"/>
      <c r="CZ17" s="7"/>
      <c r="DA17" s="7"/>
      <c r="DB17" s="7"/>
      <c r="DC17" s="84"/>
      <c r="DD17" s="141"/>
      <c r="DE17" s="11"/>
      <c r="DF17" s="11"/>
      <c r="DG17" s="328" t="s">
        <v>208</v>
      </c>
      <c r="DH17" s="13">
        <v>1</v>
      </c>
      <c r="DI17" s="84">
        <f>1/659*100</f>
        <v>0.15174506828528073</v>
      </c>
      <c r="DJ17" s="7"/>
      <c r="DK17" s="7"/>
      <c r="DL17" s="7"/>
      <c r="DM17" s="84">
        <f>(1+0)/DM32*100</f>
        <v>0.22075055187637968</v>
      </c>
      <c r="DN17" s="141">
        <f>0</f>
        <v>0</v>
      </c>
      <c r="DO17" s="11"/>
      <c r="DP17" s="11"/>
      <c r="DQ17" s="340"/>
      <c r="EA17" s="340"/>
      <c r="EK17" s="340"/>
      <c r="EU17" s="340"/>
      <c r="FE17" s="340"/>
      <c r="FO17" s="340"/>
      <c r="FY17" s="340"/>
      <c r="GI17" s="340"/>
      <c r="GS17" s="340"/>
      <c r="HC17" s="340"/>
      <c r="HM17" s="340"/>
    </row>
    <row r="18" s="2" customFormat="true" x14ac:dyDescent="0.25">
      <c r="A18" s="328"/>
      <c r="B18" s="13"/>
      <c r="C18" s="84"/>
      <c r="D18" s="7"/>
      <c r="E18" s="7"/>
      <c r="F18" s="7"/>
      <c r="G18" s="7"/>
      <c r="H18" s="28"/>
      <c r="I18" s="11"/>
      <c r="J18" s="11"/>
      <c r="K18" s="328"/>
      <c r="L18" s="13"/>
      <c r="M18" s="84"/>
      <c r="N18" s="7"/>
      <c r="O18" s="7"/>
      <c r="P18" s="7"/>
      <c r="Q18" s="7"/>
      <c r="R18" s="28"/>
      <c r="S18" s="11"/>
      <c r="T18" s="11"/>
      <c r="U18" s="328" t="s">
        <v>231</v>
      </c>
      <c r="V18" s="13">
        <v>0.5</v>
      </c>
      <c r="W18" s="84">
        <f>51/507*100</f>
        <v>10.059171597633137</v>
      </c>
      <c r="X18" s="7"/>
      <c r="Y18" s="7"/>
      <c r="Z18" s="7"/>
      <c r="AA18" s="7"/>
      <c r="AB18" s="28"/>
      <c r="AC18" s="11"/>
      <c r="AD18" s="11"/>
      <c r="AE18" s="328"/>
      <c r="AF18" s="13"/>
      <c r="AG18" s="84"/>
      <c r="AH18" s="7"/>
      <c r="AI18" s="7"/>
      <c r="AJ18" s="7"/>
      <c r="AK18" s="7"/>
      <c r="AL18" s="28"/>
      <c r="AM18" s="11"/>
      <c r="AN18" s="11"/>
      <c r="AO18" s="328"/>
      <c r="AP18" s="13"/>
      <c r="AQ18" s="84"/>
      <c r="AR18" s="7"/>
      <c r="AS18" s="7"/>
      <c r="AT18" s="7"/>
      <c r="AU18" s="7"/>
      <c r="AV18" s="28"/>
      <c r="AW18" s="11"/>
      <c r="AX18" s="11"/>
      <c r="AY18" s="328"/>
      <c r="AZ18" s="13"/>
      <c r="BA18" s="84"/>
      <c r="BB18" s="7"/>
      <c r="BC18" s="7"/>
      <c r="BD18" s="7"/>
      <c r="BE18" s="7"/>
      <c r="BF18" s="28"/>
      <c r="BG18" s="11"/>
      <c r="BH18" s="11"/>
      <c r="BI18" s="328" t="s">
        <v>250</v>
      </c>
      <c r="BJ18" s="13">
        <v>1</v>
      </c>
      <c r="BK18" s="84">
        <v>7.3</v>
      </c>
      <c r="BL18" s="7"/>
      <c r="BM18" s="7"/>
      <c r="BN18" s="7"/>
      <c r="BO18" s="84">
        <f>(11+10)/(78+201)*100</f>
        <v>7.5268817204301079</v>
      </c>
      <c r="BP18" s="141">
        <f>(7+3+1)/(82+48+30)*100</f>
        <v>6.8750000000000009</v>
      </c>
      <c r="BQ18" s="11"/>
      <c r="BR18" s="11"/>
      <c r="BS18" s="328" t="s">
        <v>209</v>
      </c>
      <c r="BT18" s="13">
        <v>1</v>
      </c>
      <c r="BU18" s="84">
        <v>20</v>
      </c>
      <c r="BV18" s="7"/>
      <c r="BW18" s="7"/>
      <c r="BX18" s="7"/>
      <c r="BY18" s="7"/>
      <c r="BZ18" s="28"/>
      <c r="CA18" s="11"/>
      <c r="CB18" s="11"/>
      <c r="CC18" s="328"/>
      <c r="CD18" s="13"/>
      <c r="CE18" s="84"/>
      <c r="CF18" s="7"/>
      <c r="CG18" s="7"/>
      <c r="CH18" s="7"/>
      <c r="CI18" s="7"/>
      <c r="CJ18" s="28"/>
      <c r="CK18" s="11"/>
      <c r="CL18" s="11"/>
      <c r="CM18" s="328" t="s">
        <v>209</v>
      </c>
      <c r="CN18" s="13">
        <v>1</v>
      </c>
      <c r="CO18" s="84">
        <v>18</v>
      </c>
      <c r="CP18" s="7"/>
      <c r="CQ18" s="7"/>
      <c r="CR18" s="7"/>
      <c r="CS18" s="7"/>
      <c r="CT18" s="28"/>
      <c r="CU18" s="11"/>
      <c r="CV18" s="11"/>
      <c r="CW18" s="328"/>
      <c r="CX18" s="13"/>
      <c r="CY18" s="84"/>
      <c r="CZ18" s="7"/>
      <c r="DA18" s="7"/>
      <c r="DB18" s="7"/>
      <c r="DC18" s="7"/>
      <c r="DD18" s="28"/>
      <c r="DE18" s="11"/>
      <c r="DF18" s="11"/>
      <c r="DG18" s="328" t="s">
        <v>209</v>
      </c>
      <c r="DH18" s="13">
        <v>1</v>
      </c>
      <c r="DI18" s="84">
        <f>132/659*100</f>
        <v>20.030349013657055</v>
      </c>
      <c r="DJ18" s="7"/>
      <c r="DK18" s="7"/>
      <c r="DL18" s="7"/>
      <c r="DM18" s="7">
        <f>(15+83)/DM32*100</f>
        <v>21.633554083885208</v>
      </c>
      <c r="DN18" s="28">
        <f>(16+12+6)/DN32*100</f>
        <v>16.50485436893204</v>
      </c>
      <c r="DO18" s="11"/>
      <c r="DP18" s="11"/>
      <c r="DQ18" s="340"/>
      <c r="EA18" s="340"/>
      <c r="EK18" s="340"/>
      <c r="EU18" s="340"/>
      <c r="FE18" s="340"/>
      <c r="FO18" s="340"/>
      <c r="FY18" s="340"/>
      <c r="GI18" s="340"/>
      <c r="GS18" s="340"/>
      <c r="HC18" s="340"/>
      <c r="HM18" s="340"/>
    </row>
    <row r="19" s="2" customFormat="true" x14ac:dyDescent="0.25">
      <c r="A19" s="328"/>
      <c r="B19" s="13"/>
      <c r="C19" s="84"/>
      <c r="D19" s="142"/>
      <c r="E19" s="142"/>
      <c r="F19" s="7"/>
      <c r="G19" s="7"/>
      <c r="H19" s="28"/>
      <c r="I19" s="11"/>
      <c r="J19" s="11"/>
      <c r="K19" s="328"/>
      <c r="L19" s="13"/>
      <c r="M19" s="84"/>
      <c r="N19" s="142"/>
      <c r="O19" s="142"/>
      <c r="P19" s="7"/>
      <c r="Q19" s="7"/>
      <c r="R19" s="28"/>
      <c r="S19" s="11"/>
      <c r="T19" s="11"/>
      <c r="U19" s="328"/>
      <c r="V19" s="13"/>
      <c r="W19" s="84"/>
      <c r="X19" s="142"/>
      <c r="Y19" s="142"/>
      <c r="Z19" s="7"/>
      <c r="AA19" s="7"/>
      <c r="AB19" s="28"/>
      <c r="AC19" s="11"/>
      <c r="AD19" s="11"/>
      <c r="AE19" s="328"/>
      <c r="AF19" s="13"/>
      <c r="AG19" s="84"/>
      <c r="AH19" s="142"/>
      <c r="AI19" s="142"/>
      <c r="AJ19" s="7"/>
      <c r="AK19" s="7"/>
      <c r="AL19" s="28"/>
      <c r="AM19" s="11"/>
      <c r="AN19" s="11"/>
      <c r="AO19" s="328"/>
      <c r="AP19" s="13"/>
      <c r="AQ19" s="84"/>
      <c r="AR19" s="142"/>
      <c r="AS19" s="142"/>
      <c r="AT19" s="7"/>
      <c r="AU19" s="7"/>
      <c r="AV19" s="28"/>
      <c r="AW19" s="11"/>
      <c r="AX19" s="11"/>
      <c r="AY19" s="328"/>
      <c r="AZ19" s="13"/>
      <c r="BA19" s="84"/>
      <c r="BB19" s="142"/>
      <c r="BC19" s="142"/>
      <c r="BD19" s="7"/>
      <c r="BE19" s="7"/>
      <c r="BF19" s="28"/>
      <c r="BG19" s="11"/>
      <c r="BH19" s="11"/>
      <c r="BI19" s="328" t="s">
        <v>209</v>
      </c>
      <c r="BJ19" s="13">
        <v>1</v>
      </c>
      <c r="BK19" s="84">
        <v>12.5</v>
      </c>
      <c r="BL19" s="142"/>
      <c r="BM19" s="142"/>
      <c r="BN19" s="7"/>
      <c r="BO19" s="84">
        <f>(4+30)/(78+201)*100</f>
        <v>12.186379928315413</v>
      </c>
      <c r="BP19" s="141">
        <f>(7+10+4)/(82+48+30)*100</f>
        <v>13.125</v>
      </c>
      <c r="BQ19" s="11"/>
      <c r="BR19" s="11"/>
      <c r="BS19" s="328" t="s">
        <v>210</v>
      </c>
      <c r="BT19" s="13">
        <v>0</v>
      </c>
      <c r="BU19" s="84">
        <v>10</v>
      </c>
      <c r="BV19" s="142"/>
      <c r="BW19" s="142"/>
      <c r="BX19" s="7"/>
      <c r="BY19" s="7"/>
      <c r="BZ19" s="28"/>
      <c r="CA19" s="11"/>
      <c r="CB19" s="11"/>
      <c r="CC19" s="328"/>
      <c r="CD19" s="13"/>
      <c r="CE19" s="84"/>
      <c r="CF19" s="142"/>
      <c r="CG19" s="142"/>
      <c r="CH19" s="7"/>
      <c r="CI19" s="7"/>
      <c r="CJ19" s="28"/>
      <c r="CK19" s="11"/>
      <c r="CL19" s="11"/>
      <c r="CM19" s="328" t="s">
        <v>210</v>
      </c>
      <c r="CN19" s="13">
        <v>0</v>
      </c>
      <c r="CO19" s="84">
        <v>8</v>
      </c>
      <c r="CP19" s="142"/>
      <c r="CQ19" s="142"/>
      <c r="CR19" s="7"/>
      <c r="CS19" s="7"/>
      <c r="CT19" s="28"/>
      <c r="CU19" s="11"/>
      <c r="CV19" s="11"/>
      <c r="CW19" s="328"/>
      <c r="CX19" s="13"/>
      <c r="CY19" s="84"/>
      <c r="CZ19" s="142"/>
      <c r="DA19" s="142"/>
      <c r="DB19" s="7"/>
      <c r="DC19" s="7"/>
      <c r="DD19" s="28"/>
      <c r="DE19" s="11"/>
      <c r="DF19" s="11"/>
      <c r="DG19" s="328" t="s">
        <v>210</v>
      </c>
      <c r="DH19" s="13">
        <v>0</v>
      </c>
      <c r="DI19" s="84">
        <f>66/659*100</f>
        <v>10.015174506828528</v>
      </c>
      <c r="DJ19" s="142"/>
      <c r="DK19" s="142"/>
      <c r="DL19" s="7"/>
      <c r="DM19" s="7">
        <f>(11+39)/DM32*100</f>
        <v>11.037527593818984</v>
      </c>
      <c r="DN19" s="28">
        <f>(7+7+2)/DN32*100</f>
        <v>7.7669902912621351</v>
      </c>
      <c r="DO19" s="11"/>
      <c r="DP19" s="11"/>
      <c r="DQ19" s="340"/>
      <c r="EA19" s="340"/>
      <c r="EK19" s="340"/>
      <c r="EU19" s="340"/>
      <c r="FE19" s="340"/>
      <c r="FO19" s="340"/>
      <c r="FY19" s="340"/>
      <c r="GI19" s="340"/>
      <c r="GS19" s="340"/>
      <c r="HC19" s="340"/>
      <c r="HM19" s="340"/>
    </row>
    <row r="20" s="2" customFormat="true" x14ac:dyDescent="0.25">
      <c r="A20" s="328"/>
      <c r="B20" s="6"/>
      <c r="C20" s="84"/>
      <c r="D20" s="142"/>
      <c r="E20" s="142"/>
      <c r="F20" s="142"/>
      <c r="G20" s="142"/>
      <c r="H20" s="143"/>
      <c r="I20" s="11"/>
      <c r="J20" s="11"/>
      <c r="K20" s="328"/>
      <c r="L20" s="6"/>
      <c r="M20" s="84"/>
      <c r="N20" s="142"/>
      <c r="O20" s="142"/>
      <c r="P20" s="142"/>
      <c r="Q20" s="142"/>
      <c r="R20" s="143"/>
      <c r="S20" s="11"/>
      <c r="T20" s="11"/>
      <c r="U20" s="328" t="s">
        <v>269</v>
      </c>
      <c r="V20" s="6" t="s">
        <v>273</v>
      </c>
      <c r="W20" s="84">
        <v>39</v>
      </c>
      <c r="X20" s="142"/>
      <c r="Y20" s="142"/>
      <c r="Z20" s="142"/>
      <c r="AA20" s="142">
        <f>(84+40)/AA32*100</f>
        <v>35.94202898550725</v>
      </c>
      <c r="AB20" s="143">
        <f>(39+16+18)/AB32*100</f>
        <v>45.061728395061728</v>
      </c>
      <c r="AC20" s="11"/>
      <c r="AD20" s="11"/>
      <c r="AE20" s="328"/>
      <c r="AF20" s="6"/>
      <c r="AG20" s="84"/>
      <c r="AH20" s="142"/>
      <c r="AI20" s="142"/>
      <c r="AJ20" s="142"/>
      <c r="AK20" s="142"/>
      <c r="AL20" s="143"/>
      <c r="AM20" s="11"/>
      <c r="AN20" s="11"/>
      <c r="AO20" s="328"/>
      <c r="AP20" s="6"/>
      <c r="AQ20" s="84"/>
      <c r="AR20" s="142"/>
      <c r="AS20" s="142"/>
      <c r="AT20" s="142"/>
      <c r="AU20" s="142"/>
      <c r="AV20" s="143"/>
      <c r="AW20" s="11"/>
      <c r="AX20" s="11"/>
      <c r="AY20" s="328"/>
      <c r="AZ20" s="6"/>
      <c r="BA20" s="84"/>
      <c r="BB20" s="142"/>
      <c r="BC20" s="142"/>
      <c r="BD20" s="142"/>
      <c r="BE20" s="142"/>
      <c r="BF20" s="143"/>
      <c r="BG20" s="11"/>
      <c r="BH20" s="11"/>
      <c r="BI20" s="328" t="s">
        <v>210</v>
      </c>
      <c r="BJ20" s="6">
        <v>0</v>
      </c>
      <c r="BK20" s="84">
        <v>3</v>
      </c>
      <c r="BL20" s="142"/>
      <c r="BM20" s="142"/>
      <c r="BN20" s="142"/>
      <c r="BO20" s="84">
        <f>(2+8)/(78+201)*100</f>
        <v>3.5842293906810032</v>
      </c>
      <c r="BP20" s="141">
        <f>(2+1+0)/(82+48+30)*100</f>
        <v>1.875</v>
      </c>
      <c r="BQ20" s="11"/>
      <c r="BR20" s="11"/>
      <c r="BS20" s="328"/>
      <c r="BT20" s="6"/>
      <c r="BU20" s="84"/>
      <c r="BV20" s="142"/>
      <c r="BW20" s="142"/>
      <c r="BX20" s="142"/>
      <c r="BY20" s="142"/>
      <c r="BZ20" s="143"/>
      <c r="CA20" s="11"/>
      <c r="CB20" s="11"/>
      <c r="CC20" s="328"/>
      <c r="CD20" s="6"/>
      <c r="CE20" s="84"/>
      <c r="CF20" s="142"/>
      <c r="CG20" s="142"/>
      <c r="CH20" s="142"/>
      <c r="CI20" s="142"/>
      <c r="CJ20" s="143"/>
      <c r="CK20" s="11"/>
      <c r="CL20" s="11"/>
      <c r="CM20" s="328"/>
      <c r="CN20" s="6"/>
      <c r="CO20" s="84"/>
      <c r="CP20" s="142"/>
      <c r="CQ20" s="142"/>
      <c r="CR20" s="142"/>
      <c r="CS20" s="142"/>
      <c r="CT20" s="143"/>
      <c r="CU20" s="11"/>
      <c r="CV20" s="11"/>
      <c r="CW20" s="328"/>
      <c r="CX20" s="6"/>
      <c r="CY20" s="84"/>
      <c r="CZ20" s="142"/>
      <c r="DA20" s="142"/>
      <c r="DB20" s="142"/>
      <c r="DC20" s="142"/>
      <c r="DD20" s="143"/>
      <c r="DE20" s="11"/>
      <c r="DF20" s="11"/>
      <c r="DG20" s="328" t="s">
        <v>211</v>
      </c>
      <c r="DH20" s="6">
        <v>1</v>
      </c>
      <c r="DI20" s="84">
        <v>0</v>
      </c>
      <c r="DJ20" s="142"/>
      <c r="DK20" s="142"/>
      <c r="DL20" s="142"/>
      <c r="DM20" s="142">
        <v>0</v>
      </c>
      <c r="DN20" s="143">
        <v>0</v>
      </c>
      <c r="DO20" s="11"/>
      <c r="DP20" s="11"/>
      <c r="DQ20" s="340"/>
      <c r="EA20" s="340"/>
      <c r="EK20" s="340"/>
      <c r="EU20" s="340"/>
      <c r="FE20" s="340"/>
      <c r="FO20" s="340"/>
      <c r="FY20" s="340"/>
      <c r="GI20" s="340"/>
      <c r="GS20" s="340"/>
      <c r="HC20" s="340"/>
      <c r="HM20" s="340"/>
    </row>
    <row r="21" s="2" customFormat="true" x14ac:dyDescent="0.25">
      <c r="A21" s="328"/>
      <c r="B21" s="6"/>
      <c r="C21" s="142"/>
      <c r="D21" s="142"/>
      <c r="E21" s="142"/>
      <c r="F21" s="142"/>
      <c r="G21" s="142"/>
      <c r="H21" s="144"/>
      <c r="I21" s="11"/>
      <c r="J21" s="11"/>
      <c r="K21" s="328"/>
      <c r="L21" s="6"/>
      <c r="M21" s="142"/>
      <c r="N21" s="142"/>
      <c r="O21" s="142"/>
      <c r="P21" s="142"/>
      <c r="Q21" s="142"/>
      <c r="R21" s="144"/>
      <c r="S21" s="11"/>
      <c r="T21" s="11"/>
      <c r="U21" s="328" t="s">
        <v>270</v>
      </c>
      <c r="V21" s="6" t="s">
        <v>273</v>
      </c>
      <c r="W21" s="142">
        <v>31</v>
      </c>
      <c r="X21" s="142"/>
      <c r="Y21" s="142"/>
      <c r="Z21" s="142"/>
      <c r="AA21" s="142">
        <f>(93+22)/AA32*100</f>
        <v>33.333333333333329</v>
      </c>
      <c r="AB21" s="144">
        <f>(28+12+4)/AB32*100</f>
        <v>27.160493827160494</v>
      </c>
      <c r="AC21" s="11"/>
      <c r="AD21" s="11"/>
      <c r="AE21" s="328"/>
      <c r="AF21" s="6"/>
      <c r="AG21" s="142"/>
      <c r="AH21" s="142"/>
      <c r="AI21" s="142"/>
      <c r="AJ21" s="142"/>
      <c r="AK21" s="142"/>
      <c r="AL21" s="144"/>
      <c r="AM21" s="11"/>
      <c r="AN21" s="11"/>
      <c r="AO21" s="328"/>
      <c r="AP21" s="6"/>
      <c r="AQ21" s="142"/>
      <c r="AR21" s="142"/>
      <c r="AS21" s="142"/>
      <c r="AT21" s="142"/>
      <c r="AU21" s="142"/>
      <c r="AV21" s="144"/>
      <c r="AW21" s="11"/>
      <c r="AX21" s="11"/>
      <c r="AY21" s="328"/>
      <c r="AZ21" s="6"/>
      <c r="BA21" s="142"/>
      <c r="BB21" s="142"/>
      <c r="BC21" s="142"/>
      <c r="BD21" s="142"/>
      <c r="BE21" s="142"/>
      <c r="BF21" s="144"/>
      <c r="BG21" s="11"/>
      <c r="BH21" s="11"/>
      <c r="BI21" s="328" t="s">
        <v>211</v>
      </c>
      <c r="BJ21" s="6">
        <v>1</v>
      </c>
      <c r="BK21" s="142">
        <v>0.5</v>
      </c>
      <c r="BL21" s="142"/>
      <c r="BM21" s="142"/>
      <c r="BN21" s="142"/>
      <c r="BO21" s="84">
        <f>(0+1)/(78+201)*100</f>
        <v>0.35842293906810035</v>
      </c>
      <c r="BP21" s="141">
        <f>(1+0+0)/(82+48+30)*100</f>
        <v>0.625</v>
      </c>
      <c r="BQ21" s="11"/>
      <c r="BR21" s="11"/>
      <c r="BS21" s="328"/>
      <c r="BT21" s="6"/>
      <c r="BU21" s="142"/>
      <c r="BV21" s="142"/>
      <c r="BW21" s="142"/>
      <c r="BX21" s="142"/>
      <c r="BY21" s="142"/>
      <c r="BZ21" s="144"/>
      <c r="CA21" s="11"/>
      <c r="CB21" s="11"/>
      <c r="CC21" s="328"/>
      <c r="CD21" s="6"/>
      <c r="CE21" s="142"/>
      <c r="CF21" s="142"/>
      <c r="CG21" s="142"/>
      <c r="CH21" s="142"/>
      <c r="CI21" s="142"/>
      <c r="CJ21" s="144"/>
      <c r="CK21" s="11"/>
      <c r="CL21" s="11"/>
      <c r="CM21" s="328"/>
      <c r="CN21" s="6"/>
      <c r="CO21" s="142"/>
      <c r="CP21" s="142"/>
      <c r="CQ21" s="142"/>
      <c r="CR21" s="142"/>
      <c r="CS21" s="142"/>
      <c r="CT21" s="144"/>
      <c r="CU21" s="11"/>
      <c r="CV21" s="11"/>
      <c r="CW21" s="328"/>
      <c r="CX21" s="6"/>
      <c r="CY21" s="142"/>
      <c r="CZ21" s="142"/>
      <c r="DA21" s="142"/>
      <c r="DB21" s="142"/>
      <c r="DC21" s="142"/>
      <c r="DD21" s="144"/>
      <c r="DE21" s="11"/>
      <c r="DF21" s="11"/>
      <c r="DG21" s="328" t="s">
        <v>212</v>
      </c>
      <c r="DH21" s="6">
        <v>1</v>
      </c>
      <c r="DI21" s="142">
        <v>0</v>
      </c>
      <c r="DJ21" s="142"/>
      <c r="DK21" s="142"/>
      <c r="DL21" s="142"/>
      <c r="DM21" s="142">
        <v>0</v>
      </c>
      <c r="DN21" s="144">
        <v>0</v>
      </c>
      <c r="DO21" s="11"/>
      <c r="DP21" s="11"/>
      <c r="DQ21" s="340"/>
      <c r="EA21" s="340"/>
      <c r="EK21" s="340"/>
      <c r="EU21" s="340"/>
      <c r="FE21" s="340"/>
      <c r="FO21" s="340"/>
      <c r="FY21" s="340"/>
      <c r="GI21" s="340"/>
      <c r="GS21" s="340"/>
      <c r="HC21" s="340"/>
      <c r="HM21" s="340"/>
    </row>
    <row r="22" s="2" customFormat="true" x14ac:dyDescent="0.25">
      <c r="A22" s="328"/>
      <c r="B22" s="13"/>
      <c r="C22" s="7"/>
      <c r="D22" s="7"/>
      <c r="E22" s="7"/>
      <c r="F22" s="7"/>
      <c r="G22" s="7"/>
      <c r="H22" s="144"/>
      <c r="I22" s="11"/>
      <c r="J22" s="11"/>
      <c r="K22" s="328"/>
      <c r="L22" s="13"/>
      <c r="M22" s="7"/>
      <c r="N22" s="7"/>
      <c r="O22" s="7"/>
      <c r="P22" s="7"/>
      <c r="Q22" s="7"/>
      <c r="R22" s="144"/>
      <c r="S22" s="11"/>
      <c r="T22" s="11"/>
      <c r="U22" s="328" t="s">
        <v>271</v>
      </c>
      <c r="V22" s="13" t="s">
        <v>273</v>
      </c>
      <c r="W22" s="7">
        <v>23</v>
      </c>
      <c r="X22" s="7"/>
      <c r="Y22" s="7"/>
      <c r="Z22" s="7"/>
      <c r="AA22" s="7">
        <f>(63+16)/AA32*100</f>
        <v>22.89855072463768</v>
      </c>
      <c r="AB22" s="144">
        <f>(23+11+3)/AB32*100</f>
        <v>22.839506172839506</v>
      </c>
      <c r="AC22" s="11"/>
      <c r="AD22" s="11"/>
      <c r="AE22" s="328"/>
      <c r="AF22" s="13"/>
      <c r="AG22" s="7"/>
      <c r="AH22" s="7"/>
      <c r="AI22" s="7"/>
      <c r="AJ22" s="7"/>
      <c r="AK22" s="7"/>
      <c r="AL22" s="144"/>
      <c r="AM22" s="11"/>
      <c r="AN22" s="11"/>
      <c r="AO22" s="328"/>
      <c r="AP22" s="13"/>
      <c r="AQ22" s="7"/>
      <c r="AR22" s="7"/>
      <c r="AS22" s="7"/>
      <c r="AT22" s="7"/>
      <c r="AU22" s="7"/>
      <c r="AV22" s="144"/>
      <c r="AW22" s="11"/>
      <c r="AX22" s="11"/>
      <c r="AY22" s="328"/>
      <c r="AZ22" s="13"/>
      <c r="BA22" s="7"/>
      <c r="BB22" s="7"/>
      <c r="BC22" s="7"/>
      <c r="BD22" s="7"/>
      <c r="BE22" s="7"/>
      <c r="BF22" s="144"/>
      <c r="BG22" s="11"/>
      <c r="BH22" s="11"/>
      <c r="BI22" s="328" t="s">
        <v>251</v>
      </c>
      <c r="BJ22" s="13">
        <v>1</v>
      </c>
      <c r="BK22" s="7">
        <v>2.7</v>
      </c>
      <c r="BL22" s="7"/>
      <c r="BM22" s="7"/>
      <c r="BN22" s="7"/>
      <c r="BO22" s="84">
        <f>(2+7)/(78+201)*100</f>
        <v>3.225806451612903</v>
      </c>
      <c r="BP22" s="141">
        <f>(1+1+1)/(82+48+30)*100</f>
        <v>1.875</v>
      </c>
      <c r="BQ22" s="11"/>
      <c r="BR22" s="11"/>
      <c r="BS22" s="328"/>
      <c r="BT22" s="13"/>
      <c r="BU22" s="7"/>
      <c r="BV22" s="7"/>
      <c r="BW22" s="7"/>
      <c r="BX22" s="7"/>
      <c r="BY22" s="7"/>
      <c r="BZ22" s="144"/>
      <c r="CA22" s="11"/>
      <c r="CB22" s="11"/>
      <c r="CC22" s="328"/>
      <c r="CD22" s="13"/>
      <c r="CE22" s="7"/>
      <c r="CF22" s="7"/>
      <c r="CG22" s="7"/>
      <c r="CH22" s="7"/>
      <c r="CI22" s="7"/>
      <c r="CJ22" s="144"/>
      <c r="CK22" s="11"/>
      <c r="CL22" s="11"/>
      <c r="CM22" s="328"/>
      <c r="CN22" s="13"/>
      <c r="CO22" s="7"/>
      <c r="CP22" s="7"/>
      <c r="CQ22" s="7"/>
      <c r="CR22" s="7"/>
      <c r="CS22" s="7"/>
      <c r="CT22" s="144"/>
      <c r="CU22" s="11"/>
      <c r="CV22" s="11"/>
      <c r="CW22" s="328"/>
      <c r="CX22" s="13"/>
      <c r="CY22" s="7"/>
      <c r="CZ22" s="7"/>
      <c r="DA22" s="7"/>
      <c r="DB22" s="7"/>
      <c r="DC22" s="7"/>
      <c r="DD22" s="144"/>
      <c r="DE22" s="11"/>
      <c r="DF22" s="11"/>
      <c r="DG22" s="328" t="s">
        <v>213</v>
      </c>
      <c r="DH22" s="13">
        <v>0</v>
      </c>
      <c r="DI22" s="7">
        <v>0</v>
      </c>
      <c r="DJ22" s="7"/>
      <c r="DK22" s="7"/>
      <c r="DL22" s="7"/>
      <c r="DM22" s="7">
        <v>0</v>
      </c>
      <c r="DN22" s="144">
        <v>0</v>
      </c>
      <c r="DO22" s="11"/>
      <c r="DP22" s="11"/>
      <c r="DQ22" s="340"/>
      <c r="EA22" s="340"/>
      <c r="EK22" s="340"/>
      <c r="EU22" s="340"/>
      <c r="FE22" s="340"/>
      <c r="FO22" s="340"/>
      <c r="FY22" s="340"/>
      <c r="GI22" s="340"/>
      <c r="GS22" s="340"/>
      <c r="HC22" s="340"/>
      <c r="HM22" s="340"/>
    </row>
    <row r="23" s="2" customFormat="true" x14ac:dyDescent="0.25">
      <c r="A23" s="328"/>
      <c r="B23" s="13"/>
      <c r="C23" s="7"/>
      <c r="D23" s="7"/>
      <c r="E23" s="7"/>
      <c r="F23" s="7"/>
      <c r="G23" s="7"/>
      <c r="H23" s="28"/>
      <c r="I23" s="11"/>
      <c r="J23" s="11"/>
      <c r="K23" s="328"/>
      <c r="L23" s="13"/>
      <c r="M23" s="7"/>
      <c r="N23" s="7"/>
      <c r="O23" s="7"/>
      <c r="P23" s="7"/>
      <c r="Q23" s="7"/>
      <c r="R23" s="28"/>
      <c r="S23" s="11"/>
      <c r="T23" s="11"/>
      <c r="U23" s="328" t="s">
        <v>272</v>
      </c>
      <c r="V23" s="13" t="s">
        <v>273</v>
      </c>
      <c r="W23" s="7">
        <v>7</v>
      </c>
      <c r="X23" s="7"/>
      <c r="Y23" s="7"/>
      <c r="Z23" s="7"/>
      <c r="AA23" s="7">
        <f>(23+4)/AA32*100</f>
        <v>7.8260869565217401</v>
      </c>
      <c r="AB23" s="28">
        <f>(1+7+0)/AB32*100</f>
        <v>4.9382716049382713</v>
      </c>
      <c r="AC23" s="11"/>
      <c r="AD23" s="11"/>
      <c r="AE23" s="328"/>
      <c r="AF23" s="13"/>
      <c r="AG23" s="7"/>
      <c r="AH23" s="7"/>
      <c r="AI23" s="7"/>
      <c r="AJ23" s="7"/>
      <c r="AK23" s="7"/>
      <c r="AL23" s="28"/>
      <c r="AM23" s="11"/>
      <c r="AN23" s="11"/>
      <c r="AO23" s="328"/>
      <c r="AP23" s="13"/>
      <c r="AQ23" s="7"/>
      <c r="AR23" s="7"/>
      <c r="AS23" s="7"/>
      <c r="AT23" s="7"/>
      <c r="AU23" s="7"/>
      <c r="AV23" s="28"/>
      <c r="AW23" s="11"/>
      <c r="AX23" s="11"/>
      <c r="AY23" s="328"/>
      <c r="AZ23" s="13"/>
      <c r="BA23" s="7"/>
      <c r="BB23" s="7"/>
      <c r="BC23" s="7"/>
      <c r="BD23" s="7"/>
      <c r="BE23" s="7"/>
      <c r="BF23" s="28"/>
      <c r="BG23" s="11"/>
      <c r="BH23" s="11"/>
      <c r="BI23" s="328" t="s">
        <v>252</v>
      </c>
      <c r="BJ23" s="13">
        <v>0</v>
      </c>
      <c r="BK23" s="7">
        <v>5.2</v>
      </c>
      <c r="BL23" s="7"/>
      <c r="BM23" s="7"/>
      <c r="BN23" s="7"/>
      <c r="BO23" s="84">
        <f>(5+11)/(78+201)*100</f>
        <v>5.7347670250896057</v>
      </c>
      <c r="BP23" s="141">
        <f>(2+4+1)/(82+48+30)*100</f>
        <v>4.375</v>
      </c>
      <c r="BQ23" s="11"/>
      <c r="BR23" s="11"/>
      <c r="BS23" s="328"/>
      <c r="BT23" s="13"/>
      <c r="BU23" s="7"/>
      <c r="BV23" s="7"/>
      <c r="BW23" s="7"/>
      <c r="BX23" s="7"/>
      <c r="BY23" s="7"/>
      <c r="BZ23" s="28"/>
      <c r="CA23" s="11"/>
      <c r="CB23" s="11"/>
      <c r="CC23" s="328"/>
      <c r="CD23" s="13"/>
      <c r="CE23" s="7"/>
      <c r="CF23" s="7"/>
      <c r="CG23" s="7"/>
      <c r="CH23" s="7"/>
      <c r="CI23" s="7"/>
      <c r="CJ23" s="28"/>
      <c r="CK23" s="11"/>
      <c r="CL23" s="11"/>
      <c r="CM23" s="328"/>
      <c r="CN23" s="13"/>
      <c r="CO23" s="7"/>
      <c r="CP23" s="7"/>
      <c r="CQ23" s="7"/>
      <c r="CR23" s="7"/>
      <c r="CS23" s="7"/>
      <c r="CT23" s="28"/>
      <c r="CU23" s="11"/>
      <c r="CV23" s="11"/>
      <c r="CW23" s="328"/>
      <c r="CX23" s="13"/>
      <c r="CY23" s="7"/>
      <c r="CZ23" s="7"/>
      <c r="DA23" s="7"/>
      <c r="DB23" s="7"/>
      <c r="DC23" s="7"/>
      <c r="DD23" s="28"/>
      <c r="DE23" s="11"/>
      <c r="DF23" s="11"/>
      <c r="DG23" s="328"/>
      <c r="DH23" s="13"/>
      <c r="DI23" s="7"/>
      <c r="DJ23" s="7"/>
      <c r="DK23" s="7"/>
      <c r="DL23" s="7"/>
      <c r="DM23" s="7"/>
      <c r="DN23" s="28"/>
      <c r="DO23" s="11"/>
      <c r="DP23" s="11"/>
      <c r="DQ23" s="340"/>
      <c r="EA23" s="340"/>
      <c r="EK23" s="340"/>
      <c r="EU23" s="340"/>
      <c r="FE23" s="340"/>
      <c r="FO23" s="340"/>
      <c r="FY23" s="340"/>
      <c r="GI23" s="340"/>
      <c r="GS23" s="340"/>
      <c r="HC23" s="340"/>
      <c r="HM23" s="340"/>
    </row>
    <row r="24" s="2" customFormat="true" x14ac:dyDescent="0.25">
      <c r="A24" s="328"/>
      <c r="B24" s="13"/>
      <c r="C24" s="7"/>
      <c r="D24" s="7"/>
      <c r="E24" s="7"/>
      <c r="F24" s="7"/>
      <c r="G24" s="7"/>
      <c r="H24" s="28"/>
      <c r="I24" s="11"/>
      <c r="J24" s="11"/>
      <c r="K24" s="328"/>
      <c r="L24" s="13"/>
      <c r="M24" s="7"/>
      <c r="N24" s="7"/>
      <c r="O24" s="7"/>
      <c r="P24" s="7"/>
      <c r="Q24" s="7"/>
      <c r="R24" s="28"/>
      <c r="S24" s="11"/>
      <c r="T24" s="11"/>
      <c r="U24" s="328"/>
      <c r="V24" s="13"/>
      <c r="W24" s="7"/>
      <c r="X24" s="7"/>
      <c r="Y24" s="7"/>
      <c r="Z24" s="7"/>
      <c r="AA24" s="7"/>
      <c r="AB24" s="28"/>
      <c r="AC24" s="11"/>
      <c r="AD24" s="11"/>
      <c r="AE24" s="328"/>
      <c r="AF24" s="13"/>
      <c r="AG24" s="7"/>
      <c r="AH24" s="7"/>
      <c r="AI24" s="7"/>
      <c r="AJ24" s="7"/>
      <c r="AK24" s="7"/>
      <c r="AL24" s="28"/>
      <c r="AM24" s="11"/>
      <c r="AN24" s="11"/>
      <c r="AO24" s="328"/>
      <c r="AP24" s="13"/>
      <c r="AQ24" s="7"/>
      <c r="AR24" s="7"/>
      <c r="AS24" s="7"/>
      <c r="AT24" s="7"/>
      <c r="AU24" s="7"/>
      <c r="AV24" s="28"/>
      <c r="AW24" s="11"/>
      <c r="AX24" s="11"/>
      <c r="AY24" s="328"/>
      <c r="AZ24" s="13"/>
      <c r="BA24" s="7"/>
      <c r="BB24" s="7"/>
      <c r="BC24" s="7"/>
      <c r="BD24" s="7"/>
      <c r="BE24" s="7"/>
      <c r="BF24" s="28"/>
      <c r="BG24" s="11"/>
      <c r="BH24" s="11"/>
      <c r="BI24" s="328" t="s">
        <v>253</v>
      </c>
      <c r="BJ24" s="13">
        <v>0.5</v>
      </c>
      <c r="BK24" s="7">
        <v>1.4</v>
      </c>
      <c r="BL24" s="7"/>
      <c r="BM24" s="7"/>
      <c r="BN24" s="7"/>
      <c r="BO24" s="84">
        <f>(1+3)/(78+201)*100</f>
        <v>1.4336917562724014</v>
      </c>
      <c r="BP24" s="141">
        <f>(1+1+0)/(82+48+30)*100</f>
        <v>1.25</v>
      </c>
      <c r="BQ24" s="11"/>
      <c r="BR24" s="11"/>
      <c r="BS24" s="328"/>
      <c r="BT24" s="13"/>
      <c r="BU24" s="7"/>
      <c r="BV24" s="7"/>
      <c r="BW24" s="7"/>
      <c r="BX24" s="7"/>
      <c r="BY24" s="7"/>
      <c r="BZ24" s="28"/>
      <c r="CA24" s="11"/>
      <c r="CB24" s="11"/>
      <c r="CC24" s="328"/>
      <c r="CD24" s="13"/>
      <c r="CE24" s="7"/>
      <c r="CF24" s="7"/>
      <c r="CG24" s="7"/>
      <c r="CH24" s="7"/>
      <c r="CI24" s="7"/>
      <c r="CJ24" s="28"/>
      <c r="CK24" s="11"/>
      <c r="CL24" s="11"/>
      <c r="CM24" s="328"/>
      <c r="CN24" s="13"/>
      <c r="CO24" s="7"/>
      <c r="CP24" s="7"/>
      <c r="CQ24" s="7"/>
      <c r="CR24" s="7"/>
      <c r="CS24" s="7"/>
      <c r="CT24" s="28"/>
      <c r="CU24" s="11"/>
      <c r="CV24" s="11"/>
      <c r="CW24" s="328"/>
      <c r="CX24" s="13"/>
      <c r="CY24" s="7"/>
      <c r="CZ24" s="7"/>
      <c r="DA24" s="7"/>
      <c r="DB24" s="7"/>
      <c r="DC24" s="7"/>
      <c r="DD24" s="28"/>
      <c r="DE24" s="11"/>
      <c r="DF24" s="11"/>
      <c r="DG24" s="328"/>
      <c r="DH24" s="13"/>
      <c r="DI24" s="7"/>
      <c r="DJ24" s="7"/>
      <c r="DK24" s="7"/>
      <c r="DL24" s="7"/>
      <c r="DM24" s="7"/>
      <c r="DN24" s="28"/>
      <c r="DO24" s="11"/>
      <c r="DP24" s="11"/>
      <c r="DQ24" s="340"/>
      <c r="EA24" s="340"/>
      <c r="EK24" s="340"/>
      <c r="EU24" s="340"/>
      <c r="FE24" s="340"/>
      <c r="FO24" s="340"/>
      <c r="FY24" s="340"/>
      <c r="GI24" s="340"/>
      <c r="GS24" s="340"/>
      <c r="HC24" s="340"/>
      <c r="HM24" s="340"/>
    </row>
    <row r="25" s="2" customFormat="true" x14ac:dyDescent="0.25">
      <c r="A25" s="328"/>
      <c r="B25" s="13"/>
      <c r="C25" s="7"/>
      <c r="D25" s="7"/>
      <c r="E25" s="7"/>
      <c r="F25" s="7"/>
      <c r="G25" s="7"/>
      <c r="H25" s="28"/>
      <c r="I25" s="11"/>
      <c r="J25" s="11"/>
      <c r="K25" s="328"/>
      <c r="L25" s="166"/>
      <c r="M25" s="7"/>
      <c r="N25" s="7"/>
      <c r="O25" s="7"/>
      <c r="P25" s="7"/>
      <c r="Q25" s="7"/>
      <c r="R25" s="33"/>
      <c r="S25" s="11"/>
      <c r="T25" s="11"/>
      <c r="U25" s="328"/>
      <c r="V25" s="13"/>
      <c r="W25" s="7"/>
      <c r="X25" s="7"/>
      <c r="Y25" s="7"/>
      <c r="Z25" s="7"/>
      <c r="AA25" s="7"/>
      <c r="AB25" s="28"/>
      <c r="AC25" s="11"/>
      <c r="AD25" s="11"/>
      <c r="AE25" s="328"/>
      <c r="AF25" s="13"/>
      <c r="AG25" s="7"/>
      <c r="AH25" s="7"/>
      <c r="AI25" s="7"/>
      <c r="AJ25" s="7"/>
      <c r="AK25" s="7"/>
      <c r="AL25" s="28"/>
      <c r="AM25" s="11"/>
      <c r="AN25" s="11"/>
      <c r="AO25" s="328"/>
      <c r="AP25" s="13"/>
      <c r="AQ25" s="7"/>
      <c r="AR25" s="7"/>
      <c r="AS25" s="7"/>
      <c r="AT25" s="7"/>
      <c r="AU25" s="7"/>
      <c r="AV25" s="28"/>
      <c r="AW25" s="11"/>
      <c r="AX25" s="11"/>
      <c r="AY25" s="328"/>
      <c r="AZ25" s="13"/>
      <c r="BA25" s="7"/>
      <c r="BB25" s="7"/>
      <c r="BC25" s="7"/>
      <c r="BD25" s="7"/>
      <c r="BE25" s="7"/>
      <c r="BF25" s="28"/>
      <c r="BG25" s="11"/>
      <c r="BH25" s="11"/>
      <c r="BI25" s="328"/>
      <c r="BJ25" s="13"/>
      <c r="BK25" s="7"/>
      <c r="BL25" s="7"/>
      <c r="BM25" s="7"/>
      <c r="BN25" s="7"/>
      <c r="BO25" s="7"/>
      <c r="BP25" s="28"/>
      <c r="BQ25" s="11"/>
      <c r="BR25" s="11"/>
      <c r="BS25" s="328"/>
      <c r="BT25" s="13"/>
      <c r="BU25" s="7"/>
      <c r="BV25" s="7"/>
      <c r="BW25" s="7"/>
      <c r="BX25" s="7"/>
      <c r="BY25" s="7"/>
      <c r="BZ25" s="28"/>
      <c r="CA25" s="11"/>
      <c r="CB25" s="11"/>
      <c r="CC25" s="328"/>
      <c r="CD25" s="13"/>
      <c r="CE25" s="7"/>
      <c r="CF25" s="7"/>
      <c r="CG25" s="7"/>
      <c r="CH25" s="7"/>
      <c r="CI25" s="7"/>
      <c r="CJ25" s="28"/>
      <c r="CK25" s="11"/>
      <c r="CL25" s="11"/>
      <c r="CM25" s="328"/>
      <c r="CN25" s="13"/>
      <c r="CO25" s="7"/>
      <c r="CP25" s="7"/>
      <c r="CQ25" s="7"/>
      <c r="CR25" s="7"/>
      <c r="CS25" s="7"/>
      <c r="CT25" s="28"/>
      <c r="CU25" s="11"/>
      <c r="CV25" s="11"/>
      <c r="CW25" s="328"/>
      <c r="CX25" s="13"/>
      <c r="CY25" s="7"/>
      <c r="CZ25" s="7"/>
      <c r="DA25" s="7"/>
      <c r="DB25" s="7"/>
      <c r="DC25" s="7"/>
      <c r="DD25" s="28"/>
      <c r="DE25" s="11"/>
      <c r="DF25" s="11"/>
      <c r="DG25" s="328"/>
      <c r="DH25" s="13"/>
      <c r="DI25" s="7"/>
      <c r="DJ25" s="7"/>
      <c r="DK25" s="7"/>
      <c r="DL25" s="7"/>
      <c r="DM25" s="7"/>
      <c r="DN25" s="28"/>
      <c r="DO25" s="11"/>
      <c r="DP25" s="11"/>
      <c r="DQ25" s="340"/>
      <c r="EA25" s="340"/>
      <c r="EK25" s="340"/>
      <c r="EU25" s="340"/>
      <c r="FE25" s="340"/>
      <c r="FO25" s="340"/>
      <c r="FY25" s="340"/>
      <c r="GI25" s="340"/>
      <c r="GS25" s="340"/>
      <c r="HC25" s="340"/>
      <c r="HM25" s="340"/>
    </row>
    <row r="26" s="2" customFormat="true" x14ac:dyDescent="0.25">
      <c r="A26" s="328"/>
      <c r="B26" s="13"/>
      <c r="C26" s="7"/>
      <c r="D26" s="7"/>
      <c r="E26" s="7"/>
      <c r="F26" s="7"/>
      <c r="G26" s="7"/>
      <c r="H26" s="28"/>
      <c r="I26" s="11"/>
      <c r="J26" s="11"/>
      <c r="K26" s="328"/>
      <c r="L26" s="166"/>
      <c r="M26" s="7"/>
      <c r="N26" s="7"/>
      <c r="O26" s="7"/>
      <c r="P26" s="7"/>
      <c r="Q26" s="7"/>
      <c r="R26" s="33"/>
      <c r="S26" s="11"/>
      <c r="T26" s="11"/>
      <c r="U26" s="328"/>
      <c r="V26" s="13"/>
      <c r="W26" s="7"/>
      <c r="X26" s="7"/>
      <c r="Y26" s="7"/>
      <c r="Z26" s="7"/>
      <c r="AA26" s="7"/>
      <c r="AB26" s="28"/>
      <c r="AC26" s="11"/>
      <c r="AD26" s="11"/>
      <c r="AE26" s="328"/>
      <c r="AF26" s="13"/>
      <c r="AG26" s="7"/>
      <c r="AH26" s="7"/>
      <c r="AI26" s="7"/>
      <c r="AJ26" s="7"/>
      <c r="AK26" s="7"/>
      <c r="AL26" s="28"/>
      <c r="AM26" s="11"/>
      <c r="AN26" s="11"/>
      <c r="AO26" s="328"/>
      <c r="AP26" s="13"/>
      <c r="AQ26" s="7"/>
      <c r="AR26" s="7"/>
      <c r="AS26" s="7"/>
      <c r="AT26" s="7"/>
      <c r="AU26" s="7"/>
      <c r="AV26" s="28"/>
      <c r="AW26" s="11"/>
      <c r="AX26" s="11"/>
      <c r="AY26" s="328"/>
      <c r="AZ26" s="13"/>
      <c r="BA26" s="7"/>
      <c r="BB26" s="7"/>
      <c r="BC26" s="7"/>
      <c r="BD26" s="7"/>
      <c r="BE26" s="7"/>
      <c r="BF26" s="28"/>
      <c r="BG26" s="11"/>
      <c r="BH26" s="11"/>
      <c r="BI26" s="328"/>
      <c r="BJ26" s="13"/>
      <c r="BK26" s="7"/>
      <c r="BL26" s="7"/>
      <c r="BM26" s="7"/>
      <c r="BN26" s="7"/>
      <c r="BO26" s="7"/>
      <c r="BP26" s="28"/>
      <c r="BQ26" s="11"/>
      <c r="BR26" s="11"/>
      <c r="BS26" s="328"/>
      <c r="BT26" s="13"/>
      <c r="BU26" s="7"/>
      <c r="BV26" s="7"/>
      <c r="BW26" s="7"/>
      <c r="BX26" s="7"/>
      <c r="BY26" s="7"/>
      <c r="BZ26" s="28"/>
      <c r="CA26" s="11"/>
      <c r="CB26" s="11"/>
      <c r="CC26" s="328"/>
      <c r="CD26" s="13"/>
      <c r="CE26" s="7"/>
      <c r="CF26" s="7"/>
      <c r="CG26" s="7"/>
      <c r="CH26" s="7"/>
      <c r="CI26" s="7"/>
      <c r="CJ26" s="28"/>
      <c r="CK26" s="11"/>
      <c r="CL26" s="11"/>
      <c r="CM26" s="328"/>
      <c r="CN26" s="13"/>
      <c r="CO26" s="7"/>
      <c r="CP26" s="7"/>
      <c r="CQ26" s="7"/>
      <c r="CR26" s="7"/>
      <c r="CS26" s="7"/>
      <c r="CT26" s="28"/>
      <c r="CU26" s="11"/>
      <c r="CV26" s="11"/>
      <c r="CW26" s="328"/>
      <c r="CX26" s="13"/>
      <c r="CY26" s="7"/>
      <c r="CZ26" s="7"/>
      <c r="DA26" s="7"/>
      <c r="DB26" s="7"/>
      <c r="DC26" s="7"/>
      <c r="DD26" s="28"/>
      <c r="DE26" s="11"/>
      <c r="DF26" s="11"/>
      <c r="DG26" s="328"/>
      <c r="DH26" s="13"/>
      <c r="DI26" s="7"/>
      <c r="DJ26" s="7"/>
      <c r="DK26" s="7"/>
      <c r="DL26" s="7"/>
      <c r="DM26" s="7"/>
      <c r="DN26" s="28"/>
      <c r="DO26" s="11"/>
      <c r="DP26" s="11"/>
      <c r="DQ26" s="340"/>
      <c r="EA26" s="340"/>
      <c r="EK26" s="340"/>
      <c r="EU26" s="340"/>
      <c r="FE26" s="340"/>
      <c r="FO26" s="340"/>
      <c r="FY26" s="340"/>
      <c r="GI26" s="340"/>
      <c r="GS26" s="340"/>
      <c r="HC26" s="340"/>
      <c r="HM26" s="340"/>
    </row>
    <row r="27" s="2" customFormat="true" ht="83.25" customHeight="true" x14ac:dyDescent="0.25">
      <c r="A27" s="329" t="s">
        <v>12</v>
      </c>
      <c r="B27" s="608" t="s">
        <v>302</v>
      </c>
      <c r="C27" s="608"/>
      <c r="D27" s="608"/>
      <c r="E27" s="608"/>
      <c r="F27" s="608"/>
      <c r="G27" s="608"/>
      <c r="H27" s="609"/>
      <c r="I27" s="11"/>
      <c r="J27" s="11"/>
      <c r="K27" s="329" t="s">
        <v>12</v>
      </c>
      <c r="L27" s="608" t="s">
        <v>300</v>
      </c>
      <c r="M27" s="608"/>
      <c r="N27" s="608"/>
      <c r="O27" s="608"/>
      <c r="P27" s="608"/>
      <c r="Q27" s="608"/>
      <c r="R27" s="609"/>
      <c r="S27" s="11"/>
      <c r="T27" s="11"/>
      <c r="U27" s="329" t="s">
        <v>12</v>
      </c>
      <c r="V27" s="608" t="s">
        <v>275</v>
      </c>
      <c r="W27" s="608"/>
      <c r="X27" s="608"/>
      <c r="Y27" s="608"/>
      <c r="Z27" s="608"/>
      <c r="AA27" s="608"/>
      <c r="AB27" s="609"/>
      <c r="AC27" s="11"/>
      <c r="AD27" s="11"/>
      <c r="AE27" s="329" t="s">
        <v>12</v>
      </c>
      <c r="AF27" s="608" t="s">
        <v>301</v>
      </c>
      <c r="AG27" s="608"/>
      <c r="AH27" s="608"/>
      <c r="AI27" s="608"/>
      <c r="AJ27" s="608"/>
      <c r="AK27" s="608"/>
      <c r="AL27" s="609"/>
      <c r="AM27" s="11"/>
      <c r="AN27" s="11"/>
      <c r="AO27" s="329" t="s">
        <v>12</v>
      </c>
      <c r="AP27" s="597" t="s">
        <v>300</v>
      </c>
      <c r="AQ27" s="598"/>
      <c r="AR27" s="598"/>
      <c r="AS27" s="598"/>
      <c r="AT27" s="598"/>
      <c r="AU27" s="598"/>
      <c r="AV27" s="599"/>
      <c r="AW27" s="11"/>
      <c r="AX27" s="11"/>
      <c r="AY27" s="329" t="s">
        <v>12</v>
      </c>
      <c r="AZ27" s="597" t="s">
        <v>299</v>
      </c>
      <c r="BA27" s="598"/>
      <c r="BB27" s="598"/>
      <c r="BC27" s="598"/>
      <c r="BD27" s="598"/>
      <c r="BE27" s="598"/>
      <c r="BF27" s="599"/>
      <c r="BG27" s="11"/>
      <c r="BH27" s="11"/>
      <c r="BI27" s="329" t="s">
        <v>12</v>
      </c>
      <c r="BJ27" s="597" t="s">
        <v>254</v>
      </c>
      <c r="BK27" s="598"/>
      <c r="BL27" s="598"/>
      <c r="BM27" s="598"/>
      <c r="BN27" s="598"/>
      <c r="BO27" s="598"/>
      <c r="BP27" s="599"/>
      <c r="BQ27" s="11"/>
      <c r="BR27" s="11"/>
      <c r="BS27" s="329" t="s">
        <v>12</v>
      </c>
      <c r="BT27" s="597" t="s">
        <v>214</v>
      </c>
      <c r="BU27" s="598"/>
      <c r="BV27" s="598"/>
      <c r="BW27" s="598"/>
      <c r="BX27" s="598"/>
      <c r="BY27" s="598"/>
      <c r="BZ27" s="599"/>
      <c r="CA27" s="11"/>
      <c r="CB27" s="11"/>
      <c r="CC27" s="329" t="s">
        <v>12</v>
      </c>
      <c r="CD27" s="597" t="s">
        <v>288</v>
      </c>
      <c r="CE27" s="598"/>
      <c r="CF27" s="598"/>
      <c r="CG27" s="598"/>
      <c r="CH27" s="598"/>
      <c r="CI27" s="598"/>
      <c r="CJ27" s="599"/>
      <c r="CK27" s="11"/>
      <c r="CL27" s="11"/>
      <c r="CM27" s="329" t="s">
        <v>12</v>
      </c>
      <c r="CN27" s="597" t="s">
        <v>215</v>
      </c>
      <c r="CO27" s="598"/>
      <c r="CP27" s="598"/>
      <c r="CQ27" s="598"/>
      <c r="CR27" s="598"/>
      <c r="CS27" s="598"/>
      <c r="CT27" s="599"/>
      <c r="CU27" s="11"/>
      <c r="CV27" s="11"/>
      <c r="CW27" s="329" t="s">
        <v>12</v>
      </c>
      <c r="CX27" s="608" t="s">
        <v>321</v>
      </c>
      <c r="CY27" s="608"/>
      <c r="CZ27" s="608"/>
      <c r="DA27" s="608"/>
      <c r="DB27" s="608"/>
      <c r="DC27" s="608"/>
      <c r="DD27" s="609"/>
      <c r="DE27" s="11"/>
      <c r="DF27" s="11"/>
      <c r="DG27" s="329" t="s">
        <v>12</v>
      </c>
      <c r="DH27" s="597" t="s">
        <v>216</v>
      </c>
      <c r="DI27" s="598"/>
      <c r="DJ27" s="598"/>
      <c r="DK27" s="598"/>
      <c r="DL27" s="598"/>
      <c r="DM27" s="598"/>
      <c r="DN27" s="599"/>
      <c r="DO27" s="11"/>
      <c r="DP27" s="11"/>
      <c r="DQ27" s="340"/>
      <c r="EA27" s="340"/>
      <c r="EK27" s="340"/>
      <c r="EU27" s="340"/>
      <c r="FE27" s="340"/>
      <c r="FO27" s="340"/>
      <c r="FY27" s="340"/>
      <c r="GI27" s="340"/>
      <c r="GS27" s="340"/>
      <c r="HC27" s="340"/>
      <c r="HM27" s="340"/>
    </row>
    <row r="28" s="2" customFormat="true" ht="15.75" customHeight="true" x14ac:dyDescent="0.25">
      <c r="A28" s="329"/>
      <c r="B28" s="139" t="s">
        <v>139</v>
      </c>
      <c r="C28" s="270"/>
      <c r="D28" s="270"/>
      <c r="E28" s="270"/>
      <c r="F28" s="270"/>
      <c r="G28" s="270"/>
      <c r="H28" s="267"/>
      <c r="I28" s="11"/>
      <c r="J28" s="11"/>
      <c r="K28" s="329"/>
      <c r="L28" s="139" t="s">
        <v>139</v>
      </c>
      <c r="M28" s="266"/>
      <c r="N28" s="266"/>
      <c r="O28" s="266"/>
      <c r="P28" s="266"/>
      <c r="Q28" s="266"/>
      <c r="R28" s="265"/>
      <c r="S28" s="11"/>
      <c r="T28" s="11"/>
      <c r="U28" s="329"/>
      <c r="V28" s="139" t="s">
        <v>139</v>
      </c>
      <c r="W28" s="92" t="s">
        <v>217</v>
      </c>
      <c r="X28" s="92" t="s">
        <v>217</v>
      </c>
      <c r="Y28" s="92" t="s">
        <v>217</v>
      </c>
      <c r="Z28" s="92"/>
      <c r="AA28" s="92" t="s">
        <v>217</v>
      </c>
      <c r="AB28" s="263" t="s">
        <v>217</v>
      </c>
      <c r="AC28" s="11"/>
      <c r="AD28" s="11"/>
      <c r="AE28" s="329"/>
      <c r="AF28" s="139" t="s">
        <v>139</v>
      </c>
      <c r="AG28" s="270"/>
      <c r="AH28" s="270"/>
      <c r="AI28" s="270"/>
      <c r="AJ28" s="270"/>
      <c r="AK28" s="270"/>
      <c r="AL28" s="297"/>
      <c r="AM28" s="11"/>
      <c r="AN28" s="11"/>
      <c r="AO28" s="329"/>
      <c r="AP28" s="296" t="s">
        <v>139</v>
      </c>
      <c r="AQ28" s="296"/>
      <c r="AR28" s="296"/>
      <c r="AS28" s="296"/>
      <c r="AT28" s="296"/>
      <c r="AU28" s="296"/>
      <c r="AV28" s="297"/>
      <c r="AW28" s="11"/>
      <c r="AX28" s="11"/>
      <c r="AY28" s="329"/>
      <c r="AZ28" s="139" t="s">
        <v>139</v>
      </c>
      <c r="BA28" s="92"/>
      <c r="BB28" s="92"/>
      <c r="BC28" s="92"/>
      <c r="BD28" s="92"/>
      <c r="BE28" s="92"/>
      <c r="BF28" s="263"/>
      <c r="BG28" s="11"/>
      <c r="BH28" s="11"/>
      <c r="BI28" s="329"/>
      <c r="BJ28" s="139" t="s">
        <v>139</v>
      </c>
      <c r="BK28" s="92"/>
      <c r="BL28" s="270"/>
      <c r="BM28" s="270"/>
      <c r="BN28" s="270"/>
      <c r="BO28" s="270"/>
      <c r="BP28" s="297"/>
      <c r="BQ28" s="11"/>
      <c r="BR28" s="11"/>
      <c r="BS28" s="329"/>
      <c r="BT28" s="139" t="s">
        <v>139</v>
      </c>
      <c r="BU28" s="92" t="s">
        <v>217</v>
      </c>
      <c r="BV28" s="270"/>
      <c r="BW28" s="270"/>
      <c r="BX28" s="270"/>
      <c r="BY28" s="270"/>
      <c r="BZ28" s="297"/>
      <c r="CA28" s="11"/>
      <c r="CB28" s="11"/>
      <c r="CC28" s="329"/>
      <c r="CD28" s="296" t="s">
        <v>139</v>
      </c>
      <c r="CE28" s="93" t="s">
        <v>218</v>
      </c>
      <c r="CF28" s="296"/>
      <c r="CG28" s="296"/>
      <c r="CH28" s="296"/>
      <c r="CI28" s="296"/>
      <c r="CJ28" s="297"/>
      <c r="CK28" s="11"/>
      <c r="CL28" s="11"/>
      <c r="CM28" s="329"/>
      <c r="CN28" s="296" t="s">
        <v>139</v>
      </c>
      <c r="CO28" s="93" t="s">
        <v>217</v>
      </c>
      <c r="CP28" s="296"/>
      <c r="CQ28" s="296"/>
      <c r="CR28" s="296"/>
      <c r="CS28" s="296"/>
      <c r="CT28" s="297"/>
      <c r="CU28" s="11"/>
      <c r="CV28" s="11"/>
      <c r="CW28" s="329"/>
      <c r="CX28" s="139" t="s">
        <v>139</v>
      </c>
      <c r="CY28" s="270"/>
      <c r="CZ28" s="270"/>
      <c r="DA28" s="270"/>
      <c r="DB28" s="270"/>
      <c r="DC28" s="270"/>
      <c r="DD28" s="465"/>
      <c r="DE28" s="11"/>
      <c r="DF28" s="11"/>
      <c r="DG28" s="329"/>
      <c r="DH28" s="464" t="s">
        <v>139</v>
      </c>
      <c r="DI28" s="93" t="s">
        <v>217</v>
      </c>
      <c r="DJ28" s="93"/>
      <c r="DK28" s="93"/>
      <c r="DL28" s="93"/>
      <c r="DM28" s="93" t="s">
        <v>217</v>
      </c>
      <c r="DN28" s="263" t="s">
        <v>217</v>
      </c>
      <c r="DO28" s="11"/>
      <c r="DP28" s="11"/>
      <c r="DQ28" s="340"/>
      <c r="EA28" s="340"/>
      <c r="EK28" s="340"/>
      <c r="EU28" s="340"/>
      <c r="FE28" s="340"/>
      <c r="FO28" s="340"/>
      <c r="FY28" s="340"/>
      <c r="GI28" s="340"/>
      <c r="GS28" s="340"/>
      <c r="HC28" s="340"/>
      <c r="HM28" s="340"/>
    </row>
    <row r="29" s="2" customFormat="true" ht="15.75" customHeight="true" x14ac:dyDescent="0.25">
      <c r="A29" s="329"/>
      <c r="B29" s="139" t="s">
        <v>115</v>
      </c>
      <c r="C29" s="145" t="s">
        <v>217</v>
      </c>
      <c r="D29" s="92"/>
      <c r="E29" s="92"/>
      <c r="F29" s="92"/>
      <c r="G29" s="92"/>
      <c r="H29" s="263"/>
      <c r="I29" s="11"/>
      <c r="J29" s="11"/>
      <c r="K29" s="329"/>
      <c r="L29" s="139" t="s">
        <v>115</v>
      </c>
      <c r="M29" s="145" t="s">
        <v>217</v>
      </c>
      <c r="N29" s="92"/>
      <c r="O29" s="92"/>
      <c r="P29" s="92"/>
      <c r="Q29" s="92"/>
      <c r="R29" s="263"/>
      <c r="S29" s="11"/>
      <c r="T29" s="11"/>
      <c r="U29" s="329"/>
      <c r="V29" s="139" t="s">
        <v>115</v>
      </c>
      <c r="W29" s="145" t="s">
        <v>218</v>
      </c>
      <c r="X29" s="92"/>
      <c r="Y29" s="92"/>
      <c r="Z29" s="92"/>
      <c r="AA29" s="92"/>
      <c r="AB29" s="263"/>
      <c r="AC29" s="11"/>
      <c r="AD29" s="11"/>
      <c r="AE29" s="329"/>
      <c r="AF29" s="139" t="s">
        <v>115</v>
      </c>
      <c r="AG29" s="145" t="s">
        <v>217</v>
      </c>
      <c r="AH29" s="92"/>
      <c r="AI29" s="92"/>
      <c r="AJ29" s="92"/>
      <c r="AK29" s="92"/>
      <c r="AL29" s="263"/>
      <c r="AM29" s="11"/>
      <c r="AN29" s="11"/>
      <c r="AO29" s="329"/>
      <c r="AP29" s="139" t="s">
        <v>115</v>
      </c>
      <c r="AQ29" s="145" t="s">
        <v>217</v>
      </c>
      <c r="AR29" s="92"/>
      <c r="AS29" s="92"/>
      <c r="AT29" s="92"/>
      <c r="AU29" s="92"/>
      <c r="AV29" s="263"/>
      <c r="AW29" s="11"/>
      <c r="AX29" s="11"/>
      <c r="AY29" s="329"/>
      <c r="AZ29" s="139" t="s">
        <v>115</v>
      </c>
      <c r="BA29" s="145" t="s">
        <v>217</v>
      </c>
      <c r="BB29" s="92"/>
      <c r="BC29" s="92"/>
      <c r="BD29" s="92"/>
      <c r="BE29" s="92"/>
      <c r="BF29" s="263"/>
      <c r="BG29" s="11"/>
      <c r="BH29" s="11"/>
      <c r="BI29" s="329"/>
      <c r="BJ29" s="139" t="s">
        <v>115</v>
      </c>
      <c r="BK29" s="145" t="s">
        <v>218</v>
      </c>
      <c r="BL29" s="92"/>
      <c r="BM29" s="92"/>
      <c r="BN29" s="92"/>
      <c r="BO29" s="92" t="s">
        <v>218</v>
      </c>
      <c r="BP29" s="263" t="s">
        <v>218</v>
      </c>
      <c r="BQ29" s="11"/>
      <c r="BR29" s="11"/>
      <c r="BS29" s="329"/>
      <c r="BT29" s="139" t="s">
        <v>115</v>
      </c>
      <c r="BU29" s="145" t="s">
        <v>217</v>
      </c>
      <c r="BV29" s="92"/>
      <c r="BW29" s="92"/>
      <c r="BX29" s="92"/>
      <c r="BY29" s="92"/>
      <c r="BZ29" s="263"/>
      <c r="CA29" s="11"/>
      <c r="CB29" s="11"/>
      <c r="CC29" s="329"/>
      <c r="CD29" s="139" t="s">
        <v>115</v>
      </c>
      <c r="CE29" s="145"/>
      <c r="CF29" s="92"/>
      <c r="CG29" s="92"/>
      <c r="CH29" s="92"/>
      <c r="CI29" s="92"/>
      <c r="CJ29" s="264"/>
      <c r="CK29" s="11"/>
      <c r="CL29" s="11"/>
      <c r="CM29" s="329"/>
      <c r="CN29" s="139" t="s">
        <v>115</v>
      </c>
      <c r="CO29" s="145" t="s">
        <v>217</v>
      </c>
      <c r="CP29" s="92"/>
      <c r="CQ29" s="92"/>
      <c r="CR29" s="92"/>
      <c r="CS29" s="92"/>
      <c r="CT29" s="264"/>
      <c r="CU29" s="11"/>
      <c r="CV29" s="11"/>
      <c r="CW29" s="329"/>
      <c r="CX29" s="139" t="s">
        <v>115</v>
      </c>
      <c r="CY29" s="145"/>
      <c r="CZ29" s="92"/>
      <c r="DA29" s="92"/>
      <c r="DB29" s="92"/>
      <c r="DC29" s="92"/>
      <c r="DD29" s="263"/>
      <c r="DE29" s="11"/>
      <c r="DF29" s="11"/>
      <c r="DG29" s="329"/>
      <c r="DH29" s="139" t="s">
        <v>115</v>
      </c>
      <c r="DI29" s="145" t="s">
        <v>217</v>
      </c>
      <c r="DJ29" s="92"/>
      <c r="DK29" s="92"/>
      <c r="DL29" s="92"/>
      <c r="DM29" s="92" t="s">
        <v>217</v>
      </c>
      <c r="DN29" s="264" t="s">
        <v>217</v>
      </c>
      <c r="DO29" s="11"/>
      <c r="DP29" s="11"/>
      <c r="DQ29" s="340"/>
      <c r="EA29" s="340"/>
      <c r="EK29" s="340"/>
      <c r="EU29" s="340"/>
      <c r="FE29" s="340"/>
      <c r="FO29" s="340"/>
      <c r="FY29" s="340"/>
      <c r="GI29" s="340"/>
      <c r="GS29" s="340"/>
      <c r="HC29" s="340"/>
      <c r="HM29" s="340"/>
    </row>
    <row r="30" ht="15.75" customHeight="true" x14ac:dyDescent="0.25">
      <c r="A30" s="329"/>
      <c r="B30" s="139" t="s">
        <v>219</v>
      </c>
      <c r="C30" s="92" t="s">
        <v>217</v>
      </c>
      <c r="D30" s="92"/>
      <c r="E30" s="92"/>
      <c r="F30" s="92"/>
      <c r="G30" s="92"/>
      <c r="H30" s="263"/>
      <c r="I30" s="11"/>
      <c r="J30" s="11"/>
      <c r="K30" s="329"/>
      <c r="L30" s="139" t="s">
        <v>116</v>
      </c>
      <c r="M30" s="92" t="s">
        <v>217</v>
      </c>
      <c r="N30" s="92"/>
      <c r="O30" s="92"/>
      <c r="P30" s="92"/>
      <c r="Q30" s="92"/>
      <c r="R30" s="263"/>
      <c r="S30" s="11"/>
      <c r="T30" s="11"/>
      <c r="U30" s="329"/>
      <c r="V30" s="139" t="s">
        <v>116</v>
      </c>
      <c r="W30" s="92"/>
      <c r="X30" s="92"/>
      <c r="Y30" s="92"/>
      <c r="Z30" s="92"/>
      <c r="AA30" s="92"/>
      <c r="AB30" s="263"/>
      <c r="AC30" s="11"/>
      <c r="AD30" s="11"/>
      <c r="AE30" s="329"/>
      <c r="AF30" s="139" t="s">
        <v>116</v>
      </c>
      <c r="AG30" s="92" t="s">
        <v>217</v>
      </c>
      <c r="AH30" s="92"/>
      <c r="AI30" s="92"/>
      <c r="AJ30" s="92"/>
      <c r="AK30" s="92"/>
      <c r="AL30" s="263"/>
      <c r="AM30" s="11"/>
      <c r="AN30" s="11"/>
      <c r="AO30" s="329"/>
      <c r="AP30" s="139" t="s">
        <v>116</v>
      </c>
      <c r="AQ30" s="92" t="s">
        <v>217</v>
      </c>
      <c r="AR30" s="92"/>
      <c r="AS30" s="92"/>
      <c r="AT30" s="92"/>
      <c r="AU30" s="92"/>
      <c r="AV30" s="263"/>
      <c r="AW30" s="11"/>
      <c r="AX30" s="11"/>
      <c r="AY30" s="329"/>
      <c r="AZ30" s="139" t="s">
        <v>116</v>
      </c>
      <c r="BA30" s="92" t="s">
        <v>217</v>
      </c>
      <c r="BB30" s="92"/>
      <c r="BC30" s="92"/>
      <c r="BD30" s="92"/>
      <c r="BE30" s="92"/>
      <c r="BF30" s="263"/>
      <c r="BG30" s="11"/>
      <c r="BH30" s="11"/>
      <c r="BI30" s="329"/>
      <c r="BJ30" s="139" t="s">
        <v>116</v>
      </c>
      <c r="BK30" s="92" t="s">
        <v>218</v>
      </c>
      <c r="BL30" s="92"/>
      <c r="BM30" s="92"/>
      <c r="BN30" s="92"/>
      <c r="BO30" s="92"/>
      <c r="BP30" s="263"/>
      <c r="BQ30" s="11"/>
      <c r="BR30" s="11"/>
      <c r="BS30" s="329"/>
      <c r="BT30" s="139" t="s">
        <v>116</v>
      </c>
      <c r="BU30" s="92" t="s">
        <v>217</v>
      </c>
      <c r="BV30" s="92"/>
      <c r="BW30" s="92"/>
      <c r="BX30" s="92"/>
      <c r="BY30" s="92"/>
      <c r="BZ30" s="263"/>
      <c r="CA30" s="11"/>
      <c r="CB30" s="11"/>
      <c r="CC30" s="329"/>
      <c r="CD30" s="139" t="s">
        <v>116</v>
      </c>
      <c r="CE30" s="92" t="s">
        <v>218</v>
      </c>
      <c r="CF30" s="92"/>
      <c r="CG30" s="92"/>
      <c r="CH30" s="92"/>
      <c r="CI30" s="92"/>
      <c r="CJ30" s="263"/>
      <c r="CK30" s="11"/>
      <c r="CL30" s="11"/>
      <c r="CM30" s="329"/>
      <c r="CN30" s="139" t="s">
        <v>116</v>
      </c>
      <c r="CO30" s="92" t="s">
        <v>218</v>
      </c>
      <c r="CP30" s="92"/>
      <c r="CQ30" s="92"/>
      <c r="CR30" s="92"/>
      <c r="CS30" s="92"/>
      <c r="CT30" s="263"/>
      <c r="CU30" s="11"/>
      <c r="CV30" s="11"/>
      <c r="CW30" s="329"/>
      <c r="CX30" s="139" t="s">
        <v>116</v>
      </c>
      <c r="CY30" s="92"/>
      <c r="CZ30" s="92"/>
      <c r="DA30" s="92"/>
      <c r="DB30" s="92"/>
      <c r="DC30" s="92"/>
      <c r="DD30" s="263"/>
      <c r="DE30" s="11"/>
      <c r="DF30" s="11"/>
      <c r="DG30" s="329"/>
      <c r="DH30" s="139" t="s">
        <v>116</v>
      </c>
      <c r="DI30" s="92" t="s">
        <v>217</v>
      </c>
      <c r="DJ30" s="92"/>
      <c r="DK30" s="92"/>
      <c r="DL30" s="92"/>
      <c r="DM30" s="92" t="s">
        <v>217</v>
      </c>
      <c r="DN30" s="263" t="s">
        <v>217</v>
      </c>
      <c r="DO30" s="11"/>
      <c r="DP30" s="11"/>
    </row>
    <row r="31" ht="15.75" customHeight="true" x14ac:dyDescent="0.25">
      <c r="A31" s="330"/>
      <c r="B31" s="12" t="s">
        <v>23</v>
      </c>
      <c r="C31" s="146"/>
      <c r="D31" s="146"/>
      <c r="E31" s="146"/>
      <c r="F31" s="147"/>
      <c r="G31" s="148"/>
      <c r="H31" s="149"/>
      <c r="I31" s="11"/>
      <c r="J31" s="11"/>
      <c r="K31" s="330"/>
      <c r="L31" s="12" t="s">
        <v>23</v>
      </c>
      <c r="M31" s="146"/>
      <c r="N31" s="146"/>
      <c r="O31" s="146"/>
      <c r="P31" s="147"/>
      <c r="Q31" s="148"/>
      <c r="R31" s="149"/>
      <c r="S31" s="11"/>
      <c r="T31" s="11"/>
      <c r="U31" s="330"/>
      <c r="V31" s="12" t="s">
        <v>23</v>
      </c>
      <c r="W31" s="146"/>
      <c r="X31" s="146"/>
      <c r="Y31" s="146"/>
      <c r="Z31" s="147"/>
      <c r="AA31" s="148"/>
      <c r="AB31" s="149"/>
      <c r="AC31" s="11"/>
      <c r="AD31" s="11"/>
      <c r="AE31" s="330"/>
      <c r="AF31" s="12" t="s">
        <v>23</v>
      </c>
      <c r="AG31" s="146"/>
      <c r="AH31" s="146"/>
      <c r="AI31" s="146"/>
      <c r="AJ31" s="147"/>
      <c r="AK31" s="148"/>
      <c r="AL31" s="149"/>
      <c r="AM31" s="11"/>
      <c r="AN31" s="11"/>
      <c r="AO31" s="330"/>
      <c r="AP31" s="12" t="s">
        <v>23</v>
      </c>
      <c r="AQ31" s="146"/>
      <c r="AR31" s="146"/>
      <c r="AS31" s="146"/>
      <c r="AT31" s="147"/>
      <c r="AU31" s="148"/>
      <c r="AV31" s="149"/>
      <c r="AW31" s="11"/>
      <c r="AX31" s="11"/>
      <c r="AY31" s="330"/>
      <c r="AZ31" s="12" t="s">
        <v>23</v>
      </c>
      <c r="BA31" s="146">
        <v>659</v>
      </c>
      <c r="BB31" s="146"/>
      <c r="BC31" s="146"/>
      <c r="BD31" s="147"/>
      <c r="BE31" s="148"/>
      <c r="BF31" s="149"/>
      <c r="BG31" s="11"/>
      <c r="BH31" s="11"/>
      <c r="BI31" s="330"/>
      <c r="BJ31" s="12" t="s">
        <v>23</v>
      </c>
      <c r="BK31" s="146">
        <v>662</v>
      </c>
      <c r="BL31" s="146"/>
      <c r="BM31" s="146"/>
      <c r="BN31" s="147"/>
      <c r="BO31" s="148"/>
      <c r="BP31" s="149"/>
      <c r="BQ31" s="11"/>
      <c r="BR31" s="11"/>
      <c r="BS31" s="330"/>
      <c r="BT31" s="12" t="s">
        <v>23</v>
      </c>
      <c r="BU31" s="146">
        <v>659</v>
      </c>
      <c r="BV31" s="146"/>
      <c r="BW31" s="146"/>
      <c r="BX31" s="147"/>
      <c r="BY31" s="148"/>
      <c r="BZ31" s="149"/>
      <c r="CA31" s="11"/>
      <c r="CB31" s="11"/>
      <c r="CC31" s="330"/>
      <c r="CD31" s="12" t="s">
        <v>23</v>
      </c>
      <c r="CE31" s="146">
        <v>137</v>
      </c>
      <c r="CF31" s="146"/>
      <c r="CG31" s="146"/>
      <c r="CH31" s="147"/>
      <c r="CI31" s="148"/>
      <c r="CJ31" s="149"/>
      <c r="CK31" s="11"/>
      <c r="CL31" s="11"/>
      <c r="CM31" s="330"/>
      <c r="CN31" s="12" t="s">
        <v>23</v>
      </c>
      <c r="CO31" s="146">
        <v>659</v>
      </c>
      <c r="CP31" s="146"/>
      <c r="CQ31" s="146"/>
      <c r="CR31" s="147"/>
      <c r="CS31" s="148"/>
      <c r="CT31" s="149"/>
      <c r="CU31" s="11"/>
      <c r="CV31" s="11"/>
      <c r="CW31" s="330"/>
      <c r="CX31" s="12" t="s">
        <v>23</v>
      </c>
      <c r="CY31" s="146"/>
      <c r="CZ31" s="146"/>
      <c r="DA31" s="146"/>
      <c r="DB31" s="147"/>
      <c r="DC31" s="148"/>
      <c r="DD31" s="149"/>
      <c r="DE31" s="11"/>
      <c r="DF31" s="11"/>
      <c r="DG31" s="330"/>
      <c r="DH31" s="12" t="s">
        <v>23</v>
      </c>
      <c r="DI31" s="146"/>
      <c r="DJ31" s="146"/>
      <c r="DK31" s="146"/>
      <c r="DL31" s="147"/>
      <c r="DM31" s="148"/>
      <c r="DN31" s="149"/>
      <c r="DO31" s="11"/>
      <c r="DP31" s="11"/>
    </row>
    <row r="32" s="3" customFormat="true" ht="15" customHeight="true" thickBot="true" x14ac:dyDescent="0.3">
      <c r="A32" s="331"/>
      <c r="B32" s="150" t="s">
        <v>20</v>
      </c>
      <c r="C32" s="151">
        <v>523</v>
      </c>
      <c r="D32" s="151"/>
      <c r="E32" s="151"/>
      <c r="F32" s="151"/>
      <c r="G32" s="151"/>
      <c r="H32" s="152"/>
      <c r="I32" s="11"/>
      <c r="J32" s="11"/>
      <c r="K32" s="331"/>
      <c r="L32" s="150" t="s">
        <v>20</v>
      </c>
      <c r="M32" s="151"/>
      <c r="N32" s="151"/>
      <c r="O32" s="151"/>
      <c r="P32" s="151"/>
      <c r="Q32" s="151"/>
      <c r="R32" s="152"/>
      <c r="S32" s="11"/>
      <c r="T32" s="11"/>
      <c r="U32" s="331"/>
      <c r="V32" s="150" t="s">
        <v>20</v>
      </c>
      <c r="W32" s="151">
        <v>507</v>
      </c>
      <c r="X32" s="151">
        <v>158</v>
      </c>
      <c r="Y32" s="151">
        <v>349</v>
      </c>
      <c r="Z32" s="151"/>
      <c r="AA32" s="151">
        <f>263+82</f>
        <v>345</v>
      </c>
      <c r="AB32" s="152">
        <f>91+46+25</f>
        <v>162</v>
      </c>
      <c r="AC32" s="11"/>
      <c r="AD32" s="11"/>
      <c r="AE32" s="331"/>
      <c r="AF32" s="150" t="s">
        <v>20</v>
      </c>
      <c r="AG32" s="151">
        <v>650</v>
      </c>
      <c r="AH32" s="151"/>
      <c r="AI32" s="151"/>
      <c r="AJ32" s="151"/>
      <c r="AK32" s="151"/>
      <c r="AL32" s="152"/>
      <c r="AM32" s="11"/>
      <c r="AN32" s="11"/>
      <c r="AO32" s="331"/>
      <c r="AP32" s="150" t="s">
        <v>20</v>
      </c>
      <c r="AQ32" s="151"/>
      <c r="AR32" s="151"/>
      <c r="AS32" s="151"/>
      <c r="AT32" s="151"/>
      <c r="AU32" s="151"/>
      <c r="AV32" s="152"/>
      <c r="AW32" s="11"/>
      <c r="AX32" s="11"/>
      <c r="AY32" s="331"/>
      <c r="AZ32" s="150" t="s">
        <v>20</v>
      </c>
      <c r="BA32" s="151">
        <v>659</v>
      </c>
      <c r="BB32" s="151"/>
      <c r="BC32" s="151"/>
      <c r="BD32" s="151">
        <v>165</v>
      </c>
      <c r="BE32" s="151">
        <v>355</v>
      </c>
      <c r="BF32" s="152">
        <v>168</v>
      </c>
      <c r="BG32" s="11"/>
      <c r="BH32" s="11"/>
      <c r="BI32" s="331"/>
      <c r="BJ32" s="150" t="s">
        <v>20</v>
      </c>
      <c r="BK32" s="151">
        <v>133</v>
      </c>
      <c r="BL32" s="151"/>
      <c r="BM32" s="151"/>
      <c r="BN32" s="151"/>
      <c r="BO32" s="151">
        <f>78+201</f>
        <v>279</v>
      </c>
      <c r="BP32" s="152">
        <f>82+48+30</f>
        <v>160</v>
      </c>
      <c r="BQ32" s="11"/>
      <c r="BR32" s="11"/>
      <c r="BS32" s="331"/>
      <c r="BT32" s="150" t="s">
        <v>20</v>
      </c>
      <c r="BU32" s="151">
        <v>659</v>
      </c>
      <c r="BV32" s="151"/>
      <c r="BW32" s="151"/>
      <c r="BX32" s="151">
        <v>210</v>
      </c>
      <c r="BY32" s="151">
        <v>451</v>
      </c>
      <c r="BZ32" s="152">
        <v>207</v>
      </c>
      <c r="CA32" s="11"/>
      <c r="CB32" s="11"/>
      <c r="CC32" s="331"/>
      <c r="CD32" s="150" t="s">
        <v>20</v>
      </c>
      <c r="CE32" s="151">
        <v>39</v>
      </c>
      <c r="CF32" s="151">
        <f>0.49*CE32</f>
        <v>19.11</v>
      </c>
      <c r="CG32" s="151">
        <f>0.51*CE32</f>
        <v>19.89</v>
      </c>
      <c r="CH32" s="151"/>
      <c r="CI32" s="151"/>
      <c r="CJ32" s="152"/>
      <c r="CK32" s="11"/>
      <c r="CL32" s="11"/>
      <c r="CM32" s="331"/>
      <c r="CN32" s="150" t="s">
        <v>20</v>
      </c>
      <c r="CO32" s="151">
        <v>659</v>
      </c>
      <c r="CP32" s="151"/>
      <c r="CQ32" s="151"/>
      <c r="CR32" s="151">
        <v>210</v>
      </c>
      <c r="CS32" s="151">
        <v>451</v>
      </c>
      <c r="CT32" s="152">
        <v>207</v>
      </c>
      <c r="CU32" s="11"/>
      <c r="CV32" s="11"/>
      <c r="CW32" s="331"/>
      <c r="CX32" s="150" t="s">
        <v>20</v>
      </c>
      <c r="CY32" s="151"/>
      <c r="CZ32" s="151"/>
      <c r="DA32" s="151"/>
      <c r="DB32" s="151"/>
      <c r="DC32" s="151"/>
      <c r="DD32" s="152"/>
      <c r="DE32" s="11"/>
      <c r="DF32" s="11"/>
      <c r="DG32" s="331"/>
      <c r="DH32" s="150" t="s">
        <v>20</v>
      </c>
      <c r="DI32" s="151">
        <v>659</v>
      </c>
      <c r="DJ32" s="151"/>
      <c r="DK32" s="151"/>
      <c r="DL32" s="151"/>
      <c r="DM32" s="151">
        <f>107+346</f>
        <v>453</v>
      </c>
      <c r="DN32" s="152">
        <f>87+65+54</f>
        <v>206</v>
      </c>
      <c r="DO32" s="11"/>
      <c r="DP32" s="11"/>
      <c r="DQ32" s="332"/>
      <c r="EA32" s="332"/>
      <c r="EK32" s="332"/>
      <c r="EU32" s="332"/>
      <c r="FE32" s="332"/>
      <c r="FO32" s="332"/>
      <c r="FY32" s="332"/>
      <c r="GI32" s="332"/>
      <c r="GS32" s="332"/>
      <c r="HC32" s="332"/>
      <c r="HM32" s="332"/>
    </row>
    <row r="33" s="3" customFormat="true" x14ac:dyDescent="0.25">
      <c r="A33" s="332"/>
      <c r="K33" s="332"/>
      <c r="U33" s="332"/>
      <c r="AE33" s="332"/>
      <c r="AO33" s="332"/>
      <c r="AY33" s="332"/>
      <c r="AZ33" s="332"/>
      <c r="BA33" s="332"/>
      <c r="BB33" s="332"/>
      <c r="BC33" s="332"/>
      <c r="BD33" s="332"/>
      <c r="BE33" s="332"/>
      <c r="BF33" s="332"/>
      <c r="BI33" s="332"/>
      <c r="BS33" s="332"/>
      <c r="CC33" s="332"/>
      <c r="CM33" s="332"/>
      <c r="CW33" s="332"/>
      <c r="DG33" s="332"/>
      <c r="DQ33" s="332"/>
      <c r="EA33" s="332"/>
      <c r="EK33" s="332"/>
      <c r="EU33" s="332"/>
      <c r="FE33" s="332"/>
      <c r="FO33" s="332"/>
      <c r="FY33" s="332"/>
      <c r="GI33" s="332"/>
      <c r="GS33" s="332"/>
      <c r="HC33" s="332"/>
      <c r="HM33" s="332"/>
    </row>
    <row r="34" s="3" customFormat="true" x14ac:dyDescent="0.25">
      <c r="A34" s="332"/>
      <c r="K34" s="332"/>
      <c r="U34" s="332"/>
      <c r="AE34" s="332"/>
      <c r="AO34" s="332"/>
      <c r="AY34" s="332"/>
      <c r="AZ34" s="332"/>
      <c r="BA34" s="332"/>
      <c r="BB34" s="332"/>
      <c r="BC34" s="332"/>
      <c r="BD34" s="332"/>
      <c r="BE34" s="332"/>
      <c r="BF34" s="332"/>
      <c r="BI34" s="332"/>
      <c r="BS34" s="332"/>
      <c r="BZ34" s="271"/>
      <c r="CC34" s="332"/>
      <c r="CM34" s="332"/>
      <c r="CW34" s="332"/>
      <c r="DG34" s="332"/>
      <c r="DQ34" s="332"/>
      <c r="EA34" s="332"/>
      <c r="EK34" s="332"/>
      <c r="EU34" s="332"/>
      <c r="FE34" s="332"/>
      <c r="FO34" s="332"/>
      <c r="FY34" s="332"/>
      <c r="GI34" s="332"/>
      <c r="GS34" s="332"/>
      <c r="HC34" s="332"/>
      <c r="HM34" s="332"/>
    </row>
    <row r="35" s="3" customFormat="true" x14ac:dyDescent="0.25">
      <c r="A35" s="332"/>
      <c r="K35" s="332"/>
      <c r="U35" s="332"/>
      <c r="AE35" s="332"/>
      <c r="AO35" s="332"/>
      <c r="AY35" s="332"/>
      <c r="AZ35" s="332"/>
      <c r="BA35" s="332"/>
      <c r="BB35" s="332"/>
      <c r="BC35" s="332"/>
      <c r="BD35" s="332"/>
      <c r="BE35" s="332"/>
      <c r="BF35" s="332"/>
      <c r="BI35" s="332"/>
      <c r="BS35" s="332"/>
      <c r="CC35" s="332"/>
      <c r="CM35" s="332"/>
      <c r="CW35" s="332"/>
      <c r="DG35" s="332"/>
      <c r="DQ35" s="332"/>
      <c r="EA35" s="332"/>
      <c r="EK35" s="332"/>
      <c r="EU35" s="332"/>
      <c r="FE35" s="332"/>
      <c r="FO35" s="332"/>
      <c r="FY35" s="332"/>
      <c r="GI35" s="332"/>
      <c r="GS35" s="332"/>
      <c r="HC35" s="332"/>
      <c r="HM35" s="332"/>
    </row>
    <row r="36" s="3" customFormat="true" x14ac:dyDescent="0.25">
      <c r="A36" s="332"/>
      <c r="K36" s="332"/>
      <c r="U36" s="332"/>
      <c r="AE36" s="332"/>
      <c r="AO36" s="332"/>
      <c r="AY36" s="332"/>
      <c r="AZ36" s="332"/>
      <c r="BA36" s="332"/>
      <c r="BB36" s="332"/>
      <c r="BC36" s="332"/>
      <c r="BD36" s="332"/>
      <c r="BE36" s="332"/>
      <c r="BF36" s="332"/>
      <c r="BI36" s="332"/>
      <c r="BS36" s="332"/>
      <c r="CC36" s="332"/>
      <c r="CM36" s="332"/>
      <c r="CW36" s="332"/>
      <c r="DG36" s="332"/>
      <c r="DQ36" s="332"/>
      <c r="EA36" s="332"/>
      <c r="EK36" s="332"/>
      <c r="EU36" s="332"/>
      <c r="FE36" s="332"/>
      <c r="FO36" s="332"/>
      <c r="FY36" s="332"/>
      <c r="GI36" s="332"/>
      <c r="GS36" s="332"/>
      <c r="HC36" s="332"/>
      <c r="HM36" s="332"/>
    </row>
    <row r="37" s="3" customFormat="true" x14ac:dyDescent="0.25">
      <c r="A37" s="332"/>
      <c r="K37" s="332"/>
      <c r="U37" s="332"/>
      <c r="AE37" s="332"/>
      <c r="AO37" s="332"/>
      <c r="AY37" s="332"/>
      <c r="AZ37" s="332"/>
      <c r="BA37" s="332"/>
      <c r="BB37" s="332"/>
      <c r="BC37" s="332"/>
      <c r="BD37" s="332"/>
      <c r="BE37" s="332"/>
      <c r="BF37" s="332"/>
      <c r="BI37" s="332"/>
      <c r="BS37" s="332"/>
      <c r="CC37" s="332"/>
      <c r="CM37" s="332"/>
      <c r="CW37" s="332"/>
      <c r="DG37" s="332"/>
      <c r="DQ37" s="332"/>
      <c r="EA37" s="332"/>
      <c r="EK37" s="332"/>
      <c r="EU37" s="332"/>
      <c r="FE37" s="332"/>
      <c r="FO37" s="332"/>
      <c r="FY37" s="332"/>
      <c r="GI37" s="332"/>
      <c r="GS37" s="332"/>
      <c r="HC37" s="332"/>
      <c r="HM37" s="332"/>
    </row>
    <row r="38" s="3" customFormat="true" x14ac:dyDescent="0.25">
      <c r="A38" s="332"/>
      <c r="K38" s="332"/>
      <c r="U38" s="332"/>
      <c r="AE38" s="332"/>
      <c r="AO38" s="332"/>
      <c r="AY38" s="332"/>
      <c r="AZ38" s="332"/>
      <c r="BA38" s="332"/>
      <c r="BB38" s="332"/>
      <c r="BC38" s="332"/>
      <c r="BD38" s="332"/>
      <c r="BE38" s="332"/>
      <c r="BF38" s="332"/>
      <c r="BI38" s="332"/>
      <c r="BS38" s="332"/>
      <c r="CC38" s="332"/>
      <c r="CM38" s="332"/>
      <c r="CW38" s="332"/>
      <c r="DG38" s="332"/>
      <c r="DQ38" s="332"/>
      <c r="EA38" s="332"/>
      <c r="EK38" s="332"/>
      <c r="EU38" s="332"/>
      <c r="FE38" s="332"/>
      <c r="FO38" s="332"/>
      <c r="FY38" s="332"/>
      <c r="GI38" s="332"/>
      <c r="GS38" s="332"/>
      <c r="HC38" s="332"/>
      <c r="HM38" s="332"/>
    </row>
    <row r="39" s="3" customFormat="true" x14ac:dyDescent="0.25">
      <c r="A39" s="332"/>
      <c r="K39" s="332"/>
      <c r="U39" s="332"/>
      <c r="AE39" s="332"/>
      <c r="AO39" s="332"/>
      <c r="AY39" s="332"/>
      <c r="AZ39" s="332"/>
      <c r="BA39" s="332"/>
      <c r="BB39" s="332"/>
      <c r="BC39" s="332"/>
      <c r="BD39" s="332"/>
      <c r="BE39" s="332"/>
      <c r="BF39" s="332"/>
      <c r="BI39" s="332"/>
      <c r="BS39" s="332"/>
      <c r="CC39" s="332"/>
      <c r="CM39" s="332"/>
      <c r="CW39" s="332"/>
      <c r="DG39" s="332"/>
      <c r="DQ39" s="332"/>
      <c r="EA39" s="332"/>
      <c r="EK39" s="332"/>
      <c r="EU39" s="332"/>
      <c r="FE39" s="332"/>
      <c r="FO39" s="332"/>
      <c r="FY39" s="332"/>
      <c r="GI39" s="332"/>
      <c r="GS39" s="332"/>
      <c r="HC39" s="332"/>
      <c r="HM39" s="332"/>
    </row>
    <row r="40" s="3" customFormat="true" x14ac:dyDescent="0.25">
      <c r="A40" s="332"/>
      <c r="K40" s="332"/>
      <c r="U40" s="332"/>
      <c r="AE40" s="332"/>
      <c r="AO40" s="332"/>
      <c r="AY40" s="332"/>
      <c r="AZ40" s="332"/>
      <c r="BA40" s="332"/>
      <c r="BB40" s="332"/>
      <c r="BC40" s="332"/>
      <c r="BD40" s="332"/>
      <c r="BE40" s="332"/>
      <c r="BF40" s="332"/>
      <c r="BI40" s="332"/>
      <c r="BS40" s="332"/>
      <c r="CC40" s="332"/>
      <c r="CM40" s="332"/>
      <c r="CW40" s="332"/>
      <c r="DG40" s="332"/>
      <c r="DQ40" s="332"/>
      <c r="EA40" s="332"/>
      <c r="EK40" s="332"/>
      <c r="EU40" s="332"/>
      <c r="FE40" s="332"/>
      <c r="FO40" s="332"/>
      <c r="FY40" s="332"/>
      <c r="GI40" s="332"/>
      <c r="GS40" s="332"/>
      <c r="HC40" s="332"/>
      <c r="HM40" s="332"/>
    </row>
    <row r="41" s="3" customFormat="true" x14ac:dyDescent="0.25">
      <c r="A41" s="332"/>
      <c r="K41" s="332"/>
      <c r="U41" s="332"/>
      <c r="AE41" s="332"/>
      <c r="AO41" s="332"/>
      <c r="AY41" s="332"/>
      <c r="AZ41" s="332"/>
      <c r="BA41" s="332"/>
      <c r="BB41" s="332"/>
      <c r="BC41" s="332"/>
      <c r="BD41" s="332"/>
      <c r="BE41" s="332"/>
      <c r="BF41" s="332"/>
      <c r="BI41" s="332"/>
      <c r="BS41" s="332"/>
      <c r="CC41" s="332"/>
      <c r="CM41" s="332"/>
      <c r="CW41" s="332"/>
      <c r="DG41" s="332"/>
      <c r="DQ41" s="332"/>
      <c r="EA41" s="332"/>
      <c r="EK41" s="332"/>
      <c r="EU41" s="332"/>
      <c r="FE41" s="332"/>
      <c r="FO41" s="332"/>
      <c r="FY41" s="332"/>
      <c r="GI41" s="332"/>
      <c r="GS41" s="332"/>
      <c r="HC41" s="332"/>
      <c r="HM41" s="332"/>
    </row>
    <row r="42" s="3" customFormat="true" x14ac:dyDescent="0.25">
      <c r="A42" s="332"/>
      <c r="K42" s="332"/>
      <c r="U42" s="332"/>
      <c r="AE42" s="332"/>
      <c r="AO42" s="332"/>
      <c r="AY42" s="332"/>
      <c r="AZ42" s="332"/>
      <c r="BA42" s="332"/>
      <c r="BB42" s="332"/>
      <c r="BC42" s="332"/>
      <c r="BD42" s="332"/>
      <c r="BE42" s="332"/>
      <c r="BF42" s="332"/>
      <c r="BI42" s="332"/>
      <c r="BS42" s="332"/>
      <c r="CC42" s="332"/>
      <c r="CM42" s="332"/>
      <c r="CW42" s="332"/>
      <c r="DG42" s="332"/>
      <c r="DQ42" s="332"/>
      <c r="EA42" s="332"/>
      <c r="EK42" s="332"/>
      <c r="EU42" s="332"/>
      <c r="FE42" s="332"/>
      <c r="FO42" s="332"/>
      <c r="FY42" s="332"/>
      <c r="GI42" s="332"/>
      <c r="GS42" s="332"/>
      <c r="HC42" s="332"/>
      <c r="HM42" s="332"/>
    </row>
    <row r="43" s="3" customFormat="true" x14ac:dyDescent="0.25">
      <c r="A43" s="332"/>
      <c r="K43" s="332"/>
      <c r="U43" s="332"/>
      <c r="AE43" s="332"/>
      <c r="AO43" s="332"/>
      <c r="AY43" s="332"/>
      <c r="AZ43" s="332"/>
      <c r="BA43" s="332"/>
      <c r="BB43" s="332"/>
      <c r="BC43" s="332"/>
      <c r="BD43" s="332"/>
      <c r="BE43" s="332"/>
      <c r="BF43" s="332"/>
      <c r="BI43" s="332"/>
      <c r="BS43" s="332"/>
      <c r="CC43" s="332"/>
      <c r="CM43" s="332"/>
      <c r="CW43" s="332"/>
      <c r="DG43" s="332"/>
      <c r="DQ43" s="332"/>
      <c r="EA43" s="332"/>
      <c r="EK43" s="332"/>
      <c r="EU43" s="332"/>
      <c r="FE43" s="332"/>
      <c r="FO43" s="332"/>
      <c r="FY43" s="332"/>
      <c r="GI43" s="332"/>
      <c r="GS43" s="332"/>
      <c r="HC43" s="332"/>
      <c r="HM43" s="332"/>
    </row>
    <row r="44" s="3" customFormat="true" x14ac:dyDescent="0.25">
      <c r="A44" s="332"/>
      <c r="K44" s="332"/>
      <c r="U44" s="332"/>
      <c r="AE44" s="332"/>
      <c r="AO44" s="332"/>
      <c r="AY44" s="332"/>
      <c r="AZ44" s="332"/>
      <c r="BA44" s="332"/>
      <c r="BB44" s="332"/>
      <c r="BC44" s="332"/>
      <c r="BD44" s="332"/>
      <c r="BE44" s="332"/>
      <c r="BF44" s="332"/>
      <c r="BI44" s="332"/>
      <c r="BS44" s="332"/>
      <c r="CC44" s="332"/>
      <c r="CM44" s="332"/>
      <c r="CW44" s="332"/>
      <c r="DG44" s="332"/>
      <c r="DQ44" s="332"/>
      <c r="EA44" s="332"/>
      <c r="EK44" s="332"/>
      <c r="EU44" s="332"/>
      <c r="FE44" s="332"/>
      <c r="FO44" s="332"/>
      <c r="FY44" s="332"/>
      <c r="GI44" s="332"/>
      <c r="GS44" s="332"/>
      <c r="HC44" s="332"/>
      <c r="HM44" s="332"/>
    </row>
    <row r="45" s="3" customFormat="true" x14ac:dyDescent="0.25">
      <c r="A45" s="332"/>
      <c r="K45" s="332"/>
      <c r="U45" s="332"/>
      <c r="AE45" s="332"/>
      <c r="AO45" s="332"/>
      <c r="AY45" s="332"/>
      <c r="AZ45" s="332"/>
      <c r="BA45" s="332"/>
      <c r="BB45" s="332"/>
      <c r="BC45" s="332"/>
      <c r="BD45" s="332"/>
      <c r="BE45" s="332"/>
      <c r="BF45" s="332"/>
      <c r="BI45" s="332"/>
      <c r="BS45" s="332"/>
      <c r="CC45" s="332"/>
      <c r="CM45" s="332"/>
      <c r="CW45" s="332"/>
      <c r="DG45" s="332"/>
      <c r="DQ45" s="332"/>
      <c r="EA45" s="332"/>
      <c r="EK45" s="332"/>
      <c r="EU45" s="332"/>
      <c r="FE45" s="332"/>
      <c r="FO45" s="332"/>
      <c r="FY45" s="332"/>
      <c r="GI45" s="332"/>
      <c r="GS45" s="332"/>
      <c r="HC45" s="332"/>
      <c r="HM45" s="332"/>
    </row>
    <row r="46" s="3" customFormat="true" x14ac:dyDescent="0.25">
      <c r="A46" s="332"/>
      <c r="K46" s="332"/>
      <c r="U46" s="332"/>
      <c r="AE46" s="332"/>
      <c r="AO46" s="332"/>
      <c r="AY46" s="332"/>
      <c r="AZ46" s="332"/>
      <c r="BA46" s="332"/>
      <c r="BB46" s="332"/>
      <c r="BC46" s="332"/>
      <c r="BD46" s="332"/>
      <c r="BE46" s="332"/>
      <c r="BF46" s="332"/>
      <c r="BI46" s="332"/>
      <c r="BS46" s="332"/>
      <c r="CC46" s="332"/>
      <c r="CM46" s="332"/>
      <c r="CW46" s="332"/>
      <c r="DG46" s="332"/>
      <c r="DQ46" s="332"/>
      <c r="EA46" s="332"/>
      <c r="EK46" s="332"/>
      <c r="EU46" s="332"/>
      <c r="FE46" s="332"/>
      <c r="FO46" s="332"/>
      <c r="FY46" s="332"/>
      <c r="GI46" s="332"/>
      <c r="GS46" s="332"/>
      <c r="HC46" s="332"/>
      <c r="HM46" s="332"/>
    </row>
    <row r="47" s="3" customFormat="true" x14ac:dyDescent="0.25">
      <c r="A47" s="332"/>
      <c r="K47" s="332"/>
      <c r="U47" s="332"/>
      <c r="AE47" s="332"/>
      <c r="AO47" s="332"/>
      <c r="AY47" s="332"/>
      <c r="AZ47" s="332"/>
      <c r="BA47" s="332"/>
      <c r="BB47" s="332"/>
      <c r="BC47" s="332"/>
      <c r="BD47" s="332"/>
      <c r="BE47" s="332"/>
      <c r="BF47" s="332"/>
      <c r="BI47" s="332"/>
      <c r="BS47" s="332"/>
      <c r="CC47" s="332"/>
      <c r="CM47" s="332"/>
      <c r="CW47" s="332"/>
      <c r="DG47" s="332"/>
      <c r="DQ47" s="332"/>
      <c r="EA47" s="332"/>
      <c r="EK47" s="332"/>
      <c r="EU47" s="332"/>
      <c r="FE47" s="332"/>
      <c r="FO47" s="332"/>
      <c r="FY47" s="332"/>
      <c r="GI47" s="332"/>
      <c r="GS47" s="332"/>
      <c r="HC47" s="332"/>
      <c r="HM47" s="332"/>
    </row>
    <row r="48" s="3" customFormat="true" x14ac:dyDescent="0.25">
      <c r="A48" s="332"/>
      <c r="K48" s="332"/>
      <c r="U48" s="332"/>
      <c r="AE48" s="332"/>
      <c r="AO48" s="332"/>
      <c r="AY48" s="332"/>
      <c r="AZ48" s="332"/>
      <c r="BA48" s="332"/>
      <c r="BB48" s="332"/>
      <c r="BC48" s="332"/>
      <c r="BD48" s="332"/>
      <c r="BE48" s="332"/>
      <c r="BF48" s="332"/>
      <c r="BI48" s="332"/>
      <c r="BS48" s="332"/>
      <c r="CC48" s="332"/>
      <c r="CM48" s="332"/>
      <c r="CW48" s="332"/>
      <c r="DG48" s="332"/>
      <c r="DQ48" s="332"/>
      <c r="EA48" s="332"/>
      <c r="EK48" s="332"/>
      <c r="EU48" s="332"/>
      <c r="FE48" s="332"/>
      <c r="FO48" s="332"/>
      <c r="FY48" s="332"/>
      <c r="GI48" s="332"/>
      <c r="GS48" s="332"/>
      <c r="HC48" s="332"/>
      <c r="HM48" s="332"/>
    </row>
    <row r="49" s="3" customFormat="true" x14ac:dyDescent="0.25">
      <c r="A49" s="332"/>
      <c r="K49" s="332"/>
      <c r="U49" s="332"/>
      <c r="AE49" s="332"/>
      <c r="AO49" s="332"/>
      <c r="AY49" s="332"/>
      <c r="AZ49" s="332"/>
      <c r="BA49" s="332"/>
      <c r="BB49" s="332"/>
      <c r="BC49" s="332"/>
      <c r="BD49" s="332"/>
      <c r="BE49" s="332"/>
      <c r="BF49" s="332"/>
      <c r="BI49" s="332"/>
      <c r="BS49" s="332"/>
      <c r="CC49" s="332"/>
      <c r="CM49" s="332"/>
      <c r="CW49" s="332"/>
      <c r="DG49" s="332"/>
      <c r="DQ49" s="332"/>
      <c r="EA49" s="332"/>
      <c r="EK49" s="332"/>
      <c r="EU49" s="332"/>
      <c r="FE49" s="332"/>
      <c r="FO49" s="332"/>
      <c r="FY49" s="332"/>
      <c r="GI49" s="332"/>
      <c r="GS49" s="332"/>
      <c r="HC49" s="332"/>
      <c r="HM49" s="332"/>
    </row>
    <row r="50" s="3" customFormat="true" x14ac:dyDescent="0.25">
      <c r="A50" s="332"/>
      <c r="K50" s="332"/>
      <c r="U50" s="332"/>
      <c r="AE50" s="332"/>
      <c r="AO50" s="332"/>
      <c r="AY50" s="332"/>
      <c r="AZ50" s="332"/>
      <c r="BA50" s="332"/>
      <c r="BB50" s="332"/>
      <c r="BC50" s="332"/>
      <c r="BD50" s="332"/>
      <c r="BE50" s="332"/>
      <c r="BF50" s="332"/>
      <c r="BI50" s="332"/>
      <c r="BS50" s="332"/>
      <c r="CC50" s="332"/>
      <c r="CM50" s="332"/>
      <c r="CW50" s="332"/>
      <c r="DG50" s="332"/>
      <c r="DQ50" s="332"/>
      <c r="EA50" s="332"/>
      <c r="EK50" s="332"/>
      <c r="EU50" s="332"/>
      <c r="FE50" s="332"/>
      <c r="FO50" s="332"/>
      <c r="FY50" s="332"/>
      <c r="GI50" s="332"/>
      <c r="GS50" s="332"/>
      <c r="HC50" s="332"/>
      <c r="HM50" s="332"/>
    </row>
    <row r="51" s="3" customFormat="true" x14ac:dyDescent="0.25">
      <c r="A51" s="332"/>
      <c r="K51" s="332"/>
      <c r="U51" s="332"/>
      <c r="AE51" s="332"/>
      <c r="AO51" s="332"/>
      <c r="AY51" s="332"/>
      <c r="AZ51" s="332"/>
      <c r="BA51" s="332"/>
      <c r="BB51" s="332"/>
      <c r="BC51" s="332"/>
      <c r="BD51" s="332"/>
      <c r="BE51" s="332"/>
      <c r="BF51" s="332"/>
      <c r="BI51" s="332"/>
      <c r="BS51" s="332"/>
      <c r="CC51" s="332"/>
      <c r="CM51" s="332"/>
      <c r="CW51" s="332"/>
      <c r="DG51" s="332"/>
      <c r="DQ51" s="332"/>
      <c r="EA51" s="332"/>
      <c r="EK51" s="332"/>
      <c r="EU51" s="332"/>
      <c r="FE51" s="332"/>
      <c r="FO51" s="332"/>
      <c r="FY51" s="332"/>
      <c r="GI51" s="332"/>
      <c r="GS51" s="332"/>
      <c r="HC51" s="332"/>
      <c r="HM51" s="332"/>
    </row>
    <row r="52" s="3" customFormat="true" x14ac:dyDescent="0.25">
      <c r="A52" s="332"/>
      <c r="K52" s="332"/>
      <c r="U52" s="332"/>
      <c r="AE52" s="332"/>
      <c r="AO52" s="332"/>
      <c r="AY52" s="332"/>
      <c r="AZ52" s="332"/>
      <c r="BA52" s="332"/>
      <c r="BB52" s="332"/>
      <c r="BC52" s="332"/>
      <c r="BD52" s="332"/>
      <c r="BE52" s="332"/>
      <c r="BF52" s="332"/>
      <c r="BI52" s="332"/>
      <c r="BS52" s="332"/>
      <c r="CC52" s="332"/>
      <c r="CM52" s="332"/>
      <c r="CW52" s="332"/>
      <c r="DG52" s="332"/>
      <c r="DQ52" s="332"/>
      <c r="EA52" s="332"/>
      <c r="EK52" s="332"/>
      <c r="EU52" s="332"/>
      <c r="FE52" s="332"/>
      <c r="FO52" s="332"/>
      <c r="FY52" s="332"/>
      <c r="GI52" s="332"/>
      <c r="GS52" s="332"/>
      <c r="HC52" s="332"/>
      <c r="HM52" s="332"/>
    </row>
    <row r="53" s="3" customFormat="true" x14ac:dyDescent="0.25">
      <c r="A53" s="332"/>
      <c r="K53" s="332"/>
      <c r="U53" s="332"/>
      <c r="AE53" s="332"/>
      <c r="AO53" s="332"/>
      <c r="AY53" s="332"/>
      <c r="AZ53" s="332"/>
      <c r="BA53" s="332"/>
      <c r="BB53" s="332"/>
      <c r="BC53" s="332"/>
      <c r="BD53" s="332"/>
      <c r="BE53" s="332"/>
      <c r="BF53" s="332"/>
      <c r="BI53" s="332"/>
      <c r="BS53" s="332"/>
      <c r="CC53" s="332"/>
      <c r="CM53" s="332"/>
      <c r="CW53" s="332"/>
      <c r="DG53" s="332"/>
      <c r="DQ53" s="332"/>
      <c r="EA53" s="332"/>
      <c r="EK53" s="332"/>
      <c r="EU53" s="332"/>
      <c r="FE53" s="332"/>
      <c r="FO53" s="332"/>
      <c r="FY53" s="332"/>
      <c r="GI53" s="332"/>
      <c r="GS53" s="332"/>
      <c r="HC53" s="332"/>
      <c r="HM53" s="332"/>
    </row>
    <row r="54" s="3" customFormat="true" x14ac:dyDescent="0.25">
      <c r="A54" s="332"/>
      <c r="K54" s="332"/>
      <c r="U54" s="332"/>
      <c r="AE54" s="332"/>
      <c r="AO54" s="332"/>
      <c r="AY54" s="332"/>
      <c r="AZ54" s="332"/>
      <c r="BA54" s="332"/>
      <c r="BB54" s="332"/>
      <c r="BC54" s="332"/>
      <c r="BD54" s="332"/>
      <c r="BE54" s="332"/>
      <c r="BF54" s="332"/>
      <c r="BI54" s="332"/>
      <c r="BS54" s="332"/>
      <c r="CC54" s="332"/>
      <c r="CM54" s="332"/>
      <c r="CW54" s="332"/>
      <c r="DG54" s="332"/>
      <c r="DQ54" s="332"/>
      <c r="EA54" s="332"/>
      <c r="EK54" s="332"/>
      <c r="EU54" s="332"/>
      <c r="FE54" s="332"/>
      <c r="FO54" s="332"/>
      <c r="FY54" s="332"/>
      <c r="GI54" s="332"/>
      <c r="GS54" s="332"/>
      <c r="HC54" s="332"/>
      <c r="HM54" s="332"/>
    </row>
    <row r="55" s="3" customFormat="true" x14ac:dyDescent="0.25">
      <c r="A55" s="332"/>
      <c r="K55" s="332"/>
      <c r="U55" s="332"/>
      <c r="AE55" s="332"/>
      <c r="AO55" s="332"/>
      <c r="AY55" s="332"/>
      <c r="AZ55" s="332"/>
      <c r="BA55" s="332"/>
      <c r="BB55" s="332"/>
      <c r="BC55" s="332"/>
      <c r="BD55" s="332"/>
      <c r="BE55" s="332"/>
      <c r="BF55" s="332"/>
      <c r="BI55" s="332"/>
      <c r="BS55" s="332"/>
      <c r="CC55" s="332"/>
      <c r="CM55" s="332"/>
      <c r="CW55" s="332"/>
      <c r="DG55" s="332"/>
      <c r="DQ55" s="332"/>
      <c r="EA55" s="332"/>
      <c r="EK55" s="332"/>
      <c r="EU55" s="332"/>
      <c r="FE55" s="332"/>
      <c r="FO55" s="332"/>
      <c r="FY55" s="332"/>
      <c r="GI55" s="332"/>
      <c r="GS55" s="332"/>
      <c r="HC55" s="332"/>
      <c r="HM55" s="332"/>
    </row>
    <row r="56" s="3" customFormat="true" x14ac:dyDescent="0.25">
      <c r="A56" s="332"/>
      <c r="K56" s="332"/>
      <c r="U56" s="332"/>
      <c r="AE56" s="332"/>
      <c r="AO56" s="332"/>
      <c r="AY56" s="332"/>
      <c r="AZ56" s="332"/>
      <c r="BA56" s="332"/>
      <c r="BB56" s="332"/>
      <c r="BC56" s="332"/>
      <c r="BD56" s="332"/>
      <c r="BE56" s="332"/>
      <c r="BF56" s="332"/>
      <c r="BI56" s="332"/>
      <c r="BS56" s="332"/>
      <c r="CC56" s="332"/>
      <c r="CM56" s="332"/>
      <c r="CW56" s="332"/>
      <c r="DG56" s="332"/>
      <c r="DQ56" s="332"/>
      <c r="EA56" s="332"/>
      <c r="EK56" s="332"/>
      <c r="EU56" s="332"/>
      <c r="FE56" s="332"/>
      <c r="FO56" s="332"/>
      <c r="FY56" s="332"/>
      <c r="GI56" s="332"/>
      <c r="GS56" s="332"/>
      <c r="HC56" s="332"/>
      <c r="HM56" s="332"/>
    </row>
    <row r="57" s="3" customFormat="true" x14ac:dyDescent="0.25">
      <c r="A57" s="332"/>
      <c r="K57" s="332"/>
      <c r="U57" s="332"/>
      <c r="AE57" s="332"/>
      <c r="AO57" s="332"/>
      <c r="AY57" s="332"/>
      <c r="AZ57" s="332"/>
      <c r="BA57" s="332"/>
      <c r="BB57" s="332"/>
      <c r="BC57" s="332"/>
      <c r="BD57" s="332"/>
      <c r="BE57" s="332"/>
      <c r="BF57" s="332"/>
      <c r="BI57" s="332"/>
      <c r="BS57" s="332"/>
      <c r="CC57" s="332"/>
      <c r="CM57" s="332"/>
      <c r="CW57" s="332"/>
      <c r="DG57" s="332"/>
      <c r="DQ57" s="332"/>
      <c r="EA57" s="332"/>
      <c r="EK57" s="332"/>
      <c r="EU57" s="332"/>
      <c r="FE57" s="332"/>
      <c r="FO57" s="332"/>
      <c r="FY57" s="332"/>
      <c r="GI57" s="332"/>
      <c r="GS57" s="332"/>
      <c r="HC57" s="332"/>
      <c r="HM57" s="332"/>
    </row>
    <row r="58" s="3" customFormat="true" x14ac:dyDescent="0.25">
      <c r="A58" s="332"/>
      <c r="K58" s="332"/>
      <c r="U58" s="332"/>
      <c r="AE58" s="332"/>
      <c r="AO58" s="332"/>
      <c r="AY58" s="332"/>
      <c r="AZ58" s="332"/>
      <c r="BA58" s="332"/>
      <c r="BB58" s="332"/>
      <c r="BC58" s="332"/>
      <c r="BD58" s="332"/>
      <c r="BE58" s="332"/>
      <c r="BF58" s="332"/>
      <c r="BI58" s="332"/>
      <c r="BS58" s="332"/>
      <c r="CC58" s="332"/>
      <c r="CM58" s="332"/>
      <c r="CW58" s="332"/>
      <c r="DG58" s="332"/>
      <c r="DQ58" s="332"/>
      <c r="EA58" s="332"/>
      <c r="EK58" s="332"/>
      <c r="EU58" s="332"/>
      <c r="FE58" s="332"/>
      <c r="FO58" s="332"/>
      <c r="FY58" s="332"/>
      <c r="GI58" s="332"/>
      <c r="GS58" s="332"/>
      <c r="HC58" s="332"/>
      <c r="HM58" s="332"/>
    </row>
    <row r="59" s="3" customFormat="true" x14ac:dyDescent="0.25">
      <c r="A59" s="332"/>
      <c r="K59" s="332"/>
      <c r="U59" s="332"/>
      <c r="AE59" s="332"/>
      <c r="AO59" s="332"/>
      <c r="AY59" s="332"/>
      <c r="AZ59" s="332"/>
      <c r="BA59" s="332"/>
      <c r="BB59" s="332"/>
      <c r="BC59" s="332"/>
      <c r="BD59" s="332"/>
      <c r="BE59" s="332"/>
      <c r="BF59" s="332"/>
      <c r="BI59" s="332"/>
      <c r="BS59" s="332"/>
      <c r="CC59" s="332"/>
      <c r="CM59" s="332"/>
      <c r="CW59" s="332"/>
      <c r="DG59" s="332"/>
      <c r="DQ59" s="332"/>
      <c r="EA59" s="332"/>
      <c r="EK59" s="332"/>
      <c r="EU59" s="332"/>
      <c r="FE59" s="332"/>
      <c r="FO59" s="332"/>
      <c r="FY59" s="332"/>
      <c r="GI59" s="332"/>
      <c r="GS59" s="332"/>
      <c r="HC59" s="332"/>
      <c r="HM59" s="332"/>
    </row>
    <row r="60" s="3" customFormat="true" x14ac:dyDescent="0.25">
      <c r="A60" s="332"/>
      <c r="K60" s="332"/>
      <c r="U60" s="332"/>
      <c r="AE60" s="332"/>
      <c r="AO60" s="332"/>
      <c r="AY60" s="332"/>
      <c r="AZ60" s="332"/>
      <c r="BA60" s="332"/>
      <c r="BB60" s="332"/>
      <c r="BC60" s="332"/>
      <c r="BD60" s="332"/>
      <c r="BE60" s="332"/>
      <c r="BF60" s="332"/>
      <c r="BI60" s="332"/>
      <c r="BS60" s="332"/>
      <c r="CC60" s="332"/>
      <c r="CM60" s="332"/>
      <c r="CW60" s="332"/>
      <c r="DG60" s="332"/>
      <c r="DQ60" s="332"/>
      <c r="EA60" s="332"/>
      <c r="EK60" s="332"/>
      <c r="EU60" s="332"/>
      <c r="FE60" s="332"/>
      <c r="FO60" s="332"/>
      <c r="FY60" s="332"/>
      <c r="GI60" s="332"/>
      <c r="GS60" s="332"/>
      <c r="HC60" s="332"/>
      <c r="HM60" s="332"/>
    </row>
    <row r="61" s="3" customFormat="true" x14ac:dyDescent="0.25">
      <c r="A61" s="332"/>
      <c r="K61" s="332"/>
      <c r="U61" s="332"/>
      <c r="AE61" s="332"/>
      <c r="AO61" s="332"/>
      <c r="AY61" s="332"/>
      <c r="AZ61" s="332"/>
      <c r="BA61" s="332"/>
      <c r="BB61" s="332"/>
      <c r="BC61" s="332"/>
      <c r="BD61" s="332"/>
      <c r="BE61" s="332"/>
      <c r="BF61" s="332"/>
      <c r="BI61" s="332"/>
      <c r="BS61" s="332"/>
      <c r="CC61" s="332"/>
      <c r="CM61" s="332"/>
      <c r="CW61" s="332"/>
      <c r="DG61" s="332"/>
      <c r="DQ61" s="332"/>
      <c r="EA61" s="332"/>
      <c r="EK61" s="332"/>
      <c r="EU61" s="332"/>
      <c r="FE61" s="332"/>
      <c r="FO61" s="332"/>
      <c r="FY61" s="332"/>
      <c r="GI61" s="332"/>
      <c r="GS61" s="332"/>
      <c r="HC61" s="332"/>
      <c r="HM61" s="332"/>
    </row>
    <row r="62" s="3" customFormat="true" x14ac:dyDescent="0.25">
      <c r="A62" s="332"/>
      <c r="K62" s="332"/>
      <c r="U62" s="332"/>
      <c r="AE62" s="332"/>
      <c r="AO62" s="332"/>
      <c r="AY62" s="332"/>
      <c r="AZ62" s="332"/>
      <c r="BA62" s="332"/>
      <c r="BB62" s="332"/>
      <c r="BC62" s="332"/>
      <c r="BD62" s="332"/>
      <c r="BE62" s="332"/>
      <c r="BF62" s="332"/>
      <c r="BI62" s="332"/>
      <c r="BS62" s="332"/>
      <c r="CC62" s="332"/>
      <c r="CM62" s="332"/>
      <c r="CW62" s="332"/>
      <c r="DG62" s="332"/>
      <c r="DQ62" s="332"/>
      <c r="EA62" s="332"/>
      <c r="EK62" s="332"/>
      <c r="EU62" s="332"/>
      <c r="FE62" s="332"/>
      <c r="FO62" s="332"/>
      <c r="FY62" s="332"/>
      <c r="GI62" s="332"/>
      <c r="GS62" s="332"/>
      <c r="HC62" s="332"/>
      <c r="HM62" s="332"/>
    </row>
    <row r="63" s="3" customFormat="true" x14ac:dyDescent="0.25">
      <c r="A63" s="332"/>
      <c r="K63" s="332"/>
      <c r="U63" s="332"/>
      <c r="AE63" s="332"/>
      <c r="AO63" s="332"/>
      <c r="AY63" s="332"/>
      <c r="AZ63" s="332"/>
      <c r="BA63" s="332"/>
      <c r="BB63" s="332"/>
      <c r="BC63" s="332"/>
      <c r="BD63" s="332"/>
      <c r="BE63" s="332"/>
      <c r="BF63" s="332"/>
      <c r="BI63" s="332"/>
      <c r="BS63" s="332"/>
      <c r="CC63" s="332"/>
      <c r="CM63" s="332"/>
      <c r="CW63" s="332"/>
      <c r="DG63" s="332"/>
      <c r="DQ63" s="332"/>
      <c r="EA63" s="332"/>
      <c r="EK63" s="332"/>
      <c r="EU63" s="332"/>
      <c r="FE63" s="332"/>
      <c r="FO63" s="332"/>
      <c r="FY63" s="332"/>
      <c r="GI63" s="332"/>
      <c r="GS63" s="332"/>
      <c r="HC63" s="332"/>
      <c r="HM63" s="332"/>
    </row>
    <row r="64" s="3" customFormat="true" x14ac:dyDescent="0.25">
      <c r="A64" s="332"/>
      <c r="K64" s="332"/>
      <c r="U64" s="332"/>
      <c r="AE64" s="332"/>
      <c r="AO64" s="332"/>
      <c r="AY64" s="332"/>
      <c r="AZ64" s="332"/>
      <c r="BA64" s="332"/>
      <c r="BB64" s="332"/>
      <c r="BC64" s="332"/>
      <c r="BD64" s="332"/>
      <c r="BE64" s="332"/>
      <c r="BF64" s="332"/>
      <c r="BI64" s="332"/>
      <c r="BS64" s="332"/>
      <c r="CC64" s="332"/>
      <c r="CM64" s="332"/>
      <c r="CW64" s="332"/>
      <c r="DG64" s="332"/>
      <c r="DQ64" s="332"/>
      <c r="EA64" s="332"/>
      <c r="EK64" s="332"/>
      <c r="EU64" s="332"/>
      <c r="FE64" s="332"/>
      <c r="FO64" s="332"/>
      <c r="FY64" s="332"/>
      <c r="GI64" s="332"/>
      <c r="GS64" s="332"/>
      <c r="HC64" s="332"/>
      <c r="HM64" s="332"/>
    </row>
    <row r="65" s="3" customFormat="true" x14ac:dyDescent="0.25">
      <c r="A65" s="332"/>
      <c r="K65" s="332"/>
      <c r="U65" s="332"/>
      <c r="AE65" s="332"/>
      <c r="AO65" s="332"/>
      <c r="AY65" s="332"/>
      <c r="AZ65" s="332"/>
      <c r="BA65" s="332"/>
      <c r="BB65" s="332"/>
      <c r="BC65" s="332"/>
      <c r="BD65" s="332"/>
      <c r="BE65" s="332"/>
      <c r="BF65" s="332"/>
      <c r="BI65" s="332"/>
      <c r="BS65" s="332"/>
      <c r="CC65" s="332"/>
      <c r="CM65" s="332"/>
      <c r="CW65" s="332"/>
      <c r="DG65" s="332"/>
      <c r="DQ65" s="332"/>
      <c r="EA65" s="332"/>
      <c r="EK65" s="332"/>
      <c r="EU65" s="332"/>
      <c r="FE65" s="332"/>
      <c r="FO65" s="332"/>
      <c r="FY65" s="332"/>
      <c r="GI65" s="332"/>
      <c r="GS65" s="332"/>
      <c r="HC65" s="332"/>
      <c r="HM65" s="332"/>
    </row>
    <row r="66" s="3" customFormat="true" x14ac:dyDescent="0.25">
      <c r="A66" s="332"/>
      <c r="K66" s="332"/>
      <c r="U66" s="332"/>
      <c r="AE66" s="332"/>
      <c r="AO66" s="332"/>
      <c r="AY66" s="332"/>
      <c r="AZ66" s="332"/>
      <c r="BA66" s="332"/>
      <c r="BB66" s="332"/>
      <c r="BC66" s="332"/>
      <c r="BD66" s="332"/>
      <c r="BE66" s="332"/>
      <c r="BF66" s="332"/>
      <c r="BI66" s="332"/>
      <c r="BS66" s="332"/>
      <c r="CC66" s="332"/>
      <c r="CM66" s="332"/>
      <c r="CW66" s="332"/>
      <c r="DG66" s="332"/>
      <c r="DQ66" s="332"/>
      <c r="EA66" s="332"/>
      <c r="EK66" s="332"/>
      <c r="EU66" s="332"/>
      <c r="FE66" s="332"/>
      <c r="FO66" s="332"/>
      <c r="FY66" s="332"/>
      <c r="GI66" s="332"/>
      <c r="GS66" s="332"/>
      <c r="HC66" s="332"/>
      <c r="HM66" s="332"/>
    </row>
    <row r="67" s="3" customFormat="true" x14ac:dyDescent="0.25">
      <c r="A67" s="332"/>
      <c r="K67" s="332"/>
      <c r="U67" s="332"/>
      <c r="AE67" s="332"/>
      <c r="AO67" s="332"/>
      <c r="AY67" s="332"/>
      <c r="AZ67" s="332"/>
      <c r="BA67" s="332"/>
      <c r="BB67" s="332"/>
      <c r="BC67" s="332"/>
      <c r="BD67" s="332"/>
      <c r="BE67" s="332"/>
      <c r="BF67" s="332"/>
      <c r="BI67" s="332"/>
      <c r="BS67" s="332"/>
      <c r="CC67" s="332"/>
      <c r="CM67" s="332"/>
      <c r="CW67" s="332"/>
      <c r="DG67" s="332"/>
      <c r="DQ67" s="332"/>
      <c r="EA67" s="332"/>
      <c r="EK67" s="332"/>
      <c r="EU67" s="332"/>
      <c r="FE67" s="332"/>
      <c r="FO67" s="332"/>
      <c r="FY67" s="332"/>
      <c r="GI67" s="332"/>
      <c r="GS67" s="332"/>
      <c r="HC67" s="332"/>
      <c r="HM67" s="332"/>
    </row>
    <row r="68" s="3" customFormat="true" x14ac:dyDescent="0.25">
      <c r="A68" s="332"/>
      <c r="K68" s="332"/>
      <c r="U68" s="332"/>
      <c r="AE68" s="332"/>
      <c r="AO68" s="332"/>
      <c r="AY68" s="332"/>
      <c r="AZ68" s="332"/>
      <c r="BA68" s="332"/>
      <c r="BB68" s="332"/>
      <c r="BC68" s="332"/>
      <c r="BD68" s="332"/>
      <c r="BE68" s="332"/>
      <c r="BF68" s="332"/>
      <c r="BI68" s="332"/>
      <c r="BS68" s="332"/>
      <c r="CC68" s="332"/>
      <c r="CM68" s="332"/>
      <c r="CW68" s="332"/>
      <c r="DG68" s="332"/>
      <c r="DQ68" s="332"/>
      <c r="EA68" s="332"/>
      <c r="EK68" s="332"/>
      <c r="EU68" s="332"/>
      <c r="FE68" s="332"/>
      <c r="FO68" s="332"/>
      <c r="FY68" s="332"/>
      <c r="GI68" s="332"/>
      <c r="GS68" s="332"/>
      <c r="HC68" s="332"/>
      <c r="HM68" s="332"/>
    </row>
    <row r="69" s="3" customFormat="true" x14ac:dyDescent="0.25">
      <c r="A69" s="332"/>
      <c r="K69" s="332"/>
      <c r="U69" s="332"/>
      <c r="AE69" s="332"/>
      <c r="AO69" s="332"/>
      <c r="AY69" s="332"/>
      <c r="AZ69" s="332"/>
      <c r="BA69" s="332"/>
      <c r="BB69" s="332"/>
      <c r="BC69" s="332"/>
      <c r="BD69" s="332"/>
      <c r="BE69" s="332"/>
      <c r="BF69" s="332"/>
      <c r="BI69" s="332"/>
      <c r="BS69" s="332"/>
      <c r="CC69" s="332"/>
      <c r="CM69" s="332"/>
      <c r="CW69" s="332"/>
      <c r="DG69" s="332"/>
      <c r="DQ69" s="332"/>
      <c r="EA69" s="332"/>
      <c r="EK69" s="332"/>
      <c r="EU69" s="332"/>
      <c r="FE69" s="332"/>
      <c r="FO69" s="332"/>
      <c r="FY69" s="332"/>
      <c r="GI69" s="332"/>
      <c r="GS69" s="332"/>
      <c r="HC69" s="332"/>
      <c r="HM69" s="332"/>
    </row>
    <row r="70" s="3" customFormat="true" x14ac:dyDescent="0.25">
      <c r="A70" s="332"/>
      <c r="K70" s="332"/>
      <c r="U70" s="332"/>
      <c r="AE70" s="332"/>
      <c r="AO70" s="332"/>
      <c r="AY70" s="332"/>
      <c r="AZ70" s="332"/>
      <c r="BA70" s="332"/>
      <c r="BB70" s="332"/>
      <c r="BC70" s="332"/>
      <c r="BD70" s="332"/>
      <c r="BE70" s="332"/>
      <c r="BF70" s="332"/>
      <c r="BI70" s="332"/>
      <c r="BS70" s="332"/>
      <c r="CC70" s="332"/>
      <c r="CM70" s="332"/>
      <c r="CW70" s="332"/>
      <c r="DG70" s="332"/>
      <c r="DQ70" s="332"/>
      <c r="EA70" s="332"/>
      <c r="EK70" s="332"/>
      <c r="EU70" s="332"/>
      <c r="FE70" s="332"/>
      <c r="FO70" s="332"/>
      <c r="FY70" s="332"/>
      <c r="GI70" s="332"/>
      <c r="GS70" s="332"/>
      <c r="HC70" s="332"/>
      <c r="HM70" s="332"/>
    </row>
    <row r="71" s="3" customFormat="true" x14ac:dyDescent="0.25">
      <c r="A71" s="332"/>
      <c r="K71" s="332"/>
      <c r="U71" s="332"/>
      <c r="AE71" s="332"/>
      <c r="AO71" s="332"/>
      <c r="AY71" s="332"/>
      <c r="AZ71" s="332"/>
      <c r="BA71" s="332"/>
      <c r="BB71" s="332"/>
      <c r="BC71" s="332"/>
      <c r="BD71" s="332"/>
      <c r="BE71" s="332"/>
      <c r="BF71" s="332"/>
      <c r="BI71" s="332"/>
      <c r="BS71" s="332"/>
      <c r="CC71" s="332"/>
      <c r="CM71" s="332"/>
      <c r="CW71" s="332"/>
      <c r="DG71" s="332"/>
      <c r="DQ71" s="332"/>
      <c r="EA71" s="332"/>
      <c r="EK71" s="332"/>
      <c r="EU71" s="332"/>
      <c r="FE71" s="332"/>
      <c r="FO71" s="332"/>
      <c r="FY71" s="332"/>
      <c r="GI71" s="332"/>
      <c r="GS71" s="332"/>
      <c r="HC71" s="332"/>
      <c r="HM71" s="332"/>
    </row>
    <row r="72" s="3" customFormat="true" x14ac:dyDescent="0.25">
      <c r="A72" s="332"/>
      <c r="K72" s="332"/>
      <c r="U72" s="332"/>
      <c r="AE72" s="332"/>
      <c r="AO72" s="332"/>
      <c r="AY72" s="332"/>
      <c r="AZ72" s="332"/>
      <c r="BA72" s="332"/>
      <c r="BB72" s="332"/>
      <c r="BC72" s="332"/>
      <c r="BD72" s="332"/>
      <c r="BE72" s="332"/>
      <c r="BF72" s="332"/>
      <c r="BI72" s="332"/>
      <c r="BS72" s="332"/>
      <c r="CC72" s="332"/>
      <c r="CM72" s="332"/>
      <c r="CW72" s="332"/>
      <c r="DG72" s="332"/>
      <c r="DQ72" s="332"/>
      <c r="EA72" s="332"/>
      <c r="EK72" s="332"/>
      <c r="EU72" s="332"/>
      <c r="FE72" s="332"/>
      <c r="FO72" s="332"/>
      <c r="FY72" s="332"/>
      <c r="GI72" s="332"/>
      <c r="GS72" s="332"/>
      <c r="HC72" s="332"/>
      <c r="HM72" s="332"/>
    </row>
    <row r="73" s="3" customFormat="true" x14ac:dyDescent="0.25">
      <c r="A73" s="332"/>
      <c r="K73" s="332"/>
      <c r="U73" s="332"/>
      <c r="AE73" s="332"/>
      <c r="AO73" s="332"/>
      <c r="AY73" s="332"/>
      <c r="AZ73" s="332"/>
      <c r="BA73" s="332"/>
      <c r="BB73" s="332"/>
      <c r="BC73" s="332"/>
      <c r="BD73" s="332"/>
      <c r="BE73" s="332"/>
      <c r="BF73" s="332"/>
      <c r="BI73" s="332"/>
      <c r="BS73" s="332"/>
      <c r="CC73" s="332"/>
      <c r="CM73" s="332"/>
      <c r="CW73" s="332"/>
      <c r="DG73" s="332"/>
      <c r="DQ73" s="332"/>
      <c r="EA73" s="332"/>
      <c r="EK73" s="332"/>
      <c r="EU73" s="332"/>
      <c r="FE73" s="332"/>
      <c r="FO73" s="332"/>
      <c r="FY73" s="332"/>
      <c r="GI73" s="332"/>
      <c r="GS73" s="332"/>
      <c r="HC73" s="332"/>
      <c r="HM73" s="332"/>
    </row>
    <row r="74" s="3" customFormat="true" x14ac:dyDescent="0.25">
      <c r="A74" s="332"/>
      <c r="K74" s="332"/>
      <c r="U74" s="332"/>
      <c r="AE74" s="332"/>
      <c r="AO74" s="332"/>
      <c r="AY74" s="332"/>
      <c r="AZ74" s="332"/>
      <c r="BA74" s="332"/>
      <c r="BB74" s="332"/>
      <c r="BC74" s="332"/>
      <c r="BD74" s="332"/>
      <c r="BE74" s="332"/>
      <c r="BF74" s="332"/>
      <c r="BI74" s="332"/>
      <c r="BS74" s="332"/>
      <c r="CC74" s="332"/>
      <c r="CM74" s="332"/>
      <c r="CW74" s="332"/>
      <c r="DG74" s="332"/>
      <c r="DQ74" s="332"/>
      <c r="EA74" s="332"/>
      <c r="EK74" s="332"/>
      <c r="EU74" s="332"/>
      <c r="FE74" s="332"/>
      <c r="FO74" s="332"/>
      <c r="FY74" s="332"/>
      <c r="GI74" s="332"/>
      <c r="GS74" s="332"/>
      <c r="HC74" s="332"/>
      <c r="HM74" s="332"/>
    </row>
    <row r="75" s="3" customFormat="true" x14ac:dyDescent="0.25">
      <c r="A75" s="332"/>
      <c r="K75" s="332"/>
      <c r="U75" s="332"/>
      <c r="AE75" s="332"/>
      <c r="AO75" s="332"/>
      <c r="AY75" s="332"/>
      <c r="AZ75" s="332"/>
      <c r="BA75" s="332"/>
      <c r="BB75" s="332"/>
      <c r="BC75" s="332"/>
      <c r="BD75" s="332"/>
      <c r="BE75" s="332"/>
      <c r="BF75" s="332"/>
      <c r="BI75" s="332"/>
      <c r="BS75" s="332"/>
      <c r="CC75" s="332"/>
      <c r="CM75" s="332"/>
      <c r="CW75" s="332"/>
      <c r="DG75" s="332"/>
      <c r="DQ75" s="332"/>
      <c r="EA75" s="332"/>
      <c r="EK75" s="332"/>
      <c r="EU75" s="332"/>
      <c r="FE75" s="332"/>
      <c r="FO75" s="332"/>
      <c r="FY75" s="332"/>
      <c r="GI75" s="332"/>
      <c r="GS75" s="332"/>
      <c r="HC75" s="332"/>
      <c r="HM75" s="332"/>
    </row>
    <row r="76" s="3" customFormat="true" x14ac:dyDescent="0.25">
      <c r="A76" s="332"/>
      <c r="K76" s="332"/>
      <c r="U76" s="332"/>
      <c r="AE76" s="332"/>
      <c r="AO76" s="332"/>
      <c r="AY76" s="332"/>
      <c r="AZ76" s="332"/>
      <c r="BA76" s="332"/>
      <c r="BB76" s="332"/>
      <c r="BC76" s="332"/>
      <c r="BD76" s="332"/>
      <c r="BE76" s="332"/>
      <c r="BF76" s="332"/>
      <c r="BI76" s="332"/>
      <c r="BS76" s="332"/>
      <c r="CC76" s="332"/>
      <c r="CM76" s="332"/>
      <c r="CW76" s="332"/>
      <c r="DG76" s="332"/>
      <c r="DQ76" s="332"/>
      <c r="EA76" s="332"/>
      <c r="EK76" s="332"/>
      <c r="EU76" s="332"/>
      <c r="FE76" s="332"/>
      <c r="FO76" s="332"/>
      <c r="FY76" s="332"/>
      <c r="GI76" s="332"/>
      <c r="GS76" s="332"/>
      <c r="HC76" s="332"/>
      <c r="HM76" s="332"/>
    </row>
    <row r="77" s="3" customFormat="true" x14ac:dyDescent="0.25">
      <c r="A77" s="332"/>
      <c r="K77" s="332"/>
      <c r="U77" s="332"/>
      <c r="AE77" s="332"/>
      <c r="AO77" s="332"/>
      <c r="AY77" s="332"/>
      <c r="AZ77" s="332"/>
      <c r="BA77" s="332"/>
      <c r="BB77" s="332"/>
      <c r="BC77" s="332"/>
      <c r="BD77" s="332"/>
      <c r="BE77" s="332"/>
      <c r="BF77" s="332"/>
      <c r="BI77" s="332"/>
      <c r="BS77" s="332"/>
      <c r="CC77" s="332"/>
      <c r="CM77" s="332"/>
      <c r="CW77" s="332"/>
      <c r="DG77" s="332"/>
      <c r="DQ77" s="332"/>
      <c r="EA77" s="332"/>
      <c r="EK77" s="332"/>
      <c r="EU77" s="332"/>
      <c r="FE77" s="332"/>
      <c r="FO77" s="332"/>
      <c r="FY77" s="332"/>
      <c r="GI77" s="332"/>
      <c r="GS77" s="332"/>
      <c r="HC77" s="332"/>
      <c r="HM77" s="332"/>
    </row>
    <row r="78" s="3" customFormat="true" x14ac:dyDescent="0.25">
      <c r="A78" s="332"/>
      <c r="K78" s="332"/>
      <c r="U78" s="332"/>
      <c r="AE78" s="332"/>
      <c r="AO78" s="332"/>
      <c r="AY78" s="332"/>
      <c r="AZ78" s="332"/>
      <c r="BA78" s="332"/>
      <c r="BB78" s="332"/>
      <c r="BC78" s="332"/>
      <c r="BD78" s="332"/>
      <c r="BE78" s="332"/>
      <c r="BF78" s="332"/>
      <c r="BI78" s="332"/>
      <c r="BS78" s="332"/>
      <c r="CC78" s="332"/>
      <c r="CM78" s="332"/>
      <c r="CW78" s="332"/>
      <c r="DG78" s="332"/>
      <c r="DQ78" s="332"/>
      <c r="EA78" s="332"/>
      <c r="EK78" s="332"/>
      <c r="EU78" s="332"/>
      <c r="FE78" s="332"/>
      <c r="FO78" s="332"/>
      <c r="FY78" s="332"/>
      <c r="GI78" s="332"/>
      <c r="GS78" s="332"/>
      <c r="HC78" s="332"/>
      <c r="HM78" s="332"/>
    </row>
    <row r="79" s="3" customFormat="true" x14ac:dyDescent="0.25">
      <c r="A79" s="332"/>
      <c r="K79" s="332"/>
      <c r="U79" s="332"/>
      <c r="AE79" s="332"/>
      <c r="AO79" s="332"/>
      <c r="AY79" s="332"/>
      <c r="AZ79" s="332"/>
      <c r="BA79" s="332"/>
      <c r="BB79" s="332"/>
      <c r="BC79" s="332"/>
      <c r="BD79" s="332"/>
      <c r="BE79" s="332"/>
      <c r="BF79" s="332"/>
      <c r="BI79" s="332"/>
      <c r="BS79" s="332"/>
      <c r="CC79" s="332"/>
      <c r="CM79" s="332"/>
      <c r="CW79" s="332"/>
      <c r="DG79" s="332"/>
      <c r="DQ79" s="332"/>
      <c r="EA79" s="332"/>
      <c r="EK79" s="332"/>
      <c r="EU79" s="332"/>
      <c r="FE79" s="332"/>
      <c r="FO79" s="332"/>
      <c r="FY79" s="332"/>
      <c r="GI79" s="332"/>
      <c r="GS79" s="332"/>
      <c r="HC79" s="332"/>
      <c r="HM79" s="332"/>
    </row>
    <row r="80" s="3" customFormat="true" x14ac:dyDescent="0.25">
      <c r="A80" s="332"/>
      <c r="K80" s="332"/>
      <c r="U80" s="332"/>
      <c r="AE80" s="332"/>
      <c r="AO80" s="332"/>
      <c r="AY80" s="332"/>
      <c r="AZ80" s="332"/>
      <c r="BA80" s="332"/>
      <c r="BB80" s="332"/>
      <c r="BC80" s="332"/>
      <c r="BD80" s="332"/>
      <c r="BE80" s="332"/>
      <c r="BF80" s="332"/>
      <c r="BI80" s="332"/>
      <c r="BS80" s="332"/>
      <c r="CC80" s="332"/>
      <c r="CM80" s="332"/>
      <c r="CW80" s="332"/>
      <c r="DG80" s="332"/>
      <c r="DQ80" s="332"/>
      <c r="EA80" s="332"/>
      <c r="EK80" s="332"/>
      <c r="EU80" s="332"/>
      <c r="FE80" s="332"/>
      <c r="FO80" s="332"/>
      <c r="FY80" s="332"/>
      <c r="GI80" s="332"/>
      <c r="GS80" s="332"/>
      <c r="HC80" s="332"/>
      <c r="HM80" s="332"/>
    </row>
    <row r="81" s="3" customFormat="true" x14ac:dyDescent="0.25">
      <c r="A81" s="332"/>
      <c r="K81" s="332"/>
      <c r="U81" s="332"/>
      <c r="AE81" s="332"/>
      <c r="AO81" s="332"/>
      <c r="AY81" s="332"/>
      <c r="AZ81" s="332"/>
      <c r="BA81" s="332"/>
      <c r="BB81" s="332"/>
      <c r="BC81" s="332"/>
      <c r="BD81" s="332"/>
      <c r="BE81" s="332"/>
      <c r="BF81" s="332"/>
      <c r="BI81" s="332"/>
      <c r="BS81" s="332"/>
      <c r="CC81" s="332"/>
      <c r="CM81" s="332"/>
      <c r="CW81" s="332"/>
      <c r="DG81" s="332"/>
      <c r="DQ81" s="332"/>
      <c r="EA81" s="332"/>
      <c r="EK81" s="332"/>
      <c r="EU81" s="332"/>
      <c r="FE81" s="332"/>
      <c r="FO81" s="332"/>
      <c r="FY81" s="332"/>
      <c r="GI81" s="332"/>
      <c r="GS81" s="332"/>
      <c r="HC81" s="332"/>
      <c r="HM81" s="332"/>
    </row>
    <row r="82" s="3" customFormat="true" x14ac:dyDescent="0.25">
      <c r="A82" s="332"/>
      <c r="K82" s="332"/>
      <c r="U82" s="332"/>
      <c r="AE82" s="332"/>
      <c r="AO82" s="332"/>
      <c r="AY82" s="332"/>
      <c r="AZ82" s="332"/>
      <c r="BA82" s="332"/>
      <c r="BB82" s="332"/>
      <c r="BC82" s="332"/>
      <c r="BD82" s="332"/>
      <c r="BE82" s="332"/>
      <c r="BF82" s="332"/>
      <c r="BI82" s="332"/>
      <c r="BS82" s="332"/>
      <c r="CC82" s="332"/>
      <c r="CM82" s="332"/>
      <c r="CW82" s="332"/>
      <c r="DG82" s="332"/>
      <c r="DQ82" s="332"/>
      <c r="EA82" s="332"/>
      <c r="EK82" s="332"/>
      <c r="EU82" s="332"/>
      <c r="FE82" s="332"/>
      <c r="FO82" s="332"/>
      <c r="FY82" s="332"/>
      <c r="GI82" s="332"/>
      <c r="GS82" s="332"/>
      <c r="HC82" s="332"/>
      <c r="HM82" s="332"/>
    </row>
    <row r="83" s="3" customFormat="true" x14ac:dyDescent="0.25">
      <c r="A83" s="332"/>
      <c r="K83" s="332"/>
      <c r="U83" s="332"/>
      <c r="AE83" s="332"/>
      <c r="AO83" s="332"/>
      <c r="AY83" s="332"/>
      <c r="AZ83" s="332"/>
      <c r="BA83" s="332"/>
      <c r="BB83" s="332"/>
      <c r="BC83" s="332"/>
      <c r="BD83" s="332"/>
      <c r="BE83" s="332"/>
      <c r="BF83" s="332"/>
      <c r="BI83" s="332"/>
      <c r="BS83" s="332"/>
      <c r="CC83" s="332"/>
      <c r="CM83" s="332"/>
      <c r="CW83" s="332"/>
      <c r="DG83" s="332"/>
      <c r="DQ83" s="332"/>
      <c r="EA83" s="332"/>
      <c r="EK83" s="332"/>
      <c r="EU83" s="332"/>
      <c r="FE83" s="332"/>
      <c r="FO83" s="332"/>
      <c r="FY83" s="332"/>
      <c r="GI83" s="332"/>
      <c r="GS83" s="332"/>
      <c r="HC83" s="332"/>
      <c r="HM83" s="332"/>
    </row>
    <row r="84" s="3" customFormat="true" x14ac:dyDescent="0.25">
      <c r="A84" s="332"/>
      <c r="K84" s="332"/>
      <c r="U84" s="332"/>
      <c r="AE84" s="332"/>
      <c r="AO84" s="332"/>
      <c r="AY84" s="332"/>
      <c r="AZ84" s="332"/>
      <c r="BA84" s="332"/>
      <c r="BB84" s="332"/>
      <c r="BC84" s="332"/>
      <c r="BD84" s="332"/>
      <c r="BE84" s="332"/>
      <c r="BF84" s="332"/>
      <c r="BI84" s="332"/>
      <c r="BS84" s="332"/>
      <c r="CC84" s="332"/>
      <c r="CM84" s="332"/>
      <c r="CW84" s="332"/>
      <c r="DG84" s="332"/>
      <c r="DQ84" s="332"/>
      <c r="EA84" s="332"/>
      <c r="EK84" s="332"/>
      <c r="EU84" s="332"/>
      <c r="FE84" s="332"/>
      <c r="FO84" s="332"/>
      <c r="FY84" s="332"/>
      <c r="GI84" s="332"/>
      <c r="GS84" s="332"/>
      <c r="HC84" s="332"/>
      <c r="HM84" s="332"/>
    </row>
    <row r="85" s="3" customFormat="true" x14ac:dyDescent="0.25">
      <c r="A85" s="332"/>
      <c r="K85" s="332"/>
      <c r="U85" s="332"/>
      <c r="AE85" s="332"/>
      <c r="AO85" s="332"/>
      <c r="AY85" s="332"/>
      <c r="AZ85" s="332"/>
      <c r="BA85" s="332"/>
      <c r="BB85" s="332"/>
      <c r="BC85" s="332"/>
      <c r="BD85" s="332"/>
      <c r="BE85" s="332"/>
      <c r="BF85" s="332"/>
      <c r="BI85" s="332"/>
      <c r="BS85" s="332"/>
      <c r="CC85" s="332"/>
      <c r="CM85" s="332"/>
      <c r="CW85" s="332"/>
      <c r="DG85" s="332"/>
      <c r="DQ85" s="332"/>
      <c r="EA85" s="332"/>
      <c r="EK85" s="332"/>
      <c r="EU85" s="332"/>
      <c r="FE85" s="332"/>
      <c r="FO85" s="332"/>
      <c r="FY85" s="332"/>
      <c r="GI85" s="332"/>
      <c r="GS85" s="332"/>
      <c r="HC85" s="332"/>
      <c r="HM85" s="332"/>
    </row>
    <row r="86" s="3" customFormat="true" x14ac:dyDescent="0.25">
      <c r="A86" s="332"/>
      <c r="K86" s="332"/>
      <c r="U86" s="332"/>
      <c r="AE86" s="332"/>
      <c r="AO86" s="332"/>
      <c r="AY86" s="332"/>
      <c r="AZ86" s="332"/>
      <c r="BA86" s="332"/>
      <c r="BB86" s="332"/>
      <c r="BC86" s="332"/>
      <c r="BD86" s="332"/>
      <c r="BE86" s="332"/>
      <c r="BF86" s="332"/>
      <c r="BI86" s="332"/>
      <c r="BS86" s="332"/>
      <c r="CC86" s="332"/>
      <c r="CM86" s="332"/>
      <c r="CW86" s="332"/>
      <c r="DG86" s="332"/>
      <c r="DQ86" s="332"/>
      <c r="EA86" s="332"/>
      <c r="EK86" s="332"/>
      <c r="EU86" s="332"/>
      <c r="FE86" s="332"/>
      <c r="FO86" s="332"/>
      <c r="FY86" s="332"/>
      <c r="GI86" s="332"/>
      <c r="GS86" s="332"/>
      <c r="HC86" s="332"/>
      <c r="HM86" s="332"/>
    </row>
    <row r="87" s="3" customFormat="true" x14ac:dyDescent="0.25">
      <c r="A87" s="332"/>
      <c r="K87" s="332"/>
      <c r="U87" s="332"/>
      <c r="AE87" s="332"/>
      <c r="AO87" s="332"/>
      <c r="AY87" s="332"/>
      <c r="AZ87" s="332"/>
      <c r="BA87" s="332"/>
      <c r="BB87" s="332"/>
      <c r="BC87" s="332"/>
      <c r="BD87" s="332"/>
      <c r="BE87" s="332"/>
      <c r="BF87" s="332"/>
      <c r="BI87" s="332"/>
      <c r="BS87" s="332"/>
      <c r="CC87" s="332"/>
      <c r="CM87" s="332"/>
      <c r="CW87" s="332"/>
      <c r="DG87" s="332"/>
      <c r="DQ87" s="332"/>
      <c r="EA87" s="332"/>
      <c r="EK87" s="332"/>
      <c r="EU87" s="332"/>
      <c r="FE87" s="332"/>
      <c r="FO87" s="332"/>
      <c r="FY87" s="332"/>
      <c r="GI87" s="332"/>
      <c r="GS87" s="332"/>
      <c r="HC87" s="332"/>
      <c r="HM87" s="332"/>
    </row>
    <row r="88" s="3" customFormat="true" x14ac:dyDescent="0.25">
      <c r="A88" s="332"/>
      <c r="K88" s="332"/>
      <c r="U88" s="332"/>
      <c r="AE88" s="332"/>
      <c r="AO88" s="332"/>
      <c r="AY88" s="332"/>
      <c r="AZ88" s="332"/>
      <c r="BA88" s="332"/>
      <c r="BB88" s="332"/>
      <c r="BC88" s="332"/>
      <c r="BD88" s="332"/>
      <c r="BE88" s="332"/>
      <c r="BF88" s="332"/>
      <c r="BI88" s="332"/>
      <c r="BS88" s="332"/>
      <c r="CC88" s="332"/>
      <c r="CM88" s="332"/>
      <c r="CW88" s="332"/>
      <c r="DG88" s="332"/>
      <c r="DQ88" s="332"/>
      <c r="EA88" s="332"/>
      <c r="EK88" s="332"/>
      <c r="EU88" s="332"/>
      <c r="FE88" s="332"/>
      <c r="FO88" s="332"/>
      <c r="FY88" s="332"/>
      <c r="GI88" s="332"/>
      <c r="GS88" s="332"/>
      <c r="HC88" s="332"/>
      <c r="HM88" s="332"/>
    </row>
    <row r="89" s="3" customFormat="true" x14ac:dyDescent="0.25">
      <c r="A89" s="332"/>
      <c r="K89" s="332"/>
      <c r="U89" s="332"/>
      <c r="AE89" s="332"/>
      <c r="AO89" s="332"/>
      <c r="AY89" s="332"/>
      <c r="AZ89" s="332"/>
      <c r="BA89" s="332"/>
      <c r="BB89" s="332"/>
      <c r="BC89" s="332"/>
      <c r="BD89" s="332"/>
      <c r="BE89" s="332"/>
      <c r="BF89" s="332"/>
      <c r="BI89" s="332"/>
      <c r="BS89" s="332"/>
      <c r="CC89" s="332"/>
      <c r="CM89" s="332"/>
      <c r="CW89" s="332"/>
      <c r="DG89" s="332"/>
      <c r="DQ89" s="332"/>
      <c r="EA89" s="332"/>
      <c r="EK89" s="332"/>
      <c r="EU89" s="332"/>
      <c r="FE89" s="332"/>
      <c r="FO89" s="332"/>
      <c r="FY89" s="332"/>
      <c r="GI89" s="332"/>
      <c r="GS89" s="332"/>
      <c r="HC89" s="332"/>
      <c r="HM89" s="332"/>
    </row>
    <row r="90" s="3" customFormat="true" x14ac:dyDescent="0.25">
      <c r="A90" s="332"/>
      <c r="K90" s="332"/>
      <c r="U90" s="332"/>
      <c r="AE90" s="332"/>
      <c r="AO90" s="332"/>
      <c r="AY90" s="332"/>
      <c r="AZ90" s="332"/>
      <c r="BA90" s="332"/>
      <c r="BB90" s="332"/>
      <c r="BC90" s="332"/>
      <c r="BD90" s="332"/>
      <c r="BE90" s="332"/>
      <c r="BF90" s="332"/>
      <c r="BI90" s="332"/>
      <c r="BS90" s="332"/>
      <c r="CC90" s="332"/>
      <c r="CM90" s="332"/>
      <c r="CW90" s="332"/>
      <c r="DG90" s="332"/>
      <c r="DQ90" s="332"/>
      <c r="EA90" s="332"/>
      <c r="EK90" s="332"/>
      <c r="EU90" s="332"/>
      <c r="FE90" s="332"/>
      <c r="FO90" s="332"/>
      <c r="FY90" s="332"/>
      <c r="GI90" s="332"/>
      <c r="GS90" s="332"/>
      <c r="HC90" s="332"/>
      <c r="HM90" s="332"/>
    </row>
    <row r="91" s="3" customFormat="true" x14ac:dyDescent="0.25">
      <c r="A91" s="332"/>
      <c r="K91" s="332"/>
      <c r="U91" s="332"/>
      <c r="AE91" s="332"/>
      <c r="AO91" s="332"/>
      <c r="AY91" s="332"/>
      <c r="AZ91" s="332"/>
      <c r="BA91" s="332"/>
      <c r="BB91" s="332"/>
      <c r="BC91" s="332"/>
      <c r="BD91" s="332"/>
      <c r="BE91" s="332"/>
      <c r="BF91" s="332"/>
      <c r="BI91" s="332"/>
      <c r="BS91" s="332"/>
      <c r="CC91" s="332"/>
      <c r="CM91" s="332"/>
      <c r="CW91" s="332"/>
      <c r="DG91" s="332"/>
      <c r="DQ91" s="332"/>
      <c r="EA91" s="332"/>
      <c r="EK91" s="332"/>
      <c r="EU91" s="332"/>
      <c r="FE91" s="332"/>
      <c r="FO91" s="332"/>
      <c r="FY91" s="332"/>
      <c r="GI91" s="332"/>
      <c r="GS91" s="332"/>
      <c r="HC91" s="332"/>
      <c r="HM91" s="332"/>
    </row>
    <row r="92" s="3" customFormat="true" x14ac:dyDescent="0.25">
      <c r="A92" s="332"/>
      <c r="K92" s="332"/>
      <c r="U92" s="332"/>
      <c r="AE92" s="332"/>
      <c r="AO92" s="332"/>
      <c r="AY92" s="332"/>
      <c r="AZ92" s="332"/>
      <c r="BA92" s="332"/>
      <c r="BB92" s="332"/>
      <c r="BC92" s="332"/>
      <c r="BD92" s="332"/>
      <c r="BE92" s="332"/>
      <c r="BF92" s="332"/>
      <c r="BI92" s="332"/>
      <c r="BS92" s="332"/>
      <c r="CC92" s="332"/>
      <c r="CM92" s="332"/>
      <c r="CW92" s="332"/>
      <c r="DG92" s="332"/>
      <c r="DQ92" s="332"/>
      <c r="EA92" s="332"/>
      <c r="EK92" s="332"/>
      <c r="EU92" s="332"/>
      <c r="FE92" s="332"/>
      <c r="FO92" s="332"/>
      <c r="FY92" s="332"/>
      <c r="GI92" s="332"/>
      <c r="GS92" s="332"/>
      <c r="HC92" s="332"/>
      <c r="HM92" s="332"/>
    </row>
    <row r="93" s="3" customFormat="true" x14ac:dyDescent="0.25">
      <c r="A93" s="332"/>
      <c r="K93" s="332"/>
      <c r="U93" s="332"/>
      <c r="AE93" s="332"/>
      <c r="AO93" s="332"/>
      <c r="AY93" s="332"/>
      <c r="AZ93" s="332"/>
      <c r="BA93" s="332"/>
      <c r="BB93" s="332"/>
      <c r="BC93" s="332"/>
      <c r="BD93" s="332"/>
      <c r="BE93" s="332"/>
      <c r="BF93" s="332"/>
      <c r="BI93" s="332"/>
      <c r="BS93" s="332"/>
      <c r="CC93" s="332"/>
      <c r="CM93" s="332"/>
      <c r="CW93" s="332"/>
      <c r="DG93" s="332"/>
      <c r="DQ93" s="332"/>
      <c r="EA93" s="332"/>
      <c r="EK93" s="332"/>
      <c r="EU93" s="332"/>
      <c r="FE93" s="332"/>
      <c r="FO93" s="332"/>
      <c r="FY93" s="332"/>
      <c r="GI93" s="332"/>
      <c r="GS93" s="332"/>
      <c r="HC93" s="332"/>
      <c r="HM93" s="332"/>
    </row>
    <row r="94" s="3" customFormat="true" x14ac:dyDescent="0.25">
      <c r="A94" s="332"/>
      <c r="K94" s="332"/>
      <c r="U94" s="332"/>
      <c r="AE94" s="332"/>
      <c r="AO94" s="332"/>
      <c r="AY94" s="332"/>
      <c r="AZ94" s="332"/>
      <c r="BA94" s="332"/>
      <c r="BB94" s="332"/>
      <c r="BC94" s="332"/>
      <c r="BD94" s="332"/>
      <c r="BE94" s="332"/>
      <c r="BF94" s="332"/>
      <c r="BI94" s="332"/>
      <c r="BS94" s="332"/>
      <c r="CC94" s="332"/>
      <c r="CM94" s="332"/>
      <c r="CW94" s="332"/>
      <c r="DG94" s="332"/>
      <c r="DQ94" s="332"/>
      <c r="EA94" s="332"/>
      <c r="EK94" s="332"/>
      <c r="EU94" s="332"/>
      <c r="FE94" s="332"/>
      <c r="FO94" s="332"/>
      <c r="FY94" s="332"/>
      <c r="GI94" s="332"/>
      <c r="GS94" s="332"/>
      <c r="HC94" s="332"/>
      <c r="HM94" s="332"/>
    </row>
    <row r="95" s="3" customFormat="true" x14ac:dyDescent="0.25">
      <c r="A95" s="332"/>
      <c r="K95" s="332"/>
      <c r="U95" s="332"/>
      <c r="AE95" s="332"/>
      <c r="AO95" s="332"/>
      <c r="AY95" s="332"/>
      <c r="AZ95" s="332"/>
      <c r="BA95" s="332"/>
      <c r="BB95" s="332"/>
      <c r="BC95" s="332"/>
      <c r="BD95" s="332"/>
      <c r="BE95" s="332"/>
      <c r="BF95" s="332"/>
      <c r="BI95" s="332"/>
      <c r="BS95" s="332"/>
      <c r="CC95" s="332"/>
      <c r="CM95" s="332"/>
      <c r="CW95" s="332"/>
      <c r="DG95" s="332"/>
      <c r="DQ95" s="332"/>
      <c r="EA95" s="332"/>
      <c r="EK95" s="332"/>
      <c r="EU95" s="332"/>
      <c r="FE95" s="332"/>
      <c r="FO95" s="332"/>
      <c r="FY95" s="332"/>
      <c r="GI95" s="332"/>
      <c r="GS95" s="332"/>
      <c r="HC95" s="332"/>
      <c r="HM95" s="332"/>
    </row>
    <row r="96" s="3" customFormat="true" x14ac:dyDescent="0.25">
      <c r="A96" s="332"/>
      <c r="K96" s="332"/>
      <c r="U96" s="332"/>
      <c r="AE96" s="332"/>
      <c r="AO96" s="332"/>
      <c r="AY96" s="332"/>
      <c r="AZ96" s="332"/>
      <c r="BA96" s="332"/>
      <c r="BB96" s="332"/>
      <c r="BC96" s="332"/>
      <c r="BD96" s="332"/>
      <c r="BE96" s="332"/>
      <c r="BF96" s="332"/>
      <c r="BI96" s="332"/>
      <c r="BS96" s="332"/>
      <c r="CC96" s="332"/>
      <c r="CM96" s="332"/>
      <c r="CW96" s="332"/>
      <c r="DG96" s="332"/>
      <c r="DQ96" s="332"/>
      <c r="EA96" s="332"/>
      <c r="EK96" s="332"/>
      <c r="EU96" s="332"/>
      <c r="FE96" s="332"/>
      <c r="FO96" s="332"/>
      <c r="FY96" s="332"/>
      <c r="GI96" s="332"/>
      <c r="GS96" s="332"/>
      <c r="HC96" s="332"/>
      <c r="HM96" s="332"/>
    </row>
    <row r="97" s="3" customFormat="true" x14ac:dyDescent="0.25">
      <c r="A97" s="332"/>
      <c r="K97" s="332"/>
      <c r="U97" s="332"/>
      <c r="AE97" s="332"/>
      <c r="AO97" s="332"/>
      <c r="AY97" s="332"/>
      <c r="AZ97" s="332"/>
      <c r="BA97" s="332"/>
      <c r="BB97" s="332"/>
      <c r="BC97" s="332"/>
      <c r="BD97" s="332"/>
      <c r="BE97" s="332"/>
      <c r="BF97" s="332"/>
      <c r="BI97" s="332"/>
      <c r="BS97" s="332"/>
      <c r="CC97" s="332"/>
      <c r="CM97" s="332"/>
      <c r="CW97" s="332"/>
      <c r="DG97" s="332"/>
      <c r="DQ97" s="332"/>
      <c r="EA97" s="332"/>
      <c r="EK97" s="332"/>
      <c r="EU97" s="332"/>
      <c r="FE97" s="332"/>
      <c r="FO97" s="332"/>
      <c r="FY97" s="332"/>
      <c r="GI97" s="332"/>
      <c r="GS97" s="332"/>
      <c r="HC97" s="332"/>
      <c r="HM97" s="332"/>
    </row>
    <row r="98" s="3" customFormat="true" x14ac:dyDescent="0.25">
      <c r="A98" s="332"/>
      <c r="K98" s="332"/>
      <c r="U98" s="332"/>
      <c r="AE98" s="332"/>
      <c r="AO98" s="332"/>
      <c r="AY98" s="332"/>
      <c r="AZ98" s="332"/>
      <c r="BA98" s="332"/>
      <c r="BB98" s="332"/>
      <c r="BC98" s="332"/>
      <c r="BD98" s="332"/>
      <c r="BE98" s="332"/>
      <c r="BF98" s="332"/>
      <c r="BI98" s="332"/>
      <c r="BS98" s="332"/>
      <c r="CC98" s="332"/>
      <c r="CM98" s="332"/>
      <c r="CW98" s="332"/>
      <c r="DG98" s="332"/>
      <c r="DQ98" s="332"/>
      <c r="EA98" s="332"/>
      <c r="EK98" s="332"/>
      <c r="EU98" s="332"/>
      <c r="FE98" s="332"/>
      <c r="FO98" s="332"/>
      <c r="FY98" s="332"/>
      <c r="GI98" s="332"/>
      <c r="GS98" s="332"/>
      <c r="HC98" s="332"/>
      <c r="HM98" s="332"/>
    </row>
    <row r="99" s="3" customFormat="true" x14ac:dyDescent="0.25">
      <c r="A99" s="332"/>
      <c r="K99" s="332"/>
      <c r="U99" s="332"/>
      <c r="AE99" s="332"/>
      <c r="AO99" s="332"/>
      <c r="AY99" s="332"/>
      <c r="AZ99" s="332"/>
      <c r="BA99" s="332"/>
      <c r="BB99" s="332"/>
      <c r="BC99" s="332"/>
      <c r="BD99" s="332"/>
      <c r="BE99" s="332"/>
      <c r="BF99" s="332"/>
      <c r="BI99" s="332"/>
      <c r="BS99" s="332"/>
      <c r="CC99" s="332"/>
      <c r="CM99" s="332"/>
      <c r="CW99" s="332"/>
      <c r="DG99" s="332"/>
      <c r="DQ99" s="332"/>
      <c r="EA99" s="332"/>
      <c r="EK99" s="332"/>
      <c r="EU99" s="332"/>
      <c r="FE99" s="332"/>
      <c r="FO99" s="332"/>
      <c r="FY99" s="332"/>
      <c r="GI99" s="332"/>
      <c r="GS99" s="332"/>
      <c r="HC99" s="332"/>
      <c r="HM99" s="332"/>
    </row>
    <row r="100" s="3" customFormat="true" x14ac:dyDescent="0.25">
      <c r="A100" s="332"/>
      <c r="K100" s="332"/>
      <c r="U100" s="332"/>
      <c r="AE100" s="332"/>
      <c r="AO100" s="332"/>
      <c r="AY100" s="332"/>
      <c r="AZ100" s="332"/>
      <c r="BA100" s="332"/>
      <c r="BB100" s="332"/>
      <c r="BC100" s="332"/>
      <c r="BD100" s="332"/>
      <c r="BE100" s="332"/>
      <c r="BF100" s="332"/>
      <c r="BI100" s="332"/>
      <c r="BS100" s="332"/>
      <c r="CC100" s="332"/>
      <c r="CM100" s="332"/>
      <c r="CW100" s="332"/>
      <c r="DG100" s="332"/>
      <c r="DQ100" s="332"/>
      <c r="EA100" s="332"/>
      <c r="EK100" s="332"/>
      <c r="EU100" s="332"/>
      <c r="FE100" s="332"/>
      <c r="FO100" s="332"/>
      <c r="FY100" s="332"/>
      <c r="GI100" s="332"/>
      <c r="GS100" s="332"/>
      <c r="HC100" s="332"/>
      <c r="HM100" s="332"/>
    </row>
    <row r="101" s="3" customFormat="true" x14ac:dyDescent="0.25">
      <c r="A101" s="332"/>
      <c r="K101" s="332"/>
      <c r="U101" s="332"/>
      <c r="AE101" s="332"/>
      <c r="AO101" s="332"/>
      <c r="AY101" s="332"/>
      <c r="AZ101" s="332"/>
      <c r="BA101" s="332"/>
      <c r="BB101" s="332"/>
      <c r="BC101" s="332"/>
      <c r="BD101" s="332"/>
      <c r="BE101" s="332"/>
      <c r="BF101" s="332"/>
      <c r="BI101" s="332"/>
      <c r="BS101" s="332"/>
      <c r="CC101" s="332"/>
      <c r="CM101" s="332"/>
      <c r="CW101" s="332"/>
      <c r="DG101" s="332"/>
      <c r="DQ101" s="332"/>
      <c r="EA101" s="332"/>
      <c r="EK101" s="332"/>
      <c r="EU101" s="332"/>
      <c r="FE101" s="332"/>
      <c r="FO101" s="332"/>
      <c r="FY101" s="332"/>
      <c r="GI101" s="332"/>
      <c r="GS101" s="332"/>
      <c r="HC101" s="332"/>
      <c r="HM101" s="332"/>
    </row>
    <row r="102" s="3" customFormat="true" x14ac:dyDescent="0.25">
      <c r="A102" s="332"/>
      <c r="K102" s="332"/>
      <c r="U102" s="332"/>
      <c r="AE102" s="332"/>
      <c r="AO102" s="332"/>
      <c r="AY102" s="332"/>
      <c r="AZ102" s="332"/>
      <c r="BA102" s="332"/>
      <c r="BB102" s="332"/>
      <c r="BC102" s="332"/>
      <c r="BD102" s="332"/>
      <c r="BE102" s="332"/>
      <c r="BF102" s="332"/>
      <c r="BI102" s="332"/>
      <c r="BS102" s="332"/>
      <c r="CC102" s="332"/>
      <c r="CM102" s="332"/>
      <c r="CW102" s="332"/>
      <c r="DG102" s="332"/>
      <c r="DQ102" s="332"/>
      <c r="EA102" s="332"/>
      <c r="EK102" s="332"/>
      <c r="EU102" s="332"/>
      <c r="FE102" s="332"/>
      <c r="FO102" s="332"/>
      <c r="FY102" s="332"/>
      <c r="GI102" s="332"/>
      <c r="GS102" s="332"/>
      <c r="HC102" s="332"/>
      <c r="HM102" s="332"/>
    </row>
    <row r="103" s="3" customFormat="true" x14ac:dyDescent="0.25">
      <c r="A103" s="332"/>
      <c r="K103" s="332"/>
      <c r="U103" s="332"/>
      <c r="AE103" s="332"/>
      <c r="AO103" s="332"/>
      <c r="AY103" s="332"/>
      <c r="AZ103" s="332"/>
      <c r="BA103" s="332"/>
      <c r="BB103" s="332"/>
      <c r="BC103" s="332"/>
      <c r="BD103" s="332"/>
      <c r="BE103" s="332"/>
      <c r="BF103" s="332"/>
      <c r="BI103" s="332"/>
      <c r="BS103" s="332"/>
      <c r="CC103" s="332"/>
      <c r="CM103" s="332"/>
      <c r="CW103" s="332"/>
      <c r="DG103" s="332"/>
      <c r="DQ103" s="332"/>
      <c r="EA103" s="332"/>
      <c r="EK103" s="332"/>
      <c r="EU103" s="332"/>
      <c r="FE103" s="332"/>
      <c r="FO103" s="332"/>
      <c r="FY103" s="332"/>
      <c r="GI103" s="332"/>
      <c r="GS103" s="332"/>
      <c r="HC103" s="332"/>
      <c r="HM103" s="332"/>
    </row>
    <row r="104" s="3" customFormat="true" x14ac:dyDescent="0.25">
      <c r="A104" s="332"/>
      <c r="K104" s="332"/>
      <c r="U104" s="332"/>
      <c r="AE104" s="332"/>
      <c r="AO104" s="332"/>
      <c r="AY104" s="332"/>
      <c r="AZ104" s="332"/>
      <c r="BA104" s="332"/>
      <c r="BB104" s="332"/>
      <c r="BC104" s="332"/>
      <c r="BD104" s="332"/>
      <c r="BE104" s="332"/>
      <c r="BF104" s="332"/>
      <c r="BI104" s="332"/>
      <c r="BS104" s="332"/>
      <c r="CC104" s="332"/>
      <c r="CM104" s="332"/>
      <c r="CW104" s="332"/>
      <c r="DG104" s="332"/>
      <c r="DQ104" s="332"/>
      <c r="EA104" s="332"/>
      <c r="EK104" s="332"/>
      <c r="EU104" s="332"/>
      <c r="FE104" s="332"/>
      <c r="FO104" s="332"/>
      <c r="FY104" s="332"/>
      <c r="GI104" s="332"/>
      <c r="GS104" s="332"/>
      <c r="HC104" s="332"/>
      <c r="HM104" s="332"/>
    </row>
    <row r="105" s="3" customFormat="true" x14ac:dyDescent="0.25">
      <c r="A105" s="332"/>
      <c r="K105" s="332"/>
      <c r="U105" s="332"/>
      <c r="AE105" s="332"/>
      <c r="AO105" s="332"/>
      <c r="AY105" s="332"/>
      <c r="AZ105" s="332"/>
      <c r="BA105" s="332"/>
      <c r="BB105" s="332"/>
      <c r="BC105" s="332"/>
      <c r="BD105" s="332"/>
      <c r="BE105" s="332"/>
      <c r="BF105" s="332"/>
      <c r="BI105" s="332"/>
      <c r="BS105" s="332"/>
      <c r="CC105" s="332"/>
      <c r="CM105" s="332"/>
      <c r="CW105" s="332"/>
      <c r="DG105" s="332"/>
      <c r="DQ105" s="332"/>
      <c r="EA105" s="332"/>
      <c r="EK105" s="332"/>
      <c r="EU105" s="332"/>
      <c r="FE105" s="332"/>
      <c r="FO105" s="332"/>
      <c r="FY105" s="332"/>
      <c r="GI105" s="332"/>
      <c r="GS105" s="332"/>
      <c r="HC105" s="332"/>
      <c r="HM105" s="332"/>
    </row>
    <row r="106" s="3" customFormat="true" x14ac:dyDescent="0.25">
      <c r="A106" s="332"/>
      <c r="K106" s="332"/>
      <c r="U106" s="332"/>
      <c r="AE106" s="332"/>
      <c r="AO106" s="332"/>
      <c r="AY106" s="332"/>
      <c r="AZ106" s="332"/>
      <c r="BA106" s="332"/>
      <c r="BB106" s="332"/>
      <c r="BC106" s="332"/>
      <c r="BD106" s="332"/>
      <c r="BE106" s="332"/>
      <c r="BF106" s="332"/>
      <c r="BI106" s="332"/>
      <c r="BS106" s="332"/>
      <c r="CC106" s="332"/>
      <c r="CM106" s="332"/>
      <c r="CW106" s="332"/>
      <c r="DG106" s="332"/>
      <c r="DQ106" s="332"/>
      <c r="EA106" s="332"/>
      <c r="EK106" s="332"/>
      <c r="EU106" s="332"/>
      <c r="FE106" s="332"/>
      <c r="FO106" s="332"/>
      <c r="FY106" s="332"/>
      <c r="GI106" s="332"/>
      <c r="GS106" s="332"/>
      <c r="HC106" s="332"/>
      <c r="HM106" s="332"/>
    </row>
    <row r="107" s="3" customFormat="true" x14ac:dyDescent="0.25">
      <c r="A107" s="332"/>
      <c r="K107" s="332"/>
      <c r="U107" s="332"/>
      <c r="AE107" s="332"/>
      <c r="AO107" s="332"/>
      <c r="AY107" s="332"/>
      <c r="AZ107" s="332"/>
      <c r="BA107" s="332"/>
      <c r="BB107" s="332"/>
      <c r="BC107" s="332"/>
      <c r="BD107" s="332"/>
      <c r="BE107" s="332"/>
      <c r="BF107" s="332"/>
      <c r="BI107" s="332"/>
      <c r="BS107" s="332"/>
      <c r="CC107" s="332"/>
      <c r="CM107" s="332"/>
      <c r="CW107" s="332"/>
      <c r="DG107" s="332"/>
      <c r="DQ107" s="332"/>
      <c r="EA107" s="332"/>
      <c r="EK107" s="332"/>
      <c r="EU107" s="332"/>
      <c r="FE107" s="332"/>
      <c r="FO107" s="332"/>
      <c r="FY107" s="332"/>
      <c r="GI107" s="332"/>
      <c r="GS107" s="332"/>
      <c r="HC107" s="332"/>
      <c r="HM107" s="332"/>
    </row>
    <row r="108" s="3" customFormat="true" x14ac:dyDescent="0.25">
      <c r="A108" s="332"/>
      <c r="K108" s="332"/>
      <c r="U108" s="332"/>
      <c r="AE108" s="332"/>
      <c r="AO108" s="332"/>
      <c r="AY108" s="332"/>
      <c r="AZ108" s="332"/>
      <c r="BA108" s="332"/>
      <c r="BB108" s="332"/>
      <c r="BC108" s="332"/>
      <c r="BD108" s="332"/>
      <c r="BE108" s="332"/>
      <c r="BF108" s="332"/>
      <c r="BI108" s="332"/>
      <c r="BS108" s="332"/>
      <c r="CC108" s="332"/>
      <c r="CM108" s="332"/>
      <c r="CW108" s="332"/>
      <c r="DG108" s="332"/>
      <c r="DQ108" s="332"/>
      <c r="EA108" s="332"/>
      <c r="EK108" s="332"/>
      <c r="EU108" s="332"/>
      <c r="FE108" s="332"/>
      <c r="FO108" s="332"/>
      <c r="FY108" s="332"/>
      <c r="GI108" s="332"/>
      <c r="GS108" s="332"/>
      <c r="HC108" s="332"/>
      <c r="HM108" s="332"/>
    </row>
    <row r="109" s="3" customFormat="true" x14ac:dyDescent="0.25">
      <c r="A109" s="332"/>
      <c r="K109" s="332"/>
      <c r="U109" s="332"/>
      <c r="AE109" s="332"/>
      <c r="AO109" s="332"/>
      <c r="AY109" s="332"/>
      <c r="AZ109" s="332"/>
      <c r="BA109" s="332"/>
      <c r="BB109" s="332"/>
      <c r="BC109" s="332"/>
      <c r="BD109" s="332"/>
      <c r="BE109" s="332"/>
      <c r="BF109" s="332"/>
      <c r="BI109" s="332"/>
      <c r="BS109" s="332"/>
      <c r="CC109" s="332"/>
      <c r="CM109" s="332"/>
      <c r="CW109" s="332"/>
      <c r="DG109" s="332"/>
      <c r="DQ109" s="332"/>
      <c r="EA109" s="332"/>
      <c r="EK109" s="332"/>
      <c r="EU109" s="332"/>
      <c r="FE109" s="332"/>
      <c r="FO109" s="332"/>
      <c r="FY109" s="332"/>
      <c r="GI109" s="332"/>
      <c r="GS109" s="332"/>
      <c r="HC109" s="332"/>
      <c r="HM109" s="332"/>
    </row>
    <row r="110" s="3" customFormat="true" x14ac:dyDescent="0.25">
      <c r="A110" s="332"/>
      <c r="K110" s="332"/>
      <c r="U110" s="332"/>
      <c r="AE110" s="332"/>
      <c r="AO110" s="332"/>
      <c r="AY110" s="332"/>
      <c r="AZ110" s="332"/>
      <c r="BA110" s="332"/>
      <c r="BB110" s="332"/>
      <c r="BC110" s="332"/>
      <c r="BD110" s="332"/>
      <c r="BE110" s="332"/>
      <c r="BF110" s="332"/>
      <c r="BI110" s="332"/>
      <c r="BS110" s="332"/>
      <c r="CC110" s="332"/>
      <c r="CM110" s="332"/>
      <c r="CW110" s="332"/>
      <c r="DG110" s="332"/>
      <c r="DQ110" s="332"/>
      <c r="EA110" s="332"/>
      <c r="EK110" s="332"/>
      <c r="EU110" s="332"/>
      <c r="FE110" s="332"/>
      <c r="FO110" s="332"/>
      <c r="FY110" s="332"/>
      <c r="GI110" s="332"/>
      <c r="GS110" s="332"/>
      <c r="HC110" s="332"/>
      <c r="HM110" s="332"/>
    </row>
    <row r="111" s="3" customFormat="true" x14ac:dyDescent="0.25">
      <c r="A111" s="332"/>
      <c r="K111" s="332"/>
      <c r="U111" s="332"/>
      <c r="AE111" s="332"/>
      <c r="AO111" s="332"/>
      <c r="AY111" s="332"/>
      <c r="AZ111" s="332"/>
      <c r="BA111" s="332"/>
      <c r="BB111" s="332"/>
      <c r="BC111" s="332"/>
      <c r="BD111" s="332"/>
      <c r="BE111" s="332"/>
      <c r="BF111" s="332"/>
      <c r="BI111" s="332"/>
      <c r="BS111" s="332"/>
      <c r="CC111" s="332"/>
      <c r="CM111" s="332"/>
      <c r="CW111" s="332"/>
      <c r="DG111" s="332"/>
      <c r="DQ111" s="332"/>
      <c r="EA111" s="332"/>
      <c r="EK111" s="332"/>
      <c r="EU111" s="332"/>
      <c r="FE111" s="332"/>
      <c r="FO111" s="332"/>
      <c r="FY111" s="332"/>
      <c r="GI111" s="332"/>
      <c r="GS111" s="332"/>
      <c r="HC111" s="332"/>
      <c r="HM111" s="332"/>
    </row>
    <row r="112" s="3" customFormat="true" x14ac:dyDescent="0.25">
      <c r="A112" s="332"/>
      <c r="K112" s="332"/>
      <c r="U112" s="332"/>
      <c r="AE112" s="332"/>
      <c r="AO112" s="332"/>
      <c r="AY112" s="332"/>
      <c r="AZ112" s="332"/>
      <c r="BA112" s="332"/>
      <c r="BB112" s="332"/>
      <c r="BC112" s="332"/>
      <c r="BD112" s="332"/>
      <c r="BE112" s="332"/>
      <c r="BF112" s="332"/>
      <c r="BI112" s="332"/>
      <c r="BS112" s="332"/>
      <c r="CC112" s="332"/>
      <c r="CM112" s="332"/>
      <c r="CW112" s="332"/>
      <c r="DG112" s="332"/>
      <c r="DQ112" s="332"/>
      <c r="EA112" s="332"/>
      <c r="EK112" s="332"/>
      <c r="EU112" s="332"/>
      <c r="FE112" s="332"/>
      <c r="FO112" s="332"/>
      <c r="FY112" s="332"/>
      <c r="GI112" s="332"/>
      <c r="GS112" s="332"/>
      <c r="HC112" s="332"/>
      <c r="HM112" s="332"/>
    </row>
    <row r="113" s="3" customFormat="true" x14ac:dyDescent="0.25">
      <c r="A113" s="332"/>
      <c r="K113" s="332"/>
      <c r="U113" s="332"/>
      <c r="AE113" s="332"/>
      <c r="AO113" s="332"/>
      <c r="AY113" s="332"/>
      <c r="AZ113" s="332"/>
      <c r="BA113" s="332"/>
      <c r="BB113" s="332"/>
      <c r="BC113" s="332"/>
      <c r="BD113" s="332"/>
      <c r="BE113" s="332"/>
      <c r="BF113" s="332"/>
      <c r="BI113" s="332"/>
      <c r="BS113" s="332"/>
      <c r="CC113" s="332"/>
      <c r="CM113" s="332"/>
      <c r="CW113" s="332"/>
      <c r="DG113" s="332"/>
      <c r="DQ113" s="332"/>
      <c r="EA113" s="332"/>
      <c r="EK113" s="332"/>
      <c r="EU113" s="332"/>
      <c r="FE113" s="332"/>
      <c r="FO113" s="332"/>
      <c r="FY113" s="332"/>
      <c r="GI113" s="332"/>
      <c r="GS113" s="332"/>
      <c r="HC113" s="332"/>
      <c r="HM113" s="332"/>
    </row>
    <row r="114" s="3" customFormat="true" x14ac:dyDescent="0.25">
      <c r="A114" s="332"/>
      <c r="K114" s="332"/>
      <c r="U114" s="332"/>
      <c r="AE114" s="332"/>
      <c r="AO114" s="332"/>
      <c r="AY114" s="332"/>
      <c r="AZ114" s="332"/>
      <c r="BA114" s="332"/>
      <c r="BB114" s="332"/>
      <c r="BC114" s="332"/>
      <c r="BD114" s="332"/>
      <c r="BE114" s="332"/>
      <c r="BF114" s="332"/>
      <c r="BI114" s="332"/>
      <c r="BS114" s="332"/>
      <c r="CC114" s="332"/>
      <c r="CM114" s="332"/>
      <c r="CW114" s="332"/>
      <c r="DG114" s="332"/>
      <c r="DQ114" s="332"/>
      <c r="EA114" s="332"/>
      <c r="EK114" s="332"/>
      <c r="EU114" s="332"/>
      <c r="FE114" s="332"/>
      <c r="FO114" s="332"/>
      <c r="FY114" s="332"/>
      <c r="GI114" s="332"/>
      <c r="GS114" s="332"/>
      <c r="HC114" s="332"/>
      <c r="HM114" s="332"/>
    </row>
    <row r="115" s="3" customFormat="true" x14ac:dyDescent="0.25">
      <c r="A115" s="332"/>
      <c r="K115" s="332"/>
      <c r="U115" s="332"/>
      <c r="AE115" s="332"/>
      <c r="AO115" s="332"/>
      <c r="AY115" s="332"/>
      <c r="AZ115" s="332"/>
      <c r="BA115" s="332"/>
      <c r="BB115" s="332"/>
      <c r="BC115" s="332"/>
      <c r="BD115" s="332"/>
      <c r="BE115" s="332"/>
      <c r="BF115" s="332"/>
      <c r="BI115" s="332"/>
      <c r="BS115" s="332"/>
      <c r="CC115" s="332"/>
      <c r="CM115" s="332"/>
      <c r="CW115" s="332"/>
      <c r="DG115" s="332"/>
      <c r="DQ115" s="332"/>
      <c r="EA115" s="332"/>
      <c r="EK115" s="332"/>
      <c r="EU115" s="332"/>
      <c r="FE115" s="332"/>
      <c r="FO115" s="332"/>
      <c r="FY115" s="332"/>
      <c r="GI115" s="332"/>
      <c r="GS115" s="332"/>
      <c r="HC115" s="332"/>
      <c r="HM115" s="332"/>
    </row>
    <row r="116" s="3" customFormat="true" x14ac:dyDescent="0.25">
      <c r="A116" s="332"/>
      <c r="K116" s="332"/>
      <c r="U116" s="332"/>
      <c r="AE116" s="332"/>
      <c r="AO116" s="332"/>
      <c r="AY116" s="332"/>
      <c r="AZ116" s="332"/>
      <c r="BA116" s="332"/>
      <c r="BB116" s="332"/>
      <c r="BC116" s="332"/>
      <c r="BD116" s="332"/>
      <c r="BE116" s="332"/>
      <c r="BF116" s="332"/>
      <c r="BI116" s="332"/>
      <c r="BS116" s="332"/>
      <c r="CC116" s="332"/>
      <c r="CM116" s="332"/>
      <c r="CW116" s="332"/>
      <c r="DG116" s="332"/>
      <c r="DQ116" s="332"/>
      <c r="EA116" s="332"/>
      <c r="EK116" s="332"/>
      <c r="EU116" s="332"/>
      <c r="FE116" s="332"/>
      <c r="FO116" s="332"/>
      <c r="FY116" s="332"/>
      <c r="GI116" s="332"/>
      <c r="GS116" s="332"/>
      <c r="HC116" s="332"/>
      <c r="HM116" s="332"/>
    </row>
    <row r="117" s="3" customFormat="true" x14ac:dyDescent="0.25">
      <c r="A117" s="332"/>
      <c r="K117" s="332"/>
      <c r="U117" s="332"/>
      <c r="AE117" s="332"/>
      <c r="AO117" s="332"/>
      <c r="AY117" s="332"/>
      <c r="AZ117" s="332"/>
      <c r="BA117" s="332"/>
      <c r="BB117" s="332"/>
      <c r="BC117" s="332"/>
      <c r="BD117" s="332"/>
      <c r="BE117" s="332"/>
      <c r="BF117" s="332"/>
      <c r="BI117" s="332"/>
      <c r="BS117" s="332"/>
      <c r="CC117" s="332"/>
      <c r="CM117" s="332"/>
      <c r="CW117" s="332"/>
      <c r="DG117" s="332"/>
      <c r="DQ117" s="332"/>
      <c r="EA117" s="332"/>
      <c r="EK117" s="332"/>
      <c r="EU117" s="332"/>
      <c r="FE117" s="332"/>
      <c r="FO117" s="332"/>
      <c r="FY117" s="332"/>
      <c r="GI117" s="332"/>
      <c r="GS117" s="332"/>
      <c r="HC117" s="332"/>
      <c r="HM117" s="332"/>
    </row>
    <row r="118" s="3" customFormat="true" x14ac:dyDescent="0.25">
      <c r="A118" s="332"/>
      <c r="K118" s="332"/>
      <c r="U118" s="332"/>
      <c r="AE118" s="332"/>
      <c r="AO118" s="332"/>
      <c r="AY118" s="332"/>
      <c r="AZ118" s="332"/>
      <c r="BA118" s="332"/>
      <c r="BB118" s="332"/>
      <c r="BC118" s="332"/>
      <c r="BD118" s="332"/>
      <c r="BE118" s="332"/>
      <c r="BF118" s="332"/>
      <c r="BI118" s="332"/>
      <c r="BS118" s="332"/>
      <c r="CC118" s="332"/>
      <c r="CM118" s="332"/>
      <c r="CW118" s="332"/>
      <c r="DG118" s="332"/>
      <c r="DQ118" s="332"/>
      <c r="EA118" s="332"/>
      <c r="EK118" s="332"/>
      <c r="EU118" s="332"/>
      <c r="FE118" s="332"/>
      <c r="FO118" s="332"/>
      <c r="FY118" s="332"/>
      <c r="GI118" s="332"/>
      <c r="GS118" s="332"/>
      <c r="HC118" s="332"/>
      <c r="HM118" s="332"/>
    </row>
    <row r="119" s="3" customFormat="true" x14ac:dyDescent="0.25">
      <c r="A119" s="332"/>
      <c r="K119" s="332"/>
      <c r="U119" s="332"/>
      <c r="AE119" s="332"/>
      <c r="AO119" s="332"/>
      <c r="AY119" s="332"/>
      <c r="AZ119" s="332"/>
      <c r="BA119" s="332"/>
      <c r="BB119" s="332"/>
      <c r="BC119" s="332"/>
      <c r="BD119" s="332"/>
      <c r="BE119" s="332"/>
      <c r="BF119" s="332"/>
      <c r="BI119" s="332"/>
      <c r="BS119" s="332"/>
      <c r="CC119" s="332"/>
      <c r="CM119" s="332"/>
      <c r="CW119" s="332"/>
      <c r="DG119" s="332"/>
      <c r="DQ119" s="332"/>
      <c r="EA119" s="332"/>
      <c r="EK119" s="332"/>
      <c r="EU119" s="332"/>
      <c r="FE119" s="332"/>
      <c r="FO119" s="332"/>
      <c r="FY119" s="332"/>
      <c r="GI119" s="332"/>
      <c r="GS119" s="332"/>
      <c r="HC119" s="332"/>
      <c r="HM119" s="332"/>
    </row>
    <row r="120" s="3" customFormat="true" x14ac:dyDescent="0.25">
      <c r="A120" s="332"/>
      <c r="K120" s="332"/>
      <c r="U120" s="332"/>
      <c r="AE120" s="332"/>
      <c r="AO120" s="332"/>
      <c r="AY120" s="332"/>
      <c r="AZ120" s="332"/>
      <c r="BA120" s="332"/>
      <c r="BB120" s="332"/>
      <c r="BC120" s="332"/>
      <c r="BD120" s="332"/>
      <c r="BE120" s="332"/>
      <c r="BF120" s="332"/>
      <c r="BI120" s="332"/>
      <c r="BS120" s="332"/>
      <c r="CC120" s="332"/>
      <c r="CM120" s="332"/>
      <c r="CW120" s="332"/>
      <c r="DG120" s="332"/>
      <c r="DQ120" s="332"/>
      <c r="EA120" s="332"/>
      <c r="EK120" s="332"/>
      <c r="EU120" s="332"/>
      <c r="FE120" s="332"/>
      <c r="FO120" s="332"/>
      <c r="FY120" s="332"/>
      <c r="GI120" s="332"/>
      <c r="GS120" s="332"/>
      <c r="HC120" s="332"/>
      <c r="HM120" s="332"/>
    </row>
    <row r="121" s="3" customFormat="true" x14ac:dyDescent="0.25">
      <c r="A121" s="332"/>
      <c r="K121" s="332"/>
      <c r="U121" s="332"/>
      <c r="AE121" s="332"/>
      <c r="AO121" s="332"/>
      <c r="AY121" s="332"/>
      <c r="AZ121" s="332"/>
      <c r="BA121" s="332"/>
      <c r="BB121" s="332"/>
      <c r="BC121" s="332"/>
      <c r="BD121" s="332"/>
      <c r="BE121" s="332"/>
      <c r="BF121" s="332"/>
      <c r="BI121" s="332"/>
      <c r="BS121" s="332"/>
      <c r="CC121" s="332"/>
      <c r="CM121" s="332"/>
      <c r="CW121" s="332"/>
      <c r="DG121" s="332"/>
      <c r="DQ121" s="332"/>
      <c r="EA121" s="332"/>
      <c r="EK121" s="332"/>
      <c r="EU121" s="332"/>
      <c r="FE121" s="332"/>
      <c r="FO121" s="332"/>
      <c r="FY121" s="332"/>
      <c r="GI121" s="332"/>
      <c r="GS121" s="332"/>
      <c r="HC121" s="332"/>
      <c r="HM121" s="332"/>
    </row>
    <row r="122" s="3" customFormat="true" x14ac:dyDescent="0.25">
      <c r="A122" s="332"/>
      <c r="K122" s="332"/>
      <c r="U122" s="332"/>
      <c r="AE122" s="332"/>
      <c r="AO122" s="332"/>
      <c r="AY122" s="332"/>
      <c r="AZ122" s="332"/>
      <c r="BA122" s="332"/>
      <c r="BB122" s="332"/>
      <c r="BC122" s="332"/>
      <c r="BD122" s="332"/>
      <c r="BE122" s="332"/>
      <c r="BF122" s="332"/>
      <c r="BI122" s="332"/>
      <c r="BS122" s="332"/>
      <c r="CC122" s="332"/>
      <c r="CM122" s="332"/>
      <c r="CW122" s="332"/>
      <c r="DG122" s="332"/>
      <c r="DQ122" s="332"/>
      <c r="EA122" s="332"/>
      <c r="EK122" s="332"/>
      <c r="EU122" s="332"/>
      <c r="FE122" s="332"/>
      <c r="FO122" s="332"/>
      <c r="FY122" s="332"/>
      <c r="GI122" s="332"/>
      <c r="GS122" s="332"/>
      <c r="HC122" s="332"/>
      <c r="HM122" s="332"/>
    </row>
    <row r="123" s="3" customFormat="true" x14ac:dyDescent="0.25">
      <c r="A123" s="332"/>
      <c r="K123" s="332"/>
      <c r="U123" s="332"/>
      <c r="AE123" s="332"/>
      <c r="AO123" s="332"/>
      <c r="AY123" s="332"/>
      <c r="AZ123" s="332"/>
      <c r="BA123" s="332"/>
      <c r="BB123" s="332"/>
      <c r="BC123" s="332"/>
      <c r="BD123" s="332"/>
      <c r="BE123" s="332"/>
      <c r="BF123" s="332"/>
      <c r="BI123" s="332"/>
      <c r="BS123" s="332"/>
      <c r="CC123" s="332"/>
      <c r="CM123" s="332"/>
      <c r="CW123" s="332"/>
      <c r="DG123" s="332"/>
      <c r="DQ123" s="332"/>
      <c r="EA123" s="332"/>
      <c r="EK123" s="332"/>
      <c r="EU123" s="332"/>
      <c r="FE123" s="332"/>
      <c r="FO123" s="332"/>
      <c r="FY123" s="332"/>
      <c r="GI123" s="332"/>
      <c r="GS123" s="332"/>
      <c r="HC123" s="332"/>
      <c r="HM123" s="332"/>
    </row>
    <row r="124" s="3" customFormat="true" x14ac:dyDescent="0.25">
      <c r="A124" s="332"/>
      <c r="K124" s="332"/>
      <c r="U124" s="332"/>
      <c r="AE124" s="332"/>
      <c r="AO124" s="332"/>
      <c r="AY124" s="332"/>
      <c r="AZ124" s="332"/>
      <c r="BA124" s="332"/>
      <c r="BB124" s="332"/>
      <c r="BC124" s="332"/>
      <c r="BD124" s="332"/>
      <c r="BE124" s="332"/>
      <c r="BF124" s="332"/>
      <c r="BI124" s="332"/>
      <c r="BS124" s="332"/>
      <c r="CC124" s="332"/>
      <c r="CM124" s="332"/>
      <c r="CW124" s="332"/>
      <c r="DG124" s="332"/>
      <c r="DQ124" s="332"/>
      <c r="EA124" s="332"/>
      <c r="EK124" s="332"/>
      <c r="EU124" s="332"/>
      <c r="FE124" s="332"/>
      <c r="FO124" s="332"/>
      <c r="FY124" s="332"/>
      <c r="GI124" s="332"/>
      <c r="GS124" s="332"/>
      <c r="HC124" s="332"/>
      <c r="HM124" s="332"/>
    </row>
    <row r="125" s="3" customFormat="true" x14ac:dyDescent="0.25">
      <c r="A125" s="332"/>
      <c r="K125" s="332"/>
      <c r="U125" s="332"/>
      <c r="AE125" s="332"/>
      <c r="AO125" s="332"/>
      <c r="AY125" s="332"/>
      <c r="AZ125" s="332"/>
      <c r="BA125" s="332"/>
      <c r="BB125" s="332"/>
      <c r="BC125" s="332"/>
      <c r="BD125" s="332"/>
      <c r="BE125" s="332"/>
      <c r="BF125" s="332"/>
      <c r="BI125" s="332"/>
      <c r="BS125" s="332"/>
      <c r="CC125" s="332"/>
      <c r="CM125" s="332"/>
      <c r="CW125" s="332"/>
      <c r="DG125" s="332"/>
      <c r="DQ125" s="332"/>
      <c r="EA125" s="332"/>
      <c r="EK125" s="332"/>
      <c r="EU125" s="332"/>
      <c r="FE125" s="332"/>
      <c r="FO125" s="332"/>
      <c r="FY125" s="332"/>
      <c r="GI125" s="332"/>
      <c r="GS125" s="332"/>
      <c r="HC125" s="332"/>
      <c r="HM125" s="332"/>
    </row>
    <row r="126" s="3" customFormat="true" x14ac:dyDescent="0.25">
      <c r="A126" s="332"/>
      <c r="K126" s="332"/>
      <c r="U126" s="332"/>
      <c r="AE126" s="332"/>
      <c r="AO126" s="332"/>
      <c r="AY126" s="332"/>
      <c r="AZ126" s="332"/>
      <c r="BA126" s="332"/>
      <c r="BB126" s="332"/>
      <c r="BC126" s="332"/>
      <c r="BD126" s="332"/>
      <c r="BE126" s="332"/>
      <c r="BF126" s="332"/>
      <c r="BI126" s="332"/>
      <c r="BS126" s="332"/>
      <c r="CC126" s="332"/>
      <c r="CM126" s="332"/>
      <c r="CW126" s="332"/>
      <c r="DG126" s="332"/>
      <c r="DQ126" s="332"/>
      <c r="EA126" s="332"/>
      <c r="EK126" s="332"/>
      <c r="EU126" s="332"/>
      <c r="FE126" s="332"/>
      <c r="FO126" s="332"/>
      <c r="FY126" s="332"/>
      <c r="GI126" s="332"/>
      <c r="GS126" s="332"/>
      <c r="HC126" s="332"/>
      <c r="HM126" s="332"/>
    </row>
    <row r="127" s="3" customFormat="true" x14ac:dyDescent="0.25">
      <c r="A127" s="332"/>
      <c r="K127" s="332"/>
      <c r="U127" s="332"/>
      <c r="AE127" s="332"/>
      <c r="AO127" s="332"/>
      <c r="AY127" s="332"/>
      <c r="AZ127" s="332"/>
      <c r="BA127" s="332"/>
      <c r="BB127" s="332"/>
      <c r="BC127" s="332"/>
      <c r="BD127" s="332"/>
      <c r="BE127" s="332"/>
      <c r="BF127" s="332"/>
      <c r="BI127" s="332"/>
      <c r="BS127" s="332"/>
      <c r="CC127" s="332"/>
      <c r="CM127" s="332"/>
      <c r="CW127" s="332"/>
      <c r="DG127" s="332"/>
      <c r="DQ127" s="332"/>
      <c r="EA127" s="332"/>
      <c r="EK127" s="332"/>
      <c r="EU127" s="332"/>
      <c r="FE127" s="332"/>
      <c r="FO127" s="332"/>
      <c r="FY127" s="332"/>
      <c r="GI127" s="332"/>
      <c r="GS127" s="332"/>
      <c r="HC127" s="332"/>
      <c r="HM127" s="332"/>
    </row>
    <row r="128" s="3" customFormat="true" x14ac:dyDescent="0.25">
      <c r="A128" s="332"/>
      <c r="K128" s="332"/>
      <c r="U128" s="332"/>
      <c r="AE128" s="332"/>
      <c r="AO128" s="332"/>
      <c r="AY128" s="332"/>
      <c r="AZ128" s="332"/>
      <c r="BA128" s="332"/>
      <c r="BB128" s="332"/>
      <c r="BC128" s="332"/>
      <c r="BD128" s="332"/>
      <c r="BE128" s="332"/>
      <c r="BF128" s="332"/>
      <c r="BI128" s="332"/>
      <c r="BS128" s="332"/>
      <c r="CC128" s="332"/>
      <c r="CM128" s="332"/>
      <c r="CW128" s="332"/>
      <c r="DG128" s="332"/>
      <c r="DQ128" s="332"/>
      <c r="EA128" s="332"/>
      <c r="EK128" s="332"/>
      <c r="EU128" s="332"/>
      <c r="FE128" s="332"/>
      <c r="FO128" s="332"/>
      <c r="FY128" s="332"/>
      <c r="GI128" s="332"/>
      <c r="GS128" s="332"/>
      <c r="HC128" s="332"/>
      <c r="HM128" s="332"/>
    </row>
    <row r="129" s="3" customFormat="true" x14ac:dyDescent="0.25">
      <c r="A129" s="332"/>
      <c r="K129" s="332"/>
      <c r="U129" s="332"/>
      <c r="AE129" s="332"/>
      <c r="AO129" s="332"/>
      <c r="AY129" s="332"/>
      <c r="AZ129" s="332"/>
      <c r="BA129" s="332"/>
      <c r="BB129" s="332"/>
      <c r="BC129" s="332"/>
      <c r="BD129" s="332"/>
      <c r="BE129" s="332"/>
      <c r="BF129" s="332"/>
      <c r="BI129" s="332"/>
      <c r="BS129" s="332"/>
      <c r="CC129" s="332"/>
      <c r="CM129" s="332"/>
      <c r="CW129" s="332"/>
      <c r="DG129" s="332"/>
      <c r="DQ129" s="332"/>
      <c r="EA129" s="332"/>
      <c r="EK129" s="332"/>
      <c r="EU129" s="332"/>
      <c r="FE129" s="332"/>
      <c r="FO129" s="332"/>
      <c r="FY129" s="332"/>
      <c r="GI129" s="332"/>
      <c r="GS129" s="332"/>
      <c r="HC129" s="332"/>
      <c r="HM129" s="332"/>
    </row>
    <row r="130" s="3" customFormat="true" x14ac:dyDescent="0.25">
      <c r="A130" s="332"/>
      <c r="K130" s="332"/>
      <c r="U130" s="332"/>
      <c r="AE130" s="332"/>
      <c r="AO130" s="332"/>
      <c r="AY130" s="332"/>
      <c r="AZ130" s="332"/>
      <c r="BA130" s="332"/>
      <c r="BB130" s="332"/>
      <c r="BC130" s="332"/>
      <c r="BD130" s="332"/>
      <c r="BE130" s="332"/>
      <c r="BF130" s="332"/>
      <c r="BI130" s="332"/>
      <c r="BS130" s="332"/>
      <c r="CC130" s="332"/>
      <c r="CM130" s="332"/>
      <c r="CW130" s="332"/>
      <c r="DG130" s="332"/>
      <c r="DQ130" s="332"/>
      <c r="EA130" s="332"/>
      <c r="EK130" s="332"/>
      <c r="EU130" s="332"/>
      <c r="FE130" s="332"/>
      <c r="FO130" s="332"/>
      <c r="FY130" s="332"/>
      <c r="GI130" s="332"/>
      <c r="GS130" s="332"/>
      <c r="HC130" s="332"/>
      <c r="HM130" s="332"/>
    </row>
    <row r="131" s="3" customFormat="true" x14ac:dyDescent="0.25">
      <c r="A131" s="332"/>
      <c r="K131" s="332"/>
      <c r="U131" s="332"/>
      <c r="AE131" s="332"/>
      <c r="AO131" s="332"/>
      <c r="AY131" s="332"/>
      <c r="AZ131" s="332"/>
      <c r="BA131" s="332"/>
      <c r="BB131" s="332"/>
      <c r="BC131" s="332"/>
      <c r="BD131" s="332"/>
      <c r="BE131" s="332"/>
      <c r="BF131" s="332"/>
      <c r="BI131" s="332"/>
      <c r="BS131" s="332"/>
      <c r="CC131" s="332"/>
      <c r="CM131" s="332"/>
      <c r="CW131" s="332"/>
      <c r="DG131" s="332"/>
      <c r="DQ131" s="332"/>
      <c r="EA131" s="332"/>
      <c r="EK131" s="332"/>
      <c r="EU131" s="332"/>
      <c r="FE131" s="332"/>
      <c r="FO131" s="332"/>
      <c r="FY131" s="332"/>
      <c r="GI131" s="332"/>
      <c r="GS131" s="332"/>
      <c r="HC131" s="332"/>
      <c r="HM131" s="332"/>
    </row>
    <row r="132" s="3" customFormat="true" x14ac:dyDescent="0.25">
      <c r="A132" s="332"/>
      <c r="K132" s="332"/>
      <c r="U132" s="332"/>
      <c r="AE132" s="332"/>
      <c r="AO132" s="332"/>
      <c r="AY132" s="332"/>
      <c r="AZ132" s="332"/>
      <c r="BA132" s="332"/>
      <c r="BB132" s="332"/>
      <c r="BC132" s="332"/>
      <c r="BD132" s="332"/>
      <c r="BE132" s="332"/>
      <c r="BF132" s="332"/>
      <c r="BI132" s="332"/>
      <c r="BS132" s="332"/>
      <c r="CC132" s="332"/>
      <c r="CM132" s="332"/>
      <c r="CW132" s="332"/>
      <c r="DG132" s="332"/>
      <c r="DQ132" s="332"/>
      <c r="EA132" s="332"/>
      <c r="EK132" s="332"/>
      <c r="EU132" s="332"/>
      <c r="FE132" s="332"/>
      <c r="FO132" s="332"/>
      <c r="FY132" s="332"/>
      <c r="GI132" s="332"/>
      <c r="GS132" s="332"/>
      <c r="HC132" s="332"/>
      <c r="HM132" s="332"/>
    </row>
    <row r="133" s="3" customFormat="true" x14ac:dyDescent="0.25">
      <c r="A133" s="332"/>
      <c r="K133" s="332"/>
      <c r="U133" s="332"/>
      <c r="AE133" s="332"/>
      <c r="AO133" s="332"/>
      <c r="AY133" s="332"/>
      <c r="AZ133" s="332"/>
      <c r="BA133" s="332"/>
      <c r="BB133" s="332"/>
      <c r="BC133" s="332"/>
      <c r="BD133" s="332"/>
      <c r="BE133" s="332"/>
      <c r="BF133" s="332"/>
      <c r="BI133" s="332"/>
      <c r="BS133" s="332"/>
      <c r="CC133" s="332"/>
      <c r="CM133" s="332"/>
      <c r="CW133" s="332"/>
      <c r="DG133" s="332"/>
      <c r="DQ133" s="332"/>
      <c r="EA133" s="332"/>
      <c r="EK133" s="332"/>
      <c r="EU133" s="332"/>
      <c r="FE133" s="332"/>
      <c r="FO133" s="332"/>
      <c r="FY133" s="332"/>
      <c r="GI133" s="332"/>
      <c r="GS133" s="332"/>
      <c r="HC133" s="332"/>
      <c r="HM133" s="332"/>
    </row>
    <row r="134" s="3" customFormat="true" x14ac:dyDescent="0.25">
      <c r="A134" s="332"/>
      <c r="K134" s="332"/>
      <c r="U134" s="332"/>
      <c r="AE134" s="332"/>
      <c r="AO134" s="332"/>
      <c r="AY134" s="332"/>
      <c r="AZ134" s="332"/>
      <c r="BA134" s="332"/>
      <c r="BB134" s="332"/>
      <c r="BC134" s="332"/>
      <c r="BD134" s="332"/>
      <c r="BE134" s="332"/>
      <c r="BF134" s="332"/>
      <c r="BI134" s="332"/>
      <c r="BS134" s="332"/>
      <c r="CC134" s="332"/>
      <c r="CM134" s="332"/>
      <c r="CW134" s="332"/>
      <c r="DG134" s="332"/>
      <c r="DQ134" s="332"/>
      <c r="EA134" s="332"/>
      <c r="EK134" s="332"/>
      <c r="EU134" s="332"/>
      <c r="FE134" s="332"/>
      <c r="FO134" s="332"/>
      <c r="FY134" s="332"/>
      <c r="GI134" s="332"/>
      <c r="GS134" s="332"/>
      <c r="HC134" s="332"/>
      <c r="HM134" s="332"/>
    </row>
    <row r="135" s="3" customFormat="true" x14ac:dyDescent="0.25">
      <c r="A135" s="332"/>
      <c r="K135" s="332"/>
      <c r="U135" s="332"/>
      <c r="AE135" s="332"/>
      <c r="AO135" s="332"/>
      <c r="AY135" s="332"/>
      <c r="AZ135" s="332"/>
      <c r="BA135" s="332"/>
      <c r="BB135" s="332"/>
      <c r="BC135" s="332"/>
      <c r="BD135" s="332"/>
      <c r="BE135" s="332"/>
      <c r="BF135" s="332"/>
      <c r="BI135" s="332"/>
      <c r="BS135" s="332"/>
      <c r="CC135" s="332"/>
      <c r="CM135" s="332"/>
      <c r="CW135" s="332"/>
      <c r="DG135" s="332"/>
      <c r="DQ135" s="332"/>
      <c r="EA135" s="332"/>
      <c r="EK135" s="332"/>
      <c r="EU135" s="332"/>
      <c r="FE135" s="332"/>
      <c r="FO135" s="332"/>
      <c r="FY135" s="332"/>
      <c r="GI135" s="332"/>
      <c r="GS135" s="332"/>
      <c r="HC135" s="332"/>
      <c r="HM135" s="332"/>
    </row>
    <row r="136" s="3" customFormat="true" x14ac:dyDescent="0.25">
      <c r="A136" s="332"/>
      <c r="K136" s="332"/>
      <c r="U136" s="332"/>
      <c r="AE136" s="332"/>
      <c r="AO136" s="332"/>
      <c r="AY136" s="332"/>
      <c r="AZ136" s="332"/>
      <c r="BA136" s="332"/>
      <c r="BB136" s="332"/>
      <c r="BC136" s="332"/>
      <c r="BD136" s="332"/>
      <c r="BE136" s="332"/>
      <c r="BF136" s="332"/>
      <c r="BI136" s="332"/>
      <c r="BS136" s="332"/>
      <c r="CC136" s="332"/>
      <c r="CM136" s="332"/>
      <c r="CW136" s="332"/>
      <c r="DG136" s="332"/>
      <c r="DQ136" s="332"/>
      <c r="EA136" s="332"/>
      <c r="EK136" s="332"/>
      <c r="EU136" s="332"/>
      <c r="FE136" s="332"/>
      <c r="FO136" s="332"/>
      <c r="FY136" s="332"/>
      <c r="GI136" s="332"/>
      <c r="GS136" s="332"/>
      <c r="HC136" s="332"/>
      <c r="HM136" s="332"/>
    </row>
    <row r="137" s="3" customFormat="true" x14ac:dyDescent="0.25">
      <c r="A137" s="332"/>
      <c r="K137" s="332"/>
      <c r="U137" s="332"/>
      <c r="AE137" s="332"/>
      <c r="AO137" s="332"/>
      <c r="AY137" s="332"/>
      <c r="AZ137" s="332"/>
      <c r="BA137" s="332"/>
      <c r="BB137" s="332"/>
      <c r="BC137" s="332"/>
      <c r="BD137" s="332"/>
      <c r="BE137" s="332"/>
      <c r="BF137" s="332"/>
      <c r="BI137" s="332"/>
      <c r="BS137" s="332"/>
      <c r="CC137" s="332"/>
      <c r="CM137" s="332"/>
      <c r="CW137" s="332"/>
      <c r="DG137" s="332"/>
      <c r="DQ137" s="332"/>
      <c r="EA137" s="332"/>
      <c r="EK137" s="332"/>
      <c r="EU137" s="332"/>
      <c r="FE137" s="332"/>
      <c r="FO137" s="332"/>
      <c r="FY137" s="332"/>
      <c r="GI137" s="332"/>
      <c r="GS137" s="332"/>
      <c r="HC137" s="332"/>
      <c r="HM137" s="332"/>
    </row>
    <row r="138" s="3" customFormat="true" x14ac:dyDescent="0.25">
      <c r="A138" s="332"/>
      <c r="K138" s="332"/>
      <c r="U138" s="332"/>
      <c r="AE138" s="332"/>
      <c r="AO138" s="332"/>
      <c r="AY138" s="332"/>
      <c r="AZ138" s="332"/>
      <c r="BA138" s="332"/>
      <c r="BB138" s="332"/>
      <c r="BC138" s="332"/>
      <c r="BD138" s="332"/>
      <c r="BE138" s="332"/>
      <c r="BF138" s="332"/>
      <c r="BI138" s="332"/>
      <c r="BS138" s="332"/>
      <c r="CC138" s="332"/>
      <c r="CM138" s="332"/>
      <c r="CW138" s="332"/>
      <c r="DG138" s="332"/>
      <c r="DQ138" s="332"/>
      <c r="EA138" s="332"/>
      <c r="EK138" s="332"/>
      <c r="EU138" s="332"/>
      <c r="FE138" s="332"/>
      <c r="FO138" s="332"/>
      <c r="FY138" s="332"/>
      <c r="GI138" s="332"/>
      <c r="GS138" s="332"/>
      <c r="HC138" s="332"/>
      <c r="HM138" s="332"/>
    </row>
    <row r="139" s="3" customFormat="true" x14ac:dyDescent="0.25">
      <c r="A139" s="332"/>
      <c r="K139" s="332"/>
      <c r="U139" s="332"/>
      <c r="AE139" s="332"/>
      <c r="AO139" s="332"/>
      <c r="AY139" s="332"/>
      <c r="AZ139" s="332"/>
      <c r="BA139" s="332"/>
      <c r="BB139" s="332"/>
      <c r="BC139" s="332"/>
      <c r="BD139" s="332"/>
      <c r="BE139" s="332"/>
      <c r="BF139" s="332"/>
      <c r="BI139" s="332"/>
      <c r="BS139" s="332"/>
      <c r="CC139" s="332"/>
      <c r="CM139" s="332"/>
      <c r="CW139" s="332"/>
      <c r="DG139" s="332"/>
      <c r="DQ139" s="332"/>
      <c r="EA139" s="332"/>
      <c r="EK139" s="332"/>
      <c r="EU139" s="332"/>
      <c r="FE139" s="332"/>
      <c r="FO139" s="332"/>
      <c r="FY139" s="332"/>
      <c r="GI139" s="332"/>
      <c r="GS139" s="332"/>
      <c r="HC139" s="332"/>
      <c r="HM139" s="332"/>
    </row>
    <row r="140" s="3" customFormat="true" x14ac:dyDescent="0.25">
      <c r="A140" s="332"/>
      <c r="K140" s="332"/>
      <c r="U140" s="332"/>
      <c r="AE140" s="332"/>
      <c r="AO140" s="332"/>
      <c r="AY140" s="332"/>
      <c r="AZ140" s="332"/>
      <c r="BA140" s="332"/>
      <c r="BB140" s="332"/>
      <c r="BC140" s="332"/>
      <c r="BD140" s="332"/>
      <c r="BE140" s="332"/>
      <c r="BF140" s="332"/>
      <c r="BI140" s="332"/>
      <c r="BS140" s="332"/>
      <c r="CC140" s="332"/>
      <c r="CM140" s="332"/>
      <c r="CW140" s="332"/>
      <c r="DG140" s="332"/>
      <c r="DQ140" s="332"/>
      <c r="EA140" s="332"/>
      <c r="EK140" s="332"/>
      <c r="EU140" s="332"/>
      <c r="FE140" s="332"/>
      <c r="FO140" s="332"/>
      <c r="FY140" s="332"/>
      <c r="GI140" s="332"/>
      <c r="GS140" s="332"/>
      <c r="HC140" s="332"/>
      <c r="HM140" s="332"/>
    </row>
    <row r="141" s="3" customFormat="true" x14ac:dyDescent="0.25">
      <c r="A141" s="332"/>
      <c r="K141" s="332"/>
      <c r="U141" s="332"/>
      <c r="AE141" s="332"/>
      <c r="AO141" s="332"/>
      <c r="AY141" s="332"/>
      <c r="AZ141" s="332"/>
      <c r="BA141" s="332"/>
      <c r="BB141" s="332"/>
      <c r="BC141" s="332"/>
      <c r="BD141" s="332"/>
      <c r="BE141" s="332"/>
      <c r="BF141" s="332"/>
      <c r="BI141" s="332"/>
      <c r="BS141" s="332"/>
      <c r="CC141" s="332"/>
      <c r="CM141" s="332"/>
      <c r="CW141" s="332"/>
      <c r="DG141" s="332"/>
      <c r="DQ141" s="332"/>
      <c r="EA141" s="332"/>
      <c r="EK141" s="332"/>
      <c r="EU141" s="332"/>
      <c r="FE141" s="332"/>
      <c r="FO141" s="332"/>
      <c r="FY141" s="332"/>
      <c r="GI141" s="332"/>
      <c r="GS141" s="332"/>
      <c r="HC141" s="332"/>
      <c r="HM141" s="332"/>
    </row>
    <row r="142" s="3" customFormat="true" x14ac:dyDescent="0.25">
      <c r="A142" s="332"/>
      <c r="K142" s="332"/>
      <c r="U142" s="332"/>
      <c r="AE142" s="332"/>
      <c r="AO142" s="332"/>
      <c r="AY142" s="332"/>
      <c r="AZ142" s="332"/>
      <c r="BA142" s="332"/>
      <c r="BB142" s="332"/>
      <c r="BC142" s="332"/>
      <c r="BD142" s="332"/>
      <c r="BE142" s="332"/>
      <c r="BF142" s="332"/>
      <c r="BI142" s="332"/>
      <c r="BS142" s="332"/>
      <c r="CC142" s="332"/>
      <c r="CM142" s="332"/>
      <c r="CW142" s="332"/>
      <c r="DG142" s="332"/>
      <c r="DQ142" s="332"/>
      <c r="EA142" s="332"/>
      <c r="EK142" s="332"/>
      <c r="EU142" s="332"/>
      <c r="FE142" s="332"/>
      <c r="FO142" s="332"/>
      <c r="FY142" s="332"/>
      <c r="GI142" s="332"/>
      <c r="GS142" s="332"/>
      <c r="HC142" s="332"/>
      <c r="HM142" s="332"/>
    </row>
    <row r="143" s="3" customFormat="true" x14ac:dyDescent="0.25">
      <c r="A143" s="332"/>
      <c r="K143" s="332"/>
      <c r="U143" s="332"/>
      <c r="AE143" s="332"/>
      <c r="AO143" s="332"/>
      <c r="AY143" s="332"/>
      <c r="AZ143" s="332"/>
      <c r="BA143" s="332"/>
      <c r="BB143" s="332"/>
      <c r="BC143" s="332"/>
      <c r="BD143" s="332"/>
      <c r="BE143" s="332"/>
      <c r="BF143" s="332"/>
      <c r="BI143" s="332"/>
      <c r="BS143" s="332"/>
      <c r="CC143" s="332"/>
      <c r="CM143" s="332"/>
      <c r="CW143" s="332"/>
      <c r="DG143" s="332"/>
      <c r="DQ143" s="332"/>
      <c r="EA143" s="332"/>
      <c r="EK143" s="332"/>
      <c r="EU143" s="332"/>
      <c r="FE143" s="332"/>
      <c r="FO143" s="332"/>
      <c r="FY143" s="332"/>
      <c r="GI143" s="332"/>
      <c r="GS143" s="332"/>
      <c r="HC143" s="332"/>
      <c r="HM143" s="332"/>
    </row>
    <row r="144" s="3" customFormat="true" x14ac:dyDescent="0.25">
      <c r="A144" s="332"/>
      <c r="K144" s="332"/>
      <c r="U144" s="332"/>
      <c r="AE144" s="332"/>
      <c r="AO144" s="332"/>
      <c r="AY144" s="332"/>
      <c r="AZ144" s="332"/>
      <c r="BA144" s="332"/>
      <c r="BB144" s="332"/>
      <c r="BC144" s="332"/>
      <c r="BD144" s="332"/>
      <c r="BE144" s="332"/>
      <c r="BF144" s="332"/>
      <c r="BI144" s="332"/>
      <c r="BS144" s="332"/>
      <c r="CC144" s="332"/>
      <c r="CM144" s="332"/>
      <c r="CW144" s="332"/>
      <c r="DG144" s="332"/>
      <c r="DQ144" s="332"/>
      <c r="EA144" s="332"/>
      <c r="EK144" s="332"/>
      <c r="EU144" s="332"/>
      <c r="FE144" s="332"/>
      <c r="FO144" s="332"/>
      <c r="FY144" s="332"/>
      <c r="GI144" s="332"/>
      <c r="GS144" s="332"/>
      <c r="HC144" s="332"/>
      <c r="HM144" s="332"/>
    </row>
    <row r="145" s="3" customFormat="true" x14ac:dyDescent="0.25">
      <c r="A145" s="332"/>
      <c r="K145" s="332"/>
      <c r="U145" s="332"/>
      <c r="AE145" s="332"/>
      <c r="AO145" s="332"/>
      <c r="AY145" s="332"/>
      <c r="AZ145" s="332"/>
      <c r="BA145" s="332"/>
      <c r="BB145" s="332"/>
      <c r="BC145" s="332"/>
      <c r="BD145" s="332"/>
      <c r="BE145" s="332"/>
      <c r="BF145" s="332"/>
      <c r="BI145" s="332"/>
      <c r="BS145" s="332"/>
      <c r="CC145" s="332"/>
      <c r="CM145" s="332"/>
      <c r="CW145" s="332"/>
      <c r="DG145" s="332"/>
      <c r="DQ145" s="332"/>
      <c r="EA145" s="332"/>
      <c r="EK145" s="332"/>
      <c r="EU145" s="332"/>
      <c r="FE145" s="332"/>
      <c r="FO145" s="332"/>
      <c r="FY145" s="332"/>
      <c r="GI145" s="332"/>
      <c r="GS145" s="332"/>
      <c r="HC145" s="332"/>
      <c r="HM145" s="332"/>
    </row>
    <row r="146" s="3" customFormat="true" x14ac:dyDescent="0.25">
      <c r="A146" s="332"/>
      <c r="K146" s="332"/>
      <c r="U146" s="332"/>
      <c r="AE146" s="332"/>
      <c r="AO146" s="332"/>
      <c r="AY146" s="332"/>
      <c r="AZ146" s="332"/>
      <c r="BA146" s="332"/>
      <c r="BB146" s="332"/>
      <c r="BC146" s="332"/>
      <c r="BD146" s="332"/>
      <c r="BE146" s="332"/>
      <c r="BF146" s="332"/>
      <c r="BI146" s="332"/>
      <c r="BS146" s="332"/>
      <c r="CC146" s="332"/>
      <c r="CM146" s="332"/>
      <c r="CW146" s="332"/>
      <c r="DG146" s="332"/>
      <c r="DQ146" s="332"/>
      <c r="EA146" s="332"/>
      <c r="EK146" s="332"/>
      <c r="EU146" s="332"/>
      <c r="FE146" s="332"/>
      <c r="FO146" s="332"/>
      <c r="FY146" s="332"/>
      <c r="GI146" s="332"/>
      <c r="GS146" s="332"/>
      <c r="HC146" s="332"/>
      <c r="HM146" s="332"/>
    </row>
    <row r="147" s="3" customFormat="true" x14ac:dyDescent="0.25">
      <c r="A147" s="332"/>
      <c r="K147" s="332"/>
      <c r="U147" s="332"/>
      <c r="AE147" s="332"/>
      <c r="AO147" s="332"/>
      <c r="AY147" s="332"/>
      <c r="AZ147" s="332"/>
      <c r="BA147" s="332"/>
      <c r="BB147" s="332"/>
      <c r="BC147" s="332"/>
      <c r="BD147" s="332"/>
      <c r="BE147" s="332"/>
      <c r="BF147" s="332"/>
      <c r="BI147" s="332"/>
      <c r="BS147" s="332"/>
      <c r="CC147" s="332"/>
      <c r="CM147" s="332"/>
      <c r="CW147" s="332"/>
      <c r="DG147" s="332"/>
      <c r="DQ147" s="332"/>
      <c r="EA147" s="332"/>
      <c r="EK147" s="332"/>
      <c r="EU147" s="332"/>
      <c r="FE147" s="332"/>
      <c r="FO147" s="332"/>
      <c r="FY147" s="332"/>
      <c r="GI147" s="332"/>
      <c r="GS147" s="332"/>
      <c r="HC147" s="332"/>
      <c r="HM147" s="332"/>
    </row>
    <row r="148" s="3" customFormat="true" x14ac:dyDescent="0.25">
      <c r="A148" s="332"/>
      <c r="K148" s="332"/>
      <c r="U148" s="332"/>
      <c r="AE148" s="332"/>
      <c r="AO148" s="332"/>
      <c r="AY148" s="332"/>
      <c r="AZ148" s="332"/>
      <c r="BA148" s="332"/>
      <c r="BB148" s="332"/>
      <c r="BC148" s="332"/>
      <c r="BD148" s="332"/>
      <c r="BE148" s="332"/>
      <c r="BF148" s="332"/>
      <c r="BI148" s="332"/>
      <c r="BS148" s="332"/>
      <c r="CC148" s="332"/>
      <c r="CM148" s="332"/>
      <c r="CW148" s="332"/>
      <c r="DG148" s="332"/>
      <c r="DQ148" s="332"/>
      <c r="EA148" s="332"/>
      <c r="EK148" s="332"/>
      <c r="EU148" s="332"/>
      <c r="FE148" s="332"/>
      <c r="FO148" s="332"/>
      <c r="FY148" s="332"/>
      <c r="GI148" s="332"/>
      <c r="GS148" s="332"/>
      <c r="HC148" s="332"/>
      <c r="HM148" s="332"/>
    </row>
    <row r="149" s="3" customFormat="true" x14ac:dyDescent="0.25">
      <c r="A149" s="332"/>
      <c r="K149" s="332"/>
      <c r="U149" s="332"/>
      <c r="AE149" s="332"/>
      <c r="AO149" s="332"/>
      <c r="AY149" s="332"/>
      <c r="AZ149" s="332"/>
      <c r="BA149" s="332"/>
      <c r="BB149" s="332"/>
      <c r="BC149" s="332"/>
      <c r="BD149" s="332"/>
      <c r="BE149" s="332"/>
      <c r="BF149" s="332"/>
      <c r="BI149" s="332"/>
      <c r="BS149" s="332"/>
      <c r="CC149" s="332"/>
      <c r="CM149" s="332"/>
      <c r="CW149" s="332"/>
      <c r="DG149" s="332"/>
      <c r="DQ149" s="332"/>
      <c r="EA149" s="332"/>
      <c r="EK149" s="332"/>
      <c r="EU149" s="332"/>
      <c r="FE149" s="332"/>
      <c r="FO149" s="332"/>
      <c r="FY149" s="332"/>
      <c r="GI149" s="332"/>
      <c r="GS149" s="332"/>
      <c r="HC149" s="332"/>
      <c r="HM149" s="332"/>
    </row>
    <row r="150" s="3" customFormat="true" x14ac:dyDescent="0.25">
      <c r="A150" s="332"/>
      <c r="K150" s="332"/>
      <c r="U150" s="332"/>
      <c r="AE150" s="332"/>
      <c r="AO150" s="332"/>
      <c r="AY150" s="332"/>
      <c r="AZ150" s="332"/>
      <c r="BA150" s="332"/>
      <c r="BB150" s="332"/>
      <c r="BC150" s="332"/>
      <c r="BD150" s="332"/>
      <c r="BE150" s="332"/>
      <c r="BF150" s="332"/>
      <c r="BI150" s="332"/>
      <c r="BS150" s="332"/>
      <c r="CC150" s="332"/>
      <c r="CM150" s="332"/>
      <c r="CW150" s="332"/>
      <c r="DG150" s="332"/>
      <c r="DQ150" s="332"/>
      <c r="EA150" s="332"/>
      <c r="EK150" s="332"/>
      <c r="EU150" s="332"/>
      <c r="FE150" s="332"/>
      <c r="FO150" s="332"/>
      <c r="FY150" s="332"/>
      <c r="GI150" s="332"/>
      <c r="GS150" s="332"/>
      <c r="HC150" s="332"/>
      <c r="HM150" s="332"/>
    </row>
    <row r="151" s="3" customFormat="true" x14ac:dyDescent="0.25">
      <c r="A151" s="332"/>
      <c r="K151" s="332"/>
      <c r="U151" s="332"/>
      <c r="AE151" s="332"/>
      <c r="AO151" s="332"/>
      <c r="AY151" s="332"/>
      <c r="AZ151" s="332"/>
      <c r="BA151" s="332"/>
      <c r="BB151" s="332"/>
      <c r="BC151" s="332"/>
      <c r="BD151" s="332"/>
      <c r="BE151" s="332"/>
      <c r="BF151" s="332"/>
      <c r="BI151" s="332"/>
      <c r="BS151" s="332"/>
      <c r="CC151" s="332"/>
      <c r="CM151" s="332"/>
      <c r="CW151" s="332"/>
      <c r="DG151" s="332"/>
      <c r="DQ151" s="332"/>
      <c r="EA151" s="332"/>
      <c r="EK151" s="332"/>
      <c r="EU151" s="332"/>
      <c r="FE151" s="332"/>
      <c r="FO151" s="332"/>
      <c r="FY151" s="332"/>
      <c r="GI151" s="332"/>
      <c r="GS151" s="332"/>
      <c r="HC151" s="332"/>
      <c r="HM151" s="332"/>
    </row>
    <row r="152" s="3" customFormat="true" x14ac:dyDescent="0.25">
      <c r="A152" s="332"/>
      <c r="K152" s="332"/>
      <c r="U152" s="332"/>
      <c r="AE152" s="332"/>
      <c r="AO152" s="332"/>
      <c r="AY152" s="332"/>
      <c r="AZ152" s="332"/>
      <c r="BA152" s="332"/>
      <c r="BB152" s="332"/>
      <c r="BC152" s="332"/>
      <c r="BD152" s="332"/>
      <c r="BE152" s="332"/>
      <c r="BF152" s="332"/>
      <c r="BI152" s="332"/>
      <c r="BS152" s="332"/>
      <c r="CC152" s="332"/>
      <c r="CM152" s="332"/>
      <c r="CW152" s="332"/>
      <c r="DG152" s="332"/>
      <c r="DQ152" s="332"/>
      <c r="EA152" s="332"/>
      <c r="EK152" s="332"/>
      <c r="EU152" s="332"/>
      <c r="FE152" s="332"/>
      <c r="FO152" s="332"/>
      <c r="FY152" s="332"/>
      <c r="GI152" s="332"/>
      <c r="GS152" s="332"/>
      <c r="HC152" s="332"/>
      <c r="HM152" s="332"/>
    </row>
    <row r="153" s="3" customFormat="true" x14ac:dyDescent="0.25">
      <c r="A153" s="332"/>
      <c r="K153" s="332"/>
      <c r="U153" s="332"/>
      <c r="AE153" s="332"/>
      <c r="AO153" s="332"/>
      <c r="AY153" s="332"/>
      <c r="AZ153" s="332"/>
      <c r="BA153" s="332"/>
      <c r="BB153" s="332"/>
      <c r="BC153" s="332"/>
      <c r="BD153" s="332"/>
      <c r="BE153" s="332"/>
      <c r="BF153" s="332"/>
      <c r="BI153" s="332"/>
      <c r="BS153" s="332"/>
      <c r="CC153" s="332"/>
      <c r="CM153" s="332"/>
      <c r="CW153" s="332"/>
      <c r="DG153" s="332"/>
      <c r="DQ153" s="332"/>
      <c r="EA153" s="332"/>
      <c r="EK153" s="332"/>
      <c r="EU153" s="332"/>
      <c r="FE153" s="332"/>
      <c r="FO153" s="332"/>
      <c r="FY153" s="332"/>
      <c r="GI153" s="332"/>
      <c r="GS153" s="332"/>
      <c r="HC153" s="332"/>
      <c r="HM153" s="332"/>
    </row>
    <row r="154" s="3" customFormat="true" x14ac:dyDescent="0.25">
      <c r="A154" s="332"/>
      <c r="K154" s="332"/>
      <c r="U154" s="332"/>
      <c r="AE154" s="332"/>
      <c r="AO154" s="332"/>
      <c r="AY154" s="332"/>
      <c r="AZ154" s="332"/>
      <c r="BA154" s="332"/>
      <c r="BB154" s="332"/>
      <c r="BC154" s="332"/>
      <c r="BD154" s="332"/>
      <c r="BE154" s="332"/>
      <c r="BF154" s="332"/>
      <c r="BI154" s="332"/>
      <c r="BS154" s="332"/>
      <c r="CC154" s="332"/>
      <c r="CM154" s="332"/>
      <c r="CW154" s="332"/>
      <c r="DG154" s="332"/>
      <c r="DQ154" s="332"/>
      <c r="EA154" s="332"/>
      <c r="EK154" s="332"/>
      <c r="EU154" s="332"/>
      <c r="FE154" s="332"/>
      <c r="FO154" s="332"/>
      <c r="FY154" s="332"/>
      <c r="GI154" s="332"/>
      <c r="GS154" s="332"/>
      <c r="HC154" s="332"/>
      <c r="HM154" s="332"/>
    </row>
    <row r="155" s="3" customFormat="true" x14ac:dyDescent="0.25">
      <c r="A155" s="332"/>
      <c r="K155" s="332"/>
      <c r="U155" s="332"/>
      <c r="AE155" s="332"/>
      <c r="AO155" s="332"/>
      <c r="AY155" s="332"/>
      <c r="AZ155" s="332"/>
      <c r="BA155" s="332"/>
      <c r="BB155" s="332"/>
      <c r="BC155" s="332"/>
      <c r="BD155" s="332"/>
      <c r="BE155" s="332"/>
      <c r="BF155" s="332"/>
      <c r="BI155" s="332"/>
      <c r="BS155" s="332"/>
      <c r="CC155" s="332"/>
      <c r="CM155" s="332"/>
      <c r="CW155" s="332"/>
      <c r="DG155" s="332"/>
      <c r="DQ155" s="332"/>
      <c r="EA155" s="332"/>
      <c r="EK155" s="332"/>
      <c r="EU155" s="332"/>
      <c r="FE155" s="332"/>
      <c r="FO155" s="332"/>
      <c r="FY155" s="332"/>
      <c r="GI155" s="332"/>
      <c r="GS155" s="332"/>
      <c r="HC155" s="332"/>
      <c r="HM155" s="332"/>
    </row>
    <row r="156" s="3" customFormat="true" x14ac:dyDescent="0.25">
      <c r="A156" s="332"/>
      <c r="K156" s="332"/>
      <c r="U156" s="332"/>
      <c r="AE156" s="332"/>
      <c r="AO156" s="332"/>
      <c r="AY156" s="332"/>
      <c r="AZ156" s="332"/>
      <c r="BA156" s="332"/>
      <c r="BB156" s="332"/>
      <c r="BC156" s="332"/>
      <c r="BD156" s="332"/>
      <c r="BE156" s="332"/>
      <c r="BF156" s="332"/>
      <c r="BI156" s="332"/>
      <c r="BS156" s="332"/>
      <c r="CC156" s="332"/>
      <c r="CM156" s="332"/>
      <c r="CW156" s="332"/>
      <c r="DG156" s="332"/>
      <c r="DQ156" s="332"/>
      <c r="EA156" s="332"/>
      <c r="EK156" s="332"/>
      <c r="EU156" s="332"/>
      <c r="FE156" s="332"/>
      <c r="FO156" s="332"/>
      <c r="FY156" s="332"/>
      <c r="GI156" s="332"/>
      <c r="GS156" s="332"/>
      <c r="HC156" s="332"/>
      <c r="HM156" s="332"/>
    </row>
    <row r="157" s="3" customFormat="true" x14ac:dyDescent="0.25">
      <c r="A157" s="332"/>
      <c r="K157" s="332"/>
      <c r="U157" s="332"/>
      <c r="AE157" s="332"/>
      <c r="AO157" s="332"/>
      <c r="AY157" s="332"/>
      <c r="AZ157" s="332"/>
      <c r="BA157" s="332"/>
      <c r="BB157" s="332"/>
      <c r="BC157" s="332"/>
      <c r="BD157" s="332"/>
      <c r="BE157" s="332"/>
      <c r="BF157" s="332"/>
      <c r="BI157" s="332"/>
      <c r="BS157" s="332"/>
      <c r="CC157" s="332"/>
      <c r="CM157" s="332"/>
      <c r="CW157" s="332"/>
      <c r="DG157" s="332"/>
      <c r="DQ157" s="332"/>
      <c r="EA157" s="332"/>
      <c r="EK157" s="332"/>
      <c r="EU157" s="332"/>
      <c r="FE157" s="332"/>
      <c r="FO157" s="332"/>
      <c r="FY157" s="332"/>
      <c r="GI157" s="332"/>
      <c r="GS157" s="332"/>
      <c r="HC157" s="332"/>
      <c r="HM157" s="332"/>
    </row>
    <row r="158" s="3" customFormat="true" x14ac:dyDescent="0.25">
      <c r="A158" s="332"/>
      <c r="K158" s="332"/>
      <c r="U158" s="332"/>
      <c r="AE158" s="332"/>
      <c r="AO158" s="332"/>
      <c r="AY158" s="332"/>
      <c r="AZ158" s="332"/>
      <c r="BA158" s="332"/>
      <c r="BB158" s="332"/>
      <c r="BC158" s="332"/>
      <c r="BD158" s="332"/>
      <c r="BE158" s="332"/>
      <c r="BF158" s="332"/>
      <c r="BI158" s="332"/>
      <c r="BS158" s="332"/>
      <c r="CC158" s="332"/>
      <c r="CM158" s="332"/>
      <c r="CW158" s="332"/>
      <c r="DG158" s="332"/>
      <c r="DQ158" s="332"/>
      <c r="EA158" s="332"/>
      <c r="EK158" s="332"/>
      <c r="EU158" s="332"/>
      <c r="FE158" s="332"/>
      <c r="FO158" s="332"/>
      <c r="FY158" s="332"/>
      <c r="GI158" s="332"/>
      <c r="GS158" s="332"/>
      <c r="HC158" s="332"/>
      <c r="HM158" s="332"/>
    </row>
    <row r="159" s="3" customFormat="true" x14ac:dyDescent="0.25">
      <c r="A159" s="332"/>
      <c r="K159" s="332"/>
      <c r="U159" s="332"/>
      <c r="AE159" s="332"/>
      <c r="AO159" s="332"/>
      <c r="AY159" s="332"/>
      <c r="AZ159" s="332"/>
      <c r="BA159" s="332"/>
      <c r="BB159" s="332"/>
      <c r="BC159" s="332"/>
      <c r="BD159" s="332"/>
      <c r="BE159" s="332"/>
      <c r="BF159" s="332"/>
      <c r="BI159" s="332"/>
      <c r="BS159" s="332"/>
      <c r="CC159" s="332"/>
      <c r="CM159" s="332"/>
      <c r="CW159" s="332"/>
      <c r="DG159" s="332"/>
      <c r="DQ159" s="332"/>
      <c r="EA159" s="332"/>
      <c r="EK159" s="332"/>
      <c r="EU159" s="332"/>
      <c r="FE159" s="332"/>
      <c r="FO159" s="332"/>
      <c r="FY159" s="332"/>
      <c r="GI159" s="332"/>
      <c r="GS159" s="332"/>
      <c r="HC159" s="332"/>
      <c r="HM159" s="332"/>
    </row>
    <row r="160" s="3" customFormat="true" x14ac:dyDescent="0.25">
      <c r="A160" s="332"/>
      <c r="K160" s="332"/>
      <c r="U160" s="332"/>
      <c r="AE160" s="332"/>
      <c r="AO160" s="332"/>
      <c r="AY160" s="332"/>
      <c r="AZ160" s="332"/>
      <c r="BA160" s="332"/>
      <c r="BB160" s="332"/>
      <c r="BC160" s="332"/>
      <c r="BD160" s="332"/>
      <c r="BE160" s="332"/>
      <c r="BF160" s="332"/>
      <c r="BI160" s="332"/>
      <c r="BS160" s="332"/>
      <c r="CC160" s="332"/>
      <c r="CM160" s="332"/>
      <c r="CW160" s="332"/>
      <c r="DG160" s="332"/>
      <c r="DQ160" s="332"/>
      <c r="EA160" s="332"/>
      <c r="EK160" s="332"/>
      <c r="EU160" s="332"/>
      <c r="FE160" s="332"/>
      <c r="FO160" s="332"/>
      <c r="FY160" s="332"/>
      <c r="GI160" s="332"/>
      <c r="GS160" s="332"/>
      <c r="HC160" s="332"/>
      <c r="HM160" s="332"/>
    </row>
    <row r="161" s="3" customFormat="true" x14ac:dyDescent="0.25">
      <c r="A161" s="332"/>
      <c r="K161" s="332"/>
      <c r="U161" s="332"/>
      <c r="AE161" s="332"/>
      <c r="AO161" s="332"/>
      <c r="AY161" s="332"/>
      <c r="AZ161" s="332"/>
      <c r="BA161" s="332"/>
      <c r="BB161" s="332"/>
      <c r="BC161" s="332"/>
      <c r="BD161" s="332"/>
      <c r="BE161" s="332"/>
      <c r="BF161" s="332"/>
      <c r="BI161" s="332"/>
      <c r="BS161" s="332"/>
      <c r="CC161" s="332"/>
      <c r="CM161" s="332"/>
      <c r="CW161" s="332"/>
      <c r="DG161" s="332"/>
      <c r="DQ161" s="332"/>
      <c r="EA161" s="332"/>
      <c r="EK161" s="332"/>
      <c r="EU161" s="332"/>
      <c r="FE161" s="332"/>
      <c r="FO161" s="332"/>
      <c r="FY161" s="332"/>
      <c r="GI161" s="332"/>
      <c r="GS161" s="332"/>
      <c r="HC161" s="332"/>
      <c r="HM161" s="332"/>
    </row>
    <row r="162" s="3" customFormat="true" x14ac:dyDescent="0.25">
      <c r="A162" s="332"/>
      <c r="K162" s="332"/>
      <c r="U162" s="332"/>
      <c r="AE162" s="332"/>
      <c r="AO162" s="332"/>
      <c r="AY162" s="332"/>
      <c r="AZ162" s="332"/>
      <c r="BA162" s="332"/>
      <c r="BB162" s="332"/>
      <c r="BC162" s="332"/>
      <c r="BD162" s="332"/>
      <c r="BE162" s="332"/>
      <c r="BF162" s="332"/>
      <c r="BI162" s="332"/>
      <c r="BS162" s="332"/>
      <c r="CC162" s="332"/>
      <c r="CM162" s="332"/>
      <c r="CW162" s="332"/>
      <c r="DG162" s="332"/>
      <c r="DQ162" s="332"/>
      <c r="EA162" s="332"/>
      <c r="EK162" s="332"/>
      <c r="EU162" s="332"/>
      <c r="FE162" s="332"/>
      <c r="FO162" s="332"/>
      <c r="FY162" s="332"/>
      <c r="GI162" s="332"/>
      <c r="GS162" s="332"/>
      <c r="HC162" s="332"/>
      <c r="HM162" s="332"/>
    </row>
    <row r="163" s="3" customFormat="true" x14ac:dyDescent="0.25">
      <c r="A163" s="332"/>
      <c r="K163" s="332"/>
      <c r="U163" s="332"/>
      <c r="AE163" s="332"/>
      <c r="AO163" s="332"/>
      <c r="AY163" s="332"/>
      <c r="AZ163" s="332"/>
      <c r="BA163" s="332"/>
      <c r="BB163" s="332"/>
      <c r="BC163" s="332"/>
      <c r="BD163" s="332"/>
      <c r="BE163" s="332"/>
      <c r="BF163" s="332"/>
      <c r="BI163" s="332"/>
      <c r="BS163" s="332"/>
      <c r="CC163" s="332"/>
      <c r="CM163" s="332"/>
      <c r="CW163" s="332"/>
      <c r="DG163" s="332"/>
      <c r="DQ163" s="332"/>
      <c r="EA163" s="332"/>
      <c r="EK163" s="332"/>
      <c r="EU163" s="332"/>
      <c r="FE163" s="332"/>
      <c r="FO163" s="332"/>
      <c r="FY163" s="332"/>
      <c r="GI163" s="332"/>
      <c r="GS163" s="332"/>
      <c r="HC163" s="332"/>
      <c r="HM163" s="332"/>
    </row>
    <row r="164" s="3" customFormat="true" x14ac:dyDescent="0.25">
      <c r="A164" s="332"/>
      <c r="K164" s="332"/>
      <c r="U164" s="332"/>
      <c r="AE164" s="332"/>
      <c r="AO164" s="332"/>
      <c r="AY164" s="332"/>
      <c r="AZ164" s="332"/>
      <c r="BA164" s="332"/>
      <c r="BB164" s="332"/>
      <c r="BC164" s="332"/>
      <c r="BD164" s="332"/>
      <c r="BE164" s="332"/>
      <c r="BF164" s="332"/>
      <c r="BI164" s="332"/>
      <c r="BS164" s="332"/>
      <c r="CC164" s="332"/>
      <c r="CM164" s="332"/>
      <c r="CW164" s="332"/>
      <c r="DG164" s="332"/>
      <c r="DQ164" s="332"/>
      <c r="EA164" s="332"/>
      <c r="EK164" s="332"/>
      <c r="EU164" s="332"/>
      <c r="FE164" s="332"/>
      <c r="FO164" s="332"/>
      <c r="FY164" s="332"/>
      <c r="GI164" s="332"/>
      <c r="GS164" s="332"/>
      <c r="HC164" s="332"/>
      <c r="HM164" s="332"/>
    </row>
    <row r="165" s="3" customFormat="true" x14ac:dyDescent="0.25">
      <c r="A165" s="332"/>
      <c r="K165" s="332"/>
      <c r="U165" s="332"/>
      <c r="AE165" s="332"/>
      <c r="AO165" s="332"/>
      <c r="AY165" s="332"/>
      <c r="AZ165" s="332"/>
      <c r="BA165" s="332"/>
      <c r="BB165" s="332"/>
      <c r="BC165" s="332"/>
      <c r="BD165" s="332"/>
      <c r="BE165" s="332"/>
      <c r="BF165" s="332"/>
      <c r="BI165" s="332"/>
      <c r="BS165" s="332"/>
      <c r="CC165" s="332"/>
      <c r="CM165" s="332"/>
      <c r="CW165" s="332"/>
      <c r="DG165" s="332"/>
      <c r="DQ165" s="332"/>
      <c r="EA165" s="332"/>
      <c r="EK165" s="332"/>
      <c r="EU165" s="332"/>
      <c r="FE165" s="332"/>
      <c r="FO165" s="332"/>
      <c r="FY165" s="332"/>
      <c r="GI165" s="332"/>
      <c r="GS165" s="332"/>
      <c r="HC165" s="332"/>
      <c r="HM165" s="332"/>
    </row>
    <row r="166" s="3" customFormat="true" x14ac:dyDescent="0.25">
      <c r="A166" s="332"/>
      <c r="K166" s="332"/>
      <c r="U166" s="332"/>
      <c r="AE166" s="332"/>
      <c r="AO166" s="332"/>
      <c r="AY166" s="332"/>
      <c r="AZ166" s="332"/>
      <c r="BA166" s="332"/>
      <c r="BB166" s="332"/>
      <c r="BC166" s="332"/>
      <c r="BD166" s="332"/>
      <c r="BE166" s="332"/>
      <c r="BF166" s="332"/>
      <c r="BI166" s="332"/>
      <c r="BS166" s="332"/>
      <c r="CC166" s="332"/>
      <c r="CM166" s="332"/>
      <c r="CW166" s="332"/>
      <c r="DG166" s="332"/>
      <c r="DQ166" s="332"/>
      <c r="EA166" s="332"/>
      <c r="EK166" s="332"/>
      <c r="EU166" s="332"/>
      <c r="FE166" s="332"/>
      <c r="FO166" s="332"/>
      <c r="FY166" s="332"/>
      <c r="GI166" s="332"/>
      <c r="GS166" s="332"/>
      <c r="HC166" s="332"/>
      <c r="HM166" s="332"/>
    </row>
    <row r="167" s="3" customFormat="true" x14ac:dyDescent="0.25">
      <c r="A167" s="332"/>
      <c r="K167" s="332"/>
      <c r="U167" s="332"/>
      <c r="AE167" s="332"/>
      <c r="AO167" s="332"/>
      <c r="AY167" s="332"/>
      <c r="AZ167" s="332"/>
      <c r="BA167" s="332"/>
      <c r="BB167" s="332"/>
      <c r="BC167" s="332"/>
      <c r="BD167" s="332"/>
      <c r="BE167" s="332"/>
      <c r="BF167" s="332"/>
      <c r="BI167" s="332"/>
      <c r="BS167" s="332"/>
      <c r="CC167" s="332"/>
      <c r="CM167" s="332"/>
      <c r="CW167" s="332"/>
      <c r="DG167" s="332"/>
      <c r="DQ167" s="332"/>
      <c r="EA167" s="332"/>
      <c r="EK167" s="332"/>
      <c r="EU167" s="332"/>
      <c r="FE167" s="332"/>
      <c r="FO167" s="332"/>
      <c r="FY167" s="332"/>
      <c r="GI167" s="332"/>
      <c r="GS167" s="332"/>
      <c r="HC167" s="332"/>
      <c r="HM167" s="332"/>
    </row>
    <row r="168" s="3" customFormat="true" x14ac:dyDescent="0.25">
      <c r="A168" s="332"/>
      <c r="K168" s="332"/>
      <c r="U168" s="332"/>
      <c r="AE168" s="332"/>
      <c r="AO168" s="332"/>
      <c r="AY168" s="332"/>
      <c r="AZ168" s="332"/>
      <c r="BA168" s="332"/>
      <c r="BB168" s="332"/>
      <c r="BC168" s="332"/>
      <c r="BD168" s="332"/>
      <c r="BE168" s="332"/>
      <c r="BF168" s="332"/>
      <c r="BI168" s="332"/>
      <c r="BS168" s="332"/>
      <c r="CC168" s="332"/>
      <c r="CM168" s="332"/>
      <c r="CW168" s="332"/>
      <c r="DG168" s="332"/>
      <c r="DQ168" s="332"/>
      <c r="EA168" s="332"/>
      <c r="EK168" s="332"/>
      <c r="EU168" s="332"/>
      <c r="FE168" s="332"/>
      <c r="FO168" s="332"/>
      <c r="FY168" s="332"/>
      <c r="GI168" s="332"/>
      <c r="GS168" s="332"/>
      <c r="HC168" s="332"/>
      <c r="HM168" s="332"/>
    </row>
    <row r="169" s="3" customFormat="true" x14ac:dyDescent="0.25">
      <c r="A169" s="332"/>
      <c r="K169" s="332"/>
      <c r="U169" s="332"/>
      <c r="AE169" s="332"/>
      <c r="AO169" s="332"/>
      <c r="AY169" s="332"/>
      <c r="AZ169" s="332"/>
      <c r="BA169" s="332"/>
      <c r="BB169" s="332"/>
      <c r="BC169" s="332"/>
      <c r="BD169" s="332"/>
      <c r="BE169" s="332"/>
      <c r="BF169" s="332"/>
      <c r="BI169" s="332"/>
      <c r="BS169" s="332"/>
      <c r="CC169" s="332"/>
      <c r="CM169" s="332"/>
      <c r="CW169" s="332"/>
      <c r="DG169" s="332"/>
      <c r="DQ169" s="332"/>
      <c r="EA169" s="332"/>
      <c r="EK169" s="332"/>
      <c r="EU169" s="332"/>
      <c r="FE169" s="332"/>
      <c r="FO169" s="332"/>
      <c r="FY169" s="332"/>
      <c r="GI169" s="332"/>
      <c r="GS169" s="332"/>
      <c r="HC169" s="332"/>
      <c r="HM169" s="332"/>
    </row>
    <row r="170" s="3" customFormat="true" x14ac:dyDescent="0.25">
      <c r="A170" s="332"/>
      <c r="K170" s="332"/>
      <c r="U170" s="332"/>
      <c r="AE170" s="332"/>
      <c r="AO170" s="332"/>
      <c r="AY170" s="332"/>
      <c r="AZ170" s="332"/>
      <c r="BA170" s="332"/>
      <c r="BB170" s="332"/>
      <c r="BC170" s="332"/>
      <c r="BD170" s="332"/>
      <c r="BE170" s="332"/>
      <c r="BF170" s="332"/>
      <c r="BI170" s="332"/>
      <c r="BS170" s="332"/>
      <c r="CC170" s="332"/>
      <c r="CM170" s="332"/>
      <c r="CW170" s="332"/>
      <c r="DG170" s="332"/>
      <c r="DQ170" s="332"/>
      <c r="EA170" s="332"/>
      <c r="EK170" s="332"/>
      <c r="EU170" s="332"/>
      <c r="FE170" s="332"/>
      <c r="FO170" s="332"/>
      <c r="FY170" s="332"/>
      <c r="GI170" s="332"/>
      <c r="GS170" s="332"/>
      <c r="HC170" s="332"/>
      <c r="HM170" s="332"/>
    </row>
    <row r="171" s="3" customFormat="true" x14ac:dyDescent="0.25">
      <c r="A171" s="332"/>
      <c r="K171" s="332"/>
      <c r="U171" s="332"/>
      <c r="AE171" s="332"/>
      <c r="AO171" s="332"/>
      <c r="AY171" s="332"/>
      <c r="AZ171" s="332"/>
      <c r="BA171" s="332"/>
      <c r="BB171" s="332"/>
      <c r="BC171" s="332"/>
      <c r="BD171" s="332"/>
      <c r="BE171" s="332"/>
      <c r="BF171" s="332"/>
      <c r="BI171" s="332"/>
      <c r="BS171" s="332"/>
      <c r="CC171" s="332"/>
      <c r="CM171" s="332"/>
      <c r="CW171" s="332"/>
      <c r="DG171" s="332"/>
      <c r="DQ171" s="332"/>
      <c r="EA171" s="332"/>
      <c r="EK171" s="332"/>
      <c r="EU171" s="332"/>
      <c r="FE171" s="332"/>
      <c r="FO171" s="332"/>
      <c r="FY171" s="332"/>
      <c r="GI171" s="332"/>
      <c r="GS171" s="332"/>
      <c r="HC171" s="332"/>
      <c r="HM171" s="332"/>
    </row>
    <row r="172" s="3" customFormat="true" x14ac:dyDescent="0.25">
      <c r="A172" s="332"/>
      <c r="K172" s="332"/>
      <c r="U172" s="332"/>
      <c r="AE172" s="332"/>
      <c r="AO172" s="332"/>
      <c r="AY172" s="332"/>
      <c r="AZ172" s="332"/>
      <c r="BA172" s="332"/>
      <c r="BB172" s="332"/>
      <c r="BC172" s="332"/>
      <c r="BD172" s="332"/>
      <c r="BE172" s="332"/>
      <c r="BF172" s="332"/>
      <c r="BI172" s="332"/>
      <c r="BS172" s="332"/>
      <c r="CC172" s="332"/>
      <c r="CM172" s="332"/>
      <c r="CW172" s="332"/>
      <c r="DG172" s="332"/>
      <c r="DQ172" s="332"/>
      <c r="EA172" s="332"/>
      <c r="EK172" s="332"/>
      <c r="EU172" s="332"/>
      <c r="FE172" s="332"/>
      <c r="FO172" s="332"/>
      <c r="FY172" s="332"/>
      <c r="GI172" s="332"/>
      <c r="GS172" s="332"/>
      <c r="HC172" s="332"/>
      <c r="HM172" s="332"/>
    </row>
    <row r="173" s="3" customFormat="true" x14ac:dyDescent="0.25">
      <c r="A173" s="332"/>
      <c r="K173" s="332"/>
      <c r="U173" s="332"/>
      <c r="AE173" s="332"/>
      <c r="AO173" s="332"/>
      <c r="AY173" s="332"/>
      <c r="AZ173" s="332"/>
      <c r="BA173" s="332"/>
      <c r="BB173" s="332"/>
      <c r="BC173" s="332"/>
      <c r="BD173" s="332"/>
      <c r="BE173" s="332"/>
      <c r="BF173" s="332"/>
      <c r="BI173" s="332"/>
      <c r="BS173" s="332"/>
      <c r="CC173" s="332"/>
      <c r="CM173" s="332"/>
      <c r="CW173" s="332"/>
      <c r="DG173" s="332"/>
      <c r="DQ173" s="332"/>
      <c r="EA173" s="332"/>
      <c r="EK173" s="332"/>
      <c r="EU173" s="332"/>
      <c r="FE173" s="332"/>
      <c r="FO173" s="332"/>
      <c r="FY173" s="332"/>
      <c r="GI173" s="332"/>
      <c r="GS173" s="332"/>
      <c r="HC173" s="332"/>
      <c r="HM173" s="332"/>
    </row>
    <row r="174" s="3" customFormat="true" x14ac:dyDescent="0.25">
      <c r="A174" s="332"/>
      <c r="K174" s="332"/>
      <c r="U174" s="332"/>
      <c r="AE174" s="332"/>
      <c r="AO174" s="332"/>
      <c r="AY174" s="332"/>
      <c r="AZ174" s="332"/>
      <c r="BA174" s="332"/>
      <c r="BB174" s="332"/>
      <c r="BC174" s="332"/>
      <c r="BD174" s="332"/>
      <c r="BE174" s="332"/>
      <c r="BF174" s="332"/>
      <c r="BI174" s="332"/>
      <c r="BS174" s="332"/>
      <c r="CC174" s="332"/>
      <c r="CM174" s="332"/>
      <c r="CW174" s="332"/>
      <c r="DG174" s="332"/>
      <c r="DQ174" s="332"/>
      <c r="EA174" s="332"/>
      <c r="EK174" s="332"/>
      <c r="EU174" s="332"/>
      <c r="FE174" s="332"/>
      <c r="FO174" s="332"/>
      <c r="FY174" s="332"/>
      <c r="GI174" s="332"/>
      <c r="GS174" s="332"/>
      <c r="HC174" s="332"/>
      <c r="HM174" s="332"/>
    </row>
    <row r="175" s="3" customFormat="true" x14ac:dyDescent="0.25">
      <c r="A175" s="332"/>
      <c r="K175" s="332"/>
      <c r="U175" s="332"/>
      <c r="AE175" s="332"/>
      <c r="AO175" s="332"/>
      <c r="AY175" s="332"/>
      <c r="AZ175" s="332"/>
      <c r="BA175" s="332"/>
      <c r="BB175" s="332"/>
      <c r="BC175" s="332"/>
      <c r="BD175" s="332"/>
      <c r="BE175" s="332"/>
      <c r="BF175" s="332"/>
      <c r="BI175" s="332"/>
      <c r="BS175" s="332"/>
      <c r="CC175" s="332"/>
      <c r="CM175" s="332"/>
      <c r="CW175" s="332"/>
      <c r="DG175" s="332"/>
      <c r="DQ175" s="332"/>
      <c r="EA175" s="332"/>
      <c r="EK175" s="332"/>
      <c r="EU175" s="332"/>
      <c r="FE175" s="332"/>
      <c r="FO175" s="332"/>
      <c r="FY175" s="332"/>
      <c r="GI175" s="332"/>
      <c r="GS175" s="332"/>
      <c r="HC175" s="332"/>
      <c r="HM175" s="332"/>
    </row>
    <row r="176" s="3" customFormat="true" x14ac:dyDescent="0.25">
      <c r="A176" s="332"/>
      <c r="K176" s="332"/>
      <c r="U176" s="332"/>
      <c r="AE176" s="332"/>
      <c r="AO176" s="332"/>
      <c r="AY176" s="332"/>
      <c r="AZ176" s="332"/>
      <c r="BA176" s="332"/>
      <c r="BB176" s="332"/>
      <c r="BC176" s="332"/>
      <c r="BD176" s="332"/>
      <c r="BE176" s="332"/>
      <c r="BF176" s="332"/>
      <c r="BI176" s="332"/>
      <c r="BS176" s="332"/>
      <c r="CC176" s="332"/>
      <c r="CM176" s="332"/>
      <c r="CW176" s="332"/>
      <c r="DG176" s="332"/>
      <c r="DQ176" s="332"/>
      <c r="EA176" s="332"/>
      <c r="EK176" s="332"/>
      <c r="EU176" s="332"/>
      <c r="FE176" s="332"/>
      <c r="FO176" s="332"/>
      <c r="FY176" s="332"/>
      <c r="GI176" s="332"/>
      <c r="GS176" s="332"/>
      <c r="HC176" s="332"/>
      <c r="HM176" s="332"/>
    </row>
    <row r="177" s="3" customFormat="true" x14ac:dyDescent="0.25">
      <c r="A177" s="332"/>
      <c r="K177" s="332"/>
      <c r="U177" s="332"/>
      <c r="AE177" s="332"/>
      <c r="AO177" s="332"/>
      <c r="AY177" s="332"/>
      <c r="AZ177" s="332"/>
      <c r="BA177" s="332"/>
      <c r="BB177" s="332"/>
      <c r="BC177" s="332"/>
      <c r="BD177" s="332"/>
      <c r="BE177" s="332"/>
      <c r="BF177" s="332"/>
      <c r="BI177" s="332"/>
      <c r="BS177" s="332"/>
      <c r="CC177" s="332"/>
      <c r="CM177" s="332"/>
      <c r="CW177" s="332"/>
      <c r="DG177" s="332"/>
      <c r="DQ177" s="332"/>
      <c r="EA177" s="332"/>
      <c r="EK177" s="332"/>
      <c r="EU177" s="332"/>
      <c r="FE177" s="332"/>
      <c r="FO177" s="332"/>
      <c r="FY177" s="332"/>
      <c r="GI177" s="332"/>
      <c r="GS177" s="332"/>
      <c r="HC177" s="332"/>
      <c r="HM177" s="332"/>
    </row>
    <row r="178" s="3" customFormat="true" x14ac:dyDescent="0.25">
      <c r="A178" s="332"/>
      <c r="K178" s="332"/>
      <c r="U178" s="332"/>
      <c r="AE178" s="332"/>
      <c r="AO178" s="332"/>
      <c r="AY178" s="332"/>
      <c r="AZ178" s="332"/>
      <c r="BA178" s="332"/>
      <c r="BB178" s="332"/>
      <c r="BC178" s="332"/>
      <c r="BD178" s="332"/>
      <c r="BE178" s="332"/>
      <c r="BF178" s="332"/>
      <c r="BI178" s="332"/>
      <c r="BS178" s="332"/>
      <c r="CC178" s="332"/>
      <c r="CM178" s="332"/>
      <c r="CW178" s="332"/>
      <c r="DG178" s="332"/>
      <c r="DQ178" s="332"/>
      <c r="EA178" s="332"/>
      <c r="EK178" s="332"/>
      <c r="EU178" s="332"/>
      <c r="FE178" s="332"/>
      <c r="FO178" s="332"/>
      <c r="FY178" s="332"/>
      <c r="GI178" s="332"/>
      <c r="GS178" s="332"/>
      <c r="HC178" s="332"/>
      <c r="HM178" s="332"/>
    </row>
    <row r="179" s="3" customFormat="true" x14ac:dyDescent="0.25">
      <c r="A179" s="332"/>
      <c r="K179" s="332"/>
      <c r="U179" s="332"/>
      <c r="AE179" s="332"/>
      <c r="AO179" s="332"/>
      <c r="AY179" s="332"/>
      <c r="AZ179" s="332"/>
      <c r="BA179" s="332"/>
      <c r="BB179" s="332"/>
      <c r="BC179" s="332"/>
      <c r="BD179" s="332"/>
      <c r="BE179" s="332"/>
      <c r="BF179" s="332"/>
      <c r="BI179" s="332"/>
      <c r="BS179" s="332"/>
      <c r="CC179" s="332"/>
      <c r="CM179" s="332"/>
      <c r="CW179" s="332"/>
      <c r="DG179" s="332"/>
      <c r="DQ179" s="332"/>
      <c r="EA179" s="332"/>
      <c r="EK179" s="332"/>
      <c r="EU179" s="332"/>
      <c r="FE179" s="332"/>
      <c r="FO179" s="332"/>
      <c r="FY179" s="332"/>
      <c r="GI179" s="332"/>
      <c r="GS179" s="332"/>
      <c r="HC179" s="332"/>
      <c r="HM179" s="332"/>
    </row>
    <row r="180" s="3" customFormat="true" x14ac:dyDescent="0.25">
      <c r="A180" s="332"/>
      <c r="K180" s="332"/>
      <c r="U180" s="332"/>
      <c r="AE180" s="332"/>
      <c r="AO180" s="332"/>
      <c r="AY180" s="332"/>
      <c r="AZ180" s="332"/>
      <c r="BA180" s="332"/>
      <c r="BB180" s="332"/>
      <c r="BC180" s="332"/>
      <c r="BD180" s="332"/>
      <c r="BE180" s="332"/>
      <c r="BF180" s="332"/>
      <c r="BI180" s="332"/>
      <c r="BS180" s="332"/>
      <c r="CC180" s="332"/>
      <c r="CM180" s="332"/>
      <c r="CW180" s="332"/>
      <c r="DG180" s="332"/>
      <c r="DQ180" s="332"/>
      <c r="EA180" s="332"/>
      <c r="EK180" s="332"/>
      <c r="EU180" s="332"/>
      <c r="FE180" s="332"/>
      <c r="FO180" s="332"/>
      <c r="FY180" s="332"/>
      <c r="GI180" s="332"/>
      <c r="GS180" s="332"/>
      <c r="HC180" s="332"/>
      <c r="HM180" s="332"/>
    </row>
    <row r="181" s="3" customFormat="true" x14ac:dyDescent="0.25">
      <c r="A181" s="332"/>
      <c r="K181" s="332"/>
      <c r="U181" s="332"/>
      <c r="AE181" s="332"/>
      <c r="AO181" s="332"/>
      <c r="AY181" s="332"/>
      <c r="AZ181" s="332"/>
      <c r="BA181" s="332"/>
      <c r="BB181" s="332"/>
      <c r="BC181" s="332"/>
      <c r="BD181" s="332"/>
      <c r="BE181" s="332"/>
      <c r="BF181" s="332"/>
      <c r="BI181" s="332"/>
      <c r="BS181" s="332"/>
      <c r="CC181" s="332"/>
      <c r="CM181" s="332"/>
      <c r="CW181" s="332"/>
      <c r="DG181" s="332"/>
      <c r="DQ181" s="332"/>
      <c r="EA181" s="332"/>
      <c r="EK181" s="332"/>
      <c r="EU181" s="332"/>
      <c r="FE181" s="332"/>
      <c r="FO181" s="332"/>
      <c r="FY181" s="332"/>
      <c r="GI181" s="332"/>
      <c r="GS181" s="332"/>
      <c r="HC181" s="332"/>
      <c r="HM181" s="332"/>
    </row>
    <row r="182" s="3" customFormat="true" x14ac:dyDescent="0.25">
      <c r="A182" s="332"/>
      <c r="K182" s="332"/>
      <c r="U182" s="332"/>
      <c r="AE182" s="332"/>
      <c r="AO182" s="332"/>
      <c r="AY182" s="332"/>
      <c r="AZ182" s="332"/>
      <c r="BA182" s="332"/>
      <c r="BB182" s="332"/>
      <c r="BC182" s="332"/>
      <c r="BD182" s="332"/>
      <c r="BE182" s="332"/>
      <c r="BF182" s="332"/>
      <c r="BI182" s="332"/>
      <c r="BS182" s="332"/>
      <c r="CC182" s="332"/>
      <c r="CM182" s="332"/>
      <c r="CW182" s="332"/>
      <c r="DG182" s="332"/>
      <c r="DQ182" s="332"/>
      <c r="EA182" s="332"/>
      <c r="EK182" s="332"/>
      <c r="EU182" s="332"/>
      <c r="FE182" s="332"/>
      <c r="FO182" s="332"/>
      <c r="FY182" s="332"/>
      <c r="GI182" s="332"/>
      <c r="GS182" s="332"/>
      <c r="HC182" s="332"/>
      <c r="HM182" s="332"/>
    </row>
    <row r="183" s="3" customFormat="true" x14ac:dyDescent="0.25">
      <c r="A183" s="332"/>
      <c r="K183" s="332"/>
      <c r="U183" s="332"/>
      <c r="AE183" s="332"/>
      <c r="AO183" s="332"/>
      <c r="AY183" s="332"/>
      <c r="AZ183" s="332"/>
      <c r="BA183" s="332"/>
      <c r="BB183" s="332"/>
      <c r="BC183" s="332"/>
      <c r="BD183" s="332"/>
      <c r="BE183" s="332"/>
      <c r="BF183" s="332"/>
      <c r="BI183" s="332"/>
      <c r="BS183" s="332"/>
      <c r="CC183" s="332"/>
      <c r="CM183" s="332"/>
      <c r="CW183" s="332"/>
      <c r="DG183" s="332"/>
      <c r="DQ183" s="332"/>
      <c r="EA183" s="332"/>
      <c r="EK183" s="332"/>
      <c r="EU183" s="332"/>
      <c r="FE183" s="332"/>
      <c r="FO183" s="332"/>
      <c r="FY183" s="332"/>
      <c r="GI183" s="332"/>
      <c r="GS183" s="332"/>
      <c r="HC183" s="332"/>
      <c r="HM183" s="332"/>
    </row>
    <row r="184" s="3" customFormat="true" x14ac:dyDescent="0.25">
      <c r="A184" s="332"/>
      <c r="K184" s="332"/>
      <c r="U184" s="332"/>
      <c r="AE184" s="332"/>
      <c r="AO184" s="332"/>
      <c r="AY184" s="332"/>
      <c r="AZ184" s="332"/>
      <c r="BA184" s="332"/>
      <c r="BB184" s="332"/>
      <c r="BC184" s="332"/>
      <c r="BD184" s="332"/>
      <c r="BE184" s="332"/>
      <c r="BF184" s="332"/>
      <c r="BI184" s="332"/>
      <c r="BS184" s="332"/>
      <c r="CC184" s="332"/>
      <c r="CM184" s="332"/>
      <c r="CW184" s="332"/>
      <c r="DG184" s="332"/>
      <c r="DQ184" s="332"/>
      <c r="EA184" s="332"/>
      <c r="EK184" s="332"/>
      <c r="EU184" s="332"/>
      <c r="FE184" s="332"/>
      <c r="FO184" s="332"/>
      <c r="FY184" s="332"/>
      <c r="GI184" s="332"/>
      <c r="GS184" s="332"/>
      <c r="HC184" s="332"/>
      <c r="HM184" s="332"/>
    </row>
    <row r="185" s="3" customFormat="true" x14ac:dyDescent="0.25">
      <c r="A185" s="332"/>
      <c r="K185" s="332"/>
      <c r="U185" s="332"/>
      <c r="AE185" s="332"/>
      <c r="AO185" s="332"/>
      <c r="AY185" s="332"/>
      <c r="AZ185" s="332"/>
      <c r="BA185" s="332"/>
      <c r="BB185" s="332"/>
      <c r="BC185" s="332"/>
      <c r="BD185" s="332"/>
      <c r="BE185" s="332"/>
      <c r="BF185" s="332"/>
      <c r="BI185" s="332"/>
      <c r="BS185" s="332"/>
      <c r="CC185" s="332"/>
      <c r="CM185" s="332"/>
      <c r="CW185" s="332"/>
      <c r="DG185" s="332"/>
      <c r="DQ185" s="332"/>
      <c r="EA185" s="332"/>
      <c r="EK185" s="332"/>
      <c r="EU185" s="332"/>
      <c r="FE185" s="332"/>
      <c r="FO185" s="332"/>
      <c r="FY185" s="332"/>
      <c r="GI185" s="332"/>
      <c r="GS185" s="332"/>
      <c r="HC185" s="332"/>
      <c r="HM185" s="332"/>
    </row>
    <row r="186" s="3" customFormat="true" x14ac:dyDescent="0.25">
      <c r="A186" s="332"/>
      <c r="K186" s="332"/>
      <c r="U186" s="332"/>
      <c r="AE186" s="332"/>
      <c r="AO186" s="332"/>
      <c r="AY186" s="332"/>
      <c r="AZ186" s="332"/>
      <c r="BA186" s="332"/>
      <c r="BB186" s="332"/>
      <c r="BC186" s="332"/>
      <c r="BD186" s="332"/>
      <c r="BE186" s="332"/>
      <c r="BF186" s="332"/>
      <c r="BI186" s="332"/>
      <c r="BS186" s="332"/>
      <c r="CC186" s="332"/>
      <c r="CM186" s="332"/>
      <c r="CW186" s="332"/>
      <c r="DG186" s="332"/>
      <c r="DQ186" s="332"/>
      <c r="EA186" s="332"/>
      <c r="EK186" s="332"/>
      <c r="EU186" s="332"/>
      <c r="FE186" s="332"/>
      <c r="FO186" s="332"/>
      <c r="FY186" s="332"/>
      <c r="GI186" s="332"/>
      <c r="GS186" s="332"/>
      <c r="HC186" s="332"/>
      <c r="HM186" s="332"/>
    </row>
    <row r="187" s="3" customFormat="true" x14ac:dyDescent="0.25">
      <c r="A187" s="332"/>
      <c r="K187" s="332"/>
      <c r="U187" s="332"/>
      <c r="AE187" s="332"/>
      <c r="AO187" s="332"/>
      <c r="AY187" s="332"/>
      <c r="AZ187" s="332"/>
      <c r="BA187" s="332"/>
      <c r="BB187" s="332"/>
      <c r="BC187" s="332"/>
      <c r="BD187" s="332"/>
      <c r="BE187" s="332"/>
      <c r="BF187" s="332"/>
      <c r="BI187" s="332"/>
      <c r="BS187" s="332"/>
      <c r="CC187" s="332"/>
      <c r="CM187" s="332"/>
      <c r="CW187" s="332"/>
      <c r="DG187" s="332"/>
      <c r="DQ187" s="332"/>
      <c r="EA187" s="332"/>
      <c r="EK187" s="332"/>
      <c r="EU187" s="332"/>
      <c r="FE187" s="332"/>
      <c r="FO187" s="332"/>
      <c r="FY187" s="332"/>
      <c r="GI187" s="332"/>
      <c r="GS187" s="332"/>
      <c r="HC187" s="332"/>
      <c r="HM187" s="332"/>
    </row>
    <row r="188" s="3" customFormat="true" x14ac:dyDescent="0.25">
      <c r="A188" s="332"/>
      <c r="K188" s="332"/>
      <c r="U188" s="332"/>
      <c r="AE188" s="332"/>
      <c r="AO188" s="332"/>
      <c r="AY188" s="332"/>
      <c r="AZ188" s="332"/>
      <c r="BA188" s="332"/>
      <c r="BB188" s="332"/>
      <c r="BC188" s="332"/>
      <c r="BD188" s="332"/>
      <c r="BE188" s="332"/>
      <c r="BF188" s="332"/>
      <c r="BI188" s="332"/>
      <c r="BS188" s="332"/>
      <c r="CC188" s="332"/>
      <c r="CM188" s="332"/>
      <c r="CW188" s="332"/>
      <c r="DG188" s="332"/>
      <c r="DQ188" s="332"/>
      <c r="EA188" s="332"/>
      <c r="EK188" s="332"/>
      <c r="EU188" s="332"/>
      <c r="FE188" s="332"/>
      <c r="FO188" s="332"/>
      <c r="FY188" s="332"/>
      <c r="GI188" s="332"/>
      <c r="GS188" s="332"/>
      <c r="HC188" s="332"/>
      <c r="HM188" s="332"/>
    </row>
    <row r="189" s="3" customFormat="true" x14ac:dyDescent="0.25">
      <c r="A189" s="332"/>
      <c r="K189" s="332"/>
      <c r="U189" s="332"/>
      <c r="AE189" s="332"/>
      <c r="AO189" s="332"/>
      <c r="AY189" s="332"/>
      <c r="AZ189" s="332"/>
      <c r="BA189" s="332"/>
      <c r="BB189" s="332"/>
      <c r="BC189" s="332"/>
      <c r="BD189" s="332"/>
      <c r="BE189" s="332"/>
      <c r="BF189" s="332"/>
      <c r="BI189" s="332"/>
      <c r="BS189" s="332"/>
      <c r="CC189" s="332"/>
      <c r="CM189" s="332"/>
      <c r="CW189" s="332"/>
      <c r="DG189" s="332"/>
      <c r="DQ189" s="332"/>
      <c r="EA189" s="332"/>
      <c r="EK189" s="332"/>
      <c r="EU189" s="332"/>
      <c r="FE189" s="332"/>
      <c r="FO189" s="332"/>
      <c r="FY189" s="332"/>
      <c r="GI189" s="332"/>
      <c r="GS189" s="332"/>
      <c r="HC189" s="332"/>
      <c r="HM189" s="332"/>
    </row>
    <row r="190" s="3" customFormat="true" x14ac:dyDescent="0.25">
      <c r="A190" s="332"/>
      <c r="K190" s="332"/>
      <c r="U190" s="332"/>
      <c r="AE190" s="332"/>
      <c r="AO190" s="332"/>
      <c r="AY190" s="332"/>
      <c r="AZ190" s="332"/>
      <c r="BA190" s="332"/>
      <c r="BB190" s="332"/>
      <c r="BC190" s="332"/>
      <c r="BD190" s="332"/>
      <c r="BE190" s="332"/>
      <c r="BF190" s="332"/>
      <c r="BI190" s="332"/>
      <c r="BS190" s="332"/>
      <c r="CC190" s="332"/>
      <c r="CM190" s="332"/>
      <c r="CW190" s="332"/>
      <c r="DG190" s="332"/>
      <c r="DQ190" s="332"/>
      <c r="EA190" s="332"/>
      <c r="EK190" s="332"/>
      <c r="EU190" s="332"/>
      <c r="FE190" s="332"/>
      <c r="FO190" s="332"/>
      <c r="FY190" s="332"/>
      <c r="GI190" s="332"/>
      <c r="GS190" s="332"/>
      <c r="HC190" s="332"/>
      <c r="HM190" s="332"/>
    </row>
    <row r="191" s="3" customFormat="true" x14ac:dyDescent="0.25">
      <c r="A191" s="332"/>
      <c r="K191" s="332"/>
      <c r="U191" s="332"/>
      <c r="AE191" s="332"/>
      <c r="AO191" s="332"/>
      <c r="AY191" s="332"/>
      <c r="AZ191" s="332"/>
      <c r="BA191" s="332"/>
      <c r="BB191" s="332"/>
      <c r="BC191" s="332"/>
      <c r="BD191" s="332"/>
      <c r="BE191" s="332"/>
      <c r="BF191" s="332"/>
      <c r="BI191" s="332"/>
      <c r="BS191" s="332"/>
      <c r="CC191" s="332"/>
      <c r="CM191" s="332"/>
      <c r="CW191" s="332"/>
      <c r="DG191" s="332"/>
      <c r="DQ191" s="332"/>
      <c r="EA191" s="332"/>
      <c r="EK191" s="332"/>
      <c r="EU191" s="332"/>
      <c r="FE191" s="332"/>
      <c r="FO191" s="332"/>
      <c r="FY191" s="332"/>
      <c r="GI191" s="332"/>
      <c r="GS191" s="332"/>
      <c r="HC191" s="332"/>
      <c r="HM191" s="332"/>
    </row>
    <row r="192" s="3" customFormat="true" x14ac:dyDescent="0.25">
      <c r="A192" s="332"/>
      <c r="K192" s="332"/>
      <c r="U192" s="332"/>
      <c r="AE192" s="332"/>
      <c r="AO192" s="332"/>
      <c r="AY192" s="332"/>
      <c r="AZ192" s="332"/>
      <c r="BA192" s="332"/>
      <c r="BB192" s="332"/>
      <c r="BC192" s="332"/>
      <c r="BD192" s="332"/>
      <c r="BE192" s="332"/>
      <c r="BF192" s="332"/>
      <c r="BI192" s="332"/>
      <c r="BS192" s="332"/>
      <c r="CC192" s="332"/>
      <c r="CM192" s="332"/>
      <c r="CW192" s="332"/>
      <c r="DG192" s="332"/>
      <c r="DQ192" s="332"/>
      <c r="EA192" s="332"/>
      <c r="EK192" s="332"/>
      <c r="EU192" s="332"/>
      <c r="FE192" s="332"/>
      <c r="FO192" s="332"/>
      <c r="FY192" s="332"/>
      <c r="GI192" s="332"/>
      <c r="GS192" s="332"/>
      <c r="HC192" s="332"/>
      <c r="HM192" s="332"/>
    </row>
    <row r="193" s="3" customFormat="true" x14ac:dyDescent="0.25">
      <c r="A193" s="332"/>
      <c r="K193" s="332"/>
      <c r="U193" s="332"/>
      <c r="AE193" s="332"/>
      <c r="AO193" s="332"/>
      <c r="AY193" s="332"/>
      <c r="AZ193" s="332"/>
      <c r="BA193" s="332"/>
      <c r="BB193" s="332"/>
      <c r="BC193" s="332"/>
      <c r="BD193" s="332"/>
      <c r="BE193" s="332"/>
      <c r="BF193" s="332"/>
      <c r="BI193" s="332"/>
      <c r="BS193" s="332"/>
      <c r="CC193" s="332"/>
      <c r="CM193" s="332"/>
      <c r="CW193" s="332"/>
      <c r="DG193" s="332"/>
      <c r="DQ193" s="332"/>
      <c r="EA193" s="332"/>
      <c r="EK193" s="332"/>
      <c r="EU193" s="332"/>
      <c r="FE193" s="332"/>
      <c r="FO193" s="332"/>
      <c r="FY193" s="332"/>
      <c r="GI193" s="332"/>
      <c r="GS193" s="332"/>
      <c r="HC193" s="332"/>
      <c r="HM193" s="332"/>
    </row>
    <row r="194" s="3" customFormat="true" x14ac:dyDescent="0.25">
      <c r="A194" s="332"/>
      <c r="K194" s="332"/>
      <c r="U194" s="332"/>
      <c r="AE194" s="332"/>
      <c r="AO194" s="332"/>
      <c r="AY194" s="332"/>
      <c r="AZ194" s="332"/>
      <c r="BA194" s="332"/>
      <c r="BB194" s="332"/>
      <c r="BC194" s="332"/>
      <c r="BD194" s="332"/>
      <c r="BE194" s="332"/>
      <c r="BF194" s="332"/>
      <c r="BI194" s="332"/>
      <c r="BS194" s="332"/>
      <c r="CC194" s="332"/>
      <c r="CM194" s="332"/>
      <c r="CW194" s="332"/>
      <c r="DG194" s="332"/>
      <c r="DQ194" s="332"/>
      <c r="EA194" s="332"/>
      <c r="EK194" s="332"/>
      <c r="EU194" s="332"/>
      <c r="FE194" s="332"/>
      <c r="FO194" s="332"/>
      <c r="FY194" s="332"/>
      <c r="GI194" s="332"/>
      <c r="GS194" s="332"/>
      <c r="HC194" s="332"/>
      <c r="HM194" s="332"/>
    </row>
    <row r="195" s="3" customFormat="true" x14ac:dyDescent="0.25">
      <c r="A195" s="332"/>
      <c r="K195" s="332"/>
      <c r="U195" s="332"/>
      <c r="AE195" s="332"/>
      <c r="AO195" s="332"/>
      <c r="AY195" s="332"/>
      <c r="AZ195" s="332"/>
      <c r="BA195" s="332"/>
      <c r="BB195" s="332"/>
      <c r="BC195" s="332"/>
      <c r="BD195" s="332"/>
      <c r="BE195" s="332"/>
      <c r="BF195" s="332"/>
      <c r="BI195" s="332"/>
      <c r="BS195" s="332"/>
      <c r="CC195" s="332"/>
      <c r="CM195" s="332"/>
      <c r="CW195" s="332"/>
      <c r="DG195" s="332"/>
      <c r="DQ195" s="332"/>
      <c r="EA195" s="332"/>
      <c r="EK195" s="332"/>
      <c r="EU195" s="332"/>
      <c r="FE195" s="332"/>
      <c r="FO195" s="332"/>
      <c r="FY195" s="332"/>
      <c r="GI195" s="332"/>
      <c r="GS195" s="332"/>
      <c r="HC195" s="332"/>
      <c r="HM195" s="332"/>
    </row>
    <row r="196" s="3" customFormat="true" x14ac:dyDescent="0.25">
      <c r="A196" s="332"/>
      <c r="K196" s="332"/>
      <c r="U196" s="332"/>
      <c r="AE196" s="332"/>
      <c r="AO196" s="332"/>
      <c r="AY196" s="332"/>
      <c r="AZ196" s="332"/>
      <c r="BA196" s="332"/>
      <c r="BB196" s="332"/>
      <c r="BC196" s="332"/>
      <c r="BD196" s="332"/>
      <c r="BE196" s="332"/>
      <c r="BF196" s="332"/>
      <c r="BI196" s="332"/>
      <c r="BS196" s="332"/>
      <c r="CC196" s="332"/>
      <c r="CM196" s="332"/>
      <c r="CW196" s="332"/>
      <c r="DG196" s="332"/>
      <c r="DQ196" s="332"/>
      <c r="EA196" s="332"/>
      <c r="EK196" s="332"/>
      <c r="EU196" s="332"/>
      <c r="FE196" s="332"/>
      <c r="FO196" s="332"/>
      <c r="FY196" s="332"/>
      <c r="GI196" s="332"/>
      <c r="GS196" s="332"/>
      <c r="HC196" s="332"/>
      <c r="HM196" s="332"/>
    </row>
    <row r="197" s="3" customFormat="true" x14ac:dyDescent="0.25">
      <c r="A197" s="332"/>
      <c r="K197" s="332"/>
      <c r="U197" s="332"/>
      <c r="AE197" s="332"/>
      <c r="AO197" s="332"/>
      <c r="AY197" s="332"/>
      <c r="AZ197" s="332"/>
      <c r="BA197" s="332"/>
      <c r="BB197" s="332"/>
      <c r="BC197" s="332"/>
      <c r="BD197" s="332"/>
      <c r="BE197" s="332"/>
      <c r="BF197" s="332"/>
      <c r="BI197" s="332"/>
      <c r="BS197" s="332"/>
      <c r="CC197" s="332"/>
      <c r="CM197" s="332"/>
      <c r="CW197" s="332"/>
      <c r="DG197" s="332"/>
      <c r="DQ197" s="332"/>
      <c r="EA197" s="332"/>
      <c r="EK197" s="332"/>
      <c r="EU197" s="332"/>
      <c r="FE197" s="332"/>
      <c r="FO197" s="332"/>
      <c r="FY197" s="332"/>
      <c r="GI197" s="332"/>
      <c r="GS197" s="332"/>
      <c r="HC197" s="332"/>
      <c r="HM197" s="332"/>
    </row>
    <row r="198" s="3" customFormat="true" x14ac:dyDescent="0.25">
      <c r="A198" s="332"/>
      <c r="K198" s="332"/>
      <c r="U198" s="332"/>
      <c r="AE198" s="332"/>
      <c r="AO198" s="332"/>
      <c r="AY198" s="332"/>
      <c r="AZ198" s="332"/>
      <c r="BA198" s="332"/>
      <c r="BB198" s="332"/>
      <c r="BC198" s="332"/>
      <c r="BD198" s="332"/>
      <c r="BE198" s="332"/>
      <c r="BF198" s="332"/>
      <c r="BI198" s="332"/>
      <c r="BS198" s="332"/>
      <c r="CC198" s="332"/>
      <c r="CM198" s="332"/>
      <c r="CW198" s="332"/>
      <c r="DG198" s="332"/>
      <c r="DQ198" s="332"/>
      <c r="EA198" s="332"/>
      <c r="EK198" s="332"/>
      <c r="EU198" s="332"/>
      <c r="FE198" s="332"/>
      <c r="FO198" s="332"/>
      <c r="FY198" s="332"/>
      <c r="GI198" s="332"/>
      <c r="GS198" s="332"/>
      <c r="HC198" s="332"/>
      <c r="HM198" s="332"/>
    </row>
    <row r="199" s="3" customFormat="true" x14ac:dyDescent="0.25">
      <c r="A199" s="332"/>
      <c r="K199" s="332"/>
      <c r="U199" s="332"/>
      <c r="AE199" s="332"/>
      <c r="AO199" s="332"/>
      <c r="AY199" s="332"/>
      <c r="AZ199" s="332"/>
      <c r="BA199" s="332"/>
      <c r="BB199" s="332"/>
      <c r="BC199" s="332"/>
      <c r="BD199" s="332"/>
      <c r="BE199" s="332"/>
      <c r="BF199" s="332"/>
      <c r="BI199" s="332"/>
      <c r="BS199" s="332"/>
      <c r="CC199" s="332"/>
      <c r="CM199" s="332"/>
      <c r="CW199" s="332"/>
      <c r="DG199" s="332"/>
      <c r="DQ199" s="332"/>
      <c r="EA199" s="332"/>
      <c r="EK199" s="332"/>
      <c r="EU199" s="332"/>
      <c r="FE199" s="332"/>
      <c r="FO199" s="332"/>
      <c r="FY199" s="332"/>
      <c r="GI199" s="332"/>
      <c r="GS199" s="332"/>
      <c r="HC199" s="332"/>
      <c r="HM199" s="332"/>
    </row>
    <row r="200" s="3" customFormat="true" x14ac:dyDescent="0.25">
      <c r="A200" s="332"/>
      <c r="K200" s="332"/>
      <c r="U200" s="332"/>
      <c r="AE200" s="332"/>
      <c r="AO200" s="332"/>
      <c r="AY200" s="332"/>
      <c r="AZ200" s="332"/>
      <c r="BA200" s="332"/>
      <c r="BB200" s="332"/>
      <c r="BC200" s="332"/>
      <c r="BD200" s="332"/>
      <c r="BE200" s="332"/>
      <c r="BF200" s="332"/>
      <c r="BI200" s="332"/>
      <c r="BS200" s="332"/>
      <c r="CC200" s="332"/>
      <c r="CM200" s="332"/>
      <c r="CW200" s="332"/>
      <c r="DG200" s="332"/>
      <c r="DQ200" s="332"/>
      <c r="EA200" s="332"/>
      <c r="EK200" s="332"/>
      <c r="EU200" s="332"/>
      <c r="FE200" s="332"/>
      <c r="FO200" s="332"/>
      <c r="FY200" s="332"/>
      <c r="GI200" s="332"/>
      <c r="GS200" s="332"/>
      <c r="HC200" s="332"/>
      <c r="HM200" s="332"/>
    </row>
    <row r="201" s="3" customFormat="true" x14ac:dyDescent="0.25">
      <c r="A201" s="332"/>
      <c r="K201" s="332"/>
      <c r="U201" s="332"/>
      <c r="AE201" s="332"/>
      <c r="AO201" s="332"/>
      <c r="AY201" s="332"/>
      <c r="AZ201" s="332"/>
      <c r="BA201" s="332"/>
      <c r="BB201" s="332"/>
      <c r="BC201" s="332"/>
      <c r="BD201" s="332"/>
      <c r="BE201" s="332"/>
      <c r="BF201" s="332"/>
      <c r="BI201" s="332"/>
      <c r="BS201" s="332"/>
      <c r="CC201" s="332"/>
      <c r="CM201" s="332"/>
      <c r="CW201" s="332"/>
      <c r="DG201" s="332"/>
      <c r="DQ201" s="332"/>
      <c r="EA201" s="332"/>
      <c r="EK201" s="332"/>
      <c r="EU201" s="332"/>
      <c r="FE201" s="332"/>
      <c r="FO201" s="332"/>
      <c r="FY201" s="332"/>
      <c r="GI201" s="332"/>
      <c r="GS201" s="332"/>
      <c r="HC201" s="332"/>
      <c r="HM201" s="332"/>
    </row>
    <row r="202" s="3" customFormat="true" x14ac:dyDescent="0.25">
      <c r="A202" s="332"/>
      <c r="K202" s="332"/>
      <c r="U202" s="332"/>
      <c r="AE202" s="332"/>
      <c r="AO202" s="332"/>
      <c r="AY202" s="332"/>
      <c r="AZ202" s="332"/>
      <c r="BA202" s="332"/>
      <c r="BB202" s="332"/>
      <c r="BC202" s="332"/>
      <c r="BD202" s="332"/>
      <c r="BE202" s="332"/>
      <c r="BF202" s="332"/>
      <c r="BI202" s="332"/>
      <c r="BS202" s="332"/>
      <c r="CC202" s="332"/>
      <c r="CM202" s="332"/>
      <c r="CW202" s="332"/>
      <c r="DG202" s="332"/>
      <c r="DQ202" s="332"/>
      <c r="EA202" s="332"/>
      <c r="EK202" s="332"/>
      <c r="EU202" s="332"/>
      <c r="FE202" s="332"/>
      <c r="FO202" s="332"/>
      <c r="FY202" s="332"/>
      <c r="GI202" s="332"/>
      <c r="GS202" s="332"/>
      <c r="HC202" s="332"/>
      <c r="HM202" s="332"/>
    </row>
    <row r="203" s="3" customFormat="true" x14ac:dyDescent="0.25">
      <c r="A203" s="332"/>
      <c r="K203" s="332"/>
      <c r="U203" s="332"/>
      <c r="AE203" s="332"/>
      <c r="AO203" s="332"/>
      <c r="AY203" s="332"/>
      <c r="AZ203" s="332"/>
      <c r="BA203" s="332"/>
      <c r="BB203" s="332"/>
      <c r="BC203" s="332"/>
      <c r="BD203" s="332"/>
      <c r="BE203" s="332"/>
      <c r="BF203" s="332"/>
      <c r="BI203" s="332"/>
      <c r="BS203" s="332"/>
      <c r="CC203" s="332"/>
      <c r="CM203" s="332"/>
      <c r="CW203" s="332"/>
      <c r="DG203" s="332"/>
      <c r="DQ203" s="332"/>
      <c r="EA203" s="332"/>
      <c r="EK203" s="332"/>
      <c r="EU203" s="332"/>
      <c r="FE203" s="332"/>
      <c r="FO203" s="332"/>
      <c r="FY203" s="332"/>
      <c r="GI203" s="332"/>
      <c r="GS203" s="332"/>
      <c r="HC203" s="332"/>
      <c r="HM203" s="332"/>
    </row>
    <row r="204" s="3" customFormat="true" x14ac:dyDescent="0.25">
      <c r="A204" s="332"/>
      <c r="K204" s="332"/>
      <c r="U204" s="332"/>
      <c r="AE204" s="332"/>
      <c r="AO204" s="332"/>
      <c r="AY204" s="332"/>
      <c r="AZ204" s="332"/>
      <c r="BA204" s="332"/>
      <c r="BB204" s="332"/>
      <c r="BC204" s="332"/>
      <c r="BD204" s="332"/>
      <c r="BE204" s="332"/>
      <c r="BF204" s="332"/>
      <c r="BI204" s="332"/>
      <c r="BS204" s="332"/>
      <c r="CC204" s="332"/>
      <c r="CM204" s="332"/>
      <c r="CW204" s="332"/>
      <c r="DG204" s="332"/>
      <c r="DQ204" s="332"/>
      <c r="EA204" s="332"/>
      <c r="EK204" s="332"/>
      <c r="EU204" s="332"/>
      <c r="FE204" s="332"/>
      <c r="FO204" s="332"/>
      <c r="FY204" s="332"/>
      <c r="GI204" s="332"/>
      <c r="GS204" s="332"/>
      <c r="HC204" s="332"/>
      <c r="HM204" s="332"/>
    </row>
    <row r="205" s="3" customFormat="true" x14ac:dyDescent="0.25">
      <c r="A205" s="332"/>
      <c r="K205" s="332"/>
      <c r="U205" s="332"/>
      <c r="AE205" s="332"/>
      <c r="AO205" s="332"/>
      <c r="AY205" s="332"/>
      <c r="AZ205" s="332"/>
      <c r="BA205" s="332"/>
      <c r="BB205" s="332"/>
      <c r="BC205" s="332"/>
      <c r="BD205" s="332"/>
      <c r="BE205" s="332"/>
      <c r="BF205" s="332"/>
      <c r="BI205" s="332"/>
      <c r="BS205" s="332"/>
      <c r="CC205" s="332"/>
      <c r="CM205" s="332"/>
      <c r="CW205" s="332"/>
      <c r="DG205" s="332"/>
      <c r="DQ205" s="332"/>
      <c r="EA205" s="332"/>
      <c r="EK205" s="332"/>
      <c r="EU205" s="332"/>
      <c r="FE205" s="332"/>
      <c r="FO205" s="332"/>
      <c r="FY205" s="332"/>
      <c r="GI205" s="332"/>
      <c r="GS205" s="332"/>
      <c r="HC205" s="332"/>
      <c r="HM205" s="332"/>
    </row>
    <row r="206" s="3" customFormat="true" x14ac:dyDescent="0.25">
      <c r="A206" s="332"/>
      <c r="K206" s="332"/>
      <c r="U206" s="332"/>
      <c r="AE206" s="332"/>
      <c r="AO206" s="332"/>
      <c r="AY206" s="332"/>
      <c r="AZ206" s="332"/>
      <c r="BA206" s="332"/>
      <c r="BB206" s="332"/>
      <c r="BC206" s="332"/>
      <c r="BD206" s="332"/>
      <c r="BE206" s="332"/>
      <c r="BF206" s="332"/>
      <c r="BI206" s="332"/>
      <c r="BS206" s="332"/>
      <c r="CC206" s="332"/>
      <c r="CM206" s="332"/>
      <c r="CW206" s="332"/>
      <c r="DG206" s="332"/>
      <c r="DQ206" s="332"/>
      <c r="EA206" s="332"/>
      <c r="EK206" s="332"/>
      <c r="EU206" s="332"/>
      <c r="FE206" s="332"/>
      <c r="FO206" s="332"/>
      <c r="FY206" s="332"/>
      <c r="GI206" s="332"/>
      <c r="GS206" s="332"/>
      <c r="HC206" s="332"/>
      <c r="HM206" s="332"/>
    </row>
    <row r="207" s="3" customFormat="true" x14ac:dyDescent="0.25">
      <c r="A207" s="332"/>
      <c r="K207" s="332"/>
      <c r="U207" s="332"/>
      <c r="AE207" s="332"/>
      <c r="AO207" s="332"/>
      <c r="AY207" s="332"/>
      <c r="AZ207" s="332"/>
      <c r="BA207" s="332"/>
      <c r="BB207" s="332"/>
      <c r="BC207" s="332"/>
      <c r="BD207" s="332"/>
      <c r="BE207" s="332"/>
      <c r="BF207" s="332"/>
      <c r="BI207" s="332"/>
      <c r="BS207" s="332"/>
      <c r="CC207" s="332"/>
      <c r="CM207" s="332"/>
      <c r="CW207" s="332"/>
      <c r="DG207" s="332"/>
      <c r="DQ207" s="332"/>
      <c r="EA207" s="332"/>
      <c r="EK207" s="332"/>
      <c r="EU207" s="332"/>
      <c r="FE207" s="332"/>
      <c r="FO207" s="332"/>
      <c r="FY207" s="332"/>
      <c r="GI207" s="332"/>
      <c r="GS207" s="332"/>
      <c r="HC207" s="332"/>
      <c r="HM207" s="332"/>
    </row>
    <row r="208" s="3" customFormat="true" x14ac:dyDescent="0.25">
      <c r="A208" s="332"/>
      <c r="K208" s="332"/>
      <c r="U208" s="332"/>
      <c r="AE208" s="332"/>
      <c r="AO208" s="332"/>
      <c r="AY208" s="332"/>
      <c r="AZ208" s="332"/>
      <c r="BA208" s="332"/>
      <c r="BB208" s="332"/>
      <c r="BC208" s="332"/>
      <c r="BD208" s="332"/>
      <c r="BE208" s="332"/>
      <c r="BF208" s="332"/>
      <c r="BI208" s="332"/>
      <c r="BS208" s="332"/>
      <c r="CC208" s="332"/>
      <c r="CM208" s="332"/>
      <c r="CW208" s="332"/>
      <c r="DG208" s="332"/>
      <c r="DQ208" s="332"/>
      <c r="EA208" s="332"/>
      <c r="EK208" s="332"/>
      <c r="EU208" s="332"/>
      <c r="FE208" s="332"/>
      <c r="FO208" s="332"/>
      <c r="FY208" s="332"/>
      <c r="GI208" s="332"/>
      <c r="GS208" s="332"/>
      <c r="HC208" s="332"/>
      <c r="HM208" s="332"/>
    </row>
    <row r="209" s="3" customFormat="true" x14ac:dyDescent="0.25">
      <c r="A209" s="332"/>
      <c r="K209" s="332"/>
      <c r="U209" s="332"/>
      <c r="AE209" s="332"/>
      <c r="AO209" s="332"/>
      <c r="AY209" s="332"/>
      <c r="AZ209" s="332"/>
      <c r="BA209" s="332"/>
      <c r="BB209" s="332"/>
      <c r="BC209" s="332"/>
      <c r="BD209" s="332"/>
      <c r="BE209" s="332"/>
      <c r="BF209" s="332"/>
      <c r="BI209" s="332"/>
      <c r="BS209" s="332"/>
      <c r="CC209" s="332"/>
      <c r="CM209" s="332"/>
      <c r="CW209" s="332"/>
      <c r="DG209" s="332"/>
      <c r="DQ209" s="332"/>
      <c r="EA209" s="332"/>
      <c r="EK209" s="332"/>
      <c r="EU209" s="332"/>
      <c r="FE209" s="332"/>
      <c r="FO209" s="332"/>
      <c r="FY209" s="332"/>
      <c r="GI209" s="332"/>
      <c r="GS209" s="332"/>
      <c r="HC209" s="332"/>
      <c r="HM209" s="332"/>
    </row>
    <row r="210" s="3" customFormat="true" x14ac:dyDescent="0.25">
      <c r="A210" s="332"/>
      <c r="K210" s="332"/>
      <c r="U210" s="332"/>
      <c r="AE210" s="332"/>
      <c r="AO210" s="332"/>
      <c r="AY210" s="332"/>
      <c r="AZ210" s="332"/>
      <c r="BA210" s="332"/>
      <c r="BB210" s="332"/>
      <c r="BC210" s="332"/>
      <c r="BD210" s="332"/>
      <c r="BE210" s="332"/>
      <c r="BF210" s="332"/>
      <c r="BI210" s="332"/>
      <c r="BS210" s="332"/>
      <c r="CC210" s="332"/>
      <c r="CM210" s="332"/>
      <c r="CW210" s="332"/>
      <c r="DG210" s="332"/>
      <c r="DQ210" s="332"/>
      <c r="EA210" s="332"/>
      <c r="EK210" s="332"/>
      <c r="EU210" s="332"/>
      <c r="FE210" s="332"/>
      <c r="FO210" s="332"/>
      <c r="FY210" s="332"/>
      <c r="GI210" s="332"/>
      <c r="GS210" s="332"/>
      <c r="HC210" s="332"/>
      <c r="HM210" s="332"/>
    </row>
    <row r="211" s="3" customFormat="true" x14ac:dyDescent="0.25">
      <c r="A211" s="332"/>
      <c r="K211" s="332"/>
      <c r="U211" s="332"/>
      <c r="AE211" s="332"/>
      <c r="AO211" s="332"/>
      <c r="AY211" s="332"/>
      <c r="AZ211" s="332"/>
      <c r="BA211" s="332"/>
      <c r="BB211" s="332"/>
      <c r="BC211" s="332"/>
      <c r="BD211" s="332"/>
      <c r="BE211" s="332"/>
      <c r="BF211" s="332"/>
      <c r="BI211" s="332"/>
      <c r="BS211" s="332"/>
      <c r="CC211" s="332"/>
      <c r="CM211" s="332"/>
      <c r="CW211" s="332"/>
      <c r="DG211" s="332"/>
      <c r="DQ211" s="332"/>
      <c r="EA211" s="332"/>
      <c r="EK211" s="332"/>
      <c r="EU211" s="332"/>
      <c r="FE211" s="332"/>
      <c r="FO211" s="332"/>
      <c r="FY211" s="332"/>
      <c r="GI211" s="332"/>
      <c r="GS211" s="332"/>
      <c r="HC211" s="332"/>
      <c r="HM211" s="332"/>
    </row>
    <row r="212" s="3" customFormat="true" x14ac:dyDescent="0.25">
      <c r="A212" s="332"/>
      <c r="K212" s="332"/>
      <c r="U212" s="332"/>
      <c r="AE212" s="332"/>
      <c r="AO212" s="332"/>
      <c r="AY212" s="332"/>
      <c r="AZ212" s="332"/>
      <c r="BA212" s="332"/>
      <c r="BB212" s="332"/>
      <c r="BC212" s="332"/>
      <c r="BD212" s="332"/>
      <c r="BE212" s="332"/>
      <c r="BF212" s="332"/>
      <c r="BI212" s="332"/>
      <c r="BS212" s="332"/>
      <c r="CC212" s="332"/>
      <c r="CM212" s="332"/>
      <c r="CW212" s="332"/>
      <c r="DG212" s="332"/>
      <c r="DQ212" s="332"/>
      <c r="EA212" s="332"/>
      <c r="EK212" s="332"/>
      <c r="EU212" s="332"/>
      <c r="FE212" s="332"/>
      <c r="FO212" s="332"/>
      <c r="FY212" s="332"/>
      <c r="GI212" s="332"/>
      <c r="GS212" s="332"/>
      <c r="HC212" s="332"/>
      <c r="HM212" s="332"/>
    </row>
    <row r="213" s="3" customFormat="true" x14ac:dyDescent="0.25">
      <c r="A213" s="332"/>
      <c r="K213" s="332"/>
      <c r="U213" s="332"/>
      <c r="AE213" s="332"/>
      <c r="AO213" s="332"/>
      <c r="AY213" s="332"/>
      <c r="AZ213" s="332"/>
      <c r="BA213" s="332"/>
      <c r="BB213" s="332"/>
      <c r="BC213" s="332"/>
      <c r="BD213" s="332"/>
      <c r="BE213" s="332"/>
      <c r="BF213" s="332"/>
      <c r="BI213" s="332"/>
      <c r="BS213" s="332"/>
      <c r="CC213" s="332"/>
      <c r="CM213" s="332"/>
      <c r="CW213" s="332"/>
      <c r="DG213" s="332"/>
      <c r="DQ213" s="332"/>
      <c r="EA213" s="332"/>
      <c r="EK213" s="332"/>
      <c r="EU213" s="332"/>
      <c r="FE213" s="332"/>
      <c r="FO213" s="332"/>
      <c r="FY213" s="332"/>
      <c r="GI213" s="332"/>
      <c r="GS213" s="332"/>
      <c r="HC213" s="332"/>
      <c r="HM213" s="332"/>
    </row>
    <row r="214" s="3" customFormat="true" x14ac:dyDescent="0.25">
      <c r="A214" s="332"/>
      <c r="K214" s="332"/>
      <c r="U214" s="332"/>
      <c r="AE214" s="332"/>
      <c r="AO214" s="332"/>
      <c r="AY214" s="332"/>
      <c r="AZ214" s="332"/>
      <c r="BA214" s="332"/>
      <c r="BB214" s="332"/>
      <c r="BC214" s="332"/>
      <c r="BD214" s="332"/>
      <c r="BE214" s="332"/>
      <c r="BF214" s="332"/>
      <c r="BI214" s="332"/>
      <c r="BS214" s="332"/>
      <c r="CC214" s="332"/>
      <c r="CM214" s="332"/>
      <c r="CW214" s="332"/>
      <c r="DG214" s="332"/>
      <c r="DQ214" s="332"/>
      <c r="EA214" s="332"/>
      <c r="EK214" s="332"/>
      <c r="EU214" s="332"/>
      <c r="FE214" s="332"/>
      <c r="FO214" s="332"/>
      <c r="FY214" s="332"/>
      <c r="GI214" s="332"/>
      <c r="GS214" s="332"/>
      <c r="HC214" s="332"/>
      <c r="HM214" s="332"/>
    </row>
    <row r="215" s="3" customFormat="true" x14ac:dyDescent="0.25">
      <c r="A215" s="332"/>
      <c r="K215" s="332"/>
      <c r="U215" s="332"/>
      <c r="AE215" s="332"/>
      <c r="AO215" s="332"/>
      <c r="AY215" s="332"/>
      <c r="AZ215" s="332"/>
      <c r="BA215" s="332"/>
      <c r="BB215" s="332"/>
      <c r="BC215" s="332"/>
      <c r="BD215" s="332"/>
      <c r="BE215" s="332"/>
      <c r="BF215" s="332"/>
      <c r="BI215" s="332"/>
      <c r="BS215" s="332"/>
      <c r="CC215" s="332"/>
      <c r="CM215" s="332"/>
      <c r="CW215" s="332"/>
      <c r="DG215" s="332"/>
      <c r="DQ215" s="332"/>
      <c r="EA215" s="332"/>
      <c r="EK215" s="332"/>
      <c r="EU215" s="332"/>
      <c r="FE215" s="332"/>
      <c r="FO215" s="332"/>
      <c r="FY215" s="332"/>
      <c r="GI215" s="332"/>
      <c r="GS215" s="332"/>
      <c r="HC215" s="332"/>
      <c r="HM215" s="332"/>
    </row>
    <row r="216" s="3" customFormat="true" x14ac:dyDescent="0.25">
      <c r="A216" s="332"/>
      <c r="K216" s="332"/>
      <c r="U216" s="332"/>
      <c r="AE216" s="332"/>
      <c r="AO216" s="332"/>
      <c r="AY216" s="332"/>
      <c r="AZ216" s="332"/>
      <c r="BA216" s="332"/>
      <c r="BB216" s="332"/>
      <c r="BC216" s="332"/>
      <c r="BD216" s="332"/>
      <c r="BE216" s="332"/>
      <c r="BF216" s="332"/>
      <c r="BI216" s="332"/>
      <c r="BS216" s="332"/>
      <c r="CC216" s="332"/>
      <c r="CM216" s="332"/>
      <c r="CW216" s="332"/>
      <c r="DG216" s="332"/>
      <c r="DQ216" s="332"/>
      <c r="EA216" s="332"/>
      <c r="EK216" s="332"/>
      <c r="EU216" s="332"/>
      <c r="FE216" s="332"/>
      <c r="FO216" s="332"/>
      <c r="FY216" s="332"/>
      <c r="GI216" s="332"/>
      <c r="GS216" s="332"/>
      <c r="HC216" s="332"/>
      <c r="HM216" s="332"/>
    </row>
    <row r="217" s="3" customFormat="true" x14ac:dyDescent="0.25">
      <c r="A217" s="332"/>
      <c r="K217" s="332"/>
      <c r="U217" s="332"/>
      <c r="AE217" s="332"/>
      <c r="AO217" s="332"/>
      <c r="AY217" s="332"/>
      <c r="AZ217" s="332"/>
      <c r="BA217" s="332"/>
      <c r="BB217" s="332"/>
      <c r="BC217" s="332"/>
      <c r="BD217" s="332"/>
      <c r="BE217" s="332"/>
      <c r="BF217" s="332"/>
      <c r="BI217" s="332"/>
      <c r="BS217" s="332"/>
      <c r="CC217" s="332"/>
      <c r="CM217" s="332"/>
      <c r="CW217" s="332"/>
      <c r="DG217" s="332"/>
      <c r="DQ217" s="332"/>
      <c r="EA217" s="332"/>
      <c r="EK217" s="332"/>
      <c r="EU217" s="332"/>
      <c r="FE217" s="332"/>
      <c r="FO217" s="332"/>
      <c r="FY217" s="332"/>
      <c r="GI217" s="332"/>
      <c r="GS217" s="332"/>
      <c r="HC217" s="332"/>
      <c r="HM217" s="332"/>
    </row>
    <row r="218" s="3" customFormat="true" x14ac:dyDescent="0.25">
      <c r="A218" s="332"/>
      <c r="K218" s="332"/>
      <c r="U218" s="332"/>
      <c r="AE218" s="332"/>
      <c r="AO218" s="332"/>
      <c r="AY218" s="332"/>
      <c r="AZ218" s="332"/>
      <c r="BA218" s="332"/>
      <c r="BB218" s="332"/>
      <c r="BC218" s="332"/>
      <c r="BD218" s="332"/>
      <c r="BE218" s="332"/>
      <c r="BF218" s="332"/>
      <c r="BI218" s="332"/>
      <c r="BS218" s="332"/>
      <c r="CC218" s="332"/>
      <c r="CM218" s="332"/>
      <c r="CW218" s="332"/>
      <c r="DG218" s="332"/>
      <c r="DQ218" s="332"/>
      <c r="EA218" s="332"/>
      <c r="EK218" s="332"/>
      <c r="EU218" s="332"/>
      <c r="FE218" s="332"/>
      <c r="FO218" s="332"/>
      <c r="FY218" s="332"/>
      <c r="GI218" s="332"/>
      <c r="GS218" s="332"/>
      <c r="HC218" s="332"/>
      <c r="HM218" s="332"/>
    </row>
    <row r="219" s="3" customFormat="true" x14ac:dyDescent="0.25">
      <c r="A219" s="332"/>
      <c r="K219" s="332"/>
      <c r="U219" s="332"/>
      <c r="AE219" s="332"/>
      <c r="AO219" s="332"/>
      <c r="AY219" s="332"/>
      <c r="AZ219" s="332"/>
      <c r="BA219" s="332"/>
      <c r="BB219" s="332"/>
      <c r="BC219" s="332"/>
      <c r="BD219" s="332"/>
      <c r="BE219" s="332"/>
      <c r="BF219" s="332"/>
      <c r="BI219" s="332"/>
      <c r="BS219" s="332"/>
      <c r="CC219" s="332"/>
      <c r="CM219" s="332"/>
      <c r="CW219" s="332"/>
      <c r="DG219" s="332"/>
      <c r="DQ219" s="332"/>
      <c r="EA219" s="332"/>
      <c r="EK219" s="332"/>
      <c r="EU219" s="332"/>
      <c r="FE219" s="332"/>
      <c r="FO219" s="332"/>
      <c r="FY219" s="332"/>
      <c r="GI219" s="332"/>
      <c r="GS219" s="332"/>
      <c r="HC219" s="332"/>
      <c r="HM219" s="332"/>
    </row>
    <row r="220" s="3" customFormat="true" x14ac:dyDescent="0.25">
      <c r="A220" s="332"/>
      <c r="K220" s="332"/>
      <c r="U220" s="332"/>
      <c r="AE220" s="332"/>
      <c r="AO220" s="332"/>
      <c r="AY220" s="332"/>
      <c r="AZ220" s="332"/>
      <c r="BA220" s="332"/>
      <c r="BB220" s="332"/>
      <c r="BC220" s="332"/>
      <c r="BD220" s="332"/>
      <c r="BE220" s="332"/>
      <c r="BF220" s="332"/>
      <c r="BI220" s="332"/>
      <c r="BS220" s="332"/>
      <c r="CC220" s="332"/>
      <c r="CM220" s="332"/>
      <c r="CW220" s="332"/>
      <c r="DG220" s="332"/>
      <c r="DQ220" s="332"/>
      <c r="EA220" s="332"/>
      <c r="EK220" s="332"/>
      <c r="EU220" s="332"/>
      <c r="FE220" s="332"/>
      <c r="FO220" s="332"/>
      <c r="FY220" s="332"/>
      <c r="GI220" s="332"/>
      <c r="GS220" s="332"/>
      <c r="HC220" s="332"/>
      <c r="HM220" s="332"/>
    </row>
    <row r="221" s="3" customFormat="true" x14ac:dyDescent="0.25">
      <c r="A221" s="332"/>
      <c r="K221" s="332"/>
      <c r="U221" s="332"/>
      <c r="AE221" s="332"/>
      <c r="AO221" s="332"/>
      <c r="AY221" s="332"/>
      <c r="AZ221" s="332"/>
      <c r="BA221" s="332"/>
      <c r="BB221" s="332"/>
      <c r="BC221" s="332"/>
      <c r="BD221" s="332"/>
      <c r="BE221" s="332"/>
      <c r="BF221" s="332"/>
      <c r="BI221" s="332"/>
      <c r="BS221" s="332"/>
      <c r="CC221" s="332"/>
      <c r="CM221" s="332"/>
      <c r="CW221" s="332"/>
      <c r="DG221" s="332"/>
      <c r="DQ221" s="332"/>
      <c r="EA221" s="332"/>
      <c r="EK221" s="332"/>
      <c r="EU221" s="332"/>
      <c r="FE221" s="332"/>
      <c r="FO221" s="332"/>
      <c r="FY221" s="332"/>
      <c r="GI221" s="332"/>
      <c r="GS221" s="332"/>
      <c r="HC221" s="332"/>
      <c r="HM221" s="332"/>
    </row>
    <row r="222" s="3" customFormat="true" x14ac:dyDescent="0.25">
      <c r="A222" s="332"/>
      <c r="K222" s="332"/>
      <c r="U222" s="332"/>
      <c r="AE222" s="332"/>
      <c r="AO222" s="332"/>
      <c r="AY222" s="332"/>
      <c r="AZ222" s="332"/>
      <c r="BA222" s="332"/>
      <c r="BB222" s="332"/>
      <c r="BC222" s="332"/>
      <c r="BD222" s="332"/>
      <c r="BE222" s="332"/>
      <c r="BF222" s="332"/>
      <c r="BI222" s="332"/>
      <c r="BS222" s="332"/>
      <c r="CC222" s="332"/>
      <c r="CM222" s="332"/>
      <c r="CW222" s="332"/>
      <c r="DG222" s="332"/>
      <c r="DQ222" s="332"/>
      <c r="EA222" s="332"/>
      <c r="EK222" s="332"/>
      <c r="EU222" s="332"/>
      <c r="FE222" s="332"/>
      <c r="FO222" s="332"/>
      <c r="FY222" s="332"/>
      <c r="GI222" s="332"/>
      <c r="GS222" s="332"/>
      <c r="HC222" s="332"/>
      <c r="HM222" s="332"/>
    </row>
    <row r="223" s="3" customFormat="true" x14ac:dyDescent="0.25">
      <c r="A223" s="332"/>
      <c r="K223" s="332"/>
      <c r="U223" s="332"/>
      <c r="AE223" s="332"/>
      <c r="AO223" s="332"/>
      <c r="AY223" s="332"/>
      <c r="AZ223" s="332"/>
      <c r="BA223" s="332"/>
      <c r="BB223" s="332"/>
      <c r="BC223" s="332"/>
      <c r="BD223" s="332"/>
      <c r="BE223" s="332"/>
      <c r="BF223" s="332"/>
      <c r="BI223" s="332"/>
      <c r="BS223" s="332"/>
      <c r="CC223" s="332"/>
      <c r="CM223" s="332"/>
      <c r="CW223" s="332"/>
      <c r="DG223" s="332"/>
      <c r="DQ223" s="332"/>
      <c r="EA223" s="332"/>
      <c r="EK223" s="332"/>
      <c r="EU223" s="332"/>
      <c r="FE223" s="332"/>
      <c r="FO223" s="332"/>
      <c r="FY223" s="332"/>
      <c r="GI223" s="332"/>
      <c r="GS223" s="332"/>
      <c r="HC223" s="332"/>
      <c r="HM223" s="332"/>
    </row>
    <row r="224" s="3" customFormat="true" x14ac:dyDescent="0.25">
      <c r="A224" s="332"/>
      <c r="K224" s="332"/>
      <c r="U224" s="332"/>
      <c r="AE224" s="332"/>
      <c r="AO224" s="332"/>
      <c r="AY224" s="332"/>
      <c r="AZ224" s="332"/>
      <c r="BA224" s="332"/>
      <c r="BB224" s="332"/>
      <c r="BC224" s="332"/>
      <c r="BD224" s="332"/>
      <c r="BE224" s="332"/>
      <c r="BF224" s="332"/>
      <c r="BI224" s="332"/>
      <c r="BS224" s="332"/>
      <c r="CC224" s="332"/>
      <c r="CM224" s="332"/>
      <c r="CW224" s="332"/>
      <c r="DG224" s="332"/>
      <c r="DQ224" s="332"/>
      <c r="EA224" s="332"/>
      <c r="EK224" s="332"/>
      <c r="EU224" s="332"/>
      <c r="FE224" s="332"/>
      <c r="FO224" s="332"/>
      <c r="FY224" s="332"/>
      <c r="GI224" s="332"/>
      <c r="GS224" s="332"/>
      <c r="HC224" s="332"/>
      <c r="HM224" s="332"/>
    </row>
    <row r="225" s="3" customFormat="true" x14ac:dyDescent="0.25">
      <c r="A225" s="332"/>
      <c r="K225" s="332"/>
      <c r="U225" s="332"/>
      <c r="AE225" s="332"/>
      <c r="AO225" s="332"/>
      <c r="AY225" s="332"/>
      <c r="AZ225" s="332"/>
      <c r="BA225" s="332"/>
      <c r="BB225" s="332"/>
      <c r="BC225" s="332"/>
      <c r="BD225" s="332"/>
      <c r="BE225" s="332"/>
      <c r="BF225" s="332"/>
      <c r="BI225" s="332"/>
      <c r="BS225" s="332"/>
      <c r="CC225" s="332"/>
      <c r="CM225" s="332"/>
      <c r="CW225" s="332"/>
      <c r="DG225" s="332"/>
      <c r="DQ225" s="332"/>
      <c r="EA225" s="332"/>
      <c r="EK225" s="332"/>
      <c r="EU225" s="332"/>
      <c r="FE225" s="332"/>
      <c r="FO225" s="332"/>
      <c r="FY225" s="332"/>
      <c r="GI225" s="332"/>
      <c r="GS225" s="332"/>
      <c r="HC225" s="332"/>
      <c r="HM225" s="332"/>
    </row>
    <row r="226" s="3" customFormat="true" x14ac:dyDescent="0.25">
      <c r="A226" s="332"/>
      <c r="K226" s="332"/>
      <c r="U226" s="332"/>
      <c r="AE226" s="332"/>
      <c r="AO226" s="332"/>
      <c r="AY226" s="332"/>
      <c r="AZ226" s="332"/>
      <c r="BA226" s="332"/>
      <c r="BB226" s="332"/>
      <c r="BC226" s="332"/>
      <c r="BD226" s="332"/>
      <c r="BE226" s="332"/>
      <c r="BF226" s="332"/>
      <c r="BI226" s="332"/>
      <c r="BS226" s="332"/>
      <c r="CC226" s="332"/>
      <c r="CM226" s="332"/>
      <c r="CW226" s="332"/>
      <c r="DG226" s="332"/>
      <c r="DQ226" s="332"/>
      <c r="EA226" s="332"/>
      <c r="EK226" s="332"/>
      <c r="EU226" s="332"/>
      <c r="FE226" s="332"/>
      <c r="FO226" s="332"/>
      <c r="FY226" s="332"/>
      <c r="GI226" s="332"/>
      <c r="GS226" s="332"/>
      <c r="HC226" s="332"/>
      <c r="HM226" s="332"/>
    </row>
    <row r="227" s="3" customFormat="true" x14ac:dyDescent="0.25">
      <c r="A227" s="332"/>
      <c r="K227" s="332"/>
      <c r="U227" s="332"/>
      <c r="AE227" s="332"/>
      <c r="AO227" s="332"/>
      <c r="AY227" s="332"/>
      <c r="AZ227" s="332"/>
      <c r="BA227" s="332"/>
      <c r="BB227" s="332"/>
      <c r="BC227" s="332"/>
      <c r="BD227" s="332"/>
      <c r="BE227" s="332"/>
      <c r="BF227" s="332"/>
      <c r="BI227" s="332"/>
      <c r="BS227" s="332"/>
      <c r="CC227" s="332"/>
      <c r="CM227" s="332"/>
      <c r="CW227" s="332"/>
      <c r="DG227" s="332"/>
      <c r="DQ227" s="332"/>
      <c r="EA227" s="332"/>
      <c r="EK227" s="332"/>
      <c r="EU227" s="332"/>
      <c r="FE227" s="332"/>
      <c r="FO227" s="332"/>
      <c r="FY227" s="332"/>
      <c r="GI227" s="332"/>
      <c r="GS227" s="332"/>
      <c r="HC227" s="332"/>
      <c r="HM227" s="332"/>
    </row>
    <row r="228" s="3" customFormat="true" x14ac:dyDescent="0.25">
      <c r="A228" s="332"/>
      <c r="K228" s="332"/>
      <c r="U228" s="332"/>
      <c r="AE228" s="332"/>
      <c r="AO228" s="332"/>
      <c r="AY228" s="332"/>
      <c r="AZ228" s="332"/>
      <c r="BA228" s="332"/>
      <c r="BB228" s="332"/>
      <c r="BC228" s="332"/>
      <c r="BD228" s="332"/>
      <c r="BE228" s="332"/>
      <c r="BF228" s="332"/>
      <c r="BI228" s="332"/>
      <c r="BS228" s="332"/>
      <c r="CC228" s="332"/>
      <c r="CM228" s="332"/>
      <c r="CW228" s="332"/>
      <c r="DG228" s="332"/>
      <c r="DQ228" s="332"/>
      <c r="EA228" s="332"/>
      <c r="EK228" s="332"/>
      <c r="EU228" s="332"/>
      <c r="FE228" s="332"/>
      <c r="FO228" s="332"/>
      <c r="FY228" s="332"/>
      <c r="GI228" s="332"/>
      <c r="GS228" s="332"/>
      <c r="HC228" s="332"/>
      <c r="HM228" s="332"/>
    </row>
    <row r="229" s="3" customFormat="true" x14ac:dyDescent="0.25">
      <c r="A229" s="332"/>
      <c r="K229" s="332"/>
      <c r="U229" s="332"/>
      <c r="AE229" s="332"/>
      <c r="AO229" s="332"/>
      <c r="AY229" s="332"/>
      <c r="AZ229" s="332"/>
      <c r="BA229" s="332"/>
      <c r="BB229" s="332"/>
      <c r="BC229" s="332"/>
      <c r="BD229" s="332"/>
      <c r="BE229" s="332"/>
      <c r="BF229" s="332"/>
      <c r="BI229" s="332"/>
      <c r="BS229" s="332"/>
      <c r="CC229" s="332"/>
      <c r="CM229" s="332"/>
      <c r="CW229" s="332"/>
      <c r="DG229" s="332"/>
      <c r="DQ229" s="332"/>
      <c r="EA229" s="332"/>
      <c r="EK229" s="332"/>
      <c r="EU229" s="332"/>
      <c r="FE229" s="332"/>
      <c r="FO229" s="332"/>
      <c r="FY229" s="332"/>
      <c r="GI229" s="332"/>
      <c r="GS229" s="332"/>
      <c r="HC229" s="332"/>
      <c r="HM229" s="332"/>
    </row>
    <row r="230" s="3" customFormat="true" x14ac:dyDescent="0.25">
      <c r="A230" s="332"/>
      <c r="K230" s="332"/>
      <c r="U230" s="332"/>
      <c r="AE230" s="332"/>
      <c r="AO230" s="332"/>
      <c r="AY230" s="332"/>
      <c r="AZ230" s="332"/>
      <c r="BA230" s="332"/>
      <c r="BB230" s="332"/>
      <c r="BC230" s="332"/>
      <c r="BD230" s="332"/>
      <c r="BE230" s="332"/>
      <c r="BF230" s="332"/>
      <c r="BI230" s="332"/>
      <c r="BS230" s="332"/>
      <c r="CC230" s="332"/>
      <c r="CM230" s="332"/>
      <c r="CW230" s="332"/>
      <c r="DG230" s="332"/>
      <c r="DQ230" s="332"/>
      <c r="EA230" s="332"/>
      <c r="EK230" s="332"/>
      <c r="EU230" s="332"/>
      <c r="FE230" s="332"/>
      <c r="FO230" s="332"/>
      <c r="FY230" s="332"/>
      <c r="GI230" s="332"/>
      <c r="GS230" s="332"/>
      <c r="HC230" s="332"/>
      <c r="HM230" s="332"/>
    </row>
    <row r="231" s="3" customFormat="true" x14ac:dyDescent="0.25">
      <c r="A231" s="332"/>
      <c r="K231" s="332"/>
      <c r="U231" s="332"/>
      <c r="AE231" s="332"/>
      <c r="AO231" s="332"/>
      <c r="AY231" s="332"/>
      <c r="AZ231" s="332"/>
      <c r="BA231" s="332"/>
      <c r="BB231" s="332"/>
      <c r="BC231" s="332"/>
      <c r="BD231" s="332"/>
      <c r="BE231" s="332"/>
      <c r="BF231" s="332"/>
      <c r="BI231" s="332"/>
      <c r="BS231" s="332"/>
      <c r="CC231" s="332"/>
      <c r="CM231" s="332"/>
      <c r="CW231" s="332"/>
      <c r="DG231" s="332"/>
      <c r="DQ231" s="332"/>
      <c r="EA231" s="332"/>
      <c r="EK231" s="332"/>
      <c r="EU231" s="332"/>
      <c r="FE231" s="332"/>
      <c r="FO231" s="332"/>
      <c r="FY231" s="332"/>
      <c r="GI231" s="332"/>
      <c r="GS231" s="332"/>
      <c r="HC231" s="332"/>
      <c r="HM231" s="332"/>
    </row>
    <row r="232" s="3" customFormat="true" x14ac:dyDescent="0.25">
      <c r="A232" s="332"/>
      <c r="K232" s="332"/>
      <c r="U232" s="332"/>
      <c r="AE232" s="332"/>
      <c r="AO232" s="332"/>
      <c r="AY232" s="332"/>
      <c r="AZ232" s="332"/>
      <c r="BA232" s="332"/>
      <c r="BB232" s="332"/>
      <c r="BC232" s="332"/>
      <c r="BD232" s="332"/>
      <c r="BE232" s="332"/>
      <c r="BF232" s="332"/>
      <c r="BI232" s="332"/>
      <c r="BS232" s="332"/>
      <c r="CC232" s="332"/>
      <c r="CM232" s="332"/>
      <c r="CW232" s="332"/>
      <c r="DG232" s="332"/>
      <c r="DQ232" s="332"/>
      <c r="EA232" s="332"/>
      <c r="EK232" s="332"/>
      <c r="EU232" s="332"/>
      <c r="FE232" s="332"/>
      <c r="FO232" s="332"/>
      <c r="FY232" s="332"/>
      <c r="GI232" s="332"/>
      <c r="GS232" s="332"/>
      <c r="HC232" s="332"/>
      <c r="HM232" s="332"/>
    </row>
    <row r="233" s="3" customFormat="true" x14ac:dyDescent="0.25">
      <c r="A233" s="332"/>
      <c r="K233" s="332"/>
      <c r="U233" s="332"/>
      <c r="AE233" s="332"/>
      <c r="AO233" s="332"/>
      <c r="AY233" s="332"/>
      <c r="AZ233" s="332"/>
      <c r="BA233" s="332"/>
      <c r="BB233" s="332"/>
      <c r="BC233" s="332"/>
      <c r="BD233" s="332"/>
      <c r="BE233" s="332"/>
      <c r="BF233" s="332"/>
      <c r="BI233" s="332"/>
      <c r="BS233" s="332"/>
      <c r="CC233" s="332"/>
      <c r="CM233" s="332"/>
      <c r="CW233" s="332"/>
      <c r="DG233" s="332"/>
      <c r="DQ233" s="332"/>
      <c r="EA233" s="332"/>
      <c r="EK233" s="332"/>
      <c r="EU233" s="332"/>
      <c r="FE233" s="332"/>
      <c r="FO233" s="332"/>
      <c r="FY233" s="332"/>
      <c r="GI233" s="332"/>
      <c r="GS233" s="332"/>
      <c r="HC233" s="332"/>
      <c r="HM233" s="332"/>
    </row>
    <row r="234" s="3" customFormat="true" x14ac:dyDescent="0.25">
      <c r="A234" s="332"/>
      <c r="K234" s="332"/>
      <c r="U234" s="332"/>
      <c r="AE234" s="332"/>
      <c r="AO234" s="332"/>
      <c r="AY234" s="332"/>
      <c r="AZ234" s="332"/>
      <c r="BA234" s="332"/>
      <c r="BB234" s="332"/>
      <c r="BC234" s="332"/>
      <c r="BD234" s="332"/>
      <c r="BE234" s="332"/>
      <c r="BF234" s="332"/>
      <c r="BI234" s="332"/>
      <c r="BS234" s="332"/>
      <c r="CC234" s="332"/>
      <c r="CM234" s="332"/>
      <c r="CW234" s="332"/>
      <c r="DG234" s="332"/>
      <c r="DQ234" s="332"/>
      <c r="EA234" s="332"/>
      <c r="EK234" s="332"/>
      <c r="EU234" s="332"/>
      <c r="FE234" s="332"/>
      <c r="FO234" s="332"/>
      <c r="FY234" s="332"/>
      <c r="GI234" s="332"/>
      <c r="GS234" s="332"/>
      <c r="HC234" s="332"/>
      <c r="HM234" s="332"/>
    </row>
    <row r="235" s="3" customFormat="true" x14ac:dyDescent="0.25">
      <c r="A235" s="332"/>
      <c r="K235" s="332"/>
      <c r="U235" s="332"/>
      <c r="AE235" s="332"/>
      <c r="AO235" s="332"/>
      <c r="AY235" s="332"/>
      <c r="AZ235" s="332"/>
      <c r="BA235" s="332"/>
      <c r="BB235" s="332"/>
      <c r="BC235" s="332"/>
      <c r="BD235" s="332"/>
      <c r="BE235" s="332"/>
      <c r="BF235" s="332"/>
      <c r="BI235" s="332"/>
      <c r="BS235" s="332"/>
      <c r="CC235" s="332"/>
      <c r="CM235" s="332"/>
      <c r="CW235" s="332"/>
      <c r="DG235" s="332"/>
      <c r="DQ235" s="332"/>
      <c r="EA235" s="332"/>
      <c r="EK235" s="332"/>
      <c r="EU235" s="332"/>
      <c r="FE235" s="332"/>
      <c r="FO235" s="332"/>
      <c r="FY235" s="332"/>
      <c r="GI235" s="332"/>
      <c r="GS235" s="332"/>
      <c r="HC235" s="332"/>
      <c r="HM235" s="332"/>
    </row>
    <row r="236" s="3" customFormat="true" x14ac:dyDescent="0.25">
      <c r="A236" s="332"/>
      <c r="K236" s="332"/>
      <c r="U236" s="332"/>
      <c r="AE236" s="332"/>
      <c r="AO236" s="332"/>
      <c r="AY236" s="332"/>
      <c r="AZ236" s="332"/>
      <c r="BA236" s="332"/>
      <c r="BB236" s="332"/>
      <c r="BC236" s="332"/>
      <c r="BD236" s="332"/>
      <c r="BE236" s="332"/>
      <c r="BF236" s="332"/>
      <c r="BI236" s="332"/>
      <c r="BS236" s="332"/>
      <c r="CC236" s="332"/>
      <c r="CM236" s="332"/>
      <c r="CW236" s="332"/>
      <c r="DG236" s="332"/>
      <c r="DQ236" s="332"/>
      <c r="EA236" s="332"/>
      <c r="EK236" s="332"/>
      <c r="EU236" s="332"/>
      <c r="FE236" s="332"/>
      <c r="FO236" s="332"/>
      <c r="FY236" s="332"/>
      <c r="GI236" s="332"/>
      <c r="GS236" s="332"/>
      <c r="HC236" s="332"/>
      <c r="HM236" s="332"/>
    </row>
    <row r="237" s="3" customFormat="true" x14ac:dyDescent="0.25">
      <c r="A237" s="332"/>
      <c r="K237" s="332"/>
      <c r="U237" s="332"/>
      <c r="AE237" s="332"/>
      <c r="AO237" s="332"/>
      <c r="AY237" s="332"/>
      <c r="AZ237" s="332"/>
      <c r="BA237" s="332"/>
      <c r="BB237" s="332"/>
      <c r="BC237" s="332"/>
      <c r="BD237" s="332"/>
      <c r="BE237" s="332"/>
      <c r="BF237" s="332"/>
      <c r="BI237" s="332"/>
      <c r="BS237" s="332"/>
      <c r="CC237" s="332"/>
      <c r="CM237" s="332"/>
      <c r="CW237" s="332"/>
      <c r="DG237" s="332"/>
      <c r="DQ237" s="332"/>
      <c r="EA237" s="332"/>
      <c r="EK237" s="332"/>
      <c r="EU237" s="332"/>
      <c r="FE237" s="332"/>
      <c r="FO237" s="332"/>
      <c r="FY237" s="332"/>
      <c r="GI237" s="332"/>
      <c r="GS237" s="332"/>
      <c r="HC237" s="332"/>
      <c r="HM237" s="332"/>
    </row>
    <row r="238" s="3" customFormat="true" x14ac:dyDescent="0.25">
      <c r="A238" s="332"/>
      <c r="K238" s="332"/>
      <c r="U238" s="332"/>
      <c r="AE238" s="332"/>
      <c r="AO238" s="332"/>
      <c r="AY238" s="332"/>
      <c r="AZ238" s="332"/>
      <c r="BA238" s="332"/>
      <c r="BB238" s="332"/>
      <c r="BC238" s="332"/>
      <c r="BD238" s="332"/>
      <c r="BE238" s="332"/>
      <c r="BF238" s="332"/>
      <c r="BI238" s="332"/>
      <c r="BS238" s="332"/>
      <c r="CC238" s="332"/>
      <c r="CM238" s="332"/>
      <c r="CW238" s="332"/>
      <c r="DG238" s="332"/>
      <c r="DQ238" s="332"/>
      <c r="EA238" s="332"/>
      <c r="EK238" s="332"/>
      <c r="EU238" s="332"/>
      <c r="FE238" s="332"/>
      <c r="FO238" s="332"/>
      <c r="FY238" s="332"/>
      <c r="GI238" s="332"/>
      <c r="GS238" s="332"/>
      <c r="HC238" s="332"/>
      <c r="HM238" s="332"/>
    </row>
    <row r="239" s="3" customFormat="true" x14ac:dyDescent="0.25">
      <c r="A239" s="332"/>
      <c r="K239" s="332"/>
      <c r="U239" s="332"/>
      <c r="AE239" s="332"/>
      <c r="AO239" s="332"/>
      <c r="AY239" s="332"/>
      <c r="AZ239" s="332"/>
      <c r="BA239" s="332"/>
      <c r="BB239" s="332"/>
      <c r="BC239" s="332"/>
      <c r="BD239" s="332"/>
      <c r="BE239" s="332"/>
      <c r="BF239" s="332"/>
      <c r="BI239" s="332"/>
      <c r="BS239" s="332"/>
      <c r="CC239" s="332"/>
      <c r="CM239" s="332"/>
      <c r="CW239" s="332"/>
      <c r="DG239" s="332"/>
      <c r="DQ239" s="332"/>
      <c r="EA239" s="332"/>
      <c r="EK239" s="332"/>
      <c r="EU239" s="332"/>
      <c r="FE239" s="332"/>
      <c r="FO239" s="332"/>
      <c r="FY239" s="332"/>
      <c r="GI239" s="332"/>
      <c r="GS239" s="332"/>
      <c r="HC239" s="332"/>
      <c r="HM239" s="332"/>
    </row>
    <row r="240" s="3" customFormat="true" x14ac:dyDescent="0.25">
      <c r="A240" s="332"/>
      <c r="K240" s="332"/>
      <c r="U240" s="332"/>
      <c r="AE240" s="332"/>
      <c r="AO240" s="332"/>
      <c r="AY240" s="332"/>
      <c r="AZ240" s="332"/>
      <c r="BA240" s="332"/>
      <c r="BB240" s="332"/>
      <c r="BC240" s="332"/>
      <c r="BD240" s="332"/>
      <c r="BE240" s="332"/>
      <c r="BF240" s="332"/>
      <c r="BI240" s="332"/>
      <c r="BS240" s="332"/>
      <c r="CC240" s="332"/>
      <c r="CM240" s="332"/>
      <c r="CW240" s="332"/>
      <c r="DG240" s="332"/>
      <c r="DQ240" s="332"/>
      <c r="EA240" s="332"/>
      <c r="EK240" s="332"/>
      <c r="EU240" s="332"/>
      <c r="FE240" s="332"/>
      <c r="FO240" s="332"/>
      <c r="FY240" s="332"/>
      <c r="GI240" s="332"/>
      <c r="GS240" s="332"/>
      <c r="HC240" s="332"/>
      <c r="HM240" s="332"/>
    </row>
    <row r="241" s="3" customFormat="true" x14ac:dyDescent="0.25">
      <c r="A241" s="332"/>
      <c r="K241" s="332"/>
      <c r="U241" s="332"/>
      <c r="AE241" s="332"/>
      <c r="AO241" s="332"/>
      <c r="AY241" s="332"/>
      <c r="AZ241" s="332"/>
      <c r="BA241" s="332"/>
      <c r="BB241" s="332"/>
      <c r="BC241" s="332"/>
      <c r="BD241" s="332"/>
      <c r="BE241" s="332"/>
      <c r="BF241" s="332"/>
      <c r="BI241" s="332"/>
      <c r="BS241" s="332"/>
      <c r="CC241" s="332"/>
      <c r="CM241" s="332"/>
      <c r="CW241" s="332"/>
      <c r="DG241" s="332"/>
      <c r="DQ241" s="332"/>
      <c r="EA241" s="332"/>
      <c r="EK241" s="332"/>
      <c r="EU241" s="332"/>
      <c r="FE241" s="332"/>
      <c r="FO241" s="332"/>
      <c r="FY241" s="332"/>
      <c r="GI241" s="332"/>
      <c r="GS241" s="332"/>
      <c r="HC241" s="332"/>
      <c r="HM241" s="332"/>
    </row>
    <row r="242" s="3" customFormat="true" x14ac:dyDescent="0.25">
      <c r="A242" s="332"/>
      <c r="K242" s="332"/>
      <c r="U242" s="332"/>
      <c r="AE242" s="332"/>
      <c r="AO242" s="332"/>
      <c r="AY242" s="332"/>
      <c r="AZ242" s="332"/>
      <c r="BA242" s="332"/>
      <c r="BB242" s="332"/>
      <c r="BC242" s="332"/>
      <c r="BD242" s="332"/>
      <c r="BE242" s="332"/>
      <c r="BF242" s="332"/>
      <c r="BI242" s="332"/>
      <c r="BS242" s="332"/>
      <c r="CC242" s="332"/>
      <c r="CM242" s="332"/>
      <c r="CW242" s="332"/>
      <c r="DG242" s="332"/>
      <c r="DQ242" s="332"/>
      <c r="EA242" s="332"/>
      <c r="EK242" s="332"/>
      <c r="EU242" s="332"/>
      <c r="FE242" s="332"/>
      <c r="FO242" s="332"/>
      <c r="FY242" s="332"/>
      <c r="GI242" s="332"/>
      <c r="GS242" s="332"/>
      <c r="HC242" s="332"/>
      <c r="HM242" s="332"/>
    </row>
    <row r="243" s="3" customFormat="true" x14ac:dyDescent="0.25">
      <c r="A243" s="332"/>
      <c r="K243" s="332"/>
      <c r="U243" s="332"/>
      <c r="AE243" s="332"/>
      <c r="AO243" s="332"/>
      <c r="AY243" s="332"/>
      <c r="AZ243" s="332"/>
      <c r="BA243" s="332"/>
      <c r="BB243" s="332"/>
      <c r="BC243" s="332"/>
      <c r="BD243" s="332"/>
      <c r="BE243" s="332"/>
      <c r="BF243" s="332"/>
      <c r="BI243" s="332"/>
      <c r="BS243" s="332"/>
      <c r="CC243" s="332"/>
      <c r="CM243" s="332"/>
      <c r="CW243" s="332"/>
      <c r="DG243" s="332"/>
      <c r="DQ243" s="332"/>
      <c r="EA243" s="332"/>
      <c r="EK243" s="332"/>
      <c r="EU243" s="332"/>
      <c r="FE243" s="332"/>
      <c r="FO243" s="332"/>
      <c r="FY243" s="332"/>
      <c r="GI243" s="332"/>
      <c r="GS243" s="332"/>
      <c r="HC243" s="332"/>
      <c r="HM243" s="332"/>
    </row>
    <row r="244" s="3" customFormat="true" x14ac:dyDescent="0.25">
      <c r="A244" s="332"/>
      <c r="K244" s="332"/>
      <c r="U244" s="332"/>
      <c r="AE244" s="332"/>
      <c r="AO244" s="332"/>
      <c r="AY244" s="332"/>
      <c r="AZ244" s="332"/>
      <c r="BA244" s="332"/>
      <c r="BB244" s="332"/>
      <c r="BC244" s="332"/>
      <c r="BD244" s="332"/>
      <c r="BE244" s="332"/>
      <c r="BF244" s="332"/>
      <c r="BI244" s="332"/>
      <c r="BS244" s="332"/>
      <c r="CC244" s="332"/>
      <c r="CM244" s="332"/>
      <c r="CW244" s="332"/>
      <c r="DG244" s="332"/>
      <c r="DQ244" s="332"/>
      <c r="EA244" s="332"/>
      <c r="EK244" s="332"/>
      <c r="EU244" s="332"/>
      <c r="FE244" s="332"/>
      <c r="FO244" s="332"/>
      <c r="FY244" s="332"/>
      <c r="GI244" s="332"/>
      <c r="GS244" s="332"/>
      <c r="HC244" s="332"/>
      <c r="HM244" s="332"/>
    </row>
    <row r="245" s="3" customFormat="true" x14ac:dyDescent="0.25">
      <c r="A245" s="332"/>
      <c r="K245" s="332"/>
      <c r="U245" s="332"/>
      <c r="AE245" s="332"/>
      <c r="AO245" s="332"/>
      <c r="AY245" s="332"/>
      <c r="AZ245" s="332"/>
      <c r="BA245" s="332"/>
      <c r="BB245" s="332"/>
      <c r="BC245" s="332"/>
      <c r="BD245" s="332"/>
      <c r="BE245" s="332"/>
      <c r="BF245" s="332"/>
      <c r="BI245" s="332"/>
      <c r="BS245" s="332"/>
      <c r="CC245" s="332"/>
      <c r="CM245" s="332"/>
      <c r="CW245" s="332"/>
      <c r="DG245" s="332"/>
      <c r="DQ245" s="332"/>
      <c r="EA245" s="332"/>
      <c r="EK245" s="332"/>
      <c r="EU245" s="332"/>
      <c r="FE245" s="332"/>
      <c r="FO245" s="332"/>
      <c r="FY245" s="332"/>
      <c r="GI245" s="332"/>
      <c r="GS245" s="332"/>
      <c r="HC245" s="332"/>
      <c r="HM245" s="332"/>
    </row>
    <row r="246" s="3" customFormat="true" x14ac:dyDescent="0.25">
      <c r="A246" s="332"/>
      <c r="K246" s="332"/>
      <c r="U246" s="332"/>
      <c r="AE246" s="332"/>
      <c r="AO246" s="332"/>
      <c r="AY246" s="332"/>
      <c r="AZ246" s="332"/>
      <c r="BA246" s="332"/>
      <c r="BB246" s="332"/>
      <c r="BC246" s="332"/>
      <c r="BD246" s="332"/>
      <c r="BE246" s="332"/>
      <c r="BF246" s="332"/>
      <c r="BI246" s="332"/>
      <c r="BS246" s="332"/>
      <c r="CC246" s="332"/>
      <c r="CM246" s="332"/>
      <c r="CW246" s="332"/>
      <c r="DG246" s="332"/>
      <c r="DQ246" s="332"/>
      <c r="EA246" s="332"/>
      <c r="EK246" s="332"/>
      <c r="EU246" s="332"/>
      <c r="FE246" s="332"/>
      <c r="FO246" s="332"/>
      <c r="FY246" s="332"/>
      <c r="GI246" s="332"/>
      <c r="GS246" s="332"/>
      <c r="HC246" s="332"/>
      <c r="HM246" s="332"/>
    </row>
    <row r="247" s="3" customFormat="true" x14ac:dyDescent="0.25">
      <c r="A247" s="332"/>
      <c r="K247" s="332"/>
      <c r="U247" s="332"/>
      <c r="AE247" s="332"/>
      <c r="AO247" s="332"/>
      <c r="AY247" s="332"/>
      <c r="AZ247" s="332"/>
      <c r="BA247" s="332"/>
      <c r="BB247" s="332"/>
      <c r="BC247" s="332"/>
      <c r="BD247" s="332"/>
      <c r="BE247" s="332"/>
      <c r="BF247" s="332"/>
      <c r="BI247" s="332"/>
      <c r="BS247" s="332"/>
      <c r="CC247" s="332"/>
      <c r="CM247" s="332"/>
      <c r="CW247" s="332"/>
      <c r="DG247" s="332"/>
      <c r="DQ247" s="332"/>
      <c r="EA247" s="332"/>
      <c r="EK247" s="332"/>
      <c r="EU247" s="332"/>
      <c r="FE247" s="332"/>
      <c r="FO247" s="332"/>
      <c r="FY247" s="332"/>
      <c r="GI247" s="332"/>
      <c r="GS247" s="332"/>
      <c r="HC247" s="332"/>
      <c r="HM247" s="332"/>
    </row>
    <row r="248" s="3" customFormat="true" x14ac:dyDescent="0.25">
      <c r="A248" s="332"/>
      <c r="K248" s="332"/>
      <c r="U248" s="332"/>
      <c r="AE248" s="332"/>
      <c r="AO248" s="332"/>
      <c r="AY248" s="332"/>
      <c r="AZ248" s="332"/>
      <c r="BA248" s="332"/>
      <c r="BB248" s="332"/>
      <c r="BC248" s="332"/>
      <c r="BD248" s="332"/>
      <c r="BE248" s="332"/>
      <c r="BF248" s="332"/>
      <c r="BI248" s="332"/>
      <c r="BS248" s="332"/>
      <c r="CC248" s="332"/>
      <c r="CM248" s="332"/>
      <c r="CW248" s="332"/>
      <c r="DG248" s="332"/>
      <c r="DQ248" s="332"/>
      <c r="EA248" s="332"/>
      <c r="EK248" s="332"/>
      <c r="EU248" s="332"/>
      <c r="FE248" s="332"/>
      <c r="FO248" s="332"/>
      <c r="FY248" s="332"/>
      <c r="GI248" s="332"/>
      <c r="GS248" s="332"/>
      <c r="HC248" s="332"/>
      <c r="HM248" s="332"/>
    </row>
    <row r="249" s="3" customFormat="true" x14ac:dyDescent="0.25">
      <c r="A249" s="332"/>
      <c r="K249" s="332"/>
      <c r="U249" s="332"/>
      <c r="AE249" s="332"/>
      <c r="AO249" s="332"/>
      <c r="AY249" s="332"/>
      <c r="AZ249" s="332"/>
      <c r="BA249" s="332"/>
      <c r="BB249" s="332"/>
      <c r="BC249" s="332"/>
      <c r="BD249" s="332"/>
      <c r="BE249" s="332"/>
      <c r="BF249" s="332"/>
      <c r="BI249" s="332"/>
      <c r="BS249" s="332"/>
      <c r="CC249" s="332"/>
      <c r="CM249" s="332"/>
      <c r="CW249" s="332"/>
      <c r="DG249" s="332"/>
      <c r="DQ249" s="332"/>
      <c r="EA249" s="332"/>
      <c r="EK249" s="332"/>
      <c r="EU249" s="332"/>
      <c r="FE249" s="332"/>
      <c r="FO249" s="332"/>
      <c r="FY249" s="332"/>
      <c r="GI249" s="332"/>
      <c r="GS249" s="332"/>
      <c r="HC249" s="332"/>
      <c r="HM249" s="332"/>
    </row>
    <row r="250" s="3" customFormat="true" x14ac:dyDescent="0.25">
      <c r="A250" s="332"/>
      <c r="K250" s="332"/>
      <c r="U250" s="332"/>
      <c r="AE250" s="332"/>
      <c r="AO250" s="332"/>
      <c r="AY250" s="332"/>
      <c r="AZ250" s="332"/>
      <c r="BA250" s="332"/>
      <c r="BB250" s="332"/>
      <c r="BC250" s="332"/>
      <c r="BD250" s="332"/>
      <c r="BE250" s="332"/>
      <c r="BF250" s="332"/>
      <c r="BI250" s="332"/>
      <c r="BS250" s="332"/>
      <c r="CC250" s="332"/>
      <c r="CM250" s="332"/>
      <c r="CW250" s="332"/>
      <c r="DG250" s="332"/>
      <c r="DQ250" s="332"/>
      <c r="EA250" s="332"/>
      <c r="EK250" s="332"/>
      <c r="EU250" s="332"/>
      <c r="FE250" s="332"/>
      <c r="FO250" s="332"/>
      <c r="FY250" s="332"/>
      <c r="GI250" s="332"/>
      <c r="GS250" s="332"/>
      <c r="HC250" s="332"/>
      <c r="HM250" s="332"/>
    </row>
    <row r="251" s="3" customFormat="true" x14ac:dyDescent="0.25">
      <c r="A251" s="332"/>
      <c r="K251" s="332"/>
      <c r="U251" s="332"/>
      <c r="AE251" s="332"/>
      <c r="AO251" s="332"/>
      <c r="AY251" s="332"/>
      <c r="AZ251" s="332"/>
      <c r="BA251" s="332"/>
      <c r="BB251" s="332"/>
      <c r="BC251" s="332"/>
      <c r="BD251" s="332"/>
      <c r="BE251" s="332"/>
      <c r="BF251" s="332"/>
      <c r="BI251" s="332"/>
      <c r="BS251" s="332"/>
      <c r="CC251" s="332"/>
      <c r="CM251" s="332"/>
      <c r="CW251" s="332"/>
      <c r="DG251" s="332"/>
      <c r="DQ251" s="332"/>
      <c r="EA251" s="332"/>
      <c r="EK251" s="332"/>
      <c r="EU251" s="332"/>
      <c r="FE251" s="332"/>
      <c r="FO251" s="332"/>
      <c r="FY251" s="332"/>
      <c r="GI251" s="332"/>
      <c r="GS251" s="332"/>
      <c r="HC251" s="332"/>
      <c r="HM251" s="332"/>
    </row>
    <row r="252" s="3" customFormat="true" x14ac:dyDescent="0.25">
      <c r="A252" s="332"/>
      <c r="K252" s="332"/>
      <c r="U252" s="332"/>
      <c r="AE252" s="332"/>
      <c r="AO252" s="332"/>
      <c r="AY252" s="332"/>
      <c r="AZ252" s="332"/>
      <c r="BA252" s="332"/>
      <c r="BB252" s="332"/>
      <c r="BC252" s="332"/>
      <c r="BD252" s="332"/>
      <c r="BE252" s="332"/>
      <c r="BF252" s="332"/>
      <c r="BI252" s="332"/>
      <c r="BS252" s="332"/>
      <c r="CC252" s="332"/>
      <c r="CM252" s="332"/>
      <c r="CW252" s="332"/>
      <c r="DG252" s="332"/>
      <c r="DQ252" s="332"/>
      <c r="EA252" s="332"/>
      <c r="EK252" s="332"/>
      <c r="EU252" s="332"/>
      <c r="FE252" s="332"/>
      <c r="FO252" s="332"/>
      <c r="FY252" s="332"/>
      <c r="GI252" s="332"/>
      <c r="GS252" s="332"/>
      <c r="HC252" s="332"/>
      <c r="HM252" s="332"/>
    </row>
    <row r="253" s="3" customFormat="true" x14ac:dyDescent="0.25">
      <c r="A253" s="332"/>
      <c r="K253" s="332"/>
      <c r="U253" s="332"/>
      <c r="AE253" s="332"/>
      <c r="AO253" s="332"/>
      <c r="AY253" s="332"/>
      <c r="AZ253" s="332"/>
      <c r="BA253" s="332"/>
      <c r="BB253" s="332"/>
      <c r="BC253" s="332"/>
      <c r="BD253" s="332"/>
      <c r="BE253" s="332"/>
      <c r="BF253" s="332"/>
      <c r="BI253" s="332"/>
      <c r="BS253" s="332"/>
      <c r="CC253" s="332"/>
      <c r="CM253" s="332"/>
      <c r="CW253" s="332"/>
      <c r="DG253" s="332"/>
      <c r="DQ253" s="332"/>
      <c r="EA253" s="332"/>
      <c r="EK253" s="332"/>
      <c r="EU253" s="332"/>
      <c r="FE253" s="332"/>
      <c r="FO253" s="332"/>
      <c r="FY253" s="332"/>
      <c r="GI253" s="332"/>
      <c r="GS253" s="332"/>
      <c r="HC253" s="332"/>
      <c r="HM253" s="332"/>
    </row>
    <row r="254" s="3" customFormat="true" x14ac:dyDescent="0.25">
      <c r="A254" s="332"/>
      <c r="K254" s="332"/>
      <c r="U254" s="332"/>
      <c r="AE254" s="332"/>
      <c r="AO254" s="332"/>
      <c r="AY254" s="332"/>
      <c r="AZ254" s="332"/>
      <c r="BA254" s="332"/>
      <c r="BB254" s="332"/>
      <c r="BC254" s="332"/>
      <c r="BD254" s="332"/>
      <c r="BE254" s="332"/>
      <c r="BF254" s="332"/>
      <c r="BI254" s="332"/>
      <c r="BS254" s="332"/>
      <c r="CC254" s="332"/>
      <c r="CM254" s="332"/>
      <c r="CW254" s="332"/>
      <c r="DG254" s="332"/>
      <c r="DQ254" s="332"/>
      <c r="EA254" s="332"/>
      <c r="EK254" s="332"/>
      <c r="EU254" s="332"/>
      <c r="FE254" s="332"/>
      <c r="FO254" s="332"/>
      <c r="FY254" s="332"/>
      <c r="GI254" s="332"/>
      <c r="GS254" s="332"/>
      <c r="HC254" s="332"/>
      <c r="HM254" s="332"/>
    </row>
    <row r="255" s="3" customFormat="true" x14ac:dyDescent="0.25">
      <c r="A255" s="332"/>
      <c r="K255" s="332"/>
      <c r="U255" s="332"/>
      <c r="AE255" s="332"/>
      <c r="AO255" s="332"/>
      <c r="AY255" s="332"/>
      <c r="AZ255" s="332"/>
      <c r="BA255" s="332"/>
      <c r="BB255" s="332"/>
      <c r="BC255" s="332"/>
      <c r="BD255" s="332"/>
      <c r="BE255" s="332"/>
      <c r="BF255" s="332"/>
      <c r="BI255" s="332"/>
      <c r="BS255" s="332"/>
      <c r="CC255" s="332"/>
      <c r="CM255" s="332"/>
      <c r="CW255" s="332"/>
      <c r="DG255" s="332"/>
      <c r="DQ255" s="332"/>
      <c r="EA255" s="332"/>
      <c r="EK255" s="332"/>
      <c r="EU255" s="332"/>
      <c r="FE255" s="332"/>
      <c r="FO255" s="332"/>
      <c r="FY255" s="332"/>
      <c r="GI255" s="332"/>
      <c r="GS255" s="332"/>
      <c r="HC255" s="332"/>
      <c r="HM255" s="332"/>
    </row>
    <row r="256" s="3" customFormat="true" x14ac:dyDescent="0.25">
      <c r="A256" s="332"/>
      <c r="K256" s="332"/>
      <c r="U256" s="332"/>
      <c r="AE256" s="332"/>
      <c r="AO256" s="332"/>
      <c r="AY256" s="332"/>
      <c r="AZ256" s="332"/>
      <c r="BA256" s="332"/>
      <c r="BB256" s="332"/>
      <c r="BC256" s="332"/>
      <c r="BD256" s="332"/>
      <c r="BE256" s="332"/>
      <c r="BF256" s="332"/>
      <c r="BI256" s="332"/>
      <c r="BS256" s="332"/>
      <c r="CC256" s="332"/>
      <c r="CM256" s="332"/>
      <c r="CW256" s="332"/>
      <c r="DG256" s="332"/>
      <c r="DQ256" s="332"/>
      <c r="EA256" s="332"/>
      <c r="EK256" s="332"/>
      <c r="EU256" s="332"/>
      <c r="FE256" s="332"/>
      <c r="FO256" s="332"/>
      <c r="FY256" s="332"/>
      <c r="GI256" s="332"/>
      <c r="GS256" s="332"/>
      <c r="HC256" s="332"/>
      <c r="HM256" s="332"/>
    </row>
    <row r="257" s="3" customFormat="true" x14ac:dyDescent="0.25">
      <c r="A257" s="332"/>
      <c r="K257" s="332"/>
      <c r="U257" s="332"/>
      <c r="AE257" s="332"/>
      <c r="AO257" s="332"/>
      <c r="AY257" s="332"/>
      <c r="AZ257" s="332"/>
      <c r="BA257" s="332"/>
      <c r="BB257" s="332"/>
      <c r="BC257" s="332"/>
      <c r="BD257" s="332"/>
      <c r="BE257" s="332"/>
      <c r="BF257" s="332"/>
      <c r="BI257" s="332"/>
      <c r="BS257" s="332"/>
      <c r="CC257" s="332"/>
      <c r="CM257" s="332"/>
      <c r="CW257" s="332"/>
      <c r="DG257" s="332"/>
      <c r="DQ257" s="332"/>
      <c r="EA257" s="332"/>
      <c r="EK257" s="332"/>
      <c r="EU257" s="332"/>
      <c r="FE257" s="332"/>
      <c r="FO257" s="332"/>
      <c r="FY257" s="332"/>
      <c r="GI257" s="332"/>
      <c r="GS257" s="332"/>
      <c r="HC257" s="332"/>
      <c r="HM257" s="332"/>
    </row>
    <row r="258" s="3" customFormat="true" x14ac:dyDescent="0.25">
      <c r="A258" s="332"/>
      <c r="K258" s="332"/>
      <c r="U258" s="332"/>
      <c r="AE258" s="332"/>
      <c r="AO258" s="332"/>
      <c r="AY258" s="332"/>
      <c r="AZ258" s="332"/>
      <c r="BA258" s="332"/>
      <c r="BB258" s="332"/>
      <c r="BC258" s="332"/>
      <c r="BD258" s="332"/>
      <c r="BE258" s="332"/>
      <c r="BF258" s="332"/>
      <c r="BI258" s="332"/>
      <c r="BS258" s="332"/>
      <c r="CC258" s="332"/>
      <c r="CM258" s="332"/>
      <c r="CW258" s="332"/>
      <c r="DG258" s="332"/>
      <c r="DQ258" s="332"/>
      <c r="EA258" s="332"/>
      <c r="EK258" s="332"/>
      <c r="EU258" s="332"/>
      <c r="FE258" s="332"/>
      <c r="FO258" s="332"/>
      <c r="FY258" s="332"/>
      <c r="GI258" s="332"/>
      <c r="GS258" s="332"/>
      <c r="HC258" s="332"/>
      <c r="HM258" s="332"/>
    </row>
    <row r="259" s="3" customFormat="true" x14ac:dyDescent="0.25">
      <c r="A259" s="332"/>
      <c r="K259" s="332"/>
      <c r="U259" s="332"/>
      <c r="AE259" s="332"/>
      <c r="AO259" s="332"/>
      <c r="AY259" s="332"/>
      <c r="AZ259" s="332"/>
      <c r="BA259" s="332"/>
      <c r="BB259" s="332"/>
      <c r="BC259" s="332"/>
      <c r="BD259" s="332"/>
      <c r="BE259" s="332"/>
      <c r="BF259" s="332"/>
      <c r="BI259" s="332"/>
      <c r="BS259" s="332"/>
      <c r="CC259" s="332"/>
      <c r="CM259" s="332"/>
      <c r="CW259" s="332"/>
      <c r="DG259" s="332"/>
      <c r="DQ259" s="332"/>
      <c r="EA259" s="332"/>
      <c r="EK259" s="332"/>
      <c r="EU259" s="332"/>
      <c r="FE259" s="332"/>
      <c r="FO259" s="332"/>
      <c r="FY259" s="332"/>
      <c r="GI259" s="332"/>
      <c r="GS259" s="332"/>
      <c r="HC259" s="332"/>
      <c r="HM259" s="332"/>
    </row>
    <row r="260" s="3" customFormat="true" x14ac:dyDescent="0.25">
      <c r="A260" s="332"/>
      <c r="K260" s="332"/>
      <c r="U260" s="332"/>
      <c r="AE260" s="332"/>
      <c r="AO260" s="332"/>
      <c r="AY260" s="332"/>
      <c r="AZ260" s="332"/>
      <c r="BA260" s="332"/>
      <c r="BB260" s="332"/>
      <c r="BC260" s="332"/>
      <c r="BD260" s="332"/>
      <c r="BE260" s="332"/>
      <c r="BF260" s="332"/>
      <c r="BI260" s="332"/>
      <c r="BS260" s="332"/>
      <c r="CC260" s="332"/>
      <c r="CM260" s="332"/>
      <c r="CW260" s="332"/>
      <c r="DG260" s="332"/>
      <c r="DQ260" s="332"/>
      <c r="EA260" s="332"/>
      <c r="EK260" s="332"/>
      <c r="EU260" s="332"/>
      <c r="FE260" s="332"/>
      <c r="FO260" s="332"/>
      <c r="FY260" s="332"/>
      <c r="GI260" s="332"/>
      <c r="GS260" s="332"/>
      <c r="HC260" s="332"/>
      <c r="HM260" s="332"/>
    </row>
    <row r="261" s="3" customFormat="true" x14ac:dyDescent="0.25">
      <c r="A261" s="332"/>
      <c r="K261" s="332"/>
      <c r="U261" s="332"/>
      <c r="AE261" s="332"/>
      <c r="AO261" s="332"/>
      <c r="AY261" s="332"/>
      <c r="AZ261" s="332"/>
      <c r="BA261" s="332"/>
      <c r="BB261" s="332"/>
      <c r="BC261" s="332"/>
      <c r="BD261" s="332"/>
      <c r="BE261" s="332"/>
      <c r="BF261" s="332"/>
      <c r="BI261" s="332"/>
      <c r="BS261" s="332"/>
      <c r="CC261" s="332"/>
      <c r="CM261" s="332"/>
      <c r="CW261" s="332"/>
      <c r="DG261" s="332"/>
      <c r="DQ261" s="332"/>
      <c r="EA261" s="332"/>
      <c r="EK261" s="332"/>
      <c r="EU261" s="332"/>
      <c r="FE261" s="332"/>
      <c r="FO261" s="332"/>
      <c r="FY261" s="332"/>
      <c r="GI261" s="332"/>
      <c r="GS261" s="332"/>
      <c r="HC261" s="332"/>
      <c r="HM261" s="332"/>
    </row>
    <row r="262" s="3" customFormat="true" x14ac:dyDescent="0.25">
      <c r="A262" s="332"/>
      <c r="K262" s="332"/>
      <c r="U262" s="332"/>
      <c r="AE262" s="332"/>
      <c r="AO262" s="332"/>
      <c r="AY262" s="332"/>
      <c r="AZ262" s="332"/>
      <c r="BA262" s="332"/>
      <c r="BB262" s="332"/>
      <c r="BC262" s="332"/>
      <c r="BD262" s="332"/>
      <c r="BE262" s="332"/>
      <c r="BF262" s="332"/>
      <c r="BI262" s="332"/>
      <c r="BS262" s="332"/>
      <c r="CC262" s="332"/>
      <c r="CM262" s="332"/>
      <c r="CW262" s="332"/>
      <c r="DG262" s="332"/>
      <c r="DQ262" s="332"/>
      <c r="EA262" s="332"/>
      <c r="EK262" s="332"/>
      <c r="EU262" s="332"/>
      <c r="FE262" s="332"/>
      <c r="FO262" s="332"/>
      <c r="FY262" s="332"/>
      <c r="GI262" s="332"/>
      <c r="GS262" s="332"/>
      <c r="HC262" s="332"/>
      <c r="HM262" s="332"/>
    </row>
    <row r="263" s="3" customFormat="true" x14ac:dyDescent="0.25">
      <c r="A263" s="332"/>
      <c r="K263" s="332"/>
      <c r="U263" s="332"/>
      <c r="AE263" s="332"/>
      <c r="AO263" s="332"/>
      <c r="AY263" s="332"/>
      <c r="AZ263" s="332"/>
      <c r="BA263" s="332"/>
      <c r="BB263" s="332"/>
      <c r="BC263" s="332"/>
      <c r="BD263" s="332"/>
      <c r="BE263" s="332"/>
      <c r="BF263" s="332"/>
      <c r="BI263" s="332"/>
      <c r="BS263" s="332"/>
      <c r="CC263" s="332"/>
      <c r="CM263" s="332"/>
      <c r="CW263" s="332"/>
      <c r="DG263" s="332"/>
      <c r="DQ263" s="332"/>
      <c r="EA263" s="332"/>
      <c r="EK263" s="332"/>
      <c r="EU263" s="332"/>
      <c r="FE263" s="332"/>
      <c r="FO263" s="332"/>
      <c r="FY263" s="332"/>
      <c r="GI263" s="332"/>
      <c r="GS263" s="332"/>
      <c r="HC263" s="332"/>
      <c r="HM263" s="332"/>
    </row>
    <row r="264" s="3" customFormat="true" x14ac:dyDescent="0.25">
      <c r="A264" s="332"/>
      <c r="K264" s="332"/>
      <c r="U264" s="332"/>
      <c r="AE264" s="332"/>
      <c r="AO264" s="332"/>
      <c r="AY264" s="332"/>
      <c r="AZ264" s="332"/>
      <c r="BA264" s="332"/>
      <c r="BB264" s="332"/>
      <c r="BC264" s="332"/>
      <c r="BD264" s="332"/>
      <c r="BE264" s="332"/>
      <c r="BF264" s="332"/>
      <c r="BI264" s="332"/>
      <c r="BS264" s="332"/>
      <c r="CC264" s="332"/>
      <c r="CM264" s="332"/>
      <c r="CW264" s="332"/>
      <c r="DG264" s="332"/>
      <c r="DQ264" s="332"/>
      <c r="EA264" s="332"/>
      <c r="EK264" s="332"/>
      <c r="EU264" s="332"/>
      <c r="FE264" s="332"/>
      <c r="FO264" s="332"/>
      <c r="FY264" s="332"/>
      <c r="GI264" s="332"/>
      <c r="GS264" s="332"/>
      <c r="HC264" s="332"/>
      <c r="HM264" s="332"/>
    </row>
    <row r="265" s="3" customFormat="true" x14ac:dyDescent="0.25">
      <c r="A265" s="332"/>
      <c r="K265" s="332"/>
      <c r="U265" s="332"/>
      <c r="AE265" s="332"/>
      <c r="AO265" s="332"/>
      <c r="AY265" s="332"/>
      <c r="AZ265" s="332"/>
      <c r="BA265" s="332"/>
      <c r="BB265" s="332"/>
      <c r="BC265" s="332"/>
      <c r="BD265" s="332"/>
      <c r="BE265" s="332"/>
      <c r="BF265" s="332"/>
      <c r="BI265" s="332"/>
      <c r="BS265" s="332"/>
      <c r="CC265" s="332"/>
      <c r="CM265" s="332"/>
      <c r="CW265" s="332"/>
      <c r="DG265" s="332"/>
      <c r="DQ265" s="332"/>
      <c r="EA265" s="332"/>
      <c r="EK265" s="332"/>
      <c r="EU265" s="332"/>
      <c r="FE265" s="332"/>
      <c r="FO265" s="332"/>
      <c r="FY265" s="332"/>
      <c r="GI265" s="332"/>
      <c r="GS265" s="332"/>
      <c r="HC265" s="332"/>
      <c r="HM265" s="332"/>
    </row>
    <row r="266" s="3" customFormat="true" x14ac:dyDescent="0.25">
      <c r="A266" s="332"/>
      <c r="K266" s="332"/>
      <c r="U266" s="332"/>
      <c r="AE266" s="332"/>
      <c r="AO266" s="332"/>
      <c r="AY266" s="332"/>
      <c r="AZ266" s="332"/>
      <c r="BA266" s="332"/>
      <c r="BB266" s="332"/>
      <c r="BC266" s="332"/>
      <c r="BD266" s="332"/>
      <c r="BE266" s="332"/>
      <c r="BF266" s="332"/>
      <c r="BI266" s="332"/>
      <c r="BS266" s="332"/>
      <c r="CC266" s="332"/>
      <c r="CM266" s="332"/>
      <c r="CW266" s="332"/>
      <c r="DG266" s="332"/>
      <c r="DQ266" s="332"/>
      <c r="EA266" s="332"/>
      <c r="EK266" s="332"/>
      <c r="EU266" s="332"/>
      <c r="FE266" s="332"/>
      <c r="FO266" s="332"/>
      <c r="FY266" s="332"/>
      <c r="GI266" s="332"/>
      <c r="GS266" s="332"/>
      <c r="HC266" s="332"/>
      <c r="HM266" s="332"/>
    </row>
    <row r="267" s="3" customFormat="true" x14ac:dyDescent="0.25">
      <c r="A267" s="332"/>
      <c r="K267" s="332"/>
      <c r="U267" s="332"/>
      <c r="AE267" s="332"/>
      <c r="AO267" s="332"/>
      <c r="AY267" s="332"/>
      <c r="AZ267" s="332"/>
      <c r="BA267" s="332"/>
      <c r="BB267" s="332"/>
      <c r="BC267" s="332"/>
      <c r="BD267" s="332"/>
      <c r="BE267" s="332"/>
      <c r="BF267" s="332"/>
      <c r="BI267" s="332"/>
      <c r="BS267" s="332"/>
      <c r="CC267" s="332"/>
      <c r="CM267" s="332"/>
      <c r="CW267" s="332"/>
      <c r="DG267" s="332"/>
      <c r="DQ267" s="332"/>
      <c r="EA267" s="332"/>
      <c r="EK267" s="332"/>
      <c r="EU267" s="332"/>
      <c r="FE267" s="332"/>
      <c r="FO267" s="332"/>
      <c r="FY267" s="332"/>
      <c r="GI267" s="332"/>
      <c r="GS267" s="332"/>
      <c r="HC267" s="332"/>
      <c r="HM267" s="332"/>
    </row>
    <row r="268" s="3" customFormat="true" x14ac:dyDescent="0.25">
      <c r="A268" s="332"/>
      <c r="K268" s="332"/>
      <c r="U268" s="332"/>
      <c r="AE268" s="332"/>
      <c r="AO268" s="332"/>
      <c r="AY268" s="332"/>
      <c r="AZ268" s="332"/>
      <c r="BA268" s="332"/>
      <c r="BB268" s="332"/>
      <c r="BC268" s="332"/>
      <c r="BD268" s="332"/>
      <c r="BE268" s="332"/>
      <c r="BF268" s="332"/>
      <c r="BI268" s="332"/>
      <c r="BS268" s="332"/>
      <c r="CC268" s="332"/>
      <c r="CM268" s="332"/>
      <c r="CW268" s="332"/>
      <c r="DG268" s="332"/>
      <c r="DQ268" s="332"/>
      <c r="EA268" s="332"/>
      <c r="EK268" s="332"/>
      <c r="EU268" s="332"/>
      <c r="FE268" s="332"/>
      <c r="FO268" s="332"/>
      <c r="FY268" s="332"/>
      <c r="GI268" s="332"/>
      <c r="GS268" s="332"/>
      <c r="HC268" s="332"/>
      <c r="HM268" s="332"/>
    </row>
    <row r="269" s="3" customFormat="true" x14ac:dyDescent="0.25">
      <c r="A269" s="332"/>
      <c r="K269" s="332"/>
      <c r="U269" s="332"/>
      <c r="AE269" s="332"/>
      <c r="AO269" s="332"/>
      <c r="AY269" s="332"/>
      <c r="AZ269" s="332"/>
      <c r="BA269" s="332"/>
      <c r="BB269" s="332"/>
      <c r="BC269" s="332"/>
      <c r="BD269" s="332"/>
      <c r="BE269" s="332"/>
      <c r="BF269" s="332"/>
      <c r="BI269" s="332"/>
      <c r="BS269" s="332"/>
      <c r="CC269" s="332"/>
      <c r="CM269" s="332"/>
      <c r="CW269" s="332"/>
      <c r="DG269" s="332"/>
      <c r="DQ269" s="332"/>
      <c r="EA269" s="332"/>
      <c r="EK269" s="332"/>
      <c r="EU269" s="332"/>
      <c r="FE269" s="332"/>
      <c r="FO269" s="332"/>
      <c r="FY269" s="332"/>
      <c r="GI269" s="332"/>
      <c r="GS269" s="332"/>
      <c r="HC269" s="332"/>
      <c r="HM269" s="332"/>
    </row>
    <row r="270" s="3" customFormat="true" x14ac:dyDescent="0.25">
      <c r="A270" s="332"/>
      <c r="K270" s="332"/>
      <c r="U270" s="332"/>
      <c r="AE270" s="332"/>
      <c r="AO270" s="332"/>
      <c r="AY270" s="332"/>
      <c r="AZ270" s="332"/>
      <c r="BA270" s="332"/>
      <c r="BB270" s="332"/>
      <c r="BC270" s="332"/>
      <c r="BD270" s="332"/>
      <c r="BE270" s="332"/>
      <c r="BF270" s="332"/>
      <c r="BI270" s="332"/>
      <c r="BS270" s="332"/>
      <c r="CC270" s="332"/>
      <c r="CM270" s="332"/>
      <c r="CW270" s="332"/>
      <c r="DG270" s="332"/>
      <c r="DQ270" s="332"/>
      <c r="EA270" s="332"/>
      <c r="EK270" s="332"/>
      <c r="EU270" s="332"/>
      <c r="FE270" s="332"/>
      <c r="FO270" s="332"/>
      <c r="FY270" s="332"/>
      <c r="GI270" s="332"/>
      <c r="GS270" s="332"/>
      <c r="HC270" s="332"/>
      <c r="HM270" s="332"/>
    </row>
    <row r="271" s="3" customFormat="true" x14ac:dyDescent="0.25">
      <c r="A271" s="332"/>
      <c r="K271" s="332"/>
      <c r="U271" s="332"/>
      <c r="AE271" s="332"/>
      <c r="AO271" s="332"/>
      <c r="AY271" s="332"/>
      <c r="AZ271" s="332"/>
      <c r="BA271" s="332"/>
      <c r="BB271" s="332"/>
      <c r="BC271" s="332"/>
      <c r="BD271" s="332"/>
      <c r="BE271" s="332"/>
      <c r="BF271" s="332"/>
      <c r="BI271" s="332"/>
      <c r="BS271" s="332"/>
      <c r="CC271" s="332"/>
      <c r="CM271" s="332"/>
      <c r="CW271" s="332"/>
      <c r="DG271" s="332"/>
      <c r="DQ271" s="332"/>
      <c r="EA271" s="332"/>
      <c r="EK271" s="332"/>
      <c r="EU271" s="332"/>
      <c r="FE271" s="332"/>
      <c r="FO271" s="332"/>
      <c r="FY271" s="332"/>
      <c r="GI271" s="332"/>
      <c r="GS271" s="332"/>
      <c r="HC271" s="332"/>
      <c r="HM271" s="332"/>
    </row>
    <row r="272" s="3" customFormat="true" x14ac:dyDescent="0.25">
      <c r="A272" s="332"/>
      <c r="K272" s="332"/>
      <c r="U272" s="332"/>
      <c r="AE272" s="332"/>
      <c r="AO272" s="332"/>
      <c r="AY272" s="332"/>
      <c r="AZ272" s="332"/>
      <c r="BA272" s="332"/>
      <c r="BB272" s="332"/>
      <c r="BC272" s="332"/>
      <c r="BD272" s="332"/>
      <c r="BE272" s="332"/>
      <c r="BF272" s="332"/>
      <c r="BI272" s="332"/>
      <c r="BS272" s="332"/>
      <c r="CC272" s="332"/>
      <c r="CM272" s="332"/>
      <c r="CW272" s="332"/>
      <c r="DG272" s="332"/>
      <c r="DQ272" s="332"/>
      <c r="EA272" s="332"/>
      <c r="EK272" s="332"/>
      <c r="EU272" s="332"/>
      <c r="FE272" s="332"/>
      <c r="FO272" s="332"/>
      <c r="FY272" s="332"/>
      <c r="GI272" s="332"/>
      <c r="GS272" s="332"/>
      <c r="HC272" s="332"/>
      <c r="HM272" s="332"/>
    </row>
    <row r="273" s="3" customFormat="true" x14ac:dyDescent="0.25">
      <c r="A273" s="332"/>
      <c r="K273" s="332"/>
      <c r="U273" s="332"/>
      <c r="AE273" s="332"/>
      <c r="AO273" s="332"/>
      <c r="AY273" s="332"/>
      <c r="AZ273" s="332"/>
      <c r="BA273" s="332"/>
      <c r="BB273" s="332"/>
      <c r="BC273" s="332"/>
      <c r="BD273" s="332"/>
      <c r="BE273" s="332"/>
      <c r="BF273" s="332"/>
      <c r="BI273" s="332"/>
      <c r="BS273" s="332"/>
      <c r="CC273" s="332"/>
      <c r="CM273" s="332"/>
      <c r="CW273" s="332"/>
      <c r="DG273" s="332"/>
      <c r="DQ273" s="332"/>
      <c r="EA273" s="332"/>
      <c r="EK273" s="332"/>
      <c r="EU273" s="332"/>
      <c r="FE273" s="332"/>
      <c r="FO273" s="332"/>
      <c r="FY273" s="332"/>
      <c r="GI273" s="332"/>
      <c r="GS273" s="332"/>
      <c r="HC273" s="332"/>
      <c r="HM273" s="332"/>
    </row>
    <row r="274" s="3" customFormat="true" x14ac:dyDescent="0.25">
      <c r="A274" s="332"/>
      <c r="K274" s="332"/>
      <c r="U274" s="332"/>
      <c r="AE274" s="332"/>
      <c r="AO274" s="332"/>
      <c r="AY274" s="332"/>
      <c r="AZ274" s="332"/>
      <c r="BA274" s="332"/>
      <c r="BB274" s="332"/>
      <c r="BC274" s="332"/>
      <c r="BD274" s="332"/>
      <c r="BE274" s="332"/>
      <c r="BF274" s="332"/>
      <c r="BI274" s="332"/>
      <c r="BS274" s="332"/>
      <c r="CC274" s="332"/>
      <c r="CM274" s="332"/>
      <c r="CW274" s="332"/>
      <c r="DG274" s="332"/>
      <c r="DQ274" s="332"/>
      <c r="EA274" s="332"/>
      <c r="EK274" s="332"/>
      <c r="EU274" s="332"/>
      <c r="FE274" s="332"/>
      <c r="FO274" s="332"/>
      <c r="FY274" s="332"/>
      <c r="GI274" s="332"/>
      <c r="GS274" s="332"/>
      <c r="HC274" s="332"/>
      <c r="HM274" s="332"/>
    </row>
    <row r="275" s="3" customFormat="true" x14ac:dyDescent="0.25">
      <c r="A275" s="332"/>
      <c r="K275" s="332"/>
      <c r="U275" s="332"/>
      <c r="AE275" s="332"/>
      <c r="AO275" s="332"/>
      <c r="AY275" s="332"/>
      <c r="AZ275" s="332"/>
      <c r="BA275" s="332"/>
      <c r="BB275" s="332"/>
      <c r="BC275" s="332"/>
      <c r="BD275" s="332"/>
      <c r="BE275" s="332"/>
      <c r="BF275" s="332"/>
      <c r="BI275" s="332"/>
      <c r="BS275" s="332"/>
      <c r="CC275" s="332"/>
      <c r="CM275" s="332"/>
      <c r="CW275" s="332"/>
      <c r="DG275" s="332"/>
      <c r="DQ275" s="332"/>
      <c r="EA275" s="332"/>
      <c r="EK275" s="332"/>
      <c r="EU275" s="332"/>
      <c r="FE275" s="332"/>
      <c r="FO275" s="332"/>
      <c r="FY275" s="332"/>
      <c r="GI275" s="332"/>
      <c r="GS275" s="332"/>
      <c r="HC275" s="332"/>
      <c r="HM275" s="332"/>
    </row>
    <row r="276" s="3" customFormat="true" x14ac:dyDescent="0.25">
      <c r="A276" s="332"/>
      <c r="K276" s="332"/>
      <c r="U276" s="332"/>
      <c r="AE276" s="332"/>
      <c r="AO276" s="332"/>
      <c r="AY276" s="332"/>
      <c r="AZ276" s="332"/>
      <c r="BA276" s="332"/>
      <c r="BB276" s="332"/>
      <c r="BC276" s="332"/>
      <c r="BD276" s="332"/>
      <c r="BE276" s="332"/>
      <c r="BF276" s="332"/>
      <c r="BI276" s="332"/>
      <c r="BS276" s="332"/>
      <c r="CC276" s="332"/>
      <c r="CM276" s="332"/>
      <c r="CW276" s="332"/>
      <c r="DG276" s="332"/>
      <c r="DQ276" s="332"/>
      <c r="EA276" s="332"/>
      <c r="EK276" s="332"/>
      <c r="EU276" s="332"/>
      <c r="FE276" s="332"/>
      <c r="FO276" s="332"/>
      <c r="FY276" s="332"/>
      <c r="GI276" s="332"/>
      <c r="GS276" s="332"/>
      <c r="HC276" s="332"/>
      <c r="HM276" s="332"/>
    </row>
    <row r="277" s="3" customFormat="true" x14ac:dyDescent="0.25">
      <c r="A277" s="332"/>
      <c r="K277" s="332"/>
      <c r="U277" s="332"/>
      <c r="AE277" s="332"/>
      <c r="AO277" s="332"/>
      <c r="AY277" s="332"/>
      <c r="AZ277" s="332"/>
      <c r="BA277" s="332"/>
      <c r="BB277" s="332"/>
      <c r="BC277" s="332"/>
      <c r="BD277" s="332"/>
      <c r="BE277" s="332"/>
      <c r="BF277" s="332"/>
      <c r="BI277" s="332"/>
      <c r="BS277" s="332"/>
      <c r="CC277" s="332"/>
      <c r="CM277" s="332"/>
      <c r="CW277" s="332"/>
      <c r="DG277" s="332"/>
      <c r="DQ277" s="332"/>
      <c r="EA277" s="332"/>
      <c r="EK277" s="332"/>
      <c r="EU277" s="332"/>
      <c r="FE277" s="332"/>
      <c r="FO277" s="332"/>
      <c r="FY277" s="332"/>
      <c r="GI277" s="332"/>
      <c r="GS277" s="332"/>
      <c r="HC277" s="332"/>
      <c r="HM277" s="332"/>
    </row>
    <row r="278" s="3" customFormat="true" x14ac:dyDescent="0.25">
      <c r="A278" s="332"/>
      <c r="K278" s="332"/>
      <c r="U278" s="332"/>
      <c r="AE278" s="332"/>
      <c r="AO278" s="332"/>
      <c r="AY278" s="332"/>
      <c r="AZ278" s="332"/>
      <c r="BA278" s="332"/>
      <c r="BB278" s="332"/>
      <c r="BC278" s="332"/>
      <c r="BD278" s="332"/>
      <c r="BE278" s="332"/>
      <c r="BF278" s="332"/>
      <c r="BI278" s="332"/>
      <c r="BS278" s="332"/>
      <c r="CC278" s="332"/>
      <c r="CM278" s="332"/>
      <c r="CW278" s="332"/>
      <c r="DG278" s="332"/>
      <c r="DQ278" s="332"/>
      <c r="EA278" s="332"/>
      <c r="EK278" s="332"/>
      <c r="EU278" s="332"/>
      <c r="FE278" s="332"/>
      <c r="FO278" s="332"/>
      <c r="FY278" s="332"/>
      <c r="GI278" s="332"/>
      <c r="GS278" s="332"/>
      <c r="HC278" s="332"/>
      <c r="HM278" s="332"/>
    </row>
    <row r="279" s="3" customFormat="true" x14ac:dyDescent="0.25">
      <c r="A279" s="332"/>
      <c r="K279" s="332"/>
      <c r="U279" s="332"/>
      <c r="AE279" s="332"/>
      <c r="AO279" s="332"/>
      <c r="AY279" s="332"/>
      <c r="AZ279" s="332"/>
      <c r="BA279" s="332"/>
      <c r="BB279" s="332"/>
      <c r="BC279" s="332"/>
      <c r="BD279" s="332"/>
      <c r="BE279" s="332"/>
      <c r="BF279" s="332"/>
      <c r="BI279" s="332"/>
      <c r="BS279" s="332"/>
      <c r="CC279" s="332"/>
      <c r="CM279" s="332"/>
      <c r="CW279" s="332"/>
      <c r="DG279" s="332"/>
      <c r="DQ279" s="332"/>
      <c r="EA279" s="332"/>
      <c r="EK279" s="332"/>
      <c r="EU279" s="332"/>
      <c r="FE279" s="332"/>
      <c r="FO279" s="332"/>
      <c r="FY279" s="332"/>
      <c r="GI279" s="332"/>
      <c r="GS279" s="332"/>
      <c r="HC279" s="332"/>
      <c r="HM279" s="332"/>
    </row>
    <row r="280" s="3" customFormat="true" x14ac:dyDescent="0.25">
      <c r="A280" s="332"/>
      <c r="K280" s="332"/>
      <c r="U280" s="332"/>
      <c r="AE280" s="332"/>
      <c r="AO280" s="332"/>
      <c r="AY280" s="332"/>
      <c r="AZ280" s="332"/>
      <c r="BA280" s="332"/>
      <c r="BB280" s="332"/>
      <c r="BC280" s="332"/>
      <c r="BD280" s="332"/>
      <c r="BE280" s="332"/>
      <c r="BF280" s="332"/>
      <c r="BI280" s="332"/>
      <c r="BS280" s="332"/>
      <c r="CC280" s="332"/>
      <c r="CM280" s="332"/>
      <c r="CW280" s="332"/>
      <c r="DG280" s="332"/>
      <c r="DQ280" s="332"/>
      <c r="EA280" s="332"/>
      <c r="EK280" s="332"/>
      <c r="EU280" s="332"/>
      <c r="FE280" s="332"/>
      <c r="FO280" s="332"/>
      <c r="FY280" s="332"/>
      <c r="GI280" s="332"/>
      <c r="GS280" s="332"/>
      <c r="HC280" s="332"/>
      <c r="HM280" s="332"/>
    </row>
    <row r="281" s="3" customFormat="true" x14ac:dyDescent="0.25">
      <c r="A281" s="332"/>
      <c r="K281" s="332"/>
      <c r="U281" s="332"/>
      <c r="AE281" s="332"/>
      <c r="AO281" s="332"/>
      <c r="AY281" s="332"/>
      <c r="AZ281" s="332"/>
      <c r="BA281" s="332"/>
      <c r="BB281" s="332"/>
      <c r="BC281" s="332"/>
      <c r="BD281" s="332"/>
      <c r="BE281" s="332"/>
      <c r="BF281" s="332"/>
      <c r="BI281" s="332"/>
      <c r="BS281" s="332"/>
      <c r="CC281" s="332"/>
      <c r="CM281" s="332"/>
      <c r="CW281" s="332"/>
      <c r="DG281" s="332"/>
      <c r="DQ281" s="332"/>
      <c r="EA281" s="332"/>
      <c r="EK281" s="332"/>
      <c r="EU281" s="332"/>
      <c r="FE281" s="332"/>
      <c r="FO281" s="332"/>
      <c r="FY281" s="332"/>
      <c r="GI281" s="332"/>
      <c r="GS281" s="332"/>
      <c r="HC281" s="332"/>
      <c r="HM281" s="332"/>
    </row>
    <row r="282" s="3" customFormat="true" x14ac:dyDescent="0.25">
      <c r="A282" s="332"/>
      <c r="K282" s="332"/>
      <c r="U282" s="332"/>
      <c r="AE282" s="332"/>
      <c r="AO282" s="332"/>
      <c r="AY282" s="332"/>
      <c r="AZ282" s="332"/>
      <c r="BA282" s="332"/>
      <c r="BB282" s="332"/>
      <c r="BC282" s="332"/>
      <c r="BD282" s="332"/>
      <c r="BE282" s="332"/>
      <c r="BF282" s="332"/>
      <c r="BI282" s="332"/>
      <c r="BS282" s="332"/>
      <c r="CC282" s="332"/>
      <c r="CM282" s="332"/>
      <c r="CW282" s="332"/>
      <c r="DG282" s="332"/>
      <c r="DQ282" s="332"/>
      <c r="EA282" s="332"/>
      <c r="EK282" s="332"/>
      <c r="EU282" s="332"/>
      <c r="FE282" s="332"/>
      <c r="FO282" s="332"/>
      <c r="FY282" s="332"/>
      <c r="GI282" s="332"/>
      <c r="GS282" s="332"/>
      <c r="HC282" s="332"/>
      <c r="HM282" s="332"/>
    </row>
    <row r="283" s="3" customFormat="true" x14ac:dyDescent="0.25">
      <c r="A283" s="332"/>
      <c r="K283" s="332"/>
      <c r="U283" s="332"/>
      <c r="AE283" s="332"/>
      <c r="AO283" s="332"/>
      <c r="AY283" s="332"/>
      <c r="AZ283" s="332"/>
      <c r="BA283" s="332"/>
      <c r="BB283" s="332"/>
      <c r="BC283" s="332"/>
      <c r="BD283" s="332"/>
      <c r="BE283" s="332"/>
      <c r="BF283" s="332"/>
      <c r="BI283" s="332"/>
      <c r="BS283" s="332"/>
      <c r="CC283" s="332"/>
      <c r="CM283" s="332"/>
      <c r="CW283" s="332"/>
      <c r="DG283" s="332"/>
      <c r="DQ283" s="332"/>
      <c r="EA283" s="332"/>
      <c r="EK283" s="332"/>
      <c r="EU283" s="332"/>
      <c r="FE283" s="332"/>
      <c r="FO283" s="332"/>
      <c r="FY283" s="332"/>
      <c r="GI283" s="332"/>
      <c r="GS283" s="332"/>
      <c r="HC283" s="332"/>
      <c r="HM283" s="332"/>
    </row>
    <row r="284" s="3" customFormat="true" x14ac:dyDescent="0.25">
      <c r="A284" s="332"/>
      <c r="K284" s="332"/>
      <c r="U284" s="332"/>
      <c r="AE284" s="332"/>
      <c r="AO284" s="332"/>
      <c r="AY284" s="332"/>
      <c r="AZ284" s="332"/>
      <c r="BA284" s="332"/>
      <c r="BB284" s="332"/>
      <c r="BC284" s="332"/>
      <c r="BD284" s="332"/>
      <c r="BE284" s="332"/>
      <c r="BF284" s="332"/>
      <c r="BI284" s="332"/>
      <c r="BS284" s="332"/>
      <c r="CC284" s="332"/>
      <c r="CM284" s="332"/>
      <c r="CW284" s="332"/>
      <c r="DG284" s="332"/>
      <c r="DQ284" s="332"/>
      <c r="EA284" s="332"/>
      <c r="EK284" s="332"/>
      <c r="EU284" s="332"/>
      <c r="FE284" s="332"/>
      <c r="FO284" s="332"/>
      <c r="FY284" s="332"/>
      <c r="GI284" s="332"/>
      <c r="GS284" s="332"/>
      <c r="HC284" s="332"/>
      <c r="HM284" s="332"/>
    </row>
    <row r="285" s="3" customFormat="true" x14ac:dyDescent="0.25">
      <c r="A285" s="332"/>
      <c r="K285" s="332"/>
      <c r="U285" s="332"/>
      <c r="AE285" s="332"/>
      <c r="AO285" s="332"/>
      <c r="AY285" s="332"/>
      <c r="AZ285" s="332"/>
      <c r="BA285" s="332"/>
      <c r="BB285" s="332"/>
      <c r="BC285" s="332"/>
      <c r="BD285" s="332"/>
      <c r="BE285" s="332"/>
      <c r="BF285" s="332"/>
      <c r="BI285" s="332"/>
      <c r="BS285" s="332"/>
      <c r="CC285" s="332"/>
      <c r="CM285" s="332"/>
      <c r="CW285" s="332"/>
      <c r="DG285" s="332"/>
      <c r="DQ285" s="332"/>
      <c r="EA285" s="332"/>
      <c r="EK285" s="332"/>
      <c r="EU285" s="332"/>
      <c r="FE285" s="332"/>
      <c r="FO285" s="332"/>
      <c r="FY285" s="332"/>
      <c r="GI285" s="332"/>
      <c r="GS285" s="332"/>
      <c r="HC285" s="332"/>
      <c r="HM285" s="332"/>
    </row>
    <row r="286" s="3" customFormat="true" x14ac:dyDescent="0.25">
      <c r="A286" s="332"/>
      <c r="K286" s="332"/>
      <c r="U286" s="332"/>
      <c r="AE286" s="332"/>
      <c r="AO286" s="332"/>
      <c r="AY286" s="332"/>
      <c r="AZ286" s="332"/>
      <c r="BA286" s="332"/>
      <c r="BB286" s="332"/>
      <c r="BC286" s="332"/>
      <c r="BD286" s="332"/>
      <c r="BE286" s="332"/>
      <c r="BF286" s="332"/>
      <c r="BI286" s="332"/>
      <c r="BS286" s="332"/>
      <c r="CC286" s="332"/>
      <c r="CM286" s="332"/>
      <c r="CW286" s="332"/>
      <c r="DG286" s="332"/>
      <c r="DQ286" s="332"/>
      <c r="EA286" s="332"/>
      <c r="EK286" s="332"/>
      <c r="EU286" s="332"/>
      <c r="FE286" s="332"/>
      <c r="FO286" s="332"/>
      <c r="FY286" s="332"/>
      <c r="GI286" s="332"/>
      <c r="GS286" s="332"/>
      <c r="HC286" s="332"/>
      <c r="HM286" s="332"/>
    </row>
    <row r="287" s="3" customFormat="true" x14ac:dyDescent="0.25">
      <c r="A287" s="332"/>
      <c r="K287" s="332"/>
      <c r="U287" s="332"/>
      <c r="AE287" s="332"/>
      <c r="AO287" s="332"/>
      <c r="AY287" s="332"/>
      <c r="AZ287" s="332"/>
      <c r="BA287" s="332"/>
      <c r="BB287" s="332"/>
      <c r="BC287" s="332"/>
      <c r="BD287" s="332"/>
      <c r="BE287" s="332"/>
      <c r="BF287" s="332"/>
      <c r="BI287" s="332"/>
      <c r="BS287" s="332"/>
      <c r="CC287" s="332"/>
      <c r="CM287" s="332"/>
      <c r="CW287" s="332"/>
      <c r="DG287" s="332"/>
      <c r="DQ287" s="332"/>
      <c r="EA287" s="332"/>
      <c r="EK287" s="332"/>
      <c r="EU287" s="332"/>
      <c r="FE287" s="332"/>
      <c r="FO287" s="332"/>
      <c r="FY287" s="332"/>
      <c r="GI287" s="332"/>
      <c r="GS287" s="332"/>
      <c r="HC287" s="332"/>
      <c r="HM287" s="332"/>
    </row>
    <row r="288" s="3" customFormat="true" x14ac:dyDescent="0.25">
      <c r="A288" s="332"/>
      <c r="K288" s="332"/>
      <c r="U288" s="332"/>
      <c r="AE288" s="332"/>
      <c r="AO288" s="332"/>
      <c r="AY288" s="332"/>
      <c r="AZ288" s="332"/>
      <c r="BA288" s="332"/>
      <c r="BB288" s="332"/>
      <c r="BC288" s="332"/>
      <c r="BD288" s="332"/>
      <c r="BE288" s="332"/>
      <c r="BF288" s="332"/>
      <c r="BI288" s="332"/>
      <c r="BS288" s="332"/>
      <c r="CC288" s="332"/>
      <c r="CM288" s="332"/>
      <c r="CW288" s="332"/>
      <c r="DG288" s="332"/>
      <c r="DQ288" s="332"/>
      <c r="EA288" s="332"/>
      <c r="EK288" s="332"/>
      <c r="EU288" s="332"/>
      <c r="FE288" s="332"/>
      <c r="FO288" s="332"/>
      <c r="FY288" s="332"/>
      <c r="GI288" s="332"/>
      <c r="GS288" s="332"/>
      <c r="HC288" s="332"/>
      <c r="HM288" s="332"/>
    </row>
    <row r="289" s="3" customFormat="true" x14ac:dyDescent="0.25">
      <c r="A289" s="332"/>
      <c r="K289" s="332"/>
      <c r="U289" s="332"/>
      <c r="AE289" s="332"/>
      <c r="AO289" s="332"/>
      <c r="AY289" s="332"/>
      <c r="AZ289" s="332"/>
      <c r="BA289" s="332"/>
      <c r="BB289" s="332"/>
      <c r="BC289" s="332"/>
      <c r="BD289" s="332"/>
      <c r="BE289" s="332"/>
      <c r="BF289" s="332"/>
      <c r="BI289" s="332"/>
      <c r="BS289" s="332"/>
      <c r="CC289" s="332"/>
      <c r="CM289" s="332"/>
      <c r="CW289" s="332"/>
      <c r="DG289" s="332"/>
      <c r="DQ289" s="332"/>
      <c r="EA289" s="332"/>
      <c r="EK289" s="332"/>
      <c r="EU289" s="332"/>
      <c r="FE289" s="332"/>
      <c r="FO289" s="332"/>
      <c r="FY289" s="332"/>
      <c r="GI289" s="332"/>
      <c r="GS289" s="332"/>
      <c r="HC289" s="332"/>
      <c r="HM289" s="332"/>
    </row>
    <row r="290" s="3" customFormat="true" x14ac:dyDescent="0.25">
      <c r="A290" s="332"/>
      <c r="K290" s="332"/>
      <c r="U290" s="332"/>
      <c r="AE290" s="332"/>
      <c r="AO290" s="332"/>
      <c r="AY290" s="332"/>
      <c r="AZ290" s="332"/>
      <c r="BA290" s="332"/>
      <c r="BB290" s="332"/>
      <c r="BC290" s="332"/>
      <c r="BD290" s="332"/>
      <c r="BE290" s="332"/>
      <c r="BF290" s="332"/>
      <c r="BI290" s="332"/>
      <c r="BS290" s="332"/>
      <c r="CC290" s="332"/>
      <c r="CM290" s="332"/>
      <c r="CW290" s="332"/>
      <c r="DG290" s="332"/>
      <c r="DQ290" s="332"/>
      <c r="EA290" s="332"/>
      <c r="EK290" s="332"/>
      <c r="EU290" s="332"/>
      <c r="FE290" s="332"/>
      <c r="FO290" s="332"/>
      <c r="FY290" s="332"/>
      <c r="GI290" s="332"/>
      <c r="GS290" s="332"/>
      <c r="HC290" s="332"/>
      <c r="HM290" s="332"/>
    </row>
    <row r="291" s="3" customFormat="true" x14ac:dyDescent="0.25">
      <c r="A291" s="332"/>
      <c r="K291" s="332"/>
      <c r="U291" s="332"/>
      <c r="AE291" s="332"/>
      <c r="AO291" s="332"/>
      <c r="AY291" s="332"/>
      <c r="AZ291" s="332"/>
      <c r="BA291" s="332"/>
      <c r="BB291" s="332"/>
      <c r="BC291" s="332"/>
      <c r="BD291" s="332"/>
      <c r="BE291" s="332"/>
      <c r="BF291" s="332"/>
      <c r="BI291" s="332"/>
      <c r="BS291" s="332"/>
      <c r="CC291" s="332"/>
      <c r="CM291" s="332"/>
      <c r="CW291" s="332"/>
      <c r="DG291" s="332"/>
      <c r="DQ291" s="332"/>
      <c r="EA291" s="332"/>
      <c r="EK291" s="332"/>
      <c r="EU291" s="332"/>
      <c r="FE291" s="332"/>
      <c r="FO291" s="332"/>
      <c r="FY291" s="332"/>
      <c r="GI291" s="332"/>
      <c r="GS291" s="332"/>
      <c r="HC291" s="332"/>
      <c r="HM291" s="332"/>
    </row>
    <row r="292" s="3" customFormat="true" x14ac:dyDescent="0.25">
      <c r="A292" s="332"/>
      <c r="K292" s="332"/>
      <c r="U292" s="332"/>
      <c r="AE292" s="332"/>
      <c r="AO292" s="332"/>
      <c r="AY292" s="332"/>
      <c r="AZ292" s="332"/>
      <c r="BA292" s="332"/>
      <c r="BB292" s="332"/>
      <c r="BC292" s="332"/>
      <c r="BD292" s="332"/>
      <c r="BE292" s="332"/>
      <c r="BF292" s="332"/>
      <c r="BI292" s="332"/>
      <c r="BS292" s="332"/>
      <c r="CC292" s="332"/>
      <c r="CM292" s="332"/>
      <c r="CW292" s="332"/>
      <c r="DG292" s="332"/>
      <c r="DQ292" s="332"/>
      <c r="EA292" s="332"/>
      <c r="EK292" s="332"/>
      <c r="EU292" s="332"/>
      <c r="FE292" s="332"/>
      <c r="FO292" s="332"/>
      <c r="FY292" s="332"/>
      <c r="GI292" s="332"/>
      <c r="GS292" s="332"/>
      <c r="HC292" s="332"/>
      <c r="HM292" s="332"/>
    </row>
    <row r="293" s="3" customFormat="true" x14ac:dyDescent="0.25">
      <c r="A293" s="332"/>
      <c r="K293" s="332"/>
      <c r="U293" s="332"/>
      <c r="AE293" s="332"/>
      <c r="AO293" s="332"/>
      <c r="AY293" s="332"/>
      <c r="AZ293" s="332"/>
      <c r="BA293" s="332"/>
      <c r="BB293" s="332"/>
      <c r="BC293" s="332"/>
      <c r="BD293" s="332"/>
      <c r="BE293" s="332"/>
      <c r="BF293" s="332"/>
      <c r="BI293" s="332"/>
      <c r="BS293" s="332"/>
      <c r="CC293" s="332"/>
      <c r="CM293" s="332"/>
      <c r="CW293" s="332"/>
      <c r="DG293" s="332"/>
      <c r="DQ293" s="332"/>
      <c r="EA293" s="332"/>
      <c r="EK293" s="332"/>
      <c r="EU293" s="332"/>
      <c r="FE293" s="332"/>
      <c r="FO293" s="332"/>
      <c r="FY293" s="332"/>
      <c r="GI293" s="332"/>
      <c r="GS293" s="332"/>
      <c r="HC293" s="332"/>
      <c r="HM293" s="332"/>
    </row>
    <row r="294" s="3" customFormat="true" x14ac:dyDescent="0.25">
      <c r="A294" s="332"/>
      <c r="K294" s="332"/>
      <c r="U294" s="332"/>
      <c r="AE294" s="332"/>
      <c r="AO294" s="332"/>
      <c r="AY294" s="332"/>
      <c r="AZ294" s="332"/>
      <c r="BA294" s="332"/>
      <c r="BB294" s="332"/>
      <c r="BC294" s="332"/>
      <c r="BD294" s="332"/>
      <c r="BE294" s="332"/>
      <c r="BF294" s="332"/>
      <c r="BI294" s="332"/>
      <c r="BS294" s="332"/>
      <c r="CC294" s="332"/>
      <c r="CM294" s="332"/>
      <c r="CW294" s="332"/>
      <c r="DG294" s="332"/>
      <c r="DQ294" s="332"/>
      <c r="EA294" s="332"/>
      <c r="EK294" s="332"/>
      <c r="EU294" s="332"/>
      <c r="FE294" s="332"/>
      <c r="FO294" s="332"/>
      <c r="FY294" s="332"/>
      <c r="GI294" s="332"/>
      <c r="GS294" s="332"/>
      <c r="HC294" s="332"/>
      <c r="HM294" s="332"/>
    </row>
    <row r="295" s="3" customFormat="true" x14ac:dyDescent="0.25">
      <c r="A295" s="332"/>
      <c r="K295" s="332"/>
      <c r="U295" s="332"/>
      <c r="AE295" s="332"/>
      <c r="AO295" s="332"/>
      <c r="AY295" s="332"/>
      <c r="AZ295" s="332"/>
      <c r="BA295" s="332"/>
      <c r="BB295" s="332"/>
      <c r="BC295" s="332"/>
      <c r="BD295" s="332"/>
      <c r="BE295" s="332"/>
      <c r="BF295" s="332"/>
      <c r="BI295" s="332"/>
      <c r="BS295" s="332"/>
      <c r="CC295" s="332"/>
      <c r="CM295" s="332"/>
      <c r="CW295" s="332"/>
      <c r="DG295" s="332"/>
      <c r="DQ295" s="332"/>
      <c r="EA295" s="332"/>
      <c r="EK295" s="332"/>
      <c r="EU295" s="332"/>
      <c r="FE295" s="332"/>
      <c r="FO295" s="332"/>
      <c r="FY295" s="332"/>
      <c r="GI295" s="332"/>
      <c r="GS295" s="332"/>
      <c r="HC295" s="332"/>
      <c r="HM295" s="332"/>
    </row>
    <row r="296" s="3" customFormat="true" x14ac:dyDescent="0.25">
      <c r="A296" s="332"/>
      <c r="K296" s="332"/>
      <c r="U296" s="332"/>
      <c r="AE296" s="332"/>
      <c r="AO296" s="332"/>
      <c r="AY296" s="332"/>
      <c r="AZ296" s="332"/>
      <c r="BA296" s="332"/>
      <c r="BB296" s="332"/>
      <c r="BC296" s="332"/>
      <c r="BD296" s="332"/>
      <c r="BE296" s="332"/>
      <c r="BF296" s="332"/>
      <c r="BI296" s="332"/>
      <c r="BS296" s="332"/>
      <c r="CC296" s="332"/>
      <c r="CM296" s="332"/>
      <c r="CW296" s="332"/>
      <c r="DG296" s="332"/>
      <c r="DQ296" s="332"/>
      <c r="EA296" s="332"/>
      <c r="EK296" s="332"/>
      <c r="EU296" s="332"/>
      <c r="FE296" s="332"/>
      <c r="FO296" s="332"/>
      <c r="FY296" s="332"/>
      <c r="GI296" s="332"/>
      <c r="GS296" s="332"/>
      <c r="HC296" s="332"/>
      <c r="HM296" s="332"/>
    </row>
    <row r="297" s="3" customFormat="true" x14ac:dyDescent="0.25">
      <c r="A297" s="332"/>
      <c r="K297" s="332"/>
      <c r="U297" s="332"/>
      <c r="AE297" s="332"/>
      <c r="AO297" s="332"/>
      <c r="AY297" s="332"/>
      <c r="AZ297" s="332"/>
      <c r="BA297" s="332"/>
      <c r="BB297" s="332"/>
      <c r="BC297" s="332"/>
      <c r="BD297" s="332"/>
      <c r="BE297" s="332"/>
      <c r="BF297" s="332"/>
      <c r="BI297" s="332"/>
      <c r="BS297" s="332"/>
      <c r="CC297" s="332"/>
      <c r="CM297" s="332"/>
      <c r="CW297" s="332"/>
      <c r="DG297" s="332"/>
      <c r="DQ297" s="332"/>
      <c r="EA297" s="332"/>
      <c r="EK297" s="332"/>
      <c r="EU297" s="332"/>
      <c r="FE297" s="332"/>
      <c r="FO297" s="332"/>
      <c r="FY297" s="332"/>
      <c r="GI297" s="332"/>
      <c r="GS297" s="332"/>
      <c r="HC297" s="332"/>
      <c r="HM297" s="332"/>
    </row>
    <row r="298" s="3" customFormat="true" x14ac:dyDescent="0.25">
      <c r="A298" s="332"/>
      <c r="K298" s="332"/>
      <c r="U298" s="332"/>
      <c r="AE298" s="332"/>
      <c r="AO298" s="332"/>
      <c r="AY298" s="332"/>
      <c r="AZ298" s="332"/>
      <c r="BA298" s="332"/>
      <c r="BB298" s="332"/>
      <c r="BC298" s="332"/>
      <c r="BD298" s="332"/>
      <c r="BE298" s="332"/>
      <c r="BF298" s="332"/>
      <c r="BI298" s="332"/>
      <c r="BS298" s="332"/>
      <c r="CC298" s="332"/>
      <c r="CM298" s="332"/>
      <c r="CW298" s="332"/>
      <c r="DG298" s="332"/>
      <c r="DQ298" s="332"/>
      <c r="EA298" s="332"/>
      <c r="EK298" s="332"/>
      <c r="EU298" s="332"/>
      <c r="FE298" s="332"/>
      <c r="FO298" s="332"/>
      <c r="FY298" s="332"/>
      <c r="GI298" s="332"/>
      <c r="GS298" s="332"/>
      <c r="HC298" s="332"/>
      <c r="HM298" s="332"/>
    </row>
    <row r="299" s="3" customFormat="true" x14ac:dyDescent="0.25">
      <c r="A299" s="332"/>
      <c r="K299" s="332"/>
      <c r="U299" s="332"/>
      <c r="AE299" s="332"/>
      <c r="AO299" s="332"/>
      <c r="AY299" s="332"/>
      <c r="AZ299" s="332"/>
      <c r="BA299" s="332"/>
      <c r="BB299" s="332"/>
      <c r="BC299" s="332"/>
      <c r="BD299" s="332"/>
      <c r="BE299" s="332"/>
      <c r="BF299" s="332"/>
      <c r="BI299" s="332"/>
      <c r="BS299" s="332"/>
      <c r="CC299" s="332"/>
      <c r="CM299" s="332"/>
      <c r="CW299" s="332"/>
      <c r="DG299" s="332"/>
      <c r="DQ299" s="332"/>
      <c r="EA299" s="332"/>
      <c r="EK299" s="332"/>
      <c r="EU299" s="332"/>
      <c r="FE299" s="332"/>
      <c r="FO299" s="332"/>
      <c r="FY299" s="332"/>
      <c r="GI299" s="332"/>
      <c r="GS299" s="332"/>
      <c r="HC299" s="332"/>
      <c r="HM299" s="332"/>
    </row>
    <row r="300" s="3" customFormat="true" x14ac:dyDescent="0.25">
      <c r="A300" s="332"/>
      <c r="K300" s="332"/>
      <c r="U300" s="332"/>
      <c r="AE300" s="332"/>
      <c r="AO300" s="332"/>
      <c r="AY300" s="332"/>
      <c r="AZ300" s="332"/>
      <c r="BA300" s="332"/>
      <c r="BB300" s="332"/>
      <c r="BC300" s="332"/>
      <c r="BD300" s="332"/>
      <c r="BE300" s="332"/>
      <c r="BF300" s="332"/>
      <c r="BI300" s="332"/>
      <c r="BS300" s="332"/>
      <c r="CC300" s="332"/>
      <c r="CM300" s="332"/>
      <c r="CW300" s="332"/>
      <c r="DG300" s="332"/>
      <c r="DQ300" s="332"/>
      <c r="EA300" s="332"/>
      <c r="EK300" s="332"/>
      <c r="EU300" s="332"/>
      <c r="FE300" s="332"/>
      <c r="FO300" s="332"/>
      <c r="FY300" s="332"/>
      <c r="GI300" s="332"/>
      <c r="GS300" s="332"/>
      <c r="HC300" s="332"/>
      <c r="HM300" s="332"/>
    </row>
    <row r="301" s="3" customFormat="true" x14ac:dyDescent="0.25">
      <c r="A301" s="332"/>
      <c r="K301" s="332"/>
      <c r="U301" s="332"/>
      <c r="AE301" s="332"/>
      <c r="AO301" s="332"/>
      <c r="AY301" s="332"/>
      <c r="AZ301" s="332"/>
      <c r="BA301" s="332"/>
      <c r="BB301" s="332"/>
      <c r="BC301" s="332"/>
      <c r="BD301" s="332"/>
      <c r="BE301" s="332"/>
      <c r="BF301" s="332"/>
      <c r="BI301" s="332"/>
      <c r="BS301" s="332"/>
      <c r="CC301" s="332"/>
      <c r="CM301" s="332"/>
      <c r="CW301" s="332"/>
      <c r="DG301" s="332"/>
      <c r="DQ301" s="332"/>
      <c r="EA301" s="332"/>
      <c r="EK301" s="332"/>
      <c r="EU301" s="332"/>
      <c r="FE301" s="332"/>
      <c r="FO301" s="332"/>
      <c r="FY301" s="332"/>
      <c r="GI301" s="332"/>
      <c r="GS301" s="332"/>
      <c r="HC301" s="332"/>
      <c r="HM301" s="332"/>
    </row>
    <row r="302" s="3" customFormat="true" x14ac:dyDescent="0.25">
      <c r="A302" s="332"/>
      <c r="K302" s="332"/>
      <c r="U302" s="332"/>
      <c r="AE302" s="332"/>
      <c r="AO302" s="332"/>
      <c r="AY302" s="332"/>
      <c r="AZ302" s="332"/>
      <c r="BA302" s="332"/>
      <c r="BB302" s="332"/>
      <c r="BC302" s="332"/>
      <c r="BD302" s="332"/>
      <c r="BE302" s="332"/>
      <c r="BF302" s="332"/>
      <c r="BI302" s="332"/>
      <c r="BS302" s="332"/>
      <c r="CC302" s="332"/>
      <c r="CM302" s="332"/>
      <c r="CW302" s="332"/>
      <c r="DG302" s="332"/>
      <c r="DQ302" s="332"/>
      <c r="EA302" s="332"/>
      <c r="EK302" s="332"/>
      <c r="EU302" s="332"/>
      <c r="FE302" s="332"/>
      <c r="FO302" s="332"/>
      <c r="FY302" s="332"/>
      <c r="GI302" s="332"/>
      <c r="GS302" s="332"/>
      <c r="HC302" s="332"/>
      <c r="HM302" s="332"/>
    </row>
    <row r="303" s="3" customFormat="true" x14ac:dyDescent="0.25">
      <c r="A303" s="332"/>
      <c r="K303" s="332"/>
      <c r="U303" s="332"/>
      <c r="AE303" s="332"/>
      <c r="AO303" s="332"/>
      <c r="AY303" s="332"/>
      <c r="AZ303" s="332"/>
      <c r="BA303" s="332"/>
      <c r="BB303" s="332"/>
      <c r="BC303" s="332"/>
      <c r="BD303" s="332"/>
      <c r="BE303" s="332"/>
      <c r="BF303" s="332"/>
      <c r="BI303" s="332"/>
      <c r="BS303" s="332"/>
      <c r="CC303" s="332"/>
      <c r="CM303" s="332"/>
      <c r="CW303" s="332"/>
      <c r="DG303" s="332"/>
      <c r="DQ303" s="332"/>
      <c r="EA303" s="332"/>
      <c r="EK303" s="332"/>
      <c r="EU303" s="332"/>
      <c r="FE303" s="332"/>
      <c r="FO303" s="332"/>
      <c r="FY303" s="332"/>
      <c r="GI303" s="332"/>
      <c r="GS303" s="332"/>
      <c r="HC303" s="332"/>
      <c r="HM303" s="332"/>
    </row>
    <row r="304" s="3" customFormat="true" x14ac:dyDescent="0.25">
      <c r="A304" s="332"/>
      <c r="K304" s="332"/>
      <c r="U304" s="332"/>
      <c r="AE304" s="332"/>
      <c r="AO304" s="332"/>
      <c r="AY304" s="332"/>
      <c r="AZ304" s="332"/>
      <c r="BA304" s="332"/>
      <c r="BB304" s="332"/>
      <c r="BC304" s="332"/>
      <c r="BD304" s="332"/>
      <c r="BE304" s="332"/>
      <c r="BF304" s="332"/>
      <c r="BI304" s="332"/>
      <c r="BS304" s="332"/>
      <c r="CC304" s="332"/>
      <c r="CM304" s="332"/>
      <c r="CW304" s="332"/>
      <c r="DG304" s="332"/>
      <c r="DQ304" s="332"/>
      <c r="EA304" s="332"/>
      <c r="EK304" s="332"/>
      <c r="EU304" s="332"/>
      <c r="FE304" s="332"/>
      <c r="FO304" s="332"/>
      <c r="FY304" s="332"/>
      <c r="GI304" s="332"/>
      <c r="GS304" s="332"/>
      <c r="HC304" s="332"/>
      <c r="HM304" s="332"/>
    </row>
    <row r="305" s="3" customFormat="true" x14ac:dyDescent="0.25">
      <c r="A305" s="332"/>
      <c r="K305" s="332"/>
      <c r="U305" s="332"/>
      <c r="AE305" s="332"/>
      <c r="AO305" s="332"/>
      <c r="AY305" s="332"/>
      <c r="AZ305" s="332"/>
      <c r="BA305" s="332"/>
      <c r="BB305" s="332"/>
      <c r="BC305" s="332"/>
      <c r="BD305" s="332"/>
      <c r="BE305" s="332"/>
      <c r="BF305" s="332"/>
      <c r="BI305" s="332"/>
      <c r="BS305" s="332"/>
      <c r="CC305" s="332"/>
      <c r="CM305" s="332"/>
      <c r="CW305" s="332"/>
      <c r="DG305" s="332"/>
      <c r="DQ305" s="332"/>
      <c r="EA305" s="332"/>
      <c r="EK305" s="332"/>
      <c r="EU305" s="332"/>
      <c r="FE305" s="332"/>
      <c r="FO305" s="332"/>
      <c r="FY305" s="332"/>
      <c r="GI305" s="332"/>
      <c r="GS305" s="332"/>
      <c r="HC305" s="332"/>
      <c r="HM305" s="332"/>
    </row>
    <row r="306" s="3" customFormat="true" x14ac:dyDescent="0.25">
      <c r="A306" s="332"/>
      <c r="K306" s="332"/>
      <c r="U306" s="332"/>
      <c r="AE306" s="332"/>
      <c r="AO306" s="332"/>
      <c r="AY306" s="332"/>
      <c r="AZ306" s="332"/>
      <c r="BA306" s="332"/>
      <c r="BB306" s="332"/>
      <c r="BC306" s="332"/>
      <c r="BD306" s="332"/>
      <c r="BE306" s="332"/>
      <c r="BF306" s="332"/>
      <c r="BI306" s="332"/>
      <c r="BS306" s="332"/>
      <c r="CC306" s="332"/>
      <c r="CM306" s="332"/>
      <c r="CW306" s="332"/>
      <c r="DG306" s="332"/>
      <c r="DQ306" s="332"/>
      <c r="EA306" s="332"/>
      <c r="EK306" s="332"/>
      <c r="EU306" s="332"/>
      <c r="FE306" s="332"/>
      <c r="FO306" s="332"/>
      <c r="FY306" s="332"/>
      <c r="GI306" s="332"/>
      <c r="GS306" s="332"/>
      <c r="HC306" s="332"/>
      <c r="HM306" s="332"/>
    </row>
    <row r="307" s="3" customFormat="true" x14ac:dyDescent="0.25">
      <c r="A307" s="332"/>
      <c r="K307" s="332"/>
      <c r="U307" s="332"/>
      <c r="AE307" s="332"/>
      <c r="AO307" s="332"/>
      <c r="AY307" s="332"/>
      <c r="AZ307" s="332"/>
      <c r="BA307" s="332"/>
      <c r="BB307" s="332"/>
      <c r="BC307" s="332"/>
      <c r="BD307" s="332"/>
      <c r="BE307" s="332"/>
      <c r="BF307" s="332"/>
      <c r="BI307" s="332"/>
      <c r="BS307" s="332"/>
      <c r="CC307" s="332"/>
      <c r="CM307" s="332"/>
      <c r="CW307" s="332"/>
      <c r="DG307" s="332"/>
      <c r="DQ307" s="332"/>
      <c r="EA307" s="332"/>
      <c r="EK307" s="332"/>
      <c r="EU307" s="332"/>
      <c r="FE307" s="332"/>
      <c r="FO307" s="332"/>
      <c r="FY307" s="332"/>
      <c r="GI307" s="332"/>
      <c r="GS307" s="332"/>
      <c r="HC307" s="332"/>
      <c r="HM307" s="332"/>
    </row>
    <row r="308" s="3" customFormat="true" x14ac:dyDescent="0.25">
      <c r="A308" s="332"/>
      <c r="K308" s="332"/>
      <c r="U308" s="332"/>
      <c r="AE308" s="332"/>
      <c r="AO308" s="332"/>
      <c r="AY308" s="332"/>
      <c r="AZ308" s="332"/>
      <c r="BA308" s="332"/>
      <c r="BB308" s="332"/>
      <c r="BC308" s="332"/>
      <c r="BD308" s="332"/>
      <c r="BE308" s="332"/>
      <c r="BF308" s="332"/>
      <c r="BI308" s="332"/>
      <c r="BS308" s="332"/>
      <c r="CC308" s="332"/>
      <c r="CM308" s="332"/>
      <c r="CW308" s="332"/>
      <c r="DG308" s="332"/>
      <c r="DQ308" s="332"/>
      <c r="EA308" s="332"/>
      <c r="EK308" s="332"/>
      <c r="EU308" s="332"/>
      <c r="FE308" s="332"/>
      <c r="FO308" s="332"/>
      <c r="FY308" s="332"/>
      <c r="GI308" s="332"/>
      <c r="GS308" s="332"/>
      <c r="HC308" s="332"/>
      <c r="HM308" s="332"/>
    </row>
    <row r="309" s="3" customFormat="true" x14ac:dyDescent="0.25">
      <c r="A309" s="332"/>
      <c r="K309" s="332"/>
      <c r="U309" s="332"/>
      <c r="AE309" s="332"/>
      <c r="AO309" s="332"/>
      <c r="AY309" s="332"/>
      <c r="AZ309" s="332"/>
      <c r="BA309" s="332"/>
      <c r="BB309" s="332"/>
      <c r="BC309" s="332"/>
      <c r="BD309" s="332"/>
      <c r="BE309" s="332"/>
      <c r="BF309" s="332"/>
      <c r="BI309" s="332"/>
      <c r="BS309" s="332"/>
      <c r="CC309" s="332"/>
      <c r="CM309" s="332"/>
      <c r="CW309" s="332"/>
      <c r="DG309" s="332"/>
      <c r="DQ309" s="332"/>
      <c r="EA309" s="332"/>
      <c r="EK309" s="332"/>
      <c r="EU309" s="332"/>
      <c r="FE309" s="332"/>
      <c r="FO309" s="332"/>
      <c r="FY309" s="332"/>
      <c r="GI309" s="332"/>
      <c r="GS309" s="332"/>
      <c r="HC309" s="332"/>
      <c r="HM309" s="332"/>
    </row>
    <row r="310" s="3" customFormat="true" x14ac:dyDescent="0.25">
      <c r="A310" s="332"/>
      <c r="K310" s="332"/>
      <c r="U310" s="332"/>
      <c r="AE310" s="332"/>
      <c r="AO310" s="332"/>
      <c r="AY310" s="332"/>
      <c r="AZ310" s="332"/>
      <c r="BA310" s="332"/>
      <c r="BB310" s="332"/>
      <c r="BC310" s="332"/>
      <c r="BD310" s="332"/>
      <c r="BE310" s="332"/>
      <c r="BF310" s="332"/>
      <c r="BI310" s="332"/>
      <c r="BS310" s="332"/>
      <c r="CC310" s="332"/>
      <c r="CM310" s="332"/>
      <c r="CW310" s="332"/>
      <c r="DG310" s="332"/>
      <c r="DQ310" s="332"/>
      <c r="EA310" s="332"/>
      <c r="EK310" s="332"/>
      <c r="EU310" s="332"/>
      <c r="FE310" s="332"/>
      <c r="FO310" s="332"/>
      <c r="FY310" s="332"/>
      <c r="GI310" s="332"/>
      <c r="GS310" s="332"/>
      <c r="HC310" s="332"/>
      <c r="HM310" s="332"/>
    </row>
    <row r="311" s="3" customFormat="true" x14ac:dyDescent="0.25">
      <c r="A311" s="332"/>
      <c r="K311" s="332"/>
      <c r="U311" s="332"/>
      <c r="AE311" s="332"/>
      <c r="AO311" s="332"/>
      <c r="AY311" s="332"/>
      <c r="AZ311" s="332"/>
      <c r="BA311" s="332"/>
      <c r="BB311" s="332"/>
      <c r="BC311" s="332"/>
      <c r="BD311" s="332"/>
      <c r="BE311" s="332"/>
      <c r="BF311" s="332"/>
      <c r="BI311" s="332"/>
      <c r="BS311" s="332"/>
      <c r="CC311" s="332"/>
      <c r="CM311" s="332"/>
      <c r="CW311" s="332"/>
      <c r="DG311" s="332"/>
      <c r="DQ311" s="332"/>
      <c r="EA311" s="332"/>
      <c r="EK311" s="332"/>
      <c r="EU311" s="332"/>
      <c r="FE311" s="332"/>
      <c r="FO311" s="332"/>
      <c r="FY311" s="332"/>
      <c r="GI311" s="332"/>
      <c r="GS311" s="332"/>
      <c r="HC311" s="332"/>
      <c r="HM311" s="332"/>
    </row>
    <row r="312" s="3" customFormat="true" x14ac:dyDescent="0.25">
      <c r="A312" s="332"/>
      <c r="K312" s="332"/>
      <c r="U312" s="332"/>
      <c r="AE312" s="332"/>
      <c r="AO312" s="332"/>
      <c r="AY312" s="332"/>
      <c r="AZ312" s="332"/>
      <c r="BA312" s="332"/>
      <c r="BB312" s="332"/>
      <c r="BC312" s="332"/>
      <c r="BD312" s="332"/>
      <c r="BE312" s="332"/>
      <c r="BF312" s="332"/>
      <c r="BI312" s="332"/>
      <c r="BS312" s="332"/>
      <c r="CC312" s="332"/>
      <c r="CM312" s="332"/>
      <c r="CW312" s="332"/>
      <c r="DG312" s="332"/>
      <c r="DQ312" s="332"/>
      <c r="EA312" s="332"/>
      <c r="EK312" s="332"/>
      <c r="EU312" s="332"/>
      <c r="FE312" s="332"/>
      <c r="FO312" s="332"/>
      <c r="FY312" s="332"/>
      <c r="GI312" s="332"/>
      <c r="GS312" s="332"/>
      <c r="HC312" s="332"/>
      <c r="HM312" s="332"/>
    </row>
    <row r="313" s="3" customFormat="true" x14ac:dyDescent="0.25">
      <c r="A313" s="332"/>
      <c r="K313" s="332"/>
      <c r="U313" s="332"/>
      <c r="AE313" s="332"/>
      <c r="AO313" s="332"/>
      <c r="AY313" s="332"/>
      <c r="AZ313" s="332"/>
      <c r="BA313" s="332"/>
      <c r="BB313" s="332"/>
      <c r="BC313" s="332"/>
      <c r="BD313" s="332"/>
      <c r="BE313" s="332"/>
      <c r="BF313" s="332"/>
      <c r="BI313" s="332"/>
      <c r="BS313" s="332"/>
      <c r="CC313" s="332"/>
      <c r="CM313" s="332"/>
      <c r="CW313" s="332"/>
      <c r="DG313" s="332"/>
      <c r="DQ313" s="332"/>
      <c r="EA313" s="332"/>
      <c r="EK313" s="332"/>
      <c r="EU313" s="332"/>
      <c r="FE313" s="332"/>
      <c r="FO313" s="332"/>
      <c r="FY313" s="332"/>
      <c r="GI313" s="332"/>
      <c r="GS313" s="332"/>
      <c r="HC313" s="332"/>
      <c r="HM313" s="332"/>
    </row>
    <row r="314" s="3" customFormat="true" x14ac:dyDescent="0.25">
      <c r="A314" s="332"/>
      <c r="K314" s="332"/>
      <c r="U314" s="332"/>
      <c r="AE314" s="332"/>
      <c r="AO314" s="332"/>
      <c r="AY314" s="332"/>
      <c r="AZ314" s="332"/>
      <c r="BA314" s="332"/>
      <c r="BB314" s="332"/>
      <c r="BC314" s="332"/>
      <c r="BD314" s="332"/>
      <c r="BE314" s="332"/>
      <c r="BF314" s="332"/>
      <c r="BI314" s="332"/>
      <c r="BS314" s="332"/>
      <c r="CC314" s="332"/>
      <c r="CM314" s="332"/>
      <c r="CW314" s="332"/>
      <c r="DG314" s="332"/>
      <c r="DQ314" s="332"/>
      <c r="EA314" s="332"/>
      <c r="EK314" s="332"/>
      <c r="EU314" s="332"/>
      <c r="FE314" s="332"/>
      <c r="FO314" s="332"/>
      <c r="FY314" s="332"/>
      <c r="GI314" s="332"/>
      <c r="GS314" s="332"/>
      <c r="HC314" s="332"/>
      <c r="HM314" s="332"/>
    </row>
    <row r="315" s="3" customFormat="true" x14ac:dyDescent="0.25">
      <c r="A315" s="332"/>
      <c r="K315" s="332"/>
      <c r="U315" s="332"/>
      <c r="AE315" s="332"/>
      <c r="AO315" s="332"/>
      <c r="AY315" s="332"/>
      <c r="AZ315" s="332"/>
      <c r="BA315" s="332"/>
      <c r="BB315" s="332"/>
      <c r="BC315" s="332"/>
      <c r="BD315" s="332"/>
      <c r="BE315" s="332"/>
      <c r="BF315" s="332"/>
      <c r="BI315" s="332"/>
      <c r="BS315" s="332"/>
      <c r="CC315" s="332"/>
      <c r="CM315" s="332"/>
      <c r="CW315" s="332"/>
      <c r="DG315" s="332"/>
      <c r="DQ315" s="332"/>
      <c r="EA315" s="332"/>
      <c r="EK315" s="332"/>
      <c r="EU315" s="332"/>
      <c r="FE315" s="332"/>
      <c r="FO315" s="332"/>
      <c r="FY315" s="332"/>
      <c r="GI315" s="332"/>
      <c r="GS315" s="332"/>
      <c r="HC315" s="332"/>
      <c r="HM315" s="332"/>
    </row>
    <row r="316" s="3" customFormat="true" x14ac:dyDescent="0.25">
      <c r="A316" s="332"/>
      <c r="K316" s="332"/>
      <c r="U316" s="332"/>
      <c r="AE316" s="332"/>
      <c r="AO316" s="332"/>
      <c r="AY316" s="332"/>
      <c r="AZ316" s="332"/>
      <c r="BA316" s="332"/>
      <c r="BB316" s="332"/>
      <c r="BC316" s="332"/>
      <c r="BD316" s="332"/>
      <c r="BE316" s="332"/>
      <c r="BF316" s="332"/>
      <c r="BI316" s="332"/>
      <c r="BS316" s="332"/>
      <c r="CC316" s="332"/>
      <c r="CM316" s="332"/>
      <c r="CW316" s="332"/>
      <c r="DG316" s="332"/>
      <c r="DQ316" s="332"/>
      <c r="EA316" s="332"/>
      <c r="EK316" s="332"/>
      <c r="EU316" s="332"/>
      <c r="FE316" s="332"/>
      <c r="FO316" s="332"/>
      <c r="FY316" s="332"/>
      <c r="GI316" s="332"/>
      <c r="GS316" s="332"/>
      <c r="HC316" s="332"/>
      <c r="HM316" s="332"/>
    </row>
    <row r="317" s="3" customFormat="true" x14ac:dyDescent="0.25">
      <c r="A317" s="332"/>
      <c r="K317" s="332"/>
      <c r="U317" s="332"/>
      <c r="AE317" s="332"/>
      <c r="AO317" s="332"/>
      <c r="AY317" s="332"/>
      <c r="AZ317" s="332"/>
      <c r="BA317" s="332"/>
      <c r="BB317" s="332"/>
      <c r="BC317" s="332"/>
      <c r="BD317" s="332"/>
      <c r="BE317" s="332"/>
      <c r="BF317" s="332"/>
      <c r="BI317" s="332"/>
      <c r="BS317" s="332"/>
      <c r="CC317" s="332"/>
      <c r="CM317" s="332"/>
      <c r="CW317" s="332"/>
      <c r="DG317" s="332"/>
      <c r="DQ317" s="332"/>
      <c r="EA317" s="332"/>
      <c r="EK317" s="332"/>
      <c r="EU317" s="332"/>
      <c r="FE317" s="332"/>
      <c r="FO317" s="332"/>
      <c r="FY317" s="332"/>
      <c r="GI317" s="332"/>
      <c r="GS317" s="332"/>
      <c r="HC317" s="332"/>
      <c r="HM317" s="332"/>
    </row>
    <row r="318" s="3" customFormat="true" x14ac:dyDescent="0.25">
      <c r="A318" s="332"/>
      <c r="K318" s="332"/>
      <c r="U318" s="332"/>
      <c r="AE318" s="332"/>
      <c r="AO318" s="332"/>
      <c r="AY318" s="332"/>
      <c r="AZ318" s="332"/>
      <c r="BA318" s="332"/>
      <c r="BB318" s="332"/>
      <c r="BC318" s="332"/>
      <c r="BD318" s="332"/>
      <c r="BE318" s="332"/>
      <c r="BF318" s="332"/>
      <c r="BI318" s="332"/>
      <c r="BS318" s="332"/>
      <c r="CC318" s="332"/>
      <c r="CM318" s="332"/>
      <c r="CW318" s="332"/>
      <c r="DG318" s="332"/>
      <c r="DQ318" s="332"/>
      <c r="EA318" s="332"/>
      <c r="EK318" s="332"/>
      <c r="EU318" s="332"/>
      <c r="FE318" s="332"/>
      <c r="FO318" s="332"/>
      <c r="FY318" s="332"/>
      <c r="GI318" s="332"/>
      <c r="GS318" s="332"/>
      <c r="HC318" s="332"/>
      <c r="HM318" s="332"/>
    </row>
    <row r="319" s="3" customFormat="true" x14ac:dyDescent="0.25">
      <c r="A319" s="332"/>
      <c r="K319" s="332"/>
      <c r="U319" s="332"/>
      <c r="AE319" s="332"/>
      <c r="AO319" s="332"/>
      <c r="AY319" s="332"/>
      <c r="AZ319" s="332"/>
      <c r="BA319" s="332"/>
      <c r="BB319" s="332"/>
      <c r="BC319" s="332"/>
      <c r="BD319" s="332"/>
      <c r="BE319" s="332"/>
      <c r="BF319" s="332"/>
      <c r="BI319" s="332"/>
      <c r="BS319" s="332"/>
      <c r="CC319" s="332"/>
      <c r="CM319" s="332"/>
      <c r="CW319" s="332"/>
      <c r="DG319" s="332"/>
      <c r="DQ319" s="332"/>
      <c r="EA319" s="332"/>
      <c r="EK319" s="332"/>
      <c r="EU319" s="332"/>
      <c r="FE319" s="332"/>
      <c r="FO319" s="332"/>
      <c r="FY319" s="332"/>
      <c r="GI319" s="332"/>
      <c r="GS319" s="332"/>
      <c r="HC319" s="332"/>
      <c r="HM319" s="332"/>
    </row>
    <row r="320" s="3" customFormat="true" x14ac:dyDescent="0.25">
      <c r="A320" s="332"/>
      <c r="K320" s="332"/>
      <c r="U320" s="332"/>
      <c r="AE320" s="332"/>
      <c r="AO320" s="332"/>
      <c r="AY320" s="332"/>
      <c r="AZ320" s="332"/>
      <c r="BA320" s="332"/>
      <c r="BB320" s="332"/>
      <c r="BC320" s="332"/>
      <c r="BD320" s="332"/>
      <c r="BE320" s="332"/>
      <c r="BF320" s="332"/>
      <c r="BI320" s="332"/>
      <c r="BS320" s="332"/>
      <c r="CC320" s="332"/>
      <c r="CM320" s="332"/>
      <c r="CW320" s="332"/>
      <c r="DG320" s="332"/>
      <c r="DQ320" s="332"/>
      <c r="EA320" s="332"/>
      <c r="EK320" s="332"/>
      <c r="EU320" s="332"/>
      <c r="FE320" s="332"/>
      <c r="FO320" s="332"/>
      <c r="FY320" s="332"/>
      <c r="GI320" s="332"/>
      <c r="GS320" s="332"/>
      <c r="HC320" s="332"/>
      <c r="HM320" s="332"/>
    </row>
    <row r="321" s="3" customFormat="true" x14ac:dyDescent="0.25">
      <c r="A321" s="332"/>
      <c r="K321" s="332"/>
      <c r="U321" s="332"/>
      <c r="AE321" s="332"/>
      <c r="AO321" s="332"/>
      <c r="AY321" s="332"/>
      <c r="AZ321" s="332"/>
      <c r="BA321" s="332"/>
      <c r="BB321" s="332"/>
      <c r="BC321" s="332"/>
      <c r="BD321" s="332"/>
      <c r="BE321" s="332"/>
      <c r="BF321" s="332"/>
      <c r="BI321" s="332"/>
      <c r="BS321" s="332"/>
      <c r="CC321" s="332"/>
      <c r="CM321" s="332"/>
      <c r="CW321" s="332"/>
      <c r="DG321" s="332"/>
      <c r="DQ321" s="332"/>
      <c r="EA321" s="332"/>
      <c r="EK321" s="332"/>
      <c r="EU321" s="332"/>
      <c r="FE321" s="332"/>
      <c r="FO321" s="332"/>
      <c r="FY321" s="332"/>
      <c r="GI321" s="332"/>
      <c r="GS321" s="332"/>
      <c r="HC321" s="332"/>
      <c r="HM321" s="332"/>
    </row>
    <row r="322" s="3" customFormat="true" x14ac:dyDescent="0.25">
      <c r="A322" s="332"/>
      <c r="K322" s="332"/>
      <c r="U322" s="332"/>
      <c r="AE322" s="332"/>
      <c r="AO322" s="332"/>
      <c r="AY322" s="332"/>
      <c r="AZ322" s="332"/>
      <c r="BA322" s="332"/>
      <c r="BB322" s="332"/>
      <c r="BC322" s="332"/>
      <c r="BD322" s="332"/>
      <c r="BE322" s="332"/>
      <c r="BF322" s="332"/>
      <c r="BI322" s="332"/>
      <c r="BS322" s="332"/>
      <c r="CC322" s="332"/>
      <c r="CM322" s="332"/>
      <c r="CW322" s="332"/>
      <c r="DG322" s="332"/>
      <c r="DQ322" s="332"/>
      <c r="EA322" s="332"/>
      <c r="EK322" s="332"/>
      <c r="EU322" s="332"/>
      <c r="FE322" s="332"/>
      <c r="FO322" s="332"/>
      <c r="FY322" s="332"/>
      <c r="GI322" s="332"/>
      <c r="GS322" s="332"/>
      <c r="HC322" s="332"/>
      <c r="HM322" s="332"/>
    </row>
    <row r="323" s="3" customFormat="true" x14ac:dyDescent="0.25">
      <c r="A323" s="332"/>
      <c r="K323" s="332"/>
      <c r="U323" s="332"/>
      <c r="AE323" s="332"/>
      <c r="AO323" s="332"/>
      <c r="AY323" s="332"/>
      <c r="AZ323" s="332"/>
      <c r="BA323" s="332"/>
      <c r="BB323" s="332"/>
      <c r="BC323" s="332"/>
      <c r="BD323" s="332"/>
      <c r="BE323" s="332"/>
      <c r="BF323" s="332"/>
      <c r="BI323" s="332"/>
      <c r="BS323" s="332"/>
      <c r="CC323" s="332"/>
      <c r="CM323" s="332"/>
      <c r="CW323" s="332"/>
      <c r="DG323" s="332"/>
      <c r="DQ323" s="332"/>
      <c r="EA323" s="332"/>
      <c r="EK323" s="332"/>
      <c r="EU323" s="332"/>
      <c r="FE323" s="332"/>
      <c r="FO323" s="332"/>
      <c r="FY323" s="332"/>
      <c r="GI323" s="332"/>
      <c r="GS323" s="332"/>
      <c r="HC323" s="332"/>
      <c r="HM323" s="332"/>
    </row>
    <row r="324" s="3" customFormat="true" x14ac:dyDescent="0.25">
      <c r="A324" s="332"/>
      <c r="K324" s="332"/>
      <c r="U324" s="332"/>
      <c r="AE324" s="332"/>
      <c r="AO324" s="332"/>
      <c r="AY324" s="332"/>
      <c r="AZ324" s="332"/>
      <c r="BA324" s="332"/>
      <c r="BB324" s="332"/>
      <c r="BC324" s="332"/>
      <c r="BD324" s="332"/>
      <c r="BE324" s="332"/>
      <c r="BF324" s="332"/>
      <c r="BI324" s="332"/>
      <c r="BS324" s="332"/>
      <c r="CC324" s="332"/>
      <c r="CM324" s="332"/>
      <c r="CW324" s="332"/>
      <c r="DG324" s="332"/>
      <c r="DQ324" s="332"/>
      <c r="EA324" s="332"/>
      <c r="EK324" s="332"/>
      <c r="EU324" s="332"/>
      <c r="FE324" s="332"/>
      <c r="FO324" s="332"/>
      <c r="FY324" s="332"/>
      <c r="GI324" s="332"/>
      <c r="GS324" s="332"/>
      <c r="HC324" s="332"/>
      <c r="HM324" s="332"/>
    </row>
    <row r="325" s="3" customFormat="true" x14ac:dyDescent="0.25">
      <c r="A325" s="332"/>
      <c r="K325" s="332"/>
      <c r="U325" s="332"/>
      <c r="AE325" s="332"/>
      <c r="AO325" s="332"/>
      <c r="AY325" s="332"/>
      <c r="AZ325" s="332"/>
      <c r="BA325" s="332"/>
      <c r="BB325" s="332"/>
      <c r="BC325" s="332"/>
      <c r="BD325" s="332"/>
      <c r="BE325" s="332"/>
      <c r="BF325" s="332"/>
      <c r="BI325" s="332"/>
      <c r="BS325" s="332"/>
      <c r="CC325" s="332"/>
      <c r="CM325" s="332"/>
      <c r="CW325" s="332"/>
      <c r="DG325" s="332"/>
      <c r="DQ325" s="332"/>
      <c r="EA325" s="332"/>
      <c r="EK325" s="332"/>
      <c r="EU325" s="332"/>
      <c r="FE325" s="332"/>
      <c r="FO325" s="332"/>
      <c r="FY325" s="332"/>
      <c r="GI325" s="332"/>
      <c r="GS325" s="332"/>
      <c r="HC325" s="332"/>
      <c r="HM325" s="332"/>
    </row>
    <row r="326" s="3" customFormat="true" x14ac:dyDescent="0.25">
      <c r="A326" s="332"/>
      <c r="K326" s="332"/>
      <c r="U326" s="332"/>
      <c r="AE326" s="332"/>
      <c r="AO326" s="332"/>
      <c r="AY326" s="332"/>
      <c r="AZ326" s="332"/>
      <c r="BA326" s="332"/>
      <c r="BB326" s="332"/>
      <c r="BC326" s="332"/>
      <c r="BD326" s="332"/>
      <c r="BE326" s="332"/>
      <c r="BF326" s="332"/>
      <c r="BI326" s="332"/>
      <c r="BS326" s="332"/>
      <c r="CC326" s="332"/>
      <c r="CM326" s="332"/>
      <c r="CW326" s="332"/>
      <c r="DG326" s="332"/>
      <c r="DQ326" s="332"/>
      <c r="EA326" s="332"/>
      <c r="EK326" s="332"/>
      <c r="EU326" s="332"/>
      <c r="FE326" s="332"/>
      <c r="FO326" s="332"/>
      <c r="FY326" s="332"/>
      <c r="GI326" s="332"/>
      <c r="GS326" s="332"/>
      <c r="HC326" s="332"/>
      <c r="HM326" s="332"/>
    </row>
    <row r="327" s="3" customFormat="true" x14ac:dyDescent="0.25">
      <c r="A327" s="332"/>
      <c r="K327" s="332"/>
      <c r="U327" s="332"/>
      <c r="AE327" s="332"/>
      <c r="AO327" s="332"/>
      <c r="AY327" s="332"/>
      <c r="AZ327" s="332"/>
      <c r="BA327" s="332"/>
      <c r="BB327" s="332"/>
      <c r="BC327" s="332"/>
      <c r="BD327" s="332"/>
      <c r="BE327" s="332"/>
      <c r="BF327" s="332"/>
      <c r="BI327" s="332"/>
      <c r="BS327" s="332"/>
      <c r="CC327" s="332"/>
      <c r="CM327" s="332"/>
      <c r="CW327" s="332"/>
      <c r="DG327" s="332"/>
      <c r="DQ327" s="332"/>
      <c r="EA327" s="332"/>
      <c r="EK327" s="332"/>
      <c r="EU327" s="332"/>
      <c r="FE327" s="332"/>
      <c r="FO327" s="332"/>
      <c r="FY327" s="332"/>
      <c r="GI327" s="332"/>
      <c r="GS327" s="332"/>
      <c r="HC327" s="332"/>
      <c r="HM327" s="332"/>
    </row>
    <row r="328" s="3" customFormat="true" x14ac:dyDescent="0.25">
      <c r="A328" s="332"/>
      <c r="K328" s="332"/>
      <c r="U328" s="332"/>
      <c r="AE328" s="332"/>
      <c r="AO328" s="332"/>
      <c r="AY328" s="332"/>
      <c r="AZ328" s="332"/>
      <c r="BA328" s="332"/>
      <c r="BB328" s="332"/>
      <c r="BC328" s="332"/>
      <c r="BD328" s="332"/>
      <c r="BE328" s="332"/>
      <c r="BF328" s="332"/>
      <c r="BI328" s="332"/>
      <c r="BS328" s="332"/>
      <c r="CC328" s="332"/>
      <c r="CM328" s="332"/>
      <c r="CW328" s="332"/>
      <c r="DG328" s="332"/>
      <c r="DQ328" s="332"/>
      <c r="EA328" s="332"/>
      <c r="EK328" s="332"/>
      <c r="EU328" s="332"/>
      <c r="FE328" s="332"/>
      <c r="FO328" s="332"/>
      <c r="FY328" s="332"/>
      <c r="GI328" s="332"/>
      <c r="GS328" s="332"/>
      <c r="HC328" s="332"/>
      <c r="HM328" s="332"/>
    </row>
    <row r="329" s="3" customFormat="true" x14ac:dyDescent="0.25">
      <c r="A329" s="332"/>
      <c r="K329" s="332"/>
      <c r="U329" s="332"/>
      <c r="AE329" s="332"/>
      <c r="AO329" s="332"/>
      <c r="AY329" s="332"/>
      <c r="AZ329" s="332"/>
      <c r="BA329" s="332"/>
      <c r="BB329" s="332"/>
      <c r="BC329" s="332"/>
      <c r="BD329" s="332"/>
      <c r="BE329" s="332"/>
      <c r="BF329" s="332"/>
      <c r="BI329" s="332"/>
      <c r="BS329" s="332"/>
      <c r="CC329" s="332"/>
      <c r="CM329" s="332"/>
      <c r="CW329" s="332"/>
      <c r="DG329" s="332"/>
      <c r="DQ329" s="332"/>
      <c r="EA329" s="332"/>
      <c r="EK329" s="332"/>
      <c r="EU329" s="332"/>
      <c r="FE329" s="332"/>
      <c r="FO329" s="332"/>
      <c r="FY329" s="332"/>
      <c r="GI329" s="332"/>
      <c r="GS329" s="332"/>
      <c r="HC329" s="332"/>
      <c r="HM329" s="332"/>
    </row>
    <row r="330" s="3" customFormat="true" x14ac:dyDescent="0.25">
      <c r="A330" s="332"/>
      <c r="K330" s="332"/>
      <c r="U330" s="332"/>
      <c r="AE330" s="332"/>
      <c r="AO330" s="332"/>
      <c r="AY330" s="332"/>
      <c r="AZ330" s="332"/>
      <c r="BA330" s="332"/>
      <c r="BB330" s="332"/>
      <c r="BC330" s="332"/>
      <c r="BD330" s="332"/>
      <c r="BE330" s="332"/>
      <c r="BF330" s="332"/>
      <c r="BI330" s="332"/>
      <c r="BS330" s="332"/>
      <c r="CC330" s="332"/>
      <c r="CM330" s="332"/>
      <c r="CW330" s="332"/>
      <c r="DG330" s="332"/>
      <c r="DQ330" s="332"/>
      <c r="EA330" s="332"/>
      <c r="EK330" s="332"/>
      <c r="EU330" s="332"/>
      <c r="FE330" s="332"/>
      <c r="FO330" s="332"/>
      <c r="FY330" s="332"/>
      <c r="GI330" s="332"/>
      <c r="GS330" s="332"/>
      <c r="HC330" s="332"/>
      <c r="HM330" s="332"/>
    </row>
    <row r="331" s="3" customFormat="true" x14ac:dyDescent="0.25">
      <c r="A331" s="332"/>
      <c r="K331" s="332"/>
      <c r="U331" s="332"/>
      <c r="AE331" s="332"/>
      <c r="AO331" s="332"/>
      <c r="AY331" s="332"/>
      <c r="AZ331" s="332"/>
      <c r="BA331" s="332"/>
      <c r="BB331" s="332"/>
      <c r="BC331" s="332"/>
      <c r="BD331" s="332"/>
      <c r="BE331" s="332"/>
      <c r="BF331" s="332"/>
      <c r="BI331" s="332"/>
      <c r="BS331" s="332"/>
      <c r="CC331" s="332"/>
      <c r="CM331" s="332"/>
      <c r="CW331" s="332"/>
      <c r="DG331" s="332"/>
      <c r="DQ331" s="332"/>
      <c r="EA331" s="332"/>
      <c r="EK331" s="332"/>
      <c r="EU331" s="332"/>
      <c r="FE331" s="332"/>
      <c r="FO331" s="332"/>
      <c r="FY331" s="332"/>
      <c r="GI331" s="332"/>
      <c r="GS331" s="332"/>
      <c r="HC331" s="332"/>
      <c r="HM331" s="332"/>
    </row>
    <row r="332" s="3" customFormat="true" x14ac:dyDescent="0.25">
      <c r="A332" s="332"/>
      <c r="K332" s="332"/>
      <c r="U332" s="332"/>
      <c r="AE332" s="332"/>
      <c r="AO332" s="332"/>
      <c r="AY332" s="332"/>
      <c r="AZ332" s="332"/>
      <c r="BA332" s="332"/>
      <c r="BB332" s="332"/>
      <c r="BC332" s="332"/>
      <c r="BD332" s="332"/>
      <c r="BE332" s="332"/>
      <c r="BF332" s="332"/>
      <c r="BI332" s="332"/>
      <c r="BS332" s="332"/>
      <c r="CC332" s="332"/>
      <c r="CM332" s="332"/>
      <c r="CW332" s="332"/>
      <c r="DG332" s="332"/>
      <c r="DQ332" s="332"/>
      <c r="EA332" s="332"/>
      <c r="EK332" s="332"/>
      <c r="EU332" s="332"/>
      <c r="FE332" s="332"/>
      <c r="FO332" s="332"/>
      <c r="FY332" s="332"/>
      <c r="GI332" s="332"/>
      <c r="GS332" s="332"/>
      <c r="HC332" s="332"/>
      <c r="HM332" s="332"/>
    </row>
    <row r="333" s="3" customFormat="true" x14ac:dyDescent="0.25">
      <c r="A333" s="332"/>
      <c r="K333" s="332"/>
      <c r="U333" s="332"/>
      <c r="AE333" s="332"/>
      <c r="AO333" s="332"/>
      <c r="AY333" s="332"/>
      <c r="AZ333" s="332"/>
      <c r="BA333" s="332"/>
      <c r="BB333" s="332"/>
      <c r="BC333" s="332"/>
      <c r="BD333" s="332"/>
      <c r="BE333" s="332"/>
      <c r="BF333" s="332"/>
      <c r="BI333" s="332"/>
      <c r="BS333" s="332"/>
      <c r="CC333" s="332"/>
      <c r="CM333" s="332"/>
      <c r="CW333" s="332"/>
      <c r="DG333" s="332"/>
      <c r="DQ333" s="332"/>
      <c r="EA333" s="332"/>
      <c r="EK333" s="332"/>
      <c r="EU333" s="332"/>
      <c r="FE333" s="332"/>
      <c r="FO333" s="332"/>
      <c r="FY333" s="332"/>
      <c r="GI333" s="332"/>
      <c r="GS333" s="332"/>
      <c r="HC333" s="332"/>
      <c r="HM333" s="332"/>
    </row>
    <row r="334" s="3" customFormat="true" x14ac:dyDescent="0.25">
      <c r="A334" s="332"/>
      <c r="K334" s="332"/>
      <c r="U334" s="332"/>
      <c r="AE334" s="332"/>
      <c r="AO334" s="332"/>
      <c r="AY334" s="332"/>
      <c r="AZ334" s="332"/>
      <c r="BA334" s="332"/>
      <c r="BB334" s="332"/>
      <c r="BC334" s="332"/>
      <c r="BD334" s="332"/>
      <c r="BE334" s="332"/>
      <c r="BF334" s="332"/>
      <c r="BI334" s="332"/>
      <c r="BS334" s="332"/>
      <c r="CC334" s="332"/>
      <c r="CM334" s="332"/>
      <c r="CW334" s="332"/>
      <c r="DG334" s="332"/>
      <c r="DQ334" s="332"/>
      <c r="EA334" s="332"/>
      <c r="EK334" s="332"/>
      <c r="EU334" s="332"/>
      <c r="FE334" s="332"/>
      <c r="FO334" s="332"/>
      <c r="FY334" s="332"/>
      <c r="GI334" s="332"/>
      <c r="GS334" s="332"/>
      <c r="HC334" s="332"/>
      <c r="HM334" s="332"/>
    </row>
    <row r="335" s="3" customFormat="true" x14ac:dyDescent="0.25">
      <c r="A335" s="332"/>
      <c r="K335" s="332"/>
      <c r="U335" s="332"/>
      <c r="AE335" s="332"/>
      <c r="AO335" s="332"/>
      <c r="AY335" s="332"/>
      <c r="AZ335" s="332"/>
      <c r="BA335" s="332"/>
      <c r="BB335" s="332"/>
      <c r="BC335" s="332"/>
      <c r="BD335" s="332"/>
      <c r="BE335" s="332"/>
      <c r="BF335" s="332"/>
      <c r="BI335" s="332"/>
      <c r="BS335" s="332"/>
      <c r="CC335" s="332"/>
      <c r="CM335" s="332"/>
      <c r="CW335" s="332"/>
      <c r="DG335" s="332"/>
      <c r="DQ335" s="332"/>
      <c r="EA335" s="332"/>
      <c r="EK335" s="332"/>
      <c r="EU335" s="332"/>
      <c r="FE335" s="332"/>
      <c r="FO335" s="332"/>
      <c r="FY335" s="332"/>
      <c r="GI335" s="332"/>
      <c r="GS335" s="332"/>
      <c r="HC335" s="332"/>
      <c r="HM335" s="332"/>
    </row>
    <row r="336" s="3" customFormat="true" x14ac:dyDescent="0.25">
      <c r="A336" s="332"/>
      <c r="K336" s="332"/>
      <c r="U336" s="332"/>
      <c r="AE336" s="332"/>
      <c r="AO336" s="332"/>
      <c r="AY336" s="332"/>
      <c r="AZ336" s="332"/>
      <c r="BA336" s="332"/>
      <c r="BB336" s="332"/>
      <c r="BC336" s="332"/>
      <c r="BD336" s="332"/>
      <c r="BE336" s="332"/>
      <c r="BF336" s="332"/>
      <c r="BI336" s="332"/>
      <c r="BS336" s="332"/>
      <c r="CC336" s="332"/>
      <c r="CM336" s="332"/>
      <c r="CW336" s="332"/>
      <c r="DG336" s="332"/>
      <c r="DQ336" s="332"/>
      <c r="EA336" s="332"/>
      <c r="EK336" s="332"/>
      <c r="EU336" s="332"/>
      <c r="FE336" s="332"/>
      <c r="FO336" s="332"/>
      <c r="FY336" s="332"/>
      <c r="GI336" s="332"/>
      <c r="GS336" s="332"/>
      <c r="HC336" s="332"/>
      <c r="HM336" s="332"/>
    </row>
    <row r="337" s="3" customFormat="true" x14ac:dyDescent="0.25">
      <c r="A337" s="332"/>
      <c r="K337" s="332"/>
      <c r="U337" s="332"/>
      <c r="AE337" s="332"/>
      <c r="AO337" s="332"/>
      <c r="AY337" s="332"/>
      <c r="AZ337" s="332"/>
      <c r="BA337" s="332"/>
      <c r="BB337" s="332"/>
      <c r="BC337" s="332"/>
      <c r="BD337" s="332"/>
      <c r="BE337" s="332"/>
      <c r="BF337" s="332"/>
      <c r="BI337" s="332"/>
      <c r="BS337" s="332"/>
      <c r="CC337" s="332"/>
      <c r="CM337" s="332"/>
      <c r="CW337" s="332"/>
      <c r="DG337" s="332"/>
      <c r="DQ337" s="332"/>
      <c r="EA337" s="332"/>
      <c r="EK337" s="332"/>
      <c r="EU337" s="332"/>
      <c r="FE337" s="332"/>
      <c r="FO337" s="332"/>
      <c r="FY337" s="332"/>
      <c r="GI337" s="332"/>
      <c r="GS337" s="332"/>
      <c r="HC337" s="332"/>
      <c r="HM337" s="332"/>
    </row>
    <row r="338" s="3" customFormat="true" x14ac:dyDescent="0.25">
      <c r="A338" s="332"/>
      <c r="K338" s="332"/>
      <c r="U338" s="332"/>
      <c r="AE338" s="332"/>
      <c r="AO338" s="332"/>
      <c r="AY338" s="332"/>
      <c r="AZ338" s="332"/>
      <c r="BA338" s="332"/>
      <c r="BB338" s="332"/>
      <c r="BC338" s="332"/>
      <c r="BD338" s="332"/>
      <c r="BE338" s="332"/>
      <c r="BF338" s="332"/>
      <c r="BI338" s="332"/>
      <c r="BS338" s="332"/>
      <c r="CC338" s="332"/>
      <c r="CM338" s="332"/>
      <c r="CW338" s="332"/>
      <c r="DG338" s="332"/>
      <c r="DQ338" s="332"/>
      <c r="EA338" s="332"/>
      <c r="EK338" s="332"/>
      <c r="EU338" s="332"/>
      <c r="FE338" s="332"/>
      <c r="FO338" s="332"/>
      <c r="FY338" s="332"/>
      <c r="GI338" s="332"/>
      <c r="GS338" s="332"/>
      <c r="HC338" s="332"/>
      <c r="HM338" s="332"/>
    </row>
    <row r="339" s="3" customFormat="true" x14ac:dyDescent="0.25">
      <c r="A339" s="332"/>
      <c r="K339" s="332"/>
      <c r="U339" s="332"/>
      <c r="AE339" s="332"/>
      <c r="AO339" s="332"/>
      <c r="AY339" s="332"/>
      <c r="AZ339" s="332"/>
      <c r="BA339" s="332"/>
      <c r="BB339" s="332"/>
      <c r="BC339" s="332"/>
      <c r="BD339" s="332"/>
      <c r="BE339" s="332"/>
      <c r="BF339" s="332"/>
      <c r="BI339" s="332"/>
      <c r="BS339" s="332"/>
      <c r="CC339" s="332"/>
      <c r="CM339" s="332"/>
      <c r="CW339" s="332"/>
      <c r="DG339" s="332"/>
      <c r="DQ339" s="332"/>
      <c r="EA339" s="332"/>
      <c r="EK339" s="332"/>
      <c r="EU339" s="332"/>
      <c r="FE339" s="332"/>
      <c r="FO339" s="332"/>
      <c r="FY339" s="332"/>
      <c r="GI339" s="332"/>
      <c r="GS339" s="332"/>
      <c r="HC339" s="332"/>
      <c r="HM339" s="332"/>
    </row>
    <row r="340" s="3" customFormat="true" x14ac:dyDescent="0.25">
      <c r="A340" s="332"/>
      <c r="K340" s="332"/>
      <c r="U340" s="332"/>
      <c r="AE340" s="332"/>
      <c r="AO340" s="332"/>
      <c r="AY340" s="332"/>
      <c r="AZ340" s="332"/>
      <c r="BA340" s="332"/>
      <c r="BB340" s="332"/>
      <c r="BC340" s="332"/>
      <c r="BD340" s="332"/>
      <c r="BE340" s="332"/>
      <c r="BF340" s="332"/>
      <c r="BI340" s="332"/>
      <c r="BS340" s="332"/>
      <c r="CC340" s="332"/>
      <c r="CM340" s="332"/>
      <c r="CW340" s="332"/>
      <c r="DG340" s="332"/>
      <c r="DQ340" s="332"/>
      <c r="EA340" s="332"/>
      <c r="EK340" s="332"/>
      <c r="EU340" s="332"/>
      <c r="FE340" s="332"/>
      <c r="FO340" s="332"/>
      <c r="FY340" s="332"/>
      <c r="GI340" s="332"/>
      <c r="GS340" s="332"/>
      <c r="HC340" s="332"/>
      <c r="HM340" s="332"/>
    </row>
    <row r="341" s="3" customFormat="true" x14ac:dyDescent="0.25">
      <c r="A341" s="332"/>
      <c r="K341" s="332"/>
      <c r="U341" s="332"/>
      <c r="AE341" s="332"/>
      <c r="AO341" s="332"/>
      <c r="AY341" s="332"/>
      <c r="AZ341" s="332"/>
      <c r="BA341" s="332"/>
      <c r="BB341" s="332"/>
      <c r="BC341" s="332"/>
      <c r="BD341" s="332"/>
      <c r="BE341" s="332"/>
      <c r="BF341" s="332"/>
      <c r="BI341" s="332"/>
      <c r="BS341" s="332"/>
      <c r="CC341" s="332"/>
      <c r="CM341" s="332"/>
      <c r="CW341" s="332"/>
      <c r="DG341" s="332"/>
      <c r="DQ341" s="332"/>
      <c r="EA341" s="332"/>
      <c r="EK341" s="332"/>
      <c r="EU341" s="332"/>
      <c r="FE341" s="332"/>
      <c r="FO341" s="332"/>
      <c r="FY341" s="332"/>
      <c r="GI341" s="332"/>
      <c r="GS341" s="332"/>
      <c r="HC341" s="332"/>
      <c r="HM341" s="332"/>
    </row>
    <row r="342" s="3" customFormat="true" x14ac:dyDescent="0.25">
      <c r="A342" s="332"/>
      <c r="K342" s="332"/>
      <c r="U342" s="332"/>
      <c r="AE342" s="332"/>
      <c r="AO342" s="332"/>
      <c r="AY342" s="332"/>
      <c r="AZ342" s="332"/>
      <c r="BA342" s="332"/>
      <c r="BB342" s="332"/>
      <c r="BC342" s="332"/>
      <c r="BD342" s="332"/>
      <c r="BE342" s="332"/>
      <c r="BF342" s="332"/>
      <c r="BI342" s="332"/>
      <c r="BS342" s="332"/>
      <c r="CC342" s="332"/>
      <c r="CM342" s="332"/>
      <c r="CW342" s="332"/>
      <c r="DG342" s="332"/>
      <c r="DQ342" s="332"/>
      <c r="EA342" s="332"/>
      <c r="EK342" s="332"/>
      <c r="EU342" s="332"/>
      <c r="FE342" s="332"/>
      <c r="FO342" s="332"/>
      <c r="FY342" s="332"/>
      <c r="GI342" s="332"/>
      <c r="GS342" s="332"/>
      <c r="HC342" s="332"/>
      <c r="HM342" s="332"/>
    </row>
    <row r="343" s="3" customFormat="true" x14ac:dyDescent="0.25">
      <c r="A343" s="332"/>
      <c r="K343" s="332"/>
      <c r="U343" s="332"/>
      <c r="AE343" s="332"/>
      <c r="AO343" s="332"/>
      <c r="AY343" s="332"/>
      <c r="AZ343" s="332"/>
      <c r="BA343" s="332"/>
      <c r="BB343" s="332"/>
      <c r="BC343" s="332"/>
      <c r="BD343" s="332"/>
      <c r="BE343" s="332"/>
      <c r="BF343" s="332"/>
      <c r="BI343" s="332"/>
      <c r="BS343" s="332"/>
      <c r="CC343" s="332"/>
      <c r="CM343" s="332"/>
      <c r="CW343" s="332"/>
      <c r="DG343" s="332"/>
      <c r="DQ343" s="332"/>
      <c r="EA343" s="332"/>
      <c r="EK343" s="332"/>
      <c r="EU343" s="332"/>
      <c r="FE343" s="332"/>
      <c r="FO343" s="332"/>
      <c r="FY343" s="332"/>
      <c r="GI343" s="332"/>
      <c r="GS343" s="332"/>
      <c r="HC343" s="332"/>
      <c r="HM343" s="332"/>
    </row>
    <row r="344" s="3" customFormat="true" x14ac:dyDescent="0.25">
      <c r="A344" s="332"/>
      <c r="K344" s="332"/>
      <c r="U344" s="332"/>
      <c r="AE344" s="332"/>
      <c r="AO344" s="332"/>
      <c r="AY344" s="332"/>
      <c r="AZ344" s="332"/>
      <c r="BA344" s="332"/>
      <c r="BB344" s="332"/>
      <c r="BC344" s="332"/>
      <c r="BD344" s="332"/>
      <c r="BE344" s="332"/>
      <c r="BF344" s="332"/>
      <c r="BI344" s="332"/>
      <c r="BS344" s="332"/>
      <c r="CC344" s="332"/>
      <c r="CM344" s="332"/>
      <c r="CW344" s="332"/>
      <c r="DG344" s="332"/>
      <c r="DQ344" s="332"/>
      <c r="EA344" s="332"/>
      <c r="EK344" s="332"/>
      <c r="EU344" s="332"/>
      <c r="FE344" s="332"/>
      <c r="FO344" s="332"/>
      <c r="FY344" s="332"/>
      <c r="GI344" s="332"/>
      <c r="GS344" s="332"/>
      <c r="HC344" s="332"/>
      <c r="HM344" s="332"/>
    </row>
    <row r="345" s="3" customFormat="true" x14ac:dyDescent="0.25">
      <c r="A345" s="332"/>
      <c r="K345" s="332"/>
      <c r="U345" s="332"/>
      <c r="AE345" s="332"/>
      <c r="AO345" s="332"/>
      <c r="AY345" s="332"/>
      <c r="AZ345" s="332"/>
      <c r="BA345" s="332"/>
      <c r="BB345" s="332"/>
      <c r="BC345" s="332"/>
      <c r="BD345" s="332"/>
      <c r="BE345" s="332"/>
      <c r="BF345" s="332"/>
      <c r="BI345" s="332"/>
      <c r="BS345" s="332"/>
      <c r="CC345" s="332"/>
      <c r="CM345" s="332"/>
      <c r="CW345" s="332"/>
      <c r="DG345" s="332"/>
      <c r="DQ345" s="332"/>
      <c r="EA345" s="332"/>
      <c r="EK345" s="332"/>
      <c r="EU345" s="332"/>
      <c r="FE345" s="332"/>
      <c r="FO345" s="332"/>
      <c r="FY345" s="332"/>
      <c r="GI345" s="332"/>
      <c r="GS345" s="332"/>
      <c r="HC345" s="332"/>
      <c r="HM345" s="332"/>
    </row>
    <row r="346" s="3" customFormat="true" x14ac:dyDescent="0.25">
      <c r="A346" s="332"/>
      <c r="K346" s="332"/>
      <c r="U346" s="332"/>
      <c r="AE346" s="332"/>
      <c r="AO346" s="332"/>
      <c r="AY346" s="332"/>
      <c r="AZ346" s="332"/>
      <c r="BA346" s="332"/>
      <c r="BB346" s="332"/>
      <c r="BC346" s="332"/>
      <c r="BD346" s="332"/>
      <c r="BE346" s="332"/>
      <c r="BF346" s="332"/>
      <c r="BI346" s="332"/>
      <c r="BS346" s="332"/>
      <c r="CC346" s="332"/>
      <c r="CM346" s="332"/>
      <c r="CW346" s="332"/>
      <c r="DG346" s="332"/>
      <c r="DQ346" s="332"/>
      <c r="EA346" s="332"/>
      <c r="EK346" s="332"/>
      <c r="EU346" s="332"/>
      <c r="FE346" s="332"/>
      <c r="FO346" s="332"/>
      <c r="FY346" s="332"/>
      <c r="GI346" s="332"/>
      <c r="GS346" s="332"/>
      <c r="HC346" s="332"/>
      <c r="HM346" s="332"/>
    </row>
    <row r="347" s="3" customFormat="true" x14ac:dyDescent="0.25">
      <c r="A347" s="332"/>
      <c r="K347" s="332"/>
      <c r="U347" s="332"/>
      <c r="AE347" s="332"/>
      <c r="AO347" s="332"/>
      <c r="AY347" s="332"/>
      <c r="AZ347" s="332"/>
      <c r="BA347" s="332"/>
      <c r="BB347" s="332"/>
      <c r="BC347" s="332"/>
      <c r="BD347" s="332"/>
      <c r="BE347" s="332"/>
      <c r="BF347" s="332"/>
      <c r="BI347" s="332"/>
      <c r="BS347" s="332"/>
      <c r="CC347" s="332"/>
      <c r="CM347" s="332"/>
      <c r="CW347" s="332"/>
      <c r="DG347" s="332"/>
      <c r="DQ347" s="332"/>
      <c r="EA347" s="332"/>
      <c r="EK347" s="332"/>
      <c r="EU347" s="332"/>
      <c r="FE347" s="332"/>
      <c r="FO347" s="332"/>
      <c r="FY347" s="332"/>
      <c r="GI347" s="332"/>
      <c r="GS347" s="332"/>
      <c r="HC347" s="332"/>
      <c r="HM347" s="332"/>
    </row>
    <row r="348" s="3" customFormat="true" x14ac:dyDescent="0.25">
      <c r="A348" s="332"/>
      <c r="K348" s="332"/>
      <c r="U348" s="332"/>
      <c r="AE348" s="332"/>
      <c r="AO348" s="332"/>
      <c r="AY348" s="332"/>
      <c r="AZ348" s="332"/>
      <c r="BA348" s="332"/>
      <c r="BB348" s="332"/>
      <c r="BC348" s="332"/>
      <c r="BD348" s="332"/>
      <c r="BE348" s="332"/>
      <c r="BF348" s="332"/>
      <c r="BI348" s="332"/>
      <c r="BS348" s="332"/>
      <c r="CC348" s="332"/>
      <c r="CM348" s="332"/>
      <c r="CW348" s="332"/>
      <c r="DG348" s="332"/>
      <c r="DQ348" s="332"/>
      <c r="EA348" s="332"/>
      <c r="EK348" s="332"/>
      <c r="EU348" s="332"/>
      <c r="FE348" s="332"/>
      <c r="FO348" s="332"/>
      <c r="FY348" s="332"/>
      <c r="GI348" s="332"/>
      <c r="GS348" s="332"/>
      <c r="HC348" s="332"/>
      <c r="HM348" s="332"/>
    </row>
    <row r="349" s="3" customFormat="true" x14ac:dyDescent="0.25">
      <c r="A349" s="332"/>
      <c r="K349" s="332"/>
      <c r="U349" s="332"/>
      <c r="AE349" s="332"/>
      <c r="AO349" s="332"/>
      <c r="AY349" s="332"/>
      <c r="AZ349" s="332"/>
      <c r="BA349" s="332"/>
      <c r="BB349" s="332"/>
      <c r="BC349" s="332"/>
      <c r="BD349" s="332"/>
      <c r="BE349" s="332"/>
      <c r="BF349" s="332"/>
      <c r="BI349" s="332"/>
      <c r="BS349" s="332"/>
      <c r="CC349" s="332"/>
      <c r="CM349" s="332"/>
      <c r="CW349" s="332"/>
      <c r="DG349" s="332"/>
      <c r="DQ349" s="332"/>
      <c r="EA349" s="332"/>
      <c r="EK349" s="332"/>
      <c r="EU349" s="332"/>
      <c r="FE349" s="332"/>
      <c r="FO349" s="332"/>
      <c r="FY349" s="332"/>
      <c r="GI349" s="332"/>
      <c r="GS349" s="332"/>
      <c r="HC349" s="332"/>
      <c r="HM349" s="332"/>
    </row>
    <row r="350" s="3" customFormat="true" x14ac:dyDescent="0.25">
      <c r="A350" s="332"/>
      <c r="K350" s="332"/>
      <c r="U350" s="332"/>
      <c r="AE350" s="332"/>
      <c r="AO350" s="332"/>
      <c r="AY350" s="332"/>
      <c r="AZ350" s="332"/>
      <c r="BA350" s="332"/>
      <c r="BB350" s="332"/>
      <c r="BC350" s="332"/>
      <c r="BD350" s="332"/>
      <c r="BE350" s="332"/>
      <c r="BF350" s="332"/>
      <c r="BI350" s="332"/>
      <c r="BS350" s="332"/>
      <c r="CC350" s="332"/>
      <c r="CM350" s="332"/>
      <c r="CW350" s="332"/>
      <c r="DG350" s="332"/>
      <c r="DQ350" s="332"/>
      <c r="EA350" s="332"/>
      <c r="EK350" s="332"/>
      <c r="EU350" s="332"/>
      <c r="FE350" s="332"/>
      <c r="FO350" s="332"/>
      <c r="FY350" s="332"/>
      <c r="GI350" s="332"/>
      <c r="GS350" s="332"/>
      <c r="HC350" s="332"/>
      <c r="HM350" s="332"/>
    </row>
    <row r="351" s="3" customFormat="true" x14ac:dyDescent="0.25">
      <c r="A351" s="332"/>
      <c r="K351" s="332"/>
      <c r="U351" s="332"/>
      <c r="AE351" s="332"/>
      <c r="AO351" s="332"/>
      <c r="AY351" s="332"/>
      <c r="AZ351" s="332"/>
      <c r="BA351" s="332"/>
      <c r="BB351" s="332"/>
      <c r="BC351" s="332"/>
      <c r="BD351" s="332"/>
      <c r="BE351" s="332"/>
      <c r="BF351" s="332"/>
      <c r="BI351" s="332"/>
      <c r="BS351" s="332"/>
      <c r="CC351" s="332"/>
      <c r="CM351" s="332"/>
      <c r="CW351" s="332"/>
      <c r="DG351" s="332"/>
      <c r="DQ351" s="332"/>
      <c r="EA351" s="332"/>
      <c r="EK351" s="332"/>
      <c r="EU351" s="332"/>
      <c r="FE351" s="332"/>
      <c r="FO351" s="332"/>
      <c r="FY351" s="332"/>
      <c r="GI351" s="332"/>
      <c r="GS351" s="332"/>
      <c r="HC351" s="332"/>
      <c r="HM351" s="332"/>
    </row>
    <row r="352" s="3" customFormat="true" x14ac:dyDescent="0.25">
      <c r="A352" s="332"/>
      <c r="K352" s="332"/>
      <c r="U352" s="332"/>
      <c r="AE352" s="332"/>
      <c r="AO352" s="332"/>
      <c r="AY352" s="332"/>
      <c r="AZ352" s="332"/>
      <c r="BA352" s="332"/>
      <c r="BB352" s="332"/>
      <c r="BC352" s="332"/>
      <c r="BD352" s="332"/>
      <c r="BE352" s="332"/>
      <c r="BF352" s="332"/>
      <c r="BI352" s="332"/>
      <c r="BS352" s="332"/>
      <c r="CC352" s="332"/>
      <c r="CM352" s="332"/>
      <c r="CW352" s="332"/>
      <c r="DG352" s="332"/>
      <c r="DQ352" s="332"/>
      <c r="EA352" s="332"/>
      <c r="EK352" s="332"/>
      <c r="EU352" s="332"/>
      <c r="FE352" s="332"/>
      <c r="FO352" s="332"/>
      <c r="FY352" s="332"/>
      <c r="GI352" s="332"/>
      <c r="GS352" s="332"/>
      <c r="HC352" s="332"/>
      <c r="HM352" s="332"/>
    </row>
    <row r="353" s="3" customFormat="true" x14ac:dyDescent="0.25">
      <c r="A353" s="332"/>
      <c r="K353" s="332"/>
      <c r="U353" s="332"/>
      <c r="AE353" s="332"/>
      <c r="AO353" s="332"/>
      <c r="AY353" s="332"/>
      <c r="AZ353" s="332"/>
      <c r="BA353" s="332"/>
      <c r="BB353" s="332"/>
      <c r="BC353" s="332"/>
      <c r="BD353" s="332"/>
      <c r="BE353" s="332"/>
      <c r="BF353" s="332"/>
      <c r="BI353" s="332"/>
      <c r="BS353" s="332"/>
      <c r="CC353" s="332"/>
      <c r="CM353" s="332"/>
      <c r="CW353" s="332"/>
      <c r="DG353" s="332"/>
      <c r="DQ353" s="332"/>
      <c r="EA353" s="332"/>
      <c r="EK353" s="332"/>
      <c r="EU353" s="332"/>
      <c r="FE353" s="332"/>
      <c r="FO353" s="332"/>
      <c r="FY353" s="332"/>
      <c r="GI353" s="332"/>
      <c r="GS353" s="332"/>
      <c r="HC353" s="332"/>
      <c r="HM353" s="332"/>
    </row>
    <row r="354" s="3" customFormat="true" x14ac:dyDescent="0.25">
      <c r="A354" s="332"/>
      <c r="K354" s="332"/>
      <c r="U354" s="332"/>
      <c r="AE354" s="332"/>
      <c r="AO354" s="332"/>
      <c r="AY354" s="332"/>
      <c r="AZ354" s="332"/>
      <c r="BA354" s="332"/>
      <c r="BB354" s="332"/>
      <c r="BC354" s="332"/>
      <c r="BD354" s="332"/>
      <c r="BE354" s="332"/>
      <c r="BF354" s="332"/>
      <c r="BI354" s="332"/>
      <c r="BS354" s="332"/>
      <c r="CC354" s="332"/>
      <c r="CM354" s="332"/>
      <c r="CW354" s="332"/>
      <c r="DG354" s="332"/>
      <c r="DQ354" s="332"/>
      <c r="EA354" s="332"/>
      <c r="EK354" s="332"/>
      <c r="EU354" s="332"/>
      <c r="FE354" s="332"/>
      <c r="FO354" s="332"/>
      <c r="FY354" s="332"/>
      <c r="GI354" s="332"/>
      <c r="GS354" s="332"/>
      <c r="HC354" s="332"/>
      <c r="HM354" s="332"/>
    </row>
    <row r="355" s="3" customFormat="true" x14ac:dyDescent="0.25">
      <c r="A355" s="332"/>
      <c r="K355" s="332"/>
      <c r="U355" s="332"/>
      <c r="AE355" s="332"/>
      <c r="AO355" s="332"/>
      <c r="AY355" s="332"/>
      <c r="AZ355" s="332"/>
      <c r="BA355" s="332"/>
      <c r="BB355" s="332"/>
      <c r="BC355" s="332"/>
      <c r="BD355" s="332"/>
      <c r="BE355" s="332"/>
      <c r="BF355" s="332"/>
      <c r="BI355" s="332"/>
      <c r="BS355" s="332"/>
      <c r="CC355" s="332"/>
      <c r="CM355" s="332"/>
      <c r="CW355" s="332"/>
      <c r="DG355" s="332"/>
      <c r="DQ355" s="332"/>
      <c r="EA355" s="332"/>
      <c r="EK355" s="332"/>
      <c r="EU355" s="332"/>
      <c r="FE355" s="332"/>
      <c r="FO355" s="332"/>
      <c r="FY355" s="332"/>
      <c r="GI355" s="332"/>
      <c r="GS355" s="332"/>
      <c r="HC355" s="332"/>
      <c r="HM355" s="332"/>
    </row>
    <row r="356" s="3" customFormat="true" x14ac:dyDescent="0.25">
      <c r="A356" s="332"/>
      <c r="K356" s="332"/>
      <c r="U356" s="332"/>
      <c r="AE356" s="332"/>
      <c r="AO356" s="332"/>
      <c r="AY356" s="332"/>
      <c r="AZ356" s="332"/>
      <c r="BA356" s="332"/>
      <c r="BB356" s="332"/>
      <c r="BC356" s="332"/>
      <c r="BD356" s="332"/>
      <c r="BE356" s="332"/>
      <c r="BF356" s="332"/>
      <c r="BI356" s="332"/>
      <c r="BS356" s="332"/>
      <c r="CC356" s="332"/>
      <c r="CM356" s="332"/>
      <c r="CW356" s="332"/>
      <c r="DG356" s="332"/>
      <c r="DQ356" s="332"/>
      <c r="EA356" s="332"/>
      <c r="EK356" s="332"/>
      <c r="EU356" s="332"/>
      <c r="FE356" s="332"/>
      <c r="FO356" s="332"/>
      <c r="FY356" s="332"/>
      <c r="GI356" s="332"/>
      <c r="GS356" s="332"/>
      <c r="HC356" s="332"/>
      <c r="HM356" s="332"/>
    </row>
    <row r="357" s="3" customFormat="true" x14ac:dyDescent="0.25">
      <c r="A357" s="332"/>
      <c r="K357" s="332"/>
      <c r="U357" s="332"/>
      <c r="AE357" s="332"/>
      <c r="AO357" s="332"/>
      <c r="AY357" s="332"/>
      <c r="AZ357" s="332"/>
      <c r="BA357" s="332"/>
      <c r="BB357" s="332"/>
      <c r="BC357" s="332"/>
      <c r="BD357" s="332"/>
      <c r="BE357" s="332"/>
      <c r="BF357" s="332"/>
      <c r="BI357" s="332"/>
      <c r="BS357" s="332"/>
      <c r="CC357" s="332"/>
      <c r="CM357" s="332"/>
      <c r="CW357" s="332"/>
      <c r="DG357" s="332"/>
      <c r="DQ357" s="332"/>
      <c r="EA357" s="332"/>
      <c r="EK357" s="332"/>
      <c r="EU357" s="332"/>
      <c r="FE357" s="332"/>
      <c r="FO357" s="332"/>
      <c r="FY357" s="332"/>
      <c r="GI357" s="332"/>
      <c r="GS357" s="332"/>
      <c r="HC357" s="332"/>
      <c r="HM357" s="332"/>
    </row>
    <row r="358" s="3" customFormat="true" x14ac:dyDescent="0.25">
      <c r="A358" s="332"/>
      <c r="K358" s="332"/>
      <c r="U358" s="332"/>
      <c r="AE358" s="332"/>
      <c r="AO358" s="332"/>
      <c r="AY358" s="332"/>
      <c r="AZ358" s="332"/>
      <c r="BA358" s="332"/>
      <c r="BB358" s="332"/>
      <c r="BC358" s="332"/>
      <c r="BD358" s="332"/>
      <c r="BE358" s="332"/>
      <c r="BF358" s="332"/>
      <c r="BI358" s="332"/>
      <c r="BS358" s="332"/>
      <c r="CC358" s="332"/>
      <c r="CM358" s="332"/>
      <c r="CW358" s="332"/>
      <c r="DG358" s="332"/>
      <c r="DQ358" s="332"/>
      <c r="EA358" s="332"/>
      <c r="EK358" s="332"/>
      <c r="EU358" s="332"/>
      <c r="FE358" s="332"/>
      <c r="FO358" s="332"/>
      <c r="FY358" s="332"/>
      <c r="GI358" s="332"/>
      <c r="GS358" s="332"/>
      <c r="HC358" s="332"/>
      <c r="HM358" s="332"/>
    </row>
    <row r="359" s="3" customFormat="true" x14ac:dyDescent="0.25">
      <c r="A359" s="332"/>
      <c r="K359" s="332"/>
      <c r="U359" s="332"/>
      <c r="AE359" s="332"/>
      <c r="AO359" s="332"/>
      <c r="AY359" s="332"/>
      <c r="AZ359" s="332"/>
      <c r="BA359" s="332"/>
      <c r="BB359" s="332"/>
      <c r="BC359" s="332"/>
      <c r="BD359" s="332"/>
      <c r="BE359" s="332"/>
      <c r="BF359" s="332"/>
      <c r="BI359" s="332"/>
      <c r="BS359" s="332"/>
      <c r="CC359" s="332"/>
      <c r="CM359" s="332"/>
      <c r="CW359" s="332"/>
      <c r="DG359" s="332"/>
      <c r="DQ359" s="332"/>
      <c r="EA359" s="332"/>
      <c r="EK359" s="332"/>
      <c r="EU359" s="332"/>
      <c r="FE359" s="332"/>
      <c r="FO359" s="332"/>
      <c r="FY359" s="332"/>
      <c r="GI359" s="332"/>
      <c r="GS359" s="332"/>
      <c r="HC359" s="332"/>
      <c r="HM359" s="332"/>
    </row>
    <row r="360" s="3" customFormat="true" x14ac:dyDescent="0.25">
      <c r="A360" s="332"/>
      <c r="K360" s="332"/>
      <c r="U360" s="332"/>
      <c r="AE360" s="332"/>
      <c r="AO360" s="332"/>
      <c r="AY360" s="332"/>
      <c r="AZ360" s="332"/>
      <c r="BA360" s="332"/>
      <c r="BB360" s="332"/>
      <c r="BC360" s="332"/>
      <c r="BD360" s="332"/>
      <c r="BE360" s="332"/>
      <c r="BF360" s="332"/>
      <c r="BI360" s="332"/>
      <c r="BS360" s="332"/>
      <c r="CC360" s="332"/>
      <c r="CM360" s="332"/>
      <c r="CW360" s="332"/>
      <c r="DG360" s="332"/>
      <c r="DQ360" s="332"/>
      <c r="EA360" s="332"/>
      <c r="EK360" s="332"/>
      <c r="EU360" s="332"/>
      <c r="FE360" s="332"/>
      <c r="FO360" s="332"/>
      <c r="FY360" s="332"/>
      <c r="GI360" s="332"/>
      <c r="GS360" s="332"/>
      <c r="HC360" s="332"/>
      <c r="HM360" s="332"/>
    </row>
    <row r="361" s="3" customFormat="true" x14ac:dyDescent="0.25">
      <c r="A361" s="332"/>
      <c r="K361" s="332"/>
      <c r="U361" s="332"/>
      <c r="AE361" s="332"/>
      <c r="AO361" s="332"/>
      <c r="AY361" s="332"/>
      <c r="AZ361" s="332"/>
      <c r="BA361" s="332"/>
      <c r="BB361" s="332"/>
      <c r="BC361" s="332"/>
      <c r="BD361" s="332"/>
      <c r="BE361" s="332"/>
      <c r="BF361" s="332"/>
      <c r="BI361" s="332"/>
      <c r="BS361" s="332"/>
      <c r="CC361" s="332"/>
      <c r="CM361" s="332"/>
      <c r="CW361" s="332"/>
      <c r="DG361" s="332"/>
      <c r="DQ361" s="332"/>
      <c r="EA361" s="332"/>
      <c r="EK361" s="332"/>
      <c r="EU361" s="332"/>
      <c r="FE361" s="332"/>
      <c r="FO361" s="332"/>
      <c r="FY361" s="332"/>
      <c r="GI361" s="332"/>
      <c r="GS361" s="332"/>
      <c r="HC361" s="332"/>
      <c r="HM361" s="332"/>
    </row>
    <row r="362" s="3" customFormat="true" x14ac:dyDescent="0.25">
      <c r="A362" s="332"/>
      <c r="K362" s="332"/>
      <c r="U362" s="332"/>
      <c r="AE362" s="332"/>
      <c r="AO362" s="332"/>
      <c r="AY362" s="332"/>
      <c r="AZ362" s="332"/>
      <c r="BA362" s="332"/>
      <c r="BB362" s="332"/>
      <c r="BC362" s="332"/>
      <c r="BD362" s="332"/>
      <c r="BE362" s="332"/>
      <c r="BF362" s="332"/>
      <c r="BI362" s="332"/>
      <c r="BS362" s="332"/>
      <c r="CC362" s="332"/>
      <c r="CM362" s="332"/>
      <c r="CW362" s="332"/>
      <c r="DG362" s="332"/>
      <c r="DQ362" s="332"/>
      <c r="EA362" s="332"/>
      <c r="EK362" s="332"/>
      <c r="EU362" s="332"/>
      <c r="FE362" s="332"/>
      <c r="FO362" s="332"/>
      <c r="FY362" s="332"/>
      <c r="GI362" s="332"/>
      <c r="GS362" s="332"/>
      <c r="HC362" s="332"/>
      <c r="HM362" s="332"/>
    </row>
    <row r="363" s="3" customFormat="true" x14ac:dyDescent="0.25">
      <c r="A363" s="332"/>
      <c r="K363" s="332"/>
      <c r="U363" s="332"/>
      <c r="AE363" s="332"/>
      <c r="AO363" s="332"/>
      <c r="AY363" s="332"/>
      <c r="AZ363" s="332"/>
      <c r="BA363" s="332"/>
      <c r="BB363" s="332"/>
      <c r="BC363" s="332"/>
      <c r="BD363" s="332"/>
      <c r="BE363" s="332"/>
      <c r="BF363" s="332"/>
      <c r="BI363" s="332"/>
      <c r="BS363" s="332"/>
      <c r="CC363" s="332"/>
      <c r="CM363" s="332"/>
      <c r="CW363" s="332"/>
      <c r="DG363" s="332"/>
      <c r="DQ363" s="332"/>
      <c r="EA363" s="332"/>
      <c r="EK363" s="332"/>
      <c r="EU363" s="332"/>
      <c r="FE363" s="332"/>
      <c r="FO363" s="332"/>
      <c r="FY363" s="332"/>
      <c r="GI363" s="332"/>
      <c r="GS363" s="332"/>
      <c r="HC363" s="332"/>
      <c r="HM363" s="332"/>
    </row>
    <row r="364" s="3" customFormat="true" x14ac:dyDescent="0.25">
      <c r="A364" s="332"/>
      <c r="K364" s="332"/>
      <c r="U364" s="332"/>
      <c r="AE364" s="332"/>
      <c r="AO364" s="332"/>
      <c r="AY364" s="332"/>
      <c r="AZ364" s="332"/>
      <c r="BA364" s="332"/>
      <c r="BB364" s="332"/>
      <c r="BC364" s="332"/>
      <c r="BD364" s="332"/>
      <c r="BE364" s="332"/>
      <c r="BF364" s="332"/>
      <c r="BI364" s="332"/>
      <c r="BS364" s="332"/>
      <c r="CC364" s="332"/>
      <c r="CM364" s="332"/>
      <c r="CW364" s="332"/>
      <c r="DG364" s="332"/>
      <c r="DQ364" s="332"/>
      <c r="EA364" s="332"/>
      <c r="EK364" s="332"/>
      <c r="EU364" s="332"/>
      <c r="FE364" s="332"/>
      <c r="FO364" s="332"/>
      <c r="FY364" s="332"/>
      <c r="GI364" s="332"/>
      <c r="GS364" s="332"/>
      <c r="HC364" s="332"/>
      <c r="HM364" s="332"/>
    </row>
    <row r="365" s="3" customFormat="true" x14ac:dyDescent="0.25">
      <c r="A365" s="332"/>
      <c r="K365" s="332"/>
      <c r="U365" s="332"/>
      <c r="AE365" s="332"/>
      <c r="AO365" s="332"/>
      <c r="AY365" s="332"/>
      <c r="AZ365" s="332"/>
      <c r="BA365" s="332"/>
      <c r="BB365" s="332"/>
      <c r="BC365" s="332"/>
      <c r="BD365" s="332"/>
      <c r="BE365" s="332"/>
      <c r="BF365" s="332"/>
      <c r="BI365" s="332"/>
      <c r="BS365" s="332"/>
      <c r="CC365" s="332"/>
      <c r="CM365" s="332"/>
      <c r="CW365" s="332"/>
      <c r="DG365" s="332"/>
      <c r="DQ365" s="332"/>
      <c r="EA365" s="332"/>
      <c r="EK365" s="332"/>
      <c r="EU365" s="332"/>
      <c r="FE365" s="332"/>
      <c r="FO365" s="332"/>
      <c r="FY365" s="332"/>
      <c r="GI365" s="332"/>
      <c r="GS365" s="332"/>
      <c r="HC365" s="332"/>
      <c r="HM365" s="332"/>
    </row>
    <row r="366" s="3" customFormat="true" x14ac:dyDescent="0.25">
      <c r="A366" s="332"/>
      <c r="K366" s="332"/>
      <c r="U366" s="332"/>
      <c r="AE366" s="332"/>
      <c r="AO366" s="332"/>
      <c r="AY366" s="332"/>
      <c r="AZ366" s="332"/>
      <c r="BA366" s="332"/>
      <c r="BB366" s="332"/>
      <c r="BC366" s="332"/>
      <c r="BD366" s="332"/>
      <c r="BE366" s="332"/>
      <c r="BF366" s="332"/>
      <c r="BI366" s="332"/>
      <c r="BS366" s="332"/>
      <c r="CC366" s="332"/>
      <c r="CM366" s="332"/>
      <c r="CW366" s="332"/>
      <c r="DG366" s="332"/>
      <c r="DQ366" s="332"/>
      <c r="EA366" s="332"/>
      <c r="EK366" s="332"/>
      <c r="EU366" s="332"/>
      <c r="FE366" s="332"/>
      <c r="FO366" s="332"/>
      <c r="FY366" s="332"/>
      <c r="GI366" s="332"/>
      <c r="GS366" s="332"/>
      <c r="HC366" s="332"/>
      <c r="HM366" s="332"/>
    </row>
    <row r="367" s="3" customFormat="true" x14ac:dyDescent="0.25">
      <c r="A367" s="332"/>
      <c r="K367" s="332"/>
      <c r="U367" s="332"/>
      <c r="AE367" s="332"/>
      <c r="AO367" s="332"/>
      <c r="AY367" s="332"/>
      <c r="AZ367" s="332"/>
      <c r="BA367" s="332"/>
      <c r="BB367" s="332"/>
      <c r="BC367" s="332"/>
      <c r="BD367" s="332"/>
      <c r="BE367" s="332"/>
      <c r="BF367" s="332"/>
      <c r="BI367" s="332"/>
      <c r="BS367" s="332"/>
      <c r="CC367" s="332"/>
      <c r="CM367" s="332"/>
      <c r="CW367" s="332"/>
      <c r="DG367" s="332"/>
      <c r="DQ367" s="332"/>
      <c r="EA367" s="332"/>
      <c r="EK367" s="332"/>
      <c r="EU367" s="332"/>
      <c r="FE367" s="332"/>
      <c r="FO367" s="332"/>
      <c r="FY367" s="332"/>
      <c r="GI367" s="332"/>
      <c r="GS367" s="332"/>
      <c r="HC367" s="332"/>
      <c r="HM367" s="332"/>
    </row>
    <row r="368" s="3" customFormat="true" x14ac:dyDescent="0.25">
      <c r="A368" s="332"/>
      <c r="K368" s="332"/>
      <c r="U368" s="332"/>
      <c r="AE368" s="332"/>
      <c r="AO368" s="332"/>
      <c r="AY368" s="332"/>
      <c r="AZ368" s="332"/>
      <c r="BA368" s="332"/>
      <c r="BB368" s="332"/>
      <c r="BC368" s="332"/>
      <c r="BD368" s="332"/>
      <c r="BE368" s="332"/>
      <c r="BF368" s="332"/>
      <c r="BI368" s="332"/>
      <c r="BS368" s="332"/>
      <c r="CC368" s="332"/>
      <c r="CM368" s="332"/>
      <c r="CW368" s="332"/>
      <c r="DG368" s="332"/>
      <c r="DQ368" s="332"/>
      <c r="EA368" s="332"/>
      <c r="EK368" s="332"/>
      <c r="EU368" s="332"/>
      <c r="FE368" s="332"/>
      <c r="FO368" s="332"/>
      <c r="FY368" s="332"/>
      <c r="GI368" s="332"/>
      <c r="GS368" s="332"/>
      <c r="HC368" s="332"/>
      <c r="HM368" s="332"/>
    </row>
    <row r="369" s="3" customFormat="true" x14ac:dyDescent="0.25">
      <c r="A369" s="332"/>
      <c r="K369" s="332"/>
      <c r="U369" s="332"/>
      <c r="AE369" s="332"/>
      <c r="AO369" s="332"/>
      <c r="AY369" s="332"/>
      <c r="AZ369" s="332"/>
      <c r="BA369" s="332"/>
      <c r="BB369" s="332"/>
      <c r="BC369" s="332"/>
      <c r="BD369" s="332"/>
      <c r="BE369" s="332"/>
      <c r="BF369" s="332"/>
      <c r="BI369" s="332"/>
      <c r="BS369" s="332"/>
      <c r="CC369" s="332"/>
      <c r="CM369" s="332"/>
      <c r="CW369" s="332"/>
      <c r="DG369" s="332"/>
      <c r="DQ369" s="332"/>
      <c r="EA369" s="332"/>
      <c r="EK369" s="332"/>
      <c r="EU369" s="332"/>
      <c r="FE369" s="332"/>
      <c r="FO369" s="332"/>
      <c r="FY369" s="332"/>
      <c r="GI369" s="332"/>
      <c r="GS369" s="332"/>
      <c r="HC369" s="332"/>
      <c r="HM369" s="332"/>
    </row>
    <row r="370" s="3" customFormat="true" x14ac:dyDescent="0.25">
      <c r="A370" s="332"/>
      <c r="K370" s="332"/>
      <c r="U370" s="332"/>
      <c r="AE370" s="332"/>
      <c r="AO370" s="332"/>
      <c r="AY370" s="332"/>
      <c r="AZ370" s="332"/>
      <c r="BA370" s="332"/>
      <c r="BB370" s="332"/>
      <c r="BC370" s="332"/>
      <c r="BD370" s="332"/>
      <c r="BE370" s="332"/>
      <c r="BF370" s="332"/>
      <c r="BI370" s="332"/>
      <c r="BS370" s="332"/>
      <c r="CC370" s="332"/>
      <c r="CM370" s="332"/>
      <c r="CW370" s="332"/>
      <c r="DG370" s="332"/>
      <c r="DQ370" s="332"/>
      <c r="EA370" s="332"/>
      <c r="EK370" s="332"/>
      <c r="EU370" s="332"/>
      <c r="FE370" s="332"/>
      <c r="FO370" s="332"/>
      <c r="FY370" s="332"/>
      <c r="GI370" s="332"/>
      <c r="GS370" s="332"/>
      <c r="HC370" s="332"/>
      <c r="HM370" s="332"/>
    </row>
    <row r="371" s="3" customFormat="true" x14ac:dyDescent="0.25">
      <c r="A371" s="332"/>
      <c r="K371" s="332"/>
      <c r="U371" s="332"/>
      <c r="AE371" s="332"/>
      <c r="AO371" s="332"/>
      <c r="AY371" s="332"/>
      <c r="AZ371" s="332"/>
      <c r="BA371" s="332"/>
      <c r="BB371" s="332"/>
      <c r="BC371" s="332"/>
      <c r="BD371" s="332"/>
      <c r="BE371" s="332"/>
      <c r="BF371" s="332"/>
      <c r="BI371" s="332"/>
      <c r="BS371" s="332"/>
      <c r="CC371" s="332"/>
      <c r="CM371" s="332"/>
      <c r="CW371" s="332"/>
      <c r="DG371" s="332"/>
      <c r="DQ371" s="332"/>
      <c r="EA371" s="332"/>
      <c r="EK371" s="332"/>
      <c r="EU371" s="332"/>
      <c r="FE371" s="332"/>
      <c r="FO371" s="332"/>
      <c r="FY371" s="332"/>
      <c r="GI371" s="332"/>
      <c r="GS371" s="332"/>
      <c r="HC371" s="332"/>
      <c r="HM371" s="332"/>
    </row>
    <row r="372" s="3" customFormat="true" x14ac:dyDescent="0.25">
      <c r="A372" s="332"/>
      <c r="K372" s="332"/>
      <c r="U372" s="332"/>
      <c r="AE372" s="332"/>
      <c r="AO372" s="332"/>
      <c r="AY372" s="332"/>
      <c r="AZ372" s="332"/>
      <c r="BA372" s="332"/>
      <c r="BB372" s="332"/>
      <c r="BC372" s="332"/>
      <c r="BD372" s="332"/>
      <c r="BE372" s="332"/>
      <c r="BF372" s="332"/>
      <c r="BI372" s="332"/>
      <c r="BS372" s="332"/>
      <c r="CC372" s="332"/>
      <c r="CM372" s="332"/>
      <c r="CW372" s="332"/>
      <c r="DG372" s="332"/>
      <c r="DQ372" s="332"/>
      <c r="EA372" s="332"/>
      <c r="EK372" s="332"/>
      <c r="EU372" s="332"/>
      <c r="FE372" s="332"/>
      <c r="FO372" s="332"/>
      <c r="FY372" s="332"/>
      <c r="GI372" s="332"/>
      <c r="GS372" s="332"/>
      <c r="HC372" s="332"/>
      <c r="HM372" s="332"/>
    </row>
    <row r="373" s="3" customFormat="true" x14ac:dyDescent="0.25">
      <c r="A373" s="332"/>
      <c r="K373" s="332"/>
      <c r="U373" s="332"/>
      <c r="AE373" s="332"/>
      <c r="AO373" s="332"/>
      <c r="AY373" s="332"/>
      <c r="AZ373" s="332"/>
      <c r="BA373" s="332"/>
      <c r="BB373" s="332"/>
      <c r="BC373" s="332"/>
      <c r="BD373" s="332"/>
      <c r="BE373" s="332"/>
      <c r="BF373" s="332"/>
      <c r="BI373" s="332"/>
      <c r="BS373" s="332"/>
      <c r="CC373" s="332"/>
      <c r="CM373" s="332"/>
      <c r="CW373" s="332"/>
      <c r="DG373" s="332"/>
      <c r="DQ373" s="332"/>
      <c r="EA373" s="332"/>
      <c r="EK373" s="332"/>
      <c r="EU373" s="332"/>
      <c r="FE373" s="332"/>
      <c r="FO373" s="332"/>
      <c r="FY373" s="332"/>
      <c r="GI373" s="332"/>
      <c r="GS373" s="332"/>
      <c r="HC373" s="332"/>
      <c r="HM373" s="332"/>
    </row>
    <row r="374" s="3" customFormat="true" x14ac:dyDescent="0.25">
      <c r="A374" s="332"/>
      <c r="K374" s="332"/>
      <c r="U374" s="332"/>
      <c r="AE374" s="332"/>
      <c r="AO374" s="332"/>
      <c r="AY374" s="332"/>
      <c r="AZ374" s="332"/>
      <c r="BA374" s="332"/>
      <c r="BB374" s="332"/>
      <c r="BC374" s="332"/>
      <c r="BD374" s="332"/>
      <c r="BE374" s="332"/>
      <c r="BF374" s="332"/>
      <c r="BI374" s="332"/>
      <c r="BS374" s="332"/>
      <c r="CC374" s="332"/>
      <c r="CM374" s="332"/>
      <c r="CW374" s="332"/>
      <c r="DG374" s="332"/>
      <c r="DQ374" s="332"/>
      <c r="EA374" s="332"/>
      <c r="EK374" s="332"/>
      <c r="EU374" s="332"/>
      <c r="FE374" s="332"/>
      <c r="FO374" s="332"/>
      <c r="FY374" s="332"/>
      <c r="GI374" s="332"/>
      <c r="GS374" s="332"/>
      <c r="HC374" s="332"/>
      <c r="HM374" s="332"/>
    </row>
    <row r="375" s="3" customFormat="true" x14ac:dyDescent="0.25">
      <c r="A375" s="332"/>
      <c r="K375" s="332"/>
      <c r="U375" s="332"/>
      <c r="AE375" s="332"/>
      <c r="AO375" s="332"/>
      <c r="AY375" s="332"/>
      <c r="AZ375" s="332"/>
      <c r="BA375" s="332"/>
      <c r="BB375" s="332"/>
      <c r="BC375" s="332"/>
      <c r="BD375" s="332"/>
      <c r="BE375" s="332"/>
      <c r="BF375" s="332"/>
      <c r="BI375" s="332"/>
      <c r="BS375" s="332"/>
      <c r="CC375" s="332"/>
      <c r="CM375" s="332"/>
      <c r="CW375" s="332"/>
      <c r="DG375" s="332"/>
      <c r="DQ375" s="332"/>
      <c r="EA375" s="332"/>
      <c r="EK375" s="332"/>
      <c r="EU375" s="332"/>
      <c r="FE375" s="332"/>
      <c r="FO375" s="332"/>
      <c r="FY375" s="332"/>
      <c r="GI375" s="332"/>
      <c r="GS375" s="332"/>
      <c r="HC375" s="332"/>
      <c r="HM375" s="332"/>
    </row>
    <row r="376" s="3" customFormat="true" x14ac:dyDescent="0.25">
      <c r="A376" s="332"/>
      <c r="K376" s="332"/>
      <c r="U376" s="332"/>
      <c r="AE376" s="332"/>
      <c r="AO376" s="332"/>
      <c r="AY376" s="332"/>
      <c r="AZ376" s="332"/>
      <c r="BA376" s="332"/>
      <c r="BB376" s="332"/>
      <c r="BC376" s="332"/>
      <c r="BD376" s="332"/>
      <c r="BE376" s="332"/>
      <c r="BF376" s="332"/>
      <c r="BI376" s="332"/>
      <c r="BS376" s="332"/>
      <c r="CC376" s="332"/>
      <c r="CM376" s="332"/>
      <c r="CW376" s="332"/>
      <c r="DG376" s="332"/>
      <c r="DQ376" s="332"/>
      <c r="EA376" s="332"/>
      <c r="EK376" s="332"/>
      <c r="EU376" s="332"/>
      <c r="FE376" s="332"/>
      <c r="FO376" s="332"/>
      <c r="FY376" s="332"/>
      <c r="GI376" s="332"/>
      <c r="GS376" s="332"/>
      <c r="HC376" s="332"/>
      <c r="HM376" s="332"/>
    </row>
    <row r="377" s="3" customFormat="true" x14ac:dyDescent="0.25">
      <c r="A377" s="332"/>
      <c r="K377" s="332"/>
      <c r="U377" s="332"/>
      <c r="AE377" s="332"/>
      <c r="AO377" s="332"/>
      <c r="AY377" s="332"/>
      <c r="AZ377" s="332"/>
      <c r="BA377" s="332"/>
      <c r="BB377" s="332"/>
      <c r="BC377" s="332"/>
      <c r="BD377" s="332"/>
      <c r="BE377" s="332"/>
      <c r="BF377" s="332"/>
      <c r="BI377" s="332"/>
      <c r="BS377" s="332"/>
      <c r="CC377" s="332"/>
      <c r="CM377" s="332"/>
      <c r="CW377" s="332"/>
      <c r="DG377" s="332"/>
      <c r="DQ377" s="332"/>
      <c r="EA377" s="332"/>
      <c r="EK377" s="332"/>
      <c r="EU377" s="332"/>
      <c r="FE377" s="332"/>
      <c r="FO377" s="332"/>
      <c r="FY377" s="332"/>
      <c r="GI377" s="332"/>
      <c r="GS377" s="332"/>
      <c r="HC377" s="332"/>
      <c r="HM377" s="332"/>
    </row>
    <row r="378" s="3" customFormat="true" x14ac:dyDescent="0.25">
      <c r="A378" s="332"/>
      <c r="K378" s="332"/>
      <c r="U378" s="332"/>
      <c r="AE378" s="332"/>
      <c r="AO378" s="332"/>
      <c r="AY378" s="332"/>
      <c r="AZ378" s="332"/>
      <c r="BA378" s="332"/>
      <c r="BB378" s="332"/>
      <c r="BC378" s="332"/>
      <c r="BD378" s="332"/>
      <c r="BE378" s="332"/>
      <c r="BF378" s="332"/>
      <c r="BI378" s="332"/>
      <c r="BS378" s="332"/>
      <c r="CC378" s="332"/>
      <c r="CM378" s="332"/>
      <c r="CW378" s="332"/>
      <c r="DG378" s="332"/>
      <c r="DQ378" s="332"/>
      <c r="EA378" s="332"/>
      <c r="EK378" s="332"/>
      <c r="EU378" s="332"/>
      <c r="FE378" s="332"/>
      <c r="FO378" s="332"/>
      <c r="FY378" s="332"/>
      <c r="GI378" s="332"/>
      <c r="GS378" s="332"/>
      <c r="HC378" s="332"/>
      <c r="HM378" s="332"/>
    </row>
    <row r="379" s="3" customFormat="true" x14ac:dyDescent="0.25">
      <c r="A379" s="332"/>
      <c r="K379" s="332"/>
      <c r="U379" s="332"/>
      <c r="AE379" s="332"/>
      <c r="AO379" s="332"/>
      <c r="AY379" s="332"/>
      <c r="AZ379" s="332"/>
      <c r="BA379" s="332"/>
      <c r="BB379" s="332"/>
      <c r="BC379" s="332"/>
      <c r="BD379" s="332"/>
      <c r="BE379" s="332"/>
      <c r="BF379" s="332"/>
      <c r="BI379" s="332"/>
      <c r="BS379" s="332"/>
      <c r="CC379" s="332"/>
      <c r="CM379" s="332"/>
      <c r="CW379" s="332"/>
      <c r="DG379" s="332"/>
      <c r="DQ379" s="332"/>
      <c r="EA379" s="332"/>
      <c r="EK379" s="332"/>
      <c r="EU379" s="332"/>
      <c r="FE379" s="332"/>
      <c r="FO379" s="332"/>
      <c r="FY379" s="332"/>
      <c r="GI379" s="332"/>
      <c r="GS379" s="332"/>
      <c r="HC379" s="332"/>
      <c r="HM379" s="332"/>
    </row>
    <row r="380" s="3" customFormat="true" x14ac:dyDescent="0.25">
      <c r="A380" s="332"/>
      <c r="K380" s="332"/>
      <c r="U380" s="332"/>
      <c r="AE380" s="332"/>
      <c r="AO380" s="332"/>
      <c r="AY380" s="332"/>
      <c r="AZ380" s="332"/>
      <c r="BA380" s="332"/>
      <c r="BB380" s="332"/>
      <c r="BC380" s="332"/>
      <c r="BD380" s="332"/>
      <c r="BE380" s="332"/>
      <c r="BF380" s="332"/>
      <c r="BI380" s="332"/>
      <c r="BS380" s="332"/>
      <c r="CC380" s="332"/>
      <c r="CM380" s="332"/>
      <c r="CW380" s="332"/>
      <c r="DG380" s="332"/>
      <c r="DQ380" s="332"/>
      <c r="EA380" s="332"/>
      <c r="EK380" s="332"/>
      <c r="EU380" s="332"/>
      <c r="FE380" s="332"/>
      <c r="FO380" s="332"/>
      <c r="FY380" s="332"/>
      <c r="GI380" s="332"/>
      <c r="GS380" s="332"/>
      <c r="HC380" s="332"/>
      <c r="HM380" s="332"/>
    </row>
    <row r="381" s="3" customFormat="true" x14ac:dyDescent="0.25">
      <c r="A381" s="332"/>
      <c r="K381" s="332"/>
      <c r="U381" s="332"/>
      <c r="AE381" s="332"/>
      <c r="AO381" s="332"/>
      <c r="AY381" s="332"/>
      <c r="AZ381" s="332"/>
      <c r="BA381" s="332"/>
      <c r="BB381" s="332"/>
      <c r="BC381" s="332"/>
      <c r="BD381" s="332"/>
      <c r="BE381" s="332"/>
      <c r="BF381" s="332"/>
      <c r="BI381" s="332"/>
      <c r="BS381" s="332"/>
      <c r="CC381" s="332"/>
      <c r="CM381" s="332"/>
      <c r="CW381" s="332"/>
      <c r="DG381" s="332"/>
      <c r="DQ381" s="332"/>
      <c r="EA381" s="332"/>
      <c r="EK381" s="332"/>
      <c r="EU381" s="332"/>
      <c r="FE381" s="332"/>
      <c r="FO381" s="332"/>
      <c r="FY381" s="332"/>
      <c r="GI381" s="332"/>
      <c r="GS381" s="332"/>
      <c r="HC381" s="332"/>
      <c r="HM381" s="332"/>
    </row>
    <row r="382" s="3" customFormat="true" x14ac:dyDescent="0.25">
      <c r="A382" s="332"/>
      <c r="K382" s="332"/>
      <c r="U382" s="332"/>
      <c r="AE382" s="332"/>
      <c r="AO382" s="332"/>
      <c r="AY382" s="332"/>
      <c r="AZ382" s="332"/>
      <c r="BA382" s="332"/>
      <c r="BB382" s="332"/>
      <c r="BC382" s="332"/>
      <c r="BD382" s="332"/>
      <c r="BE382" s="332"/>
      <c r="BF382" s="332"/>
      <c r="BI382" s="332"/>
      <c r="BS382" s="332"/>
      <c r="CC382" s="332"/>
      <c r="CM382" s="332"/>
      <c r="CW382" s="332"/>
      <c r="DG382" s="332"/>
      <c r="DQ382" s="332"/>
      <c r="EA382" s="332"/>
      <c r="EK382" s="332"/>
      <c r="EU382" s="332"/>
      <c r="FE382" s="332"/>
      <c r="FO382" s="332"/>
      <c r="FY382" s="332"/>
      <c r="GI382" s="332"/>
      <c r="GS382" s="332"/>
      <c r="HC382" s="332"/>
      <c r="HM382" s="332"/>
    </row>
    <row r="383" s="3" customFormat="true" x14ac:dyDescent="0.25">
      <c r="A383" s="332"/>
      <c r="K383" s="332"/>
      <c r="U383" s="332"/>
      <c r="AE383" s="332"/>
      <c r="AO383" s="332"/>
      <c r="AY383" s="332"/>
      <c r="AZ383" s="332"/>
      <c r="BA383" s="332"/>
      <c r="BB383" s="332"/>
      <c r="BC383" s="332"/>
      <c r="BD383" s="332"/>
      <c r="BE383" s="332"/>
      <c r="BF383" s="332"/>
      <c r="BI383" s="332"/>
      <c r="BS383" s="332"/>
      <c r="CC383" s="332"/>
      <c r="CM383" s="332"/>
      <c r="CW383" s="332"/>
      <c r="DG383" s="332"/>
      <c r="DQ383" s="332"/>
      <c r="EA383" s="332"/>
      <c r="EK383" s="332"/>
      <c r="EU383" s="332"/>
      <c r="FE383" s="332"/>
      <c r="FO383" s="332"/>
      <c r="FY383" s="332"/>
      <c r="GI383" s="332"/>
      <c r="GS383" s="332"/>
      <c r="HC383" s="332"/>
      <c r="HM383" s="332"/>
    </row>
    <row r="384" s="3" customFormat="true" x14ac:dyDescent="0.25">
      <c r="A384" s="332"/>
      <c r="K384" s="332"/>
      <c r="U384" s="332"/>
      <c r="AE384" s="332"/>
      <c r="AO384" s="332"/>
      <c r="AY384" s="332"/>
      <c r="AZ384" s="332"/>
      <c r="BA384" s="332"/>
      <c r="BB384" s="332"/>
      <c r="BC384" s="332"/>
      <c r="BD384" s="332"/>
      <c r="BE384" s="332"/>
      <c r="BF384" s="332"/>
      <c r="BI384" s="332"/>
      <c r="BS384" s="332"/>
      <c r="CC384" s="332"/>
      <c r="CM384" s="332"/>
      <c r="CW384" s="332"/>
      <c r="DG384" s="332"/>
      <c r="DQ384" s="332"/>
      <c r="EA384" s="332"/>
      <c r="EK384" s="332"/>
      <c r="EU384" s="332"/>
      <c r="FE384" s="332"/>
      <c r="FO384" s="332"/>
      <c r="FY384" s="332"/>
      <c r="GI384" s="332"/>
      <c r="GS384" s="332"/>
      <c r="HC384" s="332"/>
      <c r="HM384" s="332"/>
    </row>
    <row r="385" s="3" customFormat="true" x14ac:dyDescent="0.25">
      <c r="A385" s="332"/>
      <c r="K385" s="332"/>
      <c r="U385" s="332"/>
      <c r="AE385" s="332"/>
      <c r="AO385" s="332"/>
      <c r="AY385" s="332"/>
      <c r="AZ385" s="332"/>
      <c r="BA385" s="332"/>
      <c r="BB385" s="332"/>
      <c r="BC385" s="332"/>
      <c r="BD385" s="332"/>
      <c r="BE385" s="332"/>
      <c r="BF385" s="332"/>
      <c r="BI385" s="332"/>
      <c r="BS385" s="332"/>
      <c r="CC385" s="332"/>
      <c r="CM385" s="332"/>
      <c r="CW385" s="332"/>
      <c r="DG385" s="332"/>
      <c r="DQ385" s="332"/>
      <c r="EA385" s="332"/>
      <c r="EK385" s="332"/>
      <c r="EU385" s="332"/>
      <c r="FE385" s="332"/>
      <c r="FO385" s="332"/>
      <c r="FY385" s="332"/>
      <c r="GI385" s="332"/>
      <c r="GS385" s="332"/>
      <c r="HC385" s="332"/>
      <c r="HM385" s="332"/>
    </row>
    <row r="386" s="3" customFormat="true" x14ac:dyDescent="0.25">
      <c r="A386" s="332"/>
      <c r="K386" s="332"/>
      <c r="U386" s="332"/>
      <c r="AE386" s="332"/>
      <c r="AO386" s="332"/>
      <c r="AY386" s="332"/>
      <c r="AZ386" s="332"/>
      <c r="BA386" s="332"/>
      <c r="BB386" s="332"/>
      <c r="BC386" s="332"/>
      <c r="BD386" s="332"/>
      <c r="BE386" s="332"/>
      <c r="BF386" s="332"/>
      <c r="BI386" s="332"/>
      <c r="BS386" s="332"/>
      <c r="CC386" s="332"/>
      <c r="CM386" s="332"/>
      <c r="CW386" s="332"/>
      <c r="DG386" s="332"/>
      <c r="DQ386" s="332"/>
      <c r="EA386" s="332"/>
      <c r="EK386" s="332"/>
      <c r="EU386" s="332"/>
      <c r="FE386" s="332"/>
      <c r="FO386" s="332"/>
      <c r="FY386" s="332"/>
      <c r="GI386" s="332"/>
      <c r="GS386" s="332"/>
      <c r="HC386" s="332"/>
      <c r="HM386" s="332"/>
    </row>
    <row r="387" s="3" customFormat="true" x14ac:dyDescent="0.25">
      <c r="A387" s="332"/>
      <c r="K387" s="332"/>
      <c r="U387" s="332"/>
      <c r="AE387" s="332"/>
      <c r="AO387" s="332"/>
      <c r="AY387" s="332"/>
      <c r="AZ387" s="332"/>
      <c r="BA387" s="332"/>
      <c r="BB387" s="332"/>
      <c r="BC387" s="332"/>
      <c r="BD387" s="332"/>
      <c r="BE387" s="332"/>
      <c r="BF387" s="332"/>
      <c r="BI387" s="332"/>
      <c r="BS387" s="332"/>
      <c r="CC387" s="332"/>
      <c r="CM387" s="332"/>
      <c r="CW387" s="332"/>
      <c r="DG387" s="332"/>
      <c r="DQ387" s="332"/>
      <c r="EA387" s="332"/>
      <c r="EK387" s="332"/>
      <c r="EU387" s="332"/>
      <c r="FE387" s="332"/>
      <c r="FO387" s="332"/>
      <c r="FY387" s="332"/>
      <c r="GI387" s="332"/>
      <c r="GS387" s="332"/>
      <c r="HC387" s="332"/>
      <c r="HM387" s="332"/>
    </row>
    <row r="388" s="3" customFormat="true" x14ac:dyDescent="0.25">
      <c r="A388" s="332"/>
      <c r="K388" s="332"/>
      <c r="U388" s="332"/>
      <c r="AE388" s="332"/>
      <c r="AO388" s="332"/>
      <c r="AY388" s="332"/>
      <c r="AZ388" s="332"/>
      <c r="BA388" s="332"/>
      <c r="BB388" s="332"/>
      <c r="BC388" s="332"/>
      <c r="BD388" s="332"/>
      <c r="BE388" s="332"/>
      <c r="BF388" s="332"/>
      <c r="BI388" s="332"/>
      <c r="BS388" s="332"/>
      <c r="CC388" s="332"/>
      <c r="CM388" s="332"/>
      <c r="CW388" s="332"/>
      <c r="DG388" s="332"/>
      <c r="DQ388" s="332"/>
      <c r="EA388" s="332"/>
      <c r="EK388" s="332"/>
      <c r="EU388" s="332"/>
      <c r="FE388" s="332"/>
      <c r="FO388" s="332"/>
      <c r="FY388" s="332"/>
      <c r="GI388" s="332"/>
      <c r="GS388" s="332"/>
      <c r="HC388" s="332"/>
      <c r="HM388" s="332"/>
    </row>
    <row r="389" s="3" customFormat="true" x14ac:dyDescent="0.25">
      <c r="A389" s="332"/>
      <c r="K389" s="332"/>
      <c r="U389" s="332"/>
      <c r="AE389" s="332"/>
      <c r="AO389" s="332"/>
      <c r="AY389" s="332"/>
      <c r="AZ389" s="332"/>
      <c r="BA389" s="332"/>
      <c r="BB389" s="332"/>
      <c r="BC389" s="332"/>
      <c r="BD389" s="332"/>
      <c r="BE389" s="332"/>
      <c r="BF389" s="332"/>
      <c r="BI389" s="332"/>
      <c r="BS389" s="332"/>
      <c r="CC389" s="332"/>
      <c r="CM389" s="332"/>
      <c r="CW389" s="332"/>
      <c r="DG389" s="332"/>
      <c r="DQ389" s="332"/>
      <c r="EA389" s="332"/>
      <c r="EK389" s="332"/>
      <c r="EU389" s="332"/>
      <c r="FE389" s="332"/>
      <c r="FO389" s="332"/>
      <c r="FY389" s="332"/>
      <c r="GI389" s="332"/>
      <c r="GS389" s="332"/>
      <c r="HC389" s="332"/>
      <c r="HM389" s="332"/>
    </row>
    <row r="390" s="3" customFormat="true" x14ac:dyDescent="0.25">
      <c r="A390" s="332"/>
      <c r="K390" s="332"/>
      <c r="U390" s="332"/>
      <c r="AE390" s="332"/>
      <c r="AO390" s="332"/>
      <c r="AY390" s="332"/>
      <c r="AZ390" s="332"/>
      <c r="BA390" s="332"/>
      <c r="BB390" s="332"/>
      <c r="BC390" s="332"/>
      <c r="BD390" s="332"/>
      <c r="BE390" s="332"/>
      <c r="BF390" s="332"/>
      <c r="BI390" s="332"/>
      <c r="BS390" s="332"/>
      <c r="CC390" s="332"/>
      <c r="CM390" s="332"/>
      <c r="CW390" s="332"/>
      <c r="DG390" s="332"/>
      <c r="DQ390" s="332"/>
      <c r="EA390" s="332"/>
      <c r="EK390" s="332"/>
      <c r="EU390" s="332"/>
      <c r="FE390" s="332"/>
      <c r="FO390" s="332"/>
      <c r="FY390" s="332"/>
      <c r="GI390" s="332"/>
      <c r="GS390" s="332"/>
      <c r="HC390" s="332"/>
      <c r="HM390" s="332"/>
    </row>
    <row r="391" s="3" customFormat="true" x14ac:dyDescent="0.25">
      <c r="A391" s="332"/>
      <c r="K391" s="332"/>
      <c r="U391" s="332"/>
      <c r="AE391" s="332"/>
      <c r="AO391" s="332"/>
      <c r="AY391" s="332"/>
      <c r="AZ391" s="332"/>
      <c r="BA391" s="332"/>
      <c r="BB391" s="332"/>
      <c r="BC391" s="332"/>
      <c r="BD391" s="332"/>
      <c r="BE391" s="332"/>
      <c r="BF391" s="332"/>
      <c r="BI391" s="332"/>
      <c r="BS391" s="332"/>
      <c r="CC391" s="332"/>
      <c r="CM391" s="332"/>
      <c r="CW391" s="332"/>
      <c r="DG391" s="332"/>
      <c r="DQ391" s="332"/>
      <c r="EA391" s="332"/>
      <c r="EK391" s="332"/>
      <c r="EU391" s="332"/>
      <c r="FE391" s="332"/>
      <c r="FO391" s="332"/>
      <c r="FY391" s="332"/>
      <c r="GI391" s="332"/>
      <c r="GS391" s="332"/>
      <c r="HC391" s="332"/>
      <c r="HM391" s="332"/>
    </row>
    <row r="392" s="3" customFormat="true" x14ac:dyDescent="0.25">
      <c r="A392" s="332"/>
      <c r="K392" s="332"/>
      <c r="U392" s="332"/>
      <c r="AE392" s="332"/>
      <c r="AO392" s="332"/>
      <c r="AY392" s="332"/>
      <c r="AZ392" s="332"/>
      <c r="BA392" s="332"/>
      <c r="BB392" s="332"/>
      <c r="BC392" s="332"/>
      <c r="BD392" s="332"/>
      <c r="BE392" s="332"/>
      <c r="BF392" s="332"/>
      <c r="BI392" s="332"/>
      <c r="BS392" s="332"/>
      <c r="CC392" s="332"/>
      <c r="CM392" s="332"/>
      <c r="CW392" s="332"/>
      <c r="DG392" s="332"/>
      <c r="DQ392" s="332"/>
      <c r="EA392" s="332"/>
      <c r="EK392" s="332"/>
      <c r="EU392" s="332"/>
      <c r="FE392" s="332"/>
      <c r="FO392" s="332"/>
      <c r="FY392" s="332"/>
      <c r="GI392" s="332"/>
      <c r="GS392" s="332"/>
      <c r="HC392" s="332"/>
      <c r="HM392" s="332"/>
    </row>
    <row r="393" s="3" customFormat="true" x14ac:dyDescent="0.25">
      <c r="A393" s="332"/>
      <c r="K393" s="332"/>
      <c r="U393" s="332"/>
      <c r="AE393" s="332"/>
      <c r="AO393" s="332"/>
      <c r="AY393" s="332"/>
      <c r="AZ393" s="332"/>
      <c r="BA393" s="332"/>
      <c r="BB393" s="332"/>
      <c r="BC393" s="332"/>
      <c r="BD393" s="332"/>
      <c r="BE393" s="332"/>
      <c r="BF393" s="332"/>
      <c r="BI393" s="332"/>
      <c r="BS393" s="332"/>
      <c r="CC393" s="332"/>
      <c r="CM393" s="332"/>
      <c r="CW393" s="332"/>
      <c r="DG393" s="332"/>
      <c r="DQ393" s="332"/>
      <c r="EA393" s="332"/>
      <c r="EK393" s="332"/>
      <c r="EU393" s="332"/>
      <c r="FE393" s="332"/>
      <c r="FO393" s="332"/>
      <c r="FY393" s="332"/>
      <c r="GI393" s="332"/>
      <c r="GS393" s="332"/>
      <c r="HC393" s="332"/>
      <c r="HM393" s="332"/>
    </row>
    <row r="394" s="3" customFormat="true" x14ac:dyDescent="0.25">
      <c r="A394" s="332"/>
      <c r="K394" s="332"/>
      <c r="U394" s="332"/>
      <c r="AE394" s="332"/>
      <c r="AO394" s="332"/>
      <c r="AY394" s="332"/>
      <c r="AZ394" s="332"/>
      <c r="BA394" s="332"/>
      <c r="BB394" s="332"/>
      <c r="BC394" s="332"/>
      <c r="BD394" s="332"/>
      <c r="BE394" s="332"/>
      <c r="BF394" s="332"/>
      <c r="BI394" s="332"/>
      <c r="BS394" s="332"/>
      <c r="CC394" s="332"/>
      <c r="CM394" s="332"/>
      <c r="CW394" s="332"/>
      <c r="DG394" s="332"/>
      <c r="DQ394" s="332"/>
      <c r="EA394" s="332"/>
      <c r="EK394" s="332"/>
      <c r="EU394" s="332"/>
      <c r="FE394" s="332"/>
      <c r="FO394" s="332"/>
      <c r="FY394" s="332"/>
      <c r="GI394" s="332"/>
      <c r="GS394" s="332"/>
      <c r="HC394" s="332"/>
      <c r="HM394" s="332"/>
    </row>
    <row r="395" s="3" customFormat="true" x14ac:dyDescent="0.25">
      <c r="A395" s="332"/>
      <c r="K395" s="332"/>
      <c r="U395" s="332"/>
      <c r="AE395" s="332"/>
      <c r="AO395" s="332"/>
      <c r="AY395" s="332"/>
      <c r="AZ395" s="332"/>
      <c r="BA395" s="332"/>
      <c r="BB395" s="332"/>
      <c r="BC395" s="332"/>
      <c r="BD395" s="332"/>
      <c r="BE395" s="332"/>
      <c r="BF395" s="332"/>
      <c r="BI395" s="332"/>
      <c r="BS395" s="332"/>
      <c r="CC395" s="332"/>
      <c r="CM395" s="332"/>
      <c r="CW395" s="332"/>
      <c r="DG395" s="332"/>
      <c r="DQ395" s="332"/>
      <c r="EA395" s="332"/>
      <c r="EK395" s="332"/>
      <c r="EU395" s="332"/>
      <c r="FE395" s="332"/>
      <c r="FO395" s="332"/>
      <c r="FY395" s="332"/>
      <c r="GI395" s="332"/>
      <c r="GS395" s="332"/>
      <c r="HC395" s="332"/>
      <c r="HM395" s="332"/>
    </row>
    <row r="396" s="3" customFormat="true" x14ac:dyDescent="0.25">
      <c r="A396" s="332"/>
      <c r="K396" s="332"/>
      <c r="U396" s="332"/>
      <c r="AE396" s="332"/>
      <c r="AO396" s="332"/>
      <c r="AY396" s="332"/>
      <c r="AZ396" s="332"/>
      <c r="BA396" s="332"/>
      <c r="BB396" s="332"/>
      <c r="BC396" s="332"/>
      <c r="BD396" s="332"/>
      <c r="BE396" s="332"/>
      <c r="BF396" s="332"/>
      <c r="BI396" s="332"/>
      <c r="BS396" s="332"/>
      <c r="CC396" s="332"/>
      <c r="CM396" s="332"/>
      <c r="CW396" s="332"/>
      <c r="DG396" s="332"/>
      <c r="DQ396" s="332"/>
      <c r="EA396" s="332"/>
      <c r="EK396" s="332"/>
      <c r="EU396" s="332"/>
      <c r="FE396" s="332"/>
      <c r="FO396" s="332"/>
      <c r="FY396" s="332"/>
      <c r="GI396" s="332"/>
      <c r="GS396" s="332"/>
      <c r="HC396" s="332"/>
      <c r="HM396" s="332"/>
    </row>
    <row r="397" s="3" customFormat="true" x14ac:dyDescent="0.25">
      <c r="A397" s="332"/>
      <c r="K397" s="332"/>
      <c r="U397" s="332"/>
      <c r="AE397" s="332"/>
      <c r="AO397" s="332"/>
      <c r="AY397" s="332"/>
      <c r="AZ397" s="332"/>
      <c r="BA397" s="332"/>
      <c r="BB397" s="332"/>
      <c r="BC397" s="332"/>
      <c r="BD397" s="332"/>
      <c r="BE397" s="332"/>
      <c r="BF397" s="332"/>
      <c r="BI397" s="332"/>
      <c r="BS397" s="332"/>
      <c r="CC397" s="332"/>
      <c r="CM397" s="332"/>
      <c r="CW397" s="332"/>
      <c r="DG397" s="332"/>
      <c r="DQ397" s="332"/>
      <c r="EA397" s="332"/>
      <c r="EK397" s="332"/>
      <c r="EU397" s="332"/>
      <c r="FE397" s="332"/>
      <c r="FO397" s="332"/>
      <c r="FY397" s="332"/>
      <c r="GI397" s="332"/>
      <c r="GS397" s="332"/>
      <c r="HC397" s="332"/>
      <c r="HM397" s="332"/>
    </row>
    <row r="398" s="3" customFormat="true" x14ac:dyDescent="0.25">
      <c r="A398" s="332"/>
      <c r="K398" s="332"/>
      <c r="U398" s="332"/>
      <c r="AE398" s="332"/>
      <c r="AO398" s="332"/>
      <c r="AY398" s="332"/>
      <c r="AZ398" s="332"/>
      <c r="BA398" s="332"/>
      <c r="BB398" s="332"/>
      <c r="BC398" s="332"/>
      <c r="BD398" s="332"/>
      <c r="BE398" s="332"/>
      <c r="BF398" s="332"/>
      <c r="BI398" s="332"/>
      <c r="BS398" s="332"/>
      <c r="CC398" s="332"/>
      <c r="CM398" s="332"/>
      <c r="CW398" s="332"/>
      <c r="DG398" s="332"/>
      <c r="DQ398" s="332"/>
      <c r="EA398" s="332"/>
      <c r="EK398" s="332"/>
      <c r="EU398" s="332"/>
      <c r="FE398" s="332"/>
      <c r="FO398" s="332"/>
      <c r="FY398" s="332"/>
      <c r="GI398" s="332"/>
      <c r="GS398" s="332"/>
      <c r="HC398" s="332"/>
      <c r="HM398" s="332"/>
    </row>
    <row r="399" s="3" customFormat="true" x14ac:dyDescent="0.25">
      <c r="A399" s="332"/>
      <c r="K399" s="332"/>
      <c r="U399" s="332"/>
      <c r="AE399" s="332"/>
      <c r="AO399" s="332"/>
      <c r="AY399" s="332"/>
      <c r="AZ399" s="332"/>
      <c r="BA399" s="332"/>
      <c r="BB399" s="332"/>
      <c r="BC399" s="332"/>
      <c r="BD399" s="332"/>
      <c r="BE399" s="332"/>
      <c r="BF399" s="332"/>
      <c r="BI399" s="332"/>
      <c r="BS399" s="332"/>
      <c r="CC399" s="332"/>
      <c r="CM399" s="332"/>
      <c r="CW399" s="332"/>
      <c r="DG399" s="332"/>
      <c r="DQ399" s="332"/>
      <c r="EA399" s="332"/>
      <c r="EK399" s="332"/>
      <c r="EU399" s="332"/>
      <c r="FE399" s="332"/>
      <c r="FO399" s="332"/>
      <c r="FY399" s="332"/>
      <c r="GI399" s="332"/>
      <c r="GS399" s="332"/>
      <c r="HC399" s="332"/>
      <c r="HM399" s="332"/>
    </row>
    <row r="400" s="3" customFormat="true" x14ac:dyDescent="0.25">
      <c r="A400" s="332"/>
      <c r="K400" s="332"/>
      <c r="U400" s="332"/>
      <c r="AE400" s="332"/>
      <c r="AO400" s="332"/>
      <c r="AY400" s="332"/>
      <c r="AZ400" s="332"/>
      <c r="BA400" s="332"/>
      <c r="BB400" s="332"/>
      <c r="BC400" s="332"/>
      <c r="BD400" s="332"/>
      <c r="BE400" s="332"/>
      <c r="BF400" s="332"/>
      <c r="BI400" s="332"/>
      <c r="BS400" s="332"/>
      <c r="CC400" s="332"/>
      <c r="CM400" s="332"/>
      <c r="CW400" s="332"/>
      <c r="DG400" s="332"/>
      <c r="DQ400" s="332"/>
      <c r="EA400" s="332"/>
      <c r="EK400" s="332"/>
      <c r="EU400" s="332"/>
      <c r="FE400" s="332"/>
      <c r="FO400" s="332"/>
      <c r="FY400" s="332"/>
      <c r="GI400" s="332"/>
      <c r="GS400" s="332"/>
      <c r="HC400" s="332"/>
      <c r="HM400" s="332"/>
    </row>
    <row r="401" s="3" customFormat="true" x14ac:dyDescent="0.25">
      <c r="A401" s="332"/>
      <c r="K401" s="332"/>
      <c r="U401" s="332"/>
      <c r="AE401" s="332"/>
      <c r="AO401" s="332"/>
      <c r="AY401" s="332"/>
      <c r="AZ401" s="332"/>
      <c r="BA401" s="332"/>
      <c r="BB401" s="332"/>
      <c r="BC401" s="332"/>
      <c r="BD401" s="332"/>
      <c r="BE401" s="332"/>
      <c r="BF401" s="332"/>
      <c r="BI401" s="332"/>
      <c r="BS401" s="332"/>
      <c r="CC401" s="332"/>
      <c r="CM401" s="332"/>
      <c r="CW401" s="332"/>
      <c r="DG401" s="332"/>
      <c r="DQ401" s="332"/>
      <c r="EA401" s="332"/>
      <c r="EK401" s="332"/>
      <c r="EU401" s="332"/>
      <c r="FE401" s="332"/>
      <c r="FO401" s="332"/>
      <c r="FY401" s="332"/>
      <c r="GI401" s="332"/>
      <c r="GS401" s="332"/>
      <c r="HC401" s="332"/>
      <c r="HM401" s="332"/>
    </row>
    <row r="402" s="3" customFormat="true" x14ac:dyDescent="0.25">
      <c r="A402" s="332"/>
      <c r="K402" s="332"/>
      <c r="U402" s="332"/>
      <c r="AE402" s="332"/>
      <c r="AO402" s="332"/>
      <c r="AY402" s="332"/>
      <c r="AZ402" s="332"/>
      <c r="BA402" s="332"/>
      <c r="BB402" s="332"/>
      <c r="BC402" s="332"/>
      <c r="BD402" s="332"/>
      <c r="BE402" s="332"/>
      <c r="BF402" s="332"/>
      <c r="BI402" s="332"/>
      <c r="BS402" s="332"/>
      <c r="CC402" s="332"/>
      <c r="CM402" s="332"/>
      <c r="CW402" s="332"/>
      <c r="DG402" s="332"/>
      <c r="DQ402" s="332"/>
      <c r="EA402" s="332"/>
      <c r="EK402" s="332"/>
      <c r="EU402" s="332"/>
      <c r="FE402" s="332"/>
      <c r="FO402" s="332"/>
      <c r="FY402" s="332"/>
      <c r="GI402" s="332"/>
      <c r="GS402" s="332"/>
      <c r="HC402" s="332"/>
      <c r="HM402" s="332"/>
    </row>
    <row r="403" s="3" customFormat="true" x14ac:dyDescent="0.25">
      <c r="A403" s="332"/>
      <c r="K403" s="332"/>
      <c r="U403" s="332"/>
      <c r="AE403" s="332"/>
      <c r="AO403" s="332"/>
      <c r="AY403" s="332"/>
      <c r="AZ403" s="332"/>
      <c r="BA403" s="332"/>
      <c r="BB403" s="332"/>
      <c r="BC403" s="332"/>
      <c r="BD403" s="332"/>
      <c r="BE403" s="332"/>
      <c r="BF403" s="332"/>
      <c r="BI403" s="332"/>
      <c r="BS403" s="332"/>
      <c r="CC403" s="332"/>
      <c r="CM403" s="332"/>
      <c r="CW403" s="332"/>
      <c r="DG403" s="332"/>
      <c r="DQ403" s="332"/>
      <c r="EA403" s="332"/>
      <c r="EK403" s="332"/>
      <c r="EU403" s="332"/>
      <c r="FE403" s="332"/>
      <c r="FO403" s="332"/>
      <c r="FY403" s="332"/>
      <c r="GI403" s="332"/>
      <c r="GS403" s="332"/>
      <c r="HC403" s="332"/>
      <c r="HM403" s="332"/>
    </row>
    <row r="404" s="3" customFormat="true" x14ac:dyDescent="0.25">
      <c r="A404" s="332"/>
      <c r="K404" s="332"/>
      <c r="U404" s="332"/>
      <c r="AE404" s="332"/>
      <c r="AO404" s="332"/>
      <c r="AY404" s="332"/>
      <c r="AZ404" s="332"/>
      <c r="BA404" s="332"/>
      <c r="BB404" s="332"/>
      <c r="BC404" s="332"/>
      <c r="BD404" s="332"/>
      <c r="BE404" s="332"/>
      <c r="BF404" s="332"/>
      <c r="BI404" s="332"/>
      <c r="BS404" s="332"/>
      <c r="CC404" s="332"/>
      <c r="CM404" s="332"/>
      <c r="CW404" s="332"/>
      <c r="DG404" s="332"/>
      <c r="DQ404" s="332"/>
      <c r="EA404" s="332"/>
      <c r="EK404" s="332"/>
      <c r="EU404" s="332"/>
      <c r="FE404" s="332"/>
      <c r="FO404" s="332"/>
      <c r="FY404" s="332"/>
      <c r="GI404" s="332"/>
      <c r="GS404" s="332"/>
      <c r="HC404" s="332"/>
      <c r="HM404" s="332"/>
    </row>
    <row r="405" s="3" customFormat="true" x14ac:dyDescent="0.25">
      <c r="A405" s="332"/>
      <c r="K405" s="332"/>
      <c r="U405" s="332"/>
      <c r="AE405" s="332"/>
      <c r="AO405" s="332"/>
      <c r="AY405" s="332"/>
      <c r="AZ405" s="332"/>
      <c r="BA405" s="332"/>
      <c r="BB405" s="332"/>
      <c r="BC405" s="332"/>
      <c r="BD405" s="332"/>
      <c r="BE405" s="332"/>
      <c r="BF405" s="332"/>
      <c r="BI405" s="332"/>
      <c r="BS405" s="332"/>
      <c r="CC405" s="332"/>
      <c r="CM405" s="332"/>
      <c r="CW405" s="332"/>
      <c r="DG405" s="332"/>
      <c r="DQ405" s="332"/>
      <c r="EA405" s="332"/>
      <c r="EK405" s="332"/>
      <c r="EU405" s="332"/>
      <c r="FE405" s="332"/>
      <c r="FO405" s="332"/>
      <c r="FY405" s="332"/>
      <c r="GI405" s="332"/>
      <c r="GS405" s="332"/>
      <c r="HC405" s="332"/>
      <c r="HM405" s="332"/>
    </row>
    <row r="406" s="3" customFormat="true" x14ac:dyDescent="0.25">
      <c r="A406" s="332"/>
      <c r="K406" s="332"/>
      <c r="U406" s="332"/>
      <c r="AE406" s="332"/>
      <c r="AO406" s="332"/>
      <c r="AY406" s="332"/>
      <c r="AZ406" s="332"/>
      <c r="BA406" s="332"/>
      <c r="BB406" s="332"/>
      <c r="BC406" s="332"/>
      <c r="BD406" s="332"/>
      <c r="BE406" s="332"/>
      <c r="BF406" s="332"/>
      <c r="BI406" s="332"/>
      <c r="BS406" s="332"/>
      <c r="CC406" s="332"/>
      <c r="CM406" s="332"/>
      <c r="CW406" s="332"/>
      <c r="DG406" s="332"/>
      <c r="DQ406" s="332"/>
      <c r="EA406" s="332"/>
      <c r="EK406" s="332"/>
      <c r="EU406" s="332"/>
      <c r="FE406" s="332"/>
      <c r="FO406" s="332"/>
      <c r="FY406" s="332"/>
      <c r="GI406" s="332"/>
      <c r="GS406" s="332"/>
      <c r="HC406" s="332"/>
      <c r="HM406" s="332"/>
    </row>
    <row r="407" s="3" customFormat="true" x14ac:dyDescent="0.25">
      <c r="A407" s="332"/>
      <c r="K407" s="332"/>
      <c r="U407" s="332"/>
      <c r="AE407" s="332"/>
      <c r="AO407" s="332"/>
      <c r="AY407" s="332"/>
      <c r="AZ407" s="332"/>
      <c r="BA407" s="332"/>
      <c r="BB407" s="332"/>
      <c r="BC407" s="332"/>
      <c r="BD407" s="332"/>
      <c r="BE407" s="332"/>
      <c r="BF407" s="332"/>
      <c r="BI407" s="332"/>
      <c r="BS407" s="332"/>
      <c r="CC407" s="332"/>
      <c r="CM407" s="332"/>
      <c r="CW407" s="332"/>
      <c r="DG407" s="332"/>
      <c r="DQ407" s="332"/>
      <c r="EA407" s="332"/>
      <c r="EK407" s="332"/>
      <c r="EU407" s="332"/>
      <c r="FE407" s="332"/>
      <c r="FO407" s="332"/>
      <c r="FY407" s="332"/>
      <c r="GI407" s="332"/>
      <c r="GS407" s="332"/>
      <c r="HC407" s="332"/>
      <c r="HM407" s="332"/>
    </row>
    <row r="408" s="3" customFormat="true" x14ac:dyDescent="0.25">
      <c r="A408" s="332"/>
      <c r="K408" s="332"/>
      <c r="U408" s="332"/>
      <c r="AE408" s="332"/>
      <c r="AO408" s="332"/>
      <c r="AY408" s="332"/>
      <c r="AZ408" s="332"/>
      <c r="BA408" s="332"/>
      <c r="BB408" s="332"/>
      <c r="BC408" s="332"/>
      <c r="BD408" s="332"/>
      <c r="BE408" s="332"/>
      <c r="BF408" s="332"/>
      <c r="BI408" s="332"/>
      <c r="BS408" s="332"/>
      <c r="CC408" s="332"/>
      <c r="CM408" s="332"/>
      <c r="CW408" s="332"/>
      <c r="DG408" s="332"/>
      <c r="DQ408" s="332"/>
      <c r="EA408" s="332"/>
      <c r="EK408" s="332"/>
      <c r="EU408" s="332"/>
      <c r="FE408" s="332"/>
      <c r="FO408" s="332"/>
      <c r="FY408" s="332"/>
      <c r="GI408" s="332"/>
      <c r="GS408" s="332"/>
      <c r="HC408" s="332"/>
      <c r="HM408" s="332"/>
    </row>
    <row r="409" s="3" customFormat="true" x14ac:dyDescent="0.25">
      <c r="A409" s="332"/>
      <c r="K409" s="332"/>
      <c r="U409" s="332"/>
      <c r="AE409" s="332"/>
      <c r="AO409" s="332"/>
      <c r="AY409" s="332"/>
      <c r="AZ409" s="332"/>
      <c r="BA409" s="332"/>
      <c r="BB409" s="332"/>
      <c r="BC409" s="332"/>
      <c r="BD409" s="332"/>
      <c r="BE409" s="332"/>
      <c r="BF409" s="332"/>
      <c r="BI409" s="332"/>
      <c r="BS409" s="332"/>
      <c r="CC409" s="332"/>
      <c r="CM409" s="332"/>
      <c r="CW409" s="332"/>
      <c r="DG409" s="332"/>
      <c r="DQ409" s="332"/>
      <c r="EA409" s="332"/>
      <c r="EK409" s="332"/>
      <c r="EU409" s="332"/>
      <c r="FE409" s="332"/>
      <c r="FO409" s="332"/>
      <c r="FY409" s="332"/>
      <c r="GI409" s="332"/>
      <c r="GS409" s="332"/>
      <c r="HC409" s="332"/>
      <c r="HM409" s="332"/>
    </row>
    <row r="410" s="3" customFormat="true" x14ac:dyDescent="0.25">
      <c r="A410" s="332"/>
      <c r="K410" s="332"/>
      <c r="U410" s="332"/>
      <c r="AE410" s="332"/>
      <c r="AO410" s="332"/>
      <c r="AY410" s="332"/>
      <c r="AZ410" s="332"/>
      <c r="BA410" s="332"/>
      <c r="BB410" s="332"/>
      <c r="BC410" s="332"/>
      <c r="BD410" s="332"/>
      <c r="BE410" s="332"/>
      <c r="BF410" s="332"/>
      <c r="BI410" s="332"/>
      <c r="BS410" s="332"/>
      <c r="CC410" s="332"/>
      <c r="CM410" s="332"/>
      <c r="CW410" s="332"/>
      <c r="DG410" s="332"/>
      <c r="DQ410" s="332"/>
      <c r="EA410" s="332"/>
      <c r="EK410" s="332"/>
      <c r="EU410" s="332"/>
      <c r="FE410" s="332"/>
      <c r="FO410" s="332"/>
      <c r="FY410" s="332"/>
      <c r="GI410" s="332"/>
      <c r="GS410" s="332"/>
      <c r="HC410" s="332"/>
      <c r="HM410" s="332"/>
    </row>
    <row r="411" s="3" customFormat="true" x14ac:dyDescent="0.25">
      <c r="A411" s="332"/>
      <c r="K411" s="332"/>
      <c r="U411" s="332"/>
      <c r="AE411" s="332"/>
      <c r="AO411" s="332"/>
      <c r="AY411" s="332"/>
      <c r="AZ411" s="332"/>
      <c r="BA411" s="332"/>
      <c r="BB411" s="332"/>
      <c r="BC411" s="332"/>
      <c r="BD411" s="332"/>
      <c r="BE411" s="332"/>
      <c r="BF411" s="332"/>
      <c r="BI411" s="332"/>
      <c r="BS411" s="332"/>
      <c r="CC411" s="332"/>
      <c r="CM411" s="332"/>
      <c r="CW411" s="332"/>
      <c r="DG411" s="332"/>
      <c r="DQ411" s="332"/>
      <c r="EA411" s="332"/>
      <c r="EK411" s="332"/>
      <c r="EU411" s="332"/>
      <c r="FE411" s="332"/>
      <c r="FO411" s="332"/>
      <c r="FY411" s="332"/>
      <c r="GI411" s="332"/>
      <c r="GS411" s="332"/>
      <c r="HC411" s="332"/>
      <c r="HM411" s="332"/>
    </row>
    <row r="412" s="3" customFormat="true" x14ac:dyDescent="0.25">
      <c r="A412" s="332"/>
      <c r="K412" s="332"/>
      <c r="U412" s="332"/>
      <c r="AE412" s="332"/>
      <c r="AO412" s="332"/>
      <c r="AY412" s="332"/>
      <c r="AZ412" s="332"/>
      <c r="BA412" s="332"/>
      <c r="BB412" s="332"/>
      <c r="BC412" s="332"/>
      <c r="BD412" s="332"/>
      <c r="BE412" s="332"/>
      <c r="BF412" s="332"/>
      <c r="BI412" s="332"/>
      <c r="BS412" s="332"/>
      <c r="CC412" s="332"/>
      <c r="CM412" s="332"/>
      <c r="CW412" s="332"/>
      <c r="DG412" s="332"/>
      <c r="DQ412" s="332"/>
      <c r="EA412" s="332"/>
      <c r="EK412" s="332"/>
      <c r="EU412" s="332"/>
      <c r="FE412" s="332"/>
      <c r="FO412" s="332"/>
      <c r="FY412" s="332"/>
      <c r="GI412" s="332"/>
      <c r="GS412" s="332"/>
      <c r="HC412" s="332"/>
      <c r="HM412" s="332"/>
    </row>
    <row r="413" s="3" customFormat="true" x14ac:dyDescent="0.25">
      <c r="A413" s="332"/>
      <c r="K413" s="332"/>
      <c r="U413" s="332"/>
      <c r="AE413" s="332"/>
      <c r="AO413" s="332"/>
      <c r="AY413" s="332"/>
      <c r="AZ413" s="332"/>
      <c r="BA413" s="332"/>
      <c r="BB413" s="332"/>
      <c r="BC413" s="332"/>
      <c r="BD413" s="332"/>
      <c r="BE413" s="332"/>
      <c r="BF413" s="332"/>
      <c r="BI413" s="332"/>
      <c r="BS413" s="332"/>
      <c r="CC413" s="332"/>
      <c r="CM413" s="332"/>
      <c r="CW413" s="332"/>
      <c r="DG413" s="332"/>
      <c r="DQ413" s="332"/>
      <c r="EA413" s="332"/>
      <c r="EK413" s="332"/>
      <c r="EU413" s="332"/>
      <c r="FE413" s="332"/>
      <c r="FO413" s="332"/>
      <c r="FY413" s="332"/>
      <c r="GI413" s="332"/>
      <c r="GS413" s="332"/>
      <c r="HC413" s="332"/>
      <c r="HM413" s="332"/>
    </row>
    <row r="414" s="3" customFormat="true" x14ac:dyDescent="0.25">
      <c r="A414" s="332"/>
      <c r="K414" s="332"/>
      <c r="U414" s="332"/>
      <c r="AE414" s="332"/>
      <c r="AO414" s="332"/>
      <c r="AY414" s="332"/>
      <c r="AZ414" s="332"/>
      <c r="BA414" s="332"/>
      <c r="BB414" s="332"/>
      <c r="BC414" s="332"/>
      <c r="BD414" s="332"/>
      <c r="BE414" s="332"/>
      <c r="BF414" s="332"/>
      <c r="BI414" s="332"/>
      <c r="BS414" s="332"/>
      <c r="CC414" s="332"/>
      <c r="CM414" s="332"/>
      <c r="CW414" s="332"/>
      <c r="DG414" s="332"/>
      <c r="DQ414" s="332"/>
      <c r="EA414" s="332"/>
      <c r="EK414" s="332"/>
      <c r="EU414" s="332"/>
      <c r="FE414" s="332"/>
      <c r="FO414" s="332"/>
      <c r="FY414" s="332"/>
      <c r="GI414" s="332"/>
      <c r="GS414" s="332"/>
      <c r="HC414" s="332"/>
      <c r="HM414" s="332"/>
    </row>
    <row r="415" s="3" customFormat="true" x14ac:dyDescent="0.25">
      <c r="A415" s="332"/>
      <c r="K415" s="332"/>
      <c r="U415" s="332"/>
      <c r="AE415" s="332"/>
      <c r="AO415" s="332"/>
      <c r="AY415" s="332"/>
      <c r="AZ415" s="332"/>
      <c r="BA415" s="332"/>
      <c r="BB415" s="332"/>
      <c r="BC415" s="332"/>
      <c r="BD415" s="332"/>
      <c r="BE415" s="332"/>
      <c r="BF415" s="332"/>
      <c r="BI415" s="332"/>
      <c r="BS415" s="332"/>
      <c r="CC415" s="332"/>
      <c r="CM415" s="332"/>
      <c r="CW415" s="332"/>
      <c r="DG415" s="332"/>
      <c r="DQ415" s="332"/>
      <c r="EA415" s="332"/>
      <c r="EK415" s="332"/>
      <c r="EU415" s="332"/>
      <c r="FE415" s="332"/>
      <c r="FO415" s="332"/>
      <c r="FY415" s="332"/>
      <c r="GI415" s="332"/>
      <c r="GS415" s="332"/>
      <c r="HC415" s="332"/>
      <c r="HM415" s="332"/>
    </row>
    <row r="416" s="3" customFormat="true" x14ac:dyDescent="0.25">
      <c r="A416" s="332"/>
      <c r="K416" s="332"/>
      <c r="U416" s="332"/>
      <c r="AE416" s="332"/>
      <c r="AO416" s="332"/>
      <c r="AY416" s="332"/>
      <c r="AZ416" s="332"/>
      <c r="BA416" s="332"/>
      <c r="BB416" s="332"/>
      <c r="BC416" s="332"/>
      <c r="BD416" s="332"/>
      <c r="BE416" s="332"/>
      <c r="BF416" s="332"/>
      <c r="BI416" s="332"/>
      <c r="BS416" s="332"/>
      <c r="CC416" s="332"/>
      <c r="CM416" s="332"/>
      <c r="CW416" s="332"/>
      <c r="DG416" s="332"/>
      <c r="DQ416" s="332"/>
      <c r="EA416" s="332"/>
      <c r="EK416" s="332"/>
      <c r="EU416" s="332"/>
      <c r="FE416" s="332"/>
      <c r="FO416" s="332"/>
      <c r="FY416" s="332"/>
      <c r="GI416" s="332"/>
      <c r="GS416" s="332"/>
      <c r="HC416" s="332"/>
      <c r="HM416" s="332"/>
    </row>
    <row r="417" s="3" customFormat="true" x14ac:dyDescent="0.25">
      <c r="A417" s="332"/>
      <c r="K417" s="332"/>
      <c r="U417" s="332"/>
      <c r="AE417" s="332"/>
      <c r="AO417" s="332"/>
      <c r="AY417" s="332"/>
      <c r="AZ417" s="332"/>
      <c r="BA417" s="332"/>
      <c r="BB417" s="332"/>
      <c r="BC417" s="332"/>
      <c r="BD417" s="332"/>
      <c r="BE417" s="332"/>
      <c r="BF417" s="332"/>
      <c r="BI417" s="332"/>
      <c r="BS417" s="332"/>
      <c r="CC417" s="332"/>
      <c r="CM417" s="332"/>
      <c r="CW417" s="332"/>
      <c r="DG417" s="332"/>
      <c r="DQ417" s="332"/>
      <c r="EA417" s="332"/>
      <c r="EK417" s="332"/>
      <c r="EU417" s="332"/>
      <c r="FE417" s="332"/>
      <c r="FO417" s="332"/>
      <c r="FY417" s="332"/>
      <c r="GI417" s="332"/>
      <c r="GS417" s="332"/>
      <c r="HC417" s="332"/>
      <c r="HM417" s="332"/>
    </row>
    <row r="418" s="3" customFormat="true" x14ac:dyDescent="0.25">
      <c r="A418" s="332"/>
      <c r="K418" s="332"/>
      <c r="U418" s="332"/>
      <c r="AE418" s="332"/>
      <c r="AO418" s="332"/>
      <c r="AY418" s="332"/>
      <c r="AZ418" s="332"/>
      <c r="BA418" s="332"/>
      <c r="BB418" s="332"/>
      <c r="BC418" s="332"/>
      <c r="BD418" s="332"/>
      <c r="BE418" s="332"/>
      <c r="BF418" s="332"/>
      <c r="BI418" s="332"/>
      <c r="BS418" s="332"/>
      <c r="CC418" s="332"/>
      <c r="CM418" s="332"/>
      <c r="CW418" s="332"/>
      <c r="DG418" s="332"/>
      <c r="DQ418" s="332"/>
      <c r="EA418" s="332"/>
      <c r="EK418" s="332"/>
      <c r="EU418" s="332"/>
      <c r="FE418" s="332"/>
      <c r="FO418" s="332"/>
      <c r="FY418" s="332"/>
      <c r="GI418" s="332"/>
      <c r="GS418" s="332"/>
      <c r="HC418" s="332"/>
      <c r="HM418" s="332"/>
    </row>
    <row r="419" s="3" customFormat="true" x14ac:dyDescent="0.25">
      <c r="A419" s="332"/>
      <c r="K419" s="332"/>
      <c r="U419" s="332"/>
      <c r="AE419" s="332"/>
      <c r="AO419" s="332"/>
      <c r="AY419" s="332"/>
      <c r="AZ419" s="332"/>
      <c r="BA419" s="332"/>
      <c r="BB419" s="332"/>
      <c r="BC419" s="332"/>
      <c r="BD419" s="332"/>
      <c r="BE419" s="332"/>
      <c r="BF419" s="332"/>
      <c r="BI419" s="332"/>
      <c r="BS419" s="332"/>
      <c r="CC419" s="332"/>
      <c r="CM419" s="332"/>
      <c r="CW419" s="332"/>
      <c r="DG419" s="332"/>
      <c r="DQ419" s="332"/>
      <c r="EA419" s="332"/>
      <c r="EK419" s="332"/>
      <c r="EU419" s="332"/>
      <c r="FE419" s="332"/>
      <c r="FO419" s="332"/>
      <c r="FY419" s="332"/>
      <c r="GI419" s="332"/>
      <c r="GS419" s="332"/>
      <c r="HC419" s="332"/>
      <c r="HM419" s="332"/>
    </row>
    <row r="420" s="3" customFormat="true" x14ac:dyDescent="0.25">
      <c r="A420" s="332"/>
      <c r="K420" s="332"/>
      <c r="U420" s="332"/>
      <c r="AE420" s="332"/>
      <c r="AO420" s="332"/>
      <c r="AY420" s="332"/>
      <c r="AZ420" s="332"/>
      <c r="BA420" s="332"/>
      <c r="BB420" s="332"/>
      <c r="BC420" s="332"/>
      <c r="BD420" s="332"/>
      <c r="BE420" s="332"/>
      <c r="BF420" s="332"/>
      <c r="BI420" s="332"/>
      <c r="BS420" s="332"/>
      <c r="CC420" s="332"/>
      <c r="CM420" s="332"/>
      <c r="CW420" s="332"/>
      <c r="DG420" s="332"/>
      <c r="DQ420" s="332"/>
      <c r="EA420" s="332"/>
      <c r="EK420" s="332"/>
      <c r="EU420" s="332"/>
      <c r="FE420" s="332"/>
      <c r="FO420" s="332"/>
      <c r="FY420" s="332"/>
      <c r="GI420" s="332"/>
      <c r="GS420" s="332"/>
      <c r="HC420" s="332"/>
      <c r="HM420" s="332"/>
    </row>
    <row r="421" s="3" customFormat="true" x14ac:dyDescent="0.25">
      <c r="A421" s="332"/>
      <c r="K421" s="332"/>
      <c r="U421" s="332"/>
      <c r="AE421" s="332"/>
      <c r="AO421" s="332"/>
      <c r="AY421" s="332"/>
      <c r="AZ421" s="332"/>
      <c r="BA421" s="332"/>
      <c r="BB421" s="332"/>
      <c r="BC421" s="332"/>
      <c r="BD421" s="332"/>
      <c r="BE421" s="332"/>
      <c r="BF421" s="332"/>
      <c r="BI421" s="332"/>
      <c r="BS421" s="332"/>
      <c r="CC421" s="332"/>
      <c r="CM421" s="332"/>
      <c r="CW421" s="332"/>
      <c r="DG421" s="332"/>
      <c r="DQ421" s="332"/>
      <c r="EA421" s="332"/>
      <c r="EK421" s="332"/>
      <c r="EU421" s="332"/>
      <c r="FE421" s="332"/>
      <c r="FO421" s="332"/>
      <c r="FY421" s="332"/>
      <c r="GI421" s="332"/>
      <c r="GS421" s="332"/>
      <c r="HC421" s="332"/>
      <c r="HM421" s="332"/>
    </row>
    <row r="422" s="3" customFormat="true" x14ac:dyDescent="0.25">
      <c r="A422" s="332"/>
      <c r="K422" s="332"/>
      <c r="U422" s="332"/>
      <c r="AE422" s="332"/>
      <c r="AO422" s="332"/>
      <c r="AY422" s="332"/>
      <c r="AZ422" s="332"/>
      <c r="BA422" s="332"/>
      <c r="BB422" s="332"/>
      <c r="BC422" s="332"/>
      <c r="BD422" s="332"/>
      <c r="BE422" s="332"/>
      <c r="BF422" s="332"/>
      <c r="BI422" s="332"/>
      <c r="BS422" s="332"/>
      <c r="CC422" s="332"/>
      <c r="CM422" s="332"/>
      <c r="CW422" s="332"/>
      <c r="DG422" s="332"/>
      <c r="DQ422" s="332"/>
      <c r="EA422" s="332"/>
      <c r="EK422" s="332"/>
      <c r="EU422" s="332"/>
      <c r="FE422" s="332"/>
      <c r="FO422" s="332"/>
      <c r="FY422" s="332"/>
      <c r="GI422" s="332"/>
      <c r="GS422" s="332"/>
      <c r="HC422" s="332"/>
      <c r="HM422" s="332"/>
    </row>
    <row r="423" s="3" customFormat="true" x14ac:dyDescent="0.25">
      <c r="A423" s="332"/>
      <c r="K423" s="332"/>
      <c r="U423" s="332"/>
      <c r="AE423" s="332"/>
      <c r="AO423" s="332"/>
      <c r="AY423" s="332"/>
      <c r="AZ423" s="332"/>
      <c r="BA423" s="332"/>
      <c r="BB423" s="332"/>
      <c r="BC423" s="332"/>
      <c r="BD423" s="332"/>
      <c r="BE423" s="332"/>
      <c r="BF423" s="332"/>
      <c r="BI423" s="332"/>
      <c r="BS423" s="332"/>
      <c r="CC423" s="332"/>
      <c r="CM423" s="332"/>
      <c r="CW423" s="332"/>
      <c r="DG423" s="332"/>
      <c r="DQ423" s="332"/>
      <c r="EA423" s="332"/>
      <c r="EK423" s="332"/>
      <c r="EU423" s="332"/>
      <c r="FE423" s="332"/>
      <c r="FO423" s="332"/>
      <c r="FY423" s="332"/>
      <c r="GI423" s="332"/>
      <c r="GS423" s="332"/>
      <c r="HC423" s="332"/>
      <c r="HM423" s="332"/>
    </row>
    <row r="424" s="3" customFormat="true" x14ac:dyDescent="0.25">
      <c r="A424" s="332"/>
      <c r="K424" s="332"/>
      <c r="U424" s="332"/>
      <c r="AE424" s="332"/>
      <c r="AO424" s="332"/>
      <c r="AY424" s="332"/>
      <c r="AZ424" s="332"/>
      <c r="BA424" s="332"/>
      <c r="BB424" s="332"/>
      <c r="BC424" s="332"/>
      <c r="BD424" s="332"/>
      <c r="BE424" s="332"/>
      <c r="BF424" s="332"/>
      <c r="BI424" s="332"/>
      <c r="BS424" s="332"/>
      <c r="CC424" s="332"/>
      <c r="CM424" s="332"/>
      <c r="CW424" s="332"/>
      <c r="DG424" s="332"/>
      <c r="DQ424" s="332"/>
      <c r="EA424" s="332"/>
      <c r="EK424" s="332"/>
      <c r="EU424" s="332"/>
      <c r="FE424" s="332"/>
      <c r="FO424" s="332"/>
      <c r="FY424" s="332"/>
      <c r="GI424" s="332"/>
      <c r="GS424" s="332"/>
      <c r="HC424" s="332"/>
      <c r="HM424" s="332"/>
    </row>
    <row r="425" s="3" customFormat="true" x14ac:dyDescent="0.25">
      <c r="A425" s="332"/>
      <c r="K425" s="332"/>
      <c r="U425" s="332"/>
      <c r="AE425" s="332"/>
      <c r="AO425" s="332"/>
      <c r="AY425" s="332"/>
      <c r="AZ425" s="332"/>
      <c r="BA425" s="332"/>
      <c r="BB425" s="332"/>
      <c r="BC425" s="332"/>
      <c r="BD425" s="332"/>
      <c r="BE425" s="332"/>
      <c r="BF425" s="332"/>
      <c r="BI425" s="332"/>
      <c r="BS425" s="332"/>
      <c r="CC425" s="332"/>
      <c r="CM425" s="332"/>
      <c r="CW425" s="332"/>
      <c r="DG425" s="332"/>
      <c r="DQ425" s="332"/>
      <c r="EA425" s="332"/>
      <c r="EK425" s="332"/>
      <c r="EU425" s="332"/>
      <c r="FE425" s="332"/>
      <c r="FO425" s="332"/>
      <c r="FY425" s="332"/>
      <c r="GI425" s="332"/>
      <c r="GS425" s="332"/>
      <c r="HC425" s="332"/>
      <c r="HM425" s="332"/>
    </row>
    <row r="426" s="3" customFormat="true" x14ac:dyDescent="0.25">
      <c r="A426" s="332"/>
      <c r="K426" s="332"/>
      <c r="U426" s="332"/>
      <c r="AE426" s="332"/>
      <c r="AO426" s="332"/>
      <c r="AY426" s="332"/>
      <c r="AZ426" s="332"/>
      <c r="BA426" s="332"/>
      <c r="BB426" s="332"/>
      <c r="BC426" s="332"/>
      <c r="BD426" s="332"/>
      <c r="BE426" s="332"/>
      <c r="BF426" s="332"/>
      <c r="BI426" s="332"/>
      <c r="BS426" s="332"/>
      <c r="CC426" s="332"/>
      <c r="CM426" s="332"/>
      <c r="CW426" s="332"/>
      <c r="DG426" s="332"/>
      <c r="DQ426" s="332"/>
      <c r="EA426" s="332"/>
      <c r="EK426" s="332"/>
      <c r="EU426" s="332"/>
      <c r="FE426" s="332"/>
      <c r="FO426" s="332"/>
      <c r="FY426" s="332"/>
      <c r="GI426" s="332"/>
      <c r="GS426" s="332"/>
      <c r="HC426" s="332"/>
      <c r="HM426" s="332"/>
    </row>
    <row r="427" s="3" customFormat="true" x14ac:dyDescent="0.25">
      <c r="A427" s="332"/>
      <c r="K427" s="332"/>
      <c r="U427" s="332"/>
      <c r="AE427" s="332"/>
      <c r="AO427" s="332"/>
      <c r="AY427" s="332"/>
      <c r="AZ427" s="332"/>
      <c r="BA427" s="332"/>
      <c r="BB427" s="332"/>
      <c r="BC427" s="332"/>
      <c r="BD427" s="332"/>
      <c r="BE427" s="332"/>
      <c r="BF427" s="332"/>
      <c r="BI427" s="332"/>
      <c r="BS427" s="332"/>
      <c r="CC427" s="332"/>
      <c r="CM427" s="332"/>
      <c r="CW427" s="332"/>
      <c r="DG427" s="332"/>
      <c r="DQ427" s="332"/>
      <c r="EA427" s="332"/>
      <c r="EK427" s="332"/>
      <c r="EU427" s="332"/>
      <c r="FE427" s="332"/>
      <c r="FO427" s="332"/>
      <c r="FY427" s="332"/>
      <c r="GI427" s="332"/>
      <c r="GS427" s="332"/>
      <c r="HC427" s="332"/>
      <c r="HM427" s="332"/>
    </row>
    <row r="428" s="3" customFormat="true" x14ac:dyDescent="0.25">
      <c r="A428" s="332"/>
      <c r="K428" s="332"/>
      <c r="U428" s="332"/>
      <c r="AE428" s="332"/>
      <c r="AO428" s="332"/>
      <c r="AY428" s="332"/>
      <c r="AZ428" s="332"/>
      <c r="BA428" s="332"/>
      <c r="BB428" s="332"/>
      <c r="BC428" s="332"/>
      <c r="BD428" s="332"/>
      <c r="BE428" s="332"/>
      <c r="BF428" s="332"/>
      <c r="BI428" s="332"/>
      <c r="BS428" s="332"/>
      <c r="CC428" s="332"/>
      <c r="CM428" s="332"/>
      <c r="CW428" s="332"/>
      <c r="DG428" s="332"/>
      <c r="DQ428" s="332"/>
      <c r="EA428" s="332"/>
      <c r="EK428" s="332"/>
      <c r="EU428" s="332"/>
      <c r="FE428" s="332"/>
      <c r="FO428" s="332"/>
      <c r="FY428" s="332"/>
      <c r="GI428" s="332"/>
      <c r="GS428" s="332"/>
      <c r="HC428" s="332"/>
      <c r="HM428" s="332"/>
    </row>
    <row r="429" s="3" customFormat="true" x14ac:dyDescent="0.25">
      <c r="A429" s="332"/>
      <c r="K429" s="332"/>
      <c r="U429" s="332"/>
      <c r="AE429" s="332"/>
      <c r="AO429" s="332"/>
      <c r="AY429" s="332"/>
      <c r="AZ429" s="332"/>
      <c r="BA429" s="332"/>
      <c r="BB429" s="332"/>
      <c r="BC429" s="332"/>
      <c r="BD429" s="332"/>
      <c r="BE429" s="332"/>
      <c r="BF429" s="332"/>
      <c r="BI429" s="332"/>
      <c r="BS429" s="332"/>
      <c r="CC429" s="332"/>
      <c r="CM429" s="332"/>
      <c r="CW429" s="332"/>
      <c r="DG429" s="332"/>
      <c r="DQ429" s="332"/>
      <c r="EA429" s="332"/>
      <c r="EK429" s="332"/>
      <c r="EU429" s="332"/>
      <c r="FE429" s="332"/>
      <c r="FO429" s="332"/>
      <c r="FY429" s="332"/>
      <c r="GI429" s="332"/>
      <c r="GS429" s="332"/>
      <c r="HC429" s="332"/>
      <c r="HM429" s="332"/>
    </row>
    <row r="430" s="3" customFormat="true" x14ac:dyDescent="0.25">
      <c r="A430" s="332"/>
      <c r="K430" s="332"/>
      <c r="U430" s="332"/>
      <c r="AE430" s="332"/>
      <c r="AO430" s="332"/>
      <c r="AY430" s="332"/>
      <c r="AZ430" s="332"/>
      <c r="BA430" s="332"/>
      <c r="BB430" s="332"/>
      <c r="BC430" s="332"/>
      <c r="BD430" s="332"/>
      <c r="BE430" s="332"/>
      <c r="BF430" s="332"/>
      <c r="BI430" s="332"/>
      <c r="BS430" s="332"/>
      <c r="CC430" s="332"/>
      <c r="CM430" s="332"/>
      <c r="CW430" s="332"/>
      <c r="DG430" s="332"/>
      <c r="DQ430" s="332"/>
      <c r="EA430" s="332"/>
      <c r="EK430" s="332"/>
      <c r="EU430" s="332"/>
      <c r="FE430" s="332"/>
      <c r="FO430" s="332"/>
      <c r="FY430" s="332"/>
      <c r="GI430" s="332"/>
      <c r="GS430" s="332"/>
      <c r="HC430" s="332"/>
      <c r="HM430" s="332"/>
    </row>
    <row r="431" s="3" customFormat="true" x14ac:dyDescent="0.25">
      <c r="A431" s="332"/>
      <c r="K431" s="332"/>
      <c r="U431" s="332"/>
      <c r="AE431" s="332"/>
      <c r="AO431" s="332"/>
      <c r="AY431" s="332"/>
      <c r="AZ431" s="332"/>
      <c r="BA431" s="332"/>
      <c r="BB431" s="332"/>
      <c r="BC431" s="332"/>
      <c r="BD431" s="332"/>
      <c r="BE431" s="332"/>
      <c r="BF431" s="332"/>
      <c r="BI431" s="332"/>
      <c r="BS431" s="332"/>
      <c r="CC431" s="332"/>
      <c r="CM431" s="332"/>
      <c r="CW431" s="332"/>
      <c r="DG431" s="332"/>
      <c r="DQ431" s="332"/>
      <c r="EA431" s="332"/>
      <c r="EK431" s="332"/>
      <c r="EU431" s="332"/>
      <c r="FE431" s="332"/>
      <c r="FO431" s="332"/>
      <c r="FY431" s="332"/>
      <c r="GI431" s="332"/>
      <c r="GS431" s="332"/>
      <c r="HC431" s="332"/>
      <c r="HM431" s="332"/>
    </row>
    <row r="432" s="3" customFormat="true" x14ac:dyDescent="0.25">
      <c r="A432" s="332"/>
      <c r="K432" s="332"/>
      <c r="U432" s="332"/>
      <c r="AE432" s="332"/>
      <c r="AO432" s="332"/>
      <c r="AY432" s="332"/>
      <c r="AZ432" s="332"/>
      <c r="BA432" s="332"/>
      <c r="BB432" s="332"/>
      <c r="BC432" s="332"/>
      <c r="BD432" s="332"/>
      <c r="BE432" s="332"/>
      <c r="BF432" s="332"/>
      <c r="BI432" s="332"/>
      <c r="BS432" s="332"/>
      <c r="CC432" s="332"/>
      <c r="CM432" s="332"/>
      <c r="CW432" s="332"/>
      <c r="DG432" s="332"/>
      <c r="DQ432" s="332"/>
      <c r="EA432" s="332"/>
      <c r="EK432" s="332"/>
      <c r="EU432" s="332"/>
      <c r="FE432" s="332"/>
      <c r="FO432" s="332"/>
      <c r="FY432" s="332"/>
      <c r="GI432" s="332"/>
      <c r="GS432" s="332"/>
      <c r="HC432" s="332"/>
      <c r="HM432" s="332"/>
    </row>
    <row r="433" s="3" customFormat="true" x14ac:dyDescent="0.25">
      <c r="A433" s="332"/>
      <c r="K433" s="332"/>
      <c r="U433" s="332"/>
      <c r="AE433" s="332"/>
      <c r="AO433" s="332"/>
      <c r="AY433" s="332"/>
      <c r="AZ433" s="332"/>
      <c r="BA433" s="332"/>
      <c r="BB433" s="332"/>
      <c r="BC433" s="332"/>
      <c r="BD433" s="332"/>
      <c r="BE433" s="332"/>
      <c r="BF433" s="332"/>
      <c r="BI433" s="332"/>
      <c r="BS433" s="332"/>
      <c r="CC433" s="332"/>
      <c r="CM433" s="332"/>
      <c r="CW433" s="332"/>
      <c r="DG433" s="332"/>
      <c r="DQ433" s="332"/>
      <c r="EA433" s="332"/>
      <c r="EK433" s="332"/>
      <c r="EU433" s="332"/>
      <c r="FE433" s="332"/>
      <c r="FO433" s="332"/>
      <c r="FY433" s="332"/>
      <c r="GI433" s="332"/>
      <c r="GS433" s="332"/>
      <c r="HC433" s="332"/>
      <c r="HM433" s="332"/>
    </row>
    <row r="434" s="3" customFormat="true" x14ac:dyDescent="0.25">
      <c r="A434" s="332"/>
      <c r="K434" s="332"/>
      <c r="U434" s="332"/>
      <c r="AE434" s="332"/>
      <c r="AO434" s="332"/>
      <c r="AY434" s="332"/>
      <c r="AZ434" s="332"/>
      <c r="BA434" s="332"/>
      <c r="BB434" s="332"/>
      <c r="BC434" s="332"/>
      <c r="BD434" s="332"/>
      <c r="BE434" s="332"/>
      <c r="BF434" s="332"/>
      <c r="BI434" s="332"/>
      <c r="BS434" s="332"/>
      <c r="CC434" s="332"/>
      <c r="CM434" s="332"/>
      <c r="CW434" s="332"/>
      <c r="DG434" s="332"/>
      <c r="DQ434" s="332"/>
      <c r="EA434" s="332"/>
      <c r="EK434" s="332"/>
      <c r="EU434" s="332"/>
      <c r="FE434" s="332"/>
      <c r="FO434" s="332"/>
      <c r="FY434" s="332"/>
      <c r="GI434" s="332"/>
      <c r="GS434" s="332"/>
      <c r="HC434" s="332"/>
      <c r="HM434" s="332"/>
    </row>
    <row r="435" s="3" customFormat="true" x14ac:dyDescent="0.25">
      <c r="A435" s="332"/>
      <c r="K435" s="332"/>
      <c r="U435" s="332"/>
      <c r="AE435" s="332"/>
      <c r="AO435" s="332"/>
      <c r="AY435" s="332"/>
      <c r="AZ435" s="332"/>
      <c r="BA435" s="332"/>
      <c r="BB435" s="332"/>
      <c r="BC435" s="332"/>
      <c r="BD435" s="332"/>
      <c r="BE435" s="332"/>
      <c r="BF435" s="332"/>
      <c r="BI435" s="332"/>
      <c r="BS435" s="332"/>
      <c r="CC435" s="332"/>
      <c r="CM435" s="332"/>
      <c r="CW435" s="332"/>
      <c r="DG435" s="332"/>
      <c r="DQ435" s="332"/>
      <c r="EA435" s="332"/>
      <c r="EK435" s="332"/>
      <c r="EU435" s="332"/>
      <c r="FE435" s="332"/>
      <c r="FO435" s="332"/>
      <c r="FY435" s="332"/>
      <c r="GI435" s="332"/>
      <c r="GS435" s="332"/>
      <c r="HC435" s="332"/>
      <c r="HM435" s="332"/>
    </row>
    <row r="436" s="3" customFormat="true" x14ac:dyDescent="0.25">
      <c r="A436" s="332"/>
      <c r="K436" s="332"/>
      <c r="U436" s="332"/>
      <c r="AE436" s="332"/>
      <c r="AO436" s="332"/>
      <c r="AY436" s="332"/>
      <c r="AZ436" s="332"/>
      <c r="BA436" s="332"/>
      <c r="BB436" s="332"/>
      <c r="BC436" s="332"/>
      <c r="BD436" s="332"/>
      <c r="BE436" s="332"/>
      <c r="BF436" s="332"/>
      <c r="BI436" s="332"/>
      <c r="BS436" s="332"/>
      <c r="CC436" s="332"/>
      <c r="CM436" s="332"/>
      <c r="CW436" s="332"/>
      <c r="DG436" s="332"/>
      <c r="DQ436" s="332"/>
      <c r="EA436" s="332"/>
      <c r="EK436" s="332"/>
      <c r="EU436" s="332"/>
      <c r="FE436" s="332"/>
      <c r="FO436" s="332"/>
      <c r="FY436" s="332"/>
      <c r="GI436" s="332"/>
      <c r="GS436" s="332"/>
      <c r="HC436" s="332"/>
      <c r="HM436" s="332"/>
    </row>
    <row r="437" s="3" customFormat="true" x14ac:dyDescent="0.25">
      <c r="A437" s="332"/>
      <c r="K437" s="332"/>
      <c r="U437" s="332"/>
      <c r="AE437" s="332"/>
      <c r="AO437" s="332"/>
      <c r="AY437" s="332"/>
      <c r="AZ437" s="332"/>
      <c r="BA437" s="332"/>
      <c r="BB437" s="332"/>
      <c r="BC437" s="332"/>
      <c r="BD437" s="332"/>
      <c r="BE437" s="332"/>
      <c r="BF437" s="332"/>
      <c r="BI437" s="332"/>
      <c r="BS437" s="332"/>
      <c r="CC437" s="332"/>
      <c r="CM437" s="332"/>
      <c r="CW437" s="332"/>
      <c r="DG437" s="332"/>
      <c r="DQ437" s="332"/>
      <c r="EA437" s="332"/>
      <c r="EK437" s="332"/>
      <c r="EU437" s="332"/>
      <c r="FE437" s="332"/>
      <c r="FO437" s="332"/>
      <c r="FY437" s="332"/>
      <c r="GI437" s="332"/>
      <c r="GS437" s="332"/>
      <c r="HC437" s="332"/>
      <c r="HM437" s="332"/>
    </row>
    <row r="438" s="3" customFormat="true" x14ac:dyDescent="0.25">
      <c r="A438" s="332"/>
      <c r="K438" s="332"/>
      <c r="U438" s="332"/>
      <c r="AE438" s="332"/>
      <c r="AO438" s="332"/>
      <c r="AY438" s="332"/>
      <c r="AZ438" s="332"/>
      <c r="BA438" s="332"/>
      <c r="BB438" s="332"/>
      <c r="BC438" s="332"/>
      <c r="BD438" s="332"/>
      <c r="BE438" s="332"/>
      <c r="BF438" s="332"/>
      <c r="BI438" s="332"/>
      <c r="BS438" s="332"/>
      <c r="CC438" s="332"/>
      <c r="CM438" s="332"/>
      <c r="CW438" s="332"/>
      <c r="DG438" s="332"/>
      <c r="DQ438" s="332"/>
      <c r="EA438" s="332"/>
      <c r="EK438" s="332"/>
      <c r="EU438" s="332"/>
      <c r="FE438" s="332"/>
      <c r="FO438" s="332"/>
      <c r="FY438" s="332"/>
      <c r="GI438" s="332"/>
      <c r="GS438" s="332"/>
      <c r="HC438" s="332"/>
      <c r="HM438" s="332"/>
    </row>
    <row r="439" s="3" customFormat="true" x14ac:dyDescent="0.25">
      <c r="A439" s="332"/>
      <c r="K439" s="332"/>
      <c r="U439" s="332"/>
      <c r="AE439" s="332"/>
      <c r="AO439" s="332"/>
      <c r="AY439" s="332"/>
      <c r="AZ439" s="332"/>
      <c r="BA439" s="332"/>
      <c r="BB439" s="332"/>
      <c r="BC439" s="332"/>
      <c r="BD439" s="332"/>
      <c r="BE439" s="332"/>
      <c r="BF439" s="332"/>
      <c r="BI439" s="332"/>
      <c r="BS439" s="332"/>
      <c r="CC439" s="332"/>
      <c r="CM439" s="332"/>
      <c r="CW439" s="332"/>
      <c r="DG439" s="332"/>
      <c r="DQ439" s="332"/>
      <c r="EA439" s="332"/>
      <c r="EK439" s="332"/>
      <c r="EU439" s="332"/>
      <c r="FE439" s="332"/>
      <c r="FO439" s="332"/>
      <c r="FY439" s="332"/>
      <c r="GI439" s="332"/>
      <c r="GS439" s="332"/>
      <c r="HC439" s="332"/>
      <c r="HM439" s="332"/>
    </row>
    <row r="440" s="3" customFormat="true" x14ac:dyDescent="0.25">
      <c r="A440" s="332"/>
      <c r="K440" s="332"/>
      <c r="U440" s="332"/>
      <c r="AE440" s="332"/>
      <c r="AO440" s="332"/>
      <c r="AY440" s="332"/>
      <c r="AZ440" s="332"/>
      <c r="BA440" s="332"/>
      <c r="BB440" s="332"/>
      <c r="BC440" s="332"/>
      <c r="BD440" s="332"/>
      <c r="BE440" s="332"/>
      <c r="BF440" s="332"/>
      <c r="BI440" s="332"/>
      <c r="BS440" s="332"/>
      <c r="CC440" s="332"/>
      <c r="CM440" s="332"/>
      <c r="CW440" s="332"/>
      <c r="DG440" s="332"/>
      <c r="DQ440" s="332"/>
      <c r="EA440" s="332"/>
      <c r="EK440" s="332"/>
      <c r="EU440" s="332"/>
      <c r="FE440" s="332"/>
      <c r="FO440" s="332"/>
      <c r="FY440" s="332"/>
      <c r="GI440" s="332"/>
      <c r="GS440" s="332"/>
      <c r="HC440" s="332"/>
      <c r="HM440" s="332"/>
    </row>
    <row r="441" s="3" customFormat="true" x14ac:dyDescent="0.25">
      <c r="A441" s="332"/>
      <c r="K441" s="332"/>
      <c r="U441" s="332"/>
      <c r="AE441" s="332"/>
      <c r="AO441" s="332"/>
      <c r="AY441" s="332"/>
      <c r="AZ441" s="332"/>
      <c r="BA441" s="332"/>
      <c r="BB441" s="332"/>
      <c r="BC441" s="332"/>
      <c r="BD441" s="332"/>
      <c r="BE441" s="332"/>
      <c r="BF441" s="332"/>
      <c r="BI441" s="332"/>
      <c r="BS441" s="332"/>
      <c r="CC441" s="332"/>
      <c r="CM441" s="332"/>
      <c r="CW441" s="332"/>
      <c r="DG441" s="332"/>
      <c r="DQ441" s="332"/>
      <c r="EA441" s="332"/>
      <c r="EK441" s="332"/>
      <c r="EU441" s="332"/>
      <c r="FE441" s="332"/>
      <c r="FO441" s="332"/>
      <c r="FY441" s="332"/>
      <c r="GI441" s="332"/>
      <c r="GS441" s="332"/>
      <c r="HC441" s="332"/>
      <c r="HM441" s="332"/>
    </row>
    <row r="442" s="3" customFormat="true" x14ac:dyDescent="0.25">
      <c r="A442" s="332"/>
      <c r="K442" s="332"/>
      <c r="U442" s="332"/>
      <c r="AE442" s="332"/>
      <c r="AO442" s="332"/>
      <c r="AY442" s="332"/>
      <c r="AZ442" s="332"/>
      <c r="BA442" s="332"/>
      <c r="BB442" s="332"/>
      <c r="BC442" s="332"/>
      <c r="BD442" s="332"/>
      <c r="BE442" s="332"/>
      <c r="BF442" s="332"/>
      <c r="BI442" s="332"/>
      <c r="BS442" s="332"/>
      <c r="CC442" s="332"/>
      <c r="CM442" s="332"/>
      <c r="CW442" s="332"/>
      <c r="DG442" s="332"/>
      <c r="DQ442" s="332"/>
      <c r="EA442" s="332"/>
      <c r="EK442" s="332"/>
      <c r="EU442" s="332"/>
      <c r="FE442" s="332"/>
      <c r="FO442" s="332"/>
      <c r="FY442" s="332"/>
      <c r="GI442" s="332"/>
      <c r="GS442" s="332"/>
      <c r="HC442" s="332"/>
      <c r="HM442" s="332"/>
    </row>
    <row r="443" s="3" customFormat="true" x14ac:dyDescent="0.25">
      <c r="A443" s="332"/>
      <c r="K443" s="332"/>
      <c r="U443" s="332"/>
      <c r="AE443" s="332"/>
      <c r="AO443" s="332"/>
      <c r="AY443" s="332"/>
      <c r="AZ443" s="332"/>
      <c r="BA443" s="332"/>
      <c r="BB443" s="332"/>
      <c r="BC443" s="332"/>
      <c r="BD443" s="332"/>
      <c r="BE443" s="332"/>
      <c r="BF443" s="332"/>
      <c r="BI443" s="332"/>
      <c r="BS443" s="332"/>
      <c r="CC443" s="332"/>
      <c r="CM443" s="332"/>
      <c r="CW443" s="332"/>
      <c r="DG443" s="332"/>
      <c r="DQ443" s="332"/>
      <c r="EA443" s="332"/>
      <c r="EK443" s="332"/>
      <c r="EU443" s="332"/>
      <c r="FE443" s="332"/>
      <c r="FO443" s="332"/>
      <c r="FY443" s="332"/>
      <c r="GI443" s="332"/>
      <c r="GS443" s="332"/>
      <c r="HC443" s="332"/>
      <c r="HM443" s="332"/>
    </row>
    <row r="444" s="3" customFormat="true" x14ac:dyDescent="0.25">
      <c r="A444" s="332"/>
      <c r="K444" s="332"/>
      <c r="U444" s="332"/>
      <c r="AE444" s="332"/>
      <c r="AO444" s="332"/>
      <c r="AY444" s="332"/>
      <c r="AZ444" s="332"/>
      <c r="BA444" s="332"/>
      <c r="BB444" s="332"/>
      <c r="BC444" s="332"/>
      <c r="BD444" s="332"/>
      <c r="BE444" s="332"/>
      <c r="BF444" s="332"/>
      <c r="BI444" s="332"/>
      <c r="BS444" s="332"/>
      <c r="CC444" s="332"/>
      <c r="CM444" s="332"/>
      <c r="CW444" s="332"/>
      <c r="DG444" s="332"/>
      <c r="DQ444" s="332"/>
      <c r="EA444" s="332"/>
      <c r="EK444" s="332"/>
      <c r="EU444" s="332"/>
      <c r="FE444" s="332"/>
      <c r="FO444" s="332"/>
      <c r="FY444" s="332"/>
      <c r="GI444" s="332"/>
      <c r="GS444" s="332"/>
      <c r="HC444" s="332"/>
      <c r="HM444" s="332"/>
    </row>
    <row r="445" s="3" customFormat="true" x14ac:dyDescent="0.25">
      <c r="A445" s="332"/>
      <c r="K445" s="332"/>
      <c r="U445" s="332"/>
      <c r="AE445" s="332"/>
      <c r="AO445" s="332"/>
      <c r="AY445" s="332"/>
      <c r="AZ445" s="332"/>
      <c r="BA445" s="332"/>
      <c r="BB445" s="332"/>
      <c r="BC445" s="332"/>
      <c r="BD445" s="332"/>
      <c r="BE445" s="332"/>
      <c r="BF445" s="332"/>
      <c r="BI445" s="332"/>
      <c r="BS445" s="332"/>
      <c r="CC445" s="332"/>
      <c r="CM445" s="332"/>
      <c r="CW445" s="332"/>
      <c r="DG445" s="332"/>
      <c r="DQ445" s="332"/>
      <c r="EA445" s="332"/>
      <c r="EK445" s="332"/>
      <c r="EU445" s="332"/>
      <c r="FE445" s="332"/>
      <c r="FO445" s="332"/>
      <c r="FY445" s="332"/>
      <c r="GI445" s="332"/>
      <c r="GS445" s="332"/>
      <c r="HC445" s="332"/>
      <c r="HM445" s="332"/>
    </row>
    <row r="446" s="3" customFormat="true" x14ac:dyDescent="0.25">
      <c r="A446" s="332"/>
      <c r="K446" s="332"/>
      <c r="U446" s="332"/>
      <c r="AE446" s="332"/>
      <c r="AO446" s="332"/>
      <c r="AY446" s="332"/>
      <c r="AZ446" s="332"/>
      <c r="BA446" s="332"/>
      <c r="BB446" s="332"/>
      <c r="BC446" s="332"/>
      <c r="BD446" s="332"/>
      <c r="BE446" s="332"/>
      <c r="BF446" s="332"/>
      <c r="BI446" s="332"/>
      <c r="BS446" s="332"/>
      <c r="CC446" s="332"/>
      <c r="CM446" s="332"/>
      <c r="CW446" s="332"/>
      <c r="DG446" s="332"/>
      <c r="DQ446" s="332"/>
      <c r="EA446" s="332"/>
      <c r="EK446" s="332"/>
      <c r="EU446" s="332"/>
      <c r="FE446" s="332"/>
      <c r="FO446" s="332"/>
      <c r="FY446" s="332"/>
      <c r="GI446" s="332"/>
      <c r="GS446" s="332"/>
      <c r="HC446" s="332"/>
      <c r="HM446" s="332"/>
    </row>
    <row r="447" s="3" customFormat="true" x14ac:dyDescent="0.25">
      <c r="A447" s="332"/>
      <c r="K447" s="332"/>
      <c r="U447" s="332"/>
      <c r="AE447" s="332"/>
      <c r="AO447" s="332"/>
      <c r="AY447" s="332"/>
      <c r="AZ447" s="332"/>
      <c r="BA447" s="332"/>
      <c r="BB447" s="332"/>
      <c r="BC447" s="332"/>
      <c r="BD447" s="332"/>
      <c r="BE447" s="332"/>
      <c r="BF447" s="332"/>
      <c r="BI447" s="332"/>
      <c r="BS447" s="332"/>
      <c r="CC447" s="332"/>
      <c r="CM447" s="332"/>
      <c r="CW447" s="332"/>
      <c r="DG447" s="332"/>
      <c r="DQ447" s="332"/>
      <c r="EA447" s="332"/>
      <c r="EK447" s="332"/>
      <c r="EU447" s="332"/>
      <c r="FE447" s="332"/>
      <c r="FO447" s="332"/>
      <c r="FY447" s="332"/>
      <c r="GI447" s="332"/>
      <c r="GS447" s="332"/>
      <c r="HC447" s="332"/>
      <c r="HM447" s="332"/>
    </row>
    <row r="448" s="3" customFormat="true" x14ac:dyDescent="0.25">
      <c r="A448" s="332"/>
      <c r="K448" s="332"/>
      <c r="U448" s="332"/>
      <c r="AE448" s="332"/>
      <c r="AO448" s="332"/>
      <c r="AY448" s="332"/>
      <c r="AZ448" s="332"/>
      <c r="BA448" s="332"/>
      <c r="BB448" s="332"/>
      <c r="BC448" s="332"/>
      <c r="BD448" s="332"/>
      <c r="BE448" s="332"/>
      <c r="BF448" s="332"/>
      <c r="BI448" s="332"/>
      <c r="BS448" s="332"/>
      <c r="CC448" s="332"/>
      <c r="CM448" s="332"/>
      <c r="CW448" s="332"/>
      <c r="DG448" s="332"/>
      <c r="DQ448" s="332"/>
      <c r="EA448" s="332"/>
      <c r="EK448" s="332"/>
      <c r="EU448" s="332"/>
      <c r="FE448" s="332"/>
      <c r="FO448" s="332"/>
      <c r="FY448" s="332"/>
      <c r="GI448" s="332"/>
      <c r="GS448" s="332"/>
      <c r="HC448" s="332"/>
      <c r="HM448" s="332"/>
    </row>
    <row r="449" s="3" customFormat="true" x14ac:dyDescent="0.25">
      <c r="A449" s="332"/>
      <c r="K449" s="332"/>
      <c r="U449" s="332"/>
      <c r="AE449" s="332"/>
      <c r="AO449" s="332"/>
      <c r="AY449" s="332"/>
      <c r="AZ449" s="332"/>
      <c r="BA449" s="332"/>
      <c r="BB449" s="332"/>
      <c r="BC449" s="332"/>
      <c r="BD449" s="332"/>
      <c r="BE449" s="332"/>
      <c r="BF449" s="332"/>
      <c r="BI449" s="332"/>
      <c r="BS449" s="332"/>
      <c r="CC449" s="332"/>
      <c r="CM449" s="332"/>
      <c r="CW449" s="332"/>
      <c r="DG449" s="332"/>
      <c r="DQ449" s="332"/>
      <c r="EA449" s="332"/>
      <c r="EK449" s="332"/>
      <c r="EU449" s="332"/>
      <c r="FE449" s="332"/>
      <c r="FO449" s="332"/>
      <c r="FY449" s="332"/>
      <c r="GI449" s="332"/>
      <c r="GS449" s="332"/>
      <c r="HC449" s="332"/>
      <c r="HM449" s="332"/>
    </row>
    <row r="450" s="3" customFormat="true" x14ac:dyDescent="0.25">
      <c r="A450" s="332"/>
      <c r="K450" s="332"/>
      <c r="U450" s="332"/>
      <c r="AE450" s="332"/>
      <c r="AO450" s="332"/>
      <c r="AY450" s="332"/>
      <c r="AZ450" s="332"/>
      <c r="BA450" s="332"/>
      <c r="BB450" s="332"/>
      <c r="BC450" s="332"/>
      <c r="BD450" s="332"/>
      <c r="BE450" s="332"/>
      <c r="BF450" s="332"/>
      <c r="BI450" s="332"/>
      <c r="BS450" s="332"/>
      <c r="CC450" s="332"/>
      <c r="CM450" s="332"/>
      <c r="CW450" s="332"/>
      <c r="DG450" s="332"/>
      <c r="DQ450" s="332"/>
      <c r="EA450" s="332"/>
      <c r="EK450" s="332"/>
      <c r="EU450" s="332"/>
      <c r="FE450" s="332"/>
      <c r="FO450" s="332"/>
      <c r="FY450" s="332"/>
      <c r="GI450" s="332"/>
      <c r="GS450" s="332"/>
      <c r="HC450" s="332"/>
      <c r="HM450" s="332"/>
    </row>
    <row r="451" s="3" customFormat="true" x14ac:dyDescent="0.25">
      <c r="A451" s="332"/>
      <c r="K451" s="332"/>
      <c r="U451" s="332"/>
      <c r="AE451" s="332"/>
      <c r="AO451" s="332"/>
      <c r="AY451" s="332"/>
      <c r="AZ451" s="332"/>
      <c r="BA451" s="332"/>
      <c r="BB451" s="332"/>
      <c r="BC451" s="332"/>
      <c r="BD451" s="332"/>
      <c r="BE451" s="332"/>
      <c r="BF451" s="332"/>
      <c r="BI451" s="332"/>
      <c r="BS451" s="332"/>
      <c r="CC451" s="332"/>
      <c r="CM451" s="332"/>
      <c r="CW451" s="332"/>
      <c r="DG451" s="332"/>
      <c r="DQ451" s="332"/>
      <c r="EA451" s="332"/>
      <c r="EK451" s="332"/>
      <c r="EU451" s="332"/>
      <c r="FE451" s="332"/>
      <c r="FO451" s="332"/>
      <c r="FY451" s="332"/>
      <c r="GI451" s="332"/>
      <c r="GS451" s="332"/>
      <c r="HC451" s="332"/>
      <c r="HM451" s="332"/>
    </row>
    <row r="452" s="3" customFormat="true" x14ac:dyDescent="0.25">
      <c r="A452" s="332"/>
      <c r="K452" s="332"/>
      <c r="U452" s="332"/>
      <c r="AE452" s="332"/>
      <c r="AO452" s="332"/>
      <c r="AY452" s="332"/>
      <c r="AZ452" s="332"/>
      <c r="BA452" s="332"/>
      <c r="BB452" s="332"/>
      <c r="BC452" s="332"/>
      <c r="BD452" s="332"/>
      <c r="BE452" s="332"/>
      <c r="BF452" s="332"/>
      <c r="BI452" s="332"/>
      <c r="BS452" s="332"/>
      <c r="CC452" s="332"/>
      <c r="CM452" s="332"/>
      <c r="CW452" s="332"/>
      <c r="DG452" s="332"/>
      <c r="DQ452" s="332"/>
      <c r="EA452" s="332"/>
      <c r="EK452" s="332"/>
      <c r="EU452" s="332"/>
      <c r="FE452" s="332"/>
      <c r="FO452" s="332"/>
      <c r="FY452" s="332"/>
      <c r="GI452" s="332"/>
      <c r="GS452" s="332"/>
      <c r="HC452" s="332"/>
      <c r="HM452" s="332"/>
    </row>
    <row r="453" s="3" customFormat="true" x14ac:dyDescent="0.25">
      <c r="A453" s="332"/>
      <c r="K453" s="332"/>
      <c r="U453" s="332"/>
      <c r="AE453" s="332"/>
      <c r="AO453" s="332"/>
      <c r="AY453" s="332"/>
      <c r="AZ453" s="332"/>
      <c r="BA453" s="332"/>
      <c r="BB453" s="332"/>
      <c r="BC453" s="332"/>
      <c r="BD453" s="332"/>
      <c r="BE453" s="332"/>
      <c r="BF453" s="332"/>
      <c r="BI453" s="332"/>
      <c r="BS453" s="332"/>
      <c r="CC453" s="332"/>
      <c r="CM453" s="332"/>
      <c r="CW453" s="332"/>
      <c r="DG453" s="332"/>
      <c r="DQ453" s="332"/>
      <c r="EA453" s="332"/>
      <c r="EK453" s="332"/>
      <c r="EU453" s="332"/>
      <c r="FE453" s="332"/>
      <c r="FO453" s="332"/>
      <c r="FY453" s="332"/>
      <c r="GI453" s="332"/>
      <c r="GS453" s="332"/>
      <c r="HC453" s="332"/>
      <c r="HM453" s="332"/>
    </row>
    <row r="454" s="3" customFormat="true" x14ac:dyDescent="0.25">
      <c r="A454" s="332"/>
      <c r="K454" s="332"/>
      <c r="U454" s="332"/>
      <c r="AE454" s="332"/>
      <c r="AO454" s="332"/>
      <c r="AY454" s="332"/>
      <c r="AZ454" s="332"/>
      <c r="BA454" s="332"/>
      <c r="BB454" s="332"/>
      <c r="BC454" s="332"/>
      <c r="BD454" s="332"/>
      <c r="BE454" s="332"/>
      <c r="BF454" s="332"/>
      <c r="BI454" s="332"/>
      <c r="BS454" s="332"/>
      <c r="CC454" s="332"/>
      <c r="CM454" s="332"/>
      <c r="CW454" s="332"/>
      <c r="DG454" s="332"/>
      <c r="DQ454" s="332"/>
      <c r="EA454" s="332"/>
      <c r="EK454" s="332"/>
      <c r="EU454" s="332"/>
      <c r="FE454" s="332"/>
      <c r="FO454" s="332"/>
      <c r="FY454" s="332"/>
      <c r="GI454" s="332"/>
      <c r="GS454" s="332"/>
      <c r="HC454" s="332"/>
      <c r="HM454" s="332"/>
    </row>
    <row r="455" s="3" customFormat="true" x14ac:dyDescent="0.25">
      <c r="A455" s="332"/>
      <c r="K455" s="332"/>
      <c r="U455" s="332"/>
      <c r="AE455" s="332"/>
      <c r="AO455" s="332"/>
      <c r="AY455" s="332"/>
      <c r="AZ455" s="332"/>
      <c r="BA455" s="332"/>
      <c r="BB455" s="332"/>
      <c r="BC455" s="332"/>
      <c r="BD455" s="332"/>
      <c r="BE455" s="332"/>
      <c r="BF455" s="332"/>
      <c r="BI455" s="332"/>
      <c r="BS455" s="332"/>
      <c r="CC455" s="332"/>
      <c r="CM455" s="332"/>
      <c r="CW455" s="332"/>
      <c r="DG455" s="332"/>
      <c r="DQ455" s="332"/>
      <c r="EA455" s="332"/>
      <c r="EK455" s="332"/>
      <c r="EU455" s="332"/>
      <c r="FE455" s="332"/>
      <c r="FO455" s="332"/>
      <c r="FY455" s="332"/>
      <c r="GI455" s="332"/>
      <c r="GS455" s="332"/>
      <c r="HC455" s="332"/>
      <c r="HM455" s="332"/>
    </row>
    <row r="456" s="3" customFormat="true" x14ac:dyDescent="0.25">
      <c r="A456" s="332"/>
      <c r="K456" s="332"/>
      <c r="U456" s="332"/>
      <c r="AE456" s="332"/>
      <c r="AO456" s="332"/>
      <c r="AY456" s="332"/>
      <c r="AZ456" s="332"/>
      <c r="BA456" s="332"/>
      <c r="BB456" s="332"/>
      <c r="BC456" s="332"/>
      <c r="BD456" s="332"/>
      <c r="BE456" s="332"/>
      <c r="BF456" s="332"/>
      <c r="BI456" s="332"/>
      <c r="BS456" s="332"/>
      <c r="CC456" s="332"/>
      <c r="CM456" s="332"/>
      <c r="CW456" s="332"/>
      <c r="DG456" s="332"/>
      <c r="DQ456" s="332"/>
      <c r="EA456" s="332"/>
      <c r="EK456" s="332"/>
      <c r="EU456" s="332"/>
      <c r="FE456" s="332"/>
      <c r="FO456" s="332"/>
      <c r="FY456" s="332"/>
      <c r="GI456" s="332"/>
      <c r="GS456" s="332"/>
      <c r="HC456" s="332"/>
      <c r="HM456" s="332"/>
    </row>
    <row r="457" s="3" customFormat="true" x14ac:dyDescent="0.25">
      <c r="A457" s="332"/>
      <c r="K457" s="332"/>
      <c r="U457" s="332"/>
      <c r="AE457" s="332"/>
      <c r="AO457" s="332"/>
      <c r="AY457" s="332"/>
      <c r="AZ457" s="332"/>
      <c r="BA457" s="332"/>
      <c r="BB457" s="332"/>
      <c r="BC457" s="332"/>
      <c r="BD457" s="332"/>
      <c r="BE457" s="332"/>
      <c r="BF457" s="332"/>
      <c r="BI457" s="332"/>
      <c r="BS457" s="332"/>
      <c r="CC457" s="332"/>
      <c r="CM457" s="332"/>
      <c r="CW457" s="332"/>
      <c r="DG457" s="332"/>
      <c r="DQ457" s="332"/>
      <c r="EA457" s="332"/>
      <c r="EK457" s="332"/>
      <c r="EU457" s="332"/>
      <c r="FE457" s="332"/>
      <c r="FO457" s="332"/>
      <c r="FY457" s="332"/>
      <c r="GI457" s="332"/>
      <c r="GS457" s="332"/>
      <c r="HC457" s="332"/>
      <c r="HM457" s="332"/>
    </row>
    <row r="458" s="3" customFormat="true" x14ac:dyDescent="0.25">
      <c r="A458" s="332"/>
      <c r="K458" s="332"/>
      <c r="U458" s="332"/>
      <c r="AE458" s="332"/>
      <c r="AO458" s="332"/>
      <c r="AY458" s="332"/>
      <c r="AZ458" s="332"/>
      <c r="BA458" s="332"/>
      <c r="BB458" s="332"/>
      <c r="BC458" s="332"/>
      <c r="BD458" s="332"/>
      <c r="BE458" s="332"/>
      <c r="BF458" s="332"/>
      <c r="BI458" s="332"/>
      <c r="BS458" s="332"/>
      <c r="CC458" s="332"/>
      <c r="CM458" s="332"/>
      <c r="CW458" s="332"/>
      <c r="DG458" s="332"/>
      <c r="DQ458" s="332"/>
      <c r="EA458" s="332"/>
      <c r="EK458" s="332"/>
      <c r="EU458" s="332"/>
      <c r="FE458" s="332"/>
      <c r="FO458" s="332"/>
      <c r="FY458" s="332"/>
      <c r="GI458" s="332"/>
      <c r="GS458" s="332"/>
      <c r="HC458" s="332"/>
      <c r="HM458" s="332"/>
    </row>
    <row r="459" s="3" customFormat="true" x14ac:dyDescent="0.25">
      <c r="A459" s="332"/>
      <c r="K459" s="332"/>
      <c r="U459" s="332"/>
      <c r="AE459" s="332"/>
      <c r="AO459" s="332"/>
      <c r="AY459" s="332"/>
      <c r="AZ459" s="332"/>
      <c r="BA459" s="332"/>
      <c r="BB459" s="332"/>
      <c r="BC459" s="332"/>
      <c r="BD459" s="332"/>
      <c r="BE459" s="332"/>
      <c r="BF459" s="332"/>
      <c r="BI459" s="332"/>
      <c r="BS459" s="332"/>
      <c r="CC459" s="332"/>
      <c r="CM459" s="332"/>
      <c r="CW459" s="332"/>
      <c r="DG459" s="332"/>
      <c r="DQ459" s="332"/>
      <c r="EA459" s="332"/>
      <c r="EK459" s="332"/>
      <c r="EU459" s="332"/>
      <c r="FE459" s="332"/>
      <c r="FO459" s="332"/>
      <c r="FY459" s="332"/>
      <c r="GI459" s="332"/>
      <c r="GS459" s="332"/>
      <c r="HC459" s="332"/>
      <c r="HM459" s="332"/>
    </row>
    <row r="460" s="3" customFormat="true" x14ac:dyDescent="0.25">
      <c r="A460" s="332"/>
      <c r="K460" s="332"/>
      <c r="U460" s="332"/>
      <c r="AE460" s="332"/>
      <c r="AO460" s="332"/>
      <c r="AY460" s="332"/>
      <c r="AZ460" s="332"/>
      <c r="BA460" s="332"/>
      <c r="BB460" s="332"/>
      <c r="BC460" s="332"/>
      <c r="BD460" s="332"/>
      <c r="BE460" s="332"/>
      <c r="BF460" s="332"/>
      <c r="BI460" s="332"/>
      <c r="BS460" s="332"/>
      <c r="CC460" s="332"/>
      <c r="CM460" s="332"/>
      <c r="CW460" s="332"/>
      <c r="DG460" s="332"/>
      <c r="DQ460" s="332"/>
      <c r="EA460" s="332"/>
      <c r="EK460" s="332"/>
      <c r="EU460" s="332"/>
      <c r="FE460" s="332"/>
      <c r="FO460" s="332"/>
      <c r="FY460" s="332"/>
      <c r="GI460" s="332"/>
      <c r="GS460" s="332"/>
      <c r="HC460" s="332"/>
      <c r="HM460" s="332"/>
    </row>
    <row r="461" s="3" customFormat="true" x14ac:dyDescent="0.25">
      <c r="A461" s="332"/>
      <c r="K461" s="332"/>
      <c r="U461" s="332"/>
      <c r="AE461" s="332"/>
      <c r="AO461" s="332"/>
      <c r="AY461" s="332"/>
      <c r="AZ461" s="332"/>
      <c r="BA461" s="332"/>
      <c r="BB461" s="332"/>
      <c r="BC461" s="332"/>
      <c r="BD461" s="332"/>
      <c r="BE461" s="332"/>
      <c r="BF461" s="332"/>
      <c r="BI461" s="332"/>
      <c r="BS461" s="332"/>
      <c r="CC461" s="332"/>
      <c r="CM461" s="332"/>
      <c r="CW461" s="332"/>
      <c r="DG461" s="332"/>
      <c r="DQ461" s="332"/>
      <c r="EA461" s="332"/>
      <c r="EK461" s="332"/>
      <c r="EU461" s="332"/>
      <c r="FE461" s="332"/>
      <c r="FO461" s="332"/>
      <c r="FY461" s="332"/>
      <c r="GI461" s="332"/>
      <c r="GS461" s="332"/>
      <c r="HC461" s="332"/>
      <c r="HM461" s="332"/>
    </row>
    <row r="462" s="3" customFormat="true" x14ac:dyDescent="0.25">
      <c r="A462" s="332"/>
      <c r="K462" s="332"/>
      <c r="U462" s="332"/>
      <c r="AE462" s="332"/>
      <c r="AO462" s="332"/>
      <c r="AY462" s="332"/>
      <c r="AZ462" s="332"/>
      <c r="BA462" s="332"/>
      <c r="BB462" s="332"/>
      <c r="BC462" s="332"/>
      <c r="BD462" s="332"/>
      <c r="BE462" s="332"/>
      <c r="BF462" s="332"/>
      <c r="BI462" s="332"/>
      <c r="BS462" s="332"/>
      <c r="CC462" s="332"/>
      <c r="CM462" s="332"/>
      <c r="CW462" s="332"/>
      <c r="DG462" s="332"/>
      <c r="DQ462" s="332"/>
      <c r="EA462" s="332"/>
      <c r="EK462" s="332"/>
      <c r="EU462" s="332"/>
      <c r="FE462" s="332"/>
      <c r="FO462" s="332"/>
      <c r="FY462" s="332"/>
      <c r="GI462" s="332"/>
      <c r="GS462" s="332"/>
      <c r="HC462" s="332"/>
      <c r="HM462" s="332"/>
    </row>
    <row r="463" s="3" customFormat="true" x14ac:dyDescent="0.25">
      <c r="A463" s="332"/>
      <c r="K463" s="332"/>
      <c r="U463" s="332"/>
      <c r="AE463" s="332"/>
      <c r="AO463" s="332"/>
      <c r="AY463" s="332"/>
      <c r="AZ463" s="332"/>
      <c r="BA463" s="332"/>
      <c r="BB463" s="332"/>
      <c r="BC463" s="332"/>
      <c r="BD463" s="332"/>
      <c r="BE463" s="332"/>
      <c r="BF463" s="332"/>
      <c r="BI463" s="332"/>
      <c r="BS463" s="332"/>
      <c r="CC463" s="332"/>
      <c r="CM463" s="332"/>
      <c r="CW463" s="332"/>
      <c r="DG463" s="332"/>
      <c r="DQ463" s="332"/>
      <c r="EA463" s="332"/>
      <c r="EK463" s="332"/>
      <c r="EU463" s="332"/>
      <c r="FE463" s="332"/>
      <c r="FO463" s="332"/>
      <c r="FY463" s="332"/>
      <c r="GI463" s="332"/>
      <c r="GS463" s="332"/>
      <c r="HC463" s="332"/>
      <c r="HM463" s="332"/>
    </row>
    <row r="464" s="3" customFormat="true" x14ac:dyDescent="0.25">
      <c r="A464" s="332"/>
      <c r="K464" s="332"/>
      <c r="U464" s="332"/>
      <c r="AE464" s="332"/>
      <c r="AO464" s="332"/>
      <c r="AY464" s="332"/>
      <c r="AZ464" s="332"/>
      <c r="BA464" s="332"/>
      <c r="BB464" s="332"/>
      <c r="BC464" s="332"/>
      <c r="BD464" s="332"/>
      <c r="BE464" s="332"/>
      <c r="BF464" s="332"/>
      <c r="BI464" s="332"/>
      <c r="BS464" s="332"/>
      <c r="CC464" s="332"/>
      <c r="CM464" s="332"/>
      <c r="CW464" s="332"/>
      <c r="DG464" s="332"/>
      <c r="DQ464" s="332"/>
      <c r="EA464" s="332"/>
      <c r="EK464" s="332"/>
      <c r="EU464" s="332"/>
      <c r="FE464" s="332"/>
      <c r="FO464" s="332"/>
      <c r="FY464" s="332"/>
      <c r="GI464" s="332"/>
      <c r="GS464" s="332"/>
      <c r="HC464" s="332"/>
      <c r="HM464" s="332"/>
    </row>
    <row r="465" s="3" customFormat="true" x14ac:dyDescent="0.25">
      <c r="A465" s="332"/>
      <c r="K465" s="332"/>
      <c r="U465" s="332"/>
      <c r="AE465" s="332"/>
      <c r="AO465" s="332"/>
      <c r="AY465" s="332"/>
      <c r="AZ465" s="332"/>
      <c r="BA465" s="332"/>
      <c r="BB465" s="332"/>
      <c r="BC465" s="332"/>
      <c r="BD465" s="332"/>
      <c r="BE465" s="332"/>
      <c r="BF465" s="332"/>
      <c r="BI465" s="332"/>
      <c r="BS465" s="332"/>
      <c r="CC465" s="332"/>
      <c r="CM465" s="332"/>
      <c r="CW465" s="332"/>
      <c r="DG465" s="332"/>
      <c r="DQ465" s="332"/>
      <c r="EA465" s="332"/>
      <c r="EK465" s="332"/>
      <c r="EU465" s="332"/>
      <c r="FE465" s="332"/>
      <c r="FO465" s="332"/>
      <c r="FY465" s="332"/>
      <c r="GI465" s="332"/>
      <c r="GS465" s="332"/>
      <c r="HC465" s="332"/>
      <c r="HM465" s="332"/>
    </row>
    <row r="466" s="3" customFormat="true" x14ac:dyDescent="0.25">
      <c r="A466" s="332"/>
      <c r="K466" s="332"/>
      <c r="U466" s="332"/>
      <c r="AE466" s="332"/>
      <c r="AO466" s="332"/>
      <c r="AY466" s="332"/>
      <c r="AZ466" s="332"/>
      <c r="BA466" s="332"/>
      <c r="BB466" s="332"/>
      <c r="BC466" s="332"/>
      <c r="BD466" s="332"/>
      <c r="BE466" s="332"/>
      <c r="BF466" s="332"/>
      <c r="BI466" s="332"/>
      <c r="BS466" s="332"/>
      <c r="CC466" s="332"/>
      <c r="CM466" s="332"/>
      <c r="CW466" s="332"/>
      <c r="DG466" s="332"/>
      <c r="DQ466" s="332"/>
      <c r="EA466" s="332"/>
      <c r="EK466" s="332"/>
      <c r="EU466" s="332"/>
      <c r="FE466" s="332"/>
      <c r="FO466" s="332"/>
      <c r="FY466" s="332"/>
      <c r="GI466" s="332"/>
      <c r="GS466" s="332"/>
      <c r="HC466" s="332"/>
      <c r="HM466" s="332"/>
    </row>
    <row r="467" s="3" customFormat="true" x14ac:dyDescent="0.25">
      <c r="A467" s="332"/>
      <c r="K467" s="332"/>
      <c r="U467" s="332"/>
      <c r="AE467" s="332"/>
      <c r="AO467" s="332"/>
      <c r="AY467" s="332"/>
      <c r="AZ467" s="332"/>
      <c r="BA467" s="332"/>
      <c r="BB467" s="332"/>
      <c r="BC467" s="332"/>
      <c r="BD467" s="332"/>
      <c r="BE467" s="332"/>
      <c r="BF467" s="332"/>
      <c r="BI467" s="332"/>
      <c r="BS467" s="332"/>
      <c r="CC467" s="332"/>
      <c r="CM467" s="332"/>
      <c r="CW467" s="332"/>
      <c r="DG467" s="332"/>
      <c r="DQ467" s="332"/>
      <c r="EA467" s="332"/>
      <c r="EK467" s="332"/>
      <c r="EU467" s="332"/>
      <c r="FE467" s="332"/>
      <c r="FO467" s="332"/>
      <c r="FY467" s="332"/>
      <c r="GI467" s="332"/>
      <c r="GS467" s="332"/>
      <c r="HC467" s="332"/>
      <c r="HM467" s="332"/>
    </row>
    <row r="468" s="3" customFormat="true" x14ac:dyDescent="0.25">
      <c r="A468" s="332"/>
      <c r="K468" s="332"/>
      <c r="U468" s="332"/>
      <c r="AE468" s="332"/>
      <c r="AO468" s="332"/>
      <c r="AY468" s="332"/>
      <c r="AZ468" s="332"/>
      <c r="BA468" s="332"/>
      <c r="BB468" s="332"/>
      <c r="BC468" s="332"/>
      <c r="BD468" s="332"/>
      <c r="BE468" s="332"/>
      <c r="BF468" s="332"/>
      <c r="BI468" s="332"/>
      <c r="BS468" s="332"/>
      <c r="CC468" s="332"/>
      <c r="CM468" s="332"/>
      <c r="CW468" s="332"/>
      <c r="DG468" s="332"/>
      <c r="DQ468" s="332"/>
      <c r="EA468" s="332"/>
      <c r="EK468" s="332"/>
      <c r="EU468" s="332"/>
      <c r="FE468" s="332"/>
      <c r="FO468" s="332"/>
      <c r="FY468" s="332"/>
      <c r="GI468" s="332"/>
      <c r="GS468" s="332"/>
      <c r="HC468" s="332"/>
      <c r="HM468" s="332"/>
    </row>
    <row r="469" s="3" customFormat="true" x14ac:dyDescent="0.25">
      <c r="A469" s="332"/>
      <c r="K469" s="332"/>
      <c r="U469" s="332"/>
      <c r="AE469" s="332"/>
      <c r="AO469" s="332"/>
      <c r="AY469" s="332"/>
      <c r="AZ469" s="332"/>
      <c r="BA469" s="332"/>
      <c r="BB469" s="332"/>
      <c r="BC469" s="332"/>
      <c r="BD469" s="332"/>
      <c r="BE469" s="332"/>
      <c r="BF469" s="332"/>
      <c r="BI469" s="332"/>
      <c r="BS469" s="332"/>
      <c r="CC469" s="332"/>
      <c r="CM469" s="332"/>
      <c r="CW469" s="332"/>
      <c r="DG469" s="332"/>
      <c r="DQ469" s="332"/>
      <c r="EA469" s="332"/>
      <c r="EK469" s="332"/>
      <c r="EU469" s="332"/>
      <c r="FE469" s="332"/>
      <c r="FO469" s="332"/>
      <c r="FY469" s="332"/>
      <c r="GI469" s="332"/>
      <c r="GS469" s="332"/>
      <c r="HC469" s="332"/>
      <c r="HM469" s="332"/>
    </row>
    <row r="470" s="3" customFormat="true" x14ac:dyDescent="0.25">
      <c r="A470" s="332"/>
      <c r="K470" s="332"/>
      <c r="U470" s="332"/>
      <c r="AE470" s="332"/>
      <c r="AO470" s="332"/>
      <c r="AY470" s="332"/>
      <c r="AZ470" s="332"/>
      <c r="BA470" s="332"/>
      <c r="BB470" s="332"/>
      <c r="BC470" s="332"/>
      <c r="BD470" s="332"/>
      <c r="BE470" s="332"/>
      <c r="BF470" s="332"/>
      <c r="BI470" s="332"/>
      <c r="BS470" s="332"/>
      <c r="CC470" s="332"/>
      <c r="CM470" s="332"/>
      <c r="CW470" s="332"/>
      <c r="DG470" s="332"/>
      <c r="DQ470" s="332"/>
      <c r="EA470" s="332"/>
      <c r="EK470" s="332"/>
      <c r="EU470" s="332"/>
      <c r="FE470" s="332"/>
      <c r="FO470" s="332"/>
      <c r="FY470" s="332"/>
      <c r="GI470" s="332"/>
      <c r="GS470" s="332"/>
      <c r="HC470" s="332"/>
      <c r="HM470" s="332"/>
    </row>
    <row r="471" s="3" customFormat="true" x14ac:dyDescent="0.25">
      <c r="A471" s="332"/>
      <c r="K471" s="332"/>
      <c r="U471" s="332"/>
      <c r="AE471" s="332"/>
      <c r="AO471" s="332"/>
      <c r="AY471" s="332"/>
      <c r="AZ471" s="332"/>
      <c r="BA471" s="332"/>
      <c r="BB471" s="332"/>
      <c r="BC471" s="332"/>
      <c r="BD471" s="332"/>
      <c r="BE471" s="332"/>
      <c r="BF471" s="332"/>
      <c r="BI471" s="332"/>
      <c r="BS471" s="332"/>
      <c r="CC471" s="332"/>
      <c r="CM471" s="332"/>
      <c r="CW471" s="332"/>
      <c r="DG471" s="332"/>
      <c r="DQ471" s="332"/>
      <c r="EA471" s="332"/>
      <c r="EK471" s="332"/>
      <c r="EU471" s="332"/>
      <c r="FE471" s="332"/>
      <c r="FO471" s="332"/>
      <c r="FY471" s="332"/>
      <c r="GI471" s="332"/>
      <c r="GS471" s="332"/>
      <c r="HC471" s="332"/>
      <c r="HM471" s="332"/>
    </row>
    <row r="472" s="3" customFormat="true" x14ac:dyDescent="0.25">
      <c r="A472" s="332"/>
      <c r="K472" s="332"/>
      <c r="U472" s="332"/>
      <c r="AE472" s="332"/>
      <c r="AO472" s="332"/>
      <c r="AY472" s="332"/>
      <c r="AZ472" s="332"/>
      <c r="BA472" s="332"/>
      <c r="BB472" s="332"/>
      <c r="BC472" s="332"/>
      <c r="BD472" s="332"/>
      <c r="BE472" s="332"/>
      <c r="BF472" s="332"/>
      <c r="BI472" s="332"/>
      <c r="BS472" s="332"/>
      <c r="CC472" s="332"/>
      <c r="CM472" s="332"/>
      <c r="CW472" s="332"/>
      <c r="DG472" s="332"/>
      <c r="DQ472" s="332"/>
      <c r="EA472" s="332"/>
      <c r="EK472" s="332"/>
      <c r="EU472" s="332"/>
      <c r="FE472" s="332"/>
      <c r="FO472" s="332"/>
      <c r="FY472" s="332"/>
      <c r="GI472" s="332"/>
      <c r="GS472" s="332"/>
      <c r="HC472" s="332"/>
      <c r="HM472" s="332"/>
    </row>
    <row r="473" s="3" customFormat="true" x14ac:dyDescent="0.25">
      <c r="A473" s="332"/>
      <c r="K473" s="332"/>
      <c r="U473" s="332"/>
      <c r="AE473" s="332"/>
      <c r="AO473" s="332"/>
      <c r="AY473" s="332"/>
      <c r="AZ473" s="332"/>
      <c r="BA473" s="332"/>
      <c r="BB473" s="332"/>
      <c r="BC473" s="332"/>
      <c r="BD473" s="332"/>
      <c r="BE473" s="332"/>
      <c r="BF473" s="332"/>
      <c r="BI473" s="332"/>
      <c r="BS473" s="332"/>
      <c r="CC473" s="332"/>
      <c r="CM473" s="332"/>
      <c r="CW473" s="332"/>
      <c r="DG473" s="332"/>
      <c r="DQ473" s="332"/>
      <c r="EA473" s="332"/>
      <c r="EK473" s="332"/>
      <c r="EU473" s="332"/>
      <c r="FE473" s="332"/>
      <c r="FO473" s="332"/>
      <c r="FY473" s="332"/>
      <c r="GI473" s="332"/>
      <c r="GS473" s="332"/>
      <c r="HC473" s="332"/>
      <c r="HM473" s="332"/>
    </row>
    <row r="474" s="3" customFormat="true" x14ac:dyDescent="0.25">
      <c r="A474" s="332"/>
      <c r="K474" s="332"/>
      <c r="U474" s="332"/>
      <c r="AE474" s="332"/>
      <c r="AO474" s="332"/>
      <c r="AY474" s="332"/>
      <c r="AZ474" s="332"/>
      <c r="BA474" s="332"/>
      <c r="BB474" s="332"/>
      <c r="BC474" s="332"/>
      <c r="BD474" s="332"/>
      <c r="BE474" s="332"/>
      <c r="BF474" s="332"/>
      <c r="BI474" s="332"/>
      <c r="BS474" s="332"/>
      <c r="CC474" s="332"/>
      <c r="CM474" s="332"/>
      <c r="CW474" s="332"/>
      <c r="DG474" s="332"/>
      <c r="DQ474" s="332"/>
      <c r="EA474" s="332"/>
      <c r="EK474" s="332"/>
      <c r="EU474" s="332"/>
      <c r="FE474" s="332"/>
      <c r="FO474" s="332"/>
      <c r="FY474" s="332"/>
      <c r="GI474" s="332"/>
      <c r="GS474" s="332"/>
      <c r="HC474" s="332"/>
      <c r="HM474" s="332"/>
    </row>
    <row r="475" s="3" customFormat="true" x14ac:dyDescent="0.25">
      <c r="A475" s="332"/>
      <c r="K475" s="332"/>
      <c r="U475" s="332"/>
      <c r="AE475" s="332"/>
      <c r="AO475" s="332"/>
      <c r="AY475" s="332"/>
      <c r="AZ475" s="332"/>
      <c r="BA475" s="332"/>
      <c r="BB475" s="332"/>
      <c r="BC475" s="332"/>
      <c r="BD475" s="332"/>
      <c r="BE475" s="332"/>
      <c r="BF475" s="332"/>
      <c r="BI475" s="332"/>
      <c r="BS475" s="332"/>
      <c r="CC475" s="332"/>
      <c r="CM475" s="332"/>
      <c r="CW475" s="332"/>
      <c r="DG475" s="332"/>
      <c r="DQ475" s="332"/>
      <c r="EA475" s="332"/>
      <c r="EK475" s="332"/>
      <c r="EU475" s="332"/>
      <c r="FE475" s="332"/>
      <c r="FO475" s="332"/>
      <c r="FY475" s="332"/>
      <c r="GI475" s="332"/>
      <c r="GS475" s="332"/>
      <c r="HC475" s="332"/>
      <c r="HM475" s="332"/>
    </row>
    <row r="476" s="3" customFormat="true" x14ac:dyDescent="0.25">
      <c r="A476" s="332"/>
      <c r="K476" s="332"/>
      <c r="U476" s="332"/>
      <c r="AE476" s="332"/>
      <c r="AO476" s="332"/>
      <c r="AY476" s="332"/>
      <c r="AZ476" s="332"/>
      <c r="BA476" s="332"/>
      <c r="BB476" s="332"/>
      <c r="BC476" s="332"/>
      <c r="BD476" s="332"/>
      <c r="BE476" s="332"/>
      <c r="BF476" s="332"/>
      <c r="BI476" s="332"/>
      <c r="BS476" s="332"/>
      <c r="CC476" s="332"/>
      <c r="CM476" s="332"/>
      <c r="CW476" s="332"/>
      <c r="DG476" s="332"/>
      <c r="DQ476" s="332"/>
      <c r="EA476" s="332"/>
      <c r="EK476" s="332"/>
      <c r="EU476" s="332"/>
      <c r="FE476" s="332"/>
      <c r="FO476" s="332"/>
      <c r="FY476" s="332"/>
      <c r="GI476" s="332"/>
      <c r="GS476" s="332"/>
      <c r="HC476" s="332"/>
      <c r="HM476" s="332"/>
    </row>
    <row r="477" s="3" customFormat="true" x14ac:dyDescent="0.25">
      <c r="A477" s="332"/>
      <c r="K477" s="332"/>
      <c r="U477" s="332"/>
      <c r="AE477" s="332"/>
      <c r="AO477" s="332"/>
      <c r="AY477" s="332"/>
      <c r="AZ477" s="332"/>
      <c r="BA477" s="332"/>
      <c r="BB477" s="332"/>
      <c r="BC477" s="332"/>
      <c r="BD477" s="332"/>
      <c r="BE477" s="332"/>
      <c r="BF477" s="332"/>
      <c r="BI477" s="332"/>
      <c r="BS477" s="332"/>
      <c r="CC477" s="332"/>
      <c r="CM477" s="332"/>
      <c r="CW477" s="332"/>
      <c r="DG477" s="332"/>
      <c r="DQ477" s="332"/>
      <c r="EA477" s="332"/>
      <c r="EK477" s="332"/>
      <c r="EU477" s="332"/>
      <c r="FE477" s="332"/>
      <c r="FO477" s="332"/>
      <c r="FY477" s="332"/>
      <c r="GI477" s="332"/>
      <c r="GS477" s="332"/>
      <c r="HC477" s="332"/>
      <c r="HM477" s="332"/>
    </row>
    <row r="478" s="3" customFormat="true" x14ac:dyDescent="0.25">
      <c r="A478" s="332"/>
      <c r="K478" s="332"/>
      <c r="U478" s="332"/>
      <c r="AE478" s="332"/>
      <c r="AO478" s="332"/>
      <c r="AY478" s="332"/>
      <c r="AZ478" s="332"/>
      <c r="BA478" s="332"/>
      <c r="BB478" s="332"/>
      <c r="BC478" s="332"/>
      <c r="BD478" s="332"/>
      <c r="BE478" s="332"/>
      <c r="BF478" s="332"/>
      <c r="BI478" s="332"/>
      <c r="BS478" s="332"/>
      <c r="CC478" s="332"/>
      <c r="CM478" s="332"/>
      <c r="CW478" s="332"/>
      <c r="DG478" s="332"/>
      <c r="DQ478" s="332"/>
      <c r="EA478" s="332"/>
      <c r="EK478" s="332"/>
      <c r="EU478" s="332"/>
      <c r="FE478" s="332"/>
      <c r="FO478" s="332"/>
      <c r="FY478" s="332"/>
      <c r="GI478" s="332"/>
      <c r="GS478" s="332"/>
      <c r="HC478" s="332"/>
      <c r="HM478" s="332"/>
    </row>
    <row r="479" s="3" customFormat="true" x14ac:dyDescent="0.25">
      <c r="A479" s="332"/>
      <c r="K479" s="332"/>
      <c r="U479" s="332"/>
      <c r="AE479" s="332"/>
      <c r="AO479" s="332"/>
      <c r="AY479" s="332"/>
      <c r="AZ479" s="332"/>
      <c r="BA479" s="332"/>
      <c r="BB479" s="332"/>
      <c r="BC479" s="332"/>
      <c r="BD479" s="332"/>
      <c r="BE479" s="332"/>
      <c r="BF479" s="332"/>
      <c r="BI479" s="332"/>
      <c r="BS479" s="332"/>
      <c r="CC479" s="332"/>
      <c r="CM479" s="332"/>
      <c r="CW479" s="332"/>
      <c r="DG479" s="332"/>
      <c r="DQ479" s="332"/>
      <c r="EA479" s="332"/>
      <c r="EK479" s="332"/>
      <c r="EU479" s="332"/>
      <c r="FE479" s="332"/>
      <c r="FO479" s="332"/>
      <c r="FY479" s="332"/>
      <c r="GI479" s="332"/>
      <c r="GS479" s="332"/>
      <c r="HC479" s="332"/>
      <c r="HM479" s="332"/>
    </row>
    <row r="480" s="3" customFormat="true" x14ac:dyDescent="0.25">
      <c r="A480" s="332"/>
      <c r="K480" s="332"/>
      <c r="U480" s="332"/>
      <c r="AE480" s="332"/>
      <c r="AO480" s="332"/>
      <c r="AY480" s="332"/>
      <c r="AZ480" s="332"/>
      <c r="BA480" s="332"/>
      <c r="BB480" s="332"/>
      <c r="BC480" s="332"/>
      <c r="BD480" s="332"/>
      <c r="BE480" s="332"/>
      <c r="BF480" s="332"/>
      <c r="BI480" s="332"/>
      <c r="BS480" s="332"/>
      <c r="CC480" s="332"/>
      <c r="CM480" s="332"/>
      <c r="CW480" s="332"/>
      <c r="DG480" s="332"/>
      <c r="DQ480" s="332"/>
      <c r="EA480" s="332"/>
      <c r="EK480" s="332"/>
      <c r="EU480" s="332"/>
      <c r="FE480" s="332"/>
      <c r="FO480" s="332"/>
      <c r="FY480" s="332"/>
      <c r="GI480" s="332"/>
      <c r="GS480" s="332"/>
      <c r="HC480" s="332"/>
      <c r="HM480" s="332"/>
    </row>
    <row r="481" s="3" customFormat="true" x14ac:dyDescent="0.25">
      <c r="A481" s="332"/>
      <c r="K481" s="332"/>
      <c r="U481" s="332"/>
      <c r="AE481" s="332"/>
      <c r="AO481" s="332"/>
      <c r="AY481" s="332"/>
      <c r="AZ481" s="332"/>
      <c r="BA481" s="332"/>
      <c r="BB481" s="332"/>
      <c r="BC481" s="332"/>
      <c r="BD481" s="332"/>
      <c r="BE481" s="332"/>
      <c r="BF481" s="332"/>
      <c r="BI481" s="332"/>
      <c r="BS481" s="332"/>
      <c r="CC481" s="332"/>
      <c r="CM481" s="332"/>
      <c r="CW481" s="332"/>
      <c r="DG481" s="332"/>
      <c r="DQ481" s="332"/>
      <c r="EA481" s="332"/>
      <c r="EK481" s="332"/>
      <c r="EU481" s="332"/>
      <c r="FE481" s="332"/>
      <c r="FO481" s="332"/>
      <c r="FY481" s="332"/>
      <c r="GI481" s="332"/>
      <c r="GS481" s="332"/>
      <c r="HC481" s="332"/>
      <c r="HM481" s="332"/>
    </row>
    <row r="482" s="3" customFormat="true" x14ac:dyDescent="0.25">
      <c r="A482" s="332"/>
      <c r="K482" s="332"/>
      <c r="U482" s="332"/>
      <c r="AE482" s="332"/>
      <c r="AO482" s="332"/>
      <c r="AY482" s="332"/>
      <c r="AZ482" s="332"/>
      <c r="BA482" s="332"/>
      <c r="BB482" s="332"/>
      <c r="BC482" s="332"/>
      <c r="BD482" s="332"/>
      <c r="BE482" s="332"/>
      <c r="BF482" s="332"/>
      <c r="BI482" s="332"/>
      <c r="BS482" s="332"/>
      <c r="CC482" s="332"/>
      <c r="CM482" s="332"/>
      <c r="CW482" s="332"/>
      <c r="DG482" s="332"/>
      <c r="DQ482" s="332"/>
      <c r="EA482" s="332"/>
      <c r="EK482" s="332"/>
      <c r="EU482" s="332"/>
      <c r="FE482" s="332"/>
      <c r="FO482" s="332"/>
      <c r="FY482" s="332"/>
      <c r="GI482" s="332"/>
      <c r="GS482" s="332"/>
      <c r="HC482" s="332"/>
      <c r="HM482" s="332"/>
    </row>
    <row r="483" s="3" customFormat="true" x14ac:dyDescent="0.25">
      <c r="A483" s="332"/>
      <c r="K483" s="332"/>
      <c r="U483" s="332"/>
      <c r="AE483" s="332"/>
      <c r="AO483" s="332"/>
      <c r="AY483" s="332"/>
      <c r="AZ483" s="332"/>
      <c r="BA483" s="332"/>
      <c r="BB483" s="332"/>
      <c r="BC483" s="332"/>
      <c r="BD483" s="332"/>
      <c r="BE483" s="332"/>
      <c r="BF483" s="332"/>
      <c r="BI483" s="332"/>
      <c r="BS483" s="332"/>
      <c r="CC483" s="332"/>
      <c r="CM483" s="332"/>
      <c r="CW483" s="332"/>
      <c r="DG483" s="332"/>
      <c r="DQ483" s="332"/>
      <c r="EA483" s="332"/>
      <c r="EK483" s="332"/>
      <c r="EU483" s="332"/>
      <c r="FE483" s="332"/>
      <c r="FO483" s="332"/>
      <c r="FY483" s="332"/>
      <c r="GI483" s="332"/>
      <c r="GS483" s="332"/>
      <c r="HC483" s="332"/>
      <c r="HM483" s="332"/>
    </row>
    <row r="484" s="3" customFormat="true" x14ac:dyDescent="0.25">
      <c r="A484" s="332"/>
      <c r="K484" s="332"/>
      <c r="U484" s="332"/>
      <c r="AE484" s="332"/>
      <c r="AO484" s="332"/>
      <c r="AY484" s="332"/>
      <c r="AZ484" s="332"/>
      <c r="BA484" s="332"/>
      <c r="BB484" s="332"/>
      <c r="BC484" s="332"/>
      <c r="BD484" s="332"/>
      <c r="BE484" s="332"/>
      <c r="BF484" s="332"/>
      <c r="BI484" s="332"/>
      <c r="BS484" s="332"/>
      <c r="CC484" s="332"/>
      <c r="CM484" s="332"/>
      <c r="CW484" s="332"/>
      <c r="DG484" s="332"/>
      <c r="DQ484" s="332"/>
      <c r="EA484" s="332"/>
      <c r="EK484" s="332"/>
      <c r="EU484" s="332"/>
      <c r="FE484" s="332"/>
      <c r="FO484" s="332"/>
      <c r="FY484" s="332"/>
      <c r="GI484" s="332"/>
      <c r="GS484" s="332"/>
      <c r="HC484" s="332"/>
      <c r="HM484" s="332"/>
    </row>
    <row r="485" s="3" customFormat="true" x14ac:dyDescent="0.25">
      <c r="A485" s="332"/>
      <c r="K485" s="332"/>
      <c r="U485" s="332"/>
      <c r="AE485" s="332"/>
      <c r="AO485" s="332"/>
      <c r="AY485" s="332"/>
      <c r="AZ485" s="332"/>
      <c r="BA485" s="332"/>
      <c r="BB485" s="332"/>
      <c r="BC485" s="332"/>
      <c r="BD485" s="332"/>
      <c r="BE485" s="332"/>
      <c r="BF485" s="332"/>
      <c r="BI485" s="332"/>
      <c r="BS485" s="332"/>
      <c r="CC485" s="332"/>
      <c r="CM485" s="332"/>
      <c r="CW485" s="332"/>
      <c r="DG485" s="332"/>
      <c r="DQ485" s="332"/>
      <c r="EA485" s="332"/>
      <c r="EK485" s="332"/>
      <c r="EU485" s="332"/>
      <c r="FE485" s="332"/>
      <c r="FO485" s="332"/>
      <c r="FY485" s="332"/>
      <c r="GI485" s="332"/>
      <c r="GS485" s="332"/>
      <c r="HC485" s="332"/>
      <c r="HM485" s="332"/>
    </row>
    <row r="486" s="3" customFormat="true" x14ac:dyDescent="0.25">
      <c r="A486" s="332"/>
      <c r="K486" s="332"/>
      <c r="U486" s="332"/>
      <c r="AE486" s="332"/>
      <c r="AO486" s="332"/>
      <c r="AY486" s="332"/>
      <c r="AZ486" s="332"/>
      <c r="BA486" s="332"/>
      <c r="BB486" s="332"/>
      <c r="BC486" s="332"/>
      <c r="BD486" s="332"/>
      <c r="BE486" s="332"/>
      <c r="BF486" s="332"/>
      <c r="BI486" s="332"/>
      <c r="BS486" s="332"/>
      <c r="CC486" s="332"/>
      <c r="CM486" s="332"/>
      <c r="CW486" s="332"/>
      <c r="DG486" s="332"/>
      <c r="DQ486" s="332"/>
      <c r="EA486" s="332"/>
      <c r="EK486" s="332"/>
      <c r="EU486" s="332"/>
      <c r="FE486" s="332"/>
      <c r="FO486" s="332"/>
      <c r="FY486" s="332"/>
      <c r="GI486" s="332"/>
      <c r="GS486" s="332"/>
      <c r="HC486" s="332"/>
      <c r="HM486" s="332"/>
    </row>
    <row r="487" s="3" customFormat="true" x14ac:dyDescent="0.25">
      <c r="A487" s="332"/>
      <c r="K487" s="332"/>
      <c r="U487" s="332"/>
      <c r="AE487" s="332"/>
      <c r="AO487" s="332"/>
      <c r="AY487" s="332"/>
      <c r="AZ487" s="332"/>
      <c r="BA487" s="332"/>
      <c r="BB487" s="332"/>
      <c r="BC487" s="332"/>
      <c r="BD487" s="332"/>
      <c r="BE487" s="332"/>
      <c r="BF487" s="332"/>
      <c r="BI487" s="332"/>
      <c r="BS487" s="332"/>
      <c r="CC487" s="332"/>
      <c r="CM487" s="332"/>
      <c r="CW487" s="332"/>
      <c r="DG487" s="332"/>
      <c r="DQ487" s="332"/>
      <c r="EA487" s="332"/>
      <c r="EK487" s="332"/>
      <c r="EU487" s="332"/>
      <c r="FE487" s="332"/>
      <c r="FO487" s="332"/>
      <c r="FY487" s="332"/>
      <c r="GI487" s="332"/>
      <c r="GS487" s="332"/>
      <c r="HC487" s="332"/>
      <c r="HM487" s="332"/>
    </row>
    <row r="488" s="3" customFormat="true" x14ac:dyDescent="0.25">
      <c r="A488" s="332"/>
      <c r="K488" s="332"/>
      <c r="U488" s="332"/>
      <c r="AE488" s="332"/>
      <c r="AO488" s="332"/>
      <c r="AY488" s="332"/>
      <c r="AZ488" s="332"/>
      <c r="BA488" s="332"/>
      <c r="BB488" s="332"/>
      <c r="BC488" s="332"/>
      <c r="BD488" s="332"/>
      <c r="BE488" s="332"/>
      <c r="BF488" s="332"/>
      <c r="BI488" s="332"/>
      <c r="BS488" s="332"/>
      <c r="CC488" s="332"/>
      <c r="CM488" s="332"/>
      <c r="CW488" s="332"/>
      <c r="DG488" s="332"/>
      <c r="DQ488" s="332"/>
      <c r="EA488" s="332"/>
      <c r="EK488" s="332"/>
      <c r="EU488" s="332"/>
      <c r="FE488" s="332"/>
      <c r="FO488" s="332"/>
      <c r="FY488" s="332"/>
      <c r="GI488" s="332"/>
      <c r="GS488" s="332"/>
      <c r="HC488" s="332"/>
      <c r="HM488" s="332"/>
    </row>
    <row r="489" s="3" customFormat="true" x14ac:dyDescent="0.25">
      <c r="A489" s="332"/>
      <c r="K489" s="332"/>
      <c r="U489" s="332"/>
      <c r="AE489" s="332"/>
      <c r="AO489" s="332"/>
      <c r="AY489" s="332"/>
      <c r="AZ489" s="332"/>
      <c r="BA489" s="332"/>
      <c r="BB489" s="332"/>
      <c r="BC489" s="332"/>
      <c r="BD489" s="332"/>
      <c r="BE489" s="332"/>
      <c r="BF489" s="332"/>
      <c r="BI489" s="332"/>
      <c r="BS489" s="332"/>
      <c r="CC489" s="332"/>
      <c r="CM489" s="332"/>
      <c r="CW489" s="332"/>
      <c r="DG489" s="332"/>
      <c r="DQ489" s="332"/>
      <c r="EA489" s="332"/>
      <c r="EK489" s="332"/>
      <c r="EU489" s="332"/>
      <c r="FE489" s="332"/>
      <c r="FO489" s="332"/>
      <c r="FY489" s="332"/>
      <c r="GI489" s="332"/>
      <c r="GS489" s="332"/>
      <c r="HC489" s="332"/>
      <c r="HM489" s="332"/>
    </row>
    <row r="490" s="3" customFormat="true" x14ac:dyDescent="0.25">
      <c r="A490" s="332"/>
      <c r="K490" s="332"/>
      <c r="U490" s="332"/>
      <c r="AE490" s="332"/>
      <c r="AO490" s="332"/>
      <c r="AY490" s="332"/>
      <c r="AZ490" s="332"/>
      <c r="BA490" s="332"/>
      <c r="BB490" s="332"/>
      <c r="BC490" s="332"/>
      <c r="BD490" s="332"/>
      <c r="BE490" s="332"/>
      <c r="BF490" s="332"/>
      <c r="BI490" s="332"/>
      <c r="BS490" s="332"/>
      <c r="CC490" s="332"/>
      <c r="CM490" s="332"/>
      <c r="CW490" s="332"/>
      <c r="DG490" s="332"/>
      <c r="DQ490" s="332"/>
      <c r="EA490" s="332"/>
      <c r="EK490" s="332"/>
      <c r="EU490" s="332"/>
      <c r="FE490" s="332"/>
      <c r="FO490" s="332"/>
      <c r="FY490" s="332"/>
      <c r="GI490" s="332"/>
      <c r="GS490" s="332"/>
      <c r="HC490" s="332"/>
      <c r="HM490" s="332"/>
    </row>
    <row r="491" s="3" customFormat="true" x14ac:dyDescent="0.25">
      <c r="A491" s="332"/>
      <c r="K491" s="332"/>
      <c r="U491" s="332"/>
      <c r="AE491" s="332"/>
      <c r="AO491" s="332"/>
      <c r="AY491" s="332"/>
      <c r="AZ491" s="332"/>
      <c r="BA491" s="332"/>
      <c r="BB491" s="332"/>
      <c r="BC491" s="332"/>
      <c r="BD491" s="332"/>
      <c r="BE491" s="332"/>
      <c r="BF491" s="332"/>
      <c r="BI491" s="332"/>
      <c r="BS491" s="332"/>
      <c r="CC491" s="332"/>
      <c r="CM491" s="332"/>
      <c r="CW491" s="332"/>
      <c r="DG491" s="332"/>
      <c r="DQ491" s="332"/>
      <c r="EA491" s="332"/>
      <c r="EK491" s="332"/>
      <c r="EU491" s="332"/>
      <c r="FE491" s="332"/>
      <c r="FO491" s="332"/>
      <c r="FY491" s="332"/>
      <c r="GI491" s="332"/>
      <c r="GS491" s="332"/>
      <c r="HC491" s="332"/>
      <c r="HM491" s="332"/>
    </row>
    <row r="492" s="3" customFormat="true" x14ac:dyDescent="0.25">
      <c r="A492" s="332"/>
      <c r="K492" s="332"/>
      <c r="U492" s="332"/>
      <c r="AE492" s="332"/>
      <c r="AO492" s="332"/>
      <c r="AY492" s="332"/>
      <c r="AZ492" s="332"/>
      <c r="BA492" s="332"/>
      <c r="BB492" s="332"/>
      <c r="BC492" s="332"/>
      <c r="BD492" s="332"/>
      <c r="BE492" s="332"/>
      <c r="BF492" s="332"/>
      <c r="BI492" s="332"/>
      <c r="BS492" s="332"/>
      <c r="CC492" s="332"/>
      <c r="CM492" s="332"/>
      <c r="CW492" s="332"/>
      <c r="DG492" s="332"/>
      <c r="DQ492" s="332"/>
      <c r="EA492" s="332"/>
      <c r="EK492" s="332"/>
      <c r="EU492" s="332"/>
      <c r="FE492" s="332"/>
      <c r="FO492" s="332"/>
      <c r="FY492" s="332"/>
      <c r="GI492" s="332"/>
      <c r="GS492" s="332"/>
      <c r="HC492" s="332"/>
      <c r="HM492" s="332"/>
    </row>
    <row r="493" s="3" customFormat="true" x14ac:dyDescent="0.25">
      <c r="A493" s="332"/>
      <c r="K493" s="332"/>
      <c r="U493" s="332"/>
      <c r="AE493" s="332"/>
      <c r="AO493" s="332"/>
      <c r="AY493" s="332"/>
      <c r="AZ493" s="332"/>
      <c r="BA493" s="332"/>
      <c r="BB493" s="332"/>
      <c r="BC493" s="332"/>
      <c r="BD493" s="332"/>
      <c r="BE493" s="332"/>
      <c r="BF493" s="332"/>
      <c r="BI493" s="332"/>
      <c r="BS493" s="332"/>
      <c r="CC493" s="332"/>
      <c r="CM493" s="332"/>
      <c r="CW493" s="332"/>
      <c r="DG493" s="332"/>
      <c r="DQ493" s="332"/>
      <c r="EA493" s="332"/>
      <c r="EK493" s="332"/>
      <c r="EU493" s="332"/>
      <c r="FE493" s="332"/>
      <c r="FO493" s="332"/>
      <c r="FY493" s="332"/>
      <c r="GI493" s="332"/>
      <c r="GS493" s="332"/>
      <c r="HC493" s="332"/>
      <c r="HM493" s="332"/>
    </row>
    <row r="494" s="3" customFormat="true" x14ac:dyDescent="0.25">
      <c r="A494" s="332"/>
      <c r="K494" s="332"/>
      <c r="U494" s="332"/>
      <c r="AE494" s="332"/>
      <c r="AO494" s="332"/>
      <c r="AY494" s="332"/>
      <c r="AZ494" s="332"/>
      <c r="BA494" s="332"/>
      <c r="BB494" s="332"/>
      <c r="BC494" s="332"/>
      <c r="BD494" s="332"/>
      <c r="BE494" s="332"/>
      <c r="BF494" s="332"/>
      <c r="BI494" s="332"/>
      <c r="BS494" s="332"/>
      <c r="CC494" s="332"/>
      <c r="CM494" s="332"/>
      <c r="CW494" s="332"/>
      <c r="DG494" s="332"/>
      <c r="DQ494" s="332"/>
      <c r="EA494" s="332"/>
      <c r="EK494" s="332"/>
      <c r="EU494" s="332"/>
      <c r="FE494" s="332"/>
      <c r="FO494" s="332"/>
      <c r="FY494" s="332"/>
      <c r="GI494" s="332"/>
      <c r="GS494" s="332"/>
      <c r="HC494" s="332"/>
      <c r="HM494" s="332"/>
    </row>
    <row r="495" s="3" customFormat="true" x14ac:dyDescent="0.25">
      <c r="A495" s="332"/>
      <c r="K495" s="332"/>
      <c r="U495" s="332"/>
      <c r="AE495" s="332"/>
      <c r="AO495" s="332"/>
      <c r="AY495" s="332"/>
      <c r="AZ495" s="332"/>
      <c r="BA495" s="332"/>
      <c r="BB495" s="332"/>
      <c r="BC495" s="332"/>
      <c r="BD495" s="332"/>
      <c r="BE495" s="332"/>
      <c r="BF495" s="332"/>
      <c r="BI495" s="332"/>
      <c r="BS495" s="332"/>
      <c r="CC495" s="332"/>
      <c r="CM495" s="332"/>
      <c r="CW495" s="332"/>
      <c r="DG495" s="332"/>
      <c r="DQ495" s="332"/>
      <c r="EA495" s="332"/>
      <c r="EK495" s="332"/>
      <c r="EU495" s="332"/>
      <c r="FE495" s="332"/>
      <c r="FO495" s="332"/>
      <c r="FY495" s="332"/>
      <c r="GI495" s="332"/>
      <c r="GS495" s="332"/>
      <c r="HC495" s="332"/>
      <c r="HM495" s="332"/>
    </row>
    <row r="496" s="3" customFormat="true" x14ac:dyDescent="0.25">
      <c r="A496" s="332"/>
      <c r="K496" s="332"/>
      <c r="U496" s="332"/>
      <c r="AE496" s="332"/>
      <c r="AO496" s="332"/>
      <c r="AY496" s="332"/>
      <c r="AZ496" s="332"/>
      <c r="BA496" s="332"/>
      <c r="BB496" s="332"/>
      <c r="BC496" s="332"/>
      <c r="BD496" s="332"/>
      <c r="BE496" s="332"/>
      <c r="BF496" s="332"/>
      <c r="BI496" s="332"/>
      <c r="BS496" s="332"/>
      <c r="CC496" s="332"/>
      <c r="CM496" s="332"/>
      <c r="CW496" s="332"/>
      <c r="DG496" s="332"/>
      <c r="DQ496" s="332"/>
      <c r="EA496" s="332"/>
      <c r="EK496" s="332"/>
      <c r="EU496" s="332"/>
      <c r="FE496" s="332"/>
      <c r="FO496" s="332"/>
      <c r="FY496" s="332"/>
      <c r="GI496" s="332"/>
      <c r="GS496" s="332"/>
      <c r="HC496" s="332"/>
      <c r="HM496" s="332"/>
    </row>
    <row r="497" s="3" customFormat="true" x14ac:dyDescent="0.25">
      <c r="A497" s="332"/>
      <c r="K497" s="332"/>
      <c r="U497" s="332"/>
      <c r="AE497" s="332"/>
      <c r="AO497" s="332"/>
      <c r="AY497" s="332"/>
      <c r="AZ497" s="332"/>
      <c r="BA497" s="332"/>
      <c r="BB497" s="332"/>
      <c r="BC497" s="332"/>
      <c r="BD497" s="332"/>
      <c r="BE497" s="332"/>
      <c r="BF497" s="332"/>
      <c r="BI497" s="332"/>
      <c r="BS497" s="332"/>
      <c r="CC497" s="332"/>
      <c r="CM497" s="332"/>
      <c r="CW497" s="332"/>
      <c r="DG497" s="332"/>
      <c r="DQ497" s="332"/>
      <c r="EA497" s="332"/>
      <c r="EK497" s="332"/>
      <c r="EU497" s="332"/>
      <c r="FE497" s="332"/>
      <c r="FO497" s="332"/>
      <c r="FY497" s="332"/>
      <c r="GI497" s="332"/>
      <c r="GS497" s="332"/>
      <c r="HC497" s="332"/>
      <c r="HM497" s="332"/>
    </row>
    <row r="498" s="3" customFormat="true" x14ac:dyDescent="0.25">
      <c r="A498" s="332"/>
      <c r="K498" s="332"/>
      <c r="U498" s="332"/>
      <c r="AE498" s="332"/>
      <c r="AO498" s="332"/>
      <c r="AY498" s="332"/>
      <c r="AZ498" s="332"/>
      <c r="BA498" s="332"/>
      <c r="BB498" s="332"/>
      <c r="BC498" s="332"/>
      <c r="BD498" s="332"/>
      <c r="BE498" s="332"/>
      <c r="BF498" s="332"/>
      <c r="BI498" s="332"/>
      <c r="BS498" s="332"/>
      <c r="CC498" s="332"/>
      <c r="CM498" s="332"/>
      <c r="CW498" s="332"/>
      <c r="DG498" s="332"/>
      <c r="DQ498" s="332"/>
      <c r="EA498" s="332"/>
      <c r="EK498" s="332"/>
      <c r="EU498" s="332"/>
      <c r="FE498" s="332"/>
      <c r="FO498" s="332"/>
      <c r="FY498" s="332"/>
      <c r="GI498" s="332"/>
      <c r="GS498" s="332"/>
      <c r="HC498" s="332"/>
      <c r="HM498" s="332"/>
    </row>
    <row r="499" s="3" customFormat="true" x14ac:dyDescent="0.25">
      <c r="A499" s="332"/>
      <c r="K499" s="332"/>
      <c r="U499" s="332"/>
      <c r="AE499" s="332"/>
      <c r="AO499" s="332"/>
      <c r="AY499" s="332"/>
      <c r="AZ499" s="332"/>
      <c r="BA499" s="332"/>
      <c r="BB499" s="332"/>
      <c r="BC499" s="332"/>
      <c r="BD499" s="332"/>
      <c r="BE499" s="332"/>
      <c r="BF499" s="332"/>
      <c r="BI499" s="332"/>
      <c r="BS499" s="332"/>
      <c r="CC499" s="332"/>
      <c r="CM499" s="332"/>
      <c r="CW499" s="332"/>
      <c r="DG499" s="332"/>
      <c r="DQ499" s="332"/>
      <c r="EA499" s="332"/>
      <c r="EK499" s="332"/>
      <c r="EU499" s="332"/>
      <c r="FE499" s="332"/>
      <c r="FO499" s="332"/>
      <c r="FY499" s="332"/>
      <c r="GI499" s="332"/>
      <c r="GS499" s="332"/>
      <c r="HC499" s="332"/>
      <c r="HM499" s="332"/>
    </row>
    <row r="500" s="3" customFormat="true" x14ac:dyDescent="0.25">
      <c r="A500" s="332"/>
      <c r="K500" s="332"/>
      <c r="U500" s="332"/>
      <c r="AE500" s="332"/>
      <c r="AO500" s="332"/>
      <c r="AY500" s="332"/>
      <c r="AZ500" s="332"/>
      <c r="BA500" s="332"/>
      <c r="BB500" s="332"/>
      <c r="BC500" s="332"/>
      <c r="BD500" s="332"/>
      <c r="BE500" s="332"/>
      <c r="BF500" s="332"/>
      <c r="BI500" s="332"/>
      <c r="BS500" s="332"/>
      <c r="CC500" s="332"/>
      <c r="CM500" s="332"/>
      <c r="CW500" s="332"/>
      <c r="DG500" s="332"/>
      <c r="DQ500" s="332"/>
      <c r="EA500" s="332"/>
      <c r="EK500" s="332"/>
      <c r="EU500" s="332"/>
      <c r="FE500" s="332"/>
      <c r="FO500" s="332"/>
      <c r="FY500" s="332"/>
      <c r="GI500" s="332"/>
      <c r="GS500" s="332"/>
      <c r="HC500" s="332"/>
      <c r="HM500" s="332"/>
    </row>
    <row r="501" s="3" customFormat="true" x14ac:dyDescent="0.25">
      <c r="A501" s="332"/>
      <c r="K501" s="332"/>
      <c r="U501" s="332"/>
      <c r="AE501" s="332"/>
      <c r="AO501" s="332"/>
      <c r="AY501" s="332"/>
      <c r="AZ501" s="332"/>
      <c r="BA501" s="332"/>
      <c r="BB501" s="332"/>
      <c r="BC501" s="332"/>
      <c r="BD501" s="332"/>
      <c r="BE501" s="332"/>
      <c r="BF501" s="332"/>
      <c r="BI501" s="332"/>
      <c r="BS501" s="332"/>
      <c r="CC501" s="332"/>
      <c r="CM501" s="332"/>
      <c r="CW501" s="332"/>
      <c r="DG501" s="332"/>
      <c r="DQ501" s="332"/>
      <c r="EA501" s="332"/>
      <c r="EK501" s="332"/>
      <c r="EU501" s="332"/>
      <c r="FE501" s="332"/>
      <c r="FO501" s="332"/>
      <c r="FY501" s="332"/>
      <c r="GI501" s="332"/>
      <c r="GS501" s="332"/>
      <c r="HC501" s="332"/>
      <c r="HM501" s="332"/>
    </row>
    <row r="502" s="3" customFormat="true" x14ac:dyDescent="0.25">
      <c r="A502" s="332"/>
      <c r="K502" s="332"/>
      <c r="U502" s="332"/>
      <c r="AE502" s="332"/>
      <c r="AO502" s="332"/>
      <c r="AY502" s="332"/>
      <c r="AZ502" s="332"/>
      <c r="BA502" s="332"/>
      <c r="BB502" s="332"/>
      <c r="BC502" s="332"/>
      <c r="BD502" s="332"/>
      <c r="BE502" s="332"/>
      <c r="BF502" s="332"/>
      <c r="BI502" s="332"/>
      <c r="BS502" s="332"/>
      <c r="CC502" s="332"/>
      <c r="CM502" s="332"/>
      <c r="CW502" s="332"/>
      <c r="DG502" s="332"/>
      <c r="DQ502" s="332"/>
      <c r="EA502" s="332"/>
      <c r="EK502" s="332"/>
      <c r="EU502" s="332"/>
      <c r="FE502" s="332"/>
      <c r="FO502" s="332"/>
      <c r="FY502" s="332"/>
      <c r="GI502" s="332"/>
      <c r="GS502" s="332"/>
      <c r="HC502" s="332"/>
      <c r="HM502" s="332"/>
    </row>
    <row r="503" s="3" customFormat="true" x14ac:dyDescent="0.25">
      <c r="A503" s="332"/>
      <c r="K503" s="332"/>
      <c r="U503" s="332"/>
      <c r="AE503" s="332"/>
      <c r="AO503" s="332"/>
      <c r="AY503" s="332"/>
      <c r="AZ503" s="332"/>
      <c r="BA503" s="332"/>
      <c r="BB503" s="332"/>
      <c r="BC503" s="332"/>
      <c r="BD503" s="332"/>
      <c r="BE503" s="332"/>
      <c r="BF503" s="332"/>
      <c r="BI503" s="332"/>
      <c r="BS503" s="332"/>
      <c r="CC503" s="332"/>
      <c r="CM503" s="332"/>
      <c r="CW503" s="332"/>
      <c r="DG503" s="332"/>
      <c r="DQ503" s="332"/>
      <c r="EA503" s="332"/>
      <c r="EK503" s="332"/>
      <c r="EU503" s="332"/>
      <c r="FE503" s="332"/>
      <c r="FO503" s="332"/>
      <c r="FY503" s="332"/>
      <c r="GI503" s="332"/>
      <c r="GS503" s="332"/>
      <c r="HC503" s="332"/>
      <c r="HM503" s="332"/>
    </row>
    <row r="504" s="3" customFormat="true" x14ac:dyDescent="0.25">
      <c r="A504" s="332"/>
      <c r="K504" s="332"/>
      <c r="U504" s="332"/>
      <c r="AE504" s="332"/>
      <c r="AO504" s="332"/>
      <c r="AY504" s="332"/>
      <c r="AZ504" s="332"/>
      <c r="BA504" s="332"/>
      <c r="BB504" s="332"/>
      <c r="BC504" s="332"/>
      <c r="BD504" s="332"/>
      <c r="BE504" s="332"/>
      <c r="BF504" s="332"/>
      <c r="BI504" s="332"/>
      <c r="BS504" s="332"/>
      <c r="CC504" s="332"/>
      <c r="CM504" s="332"/>
      <c r="CW504" s="332"/>
      <c r="DG504" s="332"/>
      <c r="DQ504" s="332"/>
      <c r="EA504" s="332"/>
      <c r="EK504" s="332"/>
      <c r="EU504" s="332"/>
      <c r="FE504" s="332"/>
      <c r="FO504" s="332"/>
      <c r="FY504" s="332"/>
      <c r="GI504" s="332"/>
      <c r="GS504" s="332"/>
      <c r="HC504" s="332"/>
      <c r="HM504" s="332"/>
    </row>
    <row r="505" s="3" customFormat="true" x14ac:dyDescent="0.25">
      <c r="A505" s="332"/>
      <c r="K505" s="332"/>
      <c r="U505" s="332"/>
      <c r="AE505" s="332"/>
      <c r="AO505" s="332"/>
      <c r="AY505" s="332"/>
      <c r="AZ505" s="332"/>
      <c r="BA505" s="332"/>
      <c r="BB505" s="332"/>
      <c r="BC505" s="332"/>
      <c r="BD505" s="332"/>
      <c r="BE505" s="332"/>
      <c r="BF505" s="332"/>
      <c r="BI505" s="332"/>
      <c r="BS505" s="332"/>
      <c r="CC505" s="332"/>
      <c r="CM505" s="332"/>
      <c r="CW505" s="332"/>
      <c r="DG505" s="332"/>
      <c r="DQ505" s="332"/>
      <c r="EA505" s="332"/>
      <c r="EK505" s="332"/>
      <c r="EU505" s="332"/>
      <c r="FE505" s="332"/>
      <c r="FO505" s="332"/>
      <c r="FY505" s="332"/>
      <c r="GI505" s="332"/>
      <c r="GS505" s="332"/>
      <c r="HC505" s="332"/>
      <c r="HM505" s="332"/>
    </row>
    <row r="506" s="3" customFormat="true" x14ac:dyDescent="0.25">
      <c r="A506" s="332"/>
      <c r="K506" s="332"/>
      <c r="U506" s="332"/>
      <c r="AE506" s="332"/>
      <c r="AO506" s="332"/>
      <c r="AY506" s="332"/>
      <c r="AZ506" s="332"/>
      <c r="BA506" s="332"/>
      <c r="BB506" s="332"/>
      <c r="BC506" s="332"/>
      <c r="BD506" s="332"/>
      <c r="BE506" s="332"/>
      <c r="BF506" s="332"/>
      <c r="BI506" s="332"/>
      <c r="BS506" s="332"/>
      <c r="CC506" s="332"/>
      <c r="CM506" s="332"/>
      <c r="CW506" s="332"/>
      <c r="DG506" s="332"/>
      <c r="DQ506" s="332"/>
      <c r="EA506" s="332"/>
      <c r="EK506" s="332"/>
      <c r="EU506" s="332"/>
      <c r="FE506" s="332"/>
      <c r="FO506" s="332"/>
      <c r="FY506" s="332"/>
      <c r="GI506" s="332"/>
      <c r="GS506" s="332"/>
      <c r="HC506" s="332"/>
      <c r="HM506" s="332"/>
    </row>
    <row r="507" s="3" customFormat="true" x14ac:dyDescent="0.25">
      <c r="A507" s="332"/>
      <c r="K507" s="332"/>
      <c r="U507" s="332"/>
      <c r="AE507" s="332"/>
      <c r="AO507" s="332"/>
      <c r="AY507" s="332"/>
      <c r="AZ507" s="332"/>
      <c r="BA507" s="332"/>
      <c r="BB507" s="332"/>
      <c r="BC507" s="332"/>
      <c r="BD507" s="332"/>
      <c r="BE507" s="332"/>
      <c r="BF507" s="332"/>
      <c r="BI507" s="332"/>
      <c r="BS507" s="332"/>
      <c r="CC507" s="332"/>
      <c r="CM507" s="332"/>
      <c r="CW507" s="332"/>
      <c r="DG507" s="332"/>
      <c r="DQ507" s="332"/>
      <c r="EA507" s="332"/>
      <c r="EK507" s="332"/>
      <c r="EU507" s="332"/>
      <c r="FE507" s="332"/>
      <c r="FO507" s="332"/>
      <c r="FY507" s="332"/>
      <c r="GI507" s="332"/>
      <c r="GS507" s="332"/>
      <c r="HC507" s="332"/>
      <c r="HM507" s="332"/>
    </row>
    <row r="508" s="3" customFormat="true" x14ac:dyDescent="0.25">
      <c r="A508" s="332"/>
      <c r="K508" s="332"/>
      <c r="U508" s="332"/>
      <c r="AE508" s="332"/>
      <c r="AO508" s="332"/>
      <c r="AY508" s="332"/>
      <c r="AZ508" s="332"/>
      <c r="BA508" s="332"/>
      <c r="BB508" s="332"/>
      <c r="BC508" s="332"/>
      <c r="BD508" s="332"/>
      <c r="BE508" s="332"/>
      <c r="BF508" s="332"/>
      <c r="BI508" s="332"/>
      <c r="BS508" s="332"/>
      <c r="CC508" s="332"/>
      <c r="CM508" s="332"/>
      <c r="CW508" s="332"/>
      <c r="DG508" s="332"/>
      <c r="DQ508" s="332"/>
      <c r="EA508" s="332"/>
      <c r="EK508" s="332"/>
      <c r="EU508" s="332"/>
      <c r="FE508" s="332"/>
      <c r="FO508" s="332"/>
      <c r="FY508" s="332"/>
      <c r="GI508" s="332"/>
      <c r="GS508" s="332"/>
      <c r="HC508" s="332"/>
      <c r="HM508" s="332"/>
    </row>
    <row r="509" s="3" customFormat="true" x14ac:dyDescent="0.25">
      <c r="A509" s="332"/>
      <c r="K509" s="332"/>
      <c r="U509" s="332"/>
      <c r="AE509" s="332"/>
      <c r="AO509" s="332"/>
      <c r="AY509" s="332"/>
      <c r="AZ509" s="332"/>
      <c r="BA509" s="332"/>
      <c r="BB509" s="332"/>
      <c r="BC509" s="332"/>
      <c r="BD509" s="332"/>
      <c r="BE509" s="332"/>
      <c r="BF509" s="332"/>
      <c r="BI509" s="332"/>
      <c r="BS509" s="332"/>
      <c r="CC509" s="332"/>
      <c r="CM509" s="332"/>
      <c r="CW509" s="332"/>
      <c r="DG509" s="332"/>
      <c r="DQ509" s="332"/>
      <c r="EA509" s="332"/>
      <c r="EK509" s="332"/>
      <c r="EU509" s="332"/>
      <c r="FE509" s="332"/>
      <c r="FO509" s="332"/>
      <c r="FY509" s="332"/>
      <c r="GI509" s="332"/>
      <c r="GS509" s="332"/>
      <c r="HC509" s="332"/>
      <c r="HM509" s="332"/>
    </row>
    <row r="510" s="3" customFormat="true" x14ac:dyDescent="0.25">
      <c r="A510" s="332"/>
      <c r="K510" s="332"/>
      <c r="U510" s="332"/>
      <c r="AE510" s="332"/>
      <c r="AO510" s="332"/>
      <c r="AY510" s="332"/>
      <c r="AZ510" s="332"/>
      <c r="BA510" s="332"/>
      <c r="BB510" s="332"/>
      <c r="BC510" s="332"/>
      <c r="BD510" s="332"/>
      <c r="BE510" s="332"/>
      <c r="BF510" s="332"/>
      <c r="BI510" s="332"/>
      <c r="BS510" s="332"/>
      <c r="CC510" s="332"/>
      <c r="CM510" s="332"/>
      <c r="CW510" s="332"/>
      <c r="DG510" s="332"/>
      <c r="DQ510" s="332"/>
      <c r="EA510" s="332"/>
      <c r="EK510" s="332"/>
      <c r="EU510" s="332"/>
      <c r="FE510" s="332"/>
      <c r="FO510" s="332"/>
      <c r="FY510" s="332"/>
      <c r="GI510" s="332"/>
      <c r="GS510" s="332"/>
      <c r="HC510" s="332"/>
      <c r="HM510" s="332"/>
    </row>
    <row r="511" s="3" customFormat="true" x14ac:dyDescent="0.25">
      <c r="A511" s="332"/>
      <c r="K511" s="332"/>
      <c r="U511" s="332"/>
      <c r="AE511" s="332"/>
      <c r="AO511" s="332"/>
      <c r="AY511" s="332"/>
      <c r="AZ511" s="332"/>
      <c r="BA511" s="332"/>
      <c r="BB511" s="332"/>
      <c r="BC511" s="332"/>
      <c r="BD511" s="332"/>
      <c r="BE511" s="332"/>
      <c r="BF511" s="332"/>
      <c r="BI511" s="332"/>
      <c r="BS511" s="332"/>
      <c r="CC511" s="332"/>
      <c r="CM511" s="332"/>
      <c r="CW511" s="332"/>
      <c r="DG511" s="332"/>
      <c r="DQ511" s="332"/>
      <c r="EA511" s="332"/>
      <c r="EK511" s="332"/>
      <c r="EU511" s="332"/>
      <c r="FE511" s="332"/>
      <c r="FO511" s="332"/>
      <c r="FY511" s="332"/>
      <c r="GI511" s="332"/>
      <c r="GS511" s="332"/>
      <c r="HC511" s="332"/>
      <c r="HM511" s="332"/>
    </row>
    <row r="512" s="3" customFormat="true" x14ac:dyDescent="0.25">
      <c r="A512" s="332"/>
      <c r="K512" s="332"/>
      <c r="U512" s="332"/>
      <c r="AE512" s="332"/>
      <c r="AO512" s="332"/>
      <c r="AY512" s="332"/>
      <c r="AZ512" s="332"/>
      <c r="BA512" s="332"/>
      <c r="BB512" s="332"/>
      <c r="BC512" s="332"/>
      <c r="BD512" s="332"/>
      <c r="BE512" s="332"/>
      <c r="BF512" s="332"/>
      <c r="BI512" s="332"/>
      <c r="BS512" s="332"/>
      <c r="CC512" s="332"/>
      <c r="CM512" s="332"/>
      <c r="CW512" s="332"/>
      <c r="DG512" s="332"/>
      <c r="DQ512" s="332"/>
      <c r="EA512" s="332"/>
      <c r="EK512" s="332"/>
      <c r="EU512" s="332"/>
      <c r="FE512" s="332"/>
      <c r="FO512" s="332"/>
      <c r="FY512" s="332"/>
      <c r="GI512" s="332"/>
      <c r="GS512" s="332"/>
      <c r="HC512" s="332"/>
      <c r="HM512" s="332"/>
    </row>
    <row r="513" s="3" customFormat="true" x14ac:dyDescent="0.25">
      <c r="A513" s="332"/>
      <c r="K513" s="332"/>
      <c r="U513" s="332"/>
      <c r="AE513" s="332"/>
      <c r="AO513" s="332"/>
      <c r="AY513" s="332"/>
      <c r="AZ513" s="332"/>
      <c r="BA513" s="332"/>
      <c r="BB513" s="332"/>
      <c r="BC513" s="332"/>
      <c r="BD513" s="332"/>
      <c r="BE513" s="332"/>
      <c r="BF513" s="332"/>
      <c r="BI513" s="332"/>
      <c r="BS513" s="332"/>
      <c r="CC513" s="332"/>
      <c r="CM513" s="332"/>
      <c r="CW513" s="332"/>
      <c r="DG513" s="332"/>
      <c r="DQ513" s="332"/>
      <c r="EA513" s="332"/>
      <c r="EK513" s="332"/>
      <c r="EU513" s="332"/>
      <c r="FE513" s="332"/>
      <c r="FO513" s="332"/>
      <c r="FY513" s="332"/>
      <c r="GI513" s="332"/>
      <c r="GS513" s="332"/>
      <c r="HC513" s="332"/>
      <c r="HM513" s="332"/>
    </row>
    <row r="514" s="3" customFormat="true" x14ac:dyDescent="0.25">
      <c r="A514" s="332"/>
      <c r="K514" s="332"/>
      <c r="U514" s="332"/>
      <c r="AE514" s="332"/>
      <c r="AO514" s="332"/>
      <c r="AY514" s="332"/>
      <c r="AZ514" s="332"/>
      <c r="BA514" s="332"/>
      <c r="BB514" s="332"/>
      <c r="BC514" s="332"/>
      <c r="BD514" s="332"/>
      <c r="BE514" s="332"/>
      <c r="BF514" s="332"/>
      <c r="BI514" s="332"/>
      <c r="BS514" s="332"/>
      <c r="CC514" s="332"/>
      <c r="CM514" s="332"/>
      <c r="CW514" s="332"/>
      <c r="DG514" s="332"/>
      <c r="DQ514" s="332"/>
      <c r="EA514" s="332"/>
      <c r="EK514" s="332"/>
      <c r="EU514" s="332"/>
      <c r="FE514" s="332"/>
      <c r="FO514" s="332"/>
      <c r="FY514" s="332"/>
      <c r="GI514" s="332"/>
      <c r="GS514" s="332"/>
      <c r="HC514" s="332"/>
      <c r="HM514" s="332"/>
    </row>
    <row r="515" s="3" customFormat="true" x14ac:dyDescent="0.25">
      <c r="A515" s="332"/>
      <c r="K515" s="332"/>
      <c r="U515" s="332"/>
      <c r="AE515" s="332"/>
      <c r="AO515" s="332"/>
      <c r="AY515" s="332"/>
      <c r="AZ515" s="332"/>
      <c r="BA515" s="332"/>
      <c r="BB515" s="332"/>
      <c r="BC515" s="332"/>
      <c r="BD515" s="332"/>
      <c r="BE515" s="332"/>
      <c r="BF515" s="332"/>
      <c r="BI515" s="332"/>
      <c r="BS515" s="332"/>
      <c r="CC515" s="332"/>
      <c r="CM515" s="332"/>
      <c r="CW515" s="332"/>
      <c r="DG515" s="332"/>
      <c r="DQ515" s="332"/>
      <c r="EA515" s="332"/>
      <c r="EK515" s="332"/>
      <c r="EU515" s="332"/>
      <c r="FE515" s="332"/>
      <c r="FO515" s="332"/>
      <c r="FY515" s="332"/>
      <c r="GI515" s="332"/>
      <c r="GS515" s="332"/>
      <c r="HC515" s="332"/>
      <c r="HM515" s="332"/>
    </row>
    <row r="516" s="3" customFormat="true" x14ac:dyDescent="0.25">
      <c r="A516" s="332"/>
      <c r="K516" s="332"/>
      <c r="U516" s="332"/>
      <c r="AE516" s="332"/>
      <c r="AO516" s="332"/>
      <c r="AY516" s="332"/>
      <c r="AZ516" s="332"/>
      <c r="BA516" s="332"/>
      <c r="BB516" s="332"/>
      <c r="BC516" s="332"/>
      <c r="BD516" s="332"/>
      <c r="BE516" s="332"/>
      <c r="BF516" s="332"/>
      <c r="BI516" s="332"/>
      <c r="BS516" s="332"/>
      <c r="CC516" s="332"/>
      <c r="CM516" s="332"/>
      <c r="CW516" s="332"/>
      <c r="DG516" s="332"/>
      <c r="DQ516" s="332"/>
      <c r="EA516" s="332"/>
      <c r="EK516" s="332"/>
      <c r="EU516" s="332"/>
      <c r="FE516" s="332"/>
      <c r="FO516" s="332"/>
      <c r="FY516" s="332"/>
      <c r="GI516" s="332"/>
      <c r="GS516" s="332"/>
      <c r="HC516" s="332"/>
      <c r="HM516" s="332"/>
    </row>
    <row r="517" s="3" customFormat="true" x14ac:dyDescent="0.25">
      <c r="A517" s="332"/>
      <c r="K517" s="332"/>
      <c r="U517" s="332"/>
      <c r="AE517" s="332"/>
      <c r="AO517" s="332"/>
      <c r="AY517" s="332"/>
      <c r="AZ517" s="332"/>
      <c r="BA517" s="332"/>
      <c r="BB517" s="332"/>
      <c r="BC517" s="332"/>
      <c r="BD517" s="332"/>
      <c r="BE517" s="332"/>
      <c r="BF517" s="332"/>
      <c r="BI517" s="332"/>
      <c r="BS517" s="332"/>
      <c r="CC517" s="332"/>
      <c r="CM517" s="332"/>
      <c r="CW517" s="332"/>
      <c r="DG517" s="332"/>
      <c r="DQ517" s="332"/>
      <c r="EA517" s="332"/>
      <c r="EK517" s="332"/>
      <c r="EU517" s="332"/>
      <c r="FE517" s="332"/>
      <c r="FO517" s="332"/>
      <c r="FY517" s="332"/>
      <c r="GI517" s="332"/>
      <c r="GS517" s="332"/>
      <c r="HC517" s="332"/>
      <c r="HM517" s="332"/>
    </row>
    <row r="518" s="3" customFormat="true" x14ac:dyDescent="0.25">
      <c r="A518" s="332"/>
      <c r="K518" s="332"/>
      <c r="U518" s="332"/>
      <c r="AE518" s="332"/>
      <c r="AO518" s="332"/>
      <c r="AY518" s="332"/>
      <c r="AZ518" s="332"/>
      <c r="BA518" s="332"/>
      <c r="BB518" s="332"/>
      <c r="BC518" s="332"/>
      <c r="BD518" s="332"/>
      <c r="BE518" s="332"/>
      <c r="BF518" s="332"/>
      <c r="BI518" s="332"/>
      <c r="BS518" s="332"/>
      <c r="CC518" s="332"/>
      <c r="CM518" s="332"/>
      <c r="CW518" s="332"/>
      <c r="DG518" s="332"/>
      <c r="DQ518" s="332"/>
      <c r="EA518" s="332"/>
      <c r="EK518" s="332"/>
      <c r="EU518" s="332"/>
      <c r="FE518" s="332"/>
      <c r="FO518" s="332"/>
      <c r="FY518" s="332"/>
      <c r="GI518" s="332"/>
      <c r="GS518" s="332"/>
      <c r="HC518" s="332"/>
      <c r="HM518" s="332"/>
    </row>
    <row r="519" s="3" customFormat="true" x14ac:dyDescent="0.25">
      <c r="A519" s="332"/>
      <c r="K519" s="332"/>
      <c r="U519" s="332"/>
      <c r="AE519" s="332"/>
      <c r="AO519" s="332"/>
      <c r="AY519" s="332"/>
      <c r="AZ519" s="332"/>
      <c r="BA519" s="332"/>
      <c r="BB519" s="332"/>
      <c r="BC519" s="332"/>
      <c r="BD519" s="332"/>
      <c r="BE519" s="332"/>
      <c r="BF519" s="332"/>
      <c r="BI519" s="332"/>
      <c r="BS519" s="332"/>
      <c r="CC519" s="332"/>
      <c r="CM519" s="332"/>
      <c r="CW519" s="332"/>
      <c r="DG519" s="332"/>
      <c r="DQ519" s="332"/>
      <c r="EA519" s="332"/>
      <c r="EK519" s="332"/>
      <c r="EU519" s="332"/>
      <c r="FE519" s="332"/>
      <c r="FO519" s="332"/>
      <c r="FY519" s="332"/>
      <c r="GI519" s="332"/>
      <c r="GS519" s="332"/>
      <c r="HC519" s="332"/>
      <c r="HM519" s="332"/>
    </row>
    <row r="520" s="3" customFormat="true" x14ac:dyDescent="0.25">
      <c r="A520" s="332"/>
      <c r="K520" s="332"/>
      <c r="U520" s="332"/>
      <c r="AE520" s="332"/>
      <c r="AO520" s="332"/>
      <c r="AY520" s="332"/>
      <c r="AZ520" s="332"/>
      <c r="BA520" s="332"/>
      <c r="BB520" s="332"/>
      <c r="BC520" s="332"/>
      <c r="BD520" s="332"/>
      <c r="BE520" s="332"/>
      <c r="BF520" s="332"/>
      <c r="BI520" s="332"/>
      <c r="BS520" s="332"/>
      <c r="CC520" s="332"/>
      <c r="CM520" s="332"/>
      <c r="CW520" s="332"/>
      <c r="DG520" s="332"/>
      <c r="DQ520" s="332"/>
      <c r="EA520" s="332"/>
      <c r="EK520" s="332"/>
      <c r="EU520" s="332"/>
      <c r="FE520" s="332"/>
      <c r="FO520" s="332"/>
      <c r="FY520" s="332"/>
      <c r="GI520" s="332"/>
      <c r="GS520" s="332"/>
      <c r="HC520" s="332"/>
      <c r="HM520" s="332"/>
    </row>
    <row r="521" s="3" customFormat="true" x14ac:dyDescent="0.25">
      <c r="A521" s="332"/>
      <c r="K521" s="332"/>
      <c r="U521" s="332"/>
      <c r="AE521" s="332"/>
      <c r="AO521" s="332"/>
      <c r="AY521" s="332"/>
      <c r="AZ521" s="332"/>
      <c r="BA521" s="332"/>
      <c r="BB521" s="332"/>
      <c r="BC521" s="332"/>
      <c r="BD521" s="332"/>
      <c r="BE521" s="332"/>
      <c r="BF521" s="332"/>
      <c r="BI521" s="332"/>
      <c r="BS521" s="332"/>
      <c r="CC521" s="332"/>
      <c r="CM521" s="332"/>
      <c r="CW521" s="332"/>
      <c r="DG521" s="332"/>
      <c r="DQ521" s="332"/>
      <c r="EA521" s="332"/>
      <c r="EK521" s="332"/>
      <c r="EU521" s="332"/>
      <c r="FE521" s="332"/>
      <c r="FO521" s="332"/>
      <c r="FY521" s="332"/>
      <c r="GI521" s="332"/>
      <c r="GS521" s="332"/>
      <c r="HC521" s="332"/>
      <c r="HM521" s="332"/>
    </row>
    <row r="522" s="3" customFormat="true" x14ac:dyDescent="0.25">
      <c r="A522" s="332"/>
      <c r="K522" s="332"/>
      <c r="U522" s="332"/>
      <c r="AE522" s="332"/>
      <c r="AO522" s="332"/>
      <c r="AY522" s="332"/>
      <c r="AZ522" s="332"/>
      <c r="BA522" s="332"/>
      <c r="BB522" s="332"/>
      <c r="BC522" s="332"/>
      <c r="BD522" s="332"/>
      <c r="BE522" s="332"/>
      <c r="BF522" s="332"/>
      <c r="BI522" s="332"/>
      <c r="BS522" s="332"/>
      <c r="CC522" s="332"/>
      <c r="CM522" s="332"/>
      <c r="CW522" s="332"/>
      <c r="DG522" s="332"/>
      <c r="DQ522" s="332"/>
      <c r="EA522" s="332"/>
      <c r="EK522" s="332"/>
      <c r="EU522" s="332"/>
      <c r="FE522" s="332"/>
      <c r="FO522" s="332"/>
      <c r="FY522" s="332"/>
      <c r="GI522" s="332"/>
      <c r="GS522" s="332"/>
      <c r="HC522" s="332"/>
      <c r="HM522" s="332"/>
    </row>
    <row r="523" s="3" customFormat="true" x14ac:dyDescent="0.25">
      <c r="A523" s="332"/>
      <c r="K523" s="332"/>
      <c r="U523" s="332"/>
      <c r="AE523" s="332"/>
      <c r="AO523" s="332"/>
      <c r="AY523" s="332"/>
      <c r="AZ523" s="332"/>
      <c r="BA523" s="332"/>
      <c r="BB523" s="332"/>
      <c r="BC523" s="332"/>
      <c r="BD523" s="332"/>
      <c r="BE523" s="332"/>
      <c r="BF523" s="332"/>
      <c r="BI523" s="332"/>
      <c r="BS523" s="332"/>
      <c r="CC523" s="332"/>
      <c r="CM523" s="332"/>
      <c r="CW523" s="332"/>
      <c r="DG523" s="332"/>
      <c r="DQ523" s="332"/>
      <c r="EA523" s="332"/>
      <c r="EK523" s="332"/>
      <c r="EU523" s="332"/>
      <c r="FE523" s="332"/>
      <c r="FO523" s="332"/>
      <c r="FY523" s="332"/>
      <c r="GI523" s="332"/>
      <c r="GS523" s="332"/>
      <c r="HC523" s="332"/>
      <c r="HM523" s="332"/>
    </row>
    <row r="524" s="3" customFormat="true" x14ac:dyDescent="0.25">
      <c r="A524" s="332"/>
      <c r="K524" s="332"/>
      <c r="U524" s="332"/>
      <c r="AE524" s="332"/>
      <c r="AO524" s="332"/>
      <c r="AY524" s="332"/>
      <c r="AZ524" s="332"/>
      <c r="BA524" s="332"/>
      <c r="BB524" s="332"/>
      <c r="BC524" s="332"/>
      <c r="BD524" s="332"/>
      <c r="BE524" s="332"/>
      <c r="BF524" s="332"/>
      <c r="BI524" s="332"/>
      <c r="BS524" s="332"/>
      <c r="CC524" s="332"/>
      <c r="CM524" s="332"/>
      <c r="CW524" s="332"/>
      <c r="DG524" s="332"/>
      <c r="DQ524" s="332"/>
      <c r="EA524" s="332"/>
      <c r="EK524" s="332"/>
      <c r="EU524" s="332"/>
      <c r="FE524" s="332"/>
      <c r="FO524" s="332"/>
      <c r="FY524" s="332"/>
      <c r="GI524" s="332"/>
      <c r="GS524" s="332"/>
      <c r="HC524" s="332"/>
      <c r="HM524" s="332"/>
    </row>
    <row r="525" s="3" customFormat="true" x14ac:dyDescent="0.25">
      <c r="A525" s="332"/>
      <c r="K525" s="332"/>
      <c r="U525" s="332"/>
      <c r="AE525" s="332"/>
      <c r="AO525" s="332"/>
      <c r="AY525" s="332"/>
      <c r="AZ525" s="332"/>
      <c r="BA525" s="332"/>
      <c r="BB525" s="332"/>
      <c r="BC525" s="332"/>
      <c r="BD525" s="332"/>
      <c r="BE525" s="332"/>
      <c r="BF525" s="332"/>
      <c r="BI525" s="332"/>
      <c r="BS525" s="332"/>
      <c r="CC525" s="332"/>
      <c r="CM525" s="332"/>
      <c r="CW525" s="332"/>
      <c r="DG525" s="332"/>
      <c r="DQ525" s="332"/>
      <c r="EA525" s="332"/>
      <c r="EK525" s="332"/>
      <c r="EU525" s="332"/>
      <c r="FE525" s="332"/>
      <c r="FO525" s="332"/>
      <c r="FY525" s="332"/>
      <c r="GI525" s="332"/>
      <c r="GS525" s="332"/>
      <c r="HC525" s="332"/>
      <c r="HM525" s="332"/>
    </row>
    <row r="526" s="3" customFormat="true" x14ac:dyDescent="0.25">
      <c r="A526" s="332"/>
      <c r="K526" s="332"/>
      <c r="U526" s="332"/>
      <c r="AE526" s="332"/>
      <c r="AO526" s="332"/>
      <c r="AY526" s="332"/>
      <c r="AZ526" s="332"/>
      <c r="BA526" s="332"/>
      <c r="BB526" s="332"/>
      <c r="BC526" s="332"/>
      <c r="BD526" s="332"/>
      <c r="BE526" s="332"/>
      <c r="BF526" s="332"/>
      <c r="BI526" s="332"/>
      <c r="BS526" s="332"/>
      <c r="CC526" s="332"/>
      <c r="CM526" s="332"/>
      <c r="CW526" s="332"/>
      <c r="DG526" s="332"/>
      <c r="DQ526" s="332"/>
      <c r="EA526" s="332"/>
      <c r="EK526" s="332"/>
      <c r="EU526" s="332"/>
      <c r="FE526" s="332"/>
      <c r="FO526" s="332"/>
      <c r="FY526" s="332"/>
      <c r="GI526" s="332"/>
      <c r="GS526" s="332"/>
      <c r="HC526" s="332"/>
      <c r="HM526" s="332"/>
    </row>
    <row r="527" s="3" customFormat="true" x14ac:dyDescent="0.25">
      <c r="A527" s="332"/>
      <c r="K527" s="332"/>
      <c r="U527" s="332"/>
      <c r="AE527" s="332"/>
      <c r="AO527" s="332"/>
      <c r="AY527" s="332"/>
      <c r="AZ527" s="332"/>
      <c r="BA527" s="332"/>
      <c r="BB527" s="332"/>
      <c r="BC527" s="332"/>
      <c r="BD527" s="332"/>
      <c r="BE527" s="332"/>
      <c r="BF527" s="332"/>
      <c r="BI527" s="332"/>
      <c r="BS527" s="332"/>
      <c r="CC527" s="332"/>
      <c r="CM527" s="332"/>
      <c r="CW527" s="332"/>
      <c r="DG527" s="332"/>
      <c r="DQ527" s="332"/>
      <c r="EA527" s="332"/>
      <c r="EK527" s="332"/>
      <c r="EU527" s="332"/>
      <c r="FE527" s="332"/>
      <c r="FO527" s="332"/>
      <c r="FY527" s="332"/>
      <c r="GI527" s="332"/>
      <c r="GS527" s="332"/>
      <c r="HC527" s="332"/>
      <c r="HM527" s="332"/>
    </row>
    <row r="528" s="3" customFormat="true" x14ac:dyDescent="0.25">
      <c r="A528" s="332"/>
      <c r="K528" s="332"/>
      <c r="U528" s="332"/>
      <c r="AE528" s="332"/>
      <c r="AO528" s="332"/>
      <c r="AY528" s="332"/>
      <c r="AZ528" s="332"/>
      <c r="BA528" s="332"/>
      <c r="BB528" s="332"/>
      <c r="BC528" s="332"/>
      <c r="BD528" s="332"/>
      <c r="BE528" s="332"/>
      <c r="BF528" s="332"/>
      <c r="BI528" s="332"/>
      <c r="BS528" s="332"/>
      <c r="CC528" s="332"/>
      <c r="CM528" s="332"/>
      <c r="CW528" s="332"/>
      <c r="DG528" s="332"/>
      <c r="DQ528" s="332"/>
      <c r="EA528" s="332"/>
      <c r="EK528" s="332"/>
      <c r="EU528" s="332"/>
      <c r="FE528" s="332"/>
      <c r="FO528" s="332"/>
      <c r="FY528" s="332"/>
      <c r="GI528" s="332"/>
      <c r="GS528" s="332"/>
      <c r="HC528" s="332"/>
      <c r="HM528" s="332"/>
    </row>
    <row r="529" s="3" customFormat="true" x14ac:dyDescent="0.25">
      <c r="A529" s="332"/>
      <c r="K529" s="332"/>
      <c r="U529" s="332"/>
      <c r="AE529" s="332"/>
      <c r="AO529" s="332"/>
      <c r="AY529" s="332"/>
      <c r="AZ529" s="332"/>
      <c r="BA529" s="332"/>
      <c r="BB529" s="332"/>
      <c r="BC529" s="332"/>
      <c r="BD529" s="332"/>
      <c r="BE529" s="332"/>
      <c r="BF529" s="332"/>
      <c r="BI529" s="332"/>
      <c r="BS529" s="332"/>
      <c r="CC529" s="332"/>
      <c r="CM529" s="332"/>
      <c r="CW529" s="332"/>
      <c r="DG529" s="332"/>
      <c r="DQ529" s="332"/>
      <c r="EA529" s="332"/>
      <c r="EK529" s="332"/>
      <c r="EU529" s="332"/>
      <c r="FE529" s="332"/>
      <c r="FO529" s="332"/>
      <c r="FY529" s="332"/>
      <c r="GI529" s="332"/>
      <c r="GS529" s="332"/>
      <c r="HC529" s="332"/>
      <c r="HM529" s="332"/>
    </row>
    <row r="530" s="3" customFormat="true" x14ac:dyDescent="0.25">
      <c r="A530" s="332"/>
      <c r="K530" s="332"/>
      <c r="U530" s="332"/>
      <c r="AE530" s="332"/>
      <c r="AO530" s="332"/>
      <c r="AY530" s="332"/>
      <c r="AZ530" s="332"/>
      <c r="BA530" s="332"/>
      <c r="BB530" s="332"/>
      <c r="BC530" s="332"/>
      <c r="BD530" s="332"/>
      <c r="BE530" s="332"/>
      <c r="BF530" s="332"/>
      <c r="BI530" s="332"/>
      <c r="BS530" s="332"/>
      <c r="CC530" s="332"/>
      <c r="CM530" s="332"/>
      <c r="CW530" s="332"/>
      <c r="DG530" s="332"/>
      <c r="DQ530" s="332"/>
      <c r="EA530" s="332"/>
      <c r="EK530" s="332"/>
      <c r="EU530" s="332"/>
      <c r="FE530" s="332"/>
      <c r="FO530" s="332"/>
      <c r="FY530" s="332"/>
      <c r="GI530" s="332"/>
      <c r="GS530" s="332"/>
      <c r="HC530" s="332"/>
      <c r="HM530" s="332"/>
    </row>
    <row r="531" s="3" customFormat="true" x14ac:dyDescent="0.25">
      <c r="A531" s="332"/>
      <c r="K531" s="332"/>
      <c r="U531" s="332"/>
      <c r="AE531" s="332"/>
      <c r="AO531" s="332"/>
      <c r="AY531" s="332"/>
      <c r="AZ531" s="332"/>
      <c r="BA531" s="332"/>
      <c r="BB531" s="332"/>
      <c r="BC531" s="332"/>
      <c r="BD531" s="332"/>
      <c r="BE531" s="332"/>
      <c r="BF531" s="332"/>
      <c r="BI531" s="332"/>
      <c r="BS531" s="332"/>
      <c r="CC531" s="332"/>
      <c r="CM531" s="332"/>
      <c r="CW531" s="332"/>
      <c r="DG531" s="332"/>
      <c r="DQ531" s="332"/>
      <c r="EA531" s="332"/>
      <c r="EK531" s="332"/>
      <c r="EU531" s="332"/>
      <c r="FE531" s="332"/>
      <c r="FO531" s="332"/>
      <c r="FY531" s="332"/>
      <c r="GI531" s="332"/>
      <c r="GS531" s="332"/>
      <c r="HC531" s="332"/>
      <c r="HM531" s="332"/>
    </row>
    <row r="532" s="3" customFormat="true" x14ac:dyDescent="0.25">
      <c r="A532" s="332"/>
      <c r="K532" s="332"/>
      <c r="U532" s="332"/>
      <c r="AE532" s="332"/>
      <c r="AO532" s="332"/>
      <c r="AY532" s="332"/>
      <c r="AZ532" s="332"/>
      <c r="BA532" s="332"/>
      <c r="BB532" s="332"/>
      <c r="BC532" s="332"/>
      <c r="BD532" s="332"/>
      <c r="BE532" s="332"/>
      <c r="BF532" s="332"/>
      <c r="BI532" s="332"/>
      <c r="BS532" s="332"/>
      <c r="CC532" s="332"/>
      <c r="CM532" s="332"/>
      <c r="CW532" s="332"/>
      <c r="DG532" s="332"/>
      <c r="DQ532" s="332"/>
      <c r="EA532" s="332"/>
      <c r="EK532" s="332"/>
      <c r="EU532" s="332"/>
      <c r="FE532" s="332"/>
      <c r="FO532" s="332"/>
      <c r="FY532" s="332"/>
      <c r="GI532" s="332"/>
      <c r="GS532" s="332"/>
      <c r="HC532" s="332"/>
      <c r="HM532" s="332"/>
    </row>
    <row r="533" s="3" customFormat="true" x14ac:dyDescent="0.25">
      <c r="A533" s="332"/>
      <c r="K533" s="332"/>
      <c r="U533" s="332"/>
      <c r="AE533" s="332"/>
      <c r="AO533" s="332"/>
      <c r="AY533" s="332"/>
      <c r="AZ533" s="332"/>
      <c r="BA533" s="332"/>
      <c r="BB533" s="332"/>
      <c r="BC533" s="332"/>
      <c r="BD533" s="332"/>
      <c r="BE533" s="332"/>
      <c r="BF533" s="332"/>
      <c r="BI533" s="332"/>
      <c r="BS533" s="332"/>
      <c r="CC533" s="332"/>
      <c r="CM533" s="332"/>
      <c r="CW533" s="332"/>
      <c r="DG533" s="332"/>
      <c r="DQ533" s="332"/>
      <c r="EA533" s="332"/>
      <c r="EK533" s="332"/>
      <c r="EU533" s="332"/>
      <c r="FE533" s="332"/>
      <c r="FO533" s="332"/>
      <c r="FY533" s="332"/>
      <c r="GI533" s="332"/>
      <c r="GS533" s="332"/>
      <c r="HC533" s="332"/>
      <c r="HM533" s="332"/>
    </row>
    <row r="534" s="3" customFormat="true" x14ac:dyDescent="0.25">
      <c r="A534" s="332"/>
      <c r="K534" s="332"/>
      <c r="U534" s="332"/>
      <c r="AE534" s="332"/>
      <c r="AO534" s="332"/>
      <c r="AY534" s="332"/>
      <c r="AZ534" s="332"/>
      <c r="BA534" s="332"/>
      <c r="BB534" s="332"/>
      <c r="BC534" s="332"/>
      <c r="BD534" s="332"/>
      <c r="BE534" s="332"/>
      <c r="BF534" s="332"/>
      <c r="BI534" s="332"/>
      <c r="BS534" s="332"/>
      <c r="CC534" s="332"/>
      <c r="CM534" s="332"/>
      <c r="CW534" s="332"/>
      <c r="DG534" s="332"/>
      <c r="DQ534" s="332"/>
      <c r="EA534" s="332"/>
      <c r="EK534" s="332"/>
      <c r="EU534" s="332"/>
      <c r="FE534" s="332"/>
      <c r="FO534" s="332"/>
      <c r="FY534" s="332"/>
      <c r="GI534" s="332"/>
      <c r="GS534" s="332"/>
      <c r="HC534" s="332"/>
      <c r="HM534" s="332"/>
    </row>
    <row r="535" s="3" customFormat="true" x14ac:dyDescent="0.25">
      <c r="A535" s="332"/>
      <c r="K535" s="332"/>
      <c r="U535" s="332"/>
      <c r="AE535" s="332"/>
      <c r="AO535" s="332"/>
      <c r="AY535" s="332"/>
      <c r="AZ535" s="332"/>
      <c r="BA535" s="332"/>
      <c r="BB535" s="332"/>
      <c r="BC535" s="332"/>
      <c r="BD535" s="332"/>
      <c r="BE535" s="332"/>
      <c r="BF535" s="332"/>
      <c r="BI535" s="332"/>
      <c r="BS535" s="332"/>
      <c r="CC535" s="332"/>
      <c r="CM535" s="332"/>
      <c r="CW535" s="332"/>
      <c r="DG535" s="332"/>
      <c r="DQ535" s="332"/>
      <c r="EA535" s="332"/>
      <c r="EK535" s="332"/>
      <c r="EU535" s="332"/>
      <c r="FE535" s="332"/>
      <c r="FO535" s="332"/>
      <c r="FY535" s="332"/>
      <c r="GI535" s="332"/>
      <c r="GS535" s="332"/>
      <c r="HC535" s="332"/>
      <c r="HM535" s="332"/>
    </row>
    <row r="536" s="3" customFormat="true" x14ac:dyDescent="0.25">
      <c r="A536" s="332"/>
      <c r="K536" s="332"/>
      <c r="U536" s="332"/>
      <c r="AE536" s="332"/>
      <c r="AO536" s="332"/>
      <c r="AY536" s="332"/>
      <c r="AZ536" s="332"/>
      <c r="BA536" s="332"/>
      <c r="BB536" s="332"/>
      <c r="BC536" s="332"/>
      <c r="BD536" s="332"/>
      <c r="BE536" s="332"/>
      <c r="BF536" s="332"/>
      <c r="BI536" s="332"/>
      <c r="BS536" s="332"/>
      <c r="CC536" s="332"/>
      <c r="CM536" s="332"/>
      <c r="CW536" s="332"/>
      <c r="DG536" s="332"/>
      <c r="DQ536" s="332"/>
      <c r="EA536" s="332"/>
      <c r="EK536" s="332"/>
      <c r="EU536" s="332"/>
      <c r="FE536" s="332"/>
      <c r="FO536" s="332"/>
      <c r="FY536" s="332"/>
      <c r="GI536" s="332"/>
      <c r="GS536" s="332"/>
      <c r="HC536" s="332"/>
      <c r="HM536" s="332"/>
    </row>
    <row r="537" s="3" customFormat="true" x14ac:dyDescent="0.25">
      <c r="A537" s="332"/>
      <c r="K537" s="332"/>
      <c r="U537" s="332"/>
      <c r="AE537" s="332"/>
      <c r="AO537" s="332"/>
      <c r="AY537" s="332"/>
      <c r="AZ537" s="332"/>
      <c r="BA537" s="332"/>
      <c r="BB537" s="332"/>
      <c r="BC537" s="332"/>
      <c r="BD537" s="332"/>
      <c r="BE537" s="332"/>
      <c r="BF537" s="332"/>
      <c r="BI537" s="332"/>
      <c r="BS537" s="332"/>
      <c r="CC537" s="332"/>
      <c r="CM537" s="332"/>
      <c r="CW537" s="332"/>
      <c r="DG537" s="332"/>
      <c r="DQ537" s="332"/>
      <c r="EA537" s="332"/>
      <c r="EK537" s="332"/>
      <c r="EU537" s="332"/>
      <c r="FE537" s="332"/>
      <c r="FO537" s="332"/>
      <c r="FY537" s="332"/>
      <c r="GI537" s="332"/>
      <c r="GS537" s="332"/>
      <c r="HC537" s="332"/>
      <c r="HM537" s="332"/>
    </row>
    <row r="538" s="3" customFormat="true" x14ac:dyDescent="0.25">
      <c r="A538" s="332"/>
      <c r="K538" s="332"/>
      <c r="U538" s="332"/>
      <c r="AE538" s="332"/>
      <c r="AO538" s="332"/>
      <c r="AY538" s="332"/>
      <c r="AZ538" s="332"/>
      <c r="BA538" s="332"/>
      <c r="BB538" s="332"/>
      <c r="BC538" s="332"/>
      <c r="BD538" s="332"/>
      <c r="BE538" s="332"/>
      <c r="BF538" s="332"/>
      <c r="BI538" s="332"/>
      <c r="BS538" s="332"/>
      <c r="CC538" s="332"/>
      <c r="CM538" s="332"/>
      <c r="CW538" s="332"/>
      <c r="DG538" s="332"/>
      <c r="DQ538" s="332"/>
      <c r="EA538" s="332"/>
      <c r="EK538" s="332"/>
      <c r="EU538" s="332"/>
      <c r="FE538" s="332"/>
      <c r="FO538" s="332"/>
      <c r="FY538" s="332"/>
      <c r="GI538" s="332"/>
      <c r="GS538" s="332"/>
      <c r="HC538" s="332"/>
      <c r="HM538" s="332"/>
    </row>
    <row r="539" s="3" customFormat="true" x14ac:dyDescent="0.25">
      <c r="A539" s="332"/>
      <c r="K539" s="332"/>
      <c r="U539" s="332"/>
      <c r="AE539" s="332"/>
      <c r="AO539" s="332"/>
      <c r="AY539" s="332"/>
      <c r="AZ539" s="332"/>
      <c r="BA539" s="332"/>
      <c r="BB539" s="332"/>
      <c r="BC539" s="332"/>
      <c r="BD539" s="332"/>
      <c r="BE539" s="332"/>
      <c r="BF539" s="332"/>
      <c r="BI539" s="332"/>
      <c r="BS539" s="332"/>
      <c r="CC539" s="332"/>
      <c r="CM539" s="332"/>
      <c r="CW539" s="332"/>
      <c r="DG539" s="332"/>
      <c r="DQ539" s="332"/>
      <c r="EA539" s="332"/>
      <c r="EK539" s="332"/>
      <c r="EU539" s="332"/>
      <c r="FE539" s="332"/>
      <c r="FO539" s="332"/>
      <c r="FY539" s="332"/>
      <c r="GI539" s="332"/>
      <c r="GS539" s="332"/>
      <c r="HC539" s="332"/>
      <c r="HM539" s="332"/>
    </row>
    <row r="540" s="3" customFormat="true" x14ac:dyDescent="0.25">
      <c r="A540" s="332"/>
      <c r="K540" s="332"/>
      <c r="U540" s="332"/>
      <c r="AE540" s="332"/>
      <c r="AO540" s="332"/>
      <c r="AY540" s="332"/>
      <c r="AZ540" s="332"/>
      <c r="BA540" s="332"/>
      <c r="BB540" s="332"/>
      <c r="BC540" s="332"/>
      <c r="BD540" s="332"/>
      <c r="BE540" s="332"/>
      <c r="BF540" s="332"/>
      <c r="BI540" s="332"/>
      <c r="BS540" s="332"/>
      <c r="CC540" s="332"/>
      <c r="CM540" s="332"/>
      <c r="CW540" s="332"/>
      <c r="DG540" s="332"/>
      <c r="DQ540" s="332"/>
      <c r="EA540" s="332"/>
      <c r="EK540" s="332"/>
      <c r="EU540" s="332"/>
      <c r="FE540" s="332"/>
      <c r="FO540" s="332"/>
      <c r="FY540" s="332"/>
      <c r="GI540" s="332"/>
      <c r="GS540" s="332"/>
      <c r="HC540" s="332"/>
      <c r="HM540" s="332"/>
    </row>
    <row r="541" s="3" customFormat="true" x14ac:dyDescent="0.25">
      <c r="A541" s="332"/>
      <c r="K541" s="332"/>
      <c r="U541" s="332"/>
      <c r="AE541" s="332"/>
      <c r="AO541" s="332"/>
      <c r="AY541" s="332"/>
      <c r="AZ541" s="332"/>
      <c r="BA541" s="332"/>
      <c r="BB541" s="332"/>
      <c r="BC541" s="332"/>
      <c r="BD541" s="332"/>
      <c r="BE541" s="332"/>
      <c r="BF541" s="332"/>
      <c r="BI541" s="332"/>
      <c r="BS541" s="332"/>
      <c r="CC541" s="332"/>
      <c r="CM541" s="332"/>
      <c r="CW541" s="332"/>
      <c r="DG541" s="332"/>
      <c r="DQ541" s="332"/>
      <c r="EA541" s="332"/>
      <c r="EK541" s="332"/>
      <c r="EU541" s="332"/>
      <c r="FE541" s="332"/>
      <c r="FO541" s="332"/>
      <c r="FY541" s="332"/>
      <c r="GI541" s="332"/>
      <c r="GS541" s="332"/>
      <c r="HC541" s="332"/>
      <c r="HM541" s="332"/>
    </row>
    <row r="542" s="3" customFormat="true" x14ac:dyDescent="0.25">
      <c r="A542" s="332"/>
      <c r="K542" s="332"/>
      <c r="U542" s="332"/>
      <c r="AE542" s="332"/>
      <c r="AO542" s="332"/>
      <c r="AY542" s="332"/>
      <c r="AZ542" s="332"/>
      <c r="BA542" s="332"/>
      <c r="BB542" s="332"/>
      <c r="BC542" s="332"/>
      <c r="BD542" s="332"/>
      <c r="BE542" s="332"/>
      <c r="BF542" s="332"/>
      <c r="BI542" s="332"/>
      <c r="BS542" s="332"/>
      <c r="CC542" s="332"/>
      <c r="CM542" s="332"/>
      <c r="CW542" s="332"/>
      <c r="DG542" s="332"/>
      <c r="DQ542" s="332"/>
      <c r="EA542" s="332"/>
      <c r="EK542" s="332"/>
      <c r="EU542" s="332"/>
      <c r="FE542" s="332"/>
      <c r="FO542" s="332"/>
      <c r="FY542" s="332"/>
      <c r="GI542" s="332"/>
      <c r="GS542" s="332"/>
      <c r="HC542" s="332"/>
      <c r="HM542" s="332"/>
    </row>
    <row r="543" s="3" customFormat="true" x14ac:dyDescent="0.25">
      <c r="A543" s="332"/>
      <c r="K543" s="332"/>
      <c r="U543" s="332"/>
      <c r="AE543" s="332"/>
      <c r="AO543" s="332"/>
      <c r="AY543" s="332"/>
      <c r="AZ543" s="332"/>
      <c r="BA543" s="332"/>
      <c r="BB543" s="332"/>
      <c r="BC543" s="332"/>
      <c r="BD543" s="332"/>
      <c r="BE543" s="332"/>
      <c r="BF543" s="332"/>
      <c r="BI543" s="332"/>
      <c r="BS543" s="332"/>
      <c r="CC543" s="332"/>
      <c r="CM543" s="332"/>
      <c r="CW543" s="332"/>
      <c r="DG543" s="332"/>
      <c r="DQ543" s="332"/>
      <c r="EA543" s="332"/>
      <c r="EK543" s="332"/>
      <c r="EU543" s="332"/>
      <c r="FE543" s="332"/>
      <c r="FO543" s="332"/>
      <c r="FY543" s="332"/>
      <c r="GI543" s="332"/>
      <c r="GS543" s="332"/>
      <c r="HC543" s="332"/>
      <c r="HM543" s="332"/>
    </row>
    <row r="544" s="3" customFormat="true" x14ac:dyDescent="0.25">
      <c r="A544" s="332"/>
      <c r="K544" s="332"/>
      <c r="U544" s="332"/>
      <c r="AE544" s="332"/>
      <c r="AO544" s="332"/>
      <c r="AY544" s="332"/>
      <c r="AZ544" s="332"/>
      <c r="BA544" s="332"/>
      <c r="BB544" s="332"/>
      <c r="BC544" s="332"/>
      <c r="BD544" s="332"/>
      <c r="BE544" s="332"/>
      <c r="BF544" s="332"/>
      <c r="BI544" s="332"/>
      <c r="BS544" s="332"/>
      <c r="CC544" s="332"/>
      <c r="CM544" s="332"/>
      <c r="CW544" s="332"/>
      <c r="DG544" s="332"/>
      <c r="DQ544" s="332"/>
      <c r="EA544" s="332"/>
      <c r="EK544" s="332"/>
      <c r="EU544" s="332"/>
      <c r="FE544" s="332"/>
      <c r="FO544" s="332"/>
      <c r="FY544" s="332"/>
      <c r="GI544" s="332"/>
      <c r="GS544" s="332"/>
      <c r="HC544" s="332"/>
      <c r="HM544" s="332"/>
    </row>
    <row r="545" s="3" customFormat="true" x14ac:dyDescent="0.25">
      <c r="A545" s="332"/>
      <c r="K545" s="332"/>
      <c r="U545" s="332"/>
      <c r="AE545" s="332"/>
      <c r="AO545" s="332"/>
      <c r="AY545" s="332"/>
      <c r="AZ545" s="332"/>
      <c r="BA545" s="332"/>
      <c r="BB545" s="332"/>
      <c r="BC545" s="332"/>
      <c r="BD545" s="332"/>
      <c r="BE545" s="332"/>
      <c r="BF545" s="332"/>
      <c r="BI545" s="332"/>
      <c r="BS545" s="332"/>
      <c r="CC545" s="332"/>
      <c r="CM545" s="332"/>
      <c r="CW545" s="332"/>
      <c r="DG545" s="332"/>
      <c r="DQ545" s="332"/>
      <c r="EA545" s="332"/>
      <c r="EK545" s="332"/>
      <c r="EU545" s="332"/>
      <c r="FE545" s="332"/>
      <c r="FO545" s="332"/>
      <c r="FY545" s="332"/>
      <c r="GI545" s="332"/>
      <c r="GS545" s="332"/>
      <c r="HC545" s="332"/>
      <c r="HM545" s="332"/>
    </row>
    <row r="546" s="3" customFormat="true" x14ac:dyDescent="0.25">
      <c r="A546" s="332"/>
      <c r="K546" s="332"/>
      <c r="U546" s="332"/>
      <c r="AE546" s="332"/>
      <c r="AO546" s="332"/>
      <c r="AY546" s="332"/>
      <c r="AZ546" s="332"/>
      <c r="BA546" s="332"/>
      <c r="BB546" s="332"/>
      <c r="BC546" s="332"/>
      <c r="BD546" s="332"/>
      <c r="BE546" s="332"/>
      <c r="BF546" s="332"/>
      <c r="BI546" s="332"/>
      <c r="BS546" s="332"/>
      <c r="CC546" s="332"/>
      <c r="CM546" s="332"/>
      <c r="CW546" s="332"/>
      <c r="DG546" s="332"/>
      <c r="DQ546" s="332"/>
      <c r="EA546" s="332"/>
      <c r="EK546" s="332"/>
      <c r="EU546" s="332"/>
      <c r="FE546" s="332"/>
      <c r="FO546" s="332"/>
      <c r="FY546" s="332"/>
      <c r="GI546" s="332"/>
      <c r="GS546" s="332"/>
      <c r="HC546" s="332"/>
      <c r="HM546" s="332"/>
    </row>
    <row r="547" s="3" customFormat="true" x14ac:dyDescent="0.25">
      <c r="A547" s="332"/>
      <c r="K547" s="332"/>
      <c r="U547" s="332"/>
      <c r="AE547" s="332"/>
      <c r="AO547" s="332"/>
      <c r="AY547" s="332"/>
      <c r="AZ547" s="332"/>
      <c r="BA547" s="332"/>
      <c r="BB547" s="332"/>
      <c r="BC547" s="332"/>
      <c r="BD547" s="332"/>
      <c r="BE547" s="332"/>
      <c r="BF547" s="332"/>
      <c r="BI547" s="332"/>
      <c r="BS547" s="332"/>
      <c r="CC547" s="332"/>
      <c r="CM547" s="332"/>
      <c r="CW547" s="332"/>
      <c r="DG547" s="332"/>
      <c r="DQ547" s="332"/>
      <c r="EA547" s="332"/>
      <c r="EK547" s="332"/>
      <c r="EU547" s="332"/>
      <c r="FE547" s="332"/>
      <c r="FO547" s="332"/>
      <c r="FY547" s="332"/>
      <c r="GI547" s="332"/>
      <c r="GS547" s="332"/>
      <c r="HC547" s="332"/>
      <c r="HM547" s="332"/>
    </row>
    <row r="548" s="3" customFormat="true" x14ac:dyDescent="0.25">
      <c r="A548" s="332"/>
      <c r="K548" s="332"/>
      <c r="U548" s="332"/>
      <c r="AE548" s="332"/>
      <c r="AO548" s="332"/>
      <c r="AY548" s="332"/>
      <c r="AZ548" s="332"/>
      <c r="BA548" s="332"/>
      <c r="BB548" s="332"/>
      <c r="BC548" s="332"/>
      <c r="BD548" s="332"/>
      <c r="BE548" s="332"/>
      <c r="BF548" s="332"/>
      <c r="BI548" s="332"/>
      <c r="BS548" s="332"/>
      <c r="CC548" s="332"/>
      <c r="CM548" s="332"/>
      <c r="CW548" s="332"/>
      <c r="DG548" s="332"/>
      <c r="DQ548" s="332"/>
      <c r="EA548" s="332"/>
      <c r="EK548" s="332"/>
      <c r="EU548" s="332"/>
      <c r="FE548" s="332"/>
      <c r="FO548" s="332"/>
      <c r="FY548" s="332"/>
      <c r="GI548" s="332"/>
      <c r="GS548" s="332"/>
      <c r="HC548" s="332"/>
      <c r="HM548" s="332"/>
    </row>
    <row r="549" s="3" customFormat="true" x14ac:dyDescent="0.25">
      <c r="A549" s="332"/>
      <c r="K549" s="332"/>
      <c r="U549" s="332"/>
      <c r="AE549" s="332"/>
      <c r="AO549" s="332"/>
      <c r="AY549" s="332"/>
      <c r="AZ549" s="332"/>
      <c r="BA549" s="332"/>
      <c r="BB549" s="332"/>
      <c r="BC549" s="332"/>
      <c r="BD549" s="332"/>
      <c r="BE549" s="332"/>
      <c r="BF549" s="332"/>
      <c r="BI549" s="332"/>
      <c r="BS549" s="332"/>
      <c r="CC549" s="332"/>
      <c r="CM549" s="332"/>
      <c r="CW549" s="332"/>
      <c r="DG549" s="332"/>
      <c r="DQ549" s="332"/>
      <c r="EA549" s="332"/>
      <c r="EK549" s="332"/>
      <c r="EU549" s="332"/>
      <c r="FE549" s="332"/>
      <c r="FO549" s="332"/>
      <c r="FY549" s="332"/>
      <c r="GI549" s="332"/>
      <c r="GS549" s="332"/>
      <c r="HC549" s="332"/>
      <c r="HM549" s="332"/>
    </row>
    <row r="550" s="3" customFormat="true" x14ac:dyDescent="0.25">
      <c r="A550" s="332"/>
      <c r="K550" s="332"/>
      <c r="U550" s="332"/>
      <c r="AE550" s="332"/>
      <c r="AO550" s="332"/>
      <c r="AY550" s="332"/>
      <c r="AZ550" s="332"/>
      <c r="BA550" s="332"/>
      <c r="BB550" s="332"/>
      <c r="BC550" s="332"/>
      <c r="BD550" s="332"/>
      <c r="BE550" s="332"/>
      <c r="BF550" s="332"/>
      <c r="BI550" s="332"/>
      <c r="BS550" s="332"/>
      <c r="CC550" s="332"/>
      <c r="CM550" s="332"/>
      <c r="CW550" s="332"/>
      <c r="DG550" s="332"/>
      <c r="DQ550" s="332"/>
      <c r="EA550" s="332"/>
      <c r="EK550" s="332"/>
      <c r="EU550" s="332"/>
      <c r="FE550" s="332"/>
      <c r="FO550" s="332"/>
      <c r="FY550" s="332"/>
      <c r="GI550" s="332"/>
      <c r="GS550" s="332"/>
      <c r="HC550" s="332"/>
      <c r="HM550" s="332"/>
    </row>
    <row r="551" s="3" customFormat="true" x14ac:dyDescent="0.25">
      <c r="A551" s="332"/>
      <c r="K551" s="332"/>
      <c r="U551" s="332"/>
      <c r="AE551" s="332"/>
      <c r="AO551" s="332"/>
      <c r="AY551" s="332"/>
      <c r="AZ551" s="332"/>
      <c r="BA551" s="332"/>
      <c r="BB551" s="332"/>
      <c r="BC551" s="332"/>
      <c r="BD551" s="332"/>
      <c r="BE551" s="332"/>
      <c r="BF551" s="332"/>
      <c r="BI551" s="332"/>
      <c r="BS551" s="332"/>
      <c r="CC551" s="332"/>
      <c r="CM551" s="332"/>
      <c r="CW551" s="332"/>
      <c r="DG551" s="332"/>
      <c r="DQ551" s="332"/>
      <c r="EA551" s="332"/>
      <c r="EK551" s="332"/>
      <c r="EU551" s="332"/>
      <c r="FE551" s="332"/>
      <c r="FO551" s="332"/>
      <c r="FY551" s="332"/>
      <c r="GI551" s="332"/>
      <c r="GS551" s="332"/>
      <c r="HC551" s="332"/>
      <c r="HM551" s="332"/>
    </row>
    <row r="552" s="3" customFormat="true" x14ac:dyDescent="0.25">
      <c r="A552" s="332"/>
      <c r="K552" s="332"/>
      <c r="U552" s="332"/>
      <c r="AE552" s="332"/>
      <c r="AO552" s="332"/>
      <c r="AY552" s="332"/>
      <c r="AZ552" s="332"/>
      <c r="BA552" s="332"/>
      <c r="BB552" s="332"/>
      <c r="BC552" s="332"/>
      <c r="BD552" s="332"/>
      <c r="BE552" s="332"/>
      <c r="BF552" s="332"/>
      <c r="BI552" s="332"/>
      <c r="BS552" s="332"/>
      <c r="CC552" s="332"/>
      <c r="CM552" s="332"/>
      <c r="CW552" s="332"/>
      <c r="DG552" s="332"/>
      <c r="DQ552" s="332"/>
      <c r="EA552" s="332"/>
      <c r="EK552" s="332"/>
      <c r="EU552" s="332"/>
      <c r="FE552" s="332"/>
      <c r="FO552" s="332"/>
      <c r="FY552" s="332"/>
      <c r="GI552" s="332"/>
      <c r="GS552" s="332"/>
      <c r="HC552" s="332"/>
      <c r="HM552" s="332"/>
    </row>
    <row r="553" s="3" customFormat="true" x14ac:dyDescent="0.25">
      <c r="A553" s="332"/>
      <c r="K553" s="332"/>
      <c r="U553" s="332"/>
      <c r="AE553" s="332"/>
      <c r="AO553" s="332"/>
      <c r="AY553" s="332"/>
      <c r="AZ553" s="332"/>
      <c r="BA553" s="332"/>
      <c r="BB553" s="332"/>
      <c r="BC553" s="332"/>
      <c r="BD553" s="332"/>
      <c r="BE553" s="332"/>
      <c r="BF553" s="332"/>
      <c r="BI553" s="332"/>
      <c r="BS553" s="332"/>
      <c r="CC553" s="332"/>
      <c r="CM553" s="332"/>
      <c r="CW553" s="332"/>
      <c r="DG553" s="332"/>
      <c r="DQ553" s="332"/>
      <c r="EA553" s="332"/>
      <c r="EK553" s="332"/>
      <c r="EU553" s="332"/>
      <c r="FE553" s="332"/>
      <c r="FO553" s="332"/>
      <c r="FY553" s="332"/>
      <c r="GI553" s="332"/>
      <c r="GS553" s="332"/>
      <c r="HC553" s="332"/>
      <c r="HM553" s="332"/>
    </row>
    <row r="554" s="3" customFormat="true" x14ac:dyDescent="0.25">
      <c r="A554" s="332"/>
      <c r="K554" s="332"/>
      <c r="U554" s="332"/>
      <c r="AE554" s="332"/>
      <c r="AO554" s="332"/>
      <c r="AY554" s="332"/>
      <c r="AZ554" s="332"/>
      <c r="BA554" s="332"/>
      <c r="BB554" s="332"/>
      <c r="BC554" s="332"/>
      <c r="BD554" s="332"/>
      <c r="BE554" s="332"/>
      <c r="BF554" s="332"/>
      <c r="BI554" s="332"/>
      <c r="BS554" s="332"/>
      <c r="CC554" s="332"/>
      <c r="CM554" s="332"/>
      <c r="CW554" s="332"/>
      <c r="DG554" s="332"/>
      <c r="DQ554" s="332"/>
      <c r="EA554" s="332"/>
      <c r="EK554" s="332"/>
      <c r="EU554" s="332"/>
      <c r="FE554" s="332"/>
      <c r="FO554" s="332"/>
      <c r="FY554" s="332"/>
      <c r="GI554" s="332"/>
      <c r="GS554" s="332"/>
      <c r="HC554" s="332"/>
      <c r="HM554" s="332"/>
    </row>
    <row r="555" s="3" customFormat="true" x14ac:dyDescent="0.25">
      <c r="A555" s="332"/>
      <c r="K555" s="332"/>
      <c r="U555" s="332"/>
      <c r="AE555" s="332"/>
      <c r="AO555" s="332"/>
      <c r="AY555" s="332"/>
      <c r="AZ555" s="332"/>
      <c r="BA555" s="332"/>
      <c r="BB555" s="332"/>
      <c r="BC555" s="332"/>
      <c r="BD555" s="332"/>
      <c r="BE555" s="332"/>
      <c r="BF555" s="332"/>
      <c r="BI555" s="332"/>
      <c r="BS555" s="332"/>
      <c r="CC555" s="332"/>
      <c r="CM555" s="332"/>
      <c r="CW555" s="332"/>
      <c r="DG555" s="332"/>
      <c r="DQ555" s="332"/>
      <c r="EA555" s="332"/>
      <c r="EK555" s="332"/>
      <c r="EU555" s="332"/>
      <c r="FE555" s="332"/>
      <c r="FO555" s="332"/>
      <c r="FY555" s="332"/>
      <c r="GI555" s="332"/>
      <c r="GS555" s="332"/>
      <c r="HC555" s="332"/>
      <c r="HM555" s="332"/>
    </row>
    <row r="556" s="3" customFormat="true" x14ac:dyDescent="0.25">
      <c r="A556" s="332"/>
      <c r="K556" s="332"/>
      <c r="U556" s="332"/>
      <c r="AE556" s="332"/>
      <c r="AO556" s="332"/>
      <c r="AY556" s="332"/>
      <c r="AZ556" s="332"/>
      <c r="BA556" s="332"/>
      <c r="BB556" s="332"/>
      <c r="BC556" s="332"/>
      <c r="BD556" s="332"/>
      <c r="BE556" s="332"/>
      <c r="BF556" s="332"/>
      <c r="BI556" s="332"/>
      <c r="BS556" s="332"/>
      <c r="CC556" s="332"/>
      <c r="CM556" s="332"/>
      <c r="CW556" s="332"/>
      <c r="DG556" s="332"/>
      <c r="DQ556" s="332"/>
      <c r="EA556" s="332"/>
      <c r="EK556" s="332"/>
      <c r="EU556" s="332"/>
      <c r="FE556" s="332"/>
      <c r="FO556" s="332"/>
      <c r="FY556" s="332"/>
      <c r="GI556" s="332"/>
      <c r="GS556" s="332"/>
      <c r="HC556" s="332"/>
      <c r="HM556" s="332"/>
    </row>
    <row r="557" s="3" customFormat="true" x14ac:dyDescent="0.25">
      <c r="A557" s="332"/>
      <c r="K557" s="332"/>
      <c r="U557" s="332"/>
      <c r="AE557" s="332"/>
      <c r="AO557" s="332"/>
      <c r="AY557" s="332"/>
      <c r="AZ557" s="332"/>
      <c r="BA557" s="332"/>
      <c r="BB557" s="332"/>
      <c r="BC557" s="332"/>
      <c r="BD557" s="332"/>
      <c r="BE557" s="332"/>
      <c r="BF557" s="332"/>
      <c r="BI557" s="332"/>
      <c r="BS557" s="332"/>
      <c r="CC557" s="332"/>
      <c r="CM557" s="332"/>
      <c r="CW557" s="332"/>
      <c r="DG557" s="332"/>
      <c r="DQ557" s="332"/>
      <c r="EA557" s="332"/>
      <c r="EK557" s="332"/>
      <c r="EU557" s="332"/>
      <c r="FE557" s="332"/>
      <c r="FO557" s="332"/>
      <c r="FY557" s="332"/>
      <c r="GI557" s="332"/>
      <c r="GS557" s="332"/>
      <c r="HC557" s="332"/>
      <c r="HM557" s="332"/>
    </row>
    <row r="558" s="3" customFormat="true" x14ac:dyDescent="0.25">
      <c r="A558" s="332"/>
      <c r="K558" s="332"/>
      <c r="U558" s="332"/>
      <c r="AE558" s="332"/>
      <c r="AO558" s="332"/>
      <c r="AY558" s="332"/>
      <c r="AZ558" s="332"/>
      <c r="BA558" s="332"/>
      <c r="BB558" s="332"/>
      <c r="BC558" s="332"/>
      <c r="BD558" s="332"/>
      <c r="BE558" s="332"/>
      <c r="BF558" s="332"/>
      <c r="BI558" s="332"/>
      <c r="BS558" s="332"/>
      <c r="CC558" s="332"/>
      <c r="CM558" s="332"/>
      <c r="CW558" s="332"/>
      <c r="DG558" s="332"/>
      <c r="DQ558" s="332"/>
      <c r="EA558" s="332"/>
      <c r="EK558" s="332"/>
      <c r="EU558" s="332"/>
      <c r="FE558" s="332"/>
      <c r="FO558" s="332"/>
      <c r="FY558" s="332"/>
      <c r="GI558" s="332"/>
      <c r="GS558" s="332"/>
      <c r="HC558" s="332"/>
      <c r="HM558" s="332"/>
    </row>
    <row r="559" s="3" customFormat="true" x14ac:dyDescent="0.25">
      <c r="A559" s="332"/>
      <c r="K559" s="332"/>
      <c r="U559" s="332"/>
      <c r="AE559" s="332"/>
      <c r="AO559" s="332"/>
      <c r="AY559" s="332"/>
      <c r="AZ559" s="332"/>
      <c r="BA559" s="332"/>
      <c r="BB559" s="332"/>
      <c r="BC559" s="332"/>
      <c r="BD559" s="332"/>
      <c r="BE559" s="332"/>
      <c r="BF559" s="332"/>
      <c r="BI559" s="332"/>
      <c r="BS559" s="332"/>
      <c r="CC559" s="332"/>
      <c r="CM559" s="332"/>
      <c r="CW559" s="332"/>
      <c r="DG559" s="332"/>
      <c r="DQ559" s="332"/>
      <c r="EA559" s="332"/>
      <c r="EK559" s="332"/>
      <c r="EU559" s="332"/>
      <c r="FE559" s="332"/>
      <c r="FO559" s="332"/>
      <c r="FY559" s="332"/>
      <c r="GI559" s="332"/>
      <c r="GS559" s="332"/>
      <c r="HC559" s="332"/>
      <c r="HM559" s="332"/>
    </row>
    <row r="560" s="3" customFormat="true" x14ac:dyDescent="0.25">
      <c r="A560" s="332"/>
      <c r="K560" s="332"/>
      <c r="U560" s="332"/>
      <c r="AE560" s="332"/>
      <c r="AO560" s="332"/>
      <c r="AY560" s="332"/>
      <c r="AZ560" s="332"/>
      <c r="BA560" s="332"/>
      <c r="BB560" s="332"/>
      <c r="BC560" s="332"/>
      <c r="BD560" s="332"/>
      <c r="BE560" s="332"/>
      <c r="BF560" s="332"/>
      <c r="BI560" s="332"/>
      <c r="BS560" s="332"/>
      <c r="CC560" s="332"/>
      <c r="CM560" s="332"/>
      <c r="CW560" s="332"/>
      <c r="DG560" s="332"/>
      <c r="DQ560" s="332"/>
      <c r="EA560" s="332"/>
      <c r="EK560" s="332"/>
      <c r="EU560" s="332"/>
      <c r="FE560" s="332"/>
      <c r="FO560" s="332"/>
      <c r="FY560" s="332"/>
      <c r="GI560" s="332"/>
      <c r="GS560" s="332"/>
      <c r="HC560" s="332"/>
      <c r="HM560" s="332"/>
    </row>
    <row r="561" s="3" customFormat="true" x14ac:dyDescent="0.25">
      <c r="A561" s="332"/>
      <c r="K561" s="332"/>
      <c r="U561" s="332"/>
      <c r="AE561" s="332"/>
      <c r="AO561" s="332"/>
      <c r="AY561" s="332"/>
      <c r="AZ561" s="332"/>
      <c r="BA561" s="332"/>
      <c r="BB561" s="332"/>
      <c r="BC561" s="332"/>
      <c r="BD561" s="332"/>
      <c r="BE561" s="332"/>
      <c r="BF561" s="332"/>
      <c r="BI561" s="332"/>
      <c r="BS561" s="332"/>
      <c r="CC561" s="332"/>
      <c r="CM561" s="332"/>
      <c r="CW561" s="332"/>
      <c r="DG561" s="332"/>
      <c r="DQ561" s="332"/>
      <c r="EA561" s="332"/>
      <c r="EK561" s="332"/>
      <c r="EU561" s="332"/>
      <c r="FE561" s="332"/>
      <c r="FO561" s="332"/>
      <c r="FY561" s="332"/>
      <c r="GI561" s="332"/>
      <c r="GS561" s="332"/>
      <c r="HC561" s="332"/>
      <c r="HM561" s="332"/>
    </row>
    <row r="562" s="3" customFormat="true" x14ac:dyDescent="0.25">
      <c r="A562" s="332"/>
      <c r="K562" s="332"/>
      <c r="U562" s="332"/>
      <c r="AE562" s="332"/>
      <c r="AO562" s="332"/>
      <c r="AY562" s="332"/>
      <c r="AZ562" s="332"/>
      <c r="BA562" s="332"/>
      <c r="BB562" s="332"/>
      <c r="BC562" s="332"/>
      <c r="BD562" s="332"/>
      <c r="BE562" s="332"/>
      <c r="BF562" s="332"/>
      <c r="BI562" s="332"/>
      <c r="BS562" s="332"/>
      <c r="CC562" s="332"/>
      <c r="CM562" s="332"/>
      <c r="CW562" s="332"/>
      <c r="DG562" s="332"/>
      <c r="DQ562" s="332"/>
      <c r="EA562" s="332"/>
      <c r="EK562" s="332"/>
      <c r="EU562" s="332"/>
      <c r="FE562" s="332"/>
      <c r="FO562" s="332"/>
      <c r="FY562" s="332"/>
      <c r="GI562" s="332"/>
      <c r="GS562" s="332"/>
      <c r="HC562" s="332"/>
      <c r="HM562" s="332"/>
    </row>
    <row r="563" s="3" customFormat="true" x14ac:dyDescent="0.25">
      <c r="A563" s="332"/>
      <c r="K563" s="332"/>
      <c r="U563" s="332"/>
      <c r="AE563" s="332"/>
      <c r="AO563" s="332"/>
      <c r="AY563" s="332"/>
      <c r="AZ563" s="332"/>
      <c r="BA563" s="332"/>
      <c r="BB563" s="332"/>
      <c r="BC563" s="332"/>
      <c r="BD563" s="332"/>
      <c r="BE563" s="332"/>
      <c r="BF563" s="332"/>
      <c r="BI563" s="332"/>
      <c r="BS563" s="332"/>
      <c r="CC563" s="332"/>
      <c r="CM563" s="332"/>
      <c r="CW563" s="332"/>
      <c r="DG563" s="332"/>
      <c r="DQ563" s="332"/>
      <c r="EA563" s="332"/>
      <c r="EK563" s="332"/>
      <c r="EU563" s="332"/>
      <c r="FE563" s="332"/>
      <c r="FO563" s="332"/>
      <c r="FY563" s="332"/>
      <c r="GI563" s="332"/>
      <c r="GS563" s="332"/>
      <c r="HC563" s="332"/>
      <c r="HM563" s="332"/>
    </row>
    <row r="564" s="3" customFormat="true" x14ac:dyDescent="0.25">
      <c r="A564" s="332"/>
      <c r="K564" s="332"/>
      <c r="U564" s="332"/>
      <c r="AE564" s="332"/>
      <c r="AO564" s="332"/>
      <c r="AY564" s="332"/>
      <c r="AZ564" s="332"/>
      <c r="BA564" s="332"/>
      <c r="BB564" s="332"/>
      <c r="BC564" s="332"/>
      <c r="BD564" s="332"/>
      <c r="BE564" s="332"/>
      <c r="BF564" s="332"/>
      <c r="BI564" s="332"/>
      <c r="BS564" s="332"/>
      <c r="CC564" s="332"/>
      <c r="CM564" s="332"/>
      <c r="CW564" s="332"/>
      <c r="DG564" s="332"/>
      <c r="DQ564" s="332"/>
      <c r="EA564" s="332"/>
      <c r="EK564" s="332"/>
      <c r="EU564" s="332"/>
      <c r="FE564" s="332"/>
      <c r="FO564" s="332"/>
      <c r="FY564" s="332"/>
      <c r="GI564" s="332"/>
      <c r="GS564" s="332"/>
      <c r="HC564" s="332"/>
      <c r="HM564" s="332"/>
    </row>
    <row r="565" s="3" customFormat="true" x14ac:dyDescent="0.25">
      <c r="A565" s="332"/>
      <c r="K565" s="332"/>
      <c r="U565" s="332"/>
      <c r="AE565" s="332"/>
      <c r="AO565" s="332"/>
      <c r="AY565" s="332"/>
      <c r="AZ565" s="332"/>
      <c r="BA565" s="332"/>
      <c r="BB565" s="332"/>
      <c r="BC565" s="332"/>
      <c r="BD565" s="332"/>
      <c r="BE565" s="332"/>
      <c r="BF565" s="332"/>
      <c r="BI565" s="332"/>
      <c r="BS565" s="332"/>
      <c r="CC565" s="332"/>
      <c r="CM565" s="332"/>
      <c r="CW565" s="332"/>
      <c r="DG565" s="332"/>
      <c r="DQ565" s="332"/>
      <c r="EA565" s="332"/>
      <c r="EK565" s="332"/>
      <c r="EU565" s="332"/>
      <c r="FE565" s="332"/>
      <c r="FO565" s="332"/>
      <c r="FY565" s="332"/>
      <c r="GI565" s="332"/>
      <c r="GS565" s="332"/>
      <c r="HC565" s="332"/>
      <c r="HM565" s="332"/>
    </row>
    <row r="566" s="3" customFormat="true" x14ac:dyDescent="0.25">
      <c r="A566" s="332"/>
      <c r="K566" s="332"/>
      <c r="U566" s="332"/>
      <c r="AE566" s="332"/>
      <c r="AO566" s="332"/>
      <c r="AY566" s="332"/>
      <c r="AZ566" s="332"/>
      <c r="BA566" s="332"/>
      <c r="BB566" s="332"/>
      <c r="BC566" s="332"/>
      <c r="BD566" s="332"/>
      <c r="BE566" s="332"/>
      <c r="BF566" s="332"/>
      <c r="BI566" s="332"/>
      <c r="BS566" s="332"/>
      <c r="CC566" s="332"/>
      <c r="CM566" s="332"/>
      <c r="CW566" s="332"/>
      <c r="DG566" s="332"/>
      <c r="DQ566" s="332"/>
      <c r="EA566" s="332"/>
      <c r="EK566" s="332"/>
      <c r="EU566" s="332"/>
      <c r="FE566" s="332"/>
      <c r="FO566" s="332"/>
      <c r="FY566" s="332"/>
      <c r="GI566" s="332"/>
      <c r="GS566" s="332"/>
      <c r="HC566" s="332"/>
      <c r="HM566" s="332"/>
    </row>
    <row r="567" s="3" customFormat="true" x14ac:dyDescent="0.25">
      <c r="A567" s="332"/>
      <c r="K567" s="332"/>
      <c r="U567" s="332"/>
      <c r="AE567" s="332"/>
      <c r="AO567" s="332"/>
      <c r="AY567" s="332"/>
      <c r="AZ567" s="332"/>
      <c r="BA567" s="332"/>
      <c r="BB567" s="332"/>
      <c r="BC567" s="332"/>
      <c r="BD567" s="332"/>
      <c r="BE567" s="332"/>
      <c r="BF567" s="332"/>
      <c r="BI567" s="332"/>
      <c r="BS567" s="332"/>
      <c r="CC567" s="332"/>
      <c r="CM567" s="332"/>
      <c r="CW567" s="332"/>
      <c r="DG567" s="332"/>
      <c r="DQ567" s="332"/>
      <c r="EA567" s="332"/>
      <c r="EK567" s="332"/>
      <c r="EU567" s="332"/>
      <c r="FE567" s="332"/>
      <c r="FO567" s="332"/>
      <c r="FY567" s="332"/>
      <c r="GI567" s="332"/>
      <c r="GS567" s="332"/>
      <c r="HC567" s="332"/>
      <c r="HM567" s="332"/>
    </row>
    <row r="568" s="3" customFormat="true" x14ac:dyDescent="0.25">
      <c r="A568" s="332"/>
      <c r="K568" s="332"/>
      <c r="U568" s="332"/>
      <c r="AE568" s="332"/>
      <c r="AO568" s="332"/>
      <c r="AY568" s="332"/>
      <c r="AZ568" s="332"/>
      <c r="BA568" s="332"/>
      <c r="BB568" s="332"/>
      <c r="BC568" s="332"/>
      <c r="BD568" s="332"/>
      <c r="BE568" s="332"/>
      <c r="BF568" s="332"/>
      <c r="BI568" s="332"/>
      <c r="BS568" s="332"/>
      <c r="CC568" s="332"/>
      <c r="CM568" s="332"/>
      <c r="CW568" s="332"/>
      <c r="DG568" s="332"/>
      <c r="DQ568" s="332"/>
      <c r="EA568" s="332"/>
      <c r="EK568" s="332"/>
      <c r="EU568" s="332"/>
      <c r="FE568" s="332"/>
      <c r="FO568" s="332"/>
      <c r="FY568" s="332"/>
      <c r="GI568" s="332"/>
      <c r="GS568" s="332"/>
      <c r="HC568" s="332"/>
      <c r="HM568" s="332"/>
    </row>
    <row r="569" s="3" customFormat="true" x14ac:dyDescent="0.25">
      <c r="A569" s="332"/>
      <c r="K569" s="332"/>
      <c r="U569" s="332"/>
      <c r="AE569" s="332"/>
      <c r="AO569" s="332"/>
      <c r="AY569" s="332"/>
      <c r="AZ569" s="332"/>
      <c r="BA569" s="332"/>
      <c r="BB569" s="332"/>
      <c r="BC569" s="332"/>
      <c r="BD569" s="332"/>
      <c r="BE569" s="332"/>
      <c r="BF569" s="332"/>
      <c r="BI569" s="332"/>
      <c r="BS569" s="332"/>
      <c r="CC569" s="332"/>
      <c r="CM569" s="332"/>
      <c r="CW569" s="332"/>
      <c r="DG569" s="332"/>
      <c r="DQ569" s="332"/>
      <c r="EA569" s="332"/>
      <c r="EK569" s="332"/>
      <c r="EU569" s="332"/>
      <c r="FE569" s="332"/>
      <c r="FO569" s="332"/>
      <c r="FY569" s="332"/>
      <c r="GI569" s="332"/>
      <c r="GS569" s="332"/>
      <c r="HC569" s="332"/>
      <c r="HM569" s="332"/>
    </row>
    <row r="570" s="3" customFormat="true" x14ac:dyDescent="0.25">
      <c r="A570" s="332"/>
      <c r="K570" s="332"/>
      <c r="U570" s="332"/>
      <c r="AE570" s="332"/>
      <c r="AO570" s="332"/>
      <c r="AY570" s="332"/>
      <c r="AZ570" s="332"/>
      <c r="BA570" s="332"/>
      <c r="BB570" s="332"/>
      <c r="BC570" s="332"/>
      <c r="BD570" s="332"/>
      <c r="BE570" s="332"/>
      <c r="BF570" s="332"/>
      <c r="BI570" s="332"/>
      <c r="BS570" s="332"/>
      <c r="CC570" s="332"/>
      <c r="CM570" s="332"/>
      <c r="CW570" s="332"/>
      <c r="DG570" s="332"/>
      <c r="DQ570" s="332"/>
      <c r="EA570" s="332"/>
      <c r="EK570" s="332"/>
      <c r="EU570" s="332"/>
      <c r="FE570" s="332"/>
      <c r="FO570" s="332"/>
      <c r="FY570" s="332"/>
      <c r="GI570" s="332"/>
      <c r="GS570" s="332"/>
      <c r="HC570" s="332"/>
      <c r="HM570" s="332"/>
    </row>
    <row r="571" s="3" customFormat="true" x14ac:dyDescent="0.25">
      <c r="A571" s="332"/>
      <c r="K571" s="332"/>
      <c r="U571" s="332"/>
      <c r="AE571" s="332"/>
      <c r="AO571" s="332"/>
      <c r="AY571" s="332"/>
      <c r="AZ571" s="332"/>
      <c r="BA571" s="332"/>
      <c r="BB571" s="332"/>
      <c r="BC571" s="332"/>
      <c r="BD571" s="332"/>
      <c r="BE571" s="332"/>
      <c r="BF571" s="332"/>
      <c r="BI571" s="332"/>
      <c r="BS571" s="332"/>
      <c r="CC571" s="332"/>
      <c r="CM571" s="332"/>
      <c r="CW571" s="332"/>
      <c r="DG571" s="332"/>
      <c r="DQ571" s="332"/>
      <c r="EA571" s="332"/>
      <c r="EK571" s="332"/>
      <c r="EU571" s="332"/>
      <c r="FE571" s="332"/>
      <c r="FO571" s="332"/>
      <c r="FY571" s="332"/>
      <c r="GI571" s="332"/>
      <c r="GS571" s="332"/>
      <c r="HC571" s="332"/>
      <c r="HM571" s="332"/>
    </row>
    <row r="572" s="3" customFormat="true" x14ac:dyDescent="0.25">
      <c r="A572" s="332"/>
      <c r="K572" s="332"/>
      <c r="U572" s="332"/>
      <c r="AE572" s="332"/>
      <c r="AO572" s="332"/>
      <c r="AY572" s="332"/>
      <c r="AZ572" s="332"/>
      <c r="BA572" s="332"/>
      <c r="BB572" s="332"/>
      <c r="BC572" s="332"/>
      <c r="BD572" s="332"/>
      <c r="BE572" s="332"/>
      <c r="BF572" s="332"/>
      <c r="BI572" s="332"/>
      <c r="BS572" s="332"/>
      <c r="CC572" s="332"/>
      <c r="CM572" s="332"/>
      <c r="CW572" s="332"/>
      <c r="DG572" s="332"/>
      <c r="DQ572" s="332"/>
      <c r="EA572" s="332"/>
      <c r="EK572" s="332"/>
      <c r="EU572" s="332"/>
      <c r="FE572" s="332"/>
      <c r="FO572" s="332"/>
      <c r="FY572" s="332"/>
      <c r="GI572" s="332"/>
      <c r="GS572" s="332"/>
      <c r="HC572" s="332"/>
      <c r="HM572" s="332"/>
    </row>
    <row r="573" s="3" customFormat="true" x14ac:dyDescent="0.25">
      <c r="A573" s="332"/>
      <c r="K573" s="332"/>
      <c r="U573" s="332"/>
      <c r="AE573" s="332"/>
      <c r="AO573" s="332"/>
      <c r="AY573" s="332"/>
      <c r="AZ573" s="332"/>
      <c r="BA573" s="332"/>
      <c r="BB573" s="332"/>
      <c r="BC573" s="332"/>
      <c r="BD573" s="332"/>
      <c r="BE573" s="332"/>
      <c r="BF573" s="332"/>
      <c r="BI573" s="332"/>
      <c r="BS573" s="332"/>
      <c r="CC573" s="332"/>
      <c r="CM573" s="332"/>
      <c r="CW573" s="332"/>
      <c r="DG573" s="332"/>
      <c r="DQ573" s="332"/>
      <c r="EA573" s="332"/>
      <c r="EK573" s="332"/>
      <c r="EU573" s="332"/>
      <c r="FE573" s="332"/>
      <c r="FO573" s="332"/>
      <c r="FY573" s="332"/>
      <c r="GI573" s="332"/>
      <c r="GS573" s="332"/>
      <c r="HC573" s="332"/>
      <c r="HM573" s="332"/>
    </row>
    <row r="574" s="3" customFormat="true" x14ac:dyDescent="0.25">
      <c r="A574" s="332"/>
      <c r="K574" s="332"/>
      <c r="U574" s="332"/>
      <c r="AE574" s="332"/>
      <c r="AO574" s="332"/>
      <c r="AY574" s="332"/>
      <c r="AZ574" s="332"/>
      <c r="BA574" s="332"/>
      <c r="BB574" s="332"/>
      <c r="BC574" s="332"/>
      <c r="BD574" s="332"/>
      <c r="BE574" s="332"/>
      <c r="BF574" s="332"/>
      <c r="BI574" s="332"/>
      <c r="BS574" s="332"/>
      <c r="CC574" s="332"/>
      <c r="CM574" s="332"/>
      <c r="CW574" s="332"/>
      <c r="DG574" s="332"/>
      <c r="DQ574" s="332"/>
      <c r="EA574" s="332"/>
      <c r="EK574" s="332"/>
      <c r="EU574" s="332"/>
      <c r="FE574" s="332"/>
      <c r="FO574" s="332"/>
      <c r="FY574" s="332"/>
      <c r="GI574" s="332"/>
      <c r="GS574" s="332"/>
      <c r="HC574" s="332"/>
      <c r="HM574" s="332"/>
    </row>
    <row r="575" s="3" customFormat="true" x14ac:dyDescent="0.25">
      <c r="A575" s="332"/>
      <c r="K575" s="332"/>
      <c r="U575" s="332"/>
      <c r="AE575" s="332"/>
      <c r="AO575" s="332"/>
      <c r="AY575" s="332"/>
      <c r="AZ575" s="332"/>
      <c r="BA575" s="332"/>
      <c r="BB575" s="332"/>
      <c r="BC575" s="332"/>
      <c r="BD575" s="332"/>
      <c r="BE575" s="332"/>
      <c r="BF575" s="332"/>
      <c r="BI575" s="332"/>
      <c r="BS575" s="332"/>
      <c r="CC575" s="332"/>
      <c r="CM575" s="332"/>
      <c r="CW575" s="332"/>
      <c r="DG575" s="332"/>
      <c r="DQ575" s="332"/>
      <c r="EA575" s="332"/>
      <c r="EK575" s="332"/>
      <c r="EU575" s="332"/>
      <c r="FE575" s="332"/>
      <c r="FO575" s="332"/>
      <c r="FY575" s="332"/>
      <c r="GI575" s="332"/>
      <c r="GS575" s="332"/>
      <c r="HC575" s="332"/>
      <c r="HM575" s="332"/>
    </row>
    <row r="576" s="3" customFormat="true" x14ac:dyDescent="0.25">
      <c r="A576" s="332"/>
      <c r="K576" s="332"/>
      <c r="U576" s="332"/>
      <c r="AE576" s="332"/>
      <c r="AO576" s="332"/>
      <c r="AY576" s="332"/>
      <c r="AZ576" s="332"/>
      <c r="BA576" s="332"/>
      <c r="BB576" s="332"/>
      <c r="BC576" s="332"/>
      <c r="BD576" s="332"/>
      <c r="BE576" s="332"/>
      <c r="BF576" s="332"/>
      <c r="BI576" s="332"/>
      <c r="BS576" s="332"/>
      <c r="CC576" s="332"/>
      <c r="CM576" s="332"/>
      <c r="CW576" s="332"/>
      <c r="DG576" s="332"/>
      <c r="DQ576" s="332"/>
      <c r="EA576" s="332"/>
      <c r="EK576" s="332"/>
      <c r="EU576" s="332"/>
      <c r="FE576" s="332"/>
      <c r="FO576" s="332"/>
      <c r="FY576" s="332"/>
      <c r="GI576" s="332"/>
      <c r="GS576" s="332"/>
      <c r="HC576" s="332"/>
      <c r="HM576" s="332"/>
    </row>
    <row r="577" s="3" customFormat="true" x14ac:dyDescent="0.25">
      <c r="A577" s="332"/>
      <c r="K577" s="332"/>
      <c r="U577" s="332"/>
      <c r="AE577" s="332"/>
      <c r="AO577" s="332"/>
      <c r="AY577" s="332"/>
      <c r="AZ577" s="332"/>
      <c r="BA577" s="332"/>
      <c r="BB577" s="332"/>
      <c r="BC577" s="332"/>
      <c r="BD577" s="332"/>
      <c r="BE577" s="332"/>
      <c r="BF577" s="332"/>
      <c r="BI577" s="332"/>
      <c r="BS577" s="332"/>
      <c r="CC577" s="332"/>
      <c r="CM577" s="332"/>
      <c r="CW577" s="332"/>
      <c r="DG577" s="332"/>
      <c r="DQ577" s="332"/>
      <c r="EA577" s="332"/>
      <c r="EK577" s="332"/>
      <c r="EU577" s="332"/>
      <c r="FE577" s="332"/>
      <c r="FO577" s="332"/>
      <c r="FY577" s="332"/>
      <c r="GI577" s="332"/>
      <c r="GS577" s="332"/>
      <c r="HC577" s="332"/>
      <c r="HM577" s="332"/>
    </row>
    <row r="578" s="3" customFormat="true" x14ac:dyDescent="0.25">
      <c r="A578" s="332"/>
      <c r="K578" s="332"/>
      <c r="U578" s="332"/>
      <c r="AE578" s="332"/>
      <c r="AO578" s="332"/>
      <c r="AY578" s="332"/>
      <c r="AZ578" s="332"/>
      <c r="BA578" s="332"/>
      <c r="BB578" s="332"/>
      <c r="BC578" s="332"/>
      <c r="BD578" s="332"/>
      <c r="BE578" s="332"/>
      <c r="BF578" s="332"/>
      <c r="BI578" s="332"/>
      <c r="BS578" s="332"/>
      <c r="CC578" s="332"/>
      <c r="CM578" s="332"/>
      <c r="CW578" s="332"/>
      <c r="DG578" s="332"/>
      <c r="DQ578" s="332"/>
      <c r="EA578" s="332"/>
      <c r="EK578" s="332"/>
      <c r="EU578" s="332"/>
      <c r="FE578" s="332"/>
      <c r="FO578" s="332"/>
      <c r="FY578" s="332"/>
      <c r="GI578" s="332"/>
      <c r="GS578" s="332"/>
      <c r="HC578" s="332"/>
      <c r="HM578" s="332"/>
    </row>
    <row r="579" s="3" customFormat="true" x14ac:dyDescent="0.25">
      <c r="A579" s="332"/>
      <c r="K579" s="332"/>
      <c r="U579" s="332"/>
      <c r="AE579" s="332"/>
      <c r="AO579" s="332"/>
      <c r="AY579" s="332"/>
      <c r="AZ579" s="332"/>
      <c r="BA579" s="332"/>
      <c r="BB579" s="332"/>
      <c r="BC579" s="332"/>
      <c r="BD579" s="332"/>
      <c r="BE579" s="332"/>
      <c r="BF579" s="332"/>
      <c r="BI579" s="332"/>
      <c r="BS579" s="332"/>
      <c r="CC579" s="332"/>
      <c r="CM579" s="332"/>
      <c r="CW579" s="332"/>
      <c r="DG579" s="332"/>
      <c r="DQ579" s="332"/>
      <c r="EA579" s="332"/>
      <c r="EK579" s="332"/>
      <c r="EU579" s="332"/>
      <c r="FE579" s="332"/>
      <c r="FO579" s="332"/>
      <c r="FY579" s="332"/>
      <c r="GI579" s="332"/>
      <c r="GS579" s="332"/>
      <c r="HC579" s="332"/>
      <c r="HM579" s="332"/>
    </row>
    <row r="580" s="3" customFormat="true" x14ac:dyDescent="0.25">
      <c r="A580" s="332"/>
      <c r="K580" s="332"/>
      <c r="U580" s="332"/>
      <c r="AE580" s="332"/>
      <c r="AO580" s="332"/>
      <c r="AY580" s="332"/>
      <c r="AZ580" s="332"/>
      <c r="BA580" s="332"/>
      <c r="BB580" s="332"/>
      <c r="BC580" s="332"/>
      <c r="BD580" s="332"/>
      <c r="BE580" s="332"/>
      <c r="BF580" s="332"/>
      <c r="BI580" s="332"/>
      <c r="BS580" s="332"/>
      <c r="CC580" s="332"/>
      <c r="CM580" s="332"/>
      <c r="CW580" s="332"/>
      <c r="DG580" s="332"/>
      <c r="DQ580" s="332"/>
      <c r="EA580" s="332"/>
      <c r="EK580" s="332"/>
      <c r="EU580" s="332"/>
      <c r="FE580" s="332"/>
      <c r="FO580" s="332"/>
      <c r="FY580" s="332"/>
      <c r="GI580" s="332"/>
      <c r="GS580" s="332"/>
      <c r="HC580" s="332"/>
      <c r="HM580" s="332"/>
    </row>
    <row r="581" s="3" customFormat="true" x14ac:dyDescent="0.25">
      <c r="A581" s="332"/>
      <c r="K581" s="332"/>
      <c r="U581" s="332"/>
      <c r="AE581" s="332"/>
      <c r="AO581" s="332"/>
      <c r="AY581" s="332"/>
      <c r="AZ581" s="332"/>
      <c r="BA581" s="332"/>
      <c r="BB581" s="332"/>
      <c r="BC581" s="332"/>
      <c r="BD581" s="332"/>
      <c r="BE581" s="332"/>
      <c r="BF581" s="332"/>
      <c r="BI581" s="332"/>
      <c r="BS581" s="332"/>
      <c r="CC581" s="332"/>
      <c r="CM581" s="332"/>
      <c r="CW581" s="332"/>
      <c r="DG581" s="332"/>
      <c r="DQ581" s="332"/>
      <c r="EA581" s="332"/>
      <c r="EK581" s="332"/>
      <c r="EU581" s="332"/>
      <c r="FE581" s="332"/>
      <c r="FO581" s="332"/>
      <c r="FY581" s="332"/>
      <c r="GI581" s="332"/>
      <c r="GS581" s="332"/>
      <c r="HC581" s="332"/>
      <c r="HM581" s="332"/>
    </row>
    <row r="582" s="3" customFormat="true" x14ac:dyDescent="0.25">
      <c r="A582" s="332"/>
      <c r="K582" s="332"/>
      <c r="U582" s="332"/>
      <c r="AE582" s="332"/>
      <c r="AO582" s="332"/>
      <c r="AY582" s="332"/>
      <c r="AZ582" s="332"/>
      <c r="BA582" s="332"/>
      <c r="BB582" s="332"/>
      <c r="BC582" s="332"/>
      <c r="BD582" s="332"/>
      <c r="BE582" s="332"/>
      <c r="BF582" s="332"/>
      <c r="BI582" s="332"/>
      <c r="BS582" s="332"/>
      <c r="CC582" s="332"/>
      <c r="CM582" s="332"/>
      <c r="CW582" s="332"/>
      <c r="DG582" s="332"/>
      <c r="DQ582" s="332"/>
      <c r="EA582" s="332"/>
      <c r="EK582" s="332"/>
      <c r="EU582" s="332"/>
      <c r="FE582" s="332"/>
      <c r="FO582" s="332"/>
      <c r="FY582" s="332"/>
      <c r="GI582" s="332"/>
      <c r="GS582" s="332"/>
      <c r="HC582" s="332"/>
      <c r="HM582" s="332"/>
    </row>
    <row r="583" s="3" customFormat="true" x14ac:dyDescent="0.25">
      <c r="A583" s="332"/>
      <c r="K583" s="332"/>
      <c r="U583" s="332"/>
      <c r="AE583" s="332"/>
      <c r="AO583" s="332"/>
      <c r="AY583" s="332"/>
      <c r="AZ583" s="332"/>
      <c r="BA583" s="332"/>
      <c r="BB583" s="332"/>
      <c r="BC583" s="332"/>
      <c r="BD583" s="332"/>
      <c r="BE583" s="332"/>
      <c r="BF583" s="332"/>
      <c r="BI583" s="332"/>
      <c r="BS583" s="332"/>
      <c r="CC583" s="332"/>
      <c r="CM583" s="332"/>
      <c r="CW583" s="332"/>
      <c r="DG583" s="332"/>
      <c r="DQ583" s="332"/>
      <c r="EA583" s="332"/>
      <c r="EK583" s="332"/>
      <c r="EU583" s="332"/>
      <c r="FE583" s="332"/>
      <c r="FO583" s="332"/>
      <c r="FY583" s="332"/>
      <c r="GI583" s="332"/>
      <c r="GS583" s="332"/>
      <c r="HC583" s="332"/>
      <c r="HM583" s="332"/>
    </row>
    <row r="584" s="3" customFormat="true" x14ac:dyDescent="0.25">
      <c r="A584" s="332"/>
      <c r="K584" s="332"/>
      <c r="U584" s="332"/>
      <c r="AE584" s="332"/>
      <c r="AO584" s="332"/>
      <c r="AY584" s="332"/>
      <c r="AZ584" s="332"/>
      <c r="BA584" s="332"/>
      <c r="BB584" s="332"/>
      <c r="BC584" s="332"/>
      <c r="BD584" s="332"/>
      <c r="BE584" s="332"/>
      <c r="BF584" s="332"/>
      <c r="BI584" s="332"/>
      <c r="BS584" s="332"/>
      <c r="CC584" s="332"/>
      <c r="CM584" s="332"/>
      <c r="CW584" s="332"/>
      <c r="DG584" s="332"/>
      <c r="DQ584" s="332"/>
      <c r="EA584" s="332"/>
      <c r="EK584" s="332"/>
      <c r="EU584" s="332"/>
      <c r="FE584" s="332"/>
      <c r="FO584" s="332"/>
      <c r="FY584" s="332"/>
      <c r="GI584" s="332"/>
      <c r="GS584" s="332"/>
      <c r="HC584" s="332"/>
      <c r="HM584" s="332"/>
    </row>
    <row r="585" s="3" customFormat="true" x14ac:dyDescent="0.25">
      <c r="A585" s="332"/>
      <c r="K585" s="332"/>
      <c r="U585" s="332"/>
      <c r="AE585" s="332"/>
      <c r="AO585" s="332"/>
      <c r="AY585" s="332"/>
      <c r="AZ585" s="332"/>
      <c r="BA585" s="332"/>
      <c r="BB585" s="332"/>
      <c r="BC585" s="332"/>
      <c r="BD585" s="332"/>
      <c r="BE585" s="332"/>
      <c r="BF585" s="332"/>
      <c r="BI585" s="332"/>
      <c r="BS585" s="332"/>
      <c r="CC585" s="332"/>
      <c r="CM585" s="332"/>
      <c r="CW585" s="332"/>
      <c r="DG585" s="332"/>
      <c r="DQ585" s="332"/>
      <c r="EA585" s="332"/>
      <c r="EK585" s="332"/>
      <c r="EU585" s="332"/>
      <c r="FE585" s="332"/>
      <c r="FO585" s="332"/>
      <c r="FY585" s="332"/>
      <c r="GI585" s="332"/>
      <c r="GS585" s="332"/>
      <c r="HC585" s="332"/>
      <c r="HM585" s="332"/>
    </row>
    <row r="586" s="3" customFormat="true" x14ac:dyDescent="0.25">
      <c r="A586" s="332"/>
      <c r="K586" s="332"/>
      <c r="U586" s="332"/>
      <c r="AE586" s="332"/>
      <c r="AO586" s="332"/>
      <c r="AY586" s="332"/>
      <c r="AZ586" s="332"/>
      <c r="BA586" s="332"/>
      <c r="BB586" s="332"/>
      <c r="BC586" s="332"/>
      <c r="BD586" s="332"/>
      <c r="BE586" s="332"/>
      <c r="BF586" s="332"/>
      <c r="BI586" s="332"/>
      <c r="BS586" s="332"/>
      <c r="CC586" s="332"/>
      <c r="CM586" s="332"/>
      <c r="CW586" s="332"/>
      <c r="DG586" s="332"/>
      <c r="DQ586" s="332"/>
      <c r="EA586" s="332"/>
      <c r="EK586" s="332"/>
      <c r="EU586" s="332"/>
      <c r="FE586" s="332"/>
      <c r="FO586" s="332"/>
      <c r="FY586" s="332"/>
      <c r="GI586" s="332"/>
      <c r="GS586" s="332"/>
      <c r="HC586" s="332"/>
      <c r="HM586" s="332"/>
    </row>
    <row r="587" s="3" customFormat="true" x14ac:dyDescent="0.25">
      <c r="A587" s="332"/>
      <c r="K587" s="332"/>
      <c r="U587" s="332"/>
      <c r="AE587" s="332"/>
      <c r="AO587" s="332"/>
      <c r="AY587" s="332"/>
      <c r="AZ587" s="332"/>
      <c r="BA587" s="332"/>
      <c r="BB587" s="332"/>
      <c r="BC587" s="332"/>
      <c r="BD587" s="332"/>
      <c r="BE587" s="332"/>
      <c r="BF587" s="332"/>
      <c r="BI587" s="332"/>
      <c r="BS587" s="332"/>
      <c r="CC587" s="332"/>
      <c r="CM587" s="332"/>
      <c r="CW587" s="332"/>
      <c r="DG587" s="332"/>
      <c r="DQ587" s="332"/>
      <c r="EA587" s="332"/>
      <c r="EK587" s="332"/>
      <c r="EU587" s="332"/>
      <c r="FE587" s="332"/>
      <c r="FO587" s="332"/>
      <c r="FY587" s="332"/>
      <c r="GI587" s="332"/>
      <c r="GS587" s="332"/>
      <c r="HC587" s="332"/>
      <c r="HM587" s="332"/>
    </row>
    <row r="588" s="3" customFormat="true" x14ac:dyDescent="0.25">
      <c r="A588" s="332"/>
      <c r="K588" s="332"/>
      <c r="U588" s="332"/>
      <c r="AE588" s="332"/>
      <c r="AO588" s="332"/>
      <c r="AY588" s="332"/>
      <c r="AZ588" s="332"/>
      <c r="BA588" s="332"/>
      <c r="BB588" s="332"/>
      <c r="BC588" s="332"/>
      <c r="BD588" s="332"/>
      <c r="BE588" s="332"/>
      <c r="BF588" s="332"/>
      <c r="BI588" s="332"/>
      <c r="BS588" s="332"/>
      <c r="CC588" s="332"/>
      <c r="CM588" s="332"/>
      <c r="CW588" s="332"/>
      <c r="DG588" s="332"/>
      <c r="DQ588" s="332"/>
      <c r="EA588" s="332"/>
      <c r="EK588" s="332"/>
      <c r="EU588" s="332"/>
      <c r="FE588" s="332"/>
      <c r="FO588" s="332"/>
      <c r="FY588" s="332"/>
      <c r="GI588" s="332"/>
      <c r="GS588" s="332"/>
      <c r="HC588" s="332"/>
      <c r="HM588" s="332"/>
    </row>
    <row r="589" s="3" customFormat="true" x14ac:dyDescent="0.25">
      <c r="A589" s="332"/>
      <c r="K589" s="332"/>
      <c r="U589" s="332"/>
      <c r="AE589" s="332"/>
      <c r="AO589" s="332"/>
      <c r="AY589" s="332"/>
      <c r="AZ589" s="332"/>
      <c r="BA589" s="332"/>
      <c r="BB589" s="332"/>
      <c r="BC589" s="332"/>
      <c r="BD589" s="332"/>
      <c r="BE589" s="332"/>
      <c r="BF589" s="332"/>
      <c r="BI589" s="332"/>
      <c r="BS589" s="332"/>
      <c r="CC589" s="332"/>
      <c r="CM589" s="332"/>
      <c r="CW589" s="332"/>
      <c r="DG589" s="332"/>
      <c r="DQ589" s="332"/>
      <c r="EA589" s="332"/>
      <c r="EK589" s="332"/>
      <c r="EU589" s="332"/>
      <c r="FE589" s="332"/>
      <c r="FO589" s="332"/>
      <c r="FY589" s="332"/>
      <c r="GI589" s="332"/>
      <c r="GS589" s="332"/>
      <c r="HC589" s="332"/>
      <c r="HM589" s="332"/>
    </row>
    <row r="590" s="3" customFormat="true" x14ac:dyDescent="0.25">
      <c r="A590" s="332"/>
      <c r="K590" s="332"/>
      <c r="U590" s="332"/>
      <c r="AE590" s="332"/>
      <c r="AO590" s="332"/>
      <c r="AY590" s="332"/>
      <c r="AZ590" s="332"/>
      <c r="BA590" s="332"/>
      <c r="BB590" s="332"/>
      <c r="BC590" s="332"/>
      <c r="BD590" s="332"/>
      <c r="BE590" s="332"/>
      <c r="BF590" s="332"/>
      <c r="BI590" s="332"/>
      <c r="BS590" s="332"/>
      <c r="CC590" s="332"/>
      <c r="CM590" s="332"/>
      <c r="CW590" s="332"/>
      <c r="DG590" s="332"/>
      <c r="DQ590" s="332"/>
      <c r="EA590" s="332"/>
      <c r="EK590" s="332"/>
      <c r="EU590" s="332"/>
      <c r="FE590" s="332"/>
      <c r="FO590" s="332"/>
      <c r="FY590" s="332"/>
      <c r="GI590" s="332"/>
      <c r="GS590" s="332"/>
      <c r="HC590" s="332"/>
      <c r="HM590" s="332"/>
    </row>
    <row r="591" s="3" customFormat="true" x14ac:dyDescent="0.25">
      <c r="A591" s="332"/>
      <c r="K591" s="332"/>
      <c r="U591" s="332"/>
      <c r="AE591" s="332"/>
      <c r="AO591" s="332"/>
      <c r="AY591" s="332"/>
      <c r="AZ591" s="332"/>
      <c r="BA591" s="332"/>
      <c r="BB591" s="332"/>
      <c r="BC591" s="332"/>
      <c r="BD591" s="332"/>
      <c r="BE591" s="332"/>
      <c r="BF591" s="332"/>
      <c r="BI591" s="332"/>
      <c r="BS591" s="332"/>
      <c r="CC591" s="332"/>
      <c r="CM591" s="332"/>
      <c r="CW591" s="332"/>
      <c r="DG591" s="332"/>
      <c r="DQ591" s="332"/>
      <c r="EA591" s="332"/>
      <c r="EK591" s="332"/>
      <c r="EU591" s="332"/>
      <c r="FE591" s="332"/>
      <c r="FO591" s="332"/>
      <c r="FY591" s="332"/>
      <c r="GI591" s="332"/>
      <c r="GS591" s="332"/>
      <c r="HC591" s="332"/>
      <c r="HM591" s="332"/>
    </row>
    <row r="592" s="3" customFormat="true" x14ac:dyDescent="0.25">
      <c r="A592" s="332"/>
      <c r="K592" s="332"/>
      <c r="U592" s="332"/>
      <c r="AE592" s="332"/>
      <c r="AO592" s="332"/>
      <c r="AY592" s="332"/>
      <c r="AZ592" s="332"/>
      <c r="BA592" s="332"/>
      <c r="BB592" s="332"/>
      <c r="BC592" s="332"/>
      <c r="BD592" s="332"/>
      <c r="BE592" s="332"/>
      <c r="BF592" s="332"/>
      <c r="BI592" s="332"/>
      <c r="BS592" s="332"/>
      <c r="CC592" s="332"/>
      <c r="CM592" s="332"/>
      <c r="CW592" s="332"/>
      <c r="DG592" s="332"/>
      <c r="DQ592" s="332"/>
      <c r="EA592" s="332"/>
      <c r="EK592" s="332"/>
      <c r="EU592" s="332"/>
      <c r="FE592" s="332"/>
      <c r="FO592" s="332"/>
      <c r="FY592" s="332"/>
      <c r="GI592" s="332"/>
      <c r="GS592" s="332"/>
      <c r="HC592" s="332"/>
      <c r="HM592" s="332"/>
    </row>
    <row r="593" s="3" customFormat="true" x14ac:dyDescent="0.25">
      <c r="A593" s="332"/>
      <c r="K593" s="332"/>
      <c r="U593" s="332"/>
      <c r="AE593" s="332"/>
      <c r="AO593" s="332"/>
      <c r="AY593" s="332"/>
      <c r="AZ593" s="332"/>
      <c r="BA593" s="332"/>
      <c r="BB593" s="332"/>
      <c r="BC593" s="332"/>
      <c r="BD593" s="332"/>
      <c r="BE593" s="332"/>
      <c r="BF593" s="332"/>
      <c r="BI593" s="332"/>
      <c r="BS593" s="332"/>
      <c r="CC593" s="332"/>
      <c r="CM593" s="332"/>
      <c r="CW593" s="332"/>
      <c r="DG593" s="332"/>
      <c r="DQ593" s="332"/>
      <c r="EA593" s="332"/>
      <c r="EK593" s="332"/>
      <c r="EU593" s="332"/>
      <c r="FE593" s="332"/>
      <c r="FO593" s="332"/>
      <c r="FY593" s="332"/>
      <c r="GI593" s="332"/>
      <c r="GS593" s="332"/>
      <c r="HC593" s="332"/>
      <c r="HM593" s="332"/>
    </row>
    <row r="594" s="3" customFormat="true" x14ac:dyDescent="0.25">
      <c r="A594" s="332"/>
      <c r="K594" s="332"/>
      <c r="U594" s="332"/>
      <c r="AE594" s="332"/>
      <c r="AO594" s="332"/>
      <c r="AY594" s="332"/>
      <c r="AZ594" s="332"/>
      <c r="BA594" s="332"/>
      <c r="BB594" s="332"/>
      <c r="BC594" s="332"/>
      <c r="BD594" s="332"/>
      <c r="BE594" s="332"/>
      <c r="BF594" s="332"/>
      <c r="BI594" s="332"/>
      <c r="BS594" s="332"/>
      <c r="CC594" s="332"/>
      <c r="CM594" s="332"/>
      <c r="CW594" s="332"/>
      <c r="DG594" s="332"/>
      <c r="DQ594" s="332"/>
      <c r="EA594" s="332"/>
      <c r="EK594" s="332"/>
      <c r="EU594" s="332"/>
      <c r="FE594" s="332"/>
      <c r="FO594" s="332"/>
      <c r="FY594" s="332"/>
      <c r="GI594" s="332"/>
      <c r="GS594" s="332"/>
      <c r="HC594" s="332"/>
      <c r="HM594" s="332"/>
    </row>
    <row r="595" s="3" customFormat="true" x14ac:dyDescent="0.25">
      <c r="A595" s="332"/>
      <c r="K595" s="332"/>
      <c r="U595" s="332"/>
      <c r="AE595" s="332"/>
      <c r="AO595" s="332"/>
      <c r="AY595" s="332"/>
      <c r="AZ595" s="332"/>
      <c r="BA595" s="332"/>
      <c r="BB595" s="332"/>
      <c r="BC595" s="332"/>
      <c r="BD595" s="332"/>
      <c r="BE595" s="332"/>
      <c r="BF595" s="332"/>
      <c r="BI595" s="332"/>
      <c r="BS595" s="332"/>
      <c r="CC595" s="332"/>
      <c r="CM595" s="332"/>
      <c r="CW595" s="332"/>
      <c r="DG595" s="332"/>
      <c r="DQ595" s="332"/>
      <c r="EA595" s="332"/>
      <c r="EK595" s="332"/>
      <c r="EU595" s="332"/>
      <c r="FE595" s="332"/>
      <c r="FO595" s="332"/>
      <c r="FY595" s="332"/>
      <c r="GI595" s="332"/>
      <c r="GS595" s="332"/>
      <c r="HC595" s="332"/>
      <c r="HM595" s="332"/>
    </row>
    <row r="596" s="3" customFormat="true" x14ac:dyDescent="0.25">
      <c r="A596" s="332"/>
      <c r="K596" s="332"/>
      <c r="U596" s="332"/>
      <c r="AE596" s="332"/>
      <c r="AO596" s="332"/>
      <c r="AY596" s="332"/>
      <c r="AZ596" s="332"/>
      <c r="BA596" s="332"/>
      <c r="BB596" s="332"/>
      <c r="BC596" s="332"/>
      <c r="BD596" s="332"/>
      <c r="BE596" s="332"/>
      <c r="BF596" s="332"/>
      <c r="BI596" s="332"/>
      <c r="BS596" s="332"/>
      <c r="CC596" s="332"/>
      <c r="CM596" s="332"/>
      <c r="CW596" s="332"/>
      <c r="DG596" s="332"/>
      <c r="DQ596" s="332"/>
      <c r="EA596" s="332"/>
      <c r="EK596" s="332"/>
      <c r="EU596" s="332"/>
      <c r="FE596" s="332"/>
      <c r="FO596" s="332"/>
      <c r="FY596" s="332"/>
      <c r="GI596" s="332"/>
      <c r="GS596" s="332"/>
      <c r="HC596" s="332"/>
      <c r="HM596" s="332"/>
    </row>
    <row r="597" s="3" customFormat="true" x14ac:dyDescent="0.25">
      <c r="A597" s="332"/>
      <c r="K597" s="332"/>
      <c r="U597" s="332"/>
      <c r="AE597" s="332"/>
      <c r="AO597" s="332"/>
      <c r="AY597" s="332"/>
      <c r="AZ597" s="332"/>
      <c r="BA597" s="332"/>
      <c r="BB597" s="332"/>
      <c r="BC597" s="332"/>
      <c r="BD597" s="332"/>
      <c r="BE597" s="332"/>
      <c r="BF597" s="332"/>
      <c r="BI597" s="332"/>
      <c r="BS597" s="332"/>
      <c r="CC597" s="332"/>
      <c r="CM597" s="332"/>
      <c r="CW597" s="332"/>
      <c r="DG597" s="332"/>
      <c r="DQ597" s="332"/>
      <c r="EA597" s="332"/>
      <c r="EK597" s="332"/>
      <c r="EU597" s="332"/>
      <c r="FE597" s="332"/>
      <c r="FO597" s="332"/>
      <c r="FY597" s="332"/>
      <c r="GI597" s="332"/>
      <c r="GS597" s="332"/>
      <c r="HC597" s="332"/>
      <c r="HM597" s="332"/>
    </row>
    <row r="598" s="3" customFormat="true" x14ac:dyDescent="0.25">
      <c r="A598" s="332"/>
      <c r="K598" s="332"/>
      <c r="U598" s="332"/>
      <c r="AE598" s="332"/>
      <c r="AO598" s="332"/>
      <c r="AY598" s="332"/>
      <c r="AZ598" s="332"/>
      <c r="BA598" s="332"/>
      <c r="BB598" s="332"/>
      <c r="BC598" s="332"/>
      <c r="BD598" s="332"/>
      <c r="BE598" s="332"/>
      <c r="BF598" s="332"/>
      <c r="BI598" s="332"/>
      <c r="BS598" s="332"/>
      <c r="CC598" s="332"/>
      <c r="CM598" s="332"/>
      <c r="CW598" s="332"/>
      <c r="DG598" s="332"/>
      <c r="DQ598" s="332"/>
      <c r="EA598" s="332"/>
      <c r="EK598" s="332"/>
      <c r="EU598" s="332"/>
      <c r="FE598" s="332"/>
      <c r="FO598" s="332"/>
      <c r="FY598" s="332"/>
      <c r="GI598" s="332"/>
      <c r="GS598" s="332"/>
      <c r="HC598" s="332"/>
      <c r="HM598" s="332"/>
    </row>
    <row r="599" s="3" customFormat="true" x14ac:dyDescent="0.25">
      <c r="A599" s="332"/>
      <c r="K599" s="332"/>
      <c r="U599" s="332"/>
      <c r="AE599" s="332"/>
      <c r="AO599" s="332"/>
      <c r="AY599" s="332"/>
      <c r="AZ599" s="332"/>
      <c r="BA599" s="332"/>
      <c r="BB599" s="332"/>
      <c r="BC599" s="332"/>
      <c r="BD599" s="332"/>
      <c r="BE599" s="332"/>
      <c r="BF599" s="332"/>
      <c r="BI599" s="332"/>
      <c r="BS599" s="332"/>
      <c r="CC599" s="332"/>
      <c r="CM599" s="332"/>
      <c r="CW599" s="332"/>
      <c r="DG599" s="332"/>
      <c r="DQ599" s="332"/>
      <c r="EA599" s="332"/>
      <c r="EK599" s="332"/>
      <c r="EU599" s="332"/>
      <c r="FE599" s="332"/>
      <c r="FO599" s="332"/>
      <c r="FY599" s="332"/>
      <c r="GI599" s="332"/>
      <c r="GS599" s="332"/>
      <c r="HC599" s="332"/>
      <c r="HM599" s="332"/>
    </row>
    <row r="600" s="3" customFormat="true" x14ac:dyDescent="0.25">
      <c r="A600" s="332"/>
      <c r="K600" s="332"/>
      <c r="U600" s="332"/>
      <c r="AE600" s="332"/>
      <c r="AO600" s="332"/>
      <c r="AY600" s="332"/>
      <c r="AZ600" s="332"/>
      <c r="BA600" s="332"/>
      <c r="BB600" s="332"/>
      <c r="BC600" s="332"/>
      <c r="BD600" s="332"/>
      <c r="BE600" s="332"/>
      <c r="BF600" s="332"/>
      <c r="BI600" s="332"/>
      <c r="BS600" s="332"/>
      <c r="CC600" s="332"/>
      <c r="CM600" s="332"/>
      <c r="CW600" s="332"/>
      <c r="DG600" s="332"/>
      <c r="DQ600" s="332"/>
      <c r="EA600" s="332"/>
      <c r="EK600" s="332"/>
      <c r="EU600" s="332"/>
      <c r="FE600" s="332"/>
      <c r="FO600" s="332"/>
      <c r="FY600" s="332"/>
      <c r="GI600" s="332"/>
      <c r="GS600" s="332"/>
      <c r="HC600" s="332"/>
      <c r="HM600" s="332"/>
    </row>
    <row r="601" s="3" customFormat="true" x14ac:dyDescent="0.25">
      <c r="A601" s="332"/>
      <c r="K601" s="332"/>
      <c r="U601" s="332"/>
      <c r="AE601" s="332"/>
      <c r="AO601" s="332"/>
      <c r="AY601" s="332"/>
      <c r="AZ601" s="332"/>
      <c r="BA601" s="332"/>
      <c r="BB601" s="332"/>
      <c r="BC601" s="332"/>
      <c r="BD601" s="332"/>
      <c r="BE601" s="332"/>
      <c r="BF601" s="332"/>
      <c r="BI601" s="332"/>
      <c r="BS601" s="332"/>
      <c r="CC601" s="332"/>
      <c r="CM601" s="332"/>
      <c r="CW601" s="332"/>
      <c r="DG601" s="332"/>
      <c r="DQ601" s="332"/>
      <c r="EA601" s="332"/>
      <c r="EK601" s="332"/>
      <c r="EU601" s="332"/>
      <c r="FE601" s="332"/>
      <c r="FO601" s="332"/>
      <c r="FY601" s="332"/>
      <c r="GI601" s="332"/>
      <c r="GS601" s="332"/>
      <c r="HC601" s="332"/>
      <c r="HM601" s="332"/>
    </row>
    <row r="602" s="3" customFormat="true" x14ac:dyDescent="0.25">
      <c r="A602" s="332"/>
      <c r="K602" s="332"/>
      <c r="U602" s="332"/>
      <c r="AE602" s="332"/>
      <c r="AO602" s="332"/>
      <c r="AY602" s="332"/>
      <c r="AZ602" s="332"/>
      <c r="BA602" s="332"/>
      <c r="BB602" s="332"/>
      <c r="BC602" s="332"/>
      <c r="BD602" s="332"/>
      <c r="BE602" s="332"/>
      <c r="BF602" s="332"/>
      <c r="BI602" s="332"/>
      <c r="BS602" s="332"/>
      <c r="CC602" s="332"/>
      <c r="CM602" s="332"/>
      <c r="CW602" s="332"/>
      <c r="DG602" s="332"/>
      <c r="DQ602" s="332"/>
      <c r="EA602" s="332"/>
      <c r="EK602" s="332"/>
      <c r="EU602" s="332"/>
      <c r="FE602" s="332"/>
      <c r="FO602" s="332"/>
      <c r="FY602" s="332"/>
      <c r="GI602" s="332"/>
      <c r="GS602" s="332"/>
      <c r="HC602" s="332"/>
      <c r="HM602" s="332"/>
    </row>
    <row r="603" s="3" customFormat="true" x14ac:dyDescent="0.25">
      <c r="A603" s="332"/>
      <c r="K603" s="332"/>
      <c r="U603" s="332"/>
      <c r="AE603" s="332"/>
      <c r="AO603" s="332"/>
      <c r="AY603" s="332"/>
      <c r="AZ603" s="332"/>
      <c r="BA603" s="332"/>
      <c r="BB603" s="332"/>
      <c r="BC603" s="332"/>
      <c r="BD603" s="332"/>
      <c r="BE603" s="332"/>
      <c r="BF603" s="332"/>
      <c r="BI603" s="332"/>
      <c r="BS603" s="332"/>
      <c r="CC603" s="332"/>
      <c r="CM603" s="332"/>
      <c r="CW603" s="332"/>
      <c r="DG603" s="332"/>
      <c r="DQ603" s="332"/>
      <c r="EA603" s="332"/>
      <c r="EK603" s="332"/>
      <c r="EU603" s="332"/>
      <c r="FE603" s="332"/>
      <c r="FO603" s="332"/>
      <c r="FY603" s="332"/>
      <c r="GI603" s="332"/>
      <c r="GS603" s="332"/>
      <c r="HC603" s="332"/>
      <c r="HM603" s="332"/>
    </row>
    <row r="604" s="3" customFormat="true" x14ac:dyDescent="0.25">
      <c r="A604" s="332"/>
      <c r="K604" s="332"/>
      <c r="U604" s="332"/>
      <c r="AE604" s="332"/>
      <c r="AO604" s="332"/>
      <c r="AY604" s="332"/>
      <c r="AZ604" s="332"/>
      <c r="BA604" s="332"/>
      <c r="BB604" s="332"/>
      <c r="BC604" s="332"/>
      <c r="BD604" s="332"/>
      <c r="BE604" s="332"/>
      <c r="BF604" s="332"/>
      <c r="BI604" s="332"/>
      <c r="BS604" s="332"/>
      <c r="CC604" s="332"/>
      <c r="CM604" s="332"/>
      <c r="CW604" s="332"/>
      <c r="DG604" s="332"/>
      <c r="DQ604" s="332"/>
      <c r="EA604" s="332"/>
      <c r="EK604" s="332"/>
      <c r="EU604" s="332"/>
      <c r="FE604" s="332"/>
      <c r="FO604" s="332"/>
      <c r="FY604" s="332"/>
      <c r="GI604" s="332"/>
      <c r="GS604" s="332"/>
      <c r="HC604" s="332"/>
      <c r="HM604" s="332"/>
    </row>
    <row r="605" s="3" customFormat="true" x14ac:dyDescent="0.25">
      <c r="A605" s="332"/>
      <c r="K605" s="332"/>
      <c r="U605" s="332"/>
      <c r="AE605" s="332"/>
      <c r="AO605" s="332"/>
      <c r="AY605" s="332"/>
      <c r="AZ605" s="332"/>
      <c r="BA605" s="332"/>
      <c r="BB605" s="332"/>
      <c r="BC605" s="332"/>
      <c r="BD605" s="332"/>
      <c r="BE605" s="332"/>
      <c r="BF605" s="332"/>
      <c r="BI605" s="332"/>
      <c r="BS605" s="332"/>
      <c r="CC605" s="332"/>
      <c r="CM605" s="332"/>
      <c r="CW605" s="332"/>
      <c r="DG605" s="332"/>
      <c r="DQ605" s="332"/>
      <c r="EA605" s="332"/>
      <c r="EK605" s="332"/>
      <c r="EU605" s="332"/>
      <c r="FE605" s="332"/>
      <c r="FO605" s="332"/>
      <c r="FY605" s="332"/>
      <c r="GI605" s="332"/>
      <c r="GS605" s="332"/>
      <c r="HC605" s="332"/>
      <c r="HM605" s="332"/>
    </row>
    <row r="606" s="3" customFormat="true" x14ac:dyDescent="0.25">
      <c r="A606" s="332"/>
      <c r="K606" s="332"/>
      <c r="U606" s="332"/>
      <c r="AE606" s="332"/>
      <c r="AO606" s="332"/>
      <c r="AY606" s="332"/>
      <c r="AZ606" s="332"/>
      <c r="BA606" s="332"/>
      <c r="BB606" s="332"/>
      <c r="BC606" s="332"/>
      <c r="BD606" s="332"/>
      <c r="BE606" s="332"/>
      <c r="BF606" s="332"/>
      <c r="BI606" s="332"/>
      <c r="BS606" s="332"/>
      <c r="CC606" s="332"/>
      <c r="CM606" s="332"/>
      <c r="CW606" s="332"/>
      <c r="DG606" s="332"/>
      <c r="DQ606" s="332"/>
      <c r="EA606" s="332"/>
      <c r="EK606" s="332"/>
      <c r="EU606" s="332"/>
      <c r="FE606" s="332"/>
      <c r="FO606" s="332"/>
      <c r="FY606" s="332"/>
      <c r="GI606" s="332"/>
      <c r="GS606" s="332"/>
      <c r="HC606" s="332"/>
      <c r="HM606" s="332"/>
    </row>
    <row r="607" s="3" customFormat="true" x14ac:dyDescent="0.25">
      <c r="A607" s="332"/>
      <c r="K607" s="332"/>
      <c r="U607" s="332"/>
      <c r="AE607" s="332"/>
      <c r="AO607" s="332"/>
      <c r="AY607" s="332"/>
      <c r="AZ607" s="332"/>
      <c r="BA607" s="332"/>
      <c r="BB607" s="332"/>
      <c r="BC607" s="332"/>
      <c r="BD607" s="332"/>
      <c r="BE607" s="332"/>
      <c r="BF607" s="332"/>
      <c r="BI607" s="332"/>
      <c r="BS607" s="332"/>
      <c r="CC607" s="332"/>
      <c r="CM607" s="332"/>
      <c r="CW607" s="332"/>
      <c r="DG607" s="332"/>
      <c r="DQ607" s="332"/>
      <c r="EA607" s="332"/>
      <c r="EK607" s="332"/>
      <c r="EU607" s="332"/>
      <c r="FE607" s="332"/>
      <c r="FO607" s="332"/>
      <c r="FY607" s="332"/>
      <c r="GI607" s="332"/>
      <c r="GS607" s="332"/>
      <c r="HC607" s="332"/>
      <c r="HM607" s="332"/>
    </row>
    <row r="608" s="3" customFormat="true" x14ac:dyDescent="0.25">
      <c r="A608" s="332"/>
      <c r="K608" s="332"/>
      <c r="U608" s="332"/>
      <c r="AE608" s="332"/>
      <c r="AO608" s="332"/>
      <c r="AY608" s="332"/>
      <c r="AZ608" s="332"/>
      <c r="BA608" s="332"/>
      <c r="BB608" s="332"/>
      <c r="BC608" s="332"/>
      <c r="BD608" s="332"/>
      <c r="BE608" s="332"/>
      <c r="BF608" s="332"/>
      <c r="BI608" s="332"/>
      <c r="BS608" s="332"/>
      <c r="CC608" s="332"/>
      <c r="CM608" s="332"/>
      <c r="CW608" s="332"/>
      <c r="DG608" s="332"/>
      <c r="DQ608" s="332"/>
      <c r="EA608" s="332"/>
      <c r="EK608" s="332"/>
      <c r="EU608" s="332"/>
      <c r="FE608" s="332"/>
      <c r="FO608" s="332"/>
      <c r="FY608" s="332"/>
      <c r="GI608" s="332"/>
      <c r="GS608" s="332"/>
      <c r="HC608" s="332"/>
      <c r="HM608" s="332"/>
    </row>
    <row r="609" s="3" customFormat="true" x14ac:dyDescent="0.25">
      <c r="A609" s="332"/>
      <c r="K609" s="332"/>
      <c r="U609" s="332"/>
      <c r="AE609" s="332"/>
      <c r="AO609" s="332"/>
      <c r="AY609" s="332"/>
      <c r="AZ609" s="332"/>
      <c r="BA609" s="332"/>
      <c r="BB609" s="332"/>
      <c r="BC609" s="332"/>
      <c r="BD609" s="332"/>
      <c r="BE609" s="332"/>
      <c r="BF609" s="332"/>
      <c r="BI609" s="332"/>
      <c r="BS609" s="332"/>
      <c r="CC609" s="332"/>
      <c r="CM609" s="332"/>
      <c r="CW609" s="332"/>
      <c r="DG609" s="332"/>
      <c r="DQ609" s="332"/>
      <c r="EA609" s="332"/>
      <c r="EK609" s="332"/>
      <c r="EU609" s="332"/>
      <c r="FE609" s="332"/>
      <c r="FO609" s="332"/>
      <c r="FY609" s="332"/>
      <c r="GI609" s="332"/>
      <c r="GS609" s="332"/>
      <c r="HC609" s="332"/>
      <c r="HM609" s="332"/>
    </row>
    <row r="610" s="3" customFormat="true" x14ac:dyDescent="0.25">
      <c r="A610" s="332"/>
      <c r="K610" s="332"/>
      <c r="U610" s="332"/>
      <c r="AE610" s="332"/>
      <c r="AO610" s="332"/>
      <c r="AY610" s="332"/>
      <c r="AZ610" s="332"/>
      <c r="BA610" s="332"/>
      <c r="BB610" s="332"/>
      <c r="BC610" s="332"/>
      <c r="BD610" s="332"/>
      <c r="BE610" s="332"/>
      <c r="BF610" s="332"/>
      <c r="BI610" s="332"/>
      <c r="BS610" s="332"/>
      <c r="CC610" s="332"/>
      <c r="CM610" s="332"/>
      <c r="CW610" s="332"/>
      <c r="DG610" s="332"/>
      <c r="DQ610" s="332"/>
      <c r="EA610" s="332"/>
      <c r="EK610" s="332"/>
      <c r="EU610" s="332"/>
      <c r="FE610" s="332"/>
      <c r="FO610" s="332"/>
      <c r="FY610" s="332"/>
      <c r="GI610" s="332"/>
      <c r="GS610" s="332"/>
      <c r="HC610" s="332"/>
      <c r="HM610" s="332"/>
    </row>
    <row r="611" s="3" customFormat="true" x14ac:dyDescent="0.25">
      <c r="A611" s="332"/>
      <c r="K611" s="332"/>
      <c r="U611" s="332"/>
      <c r="AE611" s="332"/>
      <c r="AO611" s="332"/>
      <c r="AY611" s="332"/>
      <c r="AZ611" s="332"/>
      <c r="BA611" s="332"/>
      <c r="BB611" s="332"/>
      <c r="BC611" s="332"/>
      <c r="BD611" s="332"/>
      <c r="BE611" s="332"/>
      <c r="BF611" s="332"/>
      <c r="BI611" s="332"/>
      <c r="BS611" s="332"/>
      <c r="CC611" s="332"/>
      <c r="CM611" s="332"/>
      <c r="CW611" s="332"/>
      <c r="DG611" s="332"/>
      <c r="DQ611" s="332"/>
      <c r="EA611" s="332"/>
      <c r="EK611" s="332"/>
      <c r="EU611" s="332"/>
      <c r="FE611" s="332"/>
      <c r="FO611" s="332"/>
      <c r="FY611" s="332"/>
      <c r="GI611" s="332"/>
      <c r="GS611" s="332"/>
      <c r="HC611" s="332"/>
      <c r="HM611" s="332"/>
    </row>
    <row r="612" s="3" customFormat="true" x14ac:dyDescent="0.25">
      <c r="A612" s="332"/>
      <c r="K612" s="332"/>
      <c r="U612" s="332"/>
      <c r="AE612" s="332"/>
      <c r="AO612" s="332"/>
      <c r="AY612" s="332"/>
      <c r="AZ612" s="332"/>
      <c r="BA612" s="332"/>
      <c r="BB612" s="332"/>
      <c r="BC612" s="332"/>
      <c r="BD612" s="332"/>
      <c r="BE612" s="332"/>
      <c r="BF612" s="332"/>
      <c r="BI612" s="332"/>
      <c r="BS612" s="332"/>
      <c r="CC612" s="332"/>
      <c r="CM612" s="332"/>
      <c r="CW612" s="332"/>
      <c r="DG612" s="332"/>
      <c r="DQ612" s="332"/>
      <c r="EA612" s="332"/>
      <c r="EK612" s="332"/>
      <c r="EU612" s="332"/>
      <c r="FE612" s="332"/>
      <c r="FO612" s="332"/>
      <c r="FY612" s="332"/>
      <c r="GI612" s="332"/>
      <c r="GS612" s="332"/>
      <c r="HC612" s="332"/>
      <c r="HM612" s="332"/>
    </row>
    <row r="613" s="3" customFormat="true" x14ac:dyDescent="0.25">
      <c r="A613" s="332"/>
      <c r="K613" s="332"/>
      <c r="U613" s="332"/>
      <c r="AE613" s="332"/>
      <c r="AO613" s="332"/>
      <c r="AY613" s="332"/>
      <c r="AZ613" s="332"/>
      <c r="BA613" s="332"/>
      <c r="BB613" s="332"/>
      <c r="BC613" s="332"/>
      <c r="BD613" s="332"/>
      <c r="BE613" s="332"/>
      <c r="BF613" s="332"/>
      <c r="BI613" s="332"/>
      <c r="BS613" s="332"/>
      <c r="CC613" s="332"/>
      <c r="CM613" s="332"/>
      <c r="CW613" s="332"/>
      <c r="DG613" s="332"/>
      <c r="DQ613" s="332"/>
      <c r="EA613" s="332"/>
      <c r="EK613" s="332"/>
      <c r="EU613" s="332"/>
      <c r="FE613" s="332"/>
      <c r="FO613" s="332"/>
      <c r="FY613" s="332"/>
      <c r="GI613" s="332"/>
      <c r="GS613" s="332"/>
      <c r="HC613" s="332"/>
      <c r="HM613" s="332"/>
    </row>
    <row r="614" s="3" customFormat="true" x14ac:dyDescent="0.25">
      <c r="A614" s="332"/>
      <c r="K614" s="332"/>
      <c r="U614" s="332"/>
      <c r="AE614" s="332"/>
      <c r="AO614" s="332"/>
      <c r="AY614" s="332"/>
      <c r="AZ614" s="332"/>
      <c r="BA614" s="332"/>
      <c r="BB614" s="332"/>
      <c r="BC614" s="332"/>
      <c r="BD614" s="332"/>
      <c r="BE614" s="332"/>
      <c r="BF614" s="332"/>
      <c r="BI614" s="332"/>
      <c r="BS614" s="332"/>
      <c r="CC614" s="332"/>
      <c r="CM614" s="332"/>
      <c r="CW614" s="332"/>
      <c r="DG614" s="332"/>
      <c r="DQ614" s="332"/>
      <c r="EA614" s="332"/>
      <c r="EK614" s="332"/>
      <c r="EU614" s="332"/>
      <c r="FE614" s="332"/>
      <c r="FO614" s="332"/>
      <c r="FY614" s="332"/>
      <c r="GI614" s="332"/>
      <c r="GS614" s="332"/>
      <c r="HC614" s="332"/>
      <c r="HM614" s="332"/>
    </row>
    <row r="615" s="3" customFormat="true" x14ac:dyDescent="0.25">
      <c r="A615" s="332"/>
      <c r="K615" s="332"/>
      <c r="U615" s="332"/>
      <c r="AE615" s="332"/>
      <c r="AO615" s="332"/>
      <c r="AY615" s="332"/>
      <c r="AZ615" s="332"/>
      <c r="BA615" s="332"/>
      <c r="BB615" s="332"/>
      <c r="BC615" s="332"/>
      <c r="BD615" s="332"/>
      <c r="BE615" s="332"/>
      <c r="BF615" s="332"/>
      <c r="BI615" s="332"/>
      <c r="BS615" s="332"/>
      <c r="CC615" s="332"/>
      <c r="CM615" s="332"/>
      <c r="CW615" s="332"/>
      <c r="DG615" s="332"/>
      <c r="DQ615" s="332"/>
      <c r="EA615" s="332"/>
      <c r="EK615" s="332"/>
      <c r="EU615" s="332"/>
      <c r="FE615" s="332"/>
      <c r="FO615" s="332"/>
      <c r="FY615" s="332"/>
      <c r="GI615" s="332"/>
      <c r="GS615" s="332"/>
      <c r="HC615" s="332"/>
      <c r="HM615" s="332"/>
    </row>
    <row r="616" s="3" customFormat="true" x14ac:dyDescent="0.25">
      <c r="A616" s="332"/>
      <c r="K616" s="332"/>
      <c r="U616" s="332"/>
      <c r="AE616" s="332"/>
      <c r="AO616" s="332"/>
      <c r="AY616" s="332"/>
      <c r="AZ616" s="332"/>
      <c r="BA616" s="332"/>
      <c r="BB616" s="332"/>
      <c r="BC616" s="332"/>
      <c r="BD616" s="332"/>
      <c r="BE616" s="332"/>
      <c r="BF616" s="332"/>
      <c r="BI616" s="332"/>
      <c r="BS616" s="332"/>
      <c r="CC616" s="332"/>
      <c r="CM616" s="332"/>
      <c r="CW616" s="332"/>
      <c r="DG616" s="332"/>
      <c r="DQ616" s="332"/>
      <c r="EA616" s="332"/>
      <c r="EK616" s="332"/>
      <c r="EU616" s="332"/>
      <c r="FE616" s="332"/>
      <c r="FO616" s="332"/>
      <c r="FY616" s="332"/>
      <c r="GI616" s="332"/>
      <c r="GS616" s="332"/>
      <c r="HC616" s="332"/>
      <c r="HM616" s="332"/>
    </row>
    <row r="617" s="3" customFormat="true" x14ac:dyDescent="0.25">
      <c r="A617" s="332"/>
      <c r="K617" s="332"/>
      <c r="U617" s="332"/>
      <c r="AE617" s="332"/>
      <c r="AO617" s="332"/>
      <c r="AY617" s="332"/>
      <c r="AZ617" s="332"/>
      <c r="BA617" s="332"/>
      <c r="BB617" s="332"/>
      <c r="BC617" s="332"/>
      <c r="BD617" s="332"/>
      <c r="BE617" s="332"/>
      <c r="BF617" s="332"/>
      <c r="BI617" s="332"/>
      <c r="BS617" s="332"/>
      <c r="CC617" s="332"/>
      <c r="CM617" s="332"/>
      <c r="CW617" s="332"/>
      <c r="DG617" s="332"/>
      <c r="DQ617" s="332"/>
      <c r="EA617" s="332"/>
      <c r="EK617" s="332"/>
      <c r="EU617" s="332"/>
      <c r="FE617" s="332"/>
      <c r="FO617" s="332"/>
      <c r="FY617" s="332"/>
      <c r="GI617" s="332"/>
      <c r="GS617" s="332"/>
      <c r="HC617" s="332"/>
      <c r="HM617" s="332"/>
    </row>
    <row r="618" s="3" customFormat="true" x14ac:dyDescent="0.25">
      <c r="A618" s="332"/>
      <c r="K618" s="332"/>
      <c r="U618" s="332"/>
      <c r="AE618" s="332"/>
      <c r="AO618" s="332"/>
      <c r="AY618" s="332"/>
      <c r="AZ618" s="332"/>
      <c r="BA618" s="332"/>
      <c r="BB618" s="332"/>
      <c r="BC618" s="332"/>
      <c r="BD618" s="332"/>
      <c r="BE618" s="332"/>
      <c r="BF618" s="332"/>
      <c r="BI618" s="332"/>
      <c r="BS618" s="332"/>
      <c r="CC618" s="332"/>
      <c r="CM618" s="332"/>
      <c r="CW618" s="332"/>
      <c r="DG618" s="332"/>
      <c r="DQ618" s="332"/>
      <c r="EA618" s="332"/>
      <c r="EK618" s="332"/>
      <c r="EU618" s="332"/>
      <c r="FE618" s="332"/>
      <c r="FO618" s="332"/>
      <c r="FY618" s="332"/>
      <c r="GI618" s="332"/>
      <c r="GS618" s="332"/>
      <c r="HC618" s="332"/>
      <c r="HM618" s="332"/>
    </row>
    <row r="619" s="3" customFormat="true" x14ac:dyDescent="0.25">
      <c r="A619" s="332"/>
      <c r="K619" s="332"/>
      <c r="U619" s="332"/>
      <c r="AE619" s="332"/>
      <c r="AO619" s="332"/>
      <c r="AY619" s="332"/>
      <c r="AZ619" s="332"/>
      <c r="BA619" s="332"/>
      <c r="BB619" s="332"/>
      <c r="BC619" s="332"/>
      <c r="BD619" s="332"/>
      <c r="BE619" s="332"/>
      <c r="BF619" s="332"/>
      <c r="BI619" s="332"/>
      <c r="BS619" s="332"/>
      <c r="CC619" s="332"/>
      <c r="CM619" s="332"/>
      <c r="CW619" s="332"/>
      <c r="DG619" s="332"/>
      <c r="DQ619" s="332"/>
      <c r="EA619" s="332"/>
      <c r="EK619" s="332"/>
      <c r="EU619" s="332"/>
      <c r="FE619" s="332"/>
      <c r="FO619" s="332"/>
      <c r="FY619" s="332"/>
      <c r="GI619" s="332"/>
      <c r="GS619" s="332"/>
      <c r="HC619" s="332"/>
      <c r="HM619" s="332"/>
    </row>
    <row r="620" s="3" customFormat="true" x14ac:dyDescent="0.25">
      <c r="A620" s="332"/>
      <c r="K620" s="332"/>
      <c r="U620" s="332"/>
      <c r="AE620" s="332"/>
      <c r="AO620" s="332"/>
      <c r="AY620" s="332"/>
      <c r="AZ620" s="332"/>
      <c r="BA620" s="332"/>
      <c r="BB620" s="332"/>
      <c r="BC620" s="332"/>
      <c r="BD620" s="332"/>
      <c r="BE620" s="332"/>
      <c r="BF620" s="332"/>
      <c r="BI620" s="332"/>
      <c r="BS620" s="332"/>
      <c r="CC620" s="332"/>
      <c r="CM620" s="332"/>
      <c r="CW620" s="332"/>
      <c r="DG620" s="332"/>
      <c r="DQ620" s="332"/>
      <c r="EA620" s="332"/>
      <c r="EK620" s="332"/>
      <c r="EU620" s="332"/>
      <c r="FE620" s="332"/>
      <c r="FO620" s="332"/>
      <c r="FY620" s="332"/>
      <c r="GI620" s="332"/>
      <c r="GS620" s="332"/>
      <c r="HC620" s="332"/>
      <c r="HM620" s="332"/>
    </row>
    <row r="621" s="3" customFormat="true" x14ac:dyDescent="0.25">
      <c r="A621" s="332"/>
      <c r="K621" s="332"/>
      <c r="U621" s="332"/>
      <c r="AE621" s="332"/>
      <c r="AO621" s="332"/>
      <c r="AY621" s="332"/>
      <c r="AZ621" s="332"/>
      <c r="BA621" s="332"/>
      <c r="BB621" s="332"/>
      <c r="BC621" s="332"/>
      <c r="BD621" s="332"/>
      <c r="BE621" s="332"/>
      <c r="BF621" s="332"/>
      <c r="BI621" s="332"/>
      <c r="BS621" s="332"/>
      <c r="CC621" s="332"/>
      <c r="CM621" s="332"/>
      <c r="CW621" s="332"/>
      <c r="DG621" s="332"/>
      <c r="DQ621" s="332"/>
      <c r="EA621" s="332"/>
      <c r="EK621" s="332"/>
      <c r="EU621" s="332"/>
      <c r="FE621" s="332"/>
      <c r="FO621" s="332"/>
      <c r="FY621" s="332"/>
      <c r="GI621" s="332"/>
      <c r="GS621" s="332"/>
      <c r="HC621" s="332"/>
      <c r="HM621" s="332"/>
    </row>
    <row r="622" s="3" customFormat="true" x14ac:dyDescent="0.25">
      <c r="A622" s="332"/>
      <c r="K622" s="332"/>
      <c r="U622" s="332"/>
      <c r="AE622" s="332"/>
      <c r="AO622" s="332"/>
      <c r="AY622" s="332"/>
      <c r="AZ622" s="332"/>
      <c r="BA622" s="332"/>
      <c r="BB622" s="332"/>
      <c r="BC622" s="332"/>
      <c r="BD622" s="332"/>
      <c r="BE622" s="332"/>
      <c r="BF622" s="332"/>
      <c r="BI622" s="332"/>
      <c r="BS622" s="332"/>
      <c r="CC622" s="332"/>
      <c r="CM622" s="332"/>
      <c r="CW622" s="332"/>
      <c r="DG622" s="332"/>
      <c r="DQ622" s="332"/>
      <c r="EA622" s="332"/>
      <c r="EK622" s="332"/>
      <c r="EU622" s="332"/>
      <c r="FE622" s="332"/>
      <c r="FO622" s="332"/>
      <c r="FY622" s="332"/>
      <c r="GI622" s="332"/>
      <c r="GS622" s="332"/>
      <c r="HC622" s="332"/>
      <c r="HM622" s="332"/>
    </row>
    <row r="623" s="3" customFormat="true" x14ac:dyDescent="0.25">
      <c r="A623" s="332"/>
      <c r="K623" s="332"/>
      <c r="U623" s="332"/>
      <c r="AE623" s="332"/>
      <c r="AO623" s="332"/>
      <c r="AY623" s="332"/>
      <c r="AZ623" s="332"/>
      <c r="BA623" s="332"/>
      <c r="BB623" s="332"/>
      <c r="BC623" s="332"/>
      <c r="BD623" s="332"/>
      <c r="BE623" s="332"/>
      <c r="BF623" s="332"/>
      <c r="BI623" s="332"/>
      <c r="BS623" s="332"/>
      <c r="CC623" s="332"/>
      <c r="CM623" s="332"/>
      <c r="CW623" s="332"/>
      <c r="DG623" s="332"/>
      <c r="DQ623" s="332"/>
      <c r="EA623" s="332"/>
      <c r="EK623" s="332"/>
      <c r="EU623" s="332"/>
      <c r="FE623" s="332"/>
      <c r="FO623" s="332"/>
      <c r="FY623" s="332"/>
      <c r="GI623" s="332"/>
      <c r="GS623" s="332"/>
      <c r="HC623" s="332"/>
      <c r="HM623" s="332"/>
    </row>
    <row r="624" s="3" customFormat="true" x14ac:dyDescent="0.25">
      <c r="A624" s="332"/>
      <c r="K624" s="332"/>
      <c r="U624" s="332"/>
      <c r="AE624" s="332"/>
      <c r="AO624" s="332"/>
      <c r="AY624" s="332"/>
      <c r="AZ624" s="332"/>
      <c r="BA624" s="332"/>
      <c r="BB624" s="332"/>
      <c r="BC624" s="332"/>
      <c r="BD624" s="332"/>
      <c r="BE624" s="332"/>
      <c r="BF624" s="332"/>
      <c r="BI624" s="332"/>
      <c r="BS624" s="332"/>
      <c r="CC624" s="332"/>
      <c r="CM624" s="332"/>
      <c r="CW624" s="332"/>
      <c r="DG624" s="332"/>
      <c r="DQ624" s="332"/>
      <c r="EA624" s="332"/>
      <c r="EK624" s="332"/>
      <c r="EU624" s="332"/>
      <c r="FE624" s="332"/>
      <c r="FO624" s="332"/>
      <c r="FY624" s="332"/>
      <c r="GI624" s="332"/>
      <c r="GS624" s="332"/>
      <c r="HC624" s="332"/>
      <c r="HM624" s="332"/>
    </row>
    <row r="625" s="3" customFormat="true" x14ac:dyDescent="0.25">
      <c r="A625" s="332"/>
      <c r="K625" s="332"/>
      <c r="U625" s="332"/>
      <c r="AE625" s="332"/>
      <c r="AO625" s="332"/>
      <c r="AY625" s="332"/>
      <c r="AZ625" s="332"/>
      <c r="BA625" s="332"/>
      <c r="BB625" s="332"/>
      <c r="BC625" s="332"/>
      <c r="BD625" s="332"/>
      <c r="BE625" s="332"/>
      <c r="BF625" s="332"/>
      <c r="BI625" s="332"/>
      <c r="BS625" s="332"/>
      <c r="CC625" s="332"/>
      <c r="CM625" s="332"/>
      <c r="CW625" s="332"/>
      <c r="DG625" s="332"/>
      <c r="DQ625" s="332"/>
      <c r="EA625" s="332"/>
      <c r="EK625" s="332"/>
      <c r="EU625" s="332"/>
      <c r="FE625" s="332"/>
      <c r="FO625" s="332"/>
      <c r="FY625" s="332"/>
      <c r="GI625" s="332"/>
      <c r="GS625" s="332"/>
      <c r="HC625" s="332"/>
      <c r="HM625" s="332"/>
    </row>
    <row r="626" s="3" customFormat="true" x14ac:dyDescent="0.25">
      <c r="A626" s="332"/>
      <c r="K626" s="332"/>
      <c r="U626" s="332"/>
      <c r="AE626" s="332"/>
      <c r="AO626" s="332"/>
      <c r="AY626" s="332"/>
      <c r="AZ626" s="332"/>
      <c r="BA626" s="332"/>
      <c r="BB626" s="332"/>
      <c r="BC626" s="332"/>
      <c r="BD626" s="332"/>
      <c r="BE626" s="332"/>
      <c r="BF626" s="332"/>
      <c r="BI626" s="332"/>
      <c r="BS626" s="332"/>
      <c r="CC626" s="332"/>
      <c r="CM626" s="332"/>
      <c r="CW626" s="332"/>
      <c r="DG626" s="332"/>
      <c r="DQ626" s="332"/>
      <c r="EA626" s="332"/>
      <c r="EK626" s="332"/>
      <c r="EU626" s="332"/>
      <c r="FE626" s="332"/>
      <c r="FO626" s="332"/>
      <c r="FY626" s="332"/>
      <c r="GI626" s="332"/>
      <c r="GS626" s="332"/>
      <c r="HC626" s="332"/>
      <c r="HM626" s="332"/>
    </row>
    <row r="627" s="3" customFormat="true" x14ac:dyDescent="0.25">
      <c r="A627" s="332"/>
      <c r="K627" s="332"/>
      <c r="U627" s="332"/>
      <c r="AE627" s="332"/>
      <c r="AO627" s="332"/>
      <c r="AY627" s="332"/>
      <c r="AZ627" s="332"/>
      <c r="BA627" s="332"/>
      <c r="BB627" s="332"/>
      <c r="BC627" s="332"/>
      <c r="BD627" s="332"/>
      <c r="BE627" s="332"/>
      <c r="BF627" s="332"/>
      <c r="BI627" s="332"/>
      <c r="BS627" s="332"/>
      <c r="CC627" s="332"/>
      <c r="CM627" s="332"/>
      <c r="CW627" s="332"/>
      <c r="DG627" s="332"/>
      <c r="DQ627" s="332"/>
      <c r="EA627" s="332"/>
      <c r="EK627" s="332"/>
      <c r="EU627" s="332"/>
      <c r="FE627" s="332"/>
      <c r="FO627" s="332"/>
      <c r="FY627" s="332"/>
      <c r="GI627" s="332"/>
      <c r="GS627" s="332"/>
      <c r="HC627" s="332"/>
      <c r="HM627" s="332"/>
    </row>
    <row r="628" s="3" customFormat="true" x14ac:dyDescent="0.25">
      <c r="A628" s="332"/>
      <c r="K628" s="332"/>
      <c r="U628" s="332"/>
      <c r="AE628" s="332"/>
      <c r="AO628" s="332"/>
      <c r="AY628" s="332"/>
      <c r="AZ628" s="332"/>
      <c r="BA628" s="332"/>
      <c r="BB628" s="332"/>
      <c r="BC628" s="332"/>
      <c r="BD628" s="332"/>
      <c r="BE628" s="332"/>
      <c r="BF628" s="332"/>
      <c r="BI628" s="332"/>
      <c r="BS628" s="332"/>
      <c r="CC628" s="332"/>
      <c r="CM628" s="332"/>
      <c r="CW628" s="332"/>
      <c r="DG628" s="332"/>
      <c r="DQ628" s="332"/>
      <c r="EA628" s="332"/>
      <c r="EK628" s="332"/>
      <c r="EU628" s="332"/>
      <c r="FE628" s="332"/>
      <c r="FO628" s="332"/>
      <c r="FY628" s="332"/>
      <c r="GI628" s="332"/>
      <c r="GS628" s="332"/>
      <c r="HC628" s="332"/>
      <c r="HM628" s="332"/>
    </row>
    <row r="629" s="3" customFormat="true" x14ac:dyDescent="0.25">
      <c r="A629" s="332"/>
      <c r="K629" s="332"/>
      <c r="U629" s="332"/>
      <c r="AE629" s="332"/>
      <c r="AO629" s="332"/>
      <c r="AY629" s="332"/>
      <c r="AZ629" s="332"/>
      <c r="BA629" s="332"/>
      <c r="BB629" s="332"/>
      <c r="BC629" s="332"/>
      <c r="BD629" s="332"/>
      <c r="BE629" s="332"/>
      <c r="BF629" s="332"/>
      <c r="BI629" s="332"/>
      <c r="BS629" s="332"/>
      <c r="CC629" s="332"/>
      <c r="CM629" s="332"/>
      <c r="CW629" s="332"/>
      <c r="DG629" s="332"/>
      <c r="DQ629" s="332"/>
      <c r="EA629" s="332"/>
      <c r="EK629" s="332"/>
      <c r="EU629" s="332"/>
      <c r="FE629" s="332"/>
      <c r="FO629" s="332"/>
      <c r="FY629" s="332"/>
      <c r="GI629" s="332"/>
      <c r="GS629" s="332"/>
      <c r="HC629" s="332"/>
      <c r="HM629" s="332"/>
    </row>
    <row r="630" s="3" customFormat="true" x14ac:dyDescent="0.25">
      <c r="A630" s="332"/>
      <c r="K630" s="332"/>
      <c r="U630" s="332"/>
      <c r="AE630" s="332"/>
      <c r="AO630" s="332"/>
      <c r="AY630" s="332"/>
      <c r="AZ630" s="332"/>
      <c r="BA630" s="332"/>
      <c r="BB630" s="332"/>
      <c r="BC630" s="332"/>
      <c r="BD630" s="332"/>
      <c r="BE630" s="332"/>
      <c r="BF630" s="332"/>
      <c r="BI630" s="332"/>
      <c r="BS630" s="332"/>
      <c r="CC630" s="332"/>
      <c r="CM630" s="332"/>
      <c r="CW630" s="332"/>
      <c r="DG630" s="332"/>
      <c r="DQ630" s="332"/>
      <c r="EA630" s="332"/>
      <c r="EK630" s="332"/>
      <c r="EU630" s="332"/>
      <c r="FE630" s="332"/>
      <c r="FO630" s="332"/>
      <c r="FY630" s="332"/>
      <c r="GI630" s="332"/>
      <c r="GS630" s="332"/>
      <c r="HC630" s="332"/>
      <c r="HM630" s="332"/>
    </row>
    <row r="631" s="3" customFormat="true" x14ac:dyDescent="0.25">
      <c r="A631" s="332"/>
      <c r="K631" s="332"/>
      <c r="U631" s="332"/>
      <c r="AE631" s="332"/>
      <c r="AO631" s="332"/>
      <c r="AY631" s="332"/>
      <c r="AZ631" s="332"/>
      <c r="BA631" s="332"/>
      <c r="BB631" s="332"/>
      <c r="BC631" s="332"/>
      <c r="BD631" s="332"/>
      <c r="BE631" s="332"/>
      <c r="BF631" s="332"/>
      <c r="BI631" s="332"/>
      <c r="BS631" s="332"/>
      <c r="CC631" s="332"/>
      <c r="CM631" s="332"/>
      <c r="CW631" s="332"/>
      <c r="DG631" s="332"/>
      <c r="DQ631" s="332"/>
      <c r="EA631" s="332"/>
      <c r="EK631" s="332"/>
      <c r="EU631" s="332"/>
      <c r="FE631" s="332"/>
      <c r="FO631" s="332"/>
      <c r="FY631" s="332"/>
      <c r="GI631" s="332"/>
      <c r="GS631" s="332"/>
      <c r="HC631" s="332"/>
      <c r="HM631" s="332"/>
    </row>
    <row r="632" s="3" customFormat="true" x14ac:dyDescent="0.25">
      <c r="A632" s="332"/>
      <c r="K632" s="332"/>
      <c r="U632" s="332"/>
      <c r="AE632" s="332"/>
      <c r="AO632" s="332"/>
      <c r="AY632" s="332"/>
      <c r="AZ632" s="332"/>
      <c r="BA632" s="332"/>
      <c r="BB632" s="332"/>
      <c r="BC632" s="332"/>
      <c r="BD632" s="332"/>
      <c r="BE632" s="332"/>
      <c r="BF632" s="332"/>
      <c r="BI632" s="332"/>
      <c r="BS632" s="332"/>
      <c r="CC632" s="332"/>
      <c r="CM632" s="332"/>
      <c r="CW632" s="332"/>
      <c r="DG632" s="332"/>
      <c r="DQ632" s="332"/>
      <c r="EA632" s="332"/>
      <c r="EK632" s="332"/>
      <c r="EU632" s="332"/>
      <c r="FE632" s="332"/>
      <c r="FO632" s="332"/>
      <c r="FY632" s="332"/>
      <c r="GI632" s="332"/>
      <c r="GS632" s="332"/>
      <c r="HC632" s="332"/>
      <c r="HM632" s="332"/>
    </row>
    <row r="633" s="3" customFormat="true" x14ac:dyDescent="0.25">
      <c r="A633" s="332"/>
      <c r="K633" s="332"/>
      <c r="U633" s="332"/>
      <c r="AE633" s="332"/>
      <c r="AO633" s="332"/>
      <c r="AY633" s="332"/>
      <c r="AZ633" s="332"/>
      <c r="BA633" s="332"/>
      <c r="BB633" s="332"/>
      <c r="BC633" s="332"/>
      <c r="BD633" s="332"/>
      <c r="BE633" s="332"/>
      <c r="BF633" s="332"/>
      <c r="BI633" s="332"/>
      <c r="BS633" s="332"/>
      <c r="CC633" s="332"/>
      <c r="CM633" s="332"/>
      <c r="CW633" s="332"/>
      <c r="DG633" s="332"/>
      <c r="DQ633" s="332"/>
      <c r="EA633" s="332"/>
      <c r="EK633" s="332"/>
      <c r="EU633" s="332"/>
      <c r="FE633" s="332"/>
      <c r="FO633" s="332"/>
      <c r="FY633" s="332"/>
      <c r="GI633" s="332"/>
      <c r="GS633" s="332"/>
      <c r="HC633" s="332"/>
      <c r="HM633" s="332"/>
    </row>
    <row r="634" s="3" customFormat="true" x14ac:dyDescent="0.25">
      <c r="A634" s="332"/>
      <c r="K634" s="332"/>
      <c r="U634" s="332"/>
      <c r="AE634" s="332"/>
      <c r="AO634" s="332"/>
      <c r="AY634" s="332"/>
      <c r="AZ634" s="332"/>
      <c r="BA634" s="332"/>
      <c r="BB634" s="332"/>
      <c r="BC634" s="332"/>
      <c r="BD634" s="332"/>
      <c r="BE634" s="332"/>
      <c r="BF634" s="332"/>
      <c r="BI634" s="332"/>
      <c r="BS634" s="332"/>
      <c r="CC634" s="332"/>
      <c r="CM634" s="332"/>
      <c r="CW634" s="332"/>
      <c r="DG634" s="332"/>
      <c r="DQ634" s="332"/>
      <c r="EA634" s="332"/>
      <c r="EK634" s="332"/>
      <c r="EU634" s="332"/>
      <c r="FE634" s="332"/>
      <c r="FO634" s="332"/>
      <c r="FY634" s="332"/>
      <c r="GI634" s="332"/>
      <c r="GS634" s="332"/>
      <c r="HC634" s="332"/>
      <c r="HM634" s="332"/>
    </row>
    <row r="635" s="3" customFormat="true" x14ac:dyDescent="0.25">
      <c r="A635" s="332"/>
      <c r="K635" s="332"/>
      <c r="U635" s="332"/>
      <c r="AE635" s="332"/>
      <c r="AO635" s="332"/>
      <c r="AY635" s="332"/>
      <c r="AZ635" s="332"/>
      <c r="BA635" s="332"/>
      <c r="BB635" s="332"/>
      <c r="BC635" s="332"/>
      <c r="BD635" s="332"/>
      <c r="BE635" s="332"/>
      <c r="BF635" s="332"/>
      <c r="BI635" s="332"/>
      <c r="BS635" s="332"/>
      <c r="CC635" s="332"/>
      <c r="CM635" s="332"/>
      <c r="CW635" s="332"/>
      <c r="DG635" s="332"/>
      <c r="DQ635" s="332"/>
      <c r="EA635" s="332"/>
      <c r="EK635" s="332"/>
      <c r="EU635" s="332"/>
      <c r="FE635" s="332"/>
      <c r="FO635" s="332"/>
      <c r="FY635" s="332"/>
      <c r="GI635" s="332"/>
      <c r="GS635" s="332"/>
      <c r="HC635" s="332"/>
      <c r="HM635" s="332"/>
    </row>
    <row r="636" s="3" customFormat="true" x14ac:dyDescent="0.25">
      <c r="A636" s="332"/>
      <c r="K636" s="332"/>
      <c r="U636" s="332"/>
      <c r="AE636" s="332"/>
      <c r="AO636" s="332"/>
      <c r="AY636" s="332"/>
      <c r="AZ636" s="332"/>
      <c r="BA636" s="332"/>
      <c r="BB636" s="332"/>
      <c r="BC636" s="332"/>
      <c r="BD636" s="332"/>
      <c r="BE636" s="332"/>
      <c r="BF636" s="332"/>
      <c r="BI636" s="332"/>
      <c r="BS636" s="332"/>
      <c r="CC636" s="332"/>
      <c r="CM636" s="332"/>
      <c r="CW636" s="332"/>
      <c r="DG636" s="332"/>
      <c r="DQ636" s="332"/>
      <c r="EA636" s="332"/>
      <c r="EK636" s="332"/>
      <c r="EU636" s="332"/>
      <c r="FE636" s="332"/>
      <c r="FO636" s="332"/>
      <c r="FY636" s="332"/>
      <c r="GI636" s="332"/>
      <c r="GS636" s="332"/>
      <c r="HC636" s="332"/>
      <c r="HM636" s="332"/>
    </row>
    <row r="637" s="3" customFormat="true" x14ac:dyDescent="0.25">
      <c r="A637" s="332"/>
      <c r="K637" s="332"/>
      <c r="U637" s="332"/>
      <c r="AE637" s="332"/>
      <c r="AO637" s="332"/>
      <c r="AY637" s="332"/>
      <c r="AZ637" s="332"/>
      <c r="BA637" s="332"/>
      <c r="BB637" s="332"/>
      <c r="BC637" s="332"/>
      <c r="BD637" s="332"/>
      <c r="BE637" s="332"/>
      <c r="BF637" s="332"/>
      <c r="BI637" s="332"/>
      <c r="BS637" s="332"/>
      <c r="CC637" s="332"/>
      <c r="CM637" s="332"/>
      <c r="CW637" s="332"/>
      <c r="DG637" s="332"/>
      <c r="DQ637" s="332"/>
      <c r="EA637" s="332"/>
      <c r="EK637" s="332"/>
      <c r="EU637" s="332"/>
      <c r="FE637" s="332"/>
      <c r="FO637" s="332"/>
      <c r="FY637" s="332"/>
      <c r="GI637" s="332"/>
      <c r="GS637" s="332"/>
      <c r="HC637" s="332"/>
      <c r="HM637" s="332"/>
    </row>
    <row r="638" s="3" customFormat="true" x14ac:dyDescent="0.25">
      <c r="A638" s="332"/>
      <c r="K638" s="332"/>
      <c r="U638" s="332"/>
      <c r="AE638" s="332"/>
      <c r="AO638" s="332"/>
      <c r="AY638" s="332"/>
      <c r="AZ638" s="332"/>
      <c r="BA638" s="332"/>
      <c r="BB638" s="332"/>
      <c r="BC638" s="332"/>
      <c r="BD638" s="332"/>
      <c r="BE638" s="332"/>
      <c r="BF638" s="332"/>
      <c r="BI638" s="332"/>
      <c r="BS638" s="332"/>
      <c r="CC638" s="332"/>
      <c r="CM638" s="332"/>
      <c r="CW638" s="332"/>
      <c r="DG638" s="332"/>
      <c r="DQ638" s="332"/>
      <c r="EA638" s="332"/>
      <c r="EK638" s="332"/>
      <c r="EU638" s="332"/>
      <c r="FE638" s="332"/>
      <c r="FO638" s="332"/>
      <c r="FY638" s="332"/>
      <c r="GI638" s="332"/>
      <c r="GS638" s="332"/>
      <c r="HC638" s="332"/>
      <c r="HM638" s="332"/>
    </row>
  </sheetData>
  <mergeCells count="36">
    <mergeCell ref="BJ27:BP27"/>
    <mergeCell ref="BT27:BZ27"/>
    <mergeCell ref="AZ27:BF27"/>
    <mergeCell ref="B27:H27"/>
    <mergeCell ref="L27:R27"/>
    <mergeCell ref="V27:AB27"/>
    <mergeCell ref="AF27:AL27"/>
    <mergeCell ref="AP27:AV27"/>
    <mergeCell ref="BK1:BP2"/>
    <mergeCell ref="C3:H3"/>
    <mergeCell ref="M3:R3"/>
    <mergeCell ref="W3:AB3"/>
    <mergeCell ref="AG3:AL3"/>
    <mergeCell ref="AQ3:AV3"/>
    <mergeCell ref="BK3:BP3"/>
    <mergeCell ref="C1:H2"/>
    <mergeCell ref="M1:R2"/>
    <mergeCell ref="W1:AB2"/>
    <mergeCell ref="AG1:AL2"/>
    <mergeCell ref="AQ1:AV2"/>
    <mergeCell ref="BA1:BF2"/>
    <mergeCell ref="BA3:BF3"/>
    <mergeCell ref="DI1:DN2"/>
    <mergeCell ref="DI3:DN3"/>
    <mergeCell ref="DH27:DN27"/>
    <mergeCell ref="CX27:DD27"/>
    <mergeCell ref="CY1:DD2"/>
    <mergeCell ref="CY3:DD3"/>
    <mergeCell ref="CN27:CT27"/>
    <mergeCell ref="CD27:CJ27"/>
    <mergeCell ref="BU1:BZ2"/>
    <mergeCell ref="BU3:BZ3"/>
    <mergeCell ref="CE1:CJ2"/>
    <mergeCell ref="CE3:CJ3"/>
    <mergeCell ref="CO1:CT2"/>
    <mergeCell ref="CO3:CT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HM641"/>
  <sheetViews>
    <sheetView showGridLines="false" zoomScale="90" zoomScaleNormal="90" workbookViewId="0"/>
  </sheetViews>
  <sheetFormatPr defaultRowHeight="15.75" x14ac:dyDescent="0.25"/>
  <cols>
    <col min="1" max="1" width="24.625" style="333" customWidth="true"/>
    <col min="2" max="2" width="29.75" customWidth="true"/>
    <col min="3" max="8" width="7.875" customWidth="true"/>
    <col min="9" max="10" width="1.125" customWidth="true"/>
    <col min="11" max="11" width="24.625" style="333" customWidth="true"/>
    <col min="12" max="12" width="29.75" customWidth="true"/>
    <col min="13" max="18" width="7.875" customWidth="true"/>
    <col min="19" max="20" width="1.125" customWidth="true"/>
    <col min="21" max="21" width="24.625" style="333" customWidth="true"/>
    <col min="22" max="22" width="29.75" customWidth="true"/>
    <col min="23" max="28" width="7.875" customWidth="true"/>
    <col min="29" max="30" width="1.125" customWidth="true"/>
    <col min="31" max="31" width="24.625" style="333" customWidth="true"/>
    <col min="32" max="32" width="29.75" customWidth="true"/>
    <col min="33" max="38" width="7.875" customWidth="true"/>
    <col min="39" max="40" width="1.125" customWidth="true"/>
    <col min="41" max="41" width="24.625" style="333" customWidth="true"/>
    <col min="42" max="42" width="29.75" customWidth="true"/>
    <col min="43" max="48" width="7.875" customWidth="true"/>
    <col min="49" max="50" width="1.125" customWidth="true"/>
    <col min="51" max="51" width="24.625" style="333" customWidth="true"/>
    <col min="52" max="52" width="29.75" style="333" customWidth="true"/>
    <col min="53" max="58" width="7.875" style="333" customWidth="true"/>
    <col min="59" max="60" width="1.125" customWidth="true"/>
    <col min="61" max="61" width="24.625" style="333" customWidth="true"/>
    <col min="62" max="62" width="29.75" customWidth="true"/>
    <col min="63" max="68" width="7.875" customWidth="true"/>
    <col min="69" max="70" width="1.125" customWidth="true"/>
    <col min="71" max="71" width="24.625" style="333" customWidth="true"/>
    <col min="72" max="72" width="29.75" customWidth="true"/>
    <col min="73" max="78" width="7.875" customWidth="true"/>
    <col min="79" max="80" width="1.125" customWidth="true"/>
    <col min="81" max="81" width="24.625" style="333" customWidth="true"/>
    <col min="82" max="82" width="29.75" customWidth="true"/>
    <col min="83" max="88" width="7.875" customWidth="true"/>
    <col min="89" max="90" width="1.125" customWidth="true"/>
    <col min="91" max="91" width="24.625" style="333" customWidth="true"/>
    <col min="92" max="92" width="29.75" customWidth="true"/>
    <col min="93" max="98" width="7.875" customWidth="true"/>
    <col min="99" max="100" width="1.125" customWidth="true"/>
    <col min="101" max="101" width="24.625" style="333" customWidth="true"/>
    <col min="102" max="102" width="29.75" customWidth="true"/>
    <col min="103" max="108" width="7.875" customWidth="true"/>
    <col min="109" max="110" width="1.125" customWidth="true"/>
    <col min="111" max="111" width="24.625" style="333" customWidth="true"/>
    <col min="112" max="112" width="29.75" customWidth="true"/>
    <col min="113" max="118" width="7.875" customWidth="true"/>
    <col min="119" max="120" width="1.125" customWidth="true"/>
    <col min="121" max="121" width="24.625" style="333" customWidth="true"/>
    <col min="122" max="122" width="29.75" customWidth="true"/>
    <col min="123" max="128" width="7.875" customWidth="true"/>
    <col min="129" max="130" width="1.125" customWidth="true"/>
    <col min="131" max="131" width="24.625" style="333" customWidth="true"/>
    <col min="132" max="132" width="29.75" customWidth="true"/>
    <col min="133" max="138" width="7.875" customWidth="true"/>
    <col min="139" max="140" width="1.125" customWidth="true"/>
    <col min="141" max="141" width="24.625" style="333" customWidth="true"/>
    <col min="142" max="142" width="29.75" customWidth="true"/>
    <col min="143" max="148" width="7.875" customWidth="true"/>
    <col min="149" max="150" width="1.125" customWidth="true"/>
    <col min="151" max="151" width="24.625" style="333" customWidth="true"/>
    <col min="152" max="152" width="29.75" customWidth="true"/>
    <col min="153" max="158" width="7.875" customWidth="true"/>
    <col min="159" max="160" width="1.125" customWidth="true"/>
    <col min="161" max="161" width="24.625" style="333" customWidth="true"/>
    <col min="162" max="162" width="29.75" customWidth="true"/>
    <col min="163" max="168" width="7.875" customWidth="true"/>
    <col min="169" max="170" width="1.125" customWidth="true"/>
    <col min="171" max="171" width="24.625" style="333" customWidth="true"/>
    <col min="172" max="172" width="29.75" customWidth="true"/>
    <col min="173" max="178" width="7.875" customWidth="true"/>
    <col min="179" max="180" width="1.125" customWidth="true"/>
    <col min="181" max="181" width="24.625" style="333" customWidth="true"/>
    <col min="182" max="182" width="29.75" customWidth="true"/>
    <col min="183" max="188" width="7.875" customWidth="true"/>
    <col min="189" max="190" width="1.125" customWidth="true"/>
    <col min="191" max="191" width="24.625" style="333" customWidth="true"/>
    <col min="192" max="192" width="29.75" customWidth="true"/>
    <col min="193" max="198" width="7.875" customWidth="true"/>
    <col min="199" max="200" width="1.125" customWidth="true"/>
    <col min="201" max="201" width="24.625" style="333" customWidth="true"/>
    <col min="202" max="202" width="29.75" customWidth="true"/>
    <col min="203" max="208" width="7.875" customWidth="true"/>
    <col min="209" max="210" width="1.125" customWidth="true"/>
    <col min="211" max="211" width="24.625" style="333" customWidth="true"/>
    <col min="212" max="212" width="29.75" customWidth="true"/>
    <col min="213" max="218" width="7.875" customWidth="true"/>
    <col min="219" max="220" width="1.125" customWidth="true"/>
    <col min="221" max="221" width="24.625" style="333" customWidth="true"/>
    <col min="222" max="222" width="29.75" customWidth="true"/>
    <col min="223" max="228" width="7.875" customWidth="true"/>
    <col min="229" max="230" width="1.125" customWidth="true"/>
  </cols>
  <sheetData>
    <row r="1" ht="15.75" customHeight="true" x14ac:dyDescent="0.25">
      <c r="A1" s="363" t="s">
        <v>22</v>
      </c>
      <c r="B1" s="364" t="s">
        <v>179</v>
      </c>
      <c r="C1" s="614" t="s">
        <v>180</v>
      </c>
      <c r="D1" s="615"/>
      <c r="E1" s="615"/>
      <c r="F1" s="615"/>
      <c r="G1" s="615"/>
      <c r="H1" s="616"/>
      <c r="I1" s="25"/>
      <c r="J1" s="16"/>
      <c r="K1" s="363" t="s">
        <v>22</v>
      </c>
      <c r="L1" s="364" t="s">
        <v>181</v>
      </c>
      <c r="M1" s="614" t="s">
        <v>180</v>
      </c>
      <c r="N1" s="615"/>
      <c r="O1" s="615"/>
      <c r="P1" s="615"/>
      <c r="Q1" s="615"/>
      <c r="R1" s="616"/>
      <c r="S1" s="25"/>
      <c r="T1" s="16"/>
      <c r="U1" s="363" t="s">
        <v>22</v>
      </c>
      <c r="V1" s="364" t="str">
        <f>'Water Data'!V1</f>
        <v>SUR10</v>
      </c>
      <c r="W1" s="614" t="s">
        <v>180</v>
      </c>
      <c r="X1" s="615"/>
      <c r="Y1" s="615"/>
      <c r="Z1" s="615"/>
      <c r="AA1" s="615"/>
      <c r="AB1" s="616"/>
      <c r="AC1" s="25"/>
      <c r="AD1" s="16"/>
      <c r="AE1" s="363" t="s">
        <v>22</v>
      </c>
      <c r="AF1" s="364" t="s">
        <v>182</v>
      </c>
      <c r="AG1" s="614" t="s">
        <v>180</v>
      </c>
      <c r="AH1" s="615"/>
      <c r="AI1" s="615"/>
      <c r="AJ1" s="615"/>
      <c r="AK1" s="615"/>
      <c r="AL1" s="616"/>
      <c r="AM1" s="25"/>
      <c r="AN1" s="16"/>
      <c r="AO1" s="363" t="s">
        <v>22</v>
      </c>
      <c r="AP1" s="364" t="s">
        <v>183</v>
      </c>
      <c r="AQ1" s="614" t="s">
        <v>180</v>
      </c>
      <c r="AR1" s="615"/>
      <c r="AS1" s="615"/>
      <c r="AT1" s="615"/>
      <c r="AU1" s="615"/>
      <c r="AV1" s="616"/>
      <c r="AW1" s="25"/>
      <c r="AX1" s="16"/>
      <c r="AY1" s="363" t="s">
        <v>22</v>
      </c>
      <c r="AZ1" s="365" t="s">
        <v>184</v>
      </c>
      <c r="BA1" s="365" t="s">
        <v>180</v>
      </c>
      <c r="BB1" s="365"/>
      <c r="BC1" s="365"/>
      <c r="BD1" s="365"/>
      <c r="BE1" s="365"/>
      <c r="BF1" s="366"/>
      <c r="BG1" s="25"/>
      <c r="BH1" s="16"/>
      <c r="BI1" s="363" t="s">
        <v>22</v>
      </c>
      <c r="BJ1" s="364" t="str">
        <f>'Water Data'!BJ1</f>
        <v>SUR13</v>
      </c>
      <c r="BK1" s="614" t="s">
        <v>180</v>
      </c>
      <c r="BL1" s="615"/>
      <c r="BM1" s="615"/>
      <c r="BN1" s="615"/>
      <c r="BO1" s="615"/>
      <c r="BP1" s="616"/>
      <c r="BQ1" s="25"/>
      <c r="BR1" s="16"/>
      <c r="BS1" s="363" t="s">
        <v>22</v>
      </c>
      <c r="BT1" s="364" t="s">
        <v>185</v>
      </c>
      <c r="BU1" s="614" t="s">
        <v>180</v>
      </c>
      <c r="BV1" s="615"/>
      <c r="BW1" s="615"/>
      <c r="BX1" s="615"/>
      <c r="BY1" s="615"/>
      <c r="BZ1" s="616"/>
      <c r="CA1" s="25"/>
      <c r="CB1" s="16"/>
      <c r="CC1" s="363" t="s">
        <v>22</v>
      </c>
      <c r="CD1" s="364" t="str">
        <f>'Water Data'!CD1</f>
        <v>SUR14</v>
      </c>
      <c r="CE1" s="614" t="s">
        <v>180</v>
      </c>
      <c r="CF1" s="615"/>
      <c r="CG1" s="615"/>
      <c r="CH1" s="615"/>
      <c r="CI1" s="615"/>
      <c r="CJ1" s="616"/>
      <c r="CK1" s="25"/>
      <c r="CL1" s="16"/>
      <c r="CM1" s="363" t="s">
        <v>22</v>
      </c>
      <c r="CN1" s="364" t="s">
        <v>186</v>
      </c>
      <c r="CO1" s="614" t="s">
        <v>180</v>
      </c>
      <c r="CP1" s="615"/>
      <c r="CQ1" s="615"/>
      <c r="CR1" s="615"/>
      <c r="CS1" s="615"/>
      <c r="CT1" s="616"/>
      <c r="CU1" s="25"/>
      <c r="CV1" s="16"/>
      <c r="CW1" s="363" t="s">
        <v>22</v>
      </c>
      <c r="CX1" s="466" t="str">
        <f>'Water Data'!CX1</f>
        <v>UIS15</v>
      </c>
      <c r="CY1" s="614" t="s">
        <v>180</v>
      </c>
      <c r="CZ1" s="615"/>
      <c r="DA1" s="615"/>
      <c r="DB1" s="615"/>
      <c r="DC1" s="615"/>
      <c r="DD1" s="616"/>
      <c r="DE1" s="25"/>
      <c r="DF1" s="16"/>
      <c r="DG1" s="363" t="s">
        <v>22</v>
      </c>
      <c r="DH1" s="466" t="s">
        <v>187</v>
      </c>
      <c r="DI1" s="614" t="s">
        <v>180</v>
      </c>
      <c r="DJ1" s="615"/>
      <c r="DK1" s="615"/>
      <c r="DL1" s="615"/>
      <c r="DM1" s="615"/>
      <c r="DN1" s="616"/>
      <c r="DO1" s="25"/>
      <c r="DP1" s="16"/>
    </row>
    <row r="2" x14ac:dyDescent="0.25">
      <c r="A2" s="367" t="s">
        <v>188</v>
      </c>
      <c r="B2" s="368"/>
      <c r="C2" s="617"/>
      <c r="D2" s="617"/>
      <c r="E2" s="617"/>
      <c r="F2" s="617"/>
      <c r="G2" s="617"/>
      <c r="H2" s="618"/>
      <c r="I2" s="11"/>
      <c r="J2" s="17"/>
      <c r="K2" s="367" t="s">
        <v>189</v>
      </c>
      <c r="L2" s="368"/>
      <c r="M2" s="617"/>
      <c r="N2" s="617"/>
      <c r="O2" s="617"/>
      <c r="P2" s="617"/>
      <c r="Q2" s="617"/>
      <c r="R2" s="618"/>
      <c r="S2" s="11"/>
      <c r="T2" s="17"/>
      <c r="U2" s="367" t="str">
        <f>'Water Data'!U2</f>
        <v>WinS Baseline Survey</v>
      </c>
      <c r="V2" s="368"/>
      <c r="W2" s="617"/>
      <c r="X2" s="617"/>
      <c r="Y2" s="617"/>
      <c r="Z2" s="617"/>
      <c r="AA2" s="617"/>
      <c r="AB2" s="618"/>
      <c r="AC2" s="11"/>
      <c r="AD2" s="17"/>
      <c r="AE2" s="367" t="s">
        <v>190</v>
      </c>
      <c r="AF2" s="368"/>
      <c r="AG2" s="617"/>
      <c r="AH2" s="617"/>
      <c r="AI2" s="617"/>
      <c r="AJ2" s="617"/>
      <c r="AK2" s="617"/>
      <c r="AL2" s="618"/>
      <c r="AM2" s="11"/>
      <c r="AN2" s="17"/>
      <c r="AO2" s="367" t="s">
        <v>191</v>
      </c>
      <c r="AP2" s="368"/>
      <c r="AQ2" s="617"/>
      <c r="AR2" s="617"/>
      <c r="AS2" s="617"/>
      <c r="AT2" s="617"/>
      <c r="AU2" s="617"/>
      <c r="AV2" s="618"/>
      <c r="AW2" s="11"/>
      <c r="AX2" s="17"/>
      <c r="AY2" s="367" t="s">
        <v>192</v>
      </c>
      <c r="AZ2" s="369"/>
      <c r="BA2" s="370"/>
      <c r="BB2" s="370"/>
      <c r="BC2" s="370"/>
      <c r="BD2" s="370"/>
      <c r="BE2" s="370"/>
      <c r="BF2" s="371"/>
      <c r="BG2" s="11"/>
      <c r="BH2" s="17"/>
      <c r="BI2" s="367" t="str">
        <f>'Water Data'!BI2</f>
        <v>Evaluation of WASH in schools 2013</v>
      </c>
      <c r="BJ2" s="368"/>
      <c r="BK2" s="617"/>
      <c r="BL2" s="617"/>
      <c r="BM2" s="617"/>
      <c r="BN2" s="617"/>
      <c r="BO2" s="617"/>
      <c r="BP2" s="618"/>
      <c r="BQ2" s="11"/>
      <c r="BR2" s="17"/>
      <c r="BS2" s="367" t="s">
        <v>193</v>
      </c>
      <c r="BT2" s="368"/>
      <c r="BU2" s="617"/>
      <c r="BV2" s="617"/>
      <c r="BW2" s="617"/>
      <c r="BX2" s="617"/>
      <c r="BY2" s="617"/>
      <c r="BZ2" s="618"/>
      <c r="CA2" s="11"/>
      <c r="CB2" s="17"/>
      <c r="CC2" s="367" t="str">
        <f>'Water Data'!CC2</f>
        <v>Baseline and KAP survey: Water and Sanitation in Monastic Institutions, Health and Religion Project</v>
      </c>
      <c r="CD2" s="368"/>
      <c r="CE2" s="617"/>
      <c r="CF2" s="617"/>
      <c r="CG2" s="617"/>
      <c r="CH2" s="617"/>
      <c r="CI2" s="617"/>
      <c r="CJ2" s="618"/>
      <c r="CK2" s="11"/>
      <c r="CL2" s="17"/>
      <c r="CM2" s="367" t="s">
        <v>194</v>
      </c>
      <c r="CN2" s="368"/>
      <c r="CO2" s="617"/>
      <c r="CP2" s="617"/>
      <c r="CQ2" s="617"/>
      <c r="CR2" s="617"/>
      <c r="CS2" s="617"/>
      <c r="CT2" s="618"/>
      <c r="CU2" s="11"/>
      <c r="CV2" s="17"/>
      <c r="CW2" s="367" t="str">
        <f>'Water Data'!CW2</f>
        <v>UNESCO UIS (http://data.uis.unesco.org/)</v>
      </c>
      <c r="CX2" s="368"/>
      <c r="CY2" s="617"/>
      <c r="CZ2" s="617"/>
      <c r="DA2" s="617"/>
      <c r="DB2" s="617"/>
      <c r="DC2" s="617"/>
      <c r="DD2" s="618"/>
      <c r="DE2" s="11"/>
      <c r="DF2" s="17"/>
      <c r="DG2" s="367" t="s">
        <v>196</v>
      </c>
      <c r="DH2" s="368"/>
      <c r="DI2" s="617"/>
      <c r="DJ2" s="617"/>
      <c r="DK2" s="617"/>
      <c r="DL2" s="617"/>
      <c r="DM2" s="617"/>
      <c r="DN2" s="618"/>
      <c r="DO2" s="11"/>
      <c r="DP2" s="17"/>
    </row>
    <row r="3" x14ac:dyDescent="0.25">
      <c r="A3" s="372" t="str">
        <f>'Water Data'!A3</f>
        <v>EMIS</v>
      </c>
      <c r="B3" s="373"/>
      <c r="C3" s="619">
        <v>2008</v>
      </c>
      <c r="D3" s="620"/>
      <c r="E3" s="620"/>
      <c r="F3" s="620"/>
      <c r="G3" s="620"/>
      <c r="H3" s="621"/>
      <c r="I3" s="11"/>
      <c r="J3" s="17"/>
      <c r="K3" s="372" t="str">
        <f>'Water Data'!K3</f>
        <v>EMIS</v>
      </c>
      <c r="L3" s="373"/>
      <c r="M3" s="619">
        <v>2009</v>
      </c>
      <c r="N3" s="620"/>
      <c r="O3" s="620"/>
      <c r="P3" s="620"/>
      <c r="Q3" s="620"/>
      <c r="R3" s="621"/>
      <c r="S3" s="11"/>
      <c r="T3" s="17"/>
      <c r="U3" s="372" t="str">
        <f>'Water Data'!U3</f>
        <v>Survey</v>
      </c>
      <c r="V3" s="373"/>
      <c r="W3" s="619">
        <f>'Water Data'!W3:AB3</f>
        <v>2010</v>
      </c>
      <c r="X3" s="620"/>
      <c r="Y3" s="620"/>
      <c r="Z3" s="620"/>
      <c r="AA3" s="620"/>
      <c r="AB3" s="621"/>
      <c r="AC3" s="11"/>
      <c r="AD3" s="17"/>
      <c r="AE3" s="372" t="str">
        <f>'Water Data'!AE3</f>
        <v>EMIS</v>
      </c>
      <c r="AF3" s="373"/>
      <c r="AG3" s="619">
        <v>2011</v>
      </c>
      <c r="AH3" s="620"/>
      <c r="AI3" s="620"/>
      <c r="AJ3" s="620"/>
      <c r="AK3" s="620"/>
      <c r="AL3" s="621"/>
      <c r="AM3" s="11"/>
      <c r="AN3" s="17"/>
      <c r="AO3" s="372" t="str">
        <f>'Water Data'!AO3</f>
        <v>EMIS</v>
      </c>
      <c r="AP3" s="373"/>
      <c r="AQ3" s="619">
        <v>2012</v>
      </c>
      <c r="AR3" s="620"/>
      <c r="AS3" s="620"/>
      <c r="AT3" s="620"/>
      <c r="AU3" s="620"/>
      <c r="AV3" s="621"/>
      <c r="AW3" s="11"/>
      <c r="AX3" s="17"/>
      <c r="AY3" s="372" t="str">
        <f>'Water Data'!AY3</f>
        <v>EMIS</v>
      </c>
      <c r="AZ3" s="374"/>
      <c r="BA3" s="375">
        <v>2013</v>
      </c>
      <c r="BB3" s="375"/>
      <c r="BC3" s="375"/>
      <c r="BD3" s="375"/>
      <c r="BE3" s="375"/>
      <c r="BF3" s="376"/>
      <c r="BG3" s="11"/>
      <c r="BH3" s="17"/>
      <c r="BI3" s="372" t="str">
        <f>'Water Data'!BI3</f>
        <v>Survey</v>
      </c>
      <c r="BJ3" s="373"/>
      <c r="BK3" s="619">
        <f>'Water Data'!BK3:BP3</f>
        <v>2013</v>
      </c>
      <c r="BL3" s="620"/>
      <c r="BM3" s="620"/>
      <c r="BN3" s="620"/>
      <c r="BO3" s="620"/>
      <c r="BP3" s="621"/>
      <c r="BQ3" s="11"/>
      <c r="BR3" s="17"/>
      <c r="BS3" s="372" t="str">
        <f>'Water Data'!BS3</f>
        <v>EMIS</v>
      </c>
      <c r="BT3" s="373"/>
      <c r="BU3" s="619">
        <v>2014</v>
      </c>
      <c r="BV3" s="620"/>
      <c r="BW3" s="620"/>
      <c r="BX3" s="620"/>
      <c r="BY3" s="620"/>
      <c r="BZ3" s="621"/>
      <c r="CA3" s="11"/>
      <c r="CB3" s="17"/>
      <c r="CC3" s="372" t="str">
        <f>'Water Data'!CC3</f>
        <v>Survey</v>
      </c>
      <c r="CD3" s="373"/>
      <c r="CE3" s="619">
        <f>'Water Data'!CE3:CJ3</f>
        <v>2014</v>
      </c>
      <c r="CF3" s="620"/>
      <c r="CG3" s="620"/>
      <c r="CH3" s="620"/>
      <c r="CI3" s="620"/>
      <c r="CJ3" s="621"/>
      <c r="CK3" s="11"/>
      <c r="CL3" s="17"/>
      <c r="CM3" s="372" t="str">
        <f>'Water Data'!CM3</f>
        <v>EMIS</v>
      </c>
      <c r="CN3" s="373"/>
      <c r="CO3" s="619">
        <v>2015</v>
      </c>
      <c r="CP3" s="620"/>
      <c r="CQ3" s="620"/>
      <c r="CR3" s="620"/>
      <c r="CS3" s="620"/>
      <c r="CT3" s="621"/>
      <c r="CU3" s="11"/>
      <c r="CV3" s="17"/>
      <c r="CW3" s="372" t="str">
        <f>'Water Data'!CW3</f>
        <v>Other</v>
      </c>
      <c r="CX3" s="373"/>
      <c r="CY3" s="619">
        <f>'Water Data'!CY3:DD3</f>
        <v>2015</v>
      </c>
      <c r="CZ3" s="620"/>
      <c r="DA3" s="620"/>
      <c r="DB3" s="620"/>
      <c r="DC3" s="620"/>
      <c r="DD3" s="621"/>
      <c r="DE3" s="11"/>
      <c r="DF3" s="17"/>
      <c r="DG3" s="372" t="str">
        <f>'Water Data'!DG3</f>
        <v>EMIS</v>
      </c>
      <c r="DH3" s="373"/>
      <c r="DI3" s="619">
        <v>2016</v>
      </c>
      <c r="DJ3" s="620"/>
      <c r="DK3" s="620"/>
      <c r="DL3" s="620"/>
      <c r="DM3" s="620"/>
      <c r="DN3" s="621"/>
      <c r="DO3" s="11"/>
      <c r="DP3" s="17"/>
    </row>
    <row r="4" s="4" customFormat="true" ht="18" customHeight="true" x14ac:dyDescent="0.25">
      <c r="A4" s="377" t="s">
        <v>311</v>
      </c>
      <c r="B4" s="378" t="s">
        <v>57</v>
      </c>
      <c r="C4" s="379" t="s">
        <v>7</v>
      </c>
      <c r="D4" s="380" t="s">
        <v>1</v>
      </c>
      <c r="E4" s="380" t="s">
        <v>2</v>
      </c>
      <c r="F4" s="380" t="s">
        <v>16</v>
      </c>
      <c r="G4" s="380" t="s">
        <v>17</v>
      </c>
      <c r="H4" s="381" t="s">
        <v>18</v>
      </c>
      <c r="I4" s="26"/>
      <c r="J4" s="18"/>
      <c r="K4" s="377" t="s">
        <v>311</v>
      </c>
      <c r="L4" s="378" t="s">
        <v>57</v>
      </c>
      <c r="M4" s="379" t="s">
        <v>7</v>
      </c>
      <c r="N4" s="380" t="s">
        <v>1</v>
      </c>
      <c r="O4" s="380" t="s">
        <v>2</v>
      </c>
      <c r="P4" s="380" t="s">
        <v>16</v>
      </c>
      <c r="Q4" s="380" t="s">
        <v>17</v>
      </c>
      <c r="R4" s="381" t="s">
        <v>18</v>
      </c>
      <c r="S4" s="26"/>
      <c r="T4" s="18"/>
      <c r="U4" s="377" t="s">
        <v>311</v>
      </c>
      <c r="V4" s="378" t="s">
        <v>57</v>
      </c>
      <c r="W4" s="379" t="s">
        <v>7</v>
      </c>
      <c r="X4" s="380" t="s">
        <v>1</v>
      </c>
      <c r="Y4" s="380" t="s">
        <v>2</v>
      </c>
      <c r="Z4" s="380" t="s">
        <v>16</v>
      </c>
      <c r="AA4" s="380" t="s">
        <v>17</v>
      </c>
      <c r="AB4" s="381" t="s">
        <v>18</v>
      </c>
      <c r="AC4" s="26"/>
      <c r="AD4" s="18"/>
      <c r="AE4" s="377" t="s">
        <v>311</v>
      </c>
      <c r="AF4" s="378" t="s">
        <v>57</v>
      </c>
      <c r="AG4" s="379" t="s">
        <v>7</v>
      </c>
      <c r="AH4" s="380" t="s">
        <v>1</v>
      </c>
      <c r="AI4" s="380" t="s">
        <v>2</v>
      </c>
      <c r="AJ4" s="380" t="s">
        <v>16</v>
      </c>
      <c r="AK4" s="380" t="s">
        <v>17</v>
      </c>
      <c r="AL4" s="381" t="s">
        <v>18</v>
      </c>
      <c r="AM4" s="26"/>
      <c r="AN4" s="18"/>
      <c r="AO4" s="377" t="s">
        <v>311</v>
      </c>
      <c r="AP4" s="378" t="s">
        <v>57</v>
      </c>
      <c r="AQ4" s="379" t="s">
        <v>7</v>
      </c>
      <c r="AR4" s="380" t="s">
        <v>1</v>
      </c>
      <c r="AS4" s="380" t="s">
        <v>2</v>
      </c>
      <c r="AT4" s="380" t="s">
        <v>16</v>
      </c>
      <c r="AU4" s="380" t="s">
        <v>17</v>
      </c>
      <c r="AV4" s="381" t="s">
        <v>18</v>
      </c>
      <c r="AW4" s="26"/>
      <c r="AX4" s="18"/>
      <c r="AY4" s="377" t="s">
        <v>311</v>
      </c>
      <c r="AZ4" s="382" t="s">
        <v>57</v>
      </c>
      <c r="BA4" s="379" t="s">
        <v>7</v>
      </c>
      <c r="BB4" s="380" t="s">
        <v>1</v>
      </c>
      <c r="BC4" s="380" t="s">
        <v>2</v>
      </c>
      <c r="BD4" s="380" t="s">
        <v>16</v>
      </c>
      <c r="BE4" s="380" t="s">
        <v>17</v>
      </c>
      <c r="BF4" s="381" t="s">
        <v>18</v>
      </c>
      <c r="BG4" s="26"/>
      <c r="BH4" s="18"/>
      <c r="BI4" s="377" t="s">
        <v>311</v>
      </c>
      <c r="BJ4" s="378" t="s">
        <v>57</v>
      </c>
      <c r="BK4" s="379" t="s">
        <v>7</v>
      </c>
      <c r="BL4" s="380" t="s">
        <v>1</v>
      </c>
      <c r="BM4" s="380" t="s">
        <v>2</v>
      </c>
      <c r="BN4" s="380" t="s">
        <v>16</v>
      </c>
      <c r="BO4" s="380" t="s">
        <v>17</v>
      </c>
      <c r="BP4" s="381" t="s">
        <v>18</v>
      </c>
      <c r="BQ4" s="26"/>
      <c r="BR4" s="18"/>
      <c r="BS4" s="377" t="s">
        <v>311</v>
      </c>
      <c r="BT4" s="378" t="s">
        <v>57</v>
      </c>
      <c r="BU4" s="379" t="s">
        <v>7</v>
      </c>
      <c r="BV4" s="380" t="s">
        <v>1</v>
      </c>
      <c r="BW4" s="380" t="s">
        <v>2</v>
      </c>
      <c r="BX4" s="380" t="s">
        <v>16</v>
      </c>
      <c r="BY4" s="380" t="s">
        <v>17</v>
      </c>
      <c r="BZ4" s="381" t="s">
        <v>18</v>
      </c>
      <c r="CA4" s="26"/>
      <c r="CB4" s="18"/>
      <c r="CC4" s="377" t="s">
        <v>311</v>
      </c>
      <c r="CD4" s="378" t="s">
        <v>57</v>
      </c>
      <c r="CE4" s="379" t="s">
        <v>7</v>
      </c>
      <c r="CF4" s="380" t="s">
        <v>1</v>
      </c>
      <c r="CG4" s="380" t="s">
        <v>2</v>
      </c>
      <c r="CH4" s="380" t="s">
        <v>16</v>
      </c>
      <c r="CI4" s="380" t="s">
        <v>17</v>
      </c>
      <c r="CJ4" s="381" t="s">
        <v>18</v>
      </c>
      <c r="CK4" s="26"/>
      <c r="CL4" s="18"/>
      <c r="CM4" s="377" t="s">
        <v>311</v>
      </c>
      <c r="CN4" s="378" t="s">
        <v>57</v>
      </c>
      <c r="CO4" s="379" t="s">
        <v>7</v>
      </c>
      <c r="CP4" s="380" t="s">
        <v>1</v>
      </c>
      <c r="CQ4" s="380" t="s">
        <v>2</v>
      </c>
      <c r="CR4" s="380" t="s">
        <v>16</v>
      </c>
      <c r="CS4" s="380" t="s">
        <v>17</v>
      </c>
      <c r="CT4" s="381" t="s">
        <v>18</v>
      </c>
      <c r="CU4" s="26"/>
      <c r="CV4" s="18"/>
      <c r="CW4" s="377" t="s">
        <v>311</v>
      </c>
      <c r="CX4" s="378" t="s">
        <v>57</v>
      </c>
      <c r="CY4" s="379" t="s">
        <v>7</v>
      </c>
      <c r="CZ4" s="380" t="s">
        <v>1</v>
      </c>
      <c r="DA4" s="380" t="s">
        <v>2</v>
      </c>
      <c r="DB4" s="380" t="s">
        <v>16</v>
      </c>
      <c r="DC4" s="380" t="s">
        <v>17</v>
      </c>
      <c r="DD4" s="381" t="s">
        <v>18</v>
      </c>
      <c r="DE4" s="26"/>
      <c r="DF4" s="18"/>
      <c r="DG4" s="377" t="s">
        <v>311</v>
      </c>
      <c r="DH4" s="378" t="s">
        <v>57</v>
      </c>
      <c r="DI4" s="379" t="s">
        <v>7</v>
      </c>
      <c r="DJ4" s="380" t="s">
        <v>1</v>
      </c>
      <c r="DK4" s="380" t="s">
        <v>2</v>
      </c>
      <c r="DL4" s="380" t="s">
        <v>16</v>
      </c>
      <c r="DM4" s="380" t="s">
        <v>17</v>
      </c>
      <c r="DN4" s="381" t="s">
        <v>18</v>
      </c>
      <c r="DO4" s="26"/>
      <c r="DP4" s="18"/>
      <c r="DQ4" s="337"/>
      <c r="EA4" s="337"/>
      <c r="EK4" s="337"/>
      <c r="EU4" s="337"/>
      <c r="FE4" s="337"/>
      <c r="FO4" s="337"/>
      <c r="FY4" s="337"/>
      <c r="GI4" s="337"/>
      <c r="GS4" s="337"/>
      <c r="HC4" s="337"/>
      <c r="HM4" s="337"/>
    </row>
    <row r="5" s="4" customFormat="true" x14ac:dyDescent="0.25">
      <c r="A5" s="326"/>
      <c r="B5" s="15" t="s">
        <v>3</v>
      </c>
      <c r="C5" s="9" t="str">
        <f t="shared" ref="C5:H5" si="0">IF(COUNTA(C15)=0,"",C15)</f>
        <v/>
      </c>
      <c r="D5" s="9" t="str">
        <f t="shared" si="0"/>
        <v/>
      </c>
      <c r="E5" s="9" t="str">
        <f t="shared" si="0"/>
        <v/>
      </c>
      <c r="F5" s="9" t="str">
        <f t="shared" si="0"/>
        <v/>
      </c>
      <c r="G5" s="9" t="str">
        <f t="shared" si="0"/>
        <v/>
      </c>
      <c r="H5" s="33" t="str">
        <f t="shared" si="0"/>
        <v/>
      </c>
      <c r="I5" s="26"/>
      <c r="J5" s="18"/>
      <c r="K5" s="326"/>
      <c r="L5" s="15" t="s">
        <v>3</v>
      </c>
      <c r="M5" s="9" t="str">
        <f t="shared" ref="M5:R5" si="1">IF(COUNTA(M15)=0,"",M15)</f>
        <v/>
      </c>
      <c r="N5" s="9" t="str">
        <f t="shared" si="1"/>
        <v/>
      </c>
      <c r="O5" s="9" t="str">
        <f t="shared" si="1"/>
        <v/>
      </c>
      <c r="P5" s="9" t="str">
        <f t="shared" si="1"/>
        <v/>
      </c>
      <c r="Q5" s="9" t="str">
        <f t="shared" si="1"/>
        <v/>
      </c>
      <c r="R5" s="33" t="str">
        <f t="shared" si="1"/>
        <v/>
      </c>
      <c r="S5" s="26"/>
      <c r="T5" s="18"/>
      <c r="U5" s="326"/>
      <c r="V5" s="15" t="s">
        <v>3</v>
      </c>
      <c r="W5" s="9">
        <f t="shared" ref="W5:AB5" si="2">IF(COUNTA(W15)=0,"",W15)</f>
        <v>3</v>
      </c>
      <c r="X5" s="9">
        <f t="shared" si="2"/>
        <v>0</v>
      </c>
      <c r="Y5" s="9">
        <f t="shared" si="2"/>
        <v>4.8710601719197708</v>
      </c>
      <c r="Z5" s="9" t="str">
        <f t="shared" si="2"/>
        <v/>
      </c>
      <c r="AA5" s="9">
        <f t="shared" si="2"/>
        <v>4.9275362318840585</v>
      </c>
      <c r="AB5" s="33">
        <f t="shared" si="2"/>
        <v>0</v>
      </c>
      <c r="AC5" s="26"/>
      <c r="AD5" s="18"/>
      <c r="AE5" s="326"/>
      <c r="AF5" s="15" t="s">
        <v>3</v>
      </c>
      <c r="AG5" s="9" t="str">
        <f t="shared" ref="AG5:AL5" si="3">IF(COUNTA(AG15)=0,"",AG15)</f>
        <v/>
      </c>
      <c r="AH5" s="9" t="str">
        <f t="shared" si="3"/>
        <v/>
      </c>
      <c r="AI5" s="9" t="str">
        <f t="shared" si="3"/>
        <v/>
      </c>
      <c r="AJ5" s="9" t="str">
        <f t="shared" si="3"/>
        <v/>
      </c>
      <c r="AK5" s="9" t="str">
        <f t="shared" si="3"/>
        <v/>
      </c>
      <c r="AL5" s="33" t="str">
        <f t="shared" si="3"/>
        <v/>
      </c>
      <c r="AM5" s="26"/>
      <c r="AN5" s="18"/>
      <c r="AO5" s="326"/>
      <c r="AP5" s="15" t="s">
        <v>3</v>
      </c>
      <c r="AQ5" s="9" t="str">
        <f t="shared" ref="AQ5:AV5" si="4">IF(COUNTA(AQ15)=0,"",AQ15)</f>
        <v/>
      </c>
      <c r="AR5" s="9" t="str">
        <f t="shared" si="4"/>
        <v/>
      </c>
      <c r="AS5" s="9" t="str">
        <f t="shared" si="4"/>
        <v/>
      </c>
      <c r="AT5" s="9" t="str">
        <f t="shared" si="4"/>
        <v/>
      </c>
      <c r="AU5" s="9" t="str">
        <f t="shared" si="4"/>
        <v/>
      </c>
      <c r="AV5" s="33" t="str">
        <f t="shared" si="4"/>
        <v/>
      </c>
      <c r="AW5" s="26"/>
      <c r="AX5" s="18"/>
      <c r="AY5" s="326"/>
      <c r="AZ5" s="140" t="s">
        <v>3</v>
      </c>
      <c r="BA5" s="9" t="str">
        <f t="shared" ref="BA5:BF5" si="5">IF(COUNTA(BA15)=0,"",BA15)</f>
        <v/>
      </c>
      <c r="BB5" s="9" t="str">
        <f t="shared" si="5"/>
        <v/>
      </c>
      <c r="BC5" s="9" t="str">
        <f t="shared" si="5"/>
        <v/>
      </c>
      <c r="BD5" s="9" t="str">
        <f t="shared" si="5"/>
        <v/>
      </c>
      <c r="BE5" s="9" t="str">
        <f t="shared" si="5"/>
        <v/>
      </c>
      <c r="BF5" s="33" t="str">
        <f t="shared" si="5"/>
        <v/>
      </c>
      <c r="BG5" s="26"/>
      <c r="BH5" s="18"/>
      <c r="BI5" s="326"/>
      <c r="BJ5" s="15" t="s">
        <v>3</v>
      </c>
      <c r="BK5" s="9">
        <f t="shared" ref="BK5:BP5" si="6">IF(COUNTA(BK15)=0,"",BK15)</f>
        <v>0.3</v>
      </c>
      <c r="BL5" s="9" t="str">
        <f t="shared" si="6"/>
        <v/>
      </c>
      <c r="BM5" s="9" t="str">
        <f t="shared" si="6"/>
        <v/>
      </c>
      <c r="BN5" s="9" t="str">
        <f t="shared" si="6"/>
        <v/>
      </c>
      <c r="BO5" s="9">
        <f t="shared" si="6"/>
        <v>0</v>
      </c>
      <c r="BP5" s="33">
        <f t="shared" si="6"/>
        <v>0.84033613445378152</v>
      </c>
      <c r="BQ5" s="26"/>
      <c r="BR5" s="18"/>
      <c r="BS5" s="326"/>
      <c r="BT5" s="15" t="s">
        <v>3</v>
      </c>
      <c r="BU5" s="9">
        <f t="shared" ref="BU5:BZ5" si="7">IF(COUNTA(BU15)=0,"",BU15)</f>
        <v>0</v>
      </c>
      <c r="BV5" s="9" t="str">
        <f t="shared" si="7"/>
        <v/>
      </c>
      <c r="BW5" s="9" t="str">
        <f t="shared" si="7"/>
        <v/>
      </c>
      <c r="BX5" s="9" t="str">
        <f t="shared" si="7"/>
        <v/>
      </c>
      <c r="BY5" s="9" t="str">
        <f t="shared" si="7"/>
        <v/>
      </c>
      <c r="BZ5" s="33" t="str">
        <f t="shared" si="7"/>
        <v/>
      </c>
      <c r="CA5" s="26"/>
      <c r="CB5" s="18"/>
      <c r="CC5" s="326"/>
      <c r="CD5" s="15" t="s">
        <v>3</v>
      </c>
      <c r="CE5" s="9">
        <f t="shared" ref="CE5:CJ5" si="8">IF(COUNTA(CE15)=0,"",CE15)</f>
        <v>0</v>
      </c>
      <c r="CF5" s="9" t="str">
        <f t="shared" si="8"/>
        <v/>
      </c>
      <c r="CG5" s="9" t="str">
        <f t="shared" si="8"/>
        <v/>
      </c>
      <c r="CH5" s="9" t="str">
        <f t="shared" si="8"/>
        <v/>
      </c>
      <c r="CI5" s="9" t="str">
        <f t="shared" si="8"/>
        <v/>
      </c>
      <c r="CJ5" s="33" t="str">
        <f t="shared" si="8"/>
        <v/>
      </c>
      <c r="CK5" s="26"/>
      <c r="CL5" s="18"/>
      <c r="CM5" s="326"/>
      <c r="CN5" s="15" t="s">
        <v>3</v>
      </c>
      <c r="CO5" s="9">
        <f t="shared" ref="CO5:CT5" si="9">IF(COUNTA(CO15)=0,"",CO15)</f>
        <v>0</v>
      </c>
      <c r="CP5" s="9" t="str">
        <f t="shared" si="9"/>
        <v/>
      </c>
      <c r="CQ5" s="9" t="str">
        <f t="shared" si="9"/>
        <v/>
      </c>
      <c r="CR5" s="9" t="str">
        <f t="shared" si="9"/>
        <v/>
      </c>
      <c r="CS5" s="9" t="str">
        <f t="shared" si="9"/>
        <v/>
      </c>
      <c r="CT5" s="33" t="str">
        <f t="shared" si="9"/>
        <v/>
      </c>
      <c r="CU5" s="26"/>
      <c r="CV5" s="18"/>
      <c r="CW5" s="326"/>
      <c r="CX5" s="15" t="s">
        <v>3</v>
      </c>
      <c r="CY5" s="9" t="str">
        <f t="shared" ref="CY5:DD5" si="10">IF(COUNTA(CY15)=0,"",CY15)</f>
        <v/>
      </c>
      <c r="CZ5" s="9" t="str">
        <f t="shared" si="10"/>
        <v/>
      </c>
      <c r="DA5" s="9" t="str">
        <f t="shared" si="10"/>
        <v/>
      </c>
      <c r="DB5" s="9" t="str">
        <f t="shared" si="10"/>
        <v/>
      </c>
      <c r="DC5" s="9" t="str">
        <f t="shared" si="10"/>
        <v/>
      </c>
      <c r="DD5" s="33" t="str">
        <f t="shared" si="10"/>
        <v/>
      </c>
      <c r="DE5" s="26"/>
      <c r="DF5" s="18"/>
      <c r="DG5" s="326"/>
      <c r="DH5" s="15" t="s">
        <v>3</v>
      </c>
      <c r="DI5" s="9">
        <f t="shared" ref="DI5:DN5" si="11">IF(COUNTA(DI15)=0,"",DI15)</f>
        <v>0.75872534142640369</v>
      </c>
      <c r="DJ5" s="9" t="str">
        <f t="shared" si="11"/>
        <v/>
      </c>
      <c r="DK5" s="9" t="str">
        <f t="shared" si="11"/>
        <v/>
      </c>
      <c r="DL5" s="9" t="str">
        <f t="shared" si="11"/>
        <v/>
      </c>
      <c r="DM5" s="9">
        <f t="shared" si="11"/>
        <v>0.88300220750551872</v>
      </c>
      <c r="DN5" s="33">
        <f t="shared" si="11"/>
        <v>0.48543689320388345</v>
      </c>
      <c r="DO5" s="26"/>
      <c r="DP5" s="18"/>
      <c r="DQ5" s="337"/>
      <c r="EA5" s="337"/>
      <c r="EK5" s="337"/>
      <c r="EU5" s="337"/>
      <c r="FE5" s="337"/>
      <c r="FO5" s="337"/>
      <c r="FY5" s="337"/>
      <c r="GI5" s="337"/>
      <c r="GS5" s="337"/>
      <c r="HC5" s="337"/>
      <c r="HM5" s="337"/>
    </row>
    <row r="6" s="4" customFormat="true" x14ac:dyDescent="0.25">
      <c r="A6" s="326"/>
      <c r="B6" s="15" t="s">
        <v>0</v>
      </c>
      <c r="C6" s="9" t="str">
        <f>IF((COUNTA(C16:C27)=0)+(COUNTA(C15)=0),"",100-C15-SUMPRODUCT(B16:B27,C16:C27))</f>
        <v/>
      </c>
      <c r="D6" s="9" t="str">
        <f>IF((COUNTA(D16:D27)=0)+(COUNTA(D15)=0),"",100-D15-SUMPRODUCT(B16:B27,D16:D27))</f>
        <v/>
      </c>
      <c r="E6" s="9" t="str">
        <f>IF((COUNTA(E16:E27)=0)+(COUNTA(E15)=0),"",100-E15-SUMPRODUCT(B16:B27,E16:E27))</f>
        <v/>
      </c>
      <c r="F6" s="9" t="str">
        <f>IF((COUNTA(F16:F27)=0)+(COUNTA(F15)=0),"",100-F15-SUMPRODUCT(B16:B27,F16:F27))</f>
        <v/>
      </c>
      <c r="G6" s="9" t="str">
        <f>IF((COUNTA(G16:G27)=0)+(COUNTA(G15)=0),"",100-G15-SUMPRODUCT(B16:B27,G16:G27))</f>
        <v/>
      </c>
      <c r="H6" s="33" t="str">
        <f>IF((COUNTA(H16:H27)=0)+(COUNTA(H15)=0),"",100-H15-SUMPRODUCT(B16:B27,H16:H27))</f>
        <v/>
      </c>
      <c r="I6" s="26"/>
      <c r="J6" s="18"/>
      <c r="K6" s="326"/>
      <c r="L6" s="15" t="s">
        <v>0</v>
      </c>
      <c r="M6" s="9" t="str">
        <f>IF((COUNTA(M16:M27)=0)+(COUNTA(M15)=0),"",100-M15-SUMPRODUCT(L16:L27,M16:M27))</f>
        <v/>
      </c>
      <c r="N6" s="9" t="str">
        <f>IF((COUNTA(N16:N27)=0)+(COUNTA(N15)=0),"",100-N15-SUMPRODUCT(L16:L27,N16:N27))</f>
        <v/>
      </c>
      <c r="O6" s="9" t="str">
        <f>IF((COUNTA(O16:O27)=0)+(COUNTA(O15)=0),"",100-O15-SUMPRODUCT(L16:L27,O16:O27))</f>
        <v/>
      </c>
      <c r="P6" s="9" t="str">
        <f>IF((COUNTA(P16:P27)=0)+(COUNTA(P15)=0),"",100-P15-SUMPRODUCT(L16:L27,P16:P27))</f>
        <v/>
      </c>
      <c r="Q6" s="9" t="str">
        <f>IF((COUNTA(Q16:Q27)=0)+(COUNTA(Q15)=0),"",100-Q15-SUMPRODUCT(L16:L27,Q16:Q27))</f>
        <v/>
      </c>
      <c r="R6" s="33" t="str">
        <f>IF((COUNTA(R16:R27)=0)+(COUNTA(R15)=0),"",100-R15-SUMPRODUCT(L16:L27,R16:R27))</f>
        <v/>
      </c>
      <c r="S6" s="26"/>
      <c r="T6" s="18"/>
      <c r="U6" s="326"/>
      <c r="V6" s="15" t="s">
        <v>0</v>
      </c>
      <c r="W6" s="9">
        <f>IF((COUNTA(W16:W27)=0)+(COUNTA(W15)=0),"",100-W15-SUMPRODUCT(V16:V27,W16:W27))</f>
        <v>27</v>
      </c>
      <c r="X6" s="9" t="str">
        <f>IF((COUNTA(X16:X27)=0)+(COUNTA(X15)=0),"",100-X15-SUMPRODUCT(V16:V27,X16:X27))</f>
        <v/>
      </c>
      <c r="Y6" s="9" t="str">
        <f>IF((COUNTA(Y16:Y27)=0)+(COUNTA(Y15)=0),"",100-Y15-SUMPRODUCT(V16:V27,Y16:Y27))</f>
        <v/>
      </c>
      <c r="Z6" s="9" t="str">
        <f>IF((COUNTA(Z16:Z27)=0)+(COUNTA(Z15)=0),"",100-Z15-SUMPRODUCT(V16:V27,Z16:Z27))</f>
        <v/>
      </c>
      <c r="AA6" s="9" t="str">
        <f>IF((COUNTA(AA16:AA27)=0)+(COUNTA(AA15)=0),"",100-AA15-SUMPRODUCT(V16:V27,AA16:AA27))</f>
        <v/>
      </c>
      <c r="AB6" s="33" t="str">
        <f>IF((COUNTA(AB16:AB27)=0)+(COUNTA(AB15)=0),"",100-AB15-SUMPRODUCT(V16:V27,AB16:AB27))</f>
        <v/>
      </c>
      <c r="AC6" s="26"/>
      <c r="AD6" s="18"/>
      <c r="AE6" s="326"/>
      <c r="AF6" s="15" t="s">
        <v>0</v>
      </c>
      <c r="AG6" s="9" t="str">
        <f>IF((COUNTA(AG16:AG27)=0)+(COUNTA(AG15)=0),"",100-AG15-SUMPRODUCT(AF16:AF27,AG16:AG27))</f>
        <v/>
      </c>
      <c r="AH6" s="9" t="str">
        <f>IF((COUNTA(AH16:AH27)=0)+(COUNTA(AH15)=0),"",100-AH15-SUMPRODUCT(AF16:AF27,AH16:AH27))</f>
        <v/>
      </c>
      <c r="AI6" s="9" t="str">
        <f>IF((COUNTA(AI16:AI27)=0)+(COUNTA(AI15)=0),"",100-AI15-SUMPRODUCT(AF16:AF27,AI16:AI27))</f>
        <v/>
      </c>
      <c r="AJ6" s="9" t="str">
        <f>IF((COUNTA(AJ16:AJ27)=0)+(COUNTA(AJ15)=0),"",100-AJ15-SUMPRODUCT(AF16:AF27,AJ16:AJ27))</f>
        <v/>
      </c>
      <c r="AK6" s="9" t="str">
        <f>IF((COUNTA(AK16:AK27)=0)+(COUNTA(AK15)=0),"",100-AK15-SUMPRODUCT(AF16:AF27,AK16:AK27))</f>
        <v/>
      </c>
      <c r="AL6" s="33" t="str">
        <f>IF((COUNTA(AL16:AL27)=0)+(COUNTA(AL15)=0),"",100-AL15-SUMPRODUCT(AF16:AF27,AL16:AL27))</f>
        <v/>
      </c>
      <c r="AM6" s="26"/>
      <c r="AN6" s="18"/>
      <c r="AO6" s="326"/>
      <c r="AP6" s="15" t="s">
        <v>0</v>
      </c>
      <c r="AQ6" s="9" t="str">
        <f>IF((COUNTA(AQ16:AQ27)=0)+(COUNTA(AQ15)=0),"",100-AQ15-SUMPRODUCT(AP16:AP27,AQ16:AQ27))</f>
        <v/>
      </c>
      <c r="AR6" s="9" t="str">
        <f>IF((COUNTA(AR16:AR27)=0)+(COUNTA(AR15)=0),"",100-AR15-SUMPRODUCT(AP16:AP27,AR16:AR27))</f>
        <v/>
      </c>
      <c r="AS6" s="9" t="str">
        <f>IF((COUNTA(AS16:AS27)=0)+(COUNTA(AS15)=0),"",100-AS15-SUMPRODUCT(AP16:AP27,AS16:AS27))</f>
        <v/>
      </c>
      <c r="AT6" s="9" t="str">
        <f>IF((COUNTA(AT16:AT27)=0)+(COUNTA(AT15)=0),"",100-AT15-SUMPRODUCT(AP16:AP27,AT16:AT27))</f>
        <v/>
      </c>
      <c r="AU6" s="9" t="str">
        <f>IF((COUNTA(AU16:AU27)=0)+(COUNTA(AU15)=0),"",100-AU15-SUMPRODUCT(AP16:AP27,AU16:AU27))</f>
        <v/>
      </c>
      <c r="AV6" s="33" t="str">
        <f>IF((COUNTA(AV16:AV27)=0)+(COUNTA(AV15)=0),"",100-AV15-SUMPRODUCT(AP16:AP27,AV16:AV27))</f>
        <v/>
      </c>
      <c r="AW6" s="26"/>
      <c r="AX6" s="18"/>
      <c r="AY6" s="326"/>
      <c r="AZ6" s="140" t="s">
        <v>0</v>
      </c>
      <c r="BA6" s="9" t="str">
        <f>IF((COUNTA(BA16:BA27)=0)+(COUNTA(BA15)=0),"",100-BA15-SUMPRODUCT(AZ16:AZ27,BA16:BA27))</f>
        <v/>
      </c>
      <c r="BB6" s="9" t="str">
        <f>IF((COUNTA(BB16:BB27)=0)+(COUNTA(BB15)=0),"",100-BB15-SUMPRODUCT(AZ16:AZ27,BB16:BB27))</f>
        <v/>
      </c>
      <c r="BC6" s="9" t="str">
        <f>IF((COUNTA(BC16:BC27)=0)+(COUNTA(BC15)=0),"",100-BC15-SUMPRODUCT(AZ16:AZ27,BC16:BC27))</f>
        <v/>
      </c>
      <c r="BD6" s="9" t="str">
        <f>IF((COUNTA(BD16:BD27)=0)+(COUNTA(BD15)=0),"",100-BD15-SUMPRODUCT(AZ16:AZ27,BD16:BD27))</f>
        <v/>
      </c>
      <c r="BE6" s="9" t="str">
        <f>IF((COUNTA(BE16:BE27)=0)+(COUNTA(BE15)=0),"",100-BE15-SUMPRODUCT(AZ16:AZ27,BE16:BE27))</f>
        <v/>
      </c>
      <c r="BF6" s="33" t="str">
        <f>IF((COUNTA(BF16:BF27)=0)+(COUNTA(BF15)=0),"",100-BF15-SUMPRODUCT(AZ16:AZ27,BF16:BF27))</f>
        <v/>
      </c>
      <c r="BG6" s="26"/>
      <c r="BH6" s="18"/>
      <c r="BI6" s="326"/>
      <c r="BJ6" s="15" t="s">
        <v>0</v>
      </c>
      <c r="BK6" s="9">
        <f>IF((COUNTA(BK16:BK27)=0)+(COUNTA(BK15)=0),"",100-BK15-SUMPRODUCT(BJ16:BJ27,BK16:BK27))</f>
        <v>9.8500000000000085</v>
      </c>
      <c r="BL6" s="9" t="str">
        <f>IF((COUNTA(BL16:BL27)=0)+(COUNTA(BL15)=0),"",100-BL15-SUMPRODUCT(BJ16:BJ27,BL16:BL27))</f>
        <v/>
      </c>
      <c r="BM6" s="9" t="str">
        <f>IF((COUNTA(BM16:BM27)=0)+(COUNTA(BM15)=0),"",100-BM15-SUMPRODUCT(BJ16:BJ27,BM16:BM27))</f>
        <v/>
      </c>
      <c r="BN6" s="9" t="str">
        <f>IF((COUNTA(BN16:BN27)=0)+(COUNTA(BN15)=0),"",100-BN15-SUMPRODUCT(BJ16:BJ27,BN16:BN27))</f>
        <v/>
      </c>
      <c r="BO6" s="9">
        <f>IF((COUNTA(BO16:BO27)=0)+(COUNTA(BO15)=0),"",100-BO15-SUMPRODUCT(BJ16:BJ27,BO16:BO27))</f>
        <v>9.3607305936073004</v>
      </c>
      <c r="BP6" s="33">
        <f>IF((COUNTA(BP16:BP27)=0)+(COUNTA(BP15)=0),"",100-BP15-SUMPRODUCT(BJ16:BJ27,BP16:BP27))</f>
        <v>10.924369747899163</v>
      </c>
      <c r="BQ6" s="26"/>
      <c r="BR6" s="18"/>
      <c r="BS6" s="326"/>
      <c r="BT6" s="15" t="s">
        <v>0</v>
      </c>
      <c r="BU6" s="9">
        <f>IF((COUNTA(BU16:BU27)=0)+(COUNTA(BU15)=0),"",100-BU15-SUMPRODUCT(BT16:BT27,BU16:BU27))</f>
        <v>12.5</v>
      </c>
      <c r="BV6" s="9" t="str">
        <f>IF((COUNTA(BV16:BV27)=0)+(COUNTA(BV15)=0),"",100-BV15-SUMPRODUCT(BT16:BT27,BV16:BV27))</f>
        <v/>
      </c>
      <c r="BW6" s="9" t="str">
        <f>IF((COUNTA(BW16:BW27)=0)+(COUNTA(BW15)=0),"",100-BW15-SUMPRODUCT(BT16:BT27,BW16:BW27))</f>
        <v/>
      </c>
      <c r="BX6" s="9" t="str">
        <f>IF((COUNTA(BX16:BX27)=0)+(COUNTA(BX15)=0),"",100-BX15-SUMPRODUCT(BT16:BT27,BX16:BX27))</f>
        <v/>
      </c>
      <c r="BY6" s="9" t="str">
        <f>IF((COUNTA(BY16:BY27)=0)+(COUNTA(BY15)=0),"",100-BY15-SUMPRODUCT(BT16:BT27,BY16:BY27))</f>
        <v/>
      </c>
      <c r="BZ6" s="33" t="str">
        <f>IF((COUNTA(BZ16:BZ27)=0)+(COUNTA(BZ15)=0),"",100-BZ15-SUMPRODUCT(BT16:BT27,BZ16:BZ27))</f>
        <v/>
      </c>
      <c r="CA6" s="26"/>
      <c r="CB6" s="18"/>
      <c r="CC6" s="326"/>
      <c r="CD6" s="15" t="s">
        <v>0</v>
      </c>
      <c r="CE6" s="9">
        <f>IF((COUNTA(CE16:CE27)=0)+(COUNTA(CE15)=0),"",100-CE15-SUMPRODUCT(CD16:CD27,CE16:CE27))</f>
        <v>2.5589743589743534</v>
      </c>
      <c r="CF6" s="9" t="str">
        <f>IF((COUNTA(CF16:CF27)=0)+(COUNTA(CF15)=0),"",100-CF15-SUMPRODUCT(CD16:CD27,CF16:CF27))</f>
        <v/>
      </c>
      <c r="CG6" s="9" t="str">
        <f>IF((COUNTA(CG16:CG27)=0)+(COUNTA(CG15)=0),"",100-CG15-SUMPRODUCT(CD16:CD27,CG16:CG27))</f>
        <v/>
      </c>
      <c r="CH6" s="9" t="str">
        <f>IF((COUNTA(CH16:CH27)=0)+(COUNTA(CH15)=0),"",100-CH15-SUMPRODUCT(CD16:CD27,CH16:CH27))</f>
        <v/>
      </c>
      <c r="CI6" s="9" t="str">
        <f>IF((COUNTA(CI16:CI27)=0)+(COUNTA(CI15)=0),"",100-CI15-SUMPRODUCT(CD16:CD27,CI16:CI27))</f>
        <v/>
      </c>
      <c r="CJ6" s="33" t="str">
        <f>IF((COUNTA(CJ16:CJ27)=0)+(COUNTA(CJ15)=0),"",100-CJ15-SUMPRODUCT(CD16:CD27,CJ16:CJ27))</f>
        <v/>
      </c>
      <c r="CK6" s="26"/>
      <c r="CL6" s="18"/>
      <c r="CM6" s="326"/>
      <c r="CN6" s="15" t="s">
        <v>0</v>
      </c>
      <c r="CO6" s="9">
        <f>IF((COUNTA(CO16:CO27)=0)+(COUNTA(CO15)=0),"",100-CO15-SUMPRODUCT(CN16:CN27,CO16:CO27))</f>
        <v>9.5</v>
      </c>
      <c r="CP6" s="9" t="str">
        <f>IF((COUNTA(CP16:CP27)=0)+(COUNTA(CP15)=0),"",100-CP15-SUMPRODUCT(CN16:CN27,CP16:CP27))</f>
        <v/>
      </c>
      <c r="CQ6" s="9" t="str">
        <f>IF((COUNTA(CQ16:CQ27)=0)+(COUNTA(CQ15)=0),"",100-CQ15-SUMPRODUCT(CN16:CN27,CQ16:CQ27))</f>
        <v/>
      </c>
      <c r="CR6" s="9" t="str">
        <f>IF((COUNTA(CR16:CR27)=0)+(COUNTA(CR15)=0),"",100-CR15-SUMPRODUCT(CN16:CN27,CR16:CR27))</f>
        <v/>
      </c>
      <c r="CS6" s="9" t="str">
        <f>IF((COUNTA(CS16:CS27)=0)+(COUNTA(CS15)=0),"",100-CS15-SUMPRODUCT(CN16:CN27,CS16:CS27))</f>
        <v/>
      </c>
      <c r="CT6" s="33" t="str">
        <f>IF((COUNTA(CT16:CT27)=0)+(COUNTA(CT15)=0),"",100-CT15-SUMPRODUCT(CN16:CN27,CT16:CT27))</f>
        <v/>
      </c>
      <c r="CU6" s="26"/>
      <c r="CV6" s="18"/>
      <c r="CW6" s="326"/>
      <c r="CX6" s="15" t="s">
        <v>0</v>
      </c>
      <c r="CY6" s="9" t="str">
        <f>IF((COUNTA(CY16:CY27)=0)+(COUNTA(CY15)=0),"",100-CY15-SUMPRODUCT(CX16:CX27,CY16:CY27))</f>
        <v/>
      </c>
      <c r="CZ6" s="9" t="str">
        <f>IF((COUNTA(CZ16:CZ27)=0)+(COUNTA(CZ15)=0),"",100-CZ15-SUMPRODUCT(CX16:CX27,CZ16:CZ27))</f>
        <v/>
      </c>
      <c r="DA6" s="9" t="str">
        <f>IF((COUNTA(DA16:DA27)=0)+(COUNTA(DA15)=0),"",100-DA15-SUMPRODUCT(CX16:CX27,DA16:DA27))</f>
        <v/>
      </c>
      <c r="DB6" s="9" t="str">
        <f>IF((COUNTA(DB16:DB27)=0)+(COUNTA(DB15)=0),"",100-DB15-SUMPRODUCT(CX16:CX27,DB16:DB27))</f>
        <v/>
      </c>
      <c r="DC6" s="9"/>
      <c r="DD6" s="33"/>
      <c r="DE6" s="26"/>
      <c r="DF6" s="18"/>
      <c r="DG6" s="326"/>
      <c r="DH6" s="15" t="s">
        <v>0</v>
      </c>
      <c r="DI6" s="9">
        <f>IF((COUNTA(DI16:DI27)=0)+(COUNTA(DI15)=0),"",100-DI15-SUMPRODUCT(DH16:DH27,DI16:DI27))</f>
        <v>7.6631259484067016</v>
      </c>
      <c r="DJ6" s="9" t="str">
        <f>IF((COUNTA(DJ16:DJ27)=0)+(COUNTA(DJ15)=0),"",100-DJ15-SUMPRODUCT(DH16:DH27,DJ16:DJ27))</f>
        <v/>
      </c>
      <c r="DK6" s="9" t="str">
        <f>IF((COUNTA(DK16:DK27)=0)+(COUNTA(DK15)=0),"",100-DK15-SUMPRODUCT(DH16:DH27,DK16:DK27))</f>
        <v/>
      </c>
      <c r="DL6" s="9" t="str">
        <f>IF((COUNTA(DL16:DL27)=0)+(COUNTA(DL15)=0),"",100-DL15-SUMPRODUCT(DH16:DH27,DL16:DL27))</f>
        <v/>
      </c>
      <c r="DM6" s="9">
        <f>IF((COUNTA(DM16:DM27)=0)+(COUNTA(DM15)=0),"",100-DM15-SUMPRODUCT(DH16:DH27,DM16:DM27))</f>
        <v>10.044150110375284</v>
      </c>
      <c r="DN6" s="33">
        <f>IF((COUNTA(DN16:DN27)=0)+(COUNTA(DN15)=0),"",100-DN15-SUMPRODUCT(DH16:DH27,DN16:DN27))</f>
        <v>2.4271844660194404</v>
      </c>
      <c r="DO6" s="26"/>
      <c r="DP6" s="18"/>
      <c r="DQ6" s="337"/>
      <c r="EA6" s="337"/>
      <c r="EK6" s="337"/>
      <c r="EU6" s="337"/>
      <c r="FE6" s="337"/>
      <c r="FO6" s="337"/>
      <c r="FY6" s="337"/>
      <c r="GI6" s="337"/>
      <c r="GS6" s="337"/>
      <c r="HC6" s="337"/>
      <c r="HM6" s="337"/>
    </row>
    <row r="7" s="4" customFormat="true" x14ac:dyDescent="0.25">
      <c r="A7" s="326"/>
      <c r="B7" s="15" t="s">
        <v>19</v>
      </c>
      <c r="C7" s="9" t="str">
        <f>IF(COUNTA(C16:C27)=0,"",SUMPRODUCT(C16:C27,B16:B27))</f>
        <v/>
      </c>
      <c r="D7" s="9" t="str">
        <f>IF(COUNTA(D16:D27)=0,"",SUMPRODUCT(D16:D27,B16:B27))</f>
        <v/>
      </c>
      <c r="E7" s="9" t="str">
        <f>IF(COUNTA(E16:E27)=0,"",SUMPRODUCT(E16:E27,B16:B27))</f>
        <v/>
      </c>
      <c r="F7" s="9" t="str">
        <f>IF(COUNTA(F16:F27)=0,"",SUMPRODUCT(F16:F27,B16:B27))</f>
        <v/>
      </c>
      <c r="G7" s="9" t="str">
        <f>IF(COUNTA(G16:G27)=0,"",SUMPRODUCT(G16:G27,B16:B27))</f>
        <v/>
      </c>
      <c r="H7" s="33" t="str">
        <f>IF(COUNTA(H16:H27)=0,"",SUMPRODUCT(H16:H27,B16:B27))</f>
        <v/>
      </c>
      <c r="I7" s="26"/>
      <c r="J7" s="18"/>
      <c r="K7" s="326"/>
      <c r="L7" s="15" t="s">
        <v>19</v>
      </c>
      <c r="M7" s="9" t="str">
        <f>IF(COUNTA(M16:M27)=0,"",SUMPRODUCT(M16:M27,L16:L27))</f>
        <v/>
      </c>
      <c r="N7" s="9" t="str">
        <f>IF(COUNTA(N16:N27)=0,"",SUMPRODUCT(N16:N27,L16:L27))</f>
        <v/>
      </c>
      <c r="O7" s="9" t="str">
        <f>IF(COUNTA(O16:O27)=0,"",SUMPRODUCT(O16:O27,L16:L27))</f>
        <v/>
      </c>
      <c r="P7" s="9" t="str">
        <f>IF(COUNTA(P16:P27)=0,"",SUMPRODUCT(P16:P27,L16:L27))</f>
        <v/>
      </c>
      <c r="Q7" s="9" t="str">
        <f>IF(COUNTA(Q16:Q27)=0,"",SUMPRODUCT(Q16:Q27,L16:L27))</f>
        <v/>
      </c>
      <c r="R7" s="33" t="str">
        <f>IF(COUNTA(R16:R27)=0,"",SUMPRODUCT(R16:R27,L16:L27))</f>
        <v/>
      </c>
      <c r="S7" s="26"/>
      <c r="T7" s="18"/>
      <c r="U7" s="326"/>
      <c r="V7" s="15" t="s">
        <v>19</v>
      </c>
      <c r="W7" s="9">
        <f>IF(COUNTA(W16:W27)=0,"",SUMPRODUCT(W16:W27,V16:V27))</f>
        <v>70</v>
      </c>
      <c r="X7" s="9" t="str">
        <f>IF(COUNTA(X16:X27)=0,"",SUMPRODUCT(X16:X27,V16:V27))</f>
        <v/>
      </c>
      <c r="Y7" s="9" t="str">
        <f>IF(COUNTA(Y16:Y27)=0,"",SUMPRODUCT(Y16:Y27,V16:V27))</f>
        <v/>
      </c>
      <c r="Z7" s="9" t="str">
        <f>IF(COUNTA(Z16:Z27)=0,"",SUMPRODUCT(Z16:Z27,V16:V27))</f>
        <v/>
      </c>
      <c r="AA7" s="9" t="str">
        <f>IF(COUNTA(AA16:AA27)=0,"",SUMPRODUCT(AA16:AA27,V16:V27))</f>
        <v/>
      </c>
      <c r="AB7" s="33" t="str">
        <f>IF(COUNTA(AB16:AB27)=0,"",SUMPRODUCT(AB16:AB27,V16:V27))</f>
        <v/>
      </c>
      <c r="AC7" s="26"/>
      <c r="AD7" s="18"/>
      <c r="AE7" s="326"/>
      <c r="AF7" s="15" t="s">
        <v>19</v>
      </c>
      <c r="AG7" s="9" t="str">
        <f>IF(COUNTA(AG16:AG27)=0,"",SUMPRODUCT(AG16:AG27,AF16:AF27))</f>
        <v/>
      </c>
      <c r="AH7" s="9" t="str">
        <f>IF(COUNTA(AH16:AH27)=0,"",SUMPRODUCT(AH16:AH27,AF16:AF27))</f>
        <v/>
      </c>
      <c r="AI7" s="9" t="str">
        <f>IF(COUNTA(AI16:AI27)=0,"",SUMPRODUCT(AI16:AI27,AF16:AF27))</f>
        <v/>
      </c>
      <c r="AJ7" s="9" t="str">
        <f>IF(COUNTA(AJ16:AJ27)=0,"",SUMPRODUCT(AJ16:AJ27,AF16:AF27))</f>
        <v/>
      </c>
      <c r="AK7" s="9" t="str">
        <f>IF(COUNTA(AK16:AK27)=0,"",SUMPRODUCT(AK16:AK27,AF16:AF27))</f>
        <v/>
      </c>
      <c r="AL7" s="33" t="str">
        <f>IF(COUNTA(AL16:AL27)=0,"",SUMPRODUCT(AL16:AL27,AF16:AF27))</f>
        <v/>
      </c>
      <c r="AM7" s="26"/>
      <c r="AN7" s="18"/>
      <c r="AO7" s="326"/>
      <c r="AP7" s="15" t="s">
        <v>19</v>
      </c>
      <c r="AQ7" s="9" t="str">
        <f>IF(COUNTA(AQ16:AQ27)=0,"",SUMPRODUCT(AQ16:AQ27,AP16:AP27))</f>
        <v/>
      </c>
      <c r="AR7" s="9" t="str">
        <f>IF(COUNTA(AR16:AR27)=0,"",SUMPRODUCT(AR16:AR27,AP16:AP27))</f>
        <v/>
      </c>
      <c r="AS7" s="9" t="str">
        <f>IF(COUNTA(AS16:AS27)=0,"",SUMPRODUCT(AS16:AS27,AP16:AP27))</f>
        <v/>
      </c>
      <c r="AT7" s="9" t="str">
        <f>IF(COUNTA(AT16:AT27)=0,"",SUMPRODUCT(AT16:AT27,AP16:AP27))</f>
        <v/>
      </c>
      <c r="AU7" s="9" t="str">
        <f>IF(COUNTA(AU16:AU27)=0,"",SUMPRODUCT(AU16:AU27,AP16:AP27))</f>
        <v/>
      </c>
      <c r="AV7" s="33" t="str">
        <f>IF(COUNTA(AV16:AV27)=0,"",SUMPRODUCT(AV16:AV27,AP16:AP27))</f>
        <v/>
      </c>
      <c r="AW7" s="26"/>
      <c r="AX7" s="18"/>
      <c r="AY7" s="326"/>
      <c r="AZ7" s="140" t="s">
        <v>19</v>
      </c>
      <c r="BA7" s="9" t="str">
        <f>IF(COUNTA(BA16:BA27)=0,"",SUMPRODUCT(BA16:BA27,AZ16:AZ27))</f>
        <v/>
      </c>
      <c r="BB7" s="9" t="str">
        <f>IF(COUNTA(BB16:BB27)=0,"",SUMPRODUCT(BB16:BB27,AZ16:AZ27))</f>
        <v/>
      </c>
      <c r="BC7" s="9" t="str">
        <f>IF(COUNTA(BC16:BC27)=0,"",SUMPRODUCT(BC16:BC27,AZ16:AZ27))</f>
        <v/>
      </c>
      <c r="BD7" s="9" t="str">
        <f>IF(COUNTA(BD16:BD27)=0,"",SUMPRODUCT(BD16:BD27,AZ16:AZ27))</f>
        <v/>
      </c>
      <c r="BE7" s="9" t="str">
        <f>IF(COUNTA(BE16:BE27)=0,"",SUMPRODUCT(BE16:BE27,AZ16:AZ27))</f>
        <v/>
      </c>
      <c r="BF7" s="33" t="str">
        <f>IF(COUNTA(BF16:BF27)=0,"",SUMPRODUCT(BF16:BF27,AZ16:AZ27))</f>
        <v/>
      </c>
      <c r="BG7" s="26"/>
      <c r="BH7" s="18"/>
      <c r="BI7" s="326"/>
      <c r="BJ7" s="15" t="s">
        <v>19</v>
      </c>
      <c r="BK7" s="9">
        <f>IF(COUNTA(BK16:BK27)=0,"",SUMPRODUCT(BK16:BK27,BJ16:BJ27))</f>
        <v>89.85</v>
      </c>
      <c r="BL7" s="9" t="str">
        <f>IF(COUNTA(BL16:BL27)=0,"",SUMPRODUCT(BL16:BL27,BJ16:BJ27))</f>
        <v/>
      </c>
      <c r="BM7" s="9" t="str">
        <f>IF(COUNTA(BM16:BM27)=0,"",SUMPRODUCT(BM16:BM27,BJ16:BJ27))</f>
        <v/>
      </c>
      <c r="BN7" s="9" t="str">
        <f>IF(COUNTA(BN16:BN27)=0,"",SUMPRODUCT(BN16:BN27,BJ16:BJ27))</f>
        <v/>
      </c>
      <c r="BO7" s="9">
        <f>IF(COUNTA(BO16:BO27)=0,"",SUMPRODUCT(BO16:BO27,BJ16:BJ27))</f>
        <v>90.6392694063927</v>
      </c>
      <c r="BP7" s="33">
        <f>IF(COUNTA(BP16:BP27)=0,"",SUMPRODUCT(BP16:BP27,BJ16:BJ27))</f>
        <v>88.235294117647058</v>
      </c>
      <c r="BQ7" s="26"/>
      <c r="BR7" s="18"/>
      <c r="BS7" s="326"/>
      <c r="BT7" s="15" t="s">
        <v>19</v>
      </c>
      <c r="BU7" s="9">
        <f>IF(COUNTA(BU16:BU27)=0,"",SUMPRODUCT(BU16:BU27,BT16:BT27))</f>
        <v>87.5</v>
      </c>
      <c r="BV7" s="9" t="str">
        <f>IF(COUNTA(BV16:BV27)=0,"",SUMPRODUCT(BV16:BV27,BT16:BT27))</f>
        <v/>
      </c>
      <c r="BW7" s="9" t="str">
        <f>IF(COUNTA(BW16:BW27)=0,"",SUMPRODUCT(BW16:BW27,BT16:BT27))</f>
        <v/>
      </c>
      <c r="BX7" s="9" t="str">
        <f>IF(COUNTA(BX16:BX27)=0,"",SUMPRODUCT(BX16:BX27,BT16:BT27))</f>
        <v/>
      </c>
      <c r="BY7" s="9" t="str">
        <f>IF(COUNTA(BY16:BY27)=0,"",SUMPRODUCT(BY16:BY27,BT16:BT27))</f>
        <v/>
      </c>
      <c r="BZ7" s="33" t="str">
        <f>IF(COUNTA(BZ16:BZ27)=0,"",SUMPRODUCT(BZ16:BZ27,BT16:BT27))</f>
        <v/>
      </c>
      <c r="CA7" s="26"/>
      <c r="CB7" s="18"/>
      <c r="CC7" s="326"/>
      <c r="CD7" s="15" t="s">
        <v>19</v>
      </c>
      <c r="CE7" s="9">
        <f>IF(COUNTA(CE16:CE27)=0,"",SUMPRODUCT(CE16:CE27,CD16:CD27))</f>
        <v>97.441025641025647</v>
      </c>
      <c r="CF7" s="9" t="str">
        <f>IF(COUNTA(CF16:CF27)=0,"",SUMPRODUCT(CF16:CF27,CD16:CD27))</f>
        <v/>
      </c>
      <c r="CG7" s="9" t="str">
        <f>IF(COUNTA(CG16:CG27)=0,"",SUMPRODUCT(CG16:CG27,CD16:CD27))</f>
        <v/>
      </c>
      <c r="CH7" s="9" t="str">
        <f>IF(COUNTA(CH16:CH27)=0,"",SUMPRODUCT(CH16:CH27,CD16:CD27))</f>
        <v/>
      </c>
      <c r="CI7" s="9" t="str">
        <f>IF(COUNTA(CI16:CI27)=0,"",SUMPRODUCT(CI16:CI27,CD16:CD27))</f>
        <v/>
      </c>
      <c r="CJ7" s="33" t="str">
        <f>IF(COUNTA(CJ16:CJ27)=0,"",SUMPRODUCT(CJ16:CJ27,CD16:CD27))</f>
        <v/>
      </c>
      <c r="CK7" s="26"/>
      <c r="CL7" s="18"/>
      <c r="CM7" s="326"/>
      <c r="CN7" s="15" t="s">
        <v>19</v>
      </c>
      <c r="CO7" s="9">
        <f>IF(COUNTA(CO16:CO27)=0,"",SUMPRODUCT(CO16:CO27,CN16:CN27))</f>
        <v>90.5</v>
      </c>
      <c r="CP7" s="9" t="str">
        <f>IF(COUNTA(CP16:CP27)=0,"",SUMPRODUCT(CP16:CP27,CN16:CN27))</f>
        <v/>
      </c>
      <c r="CQ7" s="9" t="str">
        <f>IF(COUNTA(CQ16:CQ27)=0,"",SUMPRODUCT(CQ16:CQ27,CN16:CN27))</f>
        <v/>
      </c>
      <c r="CR7" s="9" t="str">
        <f>IF(COUNTA(CR16:CR27)=0,"",SUMPRODUCT(CR16:CR27,CN16:CN27))</f>
        <v/>
      </c>
      <c r="CS7" s="9" t="str">
        <f>IF(COUNTA(CS16:CS27)=0,"",SUMPRODUCT(CS16:CS27,CN16:CN27))</f>
        <v/>
      </c>
      <c r="CT7" s="33" t="str">
        <f>IF(COUNTA(CT16:CT27)=0,"",SUMPRODUCT(CT16:CT27,CN16:CN27))</f>
        <v/>
      </c>
      <c r="CU7" s="26"/>
      <c r="CV7" s="18"/>
      <c r="CW7" s="326"/>
      <c r="CX7" s="15" t="s">
        <v>19</v>
      </c>
      <c r="CY7" s="9" t="str">
        <f>IF(COUNTA(CY16:CY27)=0,"",SUMPRODUCT(CY16:CY27,CX16:CX27))</f>
        <v/>
      </c>
      <c r="CZ7" s="9" t="str">
        <f>IF(COUNTA(CZ16:CZ27)=0,"",SUMPRODUCT(CZ16:CZ27,CX16:CX27))</f>
        <v/>
      </c>
      <c r="DA7" s="9" t="str">
        <f>IF(COUNTA(DA16:DA27)=0,"",SUMPRODUCT(DA16:DA27,CX16:CX27))</f>
        <v/>
      </c>
      <c r="DB7" s="9" t="str">
        <f>IF(COUNTA(DB16:DB27)=0,"",SUMPRODUCT(DB16:DB27,CX16:CX27))</f>
        <v/>
      </c>
      <c r="DC7" s="9"/>
      <c r="DD7" s="33"/>
      <c r="DE7" s="26"/>
      <c r="DF7" s="18"/>
      <c r="DG7" s="326"/>
      <c r="DH7" s="15" t="s">
        <v>19</v>
      </c>
      <c r="DI7" s="9">
        <f>IF(COUNTA(DI16:DI27)=0,"",SUMPRODUCT(DI16:DI27,DH16:DH27))</f>
        <v>91.5781487101669</v>
      </c>
      <c r="DJ7" s="9" t="str">
        <f>IF(COUNTA(DJ16:DJ27)=0,"",SUMPRODUCT(DJ16:DJ27,DH16:DH27))</f>
        <v/>
      </c>
      <c r="DK7" s="9" t="str">
        <f>IF(COUNTA(DK16:DK27)=0,"",SUMPRODUCT(DK16:DK27,DH16:DH27))</f>
        <v/>
      </c>
      <c r="DL7" s="9" t="str">
        <f>IF(COUNTA(DL16:DL27)=0,"",SUMPRODUCT(DL16:DL27,DH16:DH27))</f>
        <v/>
      </c>
      <c r="DM7" s="9">
        <f>IF(COUNTA(DM16:DM27)=0,"",SUMPRODUCT(DM16:DM27,DH16:DH27))</f>
        <v>89.072847682119203</v>
      </c>
      <c r="DN7" s="33">
        <f>IF(COUNTA(DN16:DN27)=0,"",SUMPRODUCT(DN16:DN27,DH16:DH27))</f>
        <v>97.087378640776677</v>
      </c>
      <c r="DO7" s="26"/>
      <c r="DP7" s="18"/>
      <c r="DQ7" s="337"/>
      <c r="EA7" s="337"/>
      <c r="EK7" s="337"/>
      <c r="EU7" s="337"/>
      <c r="FE7" s="337"/>
      <c r="FO7" s="337"/>
      <c r="FY7" s="337"/>
      <c r="GI7" s="337"/>
      <c r="GS7" s="337"/>
      <c r="HC7" s="337"/>
      <c r="HM7" s="337"/>
    </row>
    <row r="8" s="4" customFormat="true" x14ac:dyDescent="0.25">
      <c r="A8" s="326"/>
      <c r="B8" s="85" t="s">
        <v>54</v>
      </c>
      <c r="C8" s="20"/>
      <c r="D8" s="20"/>
      <c r="E8" s="20"/>
      <c r="F8" s="20"/>
      <c r="G8" s="20"/>
      <c r="H8" s="153"/>
      <c r="I8" s="26"/>
      <c r="J8" s="18"/>
      <c r="K8" s="326"/>
      <c r="L8" s="85" t="s">
        <v>54</v>
      </c>
      <c r="M8" s="20"/>
      <c r="N8" s="20"/>
      <c r="O8" s="20"/>
      <c r="P8" s="20"/>
      <c r="Q8" s="20"/>
      <c r="R8" s="153"/>
      <c r="S8" s="26"/>
      <c r="T8" s="18"/>
      <c r="U8" s="326" t="s">
        <v>281</v>
      </c>
      <c r="V8" s="85" t="s">
        <v>54</v>
      </c>
      <c r="W8" s="20">
        <f>(88+66)/2</f>
        <v>77</v>
      </c>
      <c r="X8" s="20">
        <f>(86+64.5)/2</f>
        <v>75.25</v>
      </c>
      <c r="Y8" s="20">
        <f>(91+67)/2</f>
        <v>79</v>
      </c>
      <c r="Z8" s="20"/>
      <c r="AA8" s="20"/>
      <c r="AB8" s="153"/>
      <c r="AC8" s="26"/>
      <c r="AD8" s="18"/>
      <c r="AE8" s="326"/>
      <c r="AF8" s="85" t="s">
        <v>54</v>
      </c>
      <c r="AG8" s="20"/>
      <c r="AH8" s="20"/>
      <c r="AI8" s="20"/>
      <c r="AJ8" s="20"/>
      <c r="AK8" s="20"/>
      <c r="AL8" s="153"/>
      <c r="AM8" s="26"/>
      <c r="AN8" s="18"/>
      <c r="AO8" s="326"/>
      <c r="AP8" s="85" t="s">
        <v>54</v>
      </c>
      <c r="AQ8" s="20"/>
      <c r="AR8" s="20"/>
      <c r="AS8" s="20"/>
      <c r="AT8" s="20"/>
      <c r="AU8" s="20"/>
      <c r="AV8" s="153"/>
      <c r="AW8" s="26"/>
      <c r="AX8" s="18"/>
      <c r="AY8" s="326"/>
      <c r="AZ8" s="269" t="s">
        <v>54</v>
      </c>
      <c r="BA8" s="20"/>
      <c r="BB8" s="20"/>
      <c r="BC8" s="20"/>
      <c r="BD8" s="20"/>
      <c r="BE8" s="20"/>
      <c r="BF8" s="153"/>
      <c r="BG8" s="26"/>
      <c r="BH8" s="18"/>
      <c r="BI8" s="326" t="s">
        <v>221</v>
      </c>
      <c r="BJ8" s="85" t="s">
        <v>54</v>
      </c>
      <c r="BK8" s="20">
        <v>80.3</v>
      </c>
      <c r="BL8" s="20"/>
      <c r="BM8" s="20"/>
      <c r="BN8" s="20"/>
      <c r="BO8" s="20"/>
      <c r="BP8" s="153"/>
      <c r="BQ8" s="26"/>
      <c r="BR8" s="18"/>
      <c r="BS8" s="326" t="s">
        <v>220</v>
      </c>
      <c r="BT8" s="85" t="s">
        <v>54</v>
      </c>
      <c r="BU8" s="20">
        <v>72</v>
      </c>
      <c r="BV8" s="20"/>
      <c r="BW8" s="20"/>
      <c r="BX8" s="20"/>
      <c r="BY8" s="20"/>
      <c r="BZ8" s="153"/>
      <c r="CA8" s="26"/>
      <c r="CB8" s="18"/>
      <c r="CC8" s="326" t="s">
        <v>295</v>
      </c>
      <c r="CD8" s="85" t="s">
        <v>54</v>
      </c>
      <c r="CE8" s="20">
        <v>69.2</v>
      </c>
      <c r="CF8" s="20"/>
      <c r="CG8" s="20"/>
      <c r="CH8" s="20"/>
      <c r="CI8" s="20"/>
      <c r="CJ8" s="153"/>
      <c r="CK8" s="26"/>
      <c r="CL8" s="18"/>
      <c r="CM8" s="326" t="s">
        <v>220</v>
      </c>
      <c r="CN8" s="85" t="s">
        <v>54</v>
      </c>
      <c r="CO8" s="20">
        <v>93</v>
      </c>
      <c r="CP8" s="20"/>
      <c r="CQ8" s="20"/>
      <c r="CR8" s="20"/>
      <c r="CS8" s="20"/>
      <c r="CT8" s="153"/>
      <c r="CU8" s="26"/>
      <c r="CV8" s="18"/>
      <c r="CW8" s="326"/>
      <c r="CX8" s="85" t="s">
        <v>54</v>
      </c>
      <c r="CY8" s="20"/>
      <c r="CZ8" s="20"/>
      <c r="DA8" s="20"/>
      <c r="DB8" s="20"/>
      <c r="DC8" s="20"/>
      <c r="DD8" s="153"/>
      <c r="DE8" s="26"/>
      <c r="DF8" s="18"/>
      <c r="DG8" s="326" t="s">
        <v>221</v>
      </c>
      <c r="DH8" s="85" t="s">
        <v>54</v>
      </c>
      <c r="DI8" s="20">
        <v>96.4</v>
      </c>
      <c r="DJ8" s="20"/>
      <c r="DK8" s="20"/>
      <c r="DL8" s="20"/>
      <c r="DM8" s="20">
        <f>(97+336)/DM35*100</f>
        <v>95.584988962472409</v>
      </c>
      <c r="DN8" s="153">
        <f>(86+65+51)/DN35*100</f>
        <v>98.05825242718447</v>
      </c>
      <c r="DO8" s="26"/>
      <c r="DP8" s="18"/>
      <c r="DQ8" s="337"/>
      <c r="EA8" s="337"/>
      <c r="EK8" s="337"/>
      <c r="EU8" s="337"/>
      <c r="FE8" s="337"/>
      <c r="FO8" s="337"/>
      <c r="FY8" s="337"/>
      <c r="GI8" s="337"/>
      <c r="GS8" s="337"/>
      <c r="HC8" s="337"/>
      <c r="HM8" s="337"/>
    </row>
    <row r="9" s="4" customFormat="true" x14ac:dyDescent="0.25">
      <c r="A9" s="326"/>
      <c r="B9" s="85" t="s">
        <v>59</v>
      </c>
      <c r="C9" s="20"/>
      <c r="D9" s="20"/>
      <c r="E9" s="20"/>
      <c r="F9" s="20"/>
      <c r="G9" s="20"/>
      <c r="H9" s="153"/>
      <c r="I9" s="26"/>
      <c r="J9" s="18"/>
      <c r="K9" s="326"/>
      <c r="L9" s="85" t="s">
        <v>59</v>
      </c>
      <c r="M9" s="20"/>
      <c r="N9" s="20"/>
      <c r="O9" s="20"/>
      <c r="P9" s="20"/>
      <c r="Q9" s="20"/>
      <c r="R9" s="153"/>
      <c r="S9" s="26"/>
      <c r="T9" s="18"/>
      <c r="U9" s="326" t="s">
        <v>279</v>
      </c>
      <c r="V9" s="85" t="s">
        <v>59</v>
      </c>
      <c r="W9" s="20">
        <f>(507-52)/507*100</f>
        <v>89.743589743589752</v>
      </c>
      <c r="X9" s="20"/>
      <c r="Y9" s="20"/>
      <c r="Z9" s="20"/>
      <c r="AA9" s="20"/>
      <c r="AB9" s="153"/>
      <c r="AC9" s="26"/>
      <c r="AD9" s="18"/>
      <c r="AE9" s="326"/>
      <c r="AF9" s="85" t="s">
        <v>59</v>
      </c>
      <c r="AG9" s="20"/>
      <c r="AH9" s="20"/>
      <c r="AI9" s="20"/>
      <c r="AJ9" s="20"/>
      <c r="AK9" s="20"/>
      <c r="AL9" s="153"/>
      <c r="AM9" s="26"/>
      <c r="AN9" s="18"/>
      <c r="AO9" s="326"/>
      <c r="AP9" s="85" t="s">
        <v>59</v>
      </c>
      <c r="AQ9" s="20"/>
      <c r="AR9" s="20"/>
      <c r="AS9" s="20"/>
      <c r="AT9" s="20"/>
      <c r="AU9" s="20"/>
      <c r="AV9" s="153"/>
      <c r="AW9" s="26"/>
      <c r="AX9" s="18"/>
      <c r="AY9" s="326"/>
      <c r="AZ9" s="269" t="s">
        <v>59</v>
      </c>
      <c r="BA9" s="20"/>
      <c r="BB9" s="20"/>
      <c r="BC9" s="20"/>
      <c r="BD9" s="20"/>
      <c r="BE9" s="20"/>
      <c r="BF9" s="153"/>
      <c r="BG9" s="26"/>
      <c r="BH9" s="18"/>
      <c r="BI9" s="326" t="s">
        <v>255</v>
      </c>
      <c r="BJ9" s="85" t="s">
        <v>59</v>
      </c>
      <c r="BK9" s="20">
        <v>69</v>
      </c>
      <c r="BL9" s="20"/>
      <c r="BM9" s="20"/>
      <c r="BN9" s="20"/>
      <c r="BO9" s="20"/>
      <c r="BP9" s="153"/>
      <c r="BQ9" s="26"/>
      <c r="BR9" s="18"/>
      <c r="BS9" s="326"/>
      <c r="BT9" s="85" t="s">
        <v>59</v>
      </c>
      <c r="BU9" s="20"/>
      <c r="BV9" s="20"/>
      <c r="BW9" s="20"/>
      <c r="BX9" s="20"/>
      <c r="BY9" s="20"/>
      <c r="BZ9" s="153"/>
      <c r="CA9" s="26"/>
      <c r="CB9" s="18"/>
      <c r="CC9" s="326"/>
      <c r="CD9" s="85" t="s">
        <v>59</v>
      </c>
      <c r="CE9" s="20"/>
      <c r="CF9" s="20"/>
      <c r="CG9" s="20"/>
      <c r="CH9" s="20"/>
      <c r="CI9" s="20"/>
      <c r="CJ9" s="153"/>
      <c r="CK9" s="26"/>
      <c r="CL9" s="18"/>
      <c r="CM9" s="326"/>
      <c r="CN9" s="85" t="s">
        <v>59</v>
      </c>
      <c r="CO9" s="20"/>
      <c r="CP9" s="20"/>
      <c r="CQ9" s="20"/>
      <c r="CR9" s="20"/>
      <c r="CS9" s="20"/>
      <c r="CT9" s="153"/>
      <c r="CU9" s="26"/>
      <c r="CV9" s="18"/>
      <c r="CW9" s="326"/>
      <c r="CX9" s="85" t="s">
        <v>59</v>
      </c>
      <c r="CY9" s="20"/>
      <c r="CZ9" s="20"/>
      <c r="DA9" s="20"/>
      <c r="DB9" s="20"/>
      <c r="DC9" s="20"/>
      <c r="DD9" s="153"/>
      <c r="DE9" s="26"/>
      <c r="DF9" s="18"/>
      <c r="DG9" s="326"/>
      <c r="DH9" s="85" t="s">
        <v>59</v>
      </c>
      <c r="DI9" s="20"/>
      <c r="DJ9" s="20"/>
      <c r="DK9" s="20"/>
      <c r="DL9" s="20"/>
      <c r="DM9" s="20"/>
      <c r="DN9" s="153"/>
      <c r="DO9" s="26"/>
      <c r="DP9" s="18"/>
      <c r="DQ9" s="337"/>
      <c r="EA9" s="337"/>
      <c r="EK9" s="337"/>
      <c r="EU9" s="337"/>
      <c r="FE9" s="337"/>
      <c r="FO9" s="337"/>
      <c r="FY9" s="337"/>
      <c r="GI9" s="337"/>
      <c r="GS9" s="337"/>
      <c r="HC9" s="337"/>
      <c r="HM9" s="337"/>
    </row>
    <row r="10" s="4" customFormat="true" x14ac:dyDescent="0.25">
      <c r="A10" s="326"/>
      <c r="B10" s="85" t="s">
        <v>122</v>
      </c>
      <c r="C10" s="20"/>
      <c r="D10" s="20"/>
      <c r="E10" s="20"/>
      <c r="F10" s="20"/>
      <c r="G10" s="20"/>
      <c r="H10" s="153"/>
      <c r="I10" s="26"/>
      <c r="J10" s="18"/>
      <c r="K10" s="326"/>
      <c r="L10" s="85" t="s">
        <v>122</v>
      </c>
      <c r="M10" s="20"/>
      <c r="N10" s="20"/>
      <c r="O10" s="20"/>
      <c r="P10" s="20"/>
      <c r="Q10" s="20"/>
      <c r="R10" s="153"/>
      <c r="S10" s="26"/>
      <c r="T10" s="18"/>
      <c r="U10" s="326"/>
      <c r="V10" s="85" t="s">
        <v>122</v>
      </c>
      <c r="W10" s="20"/>
      <c r="X10" s="20"/>
      <c r="Y10" s="20"/>
      <c r="Z10" s="20"/>
      <c r="AA10" s="20"/>
      <c r="AB10" s="153"/>
      <c r="AC10" s="26"/>
      <c r="AD10" s="18"/>
      <c r="AE10" s="326"/>
      <c r="AF10" s="85" t="s">
        <v>122</v>
      </c>
      <c r="AG10" s="20"/>
      <c r="AH10" s="20"/>
      <c r="AI10" s="20"/>
      <c r="AJ10" s="20"/>
      <c r="AK10" s="20"/>
      <c r="AL10" s="153"/>
      <c r="AM10" s="26"/>
      <c r="AN10" s="18"/>
      <c r="AO10" s="326"/>
      <c r="AP10" s="85" t="s">
        <v>122</v>
      </c>
      <c r="AQ10" s="20"/>
      <c r="AR10" s="20"/>
      <c r="AS10" s="20"/>
      <c r="AT10" s="20"/>
      <c r="AU10" s="20"/>
      <c r="AV10" s="153"/>
      <c r="AW10" s="26"/>
      <c r="AX10" s="18"/>
      <c r="AY10" s="326"/>
      <c r="AZ10" s="269" t="s">
        <v>122</v>
      </c>
      <c r="BA10" s="20"/>
      <c r="BB10" s="20"/>
      <c r="BC10" s="20"/>
      <c r="BD10" s="20"/>
      <c r="BE10" s="20"/>
      <c r="BF10" s="153"/>
      <c r="BG10" s="26"/>
      <c r="BH10" s="18"/>
      <c r="BI10" s="326" t="s">
        <v>256</v>
      </c>
      <c r="BJ10" s="85" t="s">
        <v>122</v>
      </c>
      <c r="BK10" s="20">
        <f>(1394+1120)/(3941)*100</f>
        <v>63.790916011164676</v>
      </c>
      <c r="BL10" s="20"/>
      <c r="BM10" s="20"/>
      <c r="BN10" s="20"/>
      <c r="BO10" s="20"/>
      <c r="BP10" s="153"/>
      <c r="BQ10" s="26"/>
      <c r="BR10" s="18"/>
      <c r="BS10" s="326"/>
      <c r="BT10" s="85" t="s">
        <v>122</v>
      </c>
      <c r="BU10" s="20"/>
      <c r="BV10" s="20"/>
      <c r="BW10" s="20"/>
      <c r="BX10" s="20"/>
      <c r="BY10" s="20"/>
      <c r="BZ10" s="153"/>
      <c r="CA10" s="26"/>
      <c r="CB10" s="18"/>
      <c r="CC10" s="326"/>
      <c r="CD10" s="85" t="s">
        <v>122</v>
      </c>
      <c r="CE10" s="20"/>
      <c r="CF10" s="20"/>
      <c r="CG10" s="20"/>
      <c r="CH10" s="20"/>
      <c r="CI10" s="20"/>
      <c r="CJ10" s="153"/>
      <c r="CK10" s="26"/>
      <c r="CL10" s="18"/>
      <c r="CM10" s="326"/>
      <c r="CN10" s="85" t="s">
        <v>122</v>
      </c>
      <c r="CO10" s="20"/>
      <c r="CP10" s="20"/>
      <c r="CQ10" s="20"/>
      <c r="CR10" s="20"/>
      <c r="CS10" s="20"/>
      <c r="CT10" s="153"/>
      <c r="CU10" s="26"/>
      <c r="CV10" s="18"/>
      <c r="CW10" s="326"/>
      <c r="CX10" s="85" t="s">
        <v>122</v>
      </c>
      <c r="CY10" s="20"/>
      <c r="CZ10" s="20"/>
      <c r="DA10" s="20"/>
      <c r="DB10" s="20"/>
      <c r="DC10" s="20"/>
      <c r="DD10" s="153"/>
      <c r="DE10" s="26"/>
      <c r="DF10" s="18"/>
      <c r="DG10" s="326"/>
      <c r="DH10" s="85" t="s">
        <v>122</v>
      </c>
      <c r="DI10" s="20"/>
      <c r="DJ10" s="20"/>
      <c r="DK10" s="20"/>
      <c r="DL10" s="20"/>
      <c r="DM10" s="20"/>
      <c r="DN10" s="153"/>
      <c r="DO10" s="26"/>
      <c r="DP10" s="18"/>
      <c r="DQ10" s="337"/>
      <c r="EA10" s="337"/>
      <c r="EK10" s="337"/>
      <c r="EU10" s="337"/>
      <c r="FE10" s="337"/>
      <c r="FO10" s="337"/>
      <c r="FY10" s="337"/>
      <c r="GI10" s="337"/>
      <c r="GS10" s="337"/>
      <c r="HC10" s="337"/>
      <c r="HM10" s="337"/>
    </row>
    <row r="11" s="4" customFormat="true" x14ac:dyDescent="0.25">
      <c r="A11" s="326"/>
      <c r="B11" s="140" t="s">
        <v>21</v>
      </c>
      <c r="C11" s="20"/>
      <c r="D11" s="20"/>
      <c r="E11" s="20"/>
      <c r="F11" s="20"/>
      <c r="G11" s="20"/>
      <c r="H11" s="153"/>
      <c r="I11" s="26"/>
      <c r="J11" s="18"/>
      <c r="K11" s="326"/>
      <c r="L11" s="140" t="s">
        <v>21</v>
      </c>
      <c r="M11" s="20"/>
      <c r="N11" s="20"/>
      <c r="O11" s="20"/>
      <c r="P11" s="20"/>
      <c r="Q11" s="20"/>
      <c r="R11" s="153"/>
      <c r="S11" s="26"/>
      <c r="T11" s="18"/>
      <c r="U11" s="326"/>
      <c r="V11" s="140" t="s">
        <v>21</v>
      </c>
      <c r="W11" s="20"/>
      <c r="X11" s="20"/>
      <c r="Y11" s="20"/>
      <c r="Z11" s="20"/>
      <c r="AA11" s="20"/>
      <c r="AB11" s="153"/>
      <c r="AC11" s="26"/>
      <c r="AD11" s="18"/>
      <c r="AE11" s="326"/>
      <c r="AF11" s="140" t="s">
        <v>21</v>
      </c>
      <c r="AG11" s="20"/>
      <c r="AH11" s="20"/>
      <c r="AI11" s="20"/>
      <c r="AJ11" s="20"/>
      <c r="AK11" s="20"/>
      <c r="AL11" s="153"/>
      <c r="AM11" s="26"/>
      <c r="AN11" s="18"/>
      <c r="AO11" s="326"/>
      <c r="AP11" s="140" t="s">
        <v>21</v>
      </c>
      <c r="AQ11" s="20"/>
      <c r="AR11" s="20"/>
      <c r="AS11" s="20"/>
      <c r="AT11" s="20"/>
      <c r="AU11" s="20"/>
      <c r="AV11" s="153"/>
      <c r="AW11" s="26"/>
      <c r="AX11" s="18"/>
      <c r="AY11" s="326"/>
      <c r="AZ11" s="140" t="s">
        <v>21</v>
      </c>
      <c r="BA11" s="20"/>
      <c r="BB11" s="20"/>
      <c r="BC11" s="20"/>
      <c r="BD11" s="20"/>
      <c r="BE11" s="20"/>
      <c r="BF11" s="153"/>
      <c r="BG11" s="26"/>
      <c r="BH11" s="18"/>
      <c r="BI11" s="326"/>
      <c r="BJ11" s="140" t="s">
        <v>21</v>
      </c>
      <c r="BK11" s="20"/>
      <c r="BL11" s="20"/>
      <c r="BM11" s="20"/>
      <c r="BN11" s="20"/>
      <c r="BO11" s="20"/>
      <c r="BP11" s="153"/>
      <c r="BQ11" s="26"/>
      <c r="BR11" s="18"/>
      <c r="BS11" s="326" t="s">
        <v>222</v>
      </c>
      <c r="BT11" s="140" t="s">
        <v>21</v>
      </c>
      <c r="BU11" s="20">
        <f>0.72*BU7</f>
        <v>63</v>
      </c>
      <c r="BV11" s="20"/>
      <c r="BW11" s="20"/>
      <c r="BX11" s="20"/>
      <c r="BY11" s="20"/>
      <c r="BZ11" s="153"/>
      <c r="CA11" s="26"/>
      <c r="CB11" s="18"/>
      <c r="CC11" s="326"/>
      <c r="CD11" s="140" t="s">
        <v>21</v>
      </c>
      <c r="CE11" s="20"/>
      <c r="CF11" s="20"/>
      <c r="CG11" s="20"/>
      <c r="CH11" s="20"/>
      <c r="CI11" s="20"/>
      <c r="CJ11" s="153"/>
      <c r="CK11" s="26"/>
      <c r="CL11" s="18"/>
      <c r="CM11" s="326" t="s">
        <v>222</v>
      </c>
      <c r="CN11" s="140" t="s">
        <v>21</v>
      </c>
      <c r="CO11" s="20">
        <f>0.93*CO7</f>
        <v>84.165000000000006</v>
      </c>
      <c r="CP11" s="20"/>
      <c r="CQ11" s="20"/>
      <c r="CR11" s="20"/>
      <c r="CS11" s="20"/>
      <c r="CT11" s="153"/>
      <c r="CU11" s="26"/>
      <c r="CV11" s="18"/>
      <c r="CW11" s="326"/>
      <c r="CX11" s="140" t="s">
        <v>21</v>
      </c>
      <c r="CY11" s="154"/>
      <c r="CZ11" s="20"/>
      <c r="DA11" s="20"/>
      <c r="DB11" s="20"/>
      <c r="DC11" s="20"/>
      <c r="DD11" s="153"/>
      <c r="DE11" s="26"/>
      <c r="DF11" s="18"/>
      <c r="DG11" s="326" t="s">
        <v>223</v>
      </c>
      <c r="DH11" s="140" t="s">
        <v>21</v>
      </c>
      <c r="DI11" s="20">
        <f>543/659*100</f>
        <v>82.39757207890743</v>
      </c>
      <c r="DJ11" s="20"/>
      <c r="DK11" s="20"/>
      <c r="DL11" s="20"/>
      <c r="DM11" s="20">
        <f>(61+289)/DM35*100</f>
        <v>77.262693156732894</v>
      </c>
      <c r="DN11" s="153">
        <f>(81+63+49)/DN35*100</f>
        <v>93.689320388349515</v>
      </c>
      <c r="DO11" s="26"/>
      <c r="DP11" s="18"/>
      <c r="DQ11" s="337"/>
      <c r="EA11" s="337"/>
      <c r="EK11" s="337"/>
      <c r="EU11" s="337"/>
      <c r="FE11" s="337"/>
      <c r="FO11" s="337"/>
      <c r="FY11" s="337"/>
      <c r="GI11" s="337"/>
      <c r="GS11" s="337"/>
      <c r="HC11" s="337"/>
      <c r="HM11" s="337"/>
    </row>
    <row r="12" s="4" customFormat="true" x14ac:dyDescent="0.25">
      <c r="A12" s="326"/>
      <c r="B12" s="140" t="s">
        <v>30</v>
      </c>
      <c r="C12" s="20"/>
      <c r="D12" s="7"/>
      <c r="E12" s="7"/>
      <c r="F12" s="7"/>
      <c r="G12" s="7"/>
      <c r="H12" s="28"/>
      <c r="I12" s="26"/>
      <c r="J12" s="18"/>
      <c r="K12" s="326"/>
      <c r="L12" s="140" t="s">
        <v>30</v>
      </c>
      <c r="M12" s="20"/>
      <c r="N12" s="7"/>
      <c r="O12" s="7"/>
      <c r="P12" s="7"/>
      <c r="Q12" s="7"/>
      <c r="R12" s="28"/>
      <c r="S12" s="26"/>
      <c r="T12" s="18"/>
      <c r="U12" s="326"/>
      <c r="V12" s="140" t="s">
        <v>30</v>
      </c>
      <c r="W12" s="20"/>
      <c r="X12" s="7"/>
      <c r="Y12" s="7"/>
      <c r="Z12" s="7"/>
      <c r="AA12" s="7"/>
      <c r="AB12" s="28"/>
      <c r="AC12" s="26"/>
      <c r="AD12" s="18"/>
      <c r="AE12" s="326"/>
      <c r="AF12" s="140" t="s">
        <v>30</v>
      </c>
      <c r="AG12" s="20"/>
      <c r="AH12" s="7"/>
      <c r="AI12" s="7"/>
      <c r="AJ12" s="7"/>
      <c r="AK12" s="7"/>
      <c r="AL12" s="28"/>
      <c r="AM12" s="26"/>
      <c r="AN12" s="18"/>
      <c r="AO12" s="326"/>
      <c r="AP12" s="140" t="s">
        <v>30</v>
      </c>
      <c r="AQ12" s="20"/>
      <c r="AR12" s="7"/>
      <c r="AS12" s="7"/>
      <c r="AT12" s="7"/>
      <c r="AU12" s="7"/>
      <c r="AV12" s="28"/>
      <c r="AW12" s="26"/>
      <c r="AX12" s="18"/>
      <c r="AY12" s="326"/>
      <c r="AZ12" s="140" t="s">
        <v>30</v>
      </c>
      <c r="BA12" s="20"/>
      <c r="BB12" s="7"/>
      <c r="BC12" s="7"/>
      <c r="BD12" s="7"/>
      <c r="BE12" s="7"/>
      <c r="BF12" s="28"/>
      <c r="BG12" s="26"/>
      <c r="BH12" s="18"/>
      <c r="BI12" s="326"/>
      <c r="BJ12" s="140" t="s">
        <v>30</v>
      </c>
      <c r="BK12" s="20"/>
      <c r="BL12" s="7"/>
      <c r="BM12" s="7"/>
      <c r="BN12" s="7"/>
      <c r="BO12" s="7"/>
      <c r="BP12" s="28"/>
      <c r="BQ12" s="26"/>
      <c r="BR12" s="18"/>
      <c r="BS12" s="326"/>
      <c r="BT12" s="140" t="s">
        <v>30</v>
      </c>
      <c r="BU12" s="20"/>
      <c r="BV12" s="7"/>
      <c r="BW12" s="7"/>
      <c r="BX12" s="7"/>
      <c r="BY12" s="7"/>
      <c r="BZ12" s="28"/>
      <c r="CA12" s="26"/>
      <c r="CB12" s="18"/>
      <c r="CC12" s="326"/>
      <c r="CD12" s="140" t="s">
        <v>30</v>
      </c>
      <c r="CE12" s="20"/>
      <c r="CF12" s="7"/>
      <c r="CG12" s="7"/>
      <c r="CH12" s="7"/>
      <c r="CI12" s="7"/>
      <c r="CJ12" s="28"/>
      <c r="CK12" s="26"/>
      <c r="CL12" s="18"/>
      <c r="CM12" s="326"/>
      <c r="CN12" s="140" t="s">
        <v>30</v>
      </c>
      <c r="CO12" s="20"/>
      <c r="CP12" s="7"/>
      <c r="CQ12" s="7"/>
      <c r="CR12" s="7"/>
      <c r="CS12" s="7"/>
      <c r="CT12" s="28"/>
      <c r="CU12" s="26"/>
      <c r="CV12" s="18"/>
      <c r="CW12" s="326"/>
      <c r="CX12" s="140" t="s">
        <v>30</v>
      </c>
      <c r="CY12" s="20"/>
      <c r="CZ12" s="7"/>
      <c r="DA12" s="7"/>
      <c r="DB12" s="7"/>
      <c r="DC12" s="7"/>
      <c r="DD12" s="28"/>
      <c r="DE12" s="26"/>
      <c r="DF12" s="18"/>
      <c r="DG12" s="326"/>
      <c r="DH12" s="140" t="s">
        <v>30</v>
      </c>
      <c r="DI12" s="20"/>
      <c r="DJ12" s="7"/>
      <c r="DK12" s="7"/>
      <c r="DL12" s="7"/>
      <c r="DM12" s="7"/>
      <c r="DN12" s="28"/>
      <c r="DO12" s="26"/>
      <c r="DP12" s="18"/>
      <c r="DQ12" s="337"/>
      <c r="EA12" s="337"/>
      <c r="EK12" s="337"/>
      <c r="EU12" s="337"/>
      <c r="FE12" s="337"/>
      <c r="FO12" s="337"/>
      <c r="FY12" s="337"/>
      <c r="GI12" s="337"/>
      <c r="GS12" s="337"/>
      <c r="HC12" s="337"/>
      <c r="HM12" s="337"/>
    </row>
    <row r="13" s="1" customFormat="true" ht="15.75" customHeight="true" x14ac:dyDescent="0.2">
      <c r="A13" s="326"/>
      <c r="B13" s="140" t="s">
        <v>313</v>
      </c>
      <c r="C13" s="20"/>
      <c r="D13" s="20"/>
      <c r="E13" s="20"/>
      <c r="F13" s="20"/>
      <c r="G13" s="20"/>
      <c r="H13" s="153"/>
      <c r="I13" s="26"/>
      <c r="J13" s="18"/>
      <c r="K13" s="326"/>
      <c r="L13" s="140" t="s">
        <v>313</v>
      </c>
      <c r="M13" s="20"/>
      <c r="N13" s="20"/>
      <c r="O13" s="20"/>
      <c r="P13" s="20"/>
      <c r="Q13" s="20"/>
      <c r="R13" s="153"/>
      <c r="S13" s="26"/>
      <c r="T13" s="18"/>
      <c r="U13" s="326" t="s">
        <v>282</v>
      </c>
      <c r="V13" s="140" t="s">
        <v>313</v>
      </c>
      <c r="W13" s="20">
        <f>0.8*0.927*70</f>
        <v>51.912000000000006</v>
      </c>
      <c r="X13" s="20"/>
      <c r="Y13" s="20"/>
      <c r="Z13" s="20"/>
      <c r="AA13" s="20"/>
      <c r="AB13" s="153"/>
      <c r="AC13" s="26"/>
      <c r="AD13" s="18"/>
      <c r="AE13" s="326"/>
      <c r="AF13" s="140" t="s">
        <v>313</v>
      </c>
      <c r="AG13" s="20"/>
      <c r="AH13" s="20"/>
      <c r="AI13" s="20"/>
      <c r="AJ13" s="20"/>
      <c r="AK13" s="20"/>
      <c r="AL13" s="153"/>
      <c r="AM13" s="26"/>
      <c r="AN13" s="18"/>
      <c r="AO13" s="326"/>
      <c r="AP13" s="140" t="s">
        <v>313</v>
      </c>
      <c r="AQ13" s="20"/>
      <c r="AR13" s="20"/>
      <c r="AS13" s="20"/>
      <c r="AT13" s="20"/>
      <c r="AU13" s="20"/>
      <c r="AV13" s="153"/>
      <c r="AW13" s="26"/>
      <c r="AX13" s="18"/>
      <c r="AY13" s="326"/>
      <c r="AZ13" s="140" t="s">
        <v>313</v>
      </c>
      <c r="BA13" s="20"/>
      <c r="BB13" s="20"/>
      <c r="BC13" s="20"/>
      <c r="BD13" s="20"/>
      <c r="BE13" s="20"/>
      <c r="BF13" s="153"/>
      <c r="BG13" s="26"/>
      <c r="BH13" s="18"/>
      <c r="BI13" s="326" t="s">
        <v>263</v>
      </c>
      <c r="BJ13" s="140" t="s">
        <v>313</v>
      </c>
      <c r="BK13" s="20">
        <f>0.638*(BK7+BK5)</f>
        <v>57.515699999999995</v>
      </c>
      <c r="BL13" s="20"/>
      <c r="BM13" s="20"/>
      <c r="BN13" s="20"/>
      <c r="BO13" s="20"/>
      <c r="BP13" s="153"/>
      <c r="BQ13" s="26"/>
      <c r="BR13" s="18"/>
      <c r="BS13" s="326" t="s">
        <v>222</v>
      </c>
      <c r="BT13" s="140" t="s">
        <v>313</v>
      </c>
      <c r="BU13" s="20">
        <f>BU11</f>
        <v>63</v>
      </c>
      <c r="BV13" s="20"/>
      <c r="BW13" s="20"/>
      <c r="BX13" s="20"/>
      <c r="BY13" s="20"/>
      <c r="BZ13" s="153"/>
      <c r="CA13" s="26"/>
      <c r="CB13" s="18"/>
      <c r="CC13" s="326" t="s">
        <v>296</v>
      </c>
      <c r="CD13" s="140" t="s">
        <v>313</v>
      </c>
      <c r="CE13" s="20">
        <f>0.692*CE7</f>
        <v>67.429189743589745</v>
      </c>
      <c r="CF13" s="20"/>
      <c r="CG13" s="20"/>
      <c r="CH13" s="20"/>
      <c r="CI13" s="20"/>
      <c r="CJ13" s="153"/>
      <c r="CK13" s="26"/>
      <c r="CL13" s="18"/>
      <c r="CM13" s="326" t="s">
        <v>222</v>
      </c>
      <c r="CN13" s="140" t="s">
        <v>313</v>
      </c>
      <c r="CO13" s="20">
        <f>CO11</f>
        <v>84.165000000000006</v>
      </c>
      <c r="CP13" s="20"/>
      <c r="CQ13" s="20"/>
      <c r="CR13" s="20"/>
      <c r="CS13" s="20"/>
      <c r="CT13" s="153"/>
      <c r="CU13" s="26"/>
      <c r="CV13" s="18"/>
      <c r="CW13" s="326"/>
      <c r="CX13" s="140" t="s">
        <v>313</v>
      </c>
      <c r="CY13" s="20"/>
      <c r="CZ13" s="20"/>
      <c r="DA13" s="20"/>
      <c r="DB13" s="20"/>
      <c r="DC13" s="20"/>
      <c r="DD13" s="153"/>
      <c r="DE13" s="26"/>
      <c r="DF13" s="18"/>
      <c r="DG13" s="326" t="s">
        <v>224</v>
      </c>
      <c r="DH13" s="140" t="s">
        <v>313</v>
      </c>
      <c r="DI13" s="20">
        <f>534/659*100</f>
        <v>81.031866464339913</v>
      </c>
      <c r="DJ13" s="20"/>
      <c r="DK13" s="20"/>
      <c r="DL13" s="20"/>
      <c r="DM13" s="20">
        <f>(57+285)/DM35*100</f>
        <v>75.496688741721854</v>
      </c>
      <c r="DN13" s="153">
        <f>(81+63+48)/DN35*100</f>
        <v>93.203883495145632</v>
      </c>
      <c r="DO13" s="26"/>
      <c r="DP13" s="18"/>
      <c r="DQ13" s="338"/>
      <c r="EA13" s="338"/>
      <c r="EK13" s="338"/>
      <c r="EU13" s="338"/>
      <c r="FE13" s="338"/>
      <c r="FO13" s="338"/>
      <c r="FY13" s="338"/>
      <c r="GI13" s="338"/>
      <c r="GS13" s="338"/>
      <c r="HC13" s="338"/>
      <c r="HM13" s="338"/>
    </row>
    <row r="14" s="14" customFormat="true" ht="18" customHeight="true" x14ac:dyDescent="0.25">
      <c r="A14" s="377" t="s">
        <v>58</v>
      </c>
      <c r="B14" s="383" t="s">
        <v>27</v>
      </c>
      <c r="C14" s="384"/>
      <c r="D14" s="384"/>
      <c r="E14" s="384"/>
      <c r="F14" s="385"/>
      <c r="G14" s="385"/>
      <c r="H14" s="386"/>
      <c r="I14" s="26"/>
      <c r="J14" s="18"/>
      <c r="K14" s="377" t="s">
        <v>58</v>
      </c>
      <c r="L14" s="383" t="s">
        <v>27</v>
      </c>
      <c r="M14" s="384"/>
      <c r="N14" s="384"/>
      <c r="O14" s="384"/>
      <c r="P14" s="385"/>
      <c r="Q14" s="385"/>
      <c r="R14" s="386"/>
      <c r="S14" s="26"/>
      <c r="T14" s="18"/>
      <c r="U14" s="377" t="s">
        <v>58</v>
      </c>
      <c r="V14" s="383" t="s">
        <v>27</v>
      </c>
      <c r="W14" s="384"/>
      <c r="X14" s="384"/>
      <c r="Y14" s="384"/>
      <c r="Z14" s="385"/>
      <c r="AA14" s="385"/>
      <c r="AB14" s="386"/>
      <c r="AC14" s="26"/>
      <c r="AD14" s="18"/>
      <c r="AE14" s="377" t="s">
        <v>58</v>
      </c>
      <c r="AF14" s="383" t="s">
        <v>27</v>
      </c>
      <c r="AG14" s="384"/>
      <c r="AH14" s="384"/>
      <c r="AI14" s="384"/>
      <c r="AJ14" s="385"/>
      <c r="AK14" s="385"/>
      <c r="AL14" s="386"/>
      <c r="AM14" s="26"/>
      <c r="AN14" s="18"/>
      <c r="AO14" s="377" t="s">
        <v>58</v>
      </c>
      <c r="AP14" s="383" t="s">
        <v>27</v>
      </c>
      <c r="AQ14" s="384"/>
      <c r="AR14" s="384"/>
      <c r="AS14" s="384"/>
      <c r="AT14" s="385"/>
      <c r="AU14" s="385"/>
      <c r="AV14" s="386"/>
      <c r="AW14" s="26"/>
      <c r="AX14" s="18"/>
      <c r="AY14" s="377" t="s">
        <v>58</v>
      </c>
      <c r="AZ14" s="387" t="s">
        <v>27</v>
      </c>
      <c r="BA14" s="469"/>
      <c r="BB14" s="469"/>
      <c r="BC14" s="469"/>
      <c r="BD14" s="470"/>
      <c r="BE14" s="470"/>
      <c r="BF14" s="471"/>
      <c r="BG14" s="26"/>
      <c r="BH14" s="18"/>
      <c r="BI14" s="377" t="s">
        <v>58</v>
      </c>
      <c r="BJ14" s="383" t="s">
        <v>27</v>
      </c>
      <c r="BK14" s="384"/>
      <c r="BL14" s="384"/>
      <c r="BM14" s="384"/>
      <c r="BN14" s="385"/>
      <c r="BO14" s="385"/>
      <c r="BP14" s="386"/>
      <c r="BQ14" s="26"/>
      <c r="BR14" s="18"/>
      <c r="BS14" s="377" t="s">
        <v>58</v>
      </c>
      <c r="BT14" s="383" t="s">
        <v>27</v>
      </c>
      <c r="BU14" s="384"/>
      <c r="BV14" s="384"/>
      <c r="BW14" s="384"/>
      <c r="BX14" s="385"/>
      <c r="BY14" s="385"/>
      <c r="BZ14" s="386"/>
      <c r="CA14" s="26"/>
      <c r="CB14" s="18"/>
      <c r="CC14" s="377" t="s">
        <v>58</v>
      </c>
      <c r="CD14" s="383" t="s">
        <v>27</v>
      </c>
      <c r="CE14" s="384"/>
      <c r="CF14" s="384"/>
      <c r="CG14" s="384"/>
      <c r="CH14" s="385"/>
      <c r="CI14" s="385"/>
      <c r="CJ14" s="386"/>
      <c r="CK14" s="26"/>
      <c r="CL14" s="18"/>
      <c r="CM14" s="377" t="s">
        <v>58</v>
      </c>
      <c r="CN14" s="383" t="s">
        <v>27</v>
      </c>
      <c r="CO14" s="384"/>
      <c r="CP14" s="384"/>
      <c r="CQ14" s="384"/>
      <c r="CR14" s="385"/>
      <c r="CS14" s="385"/>
      <c r="CT14" s="386"/>
      <c r="CU14" s="26"/>
      <c r="CV14" s="18"/>
      <c r="CW14" s="377" t="s">
        <v>58</v>
      </c>
      <c r="CX14" s="383" t="s">
        <v>27</v>
      </c>
      <c r="CY14" s="384"/>
      <c r="CZ14" s="384"/>
      <c r="DA14" s="384"/>
      <c r="DB14" s="385"/>
      <c r="DC14" s="385"/>
      <c r="DD14" s="386"/>
      <c r="DE14" s="26"/>
      <c r="DF14" s="18"/>
      <c r="DG14" s="377" t="s">
        <v>58</v>
      </c>
      <c r="DH14" s="383" t="s">
        <v>27</v>
      </c>
      <c r="DI14" s="384"/>
      <c r="DJ14" s="384"/>
      <c r="DK14" s="384"/>
      <c r="DL14" s="385"/>
      <c r="DM14" s="385"/>
      <c r="DN14" s="386"/>
      <c r="DO14" s="26"/>
      <c r="DP14" s="18"/>
      <c r="DQ14" s="339"/>
      <c r="EA14" s="339"/>
      <c r="EK14" s="339"/>
      <c r="EU14" s="339"/>
      <c r="FE14" s="339"/>
      <c r="FO14" s="339"/>
      <c r="FY14" s="339"/>
      <c r="GI14" s="339"/>
      <c r="GS14" s="339"/>
      <c r="HC14" s="339"/>
      <c r="HM14" s="339"/>
    </row>
    <row r="15" x14ac:dyDescent="0.25">
      <c r="A15" s="327" t="s">
        <v>31</v>
      </c>
      <c r="B15" s="21">
        <v>0</v>
      </c>
      <c r="C15" s="154"/>
      <c r="D15" s="84"/>
      <c r="E15" s="84"/>
      <c r="F15" s="7"/>
      <c r="G15" s="7"/>
      <c r="H15" s="28"/>
      <c r="I15" s="11"/>
      <c r="J15" s="17"/>
      <c r="K15" s="327" t="s">
        <v>31</v>
      </c>
      <c r="L15" s="21">
        <v>0</v>
      </c>
      <c r="M15" s="154"/>
      <c r="N15" s="84"/>
      <c r="O15" s="84"/>
      <c r="P15" s="7"/>
      <c r="Q15" s="7"/>
      <c r="R15" s="28"/>
      <c r="S15" s="11"/>
      <c r="T15" s="17"/>
      <c r="U15" s="327" t="s">
        <v>31</v>
      </c>
      <c r="V15" s="21">
        <v>0</v>
      </c>
      <c r="W15" s="154">
        <v>3</v>
      </c>
      <c r="X15" s="84">
        <v>0</v>
      </c>
      <c r="Y15" s="84">
        <f>17/Y35*100</f>
        <v>4.8710601719197708</v>
      </c>
      <c r="Z15" s="7"/>
      <c r="AA15" s="7">
        <f t="shared" ref="AA15" si="12">17/AA35*100</f>
        <v>4.9275362318840585</v>
      </c>
      <c r="AB15" s="28">
        <v>0</v>
      </c>
      <c r="AC15" s="11"/>
      <c r="AD15" s="17"/>
      <c r="AE15" s="327" t="s">
        <v>31</v>
      </c>
      <c r="AF15" s="21">
        <v>0</v>
      </c>
      <c r="AG15" s="154"/>
      <c r="AH15" s="84"/>
      <c r="AI15" s="84"/>
      <c r="AJ15" s="7"/>
      <c r="AK15" s="7"/>
      <c r="AL15" s="28"/>
      <c r="AM15" s="11"/>
      <c r="AN15" s="17"/>
      <c r="AO15" s="327" t="s">
        <v>31</v>
      </c>
      <c r="AP15" s="21">
        <v>0</v>
      </c>
      <c r="AQ15" s="154"/>
      <c r="AR15" s="84"/>
      <c r="AS15" s="84"/>
      <c r="AT15" s="7"/>
      <c r="AU15" s="7"/>
      <c r="AV15" s="28"/>
      <c r="AW15" s="11"/>
      <c r="AX15" s="17"/>
      <c r="AY15" s="327" t="s">
        <v>31</v>
      </c>
      <c r="AZ15" s="21">
        <v>0</v>
      </c>
      <c r="BA15" s="154"/>
      <c r="BB15" s="84"/>
      <c r="BC15" s="84"/>
      <c r="BD15" s="7"/>
      <c r="BE15" s="7"/>
      <c r="BF15" s="28"/>
      <c r="BG15" s="11"/>
      <c r="BH15" s="17"/>
      <c r="BI15" s="327" t="s">
        <v>31</v>
      </c>
      <c r="BJ15" s="21">
        <v>0</v>
      </c>
      <c r="BK15" s="154">
        <v>0.3</v>
      </c>
      <c r="BL15" s="84"/>
      <c r="BM15" s="84"/>
      <c r="BN15" s="7"/>
      <c r="BO15" s="7">
        <f>(0+0)/(55+164)*100</f>
        <v>0</v>
      </c>
      <c r="BP15" s="28">
        <f>(0+1+0)/(65+33+21)*100</f>
        <v>0.84033613445378152</v>
      </c>
      <c r="BQ15" s="11"/>
      <c r="BR15" s="17"/>
      <c r="BS15" s="327" t="s">
        <v>31</v>
      </c>
      <c r="BT15" s="21">
        <v>0</v>
      </c>
      <c r="BU15" s="154">
        <v>0</v>
      </c>
      <c r="BV15" s="84"/>
      <c r="BW15" s="84"/>
      <c r="BX15" s="7"/>
      <c r="BY15" s="7"/>
      <c r="BZ15" s="28"/>
      <c r="CA15" s="11"/>
      <c r="CB15" s="17"/>
      <c r="CC15" s="327" t="s">
        <v>31</v>
      </c>
      <c r="CD15" s="21">
        <v>0</v>
      </c>
      <c r="CE15" s="154">
        <v>0</v>
      </c>
      <c r="CF15" s="84"/>
      <c r="CG15" s="84"/>
      <c r="CH15" s="7"/>
      <c r="CI15" s="7"/>
      <c r="CJ15" s="28"/>
      <c r="CK15" s="11"/>
      <c r="CL15" s="17"/>
      <c r="CM15" s="327" t="s">
        <v>31</v>
      </c>
      <c r="CN15" s="21">
        <v>0</v>
      </c>
      <c r="CO15" s="154">
        <v>0</v>
      </c>
      <c r="CP15" s="84"/>
      <c r="CQ15" s="84"/>
      <c r="CR15" s="7"/>
      <c r="CS15" s="7"/>
      <c r="CT15" s="28"/>
      <c r="CU15" s="11"/>
      <c r="CV15" s="17"/>
      <c r="CW15" s="327" t="s">
        <v>31</v>
      </c>
      <c r="CX15" s="21">
        <v>0</v>
      </c>
      <c r="CY15" s="84"/>
      <c r="CZ15" s="84"/>
      <c r="DA15" s="84"/>
      <c r="DB15" s="7"/>
      <c r="DC15" s="7"/>
      <c r="DD15" s="28"/>
      <c r="DE15" s="11"/>
      <c r="DF15" s="17"/>
      <c r="DG15" s="327" t="s">
        <v>31</v>
      </c>
      <c r="DH15" s="21">
        <v>0</v>
      </c>
      <c r="DI15" s="154">
        <f>5/659*100</f>
        <v>0.75872534142640369</v>
      </c>
      <c r="DJ15" s="84"/>
      <c r="DK15" s="84"/>
      <c r="DL15" s="7"/>
      <c r="DM15" s="7">
        <f>(0+4)/DM35*100</f>
        <v>0.88300220750551872</v>
      </c>
      <c r="DN15" s="28">
        <f>(1+0+0)/DN35*100</f>
        <v>0.48543689320388345</v>
      </c>
      <c r="DO15" s="11"/>
      <c r="DP15" s="17"/>
    </row>
    <row r="16" s="2" customFormat="true" x14ac:dyDescent="0.25">
      <c r="A16" s="327" t="s">
        <v>118</v>
      </c>
      <c r="B16" s="155">
        <v>0</v>
      </c>
      <c r="C16" s="84"/>
      <c r="D16" s="84"/>
      <c r="E16" s="84"/>
      <c r="F16" s="7"/>
      <c r="G16" s="7"/>
      <c r="H16" s="28"/>
      <c r="I16" s="11"/>
      <c r="J16" s="17"/>
      <c r="K16" s="327" t="s">
        <v>118</v>
      </c>
      <c r="L16" s="155">
        <v>0</v>
      </c>
      <c r="M16" s="84"/>
      <c r="N16" s="84"/>
      <c r="O16" s="84"/>
      <c r="P16" s="7"/>
      <c r="Q16" s="7"/>
      <c r="R16" s="28"/>
      <c r="S16" s="11"/>
      <c r="T16" s="17"/>
      <c r="U16" s="327" t="s">
        <v>118</v>
      </c>
      <c r="V16" s="155">
        <v>0</v>
      </c>
      <c r="W16" s="84"/>
      <c r="X16" s="84"/>
      <c r="Y16" s="84"/>
      <c r="Z16" s="7"/>
      <c r="AA16" s="7"/>
      <c r="AB16" s="28"/>
      <c r="AC16" s="11"/>
      <c r="AD16" s="17"/>
      <c r="AE16" s="327" t="s">
        <v>118</v>
      </c>
      <c r="AF16" s="155">
        <v>0</v>
      </c>
      <c r="AG16" s="84"/>
      <c r="AH16" s="84"/>
      <c r="AI16" s="84"/>
      <c r="AJ16" s="7"/>
      <c r="AK16" s="7"/>
      <c r="AL16" s="28"/>
      <c r="AM16" s="11"/>
      <c r="AN16" s="17"/>
      <c r="AO16" s="327" t="s">
        <v>118</v>
      </c>
      <c r="AP16" s="155">
        <v>0</v>
      </c>
      <c r="AQ16" s="84"/>
      <c r="AR16" s="84"/>
      <c r="AS16" s="84"/>
      <c r="AT16" s="7"/>
      <c r="AU16" s="7"/>
      <c r="AV16" s="28"/>
      <c r="AW16" s="11"/>
      <c r="AX16" s="17"/>
      <c r="AY16" s="327" t="s">
        <v>118</v>
      </c>
      <c r="AZ16" s="155">
        <v>0</v>
      </c>
      <c r="BA16" s="84"/>
      <c r="BB16" s="84"/>
      <c r="BC16" s="84"/>
      <c r="BD16" s="7"/>
      <c r="BE16" s="7"/>
      <c r="BF16" s="28"/>
      <c r="BG16" s="11"/>
      <c r="BH16" s="17"/>
      <c r="BI16" s="327" t="s">
        <v>118</v>
      </c>
      <c r="BJ16" s="155">
        <v>0</v>
      </c>
      <c r="BK16" s="84"/>
      <c r="BL16" s="84"/>
      <c r="BM16" s="84"/>
      <c r="BN16" s="7"/>
      <c r="BO16" s="7"/>
      <c r="BP16" s="28"/>
      <c r="BQ16" s="11"/>
      <c r="BR16" s="17"/>
      <c r="BS16" s="327" t="s">
        <v>118</v>
      </c>
      <c r="BT16" s="155">
        <v>0</v>
      </c>
      <c r="BU16" s="84">
        <v>0</v>
      </c>
      <c r="BV16" s="84"/>
      <c r="BW16" s="84"/>
      <c r="BX16" s="7"/>
      <c r="BY16" s="7"/>
      <c r="BZ16" s="28"/>
      <c r="CA16" s="11"/>
      <c r="CB16" s="17"/>
      <c r="CC16" s="327" t="s">
        <v>118</v>
      </c>
      <c r="CD16" s="155">
        <v>0</v>
      </c>
      <c r="CE16" s="84"/>
      <c r="CF16" s="84"/>
      <c r="CG16" s="84"/>
      <c r="CH16" s="7"/>
      <c r="CI16" s="7"/>
      <c r="CJ16" s="28"/>
      <c r="CK16" s="11"/>
      <c r="CL16" s="17"/>
      <c r="CM16" s="327" t="s">
        <v>118</v>
      </c>
      <c r="CN16" s="155">
        <v>0</v>
      </c>
      <c r="CO16" s="84">
        <v>0</v>
      </c>
      <c r="CP16" s="84"/>
      <c r="CQ16" s="84"/>
      <c r="CR16" s="7"/>
      <c r="CS16" s="7"/>
      <c r="CT16" s="28"/>
      <c r="CU16" s="11"/>
      <c r="CV16" s="17"/>
      <c r="CW16" s="327" t="s">
        <v>118</v>
      </c>
      <c r="CX16" s="155">
        <v>0</v>
      </c>
      <c r="CY16" s="84"/>
      <c r="CZ16" s="84"/>
      <c r="DA16" s="84"/>
      <c r="DB16" s="7"/>
      <c r="DC16" s="7"/>
      <c r="DD16" s="28"/>
      <c r="DE16" s="11"/>
      <c r="DF16" s="17"/>
      <c r="DG16" s="327" t="s">
        <v>118</v>
      </c>
      <c r="DH16" s="155">
        <v>0</v>
      </c>
      <c r="DI16" s="84">
        <v>0</v>
      </c>
      <c r="DJ16" s="84"/>
      <c r="DK16" s="84"/>
      <c r="DL16" s="7"/>
      <c r="DM16" s="7">
        <v>0</v>
      </c>
      <c r="DN16" s="28">
        <v>0</v>
      </c>
      <c r="DO16" s="11"/>
      <c r="DP16" s="17"/>
      <c r="DQ16" s="340"/>
      <c r="EA16" s="340"/>
      <c r="EK16" s="340"/>
      <c r="EU16" s="340"/>
      <c r="FE16" s="340"/>
      <c r="FO16" s="340"/>
      <c r="FY16" s="340"/>
      <c r="GI16" s="340"/>
      <c r="GS16" s="340"/>
      <c r="HC16" s="340"/>
      <c r="HM16" s="340"/>
    </row>
    <row r="17" s="2" customFormat="true" x14ac:dyDescent="0.25">
      <c r="A17" s="328"/>
      <c r="B17" s="22"/>
      <c r="C17" s="154"/>
      <c r="D17" s="84"/>
      <c r="E17" s="7"/>
      <c r="F17" s="7"/>
      <c r="G17" s="7"/>
      <c r="H17" s="28"/>
      <c r="I17" s="11"/>
      <c r="J17" s="17"/>
      <c r="K17" s="328"/>
      <c r="L17" s="22"/>
      <c r="M17" s="154"/>
      <c r="N17" s="84"/>
      <c r="O17" s="84"/>
      <c r="P17" s="7"/>
      <c r="Q17" s="7"/>
      <c r="R17" s="28"/>
      <c r="S17" s="11"/>
      <c r="T17" s="17"/>
      <c r="U17" s="328" t="s">
        <v>276</v>
      </c>
      <c r="V17" s="22">
        <v>0.5</v>
      </c>
      <c r="W17" s="154">
        <v>52</v>
      </c>
      <c r="X17" s="84"/>
      <c r="Y17" s="7"/>
      <c r="Z17" s="7"/>
      <c r="AA17" s="7"/>
      <c r="AB17" s="28"/>
      <c r="AC17" s="11"/>
      <c r="AD17" s="17"/>
      <c r="AE17" s="328"/>
      <c r="AF17" s="22"/>
      <c r="AG17" s="154"/>
      <c r="AH17" s="84"/>
      <c r="AI17" s="7"/>
      <c r="AJ17" s="7"/>
      <c r="AK17" s="7"/>
      <c r="AL17" s="28"/>
      <c r="AM17" s="11"/>
      <c r="AN17" s="17"/>
      <c r="AO17" s="328"/>
      <c r="AP17" s="22"/>
      <c r="AQ17" s="154"/>
      <c r="AR17" s="84"/>
      <c r="AS17" s="7"/>
      <c r="AT17" s="7"/>
      <c r="AU17" s="7"/>
      <c r="AV17" s="28"/>
      <c r="AW17" s="11"/>
      <c r="AX17" s="17"/>
      <c r="AY17" s="328"/>
      <c r="AZ17" s="22"/>
      <c r="BA17" s="154"/>
      <c r="BB17" s="84"/>
      <c r="BC17" s="7"/>
      <c r="BD17" s="7"/>
      <c r="BE17" s="7"/>
      <c r="BF17" s="28"/>
      <c r="BG17" s="11"/>
      <c r="BH17" s="17"/>
      <c r="BI17" s="328" t="s">
        <v>257</v>
      </c>
      <c r="BJ17" s="22">
        <v>1</v>
      </c>
      <c r="BK17" s="154">
        <v>71</v>
      </c>
      <c r="BL17" s="84"/>
      <c r="BM17" s="7"/>
      <c r="BN17" s="7"/>
      <c r="BO17" s="7">
        <f>(34+117)/(55+164)*100</f>
        <v>68.949771689497723</v>
      </c>
      <c r="BP17" s="28">
        <f>(45+26+18)/(65+33+21)*100</f>
        <v>74.789915966386559</v>
      </c>
      <c r="BQ17" s="11"/>
      <c r="BR17" s="17"/>
      <c r="BS17" s="328" t="s">
        <v>225</v>
      </c>
      <c r="BT17" s="22">
        <v>1</v>
      </c>
      <c r="BU17" s="154">
        <v>17</v>
      </c>
      <c r="BV17" s="84"/>
      <c r="BW17" s="7"/>
      <c r="BX17" s="7"/>
      <c r="BY17" s="7"/>
      <c r="BZ17" s="28"/>
      <c r="CA17" s="11"/>
      <c r="CB17" s="17"/>
      <c r="CC17" s="328" t="s">
        <v>290</v>
      </c>
      <c r="CD17" s="22">
        <v>1</v>
      </c>
      <c r="CE17" s="154">
        <f>9/39*100</f>
        <v>23.076923076923077</v>
      </c>
      <c r="CF17" s="84"/>
      <c r="CG17" s="7"/>
      <c r="CH17" s="7"/>
      <c r="CI17" s="7"/>
      <c r="CJ17" s="28"/>
      <c r="CK17" s="11"/>
      <c r="CL17" s="17"/>
      <c r="CM17" s="328" t="s">
        <v>225</v>
      </c>
      <c r="CN17" s="22">
        <v>1</v>
      </c>
      <c r="CO17" s="154">
        <v>18</v>
      </c>
      <c r="CP17" s="84"/>
      <c r="CQ17" s="7"/>
      <c r="CR17" s="7"/>
      <c r="CS17" s="7"/>
      <c r="CT17" s="28"/>
      <c r="CU17" s="11"/>
      <c r="CV17" s="17"/>
      <c r="CW17" s="328"/>
      <c r="CX17" s="22"/>
      <c r="CY17" s="154"/>
      <c r="CZ17" s="84"/>
      <c r="DA17" s="84"/>
      <c r="DB17" s="7"/>
      <c r="DC17" s="7"/>
      <c r="DD17" s="28"/>
      <c r="DE17" s="11"/>
      <c r="DF17" s="17"/>
      <c r="DG17" s="328" t="s">
        <v>225</v>
      </c>
      <c r="DH17" s="22">
        <v>1</v>
      </c>
      <c r="DI17" s="154">
        <f>147/DI35*100</f>
        <v>22.306525037936268</v>
      </c>
      <c r="DJ17" s="84"/>
      <c r="DK17" s="7"/>
      <c r="DL17" s="7"/>
      <c r="DM17" s="7">
        <f>(5+56)/DM35*100</f>
        <v>13.46578366445916</v>
      </c>
      <c r="DN17" s="28">
        <f>(38+24+24)/DN35*100</f>
        <v>41.747572815533978</v>
      </c>
      <c r="DO17" s="11"/>
      <c r="DP17" s="17"/>
      <c r="DQ17" s="340"/>
      <c r="EA17" s="340"/>
      <c r="EK17" s="340"/>
      <c r="EU17" s="340"/>
      <c r="FE17" s="340"/>
      <c r="FO17" s="340"/>
      <c r="FY17" s="340"/>
      <c r="GI17" s="340"/>
      <c r="GS17" s="340"/>
      <c r="HC17" s="340"/>
      <c r="HM17" s="340"/>
    </row>
    <row r="18" s="2" customFormat="true" x14ac:dyDescent="0.25">
      <c r="A18" s="328"/>
      <c r="B18" s="23"/>
      <c r="C18" s="84"/>
      <c r="D18" s="7"/>
      <c r="E18" s="7"/>
      <c r="F18" s="7"/>
      <c r="G18" s="7"/>
      <c r="H18" s="28"/>
      <c r="I18" s="11"/>
      <c r="J18" s="17"/>
      <c r="K18" s="328"/>
      <c r="L18" s="23"/>
      <c r="M18" s="84"/>
      <c r="N18" s="7"/>
      <c r="O18" s="7"/>
      <c r="P18" s="7"/>
      <c r="Q18" s="7"/>
      <c r="R18" s="28"/>
      <c r="S18" s="11"/>
      <c r="T18" s="17"/>
      <c r="U18" s="328" t="s">
        <v>277</v>
      </c>
      <c r="V18" s="23">
        <v>1</v>
      </c>
      <c r="W18" s="84">
        <v>23</v>
      </c>
      <c r="X18" s="7"/>
      <c r="Y18" s="7"/>
      <c r="Z18" s="7"/>
      <c r="AA18" s="7"/>
      <c r="AB18" s="28"/>
      <c r="AC18" s="11"/>
      <c r="AD18" s="17"/>
      <c r="AE18" s="328"/>
      <c r="AF18" s="23"/>
      <c r="AG18" s="84"/>
      <c r="AH18" s="7"/>
      <c r="AI18" s="7"/>
      <c r="AJ18" s="7"/>
      <c r="AK18" s="7"/>
      <c r="AL18" s="28"/>
      <c r="AM18" s="11"/>
      <c r="AN18" s="17"/>
      <c r="AO18" s="328"/>
      <c r="AP18" s="23"/>
      <c r="AQ18" s="84"/>
      <c r="AR18" s="7"/>
      <c r="AS18" s="7"/>
      <c r="AT18" s="7"/>
      <c r="AU18" s="7"/>
      <c r="AV18" s="28"/>
      <c r="AW18" s="11"/>
      <c r="AX18" s="17"/>
      <c r="AY18" s="328"/>
      <c r="AZ18" s="23"/>
      <c r="BA18" s="84"/>
      <c r="BB18" s="7"/>
      <c r="BC18" s="7"/>
      <c r="BD18" s="7"/>
      <c r="BE18" s="7"/>
      <c r="BF18" s="28"/>
      <c r="BG18" s="11"/>
      <c r="BH18" s="17"/>
      <c r="BI18" s="328" t="s">
        <v>228</v>
      </c>
      <c r="BJ18" s="23">
        <v>0.5</v>
      </c>
      <c r="BK18" s="84">
        <v>14.2</v>
      </c>
      <c r="BL18" s="7"/>
      <c r="BM18" s="7"/>
      <c r="BN18" s="7"/>
      <c r="BO18" s="7">
        <f>(12+21)/(55+164)*100</f>
        <v>15.068493150684931</v>
      </c>
      <c r="BP18" s="28">
        <f>(10+3+2)/(65+33+21)*100</f>
        <v>12.605042016806722</v>
      </c>
      <c r="BQ18" s="11"/>
      <c r="BR18" s="17"/>
      <c r="BS18" s="328" t="s">
        <v>226</v>
      </c>
      <c r="BT18" s="23">
        <v>1</v>
      </c>
      <c r="BU18" s="84">
        <v>52</v>
      </c>
      <c r="BV18" s="7"/>
      <c r="BW18" s="7"/>
      <c r="BX18" s="7"/>
      <c r="BY18" s="7"/>
      <c r="BZ18" s="28"/>
      <c r="CA18" s="11"/>
      <c r="CB18" s="17"/>
      <c r="CC18" s="328" t="s">
        <v>291</v>
      </c>
      <c r="CD18" s="23">
        <v>1</v>
      </c>
      <c r="CE18" s="84">
        <v>71.8</v>
      </c>
      <c r="CF18" s="7"/>
      <c r="CG18" s="7"/>
      <c r="CH18" s="7"/>
      <c r="CI18" s="7"/>
      <c r="CJ18" s="28"/>
      <c r="CK18" s="11"/>
      <c r="CL18" s="17"/>
      <c r="CM18" s="328" t="s">
        <v>226</v>
      </c>
      <c r="CN18" s="23">
        <v>1</v>
      </c>
      <c r="CO18" s="84">
        <v>57</v>
      </c>
      <c r="CP18" s="7"/>
      <c r="CQ18" s="7"/>
      <c r="CR18" s="7"/>
      <c r="CS18" s="7"/>
      <c r="CT18" s="28"/>
      <c r="CU18" s="11"/>
      <c r="CV18" s="17"/>
      <c r="CW18" s="328"/>
      <c r="CX18" s="23"/>
      <c r="CY18" s="84"/>
      <c r="CZ18" s="7"/>
      <c r="DA18" s="7"/>
      <c r="DB18" s="7"/>
      <c r="DC18" s="7"/>
      <c r="DD18" s="28"/>
      <c r="DE18" s="11"/>
      <c r="DF18" s="17"/>
      <c r="DG18" s="328" t="s">
        <v>227</v>
      </c>
      <c r="DH18" s="23">
        <v>1</v>
      </c>
      <c r="DI18" s="84">
        <f>384/DI35*100</f>
        <v>58.270106221547799</v>
      </c>
      <c r="DJ18" s="7"/>
      <c r="DK18" s="7"/>
      <c r="DL18" s="7"/>
      <c r="DM18" s="7">
        <f>(55+222)/DM35*100</f>
        <v>61.147902869757175</v>
      </c>
      <c r="DN18" s="28">
        <f>(43+38+26)/DN35*100</f>
        <v>51.94174757281553</v>
      </c>
      <c r="DO18" s="11"/>
      <c r="DP18" s="17"/>
      <c r="DQ18" s="340"/>
      <c r="EA18" s="340"/>
      <c r="EK18" s="340"/>
      <c r="EU18" s="340"/>
      <c r="FE18" s="340"/>
      <c r="FO18" s="340"/>
      <c r="FY18" s="340"/>
      <c r="GI18" s="340"/>
      <c r="GS18" s="340"/>
      <c r="HC18" s="340"/>
      <c r="HM18" s="340"/>
    </row>
    <row r="19" s="2" customFormat="true" x14ac:dyDescent="0.25">
      <c r="A19" s="328"/>
      <c r="B19" s="23"/>
      <c r="C19" s="7"/>
      <c r="D19" s="7"/>
      <c r="E19" s="7"/>
      <c r="F19" s="7"/>
      <c r="G19" s="7"/>
      <c r="H19" s="28"/>
      <c r="I19" s="11"/>
      <c r="J19" s="17"/>
      <c r="K19" s="328"/>
      <c r="L19" s="23"/>
      <c r="M19" s="7"/>
      <c r="N19" s="7"/>
      <c r="O19" s="7"/>
      <c r="P19" s="7"/>
      <c r="Q19" s="7"/>
      <c r="R19" s="28"/>
      <c r="S19" s="11"/>
      <c r="T19" s="17"/>
      <c r="U19" s="328" t="s">
        <v>278</v>
      </c>
      <c r="V19" s="23">
        <v>1</v>
      </c>
      <c r="W19" s="7">
        <v>20</v>
      </c>
      <c r="X19" s="7"/>
      <c r="Y19" s="7"/>
      <c r="Z19" s="7"/>
      <c r="AA19" s="7"/>
      <c r="AB19" s="28"/>
      <c r="AC19" s="11"/>
      <c r="AD19" s="17"/>
      <c r="AE19" s="328"/>
      <c r="AF19" s="23"/>
      <c r="AG19" s="7"/>
      <c r="AH19" s="7"/>
      <c r="AI19" s="7"/>
      <c r="AJ19" s="7"/>
      <c r="AK19" s="7"/>
      <c r="AL19" s="28"/>
      <c r="AM19" s="11"/>
      <c r="AN19" s="17"/>
      <c r="AO19" s="328"/>
      <c r="AP19" s="23"/>
      <c r="AQ19" s="7"/>
      <c r="AR19" s="7"/>
      <c r="AS19" s="7"/>
      <c r="AT19" s="7"/>
      <c r="AU19" s="7"/>
      <c r="AV19" s="28"/>
      <c r="AW19" s="11"/>
      <c r="AX19" s="17"/>
      <c r="AY19" s="328"/>
      <c r="AZ19" s="23"/>
      <c r="BA19" s="7"/>
      <c r="BB19" s="7"/>
      <c r="BC19" s="7"/>
      <c r="BD19" s="7"/>
      <c r="BE19" s="7"/>
      <c r="BF19" s="28"/>
      <c r="BG19" s="11"/>
      <c r="BH19" s="17"/>
      <c r="BI19" s="328" t="s">
        <v>258</v>
      </c>
      <c r="BJ19" s="23">
        <v>1</v>
      </c>
      <c r="BK19" s="7">
        <v>9.5</v>
      </c>
      <c r="BL19" s="7"/>
      <c r="BM19" s="7"/>
      <c r="BN19" s="7"/>
      <c r="BO19" s="7">
        <f>(8+18)/(55+164)*100</f>
        <v>11.87214611872146</v>
      </c>
      <c r="BP19" s="28">
        <f>(6+0+0)/(65+33+21)*100</f>
        <v>5.0420168067226889</v>
      </c>
      <c r="BQ19" s="11"/>
      <c r="BR19" s="17"/>
      <c r="BS19" s="328" t="s">
        <v>228</v>
      </c>
      <c r="BT19" s="23">
        <v>0.5</v>
      </c>
      <c r="BU19" s="7">
        <v>23</v>
      </c>
      <c r="BV19" s="7"/>
      <c r="BW19" s="7"/>
      <c r="BX19" s="7"/>
      <c r="BY19" s="7"/>
      <c r="BZ19" s="28"/>
      <c r="CA19" s="11"/>
      <c r="CB19" s="17"/>
      <c r="CC19" s="328" t="s">
        <v>292</v>
      </c>
      <c r="CD19" s="23">
        <v>0.5</v>
      </c>
      <c r="CE19" s="7">
        <f>2/39*100</f>
        <v>5.1282051282051277</v>
      </c>
      <c r="CF19" s="7"/>
      <c r="CG19" s="7"/>
      <c r="CH19" s="7"/>
      <c r="CI19" s="7"/>
      <c r="CJ19" s="28"/>
      <c r="CK19" s="11"/>
      <c r="CL19" s="17"/>
      <c r="CM19" s="328" t="s">
        <v>228</v>
      </c>
      <c r="CN19" s="23">
        <v>0.5</v>
      </c>
      <c r="CO19" s="7">
        <v>19</v>
      </c>
      <c r="CP19" s="7"/>
      <c r="CQ19" s="7"/>
      <c r="CR19" s="7"/>
      <c r="CS19" s="7"/>
      <c r="CT19" s="28"/>
      <c r="CU19" s="11"/>
      <c r="CV19" s="17"/>
      <c r="CW19" s="328"/>
      <c r="CX19" s="23"/>
      <c r="CY19" s="7"/>
      <c r="CZ19" s="7"/>
      <c r="DA19" s="7"/>
      <c r="DB19" s="7"/>
      <c r="DC19" s="7"/>
      <c r="DD19" s="28"/>
      <c r="DE19" s="11"/>
      <c r="DF19" s="17"/>
      <c r="DG19" s="328" t="s">
        <v>228</v>
      </c>
      <c r="DH19" s="23">
        <v>0.5</v>
      </c>
      <c r="DI19" s="7">
        <f>97/DI35*100</f>
        <v>14.719271623672231</v>
      </c>
      <c r="DJ19" s="7"/>
      <c r="DK19" s="7"/>
      <c r="DL19" s="7"/>
      <c r="DM19" s="7">
        <f>(42+45)/DM35*100</f>
        <v>19.205298013245034</v>
      </c>
      <c r="DN19" s="28">
        <f>(4+2+4)/DN35*100</f>
        <v>4.8543689320388346</v>
      </c>
      <c r="DO19" s="11"/>
      <c r="DP19" s="17"/>
      <c r="DQ19" s="340"/>
      <c r="EA19" s="340"/>
      <c r="EK19" s="340"/>
      <c r="EU19" s="340"/>
      <c r="FE19" s="340"/>
      <c r="FO19" s="340"/>
      <c r="FY19" s="340"/>
      <c r="GI19" s="340"/>
      <c r="GS19" s="340"/>
      <c r="HC19" s="340"/>
      <c r="HM19" s="340"/>
    </row>
    <row r="20" s="2" customFormat="true" x14ac:dyDescent="0.25">
      <c r="A20" s="328"/>
      <c r="B20" s="23"/>
      <c r="C20" s="7"/>
      <c r="D20" s="7"/>
      <c r="E20" s="142"/>
      <c r="F20" s="7"/>
      <c r="G20" s="7"/>
      <c r="H20" s="28"/>
      <c r="I20" s="11"/>
      <c r="J20" s="17"/>
      <c r="K20" s="328"/>
      <c r="L20" s="23"/>
      <c r="M20" s="7"/>
      <c r="N20" s="7"/>
      <c r="O20" s="7"/>
      <c r="P20" s="7"/>
      <c r="Q20" s="7"/>
      <c r="R20" s="28"/>
      <c r="S20" s="11"/>
      <c r="T20" s="17"/>
      <c r="U20" s="328" t="s">
        <v>231</v>
      </c>
      <c r="V20" s="23">
        <v>0.5</v>
      </c>
      <c r="W20" s="7">
        <v>2</v>
      </c>
      <c r="X20" s="7"/>
      <c r="Y20" s="142"/>
      <c r="Z20" s="7"/>
      <c r="AA20" s="7"/>
      <c r="AB20" s="28"/>
      <c r="AC20" s="11"/>
      <c r="AD20" s="17"/>
      <c r="AE20" s="328"/>
      <c r="AF20" s="23"/>
      <c r="AG20" s="7"/>
      <c r="AH20" s="7"/>
      <c r="AI20" s="142"/>
      <c r="AJ20" s="7"/>
      <c r="AK20" s="7"/>
      <c r="AL20" s="28"/>
      <c r="AM20" s="11"/>
      <c r="AN20" s="17"/>
      <c r="AO20" s="328"/>
      <c r="AP20" s="23"/>
      <c r="AQ20" s="7"/>
      <c r="AR20" s="7"/>
      <c r="AS20" s="142"/>
      <c r="AT20" s="7"/>
      <c r="AU20" s="7"/>
      <c r="AV20" s="28"/>
      <c r="AW20" s="11"/>
      <c r="AX20" s="17"/>
      <c r="AY20" s="328"/>
      <c r="AZ20" s="23"/>
      <c r="BA20" s="7"/>
      <c r="BB20" s="7"/>
      <c r="BC20" s="142"/>
      <c r="BD20" s="7"/>
      <c r="BE20" s="7"/>
      <c r="BF20" s="28"/>
      <c r="BG20" s="11"/>
      <c r="BH20" s="17"/>
      <c r="BI20" s="328" t="s">
        <v>259</v>
      </c>
      <c r="BJ20" s="23">
        <v>1</v>
      </c>
      <c r="BK20" s="7">
        <v>1.8</v>
      </c>
      <c r="BL20" s="7"/>
      <c r="BM20" s="142"/>
      <c r="BN20" s="7"/>
      <c r="BO20" s="7">
        <f>(0+5)/(55+164)*100</f>
        <v>2.2831050228310499</v>
      </c>
      <c r="BP20" s="28">
        <f>(1+0+0)/(65+33+21)*100</f>
        <v>0.84033613445378152</v>
      </c>
      <c r="BQ20" s="11"/>
      <c r="BR20" s="17"/>
      <c r="BS20" s="328" t="s">
        <v>229</v>
      </c>
      <c r="BT20" s="23">
        <v>1</v>
      </c>
      <c r="BU20" s="7">
        <v>4</v>
      </c>
      <c r="BV20" s="7"/>
      <c r="BW20" s="142"/>
      <c r="BX20" s="7"/>
      <c r="BY20" s="7"/>
      <c r="BZ20" s="28"/>
      <c r="CA20" s="11"/>
      <c r="CB20" s="17"/>
      <c r="CC20" s="328"/>
      <c r="CD20" s="23"/>
      <c r="CE20" s="7"/>
      <c r="CF20" s="7"/>
      <c r="CG20" s="142"/>
      <c r="CH20" s="7"/>
      <c r="CI20" s="7"/>
      <c r="CJ20" s="28"/>
      <c r="CK20" s="11"/>
      <c r="CL20" s="17"/>
      <c r="CM20" s="328" t="s">
        <v>229</v>
      </c>
      <c r="CN20" s="23">
        <v>1</v>
      </c>
      <c r="CO20" s="7">
        <v>4</v>
      </c>
      <c r="CP20" s="7"/>
      <c r="CQ20" s="142"/>
      <c r="CR20" s="7"/>
      <c r="CS20" s="7"/>
      <c r="CT20" s="28"/>
      <c r="CU20" s="11"/>
      <c r="CV20" s="17"/>
      <c r="CW20" s="328"/>
      <c r="CX20" s="23"/>
      <c r="CY20" s="7"/>
      <c r="CZ20" s="7"/>
      <c r="DA20" s="7"/>
      <c r="DB20" s="7"/>
      <c r="DC20" s="7"/>
      <c r="DD20" s="28"/>
      <c r="DE20" s="11"/>
      <c r="DF20" s="17"/>
      <c r="DG20" s="328" t="s">
        <v>229</v>
      </c>
      <c r="DH20" s="23">
        <v>1</v>
      </c>
      <c r="DI20" s="7">
        <f>17/DI35*100</f>
        <v>2.5796661608497722</v>
      </c>
      <c r="DJ20" s="7"/>
      <c r="DK20" s="142"/>
      <c r="DL20" s="7"/>
      <c r="DM20" s="7">
        <f>(3+12)/DM35*100</f>
        <v>3.3112582781456954</v>
      </c>
      <c r="DN20" s="28">
        <f>(1+1+0)/DN35*100</f>
        <v>0.97087378640776689</v>
      </c>
      <c r="DO20" s="11"/>
      <c r="DP20" s="17"/>
      <c r="DQ20" s="340"/>
      <c r="EA20" s="340"/>
      <c r="EK20" s="340"/>
      <c r="EU20" s="340"/>
      <c r="FE20" s="340"/>
      <c r="FO20" s="340"/>
      <c r="FY20" s="340"/>
      <c r="GI20" s="340"/>
      <c r="GS20" s="340"/>
      <c r="HC20" s="340"/>
      <c r="HM20" s="340"/>
    </row>
    <row r="21" s="2" customFormat="true" x14ac:dyDescent="0.25">
      <c r="A21" s="328"/>
      <c r="B21" s="22"/>
      <c r="C21" s="7"/>
      <c r="D21" s="142"/>
      <c r="E21" s="142"/>
      <c r="F21" s="7"/>
      <c r="G21" s="7"/>
      <c r="H21" s="28"/>
      <c r="I21" s="11"/>
      <c r="J21" s="17"/>
      <c r="K21" s="328"/>
      <c r="L21" s="22"/>
      <c r="M21" s="7"/>
      <c r="N21" s="142"/>
      <c r="O21" s="142"/>
      <c r="P21" s="7"/>
      <c r="Q21" s="7"/>
      <c r="R21" s="28"/>
      <c r="S21" s="11"/>
      <c r="T21" s="17"/>
      <c r="U21" s="328"/>
      <c r="V21" s="22"/>
      <c r="W21" s="7"/>
      <c r="X21" s="142"/>
      <c r="Y21" s="142"/>
      <c r="Z21" s="7"/>
      <c r="AA21" s="7"/>
      <c r="AB21" s="28"/>
      <c r="AC21" s="11"/>
      <c r="AD21" s="17"/>
      <c r="AE21" s="328"/>
      <c r="AF21" s="22"/>
      <c r="AG21" s="7"/>
      <c r="AH21" s="142"/>
      <c r="AI21" s="142"/>
      <c r="AJ21" s="7"/>
      <c r="AK21" s="7"/>
      <c r="AL21" s="28"/>
      <c r="AM21" s="11"/>
      <c r="AN21" s="17"/>
      <c r="AO21" s="328"/>
      <c r="AP21" s="22"/>
      <c r="AQ21" s="7"/>
      <c r="AR21" s="142"/>
      <c r="AS21" s="142"/>
      <c r="AT21" s="7"/>
      <c r="AU21" s="7"/>
      <c r="AV21" s="28"/>
      <c r="AW21" s="11"/>
      <c r="AX21" s="17"/>
      <c r="AY21" s="328"/>
      <c r="AZ21" s="22"/>
      <c r="BA21" s="7"/>
      <c r="BB21" s="142"/>
      <c r="BC21" s="142"/>
      <c r="BD21" s="7"/>
      <c r="BE21" s="7"/>
      <c r="BF21" s="28"/>
      <c r="BG21" s="11"/>
      <c r="BH21" s="17"/>
      <c r="BI21" s="328" t="s">
        <v>260</v>
      </c>
      <c r="BJ21" s="22">
        <v>0</v>
      </c>
      <c r="BK21" s="7">
        <v>0.9</v>
      </c>
      <c r="BL21" s="142"/>
      <c r="BM21" s="142"/>
      <c r="BN21" s="7"/>
      <c r="BO21" s="7">
        <f>(1+1)/(55+164)*100</f>
        <v>0.91324200913242004</v>
      </c>
      <c r="BP21" s="28">
        <f>(0+1+0)/(65+33+21)*100</f>
        <v>0.84033613445378152</v>
      </c>
      <c r="BQ21" s="11"/>
      <c r="BR21" s="17"/>
      <c r="BS21" s="328" t="s">
        <v>230</v>
      </c>
      <c r="BT21" s="22">
        <v>1</v>
      </c>
      <c r="BU21" s="7">
        <v>2</v>
      </c>
      <c r="BV21" s="142"/>
      <c r="BW21" s="142"/>
      <c r="BX21" s="7"/>
      <c r="BY21" s="7"/>
      <c r="BZ21" s="28"/>
      <c r="CA21" s="11"/>
      <c r="CB21" s="17"/>
      <c r="CC21" s="328"/>
      <c r="CD21" s="22"/>
      <c r="CE21" s="7"/>
      <c r="CF21" s="142"/>
      <c r="CG21" s="142"/>
      <c r="CH21" s="7"/>
      <c r="CI21" s="7"/>
      <c r="CJ21" s="28"/>
      <c r="CK21" s="11"/>
      <c r="CL21" s="17"/>
      <c r="CM21" s="328" t="s">
        <v>230</v>
      </c>
      <c r="CN21" s="22">
        <v>1</v>
      </c>
      <c r="CO21" s="7">
        <v>2</v>
      </c>
      <c r="CP21" s="142"/>
      <c r="CQ21" s="142"/>
      <c r="CR21" s="7"/>
      <c r="CS21" s="7"/>
      <c r="CT21" s="28"/>
      <c r="CU21" s="11"/>
      <c r="CV21" s="17"/>
      <c r="CW21" s="328"/>
      <c r="CX21" s="22"/>
      <c r="CY21" s="7"/>
      <c r="CZ21" s="142"/>
      <c r="DA21" s="142"/>
      <c r="DB21" s="7"/>
      <c r="DC21" s="7"/>
      <c r="DD21" s="28"/>
      <c r="DE21" s="11"/>
      <c r="DF21" s="17"/>
      <c r="DG21" s="328" t="s">
        <v>230</v>
      </c>
      <c r="DH21" s="22">
        <v>1</v>
      </c>
      <c r="DI21" s="7">
        <f>5/DI35*100</f>
        <v>0.75872534142640369</v>
      </c>
      <c r="DJ21" s="142"/>
      <c r="DK21" s="142"/>
      <c r="DL21" s="7"/>
      <c r="DM21" s="7">
        <f>(1+4)/DM35*100</f>
        <v>1.1037527593818985</v>
      </c>
      <c r="DN21" s="28">
        <f>0</f>
        <v>0</v>
      </c>
      <c r="DO21" s="11"/>
      <c r="DP21" s="17"/>
      <c r="DQ21" s="340"/>
      <c r="EA21" s="340"/>
      <c r="EK21" s="340"/>
      <c r="EU21" s="340"/>
      <c r="FE21" s="340"/>
      <c r="FO21" s="340"/>
      <c r="FY21" s="340"/>
      <c r="GI21" s="340"/>
      <c r="GS21" s="340"/>
      <c r="HC21" s="340"/>
      <c r="HM21" s="340"/>
    </row>
    <row r="22" s="2" customFormat="true" x14ac:dyDescent="0.25">
      <c r="A22" s="328"/>
      <c r="B22" s="22"/>
      <c r="C22" s="142"/>
      <c r="D22" s="142"/>
      <c r="E22" s="142"/>
      <c r="F22" s="142"/>
      <c r="G22" s="142"/>
      <c r="H22" s="143"/>
      <c r="I22" s="11"/>
      <c r="J22" s="17"/>
      <c r="K22" s="328"/>
      <c r="L22" s="22"/>
      <c r="M22" s="142"/>
      <c r="N22" s="142"/>
      <c r="O22" s="142"/>
      <c r="P22" s="142"/>
      <c r="Q22" s="142"/>
      <c r="R22" s="143"/>
      <c r="S22" s="11"/>
      <c r="T22" s="17"/>
      <c r="U22" s="328"/>
      <c r="V22" s="22"/>
      <c r="W22" s="142"/>
      <c r="X22" s="142"/>
      <c r="Y22" s="142"/>
      <c r="Z22" s="142"/>
      <c r="AA22" s="142"/>
      <c r="AB22" s="143"/>
      <c r="AC22" s="11"/>
      <c r="AD22" s="17"/>
      <c r="AE22" s="328"/>
      <c r="AF22" s="22"/>
      <c r="AG22" s="142"/>
      <c r="AH22" s="142"/>
      <c r="AI22" s="142"/>
      <c r="AJ22" s="142"/>
      <c r="AK22" s="142"/>
      <c r="AL22" s="143"/>
      <c r="AM22" s="11"/>
      <c r="AN22" s="17"/>
      <c r="AO22" s="328"/>
      <c r="AP22" s="22"/>
      <c r="AQ22" s="142"/>
      <c r="AR22" s="142"/>
      <c r="AS22" s="142"/>
      <c r="AT22" s="142"/>
      <c r="AU22" s="142"/>
      <c r="AV22" s="143"/>
      <c r="AW22" s="11"/>
      <c r="AX22" s="17"/>
      <c r="AY22" s="328"/>
      <c r="AZ22" s="22"/>
      <c r="BA22" s="142"/>
      <c r="BB22" s="142"/>
      <c r="BC22" s="142"/>
      <c r="BD22" s="142"/>
      <c r="BE22" s="142"/>
      <c r="BF22" s="143"/>
      <c r="BG22" s="11"/>
      <c r="BH22" s="17"/>
      <c r="BI22" s="328" t="s">
        <v>230</v>
      </c>
      <c r="BJ22" s="22">
        <v>1</v>
      </c>
      <c r="BK22" s="142">
        <v>0.3</v>
      </c>
      <c r="BL22" s="142"/>
      <c r="BM22" s="142"/>
      <c r="BN22" s="142"/>
      <c r="BO22" s="7">
        <f>(0+0)/(55+164)*100</f>
        <v>0</v>
      </c>
      <c r="BP22" s="28">
        <f>(0+1+0)/(65+33+21)*100</f>
        <v>0.84033613445378152</v>
      </c>
      <c r="BQ22" s="11"/>
      <c r="BR22" s="17"/>
      <c r="BS22" s="328" t="s">
        <v>231</v>
      </c>
      <c r="BT22" s="22">
        <v>0.5</v>
      </c>
      <c r="BU22" s="142">
        <v>2</v>
      </c>
      <c r="BV22" s="142"/>
      <c r="BW22" s="142"/>
      <c r="BX22" s="142"/>
      <c r="BY22" s="142"/>
      <c r="BZ22" s="143"/>
      <c r="CA22" s="11"/>
      <c r="CB22" s="17"/>
      <c r="CC22" s="328"/>
      <c r="CD22" s="22"/>
      <c r="CE22" s="142"/>
      <c r="CF22" s="142"/>
      <c r="CG22" s="142"/>
      <c r="CH22" s="142"/>
      <c r="CI22" s="142"/>
      <c r="CJ22" s="143"/>
      <c r="CK22" s="11"/>
      <c r="CL22" s="17"/>
      <c r="CM22" s="328" t="s">
        <v>231</v>
      </c>
      <c r="CN22" s="22">
        <v>0.5</v>
      </c>
      <c r="CO22" s="142">
        <v>0</v>
      </c>
      <c r="CP22" s="142"/>
      <c r="CQ22" s="142"/>
      <c r="CR22" s="142"/>
      <c r="CS22" s="142"/>
      <c r="CT22" s="143"/>
      <c r="CU22" s="11"/>
      <c r="CV22" s="17"/>
      <c r="CW22" s="328"/>
      <c r="CX22" s="22"/>
      <c r="CY22" s="142"/>
      <c r="CZ22" s="142"/>
      <c r="DA22" s="142"/>
      <c r="DB22" s="142"/>
      <c r="DC22" s="142"/>
      <c r="DD22" s="143"/>
      <c r="DE22" s="11"/>
      <c r="DF22" s="17"/>
      <c r="DG22" s="328" t="s">
        <v>231</v>
      </c>
      <c r="DH22" s="22">
        <v>0.5</v>
      </c>
      <c r="DI22" s="142">
        <f>4/DI35*100</f>
        <v>0.60698027314112291</v>
      </c>
      <c r="DJ22" s="142"/>
      <c r="DK22" s="142"/>
      <c r="DL22" s="142"/>
      <c r="DM22" s="142">
        <f>(1+3)/DM35*100</f>
        <v>0.88300220750551872</v>
      </c>
      <c r="DN22" s="143">
        <v>0</v>
      </c>
      <c r="DO22" s="11"/>
      <c r="DP22" s="17"/>
      <c r="DQ22" s="340"/>
      <c r="EA22" s="340"/>
      <c r="EK22" s="340"/>
      <c r="EU22" s="340"/>
      <c r="FE22" s="340"/>
      <c r="FO22" s="340"/>
      <c r="FY22" s="340"/>
      <c r="GI22" s="340"/>
      <c r="GS22" s="340"/>
      <c r="HC22" s="340"/>
      <c r="HM22" s="340"/>
    </row>
    <row r="23" s="2" customFormat="true" x14ac:dyDescent="0.25">
      <c r="A23" s="328"/>
      <c r="B23" s="22"/>
      <c r="C23" s="142"/>
      <c r="D23" s="142"/>
      <c r="E23" s="142"/>
      <c r="F23" s="142"/>
      <c r="G23" s="142"/>
      <c r="H23" s="143"/>
      <c r="I23" s="11"/>
      <c r="J23" s="17"/>
      <c r="K23" s="328"/>
      <c r="L23" s="22"/>
      <c r="M23" s="142"/>
      <c r="N23" s="142"/>
      <c r="O23" s="142"/>
      <c r="P23" s="142"/>
      <c r="Q23" s="142"/>
      <c r="R23" s="143"/>
      <c r="S23" s="11"/>
      <c r="T23" s="17"/>
      <c r="U23" s="328"/>
      <c r="V23" s="22"/>
      <c r="W23" s="142"/>
      <c r="X23" s="142"/>
      <c r="Y23" s="142"/>
      <c r="Z23" s="142"/>
      <c r="AA23" s="142"/>
      <c r="AB23" s="143"/>
      <c r="AC23" s="11"/>
      <c r="AD23" s="17"/>
      <c r="AE23" s="328"/>
      <c r="AF23" s="22"/>
      <c r="AG23" s="142"/>
      <c r="AH23" s="142"/>
      <c r="AI23" s="142"/>
      <c r="AJ23" s="142"/>
      <c r="AK23" s="142"/>
      <c r="AL23" s="143"/>
      <c r="AM23" s="11"/>
      <c r="AN23" s="17"/>
      <c r="AO23" s="328"/>
      <c r="AP23" s="22"/>
      <c r="AQ23" s="142"/>
      <c r="AR23" s="142"/>
      <c r="AS23" s="142"/>
      <c r="AT23" s="142"/>
      <c r="AU23" s="142"/>
      <c r="AV23" s="143"/>
      <c r="AW23" s="11"/>
      <c r="AX23" s="17"/>
      <c r="AY23" s="328"/>
      <c r="AZ23" s="22"/>
      <c r="BA23" s="142"/>
      <c r="BB23" s="142"/>
      <c r="BC23" s="142"/>
      <c r="BD23" s="142"/>
      <c r="BE23" s="142"/>
      <c r="BF23" s="143"/>
      <c r="BG23" s="11"/>
      <c r="BH23" s="17"/>
      <c r="BI23" s="328" t="s">
        <v>261</v>
      </c>
      <c r="BJ23" s="22">
        <v>0</v>
      </c>
      <c r="BK23" s="142">
        <v>1.8</v>
      </c>
      <c r="BL23" s="142"/>
      <c r="BM23" s="142"/>
      <c r="BN23" s="142"/>
      <c r="BO23" s="7">
        <f>(0+2)/(55+164)*100</f>
        <v>0.91324200913242004</v>
      </c>
      <c r="BP23" s="28">
        <f>(2+1+1)/(65+33+21)*100</f>
        <v>3.3613445378151261</v>
      </c>
      <c r="BQ23" s="11"/>
      <c r="BR23" s="17"/>
      <c r="BS23" s="328"/>
      <c r="BT23" s="22"/>
      <c r="BU23" s="142"/>
      <c r="BV23" s="142"/>
      <c r="BW23" s="142"/>
      <c r="BX23" s="142"/>
      <c r="BY23" s="142"/>
      <c r="BZ23" s="143"/>
      <c r="CA23" s="11"/>
      <c r="CB23" s="17"/>
      <c r="CC23" s="328"/>
      <c r="CD23" s="22"/>
      <c r="CE23" s="142"/>
      <c r="CF23" s="142"/>
      <c r="CG23" s="142"/>
      <c r="CH23" s="142"/>
      <c r="CI23" s="142"/>
      <c r="CJ23" s="143"/>
      <c r="CK23" s="11"/>
      <c r="CL23" s="17"/>
      <c r="CM23" s="328"/>
      <c r="CN23" s="22"/>
      <c r="CO23" s="142"/>
      <c r="CP23" s="142"/>
      <c r="CQ23" s="142"/>
      <c r="CR23" s="142"/>
      <c r="CS23" s="142"/>
      <c r="CT23" s="143"/>
      <c r="CU23" s="11"/>
      <c r="CV23" s="17"/>
      <c r="CW23" s="328"/>
      <c r="CX23" s="22"/>
      <c r="CY23" s="142"/>
      <c r="CZ23" s="142"/>
      <c r="DA23" s="142"/>
      <c r="DB23" s="142"/>
      <c r="DC23" s="142"/>
      <c r="DD23" s="143"/>
      <c r="DE23" s="11"/>
      <c r="DF23" s="17"/>
      <c r="DG23" s="328"/>
      <c r="DH23" s="22"/>
      <c r="DI23" s="142"/>
      <c r="DJ23" s="142"/>
      <c r="DK23" s="142"/>
      <c r="DL23" s="142"/>
      <c r="DM23" s="142"/>
      <c r="DN23" s="143"/>
      <c r="DO23" s="11"/>
      <c r="DP23" s="17"/>
      <c r="DQ23" s="340"/>
      <c r="EA23" s="340"/>
      <c r="EK23" s="340"/>
      <c r="EU23" s="340"/>
      <c r="FE23" s="340"/>
      <c r="FO23" s="340"/>
      <c r="FY23" s="340"/>
      <c r="GI23" s="340"/>
      <c r="GS23" s="340"/>
      <c r="HC23" s="340"/>
      <c r="HM23" s="340"/>
    </row>
    <row r="24" s="2" customFormat="true" x14ac:dyDescent="0.25">
      <c r="A24" s="328"/>
      <c r="B24" s="22"/>
      <c r="C24" s="142"/>
      <c r="D24" s="142"/>
      <c r="E24" s="142"/>
      <c r="F24" s="142"/>
      <c r="G24" s="142"/>
      <c r="H24" s="143"/>
      <c r="I24" s="11"/>
      <c r="J24" s="17"/>
      <c r="K24" s="328"/>
      <c r="L24" s="22"/>
      <c r="M24" s="142"/>
      <c r="N24" s="142"/>
      <c r="O24" s="142"/>
      <c r="P24" s="142"/>
      <c r="Q24" s="142"/>
      <c r="R24" s="143"/>
      <c r="S24" s="11"/>
      <c r="T24" s="17"/>
      <c r="U24" s="328"/>
      <c r="V24" s="22"/>
      <c r="W24" s="142"/>
      <c r="X24" s="142"/>
      <c r="Y24" s="142"/>
      <c r="Z24" s="142"/>
      <c r="AA24" s="142"/>
      <c r="AB24" s="143"/>
      <c r="AC24" s="11"/>
      <c r="AD24" s="17"/>
      <c r="AE24" s="328"/>
      <c r="AF24" s="22"/>
      <c r="AG24" s="142"/>
      <c r="AH24" s="142"/>
      <c r="AI24" s="142"/>
      <c r="AJ24" s="142"/>
      <c r="AK24" s="142"/>
      <c r="AL24" s="143"/>
      <c r="AM24" s="11"/>
      <c r="AN24" s="17"/>
      <c r="AO24" s="328"/>
      <c r="AP24" s="22"/>
      <c r="AQ24" s="142"/>
      <c r="AR24" s="142"/>
      <c r="AS24" s="142"/>
      <c r="AT24" s="142"/>
      <c r="AU24" s="142"/>
      <c r="AV24" s="143"/>
      <c r="AW24" s="11"/>
      <c r="AX24" s="17"/>
      <c r="AY24" s="328"/>
      <c r="AZ24" s="22"/>
      <c r="BA24" s="142"/>
      <c r="BB24" s="142"/>
      <c r="BC24" s="142"/>
      <c r="BD24" s="142"/>
      <c r="BE24" s="142"/>
      <c r="BF24" s="143"/>
      <c r="BG24" s="11"/>
      <c r="BH24" s="17"/>
      <c r="BI24" s="328" t="s">
        <v>231</v>
      </c>
      <c r="BJ24" s="22">
        <v>0.5</v>
      </c>
      <c r="BK24" s="142">
        <v>0.3</v>
      </c>
      <c r="BL24" s="142"/>
      <c r="BM24" s="142"/>
      <c r="BN24" s="142"/>
      <c r="BO24" s="7">
        <f>(0+0)/(55+164)*100</f>
        <v>0</v>
      </c>
      <c r="BP24" s="28">
        <f>(0+1+0)/(65+33+21)*100</f>
        <v>0.84033613445378152</v>
      </c>
      <c r="BQ24" s="11"/>
      <c r="BR24" s="17"/>
      <c r="BS24" s="328"/>
      <c r="BT24" s="22"/>
      <c r="BU24" s="142"/>
      <c r="BV24" s="142"/>
      <c r="BW24" s="142"/>
      <c r="BX24" s="142"/>
      <c r="BY24" s="142"/>
      <c r="BZ24" s="143"/>
      <c r="CA24" s="11"/>
      <c r="CB24" s="17"/>
      <c r="CC24" s="328"/>
      <c r="CD24" s="22"/>
      <c r="CE24" s="142"/>
      <c r="CF24" s="142"/>
      <c r="CG24" s="142"/>
      <c r="CH24" s="142"/>
      <c r="CI24" s="142"/>
      <c r="CJ24" s="143"/>
      <c r="CK24" s="11"/>
      <c r="CL24" s="17"/>
      <c r="CM24" s="328"/>
      <c r="CN24" s="22"/>
      <c r="CO24" s="142"/>
      <c r="CP24" s="142"/>
      <c r="CQ24" s="142"/>
      <c r="CR24" s="142"/>
      <c r="CS24" s="142"/>
      <c r="CT24" s="143"/>
      <c r="CU24" s="11"/>
      <c r="CV24" s="17"/>
      <c r="CW24" s="328"/>
      <c r="CX24" s="22"/>
      <c r="CY24" s="142"/>
      <c r="CZ24" s="142"/>
      <c r="DA24" s="142"/>
      <c r="DB24" s="142"/>
      <c r="DC24" s="142"/>
      <c r="DD24" s="143"/>
      <c r="DE24" s="11"/>
      <c r="DF24" s="17"/>
      <c r="DG24" s="328"/>
      <c r="DH24" s="22"/>
      <c r="DI24" s="142"/>
      <c r="DJ24" s="142"/>
      <c r="DK24" s="142"/>
      <c r="DL24" s="142"/>
      <c r="DM24" s="142"/>
      <c r="DN24" s="143"/>
      <c r="DO24" s="11"/>
      <c r="DP24" s="17"/>
      <c r="DQ24" s="340"/>
      <c r="EA24" s="340"/>
      <c r="EK24" s="340"/>
      <c r="EU24" s="340"/>
      <c r="FE24" s="340"/>
      <c r="FO24" s="340"/>
      <c r="FY24" s="340"/>
      <c r="GI24" s="340"/>
      <c r="GS24" s="340"/>
      <c r="HC24" s="340"/>
      <c r="HM24" s="340"/>
    </row>
    <row r="25" s="2" customFormat="true" x14ac:dyDescent="0.25">
      <c r="A25" s="328"/>
      <c r="B25" s="22"/>
      <c r="C25" s="142"/>
      <c r="D25" s="142"/>
      <c r="E25" s="142"/>
      <c r="F25" s="142"/>
      <c r="G25" s="142"/>
      <c r="H25" s="143"/>
      <c r="I25" s="11"/>
      <c r="J25" s="17"/>
      <c r="K25" s="328"/>
      <c r="L25" s="22"/>
      <c r="M25" s="142"/>
      <c r="N25" s="142"/>
      <c r="O25" s="142"/>
      <c r="P25" s="142"/>
      <c r="Q25" s="142"/>
      <c r="R25" s="143"/>
      <c r="S25" s="11"/>
      <c r="T25" s="17"/>
      <c r="U25" s="328"/>
      <c r="V25" s="22"/>
      <c r="W25" s="142"/>
      <c r="X25" s="142"/>
      <c r="Y25" s="142"/>
      <c r="Z25" s="142"/>
      <c r="AA25" s="142"/>
      <c r="AB25" s="143"/>
      <c r="AC25" s="11"/>
      <c r="AD25" s="17"/>
      <c r="AE25" s="328"/>
      <c r="AF25" s="22"/>
      <c r="AG25" s="142"/>
      <c r="AH25" s="142"/>
      <c r="AI25" s="142"/>
      <c r="AJ25" s="142"/>
      <c r="AK25" s="142"/>
      <c r="AL25" s="143"/>
      <c r="AM25" s="11"/>
      <c r="AN25" s="17"/>
      <c r="AO25" s="328"/>
      <c r="AP25" s="22"/>
      <c r="AQ25" s="142"/>
      <c r="AR25" s="142"/>
      <c r="AS25" s="142"/>
      <c r="AT25" s="142"/>
      <c r="AU25" s="142"/>
      <c r="AV25" s="143"/>
      <c r="AW25" s="11"/>
      <c r="AX25" s="17"/>
      <c r="AY25" s="328"/>
      <c r="AZ25" s="22"/>
      <c r="BA25" s="142"/>
      <c r="BB25" s="142"/>
      <c r="BC25" s="142"/>
      <c r="BD25" s="142"/>
      <c r="BE25" s="142"/>
      <c r="BF25" s="143"/>
      <c r="BG25" s="11"/>
      <c r="BH25" s="17"/>
      <c r="BI25" s="328"/>
      <c r="BJ25" s="22"/>
      <c r="BK25" s="142"/>
      <c r="BL25" s="142"/>
      <c r="BM25" s="142"/>
      <c r="BN25" s="142"/>
      <c r="BO25" s="142"/>
      <c r="BP25" s="143"/>
      <c r="BQ25" s="11"/>
      <c r="BR25" s="17"/>
      <c r="BS25" s="328"/>
      <c r="BT25" s="22"/>
      <c r="BU25" s="142"/>
      <c r="BV25" s="142"/>
      <c r="BW25" s="142"/>
      <c r="BX25" s="142"/>
      <c r="BY25" s="142"/>
      <c r="BZ25" s="143"/>
      <c r="CA25" s="11"/>
      <c r="CB25" s="17"/>
      <c r="CC25" s="328"/>
      <c r="CD25" s="22"/>
      <c r="CE25" s="142"/>
      <c r="CF25" s="142"/>
      <c r="CG25" s="142"/>
      <c r="CH25" s="142"/>
      <c r="CI25" s="142"/>
      <c r="CJ25" s="143"/>
      <c r="CK25" s="11"/>
      <c r="CL25" s="17"/>
      <c r="CM25" s="328"/>
      <c r="CN25" s="22"/>
      <c r="CO25" s="142"/>
      <c r="CP25" s="142"/>
      <c r="CQ25" s="142"/>
      <c r="CR25" s="142"/>
      <c r="CS25" s="142"/>
      <c r="CT25" s="143"/>
      <c r="CU25" s="11"/>
      <c r="CV25" s="17"/>
      <c r="CW25" s="328"/>
      <c r="CX25" s="22"/>
      <c r="CY25" s="142"/>
      <c r="CZ25" s="142"/>
      <c r="DA25" s="142"/>
      <c r="DB25" s="142"/>
      <c r="DC25" s="142"/>
      <c r="DD25" s="143"/>
      <c r="DE25" s="11"/>
      <c r="DF25" s="17"/>
      <c r="DG25" s="328"/>
      <c r="DH25" s="22"/>
      <c r="DI25" s="142"/>
      <c r="DJ25" s="142"/>
      <c r="DK25" s="142"/>
      <c r="DL25" s="142"/>
      <c r="DM25" s="142"/>
      <c r="DN25" s="143"/>
      <c r="DO25" s="11"/>
      <c r="DP25" s="17"/>
      <c r="DQ25" s="340"/>
      <c r="EA25" s="340"/>
      <c r="EK25" s="340"/>
      <c r="EU25" s="340"/>
      <c r="FE25" s="340"/>
      <c r="FO25" s="340"/>
      <c r="FY25" s="340"/>
      <c r="GI25" s="340"/>
      <c r="GS25" s="340"/>
      <c r="HC25" s="340"/>
      <c r="HM25" s="340"/>
    </row>
    <row r="26" s="2" customFormat="true" x14ac:dyDescent="0.25">
      <c r="A26" s="328"/>
      <c r="B26" s="22"/>
      <c r="C26" s="142"/>
      <c r="D26" s="142"/>
      <c r="E26" s="142"/>
      <c r="F26" s="142"/>
      <c r="G26" s="142"/>
      <c r="H26" s="143"/>
      <c r="I26" s="11"/>
      <c r="J26" s="17"/>
      <c r="K26" s="328"/>
      <c r="L26" s="22"/>
      <c r="M26" s="142"/>
      <c r="N26" s="142"/>
      <c r="O26" s="142"/>
      <c r="P26" s="142"/>
      <c r="Q26" s="142"/>
      <c r="R26" s="143"/>
      <c r="S26" s="11"/>
      <c r="T26" s="17"/>
      <c r="U26" s="328"/>
      <c r="V26" s="22"/>
      <c r="W26" s="142"/>
      <c r="X26" s="142"/>
      <c r="Y26" s="142"/>
      <c r="Z26" s="142"/>
      <c r="AA26" s="142"/>
      <c r="AB26" s="143"/>
      <c r="AC26" s="11"/>
      <c r="AD26" s="17"/>
      <c r="AE26" s="328"/>
      <c r="AF26" s="22"/>
      <c r="AG26" s="142"/>
      <c r="AH26" s="142"/>
      <c r="AI26" s="142"/>
      <c r="AJ26" s="142"/>
      <c r="AK26" s="142"/>
      <c r="AL26" s="143"/>
      <c r="AM26" s="11"/>
      <c r="AN26" s="17"/>
      <c r="AO26" s="328"/>
      <c r="AP26" s="22"/>
      <c r="AQ26" s="142"/>
      <c r="AR26" s="142"/>
      <c r="AS26" s="142"/>
      <c r="AT26" s="142"/>
      <c r="AU26" s="142"/>
      <c r="AV26" s="143"/>
      <c r="AW26" s="11"/>
      <c r="AX26" s="17"/>
      <c r="AY26" s="328"/>
      <c r="AZ26" s="22"/>
      <c r="BA26" s="142"/>
      <c r="BB26" s="142"/>
      <c r="BC26" s="142"/>
      <c r="BD26" s="142"/>
      <c r="BE26" s="142"/>
      <c r="BF26" s="143"/>
      <c r="BG26" s="11"/>
      <c r="BH26" s="17"/>
      <c r="BI26" s="328"/>
      <c r="BJ26" s="22"/>
      <c r="BK26" s="142"/>
      <c r="BL26" s="142"/>
      <c r="BM26" s="142"/>
      <c r="BN26" s="142"/>
      <c r="BO26" s="142"/>
      <c r="BP26" s="143"/>
      <c r="BQ26" s="11"/>
      <c r="BR26" s="17"/>
      <c r="BS26" s="328"/>
      <c r="BT26" s="22"/>
      <c r="BU26" s="142"/>
      <c r="BV26" s="142"/>
      <c r="BW26" s="142"/>
      <c r="BX26" s="142"/>
      <c r="BY26" s="142"/>
      <c r="BZ26" s="143"/>
      <c r="CA26" s="11"/>
      <c r="CB26" s="17"/>
      <c r="CC26" s="328"/>
      <c r="CD26" s="22"/>
      <c r="CE26" s="142"/>
      <c r="CF26" s="142"/>
      <c r="CG26" s="142"/>
      <c r="CH26" s="142"/>
      <c r="CI26" s="142"/>
      <c r="CJ26" s="143"/>
      <c r="CK26" s="11"/>
      <c r="CL26" s="17"/>
      <c r="CM26" s="328"/>
      <c r="CN26" s="22"/>
      <c r="CO26" s="142"/>
      <c r="CP26" s="142"/>
      <c r="CQ26" s="142"/>
      <c r="CR26" s="142"/>
      <c r="CS26" s="142"/>
      <c r="CT26" s="143"/>
      <c r="CU26" s="11"/>
      <c r="CV26" s="17"/>
      <c r="CW26" s="328"/>
      <c r="CX26" s="22"/>
      <c r="CY26" s="142"/>
      <c r="CZ26" s="142"/>
      <c r="DA26" s="142"/>
      <c r="DB26" s="142"/>
      <c r="DC26" s="142"/>
      <c r="DD26" s="143"/>
      <c r="DE26" s="11"/>
      <c r="DF26" s="17"/>
      <c r="DG26" s="328"/>
      <c r="DH26" s="22"/>
      <c r="DI26" s="142"/>
      <c r="DJ26" s="142"/>
      <c r="DK26" s="142"/>
      <c r="DL26" s="142"/>
      <c r="DM26" s="142"/>
      <c r="DN26" s="143"/>
      <c r="DO26" s="11"/>
      <c r="DP26" s="17"/>
      <c r="DQ26" s="340"/>
      <c r="EA26" s="340"/>
      <c r="EK26" s="340"/>
      <c r="EU26" s="340"/>
      <c r="FE26" s="340"/>
      <c r="FO26" s="340"/>
      <c r="FY26" s="340"/>
      <c r="GI26" s="340"/>
      <c r="GS26" s="340"/>
      <c r="HC26" s="340"/>
      <c r="HM26" s="340"/>
    </row>
    <row r="27" s="2" customFormat="true" x14ac:dyDescent="0.25">
      <c r="A27" s="328"/>
      <c r="B27" s="24"/>
      <c r="C27" s="6"/>
      <c r="D27" s="6"/>
      <c r="E27" s="6"/>
      <c r="F27" s="6"/>
      <c r="G27" s="6"/>
      <c r="H27" s="29"/>
      <c r="I27" s="11"/>
      <c r="J27" s="17"/>
      <c r="K27" s="328"/>
      <c r="L27" s="24"/>
      <c r="M27" s="6"/>
      <c r="N27" s="6"/>
      <c r="O27" s="6"/>
      <c r="P27" s="6"/>
      <c r="Q27" s="6"/>
      <c r="R27" s="29"/>
      <c r="S27" s="11"/>
      <c r="T27" s="17"/>
      <c r="U27" s="328"/>
      <c r="V27" s="24"/>
      <c r="W27" s="6"/>
      <c r="X27" s="6"/>
      <c r="Y27" s="6"/>
      <c r="Z27" s="6"/>
      <c r="AA27" s="6"/>
      <c r="AB27" s="29"/>
      <c r="AC27" s="11"/>
      <c r="AD27" s="17"/>
      <c r="AE27" s="328"/>
      <c r="AF27" s="24"/>
      <c r="AG27" s="6"/>
      <c r="AH27" s="6"/>
      <c r="AI27" s="6"/>
      <c r="AJ27" s="6"/>
      <c r="AK27" s="6"/>
      <c r="AL27" s="29"/>
      <c r="AM27" s="11"/>
      <c r="AN27" s="17"/>
      <c r="AO27" s="328"/>
      <c r="AP27" s="24"/>
      <c r="AQ27" s="6"/>
      <c r="AR27" s="6"/>
      <c r="AS27" s="6"/>
      <c r="AT27" s="6"/>
      <c r="AU27" s="6"/>
      <c r="AV27" s="29"/>
      <c r="AW27" s="11"/>
      <c r="AX27" s="17"/>
      <c r="AY27" s="328"/>
      <c r="AZ27" s="24"/>
      <c r="BA27" s="6"/>
      <c r="BB27" s="6"/>
      <c r="BC27" s="6"/>
      <c r="BD27" s="6"/>
      <c r="BE27" s="6"/>
      <c r="BF27" s="29"/>
      <c r="BG27" s="11"/>
      <c r="BH27" s="17"/>
      <c r="BI27" s="328"/>
      <c r="BJ27" s="24"/>
      <c r="BK27" s="6"/>
      <c r="BL27" s="6"/>
      <c r="BM27" s="6"/>
      <c r="BN27" s="6"/>
      <c r="BO27" s="6"/>
      <c r="BP27" s="29"/>
      <c r="BQ27" s="11"/>
      <c r="BR27" s="17"/>
      <c r="BS27" s="328"/>
      <c r="BT27" s="24"/>
      <c r="BU27" s="6"/>
      <c r="BV27" s="6"/>
      <c r="BW27" s="6"/>
      <c r="BX27" s="6"/>
      <c r="BY27" s="6"/>
      <c r="BZ27" s="29"/>
      <c r="CA27" s="11"/>
      <c r="CB27" s="17"/>
      <c r="CC27" s="328"/>
      <c r="CD27" s="24"/>
      <c r="CE27" s="6"/>
      <c r="CF27" s="6"/>
      <c r="CG27" s="6"/>
      <c r="CH27" s="6"/>
      <c r="CI27" s="6"/>
      <c r="CJ27" s="29"/>
      <c r="CK27" s="11"/>
      <c r="CL27" s="17"/>
      <c r="CM27" s="328"/>
      <c r="CN27" s="24"/>
      <c r="CO27" s="6"/>
      <c r="CP27" s="6"/>
      <c r="CQ27" s="6"/>
      <c r="CR27" s="6"/>
      <c r="CS27" s="6"/>
      <c r="CT27" s="29"/>
      <c r="CU27" s="11"/>
      <c r="CV27" s="17"/>
      <c r="CW27" s="328"/>
      <c r="CX27" s="24"/>
      <c r="CY27" s="6"/>
      <c r="CZ27" s="6"/>
      <c r="DA27" s="6"/>
      <c r="DB27" s="6"/>
      <c r="DC27" s="6"/>
      <c r="DD27" s="29"/>
      <c r="DE27" s="11"/>
      <c r="DF27" s="17"/>
      <c r="DG27" s="328"/>
      <c r="DH27" s="24"/>
      <c r="DI27" s="6"/>
      <c r="DJ27" s="6"/>
      <c r="DK27" s="6"/>
      <c r="DL27" s="6"/>
      <c r="DM27" s="6"/>
      <c r="DN27" s="29"/>
      <c r="DO27" s="11"/>
      <c r="DP27" s="17"/>
      <c r="DQ27" s="340"/>
      <c r="EA27" s="340"/>
      <c r="EK27" s="340"/>
      <c r="EU27" s="340"/>
      <c r="FE27" s="340"/>
      <c r="FO27" s="340"/>
      <c r="FY27" s="340"/>
      <c r="GI27" s="340"/>
      <c r="GS27" s="340"/>
      <c r="HC27" s="340"/>
      <c r="HM27" s="340"/>
    </row>
    <row r="28" s="2" customFormat="true" ht="93" customHeight="true" x14ac:dyDescent="0.25">
      <c r="A28" s="329" t="s">
        <v>12</v>
      </c>
      <c r="B28" s="597" t="s">
        <v>232</v>
      </c>
      <c r="C28" s="598"/>
      <c r="D28" s="598"/>
      <c r="E28" s="598"/>
      <c r="F28" s="598"/>
      <c r="G28" s="598"/>
      <c r="H28" s="599"/>
      <c r="I28" s="11"/>
      <c r="J28" s="17"/>
      <c r="K28" s="329" t="s">
        <v>12</v>
      </c>
      <c r="L28" s="597" t="s">
        <v>232</v>
      </c>
      <c r="M28" s="598"/>
      <c r="N28" s="598"/>
      <c r="O28" s="598"/>
      <c r="P28" s="598"/>
      <c r="Q28" s="598"/>
      <c r="R28" s="599"/>
      <c r="S28" s="11"/>
      <c r="T28" s="17"/>
      <c r="U28" s="329" t="s">
        <v>12</v>
      </c>
      <c r="V28" s="608" t="s">
        <v>280</v>
      </c>
      <c r="W28" s="608"/>
      <c r="X28" s="608"/>
      <c r="Y28" s="608"/>
      <c r="Z28" s="608"/>
      <c r="AA28" s="608"/>
      <c r="AB28" s="609"/>
      <c r="AC28" s="11"/>
      <c r="AD28" s="17"/>
      <c r="AE28" s="329" t="s">
        <v>12</v>
      </c>
      <c r="AF28" s="608" t="s">
        <v>232</v>
      </c>
      <c r="AG28" s="608"/>
      <c r="AH28" s="608"/>
      <c r="AI28" s="608"/>
      <c r="AJ28" s="608"/>
      <c r="AK28" s="608"/>
      <c r="AL28" s="609"/>
      <c r="AM28" s="11"/>
      <c r="AN28" s="17"/>
      <c r="AO28" s="329" t="s">
        <v>12</v>
      </c>
      <c r="AP28" s="597" t="s">
        <v>232</v>
      </c>
      <c r="AQ28" s="598"/>
      <c r="AR28" s="598"/>
      <c r="AS28" s="598"/>
      <c r="AT28" s="598"/>
      <c r="AU28" s="598"/>
      <c r="AV28" s="599"/>
      <c r="AW28" s="11"/>
      <c r="AX28" s="17"/>
      <c r="AY28" s="329" t="s">
        <v>12</v>
      </c>
      <c r="AZ28" s="597" t="s">
        <v>232</v>
      </c>
      <c r="BA28" s="598"/>
      <c r="BB28" s="598"/>
      <c r="BC28" s="598"/>
      <c r="BD28" s="598"/>
      <c r="BE28" s="598"/>
      <c r="BF28" s="599"/>
      <c r="BG28" s="11"/>
      <c r="BH28" s="17"/>
      <c r="BI28" s="329" t="s">
        <v>12</v>
      </c>
      <c r="BJ28" s="597" t="s">
        <v>262</v>
      </c>
      <c r="BK28" s="598"/>
      <c r="BL28" s="598"/>
      <c r="BM28" s="598"/>
      <c r="BN28" s="598"/>
      <c r="BO28" s="598"/>
      <c r="BP28" s="599"/>
      <c r="BQ28" s="11"/>
      <c r="BR28" s="17"/>
      <c r="BS28" s="329" t="s">
        <v>12</v>
      </c>
      <c r="BT28" s="597" t="s">
        <v>233</v>
      </c>
      <c r="BU28" s="598"/>
      <c r="BV28" s="598"/>
      <c r="BW28" s="598"/>
      <c r="BX28" s="598"/>
      <c r="BY28" s="598"/>
      <c r="BZ28" s="599"/>
      <c r="CA28" s="11"/>
      <c r="CB28" s="17"/>
      <c r="CC28" s="329" t="s">
        <v>12</v>
      </c>
      <c r="CD28" s="622" t="s">
        <v>297</v>
      </c>
      <c r="CE28" s="623"/>
      <c r="CF28" s="623"/>
      <c r="CG28" s="623"/>
      <c r="CH28" s="623"/>
      <c r="CI28" s="623"/>
      <c r="CJ28" s="624"/>
      <c r="CK28" s="11"/>
      <c r="CL28" s="17"/>
      <c r="CM28" s="329" t="s">
        <v>12</v>
      </c>
      <c r="CN28" s="622" t="s">
        <v>234</v>
      </c>
      <c r="CO28" s="623"/>
      <c r="CP28" s="623"/>
      <c r="CQ28" s="623"/>
      <c r="CR28" s="623"/>
      <c r="CS28" s="623"/>
      <c r="CT28" s="624"/>
      <c r="CU28" s="11"/>
      <c r="CV28" s="17"/>
      <c r="CW28" s="329" t="s">
        <v>12</v>
      </c>
      <c r="CX28" s="608" t="s">
        <v>322</v>
      </c>
      <c r="CY28" s="608"/>
      <c r="CZ28" s="608"/>
      <c r="DA28" s="608"/>
      <c r="DB28" s="608"/>
      <c r="DC28" s="608"/>
      <c r="DD28" s="609"/>
      <c r="DE28" s="11"/>
      <c r="DF28" s="17"/>
      <c r="DG28" s="329" t="s">
        <v>12</v>
      </c>
      <c r="DH28" s="622" t="s">
        <v>235</v>
      </c>
      <c r="DI28" s="623"/>
      <c r="DJ28" s="623"/>
      <c r="DK28" s="623"/>
      <c r="DL28" s="623"/>
      <c r="DM28" s="623"/>
      <c r="DN28" s="624"/>
      <c r="DO28" s="11"/>
      <c r="DP28" s="17"/>
      <c r="DQ28" s="340"/>
      <c r="EA28" s="340"/>
      <c r="EK28" s="340"/>
      <c r="EU28" s="340"/>
      <c r="FE28" s="340"/>
      <c r="FO28" s="340"/>
      <c r="FY28" s="340"/>
      <c r="GI28" s="340"/>
      <c r="GS28" s="340"/>
      <c r="HC28" s="340"/>
      <c r="HM28" s="340"/>
    </row>
    <row r="29" s="2" customFormat="true" ht="15.75" customHeight="true" x14ac:dyDescent="0.25">
      <c r="A29" s="329"/>
      <c r="B29" s="139" t="s">
        <v>139</v>
      </c>
      <c r="C29" s="266"/>
      <c r="D29" s="266"/>
      <c r="E29" s="266"/>
      <c r="F29" s="266"/>
      <c r="G29" s="266"/>
      <c r="H29" s="265"/>
      <c r="I29" s="11"/>
      <c r="J29" s="17"/>
      <c r="K29" s="329"/>
      <c r="L29" s="139" t="s">
        <v>139</v>
      </c>
      <c r="M29" s="266"/>
      <c r="N29" s="266"/>
      <c r="O29" s="266"/>
      <c r="P29" s="266"/>
      <c r="Q29" s="266"/>
      <c r="R29" s="265"/>
      <c r="S29" s="11"/>
      <c r="T29" s="17"/>
      <c r="U29" s="329"/>
      <c r="V29" s="139" t="s">
        <v>139</v>
      </c>
      <c r="W29" s="92" t="s">
        <v>217</v>
      </c>
      <c r="X29" s="92" t="s">
        <v>217</v>
      </c>
      <c r="Y29" s="92" t="s">
        <v>217</v>
      </c>
      <c r="Z29" s="92"/>
      <c r="AA29" s="92" t="s">
        <v>217</v>
      </c>
      <c r="AB29" s="263" t="s">
        <v>217</v>
      </c>
      <c r="AC29" s="11"/>
      <c r="AD29" s="17"/>
      <c r="AE29" s="329"/>
      <c r="AF29" s="139" t="s">
        <v>139</v>
      </c>
      <c r="AG29" s="270"/>
      <c r="AH29" s="270"/>
      <c r="AI29" s="270"/>
      <c r="AJ29" s="270"/>
      <c r="AK29" s="270"/>
      <c r="AL29" s="297"/>
      <c r="AM29" s="11"/>
      <c r="AN29" s="17"/>
      <c r="AO29" s="329"/>
      <c r="AP29" s="139" t="s">
        <v>139</v>
      </c>
      <c r="AQ29" s="270"/>
      <c r="AR29" s="270"/>
      <c r="AS29" s="270"/>
      <c r="AT29" s="270"/>
      <c r="AU29" s="270"/>
      <c r="AV29" s="297"/>
      <c r="AW29" s="11"/>
      <c r="AX29" s="17"/>
      <c r="AY29" s="329"/>
      <c r="AZ29" s="139" t="s">
        <v>139</v>
      </c>
      <c r="BA29" s="92"/>
      <c r="BB29" s="92"/>
      <c r="BC29" s="92"/>
      <c r="BD29" s="92"/>
      <c r="BE29" s="92"/>
      <c r="BF29" s="263"/>
      <c r="BG29" s="11"/>
      <c r="BH29" s="17"/>
      <c r="BI29" s="329"/>
      <c r="BJ29" s="139" t="s">
        <v>139</v>
      </c>
      <c r="BK29" s="92" t="s">
        <v>218</v>
      </c>
      <c r="BL29" s="92"/>
      <c r="BM29" s="92"/>
      <c r="BN29" s="92"/>
      <c r="BO29" s="92" t="s">
        <v>218</v>
      </c>
      <c r="BP29" s="263" t="s">
        <v>218</v>
      </c>
      <c r="BQ29" s="11"/>
      <c r="BR29" s="17"/>
      <c r="BS29" s="329"/>
      <c r="BT29" s="139" t="s">
        <v>139</v>
      </c>
      <c r="BU29" s="92" t="s">
        <v>217</v>
      </c>
      <c r="BV29" s="270"/>
      <c r="BW29" s="270"/>
      <c r="BX29" s="270"/>
      <c r="BY29" s="270"/>
      <c r="BZ29" s="297"/>
      <c r="CA29" s="11"/>
      <c r="CB29" s="17"/>
      <c r="CC29" s="329"/>
      <c r="CD29" s="139" t="s">
        <v>139</v>
      </c>
      <c r="CE29" s="92" t="s">
        <v>218</v>
      </c>
      <c r="CF29" s="270"/>
      <c r="CG29" s="270"/>
      <c r="CH29" s="270"/>
      <c r="CI29" s="270"/>
      <c r="CJ29" s="297"/>
      <c r="CK29" s="11"/>
      <c r="CL29" s="17"/>
      <c r="CM29" s="329"/>
      <c r="CN29" s="139" t="s">
        <v>139</v>
      </c>
      <c r="CO29" s="92" t="s">
        <v>217</v>
      </c>
      <c r="CP29" s="270"/>
      <c r="CQ29" s="270"/>
      <c r="CR29" s="270"/>
      <c r="CS29" s="270"/>
      <c r="CT29" s="297"/>
      <c r="CU29" s="11"/>
      <c r="CV29" s="17"/>
      <c r="CW29" s="329"/>
      <c r="CX29" s="139" t="s">
        <v>139</v>
      </c>
      <c r="CY29" s="92"/>
      <c r="CZ29" s="92"/>
      <c r="DA29" s="92"/>
      <c r="DB29" s="92"/>
      <c r="DC29" s="92"/>
      <c r="DD29" s="263"/>
      <c r="DE29" s="11"/>
      <c r="DF29" s="17"/>
      <c r="DG29" s="329"/>
      <c r="DH29" s="139" t="s">
        <v>139</v>
      </c>
      <c r="DI29" s="92" t="s">
        <v>217</v>
      </c>
      <c r="DJ29" s="92"/>
      <c r="DK29" s="92"/>
      <c r="DL29" s="92"/>
      <c r="DM29" s="92" t="s">
        <v>217</v>
      </c>
      <c r="DN29" s="263" t="s">
        <v>217</v>
      </c>
      <c r="DO29" s="11"/>
      <c r="DP29" s="17"/>
      <c r="DQ29" s="340"/>
      <c r="EA29" s="340"/>
      <c r="EK29" s="340"/>
      <c r="EU29" s="340"/>
      <c r="FE29" s="340"/>
      <c r="FO29" s="340"/>
      <c r="FY29" s="340"/>
      <c r="GI29" s="340"/>
      <c r="GS29" s="340"/>
      <c r="HC29" s="340"/>
      <c r="HM29" s="340"/>
    </row>
    <row r="30" s="2" customFormat="true" ht="15" customHeight="true" x14ac:dyDescent="0.25">
      <c r="A30" s="329"/>
      <c r="B30" s="139" t="s">
        <v>115</v>
      </c>
      <c r="C30" s="92"/>
      <c r="D30" s="92"/>
      <c r="E30" s="92"/>
      <c r="F30" s="92"/>
      <c r="G30" s="92"/>
      <c r="H30" s="263"/>
      <c r="I30" s="11"/>
      <c r="J30" s="17"/>
      <c r="K30" s="329"/>
      <c r="L30" s="139" t="s">
        <v>115</v>
      </c>
      <c r="M30" s="92"/>
      <c r="N30" s="92"/>
      <c r="O30" s="92"/>
      <c r="P30" s="92"/>
      <c r="Q30" s="92"/>
      <c r="R30" s="263"/>
      <c r="S30" s="11"/>
      <c r="T30" s="17"/>
      <c r="U30" s="329"/>
      <c r="V30" s="139" t="s">
        <v>115</v>
      </c>
      <c r="W30" s="92" t="s">
        <v>218</v>
      </c>
      <c r="X30" s="92"/>
      <c r="Y30" s="92"/>
      <c r="Z30" s="92"/>
      <c r="AA30" s="92"/>
      <c r="AB30" s="263"/>
      <c r="AC30" s="11"/>
      <c r="AD30" s="17"/>
      <c r="AE30" s="329"/>
      <c r="AF30" s="139" t="s">
        <v>115</v>
      </c>
      <c r="AG30" s="92"/>
      <c r="AH30" s="92"/>
      <c r="AI30" s="92"/>
      <c r="AJ30" s="92"/>
      <c r="AK30" s="92"/>
      <c r="AL30" s="263"/>
      <c r="AM30" s="11"/>
      <c r="AN30" s="17"/>
      <c r="AO30" s="329"/>
      <c r="AP30" s="139" t="s">
        <v>115</v>
      </c>
      <c r="AQ30" s="92"/>
      <c r="AR30" s="92"/>
      <c r="AS30" s="92"/>
      <c r="AT30" s="92"/>
      <c r="AU30" s="92"/>
      <c r="AV30" s="263"/>
      <c r="AW30" s="11"/>
      <c r="AX30" s="17"/>
      <c r="AY30" s="329"/>
      <c r="AZ30" s="139" t="s">
        <v>115</v>
      </c>
      <c r="BA30" s="92"/>
      <c r="BB30" s="92"/>
      <c r="BC30" s="92"/>
      <c r="BD30" s="92"/>
      <c r="BE30" s="92"/>
      <c r="BF30" s="263"/>
      <c r="BG30" s="11"/>
      <c r="BH30" s="17"/>
      <c r="BI30" s="329"/>
      <c r="BJ30" s="139" t="s">
        <v>115</v>
      </c>
      <c r="BK30" s="92" t="s">
        <v>218</v>
      </c>
      <c r="BL30" s="92"/>
      <c r="BM30" s="92"/>
      <c r="BN30" s="92"/>
      <c r="BO30" s="92" t="s">
        <v>218</v>
      </c>
      <c r="BP30" s="263" t="s">
        <v>218</v>
      </c>
      <c r="BQ30" s="11"/>
      <c r="BR30" s="17"/>
      <c r="BS30" s="329"/>
      <c r="BT30" s="139" t="s">
        <v>115</v>
      </c>
      <c r="BU30" s="92" t="s">
        <v>217</v>
      </c>
      <c r="BV30" s="92"/>
      <c r="BW30" s="92"/>
      <c r="BX30" s="92"/>
      <c r="BY30" s="92"/>
      <c r="BZ30" s="263"/>
      <c r="CA30" s="11"/>
      <c r="CB30" s="17"/>
      <c r="CC30" s="329"/>
      <c r="CD30" s="139" t="s">
        <v>115</v>
      </c>
      <c r="CE30" s="92" t="s">
        <v>218</v>
      </c>
      <c r="CF30" s="92"/>
      <c r="CG30" s="92"/>
      <c r="CH30" s="92"/>
      <c r="CI30" s="92"/>
      <c r="CJ30" s="263"/>
      <c r="CK30" s="11"/>
      <c r="CL30" s="17"/>
      <c r="CM30" s="329"/>
      <c r="CN30" s="139" t="s">
        <v>115</v>
      </c>
      <c r="CO30" s="92" t="s">
        <v>217</v>
      </c>
      <c r="CP30" s="92"/>
      <c r="CQ30" s="92"/>
      <c r="CR30" s="92"/>
      <c r="CS30" s="92"/>
      <c r="CT30" s="263"/>
      <c r="CU30" s="11"/>
      <c r="CV30" s="17"/>
      <c r="CW30" s="329"/>
      <c r="CX30" s="139" t="s">
        <v>115</v>
      </c>
      <c r="CY30" s="92"/>
      <c r="CZ30" s="92"/>
      <c r="DA30" s="92"/>
      <c r="DB30" s="92"/>
      <c r="DC30" s="92"/>
      <c r="DD30" s="263"/>
      <c r="DE30" s="11"/>
      <c r="DF30" s="17"/>
      <c r="DG30" s="329"/>
      <c r="DH30" s="139" t="s">
        <v>115</v>
      </c>
      <c r="DI30" s="92" t="s">
        <v>217</v>
      </c>
      <c r="DJ30" s="92"/>
      <c r="DK30" s="92"/>
      <c r="DL30" s="92"/>
      <c r="DM30" s="92" t="s">
        <v>217</v>
      </c>
      <c r="DN30" s="263" t="s">
        <v>217</v>
      </c>
      <c r="DO30" s="11"/>
      <c r="DP30" s="17"/>
      <c r="DQ30" s="340"/>
      <c r="EA30" s="340"/>
      <c r="EK30" s="340"/>
      <c r="EU30" s="340"/>
      <c r="FE30" s="340"/>
      <c r="FO30" s="340"/>
      <c r="FY30" s="340"/>
      <c r="GI30" s="340"/>
      <c r="GS30" s="340"/>
      <c r="HC30" s="340"/>
      <c r="HM30" s="340"/>
    </row>
    <row r="31" s="2" customFormat="true" ht="15" hidden="true" customHeight="true" x14ac:dyDescent="0.25">
      <c r="A31" s="329"/>
      <c r="B31" s="139" t="s">
        <v>146</v>
      </c>
      <c r="C31" s="92"/>
      <c r="D31" s="92"/>
      <c r="E31" s="92"/>
      <c r="F31" s="92"/>
      <c r="G31" s="92"/>
      <c r="H31" s="263"/>
      <c r="I31" s="11"/>
      <c r="J31" s="17"/>
      <c r="K31" s="329"/>
      <c r="L31" s="139" t="s">
        <v>146</v>
      </c>
      <c r="M31" s="92"/>
      <c r="N31" s="92"/>
      <c r="O31" s="92"/>
      <c r="P31" s="92"/>
      <c r="Q31" s="92"/>
      <c r="R31" s="263"/>
      <c r="S31" s="11"/>
      <c r="T31" s="17"/>
      <c r="U31" s="329"/>
      <c r="V31" s="139" t="s">
        <v>146</v>
      </c>
      <c r="W31" s="92"/>
      <c r="X31" s="92"/>
      <c r="Y31" s="92"/>
      <c r="Z31" s="92"/>
      <c r="AA31" s="92"/>
      <c r="AB31" s="263"/>
      <c r="AC31" s="11"/>
      <c r="AD31" s="17"/>
      <c r="AE31" s="329"/>
      <c r="AF31" s="139" t="s">
        <v>146</v>
      </c>
      <c r="AG31" s="92"/>
      <c r="AH31" s="92"/>
      <c r="AI31" s="92"/>
      <c r="AJ31" s="92"/>
      <c r="AK31" s="92"/>
      <c r="AL31" s="263"/>
      <c r="AM31" s="11"/>
      <c r="AN31" s="17"/>
      <c r="AO31" s="329"/>
      <c r="AP31" s="139" t="s">
        <v>146</v>
      </c>
      <c r="AQ31" s="92"/>
      <c r="AR31" s="92"/>
      <c r="AS31" s="92"/>
      <c r="AT31" s="92"/>
      <c r="AU31" s="92"/>
      <c r="AV31" s="263"/>
      <c r="AW31" s="11"/>
      <c r="AX31" s="17"/>
      <c r="AY31" s="329"/>
      <c r="AZ31" s="139" t="s">
        <v>146</v>
      </c>
      <c r="BA31" s="92"/>
      <c r="BB31" s="92"/>
      <c r="BC31" s="92"/>
      <c r="BD31" s="92"/>
      <c r="BE31" s="92"/>
      <c r="BF31" s="263"/>
      <c r="BG31" s="11"/>
      <c r="BH31" s="17"/>
      <c r="BI31" s="329"/>
      <c r="BJ31" s="139" t="s">
        <v>146</v>
      </c>
      <c r="BK31" s="92"/>
      <c r="BL31" s="92"/>
      <c r="BM31" s="92"/>
      <c r="BN31" s="92"/>
      <c r="BO31" s="92"/>
      <c r="BP31" s="263"/>
      <c r="BQ31" s="11"/>
      <c r="BR31" s="17"/>
      <c r="BS31" s="329"/>
      <c r="BT31" s="139" t="s">
        <v>146</v>
      </c>
      <c r="BU31" s="92" t="s">
        <v>217</v>
      </c>
      <c r="BV31" s="92"/>
      <c r="BW31" s="92"/>
      <c r="BX31" s="92"/>
      <c r="BY31" s="92"/>
      <c r="BZ31" s="263"/>
      <c r="CA31" s="11"/>
      <c r="CB31" s="17"/>
      <c r="CC31" s="329"/>
      <c r="CD31" s="139" t="s">
        <v>146</v>
      </c>
      <c r="CE31" s="92"/>
      <c r="CF31" s="92"/>
      <c r="CG31" s="92"/>
      <c r="CH31" s="92"/>
      <c r="CI31" s="92"/>
      <c r="CJ31" s="263"/>
      <c r="CK31" s="11"/>
      <c r="CL31" s="17"/>
      <c r="CM31" s="329"/>
      <c r="CN31" s="139" t="s">
        <v>146</v>
      </c>
      <c r="CO31" s="92" t="s">
        <v>217</v>
      </c>
      <c r="CP31" s="92"/>
      <c r="CQ31" s="92"/>
      <c r="CR31" s="92"/>
      <c r="CS31" s="92"/>
      <c r="CT31" s="263"/>
      <c r="CU31" s="11"/>
      <c r="CV31" s="17"/>
      <c r="CW31" s="329"/>
      <c r="CX31" s="139" t="s">
        <v>146</v>
      </c>
      <c r="CY31" s="92"/>
      <c r="CZ31" s="92"/>
      <c r="DA31" s="92"/>
      <c r="DB31" s="92"/>
      <c r="DC31" s="92"/>
      <c r="DD31" s="263"/>
      <c r="DE31" s="11"/>
      <c r="DF31" s="17"/>
      <c r="DG31" s="329"/>
      <c r="DH31" s="139" t="s">
        <v>146</v>
      </c>
      <c r="DI31" s="92" t="s">
        <v>217</v>
      </c>
      <c r="DJ31" s="92"/>
      <c r="DK31" s="92"/>
      <c r="DL31" s="92"/>
      <c r="DM31" s="92" t="s">
        <v>217</v>
      </c>
      <c r="DN31" s="263" t="s">
        <v>217</v>
      </c>
      <c r="DO31" s="11"/>
      <c r="DP31" s="17"/>
      <c r="DQ31" s="340"/>
      <c r="EA31" s="340"/>
      <c r="EK31" s="340"/>
      <c r="EU31" s="340"/>
      <c r="FE31" s="340"/>
      <c r="FO31" s="340"/>
      <c r="FY31" s="340"/>
      <c r="GI31" s="340"/>
      <c r="GS31" s="340"/>
      <c r="HC31" s="340"/>
      <c r="HM31" s="340"/>
    </row>
    <row r="32" ht="16.5" hidden="true" customHeight="true" x14ac:dyDescent="0.25">
      <c r="A32" s="329"/>
      <c r="B32" s="139" t="s">
        <v>147</v>
      </c>
      <c r="C32" s="92"/>
      <c r="D32" s="92"/>
      <c r="E32" s="92"/>
      <c r="F32" s="92"/>
      <c r="G32" s="92"/>
      <c r="H32" s="263"/>
      <c r="I32" s="11"/>
      <c r="J32" s="17"/>
      <c r="K32" s="329"/>
      <c r="L32" s="139" t="s">
        <v>147</v>
      </c>
      <c r="M32" s="92"/>
      <c r="N32" s="92"/>
      <c r="O32" s="92"/>
      <c r="P32" s="92"/>
      <c r="Q32" s="92"/>
      <c r="R32" s="263"/>
      <c r="S32" s="11"/>
      <c r="T32" s="17"/>
      <c r="U32" s="329"/>
      <c r="V32" s="139" t="s">
        <v>147</v>
      </c>
      <c r="W32" s="92"/>
      <c r="X32" s="92"/>
      <c r="Y32" s="92"/>
      <c r="Z32" s="92"/>
      <c r="AA32" s="92"/>
      <c r="AB32" s="263"/>
      <c r="AC32" s="11"/>
      <c r="AD32" s="17"/>
      <c r="AE32" s="329"/>
      <c r="AF32" s="139" t="s">
        <v>147</v>
      </c>
      <c r="AG32" s="92"/>
      <c r="AH32" s="92"/>
      <c r="AI32" s="92"/>
      <c r="AJ32" s="92"/>
      <c r="AK32" s="92"/>
      <c r="AL32" s="263"/>
      <c r="AM32" s="11"/>
      <c r="AN32" s="17"/>
      <c r="AO32" s="329"/>
      <c r="AP32" s="139" t="s">
        <v>147</v>
      </c>
      <c r="AQ32" s="92"/>
      <c r="AR32" s="92"/>
      <c r="AS32" s="92"/>
      <c r="AT32" s="92"/>
      <c r="AU32" s="92"/>
      <c r="AV32" s="263"/>
      <c r="AW32" s="11"/>
      <c r="AX32" s="17"/>
      <c r="AY32" s="329"/>
      <c r="AZ32" s="139" t="s">
        <v>147</v>
      </c>
      <c r="BA32" s="92"/>
      <c r="BB32" s="92"/>
      <c r="BC32" s="92"/>
      <c r="BD32" s="92"/>
      <c r="BE32" s="92"/>
      <c r="BF32" s="263"/>
      <c r="BG32" s="11"/>
      <c r="BH32" s="17"/>
      <c r="BI32" s="329"/>
      <c r="BJ32" s="139" t="s">
        <v>147</v>
      </c>
      <c r="BK32" s="92"/>
      <c r="BL32" s="92"/>
      <c r="BM32" s="92"/>
      <c r="BN32" s="92"/>
      <c r="BO32" s="92"/>
      <c r="BP32" s="263"/>
      <c r="BQ32" s="11"/>
      <c r="BR32" s="17"/>
      <c r="BS32" s="329"/>
      <c r="BT32" s="139" t="s">
        <v>147</v>
      </c>
      <c r="BU32" s="92"/>
      <c r="BV32" s="92"/>
      <c r="BW32" s="92"/>
      <c r="BX32" s="92"/>
      <c r="BY32" s="92"/>
      <c r="BZ32" s="263"/>
      <c r="CA32" s="11"/>
      <c r="CB32" s="17"/>
      <c r="CC32" s="329"/>
      <c r="CD32" s="139" t="s">
        <v>147</v>
      </c>
      <c r="CE32" s="92"/>
      <c r="CF32" s="92"/>
      <c r="CG32" s="92"/>
      <c r="CH32" s="92"/>
      <c r="CI32" s="92"/>
      <c r="CJ32" s="263"/>
      <c r="CK32" s="11"/>
      <c r="CL32" s="17"/>
      <c r="CM32" s="329"/>
      <c r="CN32" s="139" t="s">
        <v>147</v>
      </c>
      <c r="CO32" s="92"/>
      <c r="CP32" s="92"/>
      <c r="CQ32" s="92"/>
      <c r="CR32" s="92"/>
      <c r="CS32" s="92"/>
      <c r="CT32" s="263"/>
      <c r="CU32" s="11"/>
      <c r="CV32" s="17"/>
      <c r="CW32" s="329"/>
      <c r="CX32" s="139" t="s">
        <v>147</v>
      </c>
      <c r="CY32" s="92"/>
      <c r="CZ32" s="92"/>
      <c r="DA32" s="92"/>
      <c r="DB32" s="92"/>
      <c r="DC32" s="92"/>
      <c r="DD32" s="263"/>
      <c r="DE32" s="11"/>
      <c r="DF32" s="17"/>
      <c r="DG32" s="329"/>
      <c r="DH32" s="139" t="s">
        <v>147</v>
      </c>
      <c r="DI32" s="92"/>
      <c r="DJ32" s="92"/>
      <c r="DK32" s="92"/>
      <c r="DL32" s="92"/>
      <c r="DM32" s="92"/>
      <c r="DN32" s="263"/>
      <c r="DO32" s="11"/>
      <c r="DP32" s="17"/>
    </row>
    <row r="33" ht="16.5" customHeight="true" x14ac:dyDescent="0.25">
      <c r="A33" s="329"/>
      <c r="B33" s="139" t="s">
        <v>116</v>
      </c>
      <c r="C33" s="92"/>
      <c r="D33" s="92"/>
      <c r="E33" s="92"/>
      <c r="F33" s="92"/>
      <c r="G33" s="92"/>
      <c r="H33" s="263"/>
      <c r="I33" s="11"/>
      <c r="J33" s="17"/>
      <c r="K33" s="329"/>
      <c r="L33" s="139" t="s">
        <v>116</v>
      </c>
      <c r="M33" s="92"/>
      <c r="N33" s="92"/>
      <c r="O33" s="92"/>
      <c r="P33" s="92"/>
      <c r="Q33" s="92"/>
      <c r="R33" s="263"/>
      <c r="S33" s="11"/>
      <c r="T33" s="17"/>
      <c r="U33" s="329"/>
      <c r="V33" s="139" t="s">
        <v>116</v>
      </c>
      <c r="W33" s="92" t="s">
        <v>218</v>
      </c>
      <c r="X33" s="92"/>
      <c r="Y33" s="92"/>
      <c r="Z33" s="92"/>
      <c r="AA33" s="92"/>
      <c r="AB33" s="263"/>
      <c r="AC33" s="11"/>
      <c r="AD33" s="17"/>
      <c r="AE33" s="329"/>
      <c r="AF33" s="139" t="s">
        <v>116</v>
      </c>
      <c r="AG33" s="92"/>
      <c r="AH33" s="92"/>
      <c r="AI33" s="92"/>
      <c r="AJ33" s="92"/>
      <c r="AK33" s="92"/>
      <c r="AL33" s="263"/>
      <c r="AM33" s="11"/>
      <c r="AN33" s="17"/>
      <c r="AO33" s="329"/>
      <c r="AP33" s="139" t="s">
        <v>116</v>
      </c>
      <c r="AQ33" s="92"/>
      <c r="AR33" s="92"/>
      <c r="AS33" s="92"/>
      <c r="AT33" s="92"/>
      <c r="AU33" s="92"/>
      <c r="AV33" s="263"/>
      <c r="AW33" s="11"/>
      <c r="AX33" s="17"/>
      <c r="AY33" s="329"/>
      <c r="AZ33" s="139" t="s">
        <v>116</v>
      </c>
      <c r="BA33" s="92"/>
      <c r="BB33" s="92"/>
      <c r="BC33" s="92"/>
      <c r="BD33" s="92"/>
      <c r="BE33" s="92"/>
      <c r="BF33" s="263"/>
      <c r="BG33" s="11"/>
      <c r="BH33" s="17"/>
      <c r="BI33" s="329"/>
      <c r="BJ33" s="139" t="s">
        <v>116</v>
      </c>
      <c r="BK33" s="92" t="s">
        <v>218</v>
      </c>
      <c r="BL33" s="92"/>
      <c r="BM33" s="92"/>
      <c r="BN33" s="92"/>
      <c r="BO33" s="92"/>
      <c r="BP33" s="263"/>
      <c r="BQ33" s="11"/>
      <c r="BR33" s="17"/>
      <c r="BS33" s="329"/>
      <c r="BT33" s="139" t="s">
        <v>116</v>
      </c>
      <c r="BU33" s="92" t="s">
        <v>217</v>
      </c>
      <c r="BV33" s="92"/>
      <c r="BW33" s="92"/>
      <c r="BX33" s="92"/>
      <c r="BY33" s="92"/>
      <c r="BZ33" s="263"/>
      <c r="CA33" s="11"/>
      <c r="CB33" s="17"/>
      <c r="CC33" s="329"/>
      <c r="CD33" s="139" t="s">
        <v>116</v>
      </c>
      <c r="CE33" s="92" t="s">
        <v>218</v>
      </c>
      <c r="CF33" s="92"/>
      <c r="CG33" s="92"/>
      <c r="CH33" s="92"/>
      <c r="CI33" s="92"/>
      <c r="CJ33" s="263"/>
      <c r="CK33" s="11"/>
      <c r="CL33" s="17"/>
      <c r="CM33" s="329"/>
      <c r="CN33" s="139" t="s">
        <v>116</v>
      </c>
      <c r="CO33" s="92" t="s">
        <v>217</v>
      </c>
      <c r="CP33" s="92"/>
      <c r="CQ33" s="92"/>
      <c r="CR33" s="92"/>
      <c r="CS33" s="92"/>
      <c r="CT33" s="263"/>
      <c r="CU33" s="11"/>
      <c r="CV33" s="17"/>
      <c r="CW33" s="329"/>
      <c r="CX33" s="139" t="s">
        <v>116</v>
      </c>
      <c r="CY33" s="92"/>
      <c r="CZ33" s="92"/>
      <c r="DA33" s="92"/>
      <c r="DB33" s="92"/>
      <c r="DC33" s="92"/>
      <c r="DD33" s="263"/>
      <c r="DE33" s="11"/>
      <c r="DF33" s="17"/>
      <c r="DG33" s="329"/>
      <c r="DH33" s="139" t="s">
        <v>116</v>
      </c>
      <c r="DI33" s="272" t="s">
        <v>217</v>
      </c>
      <c r="DJ33" s="92"/>
      <c r="DK33" s="92"/>
      <c r="DL33" s="92"/>
      <c r="DM33" s="272" t="s">
        <v>217</v>
      </c>
      <c r="DN33" s="273" t="s">
        <v>217</v>
      </c>
      <c r="DO33" s="11"/>
      <c r="DP33" s="17"/>
    </row>
    <row r="34" ht="16.5" customHeight="true" x14ac:dyDescent="0.25">
      <c r="A34" s="330"/>
      <c r="B34" s="12" t="s">
        <v>23</v>
      </c>
      <c r="C34" s="146"/>
      <c r="D34" s="10"/>
      <c r="E34" s="10"/>
      <c r="F34" s="147"/>
      <c r="G34" s="148"/>
      <c r="H34" s="149"/>
      <c r="I34" s="11"/>
      <c r="J34" s="17"/>
      <c r="K34" s="330"/>
      <c r="L34" s="12" t="s">
        <v>23</v>
      </c>
      <c r="M34" s="146"/>
      <c r="N34" s="10"/>
      <c r="O34" s="10"/>
      <c r="P34" s="147"/>
      <c r="Q34" s="148"/>
      <c r="R34" s="149"/>
      <c r="S34" s="11"/>
      <c r="T34" s="17"/>
      <c r="U34" s="330"/>
      <c r="V34" s="12" t="s">
        <v>23</v>
      </c>
      <c r="W34" s="146"/>
      <c r="X34" s="10"/>
      <c r="Y34" s="10"/>
      <c r="Z34" s="147"/>
      <c r="AA34" s="148"/>
      <c r="AB34" s="149"/>
      <c r="AC34" s="11"/>
      <c r="AD34" s="17"/>
      <c r="AE34" s="330"/>
      <c r="AF34" s="12" t="s">
        <v>23</v>
      </c>
      <c r="AG34" s="146"/>
      <c r="AH34" s="10"/>
      <c r="AI34" s="10"/>
      <c r="AJ34" s="147"/>
      <c r="AK34" s="148"/>
      <c r="AL34" s="149"/>
      <c r="AM34" s="11"/>
      <c r="AN34" s="17"/>
      <c r="AO34" s="330"/>
      <c r="AP34" s="12" t="s">
        <v>23</v>
      </c>
      <c r="AQ34" s="10"/>
      <c r="AR34" s="10"/>
      <c r="AS34" s="10"/>
      <c r="AT34" s="147"/>
      <c r="AU34" s="148"/>
      <c r="AV34" s="149"/>
      <c r="AW34" s="11"/>
      <c r="AX34" s="17"/>
      <c r="AY34" s="330"/>
      <c r="AZ34" s="12" t="s">
        <v>23</v>
      </c>
      <c r="BA34" s="10"/>
      <c r="BB34" s="10"/>
      <c r="BC34" s="10"/>
      <c r="BD34" s="147"/>
      <c r="BE34" s="148"/>
      <c r="BF34" s="149"/>
      <c r="BG34" s="11"/>
      <c r="BH34" s="17"/>
      <c r="BI34" s="330"/>
      <c r="BJ34" s="12" t="s">
        <v>23</v>
      </c>
      <c r="BK34" s="146">
        <v>662</v>
      </c>
      <c r="BL34" s="10"/>
      <c r="BM34" s="10"/>
      <c r="BN34" s="147"/>
      <c r="BO34" s="148"/>
      <c r="BP34" s="149"/>
      <c r="BQ34" s="11"/>
      <c r="BR34" s="17"/>
      <c r="BS34" s="330"/>
      <c r="BT34" s="12" t="s">
        <v>23</v>
      </c>
      <c r="BU34" s="10"/>
      <c r="BV34" s="10"/>
      <c r="BW34" s="10"/>
      <c r="BX34" s="147"/>
      <c r="BY34" s="148"/>
      <c r="BZ34" s="149"/>
      <c r="CA34" s="11"/>
      <c r="CB34" s="17"/>
      <c r="CC34" s="330"/>
      <c r="CD34" s="12" t="s">
        <v>23</v>
      </c>
      <c r="CE34" s="146">
        <v>137</v>
      </c>
      <c r="CF34" s="146"/>
      <c r="CG34" s="146"/>
      <c r="CH34" s="147"/>
      <c r="CI34" s="148"/>
      <c r="CJ34" s="149"/>
      <c r="CK34" s="11"/>
      <c r="CL34" s="17"/>
      <c r="CM34" s="330"/>
      <c r="CN34" s="12" t="s">
        <v>23</v>
      </c>
      <c r="CO34" s="10">
        <v>637</v>
      </c>
      <c r="CP34" s="10"/>
      <c r="CQ34" s="10"/>
      <c r="CR34" s="147"/>
      <c r="CS34" s="148"/>
      <c r="CT34" s="149"/>
      <c r="CU34" s="11"/>
      <c r="CV34" s="17"/>
      <c r="CW34" s="330"/>
      <c r="CX34" s="12" t="s">
        <v>23</v>
      </c>
      <c r="CY34" s="146"/>
      <c r="CZ34" s="10"/>
      <c r="DA34" s="10"/>
      <c r="DB34" s="147"/>
      <c r="DC34" s="148"/>
      <c r="DD34" s="149"/>
      <c r="DE34" s="11"/>
      <c r="DF34" s="17"/>
      <c r="DG34" s="330"/>
      <c r="DH34" s="12" t="s">
        <v>23</v>
      </c>
      <c r="DI34" s="10"/>
      <c r="DJ34" s="10"/>
      <c r="DK34" s="10"/>
      <c r="DL34" s="147"/>
      <c r="DM34" s="148"/>
      <c r="DN34" s="149"/>
      <c r="DO34" s="11"/>
      <c r="DP34" s="17"/>
    </row>
    <row r="35" s="3" customFormat="true" ht="17.45" customHeight="true" thickBot="true" x14ac:dyDescent="0.3">
      <c r="A35" s="331"/>
      <c r="B35" s="30" t="s">
        <v>20</v>
      </c>
      <c r="C35" s="151"/>
      <c r="D35" s="151"/>
      <c r="E35" s="151"/>
      <c r="F35" s="157"/>
      <c r="G35" s="156"/>
      <c r="H35" s="158"/>
      <c r="I35" s="27"/>
      <c r="J35" s="19"/>
      <c r="K35" s="331"/>
      <c r="L35" s="30" t="s">
        <v>20</v>
      </c>
      <c r="M35" s="151"/>
      <c r="N35" s="156"/>
      <c r="O35" s="156"/>
      <c r="P35" s="157"/>
      <c r="Q35" s="156"/>
      <c r="R35" s="158"/>
      <c r="S35" s="27"/>
      <c r="T35" s="19"/>
      <c r="U35" s="331"/>
      <c r="V35" s="30" t="s">
        <v>20</v>
      </c>
      <c r="W35" s="151">
        <v>507</v>
      </c>
      <c r="X35" s="151">
        <v>158</v>
      </c>
      <c r="Y35" s="151">
        <v>349</v>
      </c>
      <c r="Z35" s="151"/>
      <c r="AA35" s="151">
        <f>263+82</f>
        <v>345</v>
      </c>
      <c r="AB35" s="152">
        <f>91+46+25</f>
        <v>162</v>
      </c>
      <c r="AC35" s="27"/>
      <c r="AD35" s="19"/>
      <c r="AE35" s="331"/>
      <c r="AF35" s="30" t="s">
        <v>20</v>
      </c>
      <c r="AG35" s="151"/>
      <c r="AH35" s="156"/>
      <c r="AI35" s="156"/>
      <c r="AJ35" s="157"/>
      <c r="AK35" s="156"/>
      <c r="AL35" s="158"/>
      <c r="AM35" s="27"/>
      <c r="AN35" s="19"/>
      <c r="AO35" s="331"/>
      <c r="AP35" s="30" t="s">
        <v>20</v>
      </c>
      <c r="AQ35" s="156"/>
      <c r="AR35" s="156"/>
      <c r="AS35" s="156"/>
      <c r="AT35" s="157"/>
      <c r="AU35" s="156"/>
      <c r="AV35" s="158"/>
      <c r="AW35" s="27"/>
      <c r="AX35" s="19"/>
      <c r="AY35" s="331"/>
      <c r="AZ35" s="30" t="s">
        <v>20</v>
      </c>
      <c r="BA35" s="156"/>
      <c r="BB35" s="156"/>
      <c r="BC35" s="156"/>
      <c r="BD35" s="157"/>
      <c r="BE35" s="156"/>
      <c r="BF35" s="158"/>
      <c r="BG35" s="27"/>
      <c r="BH35" s="19"/>
      <c r="BI35" s="331"/>
      <c r="BJ35" s="30" t="s">
        <v>20</v>
      </c>
      <c r="BK35" s="151">
        <v>133</v>
      </c>
      <c r="BL35" s="156"/>
      <c r="BM35" s="156"/>
      <c r="BN35" s="157"/>
      <c r="BO35" s="156"/>
      <c r="BP35" s="158"/>
      <c r="BQ35" s="27"/>
      <c r="BR35" s="19"/>
      <c r="BS35" s="331"/>
      <c r="BT35" s="30" t="s">
        <v>20</v>
      </c>
      <c r="BU35" s="156">
        <v>659</v>
      </c>
      <c r="BV35" s="156"/>
      <c r="BW35" s="156"/>
      <c r="BX35" s="157">
        <v>210</v>
      </c>
      <c r="BY35" s="156">
        <v>451</v>
      </c>
      <c r="BZ35" s="158">
        <v>207</v>
      </c>
      <c r="CA35" s="27"/>
      <c r="CB35" s="19"/>
      <c r="CC35" s="331"/>
      <c r="CD35" s="30" t="s">
        <v>20</v>
      </c>
      <c r="CE35" s="151">
        <v>39</v>
      </c>
      <c r="CF35" s="151">
        <f>0.49*CE35</f>
        <v>19.11</v>
      </c>
      <c r="CG35" s="151">
        <f>0.51*CE35</f>
        <v>19.89</v>
      </c>
      <c r="CH35" s="157"/>
      <c r="CI35" s="156"/>
      <c r="CJ35" s="158"/>
      <c r="CK35" s="27"/>
      <c r="CL35" s="19"/>
      <c r="CM35" s="331"/>
      <c r="CN35" s="30" t="s">
        <v>20</v>
      </c>
      <c r="CO35" s="156">
        <v>637</v>
      </c>
      <c r="CP35" s="156"/>
      <c r="CQ35" s="156"/>
      <c r="CR35" s="157"/>
      <c r="CS35" s="156"/>
      <c r="CT35" s="158"/>
      <c r="CU35" s="27"/>
      <c r="CV35" s="19"/>
      <c r="CW35" s="331"/>
      <c r="CX35" s="30" t="s">
        <v>20</v>
      </c>
      <c r="CY35" s="151"/>
      <c r="CZ35" s="156"/>
      <c r="DA35" s="156"/>
      <c r="DB35" s="151"/>
      <c r="DC35" s="151"/>
      <c r="DD35" s="152"/>
      <c r="DE35" s="27"/>
      <c r="DF35" s="19"/>
      <c r="DG35" s="331"/>
      <c r="DH35" s="30" t="s">
        <v>20</v>
      </c>
      <c r="DI35" s="156">
        <v>659</v>
      </c>
      <c r="DJ35" s="156"/>
      <c r="DK35" s="156"/>
      <c r="DL35" s="157"/>
      <c r="DM35" s="156">
        <f>107+346</f>
        <v>453</v>
      </c>
      <c r="DN35" s="158">
        <f>87+65+54</f>
        <v>206</v>
      </c>
      <c r="DO35" s="27"/>
      <c r="DP35" s="19"/>
      <c r="DQ35" s="332"/>
      <c r="EA35" s="332"/>
      <c r="EK35" s="332"/>
      <c r="EU35" s="332"/>
      <c r="FE35" s="332"/>
      <c r="FO35" s="332"/>
      <c r="FY35" s="332"/>
      <c r="GI35" s="332"/>
      <c r="GS35" s="332"/>
      <c r="HC35" s="332"/>
      <c r="HM35" s="332"/>
    </row>
    <row r="36" s="3" customFormat="true" x14ac:dyDescent="0.25">
      <c r="A36" s="332"/>
      <c r="K36" s="332"/>
      <c r="U36" s="332"/>
      <c r="AE36" s="332"/>
      <c r="AO36" s="332"/>
      <c r="AY36" s="332"/>
      <c r="AZ36" s="332"/>
      <c r="BA36" s="332"/>
      <c r="BB36" s="332"/>
      <c r="BC36" s="332"/>
      <c r="BD36" s="332"/>
      <c r="BE36" s="332"/>
      <c r="BF36" s="332"/>
      <c r="BI36" s="332"/>
      <c r="BS36" s="332"/>
      <c r="CC36" s="332"/>
      <c r="CM36" s="332"/>
      <c r="CW36" s="332"/>
      <c r="DG36" s="332"/>
      <c r="DQ36" s="332"/>
      <c r="EA36" s="332"/>
      <c r="EK36" s="332"/>
      <c r="EU36" s="332"/>
      <c r="FE36" s="332"/>
      <c r="FO36" s="332"/>
      <c r="FY36" s="332"/>
      <c r="GI36" s="332"/>
      <c r="GS36" s="332"/>
      <c r="HC36" s="332"/>
      <c r="HM36" s="332"/>
    </row>
    <row r="37" s="3" customFormat="true" x14ac:dyDescent="0.25">
      <c r="A37" s="332"/>
      <c r="K37" s="332"/>
      <c r="U37" s="332"/>
      <c r="AE37" s="332"/>
      <c r="AO37" s="332"/>
      <c r="AY37" s="332"/>
      <c r="AZ37" s="332"/>
      <c r="BA37" s="332"/>
      <c r="BB37" s="332"/>
      <c r="BC37" s="332"/>
      <c r="BD37" s="332"/>
      <c r="BE37" s="332"/>
      <c r="BF37" s="332"/>
      <c r="BI37" s="332"/>
      <c r="BS37" s="332"/>
      <c r="CC37" s="332"/>
      <c r="CM37" s="332"/>
      <c r="CW37" s="332"/>
      <c r="DG37" s="332"/>
      <c r="DQ37" s="332"/>
      <c r="EA37" s="332"/>
      <c r="EK37" s="332"/>
      <c r="EU37" s="332"/>
      <c r="FE37" s="332"/>
      <c r="FO37" s="332"/>
      <c r="FY37" s="332"/>
      <c r="GI37" s="332"/>
      <c r="GS37" s="332"/>
      <c r="HC37" s="332"/>
      <c r="HM37" s="332"/>
    </row>
    <row r="38" s="3" customFormat="true" x14ac:dyDescent="0.25">
      <c r="A38" s="332"/>
      <c r="K38" s="332"/>
      <c r="U38" s="332"/>
      <c r="AE38" s="332"/>
      <c r="AO38" s="332"/>
      <c r="AY38" s="332"/>
      <c r="AZ38" s="332"/>
      <c r="BA38" s="332"/>
      <c r="BB38" s="332"/>
      <c r="BC38" s="332"/>
      <c r="BD38" s="332"/>
      <c r="BE38" s="332"/>
      <c r="BF38" s="332"/>
      <c r="BI38" s="332"/>
      <c r="BS38" s="332"/>
      <c r="CC38" s="332"/>
      <c r="CM38" s="332"/>
      <c r="CW38" s="332"/>
      <c r="DG38" s="332"/>
      <c r="DQ38" s="332"/>
      <c r="EA38" s="332"/>
      <c r="EK38" s="332"/>
      <c r="EU38" s="332"/>
      <c r="FE38" s="332"/>
      <c r="FO38" s="332"/>
      <c r="FY38" s="332"/>
      <c r="GI38" s="332"/>
      <c r="GS38" s="332"/>
      <c r="HC38" s="332"/>
      <c r="HM38" s="332"/>
    </row>
    <row r="39" s="3" customFormat="true" x14ac:dyDescent="0.25">
      <c r="A39" s="332"/>
      <c r="K39" s="332"/>
      <c r="U39" s="332"/>
      <c r="AE39" s="332"/>
      <c r="AO39" s="332"/>
      <c r="AY39" s="332"/>
      <c r="AZ39" s="332"/>
      <c r="BA39" s="332"/>
      <c r="BB39" s="332"/>
      <c r="BC39" s="332"/>
      <c r="BD39" s="332"/>
      <c r="BE39" s="332"/>
      <c r="BF39" s="332"/>
      <c r="BI39" s="332"/>
      <c r="BS39" s="332"/>
      <c r="CC39" s="332"/>
      <c r="CM39" s="332"/>
      <c r="CW39" s="332"/>
      <c r="DG39" s="332"/>
      <c r="DQ39" s="332"/>
      <c r="EA39" s="332"/>
      <c r="EK39" s="332"/>
      <c r="EU39" s="332"/>
      <c r="FE39" s="332"/>
      <c r="FO39" s="332"/>
      <c r="FY39" s="332"/>
      <c r="GI39" s="332"/>
      <c r="GS39" s="332"/>
      <c r="HC39" s="332"/>
      <c r="HM39" s="332"/>
    </row>
    <row r="40" s="3" customFormat="true" x14ac:dyDescent="0.25">
      <c r="A40" s="332"/>
      <c r="K40" s="332"/>
      <c r="U40" s="332"/>
      <c r="AE40" s="332"/>
      <c r="AO40" s="332"/>
      <c r="AY40" s="332"/>
      <c r="AZ40" s="332"/>
      <c r="BA40" s="332"/>
      <c r="BB40" s="332"/>
      <c r="BC40" s="332"/>
      <c r="BD40" s="332"/>
      <c r="BE40" s="332"/>
      <c r="BF40" s="332"/>
      <c r="BI40" s="332"/>
      <c r="BS40" s="332"/>
      <c r="CC40" s="332"/>
      <c r="CM40" s="332"/>
      <c r="CW40" s="332"/>
      <c r="DG40" s="332"/>
      <c r="DQ40" s="332"/>
      <c r="EA40" s="332"/>
      <c r="EK40" s="332"/>
      <c r="EU40" s="332"/>
      <c r="FE40" s="332"/>
      <c r="FO40" s="332"/>
      <c r="FY40" s="332"/>
      <c r="GI40" s="332"/>
      <c r="GS40" s="332"/>
      <c r="HC40" s="332"/>
      <c r="HM40" s="332"/>
    </row>
    <row r="41" s="3" customFormat="true" x14ac:dyDescent="0.25">
      <c r="A41" s="332"/>
      <c r="K41" s="332"/>
      <c r="U41" s="332"/>
      <c r="AE41" s="332"/>
      <c r="AO41" s="332"/>
      <c r="AY41" s="332"/>
      <c r="AZ41" s="332"/>
      <c r="BA41" s="332"/>
      <c r="BB41" s="332"/>
      <c r="BC41" s="332"/>
      <c r="BD41" s="332"/>
      <c r="BE41" s="332"/>
      <c r="BF41" s="332"/>
      <c r="BI41" s="332"/>
      <c r="BS41" s="332"/>
      <c r="CC41" s="332"/>
      <c r="CM41" s="332"/>
      <c r="CW41" s="332"/>
      <c r="DG41" s="332"/>
      <c r="DQ41" s="332"/>
      <c r="EA41" s="332"/>
      <c r="EK41" s="332"/>
      <c r="EU41" s="332"/>
      <c r="FE41" s="332"/>
      <c r="FO41" s="332"/>
      <c r="FY41" s="332"/>
      <c r="GI41" s="332"/>
      <c r="GS41" s="332"/>
      <c r="HC41" s="332"/>
      <c r="HM41" s="332"/>
    </row>
    <row r="42" s="3" customFormat="true" x14ac:dyDescent="0.25">
      <c r="A42" s="332"/>
      <c r="K42" s="332"/>
      <c r="U42" s="332"/>
      <c r="AE42" s="332"/>
      <c r="AO42" s="332"/>
      <c r="AY42" s="332"/>
      <c r="AZ42" s="332"/>
      <c r="BA42" s="332"/>
      <c r="BB42" s="332"/>
      <c r="BC42" s="332"/>
      <c r="BD42" s="332"/>
      <c r="BE42" s="332"/>
      <c r="BF42" s="332"/>
      <c r="BI42" s="332"/>
      <c r="BS42" s="332"/>
      <c r="CC42" s="332"/>
      <c r="CM42" s="332"/>
      <c r="CW42" s="332"/>
      <c r="DG42" s="332"/>
      <c r="DQ42" s="332"/>
      <c r="EA42" s="332"/>
      <c r="EK42" s="332"/>
      <c r="EU42" s="332"/>
      <c r="FE42" s="332"/>
      <c r="FO42" s="332"/>
      <c r="FY42" s="332"/>
      <c r="GI42" s="332"/>
      <c r="GS42" s="332"/>
      <c r="HC42" s="332"/>
      <c r="HM42" s="332"/>
    </row>
    <row r="43" s="3" customFormat="true" x14ac:dyDescent="0.25">
      <c r="A43" s="332"/>
      <c r="K43" s="332"/>
      <c r="U43" s="332"/>
      <c r="AE43" s="332"/>
      <c r="AO43" s="332"/>
      <c r="AY43" s="332"/>
      <c r="AZ43" s="332"/>
      <c r="BA43" s="332"/>
      <c r="BB43" s="332"/>
      <c r="BC43" s="332"/>
      <c r="BD43" s="332"/>
      <c r="BE43" s="332"/>
      <c r="BF43" s="332"/>
      <c r="BI43" s="332"/>
      <c r="BS43" s="332"/>
      <c r="CC43" s="332"/>
      <c r="CM43" s="332"/>
      <c r="CW43" s="332"/>
      <c r="DG43" s="332"/>
      <c r="DQ43" s="332"/>
      <c r="EA43" s="332"/>
      <c r="EK43" s="332"/>
      <c r="EU43" s="332"/>
      <c r="FE43" s="332"/>
      <c r="FO43" s="332"/>
      <c r="FY43" s="332"/>
      <c r="GI43" s="332"/>
      <c r="GS43" s="332"/>
      <c r="HC43" s="332"/>
      <c r="HM43" s="332"/>
    </row>
    <row r="44" s="3" customFormat="true" x14ac:dyDescent="0.25">
      <c r="A44" s="332"/>
      <c r="K44" s="332"/>
      <c r="U44" s="332"/>
      <c r="AE44" s="332"/>
      <c r="AO44" s="332"/>
      <c r="AY44" s="332"/>
      <c r="AZ44" s="332"/>
      <c r="BA44" s="332"/>
      <c r="BB44" s="332"/>
      <c r="BC44" s="332"/>
      <c r="BD44" s="332"/>
      <c r="BE44" s="332"/>
      <c r="BF44" s="332"/>
      <c r="BI44" s="332"/>
      <c r="BS44" s="332"/>
      <c r="CC44" s="332"/>
      <c r="CM44" s="332"/>
      <c r="CW44" s="332"/>
      <c r="DG44" s="332"/>
      <c r="DQ44" s="332"/>
      <c r="EA44" s="332"/>
      <c r="EK44" s="332"/>
      <c r="EU44" s="332"/>
      <c r="FE44" s="332"/>
      <c r="FO44" s="332"/>
      <c r="FY44" s="332"/>
      <c r="GI44" s="332"/>
      <c r="GS44" s="332"/>
      <c r="HC44" s="332"/>
      <c r="HM44" s="332"/>
    </row>
    <row r="45" s="3" customFormat="true" x14ac:dyDescent="0.25">
      <c r="A45" s="332"/>
      <c r="K45" s="332"/>
      <c r="U45" s="332"/>
      <c r="AE45" s="332"/>
      <c r="AO45" s="332"/>
      <c r="AY45" s="332"/>
      <c r="AZ45" s="332"/>
      <c r="BA45" s="332"/>
      <c r="BB45" s="332"/>
      <c r="BC45" s="332"/>
      <c r="BD45" s="332"/>
      <c r="BE45" s="332"/>
      <c r="BF45" s="332"/>
      <c r="BI45" s="332"/>
      <c r="BS45" s="332"/>
      <c r="CC45" s="332"/>
      <c r="CM45" s="332"/>
      <c r="CW45" s="332"/>
      <c r="DG45" s="332"/>
      <c r="DQ45" s="332"/>
      <c r="EA45" s="332"/>
      <c r="EK45" s="332"/>
      <c r="EU45" s="332"/>
      <c r="FE45" s="332"/>
      <c r="FO45" s="332"/>
      <c r="FY45" s="332"/>
      <c r="GI45" s="332"/>
      <c r="GS45" s="332"/>
      <c r="HC45" s="332"/>
      <c r="HM45" s="332"/>
    </row>
    <row r="46" s="3" customFormat="true" x14ac:dyDescent="0.25">
      <c r="A46" s="332"/>
      <c r="K46" s="332"/>
      <c r="U46" s="332"/>
      <c r="AE46" s="332"/>
      <c r="AO46" s="332"/>
      <c r="AY46" s="332"/>
      <c r="AZ46" s="332"/>
      <c r="BA46" s="332"/>
      <c r="BB46" s="332"/>
      <c r="BC46" s="332"/>
      <c r="BD46" s="332"/>
      <c r="BE46" s="332"/>
      <c r="BF46" s="332"/>
      <c r="BI46" s="332"/>
      <c r="BS46" s="332"/>
      <c r="CC46" s="332"/>
      <c r="CM46" s="332"/>
      <c r="CW46" s="332"/>
      <c r="DG46" s="332"/>
      <c r="DQ46" s="332"/>
      <c r="EA46" s="332"/>
      <c r="EK46" s="332"/>
      <c r="EU46" s="332"/>
      <c r="FE46" s="332"/>
      <c r="FO46" s="332"/>
      <c r="FY46" s="332"/>
      <c r="GI46" s="332"/>
      <c r="GS46" s="332"/>
      <c r="HC46" s="332"/>
      <c r="HM46" s="332"/>
    </row>
    <row r="47" s="3" customFormat="true" x14ac:dyDescent="0.25">
      <c r="A47" s="332"/>
      <c r="K47" s="332"/>
      <c r="U47" s="332"/>
      <c r="AE47" s="332"/>
      <c r="AO47" s="332"/>
      <c r="AY47" s="332"/>
      <c r="AZ47" s="332"/>
      <c r="BA47" s="332"/>
      <c r="BB47" s="332"/>
      <c r="BC47" s="332"/>
      <c r="BD47" s="332"/>
      <c r="BE47" s="332"/>
      <c r="BF47" s="332"/>
      <c r="BI47" s="332"/>
      <c r="BS47" s="332"/>
      <c r="CC47" s="332"/>
      <c r="CM47" s="332"/>
      <c r="CW47" s="332"/>
      <c r="DG47" s="332"/>
      <c r="DQ47" s="332"/>
      <c r="EA47" s="332"/>
      <c r="EK47" s="332"/>
      <c r="EU47" s="332"/>
      <c r="FE47" s="332"/>
      <c r="FO47" s="332"/>
      <c r="FY47" s="332"/>
      <c r="GI47" s="332"/>
      <c r="GS47" s="332"/>
      <c r="HC47" s="332"/>
      <c r="HM47" s="332"/>
    </row>
    <row r="48" s="3" customFormat="true" x14ac:dyDescent="0.25">
      <c r="A48" s="332"/>
      <c r="K48" s="332"/>
      <c r="U48" s="332"/>
      <c r="AE48" s="332"/>
      <c r="AO48" s="332"/>
      <c r="AY48" s="332"/>
      <c r="AZ48" s="332"/>
      <c r="BA48" s="332"/>
      <c r="BB48" s="332"/>
      <c r="BC48" s="332"/>
      <c r="BD48" s="332"/>
      <c r="BE48" s="332"/>
      <c r="BF48" s="332"/>
      <c r="BI48" s="332"/>
      <c r="BS48" s="332"/>
      <c r="CC48" s="332"/>
      <c r="CM48" s="332"/>
      <c r="CW48" s="332"/>
      <c r="DG48" s="332"/>
      <c r="DQ48" s="332"/>
      <c r="EA48" s="332"/>
      <c r="EK48" s="332"/>
      <c r="EU48" s="332"/>
      <c r="FE48" s="332"/>
      <c r="FO48" s="332"/>
      <c r="FY48" s="332"/>
      <c r="GI48" s="332"/>
      <c r="GS48" s="332"/>
      <c r="HC48" s="332"/>
      <c r="HM48" s="332"/>
    </row>
    <row r="49" s="3" customFormat="true" x14ac:dyDescent="0.25">
      <c r="A49" s="332"/>
      <c r="K49" s="332"/>
      <c r="U49" s="332"/>
      <c r="AE49" s="332"/>
      <c r="AO49" s="332"/>
      <c r="AY49" s="332"/>
      <c r="AZ49" s="332"/>
      <c r="BA49" s="332"/>
      <c r="BB49" s="332"/>
      <c r="BC49" s="332"/>
      <c r="BD49" s="332"/>
      <c r="BE49" s="332"/>
      <c r="BF49" s="332"/>
      <c r="BI49" s="332"/>
      <c r="BS49" s="332"/>
      <c r="CC49" s="332"/>
      <c r="CM49" s="332"/>
      <c r="CW49" s="332"/>
      <c r="DG49" s="332"/>
      <c r="DQ49" s="332"/>
      <c r="EA49" s="332"/>
      <c r="EK49" s="332"/>
      <c r="EU49" s="332"/>
      <c r="FE49" s="332"/>
      <c r="FO49" s="332"/>
      <c r="FY49" s="332"/>
      <c r="GI49" s="332"/>
      <c r="GS49" s="332"/>
      <c r="HC49" s="332"/>
      <c r="HM49" s="332"/>
    </row>
    <row r="50" s="3" customFormat="true" x14ac:dyDescent="0.25">
      <c r="A50" s="332"/>
      <c r="K50" s="332"/>
      <c r="U50" s="332"/>
      <c r="AE50" s="332"/>
      <c r="AO50" s="332"/>
      <c r="AY50" s="332"/>
      <c r="AZ50" s="332"/>
      <c r="BA50" s="332"/>
      <c r="BB50" s="332"/>
      <c r="BC50" s="332"/>
      <c r="BD50" s="332"/>
      <c r="BE50" s="332"/>
      <c r="BF50" s="332"/>
      <c r="BI50" s="332"/>
      <c r="BS50" s="332"/>
      <c r="CC50" s="332"/>
      <c r="CM50" s="332"/>
      <c r="CW50" s="332"/>
      <c r="DG50" s="332"/>
      <c r="DQ50" s="332"/>
      <c r="EA50" s="332"/>
      <c r="EK50" s="332"/>
      <c r="EU50" s="332"/>
      <c r="FE50" s="332"/>
      <c r="FO50" s="332"/>
      <c r="FY50" s="332"/>
      <c r="GI50" s="332"/>
      <c r="GS50" s="332"/>
      <c r="HC50" s="332"/>
      <c r="HM50" s="332"/>
    </row>
    <row r="51" s="3" customFormat="true" x14ac:dyDescent="0.25">
      <c r="A51" s="332"/>
      <c r="K51" s="332"/>
      <c r="U51" s="332"/>
      <c r="AE51" s="332"/>
      <c r="AO51" s="332"/>
      <c r="AY51" s="332"/>
      <c r="AZ51" s="332"/>
      <c r="BA51" s="332"/>
      <c r="BB51" s="332"/>
      <c r="BC51" s="332"/>
      <c r="BD51" s="332"/>
      <c r="BE51" s="332"/>
      <c r="BF51" s="332"/>
      <c r="BI51" s="332"/>
      <c r="BS51" s="332"/>
      <c r="CC51" s="332"/>
      <c r="CM51" s="332"/>
      <c r="CW51" s="332"/>
      <c r="DG51" s="332"/>
      <c r="DQ51" s="332"/>
      <c r="EA51" s="332"/>
      <c r="EK51" s="332"/>
      <c r="EU51" s="332"/>
      <c r="FE51" s="332"/>
      <c r="FO51" s="332"/>
      <c r="FY51" s="332"/>
      <c r="GI51" s="332"/>
      <c r="GS51" s="332"/>
      <c r="HC51" s="332"/>
      <c r="HM51" s="332"/>
    </row>
    <row r="52" s="3" customFormat="true" x14ac:dyDescent="0.25">
      <c r="A52" s="332"/>
      <c r="K52" s="332"/>
      <c r="U52" s="332"/>
      <c r="AE52" s="332"/>
      <c r="AO52" s="332"/>
      <c r="AY52" s="332"/>
      <c r="AZ52" s="332"/>
      <c r="BA52" s="332"/>
      <c r="BB52" s="332"/>
      <c r="BC52" s="332"/>
      <c r="BD52" s="332"/>
      <c r="BE52" s="332"/>
      <c r="BF52" s="332"/>
      <c r="BI52" s="332"/>
      <c r="BS52" s="332"/>
      <c r="CC52" s="332"/>
      <c r="CM52" s="332"/>
      <c r="CW52" s="332"/>
      <c r="DG52" s="332"/>
      <c r="DQ52" s="332"/>
      <c r="EA52" s="332"/>
      <c r="EK52" s="332"/>
      <c r="EU52" s="332"/>
      <c r="FE52" s="332"/>
      <c r="FO52" s="332"/>
      <c r="FY52" s="332"/>
      <c r="GI52" s="332"/>
      <c r="GS52" s="332"/>
      <c r="HC52" s="332"/>
      <c r="HM52" s="332"/>
    </row>
    <row r="53" s="3" customFormat="true" x14ac:dyDescent="0.25">
      <c r="A53" s="332"/>
      <c r="K53" s="332"/>
      <c r="U53" s="332"/>
      <c r="AE53" s="332"/>
      <c r="AO53" s="332"/>
      <c r="AY53" s="332"/>
      <c r="AZ53" s="332"/>
      <c r="BA53" s="332"/>
      <c r="BB53" s="332"/>
      <c r="BC53" s="332"/>
      <c r="BD53" s="332"/>
      <c r="BE53" s="332"/>
      <c r="BF53" s="332"/>
      <c r="BI53" s="332"/>
      <c r="BS53" s="332"/>
      <c r="CC53" s="332"/>
      <c r="CM53" s="332"/>
      <c r="CW53" s="332"/>
      <c r="DG53" s="332"/>
      <c r="DQ53" s="332"/>
      <c r="EA53" s="332"/>
      <c r="EK53" s="332"/>
      <c r="EU53" s="332"/>
      <c r="FE53" s="332"/>
      <c r="FO53" s="332"/>
      <c r="FY53" s="332"/>
      <c r="GI53" s="332"/>
      <c r="GS53" s="332"/>
      <c r="HC53" s="332"/>
      <c r="HM53" s="332"/>
    </row>
    <row r="54" s="3" customFormat="true" x14ac:dyDescent="0.25">
      <c r="A54" s="332"/>
      <c r="K54" s="332"/>
      <c r="U54" s="332"/>
      <c r="AE54" s="332"/>
      <c r="AO54" s="332"/>
      <c r="AY54" s="332"/>
      <c r="AZ54" s="332"/>
      <c r="BA54" s="332"/>
      <c r="BB54" s="332"/>
      <c r="BC54" s="332"/>
      <c r="BD54" s="332"/>
      <c r="BE54" s="332"/>
      <c r="BF54" s="332"/>
      <c r="BI54" s="332"/>
      <c r="BS54" s="332"/>
      <c r="CC54" s="332"/>
      <c r="CM54" s="332"/>
      <c r="CW54" s="332"/>
      <c r="DG54" s="332"/>
      <c r="DQ54" s="332"/>
      <c r="EA54" s="332"/>
      <c r="EK54" s="332"/>
      <c r="EU54" s="332"/>
      <c r="FE54" s="332"/>
      <c r="FO54" s="332"/>
      <c r="FY54" s="332"/>
      <c r="GI54" s="332"/>
      <c r="GS54" s="332"/>
      <c r="HC54" s="332"/>
      <c r="HM54" s="332"/>
    </row>
    <row r="55" s="3" customFormat="true" x14ac:dyDescent="0.25">
      <c r="A55" s="332"/>
      <c r="K55" s="332"/>
      <c r="U55" s="332"/>
      <c r="AE55" s="332"/>
      <c r="AO55" s="332"/>
      <c r="AY55" s="332"/>
      <c r="AZ55" s="332"/>
      <c r="BA55" s="332"/>
      <c r="BB55" s="332"/>
      <c r="BC55" s="332"/>
      <c r="BD55" s="332"/>
      <c r="BE55" s="332"/>
      <c r="BF55" s="332"/>
      <c r="BI55" s="332"/>
      <c r="BS55" s="332"/>
      <c r="CC55" s="332"/>
      <c r="CM55" s="332"/>
      <c r="CW55" s="332"/>
      <c r="DG55" s="332"/>
      <c r="DQ55" s="332"/>
      <c r="EA55" s="332"/>
      <c r="EK55" s="332"/>
      <c r="EU55" s="332"/>
      <c r="FE55" s="332"/>
      <c r="FO55" s="332"/>
      <c r="FY55" s="332"/>
      <c r="GI55" s="332"/>
      <c r="GS55" s="332"/>
      <c r="HC55" s="332"/>
      <c r="HM55" s="332"/>
    </row>
    <row r="56" s="3" customFormat="true" x14ac:dyDescent="0.25">
      <c r="A56" s="332"/>
      <c r="K56" s="332"/>
      <c r="U56" s="332"/>
      <c r="AE56" s="332"/>
      <c r="AO56" s="332"/>
      <c r="AY56" s="332"/>
      <c r="AZ56" s="332"/>
      <c r="BA56" s="332"/>
      <c r="BB56" s="332"/>
      <c r="BC56" s="332"/>
      <c r="BD56" s="332"/>
      <c r="BE56" s="332"/>
      <c r="BF56" s="332"/>
      <c r="BI56" s="332"/>
      <c r="BS56" s="332"/>
      <c r="CC56" s="332"/>
      <c r="CM56" s="332"/>
      <c r="CW56" s="332"/>
      <c r="DG56" s="332"/>
      <c r="DQ56" s="332"/>
      <c r="EA56" s="332"/>
      <c r="EK56" s="332"/>
      <c r="EU56" s="332"/>
      <c r="FE56" s="332"/>
      <c r="FO56" s="332"/>
      <c r="FY56" s="332"/>
      <c r="GI56" s="332"/>
      <c r="GS56" s="332"/>
      <c r="HC56" s="332"/>
      <c r="HM56" s="332"/>
    </row>
    <row r="57" s="3" customFormat="true" x14ac:dyDescent="0.25">
      <c r="A57" s="332"/>
      <c r="K57" s="332"/>
      <c r="U57" s="332"/>
      <c r="AE57" s="332"/>
      <c r="AO57" s="332"/>
      <c r="AY57" s="332"/>
      <c r="AZ57" s="332"/>
      <c r="BA57" s="332"/>
      <c r="BB57" s="332"/>
      <c r="BC57" s="332"/>
      <c r="BD57" s="332"/>
      <c r="BE57" s="332"/>
      <c r="BF57" s="332"/>
      <c r="BI57" s="332"/>
      <c r="BS57" s="332"/>
      <c r="CC57" s="332"/>
      <c r="CM57" s="332"/>
      <c r="CW57" s="332"/>
      <c r="DG57" s="332"/>
      <c r="DQ57" s="332"/>
      <c r="EA57" s="332"/>
      <c r="EK57" s="332"/>
      <c r="EU57" s="332"/>
      <c r="FE57" s="332"/>
      <c r="FO57" s="332"/>
      <c r="FY57" s="332"/>
      <c r="GI57" s="332"/>
      <c r="GS57" s="332"/>
      <c r="HC57" s="332"/>
      <c r="HM57" s="332"/>
    </row>
    <row r="58" s="3" customFormat="true" x14ac:dyDescent="0.25">
      <c r="A58" s="332"/>
      <c r="K58" s="332"/>
      <c r="U58" s="332"/>
      <c r="AE58" s="332"/>
      <c r="AO58" s="332"/>
      <c r="AY58" s="332"/>
      <c r="AZ58" s="332"/>
      <c r="BA58" s="332"/>
      <c r="BB58" s="332"/>
      <c r="BC58" s="332"/>
      <c r="BD58" s="332"/>
      <c r="BE58" s="332"/>
      <c r="BF58" s="332"/>
      <c r="BI58" s="332"/>
      <c r="BS58" s="332"/>
      <c r="CC58" s="332"/>
      <c r="CM58" s="332"/>
      <c r="CW58" s="332"/>
      <c r="DG58" s="332"/>
      <c r="DQ58" s="332"/>
      <c r="EA58" s="332"/>
      <c r="EK58" s="332"/>
      <c r="EU58" s="332"/>
      <c r="FE58" s="332"/>
      <c r="FO58" s="332"/>
      <c r="FY58" s="332"/>
      <c r="GI58" s="332"/>
      <c r="GS58" s="332"/>
      <c r="HC58" s="332"/>
      <c r="HM58" s="332"/>
    </row>
    <row r="59" s="3" customFormat="true" x14ac:dyDescent="0.25">
      <c r="A59" s="332"/>
      <c r="K59" s="332"/>
      <c r="U59" s="332"/>
      <c r="AE59" s="332"/>
      <c r="AO59" s="332"/>
      <c r="AY59" s="332"/>
      <c r="AZ59" s="332"/>
      <c r="BA59" s="332"/>
      <c r="BB59" s="332"/>
      <c r="BC59" s="332"/>
      <c r="BD59" s="332"/>
      <c r="BE59" s="332"/>
      <c r="BF59" s="332"/>
      <c r="BI59" s="332"/>
      <c r="BS59" s="332"/>
      <c r="CC59" s="332"/>
      <c r="CM59" s="332"/>
      <c r="CW59" s="332"/>
      <c r="DG59" s="332"/>
      <c r="DQ59" s="332"/>
      <c r="EA59" s="332"/>
      <c r="EK59" s="332"/>
      <c r="EU59" s="332"/>
      <c r="FE59" s="332"/>
      <c r="FO59" s="332"/>
      <c r="FY59" s="332"/>
      <c r="GI59" s="332"/>
      <c r="GS59" s="332"/>
      <c r="HC59" s="332"/>
      <c r="HM59" s="332"/>
    </row>
    <row r="60" s="3" customFormat="true" x14ac:dyDescent="0.25">
      <c r="A60" s="332"/>
      <c r="K60" s="332"/>
      <c r="U60" s="332"/>
      <c r="AE60" s="332"/>
      <c r="AO60" s="332"/>
      <c r="AY60" s="332"/>
      <c r="AZ60" s="332"/>
      <c r="BA60" s="332"/>
      <c r="BB60" s="332"/>
      <c r="BC60" s="332"/>
      <c r="BD60" s="332"/>
      <c r="BE60" s="332"/>
      <c r="BF60" s="332"/>
      <c r="BI60" s="332"/>
      <c r="BS60" s="332"/>
      <c r="CC60" s="332"/>
      <c r="CM60" s="332"/>
      <c r="CW60" s="332"/>
      <c r="DG60" s="332"/>
      <c r="DQ60" s="332"/>
      <c r="EA60" s="332"/>
      <c r="EK60" s="332"/>
      <c r="EU60" s="332"/>
      <c r="FE60" s="332"/>
      <c r="FO60" s="332"/>
      <c r="FY60" s="332"/>
      <c r="GI60" s="332"/>
      <c r="GS60" s="332"/>
      <c r="HC60" s="332"/>
      <c r="HM60" s="332"/>
    </row>
    <row r="61" s="3" customFormat="true" x14ac:dyDescent="0.25">
      <c r="A61" s="332"/>
      <c r="K61" s="332"/>
      <c r="U61" s="332"/>
      <c r="AE61" s="332"/>
      <c r="AO61" s="332"/>
      <c r="AY61" s="332"/>
      <c r="AZ61" s="332"/>
      <c r="BA61" s="332"/>
      <c r="BB61" s="332"/>
      <c r="BC61" s="332"/>
      <c r="BD61" s="332"/>
      <c r="BE61" s="332"/>
      <c r="BF61" s="332"/>
      <c r="BI61" s="332"/>
      <c r="BS61" s="332"/>
      <c r="CC61" s="332"/>
      <c r="CM61" s="332"/>
      <c r="CW61" s="332"/>
      <c r="DG61" s="332"/>
      <c r="DQ61" s="332"/>
      <c r="EA61" s="332"/>
      <c r="EK61" s="332"/>
      <c r="EU61" s="332"/>
      <c r="FE61" s="332"/>
      <c r="FO61" s="332"/>
      <c r="FY61" s="332"/>
      <c r="GI61" s="332"/>
      <c r="GS61" s="332"/>
      <c r="HC61" s="332"/>
      <c r="HM61" s="332"/>
    </row>
    <row r="62" s="3" customFormat="true" x14ac:dyDescent="0.25">
      <c r="A62" s="332"/>
      <c r="K62" s="332"/>
      <c r="U62" s="332"/>
      <c r="AE62" s="332"/>
      <c r="AO62" s="332"/>
      <c r="AY62" s="332"/>
      <c r="AZ62" s="332"/>
      <c r="BA62" s="332"/>
      <c r="BB62" s="332"/>
      <c r="BC62" s="332"/>
      <c r="BD62" s="332"/>
      <c r="BE62" s="332"/>
      <c r="BF62" s="332"/>
      <c r="BI62" s="332"/>
      <c r="BS62" s="332"/>
      <c r="CC62" s="332"/>
      <c r="CM62" s="332"/>
      <c r="CW62" s="332"/>
      <c r="DG62" s="332"/>
      <c r="DQ62" s="332"/>
      <c r="EA62" s="332"/>
      <c r="EK62" s="332"/>
      <c r="EU62" s="332"/>
      <c r="FE62" s="332"/>
      <c r="FO62" s="332"/>
      <c r="FY62" s="332"/>
      <c r="GI62" s="332"/>
      <c r="GS62" s="332"/>
      <c r="HC62" s="332"/>
      <c r="HM62" s="332"/>
    </row>
    <row r="63" s="3" customFormat="true" x14ac:dyDescent="0.25">
      <c r="A63" s="332"/>
      <c r="K63" s="332"/>
      <c r="U63" s="332"/>
      <c r="AE63" s="332"/>
      <c r="AO63" s="332"/>
      <c r="AY63" s="332"/>
      <c r="AZ63" s="332"/>
      <c r="BA63" s="332"/>
      <c r="BB63" s="332"/>
      <c r="BC63" s="332"/>
      <c r="BD63" s="332"/>
      <c r="BE63" s="332"/>
      <c r="BF63" s="332"/>
      <c r="BI63" s="332"/>
      <c r="BS63" s="332"/>
      <c r="CC63" s="332"/>
      <c r="CM63" s="332"/>
      <c r="CW63" s="332"/>
      <c r="DG63" s="332"/>
      <c r="DQ63" s="332"/>
      <c r="EA63" s="332"/>
      <c r="EK63" s="332"/>
      <c r="EU63" s="332"/>
      <c r="FE63" s="332"/>
      <c r="FO63" s="332"/>
      <c r="FY63" s="332"/>
      <c r="GI63" s="332"/>
      <c r="GS63" s="332"/>
      <c r="HC63" s="332"/>
      <c r="HM63" s="332"/>
    </row>
    <row r="64" s="3" customFormat="true" x14ac:dyDescent="0.25">
      <c r="A64" s="332"/>
      <c r="K64" s="332"/>
      <c r="U64" s="332"/>
      <c r="AE64" s="332"/>
      <c r="AO64" s="332"/>
      <c r="AY64" s="332"/>
      <c r="AZ64" s="332"/>
      <c r="BA64" s="332"/>
      <c r="BB64" s="332"/>
      <c r="BC64" s="332"/>
      <c r="BD64" s="332"/>
      <c r="BE64" s="332"/>
      <c r="BF64" s="332"/>
      <c r="BI64" s="332"/>
      <c r="BS64" s="332"/>
      <c r="CC64" s="332"/>
      <c r="CM64" s="332"/>
      <c r="CW64" s="332"/>
      <c r="DG64" s="332"/>
      <c r="DQ64" s="332"/>
      <c r="EA64" s="332"/>
      <c r="EK64" s="332"/>
      <c r="EU64" s="332"/>
      <c r="FE64" s="332"/>
      <c r="FO64" s="332"/>
      <c r="FY64" s="332"/>
      <c r="GI64" s="332"/>
      <c r="GS64" s="332"/>
      <c r="HC64" s="332"/>
      <c r="HM64" s="332"/>
    </row>
    <row r="65" s="3" customFormat="true" x14ac:dyDescent="0.25">
      <c r="A65" s="332"/>
      <c r="K65" s="332"/>
      <c r="U65" s="332"/>
      <c r="AE65" s="332"/>
      <c r="AO65" s="332"/>
      <c r="AY65" s="332"/>
      <c r="AZ65" s="332"/>
      <c r="BA65" s="332"/>
      <c r="BB65" s="332"/>
      <c r="BC65" s="332"/>
      <c r="BD65" s="332"/>
      <c r="BE65" s="332"/>
      <c r="BF65" s="332"/>
      <c r="BI65" s="332"/>
      <c r="BS65" s="332"/>
      <c r="CC65" s="332"/>
      <c r="CM65" s="332"/>
      <c r="CW65" s="332"/>
      <c r="DG65" s="332"/>
      <c r="DQ65" s="332"/>
      <c r="EA65" s="332"/>
      <c r="EK65" s="332"/>
      <c r="EU65" s="332"/>
      <c r="FE65" s="332"/>
      <c r="FO65" s="332"/>
      <c r="FY65" s="332"/>
      <c r="GI65" s="332"/>
      <c r="GS65" s="332"/>
      <c r="HC65" s="332"/>
      <c r="HM65" s="332"/>
    </row>
    <row r="66" s="3" customFormat="true" x14ac:dyDescent="0.25">
      <c r="A66" s="332"/>
      <c r="K66" s="332"/>
      <c r="U66" s="332"/>
      <c r="AE66" s="332"/>
      <c r="AO66" s="332"/>
      <c r="AY66" s="332"/>
      <c r="AZ66" s="332"/>
      <c r="BA66" s="332"/>
      <c r="BB66" s="332"/>
      <c r="BC66" s="332"/>
      <c r="BD66" s="332"/>
      <c r="BE66" s="332"/>
      <c r="BF66" s="332"/>
      <c r="BI66" s="332"/>
      <c r="BS66" s="332"/>
      <c r="CC66" s="332"/>
      <c r="CM66" s="332"/>
      <c r="CW66" s="332"/>
      <c r="DG66" s="332"/>
      <c r="DQ66" s="332"/>
      <c r="EA66" s="332"/>
      <c r="EK66" s="332"/>
      <c r="EU66" s="332"/>
      <c r="FE66" s="332"/>
      <c r="FO66" s="332"/>
      <c r="FY66" s="332"/>
      <c r="GI66" s="332"/>
      <c r="GS66" s="332"/>
      <c r="HC66" s="332"/>
      <c r="HM66" s="332"/>
    </row>
    <row r="67" s="3" customFormat="true" x14ac:dyDescent="0.25">
      <c r="A67" s="332"/>
      <c r="K67" s="332"/>
      <c r="U67" s="332"/>
      <c r="AE67" s="332"/>
      <c r="AO67" s="332"/>
      <c r="AY67" s="332"/>
      <c r="AZ67" s="332"/>
      <c r="BA67" s="332"/>
      <c r="BB67" s="332"/>
      <c r="BC67" s="332"/>
      <c r="BD67" s="332"/>
      <c r="BE67" s="332"/>
      <c r="BF67" s="332"/>
      <c r="BI67" s="332"/>
      <c r="BS67" s="332"/>
      <c r="CC67" s="332"/>
      <c r="CM67" s="332"/>
      <c r="CW67" s="332"/>
      <c r="DG67" s="332"/>
      <c r="DQ67" s="332"/>
      <c r="EA67" s="332"/>
      <c r="EK67" s="332"/>
      <c r="EU67" s="332"/>
      <c r="FE67" s="332"/>
      <c r="FO67" s="332"/>
      <c r="FY67" s="332"/>
      <c r="GI67" s="332"/>
      <c r="GS67" s="332"/>
      <c r="HC67" s="332"/>
      <c r="HM67" s="332"/>
    </row>
    <row r="68" s="3" customFormat="true" x14ac:dyDescent="0.25">
      <c r="A68" s="332"/>
      <c r="K68" s="332"/>
      <c r="U68" s="332"/>
      <c r="AE68" s="332"/>
      <c r="AO68" s="332"/>
      <c r="AY68" s="332"/>
      <c r="AZ68" s="332"/>
      <c r="BA68" s="332"/>
      <c r="BB68" s="332"/>
      <c r="BC68" s="332"/>
      <c r="BD68" s="332"/>
      <c r="BE68" s="332"/>
      <c r="BF68" s="332"/>
      <c r="BI68" s="332"/>
      <c r="BS68" s="332"/>
      <c r="CC68" s="332"/>
      <c r="CM68" s="332"/>
      <c r="CW68" s="332"/>
      <c r="DG68" s="332"/>
      <c r="DQ68" s="332"/>
      <c r="EA68" s="332"/>
      <c r="EK68" s="332"/>
      <c r="EU68" s="332"/>
      <c r="FE68" s="332"/>
      <c r="FO68" s="332"/>
      <c r="FY68" s="332"/>
      <c r="GI68" s="332"/>
      <c r="GS68" s="332"/>
      <c r="HC68" s="332"/>
      <c r="HM68" s="332"/>
    </row>
    <row r="69" s="3" customFormat="true" x14ac:dyDescent="0.25">
      <c r="A69" s="332"/>
      <c r="K69" s="332"/>
      <c r="U69" s="332"/>
      <c r="AE69" s="332"/>
      <c r="AO69" s="332"/>
      <c r="AY69" s="332"/>
      <c r="AZ69" s="332"/>
      <c r="BA69" s="332"/>
      <c r="BB69" s="332"/>
      <c r="BC69" s="332"/>
      <c r="BD69" s="332"/>
      <c r="BE69" s="332"/>
      <c r="BF69" s="332"/>
      <c r="BI69" s="332"/>
      <c r="BS69" s="332"/>
      <c r="CC69" s="332"/>
      <c r="CM69" s="332"/>
      <c r="CW69" s="332"/>
      <c r="DG69" s="332"/>
      <c r="DQ69" s="332"/>
      <c r="EA69" s="332"/>
      <c r="EK69" s="332"/>
      <c r="EU69" s="332"/>
      <c r="FE69" s="332"/>
      <c r="FO69" s="332"/>
      <c r="FY69" s="332"/>
      <c r="GI69" s="332"/>
      <c r="GS69" s="332"/>
      <c r="HC69" s="332"/>
      <c r="HM69" s="332"/>
    </row>
    <row r="70" s="3" customFormat="true" x14ac:dyDescent="0.25">
      <c r="A70" s="332"/>
      <c r="K70" s="332"/>
      <c r="U70" s="332"/>
      <c r="AE70" s="332"/>
      <c r="AO70" s="332"/>
      <c r="AY70" s="332"/>
      <c r="AZ70" s="332"/>
      <c r="BA70" s="332"/>
      <c r="BB70" s="332"/>
      <c r="BC70" s="332"/>
      <c r="BD70" s="332"/>
      <c r="BE70" s="332"/>
      <c r="BF70" s="332"/>
      <c r="BI70" s="332"/>
      <c r="BS70" s="332"/>
      <c r="CC70" s="332"/>
      <c r="CM70" s="332"/>
      <c r="CW70" s="332"/>
      <c r="DG70" s="332"/>
      <c r="DQ70" s="332"/>
      <c r="EA70" s="332"/>
      <c r="EK70" s="332"/>
      <c r="EU70" s="332"/>
      <c r="FE70" s="332"/>
      <c r="FO70" s="332"/>
      <c r="FY70" s="332"/>
      <c r="GI70" s="332"/>
      <c r="GS70" s="332"/>
      <c r="HC70" s="332"/>
      <c r="HM70" s="332"/>
    </row>
    <row r="71" s="3" customFormat="true" x14ac:dyDescent="0.25">
      <c r="A71" s="332"/>
      <c r="K71" s="332"/>
      <c r="U71" s="332"/>
      <c r="AE71" s="332"/>
      <c r="AO71" s="332"/>
      <c r="AY71" s="332"/>
      <c r="AZ71" s="332"/>
      <c r="BA71" s="332"/>
      <c r="BB71" s="332"/>
      <c r="BC71" s="332"/>
      <c r="BD71" s="332"/>
      <c r="BE71" s="332"/>
      <c r="BF71" s="332"/>
      <c r="BI71" s="332"/>
      <c r="BS71" s="332"/>
      <c r="CC71" s="332"/>
      <c r="CM71" s="332"/>
      <c r="CW71" s="332"/>
      <c r="DG71" s="332"/>
      <c r="DQ71" s="332"/>
      <c r="EA71" s="332"/>
      <c r="EK71" s="332"/>
      <c r="EU71" s="332"/>
      <c r="FE71" s="332"/>
      <c r="FO71" s="332"/>
      <c r="FY71" s="332"/>
      <c r="GI71" s="332"/>
      <c r="GS71" s="332"/>
      <c r="HC71" s="332"/>
      <c r="HM71" s="332"/>
    </row>
    <row r="72" s="3" customFormat="true" x14ac:dyDescent="0.25">
      <c r="A72" s="332"/>
      <c r="K72" s="332"/>
      <c r="U72" s="332"/>
      <c r="AE72" s="332"/>
      <c r="AO72" s="332"/>
      <c r="AY72" s="332"/>
      <c r="AZ72" s="332"/>
      <c r="BA72" s="332"/>
      <c r="BB72" s="332"/>
      <c r="BC72" s="332"/>
      <c r="BD72" s="332"/>
      <c r="BE72" s="332"/>
      <c r="BF72" s="332"/>
      <c r="BI72" s="332"/>
      <c r="BS72" s="332"/>
      <c r="CC72" s="332"/>
      <c r="CM72" s="332"/>
      <c r="CW72" s="332"/>
      <c r="DG72" s="332"/>
      <c r="DQ72" s="332"/>
      <c r="EA72" s="332"/>
      <c r="EK72" s="332"/>
      <c r="EU72" s="332"/>
      <c r="FE72" s="332"/>
      <c r="FO72" s="332"/>
      <c r="FY72" s="332"/>
      <c r="GI72" s="332"/>
      <c r="GS72" s="332"/>
      <c r="HC72" s="332"/>
      <c r="HM72" s="332"/>
    </row>
    <row r="73" s="3" customFormat="true" x14ac:dyDescent="0.25">
      <c r="A73" s="332"/>
      <c r="K73" s="332"/>
      <c r="U73" s="332"/>
      <c r="AE73" s="332"/>
      <c r="AO73" s="332"/>
      <c r="AY73" s="332"/>
      <c r="AZ73" s="332"/>
      <c r="BA73" s="332"/>
      <c r="BB73" s="332"/>
      <c r="BC73" s="332"/>
      <c r="BD73" s="332"/>
      <c r="BE73" s="332"/>
      <c r="BF73" s="332"/>
      <c r="BI73" s="332"/>
      <c r="BS73" s="332"/>
      <c r="CC73" s="332"/>
      <c r="CM73" s="332"/>
      <c r="CW73" s="332"/>
      <c r="DG73" s="332"/>
      <c r="DQ73" s="332"/>
      <c r="EA73" s="332"/>
      <c r="EK73" s="332"/>
      <c r="EU73" s="332"/>
      <c r="FE73" s="332"/>
      <c r="FO73" s="332"/>
      <c r="FY73" s="332"/>
      <c r="GI73" s="332"/>
      <c r="GS73" s="332"/>
      <c r="HC73" s="332"/>
      <c r="HM73" s="332"/>
    </row>
    <row r="74" s="3" customFormat="true" x14ac:dyDescent="0.25">
      <c r="A74" s="332"/>
      <c r="K74" s="332"/>
      <c r="U74" s="332"/>
      <c r="AE74" s="332"/>
      <c r="AO74" s="332"/>
      <c r="AY74" s="332"/>
      <c r="AZ74" s="332"/>
      <c r="BA74" s="332"/>
      <c r="BB74" s="332"/>
      <c r="BC74" s="332"/>
      <c r="BD74" s="332"/>
      <c r="BE74" s="332"/>
      <c r="BF74" s="332"/>
      <c r="BI74" s="332"/>
      <c r="BS74" s="332"/>
      <c r="CC74" s="332"/>
      <c r="CM74" s="332"/>
      <c r="CW74" s="332"/>
      <c r="DG74" s="332"/>
      <c r="DQ74" s="332"/>
      <c r="EA74" s="332"/>
      <c r="EK74" s="332"/>
      <c r="EU74" s="332"/>
      <c r="FE74" s="332"/>
      <c r="FO74" s="332"/>
      <c r="FY74" s="332"/>
      <c r="GI74" s="332"/>
      <c r="GS74" s="332"/>
      <c r="HC74" s="332"/>
      <c r="HM74" s="332"/>
    </row>
    <row r="75" s="3" customFormat="true" x14ac:dyDescent="0.25">
      <c r="A75" s="332"/>
      <c r="K75" s="332"/>
      <c r="U75" s="332"/>
      <c r="AE75" s="332"/>
      <c r="AO75" s="332"/>
      <c r="AY75" s="332"/>
      <c r="AZ75" s="332"/>
      <c r="BA75" s="332"/>
      <c r="BB75" s="332"/>
      <c r="BC75" s="332"/>
      <c r="BD75" s="332"/>
      <c r="BE75" s="332"/>
      <c r="BF75" s="332"/>
      <c r="BI75" s="332"/>
      <c r="BS75" s="332"/>
      <c r="CC75" s="332"/>
      <c r="CM75" s="332"/>
      <c r="CW75" s="332"/>
      <c r="DG75" s="332"/>
      <c r="DQ75" s="332"/>
      <c r="EA75" s="332"/>
      <c r="EK75" s="332"/>
      <c r="EU75" s="332"/>
      <c r="FE75" s="332"/>
      <c r="FO75" s="332"/>
      <c r="FY75" s="332"/>
      <c r="GI75" s="332"/>
      <c r="GS75" s="332"/>
      <c r="HC75" s="332"/>
      <c r="HM75" s="332"/>
    </row>
    <row r="76" s="3" customFormat="true" x14ac:dyDescent="0.25">
      <c r="A76" s="332"/>
      <c r="K76" s="332"/>
      <c r="U76" s="332"/>
      <c r="AE76" s="332"/>
      <c r="AO76" s="332"/>
      <c r="AY76" s="332"/>
      <c r="AZ76" s="332"/>
      <c r="BA76" s="332"/>
      <c r="BB76" s="332"/>
      <c r="BC76" s="332"/>
      <c r="BD76" s="332"/>
      <c r="BE76" s="332"/>
      <c r="BF76" s="332"/>
      <c r="BI76" s="332"/>
      <c r="BS76" s="332"/>
      <c r="CC76" s="332"/>
      <c r="CM76" s="332"/>
      <c r="CW76" s="332"/>
      <c r="DG76" s="332"/>
      <c r="DQ76" s="332"/>
      <c r="EA76" s="332"/>
      <c r="EK76" s="332"/>
      <c r="EU76" s="332"/>
      <c r="FE76" s="332"/>
      <c r="FO76" s="332"/>
      <c r="FY76" s="332"/>
      <c r="GI76" s="332"/>
      <c r="GS76" s="332"/>
      <c r="HC76" s="332"/>
      <c r="HM76" s="332"/>
    </row>
    <row r="77" s="3" customFormat="true" x14ac:dyDescent="0.25">
      <c r="A77" s="332"/>
      <c r="K77" s="332"/>
      <c r="U77" s="332"/>
      <c r="AE77" s="332"/>
      <c r="AO77" s="332"/>
      <c r="AY77" s="332"/>
      <c r="AZ77" s="332"/>
      <c r="BA77" s="332"/>
      <c r="BB77" s="332"/>
      <c r="BC77" s="332"/>
      <c r="BD77" s="332"/>
      <c r="BE77" s="332"/>
      <c r="BF77" s="332"/>
      <c r="BI77" s="332"/>
      <c r="BS77" s="332"/>
      <c r="CC77" s="332"/>
      <c r="CM77" s="332"/>
      <c r="CW77" s="332"/>
      <c r="DG77" s="332"/>
      <c r="DQ77" s="332"/>
      <c r="EA77" s="332"/>
      <c r="EK77" s="332"/>
      <c r="EU77" s="332"/>
      <c r="FE77" s="332"/>
      <c r="FO77" s="332"/>
      <c r="FY77" s="332"/>
      <c r="GI77" s="332"/>
      <c r="GS77" s="332"/>
      <c r="HC77" s="332"/>
      <c r="HM77" s="332"/>
    </row>
    <row r="78" s="3" customFormat="true" x14ac:dyDescent="0.25">
      <c r="A78" s="332"/>
      <c r="K78" s="332"/>
      <c r="U78" s="332"/>
      <c r="AE78" s="332"/>
      <c r="AO78" s="332"/>
      <c r="AY78" s="332"/>
      <c r="AZ78" s="332"/>
      <c r="BA78" s="332"/>
      <c r="BB78" s="332"/>
      <c r="BC78" s="332"/>
      <c r="BD78" s="332"/>
      <c r="BE78" s="332"/>
      <c r="BF78" s="332"/>
      <c r="BI78" s="332"/>
      <c r="BS78" s="332"/>
      <c r="CC78" s="332"/>
      <c r="CM78" s="332"/>
      <c r="CW78" s="332"/>
      <c r="DG78" s="332"/>
      <c r="DQ78" s="332"/>
      <c r="EA78" s="332"/>
      <c r="EK78" s="332"/>
      <c r="EU78" s="332"/>
      <c r="FE78" s="332"/>
      <c r="FO78" s="332"/>
      <c r="FY78" s="332"/>
      <c r="GI78" s="332"/>
      <c r="GS78" s="332"/>
      <c r="HC78" s="332"/>
      <c r="HM78" s="332"/>
    </row>
    <row r="79" s="3" customFormat="true" x14ac:dyDescent="0.25">
      <c r="A79" s="332"/>
      <c r="K79" s="332"/>
      <c r="U79" s="332"/>
      <c r="AE79" s="332"/>
      <c r="AO79" s="332"/>
      <c r="AY79" s="332"/>
      <c r="AZ79" s="332"/>
      <c r="BA79" s="332"/>
      <c r="BB79" s="332"/>
      <c r="BC79" s="332"/>
      <c r="BD79" s="332"/>
      <c r="BE79" s="332"/>
      <c r="BF79" s="332"/>
      <c r="BI79" s="332"/>
      <c r="BS79" s="332"/>
      <c r="CC79" s="332"/>
      <c r="CM79" s="332"/>
      <c r="CW79" s="332"/>
      <c r="DG79" s="332"/>
      <c r="DQ79" s="332"/>
      <c r="EA79" s="332"/>
      <c r="EK79" s="332"/>
      <c r="EU79" s="332"/>
      <c r="FE79" s="332"/>
      <c r="FO79" s="332"/>
      <c r="FY79" s="332"/>
      <c r="GI79" s="332"/>
      <c r="GS79" s="332"/>
      <c r="HC79" s="332"/>
      <c r="HM79" s="332"/>
    </row>
    <row r="80" s="3" customFormat="true" x14ac:dyDescent="0.25">
      <c r="A80" s="332"/>
      <c r="K80" s="332"/>
      <c r="U80" s="332"/>
      <c r="AE80" s="332"/>
      <c r="AO80" s="332"/>
      <c r="AY80" s="332"/>
      <c r="AZ80" s="332"/>
      <c r="BA80" s="332"/>
      <c r="BB80" s="332"/>
      <c r="BC80" s="332"/>
      <c r="BD80" s="332"/>
      <c r="BE80" s="332"/>
      <c r="BF80" s="332"/>
      <c r="BI80" s="332"/>
      <c r="BS80" s="332"/>
      <c r="CC80" s="332"/>
      <c r="CM80" s="332"/>
      <c r="CW80" s="332"/>
      <c r="DG80" s="332"/>
      <c r="DQ80" s="332"/>
      <c r="EA80" s="332"/>
      <c r="EK80" s="332"/>
      <c r="EU80" s="332"/>
      <c r="FE80" s="332"/>
      <c r="FO80" s="332"/>
      <c r="FY80" s="332"/>
      <c r="GI80" s="332"/>
      <c r="GS80" s="332"/>
      <c r="HC80" s="332"/>
      <c r="HM80" s="332"/>
    </row>
    <row r="81" s="3" customFormat="true" x14ac:dyDescent="0.25">
      <c r="A81" s="332"/>
      <c r="K81" s="332"/>
      <c r="U81" s="332"/>
      <c r="AE81" s="332"/>
      <c r="AO81" s="332"/>
      <c r="AY81" s="332"/>
      <c r="AZ81" s="332"/>
      <c r="BA81" s="332"/>
      <c r="BB81" s="332"/>
      <c r="BC81" s="332"/>
      <c r="BD81" s="332"/>
      <c r="BE81" s="332"/>
      <c r="BF81" s="332"/>
      <c r="BI81" s="332"/>
      <c r="BS81" s="332"/>
      <c r="CC81" s="332"/>
      <c r="CM81" s="332"/>
      <c r="CW81" s="332"/>
      <c r="DG81" s="332"/>
      <c r="DQ81" s="332"/>
      <c r="EA81" s="332"/>
      <c r="EK81" s="332"/>
      <c r="EU81" s="332"/>
      <c r="FE81" s="332"/>
      <c r="FO81" s="332"/>
      <c r="FY81" s="332"/>
      <c r="GI81" s="332"/>
      <c r="GS81" s="332"/>
      <c r="HC81" s="332"/>
      <c r="HM81" s="332"/>
    </row>
    <row r="82" s="3" customFormat="true" x14ac:dyDescent="0.25">
      <c r="A82" s="332"/>
      <c r="K82" s="332"/>
      <c r="U82" s="332"/>
      <c r="AE82" s="332"/>
      <c r="AO82" s="332"/>
      <c r="AY82" s="332"/>
      <c r="AZ82" s="332"/>
      <c r="BA82" s="332"/>
      <c r="BB82" s="332"/>
      <c r="BC82" s="332"/>
      <c r="BD82" s="332"/>
      <c r="BE82" s="332"/>
      <c r="BF82" s="332"/>
      <c r="BI82" s="332"/>
      <c r="BS82" s="332"/>
      <c r="CC82" s="332"/>
      <c r="CM82" s="332"/>
      <c r="CW82" s="332"/>
      <c r="DG82" s="332"/>
      <c r="DQ82" s="332"/>
      <c r="EA82" s="332"/>
      <c r="EK82" s="332"/>
      <c r="EU82" s="332"/>
      <c r="FE82" s="332"/>
      <c r="FO82" s="332"/>
      <c r="FY82" s="332"/>
      <c r="GI82" s="332"/>
      <c r="GS82" s="332"/>
      <c r="HC82" s="332"/>
      <c r="HM82" s="332"/>
    </row>
    <row r="83" s="3" customFormat="true" x14ac:dyDescent="0.25">
      <c r="A83" s="332"/>
      <c r="K83" s="332"/>
      <c r="U83" s="332"/>
      <c r="AE83" s="332"/>
      <c r="AO83" s="332"/>
      <c r="AY83" s="332"/>
      <c r="AZ83" s="332"/>
      <c r="BA83" s="332"/>
      <c r="BB83" s="332"/>
      <c r="BC83" s="332"/>
      <c r="BD83" s="332"/>
      <c r="BE83" s="332"/>
      <c r="BF83" s="332"/>
      <c r="BI83" s="332"/>
      <c r="BS83" s="332"/>
      <c r="CC83" s="332"/>
      <c r="CM83" s="332"/>
      <c r="CW83" s="332"/>
      <c r="DG83" s="332"/>
      <c r="DQ83" s="332"/>
      <c r="EA83" s="332"/>
      <c r="EK83" s="332"/>
      <c r="EU83" s="332"/>
      <c r="FE83" s="332"/>
      <c r="FO83" s="332"/>
      <c r="FY83" s="332"/>
      <c r="GI83" s="332"/>
      <c r="GS83" s="332"/>
      <c r="HC83" s="332"/>
      <c r="HM83" s="332"/>
    </row>
    <row r="84" s="3" customFormat="true" x14ac:dyDescent="0.25">
      <c r="A84" s="332"/>
      <c r="K84" s="332"/>
      <c r="U84" s="332"/>
      <c r="AE84" s="332"/>
      <c r="AO84" s="332"/>
      <c r="AY84" s="332"/>
      <c r="AZ84" s="332"/>
      <c r="BA84" s="332"/>
      <c r="BB84" s="332"/>
      <c r="BC84" s="332"/>
      <c r="BD84" s="332"/>
      <c r="BE84" s="332"/>
      <c r="BF84" s="332"/>
      <c r="BI84" s="332"/>
      <c r="BS84" s="332"/>
      <c r="CC84" s="332"/>
      <c r="CM84" s="332"/>
      <c r="CW84" s="332"/>
      <c r="DG84" s="332"/>
      <c r="DQ84" s="332"/>
      <c r="EA84" s="332"/>
      <c r="EK84" s="332"/>
      <c r="EU84" s="332"/>
      <c r="FE84" s="332"/>
      <c r="FO84" s="332"/>
      <c r="FY84" s="332"/>
      <c r="GI84" s="332"/>
      <c r="GS84" s="332"/>
      <c r="HC84" s="332"/>
      <c r="HM84" s="332"/>
    </row>
    <row r="85" s="3" customFormat="true" x14ac:dyDescent="0.25">
      <c r="A85" s="332"/>
      <c r="K85" s="332"/>
      <c r="U85" s="332"/>
      <c r="AE85" s="332"/>
      <c r="AO85" s="332"/>
      <c r="AY85" s="332"/>
      <c r="AZ85" s="332"/>
      <c r="BA85" s="332"/>
      <c r="BB85" s="332"/>
      <c r="BC85" s="332"/>
      <c r="BD85" s="332"/>
      <c r="BE85" s="332"/>
      <c r="BF85" s="332"/>
      <c r="BI85" s="332"/>
      <c r="BS85" s="332"/>
      <c r="CC85" s="332"/>
      <c r="CM85" s="332"/>
      <c r="CW85" s="332"/>
      <c r="DG85" s="332"/>
      <c r="DQ85" s="332"/>
      <c r="EA85" s="332"/>
      <c r="EK85" s="332"/>
      <c r="EU85" s="332"/>
      <c r="FE85" s="332"/>
      <c r="FO85" s="332"/>
      <c r="FY85" s="332"/>
      <c r="GI85" s="332"/>
      <c r="GS85" s="332"/>
      <c r="HC85" s="332"/>
      <c r="HM85" s="332"/>
    </row>
    <row r="86" s="3" customFormat="true" x14ac:dyDescent="0.25">
      <c r="A86" s="332"/>
      <c r="K86" s="332"/>
      <c r="U86" s="332"/>
      <c r="AE86" s="332"/>
      <c r="AO86" s="332"/>
      <c r="AY86" s="332"/>
      <c r="AZ86" s="332"/>
      <c r="BA86" s="332"/>
      <c r="BB86" s="332"/>
      <c r="BC86" s="332"/>
      <c r="BD86" s="332"/>
      <c r="BE86" s="332"/>
      <c r="BF86" s="332"/>
      <c r="BI86" s="332"/>
      <c r="BS86" s="332"/>
      <c r="CC86" s="332"/>
      <c r="CM86" s="332"/>
      <c r="CW86" s="332"/>
      <c r="DG86" s="332"/>
      <c r="DQ86" s="332"/>
      <c r="EA86" s="332"/>
      <c r="EK86" s="332"/>
      <c r="EU86" s="332"/>
      <c r="FE86" s="332"/>
      <c r="FO86" s="332"/>
      <c r="FY86" s="332"/>
      <c r="GI86" s="332"/>
      <c r="GS86" s="332"/>
      <c r="HC86" s="332"/>
      <c r="HM86" s="332"/>
    </row>
    <row r="87" s="3" customFormat="true" x14ac:dyDescent="0.25">
      <c r="A87" s="332"/>
      <c r="K87" s="332"/>
      <c r="U87" s="332"/>
      <c r="AE87" s="332"/>
      <c r="AO87" s="332"/>
      <c r="AY87" s="332"/>
      <c r="AZ87" s="332"/>
      <c r="BA87" s="332"/>
      <c r="BB87" s="332"/>
      <c r="BC87" s="332"/>
      <c r="BD87" s="332"/>
      <c r="BE87" s="332"/>
      <c r="BF87" s="332"/>
      <c r="BI87" s="332"/>
      <c r="BS87" s="332"/>
      <c r="CC87" s="332"/>
      <c r="CM87" s="332"/>
      <c r="CW87" s="332"/>
      <c r="DG87" s="332"/>
      <c r="DQ87" s="332"/>
      <c r="EA87" s="332"/>
      <c r="EK87" s="332"/>
      <c r="EU87" s="332"/>
      <c r="FE87" s="332"/>
      <c r="FO87" s="332"/>
      <c r="FY87" s="332"/>
      <c r="GI87" s="332"/>
      <c r="GS87" s="332"/>
      <c r="HC87" s="332"/>
      <c r="HM87" s="332"/>
    </row>
    <row r="88" s="3" customFormat="true" x14ac:dyDescent="0.25">
      <c r="A88" s="332"/>
      <c r="K88" s="332"/>
      <c r="U88" s="332"/>
      <c r="AE88" s="332"/>
      <c r="AO88" s="332"/>
      <c r="AY88" s="332"/>
      <c r="AZ88" s="332"/>
      <c r="BA88" s="332"/>
      <c r="BB88" s="332"/>
      <c r="BC88" s="332"/>
      <c r="BD88" s="332"/>
      <c r="BE88" s="332"/>
      <c r="BF88" s="332"/>
      <c r="BI88" s="332"/>
      <c r="BS88" s="332"/>
      <c r="CC88" s="332"/>
      <c r="CM88" s="332"/>
      <c r="CW88" s="332"/>
      <c r="DG88" s="332"/>
      <c r="DQ88" s="332"/>
      <c r="EA88" s="332"/>
      <c r="EK88" s="332"/>
      <c r="EU88" s="332"/>
      <c r="FE88" s="332"/>
      <c r="FO88" s="332"/>
      <c r="FY88" s="332"/>
      <c r="GI88" s="332"/>
      <c r="GS88" s="332"/>
      <c r="HC88" s="332"/>
      <c r="HM88" s="332"/>
    </row>
    <row r="89" s="3" customFormat="true" x14ac:dyDescent="0.25">
      <c r="A89" s="332"/>
      <c r="K89" s="332"/>
      <c r="U89" s="332"/>
      <c r="AE89" s="332"/>
      <c r="AO89" s="332"/>
      <c r="AY89" s="332"/>
      <c r="AZ89" s="332"/>
      <c r="BA89" s="332"/>
      <c r="BB89" s="332"/>
      <c r="BC89" s="332"/>
      <c r="BD89" s="332"/>
      <c r="BE89" s="332"/>
      <c r="BF89" s="332"/>
      <c r="BI89" s="332"/>
      <c r="BS89" s="332"/>
      <c r="CC89" s="332"/>
      <c r="CM89" s="332"/>
      <c r="CW89" s="332"/>
      <c r="DG89" s="332"/>
      <c r="DQ89" s="332"/>
      <c r="EA89" s="332"/>
      <c r="EK89" s="332"/>
      <c r="EU89" s="332"/>
      <c r="FE89" s="332"/>
      <c r="FO89" s="332"/>
      <c r="FY89" s="332"/>
      <c r="GI89" s="332"/>
      <c r="GS89" s="332"/>
      <c r="HC89" s="332"/>
      <c r="HM89" s="332"/>
    </row>
    <row r="90" s="3" customFormat="true" x14ac:dyDescent="0.25">
      <c r="A90" s="332"/>
      <c r="K90" s="332"/>
      <c r="U90" s="332"/>
      <c r="AE90" s="332"/>
      <c r="AO90" s="332"/>
      <c r="AY90" s="332"/>
      <c r="AZ90" s="332"/>
      <c r="BA90" s="332"/>
      <c r="BB90" s="332"/>
      <c r="BC90" s="332"/>
      <c r="BD90" s="332"/>
      <c r="BE90" s="332"/>
      <c r="BF90" s="332"/>
      <c r="BI90" s="332"/>
      <c r="BS90" s="332"/>
      <c r="CC90" s="332"/>
      <c r="CM90" s="332"/>
      <c r="CW90" s="332"/>
      <c r="DG90" s="332"/>
      <c r="DQ90" s="332"/>
      <c r="EA90" s="332"/>
      <c r="EK90" s="332"/>
      <c r="EU90" s="332"/>
      <c r="FE90" s="332"/>
      <c r="FO90" s="332"/>
      <c r="FY90" s="332"/>
      <c r="GI90" s="332"/>
      <c r="GS90" s="332"/>
      <c r="HC90" s="332"/>
      <c r="HM90" s="332"/>
    </row>
    <row r="91" s="3" customFormat="true" x14ac:dyDescent="0.25">
      <c r="A91" s="332"/>
      <c r="K91" s="332"/>
      <c r="U91" s="332"/>
      <c r="AE91" s="332"/>
      <c r="AO91" s="332"/>
      <c r="AY91" s="332"/>
      <c r="AZ91" s="332"/>
      <c r="BA91" s="332"/>
      <c r="BB91" s="332"/>
      <c r="BC91" s="332"/>
      <c r="BD91" s="332"/>
      <c r="BE91" s="332"/>
      <c r="BF91" s="332"/>
      <c r="BI91" s="332"/>
      <c r="BS91" s="332"/>
      <c r="CC91" s="332"/>
      <c r="CM91" s="332"/>
      <c r="CW91" s="332"/>
      <c r="DG91" s="332"/>
      <c r="DQ91" s="332"/>
      <c r="EA91" s="332"/>
      <c r="EK91" s="332"/>
      <c r="EU91" s="332"/>
      <c r="FE91" s="332"/>
      <c r="FO91" s="332"/>
      <c r="FY91" s="332"/>
      <c r="GI91" s="332"/>
      <c r="GS91" s="332"/>
      <c r="HC91" s="332"/>
      <c r="HM91" s="332"/>
    </row>
    <row r="92" s="3" customFormat="true" x14ac:dyDescent="0.25">
      <c r="A92" s="332"/>
      <c r="K92" s="332"/>
      <c r="U92" s="332"/>
      <c r="AE92" s="332"/>
      <c r="AO92" s="332"/>
      <c r="AY92" s="332"/>
      <c r="AZ92" s="332"/>
      <c r="BA92" s="332"/>
      <c r="BB92" s="332"/>
      <c r="BC92" s="332"/>
      <c r="BD92" s="332"/>
      <c r="BE92" s="332"/>
      <c r="BF92" s="332"/>
      <c r="BI92" s="332"/>
      <c r="BS92" s="332"/>
      <c r="CC92" s="332"/>
      <c r="CM92" s="332"/>
      <c r="CW92" s="332"/>
      <c r="DG92" s="332"/>
      <c r="DQ92" s="332"/>
      <c r="EA92" s="332"/>
      <c r="EK92" s="332"/>
      <c r="EU92" s="332"/>
      <c r="FE92" s="332"/>
      <c r="FO92" s="332"/>
      <c r="FY92" s="332"/>
      <c r="GI92" s="332"/>
      <c r="GS92" s="332"/>
      <c r="HC92" s="332"/>
      <c r="HM92" s="332"/>
    </row>
    <row r="93" s="3" customFormat="true" x14ac:dyDescent="0.25">
      <c r="A93" s="332"/>
      <c r="K93" s="332"/>
      <c r="U93" s="332"/>
      <c r="AE93" s="332"/>
      <c r="AO93" s="332"/>
      <c r="AY93" s="332"/>
      <c r="AZ93" s="332"/>
      <c r="BA93" s="332"/>
      <c r="BB93" s="332"/>
      <c r="BC93" s="332"/>
      <c r="BD93" s="332"/>
      <c r="BE93" s="332"/>
      <c r="BF93" s="332"/>
      <c r="BI93" s="332"/>
      <c r="BS93" s="332"/>
      <c r="CC93" s="332"/>
      <c r="CM93" s="332"/>
      <c r="CW93" s="332"/>
      <c r="DG93" s="332"/>
      <c r="DQ93" s="332"/>
      <c r="EA93" s="332"/>
      <c r="EK93" s="332"/>
      <c r="EU93" s="332"/>
      <c r="FE93" s="332"/>
      <c r="FO93" s="332"/>
      <c r="FY93" s="332"/>
      <c r="GI93" s="332"/>
      <c r="GS93" s="332"/>
      <c r="HC93" s="332"/>
      <c r="HM93" s="332"/>
    </row>
    <row r="94" s="3" customFormat="true" x14ac:dyDescent="0.25">
      <c r="A94" s="332"/>
      <c r="K94" s="332"/>
      <c r="U94" s="332"/>
      <c r="AE94" s="332"/>
      <c r="AO94" s="332"/>
      <c r="AY94" s="332"/>
      <c r="AZ94" s="332"/>
      <c r="BA94" s="332"/>
      <c r="BB94" s="332"/>
      <c r="BC94" s="332"/>
      <c r="BD94" s="332"/>
      <c r="BE94" s="332"/>
      <c r="BF94" s="332"/>
      <c r="BI94" s="332"/>
      <c r="BS94" s="332"/>
      <c r="CC94" s="332"/>
      <c r="CM94" s="332"/>
      <c r="CW94" s="332"/>
      <c r="DG94" s="332"/>
      <c r="DQ94" s="332"/>
      <c r="EA94" s="332"/>
      <c r="EK94" s="332"/>
      <c r="EU94" s="332"/>
      <c r="FE94" s="332"/>
      <c r="FO94" s="332"/>
      <c r="FY94" s="332"/>
      <c r="GI94" s="332"/>
      <c r="GS94" s="332"/>
      <c r="HC94" s="332"/>
      <c r="HM94" s="332"/>
    </row>
    <row r="95" s="3" customFormat="true" x14ac:dyDescent="0.25">
      <c r="A95" s="332"/>
      <c r="K95" s="332"/>
      <c r="U95" s="332"/>
      <c r="AE95" s="332"/>
      <c r="AO95" s="332"/>
      <c r="AY95" s="332"/>
      <c r="AZ95" s="332"/>
      <c r="BA95" s="332"/>
      <c r="BB95" s="332"/>
      <c r="BC95" s="332"/>
      <c r="BD95" s="332"/>
      <c r="BE95" s="332"/>
      <c r="BF95" s="332"/>
      <c r="BI95" s="332"/>
      <c r="BS95" s="332"/>
      <c r="CC95" s="332"/>
      <c r="CM95" s="332"/>
      <c r="CW95" s="332"/>
      <c r="DG95" s="332"/>
      <c r="DQ95" s="332"/>
      <c r="EA95" s="332"/>
      <c r="EK95" s="332"/>
      <c r="EU95" s="332"/>
      <c r="FE95" s="332"/>
      <c r="FO95" s="332"/>
      <c r="FY95" s="332"/>
      <c r="GI95" s="332"/>
      <c r="GS95" s="332"/>
      <c r="HC95" s="332"/>
      <c r="HM95" s="332"/>
    </row>
    <row r="96" s="3" customFormat="true" x14ac:dyDescent="0.25">
      <c r="A96" s="332"/>
      <c r="K96" s="332"/>
      <c r="U96" s="332"/>
      <c r="AE96" s="332"/>
      <c r="AO96" s="332"/>
      <c r="AY96" s="332"/>
      <c r="AZ96" s="332"/>
      <c r="BA96" s="332"/>
      <c r="BB96" s="332"/>
      <c r="BC96" s="332"/>
      <c r="BD96" s="332"/>
      <c r="BE96" s="332"/>
      <c r="BF96" s="332"/>
      <c r="BI96" s="332"/>
      <c r="BS96" s="332"/>
      <c r="CC96" s="332"/>
      <c r="CM96" s="332"/>
      <c r="CW96" s="332"/>
      <c r="DG96" s="332"/>
      <c r="DQ96" s="332"/>
      <c r="EA96" s="332"/>
      <c r="EK96" s="332"/>
      <c r="EU96" s="332"/>
      <c r="FE96" s="332"/>
      <c r="FO96" s="332"/>
      <c r="FY96" s="332"/>
      <c r="GI96" s="332"/>
      <c r="GS96" s="332"/>
      <c r="HC96" s="332"/>
      <c r="HM96" s="332"/>
    </row>
    <row r="97" s="3" customFormat="true" x14ac:dyDescent="0.25">
      <c r="A97" s="332"/>
      <c r="K97" s="332"/>
      <c r="U97" s="332"/>
      <c r="AE97" s="332"/>
      <c r="AO97" s="332"/>
      <c r="AY97" s="332"/>
      <c r="AZ97" s="332"/>
      <c r="BA97" s="332"/>
      <c r="BB97" s="332"/>
      <c r="BC97" s="332"/>
      <c r="BD97" s="332"/>
      <c r="BE97" s="332"/>
      <c r="BF97" s="332"/>
      <c r="BI97" s="332"/>
      <c r="BS97" s="332"/>
      <c r="CC97" s="332"/>
      <c r="CM97" s="332"/>
      <c r="CW97" s="332"/>
      <c r="DG97" s="332"/>
      <c r="DQ97" s="332"/>
      <c r="EA97" s="332"/>
      <c r="EK97" s="332"/>
      <c r="EU97" s="332"/>
      <c r="FE97" s="332"/>
      <c r="FO97" s="332"/>
      <c r="FY97" s="332"/>
      <c r="GI97" s="332"/>
      <c r="GS97" s="332"/>
      <c r="HC97" s="332"/>
      <c r="HM97" s="332"/>
    </row>
    <row r="98" s="3" customFormat="true" x14ac:dyDescent="0.25">
      <c r="A98" s="332"/>
      <c r="K98" s="332"/>
      <c r="U98" s="332"/>
      <c r="AE98" s="332"/>
      <c r="AO98" s="332"/>
      <c r="AY98" s="332"/>
      <c r="AZ98" s="332"/>
      <c r="BA98" s="332"/>
      <c r="BB98" s="332"/>
      <c r="BC98" s="332"/>
      <c r="BD98" s="332"/>
      <c r="BE98" s="332"/>
      <c r="BF98" s="332"/>
      <c r="BI98" s="332"/>
      <c r="BS98" s="332"/>
      <c r="CC98" s="332"/>
      <c r="CM98" s="332"/>
      <c r="CW98" s="332"/>
      <c r="DG98" s="332"/>
      <c r="DQ98" s="332"/>
      <c r="EA98" s="332"/>
      <c r="EK98" s="332"/>
      <c r="EU98" s="332"/>
      <c r="FE98" s="332"/>
      <c r="FO98" s="332"/>
      <c r="FY98" s="332"/>
      <c r="GI98" s="332"/>
      <c r="GS98" s="332"/>
      <c r="HC98" s="332"/>
      <c r="HM98" s="332"/>
    </row>
    <row r="99" s="3" customFormat="true" x14ac:dyDescent="0.25">
      <c r="A99" s="332"/>
      <c r="K99" s="332"/>
      <c r="U99" s="332"/>
      <c r="AE99" s="332"/>
      <c r="AO99" s="332"/>
      <c r="AY99" s="332"/>
      <c r="AZ99" s="332"/>
      <c r="BA99" s="332"/>
      <c r="BB99" s="332"/>
      <c r="BC99" s="332"/>
      <c r="BD99" s="332"/>
      <c r="BE99" s="332"/>
      <c r="BF99" s="332"/>
      <c r="BI99" s="332"/>
      <c r="BS99" s="332"/>
      <c r="CC99" s="332"/>
      <c r="CM99" s="332"/>
      <c r="CW99" s="332"/>
      <c r="DG99" s="332"/>
      <c r="DQ99" s="332"/>
      <c r="EA99" s="332"/>
      <c r="EK99" s="332"/>
      <c r="EU99" s="332"/>
      <c r="FE99" s="332"/>
      <c r="FO99" s="332"/>
      <c r="FY99" s="332"/>
      <c r="GI99" s="332"/>
      <c r="GS99" s="332"/>
      <c r="HC99" s="332"/>
      <c r="HM99" s="332"/>
    </row>
    <row r="100" s="3" customFormat="true" x14ac:dyDescent="0.25">
      <c r="A100" s="332"/>
      <c r="K100" s="332"/>
      <c r="U100" s="332"/>
      <c r="AE100" s="332"/>
      <c r="AO100" s="332"/>
      <c r="AY100" s="332"/>
      <c r="AZ100" s="332"/>
      <c r="BA100" s="332"/>
      <c r="BB100" s="332"/>
      <c r="BC100" s="332"/>
      <c r="BD100" s="332"/>
      <c r="BE100" s="332"/>
      <c r="BF100" s="332"/>
      <c r="BI100" s="332"/>
      <c r="BS100" s="332"/>
      <c r="CC100" s="332"/>
      <c r="CM100" s="332"/>
      <c r="CW100" s="332"/>
      <c r="DG100" s="332"/>
      <c r="DQ100" s="332"/>
      <c r="EA100" s="332"/>
      <c r="EK100" s="332"/>
      <c r="EU100" s="332"/>
      <c r="FE100" s="332"/>
      <c r="FO100" s="332"/>
      <c r="FY100" s="332"/>
      <c r="GI100" s="332"/>
      <c r="GS100" s="332"/>
      <c r="HC100" s="332"/>
      <c r="HM100" s="332"/>
    </row>
    <row r="101" s="3" customFormat="true" x14ac:dyDescent="0.25">
      <c r="A101" s="332"/>
      <c r="K101" s="332"/>
      <c r="U101" s="332"/>
      <c r="AE101" s="332"/>
      <c r="AO101" s="332"/>
      <c r="AY101" s="332"/>
      <c r="AZ101" s="332"/>
      <c r="BA101" s="332"/>
      <c r="BB101" s="332"/>
      <c r="BC101" s="332"/>
      <c r="BD101" s="332"/>
      <c r="BE101" s="332"/>
      <c r="BF101" s="332"/>
      <c r="BI101" s="332"/>
      <c r="BS101" s="332"/>
      <c r="CC101" s="332"/>
      <c r="CM101" s="332"/>
      <c r="CW101" s="332"/>
      <c r="DG101" s="332"/>
      <c r="DQ101" s="332"/>
      <c r="EA101" s="332"/>
      <c r="EK101" s="332"/>
      <c r="EU101" s="332"/>
      <c r="FE101" s="332"/>
      <c r="FO101" s="332"/>
      <c r="FY101" s="332"/>
      <c r="GI101" s="332"/>
      <c r="GS101" s="332"/>
      <c r="HC101" s="332"/>
      <c r="HM101" s="332"/>
    </row>
    <row r="102" s="3" customFormat="true" x14ac:dyDescent="0.25">
      <c r="A102" s="332"/>
      <c r="K102" s="332"/>
      <c r="U102" s="332"/>
      <c r="AE102" s="332"/>
      <c r="AO102" s="332"/>
      <c r="AY102" s="332"/>
      <c r="AZ102" s="332"/>
      <c r="BA102" s="332"/>
      <c r="BB102" s="332"/>
      <c r="BC102" s="332"/>
      <c r="BD102" s="332"/>
      <c r="BE102" s="332"/>
      <c r="BF102" s="332"/>
      <c r="BI102" s="332"/>
      <c r="BS102" s="332"/>
      <c r="CC102" s="332"/>
      <c r="CM102" s="332"/>
      <c r="CW102" s="332"/>
      <c r="DG102" s="332"/>
      <c r="DQ102" s="332"/>
      <c r="EA102" s="332"/>
      <c r="EK102" s="332"/>
      <c r="EU102" s="332"/>
      <c r="FE102" s="332"/>
      <c r="FO102" s="332"/>
      <c r="FY102" s="332"/>
      <c r="GI102" s="332"/>
      <c r="GS102" s="332"/>
      <c r="HC102" s="332"/>
      <c r="HM102" s="332"/>
    </row>
    <row r="103" s="3" customFormat="true" x14ac:dyDescent="0.25">
      <c r="A103" s="332"/>
      <c r="K103" s="332"/>
      <c r="U103" s="332"/>
      <c r="AE103" s="332"/>
      <c r="AO103" s="332"/>
      <c r="AY103" s="332"/>
      <c r="AZ103" s="332"/>
      <c r="BA103" s="332"/>
      <c r="BB103" s="332"/>
      <c r="BC103" s="332"/>
      <c r="BD103" s="332"/>
      <c r="BE103" s="332"/>
      <c r="BF103" s="332"/>
      <c r="BI103" s="332"/>
      <c r="BS103" s="332"/>
      <c r="CC103" s="332"/>
      <c r="CM103" s="332"/>
      <c r="CW103" s="332"/>
      <c r="DG103" s="332"/>
      <c r="DQ103" s="332"/>
      <c r="EA103" s="332"/>
      <c r="EK103" s="332"/>
      <c r="EU103" s="332"/>
      <c r="FE103" s="332"/>
      <c r="FO103" s="332"/>
      <c r="FY103" s="332"/>
      <c r="GI103" s="332"/>
      <c r="GS103" s="332"/>
      <c r="HC103" s="332"/>
      <c r="HM103" s="332"/>
    </row>
    <row r="104" s="3" customFormat="true" x14ac:dyDescent="0.25">
      <c r="A104" s="332"/>
      <c r="K104" s="332"/>
      <c r="U104" s="332"/>
      <c r="AE104" s="332"/>
      <c r="AO104" s="332"/>
      <c r="AY104" s="332"/>
      <c r="AZ104" s="332"/>
      <c r="BA104" s="332"/>
      <c r="BB104" s="332"/>
      <c r="BC104" s="332"/>
      <c r="BD104" s="332"/>
      <c r="BE104" s="332"/>
      <c r="BF104" s="332"/>
      <c r="BI104" s="332"/>
      <c r="BS104" s="332"/>
      <c r="CC104" s="332"/>
      <c r="CM104" s="332"/>
      <c r="CW104" s="332"/>
      <c r="DG104" s="332"/>
      <c r="DQ104" s="332"/>
      <c r="EA104" s="332"/>
      <c r="EK104" s="332"/>
      <c r="EU104" s="332"/>
      <c r="FE104" s="332"/>
      <c r="FO104" s="332"/>
      <c r="FY104" s="332"/>
      <c r="GI104" s="332"/>
      <c r="GS104" s="332"/>
      <c r="HC104" s="332"/>
      <c r="HM104" s="332"/>
    </row>
    <row r="105" s="3" customFormat="true" x14ac:dyDescent="0.25">
      <c r="A105" s="332"/>
      <c r="K105" s="332"/>
      <c r="U105" s="332"/>
      <c r="AE105" s="332"/>
      <c r="AO105" s="332"/>
      <c r="AY105" s="332"/>
      <c r="AZ105" s="332"/>
      <c r="BA105" s="332"/>
      <c r="BB105" s="332"/>
      <c r="BC105" s="332"/>
      <c r="BD105" s="332"/>
      <c r="BE105" s="332"/>
      <c r="BF105" s="332"/>
      <c r="BI105" s="332"/>
      <c r="BS105" s="332"/>
      <c r="CC105" s="332"/>
      <c r="CM105" s="332"/>
      <c r="CW105" s="332"/>
      <c r="DG105" s="332"/>
      <c r="DQ105" s="332"/>
      <c r="EA105" s="332"/>
      <c r="EK105" s="332"/>
      <c r="EU105" s="332"/>
      <c r="FE105" s="332"/>
      <c r="FO105" s="332"/>
      <c r="FY105" s="332"/>
      <c r="GI105" s="332"/>
      <c r="GS105" s="332"/>
      <c r="HC105" s="332"/>
      <c r="HM105" s="332"/>
    </row>
    <row r="106" s="3" customFormat="true" x14ac:dyDescent="0.25">
      <c r="A106" s="332"/>
      <c r="K106" s="332"/>
      <c r="U106" s="332"/>
      <c r="AE106" s="332"/>
      <c r="AO106" s="332"/>
      <c r="AY106" s="332"/>
      <c r="AZ106" s="332"/>
      <c r="BA106" s="332"/>
      <c r="BB106" s="332"/>
      <c r="BC106" s="332"/>
      <c r="BD106" s="332"/>
      <c r="BE106" s="332"/>
      <c r="BF106" s="332"/>
      <c r="BI106" s="332"/>
      <c r="BS106" s="332"/>
      <c r="CC106" s="332"/>
      <c r="CM106" s="332"/>
      <c r="CW106" s="332"/>
      <c r="DG106" s="332"/>
      <c r="DQ106" s="332"/>
      <c r="EA106" s="332"/>
      <c r="EK106" s="332"/>
      <c r="EU106" s="332"/>
      <c r="FE106" s="332"/>
      <c r="FO106" s="332"/>
      <c r="FY106" s="332"/>
      <c r="GI106" s="332"/>
      <c r="GS106" s="332"/>
      <c r="HC106" s="332"/>
      <c r="HM106" s="332"/>
    </row>
    <row r="107" s="3" customFormat="true" x14ac:dyDescent="0.25">
      <c r="A107" s="332"/>
      <c r="K107" s="332"/>
      <c r="U107" s="332"/>
      <c r="AE107" s="332"/>
      <c r="AO107" s="332"/>
      <c r="AY107" s="332"/>
      <c r="AZ107" s="332"/>
      <c r="BA107" s="332"/>
      <c r="BB107" s="332"/>
      <c r="BC107" s="332"/>
      <c r="BD107" s="332"/>
      <c r="BE107" s="332"/>
      <c r="BF107" s="332"/>
      <c r="BI107" s="332"/>
      <c r="BS107" s="332"/>
      <c r="CC107" s="332"/>
      <c r="CM107" s="332"/>
      <c r="CW107" s="332"/>
      <c r="DG107" s="332"/>
      <c r="DQ107" s="332"/>
      <c r="EA107" s="332"/>
      <c r="EK107" s="332"/>
      <c r="EU107" s="332"/>
      <c r="FE107" s="332"/>
      <c r="FO107" s="332"/>
      <c r="FY107" s="332"/>
      <c r="GI107" s="332"/>
      <c r="GS107" s="332"/>
      <c r="HC107" s="332"/>
      <c r="HM107" s="332"/>
    </row>
    <row r="108" s="3" customFormat="true" x14ac:dyDescent="0.25">
      <c r="A108" s="332"/>
      <c r="K108" s="332"/>
      <c r="U108" s="332"/>
      <c r="AE108" s="332"/>
      <c r="AO108" s="332"/>
      <c r="AY108" s="332"/>
      <c r="AZ108" s="332"/>
      <c r="BA108" s="332"/>
      <c r="BB108" s="332"/>
      <c r="BC108" s="332"/>
      <c r="BD108" s="332"/>
      <c r="BE108" s="332"/>
      <c r="BF108" s="332"/>
      <c r="BI108" s="332"/>
      <c r="BS108" s="332"/>
      <c r="CC108" s="332"/>
      <c r="CM108" s="332"/>
      <c r="CW108" s="332"/>
      <c r="DG108" s="332"/>
      <c r="DQ108" s="332"/>
      <c r="EA108" s="332"/>
      <c r="EK108" s="332"/>
      <c r="EU108" s="332"/>
      <c r="FE108" s="332"/>
      <c r="FO108" s="332"/>
      <c r="FY108" s="332"/>
      <c r="GI108" s="332"/>
      <c r="GS108" s="332"/>
      <c r="HC108" s="332"/>
      <c r="HM108" s="332"/>
    </row>
    <row r="109" s="3" customFormat="true" x14ac:dyDescent="0.25">
      <c r="A109" s="332"/>
      <c r="K109" s="332"/>
      <c r="U109" s="332"/>
      <c r="AE109" s="332"/>
      <c r="AO109" s="332"/>
      <c r="AY109" s="332"/>
      <c r="AZ109" s="332"/>
      <c r="BA109" s="332"/>
      <c r="BB109" s="332"/>
      <c r="BC109" s="332"/>
      <c r="BD109" s="332"/>
      <c r="BE109" s="332"/>
      <c r="BF109" s="332"/>
      <c r="BI109" s="332"/>
      <c r="BS109" s="332"/>
      <c r="CC109" s="332"/>
      <c r="CM109" s="332"/>
      <c r="CW109" s="332"/>
      <c r="DG109" s="332"/>
      <c r="DQ109" s="332"/>
      <c r="EA109" s="332"/>
      <c r="EK109" s="332"/>
      <c r="EU109" s="332"/>
      <c r="FE109" s="332"/>
      <c r="FO109" s="332"/>
      <c r="FY109" s="332"/>
      <c r="GI109" s="332"/>
      <c r="GS109" s="332"/>
      <c r="HC109" s="332"/>
      <c r="HM109" s="332"/>
    </row>
    <row r="110" s="3" customFormat="true" x14ac:dyDescent="0.25">
      <c r="A110" s="332"/>
      <c r="K110" s="332"/>
      <c r="U110" s="332"/>
      <c r="AE110" s="332"/>
      <c r="AO110" s="332"/>
      <c r="AY110" s="332"/>
      <c r="AZ110" s="332"/>
      <c r="BA110" s="332"/>
      <c r="BB110" s="332"/>
      <c r="BC110" s="332"/>
      <c r="BD110" s="332"/>
      <c r="BE110" s="332"/>
      <c r="BF110" s="332"/>
      <c r="BI110" s="332"/>
      <c r="BS110" s="332"/>
      <c r="CC110" s="332"/>
      <c r="CM110" s="332"/>
      <c r="CW110" s="332"/>
      <c r="DG110" s="332"/>
      <c r="DQ110" s="332"/>
      <c r="EA110" s="332"/>
      <c r="EK110" s="332"/>
      <c r="EU110" s="332"/>
      <c r="FE110" s="332"/>
      <c r="FO110" s="332"/>
      <c r="FY110" s="332"/>
      <c r="GI110" s="332"/>
      <c r="GS110" s="332"/>
      <c r="HC110" s="332"/>
      <c r="HM110" s="332"/>
    </row>
    <row r="111" s="3" customFormat="true" x14ac:dyDescent="0.25">
      <c r="A111" s="332"/>
      <c r="K111" s="332"/>
      <c r="U111" s="332"/>
      <c r="AE111" s="332"/>
      <c r="AO111" s="332"/>
      <c r="AY111" s="332"/>
      <c r="AZ111" s="332"/>
      <c r="BA111" s="332"/>
      <c r="BB111" s="332"/>
      <c r="BC111" s="332"/>
      <c r="BD111" s="332"/>
      <c r="BE111" s="332"/>
      <c r="BF111" s="332"/>
      <c r="BI111" s="332"/>
      <c r="BS111" s="332"/>
      <c r="CC111" s="332"/>
      <c r="CM111" s="332"/>
      <c r="CW111" s="332"/>
      <c r="DG111" s="332"/>
      <c r="DQ111" s="332"/>
      <c r="EA111" s="332"/>
      <c r="EK111" s="332"/>
      <c r="EU111" s="332"/>
      <c r="FE111" s="332"/>
      <c r="FO111" s="332"/>
      <c r="FY111" s="332"/>
      <c r="GI111" s="332"/>
      <c r="GS111" s="332"/>
      <c r="HC111" s="332"/>
      <c r="HM111" s="332"/>
    </row>
    <row r="112" s="3" customFormat="true" x14ac:dyDescent="0.25">
      <c r="A112" s="332"/>
      <c r="K112" s="332"/>
      <c r="U112" s="332"/>
      <c r="AE112" s="332"/>
      <c r="AO112" s="332"/>
      <c r="AY112" s="332"/>
      <c r="AZ112" s="332"/>
      <c r="BA112" s="332"/>
      <c r="BB112" s="332"/>
      <c r="BC112" s="332"/>
      <c r="BD112" s="332"/>
      <c r="BE112" s="332"/>
      <c r="BF112" s="332"/>
      <c r="BI112" s="332"/>
      <c r="BS112" s="332"/>
      <c r="CC112" s="332"/>
      <c r="CM112" s="332"/>
      <c r="CW112" s="332"/>
      <c r="DG112" s="332"/>
      <c r="DQ112" s="332"/>
      <c r="EA112" s="332"/>
      <c r="EK112" s="332"/>
      <c r="EU112" s="332"/>
      <c r="FE112" s="332"/>
      <c r="FO112" s="332"/>
      <c r="FY112" s="332"/>
      <c r="GI112" s="332"/>
      <c r="GS112" s="332"/>
      <c r="HC112" s="332"/>
      <c r="HM112" s="332"/>
    </row>
    <row r="113" s="3" customFormat="true" x14ac:dyDescent="0.25">
      <c r="A113" s="332"/>
      <c r="K113" s="332"/>
      <c r="U113" s="332"/>
      <c r="AE113" s="332"/>
      <c r="AO113" s="332"/>
      <c r="AY113" s="332"/>
      <c r="AZ113" s="332"/>
      <c r="BA113" s="332"/>
      <c r="BB113" s="332"/>
      <c r="BC113" s="332"/>
      <c r="BD113" s="332"/>
      <c r="BE113" s="332"/>
      <c r="BF113" s="332"/>
      <c r="BI113" s="332"/>
      <c r="BS113" s="332"/>
      <c r="CC113" s="332"/>
      <c r="CM113" s="332"/>
      <c r="CW113" s="332"/>
      <c r="DG113" s="332"/>
      <c r="DQ113" s="332"/>
      <c r="EA113" s="332"/>
      <c r="EK113" s="332"/>
      <c r="EU113" s="332"/>
      <c r="FE113" s="332"/>
      <c r="FO113" s="332"/>
      <c r="FY113" s="332"/>
      <c r="GI113" s="332"/>
      <c r="GS113" s="332"/>
      <c r="HC113" s="332"/>
      <c r="HM113" s="332"/>
    </row>
    <row r="114" s="3" customFormat="true" x14ac:dyDescent="0.25">
      <c r="A114" s="332"/>
      <c r="K114" s="332"/>
      <c r="U114" s="332"/>
      <c r="AE114" s="332"/>
      <c r="AO114" s="332"/>
      <c r="AY114" s="332"/>
      <c r="AZ114" s="332"/>
      <c r="BA114" s="332"/>
      <c r="BB114" s="332"/>
      <c r="BC114" s="332"/>
      <c r="BD114" s="332"/>
      <c r="BE114" s="332"/>
      <c r="BF114" s="332"/>
      <c r="BI114" s="332"/>
      <c r="BS114" s="332"/>
      <c r="CC114" s="332"/>
      <c r="CM114" s="332"/>
      <c r="CW114" s="332"/>
      <c r="DG114" s="332"/>
      <c r="DQ114" s="332"/>
      <c r="EA114" s="332"/>
      <c r="EK114" s="332"/>
      <c r="EU114" s="332"/>
      <c r="FE114" s="332"/>
      <c r="FO114" s="332"/>
      <c r="FY114" s="332"/>
      <c r="GI114" s="332"/>
      <c r="GS114" s="332"/>
      <c r="HC114" s="332"/>
      <c r="HM114" s="332"/>
    </row>
    <row r="115" s="3" customFormat="true" x14ac:dyDescent="0.25">
      <c r="A115" s="332"/>
      <c r="K115" s="332"/>
      <c r="U115" s="332"/>
      <c r="AE115" s="332"/>
      <c r="AO115" s="332"/>
      <c r="AY115" s="332"/>
      <c r="AZ115" s="332"/>
      <c r="BA115" s="332"/>
      <c r="BB115" s="332"/>
      <c r="BC115" s="332"/>
      <c r="BD115" s="332"/>
      <c r="BE115" s="332"/>
      <c r="BF115" s="332"/>
      <c r="BI115" s="332"/>
      <c r="BS115" s="332"/>
      <c r="CC115" s="332"/>
      <c r="CM115" s="332"/>
      <c r="CW115" s="332"/>
      <c r="DG115" s="332"/>
      <c r="DQ115" s="332"/>
      <c r="EA115" s="332"/>
      <c r="EK115" s="332"/>
      <c r="EU115" s="332"/>
      <c r="FE115" s="332"/>
      <c r="FO115" s="332"/>
      <c r="FY115" s="332"/>
      <c r="GI115" s="332"/>
      <c r="GS115" s="332"/>
      <c r="HC115" s="332"/>
      <c r="HM115" s="332"/>
    </row>
    <row r="116" s="3" customFormat="true" x14ac:dyDescent="0.25">
      <c r="A116" s="332"/>
      <c r="K116" s="332"/>
      <c r="U116" s="332"/>
      <c r="AE116" s="332"/>
      <c r="AO116" s="332"/>
      <c r="AY116" s="332"/>
      <c r="AZ116" s="332"/>
      <c r="BA116" s="332"/>
      <c r="BB116" s="332"/>
      <c r="BC116" s="332"/>
      <c r="BD116" s="332"/>
      <c r="BE116" s="332"/>
      <c r="BF116" s="332"/>
      <c r="BI116" s="332"/>
      <c r="BS116" s="332"/>
      <c r="CC116" s="332"/>
      <c r="CM116" s="332"/>
      <c r="CW116" s="332"/>
      <c r="DG116" s="332"/>
      <c r="DQ116" s="332"/>
      <c r="EA116" s="332"/>
      <c r="EK116" s="332"/>
      <c r="EU116" s="332"/>
      <c r="FE116" s="332"/>
      <c r="FO116" s="332"/>
      <c r="FY116" s="332"/>
      <c r="GI116" s="332"/>
      <c r="GS116" s="332"/>
      <c r="HC116" s="332"/>
      <c r="HM116" s="332"/>
    </row>
    <row r="117" s="3" customFormat="true" x14ac:dyDescent="0.25">
      <c r="A117" s="332"/>
      <c r="K117" s="332"/>
      <c r="U117" s="332"/>
      <c r="AE117" s="332"/>
      <c r="AO117" s="332"/>
      <c r="AY117" s="332"/>
      <c r="AZ117" s="332"/>
      <c r="BA117" s="332"/>
      <c r="BB117" s="332"/>
      <c r="BC117" s="332"/>
      <c r="BD117" s="332"/>
      <c r="BE117" s="332"/>
      <c r="BF117" s="332"/>
      <c r="BI117" s="332"/>
      <c r="BS117" s="332"/>
      <c r="CC117" s="332"/>
      <c r="CM117" s="332"/>
      <c r="CW117" s="332"/>
      <c r="DG117" s="332"/>
      <c r="DQ117" s="332"/>
      <c r="EA117" s="332"/>
      <c r="EK117" s="332"/>
      <c r="EU117" s="332"/>
      <c r="FE117" s="332"/>
      <c r="FO117" s="332"/>
      <c r="FY117" s="332"/>
      <c r="GI117" s="332"/>
      <c r="GS117" s="332"/>
      <c r="HC117" s="332"/>
      <c r="HM117" s="332"/>
    </row>
    <row r="118" s="3" customFormat="true" x14ac:dyDescent="0.25">
      <c r="A118" s="332"/>
      <c r="K118" s="332"/>
      <c r="U118" s="332"/>
      <c r="AE118" s="332"/>
      <c r="AO118" s="332"/>
      <c r="AY118" s="332"/>
      <c r="AZ118" s="332"/>
      <c r="BA118" s="332"/>
      <c r="BB118" s="332"/>
      <c r="BC118" s="332"/>
      <c r="BD118" s="332"/>
      <c r="BE118" s="332"/>
      <c r="BF118" s="332"/>
      <c r="BI118" s="332"/>
      <c r="BS118" s="332"/>
      <c r="CC118" s="332"/>
      <c r="CM118" s="332"/>
      <c r="CW118" s="332"/>
      <c r="DG118" s="332"/>
      <c r="DQ118" s="332"/>
      <c r="EA118" s="332"/>
      <c r="EK118" s="332"/>
      <c r="EU118" s="332"/>
      <c r="FE118" s="332"/>
      <c r="FO118" s="332"/>
      <c r="FY118" s="332"/>
      <c r="GI118" s="332"/>
      <c r="GS118" s="332"/>
      <c r="HC118" s="332"/>
      <c r="HM118" s="332"/>
    </row>
    <row r="119" s="3" customFormat="true" x14ac:dyDescent="0.25">
      <c r="A119" s="332"/>
      <c r="K119" s="332"/>
      <c r="U119" s="332"/>
      <c r="AE119" s="332"/>
      <c r="AO119" s="332"/>
      <c r="AY119" s="332"/>
      <c r="AZ119" s="332"/>
      <c r="BA119" s="332"/>
      <c r="BB119" s="332"/>
      <c r="BC119" s="332"/>
      <c r="BD119" s="332"/>
      <c r="BE119" s="332"/>
      <c r="BF119" s="332"/>
      <c r="BI119" s="332"/>
      <c r="BS119" s="332"/>
      <c r="CC119" s="332"/>
      <c r="CM119" s="332"/>
      <c r="CW119" s="332"/>
      <c r="DG119" s="332"/>
      <c r="DQ119" s="332"/>
      <c r="EA119" s="332"/>
      <c r="EK119" s="332"/>
      <c r="EU119" s="332"/>
      <c r="FE119" s="332"/>
      <c r="FO119" s="332"/>
      <c r="FY119" s="332"/>
      <c r="GI119" s="332"/>
      <c r="GS119" s="332"/>
      <c r="HC119" s="332"/>
      <c r="HM119" s="332"/>
    </row>
    <row r="120" s="3" customFormat="true" x14ac:dyDescent="0.25">
      <c r="A120" s="332"/>
      <c r="K120" s="332"/>
      <c r="U120" s="332"/>
      <c r="AE120" s="332"/>
      <c r="AO120" s="332"/>
      <c r="AY120" s="332"/>
      <c r="AZ120" s="332"/>
      <c r="BA120" s="332"/>
      <c r="BB120" s="332"/>
      <c r="BC120" s="332"/>
      <c r="BD120" s="332"/>
      <c r="BE120" s="332"/>
      <c r="BF120" s="332"/>
      <c r="BI120" s="332"/>
      <c r="BS120" s="332"/>
      <c r="CC120" s="332"/>
      <c r="CM120" s="332"/>
      <c r="CW120" s="332"/>
      <c r="DG120" s="332"/>
      <c r="DQ120" s="332"/>
      <c r="EA120" s="332"/>
      <c r="EK120" s="332"/>
      <c r="EU120" s="332"/>
      <c r="FE120" s="332"/>
      <c r="FO120" s="332"/>
      <c r="FY120" s="332"/>
      <c r="GI120" s="332"/>
      <c r="GS120" s="332"/>
      <c r="HC120" s="332"/>
      <c r="HM120" s="332"/>
    </row>
    <row r="121" s="3" customFormat="true" x14ac:dyDescent="0.25">
      <c r="A121" s="332"/>
      <c r="K121" s="332"/>
      <c r="U121" s="332"/>
      <c r="AE121" s="332"/>
      <c r="AO121" s="332"/>
      <c r="AY121" s="332"/>
      <c r="AZ121" s="332"/>
      <c r="BA121" s="332"/>
      <c r="BB121" s="332"/>
      <c r="BC121" s="332"/>
      <c r="BD121" s="332"/>
      <c r="BE121" s="332"/>
      <c r="BF121" s="332"/>
      <c r="BI121" s="332"/>
      <c r="BS121" s="332"/>
      <c r="CC121" s="332"/>
      <c r="CM121" s="332"/>
      <c r="CW121" s="332"/>
      <c r="DG121" s="332"/>
      <c r="DQ121" s="332"/>
      <c r="EA121" s="332"/>
      <c r="EK121" s="332"/>
      <c r="EU121" s="332"/>
      <c r="FE121" s="332"/>
      <c r="FO121" s="332"/>
      <c r="FY121" s="332"/>
      <c r="GI121" s="332"/>
      <c r="GS121" s="332"/>
      <c r="HC121" s="332"/>
      <c r="HM121" s="332"/>
    </row>
    <row r="122" s="3" customFormat="true" x14ac:dyDescent="0.25">
      <c r="A122" s="332"/>
      <c r="K122" s="332"/>
      <c r="U122" s="332"/>
      <c r="AE122" s="332"/>
      <c r="AO122" s="332"/>
      <c r="AY122" s="332"/>
      <c r="AZ122" s="332"/>
      <c r="BA122" s="332"/>
      <c r="BB122" s="332"/>
      <c r="BC122" s="332"/>
      <c r="BD122" s="332"/>
      <c r="BE122" s="332"/>
      <c r="BF122" s="332"/>
      <c r="BI122" s="332"/>
      <c r="BS122" s="332"/>
      <c r="CC122" s="332"/>
      <c r="CM122" s="332"/>
      <c r="CW122" s="332"/>
      <c r="DG122" s="332"/>
      <c r="DQ122" s="332"/>
      <c r="EA122" s="332"/>
      <c r="EK122" s="332"/>
      <c r="EU122" s="332"/>
      <c r="FE122" s="332"/>
      <c r="FO122" s="332"/>
      <c r="FY122" s="332"/>
      <c r="GI122" s="332"/>
      <c r="GS122" s="332"/>
      <c r="HC122" s="332"/>
      <c r="HM122" s="332"/>
    </row>
    <row r="123" s="3" customFormat="true" x14ac:dyDescent="0.25">
      <c r="A123" s="332"/>
      <c r="K123" s="332"/>
      <c r="U123" s="332"/>
      <c r="AE123" s="332"/>
      <c r="AO123" s="332"/>
      <c r="AY123" s="332"/>
      <c r="AZ123" s="332"/>
      <c r="BA123" s="332"/>
      <c r="BB123" s="332"/>
      <c r="BC123" s="332"/>
      <c r="BD123" s="332"/>
      <c r="BE123" s="332"/>
      <c r="BF123" s="332"/>
      <c r="BI123" s="332"/>
      <c r="BS123" s="332"/>
      <c r="CC123" s="332"/>
      <c r="CM123" s="332"/>
      <c r="CW123" s="332"/>
      <c r="DG123" s="332"/>
      <c r="DQ123" s="332"/>
      <c r="EA123" s="332"/>
      <c r="EK123" s="332"/>
      <c r="EU123" s="332"/>
      <c r="FE123" s="332"/>
      <c r="FO123" s="332"/>
      <c r="FY123" s="332"/>
      <c r="GI123" s="332"/>
      <c r="GS123" s="332"/>
      <c r="HC123" s="332"/>
      <c r="HM123" s="332"/>
    </row>
    <row r="124" s="3" customFormat="true" x14ac:dyDescent="0.25">
      <c r="A124" s="332"/>
      <c r="K124" s="332"/>
      <c r="U124" s="332"/>
      <c r="AE124" s="332"/>
      <c r="AO124" s="332"/>
      <c r="AY124" s="332"/>
      <c r="AZ124" s="332"/>
      <c r="BA124" s="332"/>
      <c r="BB124" s="332"/>
      <c r="BC124" s="332"/>
      <c r="BD124" s="332"/>
      <c r="BE124" s="332"/>
      <c r="BF124" s="332"/>
      <c r="BI124" s="332"/>
      <c r="BS124" s="332"/>
      <c r="CC124" s="332"/>
      <c r="CM124" s="332"/>
      <c r="CW124" s="332"/>
      <c r="DG124" s="332"/>
      <c r="DQ124" s="332"/>
      <c r="EA124" s="332"/>
      <c r="EK124" s="332"/>
      <c r="EU124" s="332"/>
      <c r="FE124" s="332"/>
      <c r="FO124" s="332"/>
      <c r="FY124" s="332"/>
      <c r="GI124" s="332"/>
      <c r="GS124" s="332"/>
      <c r="HC124" s="332"/>
      <c r="HM124" s="332"/>
    </row>
    <row r="125" s="3" customFormat="true" x14ac:dyDescent="0.25">
      <c r="A125" s="332"/>
      <c r="K125" s="332"/>
      <c r="U125" s="332"/>
      <c r="AE125" s="332"/>
      <c r="AO125" s="332"/>
      <c r="AY125" s="332"/>
      <c r="AZ125" s="332"/>
      <c r="BA125" s="332"/>
      <c r="BB125" s="332"/>
      <c r="BC125" s="332"/>
      <c r="BD125" s="332"/>
      <c r="BE125" s="332"/>
      <c r="BF125" s="332"/>
      <c r="BI125" s="332"/>
      <c r="BS125" s="332"/>
      <c r="CC125" s="332"/>
      <c r="CM125" s="332"/>
      <c r="CW125" s="332"/>
      <c r="DG125" s="332"/>
      <c r="DQ125" s="332"/>
      <c r="EA125" s="332"/>
      <c r="EK125" s="332"/>
      <c r="EU125" s="332"/>
      <c r="FE125" s="332"/>
      <c r="FO125" s="332"/>
      <c r="FY125" s="332"/>
      <c r="GI125" s="332"/>
      <c r="GS125" s="332"/>
      <c r="HC125" s="332"/>
      <c r="HM125" s="332"/>
    </row>
    <row r="126" s="3" customFormat="true" x14ac:dyDescent="0.25">
      <c r="A126" s="332"/>
      <c r="K126" s="332"/>
      <c r="U126" s="332"/>
      <c r="AE126" s="332"/>
      <c r="AO126" s="332"/>
      <c r="AY126" s="332"/>
      <c r="AZ126" s="332"/>
      <c r="BA126" s="332"/>
      <c r="BB126" s="332"/>
      <c r="BC126" s="332"/>
      <c r="BD126" s="332"/>
      <c r="BE126" s="332"/>
      <c r="BF126" s="332"/>
      <c r="BI126" s="332"/>
      <c r="BS126" s="332"/>
      <c r="CC126" s="332"/>
      <c r="CM126" s="332"/>
      <c r="CW126" s="332"/>
      <c r="DG126" s="332"/>
      <c r="DQ126" s="332"/>
      <c r="EA126" s="332"/>
      <c r="EK126" s="332"/>
      <c r="EU126" s="332"/>
      <c r="FE126" s="332"/>
      <c r="FO126" s="332"/>
      <c r="FY126" s="332"/>
      <c r="GI126" s="332"/>
      <c r="GS126" s="332"/>
      <c r="HC126" s="332"/>
      <c r="HM126" s="332"/>
    </row>
    <row r="127" s="3" customFormat="true" x14ac:dyDescent="0.25">
      <c r="A127" s="332"/>
      <c r="K127" s="332"/>
      <c r="U127" s="332"/>
      <c r="AE127" s="332"/>
      <c r="AO127" s="332"/>
      <c r="AY127" s="332"/>
      <c r="AZ127" s="332"/>
      <c r="BA127" s="332"/>
      <c r="BB127" s="332"/>
      <c r="BC127" s="332"/>
      <c r="BD127" s="332"/>
      <c r="BE127" s="332"/>
      <c r="BF127" s="332"/>
      <c r="BI127" s="332"/>
      <c r="BS127" s="332"/>
      <c r="CC127" s="332"/>
      <c r="CM127" s="332"/>
      <c r="CW127" s="332"/>
      <c r="DG127" s="332"/>
      <c r="DQ127" s="332"/>
      <c r="EA127" s="332"/>
      <c r="EK127" s="332"/>
      <c r="EU127" s="332"/>
      <c r="FE127" s="332"/>
      <c r="FO127" s="332"/>
      <c r="FY127" s="332"/>
      <c r="GI127" s="332"/>
      <c r="GS127" s="332"/>
      <c r="HC127" s="332"/>
      <c r="HM127" s="332"/>
    </row>
    <row r="128" s="3" customFormat="true" x14ac:dyDescent="0.25">
      <c r="A128" s="332"/>
      <c r="K128" s="332"/>
      <c r="U128" s="332"/>
      <c r="AE128" s="332"/>
      <c r="AO128" s="332"/>
      <c r="AY128" s="332"/>
      <c r="AZ128" s="332"/>
      <c r="BA128" s="332"/>
      <c r="BB128" s="332"/>
      <c r="BC128" s="332"/>
      <c r="BD128" s="332"/>
      <c r="BE128" s="332"/>
      <c r="BF128" s="332"/>
      <c r="BI128" s="332"/>
      <c r="BS128" s="332"/>
      <c r="CC128" s="332"/>
      <c r="CM128" s="332"/>
      <c r="CW128" s="332"/>
      <c r="DG128" s="332"/>
      <c r="DQ128" s="332"/>
      <c r="EA128" s="332"/>
      <c r="EK128" s="332"/>
      <c r="EU128" s="332"/>
      <c r="FE128" s="332"/>
      <c r="FO128" s="332"/>
      <c r="FY128" s="332"/>
      <c r="GI128" s="332"/>
      <c r="GS128" s="332"/>
      <c r="HC128" s="332"/>
      <c r="HM128" s="332"/>
    </row>
    <row r="129" s="3" customFormat="true" x14ac:dyDescent="0.25">
      <c r="A129" s="332"/>
      <c r="K129" s="332"/>
      <c r="U129" s="332"/>
      <c r="AE129" s="332"/>
      <c r="AO129" s="332"/>
      <c r="AY129" s="332"/>
      <c r="AZ129" s="332"/>
      <c r="BA129" s="332"/>
      <c r="BB129" s="332"/>
      <c r="BC129" s="332"/>
      <c r="BD129" s="332"/>
      <c r="BE129" s="332"/>
      <c r="BF129" s="332"/>
      <c r="BI129" s="332"/>
      <c r="BS129" s="332"/>
      <c r="CC129" s="332"/>
      <c r="CM129" s="332"/>
      <c r="CW129" s="332"/>
      <c r="DG129" s="332"/>
      <c r="DQ129" s="332"/>
      <c r="EA129" s="332"/>
      <c r="EK129" s="332"/>
      <c r="EU129" s="332"/>
      <c r="FE129" s="332"/>
      <c r="FO129" s="332"/>
      <c r="FY129" s="332"/>
      <c r="GI129" s="332"/>
      <c r="GS129" s="332"/>
      <c r="HC129" s="332"/>
      <c r="HM129" s="332"/>
    </row>
    <row r="130" s="3" customFormat="true" x14ac:dyDescent="0.25">
      <c r="A130" s="332"/>
      <c r="K130" s="332"/>
      <c r="U130" s="332"/>
      <c r="AE130" s="332"/>
      <c r="AO130" s="332"/>
      <c r="AY130" s="332"/>
      <c r="AZ130" s="332"/>
      <c r="BA130" s="332"/>
      <c r="BB130" s="332"/>
      <c r="BC130" s="332"/>
      <c r="BD130" s="332"/>
      <c r="BE130" s="332"/>
      <c r="BF130" s="332"/>
      <c r="BI130" s="332"/>
      <c r="BS130" s="332"/>
      <c r="CC130" s="332"/>
      <c r="CM130" s="332"/>
      <c r="CW130" s="332"/>
      <c r="DG130" s="332"/>
      <c r="DQ130" s="332"/>
      <c r="EA130" s="332"/>
      <c r="EK130" s="332"/>
      <c r="EU130" s="332"/>
      <c r="FE130" s="332"/>
      <c r="FO130" s="332"/>
      <c r="FY130" s="332"/>
      <c r="GI130" s="332"/>
      <c r="GS130" s="332"/>
      <c r="HC130" s="332"/>
      <c r="HM130" s="332"/>
    </row>
    <row r="131" s="3" customFormat="true" x14ac:dyDescent="0.25">
      <c r="A131" s="332"/>
      <c r="K131" s="332"/>
      <c r="U131" s="332"/>
      <c r="AE131" s="332"/>
      <c r="AO131" s="332"/>
      <c r="AY131" s="332"/>
      <c r="AZ131" s="332"/>
      <c r="BA131" s="332"/>
      <c r="BB131" s="332"/>
      <c r="BC131" s="332"/>
      <c r="BD131" s="332"/>
      <c r="BE131" s="332"/>
      <c r="BF131" s="332"/>
      <c r="BI131" s="332"/>
      <c r="BS131" s="332"/>
      <c r="CC131" s="332"/>
      <c r="CM131" s="332"/>
      <c r="CW131" s="332"/>
      <c r="DG131" s="332"/>
      <c r="DQ131" s="332"/>
      <c r="EA131" s="332"/>
      <c r="EK131" s="332"/>
      <c r="EU131" s="332"/>
      <c r="FE131" s="332"/>
      <c r="FO131" s="332"/>
      <c r="FY131" s="332"/>
      <c r="GI131" s="332"/>
      <c r="GS131" s="332"/>
      <c r="HC131" s="332"/>
      <c r="HM131" s="332"/>
    </row>
    <row r="132" s="3" customFormat="true" x14ac:dyDescent="0.25">
      <c r="A132" s="332"/>
      <c r="K132" s="332"/>
      <c r="U132" s="332"/>
      <c r="AE132" s="332"/>
      <c r="AO132" s="332"/>
      <c r="AY132" s="332"/>
      <c r="AZ132" s="332"/>
      <c r="BA132" s="332"/>
      <c r="BB132" s="332"/>
      <c r="BC132" s="332"/>
      <c r="BD132" s="332"/>
      <c r="BE132" s="332"/>
      <c r="BF132" s="332"/>
      <c r="BI132" s="332"/>
      <c r="BS132" s="332"/>
      <c r="CC132" s="332"/>
      <c r="CM132" s="332"/>
      <c r="CW132" s="332"/>
      <c r="DG132" s="332"/>
      <c r="DQ132" s="332"/>
      <c r="EA132" s="332"/>
      <c r="EK132" s="332"/>
      <c r="EU132" s="332"/>
      <c r="FE132" s="332"/>
      <c r="FO132" s="332"/>
      <c r="FY132" s="332"/>
      <c r="GI132" s="332"/>
      <c r="GS132" s="332"/>
      <c r="HC132" s="332"/>
      <c r="HM132" s="332"/>
    </row>
    <row r="133" s="3" customFormat="true" x14ac:dyDescent="0.25">
      <c r="A133" s="332"/>
      <c r="K133" s="332"/>
      <c r="U133" s="332"/>
      <c r="AE133" s="332"/>
      <c r="AO133" s="332"/>
      <c r="AY133" s="332"/>
      <c r="AZ133" s="332"/>
      <c r="BA133" s="332"/>
      <c r="BB133" s="332"/>
      <c r="BC133" s="332"/>
      <c r="BD133" s="332"/>
      <c r="BE133" s="332"/>
      <c r="BF133" s="332"/>
      <c r="BI133" s="332"/>
      <c r="BS133" s="332"/>
      <c r="CC133" s="332"/>
      <c r="CM133" s="332"/>
      <c r="CW133" s="332"/>
      <c r="DG133" s="332"/>
      <c r="DQ133" s="332"/>
      <c r="EA133" s="332"/>
      <c r="EK133" s="332"/>
      <c r="EU133" s="332"/>
      <c r="FE133" s="332"/>
      <c r="FO133" s="332"/>
      <c r="FY133" s="332"/>
      <c r="GI133" s="332"/>
      <c r="GS133" s="332"/>
      <c r="HC133" s="332"/>
      <c r="HM133" s="332"/>
    </row>
    <row r="134" s="3" customFormat="true" x14ac:dyDescent="0.25">
      <c r="A134" s="332"/>
      <c r="K134" s="332"/>
      <c r="U134" s="332"/>
      <c r="AE134" s="332"/>
      <c r="AO134" s="332"/>
      <c r="AY134" s="332"/>
      <c r="AZ134" s="332"/>
      <c r="BA134" s="332"/>
      <c r="BB134" s="332"/>
      <c r="BC134" s="332"/>
      <c r="BD134" s="332"/>
      <c r="BE134" s="332"/>
      <c r="BF134" s="332"/>
      <c r="BI134" s="332"/>
      <c r="BS134" s="332"/>
      <c r="CC134" s="332"/>
      <c r="CM134" s="332"/>
      <c r="CW134" s="332"/>
      <c r="DG134" s="332"/>
      <c r="DQ134" s="332"/>
      <c r="EA134" s="332"/>
      <c r="EK134" s="332"/>
      <c r="EU134" s="332"/>
      <c r="FE134" s="332"/>
      <c r="FO134" s="332"/>
      <c r="FY134" s="332"/>
      <c r="GI134" s="332"/>
      <c r="GS134" s="332"/>
      <c r="HC134" s="332"/>
      <c r="HM134" s="332"/>
    </row>
    <row r="135" s="3" customFormat="true" x14ac:dyDescent="0.25">
      <c r="A135" s="332"/>
      <c r="K135" s="332"/>
      <c r="U135" s="332"/>
      <c r="AE135" s="332"/>
      <c r="AO135" s="332"/>
      <c r="AY135" s="332"/>
      <c r="AZ135" s="332"/>
      <c r="BA135" s="332"/>
      <c r="BB135" s="332"/>
      <c r="BC135" s="332"/>
      <c r="BD135" s="332"/>
      <c r="BE135" s="332"/>
      <c r="BF135" s="332"/>
      <c r="BI135" s="332"/>
      <c r="BS135" s="332"/>
      <c r="CC135" s="332"/>
      <c r="CM135" s="332"/>
      <c r="CW135" s="332"/>
      <c r="DG135" s="332"/>
      <c r="DQ135" s="332"/>
      <c r="EA135" s="332"/>
      <c r="EK135" s="332"/>
      <c r="EU135" s="332"/>
      <c r="FE135" s="332"/>
      <c r="FO135" s="332"/>
      <c r="FY135" s="332"/>
      <c r="GI135" s="332"/>
      <c r="GS135" s="332"/>
      <c r="HC135" s="332"/>
      <c r="HM135" s="332"/>
    </row>
    <row r="136" s="3" customFormat="true" x14ac:dyDescent="0.25">
      <c r="A136" s="332"/>
      <c r="K136" s="332"/>
      <c r="U136" s="332"/>
      <c r="AE136" s="332"/>
      <c r="AO136" s="332"/>
      <c r="AY136" s="332"/>
      <c r="AZ136" s="332"/>
      <c r="BA136" s="332"/>
      <c r="BB136" s="332"/>
      <c r="BC136" s="332"/>
      <c r="BD136" s="332"/>
      <c r="BE136" s="332"/>
      <c r="BF136" s="332"/>
      <c r="BI136" s="332"/>
      <c r="BS136" s="332"/>
      <c r="CC136" s="332"/>
      <c r="CM136" s="332"/>
      <c r="CW136" s="332"/>
      <c r="DG136" s="332"/>
      <c r="DQ136" s="332"/>
      <c r="EA136" s="332"/>
      <c r="EK136" s="332"/>
      <c r="EU136" s="332"/>
      <c r="FE136" s="332"/>
      <c r="FO136" s="332"/>
      <c r="FY136" s="332"/>
      <c r="GI136" s="332"/>
      <c r="GS136" s="332"/>
      <c r="HC136" s="332"/>
      <c r="HM136" s="332"/>
    </row>
    <row r="137" s="3" customFormat="true" x14ac:dyDescent="0.25">
      <c r="A137" s="332"/>
      <c r="K137" s="332"/>
      <c r="U137" s="332"/>
      <c r="AE137" s="332"/>
      <c r="AO137" s="332"/>
      <c r="AY137" s="332"/>
      <c r="AZ137" s="332"/>
      <c r="BA137" s="332"/>
      <c r="BB137" s="332"/>
      <c r="BC137" s="332"/>
      <c r="BD137" s="332"/>
      <c r="BE137" s="332"/>
      <c r="BF137" s="332"/>
      <c r="BI137" s="332"/>
      <c r="BS137" s="332"/>
      <c r="CC137" s="332"/>
      <c r="CM137" s="332"/>
      <c r="CW137" s="332"/>
      <c r="DG137" s="332"/>
      <c r="DQ137" s="332"/>
      <c r="EA137" s="332"/>
      <c r="EK137" s="332"/>
      <c r="EU137" s="332"/>
      <c r="FE137" s="332"/>
      <c r="FO137" s="332"/>
      <c r="FY137" s="332"/>
      <c r="GI137" s="332"/>
      <c r="GS137" s="332"/>
      <c r="HC137" s="332"/>
      <c r="HM137" s="332"/>
    </row>
    <row r="138" s="3" customFormat="true" x14ac:dyDescent="0.25">
      <c r="A138" s="332"/>
      <c r="K138" s="332"/>
      <c r="U138" s="332"/>
      <c r="AE138" s="332"/>
      <c r="AO138" s="332"/>
      <c r="AY138" s="332"/>
      <c r="AZ138" s="332"/>
      <c r="BA138" s="332"/>
      <c r="BB138" s="332"/>
      <c r="BC138" s="332"/>
      <c r="BD138" s="332"/>
      <c r="BE138" s="332"/>
      <c r="BF138" s="332"/>
      <c r="BI138" s="332"/>
      <c r="BS138" s="332"/>
      <c r="CC138" s="332"/>
      <c r="CM138" s="332"/>
      <c r="CW138" s="332"/>
      <c r="DG138" s="332"/>
      <c r="DQ138" s="332"/>
      <c r="EA138" s="332"/>
      <c r="EK138" s="332"/>
      <c r="EU138" s="332"/>
      <c r="FE138" s="332"/>
      <c r="FO138" s="332"/>
      <c r="FY138" s="332"/>
      <c r="GI138" s="332"/>
      <c r="GS138" s="332"/>
      <c r="HC138" s="332"/>
      <c r="HM138" s="332"/>
    </row>
    <row r="139" s="3" customFormat="true" x14ac:dyDescent="0.25">
      <c r="A139" s="332"/>
      <c r="K139" s="332"/>
      <c r="U139" s="332"/>
      <c r="AE139" s="332"/>
      <c r="AO139" s="332"/>
      <c r="AY139" s="332"/>
      <c r="AZ139" s="332"/>
      <c r="BA139" s="332"/>
      <c r="BB139" s="332"/>
      <c r="BC139" s="332"/>
      <c r="BD139" s="332"/>
      <c r="BE139" s="332"/>
      <c r="BF139" s="332"/>
      <c r="BI139" s="332"/>
      <c r="BS139" s="332"/>
      <c r="CC139" s="332"/>
      <c r="CM139" s="332"/>
      <c r="CW139" s="332"/>
      <c r="DG139" s="332"/>
      <c r="DQ139" s="332"/>
      <c r="EA139" s="332"/>
      <c r="EK139" s="332"/>
      <c r="EU139" s="332"/>
      <c r="FE139" s="332"/>
      <c r="FO139" s="332"/>
      <c r="FY139" s="332"/>
      <c r="GI139" s="332"/>
      <c r="GS139" s="332"/>
      <c r="HC139" s="332"/>
      <c r="HM139" s="332"/>
    </row>
    <row r="140" s="3" customFormat="true" x14ac:dyDescent="0.25">
      <c r="A140" s="332"/>
      <c r="K140" s="332"/>
      <c r="U140" s="332"/>
      <c r="AE140" s="332"/>
      <c r="AO140" s="332"/>
      <c r="AY140" s="332"/>
      <c r="AZ140" s="332"/>
      <c r="BA140" s="332"/>
      <c r="BB140" s="332"/>
      <c r="BC140" s="332"/>
      <c r="BD140" s="332"/>
      <c r="BE140" s="332"/>
      <c r="BF140" s="332"/>
      <c r="BI140" s="332"/>
      <c r="BS140" s="332"/>
      <c r="CC140" s="332"/>
      <c r="CM140" s="332"/>
      <c r="CW140" s="332"/>
      <c r="DG140" s="332"/>
      <c r="DQ140" s="332"/>
      <c r="EA140" s="332"/>
      <c r="EK140" s="332"/>
      <c r="EU140" s="332"/>
      <c r="FE140" s="332"/>
      <c r="FO140" s="332"/>
      <c r="FY140" s="332"/>
      <c r="GI140" s="332"/>
      <c r="GS140" s="332"/>
      <c r="HC140" s="332"/>
      <c r="HM140" s="332"/>
    </row>
    <row r="141" s="3" customFormat="true" x14ac:dyDescent="0.25">
      <c r="A141" s="332"/>
      <c r="K141" s="332"/>
      <c r="U141" s="332"/>
      <c r="AE141" s="332"/>
      <c r="AO141" s="332"/>
      <c r="AY141" s="332"/>
      <c r="AZ141" s="332"/>
      <c r="BA141" s="332"/>
      <c r="BB141" s="332"/>
      <c r="BC141" s="332"/>
      <c r="BD141" s="332"/>
      <c r="BE141" s="332"/>
      <c r="BF141" s="332"/>
      <c r="BI141" s="332"/>
      <c r="BS141" s="332"/>
      <c r="CC141" s="332"/>
      <c r="CM141" s="332"/>
      <c r="CW141" s="332"/>
      <c r="DG141" s="332"/>
      <c r="DQ141" s="332"/>
      <c r="EA141" s="332"/>
      <c r="EK141" s="332"/>
      <c r="EU141" s="332"/>
      <c r="FE141" s="332"/>
      <c r="FO141" s="332"/>
      <c r="FY141" s="332"/>
      <c r="GI141" s="332"/>
      <c r="GS141" s="332"/>
      <c r="HC141" s="332"/>
      <c r="HM141" s="332"/>
    </row>
    <row r="142" s="3" customFormat="true" x14ac:dyDescent="0.25">
      <c r="A142" s="332"/>
      <c r="K142" s="332"/>
      <c r="U142" s="332"/>
      <c r="AE142" s="332"/>
      <c r="AO142" s="332"/>
      <c r="AY142" s="332"/>
      <c r="AZ142" s="332"/>
      <c r="BA142" s="332"/>
      <c r="BB142" s="332"/>
      <c r="BC142" s="332"/>
      <c r="BD142" s="332"/>
      <c r="BE142" s="332"/>
      <c r="BF142" s="332"/>
      <c r="BI142" s="332"/>
      <c r="BS142" s="332"/>
      <c r="CC142" s="332"/>
      <c r="CM142" s="332"/>
      <c r="CW142" s="332"/>
      <c r="DG142" s="332"/>
      <c r="DQ142" s="332"/>
      <c r="EA142" s="332"/>
      <c r="EK142" s="332"/>
      <c r="EU142" s="332"/>
      <c r="FE142" s="332"/>
      <c r="FO142" s="332"/>
      <c r="FY142" s="332"/>
      <c r="GI142" s="332"/>
      <c r="GS142" s="332"/>
      <c r="HC142" s="332"/>
      <c r="HM142" s="332"/>
    </row>
    <row r="143" s="3" customFormat="true" x14ac:dyDescent="0.25">
      <c r="A143" s="332"/>
      <c r="K143" s="332"/>
      <c r="U143" s="332"/>
      <c r="AE143" s="332"/>
      <c r="AO143" s="332"/>
      <c r="AY143" s="332"/>
      <c r="AZ143" s="332"/>
      <c r="BA143" s="332"/>
      <c r="BB143" s="332"/>
      <c r="BC143" s="332"/>
      <c r="BD143" s="332"/>
      <c r="BE143" s="332"/>
      <c r="BF143" s="332"/>
      <c r="BI143" s="332"/>
      <c r="BS143" s="332"/>
      <c r="CC143" s="332"/>
      <c r="CM143" s="332"/>
      <c r="CW143" s="332"/>
      <c r="DG143" s="332"/>
      <c r="DQ143" s="332"/>
      <c r="EA143" s="332"/>
      <c r="EK143" s="332"/>
      <c r="EU143" s="332"/>
      <c r="FE143" s="332"/>
      <c r="FO143" s="332"/>
      <c r="FY143" s="332"/>
      <c r="GI143" s="332"/>
      <c r="GS143" s="332"/>
      <c r="HC143" s="332"/>
      <c r="HM143" s="332"/>
    </row>
    <row r="144" s="3" customFormat="true" x14ac:dyDescent="0.25">
      <c r="A144" s="332"/>
      <c r="K144" s="332"/>
      <c r="U144" s="332"/>
      <c r="AE144" s="332"/>
      <c r="AO144" s="332"/>
      <c r="AY144" s="332"/>
      <c r="AZ144" s="332"/>
      <c r="BA144" s="332"/>
      <c r="BB144" s="332"/>
      <c r="BC144" s="332"/>
      <c r="BD144" s="332"/>
      <c r="BE144" s="332"/>
      <c r="BF144" s="332"/>
      <c r="BI144" s="332"/>
      <c r="BS144" s="332"/>
      <c r="CC144" s="332"/>
      <c r="CM144" s="332"/>
      <c r="CW144" s="332"/>
      <c r="DG144" s="332"/>
      <c r="DQ144" s="332"/>
      <c r="EA144" s="332"/>
      <c r="EK144" s="332"/>
      <c r="EU144" s="332"/>
      <c r="FE144" s="332"/>
      <c r="FO144" s="332"/>
      <c r="FY144" s="332"/>
      <c r="GI144" s="332"/>
      <c r="GS144" s="332"/>
      <c r="HC144" s="332"/>
      <c r="HM144" s="332"/>
    </row>
    <row r="145" s="3" customFormat="true" x14ac:dyDescent="0.25">
      <c r="A145" s="332"/>
      <c r="K145" s="332"/>
      <c r="U145" s="332"/>
      <c r="AE145" s="332"/>
      <c r="AO145" s="332"/>
      <c r="AY145" s="332"/>
      <c r="AZ145" s="332"/>
      <c r="BA145" s="332"/>
      <c r="BB145" s="332"/>
      <c r="BC145" s="332"/>
      <c r="BD145" s="332"/>
      <c r="BE145" s="332"/>
      <c r="BF145" s="332"/>
      <c r="BI145" s="332"/>
      <c r="BS145" s="332"/>
      <c r="CC145" s="332"/>
      <c r="CM145" s="332"/>
      <c r="CW145" s="332"/>
      <c r="DG145" s="332"/>
      <c r="DQ145" s="332"/>
      <c r="EA145" s="332"/>
      <c r="EK145" s="332"/>
      <c r="EU145" s="332"/>
      <c r="FE145" s="332"/>
      <c r="FO145" s="332"/>
      <c r="FY145" s="332"/>
      <c r="GI145" s="332"/>
      <c r="GS145" s="332"/>
      <c r="HC145" s="332"/>
      <c r="HM145" s="332"/>
    </row>
    <row r="146" s="3" customFormat="true" x14ac:dyDescent="0.25">
      <c r="A146" s="332"/>
      <c r="K146" s="332"/>
      <c r="U146" s="332"/>
      <c r="AE146" s="332"/>
      <c r="AO146" s="332"/>
      <c r="AY146" s="332"/>
      <c r="AZ146" s="332"/>
      <c r="BA146" s="332"/>
      <c r="BB146" s="332"/>
      <c r="BC146" s="332"/>
      <c r="BD146" s="332"/>
      <c r="BE146" s="332"/>
      <c r="BF146" s="332"/>
      <c r="BI146" s="332"/>
      <c r="BS146" s="332"/>
      <c r="CC146" s="332"/>
      <c r="CM146" s="332"/>
      <c r="CW146" s="332"/>
      <c r="DG146" s="332"/>
      <c r="DQ146" s="332"/>
      <c r="EA146" s="332"/>
      <c r="EK146" s="332"/>
      <c r="EU146" s="332"/>
      <c r="FE146" s="332"/>
      <c r="FO146" s="332"/>
      <c r="FY146" s="332"/>
      <c r="GI146" s="332"/>
      <c r="GS146" s="332"/>
      <c r="HC146" s="332"/>
      <c r="HM146" s="332"/>
    </row>
    <row r="147" s="3" customFormat="true" x14ac:dyDescent="0.25">
      <c r="A147" s="332"/>
      <c r="K147" s="332"/>
      <c r="U147" s="332"/>
      <c r="AE147" s="332"/>
      <c r="AO147" s="332"/>
      <c r="AY147" s="332"/>
      <c r="AZ147" s="332"/>
      <c r="BA147" s="332"/>
      <c r="BB147" s="332"/>
      <c r="BC147" s="332"/>
      <c r="BD147" s="332"/>
      <c r="BE147" s="332"/>
      <c r="BF147" s="332"/>
      <c r="BI147" s="332"/>
      <c r="BS147" s="332"/>
      <c r="CC147" s="332"/>
      <c r="CM147" s="332"/>
      <c r="CW147" s="332"/>
      <c r="DG147" s="332"/>
      <c r="DQ147" s="332"/>
      <c r="EA147" s="332"/>
      <c r="EK147" s="332"/>
      <c r="EU147" s="332"/>
      <c r="FE147" s="332"/>
      <c r="FO147" s="332"/>
      <c r="FY147" s="332"/>
      <c r="GI147" s="332"/>
      <c r="GS147" s="332"/>
      <c r="HC147" s="332"/>
      <c r="HM147" s="332"/>
    </row>
    <row r="148" s="3" customFormat="true" x14ac:dyDescent="0.25">
      <c r="A148" s="332"/>
      <c r="K148" s="332"/>
      <c r="U148" s="332"/>
      <c r="AE148" s="332"/>
      <c r="AO148" s="332"/>
      <c r="AY148" s="332"/>
      <c r="AZ148" s="332"/>
      <c r="BA148" s="332"/>
      <c r="BB148" s="332"/>
      <c r="BC148" s="332"/>
      <c r="BD148" s="332"/>
      <c r="BE148" s="332"/>
      <c r="BF148" s="332"/>
      <c r="BI148" s="332"/>
      <c r="BS148" s="332"/>
      <c r="CC148" s="332"/>
      <c r="CM148" s="332"/>
      <c r="CW148" s="332"/>
      <c r="DG148" s="332"/>
      <c r="DQ148" s="332"/>
      <c r="EA148" s="332"/>
      <c r="EK148" s="332"/>
      <c r="EU148" s="332"/>
      <c r="FE148" s="332"/>
      <c r="FO148" s="332"/>
      <c r="FY148" s="332"/>
      <c r="GI148" s="332"/>
      <c r="GS148" s="332"/>
      <c r="HC148" s="332"/>
      <c r="HM148" s="332"/>
    </row>
    <row r="149" s="3" customFormat="true" x14ac:dyDescent="0.25">
      <c r="A149" s="332"/>
      <c r="K149" s="332"/>
      <c r="U149" s="332"/>
      <c r="AE149" s="332"/>
      <c r="AO149" s="332"/>
      <c r="AY149" s="332"/>
      <c r="AZ149" s="332"/>
      <c r="BA149" s="332"/>
      <c r="BB149" s="332"/>
      <c r="BC149" s="332"/>
      <c r="BD149" s="332"/>
      <c r="BE149" s="332"/>
      <c r="BF149" s="332"/>
      <c r="BI149" s="332"/>
      <c r="BS149" s="332"/>
      <c r="CC149" s="332"/>
      <c r="CM149" s="332"/>
      <c r="CW149" s="332"/>
      <c r="DG149" s="332"/>
      <c r="DQ149" s="332"/>
      <c r="EA149" s="332"/>
      <c r="EK149" s="332"/>
      <c r="EU149" s="332"/>
      <c r="FE149" s="332"/>
      <c r="FO149" s="332"/>
      <c r="FY149" s="332"/>
      <c r="GI149" s="332"/>
      <c r="GS149" s="332"/>
      <c r="HC149" s="332"/>
      <c r="HM149" s="332"/>
    </row>
    <row r="150" s="3" customFormat="true" x14ac:dyDescent="0.25">
      <c r="A150" s="332"/>
      <c r="K150" s="332"/>
      <c r="U150" s="332"/>
      <c r="AE150" s="332"/>
      <c r="AO150" s="332"/>
      <c r="AY150" s="332"/>
      <c r="AZ150" s="332"/>
      <c r="BA150" s="332"/>
      <c r="BB150" s="332"/>
      <c r="BC150" s="332"/>
      <c r="BD150" s="332"/>
      <c r="BE150" s="332"/>
      <c r="BF150" s="332"/>
      <c r="BI150" s="332"/>
      <c r="BS150" s="332"/>
      <c r="CC150" s="332"/>
      <c r="CM150" s="332"/>
      <c r="CW150" s="332"/>
      <c r="DG150" s="332"/>
      <c r="DQ150" s="332"/>
      <c r="EA150" s="332"/>
      <c r="EK150" s="332"/>
      <c r="EU150" s="332"/>
      <c r="FE150" s="332"/>
      <c r="FO150" s="332"/>
      <c r="FY150" s="332"/>
      <c r="GI150" s="332"/>
      <c r="GS150" s="332"/>
      <c r="HC150" s="332"/>
      <c r="HM150" s="332"/>
    </row>
    <row r="151" s="3" customFormat="true" x14ac:dyDescent="0.25">
      <c r="A151" s="332"/>
      <c r="K151" s="332"/>
      <c r="U151" s="332"/>
      <c r="AE151" s="332"/>
      <c r="AO151" s="332"/>
      <c r="AY151" s="332"/>
      <c r="AZ151" s="332"/>
      <c r="BA151" s="332"/>
      <c r="BB151" s="332"/>
      <c r="BC151" s="332"/>
      <c r="BD151" s="332"/>
      <c r="BE151" s="332"/>
      <c r="BF151" s="332"/>
      <c r="BI151" s="332"/>
      <c r="BS151" s="332"/>
      <c r="CC151" s="332"/>
      <c r="CM151" s="332"/>
      <c r="CW151" s="332"/>
      <c r="DG151" s="332"/>
      <c r="DQ151" s="332"/>
      <c r="EA151" s="332"/>
      <c r="EK151" s="332"/>
      <c r="EU151" s="332"/>
      <c r="FE151" s="332"/>
      <c r="FO151" s="332"/>
      <c r="FY151" s="332"/>
      <c r="GI151" s="332"/>
      <c r="GS151" s="332"/>
      <c r="HC151" s="332"/>
      <c r="HM151" s="332"/>
    </row>
    <row r="152" s="3" customFormat="true" x14ac:dyDescent="0.25">
      <c r="A152" s="332"/>
      <c r="K152" s="332"/>
      <c r="U152" s="332"/>
      <c r="AE152" s="332"/>
      <c r="AO152" s="332"/>
      <c r="AY152" s="332"/>
      <c r="AZ152" s="332"/>
      <c r="BA152" s="332"/>
      <c r="BB152" s="332"/>
      <c r="BC152" s="332"/>
      <c r="BD152" s="332"/>
      <c r="BE152" s="332"/>
      <c r="BF152" s="332"/>
      <c r="BI152" s="332"/>
      <c r="BS152" s="332"/>
      <c r="CC152" s="332"/>
      <c r="CM152" s="332"/>
      <c r="CW152" s="332"/>
      <c r="DG152" s="332"/>
      <c r="DQ152" s="332"/>
      <c r="EA152" s="332"/>
      <c r="EK152" s="332"/>
      <c r="EU152" s="332"/>
      <c r="FE152" s="332"/>
      <c r="FO152" s="332"/>
      <c r="FY152" s="332"/>
      <c r="GI152" s="332"/>
      <c r="GS152" s="332"/>
      <c r="HC152" s="332"/>
      <c r="HM152" s="332"/>
    </row>
    <row r="153" s="3" customFormat="true" x14ac:dyDescent="0.25">
      <c r="A153" s="332"/>
      <c r="K153" s="332"/>
      <c r="U153" s="332"/>
      <c r="AE153" s="332"/>
      <c r="AO153" s="332"/>
      <c r="AY153" s="332"/>
      <c r="AZ153" s="332"/>
      <c r="BA153" s="332"/>
      <c r="BB153" s="332"/>
      <c r="BC153" s="332"/>
      <c r="BD153" s="332"/>
      <c r="BE153" s="332"/>
      <c r="BF153" s="332"/>
      <c r="BI153" s="332"/>
      <c r="BS153" s="332"/>
      <c r="CC153" s="332"/>
      <c r="CM153" s="332"/>
      <c r="CW153" s="332"/>
      <c r="DG153" s="332"/>
      <c r="DQ153" s="332"/>
      <c r="EA153" s="332"/>
      <c r="EK153" s="332"/>
      <c r="EU153" s="332"/>
      <c r="FE153" s="332"/>
      <c r="FO153" s="332"/>
      <c r="FY153" s="332"/>
      <c r="GI153" s="332"/>
      <c r="GS153" s="332"/>
      <c r="HC153" s="332"/>
      <c r="HM153" s="332"/>
    </row>
    <row r="154" s="3" customFormat="true" x14ac:dyDescent="0.25">
      <c r="A154" s="332"/>
      <c r="K154" s="332"/>
      <c r="U154" s="332"/>
      <c r="AE154" s="332"/>
      <c r="AO154" s="332"/>
      <c r="AY154" s="332"/>
      <c r="AZ154" s="332"/>
      <c r="BA154" s="332"/>
      <c r="BB154" s="332"/>
      <c r="BC154" s="332"/>
      <c r="BD154" s="332"/>
      <c r="BE154" s="332"/>
      <c r="BF154" s="332"/>
      <c r="BI154" s="332"/>
      <c r="BS154" s="332"/>
      <c r="CC154" s="332"/>
      <c r="CM154" s="332"/>
      <c r="CW154" s="332"/>
      <c r="DG154" s="332"/>
      <c r="DQ154" s="332"/>
      <c r="EA154" s="332"/>
      <c r="EK154" s="332"/>
      <c r="EU154" s="332"/>
      <c r="FE154" s="332"/>
      <c r="FO154" s="332"/>
      <c r="FY154" s="332"/>
      <c r="GI154" s="332"/>
      <c r="GS154" s="332"/>
      <c r="HC154" s="332"/>
      <c r="HM154" s="332"/>
    </row>
    <row r="155" s="3" customFormat="true" x14ac:dyDescent="0.25">
      <c r="A155" s="332"/>
      <c r="K155" s="332"/>
      <c r="U155" s="332"/>
      <c r="AE155" s="332"/>
      <c r="AO155" s="332"/>
      <c r="AY155" s="332"/>
      <c r="AZ155" s="332"/>
      <c r="BA155" s="332"/>
      <c r="BB155" s="332"/>
      <c r="BC155" s="332"/>
      <c r="BD155" s="332"/>
      <c r="BE155" s="332"/>
      <c r="BF155" s="332"/>
      <c r="BI155" s="332"/>
      <c r="BS155" s="332"/>
      <c r="CC155" s="332"/>
      <c r="CM155" s="332"/>
      <c r="CW155" s="332"/>
      <c r="DG155" s="332"/>
      <c r="DQ155" s="332"/>
      <c r="EA155" s="332"/>
      <c r="EK155" s="332"/>
      <c r="EU155" s="332"/>
      <c r="FE155" s="332"/>
      <c r="FO155" s="332"/>
      <c r="FY155" s="332"/>
      <c r="GI155" s="332"/>
      <c r="GS155" s="332"/>
      <c r="HC155" s="332"/>
      <c r="HM155" s="332"/>
    </row>
    <row r="156" s="3" customFormat="true" x14ac:dyDescent="0.25">
      <c r="A156" s="332"/>
      <c r="K156" s="332"/>
      <c r="U156" s="332"/>
      <c r="AE156" s="332"/>
      <c r="AO156" s="332"/>
      <c r="AY156" s="332"/>
      <c r="AZ156" s="332"/>
      <c r="BA156" s="332"/>
      <c r="BB156" s="332"/>
      <c r="BC156" s="332"/>
      <c r="BD156" s="332"/>
      <c r="BE156" s="332"/>
      <c r="BF156" s="332"/>
      <c r="BI156" s="332"/>
      <c r="BS156" s="332"/>
      <c r="CC156" s="332"/>
      <c r="CM156" s="332"/>
      <c r="CW156" s="332"/>
      <c r="DG156" s="332"/>
      <c r="DQ156" s="332"/>
      <c r="EA156" s="332"/>
      <c r="EK156" s="332"/>
      <c r="EU156" s="332"/>
      <c r="FE156" s="332"/>
      <c r="FO156" s="332"/>
      <c r="FY156" s="332"/>
      <c r="GI156" s="332"/>
      <c r="GS156" s="332"/>
      <c r="HC156" s="332"/>
      <c r="HM156" s="332"/>
    </row>
    <row r="157" s="3" customFormat="true" x14ac:dyDescent="0.25">
      <c r="A157" s="332"/>
      <c r="K157" s="332"/>
      <c r="U157" s="332"/>
      <c r="AE157" s="332"/>
      <c r="AO157" s="332"/>
      <c r="AY157" s="332"/>
      <c r="AZ157" s="332"/>
      <c r="BA157" s="332"/>
      <c r="BB157" s="332"/>
      <c r="BC157" s="332"/>
      <c r="BD157" s="332"/>
      <c r="BE157" s="332"/>
      <c r="BF157" s="332"/>
      <c r="BI157" s="332"/>
      <c r="BS157" s="332"/>
      <c r="CC157" s="332"/>
      <c r="CM157" s="332"/>
      <c r="CW157" s="332"/>
      <c r="DG157" s="332"/>
      <c r="DQ157" s="332"/>
      <c r="EA157" s="332"/>
      <c r="EK157" s="332"/>
      <c r="EU157" s="332"/>
      <c r="FE157" s="332"/>
      <c r="FO157" s="332"/>
      <c r="FY157" s="332"/>
      <c r="GI157" s="332"/>
      <c r="GS157" s="332"/>
      <c r="HC157" s="332"/>
      <c r="HM157" s="332"/>
    </row>
    <row r="158" s="3" customFormat="true" x14ac:dyDescent="0.25">
      <c r="A158" s="332"/>
      <c r="K158" s="332"/>
      <c r="U158" s="332"/>
      <c r="AE158" s="332"/>
      <c r="AO158" s="332"/>
      <c r="AY158" s="332"/>
      <c r="AZ158" s="332"/>
      <c r="BA158" s="332"/>
      <c r="BB158" s="332"/>
      <c r="BC158" s="332"/>
      <c r="BD158" s="332"/>
      <c r="BE158" s="332"/>
      <c r="BF158" s="332"/>
      <c r="BI158" s="332"/>
      <c r="BS158" s="332"/>
      <c r="CC158" s="332"/>
      <c r="CM158" s="332"/>
      <c r="CW158" s="332"/>
      <c r="DG158" s="332"/>
      <c r="DQ158" s="332"/>
      <c r="EA158" s="332"/>
      <c r="EK158" s="332"/>
      <c r="EU158" s="332"/>
      <c r="FE158" s="332"/>
      <c r="FO158" s="332"/>
      <c r="FY158" s="332"/>
      <c r="GI158" s="332"/>
      <c r="GS158" s="332"/>
      <c r="HC158" s="332"/>
      <c r="HM158" s="332"/>
    </row>
    <row r="159" s="3" customFormat="true" x14ac:dyDescent="0.25">
      <c r="A159" s="332"/>
      <c r="K159" s="332"/>
      <c r="U159" s="332"/>
      <c r="AE159" s="332"/>
      <c r="AO159" s="332"/>
      <c r="AY159" s="332"/>
      <c r="AZ159" s="332"/>
      <c r="BA159" s="332"/>
      <c r="BB159" s="332"/>
      <c r="BC159" s="332"/>
      <c r="BD159" s="332"/>
      <c r="BE159" s="332"/>
      <c r="BF159" s="332"/>
      <c r="BI159" s="332"/>
      <c r="BS159" s="332"/>
      <c r="CC159" s="332"/>
      <c r="CM159" s="332"/>
      <c r="CW159" s="332"/>
      <c r="DG159" s="332"/>
      <c r="DQ159" s="332"/>
      <c r="EA159" s="332"/>
      <c r="EK159" s="332"/>
      <c r="EU159" s="332"/>
      <c r="FE159" s="332"/>
      <c r="FO159" s="332"/>
      <c r="FY159" s="332"/>
      <c r="GI159" s="332"/>
      <c r="GS159" s="332"/>
      <c r="HC159" s="332"/>
      <c r="HM159" s="332"/>
    </row>
    <row r="160" s="3" customFormat="true" x14ac:dyDescent="0.25">
      <c r="A160" s="332"/>
      <c r="K160" s="332"/>
      <c r="U160" s="332"/>
      <c r="AE160" s="332"/>
      <c r="AO160" s="332"/>
      <c r="AY160" s="332"/>
      <c r="AZ160" s="332"/>
      <c r="BA160" s="332"/>
      <c r="BB160" s="332"/>
      <c r="BC160" s="332"/>
      <c r="BD160" s="332"/>
      <c r="BE160" s="332"/>
      <c r="BF160" s="332"/>
      <c r="BI160" s="332"/>
      <c r="BS160" s="332"/>
      <c r="CC160" s="332"/>
      <c r="CM160" s="332"/>
      <c r="CW160" s="332"/>
      <c r="DG160" s="332"/>
      <c r="DQ160" s="332"/>
      <c r="EA160" s="332"/>
      <c r="EK160" s="332"/>
      <c r="EU160" s="332"/>
      <c r="FE160" s="332"/>
      <c r="FO160" s="332"/>
      <c r="FY160" s="332"/>
      <c r="GI160" s="332"/>
      <c r="GS160" s="332"/>
      <c r="HC160" s="332"/>
      <c r="HM160" s="332"/>
    </row>
    <row r="161" s="3" customFormat="true" x14ac:dyDescent="0.25">
      <c r="A161" s="332"/>
      <c r="K161" s="332"/>
      <c r="U161" s="332"/>
      <c r="AE161" s="332"/>
      <c r="AO161" s="332"/>
      <c r="AY161" s="332"/>
      <c r="AZ161" s="332"/>
      <c r="BA161" s="332"/>
      <c r="BB161" s="332"/>
      <c r="BC161" s="332"/>
      <c r="BD161" s="332"/>
      <c r="BE161" s="332"/>
      <c r="BF161" s="332"/>
      <c r="BI161" s="332"/>
      <c r="BS161" s="332"/>
      <c r="CC161" s="332"/>
      <c r="CM161" s="332"/>
      <c r="CW161" s="332"/>
      <c r="DG161" s="332"/>
      <c r="DQ161" s="332"/>
      <c r="EA161" s="332"/>
      <c r="EK161" s="332"/>
      <c r="EU161" s="332"/>
      <c r="FE161" s="332"/>
      <c r="FO161" s="332"/>
      <c r="FY161" s="332"/>
      <c r="GI161" s="332"/>
      <c r="GS161" s="332"/>
      <c r="HC161" s="332"/>
      <c r="HM161" s="332"/>
    </row>
    <row r="162" s="3" customFormat="true" x14ac:dyDescent="0.25">
      <c r="A162" s="332"/>
      <c r="K162" s="332"/>
      <c r="U162" s="332"/>
      <c r="AE162" s="332"/>
      <c r="AO162" s="332"/>
      <c r="AY162" s="332"/>
      <c r="AZ162" s="332"/>
      <c r="BA162" s="332"/>
      <c r="BB162" s="332"/>
      <c r="BC162" s="332"/>
      <c r="BD162" s="332"/>
      <c r="BE162" s="332"/>
      <c r="BF162" s="332"/>
      <c r="BI162" s="332"/>
      <c r="BS162" s="332"/>
      <c r="CC162" s="332"/>
      <c r="CM162" s="332"/>
      <c r="CW162" s="332"/>
      <c r="DG162" s="332"/>
      <c r="DQ162" s="332"/>
      <c r="EA162" s="332"/>
      <c r="EK162" s="332"/>
      <c r="EU162" s="332"/>
      <c r="FE162" s="332"/>
      <c r="FO162" s="332"/>
      <c r="FY162" s="332"/>
      <c r="GI162" s="332"/>
      <c r="GS162" s="332"/>
      <c r="HC162" s="332"/>
      <c r="HM162" s="332"/>
    </row>
    <row r="163" s="3" customFormat="true" x14ac:dyDescent="0.25">
      <c r="A163" s="332"/>
      <c r="K163" s="332"/>
      <c r="U163" s="332"/>
      <c r="AE163" s="332"/>
      <c r="AO163" s="332"/>
      <c r="AY163" s="332"/>
      <c r="AZ163" s="332"/>
      <c r="BA163" s="332"/>
      <c r="BB163" s="332"/>
      <c r="BC163" s="332"/>
      <c r="BD163" s="332"/>
      <c r="BE163" s="332"/>
      <c r="BF163" s="332"/>
      <c r="BI163" s="332"/>
      <c r="BS163" s="332"/>
      <c r="CC163" s="332"/>
      <c r="CM163" s="332"/>
      <c r="CW163" s="332"/>
      <c r="DG163" s="332"/>
      <c r="DQ163" s="332"/>
      <c r="EA163" s="332"/>
      <c r="EK163" s="332"/>
      <c r="EU163" s="332"/>
      <c r="FE163" s="332"/>
      <c r="FO163" s="332"/>
      <c r="FY163" s="332"/>
      <c r="GI163" s="332"/>
      <c r="GS163" s="332"/>
      <c r="HC163" s="332"/>
      <c r="HM163" s="332"/>
    </row>
    <row r="164" s="3" customFormat="true" x14ac:dyDescent="0.25">
      <c r="A164" s="332"/>
      <c r="K164" s="332"/>
      <c r="U164" s="332"/>
      <c r="AE164" s="332"/>
      <c r="AO164" s="332"/>
      <c r="AY164" s="332"/>
      <c r="AZ164" s="332"/>
      <c r="BA164" s="332"/>
      <c r="BB164" s="332"/>
      <c r="BC164" s="332"/>
      <c r="BD164" s="332"/>
      <c r="BE164" s="332"/>
      <c r="BF164" s="332"/>
      <c r="BI164" s="332"/>
      <c r="BS164" s="332"/>
      <c r="CC164" s="332"/>
      <c r="CM164" s="332"/>
      <c r="CW164" s="332"/>
      <c r="DG164" s="332"/>
      <c r="DQ164" s="332"/>
      <c r="EA164" s="332"/>
      <c r="EK164" s="332"/>
      <c r="EU164" s="332"/>
      <c r="FE164" s="332"/>
      <c r="FO164" s="332"/>
      <c r="FY164" s="332"/>
      <c r="GI164" s="332"/>
      <c r="GS164" s="332"/>
      <c r="HC164" s="332"/>
      <c r="HM164" s="332"/>
    </row>
    <row r="165" s="3" customFormat="true" x14ac:dyDescent="0.25">
      <c r="A165" s="332"/>
      <c r="K165" s="332"/>
      <c r="U165" s="332"/>
      <c r="AE165" s="332"/>
      <c r="AO165" s="332"/>
      <c r="AY165" s="332"/>
      <c r="AZ165" s="332"/>
      <c r="BA165" s="332"/>
      <c r="BB165" s="332"/>
      <c r="BC165" s="332"/>
      <c r="BD165" s="332"/>
      <c r="BE165" s="332"/>
      <c r="BF165" s="332"/>
      <c r="BI165" s="332"/>
      <c r="BS165" s="332"/>
      <c r="CC165" s="332"/>
      <c r="CM165" s="332"/>
      <c r="CW165" s="332"/>
      <c r="DG165" s="332"/>
      <c r="DQ165" s="332"/>
      <c r="EA165" s="332"/>
      <c r="EK165" s="332"/>
      <c r="EU165" s="332"/>
      <c r="FE165" s="332"/>
      <c r="FO165" s="332"/>
      <c r="FY165" s="332"/>
      <c r="GI165" s="332"/>
      <c r="GS165" s="332"/>
      <c r="HC165" s="332"/>
      <c r="HM165" s="332"/>
    </row>
    <row r="166" s="3" customFormat="true" x14ac:dyDescent="0.25">
      <c r="A166" s="332"/>
      <c r="K166" s="332"/>
      <c r="U166" s="332"/>
      <c r="AE166" s="332"/>
      <c r="AO166" s="332"/>
      <c r="AY166" s="332"/>
      <c r="AZ166" s="332"/>
      <c r="BA166" s="332"/>
      <c r="BB166" s="332"/>
      <c r="BC166" s="332"/>
      <c r="BD166" s="332"/>
      <c r="BE166" s="332"/>
      <c r="BF166" s="332"/>
      <c r="BI166" s="332"/>
      <c r="BS166" s="332"/>
      <c r="CC166" s="332"/>
      <c r="CM166" s="332"/>
      <c r="CW166" s="332"/>
      <c r="DG166" s="332"/>
      <c r="DQ166" s="332"/>
      <c r="EA166" s="332"/>
      <c r="EK166" s="332"/>
      <c r="EU166" s="332"/>
      <c r="FE166" s="332"/>
      <c r="FO166" s="332"/>
      <c r="FY166" s="332"/>
      <c r="GI166" s="332"/>
      <c r="GS166" s="332"/>
      <c r="HC166" s="332"/>
      <c r="HM166" s="332"/>
    </row>
    <row r="167" s="3" customFormat="true" x14ac:dyDescent="0.25">
      <c r="A167" s="332"/>
      <c r="K167" s="332"/>
      <c r="U167" s="332"/>
      <c r="AE167" s="332"/>
      <c r="AO167" s="332"/>
      <c r="AY167" s="332"/>
      <c r="AZ167" s="332"/>
      <c r="BA167" s="332"/>
      <c r="BB167" s="332"/>
      <c r="BC167" s="332"/>
      <c r="BD167" s="332"/>
      <c r="BE167" s="332"/>
      <c r="BF167" s="332"/>
      <c r="BI167" s="332"/>
      <c r="BS167" s="332"/>
      <c r="CC167" s="332"/>
      <c r="CM167" s="332"/>
      <c r="CW167" s="332"/>
      <c r="DG167" s="332"/>
      <c r="DQ167" s="332"/>
      <c r="EA167" s="332"/>
      <c r="EK167" s="332"/>
      <c r="EU167" s="332"/>
      <c r="FE167" s="332"/>
      <c r="FO167" s="332"/>
      <c r="FY167" s="332"/>
      <c r="GI167" s="332"/>
      <c r="GS167" s="332"/>
      <c r="HC167" s="332"/>
      <c r="HM167" s="332"/>
    </row>
    <row r="168" s="3" customFormat="true" x14ac:dyDescent="0.25">
      <c r="A168" s="332"/>
      <c r="K168" s="332"/>
      <c r="U168" s="332"/>
      <c r="AE168" s="332"/>
      <c r="AO168" s="332"/>
      <c r="AY168" s="332"/>
      <c r="AZ168" s="332"/>
      <c r="BA168" s="332"/>
      <c r="BB168" s="332"/>
      <c r="BC168" s="332"/>
      <c r="BD168" s="332"/>
      <c r="BE168" s="332"/>
      <c r="BF168" s="332"/>
      <c r="BI168" s="332"/>
      <c r="BS168" s="332"/>
      <c r="CC168" s="332"/>
      <c r="CM168" s="332"/>
      <c r="CW168" s="332"/>
      <c r="DG168" s="332"/>
      <c r="DQ168" s="332"/>
      <c r="EA168" s="332"/>
      <c r="EK168" s="332"/>
      <c r="EU168" s="332"/>
      <c r="FE168" s="332"/>
      <c r="FO168" s="332"/>
      <c r="FY168" s="332"/>
      <c r="GI168" s="332"/>
      <c r="GS168" s="332"/>
      <c r="HC168" s="332"/>
      <c r="HM168" s="332"/>
    </row>
    <row r="169" s="3" customFormat="true" x14ac:dyDescent="0.25">
      <c r="A169" s="332"/>
      <c r="K169" s="332"/>
      <c r="U169" s="332"/>
      <c r="AE169" s="332"/>
      <c r="AO169" s="332"/>
      <c r="AY169" s="332"/>
      <c r="AZ169" s="332"/>
      <c r="BA169" s="332"/>
      <c r="BB169" s="332"/>
      <c r="BC169" s="332"/>
      <c r="BD169" s="332"/>
      <c r="BE169" s="332"/>
      <c r="BF169" s="332"/>
      <c r="BI169" s="332"/>
      <c r="BS169" s="332"/>
      <c r="CC169" s="332"/>
      <c r="CM169" s="332"/>
      <c r="CW169" s="332"/>
      <c r="DG169" s="332"/>
      <c r="DQ169" s="332"/>
      <c r="EA169" s="332"/>
      <c r="EK169" s="332"/>
      <c r="EU169" s="332"/>
      <c r="FE169" s="332"/>
      <c r="FO169" s="332"/>
      <c r="FY169" s="332"/>
      <c r="GI169" s="332"/>
      <c r="GS169" s="332"/>
      <c r="HC169" s="332"/>
      <c r="HM169" s="332"/>
    </row>
    <row r="170" s="3" customFormat="true" x14ac:dyDescent="0.25">
      <c r="A170" s="332"/>
      <c r="K170" s="332"/>
      <c r="U170" s="332"/>
      <c r="AE170" s="332"/>
      <c r="AO170" s="332"/>
      <c r="AY170" s="332"/>
      <c r="AZ170" s="332"/>
      <c r="BA170" s="332"/>
      <c r="BB170" s="332"/>
      <c r="BC170" s="332"/>
      <c r="BD170" s="332"/>
      <c r="BE170" s="332"/>
      <c r="BF170" s="332"/>
      <c r="BI170" s="332"/>
      <c r="BS170" s="332"/>
      <c r="CC170" s="332"/>
      <c r="CM170" s="332"/>
      <c r="CW170" s="332"/>
      <c r="DG170" s="332"/>
      <c r="DQ170" s="332"/>
      <c r="EA170" s="332"/>
      <c r="EK170" s="332"/>
      <c r="EU170" s="332"/>
      <c r="FE170" s="332"/>
      <c r="FO170" s="332"/>
      <c r="FY170" s="332"/>
      <c r="GI170" s="332"/>
      <c r="GS170" s="332"/>
      <c r="HC170" s="332"/>
      <c r="HM170" s="332"/>
    </row>
    <row r="171" s="3" customFormat="true" x14ac:dyDescent="0.25">
      <c r="A171" s="332"/>
      <c r="K171" s="332"/>
      <c r="U171" s="332"/>
      <c r="AE171" s="332"/>
      <c r="AO171" s="332"/>
      <c r="AY171" s="332"/>
      <c r="AZ171" s="332"/>
      <c r="BA171" s="332"/>
      <c r="BB171" s="332"/>
      <c r="BC171" s="332"/>
      <c r="BD171" s="332"/>
      <c r="BE171" s="332"/>
      <c r="BF171" s="332"/>
      <c r="BI171" s="332"/>
      <c r="BS171" s="332"/>
      <c r="CC171" s="332"/>
      <c r="CM171" s="332"/>
      <c r="CW171" s="332"/>
      <c r="DG171" s="332"/>
      <c r="DQ171" s="332"/>
      <c r="EA171" s="332"/>
      <c r="EK171" s="332"/>
      <c r="EU171" s="332"/>
      <c r="FE171" s="332"/>
      <c r="FO171" s="332"/>
      <c r="FY171" s="332"/>
      <c r="GI171" s="332"/>
      <c r="GS171" s="332"/>
      <c r="HC171" s="332"/>
      <c r="HM171" s="332"/>
    </row>
    <row r="172" s="3" customFormat="true" x14ac:dyDescent="0.25">
      <c r="A172" s="332"/>
      <c r="K172" s="332"/>
      <c r="U172" s="332"/>
      <c r="AE172" s="332"/>
      <c r="AO172" s="332"/>
      <c r="AY172" s="332"/>
      <c r="AZ172" s="332"/>
      <c r="BA172" s="332"/>
      <c r="BB172" s="332"/>
      <c r="BC172" s="332"/>
      <c r="BD172" s="332"/>
      <c r="BE172" s="332"/>
      <c r="BF172" s="332"/>
      <c r="BI172" s="332"/>
      <c r="BS172" s="332"/>
      <c r="CC172" s="332"/>
      <c r="CM172" s="332"/>
      <c r="CW172" s="332"/>
      <c r="DG172" s="332"/>
      <c r="DQ172" s="332"/>
      <c r="EA172" s="332"/>
      <c r="EK172" s="332"/>
      <c r="EU172" s="332"/>
      <c r="FE172" s="332"/>
      <c r="FO172" s="332"/>
      <c r="FY172" s="332"/>
      <c r="GI172" s="332"/>
      <c r="GS172" s="332"/>
      <c r="HC172" s="332"/>
      <c r="HM172" s="332"/>
    </row>
    <row r="173" s="3" customFormat="true" x14ac:dyDescent="0.25">
      <c r="A173" s="332"/>
      <c r="K173" s="332"/>
      <c r="U173" s="332"/>
      <c r="AE173" s="332"/>
      <c r="AO173" s="332"/>
      <c r="AY173" s="332"/>
      <c r="AZ173" s="332"/>
      <c r="BA173" s="332"/>
      <c r="BB173" s="332"/>
      <c r="BC173" s="332"/>
      <c r="BD173" s="332"/>
      <c r="BE173" s="332"/>
      <c r="BF173" s="332"/>
      <c r="BI173" s="332"/>
      <c r="BS173" s="332"/>
      <c r="CC173" s="332"/>
      <c r="CM173" s="332"/>
      <c r="CW173" s="332"/>
      <c r="DG173" s="332"/>
      <c r="DQ173" s="332"/>
      <c r="EA173" s="332"/>
      <c r="EK173" s="332"/>
      <c r="EU173" s="332"/>
      <c r="FE173" s="332"/>
      <c r="FO173" s="332"/>
      <c r="FY173" s="332"/>
      <c r="GI173" s="332"/>
      <c r="GS173" s="332"/>
      <c r="HC173" s="332"/>
      <c r="HM173" s="332"/>
    </row>
    <row r="174" s="3" customFormat="true" x14ac:dyDescent="0.25">
      <c r="A174" s="332"/>
      <c r="K174" s="332"/>
      <c r="U174" s="332"/>
      <c r="AE174" s="332"/>
      <c r="AO174" s="332"/>
      <c r="AY174" s="332"/>
      <c r="AZ174" s="332"/>
      <c r="BA174" s="332"/>
      <c r="BB174" s="332"/>
      <c r="BC174" s="332"/>
      <c r="BD174" s="332"/>
      <c r="BE174" s="332"/>
      <c r="BF174" s="332"/>
      <c r="BI174" s="332"/>
      <c r="BS174" s="332"/>
      <c r="CC174" s="332"/>
      <c r="CM174" s="332"/>
      <c r="CW174" s="332"/>
      <c r="DG174" s="332"/>
      <c r="DQ174" s="332"/>
      <c r="EA174" s="332"/>
      <c r="EK174" s="332"/>
      <c r="EU174" s="332"/>
      <c r="FE174" s="332"/>
      <c r="FO174" s="332"/>
      <c r="FY174" s="332"/>
      <c r="GI174" s="332"/>
      <c r="GS174" s="332"/>
      <c r="HC174" s="332"/>
      <c r="HM174" s="332"/>
    </row>
    <row r="175" s="3" customFormat="true" x14ac:dyDescent="0.25">
      <c r="A175" s="332"/>
      <c r="K175" s="332"/>
      <c r="U175" s="332"/>
      <c r="AE175" s="332"/>
      <c r="AO175" s="332"/>
      <c r="AY175" s="332"/>
      <c r="AZ175" s="332"/>
      <c r="BA175" s="332"/>
      <c r="BB175" s="332"/>
      <c r="BC175" s="332"/>
      <c r="BD175" s="332"/>
      <c r="BE175" s="332"/>
      <c r="BF175" s="332"/>
      <c r="BI175" s="332"/>
      <c r="BS175" s="332"/>
      <c r="CC175" s="332"/>
      <c r="CM175" s="332"/>
      <c r="CW175" s="332"/>
      <c r="DG175" s="332"/>
      <c r="DQ175" s="332"/>
      <c r="EA175" s="332"/>
      <c r="EK175" s="332"/>
      <c r="EU175" s="332"/>
      <c r="FE175" s="332"/>
      <c r="FO175" s="332"/>
      <c r="FY175" s="332"/>
      <c r="GI175" s="332"/>
      <c r="GS175" s="332"/>
      <c r="HC175" s="332"/>
      <c r="HM175" s="332"/>
    </row>
    <row r="176" s="3" customFormat="true" x14ac:dyDescent="0.25">
      <c r="A176" s="332"/>
      <c r="K176" s="332"/>
      <c r="U176" s="332"/>
      <c r="AE176" s="332"/>
      <c r="AO176" s="332"/>
      <c r="AY176" s="332"/>
      <c r="AZ176" s="332"/>
      <c r="BA176" s="332"/>
      <c r="BB176" s="332"/>
      <c r="BC176" s="332"/>
      <c r="BD176" s="332"/>
      <c r="BE176" s="332"/>
      <c r="BF176" s="332"/>
      <c r="BI176" s="332"/>
      <c r="BS176" s="332"/>
      <c r="CC176" s="332"/>
      <c r="CM176" s="332"/>
      <c r="CW176" s="332"/>
      <c r="DG176" s="332"/>
      <c r="DQ176" s="332"/>
      <c r="EA176" s="332"/>
      <c r="EK176" s="332"/>
      <c r="EU176" s="332"/>
      <c r="FE176" s="332"/>
      <c r="FO176" s="332"/>
      <c r="FY176" s="332"/>
      <c r="GI176" s="332"/>
      <c r="GS176" s="332"/>
      <c r="HC176" s="332"/>
      <c r="HM176" s="332"/>
    </row>
    <row r="177" s="3" customFormat="true" x14ac:dyDescent="0.25">
      <c r="A177" s="332"/>
      <c r="K177" s="332"/>
      <c r="U177" s="332"/>
      <c r="AE177" s="332"/>
      <c r="AO177" s="332"/>
      <c r="AY177" s="332"/>
      <c r="AZ177" s="332"/>
      <c r="BA177" s="332"/>
      <c r="BB177" s="332"/>
      <c r="BC177" s="332"/>
      <c r="BD177" s="332"/>
      <c r="BE177" s="332"/>
      <c r="BF177" s="332"/>
      <c r="BI177" s="332"/>
      <c r="BS177" s="332"/>
      <c r="CC177" s="332"/>
      <c r="CM177" s="332"/>
      <c r="CW177" s="332"/>
      <c r="DG177" s="332"/>
      <c r="DQ177" s="332"/>
      <c r="EA177" s="332"/>
      <c r="EK177" s="332"/>
      <c r="EU177" s="332"/>
      <c r="FE177" s="332"/>
      <c r="FO177" s="332"/>
      <c r="FY177" s="332"/>
      <c r="GI177" s="332"/>
      <c r="GS177" s="332"/>
      <c r="HC177" s="332"/>
      <c r="HM177" s="332"/>
    </row>
    <row r="178" s="3" customFormat="true" x14ac:dyDescent="0.25">
      <c r="A178" s="332"/>
      <c r="K178" s="332"/>
      <c r="U178" s="332"/>
      <c r="AE178" s="332"/>
      <c r="AO178" s="332"/>
      <c r="AY178" s="332"/>
      <c r="AZ178" s="332"/>
      <c r="BA178" s="332"/>
      <c r="BB178" s="332"/>
      <c r="BC178" s="332"/>
      <c r="BD178" s="332"/>
      <c r="BE178" s="332"/>
      <c r="BF178" s="332"/>
      <c r="BI178" s="332"/>
      <c r="BS178" s="332"/>
      <c r="CC178" s="332"/>
      <c r="CM178" s="332"/>
      <c r="CW178" s="332"/>
      <c r="DG178" s="332"/>
      <c r="DQ178" s="332"/>
      <c r="EA178" s="332"/>
      <c r="EK178" s="332"/>
      <c r="EU178" s="332"/>
      <c r="FE178" s="332"/>
      <c r="FO178" s="332"/>
      <c r="FY178" s="332"/>
      <c r="GI178" s="332"/>
      <c r="GS178" s="332"/>
      <c r="HC178" s="332"/>
      <c r="HM178" s="332"/>
    </row>
    <row r="179" s="3" customFormat="true" x14ac:dyDescent="0.25">
      <c r="A179" s="332"/>
      <c r="K179" s="332"/>
      <c r="U179" s="332"/>
      <c r="AE179" s="332"/>
      <c r="AO179" s="332"/>
      <c r="AY179" s="332"/>
      <c r="AZ179" s="332"/>
      <c r="BA179" s="332"/>
      <c r="BB179" s="332"/>
      <c r="BC179" s="332"/>
      <c r="BD179" s="332"/>
      <c r="BE179" s="332"/>
      <c r="BF179" s="332"/>
      <c r="BI179" s="332"/>
      <c r="BS179" s="332"/>
      <c r="CC179" s="332"/>
      <c r="CM179" s="332"/>
      <c r="CW179" s="332"/>
      <c r="DG179" s="332"/>
      <c r="DQ179" s="332"/>
      <c r="EA179" s="332"/>
      <c r="EK179" s="332"/>
      <c r="EU179" s="332"/>
      <c r="FE179" s="332"/>
      <c r="FO179" s="332"/>
      <c r="FY179" s="332"/>
      <c r="GI179" s="332"/>
      <c r="GS179" s="332"/>
      <c r="HC179" s="332"/>
      <c r="HM179" s="332"/>
    </row>
    <row r="180" s="3" customFormat="true" x14ac:dyDescent="0.25">
      <c r="A180" s="332"/>
      <c r="K180" s="332"/>
      <c r="U180" s="332"/>
      <c r="AE180" s="332"/>
      <c r="AO180" s="332"/>
      <c r="AY180" s="332"/>
      <c r="AZ180" s="332"/>
      <c r="BA180" s="332"/>
      <c r="BB180" s="332"/>
      <c r="BC180" s="332"/>
      <c r="BD180" s="332"/>
      <c r="BE180" s="332"/>
      <c r="BF180" s="332"/>
      <c r="BI180" s="332"/>
      <c r="BS180" s="332"/>
      <c r="CC180" s="332"/>
      <c r="CM180" s="332"/>
      <c r="CW180" s="332"/>
      <c r="DG180" s="332"/>
      <c r="DQ180" s="332"/>
      <c r="EA180" s="332"/>
      <c r="EK180" s="332"/>
      <c r="EU180" s="332"/>
      <c r="FE180" s="332"/>
      <c r="FO180" s="332"/>
      <c r="FY180" s="332"/>
      <c r="GI180" s="332"/>
      <c r="GS180" s="332"/>
      <c r="HC180" s="332"/>
      <c r="HM180" s="332"/>
    </row>
    <row r="181" s="3" customFormat="true" x14ac:dyDescent="0.25">
      <c r="A181" s="332"/>
      <c r="K181" s="332"/>
      <c r="U181" s="332"/>
      <c r="AE181" s="332"/>
      <c r="AO181" s="332"/>
      <c r="AY181" s="332"/>
      <c r="AZ181" s="332"/>
      <c r="BA181" s="332"/>
      <c r="BB181" s="332"/>
      <c r="BC181" s="332"/>
      <c r="BD181" s="332"/>
      <c r="BE181" s="332"/>
      <c r="BF181" s="332"/>
      <c r="BI181" s="332"/>
      <c r="BS181" s="332"/>
      <c r="CC181" s="332"/>
      <c r="CM181" s="332"/>
      <c r="CW181" s="332"/>
      <c r="DG181" s="332"/>
      <c r="DQ181" s="332"/>
      <c r="EA181" s="332"/>
      <c r="EK181" s="332"/>
      <c r="EU181" s="332"/>
      <c r="FE181" s="332"/>
      <c r="FO181" s="332"/>
      <c r="FY181" s="332"/>
      <c r="GI181" s="332"/>
      <c r="GS181" s="332"/>
      <c r="HC181" s="332"/>
      <c r="HM181" s="332"/>
    </row>
    <row r="182" s="3" customFormat="true" x14ac:dyDescent="0.25">
      <c r="A182" s="332"/>
      <c r="K182" s="332"/>
      <c r="U182" s="332"/>
      <c r="AE182" s="332"/>
      <c r="AO182" s="332"/>
      <c r="AY182" s="332"/>
      <c r="AZ182" s="332"/>
      <c r="BA182" s="332"/>
      <c r="BB182" s="332"/>
      <c r="BC182" s="332"/>
      <c r="BD182" s="332"/>
      <c r="BE182" s="332"/>
      <c r="BF182" s="332"/>
      <c r="BI182" s="332"/>
      <c r="BS182" s="332"/>
      <c r="CC182" s="332"/>
      <c r="CM182" s="332"/>
      <c r="CW182" s="332"/>
      <c r="DG182" s="332"/>
      <c r="DQ182" s="332"/>
      <c r="EA182" s="332"/>
      <c r="EK182" s="332"/>
      <c r="EU182" s="332"/>
      <c r="FE182" s="332"/>
      <c r="FO182" s="332"/>
      <c r="FY182" s="332"/>
      <c r="GI182" s="332"/>
      <c r="GS182" s="332"/>
      <c r="HC182" s="332"/>
      <c r="HM182" s="332"/>
    </row>
    <row r="183" s="3" customFormat="true" x14ac:dyDescent="0.25">
      <c r="A183" s="332"/>
      <c r="K183" s="332"/>
      <c r="U183" s="332"/>
      <c r="AE183" s="332"/>
      <c r="AO183" s="332"/>
      <c r="AY183" s="332"/>
      <c r="AZ183" s="332"/>
      <c r="BA183" s="332"/>
      <c r="BB183" s="332"/>
      <c r="BC183" s="332"/>
      <c r="BD183" s="332"/>
      <c r="BE183" s="332"/>
      <c r="BF183" s="332"/>
      <c r="BI183" s="332"/>
      <c r="BS183" s="332"/>
      <c r="CC183" s="332"/>
      <c r="CM183" s="332"/>
      <c r="CW183" s="332"/>
      <c r="DG183" s="332"/>
      <c r="DQ183" s="332"/>
      <c r="EA183" s="332"/>
      <c r="EK183" s="332"/>
      <c r="EU183" s="332"/>
      <c r="FE183" s="332"/>
      <c r="FO183" s="332"/>
      <c r="FY183" s="332"/>
      <c r="GI183" s="332"/>
      <c r="GS183" s="332"/>
      <c r="HC183" s="332"/>
      <c r="HM183" s="332"/>
    </row>
    <row r="184" s="3" customFormat="true" x14ac:dyDescent="0.25">
      <c r="A184" s="332"/>
      <c r="K184" s="332"/>
      <c r="U184" s="332"/>
      <c r="AE184" s="332"/>
      <c r="AO184" s="332"/>
      <c r="AY184" s="332"/>
      <c r="AZ184" s="332"/>
      <c r="BA184" s="332"/>
      <c r="BB184" s="332"/>
      <c r="BC184" s="332"/>
      <c r="BD184" s="332"/>
      <c r="BE184" s="332"/>
      <c r="BF184" s="332"/>
      <c r="BI184" s="332"/>
      <c r="BS184" s="332"/>
      <c r="CC184" s="332"/>
      <c r="CM184" s="332"/>
      <c r="CW184" s="332"/>
      <c r="DG184" s="332"/>
      <c r="DQ184" s="332"/>
      <c r="EA184" s="332"/>
      <c r="EK184" s="332"/>
      <c r="EU184" s="332"/>
      <c r="FE184" s="332"/>
      <c r="FO184" s="332"/>
      <c r="FY184" s="332"/>
      <c r="GI184" s="332"/>
      <c r="GS184" s="332"/>
      <c r="HC184" s="332"/>
      <c r="HM184" s="332"/>
    </row>
    <row r="185" s="3" customFormat="true" x14ac:dyDescent="0.25">
      <c r="A185" s="332"/>
      <c r="K185" s="332"/>
      <c r="U185" s="332"/>
      <c r="AE185" s="332"/>
      <c r="AO185" s="332"/>
      <c r="AY185" s="332"/>
      <c r="AZ185" s="332"/>
      <c r="BA185" s="332"/>
      <c r="BB185" s="332"/>
      <c r="BC185" s="332"/>
      <c r="BD185" s="332"/>
      <c r="BE185" s="332"/>
      <c r="BF185" s="332"/>
      <c r="BI185" s="332"/>
      <c r="BS185" s="332"/>
      <c r="CC185" s="332"/>
      <c r="CM185" s="332"/>
      <c r="CW185" s="332"/>
      <c r="DG185" s="332"/>
      <c r="DQ185" s="332"/>
      <c r="EA185" s="332"/>
      <c r="EK185" s="332"/>
      <c r="EU185" s="332"/>
      <c r="FE185" s="332"/>
      <c r="FO185" s="332"/>
      <c r="FY185" s="332"/>
      <c r="GI185" s="332"/>
      <c r="GS185" s="332"/>
      <c r="HC185" s="332"/>
      <c r="HM185" s="332"/>
    </row>
    <row r="186" s="3" customFormat="true" x14ac:dyDescent="0.25">
      <c r="A186" s="332"/>
      <c r="K186" s="332"/>
      <c r="U186" s="332"/>
      <c r="AE186" s="332"/>
      <c r="AO186" s="332"/>
      <c r="AY186" s="332"/>
      <c r="AZ186" s="332"/>
      <c r="BA186" s="332"/>
      <c r="BB186" s="332"/>
      <c r="BC186" s="332"/>
      <c r="BD186" s="332"/>
      <c r="BE186" s="332"/>
      <c r="BF186" s="332"/>
      <c r="BI186" s="332"/>
      <c r="BS186" s="332"/>
      <c r="CC186" s="332"/>
      <c r="CM186" s="332"/>
      <c r="CW186" s="332"/>
      <c r="DG186" s="332"/>
      <c r="DQ186" s="332"/>
      <c r="EA186" s="332"/>
      <c r="EK186" s="332"/>
      <c r="EU186" s="332"/>
      <c r="FE186" s="332"/>
      <c r="FO186" s="332"/>
      <c r="FY186" s="332"/>
      <c r="GI186" s="332"/>
      <c r="GS186" s="332"/>
      <c r="HC186" s="332"/>
      <c r="HM186" s="332"/>
    </row>
    <row r="187" s="3" customFormat="true" x14ac:dyDescent="0.25">
      <c r="A187" s="332"/>
      <c r="K187" s="332"/>
      <c r="U187" s="332"/>
      <c r="AE187" s="332"/>
      <c r="AO187" s="332"/>
      <c r="AY187" s="332"/>
      <c r="AZ187" s="332"/>
      <c r="BA187" s="332"/>
      <c r="BB187" s="332"/>
      <c r="BC187" s="332"/>
      <c r="BD187" s="332"/>
      <c r="BE187" s="332"/>
      <c r="BF187" s="332"/>
      <c r="BI187" s="332"/>
      <c r="BS187" s="332"/>
      <c r="CC187" s="332"/>
      <c r="CM187" s="332"/>
      <c r="CW187" s="332"/>
      <c r="DG187" s="332"/>
      <c r="DQ187" s="332"/>
      <c r="EA187" s="332"/>
      <c r="EK187" s="332"/>
      <c r="EU187" s="332"/>
      <c r="FE187" s="332"/>
      <c r="FO187" s="332"/>
      <c r="FY187" s="332"/>
      <c r="GI187" s="332"/>
      <c r="GS187" s="332"/>
      <c r="HC187" s="332"/>
      <c r="HM187" s="332"/>
    </row>
    <row r="188" s="3" customFormat="true" x14ac:dyDescent="0.25">
      <c r="A188" s="332"/>
      <c r="K188" s="332"/>
      <c r="U188" s="332"/>
      <c r="AE188" s="332"/>
      <c r="AO188" s="332"/>
      <c r="AY188" s="332"/>
      <c r="AZ188" s="332"/>
      <c r="BA188" s="332"/>
      <c r="BB188" s="332"/>
      <c r="BC188" s="332"/>
      <c r="BD188" s="332"/>
      <c r="BE188" s="332"/>
      <c r="BF188" s="332"/>
      <c r="BI188" s="332"/>
      <c r="BS188" s="332"/>
      <c r="CC188" s="332"/>
      <c r="CM188" s="332"/>
      <c r="CW188" s="332"/>
      <c r="DG188" s="332"/>
      <c r="DQ188" s="332"/>
      <c r="EA188" s="332"/>
      <c r="EK188" s="332"/>
      <c r="EU188" s="332"/>
      <c r="FE188" s="332"/>
      <c r="FO188" s="332"/>
      <c r="FY188" s="332"/>
      <c r="GI188" s="332"/>
      <c r="GS188" s="332"/>
      <c r="HC188" s="332"/>
      <c r="HM188" s="332"/>
    </row>
    <row r="189" s="3" customFormat="true" x14ac:dyDescent="0.25">
      <c r="A189" s="332"/>
      <c r="K189" s="332"/>
      <c r="U189" s="332"/>
      <c r="AE189" s="332"/>
      <c r="AO189" s="332"/>
      <c r="AY189" s="332"/>
      <c r="AZ189" s="332"/>
      <c r="BA189" s="332"/>
      <c r="BB189" s="332"/>
      <c r="BC189" s="332"/>
      <c r="BD189" s="332"/>
      <c r="BE189" s="332"/>
      <c r="BF189" s="332"/>
      <c r="BI189" s="332"/>
      <c r="BS189" s="332"/>
      <c r="CC189" s="332"/>
      <c r="CM189" s="332"/>
      <c r="CW189" s="332"/>
      <c r="DG189" s="332"/>
      <c r="DQ189" s="332"/>
      <c r="EA189" s="332"/>
      <c r="EK189" s="332"/>
      <c r="EU189" s="332"/>
      <c r="FE189" s="332"/>
      <c r="FO189" s="332"/>
      <c r="FY189" s="332"/>
      <c r="GI189" s="332"/>
      <c r="GS189" s="332"/>
      <c r="HC189" s="332"/>
      <c r="HM189" s="332"/>
    </row>
    <row r="190" s="3" customFormat="true" x14ac:dyDescent="0.25">
      <c r="A190" s="332"/>
      <c r="K190" s="332"/>
      <c r="U190" s="332"/>
      <c r="AE190" s="332"/>
      <c r="AO190" s="332"/>
      <c r="AY190" s="332"/>
      <c r="AZ190" s="332"/>
      <c r="BA190" s="332"/>
      <c r="BB190" s="332"/>
      <c r="BC190" s="332"/>
      <c r="BD190" s="332"/>
      <c r="BE190" s="332"/>
      <c r="BF190" s="332"/>
      <c r="BI190" s="332"/>
      <c r="BS190" s="332"/>
      <c r="CC190" s="332"/>
      <c r="CM190" s="332"/>
      <c r="CW190" s="332"/>
      <c r="DG190" s="332"/>
      <c r="DQ190" s="332"/>
      <c r="EA190" s="332"/>
      <c r="EK190" s="332"/>
      <c r="EU190" s="332"/>
      <c r="FE190" s="332"/>
      <c r="FO190" s="332"/>
      <c r="FY190" s="332"/>
      <c r="GI190" s="332"/>
      <c r="GS190" s="332"/>
      <c r="HC190" s="332"/>
      <c r="HM190" s="332"/>
    </row>
    <row r="191" s="3" customFormat="true" x14ac:dyDescent="0.25">
      <c r="A191" s="332"/>
      <c r="K191" s="332"/>
      <c r="U191" s="332"/>
      <c r="AE191" s="332"/>
      <c r="AO191" s="332"/>
      <c r="AY191" s="332"/>
      <c r="AZ191" s="332"/>
      <c r="BA191" s="332"/>
      <c r="BB191" s="332"/>
      <c r="BC191" s="332"/>
      <c r="BD191" s="332"/>
      <c r="BE191" s="332"/>
      <c r="BF191" s="332"/>
      <c r="BI191" s="332"/>
      <c r="BS191" s="332"/>
      <c r="CC191" s="332"/>
      <c r="CM191" s="332"/>
      <c r="CW191" s="332"/>
      <c r="DG191" s="332"/>
      <c r="DQ191" s="332"/>
      <c r="EA191" s="332"/>
      <c r="EK191" s="332"/>
      <c r="EU191" s="332"/>
      <c r="FE191" s="332"/>
      <c r="FO191" s="332"/>
      <c r="FY191" s="332"/>
      <c r="GI191" s="332"/>
      <c r="GS191" s="332"/>
      <c r="HC191" s="332"/>
      <c r="HM191" s="332"/>
    </row>
    <row r="192" s="3" customFormat="true" x14ac:dyDescent="0.25">
      <c r="A192" s="332"/>
      <c r="K192" s="332"/>
      <c r="U192" s="332"/>
      <c r="AE192" s="332"/>
      <c r="AO192" s="332"/>
      <c r="AY192" s="332"/>
      <c r="AZ192" s="332"/>
      <c r="BA192" s="332"/>
      <c r="BB192" s="332"/>
      <c r="BC192" s="332"/>
      <c r="BD192" s="332"/>
      <c r="BE192" s="332"/>
      <c r="BF192" s="332"/>
      <c r="BI192" s="332"/>
      <c r="BS192" s="332"/>
      <c r="CC192" s="332"/>
      <c r="CM192" s="332"/>
      <c r="CW192" s="332"/>
      <c r="DG192" s="332"/>
      <c r="DQ192" s="332"/>
      <c r="EA192" s="332"/>
      <c r="EK192" s="332"/>
      <c r="EU192" s="332"/>
      <c r="FE192" s="332"/>
      <c r="FO192" s="332"/>
      <c r="FY192" s="332"/>
      <c r="GI192" s="332"/>
      <c r="GS192" s="332"/>
      <c r="HC192" s="332"/>
      <c r="HM192" s="332"/>
    </row>
    <row r="193" s="3" customFormat="true" x14ac:dyDescent="0.25">
      <c r="A193" s="332"/>
      <c r="K193" s="332"/>
      <c r="U193" s="332"/>
      <c r="AE193" s="332"/>
      <c r="AO193" s="332"/>
      <c r="AY193" s="332"/>
      <c r="AZ193" s="332"/>
      <c r="BA193" s="332"/>
      <c r="BB193" s="332"/>
      <c r="BC193" s="332"/>
      <c r="BD193" s="332"/>
      <c r="BE193" s="332"/>
      <c r="BF193" s="332"/>
      <c r="BI193" s="332"/>
      <c r="BS193" s="332"/>
      <c r="CC193" s="332"/>
      <c r="CM193" s="332"/>
      <c r="CW193" s="332"/>
      <c r="DG193" s="332"/>
      <c r="DQ193" s="332"/>
      <c r="EA193" s="332"/>
      <c r="EK193" s="332"/>
      <c r="EU193" s="332"/>
      <c r="FE193" s="332"/>
      <c r="FO193" s="332"/>
      <c r="FY193" s="332"/>
      <c r="GI193" s="332"/>
      <c r="GS193" s="332"/>
      <c r="HC193" s="332"/>
      <c r="HM193" s="332"/>
    </row>
    <row r="194" s="3" customFormat="true" x14ac:dyDescent="0.25">
      <c r="A194" s="332"/>
      <c r="K194" s="332"/>
      <c r="U194" s="332"/>
      <c r="AE194" s="332"/>
      <c r="AO194" s="332"/>
      <c r="AY194" s="332"/>
      <c r="AZ194" s="332"/>
      <c r="BA194" s="332"/>
      <c r="BB194" s="332"/>
      <c r="BC194" s="332"/>
      <c r="BD194" s="332"/>
      <c r="BE194" s="332"/>
      <c r="BF194" s="332"/>
      <c r="BI194" s="332"/>
      <c r="BS194" s="332"/>
      <c r="CC194" s="332"/>
      <c r="CM194" s="332"/>
      <c r="CW194" s="332"/>
      <c r="DG194" s="332"/>
      <c r="DQ194" s="332"/>
      <c r="EA194" s="332"/>
      <c r="EK194" s="332"/>
      <c r="EU194" s="332"/>
      <c r="FE194" s="332"/>
      <c r="FO194" s="332"/>
      <c r="FY194" s="332"/>
      <c r="GI194" s="332"/>
      <c r="GS194" s="332"/>
      <c r="HC194" s="332"/>
      <c r="HM194" s="332"/>
    </row>
    <row r="195" s="3" customFormat="true" x14ac:dyDescent="0.25">
      <c r="A195" s="332"/>
      <c r="K195" s="332"/>
      <c r="U195" s="332"/>
      <c r="AE195" s="332"/>
      <c r="AO195" s="332"/>
      <c r="AY195" s="332"/>
      <c r="AZ195" s="332"/>
      <c r="BA195" s="332"/>
      <c r="BB195" s="332"/>
      <c r="BC195" s="332"/>
      <c r="BD195" s="332"/>
      <c r="BE195" s="332"/>
      <c r="BF195" s="332"/>
      <c r="BI195" s="332"/>
      <c r="BS195" s="332"/>
      <c r="CC195" s="332"/>
      <c r="CM195" s="332"/>
      <c r="CW195" s="332"/>
      <c r="DG195" s="332"/>
      <c r="DQ195" s="332"/>
      <c r="EA195" s="332"/>
      <c r="EK195" s="332"/>
      <c r="EU195" s="332"/>
      <c r="FE195" s="332"/>
      <c r="FO195" s="332"/>
      <c r="FY195" s="332"/>
      <c r="GI195" s="332"/>
      <c r="GS195" s="332"/>
      <c r="HC195" s="332"/>
      <c r="HM195" s="332"/>
    </row>
    <row r="196" s="3" customFormat="true" x14ac:dyDescent="0.25">
      <c r="A196" s="332"/>
      <c r="K196" s="332"/>
      <c r="U196" s="332"/>
      <c r="AE196" s="332"/>
      <c r="AO196" s="332"/>
      <c r="AY196" s="332"/>
      <c r="AZ196" s="332"/>
      <c r="BA196" s="332"/>
      <c r="BB196" s="332"/>
      <c r="BC196" s="332"/>
      <c r="BD196" s="332"/>
      <c r="BE196" s="332"/>
      <c r="BF196" s="332"/>
      <c r="BI196" s="332"/>
      <c r="BS196" s="332"/>
      <c r="CC196" s="332"/>
      <c r="CM196" s="332"/>
      <c r="CW196" s="332"/>
      <c r="DG196" s="332"/>
      <c r="DQ196" s="332"/>
      <c r="EA196" s="332"/>
      <c r="EK196" s="332"/>
      <c r="EU196" s="332"/>
      <c r="FE196" s="332"/>
      <c r="FO196" s="332"/>
      <c r="FY196" s="332"/>
      <c r="GI196" s="332"/>
      <c r="GS196" s="332"/>
      <c r="HC196" s="332"/>
      <c r="HM196" s="332"/>
    </row>
    <row r="197" s="3" customFormat="true" x14ac:dyDescent="0.25">
      <c r="A197" s="332"/>
      <c r="K197" s="332"/>
      <c r="U197" s="332"/>
      <c r="AE197" s="332"/>
      <c r="AO197" s="332"/>
      <c r="AY197" s="332"/>
      <c r="AZ197" s="332"/>
      <c r="BA197" s="332"/>
      <c r="BB197" s="332"/>
      <c r="BC197" s="332"/>
      <c r="BD197" s="332"/>
      <c r="BE197" s="332"/>
      <c r="BF197" s="332"/>
      <c r="BI197" s="332"/>
      <c r="BS197" s="332"/>
      <c r="CC197" s="332"/>
      <c r="CM197" s="332"/>
      <c r="CW197" s="332"/>
      <c r="DG197" s="332"/>
      <c r="DQ197" s="332"/>
      <c r="EA197" s="332"/>
      <c r="EK197" s="332"/>
      <c r="EU197" s="332"/>
      <c r="FE197" s="332"/>
      <c r="FO197" s="332"/>
      <c r="FY197" s="332"/>
      <c r="GI197" s="332"/>
      <c r="GS197" s="332"/>
      <c r="HC197" s="332"/>
      <c r="HM197" s="332"/>
    </row>
    <row r="198" s="3" customFormat="true" x14ac:dyDescent="0.25">
      <c r="A198" s="332"/>
      <c r="K198" s="332"/>
      <c r="U198" s="332"/>
      <c r="AE198" s="332"/>
      <c r="AO198" s="332"/>
      <c r="AY198" s="332"/>
      <c r="AZ198" s="332"/>
      <c r="BA198" s="332"/>
      <c r="BB198" s="332"/>
      <c r="BC198" s="332"/>
      <c r="BD198" s="332"/>
      <c r="BE198" s="332"/>
      <c r="BF198" s="332"/>
      <c r="BI198" s="332"/>
      <c r="BS198" s="332"/>
      <c r="CC198" s="332"/>
      <c r="CM198" s="332"/>
      <c r="CW198" s="332"/>
      <c r="DG198" s="332"/>
      <c r="DQ198" s="332"/>
      <c r="EA198" s="332"/>
      <c r="EK198" s="332"/>
      <c r="EU198" s="332"/>
      <c r="FE198" s="332"/>
      <c r="FO198" s="332"/>
      <c r="FY198" s="332"/>
      <c r="GI198" s="332"/>
      <c r="GS198" s="332"/>
      <c r="HC198" s="332"/>
      <c r="HM198" s="332"/>
    </row>
    <row r="199" s="3" customFormat="true" x14ac:dyDescent="0.25">
      <c r="A199" s="332"/>
      <c r="K199" s="332"/>
      <c r="U199" s="332"/>
      <c r="AE199" s="332"/>
      <c r="AO199" s="332"/>
      <c r="AY199" s="332"/>
      <c r="AZ199" s="332"/>
      <c r="BA199" s="332"/>
      <c r="BB199" s="332"/>
      <c r="BC199" s="332"/>
      <c r="BD199" s="332"/>
      <c r="BE199" s="332"/>
      <c r="BF199" s="332"/>
      <c r="BI199" s="332"/>
      <c r="BS199" s="332"/>
      <c r="CC199" s="332"/>
      <c r="CM199" s="332"/>
      <c r="CW199" s="332"/>
      <c r="DG199" s="332"/>
      <c r="DQ199" s="332"/>
      <c r="EA199" s="332"/>
      <c r="EK199" s="332"/>
      <c r="EU199" s="332"/>
      <c r="FE199" s="332"/>
      <c r="FO199" s="332"/>
      <c r="FY199" s="332"/>
      <c r="GI199" s="332"/>
      <c r="GS199" s="332"/>
      <c r="HC199" s="332"/>
      <c r="HM199" s="332"/>
    </row>
    <row r="200" s="3" customFormat="true" x14ac:dyDescent="0.25">
      <c r="A200" s="332"/>
      <c r="K200" s="332"/>
      <c r="U200" s="332"/>
      <c r="AE200" s="332"/>
      <c r="AO200" s="332"/>
      <c r="AY200" s="332"/>
      <c r="AZ200" s="332"/>
      <c r="BA200" s="332"/>
      <c r="BB200" s="332"/>
      <c r="BC200" s="332"/>
      <c r="BD200" s="332"/>
      <c r="BE200" s="332"/>
      <c r="BF200" s="332"/>
      <c r="BI200" s="332"/>
      <c r="BS200" s="332"/>
      <c r="CC200" s="332"/>
      <c r="CM200" s="332"/>
      <c r="CW200" s="332"/>
      <c r="DG200" s="332"/>
      <c r="DQ200" s="332"/>
      <c r="EA200" s="332"/>
      <c r="EK200" s="332"/>
      <c r="EU200" s="332"/>
      <c r="FE200" s="332"/>
      <c r="FO200" s="332"/>
      <c r="FY200" s="332"/>
      <c r="GI200" s="332"/>
      <c r="GS200" s="332"/>
      <c r="HC200" s="332"/>
      <c r="HM200" s="332"/>
    </row>
    <row r="201" s="3" customFormat="true" x14ac:dyDescent="0.25">
      <c r="A201" s="332"/>
      <c r="K201" s="332"/>
      <c r="U201" s="332"/>
      <c r="AE201" s="332"/>
      <c r="AO201" s="332"/>
      <c r="AY201" s="332"/>
      <c r="AZ201" s="332"/>
      <c r="BA201" s="332"/>
      <c r="BB201" s="332"/>
      <c r="BC201" s="332"/>
      <c r="BD201" s="332"/>
      <c r="BE201" s="332"/>
      <c r="BF201" s="332"/>
      <c r="BI201" s="332"/>
      <c r="BS201" s="332"/>
      <c r="CC201" s="332"/>
      <c r="CM201" s="332"/>
      <c r="CW201" s="332"/>
      <c r="DG201" s="332"/>
      <c r="DQ201" s="332"/>
      <c r="EA201" s="332"/>
      <c r="EK201" s="332"/>
      <c r="EU201" s="332"/>
      <c r="FE201" s="332"/>
      <c r="FO201" s="332"/>
      <c r="FY201" s="332"/>
      <c r="GI201" s="332"/>
      <c r="GS201" s="332"/>
      <c r="HC201" s="332"/>
      <c r="HM201" s="332"/>
    </row>
    <row r="202" s="3" customFormat="true" x14ac:dyDescent="0.25">
      <c r="A202" s="332"/>
      <c r="K202" s="332"/>
      <c r="U202" s="332"/>
      <c r="AE202" s="332"/>
      <c r="AO202" s="332"/>
      <c r="AY202" s="332"/>
      <c r="AZ202" s="332"/>
      <c r="BA202" s="332"/>
      <c r="BB202" s="332"/>
      <c r="BC202" s="332"/>
      <c r="BD202" s="332"/>
      <c r="BE202" s="332"/>
      <c r="BF202" s="332"/>
      <c r="BI202" s="332"/>
      <c r="BS202" s="332"/>
      <c r="CC202" s="332"/>
      <c r="CM202" s="332"/>
      <c r="CW202" s="332"/>
      <c r="DG202" s="332"/>
      <c r="DQ202" s="332"/>
      <c r="EA202" s="332"/>
      <c r="EK202" s="332"/>
      <c r="EU202" s="332"/>
      <c r="FE202" s="332"/>
      <c r="FO202" s="332"/>
      <c r="FY202" s="332"/>
      <c r="GI202" s="332"/>
      <c r="GS202" s="332"/>
      <c r="HC202" s="332"/>
      <c r="HM202" s="332"/>
    </row>
    <row r="203" s="3" customFormat="true" x14ac:dyDescent="0.25">
      <c r="A203" s="332"/>
      <c r="K203" s="332"/>
      <c r="U203" s="332"/>
      <c r="AE203" s="332"/>
      <c r="AO203" s="332"/>
      <c r="AY203" s="332"/>
      <c r="AZ203" s="332"/>
      <c r="BA203" s="332"/>
      <c r="BB203" s="332"/>
      <c r="BC203" s="332"/>
      <c r="BD203" s="332"/>
      <c r="BE203" s="332"/>
      <c r="BF203" s="332"/>
      <c r="BI203" s="332"/>
      <c r="BS203" s="332"/>
      <c r="CC203" s="332"/>
      <c r="CM203" s="332"/>
      <c r="CW203" s="332"/>
      <c r="DG203" s="332"/>
      <c r="DQ203" s="332"/>
      <c r="EA203" s="332"/>
      <c r="EK203" s="332"/>
      <c r="EU203" s="332"/>
      <c r="FE203" s="332"/>
      <c r="FO203" s="332"/>
      <c r="FY203" s="332"/>
      <c r="GI203" s="332"/>
      <c r="GS203" s="332"/>
      <c r="HC203" s="332"/>
      <c r="HM203" s="332"/>
    </row>
    <row r="204" s="3" customFormat="true" x14ac:dyDescent="0.25">
      <c r="A204" s="332"/>
      <c r="K204" s="332"/>
      <c r="U204" s="332"/>
      <c r="AE204" s="332"/>
      <c r="AO204" s="332"/>
      <c r="AY204" s="332"/>
      <c r="AZ204" s="332"/>
      <c r="BA204" s="332"/>
      <c r="BB204" s="332"/>
      <c r="BC204" s="332"/>
      <c r="BD204" s="332"/>
      <c r="BE204" s="332"/>
      <c r="BF204" s="332"/>
      <c r="BI204" s="332"/>
      <c r="BS204" s="332"/>
      <c r="CC204" s="332"/>
      <c r="CM204" s="332"/>
      <c r="CW204" s="332"/>
      <c r="DG204" s="332"/>
      <c r="DQ204" s="332"/>
      <c r="EA204" s="332"/>
      <c r="EK204" s="332"/>
      <c r="EU204" s="332"/>
      <c r="FE204" s="332"/>
      <c r="FO204" s="332"/>
      <c r="FY204" s="332"/>
      <c r="GI204" s="332"/>
      <c r="GS204" s="332"/>
      <c r="HC204" s="332"/>
      <c r="HM204" s="332"/>
    </row>
    <row r="205" s="3" customFormat="true" x14ac:dyDescent="0.25">
      <c r="A205" s="332"/>
      <c r="K205" s="332"/>
      <c r="U205" s="332"/>
      <c r="AE205" s="332"/>
      <c r="AO205" s="332"/>
      <c r="AY205" s="332"/>
      <c r="AZ205" s="332"/>
      <c r="BA205" s="332"/>
      <c r="BB205" s="332"/>
      <c r="BC205" s="332"/>
      <c r="BD205" s="332"/>
      <c r="BE205" s="332"/>
      <c r="BF205" s="332"/>
      <c r="BI205" s="332"/>
      <c r="BS205" s="332"/>
      <c r="CC205" s="332"/>
      <c r="CM205" s="332"/>
      <c r="CW205" s="332"/>
      <c r="DG205" s="332"/>
      <c r="DQ205" s="332"/>
      <c r="EA205" s="332"/>
      <c r="EK205" s="332"/>
      <c r="EU205" s="332"/>
      <c r="FE205" s="332"/>
      <c r="FO205" s="332"/>
      <c r="FY205" s="332"/>
      <c r="GI205" s="332"/>
      <c r="GS205" s="332"/>
      <c r="HC205" s="332"/>
      <c r="HM205" s="332"/>
    </row>
    <row r="206" s="3" customFormat="true" x14ac:dyDescent="0.25">
      <c r="A206" s="332"/>
      <c r="K206" s="332"/>
      <c r="U206" s="332"/>
      <c r="AE206" s="332"/>
      <c r="AO206" s="332"/>
      <c r="AY206" s="332"/>
      <c r="AZ206" s="332"/>
      <c r="BA206" s="332"/>
      <c r="BB206" s="332"/>
      <c r="BC206" s="332"/>
      <c r="BD206" s="332"/>
      <c r="BE206" s="332"/>
      <c r="BF206" s="332"/>
      <c r="BI206" s="332"/>
      <c r="BS206" s="332"/>
      <c r="CC206" s="332"/>
      <c r="CM206" s="332"/>
      <c r="CW206" s="332"/>
      <c r="DG206" s="332"/>
      <c r="DQ206" s="332"/>
      <c r="EA206" s="332"/>
      <c r="EK206" s="332"/>
      <c r="EU206" s="332"/>
      <c r="FE206" s="332"/>
      <c r="FO206" s="332"/>
      <c r="FY206" s="332"/>
      <c r="GI206" s="332"/>
      <c r="GS206" s="332"/>
      <c r="HC206" s="332"/>
      <c r="HM206" s="332"/>
    </row>
    <row r="207" s="3" customFormat="true" x14ac:dyDescent="0.25">
      <c r="A207" s="332"/>
      <c r="K207" s="332"/>
      <c r="U207" s="332"/>
      <c r="AE207" s="332"/>
      <c r="AO207" s="332"/>
      <c r="AY207" s="332"/>
      <c r="AZ207" s="332"/>
      <c r="BA207" s="332"/>
      <c r="BB207" s="332"/>
      <c r="BC207" s="332"/>
      <c r="BD207" s="332"/>
      <c r="BE207" s="332"/>
      <c r="BF207" s="332"/>
      <c r="BI207" s="332"/>
      <c r="BS207" s="332"/>
      <c r="CC207" s="332"/>
      <c r="CM207" s="332"/>
      <c r="CW207" s="332"/>
      <c r="DG207" s="332"/>
      <c r="DQ207" s="332"/>
      <c r="EA207" s="332"/>
      <c r="EK207" s="332"/>
      <c r="EU207" s="332"/>
      <c r="FE207" s="332"/>
      <c r="FO207" s="332"/>
      <c r="FY207" s="332"/>
      <c r="GI207" s="332"/>
      <c r="GS207" s="332"/>
      <c r="HC207" s="332"/>
      <c r="HM207" s="332"/>
    </row>
    <row r="208" s="3" customFormat="true" x14ac:dyDescent="0.25">
      <c r="A208" s="332"/>
      <c r="K208" s="332"/>
      <c r="U208" s="332"/>
      <c r="AE208" s="332"/>
      <c r="AO208" s="332"/>
      <c r="AY208" s="332"/>
      <c r="AZ208" s="332"/>
      <c r="BA208" s="332"/>
      <c r="BB208" s="332"/>
      <c r="BC208" s="332"/>
      <c r="BD208" s="332"/>
      <c r="BE208" s="332"/>
      <c r="BF208" s="332"/>
      <c r="BI208" s="332"/>
      <c r="BS208" s="332"/>
      <c r="CC208" s="332"/>
      <c r="CM208" s="332"/>
      <c r="CW208" s="332"/>
      <c r="DG208" s="332"/>
      <c r="DQ208" s="332"/>
      <c r="EA208" s="332"/>
      <c r="EK208" s="332"/>
      <c r="EU208" s="332"/>
      <c r="FE208" s="332"/>
      <c r="FO208" s="332"/>
      <c r="FY208" s="332"/>
      <c r="GI208" s="332"/>
      <c r="GS208" s="332"/>
      <c r="HC208" s="332"/>
      <c r="HM208" s="332"/>
    </row>
    <row r="209" s="3" customFormat="true" x14ac:dyDescent="0.25">
      <c r="A209" s="332"/>
      <c r="K209" s="332"/>
      <c r="U209" s="332"/>
      <c r="AE209" s="332"/>
      <c r="AO209" s="332"/>
      <c r="AY209" s="332"/>
      <c r="AZ209" s="332"/>
      <c r="BA209" s="332"/>
      <c r="BB209" s="332"/>
      <c r="BC209" s="332"/>
      <c r="BD209" s="332"/>
      <c r="BE209" s="332"/>
      <c r="BF209" s="332"/>
      <c r="BI209" s="332"/>
      <c r="BS209" s="332"/>
      <c r="CC209" s="332"/>
      <c r="CM209" s="332"/>
      <c r="CW209" s="332"/>
      <c r="DG209" s="332"/>
      <c r="DQ209" s="332"/>
      <c r="EA209" s="332"/>
      <c r="EK209" s="332"/>
      <c r="EU209" s="332"/>
      <c r="FE209" s="332"/>
      <c r="FO209" s="332"/>
      <c r="FY209" s="332"/>
      <c r="GI209" s="332"/>
      <c r="GS209" s="332"/>
      <c r="HC209" s="332"/>
      <c r="HM209" s="332"/>
    </row>
    <row r="210" s="3" customFormat="true" x14ac:dyDescent="0.25">
      <c r="A210" s="332"/>
      <c r="K210" s="332"/>
      <c r="U210" s="332"/>
      <c r="AE210" s="332"/>
      <c r="AO210" s="332"/>
      <c r="AY210" s="332"/>
      <c r="AZ210" s="332"/>
      <c r="BA210" s="332"/>
      <c r="BB210" s="332"/>
      <c r="BC210" s="332"/>
      <c r="BD210" s="332"/>
      <c r="BE210" s="332"/>
      <c r="BF210" s="332"/>
      <c r="BI210" s="332"/>
      <c r="BS210" s="332"/>
      <c r="CC210" s="332"/>
      <c r="CM210" s="332"/>
      <c r="CW210" s="332"/>
      <c r="DG210" s="332"/>
      <c r="DQ210" s="332"/>
      <c r="EA210" s="332"/>
      <c r="EK210" s="332"/>
      <c r="EU210" s="332"/>
      <c r="FE210" s="332"/>
      <c r="FO210" s="332"/>
      <c r="FY210" s="332"/>
      <c r="GI210" s="332"/>
      <c r="GS210" s="332"/>
      <c r="HC210" s="332"/>
      <c r="HM210" s="332"/>
    </row>
    <row r="211" s="3" customFormat="true" x14ac:dyDescent="0.25">
      <c r="A211" s="332"/>
      <c r="K211" s="332"/>
      <c r="U211" s="332"/>
      <c r="AE211" s="332"/>
      <c r="AO211" s="332"/>
      <c r="AY211" s="332"/>
      <c r="AZ211" s="332"/>
      <c r="BA211" s="332"/>
      <c r="BB211" s="332"/>
      <c r="BC211" s="332"/>
      <c r="BD211" s="332"/>
      <c r="BE211" s="332"/>
      <c r="BF211" s="332"/>
      <c r="BI211" s="332"/>
      <c r="BS211" s="332"/>
      <c r="CC211" s="332"/>
      <c r="CM211" s="332"/>
      <c r="CW211" s="332"/>
      <c r="DG211" s="332"/>
      <c r="DQ211" s="332"/>
      <c r="EA211" s="332"/>
      <c r="EK211" s="332"/>
      <c r="EU211" s="332"/>
      <c r="FE211" s="332"/>
      <c r="FO211" s="332"/>
      <c r="FY211" s="332"/>
      <c r="GI211" s="332"/>
      <c r="GS211" s="332"/>
      <c r="HC211" s="332"/>
      <c r="HM211" s="332"/>
    </row>
    <row r="212" s="3" customFormat="true" x14ac:dyDescent="0.25">
      <c r="A212" s="332"/>
      <c r="K212" s="332"/>
      <c r="U212" s="332"/>
      <c r="AE212" s="332"/>
      <c r="AO212" s="332"/>
      <c r="AY212" s="332"/>
      <c r="AZ212" s="332"/>
      <c r="BA212" s="332"/>
      <c r="BB212" s="332"/>
      <c r="BC212" s="332"/>
      <c r="BD212" s="332"/>
      <c r="BE212" s="332"/>
      <c r="BF212" s="332"/>
      <c r="BI212" s="332"/>
      <c r="BS212" s="332"/>
      <c r="CC212" s="332"/>
      <c r="CM212" s="332"/>
      <c r="CW212" s="332"/>
      <c r="DG212" s="332"/>
      <c r="DQ212" s="332"/>
      <c r="EA212" s="332"/>
      <c r="EK212" s="332"/>
      <c r="EU212" s="332"/>
      <c r="FE212" s="332"/>
      <c r="FO212" s="332"/>
      <c r="FY212" s="332"/>
      <c r="GI212" s="332"/>
      <c r="GS212" s="332"/>
      <c r="HC212" s="332"/>
      <c r="HM212" s="332"/>
    </row>
    <row r="213" s="3" customFormat="true" x14ac:dyDescent="0.25">
      <c r="A213" s="332"/>
      <c r="K213" s="332"/>
      <c r="U213" s="332"/>
      <c r="AE213" s="332"/>
      <c r="AO213" s="332"/>
      <c r="AY213" s="332"/>
      <c r="AZ213" s="332"/>
      <c r="BA213" s="332"/>
      <c r="BB213" s="332"/>
      <c r="BC213" s="332"/>
      <c r="BD213" s="332"/>
      <c r="BE213" s="332"/>
      <c r="BF213" s="332"/>
      <c r="BI213" s="332"/>
      <c r="BS213" s="332"/>
      <c r="CC213" s="332"/>
      <c r="CM213" s="332"/>
      <c r="CW213" s="332"/>
      <c r="DG213" s="332"/>
      <c r="DQ213" s="332"/>
      <c r="EA213" s="332"/>
      <c r="EK213" s="332"/>
      <c r="EU213" s="332"/>
      <c r="FE213" s="332"/>
      <c r="FO213" s="332"/>
      <c r="FY213" s="332"/>
      <c r="GI213" s="332"/>
      <c r="GS213" s="332"/>
      <c r="HC213" s="332"/>
      <c r="HM213" s="332"/>
    </row>
    <row r="214" s="3" customFormat="true" x14ac:dyDescent="0.25">
      <c r="A214" s="332"/>
      <c r="K214" s="332"/>
      <c r="U214" s="332"/>
      <c r="AE214" s="332"/>
      <c r="AO214" s="332"/>
      <c r="AY214" s="332"/>
      <c r="AZ214" s="332"/>
      <c r="BA214" s="332"/>
      <c r="BB214" s="332"/>
      <c r="BC214" s="332"/>
      <c r="BD214" s="332"/>
      <c r="BE214" s="332"/>
      <c r="BF214" s="332"/>
      <c r="BI214" s="332"/>
      <c r="BS214" s="332"/>
      <c r="CC214" s="332"/>
      <c r="CM214" s="332"/>
      <c r="CW214" s="332"/>
      <c r="DG214" s="332"/>
      <c r="DQ214" s="332"/>
      <c r="EA214" s="332"/>
      <c r="EK214" s="332"/>
      <c r="EU214" s="332"/>
      <c r="FE214" s="332"/>
      <c r="FO214" s="332"/>
      <c r="FY214" s="332"/>
      <c r="GI214" s="332"/>
      <c r="GS214" s="332"/>
      <c r="HC214" s="332"/>
      <c r="HM214" s="332"/>
    </row>
    <row r="215" s="3" customFormat="true" x14ac:dyDescent="0.25">
      <c r="A215" s="332"/>
      <c r="K215" s="332"/>
      <c r="U215" s="332"/>
      <c r="AE215" s="332"/>
      <c r="AO215" s="332"/>
      <c r="AY215" s="332"/>
      <c r="AZ215" s="332"/>
      <c r="BA215" s="332"/>
      <c r="BB215" s="332"/>
      <c r="BC215" s="332"/>
      <c r="BD215" s="332"/>
      <c r="BE215" s="332"/>
      <c r="BF215" s="332"/>
      <c r="BI215" s="332"/>
      <c r="BS215" s="332"/>
      <c r="CC215" s="332"/>
      <c r="CM215" s="332"/>
      <c r="CW215" s="332"/>
      <c r="DG215" s="332"/>
      <c r="DQ215" s="332"/>
      <c r="EA215" s="332"/>
      <c r="EK215" s="332"/>
      <c r="EU215" s="332"/>
      <c r="FE215" s="332"/>
      <c r="FO215" s="332"/>
      <c r="FY215" s="332"/>
      <c r="GI215" s="332"/>
      <c r="GS215" s="332"/>
      <c r="HC215" s="332"/>
      <c r="HM215" s="332"/>
    </row>
    <row r="216" s="3" customFormat="true" x14ac:dyDescent="0.25">
      <c r="A216" s="332"/>
      <c r="K216" s="332"/>
      <c r="U216" s="332"/>
      <c r="AE216" s="332"/>
      <c r="AO216" s="332"/>
      <c r="AY216" s="332"/>
      <c r="AZ216" s="332"/>
      <c r="BA216" s="332"/>
      <c r="BB216" s="332"/>
      <c r="BC216" s="332"/>
      <c r="BD216" s="332"/>
      <c r="BE216" s="332"/>
      <c r="BF216" s="332"/>
      <c r="BI216" s="332"/>
      <c r="BS216" s="332"/>
      <c r="CC216" s="332"/>
      <c r="CM216" s="332"/>
      <c r="CW216" s="332"/>
      <c r="DG216" s="332"/>
      <c r="DQ216" s="332"/>
      <c r="EA216" s="332"/>
      <c r="EK216" s="332"/>
      <c r="EU216" s="332"/>
      <c r="FE216" s="332"/>
      <c r="FO216" s="332"/>
      <c r="FY216" s="332"/>
      <c r="GI216" s="332"/>
      <c r="GS216" s="332"/>
      <c r="HC216" s="332"/>
      <c r="HM216" s="332"/>
    </row>
    <row r="217" s="3" customFormat="true" x14ac:dyDescent="0.25">
      <c r="A217" s="332"/>
      <c r="K217" s="332"/>
      <c r="U217" s="332"/>
      <c r="AE217" s="332"/>
      <c r="AO217" s="332"/>
      <c r="AY217" s="332"/>
      <c r="AZ217" s="332"/>
      <c r="BA217" s="332"/>
      <c r="BB217" s="332"/>
      <c r="BC217" s="332"/>
      <c r="BD217" s="332"/>
      <c r="BE217" s="332"/>
      <c r="BF217" s="332"/>
      <c r="BI217" s="332"/>
      <c r="BS217" s="332"/>
      <c r="CC217" s="332"/>
      <c r="CM217" s="332"/>
      <c r="CW217" s="332"/>
      <c r="DG217" s="332"/>
      <c r="DQ217" s="332"/>
      <c r="EA217" s="332"/>
      <c r="EK217" s="332"/>
      <c r="EU217" s="332"/>
      <c r="FE217" s="332"/>
      <c r="FO217" s="332"/>
      <c r="FY217" s="332"/>
      <c r="GI217" s="332"/>
      <c r="GS217" s="332"/>
      <c r="HC217" s="332"/>
      <c r="HM217" s="332"/>
    </row>
    <row r="218" s="3" customFormat="true" x14ac:dyDescent="0.25">
      <c r="A218" s="332"/>
      <c r="K218" s="332"/>
      <c r="U218" s="332"/>
      <c r="AE218" s="332"/>
      <c r="AO218" s="332"/>
      <c r="AY218" s="332"/>
      <c r="AZ218" s="332"/>
      <c r="BA218" s="332"/>
      <c r="BB218" s="332"/>
      <c r="BC218" s="332"/>
      <c r="BD218" s="332"/>
      <c r="BE218" s="332"/>
      <c r="BF218" s="332"/>
      <c r="BI218" s="332"/>
      <c r="BS218" s="332"/>
      <c r="CC218" s="332"/>
      <c r="CM218" s="332"/>
      <c r="CW218" s="332"/>
      <c r="DG218" s="332"/>
      <c r="DQ218" s="332"/>
      <c r="EA218" s="332"/>
      <c r="EK218" s="332"/>
      <c r="EU218" s="332"/>
      <c r="FE218" s="332"/>
      <c r="FO218" s="332"/>
      <c r="FY218" s="332"/>
      <c r="GI218" s="332"/>
      <c r="GS218" s="332"/>
      <c r="HC218" s="332"/>
      <c r="HM218" s="332"/>
    </row>
    <row r="219" s="3" customFormat="true" x14ac:dyDescent="0.25">
      <c r="A219" s="332"/>
      <c r="K219" s="332"/>
      <c r="U219" s="332"/>
      <c r="AE219" s="332"/>
      <c r="AO219" s="332"/>
      <c r="AY219" s="332"/>
      <c r="AZ219" s="332"/>
      <c r="BA219" s="332"/>
      <c r="BB219" s="332"/>
      <c r="BC219" s="332"/>
      <c r="BD219" s="332"/>
      <c r="BE219" s="332"/>
      <c r="BF219" s="332"/>
      <c r="BI219" s="332"/>
      <c r="BS219" s="332"/>
      <c r="CC219" s="332"/>
      <c r="CM219" s="332"/>
      <c r="CW219" s="332"/>
      <c r="DG219" s="332"/>
      <c r="DQ219" s="332"/>
      <c r="EA219" s="332"/>
      <c r="EK219" s="332"/>
      <c r="EU219" s="332"/>
      <c r="FE219" s="332"/>
      <c r="FO219" s="332"/>
      <c r="FY219" s="332"/>
      <c r="GI219" s="332"/>
      <c r="GS219" s="332"/>
      <c r="HC219" s="332"/>
      <c r="HM219" s="332"/>
    </row>
    <row r="220" s="3" customFormat="true" x14ac:dyDescent="0.25">
      <c r="A220" s="332"/>
      <c r="K220" s="332"/>
      <c r="U220" s="332"/>
      <c r="AE220" s="332"/>
      <c r="AO220" s="332"/>
      <c r="AY220" s="332"/>
      <c r="AZ220" s="332"/>
      <c r="BA220" s="332"/>
      <c r="BB220" s="332"/>
      <c r="BC220" s="332"/>
      <c r="BD220" s="332"/>
      <c r="BE220" s="332"/>
      <c r="BF220" s="332"/>
      <c r="BI220" s="332"/>
      <c r="BS220" s="332"/>
      <c r="CC220" s="332"/>
      <c r="CM220" s="332"/>
      <c r="CW220" s="332"/>
      <c r="DG220" s="332"/>
      <c r="DQ220" s="332"/>
      <c r="EA220" s="332"/>
      <c r="EK220" s="332"/>
      <c r="EU220" s="332"/>
      <c r="FE220" s="332"/>
      <c r="FO220" s="332"/>
      <c r="FY220" s="332"/>
      <c r="GI220" s="332"/>
      <c r="GS220" s="332"/>
      <c r="HC220" s="332"/>
      <c r="HM220" s="332"/>
    </row>
    <row r="221" s="3" customFormat="true" x14ac:dyDescent="0.25">
      <c r="A221" s="332"/>
      <c r="K221" s="332"/>
      <c r="U221" s="332"/>
      <c r="AE221" s="332"/>
      <c r="AO221" s="332"/>
      <c r="AY221" s="332"/>
      <c r="AZ221" s="332"/>
      <c r="BA221" s="332"/>
      <c r="BB221" s="332"/>
      <c r="BC221" s="332"/>
      <c r="BD221" s="332"/>
      <c r="BE221" s="332"/>
      <c r="BF221" s="332"/>
      <c r="BI221" s="332"/>
      <c r="BS221" s="332"/>
      <c r="CC221" s="332"/>
      <c r="CM221" s="332"/>
      <c r="CW221" s="332"/>
      <c r="DG221" s="332"/>
      <c r="DQ221" s="332"/>
      <c r="EA221" s="332"/>
      <c r="EK221" s="332"/>
      <c r="EU221" s="332"/>
      <c r="FE221" s="332"/>
      <c r="FO221" s="332"/>
      <c r="FY221" s="332"/>
      <c r="GI221" s="332"/>
      <c r="GS221" s="332"/>
      <c r="HC221" s="332"/>
      <c r="HM221" s="332"/>
    </row>
    <row r="222" s="3" customFormat="true" x14ac:dyDescent="0.25">
      <c r="A222" s="332"/>
      <c r="K222" s="332"/>
      <c r="U222" s="332"/>
      <c r="AE222" s="332"/>
      <c r="AO222" s="332"/>
      <c r="AY222" s="332"/>
      <c r="AZ222" s="332"/>
      <c r="BA222" s="332"/>
      <c r="BB222" s="332"/>
      <c r="BC222" s="332"/>
      <c r="BD222" s="332"/>
      <c r="BE222" s="332"/>
      <c r="BF222" s="332"/>
      <c r="BI222" s="332"/>
      <c r="BS222" s="332"/>
      <c r="CC222" s="332"/>
      <c r="CM222" s="332"/>
      <c r="CW222" s="332"/>
      <c r="DG222" s="332"/>
      <c r="DQ222" s="332"/>
      <c r="EA222" s="332"/>
      <c r="EK222" s="332"/>
      <c r="EU222" s="332"/>
      <c r="FE222" s="332"/>
      <c r="FO222" s="332"/>
      <c r="FY222" s="332"/>
      <c r="GI222" s="332"/>
      <c r="GS222" s="332"/>
      <c r="HC222" s="332"/>
      <c r="HM222" s="332"/>
    </row>
    <row r="223" s="3" customFormat="true" x14ac:dyDescent="0.25">
      <c r="A223" s="332"/>
      <c r="K223" s="332"/>
      <c r="U223" s="332"/>
      <c r="AE223" s="332"/>
      <c r="AO223" s="332"/>
      <c r="AY223" s="332"/>
      <c r="AZ223" s="332"/>
      <c r="BA223" s="332"/>
      <c r="BB223" s="332"/>
      <c r="BC223" s="332"/>
      <c r="BD223" s="332"/>
      <c r="BE223" s="332"/>
      <c r="BF223" s="332"/>
      <c r="BI223" s="332"/>
      <c r="BS223" s="332"/>
      <c r="CC223" s="332"/>
      <c r="CM223" s="332"/>
      <c r="CW223" s="332"/>
      <c r="DG223" s="332"/>
      <c r="DQ223" s="332"/>
      <c r="EA223" s="332"/>
      <c r="EK223" s="332"/>
      <c r="EU223" s="332"/>
      <c r="FE223" s="332"/>
      <c r="FO223" s="332"/>
      <c r="FY223" s="332"/>
      <c r="GI223" s="332"/>
      <c r="GS223" s="332"/>
      <c r="HC223" s="332"/>
      <c r="HM223" s="332"/>
    </row>
    <row r="224" s="3" customFormat="true" x14ac:dyDescent="0.25">
      <c r="A224" s="332"/>
      <c r="K224" s="332"/>
      <c r="U224" s="332"/>
      <c r="AE224" s="332"/>
      <c r="AO224" s="332"/>
      <c r="AY224" s="332"/>
      <c r="AZ224" s="332"/>
      <c r="BA224" s="332"/>
      <c r="BB224" s="332"/>
      <c r="BC224" s="332"/>
      <c r="BD224" s="332"/>
      <c r="BE224" s="332"/>
      <c r="BF224" s="332"/>
      <c r="BI224" s="332"/>
      <c r="BS224" s="332"/>
      <c r="CC224" s="332"/>
      <c r="CM224" s="332"/>
      <c r="CW224" s="332"/>
      <c r="DG224" s="332"/>
      <c r="DQ224" s="332"/>
      <c r="EA224" s="332"/>
      <c r="EK224" s="332"/>
      <c r="EU224" s="332"/>
      <c r="FE224" s="332"/>
      <c r="FO224" s="332"/>
      <c r="FY224" s="332"/>
      <c r="GI224" s="332"/>
      <c r="GS224" s="332"/>
      <c r="HC224" s="332"/>
      <c r="HM224" s="332"/>
    </row>
    <row r="225" s="3" customFormat="true" x14ac:dyDescent="0.25">
      <c r="A225" s="332"/>
      <c r="K225" s="332"/>
      <c r="U225" s="332"/>
      <c r="AE225" s="332"/>
      <c r="AO225" s="332"/>
      <c r="AY225" s="332"/>
      <c r="AZ225" s="332"/>
      <c r="BA225" s="332"/>
      <c r="BB225" s="332"/>
      <c r="BC225" s="332"/>
      <c r="BD225" s="332"/>
      <c r="BE225" s="332"/>
      <c r="BF225" s="332"/>
      <c r="BI225" s="332"/>
      <c r="BS225" s="332"/>
      <c r="CC225" s="332"/>
      <c r="CM225" s="332"/>
      <c r="CW225" s="332"/>
      <c r="DG225" s="332"/>
      <c r="DQ225" s="332"/>
      <c r="EA225" s="332"/>
      <c r="EK225" s="332"/>
      <c r="EU225" s="332"/>
      <c r="FE225" s="332"/>
      <c r="FO225" s="332"/>
      <c r="FY225" s="332"/>
      <c r="GI225" s="332"/>
      <c r="GS225" s="332"/>
      <c r="HC225" s="332"/>
      <c r="HM225" s="332"/>
    </row>
    <row r="226" s="3" customFormat="true" x14ac:dyDescent="0.25">
      <c r="A226" s="332"/>
      <c r="K226" s="332"/>
      <c r="U226" s="332"/>
      <c r="AE226" s="332"/>
      <c r="AO226" s="332"/>
      <c r="AY226" s="332"/>
      <c r="AZ226" s="332"/>
      <c r="BA226" s="332"/>
      <c r="BB226" s="332"/>
      <c r="BC226" s="332"/>
      <c r="BD226" s="332"/>
      <c r="BE226" s="332"/>
      <c r="BF226" s="332"/>
      <c r="BI226" s="332"/>
      <c r="BS226" s="332"/>
      <c r="CC226" s="332"/>
      <c r="CM226" s="332"/>
      <c r="CW226" s="332"/>
      <c r="DG226" s="332"/>
      <c r="DQ226" s="332"/>
      <c r="EA226" s="332"/>
      <c r="EK226" s="332"/>
      <c r="EU226" s="332"/>
      <c r="FE226" s="332"/>
      <c r="FO226" s="332"/>
      <c r="FY226" s="332"/>
      <c r="GI226" s="332"/>
      <c r="GS226" s="332"/>
      <c r="HC226" s="332"/>
      <c r="HM226" s="332"/>
    </row>
    <row r="227" s="3" customFormat="true" x14ac:dyDescent="0.25">
      <c r="A227" s="332"/>
      <c r="K227" s="332"/>
      <c r="U227" s="332"/>
      <c r="AE227" s="332"/>
      <c r="AO227" s="332"/>
      <c r="AY227" s="332"/>
      <c r="AZ227" s="332"/>
      <c r="BA227" s="332"/>
      <c r="BB227" s="332"/>
      <c r="BC227" s="332"/>
      <c r="BD227" s="332"/>
      <c r="BE227" s="332"/>
      <c r="BF227" s="332"/>
      <c r="BI227" s="332"/>
      <c r="BS227" s="332"/>
      <c r="CC227" s="332"/>
      <c r="CM227" s="332"/>
      <c r="CW227" s="332"/>
      <c r="DG227" s="332"/>
      <c r="DQ227" s="332"/>
      <c r="EA227" s="332"/>
      <c r="EK227" s="332"/>
      <c r="EU227" s="332"/>
      <c r="FE227" s="332"/>
      <c r="FO227" s="332"/>
      <c r="FY227" s="332"/>
      <c r="GI227" s="332"/>
      <c r="GS227" s="332"/>
      <c r="HC227" s="332"/>
      <c r="HM227" s="332"/>
    </row>
    <row r="228" s="3" customFormat="true" x14ac:dyDescent="0.25">
      <c r="A228" s="332"/>
      <c r="K228" s="332"/>
      <c r="U228" s="332"/>
      <c r="AE228" s="332"/>
      <c r="AO228" s="332"/>
      <c r="AY228" s="332"/>
      <c r="AZ228" s="332"/>
      <c r="BA228" s="332"/>
      <c r="BB228" s="332"/>
      <c r="BC228" s="332"/>
      <c r="BD228" s="332"/>
      <c r="BE228" s="332"/>
      <c r="BF228" s="332"/>
      <c r="BI228" s="332"/>
      <c r="BS228" s="332"/>
      <c r="CC228" s="332"/>
      <c r="CM228" s="332"/>
      <c r="CW228" s="332"/>
      <c r="DG228" s="332"/>
      <c r="DQ228" s="332"/>
      <c r="EA228" s="332"/>
      <c r="EK228" s="332"/>
      <c r="EU228" s="332"/>
      <c r="FE228" s="332"/>
      <c r="FO228" s="332"/>
      <c r="FY228" s="332"/>
      <c r="GI228" s="332"/>
      <c r="GS228" s="332"/>
      <c r="HC228" s="332"/>
      <c r="HM228" s="332"/>
    </row>
    <row r="229" s="3" customFormat="true" x14ac:dyDescent="0.25">
      <c r="A229" s="332"/>
      <c r="K229" s="332"/>
      <c r="U229" s="332"/>
      <c r="AE229" s="332"/>
      <c r="AO229" s="332"/>
      <c r="AY229" s="332"/>
      <c r="AZ229" s="332"/>
      <c r="BA229" s="332"/>
      <c r="BB229" s="332"/>
      <c r="BC229" s="332"/>
      <c r="BD229" s="332"/>
      <c r="BE229" s="332"/>
      <c r="BF229" s="332"/>
      <c r="BI229" s="332"/>
      <c r="BS229" s="332"/>
      <c r="CC229" s="332"/>
      <c r="CM229" s="332"/>
      <c r="CW229" s="332"/>
      <c r="DG229" s="332"/>
      <c r="DQ229" s="332"/>
      <c r="EA229" s="332"/>
      <c r="EK229" s="332"/>
      <c r="EU229" s="332"/>
      <c r="FE229" s="332"/>
      <c r="FO229" s="332"/>
      <c r="FY229" s="332"/>
      <c r="GI229" s="332"/>
      <c r="GS229" s="332"/>
      <c r="HC229" s="332"/>
      <c r="HM229" s="332"/>
    </row>
    <row r="230" s="3" customFormat="true" x14ac:dyDescent="0.25">
      <c r="A230" s="332"/>
      <c r="K230" s="332"/>
      <c r="U230" s="332"/>
      <c r="AE230" s="332"/>
      <c r="AO230" s="332"/>
      <c r="AY230" s="332"/>
      <c r="AZ230" s="332"/>
      <c r="BA230" s="332"/>
      <c r="BB230" s="332"/>
      <c r="BC230" s="332"/>
      <c r="BD230" s="332"/>
      <c r="BE230" s="332"/>
      <c r="BF230" s="332"/>
      <c r="BI230" s="332"/>
      <c r="BS230" s="332"/>
      <c r="CC230" s="332"/>
      <c r="CM230" s="332"/>
      <c r="CW230" s="332"/>
      <c r="DG230" s="332"/>
      <c r="DQ230" s="332"/>
      <c r="EA230" s="332"/>
      <c r="EK230" s="332"/>
      <c r="EU230" s="332"/>
      <c r="FE230" s="332"/>
      <c r="FO230" s="332"/>
      <c r="FY230" s="332"/>
      <c r="GI230" s="332"/>
      <c r="GS230" s="332"/>
      <c r="HC230" s="332"/>
      <c r="HM230" s="332"/>
    </row>
    <row r="231" s="3" customFormat="true" x14ac:dyDescent="0.25">
      <c r="A231" s="332"/>
      <c r="K231" s="332"/>
      <c r="U231" s="332"/>
      <c r="AE231" s="332"/>
      <c r="AO231" s="332"/>
      <c r="AY231" s="332"/>
      <c r="AZ231" s="332"/>
      <c r="BA231" s="332"/>
      <c r="BB231" s="332"/>
      <c r="BC231" s="332"/>
      <c r="BD231" s="332"/>
      <c r="BE231" s="332"/>
      <c r="BF231" s="332"/>
      <c r="BI231" s="332"/>
      <c r="BS231" s="332"/>
      <c r="CC231" s="332"/>
      <c r="CM231" s="332"/>
      <c r="CW231" s="332"/>
      <c r="DG231" s="332"/>
      <c r="DQ231" s="332"/>
      <c r="EA231" s="332"/>
      <c r="EK231" s="332"/>
      <c r="EU231" s="332"/>
      <c r="FE231" s="332"/>
      <c r="FO231" s="332"/>
      <c r="FY231" s="332"/>
      <c r="GI231" s="332"/>
      <c r="GS231" s="332"/>
      <c r="HC231" s="332"/>
      <c r="HM231" s="332"/>
    </row>
    <row r="232" s="3" customFormat="true" x14ac:dyDescent="0.25">
      <c r="A232" s="332"/>
      <c r="K232" s="332"/>
      <c r="U232" s="332"/>
      <c r="AE232" s="332"/>
      <c r="AO232" s="332"/>
      <c r="AY232" s="332"/>
      <c r="AZ232" s="332"/>
      <c r="BA232" s="332"/>
      <c r="BB232" s="332"/>
      <c r="BC232" s="332"/>
      <c r="BD232" s="332"/>
      <c r="BE232" s="332"/>
      <c r="BF232" s="332"/>
      <c r="BI232" s="332"/>
      <c r="BS232" s="332"/>
      <c r="CC232" s="332"/>
      <c r="CM232" s="332"/>
      <c r="CW232" s="332"/>
      <c r="DG232" s="332"/>
      <c r="DQ232" s="332"/>
      <c r="EA232" s="332"/>
      <c r="EK232" s="332"/>
      <c r="EU232" s="332"/>
      <c r="FE232" s="332"/>
      <c r="FO232" s="332"/>
      <c r="FY232" s="332"/>
      <c r="GI232" s="332"/>
      <c r="GS232" s="332"/>
      <c r="HC232" s="332"/>
      <c r="HM232" s="332"/>
    </row>
    <row r="233" s="3" customFormat="true" x14ac:dyDescent="0.25">
      <c r="A233" s="332"/>
      <c r="K233" s="332"/>
      <c r="U233" s="332"/>
      <c r="AE233" s="332"/>
      <c r="AO233" s="332"/>
      <c r="AY233" s="332"/>
      <c r="AZ233" s="332"/>
      <c r="BA233" s="332"/>
      <c r="BB233" s="332"/>
      <c r="BC233" s="332"/>
      <c r="BD233" s="332"/>
      <c r="BE233" s="332"/>
      <c r="BF233" s="332"/>
      <c r="BI233" s="332"/>
      <c r="BS233" s="332"/>
      <c r="CC233" s="332"/>
      <c r="CM233" s="332"/>
      <c r="CW233" s="332"/>
      <c r="DG233" s="332"/>
      <c r="DQ233" s="332"/>
      <c r="EA233" s="332"/>
      <c r="EK233" s="332"/>
      <c r="EU233" s="332"/>
      <c r="FE233" s="332"/>
      <c r="FO233" s="332"/>
      <c r="FY233" s="332"/>
      <c r="GI233" s="332"/>
      <c r="GS233" s="332"/>
      <c r="HC233" s="332"/>
      <c r="HM233" s="332"/>
    </row>
    <row r="234" s="3" customFormat="true" x14ac:dyDescent="0.25">
      <c r="A234" s="332"/>
      <c r="K234" s="332"/>
      <c r="U234" s="332"/>
      <c r="AE234" s="332"/>
      <c r="AO234" s="332"/>
      <c r="AY234" s="332"/>
      <c r="AZ234" s="332"/>
      <c r="BA234" s="332"/>
      <c r="BB234" s="332"/>
      <c r="BC234" s="332"/>
      <c r="BD234" s="332"/>
      <c r="BE234" s="332"/>
      <c r="BF234" s="332"/>
      <c r="BI234" s="332"/>
      <c r="BS234" s="332"/>
      <c r="CC234" s="332"/>
      <c r="CM234" s="332"/>
      <c r="CW234" s="332"/>
      <c r="DG234" s="332"/>
      <c r="DQ234" s="332"/>
      <c r="EA234" s="332"/>
      <c r="EK234" s="332"/>
      <c r="EU234" s="332"/>
      <c r="FE234" s="332"/>
      <c r="FO234" s="332"/>
      <c r="FY234" s="332"/>
      <c r="GI234" s="332"/>
      <c r="GS234" s="332"/>
      <c r="HC234" s="332"/>
      <c r="HM234" s="332"/>
    </row>
    <row r="235" s="3" customFormat="true" x14ac:dyDescent="0.25">
      <c r="A235" s="332"/>
      <c r="K235" s="332"/>
      <c r="U235" s="332"/>
      <c r="AE235" s="332"/>
      <c r="AO235" s="332"/>
      <c r="AY235" s="332"/>
      <c r="AZ235" s="332"/>
      <c r="BA235" s="332"/>
      <c r="BB235" s="332"/>
      <c r="BC235" s="332"/>
      <c r="BD235" s="332"/>
      <c r="BE235" s="332"/>
      <c r="BF235" s="332"/>
      <c r="BI235" s="332"/>
      <c r="BS235" s="332"/>
      <c r="CC235" s="332"/>
      <c r="CM235" s="332"/>
      <c r="CW235" s="332"/>
      <c r="DG235" s="332"/>
      <c r="DQ235" s="332"/>
      <c r="EA235" s="332"/>
      <c r="EK235" s="332"/>
      <c r="EU235" s="332"/>
      <c r="FE235" s="332"/>
      <c r="FO235" s="332"/>
      <c r="FY235" s="332"/>
      <c r="GI235" s="332"/>
      <c r="GS235" s="332"/>
      <c r="HC235" s="332"/>
      <c r="HM235" s="332"/>
    </row>
    <row r="236" s="3" customFormat="true" x14ac:dyDescent="0.25">
      <c r="A236" s="332"/>
      <c r="K236" s="332"/>
      <c r="U236" s="332"/>
      <c r="AE236" s="332"/>
      <c r="AO236" s="332"/>
      <c r="AY236" s="332"/>
      <c r="AZ236" s="332"/>
      <c r="BA236" s="332"/>
      <c r="BB236" s="332"/>
      <c r="BC236" s="332"/>
      <c r="BD236" s="332"/>
      <c r="BE236" s="332"/>
      <c r="BF236" s="332"/>
      <c r="BI236" s="332"/>
      <c r="BS236" s="332"/>
      <c r="CC236" s="332"/>
      <c r="CM236" s="332"/>
      <c r="CW236" s="332"/>
      <c r="DG236" s="332"/>
      <c r="DQ236" s="332"/>
      <c r="EA236" s="332"/>
      <c r="EK236" s="332"/>
      <c r="EU236" s="332"/>
      <c r="FE236" s="332"/>
      <c r="FO236" s="332"/>
      <c r="FY236" s="332"/>
      <c r="GI236" s="332"/>
      <c r="GS236" s="332"/>
      <c r="HC236" s="332"/>
      <c r="HM236" s="332"/>
    </row>
    <row r="237" s="3" customFormat="true" x14ac:dyDescent="0.25">
      <c r="A237" s="332"/>
      <c r="K237" s="332"/>
      <c r="U237" s="332"/>
      <c r="AE237" s="332"/>
      <c r="AO237" s="332"/>
      <c r="AY237" s="332"/>
      <c r="AZ237" s="332"/>
      <c r="BA237" s="332"/>
      <c r="BB237" s="332"/>
      <c r="BC237" s="332"/>
      <c r="BD237" s="332"/>
      <c r="BE237" s="332"/>
      <c r="BF237" s="332"/>
      <c r="BI237" s="332"/>
      <c r="BS237" s="332"/>
      <c r="CC237" s="332"/>
      <c r="CM237" s="332"/>
      <c r="CW237" s="332"/>
      <c r="DG237" s="332"/>
      <c r="DQ237" s="332"/>
      <c r="EA237" s="332"/>
      <c r="EK237" s="332"/>
      <c r="EU237" s="332"/>
      <c r="FE237" s="332"/>
      <c r="FO237" s="332"/>
      <c r="FY237" s="332"/>
      <c r="GI237" s="332"/>
      <c r="GS237" s="332"/>
      <c r="HC237" s="332"/>
      <c r="HM237" s="332"/>
    </row>
    <row r="238" s="3" customFormat="true" x14ac:dyDescent="0.25">
      <c r="A238" s="332"/>
      <c r="K238" s="332"/>
      <c r="U238" s="332"/>
      <c r="AE238" s="332"/>
      <c r="AO238" s="332"/>
      <c r="AY238" s="332"/>
      <c r="AZ238" s="332"/>
      <c r="BA238" s="332"/>
      <c r="BB238" s="332"/>
      <c r="BC238" s="332"/>
      <c r="BD238" s="332"/>
      <c r="BE238" s="332"/>
      <c r="BF238" s="332"/>
      <c r="BI238" s="332"/>
      <c r="BS238" s="332"/>
      <c r="CC238" s="332"/>
      <c r="CM238" s="332"/>
      <c r="CW238" s="332"/>
      <c r="DG238" s="332"/>
      <c r="DQ238" s="332"/>
      <c r="EA238" s="332"/>
      <c r="EK238" s="332"/>
      <c r="EU238" s="332"/>
      <c r="FE238" s="332"/>
      <c r="FO238" s="332"/>
      <c r="FY238" s="332"/>
      <c r="GI238" s="332"/>
      <c r="GS238" s="332"/>
      <c r="HC238" s="332"/>
      <c r="HM238" s="332"/>
    </row>
    <row r="239" s="3" customFormat="true" x14ac:dyDescent="0.25">
      <c r="A239" s="332"/>
      <c r="K239" s="332"/>
      <c r="U239" s="332"/>
      <c r="AE239" s="332"/>
      <c r="AO239" s="332"/>
      <c r="AY239" s="332"/>
      <c r="AZ239" s="332"/>
      <c r="BA239" s="332"/>
      <c r="BB239" s="332"/>
      <c r="BC239" s="332"/>
      <c r="BD239" s="332"/>
      <c r="BE239" s="332"/>
      <c r="BF239" s="332"/>
      <c r="BI239" s="332"/>
      <c r="BS239" s="332"/>
      <c r="CC239" s="332"/>
      <c r="CM239" s="332"/>
      <c r="CW239" s="332"/>
      <c r="DG239" s="332"/>
      <c r="DQ239" s="332"/>
      <c r="EA239" s="332"/>
      <c r="EK239" s="332"/>
      <c r="EU239" s="332"/>
      <c r="FE239" s="332"/>
      <c r="FO239" s="332"/>
      <c r="FY239" s="332"/>
      <c r="GI239" s="332"/>
      <c r="GS239" s="332"/>
      <c r="HC239" s="332"/>
      <c r="HM239" s="332"/>
    </row>
    <row r="240" s="3" customFormat="true" x14ac:dyDescent="0.25">
      <c r="A240" s="332"/>
      <c r="K240" s="332"/>
      <c r="U240" s="332"/>
      <c r="AE240" s="332"/>
      <c r="AO240" s="332"/>
      <c r="AY240" s="332"/>
      <c r="AZ240" s="332"/>
      <c r="BA240" s="332"/>
      <c r="BB240" s="332"/>
      <c r="BC240" s="332"/>
      <c r="BD240" s="332"/>
      <c r="BE240" s="332"/>
      <c r="BF240" s="332"/>
      <c r="BI240" s="332"/>
      <c r="BS240" s="332"/>
      <c r="CC240" s="332"/>
      <c r="CM240" s="332"/>
      <c r="CW240" s="332"/>
      <c r="DG240" s="332"/>
      <c r="DQ240" s="332"/>
      <c r="EA240" s="332"/>
      <c r="EK240" s="332"/>
      <c r="EU240" s="332"/>
      <c r="FE240" s="332"/>
      <c r="FO240" s="332"/>
      <c r="FY240" s="332"/>
      <c r="GI240" s="332"/>
      <c r="GS240" s="332"/>
      <c r="HC240" s="332"/>
      <c r="HM240" s="332"/>
    </row>
    <row r="241" s="3" customFormat="true" x14ac:dyDescent="0.25">
      <c r="A241" s="332"/>
      <c r="K241" s="332"/>
      <c r="U241" s="332"/>
      <c r="AE241" s="332"/>
      <c r="AO241" s="332"/>
      <c r="AY241" s="332"/>
      <c r="AZ241" s="332"/>
      <c r="BA241" s="332"/>
      <c r="BB241" s="332"/>
      <c r="BC241" s="332"/>
      <c r="BD241" s="332"/>
      <c r="BE241" s="332"/>
      <c r="BF241" s="332"/>
      <c r="BI241" s="332"/>
      <c r="BS241" s="332"/>
      <c r="CC241" s="332"/>
      <c r="CM241" s="332"/>
      <c r="CW241" s="332"/>
      <c r="DG241" s="332"/>
      <c r="DQ241" s="332"/>
      <c r="EA241" s="332"/>
      <c r="EK241" s="332"/>
      <c r="EU241" s="332"/>
      <c r="FE241" s="332"/>
      <c r="FO241" s="332"/>
      <c r="FY241" s="332"/>
      <c r="GI241" s="332"/>
      <c r="GS241" s="332"/>
      <c r="HC241" s="332"/>
      <c r="HM241" s="332"/>
    </row>
    <row r="242" s="3" customFormat="true" x14ac:dyDescent="0.25">
      <c r="A242" s="332"/>
      <c r="K242" s="332"/>
      <c r="U242" s="332"/>
      <c r="AE242" s="332"/>
      <c r="AO242" s="332"/>
      <c r="AY242" s="332"/>
      <c r="AZ242" s="332"/>
      <c r="BA242" s="332"/>
      <c r="BB242" s="332"/>
      <c r="BC242" s="332"/>
      <c r="BD242" s="332"/>
      <c r="BE242" s="332"/>
      <c r="BF242" s="332"/>
      <c r="BI242" s="332"/>
      <c r="BS242" s="332"/>
      <c r="CC242" s="332"/>
      <c r="CM242" s="332"/>
      <c r="CW242" s="332"/>
      <c r="DG242" s="332"/>
      <c r="DQ242" s="332"/>
      <c r="EA242" s="332"/>
      <c r="EK242" s="332"/>
      <c r="EU242" s="332"/>
      <c r="FE242" s="332"/>
      <c r="FO242" s="332"/>
      <c r="FY242" s="332"/>
      <c r="GI242" s="332"/>
      <c r="GS242" s="332"/>
      <c r="HC242" s="332"/>
      <c r="HM242" s="332"/>
    </row>
    <row r="243" s="3" customFormat="true" x14ac:dyDescent="0.25">
      <c r="A243" s="332"/>
      <c r="K243" s="332"/>
      <c r="U243" s="332"/>
      <c r="AE243" s="332"/>
      <c r="AO243" s="332"/>
      <c r="AY243" s="332"/>
      <c r="AZ243" s="332"/>
      <c r="BA243" s="332"/>
      <c r="BB243" s="332"/>
      <c r="BC243" s="332"/>
      <c r="BD243" s="332"/>
      <c r="BE243" s="332"/>
      <c r="BF243" s="332"/>
      <c r="BI243" s="332"/>
      <c r="BS243" s="332"/>
      <c r="CC243" s="332"/>
      <c r="CM243" s="332"/>
      <c r="CW243" s="332"/>
      <c r="DG243" s="332"/>
      <c r="DQ243" s="332"/>
      <c r="EA243" s="332"/>
      <c r="EK243" s="332"/>
      <c r="EU243" s="332"/>
      <c r="FE243" s="332"/>
      <c r="FO243" s="332"/>
      <c r="FY243" s="332"/>
      <c r="GI243" s="332"/>
      <c r="GS243" s="332"/>
      <c r="HC243" s="332"/>
      <c r="HM243" s="332"/>
    </row>
    <row r="244" s="3" customFormat="true" x14ac:dyDescent="0.25">
      <c r="A244" s="332"/>
      <c r="K244" s="332"/>
      <c r="U244" s="332"/>
      <c r="AE244" s="332"/>
      <c r="AO244" s="332"/>
      <c r="AY244" s="332"/>
      <c r="AZ244" s="332"/>
      <c r="BA244" s="332"/>
      <c r="BB244" s="332"/>
      <c r="BC244" s="332"/>
      <c r="BD244" s="332"/>
      <c r="BE244" s="332"/>
      <c r="BF244" s="332"/>
      <c r="BI244" s="332"/>
      <c r="BS244" s="332"/>
      <c r="CC244" s="332"/>
      <c r="CM244" s="332"/>
      <c r="CW244" s="332"/>
      <c r="DG244" s="332"/>
      <c r="DQ244" s="332"/>
      <c r="EA244" s="332"/>
      <c r="EK244" s="332"/>
      <c r="EU244" s="332"/>
      <c r="FE244" s="332"/>
      <c r="FO244" s="332"/>
      <c r="FY244" s="332"/>
      <c r="GI244" s="332"/>
      <c r="GS244" s="332"/>
      <c r="HC244" s="332"/>
      <c r="HM244" s="332"/>
    </row>
    <row r="245" s="3" customFormat="true" x14ac:dyDescent="0.25">
      <c r="A245" s="332"/>
      <c r="K245" s="332"/>
      <c r="U245" s="332"/>
      <c r="AE245" s="332"/>
      <c r="AO245" s="332"/>
      <c r="AY245" s="332"/>
      <c r="AZ245" s="332"/>
      <c r="BA245" s="332"/>
      <c r="BB245" s="332"/>
      <c r="BC245" s="332"/>
      <c r="BD245" s="332"/>
      <c r="BE245" s="332"/>
      <c r="BF245" s="332"/>
      <c r="BI245" s="332"/>
      <c r="BS245" s="332"/>
      <c r="CC245" s="332"/>
      <c r="CM245" s="332"/>
      <c r="CW245" s="332"/>
      <c r="DG245" s="332"/>
      <c r="DQ245" s="332"/>
      <c r="EA245" s="332"/>
      <c r="EK245" s="332"/>
      <c r="EU245" s="332"/>
      <c r="FE245" s="332"/>
      <c r="FO245" s="332"/>
      <c r="FY245" s="332"/>
      <c r="GI245" s="332"/>
      <c r="GS245" s="332"/>
      <c r="HC245" s="332"/>
      <c r="HM245" s="332"/>
    </row>
    <row r="246" s="3" customFormat="true" x14ac:dyDescent="0.25">
      <c r="A246" s="332"/>
      <c r="K246" s="332"/>
      <c r="U246" s="332"/>
      <c r="AE246" s="332"/>
      <c r="AO246" s="332"/>
      <c r="AY246" s="332"/>
      <c r="AZ246" s="332"/>
      <c r="BA246" s="332"/>
      <c r="BB246" s="332"/>
      <c r="BC246" s="332"/>
      <c r="BD246" s="332"/>
      <c r="BE246" s="332"/>
      <c r="BF246" s="332"/>
      <c r="BI246" s="332"/>
      <c r="BS246" s="332"/>
      <c r="CC246" s="332"/>
      <c r="CM246" s="332"/>
      <c r="CW246" s="332"/>
      <c r="DG246" s="332"/>
      <c r="DQ246" s="332"/>
      <c r="EA246" s="332"/>
      <c r="EK246" s="332"/>
      <c r="EU246" s="332"/>
      <c r="FE246" s="332"/>
      <c r="FO246" s="332"/>
      <c r="FY246" s="332"/>
      <c r="GI246" s="332"/>
      <c r="GS246" s="332"/>
      <c r="HC246" s="332"/>
      <c r="HM246" s="332"/>
    </row>
    <row r="247" s="3" customFormat="true" x14ac:dyDescent="0.25">
      <c r="A247" s="332"/>
      <c r="K247" s="332"/>
      <c r="U247" s="332"/>
      <c r="AE247" s="332"/>
      <c r="AO247" s="332"/>
      <c r="AY247" s="332"/>
      <c r="AZ247" s="332"/>
      <c r="BA247" s="332"/>
      <c r="BB247" s="332"/>
      <c r="BC247" s="332"/>
      <c r="BD247" s="332"/>
      <c r="BE247" s="332"/>
      <c r="BF247" s="332"/>
      <c r="BI247" s="332"/>
      <c r="BS247" s="332"/>
      <c r="CC247" s="332"/>
      <c r="CM247" s="332"/>
      <c r="CW247" s="332"/>
      <c r="DG247" s="332"/>
      <c r="DQ247" s="332"/>
      <c r="EA247" s="332"/>
      <c r="EK247" s="332"/>
      <c r="EU247" s="332"/>
      <c r="FE247" s="332"/>
      <c r="FO247" s="332"/>
      <c r="FY247" s="332"/>
      <c r="GI247" s="332"/>
      <c r="GS247" s="332"/>
      <c r="HC247" s="332"/>
      <c r="HM247" s="332"/>
    </row>
    <row r="248" s="3" customFormat="true" x14ac:dyDescent="0.25">
      <c r="A248" s="332"/>
      <c r="K248" s="332"/>
      <c r="U248" s="332"/>
      <c r="AE248" s="332"/>
      <c r="AO248" s="332"/>
      <c r="AY248" s="332"/>
      <c r="AZ248" s="332"/>
      <c r="BA248" s="332"/>
      <c r="BB248" s="332"/>
      <c r="BC248" s="332"/>
      <c r="BD248" s="332"/>
      <c r="BE248" s="332"/>
      <c r="BF248" s="332"/>
      <c r="BI248" s="332"/>
      <c r="BS248" s="332"/>
      <c r="CC248" s="332"/>
      <c r="CM248" s="332"/>
      <c r="CW248" s="332"/>
      <c r="DG248" s="332"/>
      <c r="DQ248" s="332"/>
      <c r="EA248" s="332"/>
      <c r="EK248" s="332"/>
      <c r="EU248" s="332"/>
      <c r="FE248" s="332"/>
      <c r="FO248" s="332"/>
      <c r="FY248" s="332"/>
      <c r="GI248" s="332"/>
      <c r="GS248" s="332"/>
      <c r="HC248" s="332"/>
      <c r="HM248" s="332"/>
    </row>
    <row r="249" s="3" customFormat="true" x14ac:dyDescent="0.25">
      <c r="A249" s="332"/>
      <c r="K249" s="332"/>
      <c r="U249" s="332"/>
      <c r="AE249" s="332"/>
      <c r="AO249" s="332"/>
      <c r="AY249" s="332"/>
      <c r="AZ249" s="332"/>
      <c r="BA249" s="332"/>
      <c r="BB249" s="332"/>
      <c r="BC249" s="332"/>
      <c r="BD249" s="332"/>
      <c r="BE249" s="332"/>
      <c r="BF249" s="332"/>
      <c r="BI249" s="332"/>
      <c r="BS249" s="332"/>
      <c r="CC249" s="332"/>
      <c r="CM249" s="332"/>
      <c r="CW249" s="332"/>
      <c r="DG249" s="332"/>
      <c r="DQ249" s="332"/>
      <c r="EA249" s="332"/>
      <c r="EK249" s="332"/>
      <c r="EU249" s="332"/>
      <c r="FE249" s="332"/>
      <c r="FO249" s="332"/>
      <c r="FY249" s="332"/>
      <c r="GI249" s="332"/>
      <c r="GS249" s="332"/>
      <c r="HC249" s="332"/>
      <c r="HM249" s="332"/>
    </row>
    <row r="250" s="3" customFormat="true" x14ac:dyDescent="0.25">
      <c r="A250" s="332"/>
      <c r="K250" s="332"/>
      <c r="U250" s="332"/>
      <c r="AE250" s="332"/>
      <c r="AO250" s="332"/>
      <c r="AY250" s="332"/>
      <c r="AZ250" s="332"/>
      <c r="BA250" s="332"/>
      <c r="BB250" s="332"/>
      <c r="BC250" s="332"/>
      <c r="BD250" s="332"/>
      <c r="BE250" s="332"/>
      <c r="BF250" s="332"/>
      <c r="BI250" s="332"/>
      <c r="BS250" s="332"/>
      <c r="CC250" s="332"/>
      <c r="CM250" s="332"/>
      <c r="CW250" s="332"/>
      <c r="DG250" s="332"/>
      <c r="DQ250" s="332"/>
      <c r="EA250" s="332"/>
      <c r="EK250" s="332"/>
      <c r="EU250" s="332"/>
      <c r="FE250" s="332"/>
      <c r="FO250" s="332"/>
      <c r="FY250" s="332"/>
      <c r="GI250" s="332"/>
      <c r="GS250" s="332"/>
      <c r="HC250" s="332"/>
      <c r="HM250" s="332"/>
    </row>
    <row r="251" s="3" customFormat="true" x14ac:dyDescent="0.25">
      <c r="A251" s="332"/>
      <c r="K251" s="332"/>
      <c r="U251" s="332"/>
      <c r="AE251" s="332"/>
      <c r="AO251" s="332"/>
      <c r="AY251" s="332"/>
      <c r="AZ251" s="332"/>
      <c r="BA251" s="332"/>
      <c r="BB251" s="332"/>
      <c r="BC251" s="332"/>
      <c r="BD251" s="332"/>
      <c r="BE251" s="332"/>
      <c r="BF251" s="332"/>
      <c r="BI251" s="332"/>
      <c r="BS251" s="332"/>
      <c r="CC251" s="332"/>
      <c r="CM251" s="332"/>
      <c r="CW251" s="332"/>
      <c r="DG251" s="332"/>
      <c r="DQ251" s="332"/>
      <c r="EA251" s="332"/>
      <c r="EK251" s="332"/>
      <c r="EU251" s="332"/>
      <c r="FE251" s="332"/>
      <c r="FO251" s="332"/>
      <c r="FY251" s="332"/>
      <c r="GI251" s="332"/>
      <c r="GS251" s="332"/>
      <c r="HC251" s="332"/>
      <c r="HM251" s="332"/>
    </row>
    <row r="252" s="3" customFormat="true" x14ac:dyDescent="0.25">
      <c r="A252" s="332"/>
      <c r="K252" s="332"/>
      <c r="U252" s="332"/>
      <c r="AE252" s="332"/>
      <c r="AO252" s="332"/>
      <c r="AY252" s="332"/>
      <c r="AZ252" s="332"/>
      <c r="BA252" s="332"/>
      <c r="BB252" s="332"/>
      <c r="BC252" s="332"/>
      <c r="BD252" s="332"/>
      <c r="BE252" s="332"/>
      <c r="BF252" s="332"/>
      <c r="BI252" s="332"/>
      <c r="BS252" s="332"/>
      <c r="CC252" s="332"/>
      <c r="CM252" s="332"/>
      <c r="CW252" s="332"/>
      <c r="DG252" s="332"/>
      <c r="DQ252" s="332"/>
      <c r="EA252" s="332"/>
      <c r="EK252" s="332"/>
      <c r="EU252" s="332"/>
      <c r="FE252" s="332"/>
      <c r="FO252" s="332"/>
      <c r="FY252" s="332"/>
      <c r="GI252" s="332"/>
      <c r="GS252" s="332"/>
      <c r="HC252" s="332"/>
      <c r="HM252" s="332"/>
    </row>
    <row r="253" s="3" customFormat="true" x14ac:dyDescent="0.25">
      <c r="A253" s="332"/>
      <c r="K253" s="332"/>
      <c r="U253" s="332"/>
      <c r="AE253" s="332"/>
      <c r="AO253" s="332"/>
      <c r="AY253" s="332"/>
      <c r="AZ253" s="332"/>
      <c r="BA253" s="332"/>
      <c r="BB253" s="332"/>
      <c r="BC253" s="332"/>
      <c r="BD253" s="332"/>
      <c r="BE253" s="332"/>
      <c r="BF253" s="332"/>
      <c r="BI253" s="332"/>
      <c r="BS253" s="332"/>
      <c r="CC253" s="332"/>
      <c r="CM253" s="332"/>
      <c r="CW253" s="332"/>
      <c r="DG253" s="332"/>
      <c r="DQ253" s="332"/>
      <c r="EA253" s="332"/>
      <c r="EK253" s="332"/>
      <c r="EU253" s="332"/>
      <c r="FE253" s="332"/>
      <c r="FO253" s="332"/>
      <c r="FY253" s="332"/>
      <c r="GI253" s="332"/>
      <c r="GS253" s="332"/>
      <c r="HC253" s="332"/>
      <c r="HM253" s="332"/>
    </row>
    <row r="254" s="3" customFormat="true" x14ac:dyDescent="0.25">
      <c r="A254" s="332"/>
      <c r="K254" s="332"/>
      <c r="U254" s="332"/>
      <c r="AE254" s="332"/>
      <c r="AO254" s="332"/>
      <c r="AY254" s="332"/>
      <c r="AZ254" s="332"/>
      <c r="BA254" s="332"/>
      <c r="BB254" s="332"/>
      <c r="BC254" s="332"/>
      <c r="BD254" s="332"/>
      <c r="BE254" s="332"/>
      <c r="BF254" s="332"/>
      <c r="BI254" s="332"/>
      <c r="BS254" s="332"/>
      <c r="CC254" s="332"/>
      <c r="CM254" s="332"/>
      <c r="CW254" s="332"/>
      <c r="DG254" s="332"/>
      <c r="DQ254" s="332"/>
      <c r="EA254" s="332"/>
      <c r="EK254" s="332"/>
      <c r="EU254" s="332"/>
      <c r="FE254" s="332"/>
      <c r="FO254" s="332"/>
      <c r="FY254" s="332"/>
      <c r="GI254" s="332"/>
      <c r="GS254" s="332"/>
      <c r="HC254" s="332"/>
      <c r="HM254" s="332"/>
    </row>
    <row r="255" s="3" customFormat="true" x14ac:dyDescent="0.25">
      <c r="A255" s="332"/>
      <c r="K255" s="332"/>
      <c r="U255" s="332"/>
      <c r="AE255" s="332"/>
      <c r="AO255" s="332"/>
      <c r="AY255" s="332"/>
      <c r="AZ255" s="332"/>
      <c r="BA255" s="332"/>
      <c r="BB255" s="332"/>
      <c r="BC255" s="332"/>
      <c r="BD255" s="332"/>
      <c r="BE255" s="332"/>
      <c r="BF255" s="332"/>
      <c r="BI255" s="332"/>
      <c r="BS255" s="332"/>
      <c r="CC255" s="332"/>
      <c r="CM255" s="332"/>
      <c r="CW255" s="332"/>
      <c r="DG255" s="332"/>
      <c r="DQ255" s="332"/>
      <c r="EA255" s="332"/>
      <c r="EK255" s="332"/>
      <c r="EU255" s="332"/>
      <c r="FE255" s="332"/>
      <c r="FO255" s="332"/>
      <c r="FY255" s="332"/>
      <c r="GI255" s="332"/>
      <c r="GS255" s="332"/>
      <c r="HC255" s="332"/>
      <c r="HM255" s="332"/>
    </row>
    <row r="256" s="3" customFormat="true" x14ac:dyDescent="0.25">
      <c r="A256" s="332"/>
      <c r="K256" s="332"/>
      <c r="U256" s="332"/>
      <c r="AE256" s="332"/>
      <c r="AO256" s="332"/>
      <c r="AY256" s="332"/>
      <c r="AZ256" s="332"/>
      <c r="BA256" s="332"/>
      <c r="BB256" s="332"/>
      <c r="BC256" s="332"/>
      <c r="BD256" s="332"/>
      <c r="BE256" s="332"/>
      <c r="BF256" s="332"/>
      <c r="BI256" s="332"/>
      <c r="BS256" s="332"/>
      <c r="CC256" s="332"/>
      <c r="CM256" s="332"/>
      <c r="CW256" s="332"/>
      <c r="DG256" s="332"/>
      <c r="DQ256" s="332"/>
      <c r="EA256" s="332"/>
      <c r="EK256" s="332"/>
      <c r="EU256" s="332"/>
      <c r="FE256" s="332"/>
      <c r="FO256" s="332"/>
      <c r="FY256" s="332"/>
      <c r="GI256" s="332"/>
      <c r="GS256" s="332"/>
      <c r="HC256" s="332"/>
      <c r="HM256" s="332"/>
    </row>
    <row r="257" s="3" customFormat="true" x14ac:dyDescent="0.25">
      <c r="A257" s="332"/>
      <c r="K257" s="332"/>
      <c r="U257" s="332"/>
      <c r="AE257" s="332"/>
      <c r="AO257" s="332"/>
      <c r="AY257" s="332"/>
      <c r="AZ257" s="332"/>
      <c r="BA257" s="332"/>
      <c r="BB257" s="332"/>
      <c r="BC257" s="332"/>
      <c r="BD257" s="332"/>
      <c r="BE257" s="332"/>
      <c r="BF257" s="332"/>
      <c r="BI257" s="332"/>
      <c r="BS257" s="332"/>
      <c r="CC257" s="332"/>
      <c r="CM257" s="332"/>
      <c r="CW257" s="332"/>
      <c r="DG257" s="332"/>
      <c r="DQ257" s="332"/>
      <c r="EA257" s="332"/>
      <c r="EK257" s="332"/>
      <c r="EU257" s="332"/>
      <c r="FE257" s="332"/>
      <c r="FO257" s="332"/>
      <c r="FY257" s="332"/>
      <c r="GI257" s="332"/>
      <c r="GS257" s="332"/>
      <c r="HC257" s="332"/>
      <c r="HM257" s="332"/>
    </row>
    <row r="258" s="3" customFormat="true" x14ac:dyDescent="0.25">
      <c r="A258" s="332"/>
      <c r="K258" s="332"/>
      <c r="U258" s="332"/>
      <c r="AE258" s="332"/>
      <c r="AO258" s="332"/>
      <c r="AY258" s="332"/>
      <c r="AZ258" s="332"/>
      <c r="BA258" s="332"/>
      <c r="BB258" s="332"/>
      <c r="BC258" s="332"/>
      <c r="BD258" s="332"/>
      <c r="BE258" s="332"/>
      <c r="BF258" s="332"/>
      <c r="BI258" s="332"/>
      <c r="BS258" s="332"/>
      <c r="CC258" s="332"/>
      <c r="CM258" s="332"/>
      <c r="CW258" s="332"/>
      <c r="DG258" s="332"/>
      <c r="DQ258" s="332"/>
      <c r="EA258" s="332"/>
      <c r="EK258" s="332"/>
      <c r="EU258" s="332"/>
      <c r="FE258" s="332"/>
      <c r="FO258" s="332"/>
      <c r="FY258" s="332"/>
      <c r="GI258" s="332"/>
      <c r="GS258" s="332"/>
      <c r="HC258" s="332"/>
      <c r="HM258" s="332"/>
    </row>
    <row r="259" s="3" customFormat="true" x14ac:dyDescent="0.25">
      <c r="A259" s="332"/>
      <c r="K259" s="332"/>
      <c r="U259" s="332"/>
      <c r="AE259" s="332"/>
      <c r="AO259" s="332"/>
      <c r="AY259" s="332"/>
      <c r="AZ259" s="332"/>
      <c r="BA259" s="332"/>
      <c r="BB259" s="332"/>
      <c r="BC259" s="332"/>
      <c r="BD259" s="332"/>
      <c r="BE259" s="332"/>
      <c r="BF259" s="332"/>
      <c r="BI259" s="332"/>
      <c r="BS259" s="332"/>
      <c r="CC259" s="332"/>
      <c r="CM259" s="332"/>
      <c r="CW259" s="332"/>
      <c r="DG259" s="332"/>
      <c r="DQ259" s="332"/>
      <c r="EA259" s="332"/>
      <c r="EK259" s="332"/>
      <c r="EU259" s="332"/>
      <c r="FE259" s="332"/>
      <c r="FO259" s="332"/>
      <c r="FY259" s="332"/>
      <c r="GI259" s="332"/>
      <c r="GS259" s="332"/>
      <c r="HC259" s="332"/>
      <c r="HM259" s="332"/>
    </row>
    <row r="260" s="3" customFormat="true" x14ac:dyDescent="0.25">
      <c r="A260" s="332"/>
      <c r="K260" s="332"/>
      <c r="U260" s="332"/>
      <c r="AE260" s="332"/>
      <c r="AO260" s="332"/>
      <c r="AY260" s="332"/>
      <c r="AZ260" s="332"/>
      <c r="BA260" s="332"/>
      <c r="BB260" s="332"/>
      <c r="BC260" s="332"/>
      <c r="BD260" s="332"/>
      <c r="BE260" s="332"/>
      <c r="BF260" s="332"/>
      <c r="BI260" s="332"/>
      <c r="BS260" s="332"/>
      <c r="CC260" s="332"/>
      <c r="CM260" s="332"/>
      <c r="CW260" s="332"/>
      <c r="DG260" s="332"/>
      <c r="DQ260" s="332"/>
      <c r="EA260" s="332"/>
      <c r="EK260" s="332"/>
      <c r="EU260" s="332"/>
      <c r="FE260" s="332"/>
      <c r="FO260" s="332"/>
      <c r="FY260" s="332"/>
      <c r="GI260" s="332"/>
      <c r="GS260" s="332"/>
      <c r="HC260" s="332"/>
      <c r="HM260" s="332"/>
    </row>
    <row r="261" s="3" customFormat="true" x14ac:dyDescent="0.25">
      <c r="A261" s="332"/>
      <c r="K261" s="332"/>
      <c r="U261" s="332"/>
      <c r="AE261" s="332"/>
      <c r="AO261" s="332"/>
      <c r="AY261" s="332"/>
      <c r="AZ261" s="332"/>
      <c r="BA261" s="332"/>
      <c r="BB261" s="332"/>
      <c r="BC261" s="332"/>
      <c r="BD261" s="332"/>
      <c r="BE261" s="332"/>
      <c r="BF261" s="332"/>
      <c r="BI261" s="332"/>
      <c r="BS261" s="332"/>
      <c r="CC261" s="332"/>
      <c r="CM261" s="332"/>
      <c r="CW261" s="332"/>
      <c r="DG261" s="332"/>
      <c r="DQ261" s="332"/>
      <c r="EA261" s="332"/>
      <c r="EK261" s="332"/>
      <c r="EU261" s="332"/>
      <c r="FE261" s="332"/>
      <c r="FO261" s="332"/>
      <c r="FY261" s="332"/>
      <c r="GI261" s="332"/>
      <c r="GS261" s="332"/>
      <c r="HC261" s="332"/>
      <c r="HM261" s="332"/>
    </row>
    <row r="262" s="3" customFormat="true" x14ac:dyDescent="0.25">
      <c r="A262" s="332"/>
      <c r="K262" s="332"/>
      <c r="U262" s="332"/>
      <c r="AE262" s="332"/>
      <c r="AO262" s="332"/>
      <c r="AY262" s="332"/>
      <c r="AZ262" s="332"/>
      <c r="BA262" s="332"/>
      <c r="BB262" s="332"/>
      <c r="BC262" s="332"/>
      <c r="BD262" s="332"/>
      <c r="BE262" s="332"/>
      <c r="BF262" s="332"/>
      <c r="BI262" s="332"/>
      <c r="BS262" s="332"/>
      <c r="CC262" s="332"/>
      <c r="CM262" s="332"/>
      <c r="CW262" s="332"/>
      <c r="DG262" s="332"/>
      <c r="DQ262" s="332"/>
      <c r="EA262" s="332"/>
      <c r="EK262" s="332"/>
      <c r="EU262" s="332"/>
      <c r="FE262" s="332"/>
      <c r="FO262" s="332"/>
      <c r="FY262" s="332"/>
      <c r="GI262" s="332"/>
      <c r="GS262" s="332"/>
      <c r="HC262" s="332"/>
      <c r="HM262" s="332"/>
    </row>
    <row r="263" s="3" customFormat="true" x14ac:dyDescent="0.25">
      <c r="A263" s="332"/>
      <c r="K263" s="332"/>
      <c r="U263" s="332"/>
      <c r="AE263" s="332"/>
      <c r="AO263" s="332"/>
      <c r="AY263" s="332"/>
      <c r="AZ263" s="332"/>
      <c r="BA263" s="332"/>
      <c r="BB263" s="332"/>
      <c r="BC263" s="332"/>
      <c r="BD263" s="332"/>
      <c r="BE263" s="332"/>
      <c r="BF263" s="332"/>
      <c r="BI263" s="332"/>
      <c r="BS263" s="332"/>
      <c r="CC263" s="332"/>
      <c r="CM263" s="332"/>
      <c r="CW263" s="332"/>
      <c r="DG263" s="332"/>
      <c r="DQ263" s="332"/>
      <c r="EA263" s="332"/>
      <c r="EK263" s="332"/>
      <c r="EU263" s="332"/>
      <c r="FE263" s="332"/>
      <c r="FO263" s="332"/>
      <c r="FY263" s="332"/>
      <c r="GI263" s="332"/>
      <c r="GS263" s="332"/>
      <c r="HC263" s="332"/>
      <c r="HM263" s="332"/>
    </row>
    <row r="264" s="3" customFormat="true" x14ac:dyDescent="0.25">
      <c r="A264" s="332"/>
      <c r="K264" s="332"/>
      <c r="U264" s="332"/>
      <c r="AE264" s="332"/>
      <c r="AO264" s="332"/>
      <c r="AY264" s="332"/>
      <c r="AZ264" s="332"/>
      <c r="BA264" s="332"/>
      <c r="BB264" s="332"/>
      <c r="BC264" s="332"/>
      <c r="BD264" s="332"/>
      <c r="BE264" s="332"/>
      <c r="BF264" s="332"/>
      <c r="BI264" s="332"/>
      <c r="BS264" s="332"/>
      <c r="CC264" s="332"/>
      <c r="CM264" s="332"/>
      <c r="CW264" s="332"/>
      <c r="DG264" s="332"/>
      <c r="DQ264" s="332"/>
      <c r="EA264" s="332"/>
      <c r="EK264" s="332"/>
      <c r="EU264" s="332"/>
      <c r="FE264" s="332"/>
      <c r="FO264" s="332"/>
      <c r="FY264" s="332"/>
      <c r="GI264" s="332"/>
      <c r="GS264" s="332"/>
      <c r="HC264" s="332"/>
      <c r="HM264" s="332"/>
    </row>
    <row r="265" s="3" customFormat="true" x14ac:dyDescent="0.25">
      <c r="A265" s="332"/>
      <c r="K265" s="332"/>
      <c r="U265" s="332"/>
      <c r="AE265" s="332"/>
      <c r="AO265" s="332"/>
      <c r="AY265" s="332"/>
      <c r="AZ265" s="332"/>
      <c r="BA265" s="332"/>
      <c r="BB265" s="332"/>
      <c r="BC265" s="332"/>
      <c r="BD265" s="332"/>
      <c r="BE265" s="332"/>
      <c r="BF265" s="332"/>
      <c r="BI265" s="332"/>
      <c r="BS265" s="332"/>
      <c r="CC265" s="332"/>
      <c r="CM265" s="332"/>
      <c r="CW265" s="332"/>
      <c r="DG265" s="332"/>
      <c r="DQ265" s="332"/>
      <c r="EA265" s="332"/>
      <c r="EK265" s="332"/>
      <c r="EU265" s="332"/>
      <c r="FE265" s="332"/>
      <c r="FO265" s="332"/>
      <c r="FY265" s="332"/>
      <c r="GI265" s="332"/>
      <c r="GS265" s="332"/>
      <c r="HC265" s="332"/>
      <c r="HM265" s="332"/>
    </row>
    <row r="266" s="3" customFormat="true" x14ac:dyDescent="0.25">
      <c r="A266" s="332"/>
      <c r="K266" s="332"/>
      <c r="U266" s="332"/>
      <c r="AE266" s="332"/>
      <c r="AO266" s="332"/>
      <c r="AY266" s="332"/>
      <c r="AZ266" s="332"/>
      <c r="BA266" s="332"/>
      <c r="BB266" s="332"/>
      <c r="BC266" s="332"/>
      <c r="BD266" s="332"/>
      <c r="BE266" s="332"/>
      <c r="BF266" s="332"/>
      <c r="BI266" s="332"/>
      <c r="BS266" s="332"/>
      <c r="CC266" s="332"/>
      <c r="CM266" s="332"/>
      <c r="CW266" s="332"/>
      <c r="DG266" s="332"/>
      <c r="DQ266" s="332"/>
      <c r="EA266" s="332"/>
      <c r="EK266" s="332"/>
      <c r="EU266" s="332"/>
      <c r="FE266" s="332"/>
      <c r="FO266" s="332"/>
      <c r="FY266" s="332"/>
      <c r="GI266" s="332"/>
      <c r="GS266" s="332"/>
      <c r="HC266" s="332"/>
      <c r="HM266" s="332"/>
    </row>
    <row r="267" s="3" customFormat="true" x14ac:dyDescent="0.25">
      <c r="A267" s="332"/>
      <c r="K267" s="332"/>
      <c r="U267" s="332"/>
      <c r="AE267" s="332"/>
      <c r="AO267" s="332"/>
      <c r="AY267" s="332"/>
      <c r="AZ267" s="332"/>
      <c r="BA267" s="332"/>
      <c r="BB267" s="332"/>
      <c r="BC267" s="332"/>
      <c r="BD267" s="332"/>
      <c r="BE267" s="332"/>
      <c r="BF267" s="332"/>
      <c r="BI267" s="332"/>
      <c r="BS267" s="332"/>
      <c r="CC267" s="332"/>
      <c r="CM267" s="332"/>
      <c r="CW267" s="332"/>
      <c r="DG267" s="332"/>
      <c r="DQ267" s="332"/>
      <c r="EA267" s="332"/>
      <c r="EK267" s="332"/>
      <c r="EU267" s="332"/>
      <c r="FE267" s="332"/>
      <c r="FO267" s="332"/>
      <c r="FY267" s="332"/>
      <c r="GI267" s="332"/>
      <c r="GS267" s="332"/>
      <c r="HC267" s="332"/>
      <c r="HM267" s="332"/>
    </row>
    <row r="268" s="3" customFormat="true" x14ac:dyDescent="0.25">
      <c r="A268" s="332"/>
      <c r="K268" s="332"/>
      <c r="U268" s="332"/>
      <c r="AE268" s="332"/>
      <c r="AO268" s="332"/>
      <c r="AY268" s="332"/>
      <c r="AZ268" s="332"/>
      <c r="BA268" s="332"/>
      <c r="BB268" s="332"/>
      <c r="BC268" s="332"/>
      <c r="BD268" s="332"/>
      <c r="BE268" s="332"/>
      <c r="BF268" s="332"/>
      <c r="BI268" s="332"/>
      <c r="BS268" s="332"/>
      <c r="CC268" s="332"/>
      <c r="CM268" s="332"/>
      <c r="CW268" s="332"/>
      <c r="DG268" s="332"/>
      <c r="DQ268" s="332"/>
      <c r="EA268" s="332"/>
      <c r="EK268" s="332"/>
      <c r="EU268" s="332"/>
      <c r="FE268" s="332"/>
      <c r="FO268" s="332"/>
      <c r="FY268" s="332"/>
      <c r="GI268" s="332"/>
      <c r="GS268" s="332"/>
      <c r="HC268" s="332"/>
      <c r="HM268" s="332"/>
    </row>
    <row r="269" s="3" customFormat="true" x14ac:dyDescent="0.25">
      <c r="A269" s="332"/>
      <c r="K269" s="332"/>
      <c r="U269" s="332"/>
      <c r="AE269" s="332"/>
      <c r="AO269" s="332"/>
      <c r="AY269" s="332"/>
      <c r="AZ269" s="332"/>
      <c r="BA269" s="332"/>
      <c r="BB269" s="332"/>
      <c r="BC269" s="332"/>
      <c r="BD269" s="332"/>
      <c r="BE269" s="332"/>
      <c r="BF269" s="332"/>
      <c r="BI269" s="332"/>
      <c r="BS269" s="332"/>
      <c r="CC269" s="332"/>
      <c r="CM269" s="332"/>
      <c r="CW269" s="332"/>
      <c r="DG269" s="332"/>
      <c r="DQ269" s="332"/>
      <c r="EA269" s="332"/>
      <c r="EK269" s="332"/>
      <c r="EU269" s="332"/>
      <c r="FE269" s="332"/>
      <c r="FO269" s="332"/>
      <c r="FY269" s="332"/>
      <c r="GI269" s="332"/>
      <c r="GS269" s="332"/>
      <c r="HC269" s="332"/>
      <c r="HM269" s="332"/>
    </row>
    <row r="270" s="3" customFormat="true" x14ac:dyDescent="0.25">
      <c r="A270" s="332"/>
      <c r="K270" s="332"/>
      <c r="U270" s="332"/>
      <c r="AE270" s="332"/>
      <c r="AO270" s="332"/>
      <c r="AY270" s="332"/>
      <c r="AZ270" s="332"/>
      <c r="BA270" s="332"/>
      <c r="BB270" s="332"/>
      <c r="BC270" s="332"/>
      <c r="BD270" s="332"/>
      <c r="BE270" s="332"/>
      <c r="BF270" s="332"/>
      <c r="BI270" s="332"/>
      <c r="BS270" s="332"/>
      <c r="CC270" s="332"/>
      <c r="CM270" s="332"/>
      <c r="CW270" s="332"/>
      <c r="DG270" s="332"/>
      <c r="DQ270" s="332"/>
      <c r="EA270" s="332"/>
      <c r="EK270" s="332"/>
      <c r="EU270" s="332"/>
      <c r="FE270" s="332"/>
      <c r="FO270" s="332"/>
      <c r="FY270" s="332"/>
      <c r="GI270" s="332"/>
      <c r="GS270" s="332"/>
      <c r="HC270" s="332"/>
      <c r="HM270" s="332"/>
    </row>
    <row r="271" s="3" customFormat="true" x14ac:dyDescent="0.25">
      <c r="A271" s="332"/>
      <c r="K271" s="332"/>
      <c r="U271" s="332"/>
      <c r="AE271" s="332"/>
      <c r="AO271" s="332"/>
      <c r="AY271" s="332"/>
      <c r="AZ271" s="332"/>
      <c r="BA271" s="332"/>
      <c r="BB271" s="332"/>
      <c r="BC271" s="332"/>
      <c r="BD271" s="332"/>
      <c r="BE271" s="332"/>
      <c r="BF271" s="332"/>
      <c r="BI271" s="332"/>
      <c r="BS271" s="332"/>
      <c r="CC271" s="332"/>
      <c r="CM271" s="332"/>
      <c r="CW271" s="332"/>
      <c r="DG271" s="332"/>
      <c r="DQ271" s="332"/>
      <c r="EA271" s="332"/>
      <c r="EK271" s="332"/>
      <c r="EU271" s="332"/>
      <c r="FE271" s="332"/>
      <c r="FO271" s="332"/>
      <c r="FY271" s="332"/>
      <c r="GI271" s="332"/>
      <c r="GS271" s="332"/>
      <c r="HC271" s="332"/>
      <c r="HM271" s="332"/>
    </row>
    <row r="272" s="3" customFormat="true" x14ac:dyDescent="0.25">
      <c r="A272" s="332"/>
      <c r="K272" s="332"/>
      <c r="U272" s="332"/>
      <c r="AE272" s="332"/>
      <c r="AO272" s="332"/>
      <c r="AY272" s="332"/>
      <c r="AZ272" s="332"/>
      <c r="BA272" s="332"/>
      <c r="BB272" s="332"/>
      <c r="BC272" s="332"/>
      <c r="BD272" s="332"/>
      <c r="BE272" s="332"/>
      <c r="BF272" s="332"/>
      <c r="BI272" s="332"/>
      <c r="BS272" s="332"/>
      <c r="CC272" s="332"/>
      <c r="CM272" s="332"/>
      <c r="CW272" s="332"/>
      <c r="DG272" s="332"/>
      <c r="DQ272" s="332"/>
      <c r="EA272" s="332"/>
      <c r="EK272" s="332"/>
      <c r="EU272" s="332"/>
      <c r="FE272" s="332"/>
      <c r="FO272" s="332"/>
      <c r="FY272" s="332"/>
      <c r="GI272" s="332"/>
      <c r="GS272" s="332"/>
      <c r="HC272" s="332"/>
      <c r="HM272" s="332"/>
    </row>
    <row r="273" s="3" customFormat="true" x14ac:dyDescent="0.25">
      <c r="A273" s="332"/>
      <c r="K273" s="332"/>
      <c r="U273" s="332"/>
      <c r="AE273" s="332"/>
      <c r="AO273" s="332"/>
      <c r="AY273" s="332"/>
      <c r="AZ273" s="332"/>
      <c r="BA273" s="332"/>
      <c r="BB273" s="332"/>
      <c r="BC273" s="332"/>
      <c r="BD273" s="332"/>
      <c r="BE273" s="332"/>
      <c r="BF273" s="332"/>
      <c r="BI273" s="332"/>
      <c r="BS273" s="332"/>
      <c r="CC273" s="332"/>
      <c r="CM273" s="332"/>
      <c r="CW273" s="332"/>
      <c r="DG273" s="332"/>
      <c r="DQ273" s="332"/>
      <c r="EA273" s="332"/>
      <c r="EK273" s="332"/>
      <c r="EU273" s="332"/>
      <c r="FE273" s="332"/>
      <c r="FO273" s="332"/>
      <c r="FY273" s="332"/>
      <c r="GI273" s="332"/>
      <c r="GS273" s="332"/>
      <c r="HC273" s="332"/>
      <c r="HM273" s="332"/>
    </row>
    <row r="274" s="3" customFormat="true" x14ac:dyDescent="0.25">
      <c r="A274" s="332"/>
      <c r="K274" s="332"/>
      <c r="U274" s="332"/>
      <c r="AE274" s="332"/>
      <c r="AO274" s="332"/>
      <c r="AY274" s="332"/>
      <c r="AZ274" s="332"/>
      <c r="BA274" s="332"/>
      <c r="BB274" s="332"/>
      <c r="BC274" s="332"/>
      <c r="BD274" s="332"/>
      <c r="BE274" s="332"/>
      <c r="BF274" s="332"/>
      <c r="BI274" s="332"/>
      <c r="BS274" s="332"/>
      <c r="CC274" s="332"/>
      <c r="CM274" s="332"/>
      <c r="CW274" s="332"/>
      <c r="DG274" s="332"/>
      <c r="DQ274" s="332"/>
      <c r="EA274" s="332"/>
      <c r="EK274" s="332"/>
      <c r="EU274" s="332"/>
      <c r="FE274" s="332"/>
      <c r="FO274" s="332"/>
      <c r="FY274" s="332"/>
      <c r="GI274" s="332"/>
      <c r="GS274" s="332"/>
      <c r="HC274" s="332"/>
      <c r="HM274" s="332"/>
    </row>
    <row r="275" s="3" customFormat="true" x14ac:dyDescent="0.25">
      <c r="A275" s="332"/>
      <c r="K275" s="332"/>
      <c r="U275" s="332"/>
      <c r="AE275" s="332"/>
      <c r="AO275" s="332"/>
      <c r="AY275" s="332"/>
      <c r="AZ275" s="332"/>
      <c r="BA275" s="332"/>
      <c r="BB275" s="332"/>
      <c r="BC275" s="332"/>
      <c r="BD275" s="332"/>
      <c r="BE275" s="332"/>
      <c r="BF275" s="332"/>
      <c r="BI275" s="332"/>
      <c r="BS275" s="332"/>
      <c r="CC275" s="332"/>
      <c r="CM275" s="332"/>
      <c r="CW275" s="332"/>
      <c r="DG275" s="332"/>
      <c r="DQ275" s="332"/>
      <c r="EA275" s="332"/>
      <c r="EK275" s="332"/>
      <c r="EU275" s="332"/>
      <c r="FE275" s="332"/>
      <c r="FO275" s="332"/>
      <c r="FY275" s="332"/>
      <c r="GI275" s="332"/>
      <c r="GS275" s="332"/>
      <c r="HC275" s="332"/>
      <c r="HM275" s="332"/>
    </row>
    <row r="276" s="3" customFormat="true" x14ac:dyDescent="0.25">
      <c r="A276" s="332"/>
      <c r="K276" s="332"/>
      <c r="U276" s="332"/>
      <c r="AE276" s="332"/>
      <c r="AO276" s="332"/>
      <c r="AY276" s="332"/>
      <c r="AZ276" s="332"/>
      <c r="BA276" s="332"/>
      <c r="BB276" s="332"/>
      <c r="BC276" s="332"/>
      <c r="BD276" s="332"/>
      <c r="BE276" s="332"/>
      <c r="BF276" s="332"/>
      <c r="BI276" s="332"/>
      <c r="BS276" s="332"/>
      <c r="CC276" s="332"/>
      <c r="CM276" s="332"/>
      <c r="CW276" s="332"/>
      <c r="DG276" s="332"/>
      <c r="DQ276" s="332"/>
      <c r="EA276" s="332"/>
      <c r="EK276" s="332"/>
      <c r="EU276" s="332"/>
      <c r="FE276" s="332"/>
      <c r="FO276" s="332"/>
      <c r="FY276" s="332"/>
      <c r="GI276" s="332"/>
      <c r="GS276" s="332"/>
      <c r="HC276" s="332"/>
      <c r="HM276" s="332"/>
    </row>
    <row r="277" s="3" customFormat="true" x14ac:dyDescent="0.25">
      <c r="A277" s="332"/>
      <c r="K277" s="332"/>
      <c r="U277" s="332"/>
      <c r="AE277" s="332"/>
      <c r="AO277" s="332"/>
      <c r="AY277" s="332"/>
      <c r="AZ277" s="332"/>
      <c r="BA277" s="332"/>
      <c r="BB277" s="332"/>
      <c r="BC277" s="332"/>
      <c r="BD277" s="332"/>
      <c r="BE277" s="332"/>
      <c r="BF277" s="332"/>
      <c r="BI277" s="332"/>
      <c r="BS277" s="332"/>
      <c r="CC277" s="332"/>
      <c r="CM277" s="332"/>
      <c r="CW277" s="332"/>
      <c r="DG277" s="332"/>
      <c r="DQ277" s="332"/>
      <c r="EA277" s="332"/>
      <c r="EK277" s="332"/>
      <c r="EU277" s="332"/>
      <c r="FE277" s="332"/>
      <c r="FO277" s="332"/>
      <c r="FY277" s="332"/>
      <c r="GI277" s="332"/>
      <c r="GS277" s="332"/>
      <c r="HC277" s="332"/>
      <c r="HM277" s="332"/>
    </row>
    <row r="278" s="3" customFormat="true" x14ac:dyDescent="0.25">
      <c r="A278" s="332"/>
      <c r="K278" s="332"/>
      <c r="U278" s="332"/>
      <c r="AE278" s="332"/>
      <c r="AO278" s="332"/>
      <c r="AY278" s="332"/>
      <c r="AZ278" s="332"/>
      <c r="BA278" s="332"/>
      <c r="BB278" s="332"/>
      <c r="BC278" s="332"/>
      <c r="BD278" s="332"/>
      <c r="BE278" s="332"/>
      <c r="BF278" s="332"/>
      <c r="BI278" s="332"/>
      <c r="BS278" s="332"/>
      <c r="CC278" s="332"/>
      <c r="CM278" s="332"/>
      <c r="CW278" s="332"/>
      <c r="DG278" s="332"/>
      <c r="DQ278" s="332"/>
      <c r="EA278" s="332"/>
      <c r="EK278" s="332"/>
      <c r="EU278" s="332"/>
      <c r="FE278" s="332"/>
      <c r="FO278" s="332"/>
      <c r="FY278" s="332"/>
      <c r="GI278" s="332"/>
      <c r="GS278" s="332"/>
      <c r="HC278" s="332"/>
      <c r="HM278" s="332"/>
    </row>
    <row r="279" s="3" customFormat="true" x14ac:dyDescent="0.25">
      <c r="A279" s="332"/>
      <c r="K279" s="332"/>
      <c r="U279" s="332"/>
      <c r="AE279" s="332"/>
      <c r="AO279" s="332"/>
      <c r="AY279" s="332"/>
      <c r="AZ279" s="332"/>
      <c r="BA279" s="332"/>
      <c r="BB279" s="332"/>
      <c r="BC279" s="332"/>
      <c r="BD279" s="332"/>
      <c r="BE279" s="332"/>
      <c r="BF279" s="332"/>
      <c r="BI279" s="332"/>
      <c r="BS279" s="332"/>
      <c r="CC279" s="332"/>
      <c r="CM279" s="332"/>
      <c r="CW279" s="332"/>
      <c r="DG279" s="332"/>
      <c r="DQ279" s="332"/>
      <c r="EA279" s="332"/>
      <c r="EK279" s="332"/>
      <c r="EU279" s="332"/>
      <c r="FE279" s="332"/>
      <c r="FO279" s="332"/>
      <c r="FY279" s="332"/>
      <c r="GI279" s="332"/>
      <c r="GS279" s="332"/>
      <c r="HC279" s="332"/>
      <c r="HM279" s="332"/>
    </row>
    <row r="280" s="3" customFormat="true" x14ac:dyDescent="0.25">
      <c r="A280" s="332"/>
      <c r="K280" s="332"/>
      <c r="U280" s="332"/>
      <c r="AE280" s="332"/>
      <c r="AO280" s="332"/>
      <c r="AY280" s="332"/>
      <c r="AZ280" s="332"/>
      <c r="BA280" s="332"/>
      <c r="BB280" s="332"/>
      <c r="BC280" s="332"/>
      <c r="BD280" s="332"/>
      <c r="BE280" s="332"/>
      <c r="BF280" s="332"/>
      <c r="BI280" s="332"/>
      <c r="BS280" s="332"/>
      <c r="CC280" s="332"/>
      <c r="CM280" s="332"/>
      <c r="CW280" s="332"/>
      <c r="DG280" s="332"/>
      <c r="DQ280" s="332"/>
      <c r="EA280" s="332"/>
      <c r="EK280" s="332"/>
      <c r="EU280" s="332"/>
      <c r="FE280" s="332"/>
      <c r="FO280" s="332"/>
      <c r="FY280" s="332"/>
      <c r="GI280" s="332"/>
      <c r="GS280" s="332"/>
      <c r="HC280" s="332"/>
      <c r="HM280" s="332"/>
    </row>
    <row r="281" s="3" customFormat="true" x14ac:dyDescent="0.25">
      <c r="A281" s="332"/>
      <c r="K281" s="332"/>
      <c r="U281" s="332"/>
      <c r="AE281" s="332"/>
      <c r="AO281" s="332"/>
      <c r="AY281" s="332"/>
      <c r="AZ281" s="332"/>
      <c r="BA281" s="332"/>
      <c r="BB281" s="332"/>
      <c r="BC281" s="332"/>
      <c r="BD281" s="332"/>
      <c r="BE281" s="332"/>
      <c r="BF281" s="332"/>
      <c r="BI281" s="332"/>
      <c r="BS281" s="332"/>
      <c r="CC281" s="332"/>
      <c r="CM281" s="332"/>
      <c r="CW281" s="332"/>
      <c r="DG281" s="332"/>
      <c r="DQ281" s="332"/>
      <c r="EA281" s="332"/>
      <c r="EK281" s="332"/>
      <c r="EU281" s="332"/>
      <c r="FE281" s="332"/>
      <c r="FO281" s="332"/>
      <c r="FY281" s="332"/>
      <c r="GI281" s="332"/>
      <c r="GS281" s="332"/>
      <c r="HC281" s="332"/>
      <c r="HM281" s="332"/>
    </row>
    <row r="282" s="3" customFormat="true" x14ac:dyDescent="0.25">
      <c r="A282" s="332"/>
      <c r="K282" s="332"/>
      <c r="U282" s="332"/>
      <c r="AE282" s="332"/>
      <c r="AO282" s="332"/>
      <c r="AY282" s="332"/>
      <c r="AZ282" s="332"/>
      <c r="BA282" s="332"/>
      <c r="BB282" s="332"/>
      <c r="BC282" s="332"/>
      <c r="BD282" s="332"/>
      <c r="BE282" s="332"/>
      <c r="BF282" s="332"/>
      <c r="BI282" s="332"/>
      <c r="BS282" s="332"/>
      <c r="CC282" s="332"/>
      <c r="CM282" s="332"/>
      <c r="CW282" s="332"/>
      <c r="DG282" s="332"/>
      <c r="DQ282" s="332"/>
      <c r="EA282" s="332"/>
      <c r="EK282" s="332"/>
      <c r="EU282" s="332"/>
      <c r="FE282" s="332"/>
      <c r="FO282" s="332"/>
      <c r="FY282" s="332"/>
      <c r="GI282" s="332"/>
      <c r="GS282" s="332"/>
      <c r="HC282" s="332"/>
      <c r="HM282" s="332"/>
    </row>
    <row r="283" s="3" customFormat="true" x14ac:dyDescent="0.25">
      <c r="A283" s="332"/>
      <c r="K283" s="332"/>
      <c r="U283" s="332"/>
      <c r="AE283" s="332"/>
      <c r="AO283" s="332"/>
      <c r="AY283" s="332"/>
      <c r="AZ283" s="332"/>
      <c r="BA283" s="332"/>
      <c r="BB283" s="332"/>
      <c r="BC283" s="332"/>
      <c r="BD283" s="332"/>
      <c r="BE283" s="332"/>
      <c r="BF283" s="332"/>
      <c r="BI283" s="332"/>
      <c r="BS283" s="332"/>
      <c r="CC283" s="332"/>
      <c r="CM283" s="332"/>
      <c r="CW283" s="332"/>
      <c r="DG283" s="332"/>
      <c r="DQ283" s="332"/>
      <c r="EA283" s="332"/>
      <c r="EK283" s="332"/>
      <c r="EU283" s="332"/>
      <c r="FE283" s="332"/>
      <c r="FO283" s="332"/>
      <c r="FY283" s="332"/>
      <c r="GI283" s="332"/>
      <c r="GS283" s="332"/>
      <c r="HC283" s="332"/>
      <c r="HM283" s="332"/>
    </row>
    <row r="284" s="3" customFormat="true" x14ac:dyDescent="0.25">
      <c r="A284" s="332"/>
      <c r="K284" s="332"/>
      <c r="U284" s="332"/>
      <c r="AE284" s="332"/>
      <c r="AO284" s="332"/>
      <c r="AY284" s="332"/>
      <c r="AZ284" s="332"/>
      <c r="BA284" s="332"/>
      <c r="BB284" s="332"/>
      <c r="BC284" s="332"/>
      <c r="BD284" s="332"/>
      <c r="BE284" s="332"/>
      <c r="BF284" s="332"/>
      <c r="BI284" s="332"/>
      <c r="BS284" s="332"/>
      <c r="CC284" s="332"/>
      <c r="CM284" s="332"/>
      <c r="CW284" s="332"/>
      <c r="DG284" s="332"/>
      <c r="DQ284" s="332"/>
      <c r="EA284" s="332"/>
      <c r="EK284" s="332"/>
      <c r="EU284" s="332"/>
      <c r="FE284" s="332"/>
      <c r="FO284" s="332"/>
      <c r="FY284" s="332"/>
      <c r="GI284" s="332"/>
      <c r="GS284" s="332"/>
      <c r="HC284" s="332"/>
      <c r="HM284" s="332"/>
    </row>
    <row r="285" s="3" customFormat="true" x14ac:dyDescent="0.25">
      <c r="A285" s="332"/>
      <c r="K285" s="332"/>
      <c r="U285" s="332"/>
      <c r="AE285" s="332"/>
      <c r="AO285" s="332"/>
      <c r="AY285" s="332"/>
      <c r="AZ285" s="332"/>
      <c r="BA285" s="332"/>
      <c r="BB285" s="332"/>
      <c r="BC285" s="332"/>
      <c r="BD285" s="332"/>
      <c r="BE285" s="332"/>
      <c r="BF285" s="332"/>
      <c r="BI285" s="332"/>
      <c r="BS285" s="332"/>
      <c r="CC285" s="332"/>
      <c r="CM285" s="332"/>
      <c r="CW285" s="332"/>
      <c r="DG285" s="332"/>
      <c r="DQ285" s="332"/>
      <c r="EA285" s="332"/>
      <c r="EK285" s="332"/>
      <c r="EU285" s="332"/>
      <c r="FE285" s="332"/>
      <c r="FO285" s="332"/>
      <c r="FY285" s="332"/>
      <c r="GI285" s="332"/>
      <c r="GS285" s="332"/>
      <c r="HC285" s="332"/>
      <c r="HM285" s="332"/>
    </row>
    <row r="286" s="3" customFormat="true" x14ac:dyDescent="0.25">
      <c r="A286" s="332"/>
      <c r="K286" s="332"/>
      <c r="U286" s="332"/>
      <c r="AE286" s="332"/>
      <c r="AO286" s="332"/>
      <c r="AY286" s="332"/>
      <c r="AZ286" s="332"/>
      <c r="BA286" s="332"/>
      <c r="BB286" s="332"/>
      <c r="BC286" s="332"/>
      <c r="BD286" s="332"/>
      <c r="BE286" s="332"/>
      <c r="BF286" s="332"/>
      <c r="BI286" s="332"/>
      <c r="BS286" s="332"/>
      <c r="CC286" s="332"/>
      <c r="CM286" s="332"/>
      <c r="CW286" s="332"/>
      <c r="DG286" s="332"/>
      <c r="DQ286" s="332"/>
      <c r="EA286" s="332"/>
      <c r="EK286" s="332"/>
      <c r="EU286" s="332"/>
      <c r="FE286" s="332"/>
      <c r="FO286" s="332"/>
      <c r="FY286" s="332"/>
      <c r="GI286" s="332"/>
      <c r="GS286" s="332"/>
      <c r="HC286" s="332"/>
      <c r="HM286" s="332"/>
    </row>
    <row r="287" s="3" customFormat="true" x14ac:dyDescent="0.25">
      <c r="A287" s="332"/>
      <c r="K287" s="332"/>
      <c r="U287" s="332"/>
      <c r="AE287" s="332"/>
      <c r="AO287" s="332"/>
      <c r="AY287" s="332"/>
      <c r="AZ287" s="332"/>
      <c r="BA287" s="332"/>
      <c r="BB287" s="332"/>
      <c r="BC287" s="332"/>
      <c r="BD287" s="332"/>
      <c r="BE287" s="332"/>
      <c r="BF287" s="332"/>
      <c r="BI287" s="332"/>
      <c r="BS287" s="332"/>
      <c r="CC287" s="332"/>
      <c r="CM287" s="332"/>
      <c r="CW287" s="332"/>
      <c r="DG287" s="332"/>
      <c r="DQ287" s="332"/>
      <c r="EA287" s="332"/>
      <c r="EK287" s="332"/>
      <c r="EU287" s="332"/>
      <c r="FE287" s="332"/>
      <c r="FO287" s="332"/>
      <c r="FY287" s="332"/>
      <c r="GI287" s="332"/>
      <c r="GS287" s="332"/>
      <c r="HC287" s="332"/>
      <c r="HM287" s="332"/>
    </row>
    <row r="288" s="3" customFormat="true" x14ac:dyDescent="0.25">
      <c r="A288" s="332"/>
      <c r="K288" s="332"/>
      <c r="U288" s="332"/>
      <c r="AE288" s="332"/>
      <c r="AO288" s="332"/>
      <c r="AY288" s="332"/>
      <c r="AZ288" s="332"/>
      <c r="BA288" s="332"/>
      <c r="BB288" s="332"/>
      <c r="BC288" s="332"/>
      <c r="BD288" s="332"/>
      <c r="BE288" s="332"/>
      <c r="BF288" s="332"/>
      <c r="BI288" s="332"/>
      <c r="BS288" s="332"/>
      <c r="CC288" s="332"/>
      <c r="CM288" s="332"/>
      <c r="CW288" s="332"/>
      <c r="DG288" s="332"/>
      <c r="DQ288" s="332"/>
      <c r="EA288" s="332"/>
      <c r="EK288" s="332"/>
      <c r="EU288" s="332"/>
      <c r="FE288" s="332"/>
      <c r="FO288" s="332"/>
      <c r="FY288" s="332"/>
      <c r="GI288" s="332"/>
      <c r="GS288" s="332"/>
      <c r="HC288" s="332"/>
      <c r="HM288" s="332"/>
    </row>
    <row r="289" s="3" customFormat="true" x14ac:dyDescent="0.25">
      <c r="A289" s="332"/>
      <c r="K289" s="332"/>
      <c r="U289" s="332"/>
      <c r="AE289" s="332"/>
      <c r="AO289" s="332"/>
      <c r="AY289" s="332"/>
      <c r="AZ289" s="332"/>
      <c r="BA289" s="332"/>
      <c r="BB289" s="332"/>
      <c r="BC289" s="332"/>
      <c r="BD289" s="332"/>
      <c r="BE289" s="332"/>
      <c r="BF289" s="332"/>
      <c r="BI289" s="332"/>
      <c r="BS289" s="332"/>
      <c r="CC289" s="332"/>
      <c r="CM289" s="332"/>
      <c r="CW289" s="332"/>
      <c r="DG289" s="332"/>
      <c r="DQ289" s="332"/>
      <c r="EA289" s="332"/>
      <c r="EK289" s="332"/>
      <c r="EU289" s="332"/>
      <c r="FE289" s="332"/>
      <c r="FO289" s="332"/>
      <c r="FY289" s="332"/>
      <c r="GI289" s="332"/>
      <c r="GS289" s="332"/>
      <c r="HC289" s="332"/>
      <c r="HM289" s="332"/>
    </row>
    <row r="290" s="3" customFormat="true" x14ac:dyDescent="0.25">
      <c r="A290" s="332"/>
      <c r="K290" s="332"/>
      <c r="U290" s="332"/>
      <c r="AE290" s="332"/>
      <c r="AO290" s="332"/>
      <c r="AY290" s="332"/>
      <c r="AZ290" s="332"/>
      <c r="BA290" s="332"/>
      <c r="BB290" s="332"/>
      <c r="BC290" s="332"/>
      <c r="BD290" s="332"/>
      <c r="BE290" s="332"/>
      <c r="BF290" s="332"/>
      <c r="BI290" s="332"/>
      <c r="BS290" s="332"/>
      <c r="CC290" s="332"/>
      <c r="CM290" s="332"/>
      <c r="CW290" s="332"/>
      <c r="DG290" s="332"/>
      <c r="DQ290" s="332"/>
      <c r="EA290" s="332"/>
      <c r="EK290" s="332"/>
      <c r="EU290" s="332"/>
      <c r="FE290" s="332"/>
      <c r="FO290" s="332"/>
      <c r="FY290" s="332"/>
      <c r="GI290" s="332"/>
      <c r="GS290" s="332"/>
      <c r="HC290" s="332"/>
      <c r="HM290" s="332"/>
    </row>
    <row r="291" s="3" customFormat="true" x14ac:dyDescent="0.25">
      <c r="A291" s="332"/>
      <c r="K291" s="332"/>
      <c r="U291" s="332"/>
      <c r="AE291" s="332"/>
      <c r="AO291" s="332"/>
      <c r="AY291" s="332"/>
      <c r="AZ291" s="332"/>
      <c r="BA291" s="332"/>
      <c r="BB291" s="332"/>
      <c r="BC291" s="332"/>
      <c r="BD291" s="332"/>
      <c r="BE291" s="332"/>
      <c r="BF291" s="332"/>
      <c r="BI291" s="332"/>
      <c r="BS291" s="332"/>
      <c r="CC291" s="332"/>
      <c r="CM291" s="332"/>
      <c r="CW291" s="332"/>
      <c r="DG291" s="332"/>
      <c r="DQ291" s="332"/>
      <c r="EA291" s="332"/>
      <c r="EK291" s="332"/>
      <c r="EU291" s="332"/>
      <c r="FE291" s="332"/>
      <c r="FO291" s="332"/>
      <c r="FY291" s="332"/>
      <c r="GI291" s="332"/>
      <c r="GS291" s="332"/>
      <c r="HC291" s="332"/>
      <c r="HM291" s="332"/>
    </row>
    <row r="292" s="3" customFormat="true" x14ac:dyDescent="0.25">
      <c r="A292" s="332"/>
      <c r="K292" s="332"/>
      <c r="U292" s="332"/>
      <c r="AE292" s="332"/>
      <c r="AO292" s="332"/>
      <c r="AY292" s="332"/>
      <c r="AZ292" s="332"/>
      <c r="BA292" s="332"/>
      <c r="BB292" s="332"/>
      <c r="BC292" s="332"/>
      <c r="BD292" s="332"/>
      <c r="BE292" s="332"/>
      <c r="BF292" s="332"/>
      <c r="BI292" s="332"/>
      <c r="BS292" s="332"/>
      <c r="CC292" s="332"/>
      <c r="CM292" s="332"/>
      <c r="CW292" s="332"/>
      <c r="DG292" s="332"/>
      <c r="DQ292" s="332"/>
      <c r="EA292" s="332"/>
      <c r="EK292" s="332"/>
      <c r="EU292" s="332"/>
      <c r="FE292" s="332"/>
      <c r="FO292" s="332"/>
      <c r="FY292" s="332"/>
      <c r="GI292" s="332"/>
      <c r="GS292" s="332"/>
      <c r="HC292" s="332"/>
      <c r="HM292" s="332"/>
    </row>
    <row r="293" s="3" customFormat="true" x14ac:dyDescent="0.25">
      <c r="A293" s="332"/>
      <c r="K293" s="332"/>
      <c r="U293" s="332"/>
      <c r="AE293" s="332"/>
      <c r="AO293" s="332"/>
      <c r="AY293" s="332"/>
      <c r="AZ293" s="332"/>
      <c r="BA293" s="332"/>
      <c r="BB293" s="332"/>
      <c r="BC293" s="332"/>
      <c r="BD293" s="332"/>
      <c r="BE293" s="332"/>
      <c r="BF293" s="332"/>
      <c r="BI293" s="332"/>
      <c r="BS293" s="332"/>
      <c r="CC293" s="332"/>
      <c r="CM293" s="332"/>
      <c r="CW293" s="332"/>
      <c r="DG293" s="332"/>
      <c r="DQ293" s="332"/>
      <c r="EA293" s="332"/>
      <c r="EK293" s="332"/>
      <c r="EU293" s="332"/>
      <c r="FE293" s="332"/>
      <c r="FO293" s="332"/>
      <c r="FY293" s="332"/>
      <c r="GI293" s="332"/>
      <c r="GS293" s="332"/>
      <c r="HC293" s="332"/>
      <c r="HM293" s="332"/>
    </row>
    <row r="294" s="3" customFormat="true" x14ac:dyDescent="0.25">
      <c r="A294" s="332"/>
      <c r="K294" s="332"/>
      <c r="U294" s="332"/>
      <c r="AE294" s="332"/>
      <c r="AO294" s="332"/>
      <c r="AY294" s="332"/>
      <c r="AZ294" s="332"/>
      <c r="BA294" s="332"/>
      <c r="BB294" s="332"/>
      <c r="BC294" s="332"/>
      <c r="BD294" s="332"/>
      <c r="BE294" s="332"/>
      <c r="BF294" s="332"/>
      <c r="BI294" s="332"/>
      <c r="BS294" s="332"/>
      <c r="CC294" s="332"/>
      <c r="CM294" s="332"/>
      <c r="CW294" s="332"/>
      <c r="DG294" s="332"/>
      <c r="DQ294" s="332"/>
      <c r="EA294" s="332"/>
      <c r="EK294" s="332"/>
      <c r="EU294" s="332"/>
      <c r="FE294" s="332"/>
      <c r="FO294" s="332"/>
      <c r="FY294" s="332"/>
      <c r="GI294" s="332"/>
      <c r="GS294" s="332"/>
      <c r="HC294" s="332"/>
      <c r="HM294" s="332"/>
    </row>
    <row r="295" s="3" customFormat="true" x14ac:dyDescent="0.25">
      <c r="A295" s="332"/>
      <c r="K295" s="332"/>
      <c r="U295" s="332"/>
      <c r="AE295" s="332"/>
      <c r="AO295" s="332"/>
      <c r="AY295" s="332"/>
      <c r="AZ295" s="332"/>
      <c r="BA295" s="332"/>
      <c r="BB295" s="332"/>
      <c r="BC295" s="332"/>
      <c r="BD295" s="332"/>
      <c r="BE295" s="332"/>
      <c r="BF295" s="332"/>
      <c r="BI295" s="332"/>
      <c r="BS295" s="332"/>
      <c r="CC295" s="332"/>
      <c r="CM295" s="332"/>
      <c r="CW295" s="332"/>
      <c r="DG295" s="332"/>
      <c r="DQ295" s="332"/>
      <c r="EA295" s="332"/>
      <c r="EK295" s="332"/>
      <c r="EU295" s="332"/>
      <c r="FE295" s="332"/>
      <c r="FO295" s="332"/>
      <c r="FY295" s="332"/>
      <c r="GI295" s="332"/>
      <c r="GS295" s="332"/>
      <c r="HC295" s="332"/>
      <c r="HM295" s="332"/>
    </row>
    <row r="296" s="3" customFormat="true" x14ac:dyDescent="0.25">
      <c r="A296" s="332"/>
      <c r="K296" s="332"/>
      <c r="U296" s="332"/>
      <c r="AE296" s="332"/>
      <c r="AO296" s="332"/>
      <c r="AY296" s="332"/>
      <c r="AZ296" s="332"/>
      <c r="BA296" s="332"/>
      <c r="BB296" s="332"/>
      <c r="BC296" s="332"/>
      <c r="BD296" s="332"/>
      <c r="BE296" s="332"/>
      <c r="BF296" s="332"/>
      <c r="BI296" s="332"/>
      <c r="BS296" s="332"/>
      <c r="CC296" s="332"/>
      <c r="CM296" s="332"/>
      <c r="CW296" s="332"/>
      <c r="DG296" s="332"/>
      <c r="DQ296" s="332"/>
      <c r="EA296" s="332"/>
      <c r="EK296" s="332"/>
      <c r="EU296" s="332"/>
      <c r="FE296" s="332"/>
      <c r="FO296" s="332"/>
      <c r="FY296" s="332"/>
      <c r="GI296" s="332"/>
      <c r="GS296" s="332"/>
      <c r="HC296" s="332"/>
      <c r="HM296" s="332"/>
    </row>
    <row r="297" s="3" customFormat="true" x14ac:dyDescent="0.25">
      <c r="A297" s="332"/>
      <c r="K297" s="332"/>
      <c r="U297" s="332"/>
      <c r="AE297" s="332"/>
      <c r="AO297" s="332"/>
      <c r="AY297" s="332"/>
      <c r="AZ297" s="332"/>
      <c r="BA297" s="332"/>
      <c r="BB297" s="332"/>
      <c r="BC297" s="332"/>
      <c r="BD297" s="332"/>
      <c r="BE297" s="332"/>
      <c r="BF297" s="332"/>
      <c r="BI297" s="332"/>
      <c r="BS297" s="332"/>
      <c r="CC297" s="332"/>
      <c r="CM297" s="332"/>
      <c r="CW297" s="332"/>
      <c r="DG297" s="332"/>
      <c r="DQ297" s="332"/>
      <c r="EA297" s="332"/>
      <c r="EK297" s="332"/>
      <c r="EU297" s="332"/>
      <c r="FE297" s="332"/>
      <c r="FO297" s="332"/>
      <c r="FY297" s="332"/>
      <c r="GI297" s="332"/>
      <c r="GS297" s="332"/>
      <c r="HC297" s="332"/>
      <c r="HM297" s="332"/>
    </row>
    <row r="298" s="3" customFormat="true" x14ac:dyDescent="0.25">
      <c r="A298" s="332"/>
      <c r="K298" s="332"/>
      <c r="U298" s="332"/>
      <c r="AE298" s="332"/>
      <c r="AO298" s="332"/>
      <c r="AY298" s="332"/>
      <c r="AZ298" s="332"/>
      <c r="BA298" s="332"/>
      <c r="BB298" s="332"/>
      <c r="BC298" s="332"/>
      <c r="BD298" s="332"/>
      <c r="BE298" s="332"/>
      <c r="BF298" s="332"/>
      <c r="BI298" s="332"/>
      <c r="BS298" s="332"/>
      <c r="CC298" s="332"/>
      <c r="CM298" s="332"/>
      <c r="CW298" s="332"/>
      <c r="DG298" s="332"/>
      <c r="DQ298" s="332"/>
      <c r="EA298" s="332"/>
      <c r="EK298" s="332"/>
      <c r="EU298" s="332"/>
      <c r="FE298" s="332"/>
      <c r="FO298" s="332"/>
      <c r="FY298" s="332"/>
      <c r="GI298" s="332"/>
      <c r="GS298" s="332"/>
      <c r="HC298" s="332"/>
      <c r="HM298" s="332"/>
    </row>
    <row r="299" s="3" customFormat="true" x14ac:dyDescent="0.25">
      <c r="A299" s="332"/>
      <c r="K299" s="332"/>
      <c r="U299" s="332"/>
      <c r="AE299" s="332"/>
      <c r="AO299" s="332"/>
      <c r="AY299" s="332"/>
      <c r="AZ299" s="332"/>
      <c r="BA299" s="332"/>
      <c r="BB299" s="332"/>
      <c r="BC299" s="332"/>
      <c r="BD299" s="332"/>
      <c r="BE299" s="332"/>
      <c r="BF299" s="332"/>
      <c r="BI299" s="332"/>
      <c r="BS299" s="332"/>
      <c r="CC299" s="332"/>
      <c r="CM299" s="332"/>
      <c r="CW299" s="332"/>
      <c r="DG299" s="332"/>
      <c r="DQ299" s="332"/>
      <c r="EA299" s="332"/>
      <c r="EK299" s="332"/>
      <c r="EU299" s="332"/>
      <c r="FE299" s="332"/>
      <c r="FO299" s="332"/>
      <c r="FY299" s="332"/>
      <c r="GI299" s="332"/>
      <c r="GS299" s="332"/>
      <c r="HC299" s="332"/>
      <c r="HM299" s="332"/>
    </row>
    <row r="300" s="3" customFormat="true" x14ac:dyDescent="0.25">
      <c r="A300" s="332"/>
      <c r="K300" s="332"/>
      <c r="U300" s="332"/>
      <c r="AE300" s="332"/>
      <c r="AO300" s="332"/>
      <c r="AY300" s="332"/>
      <c r="AZ300" s="332"/>
      <c r="BA300" s="332"/>
      <c r="BB300" s="332"/>
      <c r="BC300" s="332"/>
      <c r="BD300" s="332"/>
      <c r="BE300" s="332"/>
      <c r="BF300" s="332"/>
      <c r="BI300" s="332"/>
      <c r="BS300" s="332"/>
      <c r="CC300" s="332"/>
      <c r="CM300" s="332"/>
      <c r="CW300" s="332"/>
      <c r="DG300" s="332"/>
      <c r="DQ300" s="332"/>
      <c r="EA300" s="332"/>
      <c r="EK300" s="332"/>
      <c r="EU300" s="332"/>
      <c r="FE300" s="332"/>
      <c r="FO300" s="332"/>
      <c r="FY300" s="332"/>
      <c r="GI300" s="332"/>
      <c r="GS300" s="332"/>
      <c r="HC300" s="332"/>
      <c r="HM300" s="332"/>
    </row>
    <row r="301" s="3" customFormat="true" x14ac:dyDescent="0.25">
      <c r="A301" s="332"/>
      <c r="K301" s="332"/>
      <c r="U301" s="332"/>
      <c r="AE301" s="332"/>
      <c r="AO301" s="332"/>
      <c r="AY301" s="332"/>
      <c r="AZ301" s="332"/>
      <c r="BA301" s="332"/>
      <c r="BB301" s="332"/>
      <c r="BC301" s="332"/>
      <c r="BD301" s="332"/>
      <c r="BE301" s="332"/>
      <c r="BF301" s="332"/>
      <c r="BI301" s="332"/>
      <c r="BS301" s="332"/>
      <c r="CC301" s="332"/>
      <c r="CM301" s="332"/>
      <c r="CW301" s="332"/>
      <c r="DG301" s="332"/>
      <c r="DQ301" s="332"/>
      <c r="EA301" s="332"/>
      <c r="EK301" s="332"/>
      <c r="EU301" s="332"/>
      <c r="FE301" s="332"/>
      <c r="FO301" s="332"/>
      <c r="FY301" s="332"/>
      <c r="GI301" s="332"/>
      <c r="GS301" s="332"/>
      <c r="HC301" s="332"/>
      <c r="HM301" s="332"/>
    </row>
    <row r="302" s="3" customFormat="true" x14ac:dyDescent="0.25">
      <c r="A302" s="332"/>
      <c r="K302" s="332"/>
      <c r="U302" s="332"/>
      <c r="AE302" s="332"/>
      <c r="AO302" s="332"/>
      <c r="AY302" s="332"/>
      <c r="AZ302" s="332"/>
      <c r="BA302" s="332"/>
      <c r="BB302" s="332"/>
      <c r="BC302" s="332"/>
      <c r="BD302" s="332"/>
      <c r="BE302" s="332"/>
      <c r="BF302" s="332"/>
      <c r="BI302" s="332"/>
      <c r="BS302" s="332"/>
      <c r="CC302" s="332"/>
      <c r="CM302" s="332"/>
      <c r="CW302" s="332"/>
      <c r="DG302" s="332"/>
      <c r="DQ302" s="332"/>
      <c r="EA302" s="332"/>
      <c r="EK302" s="332"/>
      <c r="EU302" s="332"/>
      <c r="FE302" s="332"/>
      <c r="FO302" s="332"/>
      <c r="FY302" s="332"/>
      <c r="GI302" s="332"/>
      <c r="GS302" s="332"/>
      <c r="HC302" s="332"/>
      <c r="HM302" s="332"/>
    </row>
    <row r="303" s="3" customFormat="true" x14ac:dyDescent="0.25">
      <c r="A303" s="332"/>
      <c r="K303" s="332"/>
      <c r="U303" s="332"/>
      <c r="AE303" s="332"/>
      <c r="AO303" s="332"/>
      <c r="AY303" s="332"/>
      <c r="AZ303" s="332"/>
      <c r="BA303" s="332"/>
      <c r="BB303" s="332"/>
      <c r="BC303" s="332"/>
      <c r="BD303" s="332"/>
      <c r="BE303" s="332"/>
      <c r="BF303" s="332"/>
      <c r="BI303" s="332"/>
      <c r="BS303" s="332"/>
      <c r="CC303" s="332"/>
      <c r="CM303" s="332"/>
      <c r="CW303" s="332"/>
      <c r="DG303" s="332"/>
      <c r="DQ303" s="332"/>
      <c r="EA303" s="332"/>
      <c r="EK303" s="332"/>
      <c r="EU303" s="332"/>
      <c r="FE303" s="332"/>
      <c r="FO303" s="332"/>
      <c r="FY303" s="332"/>
      <c r="GI303" s="332"/>
      <c r="GS303" s="332"/>
      <c r="HC303" s="332"/>
      <c r="HM303" s="332"/>
    </row>
    <row r="304" s="3" customFormat="true" x14ac:dyDescent="0.25">
      <c r="A304" s="332"/>
      <c r="K304" s="332"/>
      <c r="U304" s="332"/>
      <c r="AE304" s="332"/>
      <c r="AO304" s="332"/>
      <c r="AY304" s="332"/>
      <c r="AZ304" s="332"/>
      <c r="BA304" s="332"/>
      <c r="BB304" s="332"/>
      <c r="BC304" s="332"/>
      <c r="BD304" s="332"/>
      <c r="BE304" s="332"/>
      <c r="BF304" s="332"/>
      <c r="BI304" s="332"/>
      <c r="BS304" s="332"/>
      <c r="CC304" s="332"/>
      <c r="CM304" s="332"/>
      <c r="CW304" s="332"/>
      <c r="DG304" s="332"/>
      <c r="DQ304" s="332"/>
      <c r="EA304" s="332"/>
      <c r="EK304" s="332"/>
      <c r="EU304" s="332"/>
      <c r="FE304" s="332"/>
      <c r="FO304" s="332"/>
      <c r="FY304" s="332"/>
      <c r="GI304" s="332"/>
      <c r="GS304" s="332"/>
      <c r="HC304" s="332"/>
      <c r="HM304" s="332"/>
    </row>
    <row r="305" s="3" customFormat="true" x14ac:dyDescent="0.25">
      <c r="A305" s="332"/>
      <c r="K305" s="332"/>
      <c r="U305" s="332"/>
      <c r="AE305" s="332"/>
      <c r="AO305" s="332"/>
      <c r="AY305" s="332"/>
      <c r="AZ305" s="332"/>
      <c r="BA305" s="332"/>
      <c r="BB305" s="332"/>
      <c r="BC305" s="332"/>
      <c r="BD305" s="332"/>
      <c r="BE305" s="332"/>
      <c r="BF305" s="332"/>
      <c r="BI305" s="332"/>
      <c r="BS305" s="332"/>
      <c r="CC305" s="332"/>
      <c r="CM305" s="332"/>
      <c r="CW305" s="332"/>
      <c r="DG305" s="332"/>
      <c r="DQ305" s="332"/>
      <c r="EA305" s="332"/>
      <c r="EK305" s="332"/>
      <c r="EU305" s="332"/>
      <c r="FE305" s="332"/>
      <c r="FO305" s="332"/>
      <c r="FY305" s="332"/>
      <c r="GI305" s="332"/>
      <c r="GS305" s="332"/>
      <c r="HC305" s="332"/>
      <c r="HM305" s="332"/>
    </row>
    <row r="306" s="3" customFormat="true" x14ac:dyDescent="0.25">
      <c r="A306" s="332"/>
      <c r="K306" s="332"/>
      <c r="U306" s="332"/>
      <c r="AE306" s="332"/>
      <c r="AO306" s="332"/>
      <c r="AY306" s="332"/>
      <c r="AZ306" s="332"/>
      <c r="BA306" s="332"/>
      <c r="BB306" s="332"/>
      <c r="BC306" s="332"/>
      <c r="BD306" s="332"/>
      <c r="BE306" s="332"/>
      <c r="BF306" s="332"/>
      <c r="BI306" s="332"/>
      <c r="BS306" s="332"/>
      <c r="CC306" s="332"/>
      <c r="CM306" s="332"/>
      <c r="CW306" s="332"/>
      <c r="DG306" s="332"/>
      <c r="DQ306" s="332"/>
      <c r="EA306" s="332"/>
      <c r="EK306" s="332"/>
      <c r="EU306" s="332"/>
      <c r="FE306" s="332"/>
      <c r="FO306" s="332"/>
      <c r="FY306" s="332"/>
      <c r="GI306" s="332"/>
      <c r="GS306" s="332"/>
      <c r="HC306" s="332"/>
      <c r="HM306" s="332"/>
    </row>
    <row r="307" s="3" customFormat="true" x14ac:dyDescent="0.25">
      <c r="A307" s="332"/>
      <c r="K307" s="332"/>
      <c r="U307" s="332"/>
      <c r="AE307" s="332"/>
      <c r="AO307" s="332"/>
      <c r="AY307" s="332"/>
      <c r="AZ307" s="332"/>
      <c r="BA307" s="332"/>
      <c r="BB307" s="332"/>
      <c r="BC307" s="332"/>
      <c r="BD307" s="332"/>
      <c r="BE307" s="332"/>
      <c r="BF307" s="332"/>
      <c r="BI307" s="332"/>
      <c r="BS307" s="332"/>
      <c r="CC307" s="332"/>
      <c r="CM307" s="332"/>
      <c r="CW307" s="332"/>
      <c r="DG307" s="332"/>
      <c r="DQ307" s="332"/>
      <c r="EA307" s="332"/>
      <c r="EK307" s="332"/>
      <c r="EU307" s="332"/>
      <c r="FE307" s="332"/>
      <c r="FO307" s="332"/>
      <c r="FY307" s="332"/>
      <c r="GI307" s="332"/>
      <c r="GS307" s="332"/>
      <c r="HC307" s="332"/>
      <c r="HM307" s="332"/>
    </row>
    <row r="308" s="3" customFormat="true" x14ac:dyDescent="0.25">
      <c r="A308" s="332"/>
      <c r="K308" s="332"/>
      <c r="U308" s="332"/>
      <c r="AE308" s="332"/>
      <c r="AO308" s="332"/>
      <c r="AY308" s="332"/>
      <c r="AZ308" s="332"/>
      <c r="BA308" s="332"/>
      <c r="BB308" s="332"/>
      <c r="BC308" s="332"/>
      <c r="BD308" s="332"/>
      <c r="BE308" s="332"/>
      <c r="BF308" s="332"/>
      <c r="BI308" s="332"/>
      <c r="BS308" s="332"/>
      <c r="CC308" s="332"/>
      <c r="CM308" s="332"/>
      <c r="CW308" s="332"/>
      <c r="DG308" s="332"/>
      <c r="DQ308" s="332"/>
      <c r="EA308" s="332"/>
      <c r="EK308" s="332"/>
      <c r="EU308" s="332"/>
      <c r="FE308" s="332"/>
      <c r="FO308" s="332"/>
      <c r="FY308" s="332"/>
      <c r="GI308" s="332"/>
      <c r="GS308" s="332"/>
      <c r="HC308" s="332"/>
      <c r="HM308" s="332"/>
    </row>
    <row r="309" s="3" customFormat="true" x14ac:dyDescent="0.25">
      <c r="A309" s="332"/>
      <c r="K309" s="332"/>
      <c r="U309" s="332"/>
      <c r="AE309" s="332"/>
      <c r="AO309" s="332"/>
      <c r="AY309" s="332"/>
      <c r="AZ309" s="332"/>
      <c r="BA309" s="332"/>
      <c r="BB309" s="332"/>
      <c r="BC309" s="332"/>
      <c r="BD309" s="332"/>
      <c r="BE309" s="332"/>
      <c r="BF309" s="332"/>
      <c r="BI309" s="332"/>
      <c r="BS309" s="332"/>
      <c r="CC309" s="332"/>
      <c r="CM309" s="332"/>
      <c r="CW309" s="332"/>
      <c r="DG309" s="332"/>
      <c r="DQ309" s="332"/>
      <c r="EA309" s="332"/>
      <c r="EK309" s="332"/>
      <c r="EU309" s="332"/>
      <c r="FE309" s="332"/>
      <c r="FO309" s="332"/>
      <c r="FY309" s="332"/>
      <c r="GI309" s="332"/>
      <c r="GS309" s="332"/>
      <c r="HC309" s="332"/>
      <c r="HM309" s="332"/>
    </row>
    <row r="310" s="3" customFormat="true" x14ac:dyDescent="0.25">
      <c r="A310" s="332"/>
      <c r="K310" s="332"/>
      <c r="U310" s="332"/>
      <c r="AE310" s="332"/>
      <c r="AO310" s="332"/>
      <c r="AY310" s="332"/>
      <c r="AZ310" s="332"/>
      <c r="BA310" s="332"/>
      <c r="BB310" s="332"/>
      <c r="BC310" s="332"/>
      <c r="BD310" s="332"/>
      <c r="BE310" s="332"/>
      <c r="BF310" s="332"/>
      <c r="BI310" s="332"/>
      <c r="BS310" s="332"/>
      <c r="CC310" s="332"/>
      <c r="CM310" s="332"/>
      <c r="CW310" s="332"/>
      <c r="DG310" s="332"/>
      <c r="DQ310" s="332"/>
      <c r="EA310" s="332"/>
      <c r="EK310" s="332"/>
      <c r="EU310" s="332"/>
      <c r="FE310" s="332"/>
      <c r="FO310" s="332"/>
      <c r="FY310" s="332"/>
      <c r="GI310" s="332"/>
      <c r="GS310" s="332"/>
      <c r="HC310" s="332"/>
      <c r="HM310" s="332"/>
    </row>
    <row r="311" s="3" customFormat="true" x14ac:dyDescent="0.25">
      <c r="A311" s="332"/>
      <c r="K311" s="332"/>
      <c r="U311" s="332"/>
      <c r="AE311" s="332"/>
      <c r="AO311" s="332"/>
      <c r="AY311" s="332"/>
      <c r="AZ311" s="332"/>
      <c r="BA311" s="332"/>
      <c r="BB311" s="332"/>
      <c r="BC311" s="332"/>
      <c r="BD311" s="332"/>
      <c r="BE311" s="332"/>
      <c r="BF311" s="332"/>
      <c r="BI311" s="332"/>
      <c r="BS311" s="332"/>
      <c r="CC311" s="332"/>
      <c r="CM311" s="332"/>
      <c r="CW311" s="332"/>
      <c r="DG311" s="332"/>
      <c r="DQ311" s="332"/>
      <c r="EA311" s="332"/>
      <c r="EK311" s="332"/>
      <c r="EU311" s="332"/>
      <c r="FE311" s="332"/>
      <c r="FO311" s="332"/>
      <c r="FY311" s="332"/>
      <c r="GI311" s="332"/>
      <c r="GS311" s="332"/>
      <c r="HC311" s="332"/>
      <c r="HM311" s="332"/>
    </row>
    <row r="312" s="3" customFormat="true" x14ac:dyDescent="0.25">
      <c r="A312" s="332"/>
      <c r="K312" s="332"/>
      <c r="U312" s="332"/>
      <c r="AE312" s="332"/>
      <c r="AO312" s="332"/>
      <c r="AY312" s="332"/>
      <c r="AZ312" s="332"/>
      <c r="BA312" s="332"/>
      <c r="BB312" s="332"/>
      <c r="BC312" s="332"/>
      <c r="BD312" s="332"/>
      <c r="BE312" s="332"/>
      <c r="BF312" s="332"/>
      <c r="BI312" s="332"/>
      <c r="BS312" s="332"/>
      <c r="CC312" s="332"/>
      <c r="CM312" s="332"/>
      <c r="CW312" s="332"/>
      <c r="DG312" s="332"/>
      <c r="DQ312" s="332"/>
      <c r="EA312" s="332"/>
      <c r="EK312" s="332"/>
      <c r="EU312" s="332"/>
      <c r="FE312" s="332"/>
      <c r="FO312" s="332"/>
      <c r="FY312" s="332"/>
      <c r="GI312" s="332"/>
      <c r="GS312" s="332"/>
      <c r="HC312" s="332"/>
      <c r="HM312" s="332"/>
    </row>
    <row r="313" s="3" customFormat="true" x14ac:dyDescent="0.25">
      <c r="A313" s="332"/>
      <c r="K313" s="332"/>
      <c r="U313" s="332"/>
      <c r="AE313" s="332"/>
      <c r="AO313" s="332"/>
      <c r="AY313" s="332"/>
      <c r="AZ313" s="332"/>
      <c r="BA313" s="332"/>
      <c r="BB313" s="332"/>
      <c r="BC313" s="332"/>
      <c r="BD313" s="332"/>
      <c r="BE313" s="332"/>
      <c r="BF313" s="332"/>
      <c r="BI313" s="332"/>
      <c r="BS313" s="332"/>
      <c r="CC313" s="332"/>
      <c r="CM313" s="332"/>
      <c r="CW313" s="332"/>
      <c r="DG313" s="332"/>
      <c r="DQ313" s="332"/>
      <c r="EA313" s="332"/>
      <c r="EK313" s="332"/>
      <c r="EU313" s="332"/>
      <c r="FE313" s="332"/>
      <c r="FO313" s="332"/>
      <c r="FY313" s="332"/>
      <c r="GI313" s="332"/>
      <c r="GS313" s="332"/>
      <c r="HC313" s="332"/>
      <c r="HM313" s="332"/>
    </row>
    <row r="314" s="3" customFormat="true" x14ac:dyDescent="0.25">
      <c r="A314" s="332"/>
      <c r="K314" s="332"/>
      <c r="U314" s="332"/>
      <c r="AE314" s="332"/>
      <c r="AO314" s="332"/>
      <c r="AY314" s="332"/>
      <c r="AZ314" s="332"/>
      <c r="BA314" s="332"/>
      <c r="BB314" s="332"/>
      <c r="BC314" s="332"/>
      <c r="BD314" s="332"/>
      <c r="BE314" s="332"/>
      <c r="BF314" s="332"/>
      <c r="BI314" s="332"/>
      <c r="BS314" s="332"/>
      <c r="CC314" s="332"/>
      <c r="CM314" s="332"/>
      <c r="CW314" s="332"/>
      <c r="DG314" s="332"/>
      <c r="DQ314" s="332"/>
      <c r="EA314" s="332"/>
      <c r="EK314" s="332"/>
      <c r="EU314" s="332"/>
      <c r="FE314" s="332"/>
      <c r="FO314" s="332"/>
      <c r="FY314" s="332"/>
      <c r="GI314" s="332"/>
      <c r="GS314" s="332"/>
      <c r="HC314" s="332"/>
      <c r="HM314" s="332"/>
    </row>
    <row r="315" s="3" customFormat="true" x14ac:dyDescent="0.25">
      <c r="A315" s="332"/>
      <c r="K315" s="332"/>
      <c r="U315" s="332"/>
      <c r="AE315" s="332"/>
      <c r="AO315" s="332"/>
      <c r="AY315" s="332"/>
      <c r="AZ315" s="332"/>
      <c r="BA315" s="332"/>
      <c r="BB315" s="332"/>
      <c r="BC315" s="332"/>
      <c r="BD315" s="332"/>
      <c r="BE315" s="332"/>
      <c r="BF315" s="332"/>
      <c r="BI315" s="332"/>
      <c r="BS315" s="332"/>
      <c r="CC315" s="332"/>
      <c r="CM315" s="332"/>
      <c r="CW315" s="332"/>
      <c r="DG315" s="332"/>
      <c r="DQ315" s="332"/>
      <c r="EA315" s="332"/>
      <c r="EK315" s="332"/>
      <c r="EU315" s="332"/>
      <c r="FE315" s="332"/>
      <c r="FO315" s="332"/>
      <c r="FY315" s="332"/>
      <c r="GI315" s="332"/>
      <c r="GS315" s="332"/>
      <c r="HC315" s="332"/>
      <c r="HM315" s="332"/>
    </row>
    <row r="316" s="3" customFormat="true" x14ac:dyDescent="0.25">
      <c r="A316" s="332"/>
      <c r="K316" s="332"/>
      <c r="U316" s="332"/>
      <c r="AE316" s="332"/>
      <c r="AO316" s="332"/>
      <c r="AY316" s="332"/>
      <c r="AZ316" s="332"/>
      <c r="BA316" s="332"/>
      <c r="BB316" s="332"/>
      <c r="BC316" s="332"/>
      <c r="BD316" s="332"/>
      <c r="BE316" s="332"/>
      <c r="BF316" s="332"/>
      <c r="BI316" s="332"/>
      <c r="BS316" s="332"/>
      <c r="CC316" s="332"/>
      <c r="CM316" s="332"/>
      <c r="CW316" s="332"/>
      <c r="DG316" s="332"/>
      <c r="DQ316" s="332"/>
      <c r="EA316" s="332"/>
      <c r="EK316" s="332"/>
      <c r="EU316" s="332"/>
      <c r="FE316" s="332"/>
      <c r="FO316" s="332"/>
      <c r="FY316" s="332"/>
      <c r="GI316" s="332"/>
      <c r="GS316" s="332"/>
      <c r="HC316" s="332"/>
      <c r="HM316" s="332"/>
    </row>
    <row r="317" s="3" customFormat="true" x14ac:dyDescent="0.25">
      <c r="A317" s="332"/>
      <c r="K317" s="332"/>
      <c r="U317" s="332"/>
      <c r="AE317" s="332"/>
      <c r="AO317" s="332"/>
      <c r="AY317" s="332"/>
      <c r="AZ317" s="332"/>
      <c r="BA317" s="332"/>
      <c r="BB317" s="332"/>
      <c r="BC317" s="332"/>
      <c r="BD317" s="332"/>
      <c r="BE317" s="332"/>
      <c r="BF317" s="332"/>
      <c r="BI317" s="332"/>
      <c r="BS317" s="332"/>
      <c r="CC317" s="332"/>
      <c r="CM317" s="332"/>
      <c r="CW317" s="332"/>
      <c r="DG317" s="332"/>
      <c r="DQ317" s="332"/>
      <c r="EA317" s="332"/>
      <c r="EK317" s="332"/>
      <c r="EU317" s="332"/>
      <c r="FE317" s="332"/>
      <c r="FO317" s="332"/>
      <c r="FY317" s="332"/>
      <c r="GI317" s="332"/>
      <c r="GS317" s="332"/>
      <c r="HC317" s="332"/>
      <c r="HM317" s="332"/>
    </row>
    <row r="318" s="3" customFormat="true" x14ac:dyDescent="0.25">
      <c r="A318" s="332"/>
      <c r="K318" s="332"/>
      <c r="U318" s="332"/>
      <c r="AE318" s="332"/>
      <c r="AO318" s="332"/>
      <c r="AY318" s="332"/>
      <c r="AZ318" s="332"/>
      <c r="BA318" s="332"/>
      <c r="BB318" s="332"/>
      <c r="BC318" s="332"/>
      <c r="BD318" s="332"/>
      <c r="BE318" s="332"/>
      <c r="BF318" s="332"/>
      <c r="BI318" s="332"/>
      <c r="BS318" s="332"/>
      <c r="CC318" s="332"/>
      <c r="CM318" s="332"/>
      <c r="CW318" s="332"/>
      <c r="DG318" s="332"/>
      <c r="DQ318" s="332"/>
      <c r="EA318" s="332"/>
      <c r="EK318" s="332"/>
      <c r="EU318" s="332"/>
      <c r="FE318" s="332"/>
      <c r="FO318" s="332"/>
      <c r="FY318" s="332"/>
      <c r="GI318" s="332"/>
      <c r="GS318" s="332"/>
      <c r="HC318" s="332"/>
      <c r="HM318" s="332"/>
    </row>
    <row r="319" s="3" customFormat="true" x14ac:dyDescent="0.25">
      <c r="A319" s="332"/>
      <c r="K319" s="332"/>
      <c r="U319" s="332"/>
      <c r="AE319" s="332"/>
      <c r="AO319" s="332"/>
      <c r="AY319" s="332"/>
      <c r="AZ319" s="332"/>
      <c r="BA319" s="332"/>
      <c r="BB319" s="332"/>
      <c r="BC319" s="332"/>
      <c r="BD319" s="332"/>
      <c r="BE319" s="332"/>
      <c r="BF319" s="332"/>
      <c r="BI319" s="332"/>
      <c r="BS319" s="332"/>
      <c r="CC319" s="332"/>
      <c r="CM319" s="332"/>
      <c r="CW319" s="332"/>
      <c r="DG319" s="332"/>
      <c r="DQ319" s="332"/>
      <c r="EA319" s="332"/>
      <c r="EK319" s="332"/>
      <c r="EU319" s="332"/>
      <c r="FE319" s="332"/>
      <c r="FO319" s="332"/>
      <c r="FY319" s="332"/>
      <c r="GI319" s="332"/>
      <c r="GS319" s="332"/>
      <c r="HC319" s="332"/>
      <c r="HM319" s="332"/>
    </row>
    <row r="320" s="3" customFormat="true" x14ac:dyDescent="0.25">
      <c r="A320" s="332"/>
      <c r="K320" s="332"/>
      <c r="U320" s="332"/>
      <c r="AE320" s="332"/>
      <c r="AO320" s="332"/>
      <c r="AY320" s="332"/>
      <c r="AZ320" s="332"/>
      <c r="BA320" s="332"/>
      <c r="BB320" s="332"/>
      <c r="BC320" s="332"/>
      <c r="BD320" s="332"/>
      <c r="BE320" s="332"/>
      <c r="BF320" s="332"/>
      <c r="BI320" s="332"/>
      <c r="BS320" s="332"/>
      <c r="CC320" s="332"/>
      <c r="CM320" s="332"/>
      <c r="CW320" s="332"/>
      <c r="DG320" s="332"/>
      <c r="DQ320" s="332"/>
      <c r="EA320" s="332"/>
      <c r="EK320" s="332"/>
      <c r="EU320" s="332"/>
      <c r="FE320" s="332"/>
      <c r="FO320" s="332"/>
      <c r="FY320" s="332"/>
      <c r="GI320" s="332"/>
      <c r="GS320" s="332"/>
      <c r="HC320" s="332"/>
      <c r="HM320" s="332"/>
    </row>
    <row r="321" s="3" customFormat="true" x14ac:dyDescent="0.25">
      <c r="A321" s="332"/>
      <c r="K321" s="332"/>
      <c r="U321" s="332"/>
      <c r="AE321" s="332"/>
      <c r="AO321" s="332"/>
      <c r="AY321" s="332"/>
      <c r="AZ321" s="332"/>
      <c r="BA321" s="332"/>
      <c r="BB321" s="332"/>
      <c r="BC321" s="332"/>
      <c r="BD321" s="332"/>
      <c r="BE321" s="332"/>
      <c r="BF321" s="332"/>
      <c r="BI321" s="332"/>
      <c r="BS321" s="332"/>
      <c r="CC321" s="332"/>
      <c r="CM321" s="332"/>
      <c r="CW321" s="332"/>
      <c r="DG321" s="332"/>
      <c r="DQ321" s="332"/>
      <c r="EA321" s="332"/>
      <c r="EK321" s="332"/>
      <c r="EU321" s="332"/>
      <c r="FE321" s="332"/>
      <c r="FO321" s="332"/>
      <c r="FY321" s="332"/>
      <c r="GI321" s="332"/>
      <c r="GS321" s="332"/>
      <c r="HC321" s="332"/>
      <c r="HM321" s="332"/>
    </row>
    <row r="322" s="3" customFormat="true" x14ac:dyDescent="0.25">
      <c r="A322" s="332"/>
      <c r="K322" s="332"/>
      <c r="U322" s="332"/>
      <c r="AE322" s="332"/>
      <c r="AO322" s="332"/>
      <c r="AY322" s="332"/>
      <c r="AZ322" s="332"/>
      <c r="BA322" s="332"/>
      <c r="BB322" s="332"/>
      <c r="BC322" s="332"/>
      <c r="BD322" s="332"/>
      <c r="BE322" s="332"/>
      <c r="BF322" s="332"/>
      <c r="BI322" s="332"/>
      <c r="BS322" s="332"/>
      <c r="CC322" s="332"/>
      <c r="CM322" s="332"/>
      <c r="CW322" s="332"/>
      <c r="DG322" s="332"/>
      <c r="DQ322" s="332"/>
      <c r="EA322" s="332"/>
      <c r="EK322" s="332"/>
      <c r="EU322" s="332"/>
      <c r="FE322" s="332"/>
      <c r="FO322" s="332"/>
      <c r="FY322" s="332"/>
      <c r="GI322" s="332"/>
      <c r="GS322" s="332"/>
      <c r="HC322" s="332"/>
      <c r="HM322" s="332"/>
    </row>
    <row r="323" s="3" customFormat="true" x14ac:dyDescent="0.25">
      <c r="A323" s="332"/>
      <c r="K323" s="332"/>
      <c r="U323" s="332"/>
      <c r="AE323" s="332"/>
      <c r="AO323" s="332"/>
      <c r="AY323" s="332"/>
      <c r="AZ323" s="332"/>
      <c r="BA323" s="332"/>
      <c r="BB323" s="332"/>
      <c r="BC323" s="332"/>
      <c r="BD323" s="332"/>
      <c r="BE323" s="332"/>
      <c r="BF323" s="332"/>
      <c r="BI323" s="332"/>
      <c r="BS323" s="332"/>
      <c r="CC323" s="332"/>
      <c r="CM323" s="332"/>
      <c r="CW323" s="332"/>
      <c r="DG323" s="332"/>
      <c r="DQ323" s="332"/>
      <c r="EA323" s="332"/>
      <c r="EK323" s="332"/>
      <c r="EU323" s="332"/>
      <c r="FE323" s="332"/>
      <c r="FO323" s="332"/>
      <c r="FY323" s="332"/>
      <c r="GI323" s="332"/>
      <c r="GS323" s="332"/>
      <c r="HC323" s="332"/>
      <c r="HM323" s="332"/>
    </row>
    <row r="324" s="3" customFormat="true" x14ac:dyDescent="0.25">
      <c r="A324" s="332"/>
      <c r="K324" s="332"/>
      <c r="U324" s="332"/>
      <c r="AE324" s="332"/>
      <c r="AO324" s="332"/>
      <c r="AY324" s="332"/>
      <c r="AZ324" s="332"/>
      <c r="BA324" s="332"/>
      <c r="BB324" s="332"/>
      <c r="BC324" s="332"/>
      <c r="BD324" s="332"/>
      <c r="BE324" s="332"/>
      <c r="BF324" s="332"/>
      <c r="BI324" s="332"/>
      <c r="BS324" s="332"/>
      <c r="CC324" s="332"/>
      <c r="CM324" s="332"/>
      <c r="CW324" s="332"/>
      <c r="DG324" s="332"/>
      <c r="DQ324" s="332"/>
      <c r="EA324" s="332"/>
      <c r="EK324" s="332"/>
      <c r="EU324" s="332"/>
      <c r="FE324" s="332"/>
      <c r="FO324" s="332"/>
      <c r="FY324" s="332"/>
      <c r="GI324" s="332"/>
      <c r="GS324" s="332"/>
      <c r="HC324" s="332"/>
      <c r="HM324" s="332"/>
    </row>
    <row r="325" s="3" customFormat="true" x14ac:dyDescent="0.25">
      <c r="A325" s="332"/>
      <c r="K325" s="332"/>
      <c r="U325" s="332"/>
      <c r="AE325" s="332"/>
      <c r="AO325" s="332"/>
      <c r="AY325" s="332"/>
      <c r="AZ325" s="332"/>
      <c r="BA325" s="332"/>
      <c r="BB325" s="332"/>
      <c r="BC325" s="332"/>
      <c r="BD325" s="332"/>
      <c r="BE325" s="332"/>
      <c r="BF325" s="332"/>
      <c r="BI325" s="332"/>
      <c r="BS325" s="332"/>
      <c r="CC325" s="332"/>
      <c r="CM325" s="332"/>
      <c r="CW325" s="332"/>
      <c r="DG325" s="332"/>
      <c r="DQ325" s="332"/>
      <c r="EA325" s="332"/>
      <c r="EK325" s="332"/>
      <c r="EU325" s="332"/>
      <c r="FE325" s="332"/>
      <c r="FO325" s="332"/>
      <c r="FY325" s="332"/>
      <c r="GI325" s="332"/>
      <c r="GS325" s="332"/>
      <c r="HC325" s="332"/>
      <c r="HM325" s="332"/>
    </row>
    <row r="326" s="3" customFormat="true" x14ac:dyDescent="0.25">
      <c r="A326" s="332"/>
      <c r="K326" s="332"/>
      <c r="U326" s="332"/>
      <c r="AE326" s="332"/>
      <c r="AO326" s="332"/>
      <c r="AY326" s="332"/>
      <c r="AZ326" s="332"/>
      <c r="BA326" s="332"/>
      <c r="BB326" s="332"/>
      <c r="BC326" s="332"/>
      <c r="BD326" s="332"/>
      <c r="BE326" s="332"/>
      <c r="BF326" s="332"/>
      <c r="BI326" s="332"/>
      <c r="BS326" s="332"/>
      <c r="CC326" s="332"/>
      <c r="CM326" s="332"/>
      <c r="CW326" s="332"/>
      <c r="DG326" s="332"/>
      <c r="DQ326" s="332"/>
      <c r="EA326" s="332"/>
      <c r="EK326" s="332"/>
      <c r="EU326" s="332"/>
      <c r="FE326" s="332"/>
      <c r="FO326" s="332"/>
      <c r="FY326" s="332"/>
      <c r="GI326" s="332"/>
      <c r="GS326" s="332"/>
      <c r="HC326" s="332"/>
      <c r="HM326" s="332"/>
    </row>
    <row r="327" s="3" customFormat="true" x14ac:dyDescent="0.25">
      <c r="A327" s="332"/>
      <c r="K327" s="332"/>
      <c r="U327" s="332"/>
      <c r="AE327" s="332"/>
      <c r="AO327" s="332"/>
      <c r="AY327" s="332"/>
      <c r="AZ327" s="332"/>
      <c r="BA327" s="332"/>
      <c r="BB327" s="332"/>
      <c r="BC327" s="332"/>
      <c r="BD327" s="332"/>
      <c r="BE327" s="332"/>
      <c r="BF327" s="332"/>
      <c r="BI327" s="332"/>
      <c r="BS327" s="332"/>
      <c r="CC327" s="332"/>
      <c r="CM327" s="332"/>
      <c r="CW327" s="332"/>
      <c r="DG327" s="332"/>
      <c r="DQ327" s="332"/>
      <c r="EA327" s="332"/>
      <c r="EK327" s="332"/>
      <c r="EU327" s="332"/>
      <c r="FE327" s="332"/>
      <c r="FO327" s="332"/>
      <c r="FY327" s="332"/>
      <c r="GI327" s="332"/>
      <c r="GS327" s="332"/>
      <c r="HC327" s="332"/>
      <c r="HM327" s="332"/>
    </row>
    <row r="328" s="3" customFormat="true" x14ac:dyDescent="0.25">
      <c r="A328" s="332"/>
      <c r="K328" s="332"/>
      <c r="U328" s="332"/>
      <c r="AE328" s="332"/>
      <c r="AO328" s="332"/>
      <c r="AY328" s="332"/>
      <c r="AZ328" s="332"/>
      <c r="BA328" s="332"/>
      <c r="BB328" s="332"/>
      <c r="BC328" s="332"/>
      <c r="BD328" s="332"/>
      <c r="BE328" s="332"/>
      <c r="BF328" s="332"/>
      <c r="BI328" s="332"/>
      <c r="BS328" s="332"/>
      <c r="CC328" s="332"/>
      <c r="CM328" s="332"/>
      <c r="CW328" s="332"/>
      <c r="DG328" s="332"/>
      <c r="DQ328" s="332"/>
      <c r="EA328" s="332"/>
      <c r="EK328" s="332"/>
      <c r="EU328" s="332"/>
      <c r="FE328" s="332"/>
      <c r="FO328" s="332"/>
      <c r="FY328" s="332"/>
      <c r="GI328" s="332"/>
      <c r="GS328" s="332"/>
      <c r="HC328" s="332"/>
      <c r="HM328" s="332"/>
    </row>
    <row r="329" s="3" customFormat="true" x14ac:dyDescent="0.25">
      <c r="A329" s="332"/>
      <c r="K329" s="332"/>
      <c r="U329" s="332"/>
      <c r="AE329" s="332"/>
      <c r="AO329" s="332"/>
      <c r="AY329" s="332"/>
      <c r="AZ329" s="332"/>
      <c r="BA329" s="332"/>
      <c r="BB329" s="332"/>
      <c r="BC329" s="332"/>
      <c r="BD329" s="332"/>
      <c r="BE329" s="332"/>
      <c r="BF329" s="332"/>
      <c r="BI329" s="332"/>
      <c r="BS329" s="332"/>
      <c r="CC329" s="332"/>
      <c r="CM329" s="332"/>
      <c r="CW329" s="332"/>
      <c r="DG329" s="332"/>
      <c r="DQ329" s="332"/>
      <c r="EA329" s="332"/>
      <c r="EK329" s="332"/>
      <c r="EU329" s="332"/>
      <c r="FE329" s="332"/>
      <c r="FO329" s="332"/>
      <c r="FY329" s="332"/>
      <c r="GI329" s="332"/>
      <c r="GS329" s="332"/>
      <c r="HC329" s="332"/>
      <c r="HM329" s="332"/>
    </row>
    <row r="330" s="3" customFormat="true" x14ac:dyDescent="0.25">
      <c r="A330" s="332"/>
      <c r="K330" s="332"/>
      <c r="U330" s="332"/>
      <c r="AE330" s="332"/>
      <c r="AO330" s="332"/>
      <c r="AY330" s="332"/>
      <c r="AZ330" s="332"/>
      <c r="BA330" s="332"/>
      <c r="BB330" s="332"/>
      <c r="BC330" s="332"/>
      <c r="BD330" s="332"/>
      <c r="BE330" s="332"/>
      <c r="BF330" s="332"/>
      <c r="BI330" s="332"/>
      <c r="BS330" s="332"/>
      <c r="CC330" s="332"/>
      <c r="CM330" s="332"/>
      <c r="CW330" s="332"/>
      <c r="DG330" s="332"/>
      <c r="DQ330" s="332"/>
      <c r="EA330" s="332"/>
      <c r="EK330" s="332"/>
      <c r="EU330" s="332"/>
      <c r="FE330" s="332"/>
      <c r="FO330" s="332"/>
      <c r="FY330" s="332"/>
      <c r="GI330" s="332"/>
      <c r="GS330" s="332"/>
      <c r="HC330" s="332"/>
      <c r="HM330" s="332"/>
    </row>
    <row r="331" s="3" customFormat="true" x14ac:dyDescent="0.25">
      <c r="A331" s="332"/>
      <c r="K331" s="332"/>
      <c r="U331" s="332"/>
      <c r="AE331" s="332"/>
      <c r="AO331" s="332"/>
      <c r="AY331" s="332"/>
      <c r="AZ331" s="332"/>
      <c r="BA331" s="332"/>
      <c r="BB331" s="332"/>
      <c r="BC331" s="332"/>
      <c r="BD331" s="332"/>
      <c r="BE331" s="332"/>
      <c r="BF331" s="332"/>
      <c r="BI331" s="332"/>
      <c r="BS331" s="332"/>
      <c r="CC331" s="332"/>
      <c r="CM331" s="332"/>
      <c r="CW331" s="332"/>
      <c r="DG331" s="332"/>
      <c r="DQ331" s="332"/>
      <c r="EA331" s="332"/>
      <c r="EK331" s="332"/>
      <c r="EU331" s="332"/>
      <c r="FE331" s="332"/>
      <c r="FO331" s="332"/>
      <c r="FY331" s="332"/>
      <c r="GI331" s="332"/>
      <c r="GS331" s="332"/>
      <c r="HC331" s="332"/>
      <c r="HM331" s="332"/>
    </row>
    <row r="332" s="3" customFormat="true" x14ac:dyDescent="0.25">
      <c r="A332" s="332"/>
      <c r="K332" s="332"/>
      <c r="U332" s="332"/>
      <c r="AE332" s="332"/>
      <c r="AO332" s="332"/>
      <c r="AY332" s="332"/>
      <c r="AZ332" s="332"/>
      <c r="BA332" s="332"/>
      <c r="BB332" s="332"/>
      <c r="BC332" s="332"/>
      <c r="BD332" s="332"/>
      <c r="BE332" s="332"/>
      <c r="BF332" s="332"/>
      <c r="BI332" s="332"/>
      <c r="BS332" s="332"/>
      <c r="CC332" s="332"/>
      <c r="CM332" s="332"/>
      <c r="CW332" s="332"/>
      <c r="DG332" s="332"/>
      <c r="DQ332" s="332"/>
      <c r="EA332" s="332"/>
      <c r="EK332" s="332"/>
      <c r="EU332" s="332"/>
      <c r="FE332" s="332"/>
      <c r="FO332" s="332"/>
      <c r="FY332" s="332"/>
      <c r="GI332" s="332"/>
      <c r="GS332" s="332"/>
      <c r="HC332" s="332"/>
      <c r="HM332" s="332"/>
    </row>
    <row r="333" s="3" customFormat="true" x14ac:dyDescent="0.25">
      <c r="A333" s="332"/>
      <c r="K333" s="332"/>
      <c r="U333" s="332"/>
      <c r="AE333" s="332"/>
      <c r="AO333" s="332"/>
      <c r="AY333" s="332"/>
      <c r="AZ333" s="332"/>
      <c r="BA333" s="332"/>
      <c r="BB333" s="332"/>
      <c r="BC333" s="332"/>
      <c r="BD333" s="332"/>
      <c r="BE333" s="332"/>
      <c r="BF333" s="332"/>
      <c r="BI333" s="332"/>
      <c r="BS333" s="332"/>
      <c r="CC333" s="332"/>
      <c r="CM333" s="332"/>
      <c r="CW333" s="332"/>
      <c r="DG333" s="332"/>
      <c r="DQ333" s="332"/>
      <c r="EA333" s="332"/>
      <c r="EK333" s="332"/>
      <c r="EU333" s="332"/>
      <c r="FE333" s="332"/>
      <c r="FO333" s="332"/>
      <c r="FY333" s="332"/>
      <c r="GI333" s="332"/>
      <c r="GS333" s="332"/>
      <c r="HC333" s="332"/>
      <c r="HM333" s="332"/>
    </row>
    <row r="334" s="3" customFormat="true" x14ac:dyDescent="0.25">
      <c r="A334" s="332"/>
      <c r="K334" s="332"/>
      <c r="U334" s="332"/>
      <c r="AE334" s="332"/>
      <c r="AO334" s="332"/>
      <c r="AY334" s="332"/>
      <c r="AZ334" s="332"/>
      <c r="BA334" s="332"/>
      <c r="BB334" s="332"/>
      <c r="BC334" s="332"/>
      <c r="BD334" s="332"/>
      <c r="BE334" s="332"/>
      <c r="BF334" s="332"/>
      <c r="BI334" s="332"/>
      <c r="BS334" s="332"/>
      <c r="CC334" s="332"/>
      <c r="CM334" s="332"/>
      <c r="CW334" s="332"/>
      <c r="DG334" s="332"/>
      <c r="DQ334" s="332"/>
      <c r="EA334" s="332"/>
      <c r="EK334" s="332"/>
      <c r="EU334" s="332"/>
      <c r="FE334" s="332"/>
      <c r="FO334" s="332"/>
      <c r="FY334" s="332"/>
      <c r="GI334" s="332"/>
      <c r="GS334" s="332"/>
      <c r="HC334" s="332"/>
      <c r="HM334" s="332"/>
    </row>
    <row r="335" s="3" customFormat="true" x14ac:dyDescent="0.25">
      <c r="A335" s="332"/>
      <c r="K335" s="332"/>
      <c r="U335" s="332"/>
      <c r="AE335" s="332"/>
      <c r="AO335" s="332"/>
      <c r="AY335" s="332"/>
      <c r="AZ335" s="332"/>
      <c r="BA335" s="332"/>
      <c r="BB335" s="332"/>
      <c r="BC335" s="332"/>
      <c r="BD335" s="332"/>
      <c r="BE335" s="332"/>
      <c r="BF335" s="332"/>
      <c r="BI335" s="332"/>
      <c r="BS335" s="332"/>
      <c r="CC335" s="332"/>
      <c r="CM335" s="332"/>
      <c r="CW335" s="332"/>
      <c r="DG335" s="332"/>
      <c r="DQ335" s="332"/>
      <c r="EA335" s="332"/>
      <c r="EK335" s="332"/>
      <c r="EU335" s="332"/>
      <c r="FE335" s="332"/>
      <c r="FO335" s="332"/>
      <c r="FY335" s="332"/>
      <c r="GI335" s="332"/>
      <c r="GS335" s="332"/>
      <c r="HC335" s="332"/>
      <c r="HM335" s="332"/>
    </row>
    <row r="336" s="3" customFormat="true" x14ac:dyDescent="0.25">
      <c r="A336" s="332"/>
      <c r="K336" s="332"/>
      <c r="U336" s="332"/>
      <c r="AE336" s="332"/>
      <c r="AO336" s="332"/>
      <c r="AY336" s="332"/>
      <c r="AZ336" s="332"/>
      <c r="BA336" s="332"/>
      <c r="BB336" s="332"/>
      <c r="BC336" s="332"/>
      <c r="BD336" s="332"/>
      <c r="BE336" s="332"/>
      <c r="BF336" s="332"/>
      <c r="BI336" s="332"/>
      <c r="BS336" s="332"/>
      <c r="CC336" s="332"/>
      <c r="CM336" s="332"/>
      <c r="CW336" s="332"/>
      <c r="DG336" s="332"/>
      <c r="DQ336" s="332"/>
      <c r="EA336" s="332"/>
      <c r="EK336" s="332"/>
      <c r="EU336" s="332"/>
      <c r="FE336" s="332"/>
      <c r="FO336" s="332"/>
      <c r="FY336" s="332"/>
      <c r="GI336" s="332"/>
      <c r="GS336" s="332"/>
      <c r="HC336" s="332"/>
      <c r="HM336" s="332"/>
    </row>
    <row r="337" s="3" customFormat="true" x14ac:dyDescent="0.25">
      <c r="A337" s="332"/>
      <c r="K337" s="332"/>
      <c r="U337" s="332"/>
      <c r="AE337" s="332"/>
      <c r="AO337" s="332"/>
      <c r="AY337" s="332"/>
      <c r="AZ337" s="332"/>
      <c r="BA337" s="332"/>
      <c r="BB337" s="332"/>
      <c r="BC337" s="332"/>
      <c r="BD337" s="332"/>
      <c r="BE337" s="332"/>
      <c r="BF337" s="332"/>
      <c r="BI337" s="332"/>
      <c r="BS337" s="332"/>
      <c r="CC337" s="332"/>
      <c r="CM337" s="332"/>
      <c r="CW337" s="332"/>
      <c r="DG337" s="332"/>
      <c r="DQ337" s="332"/>
      <c r="EA337" s="332"/>
      <c r="EK337" s="332"/>
      <c r="EU337" s="332"/>
      <c r="FE337" s="332"/>
      <c r="FO337" s="332"/>
      <c r="FY337" s="332"/>
      <c r="GI337" s="332"/>
      <c r="GS337" s="332"/>
      <c r="HC337" s="332"/>
      <c r="HM337" s="332"/>
    </row>
    <row r="338" s="3" customFormat="true" x14ac:dyDescent="0.25">
      <c r="A338" s="332"/>
      <c r="K338" s="332"/>
      <c r="U338" s="332"/>
      <c r="AE338" s="332"/>
      <c r="AO338" s="332"/>
      <c r="AY338" s="332"/>
      <c r="AZ338" s="332"/>
      <c r="BA338" s="332"/>
      <c r="BB338" s="332"/>
      <c r="BC338" s="332"/>
      <c r="BD338" s="332"/>
      <c r="BE338" s="332"/>
      <c r="BF338" s="332"/>
      <c r="BI338" s="332"/>
      <c r="BS338" s="332"/>
      <c r="CC338" s="332"/>
      <c r="CM338" s="332"/>
      <c r="CW338" s="332"/>
      <c r="DG338" s="332"/>
      <c r="DQ338" s="332"/>
      <c r="EA338" s="332"/>
      <c r="EK338" s="332"/>
      <c r="EU338" s="332"/>
      <c r="FE338" s="332"/>
      <c r="FO338" s="332"/>
      <c r="FY338" s="332"/>
      <c r="GI338" s="332"/>
      <c r="GS338" s="332"/>
      <c r="HC338" s="332"/>
      <c r="HM338" s="332"/>
    </row>
    <row r="339" s="3" customFormat="true" x14ac:dyDescent="0.25">
      <c r="A339" s="332"/>
      <c r="K339" s="332"/>
      <c r="U339" s="332"/>
      <c r="AE339" s="332"/>
      <c r="AO339" s="332"/>
      <c r="AY339" s="332"/>
      <c r="AZ339" s="332"/>
      <c r="BA339" s="332"/>
      <c r="BB339" s="332"/>
      <c r="BC339" s="332"/>
      <c r="BD339" s="332"/>
      <c r="BE339" s="332"/>
      <c r="BF339" s="332"/>
      <c r="BI339" s="332"/>
      <c r="BS339" s="332"/>
      <c r="CC339" s="332"/>
      <c r="CM339" s="332"/>
      <c r="CW339" s="332"/>
      <c r="DG339" s="332"/>
      <c r="DQ339" s="332"/>
      <c r="EA339" s="332"/>
      <c r="EK339" s="332"/>
      <c r="EU339" s="332"/>
      <c r="FE339" s="332"/>
      <c r="FO339" s="332"/>
      <c r="FY339" s="332"/>
      <c r="GI339" s="332"/>
      <c r="GS339" s="332"/>
      <c r="HC339" s="332"/>
      <c r="HM339" s="332"/>
    </row>
    <row r="340" s="3" customFormat="true" x14ac:dyDescent="0.25">
      <c r="A340" s="332"/>
      <c r="K340" s="332"/>
      <c r="U340" s="332"/>
      <c r="AE340" s="332"/>
      <c r="AO340" s="332"/>
      <c r="AY340" s="332"/>
      <c r="AZ340" s="332"/>
      <c r="BA340" s="332"/>
      <c r="BB340" s="332"/>
      <c r="BC340" s="332"/>
      <c r="BD340" s="332"/>
      <c r="BE340" s="332"/>
      <c r="BF340" s="332"/>
      <c r="BI340" s="332"/>
      <c r="BS340" s="332"/>
      <c r="CC340" s="332"/>
      <c r="CM340" s="332"/>
      <c r="CW340" s="332"/>
      <c r="DG340" s="332"/>
      <c r="DQ340" s="332"/>
      <c r="EA340" s="332"/>
      <c r="EK340" s="332"/>
      <c r="EU340" s="332"/>
      <c r="FE340" s="332"/>
      <c r="FO340" s="332"/>
      <c r="FY340" s="332"/>
      <c r="GI340" s="332"/>
      <c r="GS340" s="332"/>
      <c r="HC340" s="332"/>
      <c r="HM340" s="332"/>
    </row>
    <row r="341" s="3" customFormat="true" x14ac:dyDescent="0.25">
      <c r="A341" s="332"/>
      <c r="K341" s="332"/>
      <c r="U341" s="332"/>
      <c r="AE341" s="332"/>
      <c r="AO341" s="332"/>
      <c r="AY341" s="332"/>
      <c r="AZ341" s="332"/>
      <c r="BA341" s="332"/>
      <c r="BB341" s="332"/>
      <c r="BC341" s="332"/>
      <c r="BD341" s="332"/>
      <c r="BE341" s="332"/>
      <c r="BF341" s="332"/>
      <c r="BI341" s="332"/>
      <c r="BS341" s="332"/>
      <c r="CC341" s="332"/>
      <c r="CM341" s="332"/>
      <c r="CW341" s="332"/>
      <c r="DG341" s="332"/>
      <c r="DQ341" s="332"/>
      <c r="EA341" s="332"/>
      <c r="EK341" s="332"/>
      <c r="EU341" s="332"/>
      <c r="FE341" s="332"/>
      <c r="FO341" s="332"/>
      <c r="FY341" s="332"/>
      <c r="GI341" s="332"/>
      <c r="GS341" s="332"/>
      <c r="HC341" s="332"/>
      <c r="HM341" s="332"/>
    </row>
    <row r="342" s="3" customFormat="true" x14ac:dyDescent="0.25">
      <c r="A342" s="332"/>
      <c r="K342" s="332"/>
      <c r="U342" s="332"/>
      <c r="AE342" s="332"/>
      <c r="AO342" s="332"/>
      <c r="AY342" s="332"/>
      <c r="AZ342" s="332"/>
      <c r="BA342" s="332"/>
      <c r="BB342" s="332"/>
      <c r="BC342" s="332"/>
      <c r="BD342" s="332"/>
      <c r="BE342" s="332"/>
      <c r="BF342" s="332"/>
      <c r="BI342" s="332"/>
      <c r="BS342" s="332"/>
      <c r="CC342" s="332"/>
      <c r="CM342" s="332"/>
      <c r="CW342" s="332"/>
      <c r="DG342" s="332"/>
      <c r="DQ342" s="332"/>
      <c r="EA342" s="332"/>
      <c r="EK342" s="332"/>
      <c r="EU342" s="332"/>
      <c r="FE342" s="332"/>
      <c r="FO342" s="332"/>
      <c r="FY342" s="332"/>
      <c r="GI342" s="332"/>
      <c r="GS342" s="332"/>
      <c r="HC342" s="332"/>
      <c r="HM342" s="332"/>
    </row>
    <row r="343" s="3" customFormat="true" x14ac:dyDescent="0.25">
      <c r="A343" s="332"/>
      <c r="K343" s="332"/>
      <c r="U343" s="332"/>
      <c r="AE343" s="332"/>
      <c r="AO343" s="332"/>
      <c r="AY343" s="332"/>
      <c r="AZ343" s="332"/>
      <c r="BA343" s="332"/>
      <c r="BB343" s="332"/>
      <c r="BC343" s="332"/>
      <c r="BD343" s="332"/>
      <c r="BE343" s="332"/>
      <c r="BF343" s="332"/>
      <c r="BI343" s="332"/>
      <c r="BS343" s="332"/>
      <c r="CC343" s="332"/>
      <c r="CM343" s="332"/>
      <c r="CW343" s="332"/>
      <c r="DG343" s="332"/>
      <c r="DQ343" s="332"/>
      <c r="EA343" s="332"/>
      <c r="EK343" s="332"/>
      <c r="EU343" s="332"/>
      <c r="FE343" s="332"/>
      <c r="FO343" s="332"/>
      <c r="FY343" s="332"/>
      <c r="GI343" s="332"/>
      <c r="GS343" s="332"/>
      <c r="HC343" s="332"/>
      <c r="HM343" s="332"/>
    </row>
    <row r="344" s="3" customFormat="true" x14ac:dyDescent="0.25">
      <c r="A344" s="332"/>
      <c r="K344" s="332"/>
      <c r="U344" s="332"/>
      <c r="AE344" s="332"/>
      <c r="AO344" s="332"/>
      <c r="AY344" s="332"/>
      <c r="AZ344" s="332"/>
      <c r="BA344" s="332"/>
      <c r="BB344" s="332"/>
      <c r="BC344" s="332"/>
      <c r="BD344" s="332"/>
      <c r="BE344" s="332"/>
      <c r="BF344" s="332"/>
      <c r="BI344" s="332"/>
      <c r="BS344" s="332"/>
      <c r="CC344" s="332"/>
      <c r="CM344" s="332"/>
      <c r="CW344" s="332"/>
      <c r="DG344" s="332"/>
      <c r="DQ344" s="332"/>
      <c r="EA344" s="332"/>
      <c r="EK344" s="332"/>
      <c r="EU344" s="332"/>
      <c r="FE344" s="332"/>
      <c r="FO344" s="332"/>
      <c r="FY344" s="332"/>
      <c r="GI344" s="332"/>
      <c r="GS344" s="332"/>
      <c r="HC344" s="332"/>
      <c r="HM344" s="332"/>
    </row>
    <row r="345" s="3" customFormat="true" x14ac:dyDescent="0.25">
      <c r="A345" s="332"/>
      <c r="K345" s="332"/>
      <c r="U345" s="332"/>
      <c r="AE345" s="332"/>
      <c r="AO345" s="332"/>
      <c r="AY345" s="332"/>
      <c r="AZ345" s="332"/>
      <c r="BA345" s="332"/>
      <c r="BB345" s="332"/>
      <c r="BC345" s="332"/>
      <c r="BD345" s="332"/>
      <c r="BE345" s="332"/>
      <c r="BF345" s="332"/>
      <c r="BI345" s="332"/>
      <c r="BS345" s="332"/>
      <c r="CC345" s="332"/>
      <c r="CM345" s="332"/>
      <c r="CW345" s="332"/>
      <c r="DG345" s="332"/>
      <c r="DQ345" s="332"/>
      <c r="EA345" s="332"/>
      <c r="EK345" s="332"/>
      <c r="EU345" s="332"/>
      <c r="FE345" s="332"/>
      <c r="FO345" s="332"/>
      <c r="FY345" s="332"/>
      <c r="GI345" s="332"/>
      <c r="GS345" s="332"/>
      <c r="HC345" s="332"/>
      <c r="HM345" s="332"/>
    </row>
    <row r="346" s="3" customFormat="true" x14ac:dyDescent="0.25">
      <c r="A346" s="332"/>
      <c r="K346" s="332"/>
      <c r="U346" s="332"/>
      <c r="AE346" s="332"/>
      <c r="AO346" s="332"/>
      <c r="AY346" s="332"/>
      <c r="AZ346" s="332"/>
      <c r="BA346" s="332"/>
      <c r="BB346" s="332"/>
      <c r="BC346" s="332"/>
      <c r="BD346" s="332"/>
      <c r="BE346" s="332"/>
      <c r="BF346" s="332"/>
      <c r="BI346" s="332"/>
      <c r="BS346" s="332"/>
      <c r="CC346" s="332"/>
      <c r="CM346" s="332"/>
      <c r="CW346" s="332"/>
      <c r="DG346" s="332"/>
      <c r="DQ346" s="332"/>
      <c r="EA346" s="332"/>
      <c r="EK346" s="332"/>
      <c r="EU346" s="332"/>
      <c r="FE346" s="332"/>
      <c r="FO346" s="332"/>
      <c r="FY346" s="332"/>
      <c r="GI346" s="332"/>
      <c r="GS346" s="332"/>
      <c r="HC346" s="332"/>
      <c r="HM346" s="332"/>
    </row>
    <row r="347" s="3" customFormat="true" x14ac:dyDescent="0.25">
      <c r="A347" s="332"/>
      <c r="K347" s="332"/>
      <c r="U347" s="332"/>
      <c r="AE347" s="332"/>
      <c r="AO347" s="332"/>
      <c r="AY347" s="332"/>
      <c r="AZ347" s="332"/>
      <c r="BA347" s="332"/>
      <c r="BB347" s="332"/>
      <c r="BC347" s="332"/>
      <c r="BD347" s="332"/>
      <c r="BE347" s="332"/>
      <c r="BF347" s="332"/>
      <c r="BI347" s="332"/>
      <c r="BS347" s="332"/>
      <c r="CC347" s="332"/>
      <c r="CM347" s="332"/>
      <c r="CW347" s="332"/>
      <c r="DG347" s="332"/>
      <c r="DQ347" s="332"/>
      <c r="EA347" s="332"/>
      <c r="EK347" s="332"/>
      <c r="EU347" s="332"/>
      <c r="FE347" s="332"/>
      <c r="FO347" s="332"/>
      <c r="FY347" s="332"/>
      <c r="GI347" s="332"/>
      <c r="GS347" s="332"/>
      <c r="HC347" s="332"/>
      <c r="HM347" s="332"/>
    </row>
    <row r="348" s="3" customFormat="true" x14ac:dyDescent="0.25">
      <c r="A348" s="332"/>
      <c r="K348" s="332"/>
      <c r="U348" s="332"/>
      <c r="AE348" s="332"/>
      <c r="AO348" s="332"/>
      <c r="AY348" s="332"/>
      <c r="AZ348" s="332"/>
      <c r="BA348" s="332"/>
      <c r="BB348" s="332"/>
      <c r="BC348" s="332"/>
      <c r="BD348" s="332"/>
      <c r="BE348" s="332"/>
      <c r="BF348" s="332"/>
      <c r="BI348" s="332"/>
      <c r="BS348" s="332"/>
      <c r="CC348" s="332"/>
      <c r="CM348" s="332"/>
      <c r="CW348" s="332"/>
      <c r="DG348" s="332"/>
      <c r="DQ348" s="332"/>
      <c r="EA348" s="332"/>
      <c r="EK348" s="332"/>
      <c r="EU348" s="332"/>
      <c r="FE348" s="332"/>
      <c r="FO348" s="332"/>
      <c r="FY348" s="332"/>
      <c r="GI348" s="332"/>
      <c r="GS348" s="332"/>
      <c r="HC348" s="332"/>
      <c r="HM348" s="332"/>
    </row>
    <row r="349" s="3" customFormat="true" x14ac:dyDescent="0.25">
      <c r="A349" s="332"/>
      <c r="K349" s="332"/>
      <c r="U349" s="332"/>
      <c r="AE349" s="332"/>
      <c r="AO349" s="332"/>
      <c r="AY349" s="332"/>
      <c r="AZ349" s="332"/>
      <c r="BA349" s="332"/>
      <c r="BB349" s="332"/>
      <c r="BC349" s="332"/>
      <c r="BD349" s="332"/>
      <c r="BE349" s="332"/>
      <c r="BF349" s="332"/>
      <c r="BI349" s="332"/>
      <c r="BS349" s="332"/>
      <c r="CC349" s="332"/>
      <c r="CM349" s="332"/>
      <c r="CW349" s="332"/>
      <c r="DG349" s="332"/>
      <c r="DQ349" s="332"/>
      <c r="EA349" s="332"/>
      <c r="EK349" s="332"/>
      <c r="EU349" s="332"/>
      <c r="FE349" s="332"/>
      <c r="FO349" s="332"/>
      <c r="FY349" s="332"/>
      <c r="GI349" s="332"/>
      <c r="GS349" s="332"/>
      <c r="HC349" s="332"/>
      <c r="HM349" s="332"/>
    </row>
    <row r="350" s="3" customFormat="true" x14ac:dyDescent="0.25">
      <c r="A350" s="332"/>
      <c r="K350" s="332"/>
      <c r="U350" s="332"/>
      <c r="AE350" s="332"/>
      <c r="AO350" s="332"/>
      <c r="AY350" s="332"/>
      <c r="AZ350" s="332"/>
      <c r="BA350" s="332"/>
      <c r="BB350" s="332"/>
      <c r="BC350" s="332"/>
      <c r="BD350" s="332"/>
      <c r="BE350" s="332"/>
      <c r="BF350" s="332"/>
      <c r="BI350" s="332"/>
      <c r="BS350" s="332"/>
      <c r="CC350" s="332"/>
      <c r="CM350" s="332"/>
      <c r="CW350" s="332"/>
      <c r="DG350" s="332"/>
      <c r="DQ350" s="332"/>
      <c r="EA350" s="332"/>
      <c r="EK350" s="332"/>
      <c r="EU350" s="332"/>
      <c r="FE350" s="332"/>
      <c r="FO350" s="332"/>
      <c r="FY350" s="332"/>
      <c r="GI350" s="332"/>
      <c r="GS350" s="332"/>
      <c r="HC350" s="332"/>
      <c r="HM350" s="332"/>
    </row>
    <row r="351" s="3" customFormat="true" x14ac:dyDescent="0.25">
      <c r="A351" s="332"/>
      <c r="K351" s="332"/>
      <c r="U351" s="332"/>
      <c r="AE351" s="332"/>
      <c r="AO351" s="332"/>
      <c r="AY351" s="332"/>
      <c r="AZ351" s="332"/>
      <c r="BA351" s="332"/>
      <c r="BB351" s="332"/>
      <c r="BC351" s="332"/>
      <c r="BD351" s="332"/>
      <c r="BE351" s="332"/>
      <c r="BF351" s="332"/>
      <c r="BI351" s="332"/>
      <c r="BS351" s="332"/>
      <c r="CC351" s="332"/>
      <c r="CM351" s="332"/>
      <c r="CW351" s="332"/>
      <c r="DG351" s="332"/>
      <c r="DQ351" s="332"/>
      <c r="EA351" s="332"/>
      <c r="EK351" s="332"/>
      <c r="EU351" s="332"/>
      <c r="FE351" s="332"/>
      <c r="FO351" s="332"/>
      <c r="FY351" s="332"/>
      <c r="GI351" s="332"/>
      <c r="GS351" s="332"/>
      <c r="HC351" s="332"/>
      <c r="HM351" s="332"/>
    </row>
    <row r="352" s="3" customFormat="true" x14ac:dyDescent="0.25">
      <c r="A352" s="332"/>
      <c r="K352" s="332"/>
      <c r="U352" s="332"/>
      <c r="AE352" s="332"/>
      <c r="AO352" s="332"/>
      <c r="AY352" s="332"/>
      <c r="AZ352" s="332"/>
      <c r="BA352" s="332"/>
      <c r="BB352" s="332"/>
      <c r="BC352" s="332"/>
      <c r="BD352" s="332"/>
      <c r="BE352" s="332"/>
      <c r="BF352" s="332"/>
      <c r="BI352" s="332"/>
      <c r="BS352" s="332"/>
      <c r="CC352" s="332"/>
      <c r="CM352" s="332"/>
      <c r="CW352" s="332"/>
      <c r="DG352" s="332"/>
      <c r="DQ352" s="332"/>
      <c r="EA352" s="332"/>
      <c r="EK352" s="332"/>
      <c r="EU352" s="332"/>
      <c r="FE352" s="332"/>
      <c r="FO352" s="332"/>
      <c r="FY352" s="332"/>
      <c r="GI352" s="332"/>
      <c r="GS352" s="332"/>
      <c r="HC352" s="332"/>
      <c r="HM352" s="332"/>
    </row>
    <row r="353" s="3" customFormat="true" x14ac:dyDescent="0.25">
      <c r="A353" s="332"/>
      <c r="K353" s="332"/>
      <c r="U353" s="332"/>
      <c r="AE353" s="332"/>
      <c r="AO353" s="332"/>
      <c r="AY353" s="332"/>
      <c r="AZ353" s="332"/>
      <c r="BA353" s="332"/>
      <c r="BB353" s="332"/>
      <c r="BC353" s="332"/>
      <c r="BD353" s="332"/>
      <c r="BE353" s="332"/>
      <c r="BF353" s="332"/>
      <c r="BI353" s="332"/>
      <c r="BS353" s="332"/>
      <c r="CC353" s="332"/>
      <c r="CM353" s="332"/>
      <c r="CW353" s="332"/>
      <c r="DG353" s="332"/>
      <c r="DQ353" s="332"/>
      <c r="EA353" s="332"/>
      <c r="EK353" s="332"/>
      <c r="EU353" s="332"/>
      <c r="FE353" s="332"/>
      <c r="FO353" s="332"/>
      <c r="FY353" s="332"/>
      <c r="GI353" s="332"/>
      <c r="GS353" s="332"/>
      <c r="HC353" s="332"/>
      <c r="HM353" s="332"/>
    </row>
    <row r="354" s="3" customFormat="true" x14ac:dyDescent="0.25">
      <c r="A354" s="332"/>
      <c r="K354" s="332"/>
      <c r="U354" s="332"/>
      <c r="AE354" s="332"/>
      <c r="AO354" s="332"/>
      <c r="AY354" s="332"/>
      <c r="AZ354" s="332"/>
      <c r="BA354" s="332"/>
      <c r="BB354" s="332"/>
      <c r="BC354" s="332"/>
      <c r="BD354" s="332"/>
      <c r="BE354" s="332"/>
      <c r="BF354" s="332"/>
      <c r="BI354" s="332"/>
      <c r="BS354" s="332"/>
      <c r="CC354" s="332"/>
      <c r="CM354" s="332"/>
      <c r="CW354" s="332"/>
      <c r="DG354" s="332"/>
      <c r="DQ354" s="332"/>
      <c r="EA354" s="332"/>
      <c r="EK354" s="332"/>
      <c r="EU354" s="332"/>
      <c r="FE354" s="332"/>
      <c r="FO354" s="332"/>
      <c r="FY354" s="332"/>
      <c r="GI354" s="332"/>
      <c r="GS354" s="332"/>
      <c r="HC354" s="332"/>
      <c r="HM354" s="332"/>
    </row>
    <row r="355" s="3" customFormat="true" x14ac:dyDescent="0.25">
      <c r="A355" s="332"/>
      <c r="K355" s="332"/>
      <c r="U355" s="332"/>
      <c r="AE355" s="332"/>
      <c r="AO355" s="332"/>
      <c r="AY355" s="332"/>
      <c r="AZ355" s="332"/>
      <c r="BA355" s="332"/>
      <c r="BB355" s="332"/>
      <c r="BC355" s="332"/>
      <c r="BD355" s="332"/>
      <c r="BE355" s="332"/>
      <c r="BF355" s="332"/>
      <c r="BI355" s="332"/>
      <c r="BS355" s="332"/>
      <c r="CC355" s="332"/>
      <c r="CM355" s="332"/>
      <c r="CW355" s="332"/>
      <c r="DG355" s="332"/>
      <c r="DQ355" s="332"/>
      <c r="EA355" s="332"/>
      <c r="EK355" s="332"/>
      <c r="EU355" s="332"/>
      <c r="FE355" s="332"/>
      <c r="FO355" s="332"/>
      <c r="FY355" s="332"/>
      <c r="GI355" s="332"/>
      <c r="GS355" s="332"/>
      <c r="HC355" s="332"/>
      <c r="HM355" s="332"/>
    </row>
    <row r="356" s="3" customFormat="true" x14ac:dyDescent="0.25">
      <c r="A356" s="332"/>
      <c r="K356" s="332"/>
      <c r="U356" s="332"/>
      <c r="AE356" s="332"/>
      <c r="AO356" s="332"/>
      <c r="AY356" s="332"/>
      <c r="AZ356" s="332"/>
      <c r="BA356" s="332"/>
      <c r="BB356" s="332"/>
      <c r="BC356" s="332"/>
      <c r="BD356" s="332"/>
      <c r="BE356" s="332"/>
      <c r="BF356" s="332"/>
      <c r="BI356" s="332"/>
      <c r="BS356" s="332"/>
      <c r="CC356" s="332"/>
      <c r="CM356" s="332"/>
      <c r="CW356" s="332"/>
      <c r="DG356" s="332"/>
      <c r="DQ356" s="332"/>
      <c r="EA356" s="332"/>
      <c r="EK356" s="332"/>
      <c r="EU356" s="332"/>
      <c r="FE356" s="332"/>
      <c r="FO356" s="332"/>
      <c r="FY356" s="332"/>
      <c r="GI356" s="332"/>
      <c r="GS356" s="332"/>
      <c r="HC356" s="332"/>
      <c r="HM356" s="332"/>
    </row>
    <row r="357" s="3" customFormat="true" x14ac:dyDescent="0.25">
      <c r="A357" s="332"/>
      <c r="K357" s="332"/>
      <c r="U357" s="332"/>
      <c r="AE357" s="332"/>
      <c r="AO357" s="332"/>
      <c r="AY357" s="332"/>
      <c r="AZ357" s="332"/>
      <c r="BA357" s="332"/>
      <c r="BB357" s="332"/>
      <c r="BC357" s="332"/>
      <c r="BD357" s="332"/>
      <c r="BE357" s="332"/>
      <c r="BF357" s="332"/>
      <c r="BI357" s="332"/>
      <c r="BS357" s="332"/>
      <c r="CC357" s="332"/>
      <c r="CM357" s="332"/>
      <c r="CW357" s="332"/>
      <c r="DG357" s="332"/>
      <c r="DQ357" s="332"/>
      <c r="EA357" s="332"/>
      <c r="EK357" s="332"/>
      <c r="EU357" s="332"/>
      <c r="FE357" s="332"/>
      <c r="FO357" s="332"/>
      <c r="FY357" s="332"/>
      <c r="GI357" s="332"/>
      <c r="GS357" s="332"/>
      <c r="HC357" s="332"/>
      <c r="HM357" s="332"/>
    </row>
    <row r="358" s="3" customFormat="true" x14ac:dyDescent="0.25">
      <c r="A358" s="332"/>
      <c r="K358" s="332"/>
      <c r="U358" s="332"/>
      <c r="AE358" s="332"/>
      <c r="AO358" s="332"/>
      <c r="AY358" s="332"/>
      <c r="AZ358" s="332"/>
      <c r="BA358" s="332"/>
      <c r="BB358" s="332"/>
      <c r="BC358" s="332"/>
      <c r="BD358" s="332"/>
      <c r="BE358" s="332"/>
      <c r="BF358" s="332"/>
      <c r="BI358" s="332"/>
      <c r="BS358" s="332"/>
      <c r="CC358" s="332"/>
      <c r="CM358" s="332"/>
      <c r="CW358" s="332"/>
      <c r="DG358" s="332"/>
      <c r="DQ358" s="332"/>
      <c r="EA358" s="332"/>
      <c r="EK358" s="332"/>
      <c r="EU358" s="332"/>
      <c r="FE358" s="332"/>
      <c r="FO358" s="332"/>
      <c r="FY358" s="332"/>
      <c r="GI358" s="332"/>
      <c r="GS358" s="332"/>
      <c r="HC358" s="332"/>
      <c r="HM358" s="332"/>
    </row>
    <row r="359" s="3" customFormat="true" x14ac:dyDescent="0.25">
      <c r="A359" s="332"/>
      <c r="K359" s="332"/>
      <c r="U359" s="332"/>
      <c r="AE359" s="332"/>
      <c r="AO359" s="332"/>
      <c r="AY359" s="332"/>
      <c r="AZ359" s="332"/>
      <c r="BA359" s="332"/>
      <c r="BB359" s="332"/>
      <c r="BC359" s="332"/>
      <c r="BD359" s="332"/>
      <c r="BE359" s="332"/>
      <c r="BF359" s="332"/>
      <c r="BI359" s="332"/>
      <c r="BS359" s="332"/>
      <c r="CC359" s="332"/>
      <c r="CM359" s="332"/>
      <c r="CW359" s="332"/>
      <c r="DG359" s="332"/>
      <c r="DQ359" s="332"/>
      <c r="EA359" s="332"/>
      <c r="EK359" s="332"/>
      <c r="EU359" s="332"/>
      <c r="FE359" s="332"/>
      <c r="FO359" s="332"/>
      <c r="FY359" s="332"/>
      <c r="GI359" s="332"/>
      <c r="GS359" s="332"/>
      <c r="HC359" s="332"/>
      <c r="HM359" s="332"/>
    </row>
    <row r="360" s="3" customFormat="true" x14ac:dyDescent="0.25">
      <c r="A360" s="332"/>
      <c r="K360" s="332"/>
      <c r="U360" s="332"/>
      <c r="AE360" s="332"/>
      <c r="AO360" s="332"/>
      <c r="AY360" s="332"/>
      <c r="AZ360" s="332"/>
      <c r="BA360" s="332"/>
      <c r="BB360" s="332"/>
      <c r="BC360" s="332"/>
      <c r="BD360" s="332"/>
      <c r="BE360" s="332"/>
      <c r="BF360" s="332"/>
      <c r="BI360" s="332"/>
      <c r="BS360" s="332"/>
      <c r="CC360" s="332"/>
      <c r="CM360" s="332"/>
      <c r="CW360" s="332"/>
      <c r="DG360" s="332"/>
      <c r="DQ360" s="332"/>
      <c r="EA360" s="332"/>
      <c r="EK360" s="332"/>
      <c r="EU360" s="332"/>
      <c r="FE360" s="332"/>
      <c r="FO360" s="332"/>
      <c r="FY360" s="332"/>
      <c r="GI360" s="332"/>
      <c r="GS360" s="332"/>
      <c r="HC360" s="332"/>
      <c r="HM360" s="332"/>
    </row>
    <row r="361" s="3" customFormat="true" x14ac:dyDescent="0.25">
      <c r="A361" s="332"/>
      <c r="K361" s="332"/>
      <c r="U361" s="332"/>
      <c r="AE361" s="332"/>
      <c r="AO361" s="332"/>
      <c r="AY361" s="332"/>
      <c r="AZ361" s="332"/>
      <c r="BA361" s="332"/>
      <c r="BB361" s="332"/>
      <c r="BC361" s="332"/>
      <c r="BD361" s="332"/>
      <c r="BE361" s="332"/>
      <c r="BF361" s="332"/>
      <c r="BI361" s="332"/>
      <c r="BS361" s="332"/>
      <c r="CC361" s="332"/>
      <c r="CM361" s="332"/>
      <c r="CW361" s="332"/>
      <c r="DG361" s="332"/>
      <c r="DQ361" s="332"/>
      <c r="EA361" s="332"/>
      <c r="EK361" s="332"/>
      <c r="EU361" s="332"/>
      <c r="FE361" s="332"/>
      <c r="FO361" s="332"/>
      <c r="FY361" s="332"/>
      <c r="GI361" s="332"/>
      <c r="GS361" s="332"/>
      <c r="HC361" s="332"/>
      <c r="HM361" s="332"/>
    </row>
    <row r="362" s="3" customFormat="true" x14ac:dyDescent="0.25">
      <c r="A362" s="332"/>
      <c r="K362" s="332"/>
      <c r="U362" s="332"/>
      <c r="AE362" s="332"/>
      <c r="AO362" s="332"/>
      <c r="AY362" s="332"/>
      <c r="AZ362" s="332"/>
      <c r="BA362" s="332"/>
      <c r="BB362" s="332"/>
      <c r="BC362" s="332"/>
      <c r="BD362" s="332"/>
      <c r="BE362" s="332"/>
      <c r="BF362" s="332"/>
      <c r="BI362" s="332"/>
      <c r="BS362" s="332"/>
      <c r="CC362" s="332"/>
      <c r="CM362" s="332"/>
      <c r="CW362" s="332"/>
      <c r="DG362" s="332"/>
      <c r="DQ362" s="332"/>
      <c r="EA362" s="332"/>
      <c r="EK362" s="332"/>
      <c r="EU362" s="332"/>
      <c r="FE362" s="332"/>
      <c r="FO362" s="332"/>
      <c r="FY362" s="332"/>
      <c r="GI362" s="332"/>
      <c r="GS362" s="332"/>
      <c r="HC362" s="332"/>
      <c r="HM362" s="332"/>
    </row>
    <row r="363" s="3" customFormat="true" x14ac:dyDescent="0.25">
      <c r="A363" s="332"/>
      <c r="K363" s="332"/>
      <c r="U363" s="332"/>
      <c r="AE363" s="332"/>
      <c r="AO363" s="332"/>
      <c r="AY363" s="332"/>
      <c r="AZ363" s="332"/>
      <c r="BA363" s="332"/>
      <c r="BB363" s="332"/>
      <c r="BC363" s="332"/>
      <c r="BD363" s="332"/>
      <c r="BE363" s="332"/>
      <c r="BF363" s="332"/>
      <c r="BI363" s="332"/>
      <c r="BS363" s="332"/>
      <c r="CC363" s="332"/>
      <c r="CM363" s="332"/>
      <c r="CW363" s="332"/>
      <c r="DG363" s="332"/>
      <c r="DQ363" s="332"/>
      <c r="EA363" s="332"/>
      <c r="EK363" s="332"/>
      <c r="EU363" s="332"/>
      <c r="FE363" s="332"/>
      <c r="FO363" s="332"/>
      <c r="FY363" s="332"/>
      <c r="GI363" s="332"/>
      <c r="GS363" s="332"/>
      <c r="HC363" s="332"/>
      <c r="HM363" s="332"/>
    </row>
    <row r="364" s="3" customFormat="true" x14ac:dyDescent="0.25">
      <c r="A364" s="332"/>
      <c r="K364" s="332"/>
      <c r="U364" s="332"/>
      <c r="AE364" s="332"/>
      <c r="AO364" s="332"/>
      <c r="AY364" s="332"/>
      <c r="AZ364" s="332"/>
      <c r="BA364" s="332"/>
      <c r="BB364" s="332"/>
      <c r="BC364" s="332"/>
      <c r="BD364" s="332"/>
      <c r="BE364" s="332"/>
      <c r="BF364" s="332"/>
      <c r="BI364" s="332"/>
      <c r="BS364" s="332"/>
      <c r="CC364" s="332"/>
      <c r="CM364" s="332"/>
      <c r="CW364" s="332"/>
      <c r="DG364" s="332"/>
      <c r="DQ364" s="332"/>
      <c r="EA364" s="332"/>
      <c r="EK364" s="332"/>
      <c r="EU364" s="332"/>
      <c r="FE364" s="332"/>
      <c r="FO364" s="332"/>
      <c r="FY364" s="332"/>
      <c r="GI364" s="332"/>
      <c r="GS364" s="332"/>
      <c r="HC364" s="332"/>
      <c r="HM364" s="332"/>
    </row>
    <row r="365" s="3" customFormat="true" x14ac:dyDescent="0.25">
      <c r="A365" s="332"/>
      <c r="K365" s="332"/>
      <c r="U365" s="332"/>
      <c r="AE365" s="332"/>
      <c r="AO365" s="332"/>
      <c r="AY365" s="332"/>
      <c r="AZ365" s="332"/>
      <c r="BA365" s="332"/>
      <c r="BB365" s="332"/>
      <c r="BC365" s="332"/>
      <c r="BD365" s="332"/>
      <c r="BE365" s="332"/>
      <c r="BF365" s="332"/>
      <c r="BI365" s="332"/>
      <c r="BS365" s="332"/>
      <c r="CC365" s="332"/>
      <c r="CM365" s="332"/>
      <c r="CW365" s="332"/>
      <c r="DG365" s="332"/>
      <c r="DQ365" s="332"/>
      <c r="EA365" s="332"/>
      <c r="EK365" s="332"/>
      <c r="EU365" s="332"/>
      <c r="FE365" s="332"/>
      <c r="FO365" s="332"/>
      <c r="FY365" s="332"/>
      <c r="GI365" s="332"/>
      <c r="GS365" s="332"/>
      <c r="HC365" s="332"/>
      <c r="HM365" s="332"/>
    </row>
    <row r="366" s="3" customFormat="true" x14ac:dyDescent="0.25">
      <c r="A366" s="332"/>
      <c r="K366" s="332"/>
      <c r="U366" s="332"/>
      <c r="AE366" s="332"/>
      <c r="AO366" s="332"/>
      <c r="AY366" s="332"/>
      <c r="AZ366" s="332"/>
      <c r="BA366" s="332"/>
      <c r="BB366" s="332"/>
      <c r="BC366" s="332"/>
      <c r="BD366" s="332"/>
      <c r="BE366" s="332"/>
      <c r="BF366" s="332"/>
      <c r="BI366" s="332"/>
      <c r="BS366" s="332"/>
      <c r="CC366" s="332"/>
      <c r="CM366" s="332"/>
      <c r="CW366" s="332"/>
      <c r="DG366" s="332"/>
      <c r="DQ366" s="332"/>
      <c r="EA366" s="332"/>
      <c r="EK366" s="332"/>
      <c r="EU366" s="332"/>
      <c r="FE366" s="332"/>
      <c r="FO366" s="332"/>
      <c r="FY366" s="332"/>
      <c r="GI366" s="332"/>
      <c r="GS366" s="332"/>
      <c r="HC366" s="332"/>
      <c r="HM366" s="332"/>
    </row>
    <row r="367" s="3" customFormat="true" x14ac:dyDescent="0.25">
      <c r="A367" s="332"/>
      <c r="K367" s="332"/>
      <c r="U367" s="332"/>
      <c r="AE367" s="332"/>
      <c r="AO367" s="332"/>
      <c r="AY367" s="332"/>
      <c r="AZ367" s="332"/>
      <c r="BA367" s="332"/>
      <c r="BB367" s="332"/>
      <c r="BC367" s="332"/>
      <c r="BD367" s="332"/>
      <c r="BE367" s="332"/>
      <c r="BF367" s="332"/>
      <c r="BI367" s="332"/>
      <c r="BS367" s="332"/>
      <c r="CC367" s="332"/>
      <c r="CM367" s="332"/>
      <c r="CW367" s="332"/>
      <c r="DG367" s="332"/>
      <c r="DQ367" s="332"/>
      <c r="EA367" s="332"/>
      <c r="EK367" s="332"/>
      <c r="EU367" s="332"/>
      <c r="FE367" s="332"/>
      <c r="FO367" s="332"/>
      <c r="FY367" s="332"/>
      <c r="GI367" s="332"/>
      <c r="GS367" s="332"/>
      <c r="HC367" s="332"/>
      <c r="HM367" s="332"/>
    </row>
    <row r="368" s="3" customFormat="true" x14ac:dyDescent="0.25">
      <c r="A368" s="332"/>
      <c r="K368" s="332"/>
      <c r="U368" s="332"/>
      <c r="AE368" s="332"/>
      <c r="AO368" s="332"/>
      <c r="AY368" s="332"/>
      <c r="AZ368" s="332"/>
      <c r="BA368" s="332"/>
      <c r="BB368" s="332"/>
      <c r="BC368" s="332"/>
      <c r="BD368" s="332"/>
      <c r="BE368" s="332"/>
      <c r="BF368" s="332"/>
      <c r="BI368" s="332"/>
      <c r="BS368" s="332"/>
      <c r="CC368" s="332"/>
      <c r="CM368" s="332"/>
      <c r="CW368" s="332"/>
      <c r="DG368" s="332"/>
      <c r="DQ368" s="332"/>
      <c r="EA368" s="332"/>
      <c r="EK368" s="332"/>
      <c r="EU368" s="332"/>
      <c r="FE368" s="332"/>
      <c r="FO368" s="332"/>
      <c r="FY368" s="332"/>
      <c r="GI368" s="332"/>
      <c r="GS368" s="332"/>
      <c r="HC368" s="332"/>
      <c r="HM368" s="332"/>
    </row>
    <row r="369" s="3" customFormat="true" x14ac:dyDescent="0.25">
      <c r="A369" s="332"/>
      <c r="K369" s="332"/>
      <c r="U369" s="332"/>
      <c r="AE369" s="332"/>
      <c r="AO369" s="332"/>
      <c r="AY369" s="332"/>
      <c r="AZ369" s="332"/>
      <c r="BA369" s="332"/>
      <c r="BB369" s="332"/>
      <c r="BC369" s="332"/>
      <c r="BD369" s="332"/>
      <c r="BE369" s="332"/>
      <c r="BF369" s="332"/>
      <c r="BI369" s="332"/>
      <c r="BS369" s="332"/>
      <c r="CC369" s="332"/>
      <c r="CM369" s="332"/>
      <c r="CW369" s="332"/>
      <c r="DG369" s="332"/>
      <c r="DQ369" s="332"/>
      <c r="EA369" s="332"/>
      <c r="EK369" s="332"/>
      <c r="EU369" s="332"/>
      <c r="FE369" s="332"/>
      <c r="FO369" s="332"/>
      <c r="FY369" s="332"/>
      <c r="GI369" s="332"/>
      <c r="GS369" s="332"/>
      <c r="HC369" s="332"/>
      <c r="HM369" s="332"/>
    </row>
    <row r="370" s="3" customFormat="true" x14ac:dyDescent="0.25">
      <c r="A370" s="332"/>
      <c r="K370" s="332"/>
      <c r="U370" s="332"/>
      <c r="AE370" s="332"/>
      <c r="AO370" s="332"/>
      <c r="AY370" s="332"/>
      <c r="AZ370" s="332"/>
      <c r="BA370" s="332"/>
      <c r="BB370" s="332"/>
      <c r="BC370" s="332"/>
      <c r="BD370" s="332"/>
      <c r="BE370" s="332"/>
      <c r="BF370" s="332"/>
      <c r="BI370" s="332"/>
      <c r="BS370" s="332"/>
      <c r="CC370" s="332"/>
      <c r="CM370" s="332"/>
      <c r="CW370" s="332"/>
      <c r="DG370" s="332"/>
      <c r="DQ370" s="332"/>
      <c r="EA370" s="332"/>
      <c r="EK370" s="332"/>
      <c r="EU370" s="332"/>
      <c r="FE370" s="332"/>
      <c r="FO370" s="332"/>
      <c r="FY370" s="332"/>
      <c r="GI370" s="332"/>
      <c r="GS370" s="332"/>
      <c r="HC370" s="332"/>
      <c r="HM370" s="332"/>
    </row>
    <row r="371" s="3" customFormat="true" x14ac:dyDescent="0.25">
      <c r="A371" s="332"/>
      <c r="K371" s="332"/>
      <c r="U371" s="332"/>
      <c r="AE371" s="332"/>
      <c r="AO371" s="332"/>
      <c r="AY371" s="332"/>
      <c r="AZ371" s="332"/>
      <c r="BA371" s="332"/>
      <c r="BB371" s="332"/>
      <c r="BC371" s="332"/>
      <c r="BD371" s="332"/>
      <c r="BE371" s="332"/>
      <c r="BF371" s="332"/>
      <c r="BI371" s="332"/>
      <c r="BS371" s="332"/>
      <c r="CC371" s="332"/>
      <c r="CM371" s="332"/>
      <c r="CW371" s="332"/>
      <c r="DG371" s="332"/>
      <c r="DQ371" s="332"/>
      <c r="EA371" s="332"/>
      <c r="EK371" s="332"/>
      <c r="EU371" s="332"/>
      <c r="FE371" s="332"/>
      <c r="FO371" s="332"/>
      <c r="FY371" s="332"/>
      <c r="GI371" s="332"/>
      <c r="GS371" s="332"/>
      <c r="HC371" s="332"/>
      <c r="HM371" s="332"/>
    </row>
    <row r="372" s="3" customFormat="true" x14ac:dyDescent="0.25">
      <c r="A372" s="332"/>
      <c r="K372" s="332"/>
      <c r="U372" s="332"/>
      <c r="AE372" s="332"/>
      <c r="AO372" s="332"/>
      <c r="AY372" s="332"/>
      <c r="AZ372" s="332"/>
      <c r="BA372" s="332"/>
      <c r="BB372" s="332"/>
      <c r="BC372" s="332"/>
      <c r="BD372" s="332"/>
      <c r="BE372" s="332"/>
      <c r="BF372" s="332"/>
      <c r="BI372" s="332"/>
      <c r="BS372" s="332"/>
      <c r="CC372" s="332"/>
      <c r="CM372" s="332"/>
      <c r="CW372" s="332"/>
      <c r="DG372" s="332"/>
      <c r="DQ372" s="332"/>
      <c r="EA372" s="332"/>
      <c r="EK372" s="332"/>
      <c r="EU372" s="332"/>
      <c r="FE372" s="332"/>
      <c r="FO372" s="332"/>
      <c r="FY372" s="332"/>
      <c r="GI372" s="332"/>
      <c r="GS372" s="332"/>
      <c r="HC372" s="332"/>
      <c r="HM372" s="332"/>
    </row>
    <row r="373" s="3" customFormat="true" x14ac:dyDescent="0.25">
      <c r="A373" s="332"/>
      <c r="K373" s="332"/>
      <c r="U373" s="332"/>
      <c r="AE373" s="332"/>
      <c r="AO373" s="332"/>
      <c r="AY373" s="332"/>
      <c r="AZ373" s="332"/>
      <c r="BA373" s="332"/>
      <c r="BB373" s="332"/>
      <c r="BC373" s="332"/>
      <c r="BD373" s="332"/>
      <c r="BE373" s="332"/>
      <c r="BF373" s="332"/>
      <c r="BI373" s="332"/>
      <c r="BS373" s="332"/>
      <c r="CC373" s="332"/>
      <c r="CM373" s="332"/>
      <c r="CW373" s="332"/>
      <c r="DG373" s="332"/>
      <c r="DQ373" s="332"/>
      <c r="EA373" s="332"/>
      <c r="EK373" s="332"/>
      <c r="EU373" s="332"/>
      <c r="FE373" s="332"/>
      <c r="FO373" s="332"/>
      <c r="FY373" s="332"/>
      <c r="GI373" s="332"/>
      <c r="GS373" s="332"/>
      <c r="HC373" s="332"/>
      <c r="HM373" s="332"/>
    </row>
    <row r="374" s="3" customFormat="true" x14ac:dyDescent="0.25">
      <c r="A374" s="332"/>
      <c r="K374" s="332"/>
      <c r="U374" s="332"/>
      <c r="AE374" s="332"/>
      <c r="AO374" s="332"/>
      <c r="AY374" s="332"/>
      <c r="AZ374" s="332"/>
      <c r="BA374" s="332"/>
      <c r="BB374" s="332"/>
      <c r="BC374" s="332"/>
      <c r="BD374" s="332"/>
      <c r="BE374" s="332"/>
      <c r="BF374" s="332"/>
      <c r="BI374" s="332"/>
      <c r="BS374" s="332"/>
      <c r="CC374" s="332"/>
      <c r="CM374" s="332"/>
      <c r="CW374" s="332"/>
      <c r="DG374" s="332"/>
      <c r="DQ374" s="332"/>
      <c r="EA374" s="332"/>
      <c r="EK374" s="332"/>
      <c r="EU374" s="332"/>
      <c r="FE374" s="332"/>
      <c r="FO374" s="332"/>
      <c r="FY374" s="332"/>
      <c r="GI374" s="332"/>
      <c r="GS374" s="332"/>
      <c r="HC374" s="332"/>
      <c r="HM374" s="332"/>
    </row>
    <row r="375" s="3" customFormat="true" x14ac:dyDescent="0.25">
      <c r="A375" s="332"/>
      <c r="K375" s="332"/>
      <c r="U375" s="332"/>
      <c r="AE375" s="332"/>
      <c r="AO375" s="332"/>
      <c r="AY375" s="332"/>
      <c r="AZ375" s="332"/>
      <c r="BA375" s="332"/>
      <c r="BB375" s="332"/>
      <c r="BC375" s="332"/>
      <c r="BD375" s="332"/>
      <c r="BE375" s="332"/>
      <c r="BF375" s="332"/>
      <c r="BI375" s="332"/>
      <c r="BS375" s="332"/>
      <c r="CC375" s="332"/>
      <c r="CM375" s="332"/>
      <c r="CW375" s="332"/>
      <c r="DG375" s="332"/>
      <c r="DQ375" s="332"/>
      <c r="EA375" s="332"/>
      <c r="EK375" s="332"/>
      <c r="EU375" s="332"/>
      <c r="FE375" s="332"/>
      <c r="FO375" s="332"/>
      <c r="FY375" s="332"/>
      <c r="GI375" s="332"/>
      <c r="GS375" s="332"/>
      <c r="HC375" s="332"/>
      <c r="HM375" s="332"/>
    </row>
    <row r="376" s="3" customFormat="true" x14ac:dyDescent="0.25">
      <c r="A376" s="332"/>
      <c r="K376" s="332"/>
      <c r="U376" s="332"/>
      <c r="AE376" s="332"/>
      <c r="AO376" s="332"/>
      <c r="AY376" s="332"/>
      <c r="AZ376" s="332"/>
      <c r="BA376" s="332"/>
      <c r="BB376" s="332"/>
      <c r="BC376" s="332"/>
      <c r="BD376" s="332"/>
      <c r="BE376" s="332"/>
      <c r="BF376" s="332"/>
      <c r="BI376" s="332"/>
      <c r="BS376" s="332"/>
      <c r="CC376" s="332"/>
      <c r="CM376" s="332"/>
      <c r="CW376" s="332"/>
      <c r="DG376" s="332"/>
      <c r="DQ376" s="332"/>
      <c r="EA376" s="332"/>
      <c r="EK376" s="332"/>
      <c r="EU376" s="332"/>
      <c r="FE376" s="332"/>
      <c r="FO376" s="332"/>
      <c r="FY376" s="332"/>
      <c r="GI376" s="332"/>
      <c r="GS376" s="332"/>
      <c r="HC376" s="332"/>
      <c r="HM376" s="332"/>
    </row>
    <row r="377" s="3" customFormat="true" x14ac:dyDescent="0.25">
      <c r="A377" s="332"/>
      <c r="K377" s="332"/>
      <c r="U377" s="332"/>
      <c r="AE377" s="332"/>
      <c r="AO377" s="332"/>
      <c r="AY377" s="332"/>
      <c r="AZ377" s="332"/>
      <c r="BA377" s="332"/>
      <c r="BB377" s="332"/>
      <c r="BC377" s="332"/>
      <c r="BD377" s="332"/>
      <c r="BE377" s="332"/>
      <c r="BF377" s="332"/>
      <c r="BI377" s="332"/>
      <c r="BS377" s="332"/>
      <c r="CC377" s="332"/>
      <c r="CM377" s="332"/>
      <c r="CW377" s="332"/>
      <c r="DG377" s="332"/>
      <c r="DQ377" s="332"/>
      <c r="EA377" s="332"/>
      <c r="EK377" s="332"/>
      <c r="EU377" s="332"/>
      <c r="FE377" s="332"/>
      <c r="FO377" s="332"/>
      <c r="FY377" s="332"/>
      <c r="GI377" s="332"/>
      <c r="GS377" s="332"/>
      <c r="HC377" s="332"/>
      <c r="HM377" s="332"/>
    </row>
    <row r="378" s="3" customFormat="true" x14ac:dyDescent="0.25">
      <c r="A378" s="332"/>
      <c r="K378" s="332"/>
      <c r="U378" s="332"/>
      <c r="AE378" s="332"/>
      <c r="AO378" s="332"/>
      <c r="AY378" s="332"/>
      <c r="AZ378" s="332"/>
      <c r="BA378" s="332"/>
      <c r="BB378" s="332"/>
      <c r="BC378" s="332"/>
      <c r="BD378" s="332"/>
      <c r="BE378" s="332"/>
      <c r="BF378" s="332"/>
      <c r="BI378" s="332"/>
      <c r="BS378" s="332"/>
      <c r="CC378" s="332"/>
      <c r="CM378" s="332"/>
      <c r="CW378" s="332"/>
      <c r="DG378" s="332"/>
      <c r="DQ378" s="332"/>
      <c r="EA378" s="332"/>
      <c r="EK378" s="332"/>
      <c r="EU378" s="332"/>
      <c r="FE378" s="332"/>
      <c r="FO378" s="332"/>
      <c r="FY378" s="332"/>
      <c r="GI378" s="332"/>
      <c r="GS378" s="332"/>
      <c r="HC378" s="332"/>
      <c r="HM378" s="332"/>
    </row>
    <row r="379" s="3" customFormat="true" x14ac:dyDescent="0.25">
      <c r="A379" s="332"/>
      <c r="K379" s="332"/>
      <c r="U379" s="332"/>
      <c r="AE379" s="332"/>
      <c r="AO379" s="332"/>
      <c r="AY379" s="332"/>
      <c r="AZ379" s="332"/>
      <c r="BA379" s="332"/>
      <c r="BB379" s="332"/>
      <c r="BC379" s="332"/>
      <c r="BD379" s="332"/>
      <c r="BE379" s="332"/>
      <c r="BF379" s="332"/>
      <c r="BI379" s="332"/>
      <c r="BS379" s="332"/>
      <c r="CC379" s="332"/>
      <c r="CM379" s="332"/>
      <c r="CW379" s="332"/>
      <c r="DG379" s="332"/>
      <c r="DQ379" s="332"/>
      <c r="EA379" s="332"/>
      <c r="EK379" s="332"/>
      <c r="EU379" s="332"/>
      <c r="FE379" s="332"/>
      <c r="FO379" s="332"/>
      <c r="FY379" s="332"/>
      <c r="GI379" s="332"/>
      <c r="GS379" s="332"/>
      <c r="HC379" s="332"/>
      <c r="HM379" s="332"/>
    </row>
    <row r="380" s="3" customFormat="true" x14ac:dyDescent="0.25">
      <c r="A380" s="332"/>
      <c r="K380" s="332"/>
      <c r="U380" s="332"/>
      <c r="AE380" s="332"/>
      <c r="AO380" s="332"/>
      <c r="AY380" s="332"/>
      <c r="AZ380" s="332"/>
      <c r="BA380" s="332"/>
      <c r="BB380" s="332"/>
      <c r="BC380" s="332"/>
      <c r="BD380" s="332"/>
      <c r="BE380" s="332"/>
      <c r="BF380" s="332"/>
      <c r="BI380" s="332"/>
      <c r="BS380" s="332"/>
      <c r="CC380" s="332"/>
      <c r="CM380" s="332"/>
      <c r="CW380" s="332"/>
      <c r="DG380" s="332"/>
      <c r="DQ380" s="332"/>
      <c r="EA380" s="332"/>
      <c r="EK380" s="332"/>
      <c r="EU380" s="332"/>
      <c r="FE380" s="332"/>
      <c r="FO380" s="332"/>
      <c r="FY380" s="332"/>
      <c r="GI380" s="332"/>
      <c r="GS380" s="332"/>
      <c r="HC380" s="332"/>
      <c r="HM380" s="332"/>
    </row>
    <row r="381" s="3" customFormat="true" x14ac:dyDescent="0.25">
      <c r="A381" s="332"/>
      <c r="K381" s="332"/>
      <c r="U381" s="332"/>
      <c r="AE381" s="332"/>
      <c r="AO381" s="332"/>
      <c r="AY381" s="332"/>
      <c r="AZ381" s="332"/>
      <c r="BA381" s="332"/>
      <c r="BB381" s="332"/>
      <c r="BC381" s="332"/>
      <c r="BD381" s="332"/>
      <c r="BE381" s="332"/>
      <c r="BF381" s="332"/>
      <c r="BI381" s="332"/>
      <c r="BS381" s="332"/>
      <c r="CC381" s="332"/>
      <c r="CM381" s="332"/>
      <c r="CW381" s="332"/>
      <c r="DG381" s="332"/>
      <c r="DQ381" s="332"/>
      <c r="EA381" s="332"/>
      <c r="EK381" s="332"/>
      <c r="EU381" s="332"/>
      <c r="FE381" s="332"/>
      <c r="FO381" s="332"/>
      <c r="FY381" s="332"/>
      <c r="GI381" s="332"/>
      <c r="GS381" s="332"/>
      <c r="HC381" s="332"/>
      <c r="HM381" s="332"/>
    </row>
    <row r="382" s="3" customFormat="true" x14ac:dyDescent="0.25">
      <c r="A382" s="332"/>
      <c r="K382" s="332"/>
      <c r="U382" s="332"/>
      <c r="AE382" s="332"/>
      <c r="AO382" s="332"/>
      <c r="AY382" s="332"/>
      <c r="AZ382" s="332"/>
      <c r="BA382" s="332"/>
      <c r="BB382" s="332"/>
      <c r="BC382" s="332"/>
      <c r="BD382" s="332"/>
      <c r="BE382" s="332"/>
      <c r="BF382" s="332"/>
      <c r="BI382" s="332"/>
      <c r="BS382" s="332"/>
      <c r="CC382" s="332"/>
      <c r="CM382" s="332"/>
      <c r="CW382" s="332"/>
      <c r="DG382" s="332"/>
      <c r="DQ382" s="332"/>
      <c r="EA382" s="332"/>
      <c r="EK382" s="332"/>
      <c r="EU382" s="332"/>
      <c r="FE382" s="332"/>
      <c r="FO382" s="332"/>
      <c r="FY382" s="332"/>
      <c r="GI382" s="332"/>
      <c r="GS382" s="332"/>
      <c r="HC382" s="332"/>
      <c r="HM382" s="332"/>
    </row>
    <row r="383" s="3" customFormat="true" x14ac:dyDescent="0.25">
      <c r="A383" s="332"/>
      <c r="K383" s="332"/>
      <c r="U383" s="332"/>
      <c r="AE383" s="332"/>
      <c r="AO383" s="332"/>
      <c r="AY383" s="332"/>
      <c r="AZ383" s="332"/>
      <c r="BA383" s="332"/>
      <c r="BB383" s="332"/>
      <c r="BC383" s="332"/>
      <c r="BD383" s="332"/>
      <c r="BE383" s="332"/>
      <c r="BF383" s="332"/>
      <c r="BI383" s="332"/>
      <c r="BS383" s="332"/>
      <c r="CC383" s="332"/>
      <c r="CM383" s="332"/>
      <c r="CW383" s="332"/>
      <c r="DG383" s="332"/>
      <c r="DQ383" s="332"/>
      <c r="EA383" s="332"/>
      <c r="EK383" s="332"/>
      <c r="EU383" s="332"/>
      <c r="FE383" s="332"/>
      <c r="FO383" s="332"/>
      <c r="FY383" s="332"/>
      <c r="GI383" s="332"/>
      <c r="GS383" s="332"/>
      <c r="HC383" s="332"/>
      <c r="HM383" s="332"/>
    </row>
    <row r="384" s="3" customFormat="true" x14ac:dyDescent="0.25">
      <c r="A384" s="332"/>
      <c r="K384" s="332"/>
      <c r="U384" s="332"/>
      <c r="AE384" s="332"/>
      <c r="AO384" s="332"/>
      <c r="AY384" s="332"/>
      <c r="AZ384" s="332"/>
      <c r="BA384" s="332"/>
      <c r="BB384" s="332"/>
      <c r="BC384" s="332"/>
      <c r="BD384" s="332"/>
      <c r="BE384" s="332"/>
      <c r="BF384" s="332"/>
      <c r="BI384" s="332"/>
      <c r="BS384" s="332"/>
      <c r="CC384" s="332"/>
      <c r="CM384" s="332"/>
      <c r="CW384" s="332"/>
      <c r="DG384" s="332"/>
      <c r="DQ384" s="332"/>
      <c r="EA384" s="332"/>
      <c r="EK384" s="332"/>
      <c r="EU384" s="332"/>
      <c r="FE384" s="332"/>
      <c r="FO384" s="332"/>
      <c r="FY384" s="332"/>
      <c r="GI384" s="332"/>
      <c r="GS384" s="332"/>
      <c r="HC384" s="332"/>
      <c r="HM384" s="332"/>
    </row>
    <row r="385" s="3" customFormat="true" x14ac:dyDescent="0.25">
      <c r="A385" s="332"/>
      <c r="K385" s="332"/>
      <c r="U385" s="332"/>
      <c r="AE385" s="332"/>
      <c r="AO385" s="332"/>
      <c r="AY385" s="332"/>
      <c r="AZ385" s="332"/>
      <c r="BA385" s="332"/>
      <c r="BB385" s="332"/>
      <c r="BC385" s="332"/>
      <c r="BD385" s="332"/>
      <c r="BE385" s="332"/>
      <c r="BF385" s="332"/>
      <c r="BI385" s="332"/>
      <c r="BS385" s="332"/>
      <c r="CC385" s="332"/>
      <c r="CM385" s="332"/>
      <c r="CW385" s="332"/>
      <c r="DG385" s="332"/>
      <c r="DQ385" s="332"/>
      <c r="EA385" s="332"/>
      <c r="EK385" s="332"/>
      <c r="EU385" s="332"/>
      <c r="FE385" s="332"/>
      <c r="FO385" s="332"/>
      <c r="FY385" s="332"/>
      <c r="GI385" s="332"/>
      <c r="GS385" s="332"/>
      <c r="HC385" s="332"/>
      <c r="HM385" s="332"/>
    </row>
    <row r="386" s="3" customFormat="true" x14ac:dyDescent="0.25">
      <c r="A386" s="332"/>
      <c r="K386" s="332"/>
      <c r="U386" s="332"/>
      <c r="AE386" s="332"/>
      <c r="AO386" s="332"/>
      <c r="AY386" s="332"/>
      <c r="AZ386" s="332"/>
      <c r="BA386" s="332"/>
      <c r="BB386" s="332"/>
      <c r="BC386" s="332"/>
      <c r="BD386" s="332"/>
      <c r="BE386" s="332"/>
      <c r="BF386" s="332"/>
      <c r="BI386" s="332"/>
      <c r="BS386" s="332"/>
      <c r="CC386" s="332"/>
      <c r="CM386" s="332"/>
      <c r="CW386" s="332"/>
      <c r="DG386" s="332"/>
      <c r="DQ386" s="332"/>
      <c r="EA386" s="332"/>
      <c r="EK386" s="332"/>
      <c r="EU386" s="332"/>
      <c r="FE386" s="332"/>
      <c r="FO386" s="332"/>
      <c r="FY386" s="332"/>
      <c r="GI386" s="332"/>
      <c r="GS386" s="332"/>
      <c r="HC386" s="332"/>
      <c r="HM386" s="332"/>
    </row>
    <row r="387" s="3" customFormat="true" x14ac:dyDescent="0.25">
      <c r="A387" s="332"/>
      <c r="K387" s="332"/>
      <c r="U387" s="332"/>
      <c r="AE387" s="332"/>
      <c r="AO387" s="332"/>
      <c r="AY387" s="332"/>
      <c r="AZ387" s="332"/>
      <c r="BA387" s="332"/>
      <c r="BB387" s="332"/>
      <c r="BC387" s="332"/>
      <c r="BD387" s="332"/>
      <c r="BE387" s="332"/>
      <c r="BF387" s="332"/>
      <c r="BI387" s="332"/>
      <c r="BS387" s="332"/>
      <c r="CC387" s="332"/>
      <c r="CM387" s="332"/>
      <c r="CW387" s="332"/>
      <c r="DG387" s="332"/>
      <c r="DQ387" s="332"/>
      <c r="EA387" s="332"/>
      <c r="EK387" s="332"/>
      <c r="EU387" s="332"/>
      <c r="FE387" s="332"/>
      <c r="FO387" s="332"/>
      <c r="FY387" s="332"/>
      <c r="GI387" s="332"/>
      <c r="GS387" s="332"/>
      <c r="HC387" s="332"/>
      <c r="HM387" s="332"/>
    </row>
    <row r="388" s="3" customFormat="true" x14ac:dyDescent="0.25">
      <c r="A388" s="332"/>
      <c r="K388" s="332"/>
      <c r="U388" s="332"/>
      <c r="AE388" s="332"/>
      <c r="AO388" s="332"/>
      <c r="AY388" s="332"/>
      <c r="AZ388" s="332"/>
      <c r="BA388" s="332"/>
      <c r="BB388" s="332"/>
      <c r="BC388" s="332"/>
      <c r="BD388" s="332"/>
      <c r="BE388" s="332"/>
      <c r="BF388" s="332"/>
      <c r="BI388" s="332"/>
      <c r="BS388" s="332"/>
      <c r="CC388" s="332"/>
      <c r="CM388" s="332"/>
      <c r="CW388" s="332"/>
      <c r="DG388" s="332"/>
      <c r="DQ388" s="332"/>
      <c r="EA388" s="332"/>
      <c r="EK388" s="332"/>
      <c r="EU388" s="332"/>
      <c r="FE388" s="332"/>
      <c r="FO388" s="332"/>
      <c r="FY388" s="332"/>
      <c r="GI388" s="332"/>
      <c r="GS388" s="332"/>
      <c r="HC388" s="332"/>
      <c r="HM388" s="332"/>
    </row>
    <row r="389" s="3" customFormat="true" x14ac:dyDescent="0.25">
      <c r="A389" s="332"/>
      <c r="K389" s="332"/>
      <c r="U389" s="332"/>
      <c r="AE389" s="332"/>
      <c r="AO389" s="332"/>
      <c r="AY389" s="332"/>
      <c r="AZ389" s="332"/>
      <c r="BA389" s="332"/>
      <c r="BB389" s="332"/>
      <c r="BC389" s="332"/>
      <c r="BD389" s="332"/>
      <c r="BE389" s="332"/>
      <c r="BF389" s="332"/>
      <c r="BI389" s="332"/>
      <c r="BS389" s="332"/>
      <c r="CC389" s="332"/>
      <c r="CM389" s="332"/>
      <c r="CW389" s="332"/>
      <c r="DG389" s="332"/>
      <c r="DQ389" s="332"/>
      <c r="EA389" s="332"/>
      <c r="EK389" s="332"/>
      <c r="EU389" s="332"/>
      <c r="FE389" s="332"/>
      <c r="FO389" s="332"/>
      <c r="FY389" s="332"/>
      <c r="GI389" s="332"/>
      <c r="GS389" s="332"/>
      <c r="HC389" s="332"/>
      <c r="HM389" s="332"/>
    </row>
    <row r="390" s="3" customFormat="true" x14ac:dyDescent="0.25">
      <c r="A390" s="332"/>
      <c r="K390" s="332"/>
      <c r="U390" s="332"/>
      <c r="AE390" s="332"/>
      <c r="AO390" s="332"/>
      <c r="AY390" s="332"/>
      <c r="AZ390" s="332"/>
      <c r="BA390" s="332"/>
      <c r="BB390" s="332"/>
      <c r="BC390" s="332"/>
      <c r="BD390" s="332"/>
      <c r="BE390" s="332"/>
      <c r="BF390" s="332"/>
      <c r="BI390" s="332"/>
      <c r="BS390" s="332"/>
      <c r="CC390" s="332"/>
      <c r="CM390" s="332"/>
      <c r="CW390" s="332"/>
      <c r="DG390" s="332"/>
      <c r="DQ390" s="332"/>
      <c r="EA390" s="332"/>
      <c r="EK390" s="332"/>
      <c r="EU390" s="332"/>
      <c r="FE390" s="332"/>
      <c r="FO390" s="332"/>
      <c r="FY390" s="332"/>
      <c r="GI390" s="332"/>
      <c r="GS390" s="332"/>
      <c r="HC390" s="332"/>
      <c r="HM390" s="332"/>
    </row>
    <row r="391" s="3" customFormat="true" x14ac:dyDescent="0.25">
      <c r="A391" s="332"/>
      <c r="K391" s="332"/>
      <c r="U391" s="332"/>
      <c r="AE391" s="332"/>
      <c r="AO391" s="332"/>
      <c r="AY391" s="332"/>
      <c r="AZ391" s="332"/>
      <c r="BA391" s="332"/>
      <c r="BB391" s="332"/>
      <c r="BC391" s="332"/>
      <c r="BD391" s="332"/>
      <c r="BE391" s="332"/>
      <c r="BF391" s="332"/>
      <c r="BI391" s="332"/>
      <c r="BS391" s="332"/>
      <c r="CC391" s="332"/>
      <c r="CM391" s="332"/>
      <c r="CW391" s="332"/>
      <c r="DG391" s="332"/>
      <c r="DQ391" s="332"/>
      <c r="EA391" s="332"/>
      <c r="EK391" s="332"/>
      <c r="EU391" s="332"/>
      <c r="FE391" s="332"/>
      <c r="FO391" s="332"/>
      <c r="FY391" s="332"/>
      <c r="GI391" s="332"/>
      <c r="GS391" s="332"/>
      <c r="HC391" s="332"/>
      <c r="HM391" s="332"/>
    </row>
    <row r="392" s="3" customFormat="true" x14ac:dyDescent="0.25">
      <c r="A392" s="332"/>
      <c r="K392" s="332"/>
      <c r="U392" s="332"/>
      <c r="AE392" s="332"/>
      <c r="AO392" s="332"/>
      <c r="AY392" s="332"/>
      <c r="AZ392" s="332"/>
      <c r="BA392" s="332"/>
      <c r="BB392" s="332"/>
      <c r="BC392" s="332"/>
      <c r="BD392" s="332"/>
      <c r="BE392" s="332"/>
      <c r="BF392" s="332"/>
      <c r="BI392" s="332"/>
      <c r="BS392" s="332"/>
      <c r="CC392" s="332"/>
      <c r="CM392" s="332"/>
      <c r="CW392" s="332"/>
      <c r="DG392" s="332"/>
      <c r="DQ392" s="332"/>
      <c r="EA392" s="332"/>
      <c r="EK392" s="332"/>
      <c r="EU392" s="332"/>
      <c r="FE392" s="332"/>
      <c r="FO392" s="332"/>
      <c r="FY392" s="332"/>
      <c r="GI392" s="332"/>
      <c r="GS392" s="332"/>
      <c r="HC392" s="332"/>
      <c r="HM392" s="332"/>
    </row>
    <row r="393" s="3" customFormat="true" x14ac:dyDescent="0.25">
      <c r="A393" s="332"/>
      <c r="K393" s="332"/>
      <c r="U393" s="332"/>
      <c r="AE393" s="332"/>
      <c r="AO393" s="332"/>
      <c r="AY393" s="332"/>
      <c r="AZ393" s="332"/>
      <c r="BA393" s="332"/>
      <c r="BB393" s="332"/>
      <c r="BC393" s="332"/>
      <c r="BD393" s="332"/>
      <c r="BE393" s="332"/>
      <c r="BF393" s="332"/>
      <c r="BI393" s="332"/>
      <c r="BS393" s="332"/>
      <c r="CC393" s="332"/>
      <c r="CM393" s="332"/>
      <c r="CW393" s="332"/>
      <c r="DG393" s="332"/>
      <c r="DQ393" s="332"/>
      <c r="EA393" s="332"/>
      <c r="EK393" s="332"/>
      <c r="EU393" s="332"/>
      <c r="FE393" s="332"/>
      <c r="FO393" s="332"/>
      <c r="FY393" s="332"/>
      <c r="GI393" s="332"/>
      <c r="GS393" s="332"/>
      <c r="HC393" s="332"/>
      <c r="HM393" s="332"/>
    </row>
    <row r="394" s="3" customFormat="true" x14ac:dyDescent="0.25">
      <c r="A394" s="332"/>
      <c r="K394" s="332"/>
      <c r="U394" s="332"/>
      <c r="AE394" s="332"/>
      <c r="AO394" s="332"/>
      <c r="AY394" s="332"/>
      <c r="AZ394" s="332"/>
      <c r="BA394" s="332"/>
      <c r="BB394" s="332"/>
      <c r="BC394" s="332"/>
      <c r="BD394" s="332"/>
      <c r="BE394" s="332"/>
      <c r="BF394" s="332"/>
      <c r="BI394" s="332"/>
      <c r="BS394" s="332"/>
      <c r="CC394" s="332"/>
      <c r="CM394" s="332"/>
      <c r="CW394" s="332"/>
      <c r="DG394" s="332"/>
      <c r="DQ394" s="332"/>
      <c r="EA394" s="332"/>
      <c r="EK394" s="332"/>
      <c r="EU394" s="332"/>
      <c r="FE394" s="332"/>
      <c r="FO394" s="332"/>
      <c r="FY394" s="332"/>
      <c r="GI394" s="332"/>
      <c r="GS394" s="332"/>
      <c r="HC394" s="332"/>
      <c r="HM394" s="332"/>
    </row>
    <row r="395" s="3" customFormat="true" x14ac:dyDescent="0.25">
      <c r="A395" s="332"/>
      <c r="K395" s="332"/>
      <c r="U395" s="332"/>
      <c r="AE395" s="332"/>
      <c r="AO395" s="332"/>
      <c r="AY395" s="332"/>
      <c r="AZ395" s="332"/>
      <c r="BA395" s="332"/>
      <c r="BB395" s="332"/>
      <c r="BC395" s="332"/>
      <c r="BD395" s="332"/>
      <c r="BE395" s="332"/>
      <c r="BF395" s="332"/>
      <c r="BI395" s="332"/>
      <c r="BS395" s="332"/>
      <c r="CC395" s="332"/>
      <c r="CM395" s="332"/>
      <c r="CW395" s="332"/>
      <c r="DG395" s="332"/>
      <c r="DQ395" s="332"/>
      <c r="EA395" s="332"/>
      <c r="EK395" s="332"/>
      <c r="EU395" s="332"/>
      <c r="FE395" s="332"/>
      <c r="FO395" s="332"/>
      <c r="FY395" s="332"/>
      <c r="GI395" s="332"/>
      <c r="GS395" s="332"/>
      <c r="HC395" s="332"/>
      <c r="HM395" s="332"/>
    </row>
    <row r="396" s="3" customFormat="true" x14ac:dyDescent="0.25">
      <c r="A396" s="332"/>
      <c r="K396" s="332"/>
      <c r="U396" s="332"/>
      <c r="AE396" s="332"/>
      <c r="AO396" s="332"/>
      <c r="AY396" s="332"/>
      <c r="AZ396" s="332"/>
      <c r="BA396" s="332"/>
      <c r="BB396" s="332"/>
      <c r="BC396" s="332"/>
      <c r="BD396" s="332"/>
      <c r="BE396" s="332"/>
      <c r="BF396" s="332"/>
      <c r="BI396" s="332"/>
      <c r="BS396" s="332"/>
      <c r="CC396" s="332"/>
      <c r="CM396" s="332"/>
      <c r="CW396" s="332"/>
      <c r="DG396" s="332"/>
      <c r="DQ396" s="332"/>
      <c r="EA396" s="332"/>
      <c r="EK396" s="332"/>
      <c r="EU396" s="332"/>
      <c r="FE396" s="332"/>
      <c r="FO396" s="332"/>
      <c r="FY396" s="332"/>
      <c r="GI396" s="332"/>
      <c r="GS396" s="332"/>
      <c r="HC396" s="332"/>
      <c r="HM396" s="332"/>
    </row>
    <row r="397" s="3" customFormat="true" x14ac:dyDescent="0.25">
      <c r="A397" s="332"/>
      <c r="K397" s="332"/>
      <c r="U397" s="332"/>
      <c r="AE397" s="332"/>
      <c r="AO397" s="332"/>
      <c r="AY397" s="332"/>
      <c r="AZ397" s="332"/>
      <c r="BA397" s="332"/>
      <c r="BB397" s="332"/>
      <c r="BC397" s="332"/>
      <c r="BD397" s="332"/>
      <c r="BE397" s="332"/>
      <c r="BF397" s="332"/>
      <c r="BI397" s="332"/>
      <c r="BS397" s="332"/>
      <c r="CC397" s="332"/>
      <c r="CM397" s="332"/>
      <c r="CW397" s="332"/>
      <c r="DG397" s="332"/>
      <c r="DQ397" s="332"/>
      <c r="EA397" s="332"/>
      <c r="EK397" s="332"/>
      <c r="EU397" s="332"/>
      <c r="FE397" s="332"/>
      <c r="FO397" s="332"/>
      <c r="FY397" s="332"/>
      <c r="GI397" s="332"/>
      <c r="GS397" s="332"/>
      <c r="HC397" s="332"/>
      <c r="HM397" s="332"/>
    </row>
    <row r="398" s="3" customFormat="true" x14ac:dyDescent="0.25">
      <c r="A398" s="332"/>
      <c r="K398" s="332"/>
      <c r="U398" s="332"/>
      <c r="AE398" s="332"/>
      <c r="AO398" s="332"/>
      <c r="AY398" s="332"/>
      <c r="AZ398" s="332"/>
      <c r="BA398" s="332"/>
      <c r="BB398" s="332"/>
      <c r="BC398" s="332"/>
      <c r="BD398" s="332"/>
      <c r="BE398" s="332"/>
      <c r="BF398" s="332"/>
      <c r="BI398" s="332"/>
      <c r="BS398" s="332"/>
      <c r="CC398" s="332"/>
      <c r="CM398" s="332"/>
      <c r="CW398" s="332"/>
      <c r="DG398" s="332"/>
      <c r="DQ398" s="332"/>
      <c r="EA398" s="332"/>
      <c r="EK398" s="332"/>
      <c r="EU398" s="332"/>
      <c r="FE398" s="332"/>
      <c r="FO398" s="332"/>
      <c r="FY398" s="332"/>
      <c r="GI398" s="332"/>
      <c r="GS398" s="332"/>
      <c r="HC398" s="332"/>
      <c r="HM398" s="332"/>
    </row>
    <row r="399" s="3" customFormat="true" x14ac:dyDescent="0.25">
      <c r="A399" s="332"/>
      <c r="K399" s="332"/>
      <c r="U399" s="332"/>
      <c r="AE399" s="332"/>
      <c r="AO399" s="332"/>
      <c r="AY399" s="332"/>
      <c r="AZ399" s="332"/>
      <c r="BA399" s="332"/>
      <c r="BB399" s="332"/>
      <c r="BC399" s="332"/>
      <c r="BD399" s="332"/>
      <c r="BE399" s="332"/>
      <c r="BF399" s="332"/>
      <c r="BI399" s="332"/>
      <c r="BS399" s="332"/>
      <c r="CC399" s="332"/>
      <c r="CM399" s="332"/>
      <c r="CW399" s="332"/>
      <c r="DG399" s="332"/>
      <c r="DQ399" s="332"/>
      <c r="EA399" s="332"/>
      <c r="EK399" s="332"/>
      <c r="EU399" s="332"/>
      <c r="FE399" s="332"/>
      <c r="FO399" s="332"/>
      <c r="FY399" s="332"/>
      <c r="GI399" s="332"/>
      <c r="GS399" s="332"/>
      <c r="HC399" s="332"/>
      <c r="HM399" s="332"/>
    </row>
    <row r="400" s="3" customFormat="true" x14ac:dyDescent="0.25">
      <c r="A400" s="332"/>
      <c r="K400" s="332"/>
      <c r="U400" s="332"/>
      <c r="AE400" s="332"/>
      <c r="AO400" s="332"/>
      <c r="AY400" s="332"/>
      <c r="AZ400" s="332"/>
      <c r="BA400" s="332"/>
      <c r="BB400" s="332"/>
      <c r="BC400" s="332"/>
      <c r="BD400" s="332"/>
      <c r="BE400" s="332"/>
      <c r="BF400" s="332"/>
      <c r="BI400" s="332"/>
      <c r="BS400" s="332"/>
      <c r="CC400" s="332"/>
      <c r="CM400" s="332"/>
      <c r="CW400" s="332"/>
      <c r="DG400" s="332"/>
      <c r="DQ400" s="332"/>
      <c r="EA400" s="332"/>
      <c r="EK400" s="332"/>
      <c r="EU400" s="332"/>
      <c r="FE400" s="332"/>
      <c r="FO400" s="332"/>
      <c r="FY400" s="332"/>
      <c r="GI400" s="332"/>
      <c r="GS400" s="332"/>
      <c r="HC400" s="332"/>
      <c r="HM400" s="332"/>
    </row>
    <row r="401" s="3" customFormat="true" x14ac:dyDescent="0.25">
      <c r="A401" s="332"/>
      <c r="K401" s="332"/>
      <c r="U401" s="332"/>
      <c r="AE401" s="332"/>
      <c r="AO401" s="332"/>
      <c r="AY401" s="332"/>
      <c r="AZ401" s="332"/>
      <c r="BA401" s="332"/>
      <c r="BB401" s="332"/>
      <c r="BC401" s="332"/>
      <c r="BD401" s="332"/>
      <c r="BE401" s="332"/>
      <c r="BF401" s="332"/>
      <c r="BI401" s="332"/>
      <c r="BS401" s="332"/>
      <c r="CC401" s="332"/>
      <c r="CM401" s="332"/>
      <c r="CW401" s="332"/>
      <c r="DG401" s="332"/>
      <c r="DQ401" s="332"/>
      <c r="EA401" s="332"/>
      <c r="EK401" s="332"/>
      <c r="EU401" s="332"/>
      <c r="FE401" s="332"/>
      <c r="FO401" s="332"/>
      <c r="FY401" s="332"/>
      <c r="GI401" s="332"/>
      <c r="GS401" s="332"/>
      <c r="HC401" s="332"/>
      <c r="HM401" s="332"/>
    </row>
    <row r="402" s="3" customFormat="true" x14ac:dyDescent="0.25">
      <c r="A402" s="332"/>
      <c r="K402" s="332"/>
      <c r="U402" s="332"/>
      <c r="AE402" s="332"/>
      <c r="AO402" s="332"/>
      <c r="AY402" s="332"/>
      <c r="AZ402" s="332"/>
      <c r="BA402" s="332"/>
      <c r="BB402" s="332"/>
      <c r="BC402" s="332"/>
      <c r="BD402" s="332"/>
      <c r="BE402" s="332"/>
      <c r="BF402" s="332"/>
      <c r="BI402" s="332"/>
      <c r="BS402" s="332"/>
      <c r="CC402" s="332"/>
      <c r="CM402" s="332"/>
      <c r="CW402" s="332"/>
      <c r="DG402" s="332"/>
      <c r="DQ402" s="332"/>
      <c r="EA402" s="332"/>
      <c r="EK402" s="332"/>
      <c r="EU402" s="332"/>
      <c r="FE402" s="332"/>
      <c r="FO402" s="332"/>
      <c r="FY402" s="332"/>
      <c r="GI402" s="332"/>
      <c r="GS402" s="332"/>
      <c r="HC402" s="332"/>
      <c r="HM402" s="332"/>
    </row>
    <row r="403" s="3" customFormat="true" x14ac:dyDescent="0.25">
      <c r="A403" s="332"/>
      <c r="K403" s="332"/>
      <c r="U403" s="332"/>
      <c r="AE403" s="332"/>
      <c r="AO403" s="332"/>
      <c r="AY403" s="332"/>
      <c r="AZ403" s="332"/>
      <c r="BA403" s="332"/>
      <c r="BB403" s="332"/>
      <c r="BC403" s="332"/>
      <c r="BD403" s="332"/>
      <c r="BE403" s="332"/>
      <c r="BF403" s="332"/>
      <c r="BI403" s="332"/>
      <c r="BS403" s="332"/>
      <c r="CC403" s="332"/>
      <c r="CM403" s="332"/>
      <c r="CW403" s="332"/>
      <c r="DG403" s="332"/>
      <c r="DQ403" s="332"/>
      <c r="EA403" s="332"/>
      <c r="EK403" s="332"/>
      <c r="EU403" s="332"/>
      <c r="FE403" s="332"/>
      <c r="FO403" s="332"/>
      <c r="FY403" s="332"/>
      <c r="GI403" s="332"/>
      <c r="GS403" s="332"/>
      <c r="HC403" s="332"/>
      <c r="HM403" s="332"/>
    </row>
    <row r="404" s="3" customFormat="true" x14ac:dyDescent="0.25">
      <c r="A404" s="332"/>
      <c r="K404" s="332"/>
      <c r="U404" s="332"/>
      <c r="AE404" s="332"/>
      <c r="AO404" s="332"/>
      <c r="AY404" s="332"/>
      <c r="AZ404" s="332"/>
      <c r="BA404" s="332"/>
      <c r="BB404" s="332"/>
      <c r="BC404" s="332"/>
      <c r="BD404" s="332"/>
      <c r="BE404" s="332"/>
      <c r="BF404" s="332"/>
      <c r="BI404" s="332"/>
      <c r="BS404" s="332"/>
      <c r="CC404" s="332"/>
      <c r="CM404" s="332"/>
      <c r="CW404" s="332"/>
      <c r="DG404" s="332"/>
      <c r="DQ404" s="332"/>
      <c r="EA404" s="332"/>
      <c r="EK404" s="332"/>
      <c r="EU404" s="332"/>
      <c r="FE404" s="332"/>
      <c r="FO404" s="332"/>
      <c r="FY404" s="332"/>
      <c r="GI404" s="332"/>
      <c r="GS404" s="332"/>
      <c r="HC404" s="332"/>
      <c r="HM404" s="332"/>
    </row>
    <row r="405" s="3" customFormat="true" x14ac:dyDescent="0.25">
      <c r="A405" s="332"/>
      <c r="K405" s="332"/>
      <c r="U405" s="332"/>
      <c r="AE405" s="332"/>
      <c r="AO405" s="332"/>
      <c r="AY405" s="332"/>
      <c r="AZ405" s="332"/>
      <c r="BA405" s="332"/>
      <c r="BB405" s="332"/>
      <c r="BC405" s="332"/>
      <c r="BD405" s="332"/>
      <c r="BE405" s="332"/>
      <c r="BF405" s="332"/>
      <c r="BI405" s="332"/>
      <c r="BS405" s="332"/>
      <c r="CC405" s="332"/>
      <c r="CM405" s="332"/>
      <c r="CW405" s="332"/>
      <c r="DG405" s="332"/>
      <c r="DQ405" s="332"/>
      <c r="EA405" s="332"/>
      <c r="EK405" s="332"/>
      <c r="EU405" s="332"/>
      <c r="FE405" s="332"/>
      <c r="FO405" s="332"/>
      <c r="FY405" s="332"/>
      <c r="GI405" s="332"/>
      <c r="GS405" s="332"/>
      <c r="HC405" s="332"/>
      <c r="HM405" s="332"/>
    </row>
    <row r="406" s="3" customFormat="true" x14ac:dyDescent="0.25">
      <c r="A406" s="332"/>
      <c r="K406" s="332"/>
      <c r="U406" s="332"/>
      <c r="AE406" s="332"/>
      <c r="AO406" s="332"/>
      <c r="AY406" s="332"/>
      <c r="AZ406" s="332"/>
      <c r="BA406" s="332"/>
      <c r="BB406" s="332"/>
      <c r="BC406" s="332"/>
      <c r="BD406" s="332"/>
      <c r="BE406" s="332"/>
      <c r="BF406" s="332"/>
      <c r="BI406" s="332"/>
      <c r="BS406" s="332"/>
      <c r="CC406" s="332"/>
      <c r="CM406" s="332"/>
      <c r="CW406" s="332"/>
      <c r="DG406" s="332"/>
      <c r="DQ406" s="332"/>
      <c r="EA406" s="332"/>
      <c r="EK406" s="332"/>
      <c r="EU406" s="332"/>
      <c r="FE406" s="332"/>
      <c r="FO406" s="332"/>
      <c r="FY406" s="332"/>
      <c r="GI406" s="332"/>
      <c r="GS406" s="332"/>
      <c r="HC406" s="332"/>
      <c r="HM406" s="332"/>
    </row>
    <row r="407" s="3" customFormat="true" x14ac:dyDescent="0.25">
      <c r="A407" s="332"/>
      <c r="K407" s="332"/>
      <c r="U407" s="332"/>
      <c r="AE407" s="332"/>
      <c r="AO407" s="332"/>
      <c r="AY407" s="332"/>
      <c r="AZ407" s="332"/>
      <c r="BA407" s="332"/>
      <c r="BB407" s="332"/>
      <c r="BC407" s="332"/>
      <c r="BD407" s="332"/>
      <c r="BE407" s="332"/>
      <c r="BF407" s="332"/>
      <c r="BI407" s="332"/>
      <c r="BS407" s="332"/>
      <c r="CC407" s="332"/>
      <c r="CM407" s="332"/>
      <c r="CW407" s="332"/>
      <c r="DG407" s="332"/>
      <c r="DQ407" s="332"/>
      <c r="EA407" s="332"/>
      <c r="EK407" s="332"/>
      <c r="EU407" s="332"/>
      <c r="FE407" s="332"/>
      <c r="FO407" s="332"/>
      <c r="FY407" s="332"/>
      <c r="GI407" s="332"/>
      <c r="GS407" s="332"/>
      <c r="HC407" s="332"/>
      <c r="HM407" s="332"/>
    </row>
    <row r="408" s="3" customFormat="true" x14ac:dyDescent="0.25">
      <c r="A408" s="332"/>
      <c r="K408" s="332"/>
      <c r="U408" s="332"/>
      <c r="AE408" s="332"/>
      <c r="AO408" s="332"/>
      <c r="AY408" s="332"/>
      <c r="AZ408" s="332"/>
      <c r="BA408" s="332"/>
      <c r="BB408" s="332"/>
      <c r="BC408" s="332"/>
      <c r="BD408" s="332"/>
      <c r="BE408" s="332"/>
      <c r="BF408" s="332"/>
      <c r="BI408" s="332"/>
      <c r="BS408" s="332"/>
      <c r="CC408" s="332"/>
      <c r="CM408" s="332"/>
      <c r="CW408" s="332"/>
      <c r="DG408" s="332"/>
      <c r="DQ408" s="332"/>
      <c r="EA408" s="332"/>
      <c r="EK408" s="332"/>
      <c r="EU408" s="332"/>
      <c r="FE408" s="332"/>
      <c r="FO408" s="332"/>
      <c r="FY408" s="332"/>
      <c r="GI408" s="332"/>
      <c r="GS408" s="332"/>
      <c r="HC408" s="332"/>
      <c r="HM408" s="332"/>
    </row>
    <row r="409" s="3" customFormat="true" x14ac:dyDescent="0.25">
      <c r="A409" s="332"/>
      <c r="K409" s="332"/>
      <c r="U409" s="332"/>
      <c r="AE409" s="332"/>
      <c r="AO409" s="332"/>
      <c r="AY409" s="332"/>
      <c r="AZ409" s="332"/>
      <c r="BA409" s="332"/>
      <c r="BB409" s="332"/>
      <c r="BC409" s="332"/>
      <c r="BD409" s="332"/>
      <c r="BE409" s="332"/>
      <c r="BF409" s="332"/>
      <c r="BI409" s="332"/>
      <c r="BS409" s="332"/>
      <c r="CC409" s="332"/>
      <c r="CM409" s="332"/>
      <c r="CW409" s="332"/>
      <c r="DG409" s="332"/>
      <c r="DQ409" s="332"/>
      <c r="EA409" s="332"/>
      <c r="EK409" s="332"/>
      <c r="EU409" s="332"/>
      <c r="FE409" s="332"/>
      <c r="FO409" s="332"/>
      <c r="FY409" s="332"/>
      <c r="GI409" s="332"/>
      <c r="GS409" s="332"/>
      <c r="HC409" s="332"/>
      <c r="HM409" s="332"/>
    </row>
    <row r="410" s="3" customFormat="true" x14ac:dyDescent="0.25">
      <c r="A410" s="332"/>
      <c r="K410" s="332"/>
      <c r="U410" s="332"/>
      <c r="AE410" s="332"/>
      <c r="AO410" s="332"/>
      <c r="AY410" s="332"/>
      <c r="AZ410" s="332"/>
      <c r="BA410" s="332"/>
      <c r="BB410" s="332"/>
      <c r="BC410" s="332"/>
      <c r="BD410" s="332"/>
      <c r="BE410" s="332"/>
      <c r="BF410" s="332"/>
      <c r="BI410" s="332"/>
      <c r="BS410" s="332"/>
      <c r="CC410" s="332"/>
      <c r="CM410" s="332"/>
      <c r="CW410" s="332"/>
      <c r="DG410" s="332"/>
      <c r="DQ410" s="332"/>
      <c r="EA410" s="332"/>
      <c r="EK410" s="332"/>
      <c r="EU410" s="332"/>
      <c r="FE410" s="332"/>
      <c r="FO410" s="332"/>
      <c r="FY410" s="332"/>
      <c r="GI410" s="332"/>
      <c r="GS410" s="332"/>
      <c r="HC410" s="332"/>
      <c r="HM410" s="332"/>
    </row>
    <row r="411" s="3" customFormat="true" x14ac:dyDescent="0.25">
      <c r="A411" s="332"/>
      <c r="K411" s="332"/>
      <c r="U411" s="332"/>
      <c r="AE411" s="332"/>
      <c r="AO411" s="332"/>
      <c r="AY411" s="332"/>
      <c r="AZ411" s="332"/>
      <c r="BA411" s="332"/>
      <c r="BB411" s="332"/>
      <c r="BC411" s="332"/>
      <c r="BD411" s="332"/>
      <c r="BE411" s="332"/>
      <c r="BF411" s="332"/>
      <c r="BI411" s="332"/>
      <c r="BS411" s="332"/>
      <c r="CC411" s="332"/>
      <c r="CM411" s="332"/>
      <c r="CW411" s="332"/>
      <c r="DG411" s="332"/>
      <c r="DQ411" s="332"/>
      <c r="EA411" s="332"/>
      <c r="EK411" s="332"/>
      <c r="EU411" s="332"/>
      <c r="FE411" s="332"/>
      <c r="FO411" s="332"/>
      <c r="FY411" s="332"/>
      <c r="GI411" s="332"/>
      <c r="GS411" s="332"/>
      <c r="HC411" s="332"/>
      <c r="HM411" s="332"/>
    </row>
    <row r="412" s="3" customFormat="true" x14ac:dyDescent="0.25">
      <c r="A412" s="332"/>
      <c r="K412" s="332"/>
      <c r="U412" s="332"/>
      <c r="AE412" s="332"/>
      <c r="AO412" s="332"/>
      <c r="AY412" s="332"/>
      <c r="AZ412" s="332"/>
      <c r="BA412" s="332"/>
      <c r="BB412" s="332"/>
      <c r="BC412" s="332"/>
      <c r="BD412" s="332"/>
      <c r="BE412" s="332"/>
      <c r="BF412" s="332"/>
      <c r="BI412" s="332"/>
      <c r="BS412" s="332"/>
      <c r="CC412" s="332"/>
      <c r="CM412" s="332"/>
      <c r="CW412" s="332"/>
      <c r="DG412" s="332"/>
      <c r="DQ412" s="332"/>
      <c r="EA412" s="332"/>
      <c r="EK412" s="332"/>
      <c r="EU412" s="332"/>
      <c r="FE412" s="332"/>
      <c r="FO412" s="332"/>
      <c r="FY412" s="332"/>
      <c r="GI412" s="332"/>
      <c r="GS412" s="332"/>
      <c r="HC412" s="332"/>
      <c r="HM412" s="332"/>
    </row>
    <row r="413" s="3" customFormat="true" x14ac:dyDescent="0.25">
      <c r="A413" s="332"/>
      <c r="K413" s="332"/>
      <c r="U413" s="332"/>
      <c r="AE413" s="332"/>
      <c r="AO413" s="332"/>
      <c r="AY413" s="332"/>
      <c r="AZ413" s="332"/>
      <c r="BA413" s="332"/>
      <c r="BB413" s="332"/>
      <c r="BC413" s="332"/>
      <c r="BD413" s="332"/>
      <c r="BE413" s="332"/>
      <c r="BF413" s="332"/>
      <c r="BI413" s="332"/>
      <c r="BS413" s="332"/>
      <c r="CC413" s="332"/>
      <c r="CM413" s="332"/>
      <c r="CW413" s="332"/>
      <c r="DG413" s="332"/>
      <c r="DQ413" s="332"/>
      <c r="EA413" s="332"/>
      <c r="EK413" s="332"/>
      <c r="EU413" s="332"/>
      <c r="FE413" s="332"/>
      <c r="FO413" s="332"/>
      <c r="FY413" s="332"/>
      <c r="GI413" s="332"/>
      <c r="GS413" s="332"/>
      <c r="HC413" s="332"/>
      <c r="HM413" s="332"/>
    </row>
    <row r="414" s="3" customFormat="true" x14ac:dyDescent="0.25">
      <c r="A414" s="332"/>
      <c r="K414" s="332"/>
      <c r="U414" s="332"/>
      <c r="AE414" s="332"/>
      <c r="AO414" s="332"/>
      <c r="AY414" s="332"/>
      <c r="AZ414" s="332"/>
      <c r="BA414" s="332"/>
      <c r="BB414" s="332"/>
      <c r="BC414" s="332"/>
      <c r="BD414" s="332"/>
      <c r="BE414" s="332"/>
      <c r="BF414" s="332"/>
      <c r="BI414" s="332"/>
      <c r="BS414" s="332"/>
      <c r="CC414" s="332"/>
      <c r="CM414" s="332"/>
      <c r="CW414" s="332"/>
      <c r="DG414" s="332"/>
      <c r="DQ414" s="332"/>
      <c r="EA414" s="332"/>
      <c r="EK414" s="332"/>
      <c r="EU414" s="332"/>
      <c r="FE414" s="332"/>
      <c r="FO414" s="332"/>
      <c r="FY414" s="332"/>
      <c r="GI414" s="332"/>
      <c r="GS414" s="332"/>
      <c r="HC414" s="332"/>
      <c r="HM414" s="332"/>
    </row>
    <row r="415" s="3" customFormat="true" x14ac:dyDescent="0.25">
      <c r="A415" s="332"/>
      <c r="K415" s="332"/>
      <c r="U415" s="332"/>
      <c r="AE415" s="332"/>
      <c r="AO415" s="332"/>
      <c r="AY415" s="332"/>
      <c r="AZ415" s="332"/>
      <c r="BA415" s="332"/>
      <c r="BB415" s="332"/>
      <c r="BC415" s="332"/>
      <c r="BD415" s="332"/>
      <c r="BE415" s="332"/>
      <c r="BF415" s="332"/>
      <c r="BI415" s="332"/>
      <c r="BS415" s="332"/>
      <c r="CC415" s="332"/>
      <c r="CM415" s="332"/>
      <c r="CW415" s="332"/>
      <c r="DG415" s="332"/>
      <c r="DQ415" s="332"/>
      <c r="EA415" s="332"/>
      <c r="EK415" s="332"/>
      <c r="EU415" s="332"/>
      <c r="FE415" s="332"/>
      <c r="FO415" s="332"/>
      <c r="FY415" s="332"/>
      <c r="GI415" s="332"/>
      <c r="GS415" s="332"/>
      <c r="HC415" s="332"/>
      <c r="HM415" s="332"/>
    </row>
    <row r="416" s="3" customFormat="true" x14ac:dyDescent="0.25">
      <c r="A416" s="332"/>
      <c r="K416" s="332"/>
      <c r="U416" s="332"/>
      <c r="AE416" s="332"/>
      <c r="AO416" s="332"/>
      <c r="AY416" s="332"/>
      <c r="AZ416" s="332"/>
      <c r="BA416" s="332"/>
      <c r="BB416" s="332"/>
      <c r="BC416" s="332"/>
      <c r="BD416" s="332"/>
      <c r="BE416" s="332"/>
      <c r="BF416" s="332"/>
      <c r="BI416" s="332"/>
      <c r="BS416" s="332"/>
      <c r="CC416" s="332"/>
      <c r="CM416" s="332"/>
      <c r="CW416" s="332"/>
      <c r="DG416" s="332"/>
      <c r="DQ416" s="332"/>
      <c r="EA416" s="332"/>
      <c r="EK416" s="332"/>
      <c r="EU416" s="332"/>
      <c r="FE416" s="332"/>
      <c r="FO416" s="332"/>
      <c r="FY416" s="332"/>
      <c r="GI416" s="332"/>
      <c r="GS416" s="332"/>
      <c r="HC416" s="332"/>
      <c r="HM416" s="332"/>
    </row>
    <row r="417" s="3" customFormat="true" x14ac:dyDescent="0.25">
      <c r="A417" s="332"/>
      <c r="K417" s="332"/>
      <c r="U417" s="332"/>
      <c r="AE417" s="332"/>
      <c r="AO417" s="332"/>
      <c r="AY417" s="332"/>
      <c r="AZ417" s="332"/>
      <c r="BA417" s="332"/>
      <c r="BB417" s="332"/>
      <c r="BC417" s="332"/>
      <c r="BD417" s="332"/>
      <c r="BE417" s="332"/>
      <c r="BF417" s="332"/>
      <c r="BI417" s="332"/>
      <c r="BS417" s="332"/>
      <c r="CC417" s="332"/>
      <c r="CM417" s="332"/>
      <c r="CW417" s="332"/>
      <c r="DG417" s="332"/>
      <c r="DQ417" s="332"/>
      <c r="EA417" s="332"/>
      <c r="EK417" s="332"/>
      <c r="EU417" s="332"/>
      <c r="FE417" s="332"/>
      <c r="FO417" s="332"/>
      <c r="FY417" s="332"/>
      <c r="GI417" s="332"/>
      <c r="GS417" s="332"/>
      <c r="HC417" s="332"/>
      <c r="HM417" s="332"/>
    </row>
    <row r="418" s="3" customFormat="true" x14ac:dyDescent="0.25">
      <c r="A418" s="332"/>
      <c r="K418" s="332"/>
      <c r="U418" s="332"/>
      <c r="AE418" s="332"/>
      <c r="AO418" s="332"/>
      <c r="AY418" s="332"/>
      <c r="AZ418" s="332"/>
      <c r="BA418" s="332"/>
      <c r="BB418" s="332"/>
      <c r="BC418" s="332"/>
      <c r="BD418" s="332"/>
      <c r="BE418" s="332"/>
      <c r="BF418" s="332"/>
      <c r="BI418" s="332"/>
      <c r="BS418" s="332"/>
      <c r="CC418" s="332"/>
      <c r="CM418" s="332"/>
      <c r="CW418" s="332"/>
      <c r="DG418" s="332"/>
      <c r="DQ418" s="332"/>
      <c r="EA418" s="332"/>
      <c r="EK418" s="332"/>
      <c r="EU418" s="332"/>
      <c r="FE418" s="332"/>
      <c r="FO418" s="332"/>
      <c r="FY418" s="332"/>
      <c r="GI418" s="332"/>
      <c r="GS418" s="332"/>
      <c r="HC418" s="332"/>
      <c r="HM418" s="332"/>
    </row>
    <row r="419" s="3" customFormat="true" x14ac:dyDescent="0.25">
      <c r="A419" s="332"/>
      <c r="K419" s="332"/>
      <c r="U419" s="332"/>
      <c r="AE419" s="332"/>
      <c r="AO419" s="332"/>
      <c r="AY419" s="332"/>
      <c r="AZ419" s="332"/>
      <c r="BA419" s="332"/>
      <c r="BB419" s="332"/>
      <c r="BC419" s="332"/>
      <c r="BD419" s="332"/>
      <c r="BE419" s="332"/>
      <c r="BF419" s="332"/>
      <c r="BI419" s="332"/>
      <c r="BS419" s="332"/>
      <c r="CC419" s="332"/>
      <c r="CM419" s="332"/>
      <c r="CW419" s="332"/>
      <c r="DG419" s="332"/>
      <c r="DQ419" s="332"/>
      <c r="EA419" s="332"/>
      <c r="EK419" s="332"/>
      <c r="EU419" s="332"/>
      <c r="FE419" s="332"/>
      <c r="FO419" s="332"/>
      <c r="FY419" s="332"/>
      <c r="GI419" s="332"/>
      <c r="GS419" s="332"/>
      <c r="HC419" s="332"/>
      <c r="HM419" s="332"/>
    </row>
    <row r="420" s="3" customFormat="true" x14ac:dyDescent="0.25">
      <c r="A420" s="332"/>
      <c r="K420" s="332"/>
      <c r="U420" s="332"/>
      <c r="AE420" s="332"/>
      <c r="AO420" s="332"/>
      <c r="AY420" s="332"/>
      <c r="AZ420" s="332"/>
      <c r="BA420" s="332"/>
      <c r="BB420" s="332"/>
      <c r="BC420" s="332"/>
      <c r="BD420" s="332"/>
      <c r="BE420" s="332"/>
      <c r="BF420" s="332"/>
      <c r="BI420" s="332"/>
      <c r="BS420" s="332"/>
      <c r="CC420" s="332"/>
      <c r="CM420" s="332"/>
      <c r="CW420" s="332"/>
      <c r="DG420" s="332"/>
      <c r="DQ420" s="332"/>
      <c r="EA420" s="332"/>
      <c r="EK420" s="332"/>
      <c r="EU420" s="332"/>
      <c r="FE420" s="332"/>
      <c r="FO420" s="332"/>
      <c r="FY420" s="332"/>
      <c r="GI420" s="332"/>
      <c r="GS420" s="332"/>
      <c r="HC420" s="332"/>
      <c r="HM420" s="332"/>
    </row>
    <row r="421" s="3" customFormat="true" x14ac:dyDescent="0.25">
      <c r="A421" s="332"/>
      <c r="K421" s="332"/>
      <c r="U421" s="332"/>
      <c r="AE421" s="332"/>
      <c r="AO421" s="332"/>
      <c r="AY421" s="332"/>
      <c r="AZ421" s="332"/>
      <c r="BA421" s="332"/>
      <c r="BB421" s="332"/>
      <c r="BC421" s="332"/>
      <c r="BD421" s="332"/>
      <c r="BE421" s="332"/>
      <c r="BF421" s="332"/>
      <c r="BI421" s="332"/>
      <c r="BS421" s="332"/>
      <c r="CC421" s="332"/>
      <c r="CM421" s="332"/>
      <c r="CW421" s="332"/>
      <c r="DG421" s="332"/>
      <c r="DQ421" s="332"/>
      <c r="EA421" s="332"/>
      <c r="EK421" s="332"/>
      <c r="EU421" s="332"/>
      <c r="FE421" s="332"/>
      <c r="FO421" s="332"/>
      <c r="FY421" s="332"/>
      <c r="GI421" s="332"/>
      <c r="GS421" s="332"/>
      <c r="HC421" s="332"/>
      <c r="HM421" s="332"/>
    </row>
    <row r="422" s="3" customFormat="true" x14ac:dyDescent="0.25">
      <c r="A422" s="332"/>
      <c r="K422" s="332"/>
      <c r="U422" s="332"/>
      <c r="AE422" s="332"/>
      <c r="AO422" s="332"/>
      <c r="AY422" s="332"/>
      <c r="AZ422" s="332"/>
      <c r="BA422" s="332"/>
      <c r="BB422" s="332"/>
      <c r="BC422" s="332"/>
      <c r="BD422" s="332"/>
      <c r="BE422" s="332"/>
      <c r="BF422" s="332"/>
      <c r="BI422" s="332"/>
      <c r="BS422" s="332"/>
      <c r="CC422" s="332"/>
      <c r="CM422" s="332"/>
      <c r="CW422" s="332"/>
      <c r="DG422" s="332"/>
      <c r="DQ422" s="332"/>
      <c r="EA422" s="332"/>
      <c r="EK422" s="332"/>
      <c r="EU422" s="332"/>
      <c r="FE422" s="332"/>
      <c r="FO422" s="332"/>
      <c r="FY422" s="332"/>
      <c r="GI422" s="332"/>
      <c r="GS422" s="332"/>
      <c r="HC422" s="332"/>
      <c r="HM422" s="332"/>
    </row>
    <row r="423" s="3" customFormat="true" x14ac:dyDescent="0.25">
      <c r="A423" s="332"/>
      <c r="K423" s="332"/>
      <c r="U423" s="332"/>
      <c r="AE423" s="332"/>
      <c r="AO423" s="332"/>
      <c r="AY423" s="332"/>
      <c r="AZ423" s="332"/>
      <c r="BA423" s="332"/>
      <c r="BB423" s="332"/>
      <c r="BC423" s="332"/>
      <c r="BD423" s="332"/>
      <c r="BE423" s="332"/>
      <c r="BF423" s="332"/>
      <c r="BI423" s="332"/>
      <c r="BS423" s="332"/>
      <c r="CC423" s="332"/>
      <c r="CM423" s="332"/>
      <c r="CW423" s="332"/>
      <c r="DG423" s="332"/>
      <c r="DQ423" s="332"/>
      <c r="EA423" s="332"/>
      <c r="EK423" s="332"/>
      <c r="EU423" s="332"/>
      <c r="FE423" s="332"/>
      <c r="FO423" s="332"/>
      <c r="FY423" s="332"/>
      <c r="GI423" s="332"/>
      <c r="GS423" s="332"/>
      <c r="HC423" s="332"/>
      <c r="HM423" s="332"/>
    </row>
    <row r="424" s="3" customFormat="true" x14ac:dyDescent="0.25">
      <c r="A424" s="332"/>
      <c r="K424" s="332"/>
      <c r="U424" s="332"/>
      <c r="AE424" s="332"/>
      <c r="AO424" s="332"/>
      <c r="AY424" s="332"/>
      <c r="AZ424" s="332"/>
      <c r="BA424" s="332"/>
      <c r="BB424" s="332"/>
      <c r="BC424" s="332"/>
      <c r="BD424" s="332"/>
      <c r="BE424" s="332"/>
      <c r="BF424" s="332"/>
      <c r="BI424" s="332"/>
      <c r="BS424" s="332"/>
      <c r="CC424" s="332"/>
      <c r="CM424" s="332"/>
      <c r="CW424" s="332"/>
      <c r="DG424" s="332"/>
      <c r="DQ424" s="332"/>
      <c r="EA424" s="332"/>
      <c r="EK424" s="332"/>
      <c r="EU424" s="332"/>
      <c r="FE424" s="332"/>
      <c r="FO424" s="332"/>
      <c r="FY424" s="332"/>
      <c r="GI424" s="332"/>
      <c r="GS424" s="332"/>
      <c r="HC424" s="332"/>
      <c r="HM424" s="332"/>
    </row>
    <row r="425" s="3" customFormat="true" x14ac:dyDescent="0.25">
      <c r="A425" s="332"/>
      <c r="K425" s="332"/>
      <c r="U425" s="332"/>
      <c r="AE425" s="332"/>
      <c r="AO425" s="332"/>
      <c r="AY425" s="332"/>
      <c r="AZ425" s="332"/>
      <c r="BA425" s="332"/>
      <c r="BB425" s="332"/>
      <c r="BC425" s="332"/>
      <c r="BD425" s="332"/>
      <c r="BE425" s="332"/>
      <c r="BF425" s="332"/>
      <c r="BI425" s="332"/>
      <c r="BS425" s="332"/>
      <c r="CC425" s="332"/>
      <c r="CM425" s="332"/>
      <c r="CW425" s="332"/>
      <c r="DG425" s="332"/>
      <c r="DQ425" s="332"/>
      <c r="EA425" s="332"/>
      <c r="EK425" s="332"/>
      <c r="EU425" s="332"/>
      <c r="FE425" s="332"/>
      <c r="FO425" s="332"/>
      <c r="FY425" s="332"/>
      <c r="GI425" s="332"/>
      <c r="GS425" s="332"/>
      <c r="HC425" s="332"/>
      <c r="HM425" s="332"/>
    </row>
    <row r="426" s="3" customFormat="true" x14ac:dyDescent="0.25">
      <c r="A426" s="332"/>
      <c r="K426" s="332"/>
      <c r="U426" s="332"/>
      <c r="AE426" s="332"/>
      <c r="AO426" s="332"/>
      <c r="AY426" s="332"/>
      <c r="AZ426" s="332"/>
      <c r="BA426" s="332"/>
      <c r="BB426" s="332"/>
      <c r="BC426" s="332"/>
      <c r="BD426" s="332"/>
      <c r="BE426" s="332"/>
      <c r="BF426" s="332"/>
      <c r="BI426" s="332"/>
      <c r="BS426" s="332"/>
      <c r="CC426" s="332"/>
      <c r="CM426" s="332"/>
      <c r="CW426" s="332"/>
      <c r="DG426" s="332"/>
      <c r="DQ426" s="332"/>
      <c r="EA426" s="332"/>
      <c r="EK426" s="332"/>
      <c r="EU426" s="332"/>
      <c r="FE426" s="332"/>
      <c r="FO426" s="332"/>
      <c r="FY426" s="332"/>
      <c r="GI426" s="332"/>
      <c r="GS426" s="332"/>
      <c r="HC426" s="332"/>
      <c r="HM426" s="332"/>
    </row>
    <row r="427" s="3" customFormat="true" x14ac:dyDescent="0.25">
      <c r="A427" s="332"/>
      <c r="K427" s="332"/>
      <c r="U427" s="332"/>
      <c r="AE427" s="332"/>
      <c r="AO427" s="332"/>
      <c r="AY427" s="332"/>
      <c r="AZ427" s="332"/>
      <c r="BA427" s="332"/>
      <c r="BB427" s="332"/>
      <c r="BC427" s="332"/>
      <c r="BD427" s="332"/>
      <c r="BE427" s="332"/>
      <c r="BF427" s="332"/>
      <c r="BI427" s="332"/>
      <c r="BS427" s="332"/>
      <c r="CC427" s="332"/>
      <c r="CM427" s="332"/>
      <c r="CW427" s="332"/>
      <c r="DG427" s="332"/>
      <c r="DQ427" s="332"/>
      <c r="EA427" s="332"/>
      <c r="EK427" s="332"/>
      <c r="EU427" s="332"/>
      <c r="FE427" s="332"/>
      <c r="FO427" s="332"/>
      <c r="FY427" s="332"/>
      <c r="GI427" s="332"/>
      <c r="GS427" s="332"/>
      <c r="HC427" s="332"/>
      <c r="HM427" s="332"/>
    </row>
    <row r="428" s="3" customFormat="true" x14ac:dyDescent="0.25">
      <c r="A428" s="332"/>
      <c r="K428" s="332"/>
      <c r="U428" s="332"/>
      <c r="AE428" s="332"/>
      <c r="AO428" s="332"/>
      <c r="AY428" s="332"/>
      <c r="AZ428" s="332"/>
      <c r="BA428" s="332"/>
      <c r="BB428" s="332"/>
      <c r="BC428" s="332"/>
      <c r="BD428" s="332"/>
      <c r="BE428" s="332"/>
      <c r="BF428" s="332"/>
      <c r="BI428" s="332"/>
      <c r="BS428" s="332"/>
      <c r="CC428" s="332"/>
      <c r="CM428" s="332"/>
      <c r="CW428" s="332"/>
      <c r="DG428" s="332"/>
      <c r="DQ428" s="332"/>
      <c r="EA428" s="332"/>
      <c r="EK428" s="332"/>
      <c r="EU428" s="332"/>
      <c r="FE428" s="332"/>
      <c r="FO428" s="332"/>
      <c r="FY428" s="332"/>
      <c r="GI428" s="332"/>
      <c r="GS428" s="332"/>
      <c r="HC428" s="332"/>
      <c r="HM428" s="332"/>
    </row>
    <row r="429" s="3" customFormat="true" x14ac:dyDescent="0.25">
      <c r="A429" s="332"/>
      <c r="K429" s="332"/>
      <c r="U429" s="332"/>
      <c r="AE429" s="332"/>
      <c r="AO429" s="332"/>
      <c r="AY429" s="332"/>
      <c r="AZ429" s="332"/>
      <c r="BA429" s="332"/>
      <c r="BB429" s="332"/>
      <c r="BC429" s="332"/>
      <c r="BD429" s="332"/>
      <c r="BE429" s="332"/>
      <c r="BF429" s="332"/>
      <c r="BI429" s="332"/>
      <c r="BS429" s="332"/>
      <c r="CC429" s="332"/>
      <c r="CM429" s="332"/>
      <c r="CW429" s="332"/>
      <c r="DG429" s="332"/>
      <c r="DQ429" s="332"/>
      <c r="EA429" s="332"/>
      <c r="EK429" s="332"/>
      <c r="EU429" s="332"/>
      <c r="FE429" s="332"/>
      <c r="FO429" s="332"/>
      <c r="FY429" s="332"/>
      <c r="GI429" s="332"/>
      <c r="GS429" s="332"/>
      <c r="HC429" s="332"/>
      <c r="HM429" s="332"/>
    </row>
    <row r="430" s="3" customFormat="true" x14ac:dyDescent="0.25">
      <c r="A430" s="332"/>
      <c r="K430" s="332"/>
      <c r="U430" s="332"/>
      <c r="AE430" s="332"/>
      <c r="AO430" s="332"/>
      <c r="AY430" s="332"/>
      <c r="AZ430" s="332"/>
      <c r="BA430" s="332"/>
      <c r="BB430" s="332"/>
      <c r="BC430" s="332"/>
      <c r="BD430" s="332"/>
      <c r="BE430" s="332"/>
      <c r="BF430" s="332"/>
      <c r="BI430" s="332"/>
      <c r="BS430" s="332"/>
      <c r="CC430" s="332"/>
      <c r="CM430" s="332"/>
      <c r="CW430" s="332"/>
      <c r="DG430" s="332"/>
      <c r="DQ430" s="332"/>
      <c r="EA430" s="332"/>
      <c r="EK430" s="332"/>
      <c r="EU430" s="332"/>
      <c r="FE430" s="332"/>
      <c r="FO430" s="332"/>
      <c r="FY430" s="332"/>
      <c r="GI430" s="332"/>
      <c r="GS430" s="332"/>
      <c r="HC430" s="332"/>
      <c r="HM430" s="332"/>
    </row>
    <row r="431" s="3" customFormat="true" x14ac:dyDescent="0.25">
      <c r="A431" s="332"/>
      <c r="K431" s="332"/>
      <c r="U431" s="332"/>
      <c r="AE431" s="332"/>
      <c r="AO431" s="332"/>
      <c r="AY431" s="332"/>
      <c r="AZ431" s="332"/>
      <c r="BA431" s="332"/>
      <c r="BB431" s="332"/>
      <c r="BC431" s="332"/>
      <c r="BD431" s="332"/>
      <c r="BE431" s="332"/>
      <c r="BF431" s="332"/>
      <c r="BI431" s="332"/>
      <c r="BS431" s="332"/>
      <c r="CC431" s="332"/>
      <c r="CM431" s="332"/>
      <c r="CW431" s="332"/>
      <c r="DG431" s="332"/>
      <c r="DQ431" s="332"/>
      <c r="EA431" s="332"/>
      <c r="EK431" s="332"/>
      <c r="EU431" s="332"/>
      <c r="FE431" s="332"/>
      <c r="FO431" s="332"/>
      <c r="FY431" s="332"/>
      <c r="GI431" s="332"/>
      <c r="GS431" s="332"/>
      <c r="HC431" s="332"/>
      <c r="HM431" s="332"/>
    </row>
    <row r="432" s="3" customFormat="true" x14ac:dyDescent="0.25">
      <c r="A432" s="332"/>
      <c r="K432" s="332"/>
      <c r="U432" s="332"/>
      <c r="AE432" s="332"/>
      <c r="AO432" s="332"/>
      <c r="AY432" s="332"/>
      <c r="AZ432" s="332"/>
      <c r="BA432" s="332"/>
      <c r="BB432" s="332"/>
      <c r="BC432" s="332"/>
      <c r="BD432" s="332"/>
      <c r="BE432" s="332"/>
      <c r="BF432" s="332"/>
      <c r="BI432" s="332"/>
      <c r="BS432" s="332"/>
      <c r="CC432" s="332"/>
      <c r="CM432" s="332"/>
      <c r="CW432" s="332"/>
      <c r="DG432" s="332"/>
      <c r="DQ432" s="332"/>
      <c r="EA432" s="332"/>
      <c r="EK432" s="332"/>
      <c r="EU432" s="332"/>
      <c r="FE432" s="332"/>
      <c r="FO432" s="332"/>
      <c r="FY432" s="332"/>
      <c r="GI432" s="332"/>
      <c r="GS432" s="332"/>
      <c r="HC432" s="332"/>
      <c r="HM432" s="332"/>
    </row>
    <row r="433" s="3" customFormat="true" x14ac:dyDescent="0.25">
      <c r="A433" s="332"/>
      <c r="K433" s="332"/>
      <c r="U433" s="332"/>
      <c r="AE433" s="332"/>
      <c r="AO433" s="332"/>
      <c r="AY433" s="332"/>
      <c r="AZ433" s="332"/>
      <c r="BA433" s="332"/>
      <c r="BB433" s="332"/>
      <c r="BC433" s="332"/>
      <c r="BD433" s="332"/>
      <c r="BE433" s="332"/>
      <c r="BF433" s="332"/>
      <c r="BI433" s="332"/>
      <c r="BS433" s="332"/>
      <c r="CC433" s="332"/>
      <c r="CM433" s="332"/>
      <c r="CW433" s="332"/>
      <c r="DG433" s="332"/>
      <c r="DQ433" s="332"/>
      <c r="EA433" s="332"/>
      <c r="EK433" s="332"/>
      <c r="EU433" s="332"/>
      <c r="FE433" s="332"/>
      <c r="FO433" s="332"/>
      <c r="FY433" s="332"/>
      <c r="GI433" s="332"/>
      <c r="GS433" s="332"/>
      <c r="HC433" s="332"/>
      <c r="HM433" s="332"/>
    </row>
    <row r="434" s="3" customFormat="true" x14ac:dyDescent="0.25">
      <c r="A434" s="332"/>
      <c r="K434" s="332"/>
      <c r="U434" s="332"/>
      <c r="AE434" s="332"/>
      <c r="AO434" s="332"/>
      <c r="AY434" s="332"/>
      <c r="AZ434" s="332"/>
      <c r="BA434" s="332"/>
      <c r="BB434" s="332"/>
      <c r="BC434" s="332"/>
      <c r="BD434" s="332"/>
      <c r="BE434" s="332"/>
      <c r="BF434" s="332"/>
      <c r="BI434" s="332"/>
      <c r="BS434" s="332"/>
      <c r="CC434" s="332"/>
      <c r="CM434" s="332"/>
      <c r="CW434" s="332"/>
      <c r="DG434" s="332"/>
      <c r="DQ434" s="332"/>
      <c r="EA434" s="332"/>
      <c r="EK434" s="332"/>
      <c r="EU434" s="332"/>
      <c r="FE434" s="332"/>
      <c r="FO434" s="332"/>
      <c r="FY434" s="332"/>
      <c r="GI434" s="332"/>
      <c r="GS434" s="332"/>
      <c r="HC434" s="332"/>
      <c r="HM434" s="332"/>
    </row>
    <row r="435" s="3" customFormat="true" x14ac:dyDescent="0.25">
      <c r="A435" s="332"/>
      <c r="K435" s="332"/>
      <c r="U435" s="332"/>
      <c r="AE435" s="332"/>
      <c r="AO435" s="332"/>
      <c r="AY435" s="332"/>
      <c r="AZ435" s="332"/>
      <c r="BA435" s="332"/>
      <c r="BB435" s="332"/>
      <c r="BC435" s="332"/>
      <c r="BD435" s="332"/>
      <c r="BE435" s="332"/>
      <c r="BF435" s="332"/>
      <c r="BI435" s="332"/>
      <c r="BS435" s="332"/>
      <c r="CC435" s="332"/>
      <c r="CM435" s="332"/>
      <c r="CW435" s="332"/>
      <c r="DG435" s="332"/>
      <c r="DQ435" s="332"/>
      <c r="EA435" s="332"/>
      <c r="EK435" s="332"/>
      <c r="EU435" s="332"/>
      <c r="FE435" s="332"/>
      <c r="FO435" s="332"/>
      <c r="FY435" s="332"/>
      <c r="GI435" s="332"/>
      <c r="GS435" s="332"/>
      <c r="HC435" s="332"/>
      <c r="HM435" s="332"/>
    </row>
    <row r="436" s="3" customFormat="true" x14ac:dyDescent="0.25">
      <c r="A436" s="332"/>
      <c r="K436" s="332"/>
      <c r="U436" s="332"/>
      <c r="AE436" s="332"/>
      <c r="AO436" s="332"/>
      <c r="AY436" s="332"/>
      <c r="AZ436" s="332"/>
      <c r="BA436" s="332"/>
      <c r="BB436" s="332"/>
      <c r="BC436" s="332"/>
      <c r="BD436" s="332"/>
      <c r="BE436" s="332"/>
      <c r="BF436" s="332"/>
      <c r="BI436" s="332"/>
      <c r="BS436" s="332"/>
      <c r="CC436" s="332"/>
      <c r="CM436" s="332"/>
      <c r="CW436" s="332"/>
      <c r="DG436" s="332"/>
      <c r="DQ436" s="332"/>
      <c r="EA436" s="332"/>
      <c r="EK436" s="332"/>
      <c r="EU436" s="332"/>
      <c r="FE436" s="332"/>
      <c r="FO436" s="332"/>
      <c r="FY436" s="332"/>
      <c r="GI436" s="332"/>
      <c r="GS436" s="332"/>
      <c r="HC436" s="332"/>
      <c r="HM436" s="332"/>
    </row>
    <row r="437" s="3" customFormat="true" x14ac:dyDescent="0.25">
      <c r="A437" s="332"/>
      <c r="K437" s="332"/>
      <c r="U437" s="332"/>
      <c r="AE437" s="332"/>
      <c r="AO437" s="332"/>
      <c r="AY437" s="332"/>
      <c r="AZ437" s="332"/>
      <c r="BA437" s="332"/>
      <c r="BB437" s="332"/>
      <c r="BC437" s="332"/>
      <c r="BD437" s="332"/>
      <c r="BE437" s="332"/>
      <c r="BF437" s="332"/>
      <c r="BI437" s="332"/>
      <c r="BS437" s="332"/>
      <c r="CC437" s="332"/>
      <c r="CM437" s="332"/>
      <c r="CW437" s="332"/>
      <c r="DG437" s="332"/>
      <c r="DQ437" s="332"/>
      <c r="EA437" s="332"/>
      <c r="EK437" s="332"/>
      <c r="EU437" s="332"/>
      <c r="FE437" s="332"/>
      <c r="FO437" s="332"/>
      <c r="FY437" s="332"/>
      <c r="GI437" s="332"/>
      <c r="GS437" s="332"/>
      <c r="HC437" s="332"/>
      <c r="HM437" s="332"/>
    </row>
    <row r="438" s="3" customFormat="true" x14ac:dyDescent="0.25">
      <c r="A438" s="332"/>
      <c r="K438" s="332"/>
      <c r="U438" s="332"/>
      <c r="AE438" s="332"/>
      <c r="AO438" s="332"/>
      <c r="AY438" s="332"/>
      <c r="AZ438" s="332"/>
      <c r="BA438" s="332"/>
      <c r="BB438" s="332"/>
      <c r="BC438" s="332"/>
      <c r="BD438" s="332"/>
      <c r="BE438" s="332"/>
      <c r="BF438" s="332"/>
      <c r="BI438" s="332"/>
      <c r="BS438" s="332"/>
      <c r="CC438" s="332"/>
      <c r="CM438" s="332"/>
      <c r="CW438" s="332"/>
      <c r="DG438" s="332"/>
      <c r="DQ438" s="332"/>
      <c r="EA438" s="332"/>
      <c r="EK438" s="332"/>
      <c r="EU438" s="332"/>
      <c r="FE438" s="332"/>
      <c r="FO438" s="332"/>
      <c r="FY438" s="332"/>
      <c r="GI438" s="332"/>
      <c r="GS438" s="332"/>
      <c r="HC438" s="332"/>
      <c r="HM438" s="332"/>
    </row>
    <row r="439" s="3" customFormat="true" x14ac:dyDescent="0.25">
      <c r="A439" s="332"/>
      <c r="K439" s="332"/>
      <c r="U439" s="332"/>
      <c r="AE439" s="332"/>
      <c r="AO439" s="332"/>
      <c r="AY439" s="332"/>
      <c r="AZ439" s="332"/>
      <c r="BA439" s="332"/>
      <c r="BB439" s="332"/>
      <c r="BC439" s="332"/>
      <c r="BD439" s="332"/>
      <c r="BE439" s="332"/>
      <c r="BF439" s="332"/>
      <c r="BI439" s="332"/>
      <c r="BS439" s="332"/>
      <c r="CC439" s="332"/>
      <c r="CM439" s="332"/>
      <c r="CW439" s="332"/>
      <c r="DG439" s="332"/>
      <c r="DQ439" s="332"/>
      <c r="EA439" s="332"/>
      <c r="EK439" s="332"/>
      <c r="EU439" s="332"/>
      <c r="FE439" s="332"/>
      <c r="FO439" s="332"/>
      <c r="FY439" s="332"/>
      <c r="GI439" s="332"/>
      <c r="GS439" s="332"/>
      <c r="HC439" s="332"/>
      <c r="HM439" s="332"/>
    </row>
    <row r="440" s="3" customFormat="true" x14ac:dyDescent="0.25">
      <c r="A440" s="332"/>
      <c r="K440" s="332"/>
      <c r="U440" s="332"/>
      <c r="AE440" s="332"/>
      <c r="AO440" s="332"/>
      <c r="AY440" s="332"/>
      <c r="AZ440" s="332"/>
      <c r="BA440" s="332"/>
      <c r="BB440" s="332"/>
      <c r="BC440" s="332"/>
      <c r="BD440" s="332"/>
      <c r="BE440" s="332"/>
      <c r="BF440" s="332"/>
      <c r="BI440" s="332"/>
      <c r="BS440" s="332"/>
      <c r="CC440" s="332"/>
      <c r="CM440" s="332"/>
      <c r="CW440" s="332"/>
      <c r="DG440" s="332"/>
      <c r="DQ440" s="332"/>
      <c r="EA440" s="332"/>
      <c r="EK440" s="332"/>
      <c r="EU440" s="332"/>
      <c r="FE440" s="332"/>
      <c r="FO440" s="332"/>
      <c r="FY440" s="332"/>
      <c r="GI440" s="332"/>
      <c r="GS440" s="332"/>
      <c r="HC440" s="332"/>
      <c r="HM440" s="332"/>
    </row>
    <row r="441" s="3" customFormat="true" x14ac:dyDescent="0.25">
      <c r="A441" s="332"/>
      <c r="K441" s="332"/>
      <c r="U441" s="332"/>
      <c r="AE441" s="332"/>
      <c r="AO441" s="332"/>
      <c r="AY441" s="332"/>
      <c r="AZ441" s="332"/>
      <c r="BA441" s="332"/>
      <c r="BB441" s="332"/>
      <c r="BC441" s="332"/>
      <c r="BD441" s="332"/>
      <c r="BE441" s="332"/>
      <c r="BF441" s="332"/>
      <c r="BI441" s="332"/>
      <c r="BS441" s="332"/>
      <c r="CC441" s="332"/>
      <c r="CM441" s="332"/>
      <c r="CW441" s="332"/>
      <c r="DG441" s="332"/>
      <c r="DQ441" s="332"/>
      <c r="EA441" s="332"/>
      <c r="EK441" s="332"/>
      <c r="EU441" s="332"/>
      <c r="FE441" s="332"/>
      <c r="FO441" s="332"/>
      <c r="FY441" s="332"/>
      <c r="GI441" s="332"/>
      <c r="GS441" s="332"/>
      <c r="HC441" s="332"/>
      <c r="HM441" s="332"/>
    </row>
    <row r="442" s="3" customFormat="true" x14ac:dyDescent="0.25">
      <c r="A442" s="332"/>
      <c r="K442" s="332"/>
      <c r="U442" s="332"/>
      <c r="AE442" s="332"/>
      <c r="AO442" s="332"/>
      <c r="AY442" s="332"/>
      <c r="AZ442" s="332"/>
      <c r="BA442" s="332"/>
      <c r="BB442" s="332"/>
      <c r="BC442" s="332"/>
      <c r="BD442" s="332"/>
      <c r="BE442" s="332"/>
      <c r="BF442" s="332"/>
      <c r="BI442" s="332"/>
      <c r="BS442" s="332"/>
      <c r="CC442" s="332"/>
      <c r="CM442" s="332"/>
      <c r="CW442" s="332"/>
      <c r="DG442" s="332"/>
      <c r="DQ442" s="332"/>
      <c r="EA442" s="332"/>
      <c r="EK442" s="332"/>
      <c r="EU442" s="332"/>
      <c r="FE442" s="332"/>
      <c r="FO442" s="332"/>
      <c r="FY442" s="332"/>
      <c r="GI442" s="332"/>
      <c r="GS442" s="332"/>
      <c r="HC442" s="332"/>
      <c r="HM442" s="332"/>
    </row>
    <row r="443" s="3" customFormat="true" x14ac:dyDescent="0.25">
      <c r="A443" s="332"/>
      <c r="K443" s="332"/>
      <c r="U443" s="332"/>
      <c r="AE443" s="332"/>
      <c r="AO443" s="332"/>
      <c r="AY443" s="332"/>
      <c r="AZ443" s="332"/>
      <c r="BA443" s="332"/>
      <c r="BB443" s="332"/>
      <c r="BC443" s="332"/>
      <c r="BD443" s="332"/>
      <c r="BE443" s="332"/>
      <c r="BF443" s="332"/>
      <c r="BI443" s="332"/>
      <c r="BS443" s="332"/>
      <c r="CC443" s="332"/>
      <c r="CM443" s="332"/>
      <c r="CW443" s="332"/>
      <c r="DG443" s="332"/>
      <c r="DQ443" s="332"/>
      <c r="EA443" s="332"/>
      <c r="EK443" s="332"/>
      <c r="EU443" s="332"/>
      <c r="FE443" s="332"/>
      <c r="FO443" s="332"/>
      <c r="FY443" s="332"/>
      <c r="GI443" s="332"/>
      <c r="GS443" s="332"/>
      <c r="HC443" s="332"/>
      <c r="HM443" s="332"/>
    </row>
    <row r="444" s="3" customFormat="true" x14ac:dyDescent="0.25">
      <c r="A444" s="332"/>
      <c r="K444" s="332"/>
      <c r="U444" s="332"/>
      <c r="AE444" s="332"/>
      <c r="AO444" s="332"/>
      <c r="AY444" s="332"/>
      <c r="AZ444" s="332"/>
      <c r="BA444" s="332"/>
      <c r="BB444" s="332"/>
      <c r="BC444" s="332"/>
      <c r="BD444" s="332"/>
      <c r="BE444" s="332"/>
      <c r="BF444" s="332"/>
      <c r="BI444" s="332"/>
      <c r="BS444" s="332"/>
      <c r="CC444" s="332"/>
      <c r="CM444" s="332"/>
      <c r="CW444" s="332"/>
      <c r="DG444" s="332"/>
      <c r="DQ444" s="332"/>
      <c r="EA444" s="332"/>
      <c r="EK444" s="332"/>
      <c r="EU444" s="332"/>
      <c r="FE444" s="332"/>
      <c r="FO444" s="332"/>
      <c r="FY444" s="332"/>
      <c r="GI444" s="332"/>
      <c r="GS444" s="332"/>
      <c r="HC444" s="332"/>
      <c r="HM444" s="332"/>
    </row>
    <row r="445" s="3" customFormat="true" x14ac:dyDescent="0.25">
      <c r="A445" s="332"/>
      <c r="K445" s="332"/>
      <c r="U445" s="332"/>
      <c r="AE445" s="332"/>
      <c r="AO445" s="332"/>
      <c r="AY445" s="332"/>
      <c r="AZ445" s="332"/>
      <c r="BA445" s="332"/>
      <c r="BB445" s="332"/>
      <c r="BC445" s="332"/>
      <c r="BD445" s="332"/>
      <c r="BE445" s="332"/>
      <c r="BF445" s="332"/>
      <c r="BI445" s="332"/>
      <c r="BS445" s="332"/>
      <c r="CC445" s="332"/>
      <c r="CM445" s="332"/>
      <c r="CW445" s="332"/>
      <c r="DG445" s="332"/>
      <c r="DQ445" s="332"/>
      <c r="EA445" s="332"/>
      <c r="EK445" s="332"/>
      <c r="EU445" s="332"/>
      <c r="FE445" s="332"/>
      <c r="FO445" s="332"/>
      <c r="FY445" s="332"/>
      <c r="GI445" s="332"/>
      <c r="GS445" s="332"/>
      <c r="HC445" s="332"/>
      <c r="HM445" s="332"/>
    </row>
    <row r="446" s="3" customFormat="true" x14ac:dyDescent="0.25">
      <c r="A446" s="332"/>
      <c r="K446" s="332"/>
      <c r="U446" s="332"/>
      <c r="AE446" s="332"/>
      <c r="AO446" s="332"/>
      <c r="AY446" s="332"/>
      <c r="AZ446" s="332"/>
      <c r="BA446" s="332"/>
      <c r="BB446" s="332"/>
      <c r="BC446" s="332"/>
      <c r="BD446" s="332"/>
      <c r="BE446" s="332"/>
      <c r="BF446" s="332"/>
      <c r="BI446" s="332"/>
      <c r="BS446" s="332"/>
      <c r="CC446" s="332"/>
      <c r="CM446" s="332"/>
      <c r="CW446" s="332"/>
      <c r="DG446" s="332"/>
      <c r="DQ446" s="332"/>
      <c r="EA446" s="332"/>
      <c r="EK446" s="332"/>
      <c r="EU446" s="332"/>
      <c r="FE446" s="332"/>
      <c r="FO446" s="332"/>
      <c r="FY446" s="332"/>
      <c r="GI446" s="332"/>
      <c r="GS446" s="332"/>
      <c r="HC446" s="332"/>
      <c r="HM446" s="332"/>
    </row>
    <row r="447" s="3" customFormat="true" x14ac:dyDescent="0.25">
      <c r="A447" s="332"/>
      <c r="K447" s="332"/>
      <c r="U447" s="332"/>
      <c r="AE447" s="332"/>
      <c r="AO447" s="332"/>
      <c r="AY447" s="332"/>
      <c r="AZ447" s="332"/>
      <c r="BA447" s="332"/>
      <c r="BB447" s="332"/>
      <c r="BC447" s="332"/>
      <c r="BD447" s="332"/>
      <c r="BE447" s="332"/>
      <c r="BF447" s="332"/>
      <c r="BI447" s="332"/>
      <c r="BS447" s="332"/>
      <c r="CC447" s="332"/>
      <c r="CM447" s="332"/>
      <c r="CW447" s="332"/>
      <c r="DG447" s="332"/>
      <c r="DQ447" s="332"/>
      <c r="EA447" s="332"/>
      <c r="EK447" s="332"/>
      <c r="EU447" s="332"/>
      <c r="FE447" s="332"/>
      <c r="FO447" s="332"/>
      <c r="FY447" s="332"/>
      <c r="GI447" s="332"/>
      <c r="GS447" s="332"/>
      <c r="HC447" s="332"/>
      <c r="HM447" s="332"/>
    </row>
    <row r="448" s="3" customFormat="true" x14ac:dyDescent="0.25">
      <c r="A448" s="332"/>
      <c r="K448" s="332"/>
      <c r="U448" s="332"/>
      <c r="AE448" s="332"/>
      <c r="AO448" s="332"/>
      <c r="AY448" s="332"/>
      <c r="AZ448" s="332"/>
      <c r="BA448" s="332"/>
      <c r="BB448" s="332"/>
      <c r="BC448" s="332"/>
      <c r="BD448" s="332"/>
      <c r="BE448" s="332"/>
      <c r="BF448" s="332"/>
      <c r="BI448" s="332"/>
      <c r="BS448" s="332"/>
      <c r="CC448" s="332"/>
      <c r="CM448" s="332"/>
      <c r="CW448" s="332"/>
      <c r="DG448" s="332"/>
      <c r="DQ448" s="332"/>
      <c r="EA448" s="332"/>
      <c r="EK448" s="332"/>
      <c r="EU448" s="332"/>
      <c r="FE448" s="332"/>
      <c r="FO448" s="332"/>
      <c r="FY448" s="332"/>
      <c r="GI448" s="332"/>
      <c r="GS448" s="332"/>
      <c r="HC448" s="332"/>
      <c r="HM448" s="332"/>
    </row>
    <row r="449" s="3" customFormat="true" x14ac:dyDescent="0.25">
      <c r="A449" s="332"/>
      <c r="K449" s="332"/>
      <c r="U449" s="332"/>
      <c r="AE449" s="332"/>
      <c r="AO449" s="332"/>
      <c r="AY449" s="332"/>
      <c r="AZ449" s="332"/>
      <c r="BA449" s="332"/>
      <c r="BB449" s="332"/>
      <c r="BC449" s="332"/>
      <c r="BD449" s="332"/>
      <c r="BE449" s="332"/>
      <c r="BF449" s="332"/>
      <c r="BI449" s="332"/>
      <c r="BS449" s="332"/>
      <c r="CC449" s="332"/>
      <c r="CM449" s="332"/>
      <c r="CW449" s="332"/>
      <c r="DG449" s="332"/>
      <c r="DQ449" s="332"/>
      <c r="EA449" s="332"/>
      <c r="EK449" s="332"/>
      <c r="EU449" s="332"/>
      <c r="FE449" s="332"/>
      <c r="FO449" s="332"/>
      <c r="FY449" s="332"/>
      <c r="GI449" s="332"/>
      <c r="GS449" s="332"/>
      <c r="HC449" s="332"/>
      <c r="HM449" s="332"/>
    </row>
    <row r="450" s="3" customFormat="true" x14ac:dyDescent="0.25">
      <c r="A450" s="332"/>
      <c r="K450" s="332"/>
      <c r="U450" s="332"/>
      <c r="AE450" s="332"/>
      <c r="AO450" s="332"/>
      <c r="AY450" s="332"/>
      <c r="AZ450" s="332"/>
      <c r="BA450" s="332"/>
      <c r="BB450" s="332"/>
      <c r="BC450" s="332"/>
      <c r="BD450" s="332"/>
      <c r="BE450" s="332"/>
      <c r="BF450" s="332"/>
      <c r="BI450" s="332"/>
      <c r="BS450" s="332"/>
      <c r="CC450" s="332"/>
      <c r="CM450" s="332"/>
      <c r="CW450" s="332"/>
      <c r="DG450" s="332"/>
      <c r="DQ450" s="332"/>
      <c r="EA450" s="332"/>
      <c r="EK450" s="332"/>
      <c r="EU450" s="332"/>
      <c r="FE450" s="332"/>
      <c r="FO450" s="332"/>
      <c r="FY450" s="332"/>
      <c r="GI450" s="332"/>
      <c r="GS450" s="332"/>
      <c r="HC450" s="332"/>
      <c r="HM450" s="332"/>
    </row>
    <row r="451" s="3" customFormat="true" x14ac:dyDescent="0.25">
      <c r="A451" s="332"/>
      <c r="K451" s="332"/>
      <c r="U451" s="332"/>
      <c r="AE451" s="332"/>
      <c r="AO451" s="332"/>
      <c r="AY451" s="332"/>
      <c r="AZ451" s="332"/>
      <c r="BA451" s="332"/>
      <c r="BB451" s="332"/>
      <c r="BC451" s="332"/>
      <c r="BD451" s="332"/>
      <c r="BE451" s="332"/>
      <c r="BF451" s="332"/>
      <c r="BI451" s="332"/>
      <c r="BS451" s="332"/>
      <c r="CC451" s="332"/>
      <c r="CM451" s="332"/>
      <c r="CW451" s="332"/>
      <c r="DG451" s="332"/>
      <c r="DQ451" s="332"/>
      <c r="EA451" s="332"/>
      <c r="EK451" s="332"/>
      <c r="EU451" s="332"/>
      <c r="FE451" s="332"/>
      <c r="FO451" s="332"/>
      <c r="FY451" s="332"/>
      <c r="GI451" s="332"/>
      <c r="GS451" s="332"/>
      <c r="HC451" s="332"/>
      <c r="HM451" s="332"/>
    </row>
    <row r="452" s="3" customFormat="true" x14ac:dyDescent="0.25">
      <c r="A452" s="332"/>
      <c r="K452" s="332"/>
      <c r="U452" s="332"/>
      <c r="AE452" s="332"/>
      <c r="AO452" s="332"/>
      <c r="AY452" s="332"/>
      <c r="AZ452" s="332"/>
      <c r="BA452" s="332"/>
      <c r="BB452" s="332"/>
      <c r="BC452" s="332"/>
      <c r="BD452" s="332"/>
      <c r="BE452" s="332"/>
      <c r="BF452" s="332"/>
      <c r="BI452" s="332"/>
      <c r="BS452" s="332"/>
      <c r="CC452" s="332"/>
      <c r="CM452" s="332"/>
      <c r="CW452" s="332"/>
      <c r="DG452" s="332"/>
      <c r="DQ452" s="332"/>
      <c r="EA452" s="332"/>
      <c r="EK452" s="332"/>
      <c r="EU452" s="332"/>
      <c r="FE452" s="332"/>
      <c r="FO452" s="332"/>
      <c r="FY452" s="332"/>
      <c r="GI452" s="332"/>
      <c r="GS452" s="332"/>
      <c r="HC452" s="332"/>
      <c r="HM452" s="332"/>
    </row>
    <row r="453" s="3" customFormat="true" x14ac:dyDescent="0.25">
      <c r="A453" s="332"/>
      <c r="K453" s="332"/>
      <c r="U453" s="332"/>
      <c r="AE453" s="332"/>
      <c r="AO453" s="332"/>
      <c r="AY453" s="332"/>
      <c r="AZ453" s="332"/>
      <c r="BA453" s="332"/>
      <c r="BB453" s="332"/>
      <c r="BC453" s="332"/>
      <c r="BD453" s="332"/>
      <c r="BE453" s="332"/>
      <c r="BF453" s="332"/>
      <c r="BI453" s="332"/>
      <c r="BS453" s="332"/>
      <c r="CC453" s="332"/>
      <c r="CM453" s="332"/>
      <c r="CW453" s="332"/>
      <c r="DG453" s="332"/>
      <c r="DQ453" s="332"/>
      <c r="EA453" s="332"/>
      <c r="EK453" s="332"/>
      <c r="EU453" s="332"/>
      <c r="FE453" s="332"/>
      <c r="FO453" s="332"/>
      <c r="FY453" s="332"/>
      <c r="GI453" s="332"/>
      <c r="GS453" s="332"/>
      <c r="HC453" s="332"/>
      <c r="HM453" s="332"/>
    </row>
    <row r="454" s="3" customFormat="true" x14ac:dyDescent="0.25">
      <c r="A454" s="332"/>
      <c r="K454" s="332"/>
      <c r="U454" s="332"/>
      <c r="AE454" s="332"/>
      <c r="AO454" s="332"/>
      <c r="AY454" s="332"/>
      <c r="AZ454" s="332"/>
      <c r="BA454" s="332"/>
      <c r="BB454" s="332"/>
      <c r="BC454" s="332"/>
      <c r="BD454" s="332"/>
      <c r="BE454" s="332"/>
      <c r="BF454" s="332"/>
      <c r="BI454" s="332"/>
      <c r="BS454" s="332"/>
      <c r="CC454" s="332"/>
      <c r="CM454" s="332"/>
      <c r="CW454" s="332"/>
      <c r="DG454" s="332"/>
      <c r="DQ454" s="332"/>
      <c r="EA454" s="332"/>
      <c r="EK454" s="332"/>
      <c r="EU454" s="332"/>
      <c r="FE454" s="332"/>
      <c r="FO454" s="332"/>
      <c r="FY454" s="332"/>
      <c r="GI454" s="332"/>
      <c r="GS454" s="332"/>
      <c r="HC454" s="332"/>
      <c r="HM454" s="332"/>
    </row>
    <row r="455" s="3" customFormat="true" x14ac:dyDescent="0.25">
      <c r="A455" s="332"/>
      <c r="K455" s="332"/>
      <c r="U455" s="332"/>
      <c r="AE455" s="332"/>
      <c r="AO455" s="332"/>
      <c r="AY455" s="332"/>
      <c r="AZ455" s="332"/>
      <c r="BA455" s="332"/>
      <c r="BB455" s="332"/>
      <c r="BC455" s="332"/>
      <c r="BD455" s="332"/>
      <c r="BE455" s="332"/>
      <c r="BF455" s="332"/>
      <c r="BI455" s="332"/>
      <c r="BS455" s="332"/>
      <c r="CC455" s="332"/>
      <c r="CM455" s="332"/>
      <c r="CW455" s="332"/>
      <c r="DG455" s="332"/>
      <c r="DQ455" s="332"/>
      <c r="EA455" s="332"/>
      <c r="EK455" s="332"/>
      <c r="EU455" s="332"/>
      <c r="FE455" s="332"/>
      <c r="FO455" s="332"/>
      <c r="FY455" s="332"/>
      <c r="GI455" s="332"/>
      <c r="GS455" s="332"/>
      <c r="HC455" s="332"/>
      <c r="HM455" s="332"/>
    </row>
    <row r="456" s="3" customFormat="true" x14ac:dyDescent="0.25">
      <c r="A456" s="332"/>
      <c r="K456" s="332"/>
      <c r="U456" s="332"/>
      <c r="AE456" s="332"/>
      <c r="AO456" s="332"/>
      <c r="AY456" s="332"/>
      <c r="AZ456" s="332"/>
      <c r="BA456" s="332"/>
      <c r="BB456" s="332"/>
      <c r="BC456" s="332"/>
      <c r="BD456" s="332"/>
      <c r="BE456" s="332"/>
      <c r="BF456" s="332"/>
      <c r="BI456" s="332"/>
      <c r="BS456" s="332"/>
      <c r="CC456" s="332"/>
      <c r="CM456" s="332"/>
      <c r="CW456" s="332"/>
      <c r="DG456" s="332"/>
      <c r="DQ456" s="332"/>
      <c r="EA456" s="332"/>
      <c r="EK456" s="332"/>
      <c r="EU456" s="332"/>
      <c r="FE456" s="332"/>
      <c r="FO456" s="332"/>
      <c r="FY456" s="332"/>
      <c r="GI456" s="332"/>
      <c r="GS456" s="332"/>
      <c r="HC456" s="332"/>
      <c r="HM456" s="332"/>
    </row>
    <row r="457" s="3" customFormat="true" x14ac:dyDescent="0.25">
      <c r="A457" s="332"/>
      <c r="K457" s="332"/>
      <c r="U457" s="332"/>
      <c r="AE457" s="332"/>
      <c r="AO457" s="332"/>
      <c r="AY457" s="332"/>
      <c r="AZ457" s="332"/>
      <c r="BA457" s="332"/>
      <c r="BB457" s="332"/>
      <c r="BC457" s="332"/>
      <c r="BD457" s="332"/>
      <c r="BE457" s="332"/>
      <c r="BF457" s="332"/>
      <c r="BI457" s="332"/>
      <c r="BS457" s="332"/>
      <c r="CC457" s="332"/>
      <c r="CM457" s="332"/>
      <c r="CW457" s="332"/>
      <c r="DG457" s="332"/>
      <c r="DQ457" s="332"/>
      <c r="EA457" s="332"/>
      <c r="EK457" s="332"/>
      <c r="EU457" s="332"/>
      <c r="FE457" s="332"/>
      <c r="FO457" s="332"/>
      <c r="FY457" s="332"/>
      <c r="GI457" s="332"/>
      <c r="GS457" s="332"/>
      <c r="HC457" s="332"/>
      <c r="HM457" s="332"/>
    </row>
    <row r="458" s="3" customFormat="true" x14ac:dyDescent="0.25">
      <c r="A458" s="332"/>
      <c r="K458" s="332"/>
      <c r="U458" s="332"/>
      <c r="AE458" s="332"/>
      <c r="AO458" s="332"/>
      <c r="AY458" s="332"/>
      <c r="AZ458" s="332"/>
      <c r="BA458" s="332"/>
      <c r="BB458" s="332"/>
      <c r="BC458" s="332"/>
      <c r="BD458" s="332"/>
      <c r="BE458" s="332"/>
      <c r="BF458" s="332"/>
      <c r="BI458" s="332"/>
      <c r="BS458" s="332"/>
      <c r="CC458" s="332"/>
      <c r="CM458" s="332"/>
      <c r="CW458" s="332"/>
      <c r="DG458" s="332"/>
      <c r="DQ458" s="332"/>
      <c r="EA458" s="332"/>
      <c r="EK458" s="332"/>
      <c r="EU458" s="332"/>
      <c r="FE458" s="332"/>
      <c r="FO458" s="332"/>
      <c r="FY458" s="332"/>
      <c r="GI458" s="332"/>
      <c r="GS458" s="332"/>
      <c r="HC458" s="332"/>
      <c r="HM458" s="332"/>
    </row>
    <row r="459" s="3" customFormat="true" x14ac:dyDescent="0.25">
      <c r="A459" s="332"/>
      <c r="K459" s="332"/>
      <c r="U459" s="332"/>
      <c r="AE459" s="332"/>
      <c r="AO459" s="332"/>
      <c r="AY459" s="332"/>
      <c r="AZ459" s="332"/>
      <c r="BA459" s="332"/>
      <c r="BB459" s="332"/>
      <c r="BC459" s="332"/>
      <c r="BD459" s="332"/>
      <c r="BE459" s="332"/>
      <c r="BF459" s="332"/>
      <c r="BI459" s="332"/>
      <c r="BS459" s="332"/>
      <c r="CC459" s="332"/>
      <c r="CM459" s="332"/>
      <c r="CW459" s="332"/>
      <c r="DG459" s="332"/>
      <c r="DQ459" s="332"/>
      <c r="EA459" s="332"/>
      <c r="EK459" s="332"/>
      <c r="EU459" s="332"/>
      <c r="FE459" s="332"/>
      <c r="FO459" s="332"/>
      <c r="FY459" s="332"/>
      <c r="GI459" s="332"/>
      <c r="GS459" s="332"/>
      <c r="HC459" s="332"/>
      <c r="HM459" s="332"/>
    </row>
    <row r="460" s="3" customFormat="true" x14ac:dyDescent="0.25">
      <c r="A460" s="332"/>
      <c r="K460" s="332"/>
      <c r="U460" s="332"/>
      <c r="AE460" s="332"/>
      <c r="AO460" s="332"/>
      <c r="AY460" s="332"/>
      <c r="AZ460" s="332"/>
      <c r="BA460" s="332"/>
      <c r="BB460" s="332"/>
      <c r="BC460" s="332"/>
      <c r="BD460" s="332"/>
      <c r="BE460" s="332"/>
      <c r="BF460" s="332"/>
      <c r="BI460" s="332"/>
      <c r="BS460" s="332"/>
      <c r="CC460" s="332"/>
      <c r="CM460" s="332"/>
      <c r="CW460" s="332"/>
      <c r="DG460" s="332"/>
      <c r="DQ460" s="332"/>
      <c r="EA460" s="332"/>
      <c r="EK460" s="332"/>
      <c r="EU460" s="332"/>
      <c r="FE460" s="332"/>
      <c r="FO460" s="332"/>
      <c r="FY460" s="332"/>
      <c r="GI460" s="332"/>
      <c r="GS460" s="332"/>
      <c r="HC460" s="332"/>
      <c r="HM460" s="332"/>
    </row>
    <row r="461" s="3" customFormat="true" x14ac:dyDescent="0.25">
      <c r="A461" s="332"/>
      <c r="K461" s="332"/>
      <c r="U461" s="332"/>
      <c r="AE461" s="332"/>
      <c r="AO461" s="332"/>
      <c r="AY461" s="332"/>
      <c r="AZ461" s="332"/>
      <c r="BA461" s="332"/>
      <c r="BB461" s="332"/>
      <c r="BC461" s="332"/>
      <c r="BD461" s="332"/>
      <c r="BE461" s="332"/>
      <c r="BF461" s="332"/>
      <c r="BI461" s="332"/>
      <c r="BS461" s="332"/>
      <c r="CC461" s="332"/>
      <c r="CM461" s="332"/>
      <c r="CW461" s="332"/>
      <c r="DG461" s="332"/>
      <c r="DQ461" s="332"/>
      <c r="EA461" s="332"/>
      <c r="EK461" s="332"/>
      <c r="EU461" s="332"/>
      <c r="FE461" s="332"/>
      <c r="FO461" s="332"/>
      <c r="FY461" s="332"/>
      <c r="GI461" s="332"/>
      <c r="GS461" s="332"/>
      <c r="HC461" s="332"/>
      <c r="HM461" s="332"/>
    </row>
    <row r="462" s="3" customFormat="true" x14ac:dyDescent="0.25">
      <c r="A462" s="332"/>
      <c r="K462" s="332"/>
      <c r="U462" s="332"/>
      <c r="AE462" s="332"/>
      <c r="AO462" s="332"/>
      <c r="AY462" s="332"/>
      <c r="AZ462" s="332"/>
      <c r="BA462" s="332"/>
      <c r="BB462" s="332"/>
      <c r="BC462" s="332"/>
      <c r="BD462" s="332"/>
      <c r="BE462" s="332"/>
      <c r="BF462" s="332"/>
      <c r="BI462" s="332"/>
      <c r="BS462" s="332"/>
      <c r="CC462" s="332"/>
      <c r="CM462" s="332"/>
      <c r="CW462" s="332"/>
      <c r="DG462" s="332"/>
      <c r="DQ462" s="332"/>
      <c r="EA462" s="332"/>
      <c r="EK462" s="332"/>
      <c r="EU462" s="332"/>
      <c r="FE462" s="332"/>
      <c r="FO462" s="332"/>
      <c r="FY462" s="332"/>
      <c r="GI462" s="332"/>
      <c r="GS462" s="332"/>
      <c r="HC462" s="332"/>
      <c r="HM462" s="332"/>
    </row>
    <row r="463" s="3" customFormat="true" x14ac:dyDescent="0.25">
      <c r="A463" s="332"/>
      <c r="K463" s="332"/>
      <c r="U463" s="332"/>
      <c r="AE463" s="332"/>
      <c r="AO463" s="332"/>
      <c r="AY463" s="332"/>
      <c r="AZ463" s="332"/>
      <c r="BA463" s="332"/>
      <c r="BB463" s="332"/>
      <c r="BC463" s="332"/>
      <c r="BD463" s="332"/>
      <c r="BE463" s="332"/>
      <c r="BF463" s="332"/>
      <c r="BI463" s="332"/>
      <c r="BS463" s="332"/>
      <c r="CC463" s="332"/>
      <c r="CM463" s="332"/>
      <c r="CW463" s="332"/>
      <c r="DG463" s="332"/>
      <c r="DQ463" s="332"/>
      <c r="EA463" s="332"/>
      <c r="EK463" s="332"/>
      <c r="EU463" s="332"/>
      <c r="FE463" s="332"/>
      <c r="FO463" s="332"/>
      <c r="FY463" s="332"/>
      <c r="GI463" s="332"/>
      <c r="GS463" s="332"/>
      <c r="HC463" s="332"/>
      <c r="HM463" s="332"/>
    </row>
    <row r="464" s="3" customFormat="true" x14ac:dyDescent="0.25">
      <c r="A464" s="332"/>
      <c r="K464" s="332"/>
      <c r="U464" s="332"/>
      <c r="AE464" s="332"/>
      <c r="AO464" s="332"/>
      <c r="AY464" s="332"/>
      <c r="AZ464" s="332"/>
      <c r="BA464" s="332"/>
      <c r="BB464" s="332"/>
      <c r="BC464" s="332"/>
      <c r="BD464" s="332"/>
      <c r="BE464" s="332"/>
      <c r="BF464" s="332"/>
      <c r="BI464" s="332"/>
      <c r="BS464" s="332"/>
      <c r="CC464" s="332"/>
      <c r="CM464" s="332"/>
      <c r="CW464" s="332"/>
      <c r="DG464" s="332"/>
      <c r="DQ464" s="332"/>
      <c r="EA464" s="332"/>
      <c r="EK464" s="332"/>
      <c r="EU464" s="332"/>
      <c r="FE464" s="332"/>
      <c r="FO464" s="332"/>
      <c r="FY464" s="332"/>
      <c r="GI464" s="332"/>
      <c r="GS464" s="332"/>
      <c r="HC464" s="332"/>
      <c r="HM464" s="332"/>
    </row>
    <row r="465" s="3" customFormat="true" x14ac:dyDescent="0.25">
      <c r="A465" s="332"/>
      <c r="K465" s="332"/>
      <c r="U465" s="332"/>
      <c r="AE465" s="332"/>
      <c r="AO465" s="332"/>
      <c r="AY465" s="332"/>
      <c r="AZ465" s="332"/>
      <c r="BA465" s="332"/>
      <c r="BB465" s="332"/>
      <c r="BC465" s="332"/>
      <c r="BD465" s="332"/>
      <c r="BE465" s="332"/>
      <c r="BF465" s="332"/>
      <c r="BI465" s="332"/>
      <c r="BS465" s="332"/>
      <c r="CC465" s="332"/>
      <c r="CM465" s="332"/>
      <c r="CW465" s="332"/>
      <c r="DG465" s="332"/>
      <c r="DQ465" s="332"/>
      <c r="EA465" s="332"/>
      <c r="EK465" s="332"/>
      <c r="EU465" s="332"/>
      <c r="FE465" s="332"/>
      <c r="FO465" s="332"/>
      <c r="FY465" s="332"/>
      <c r="GI465" s="332"/>
      <c r="GS465" s="332"/>
      <c r="HC465" s="332"/>
      <c r="HM465" s="332"/>
    </row>
    <row r="466" s="3" customFormat="true" x14ac:dyDescent="0.25">
      <c r="A466" s="332"/>
      <c r="K466" s="332"/>
      <c r="U466" s="332"/>
      <c r="AE466" s="332"/>
      <c r="AO466" s="332"/>
      <c r="AY466" s="332"/>
      <c r="AZ466" s="332"/>
      <c r="BA466" s="332"/>
      <c r="BB466" s="332"/>
      <c r="BC466" s="332"/>
      <c r="BD466" s="332"/>
      <c r="BE466" s="332"/>
      <c r="BF466" s="332"/>
      <c r="BI466" s="332"/>
      <c r="BS466" s="332"/>
      <c r="CC466" s="332"/>
      <c r="CM466" s="332"/>
      <c r="CW466" s="332"/>
      <c r="DG466" s="332"/>
      <c r="DQ466" s="332"/>
      <c r="EA466" s="332"/>
      <c r="EK466" s="332"/>
      <c r="EU466" s="332"/>
      <c r="FE466" s="332"/>
      <c r="FO466" s="332"/>
      <c r="FY466" s="332"/>
      <c r="GI466" s="332"/>
      <c r="GS466" s="332"/>
      <c r="HC466" s="332"/>
      <c r="HM466" s="332"/>
    </row>
    <row r="467" s="3" customFormat="true" x14ac:dyDescent="0.25">
      <c r="A467" s="332"/>
      <c r="K467" s="332"/>
      <c r="U467" s="332"/>
      <c r="AE467" s="332"/>
      <c r="AO467" s="332"/>
      <c r="AY467" s="332"/>
      <c r="AZ467" s="332"/>
      <c r="BA467" s="332"/>
      <c r="BB467" s="332"/>
      <c r="BC467" s="332"/>
      <c r="BD467" s="332"/>
      <c r="BE467" s="332"/>
      <c r="BF467" s="332"/>
      <c r="BI467" s="332"/>
      <c r="BS467" s="332"/>
      <c r="CC467" s="332"/>
      <c r="CM467" s="332"/>
      <c r="CW467" s="332"/>
      <c r="DG467" s="332"/>
      <c r="DQ467" s="332"/>
      <c r="EA467" s="332"/>
      <c r="EK467" s="332"/>
      <c r="EU467" s="332"/>
      <c r="FE467" s="332"/>
      <c r="FO467" s="332"/>
      <c r="FY467" s="332"/>
      <c r="GI467" s="332"/>
      <c r="GS467" s="332"/>
      <c r="HC467" s="332"/>
      <c r="HM467" s="332"/>
    </row>
    <row r="468" s="3" customFormat="true" x14ac:dyDescent="0.25">
      <c r="A468" s="332"/>
      <c r="K468" s="332"/>
      <c r="U468" s="332"/>
      <c r="AE468" s="332"/>
      <c r="AO468" s="332"/>
      <c r="AY468" s="332"/>
      <c r="AZ468" s="332"/>
      <c r="BA468" s="332"/>
      <c r="BB468" s="332"/>
      <c r="BC468" s="332"/>
      <c r="BD468" s="332"/>
      <c r="BE468" s="332"/>
      <c r="BF468" s="332"/>
      <c r="BI468" s="332"/>
      <c r="BS468" s="332"/>
      <c r="CC468" s="332"/>
      <c r="CM468" s="332"/>
      <c r="CW468" s="332"/>
      <c r="DG468" s="332"/>
      <c r="DQ468" s="332"/>
      <c r="EA468" s="332"/>
      <c r="EK468" s="332"/>
      <c r="EU468" s="332"/>
      <c r="FE468" s="332"/>
      <c r="FO468" s="332"/>
      <c r="FY468" s="332"/>
      <c r="GI468" s="332"/>
      <c r="GS468" s="332"/>
      <c r="HC468" s="332"/>
      <c r="HM468" s="332"/>
    </row>
    <row r="469" s="3" customFormat="true" x14ac:dyDescent="0.25">
      <c r="A469" s="332"/>
      <c r="K469" s="332"/>
      <c r="U469" s="332"/>
      <c r="AE469" s="332"/>
      <c r="AO469" s="332"/>
      <c r="AY469" s="332"/>
      <c r="AZ469" s="332"/>
      <c r="BA469" s="332"/>
      <c r="BB469" s="332"/>
      <c r="BC469" s="332"/>
      <c r="BD469" s="332"/>
      <c r="BE469" s="332"/>
      <c r="BF469" s="332"/>
      <c r="BI469" s="332"/>
      <c r="BS469" s="332"/>
      <c r="CC469" s="332"/>
      <c r="CM469" s="332"/>
      <c r="CW469" s="332"/>
      <c r="DG469" s="332"/>
      <c r="DQ469" s="332"/>
      <c r="EA469" s="332"/>
      <c r="EK469" s="332"/>
      <c r="EU469" s="332"/>
      <c r="FE469" s="332"/>
      <c r="FO469" s="332"/>
      <c r="FY469" s="332"/>
      <c r="GI469" s="332"/>
      <c r="GS469" s="332"/>
      <c r="HC469" s="332"/>
      <c r="HM469" s="332"/>
    </row>
    <row r="470" s="3" customFormat="true" x14ac:dyDescent="0.25">
      <c r="A470" s="332"/>
      <c r="K470" s="332"/>
      <c r="U470" s="332"/>
      <c r="AE470" s="332"/>
      <c r="AO470" s="332"/>
      <c r="AY470" s="332"/>
      <c r="AZ470" s="332"/>
      <c r="BA470" s="332"/>
      <c r="BB470" s="332"/>
      <c r="BC470" s="332"/>
      <c r="BD470" s="332"/>
      <c r="BE470" s="332"/>
      <c r="BF470" s="332"/>
      <c r="BI470" s="332"/>
      <c r="BS470" s="332"/>
      <c r="CC470" s="332"/>
      <c r="CM470" s="332"/>
      <c r="CW470" s="332"/>
      <c r="DG470" s="332"/>
      <c r="DQ470" s="332"/>
      <c r="EA470" s="332"/>
      <c r="EK470" s="332"/>
      <c r="EU470" s="332"/>
      <c r="FE470" s="332"/>
      <c r="FO470" s="332"/>
      <c r="FY470" s="332"/>
      <c r="GI470" s="332"/>
      <c r="GS470" s="332"/>
      <c r="HC470" s="332"/>
      <c r="HM470" s="332"/>
    </row>
    <row r="471" s="3" customFormat="true" x14ac:dyDescent="0.25">
      <c r="A471" s="332"/>
      <c r="K471" s="332"/>
      <c r="U471" s="332"/>
      <c r="AE471" s="332"/>
      <c r="AO471" s="332"/>
      <c r="AY471" s="332"/>
      <c r="AZ471" s="332"/>
      <c r="BA471" s="332"/>
      <c r="BB471" s="332"/>
      <c r="BC471" s="332"/>
      <c r="BD471" s="332"/>
      <c r="BE471" s="332"/>
      <c r="BF471" s="332"/>
      <c r="BI471" s="332"/>
      <c r="BS471" s="332"/>
      <c r="CC471" s="332"/>
      <c r="CM471" s="332"/>
      <c r="CW471" s="332"/>
      <c r="DG471" s="332"/>
      <c r="DQ471" s="332"/>
      <c r="EA471" s="332"/>
      <c r="EK471" s="332"/>
      <c r="EU471" s="332"/>
      <c r="FE471" s="332"/>
      <c r="FO471" s="332"/>
      <c r="FY471" s="332"/>
      <c r="GI471" s="332"/>
      <c r="GS471" s="332"/>
      <c r="HC471" s="332"/>
      <c r="HM471" s="332"/>
    </row>
    <row r="472" s="3" customFormat="true" x14ac:dyDescent="0.25">
      <c r="A472" s="332"/>
      <c r="K472" s="332"/>
      <c r="U472" s="332"/>
      <c r="AE472" s="332"/>
      <c r="AO472" s="332"/>
      <c r="AY472" s="332"/>
      <c r="AZ472" s="332"/>
      <c r="BA472" s="332"/>
      <c r="BB472" s="332"/>
      <c r="BC472" s="332"/>
      <c r="BD472" s="332"/>
      <c r="BE472" s="332"/>
      <c r="BF472" s="332"/>
      <c r="BI472" s="332"/>
      <c r="BS472" s="332"/>
      <c r="CC472" s="332"/>
      <c r="CM472" s="332"/>
      <c r="CW472" s="332"/>
      <c r="DG472" s="332"/>
      <c r="DQ472" s="332"/>
      <c r="EA472" s="332"/>
      <c r="EK472" s="332"/>
      <c r="EU472" s="332"/>
      <c r="FE472" s="332"/>
      <c r="FO472" s="332"/>
      <c r="FY472" s="332"/>
      <c r="GI472" s="332"/>
      <c r="GS472" s="332"/>
      <c r="HC472" s="332"/>
      <c r="HM472" s="332"/>
    </row>
    <row r="473" s="3" customFormat="true" x14ac:dyDescent="0.25">
      <c r="A473" s="332"/>
      <c r="K473" s="332"/>
      <c r="U473" s="332"/>
      <c r="AE473" s="332"/>
      <c r="AO473" s="332"/>
      <c r="AY473" s="332"/>
      <c r="AZ473" s="332"/>
      <c r="BA473" s="332"/>
      <c r="BB473" s="332"/>
      <c r="BC473" s="332"/>
      <c r="BD473" s="332"/>
      <c r="BE473" s="332"/>
      <c r="BF473" s="332"/>
      <c r="BI473" s="332"/>
      <c r="BS473" s="332"/>
      <c r="CC473" s="332"/>
      <c r="CM473" s="332"/>
      <c r="CW473" s="332"/>
      <c r="DG473" s="332"/>
      <c r="DQ473" s="332"/>
      <c r="EA473" s="332"/>
      <c r="EK473" s="332"/>
      <c r="EU473" s="332"/>
      <c r="FE473" s="332"/>
      <c r="FO473" s="332"/>
      <c r="FY473" s="332"/>
      <c r="GI473" s="332"/>
      <c r="GS473" s="332"/>
      <c r="HC473" s="332"/>
      <c r="HM473" s="332"/>
    </row>
    <row r="474" s="3" customFormat="true" x14ac:dyDescent="0.25">
      <c r="A474" s="332"/>
      <c r="K474" s="332"/>
      <c r="U474" s="332"/>
      <c r="AE474" s="332"/>
      <c r="AO474" s="332"/>
      <c r="AY474" s="332"/>
      <c r="AZ474" s="332"/>
      <c r="BA474" s="332"/>
      <c r="BB474" s="332"/>
      <c r="BC474" s="332"/>
      <c r="BD474" s="332"/>
      <c r="BE474" s="332"/>
      <c r="BF474" s="332"/>
      <c r="BI474" s="332"/>
      <c r="BS474" s="332"/>
      <c r="CC474" s="332"/>
      <c r="CM474" s="332"/>
      <c r="CW474" s="332"/>
      <c r="DG474" s="332"/>
      <c r="DQ474" s="332"/>
      <c r="EA474" s="332"/>
      <c r="EK474" s="332"/>
      <c r="EU474" s="332"/>
      <c r="FE474" s="332"/>
      <c r="FO474" s="332"/>
      <c r="FY474" s="332"/>
      <c r="GI474" s="332"/>
      <c r="GS474" s="332"/>
      <c r="HC474" s="332"/>
      <c r="HM474" s="332"/>
    </row>
    <row r="475" s="3" customFormat="true" x14ac:dyDescent="0.25">
      <c r="A475" s="332"/>
      <c r="K475" s="332"/>
      <c r="U475" s="332"/>
      <c r="AE475" s="332"/>
      <c r="AO475" s="332"/>
      <c r="AY475" s="332"/>
      <c r="AZ475" s="332"/>
      <c r="BA475" s="332"/>
      <c r="BB475" s="332"/>
      <c r="BC475" s="332"/>
      <c r="BD475" s="332"/>
      <c r="BE475" s="332"/>
      <c r="BF475" s="332"/>
      <c r="BI475" s="332"/>
      <c r="BS475" s="332"/>
      <c r="CC475" s="332"/>
      <c r="CM475" s="332"/>
      <c r="CW475" s="332"/>
      <c r="DG475" s="332"/>
      <c r="DQ475" s="332"/>
      <c r="EA475" s="332"/>
      <c r="EK475" s="332"/>
      <c r="EU475" s="332"/>
      <c r="FE475" s="332"/>
      <c r="FO475" s="332"/>
      <c r="FY475" s="332"/>
      <c r="GI475" s="332"/>
      <c r="GS475" s="332"/>
      <c r="HC475" s="332"/>
      <c r="HM475" s="332"/>
    </row>
    <row r="476" s="3" customFormat="true" x14ac:dyDescent="0.25">
      <c r="A476" s="332"/>
      <c r="K476" s="332"/>
      <c r="U476" s="332"/>
      <c r="AE476" s="332"/>
      <c r="AO476" s="332"/>
      <c r="AY476" s="332"/>
      <c r="AZ476" s="332"/>
      <c r="BA476" s="332"/>
      <c r="BB476" s="332"/>
      <c r="BC476" s="332"/>
      <c r="BD476" s="332"/>
      <c r="BE476" s="332"/>
      <c r="BF476" s="332"/>
      <c r="BI476" s="332"/>
      <c r="BS476" s="332"/>
      <c r="CC476" s="332"/>
      <c r="CM476" s="332"/>
      <c r="CW476" s="332"/>
      <c r="DG476" s="332"/>
      <c r="DQ476" s="332"/>
      <c r="EA476" s="332"/>
      <c r="EK476" s="332"/>
      <c r="EU476" s="332"/>
      <c r="FE476" s="332"/>
      <c r="FO476" s="332"/>
      <c r="FY476" s="332"/>
      <c r="GI476" s="332"/>
      <c r="GS476" s="332"/>
      <c r="HC476" s="332"/>
      <c r="HM476" s="332"/>
    </row>
    <row r="477" s="3" customFormat="true" x14ac:dyDescent="0.25">
      <c r="A477" s="332"/>
      <c r="K477" s="332"/>
      <c r="U477" s="332"/>
      <c r="AE477" s="332"/>
      <c r="AO477" s="332"/>
      <c r="AY477" s="332"/>
      <c r="AZ477" s="332"/>
      <c r="BA477" s="332"/>
      <c r="BB477" s="332"/>
      <c r="BC477" s="332"/>
      <c r="BD477" s="332"/>
      <c r="BE477" s="332"/>
      <c r="BF477" s="332"/>
      <c r="BI477" s="332"/>
      <c r="BS477" s="332"/>
      <c r="CC477" s="332"/>
      <c r="CM477" s="332"/>
      <c r="CW477" s="332"/>
      <c r="DG477" s="332"/>
      <c r="DQ477" s="332"/>
      <c r="EA477" s="332"/>
      <c r="EK477" s="332"/>
      <c r="EU477" s="332"/>
      <c r="FE477" s="332"/>
      <c r="FO477" s="332"/>
      <c r="FY477" s="332"/>
      <c r="GI477" s="332"/>
      <c r="GS477" s="332"/>
      <c r="HC477" s="332"/>
      <c r="HM477" s="332"/>
    </row>
    <row r="478" s="3" customFormat="true" x14ac:dyDescent="0.25">
      <c r="A478" s="332"/>
      <c r="K478" s="332"/>
      <c r="U478" s="332"/>
      <c r="AE478" s="332"/>
      <c r="AO478" s="332"/>
      <c r="AY478" s="332"/>
      <c r="AZ478" s="332"/>
      <c r="BA478" s="332"/>
      <c r="BB478" s="332"/>
      <c r="BC478" s="332"/>
      <c r="BD478" s="332"/>
      <c r="BE478" s="332"/>
      <c r="BF478" s="332"/>
      <c r="BI478" s="332"/>
      <c r="BS478" s="332"/>
      <c r="CC478" s="332"/>
      <c r="CM478" s="332"/>
      <c r="CW478" s="332"/>
      <c r="DG478" s="332"/>
      <c r="DQ478" s="332"/>
      <c r="EA478" s="332"/>
      <c r="EK478" s="332"/>
      <c r="EU478" s="332"/>
      <c r="FE478" s="332"/>
      <c r="FO478" s="332"/>
      <c r="FY478" s="332"/>
      <c r="GI478" s="332"/>
      <c r="GS478" s="332"/>
      <c r="HC478" s="332"/>
      <c r="HM478" s="332"/>
    </row>
    <row r="479" s="3" customFormat="true" x14ac:dyDescent="0.25">
      <c r="A479" s="332"/>
      <c r="K479" s="332"/>
      <c r="U479" s="332"/>
      <c r="AE479" s="332"/>
      <c r="AO479" s="332"/>
      <c r="AY479" s="332"/>
      <c r="AZ479" s="332"/>
      <c r="BA479" s="332"/>
      <c r="BB479" s="332"/>
      <c r="BC479" s="332"/>
      <c r="BD479" s="332"/>
      <c r="BE479" s="332"/>
      <c r="BF479" s="332"/>
      <c r="BI479" s="332"/>
      <c r="BS479" s="332"/>
      <c r="CC479" s="332"/>
      <c r="CM479" s="332"/>
      <c r="CW479" s="332"/>
      <c r="DG479" s="332"/>
      <c r="DQ479" s="332"/>
      <c r="EA479" s="332"/>
      <c r="EK479" s="332"/>
      <c r="EU479" s="332"/>
      <c r="FE479" s="332"/>
      <c r="FO479" s="332"/>
      <c r="FY479" s="332"/>
      <c r="GI479" s="332"/>
      <c r="GS479" s="332"/>
      <c r="HC479" s="332"/>
      <c r="HM479" s="332"/>
    </row>
    <row r="480" s="3" customFormat="true" x14ac:dyDescent="0.25">
      <c r="A480" s="332"/>
      <c r="K480" s="332"/>
      <c r="U480" s="332"/>
      <c r="AE480" s="332"/>
      <c r="AO480" s="332"/>
      <c r="AY480" s="332"/>
      <c r="AZ480" s="332"/>
      <c r="BA480" s="332"/>
      <c r="BB480" s="332"/>
      <c r="BC480" s="332"/>
      <c r="BD480" s="332"/>
      <c r="BE480" s="332"/>
      <c r="BF480" s="332"/>
      <c r="BI480" s="332"/>
      <c r="BS480" s="332"/>
      <c r="CC480" s="332"/>
      <c r="CM480" s="332"/>
      <c r="CW480" s="332"/>
      <c r="DG480" s="332"/>
      <c r="DQ480" s="332"/>
      <c r="EA480" s="332"/>
      <c r="EK480" s="332"/>
      <c r="EU480" s="332"/>
      <c r="FE480" s="332"/>
      <c r="FO480" s="332"/>
      <c r="FY480" s="332"/>
      <c r="GI480" s="332"/>
      <c r="GS480" s="332"/>
      <c r="HC480" s="332"/>
      <c r="HM480" s="332"/>
    </row>
    <row r="481" s="3" customFormat="true" x14ac:dyDescent="0.25">
      <c r="A481" s="332"/>
      <c r="K481" s="332"/>
      <c r="U481" s="332"/>
      <c r="AE481" s="332"/>
      <c r="AO481" s="332"/>
      <c r="AY481" s="332"/>
      <c r="AZ481" s="332"/>
      <c r="BA481" s="332"/>
      <c r="BB481" s="332"/>
      <c r="BC481" s="332"/>
      <c r="BD481" s="332"/>
      <c r="BE481" s="332"/>
      <c r="BF481" s="332"/>
      <c r="BI481" s="332"/>
      <c r="BS481" s="332"/>
      <c r="CC481" s="332"/>
      <c r="CM481" s="332"/>
      <c r="CW481" s="332"/>
      <c r="DG481" s="332"/>
      <c r="DQ481" s="332"/>
      <c r="EA481" s="332"/>
      <c r="EK481" s="332"/>
      <c r="EU481" s="332"/>
      <c r="FE481" s="332"/>
      <c r="FO481" s="332"/>
      <c r="FY481" s="332"/>
      <c r="GI481" s="332"/>
      <c r="GS481" s="332"/>
      <c r="HC481" s="332"/>
      <c r="HM481" s="332"/>
    </row>
    <row r="482" s="3" customFormat="true" x14ac:dyDescent="0.25">
      <c r="A482" s="332"/>
      <c r="K482" s="332"/>
      <c r="U482" s="332"/>
      <c r="AE482" s="332"/>
      <c r="AO482" s="332"/>
      <c r="AY482" s="332"/>
      <c r="AZ482" s="332"/>
      <c r="BA482" s="332"/>
      <c r="BB482" s="332"/>
      <c r="BC482" s="332"/>
      <c r="BD482" s="332"/>
      <c r="BE482" s="332"/>
      <c r="BF482" s="332"/>
      <c r="BI482" s="332"/>
      <c r="BS482" s="332"/>
      <c r="CC482" s="332"/>
      <c r="CM482" s="332"/>
      <c r="CW482" s="332"/>
      <c r="DG482" s="332"/>
      <c r="DQ482" s="332"/>
      <c r="EA482" s="332"/>
      <c r="EK482" s="332"/>
      <c r="EU482" s="332"/>
      <c r="FE482" s="332"/>
      <c r="FO482" s="332"/>
      <c r="FY482" s="332"/>
      <c r="GI482" s="332"/>
      <c r="GS482" s="332"/>
      <c r="HC482" s="332"/>
      <c r="HM482" s="332"/>
    </row>
    <row r="483" s="3" customFormat="true" x14ac:dyDescent="0.25">
      <c r="A483" s="332"/>
      <c r="K483" s="332"/>
      <c r="U483" s="332"/>
      <c r="AE483" s="332"/>
      <c r="AO483" s="332"/>
      <c r="AY483" s="332"/>
      <c r="AZ483" s="332"/>
      <c r="BA483" s="332"/>
      <c r="BB483" s="332"/>
      <c r="BC483" s="332"/>
      <c r="BD483" s="332"/>
      <c r="BE483" s="332"/>
      <c r="BF483" s="332"/>
      <c r="BI483" s="332"/>
      <c r="BS483" s="332"/>
      <c r="CC483" s="332"/>
      <c r="CM483" s="332"/>
      <c r="CW483" s="332"/>
      <c r="DG483" s="332"/>
      <c r="DQ483" s="332"/>
      <c r="EA483" s="332"/>
      <c r="EK483" s="332"/>
      <c r="EU483" s="332"/>
      <c r="FE483" s="332"/>
      <c r="FO483" s="332"/>
      <c r="FY483" s="332"/>
      <c r="GI483" s="332"/>
      <c r="GS483" s="332"/>
      <c r="HC483" s="332"/>
      <c r="HM483" s="332"/>
    </row>
    <row r="484" s="3" customFormat="true" x14ac:dyDescent="0.25">
      <c r="A484" s="332"/>
      <c r="K484" s="332"/>
      <c r="U484" s="332"/>
      <c r="AE484" s="332"/>
      <c r="AO484" s="332"/>
      <c r="AY484" s="332"/>
      <c r="AZ484" s="332"/>
      <c r="BA484" s="332"/>
      <c r="BB484" s="332"/>
      <c r="BC484" s="332"/>
      <c r="BD484" s="332"/>
      <c r="BE484" s="332"/>
      <c r="BF484" s="332"/>
      <c r="BI484" s="332"/>
      <c r="BS484" s="332"/>
      <c r="CC484" s="332"/>
      <c r="CM484" s="332"/>
      <c r="CW484" s="332"/>
      <c r="DG484" s="332"/>
      <c r="DQ484" s="332"/>
      <c r="EA484" s="332"/>
      <c r="EK484" s="332"/>
      <c r="EU484" s="332"/>
      <c r="FE484" s="332"/>
      <c r="FO484" s="332"/>
      <c r="FY484" s="332"/>
      <c r="GI484" s="332"/>
      <c r="GS484" s="332"/>
      <c r="HC484" s="332"/>
      <c r="HM484" s="332"/>
    </row>
    <row r="485" s="3" customFormat="true" x14ac:dyDescent="0.25">
      <c r="A485" s="332"/>
      <c r="K485" s="332"/>
      <c r="U485" s="332"/>
      <c r="AE485" s="332"/>
      <c r="AO485" s="332"/>
      <c r="AY485" s="332"/>
      <c r="AZ485" s="332"/>
      <c r="BA485" s="332"/>
      <c r="BB485" s="332"/>
      <c r="BC485" s="332"/>
      <c r="BD485" s="332"/>
      <c r="BE485" s="332"/>
      <c r="BF485" s="332"/>
      <c r="BI485" s="332"/>
      <c r="BS485" s="332"/>
      <c r="CC485" s="332"/>
      <c r="CM485" s="332"/>
      <c r="CW485" s="332"/>
      <c r="DG485" s="332"/>
      <c r="DQ485" s="332"/>
      <c r="EA485" s="332"/>
      <c r="EK485" s="332"/>
      <c r="EU485" s="332"/>
      <c r="FE485" s="332"/>
      <c r="FO485" s="332"/>
      <c r="FY485" s="332"/>
      <c r="GI485" s="332"/>
      <c r="GS485" s="332"/>
      <c r="HC485" s="332"/>
      <c r="HM485" s="332"/>
    </row>
    <row r="486" s="3" customFormat="true" x14ac:dyDescent="0.25">
      <c r="A486" s="332"/>
      <c r="K486" s="332"/>
      <c r="U486" s="332"/>
      <c r="AE486" s="332"/>
      <c r="AO486" s="332"/>
      <c r="AY486" s="332"/>
      <c r="AZ486" s="332"/>
      <c r="BA486" s="332"/>
      <c r="BB486" s="332"/>
      <c r="BC486" s="332"/>
      <c r="BD486" s="332"/>
      <c r="BE486" s="332"/>
      <c r="BF486" s="332"/>
      <c r="BI486" s="332"/>
      <c r="BS486" s="332"/>
      <c r="CC486" s="332"/>
      <c r="CM486" s="332"/>
      <c r="CW486" s="332"/>
      <c r="DG486" s="332"/>
      <c r="DQ486" s="332"/>
      <c r="EA486" s="332"/>
      <c r="EK486" s="332"/>
      <c r="EU486" s="332"/>
      <c r="FE486" s="332"/>
      <c r="FO486" s="332"/>
      <c r="FY486" s="332"/>
      <c r="GI486" s="332"/>
      <c r="GS486" s="332"/>
      <c r="HC486" s="332"/>
      <c r="HM486" s="332"/>
    </row>
    <row r="487" s="3" customFormat="true" x14ac:dyDescent="0.25">
      <c r="A487" s="332"/>
      <c r="K487" s="332"/>
      <c r="U487" s="332"/>
      <c r="AE487" s="332"/>
      <c r="AO487" s="332"/>
      <c r="AY487" s="332"/>
      <c r="AZ487" s="332"/>
      <c r="BA487" s="332"/>
      <c r="BB487" s="332"/>
      <c r="BC487" s="332"/>
      <c r="BD487" s="332"/>
      <c r="BE487" s="332"/>
      <c r="BF487" s="332"/>
      <c r="BI487" s="332"/>
      <c r="BS487" s="332"/>
      <c r="CC487" s="332"/>
      <c r="CM487" s="332"/>
      <c r="CW487" s="332"/>
      <c r="DG487" s="332"/>
      <c r="DQ487" s="332"/>
      <c r="EA487" s="332"/>
      <c r="EK487" s="332"/>
      <c r="EU487" s="332"/>
      <c r="FE487" s="332"/>
      <c r="FO487" s="332"/>
      <c r="FY487" s="332"/>
      <c r="GI487" s="332"/>
      <c r="GS487" s="332"/>
      <c r="HC487" s="332"/>
      <c r="HM487" s="332"/>
    </row>
    <row r="488" s="3" customFormat="true" x14ac:dyDescent="0.25">
      <c r="A488" s="332"/>
      <c r="K488" s="332"/>
      <c r="U488" s="332"/>
      <c r="AE488" s="332"/>
      <c r="AO488" s="332"/>
      <c r="AY488" s="332"/>
      <c r="AZ488" s="332"/>
      <c r="BA488" s="332"/>
      <c r="BB488" s="332"/>
      <c r="BC488" s="332"/>
      <c r="BD488" s="332"/>
      <c r="BE488" s="332"/>
      <c r="BF488" s="332"/>
      <c r="BI488" s="332"/>
      <c r="BS488" s="332"/>
      <c r="CC488" s="332"/>
      <c r="CM488" s="332"/>
      <c r="CW488" s="332"/>
      <c r="DG488" s="332"/>
      <c r="DQ488" s="332"/>
      <c r="EA488" s="332"/>
      <c r="EK488" s="332"/>
      <c r="EU488" s="332"/>
      <c r="FE488" s="332"/>
      <c r="FO488" s="332"/>
      <c r="FY488" s="332"/>
      <c r="GI488" s="332"/>
      <c r="GS488" s="332"/>
      <c r="HC488" s="332"/>
      <c r="HM488" s="332"/>
    </row>
    <row r="489" s="3" customFormat="true" x14ac:dyDescent="0.25">
      <c r="A489" s="332"/>
      <c r="K489" s="332"/>
      <c r="U489" s="332"/>
      <c r="AE489" s="332"/>
      <c r="AO489" s="332"/>
      <c r="AY489" s="332"/>
      <c r="AZ489" s="332"/>
      <c r="BA489" s="332"/>
      <c r="BB489" s="332"/>
      <c r="BC489" s="332"/>
      <c r="BD489" s="332"/>
      <c r="BE489" s="332"/>
      <c r="BF489" s="332"/>
      <c r="BI489" s="332"/>
      <c r="BS489" s="332"/>
      <c r="CC489" s="332"/>
      <c r="CM489" s="332"/>
      <c r="CW489" s="332"/>
      <c r="DG489" s="332"/>
      <c r="DQ489" s="332"/>
      <c r="EA489" s="332"/>
      <c r="EK489" s="332"/>
      <c r="EU489" s="332"/>
      <c r="FE489" s="332"/>
      <c r="FO489" s="332"/>
      <c r="FY489" s="332"/>
      <c r="GI489" s="332"/>
      <c r="GS489" s="332"/>
      <c r="HC489" s="332"/>
      <c r="HM489" s="332"/>
    </row>
    <row r="490" s="3" customFormat="true" x14ac:dyDescent="0.25">
      <c r="A490" s="332"/>
      <c r="K490" s="332"/>
      <c r="U490" s="332"/>
      <c r="AE490" s="332"/>
      <c r="AO490" s="332"/>
      <c r="AY490" s="332"/>
      <c r="AZ490" s="332"/>
      <c r="BA490" s="332"/>
      <c r="BB490" s="332"/>
      <c r="BC490" s="332"/>
      <c r="BD490" s="332"/>
      <c r="BE490" s="332"/>
      <c r="BF490" s="332"/>
      <c r="BI490" s="332"/>
      <c r="BS490" s="332"/>
      <c r="CC490" s="332"/>
      <c r="CM490" s="332"/>
      <c r="CW490" s="332"/>
      <c r="DG490" s="332"/>
      <c r="DQ490" s="332"/>
      <c r="EA490" s="332"/>
      <c r="EK490" s="332"/>
      <c r="EU490" s="332"/>
      <c r="FE490" s="332"/>
      <c r="FO490" s="332"/>
      <c r="FY490" s="332"/>
      <c r="GI490" s="332"/>
      <c r="GS490" s="332"/>
      <c r="HC490" s="332"/>
      <c r="HM490" s="332"/>
    </row>
    <row r="491" s="3" customFormat="true" x14ac:dyDescent="0.25">
      <c r="A491" s="332"/>
      <c r="K491" s="332"/>
      <c r="U491" s="332"/>
      <c r="AE491" s="332"/>
      <c r="AO491" s="332"/>
      <c r="AY491" s="332"/>
      <c r="AZ491" s="332"/>
      <c r="BA491" s="332"/>
      <c r="BB491" s="332"/>
      <c r="BC491" s="332"/>
      <c r="BD491" s="332"/>
      <c r="BE491" s="332"/>
      <c r="BF491" s="332"/>
      <c r="BI491" s="332"/>
      <c r="BS491" s="332"/>
      <c r="CC491" s="332"/>
      <c r="CM491" s="332"/>
      <c r="CW491" s="332"/>
      <c r="DG491" s="332"/>
      <c r="DQ491" s="332"/>
      <c r="EA491" s="332"/>
      <c r="EK491" s="332"/>
      <c r="EU491" s="332"/>
      <c r="FE491" s="332"/>
      <c r="FO491" s="332"/>
      <c r="FY491" s="332"/>
      <c r="GI491" s="332"/>
      <c r="GS491" s="332"/>
      <c r="HC491" s="332"/>
      <c r="HM491" s="332"/>
    </row>
    <row r="492" s="3" customFormat="true" x14ac:dyDescent="0.25">
      <c r="A492" s="332"/>
      <c r="K492" s="332"/>
      <c r="U492" s="332"/>
      <c r="AE492" s="332"/>
      <c r="AO492" s="332"/>
      <c r="AY492" s="332"/>
      <c r="AZ492" s="332"/>
      <c r="BA492" s="332"/>
      <c r="BB492" s="332"/>
      <c r="BC492" s="332"/>
      <c r="BD492" s="332"/>
      <c r="BE492" s="332"/>
      <c r="BF492" s="332"/>
      <c r="BI492" s="332"/>
      <c r="BS492" s="332"/>
      <c r="CC492" s="332"/>
      <c r="CM492" s="332"/>
      <c r="CW492" s="332"/>
      <c r="DG492" s="332"/>
      <c r="DQ492" s="332"/>
      <c r="EA492" s="332"/>
      <c r="EK492" s="332"/>
      <c r="EU492" s="332"/>
      <c r="FE492" s="332"/>
      <c r="FO492" s="332"/>
      <c r="FY492" s="332"/>
      <c r="GI492" s="332"/>
      <c r="GS492" s="332"/>
      <c r="HC492" s="332"/>
      <c r="HM492" s="332"/>
    </row>
    <row r="493" s="3" customFormat="true" x14ac:dyDescent="0.25">
      <c r="A493" s="332"/>
      <c r="K493" s="332"/>
      <c r="U493" s="332"/>
      <c r="AE493" s="332"/>
      <c r="AO493" s="332"/>
      <c r="AY493" s="332"/>
      <c r="AZ493" s="332"/>
      <c r="BA493" s="332"/>
      <c r="BB493" s="332"/>
      <c r="BC493" s="332"/>
      <c r="BD493" s="332"/>
      <c r="BE493" s="332"/>
      <c r="BF493" s="332"/>
      <c r="BI493" s="332"/>
      <c r="BS493" s="332"/>
      <c r="CC493" s="332"/>
      <c r="CM493" s="332"/>
      <c r="CW493" s="332"/>
      <c r="DG493" s="332"/>
      <c r="DQ493" s="332"/>
      <c r="EA493" s="332"/>
      <c r="EK493" s="332"/>
      <c r="EU493" s="332"/>
      <c r="FE493" s="332"/>
      <c r="FO493" s="332"/>
      <c r="FY493" s="332"/>
      <c r="GI493" s="332"/>
      <c r="GS493" s="332"/>
      <c r="HC493" s="332"/>
      <c r="HM493" s="332"/>
    </row>
    <row r="494" s="3" customFormat="true" x14ac:dyDescent="0.25">
      <c r="A494" s="332"/>
      <c r="K494" s="332"/>
      <c r="U494" s="332"/>
      <c r="AE494" s="332"/>
      <c r="AO494" s="332"/>
      <c r="AY494" s="332"/>
      <c r="AZ494" s="332"/>
      <c r="BA494" s="332"/>
      <c r="BB494" s="332"/>
      <c r="BC494" s="332"/>
      <c r="BD494" s="332"/>
      <c r="BE494" s="332"/>
      <c r="BF494" s="332"/>
      <c r="BI494" s="332"/>
      <c r="BS494" s="332"/>
      <c r="CC494" s="332"/>
      <c r="CM494" s="332"/>
      <c r="CW494" s="332"/>
      <c r="DG494" s="332"/>
      <c r="DQ494" s="332"/>
      <c r="EA494" s="332"/>
      <c r="EK494" s="332"/>
      <c r="EU494" s="332"/>
      <c r="FE494" s="332"/>
      <c r="FO494" s="332"/>
      <c r="FY494" s="332"/>
      <c r="GI494" s="332"/>
      <c r="GS494" s="332"/>
      <c r="HC494" s="332"/>
      <c r="HM494" s="332"/>
    </row>
    <row r="495" s="3" customFormat="true" x14ac:dyDescent="0.25">
      <c r="A495" s="332"/>
      <c r="K495" s="332"/>
      <c r="U495" s="332"/>
      <c r="AE495" s="332"/>
      <c r="AO495" s="332"/>
      <c r="AY495" s="332"/>
      <c r="AZ495" s="332"/>
      <c r="BA495" s="332"/>
      <c r="BB495" s="332"/>
      <c r="BC495" s="332"/>
      <c r="BD495" s="332"/>
      <c r="BE495" s="332"/>
      <c r="BF495" s="332"/>
      <c r="BI495" s="332"/>
      <c r="BS495" s="332"/>
      <c r="CC495" s="332"/>
      <c r="CM495" s="332"/>
      <c r="CW495" s="332"/>
      <c r="DG495" s="332"/>
      <c r="DQ495" s="332"/>
      <c r="EA495" s="332"/>
      <c r="EK495" s="332"/>
      <c r="EU495" s="332"/>
      <c r="FE495" s="332"/>
      <c r="FO495" s="332"/>
      <c r="FY495" s="332"/>
      <c r="GI495" s="332"/>
      <c r="GS495" s="332"/>
      <c r="HC495" s="332"/>
      <c r="HM495" s="332"/>
    </row>
    <row r="496" s="3" customFormat="true" x14ac:dyDescent="0.25">
      <c r="A496" s="332"/>
      <c r="K496" s="332"/>
      <c r="U496" s="332"/>
      <c r="AE496" s="332"/>
      <c r="AO496" s="332"/>
      <c r="AY496" s="332"/>
      <c r="AZ496" s="332"/>
      <c r="BA496" s="332"/>
      <c r="BB496" s="332"/>
      <c r="BC496" s="332"/>
      <c r="BD496" s="332"/>
      <c r="BE496" s="332"/>
      <c r="BF496" s="332"/>
      <c r="BI496" s="332"/>
      <c r="BS496" s="332"/>
      <c r="CC496" s="332"/>
      <c r="CM496" s="332"/>
      <c r="CW496" s="332"/>
      <c r="DG496" s="332"/>
      <c r="DQ496" s="332"/>
      <c r="EA496" s="332"/>
      <c r="EK496" s="332"/>
      <c r="EU496" s="332"/>
      <c r="FE496" s="332"/>
      <c r="FO496" s="332"/>
      <c r="FY496" s="332"/>
      <c r="GI496" s="332"/>
      <c r="GS496" s="332"/>
      <c r="HC496" s="332"/>
      <c r="HM496" s="332"/>
    </row>
    <row r="497" s="3" customFormat="true" x14ac:dyDescent="0.25">
      <c r="A497" s="332"/>
      <c r="K497" s="332"/>
      <c r="U497" s="332"/>
      <c r="AE497" s="332"/>
      <c r="AO497" s="332"/>
      <c r="AY497" s="332"/>
      <c r="AZ497" s="332"/>
      <c r="BA497" s="332"/>
      <c r="BB497" s="332"/>
      <c r="BC497" s="332"/>
      <c r="BD497" s="332"/>
      <c r="BE497" s="332"/>
      <c r="BF497" s="332"/>
      <c r="BI497" s="332"/>
      <c r="BS497" s="332"/>
      <c r="CC497" s="332"/>
      <c r="CM497" s="332"/>
      <c r="CW497" s="332"/>
      <c r="DG497" s="332"/>
      <c r="DQ497" s="332"/>
      <c r="EA497" s="332"/>
      <c r="EK497" s="332"/>
      <c r="EU497" s="332"/>
      <c r="FE497" s="332"/>
      <c r="FO497" s="332"/>
      <c r="FY497" s="332"/>
      <c r="GI497" s="332"/>
      <c r="GS497" s="332"/>
      <c r="HC497" s="332"/>
      <c r="HM497" s="332"/>
    </row>
    <row r="498" s="3" customFormat="true" x14ac:dyDescent="0.25">
      <c r="A498" s="332"/>
      <c r="K498" s="332"/>
      <c r="U498" s="332"/>
      <c r="AE498" s="332"/>
      <c r="AO498" s="332"/>
      <c r="AY498" s="332"/>
      <c r="AZ498" s="332"/>
      <c r="BA498" s="332"/>
      <c r="BB498" s="332"/>
      <c r="BC498" s="332"/>
      <c r="BD498" s="332"/>
      <c r="BE498" s="332"/>
      <c r="BF498" s="332"/>
      <c r="BI498" s="332"/>
      <c r="BS498" s="332"/>
      <c r="CC498" s="332"/>
      <c r="CM498" s="332"/>
      <c r="CW498" s="332"/>
      <c r="DG498" s="332"/>
      <c r="DQ498" s="332"/>
      <c r="EA498" s="332"/>
      <c r="EK498" s="332"/>
      <c r="EU498" s="332"/>
      <c r="FE498" s="332"/>
      <c r="FO498" s="332"/>
      <c r="FY498" s="332"/>
      <c r="GI498" s="332"/>
      <c r="GS498" s="332"/>
      <c r="HC498" s="332"/>
      <c r="HM498" s="332"/>
    </row>
    <row r="499" s="3" customFormat="true" x14ac:dyDescent="0.25">
      <c r="A499" s="332"/>
      <c r="K499" s="332"/>
      <c r="U499" s="332"/>
      <c r="AE499" s="332"/>
      <c r="AO499" s="332"/>
      <c r="AY499" s="332"/>
      <c r="AZ499" s="332"/>
      <c r="BA499" s="332"/>
      <c r="BB499" s="332"/>
      <c r="BC499" s="332"/>
      <c r="BD499" s="332"/>
      <c r="BE499" s="332"/>
      <c r="BF499" s="332"/>
      <c r="BI499" s="332"/>
      <c r="BS499" s="332"/>
      <c r="CC499" s="332"/>
      <c r="CM499" s="332"/>
      <c r="CW499" s="332"/>
      <c r="DG499" s="332"/>
      <c r="DQ499" s="332"/>
      <c r="EA499" s="332"/>
      <c r="EK499" s="332"/>
      <c r="EU499" s="332"/>
      <c r="FE499" s="332"/>
      <c r="FO499" s="332"/>
      <c r="FY499" s="332"/>
      <c r="GI499" s="332"/>
      <c r="GS499" s="332"/>
      <c r="HC499" s="332"/>
      <c r="HM499" s="332"/>
    </row>
    <row r="500" s="3" customFormat="true" x14ac:dyDescent="0.25">
      <c r="A500" s="332"/>
      <c r="K500" s="332"/>
      <c r="U500" s="332"/>
      <c r="AE500" s="332"/>
      <c r="AO500" s="332"/>
      <c r="AY500" s="332"/>
      <c r="AZ500" s="332"/>
      <c r="BA500" s="332"/>
      <c r="BB500" s="332"/>
      <c r="BC500" s="332"/>
      <c r="BD500" s="332"/>
      <c r="BE500" s="332"/>
      <c r="BF500" s="332"/>
      <c r="BI500" s="332"/>
      <c r="BS500" s="332"/>
      <c r="CC500" s="332"/>
      <c r="CM500" s="332"/>
      <c r="CW500" s="332"/>
      <c r="DG500" s="332"/>
      <c r="DQ500" s="332"/>
      <c r="EA500" s="332"/>
      <c r="EK500" s="332"/>
      <c r="EU500" s="332"/>
      <c r="FE500" s="332"/>
      <c r="FO500" s="332"/>
      <c r="FY500" s="332"/>
      <c r="GI500" s="332"/>
      <c r="GS500" s="332"/>
      <c r="HC500" s="332"/>
      <c r="HM500" s="332"/>
    </row>
    <row r="501" s="3" customFormat="true" x14ac:dyDescent="0.25">
      <c r="A501" s="332"/>
      <c r="K501" s="332"/>
      <c r="U501" s="332"/>
      <c r="AE501" s="332"/>
      <c r="AO501" s="332"/>
      <c r="AY501" s="332"/>
      <c r="AZ501" s="332"/>
      <c r="BA501" s="332"/>
      <c r="BB501" s="332"/>
      <c r="BC501" s="332"/>
      <c r="BD501" s="332"/>
      <c r="BE501" s="332"/>
      <c r="BF501" s="332"/>
      <c r="BI501" s="332"/>
      <c r="BS501" s="332"/>
      <c r="CC501" s="332"/>
      <c r="CM501" s="332"/>
      <c r="CW501" s="332"/>
      <c r="DG501" s="332"/>
      <c r="DQ501" s="332"/>
      <c r="EA501" s="332"/>
      <c r="EK501" s="332"/>
      <c r="EU501" s="332"/>
      <c r="FE501" s="332"/>
      <c r="FO501" s="332"/>
      <c r="FY501" s="332"/>
      <c r="GI501" s="332"/>
      <c r="GS501" s="332"/>
      <c r="HC501" s="332"/>
      <c r="HM501" s="332"/>
    </row>
    <row r="502" s="3" customFormat="true" x14ac:dyDescent="0.25">
      <c r="A502" s="332"/>
      <c r="K502" s="332"/>
      <c r="U502" s="332"/>
      <c r="AE502" s="332"/>
      <c r="AO502" s="332"/>
      <c r="AY502" s="332"/>
      <c r="AZ502" s="332"/>
      <c r="BA502" s="332"/>
      <c r="BB502" s="332"/>
      <c r="BC502" s="332"/>
      <c r="BD502" s="332"/>
      <c r="BE502" s="332"/>
      <c r="BF502" s="332"/>
      <c r="BI502" s="332"/>
      <c r="BS502" s="332"/>
      <c r="CC502" s="332"/>
      <c r="CM502" s="332"/>
      <c r="CW502" s="332"/>
      <c r="DG502" s="332"/>
      <c r="DQ502" s="332"/>
      <c r="EA502" s="332"/>
      <c r="EK502" s="332"/>
      <c r="EU502" s="332"/>
      <c r="FE502" s="332"/>
      <c r="FO502" s="332"/>
      <c r="FY502" s="332"/>
      <c r="GI502" s="332"/>
      <c r="GS502" s="332"/>
      <c r="HC502" s="332"/>
      <c r="HM502" s="332"/>
    </row>
    <row r="503" s="3" customFormat="true" x14ac:dyDescent="0.25">
      <c r="A503" s="332"/>
      <c r="K503" s="332"/>
      <c r="U503" s="332"/>
      <c r="AE503" s="332"/>
      <c r="AO503" s="332"/>
      <c r="AY503" s="332"/>
      <c r="AZ503" s="332"/>
      <c r="BA503" s="332"/>
      <c r="BB503" s="332"/>
      <c r="BC503" s="332"/>
      <c r="BD503" s="332"/>
      <c r="BE503" s="332"/>
      <c r="BF503" s="332"/>
      <c r="BI503" s="332"/>
      <c r="BS503" s="332"/>
      <c r="CC503" s="332"/>
      <c r="CM503" s="332"/>
      <c r="CW503" s="332"/>
      <c r="DG503" s="332"/>
      <c r="DQ503" s="332"/>
      <c r="EA503" s="332"/>
      <c r="EK503" s="332"/>
      <c r="EU503" s="332"/>
      <c r="FE503" s="332"/>
      <c r="FO503" s="332"/>
      <c r="FY503" s="332"/>
      <c r="GI503" s="332"/>
      <c r="GS503" s="332"/>
      <c r="HC503" s="332"/>
      <c r="HM503" s="332"/>
    </row>
    <row r="504" s="3" customFormat="true" x14ac:dyDescent="0.25">
      <c r="A504" s="332"/>
      <c r="K504" s="332"/>
      <c r="U504" s="332"/>
      <c r="AE504" s="332"/>
      <c r="AO504" s="332"/>
      <c r="AY504" s="332"/>
      <c r="AZ504" s="332"/>
      <c r="BA504" s="332"/>
      <c r="BB504" s="332"/>
      <c r="BC504" s="332"/>
      <c r="BD504" s="332"/>
      <c r="BE504" s="332"/>
      <c r="BF504" s="332"/>
      <c r="BI504" s="332"/>
      <c r="BS504" s="332"/>
      <c r="CC504" s="332"/>
      <c r="CM504" s="332"/>
      <c r="CW504" s="332"/>
      <c r="DG504" s="332"/>
      <c r="DQ504" s="332"/>
      <c r="EA504" s="332"/>
      <c r="EK504" s="332"/>
      <c r="EU504" s="332"/>
      <c r="FE504" s="332"/>
      <c r="FO504" s="332"/>
      <c r="FY504" s="332"/>
      <c r="GI504" s="332"/>
      <c r="GS504" s="332"/>
      <c r="HC504" s="332"/>
      <c r="HM504" s="332"/>
    </row>
    <row r="505" s="3" customFormat="true" x14ac:dyDescent="0.25">
      <c r="A505" s="332"/>
      <c r="K505" s="332"/>
      <c r="U505" s="332"/>
      <c r="AE505" s="332"/>
      <c r="AO505" s="332"/>
      <c r="AY505" s="332"/>
      <c r="AZ505" s="332"/>
      <c r="BA505" s="332"/>
      <c r="BB505" s="332"/>
      <c r="BC505" s="332"/>
      <c r="BD505" s="332"/>
      <c r="BE505" s="332"/>
      <c r="BF505" s="332"/>
      <c r="BI505" s="332"/>
      <c r="BS505" s="332"/>
      <c r="CC505" s="332"/>
      <c r="CM505" s="332"/>
      <c r="CW505" s="332"/>
      <c r="DG505" s="332"/>
      <c r="DQ505" s="332"/>
      <c r="EA505" s="332"/>
      <c r="EK505" s="332"/>
      <c r="EU505" s="332"/>
      <c r="FE505" s="332"/>
      <c r="FO505" s="332"/>
      <c r="FY505" s="332"/>
      <c r="GI505" s="332"/>
      <c r="GS505" s="332"/>
      <c r="HC505" s="332"/>
      <c r="HM505" s="332"/>
    </row>
    <row r="506" s="3" customFormat="true" x14ac:dyDescent="0.25">
      <c r="A506" s="332"/>
      <c r="K506" s="332"/>
      <c r="U506" s="332"/>
      <c r="AE506" s="332"/>
      <c r="AO506" s="332"/>
      <c r="AY506" s="332"/>
      <c r="AZ506" s="332"/>
      <c r="BA506" s="332"/>
      <c r="BB506" s="332"/>
      <c r="BC506" s="332"/>
      <c r="BD506" s="332"/>
      <c r="BE506" s="332"/>
      <c r="BF506" s="332"/>
      <c r="BI506" s="332"/>
      <c r="BS506" s="332"/>
      <c r="CC506" s="332"/>
      <c r="CM506" s="332"/>
      <c r="CW506" s="332"/>
      <c r="DG506" s="332"/>
      <c r="DQ506" s="332"/>
      <c r="EA506" s="332"/>
      <c r="EK506" s="332"/>
      <c r="EU506" s="332"/>
      <c r="FE506" s="332"/>
      <c r="FO506" s="332"/>
      <c r="FY506" s="332"/>
      <c r="GI506" s="332"/>
      <c r="GS506" s="332"/>
      <c r="HC506" s="332"/>
      <c r="HM506" s="332"/>
    </row>
    <row r="507" s="3" customFormat="true" x14ac:dyDescent="0.25">
      <c r="A507" s="332"/>
      <c r="K507" s="332"/>
      <c r="U507" s="332"/>
      <c r="AE507" s="332"/>
      <c r="AO507" s="332"/>
      <c r="AY507" s="332"/>
      <c r="AZ507" s="332"/>
      <c r="BA507" s="332"/>
      <c r="BB507" s="332"/>
      <c r="BC507" s="332"/>
      <c r="BD507" s="332"/>
      <c r="BE507" s="332"/>
      <c r="BF507" s="332"/>
      <c r="BI507" s="332"/>
      <c r="BS507" s="332"/>
      <c r="CC507" s="332"/>
      <c r="CM507" s="332"/>
      <c r="CW507" s="332"/>
      <c r="DG507" s="332"/>
      <c r="DQ507" s="332"/>
      <c r="EA507" s="332"/>
      <c r="EK507" s="332"/>
      <c r="EU507" s="332"/>
      <c r="FE507" s="332"/>
      <c r="FO507" s="332"/>
      <c r="FY507" s="332"/>
      <c r="GI507" s="332"/>
      <c r="GS507" s="332"/>
      <c r="HC507" s="332"/>
      <c r="HM507" s="332"/>
    </row>
    <row r="508" s="3" customFormat="true" x14ac:dyDescent="0.25">
      <c r="A508" s="332"/>
      <c r="K508" s="332"/>
      <c r="U508" s="332"/>
      <c r="AE508" s="332"/>
      <c r="AO508" s="332"/>
      <c r="AY508" s="332"/>
      <c r="AZ508" s="332"/>
      <c r="BA508" s="332"/>
      <c r="BB508" s="332"/>
      <c r="BC508" s="332"/>
      <c r="BD508" s="332"/>
      <c r="BE508" s="332"/>
      <c r="BF508" s="332"/>
      <c r="BI508" s="332"/>
      <c r="BS508" s="332"/>
      <c r="CC508" s="332"/>
      <c r="CM508" s="332"/>
      <c r="CW508" s="332"/>
      <c r="DG508" s="332"/>
      <c r="DQ508" s="332"/>
      <c r="EA508" s="332"/>
      <c r="EK508" s="332"/>
      <c r="EU508" s="332"/>
      <c r="FE508" s="332"/>
      <c r="FO508" s="332"/>
      <c r="FY508" s="332"/>
      <c r="GI508" s="332"/>
      <c r="GS508" s="332"/>
      <c r="HC508" s="332"/>
      <c r="HM508" s="332"/>
    </row>
    <row r="509" s="3" customFormat="true" x14ac:dyDescent="0.25">
      <c r="A509" s="332"/>
      <c r="K509" s="332"/>
      <c r="U509" s="332"/>
      <c r="AE509" s="332"/>
      <c r="AO509" s="332"/>
      <c r="AY509" s="332"/>
      <c r="AZ509" s="332"/>
      <c r="BA509" s="332"/>
      <c r="BB509" s="332"/>
      <c r="BC509" s="332"/>
      <c r="BD509" s="332"/>
      <c r="BE509" s="332"/>
      <c r="BF509" s="332"/>
      <c r="BI509" s="332"/>
      <c r="BS509" s="332"/>
      <c r="CC509" s="332"/>
      <c r="CM509" s="332"/>
      <c r="CW509" s="332"/>
      <c r="DG509" s="332"/>
      <c r="DQ509" s="332"/>
      <c r="EA509" s="332"/>
      <c r="EK509" s="332"/>
      <c r="EU509" s="332"/>
      <c r="FE509" s="332"/>
      <c r="FO509" s="332"/>
      <c r="FY509" s="332"/>
      <c r="GI509" s="332"/>
      <c r="GS509" s="332"/>
      <c r="HC509" s="332"/>
      <c r="HM509" s="332"/>
    </row>
    <row r="510" s="3" customFormat="true" x14ac:dyDescent="0.25">
      <c r="A510" s="332"/>
      <c r="K510" s="332"/>
      <c r="U510" s="332"/>
      <c r="AE510" s="332"/>
      <c r="AO510" s="332"/>
      <c r="AY510" s="332"/>
      <c r="AZ510" s="332"/>
      <c r="BA510" s="332"/>
      <c r="BB510" s="332"/>
      <c r="BC510" s="332"/>
      <c r="BD510" s="332"/>
      <c r="BE510" s="332"/>
      <c r="BF510" s="332"/>
      <c r="BI510" s="332"/>
      <c r="BS510" s="332"/>
      <c r="CC510" s="332"/>
      <c r="CM510" s="332"/>
      <c r="CW510" s="332"/>
      <c r="DG510" s="332"/>
      <c r="DQ510" s="332"/>
      <c r="EA510" s="332"/>
      <c r="EK510" s="332"/>
      <c r="EU510" s="332"/>
      <c r="FE510" s="332"/>
      <c r="FO510" s="332"/>
      <c r="FY510" s="332"/>
      <c r="GI510" s="332"/>
      <c r="GS510" s="332"/>
      <c r="HC510" s="332"/>
      <c r="HM510" s="332"/>
    </row>
    <row r="511" s="3" customFormat="true" x14ac:dyDescent="0.25">
      <c r="A511" s="332"/>
      <c r="K511" s="332"/>
      <c r="U511" s="332"/>
      <c r="AE511" s="332"/>
      <c r="AO511" s="332"/>
      <c r="AY511" s="332"/>
      <c r="AZ511" s="332"/>
      <c r="BA511" s="332"/>
      <c r="BB511" s="332"/>
      <c r="BC511" s="332"/>
      <c r="BD511" s="332"/>
      <c r="BE511" s="332"/>
      <c r="BF511" s="332"/>
      <c r="BI511" s="332"/>
      <c r="BS511" s="332"/>
      <c r="CC511" s="332"/>
      <c r="CM511" s="332"/>
      <c r="CW511" s="332"/>
      <c r="DG511" s="332"/>
      <c r="DQ511" s="332"/>
      <c r="EA511" s="332"/>
      <c r="EK511" s="332"/>
      <c r="EU511" s="332"/>
      <c r="FE511" s="332"/>
      <c r="FO511" s="332"/>
      <c r="FY511" s="332"/>
      <c r="GI511" s="332"/>
      <c r="GS511" s="332"/>
      <c r="HC511" s="332"/>
      <c r="HM511" s="332"/>
    </row>
    <row r="512" s="3" customFormat="true" x14ac:dyDescent="0.25">
      <c r="A512" s="332"/>
      <c r="K512" s="332"/>
      <c r="U512" s="332"/>
      <c r="AE512" s="332"/>
      <c r="AO512" s="332"/>
      <c r="AY512" s="332"/>
      <c r="AZ512" s="332"/>
      <c r="BA512" s="332"/>
      <c r="BB512" s="332"/>
      <c r="BC512" s="332"/>
      <c r="BD512" s="332"/>
      <c r="BE512" s="332"/>
      <c r="BF512" s="332"/>
      <c r="BI512" s="332"/>
      <c r="BS512" s="332"/>
      <c r="CC512" s="332"/>
      <c r="CM512" s="332"/>
      <c r="CW512" s="332"/>
      <c r="DG512" s="332"/>
      <c r="DQ512" s="332"/>
      <c r="EA512" s="332"/>
      <c r="EK512" s="332"/>
      <c r="EU512" s="332"/>
      <c r="FE512" s="332"/>
      <c r="FO512" s="332"/>
      <c r="FY512" s="332"/>
      <c r="GI512" s="332"/>
      <c r="GS512" s="332"/>
      <c r="HC512" s="332"/>
      <c r="HM512" s="332"/>
    </row>
    <row r="513" s="3" customFormat="true" x14ac:dyDescent="0.25">
      <c r="A513" s="332"/>
      <c r="K513" s="332"/>
      <c r="U513" s="332"/>
      <c r="AE513" s="332"/>
      <c r="AO513" s="332"/>
      <c r="AY513" s="332"/>
      <c r="AZ513" s="332"/>
      <c r="BA513" s="332"/>
      <c r="BB513" s="332"/>
      <c r="BC513" s="332"/>
      <c r="BD513" s="332"/>
      <c r="BE513" s="332"/>
      <c r="BF513" s="332"/>
      <c r="BI513" s="332"/>
      <c r="BS513" s="332"/>
      <c r="CC513" s="332"/>
      <c r="CM513" s="332"/>
      <c r="CW513" s="332"/>
      <c r="DG513" s="332"/>
      <c r="DQ513" s="332"/>
      <c r="EA513" s="332"/>
      <c r="EK513" s="332"/>
      <c r="EU513" s="332"/>
      <c r="FE513" s="332"/>
      <c r="FO513" s="332"/>
      <c r="FY513" s="332"/>
      <c r="GI513" s="332"/>
      <c r="GS513" s="332"/>
      <c r="HC513" s="332"/>
      <c r="HM513" s="332"/>
    </row>
    <row r="514" s="3" customFormat="true" x14ac:dyDescent="0.25">
      <c r="A514" s="332"/>
      <c r="K514" s="332"/>
      <c r="U514" s="332"/>
      <c r="AE514" s="332"/>
      <c r="AO514" s="332"/>
      <c r="AY514" s="332"/>
      <c r="AZ514" s="332"/>
      <c r="BA514" s="332"/>
      <c r="BB514" s="332"/>
      <c r="BC514" s="332"/>
      <c r="BD514" s="332"/>
      <c r="BE514" s="332"/>
      <c r="BF514" s="332"/>
      <c r="BI514" s="332"/>
      <c r="BS514" s="332"/>
      <c r="CC514" s="332"/>
      <c r="CM514" s="332"/>
      <c r="CW514" s="332"/>
      <c r="DG514" s="332"/>
      <c r="DQ514" s="332"/>
      <c r="EA514" s="332"/>
      <c r="EK514" s="332"/>
      <c r="EU514" s="332"/>
      <c r="FE514" s="332"/>
      <c r="FO514" s="332"/>
      <c r="FY514" s="332"/>
      <c r="GI514" s="332"/>
      <c r="GS514" s="332"/>
      <c r="HC514" s="332"/>
      <c r="HM514" s="332"/>
    </row>
    <row r="515" s="3" customFormat="true" x14ac:dyDescent="0.25">
      <c r="A515" s="332"/>
      <c r="K515" s="332"/>
      <c r="U515" s="332"/>
      <c r="AE515" s="332"/>
      <c r="AO515" s="332"/>
      <c r="AY515" s="332"/>
      <c r="AZ515" s="332"/>
      <c r="BA515" s="332"/>
      <c r="BB515" s="332"/>
      <c r="BC515" s="332"/>
      <c r="BD515" s="332"/>
      <c r="BE515" s="332"/>
      <c r="BF515" s="332"/>
      <c r="BI515" s="332"/>
      <c r="BS515" s="332"/>
      <c r="CC515" s="332"/>
      <c r="CM515" s="332"/>
      <c r="CW515" s="332"/>
      <c r="DG515" s="332"/>
      <c r="DQ515" s="332"/>
      <c r="EA515" s="332"/>
      <c r="EK515" s="332"/>
      <c r="EU515" s="332"/>
      <c r="FE515" s="332"/>
      <c r="FO515" s="332"/>
      <c r="FY515" s="332"/>
      <c r="GI515" s="332"/>
      <c r="GS515" s="332"/>
      <c r="HC515" s="332"/>
      <c r="HM515" s="332"/>
    </row>
    <row r="516" s="3" customFormat="true" x14ac:dyDescent="0.25">
      <c r="A516" s="332"/>
      <c r="K516" s="332"/>
      <c r="U516" s="332"/>
      <c r="AE516" s="332"/>
      <c r="AO516" s="332"/>
      <c r="AY516" s="332"/>
      <c r="AZ516" s="332"/>
      <c r="BA516" s="332"/>
      <c r="BB516" s="332"/>
      <c r="BC516" s="332"/>
      <c r="BD516" s="332"/>
      <c r="BE516" s="332"/>
      <c r="BF516" s="332"/>
      <c r="BI516" s="332"/>
      <c r="BS516" s="332"/>
      <c r="CC516" s="332"/>
      <c r="CM516" s="332"/>
      <c r="CW516" s="332"/>
      <c r="DG516" s="332"/>
      <c r="DQ516" s="332"/>
      <c r="EA516" s="332"/>
      <c r="EK516" s="332"/>
      <c r="EU516" s="332"/>
      <c r="FE516" s="332"/>
      <c r="FO516" s="332"/>
      <c r="FY516" s="332"/>
      <c r="GI516" s="332"/>
      <c r="GS516" s="332"/>
      <c r="HC516" s="332"/>
      <c r="HM516" s="332"/>
    </row>
    <row r="517" s="3" customFormat="true" x14ac:dyDescent="0.25">
      <c r="A517" s="332"/>
      <c r="K517" s="332"/>
      <c r="U517" s="332"/>
      <c r="AE517" s="332"/>
      <c r="AO517" s="332"/>
      <c r="AY517" s="332"/>
      <c r="AZ517" s="332"/>
      <c r="BA517" s="332"/>
      <c r="BB517" s="332"/>
      <c r="BC517" s="332"/>
      <c r="BD517" s="332"/>
      <c r="BE517" s="332"/>
      <c r="BF517" s="332"/>
      <c r="BI517" s="332"/>
      <c r="BS517" s="332"/>
      <c r="CC517" s="332"/>
      <c r="CM517" s="332"/>
      <c r="CW517" s="332"/>
      <c r="DG517" s="332"/>
      <c r="DQ517" s="332"/>
      <c r="EA517" s="332"/>
      <c r="EK517" s="332"/>
      <c r="EU517" s="332"/>
      <c r="FE517" s="332"/>
      <c r="FO517" s="332"/>
      <c r="FY517" s="332"/>
      <c r="GI517" s="332"/>
      <c r="GS517" s="332"/>
      <c r="HC517" s="332"/>
      <c r="HM517" s="332"/>
    </row>
    <row r="518" s="3" customFormat="true" x14ac:dyDescent="0.25">
      <c r="A518" s="332"/>
      <c r="K518" s="332"/>
      <c r="U518" s="332"/>
      <c r="AE518" s="332"/>
      <c r="AO518" s="332"/>
      <c r="AY518" s="332"/>
      <c r="AZ518" s="332"/>
      <c r="BA518" s="332"/>
      <c r="BB518" s="332"/>
      <c r="BC518" s="332"/>
      <c r="BD518" s="332"/>
      <c r="BE518" s="332"/>
      <c r="BF518" s="332"/>
      <c r="BI518" s="332"/>
      <c r="BS518" s="332"/>
      <c r="CC518" s="332"/>
      <c r="CM518" s="332"/>
      <c r="CW518" s="332"/>
      <c r="DG518" s="332"/>
      <c r="DQ518" s="332"/>
      <c r="EA518" s="332"/>
      <c r="EK518" s="332"/>
      <c r="EU518" s="332"/>
      <c r="FE518" s="332"/>
      <c r="FO518" s="332"/>
      <c r="FY518" s="332"/>
      <c r="GI518" s="332"/>
      <c r="GS518" s="332"/>
      <c r="HC518" s="332"/>
      <c r="HM518" s="332"/>
    </row>
    <row r="519" s="3" customFormat="true" x14ac:dyDescent="0.25">
      <c r="A519" s="332"/>
      <c r="K519" s="332"/>
      <c r="U519" s="332"/>
      <c r="AE519" s="332"/>
      <c r="AO519" s="332"/>
      <c r="AY519" s="332"/>
      <c r="AZ519" s="332"/>
      <c r="BA519" s="332"/>
      <c r="BB519" s="332"/>
      <c r="BC519" s="332"/>
      <c r="BD519" s="332"/>
      <c r="BE519" s="332"/>
      <c r="BF519" s="332"/>
      <c r="BI519" s="332"/>
      <c r="BS519" s="332"/>
      <c r="CC519" s="332"/>
      <c r="CM519" s="332"/>
      <c r="CW519" s="332"/>
      <c r="DG519" s="332"/>
      <c r="DQ519" s="332"/>
      <c r="EA519" s="332"/>
      <c r="EK519" s="332"/>
      <c r="EU519" s="332"/>
      <c r="FE519" s="332"/>
      <c r="FO519" s="332"/>
      <c r="FY519" s="332"/>
      <c r="GI519" s="332"/>
      <c r="GS519" s="332"/>
      <c r="HC519" s="332"/>
      <c r="HM519" s="332"/>
    </row>
    <row r="520" s="3" customFormat="true" x14ac:dyDescent="0.25">
      <c r="A520" s="332"/>
      <c r="K520" s="332"/>
      <c r="U520" s="332"/>
      <c r="AE520" s="332"/>
      <c r="AO520" s="332"/>
      <c r="AY520" s="332"/>
      <c r="AZ520" s="332"/>
      <c r="BA520" s="332"/>
      <c r="BB520" s="332"/>
      <c r="BC520" s="332"/>
      <c r="BD520" s="332"/>
      <c r="BE520" s="332"/>
      <c r="BF520" s="332"/>
      <c r="BI520" s="332"/>
      <c r="BS520" s="332"/>
      <c r="CC520" s="332"/>
      <c r="CM520" s="332"/>
      <c r="CW520" s="332"/>
      <c r="DG520" s="332"/>
      <c r="DQ520" s="332"/>
      <c r="EA520" s="332"/>
      <c r="EK520" s="332"/>
      <c r="EU520" s="332"/>
      <c r="FE520" s="332"/>
      <c r="FO520" s="332"/>
      <c r="FY520" s="332"/>
      <c r="GI520" s="332"/>
      <c r="GS520" s="332"/>
      <c r="HC520" s="332"/>
      <c r="HM520" s="332"/>
    </row>
    <row r="521" s="3" customFormat="true" x14ac:dyDescent="0.25">
      <c r="A521" s="332"/>
      <c r="K521" s="332"/>
      <c r="U521" s="332"/>
      <c r="AE521" s="332"/>
      <c r="AO521" s="332"/>
      <c r="AY521" s="332"/>
      <c r="AZ521" s="332"/>
      <c r="BA521" s="332"/>
      <c r="BB521" s="332"/>
      <c r="BC521" s="332"/>
      <c r="BD521" s="332"/>
      <c r="BE521" s="332"/>
      <c r="BF521" s="332"/>
      <c r="BI521" s="332"/>
      <c r="BS521" s="332"/>
      <c r="CC521" s="332"/>
      <c r="CM521" s="332"/>
      <c r="CW521" s="332"/>
      <c r="DG521" s="332"/>
      <c r="DQ521" s="332"/>
      <c r="EA521" s="332"/>
      <c r="EK521" s="332"/>
      <c r="EU521" s="332"/>
      <c r="FE521" s="332"/>
      <c r="FO521" s="332"/>
      <c r="FY521" s="332"/>
      <c r="GI521" s="332"/>
      <c r="GS521" s="332"/>
      <c r="HC521" s="332"/>
      <c r="HM521" s="332"/>
    </row>
    <row r="522" s="3" customFormat="true" x14ac:dyDescent="0.25">
      <c r="A522" s="332"/>
      <c r="K522" s="332"/>
      <c r="U522" s="332"/>
      <c r="AE522" s="332"/>
      <c r="AO522" s="332"/>
      <c r="AY522" s="332"/>
      <c r="AZ522" s="332"/>
      <c r="BA522" s="332"/>
      <c r="BB522" s="332"/>
      <c r="BC522" s="332"/>
      <c r="BD522" s="332"/>
      <c r="BE522" s="332"/>
      <c r="BF522" s="332"/>
      <c r="BI522" s="332"/>
      <c r="BS522" s="332"/>
      <c r="CC522" s="332"/>
      <c r="CM522" s="332"/>
      <c r="CW522" s="332"/>
      <c r="DG522" s="332"/>
      <c r="DQ522" s="332"/>
      <c r="EA522" s="332"/>
      <c r="EK522" s="332"/>
      <c r="EU522" s="332"/>
      <c r="FE522" s="332"/>
      <c r="FO522" s="332"/>
      <c r="FY522" s="332"/>
      <c r="GI522" s="332"/>
      <c r="GS522" s="332"/>
      <c r="HC522" s="332"/>
      <c r="HM522" s="332"/>
    </row>
    <row r="523" s="3" customFormat="true" x14ac:dyDescent="0.25">
      <c r="A523" s="332"/>
      <c r="K523" s="332"/>
      <c r="U523" s="332"/>
      <c r="AE523" s="332"/>
      <c r="AO523" s="332"/>
      <c r="AY523" s="332"/>
      <c r="AZ523" s="332"/>
      <c r="BA523" s="332"/>
      <c r="BB523" s="332"/>
      <c r="BC523" s="332"/>
      <c r="BD523" s="332"/>
      <c r="BE523" s="332"/>
      <c r="BF523" s="332"/>
      <c r="BI523" s="332"/>
      <c r="BS523" s="332"/>
      <c r="CC523" s="332"/>
      <c r="CM523" s="332"/>
      <c r="CW523" s="332"/>
      <c r="DG523" s="332"/>
      <c r="DQ523" s="332"/>
      <c r="EA523" s="332"/>
      <c r="EK523" s="332"/>
      <c r="EU523" s="332"/>
      <c r="FE523" s="332"/>
      <c r="FO523" s="332"/>
      <c r="FY523" s="332"/>
      <c r="GI523" s="332"/>
      <c r="GS523" s="332"/>
      <c r="HC523" s="332"/>
      <c r="HM523" s="332"/>
    </row>
    <row r="524" s="3" customFormat="true" x14ac:dyDescent="0.25">
      <c r="A524" s="332"/>
      <c r="K524" s="332"/>
      <c r="U524" s="332"/>
      <c r="AE524" s="332"/>
      <c r="AO524" s="332"/>
      <c r="AY524" s="332"/>
      <c r="AZ524" s="332"/>
      <c r="BA524" s="332"/>
      <c r="BB524" s="332"/>
      <c r="BC524" s="332"/>
      <c r="BD524" s="332"/>
      <c r="BE524" s="332"/>
      <c r="BF524" s="332"/>
      <c r="BI524" s="332"/>
      <c r="BS524" s="332"/>
      <c r="CC524" s="332"/>
      <c r="CM524" s="332"/>
      <c r="CW524" s="332"/>
      <c r="DG524" s="332"/>
      <c r="DQ524" s="332"/>
      <c r="EA524" s="332"/>
      <c r="EK524" s="332"/>
      <c r="EU524" s="332"/>
      <c r="FE524" s="332"/>
      <c r="FO524" s="332"/>
      <c r="FY524" s="332"/>
      <c r="GI524" s="332"/>
      <c r="GS524" s="332"/>
      <c r="HC524" s="332"/>
      <c r="HM524" s="332"/>
    </row>
    <row r="525" s="3" customFormat="true" x14ac:dyDescent="0.25">
      <c r="A525" s="332"/>
      <c r="K525" s="332"/>
      <c r="U525" s="332"/>
      <c r="AE525" s="332"/>
      <c r="AO525" s="332"/>
      <c r="AY525" s="332"/>
      <c r="AZ525" s="332"/>
      <c r="BA525" s="332"/>
      <c r="BB525" s="332"/>
      <c r="BC525" s="332"/>
      <c r="BD525" s="332"/>
      <c r="BE525" s="332"/>
      <c r="BF525" s="332"/>
      <c r="BI525" s="332"/>
      <c r="BS525" s="332"/>
      <c r="CC525" s="332"/>
      <c r="CM525" s="332"/>
      <c r="CW525" s="332"/>
      <c r="DG525" s="332"/>
      <c r="DQ525" s="332"/>
      <c r="EA525" s="332"/>
      <c r="EK525" s="332"/>
      <c r="EU525" s="332"/>
      <c r="FE525" s="332"/>
      <c r="FO525" s="332"/>
      <c r="FY525" s="332"/>
      <c r="GI525" s="332"/>
      <c r="GS525" s="332"/>
      <c r="HC525" s="332"/>
      <c r="HM525" s="332"/>
    </row>
    <row r="526" s="3" customFormat="true" x14ac:dyDescent="0.25">
      <c r="A526" s="332"/>
      <c r="K526" s="332"/>
      <c r="U526" s="332"/>
      <c r="AE526" s="332"/>
      <c r="AO526" s="332"/>
      <c r="AY526" s="332"/>
      <c r="AZ526" s="332"/>
      <c r="BA526" s="332"/>
      <c r="BB526" s="332"/>
      <c r="BC526" s="332"/>
      <c r="BD526" s="332"/>
      <c r="BE526" s="332"/>
      <c r="BF526" s="332"/>
      <c r="BI526" s="332"/>
      <c r="BS526" s="332"/>
      <c r="CC526" s="332"/>
      <c r="CM526" s="332"/>
      <c r="CW526" s="332"/>
      <c r="DG526" s="332"/>
      <c r="DQ526" s="332"/>
      <c r="EA526" s="332"/>
      <c r="EK526" s="332"/>
      <c r="EU526" s="332"/>
      <c r="FE526" s="332"/>
      <c r="FO526" s="332"/>
      <c r="FY526" s="332"/>
      <c r="GI526" s="332"/>
      <c r="GS526" s="332"/>
      <c r="HC526" s="332"/>
      <c r="HM526" s="332"/>
    </row>
    <row r="527" s="3" customFormat="true" x14ac:dyDescent="0.25">
      <c r="A527" s="332"/>
      <c r="K527" s="332"/>
      <c r="U527" s="332"/>
      <c r="AE527" s="332"/>
      <c r="AO527" s="332"/>
      <c r="AY527" s="332"/>
      <c r="AZ527" s="332"/>
      <c r="BA527" s="332"/>
      <c r="BB527" s="332"/>
      <c r="BC527" s="332"/>
      <c r="BD527" s="332"/>
      <c r="BE527" s="332"/>
      <c r="BF527" s="332"/>
      <c r="BI527" s="332"/>
      <c r="BS527" s="332"/>
      <c r="CC527" s="332"/>
      <c r="CM527" s="332"/>
      <c r="CW527" s="332"/>
      <c r="DG527" s="332"/>
      <c r="DQ527" s="332"/>
      <c r="EA527" s="332"/>
      <c r="EK527" s="332"/>
      <c r="EU527" s="332"/>
      <c r="FE527" s="332"/>
      <c r="FO527" s="332"/>
      <c r="FY527" s="332"/>
      <c r="GI527" s="332"/>
      <c r="GS527" s="332"/>
      <c r="HC527" s="332"/>
      <c r="HM527" s="332"/>
    </row>
    <row r="528" s="3" customFormat="true" x14ac:dyDescent="0.25">
      <c r="A528" s="332"/>
      <c r="K528" s="332"/>
      <c r="U528" s="332"/>
      <c r="AE528" s="332"/>
      <c r="AO528" s="332"/>
      <c r="AY528" s="332"/>
      <c r="AZ528" s="332"/>
      <c r="BA528" s="332"/>
      <c r="BB528" s="332"/>
      <c r="BC528" s="332"/>
      <c r="BD528" s="332"/>
      <c r="BE528" s="332"/>
      <c r="BF528" s="332"/>
      <c r="BI528" s="332"/>
      <c r="BS528" s="332"/>
      <c r="CC528" s="332"/>
      <c r="CM528" s="332"/>
      <c r="CW528" s="332"/>
      <c r="DG528" s="332"/>
      <c r="DQ528" s="332"/>
      <c r="EA528" s="332"/>
      <c r="EK528" s="332"/>
      <c r="EU528" s="332"/>
      <c r="FE528" s="332"/>
      <c r="FO528" s="332"/>
      <c r="FY528" s="332"/>
      <c r="GI528" s="332"/>
      <c r="GS528" s="332"/>
      <c r="HC528" s="332"/>
      <c r="HM528" s="332"/>
    </row>
    <row r="529" s="3" customFormat="true" x14ac:dyDescent="0.25">
      <c r="A529" s="332"/>
      <c r="K529" s="332"/>
      <c r="U529" s="332"/>
      <c r="AE529" s="332"/>
      <c r="AO529" s="332"/>
      <c r="AY529" s="332"/>
      <c r="AZ529" s="332"/>
      <c r="BA529" s="332"/>
      <c r="BB529" s="332"/>
      <c r="BC529" s="332"/>
      <c r="BD529" s="332"/>
      <c r="BE529" s="332"/>
      <c r="BF529" s="332"/>
      <c r="BI529" s="332"/>
      <c r="BS529" s="332"/>
      <c r="CC529" s="332"/>
      <c r="CM529" s="332"/>
      <c r="CW529" s="332"/>
      <c r="DG529" s="332"/>
      <c r="DQ529" s="332"/>
      <c r="EA529" s="332"/>
      <c r="EK529" s="332"/>
      <c r="EU529" s="332"/>
      <c r="FE529" s="332"/>
      <c r="FO529" s="332"/>
      <c r="FY529" s="332"/>
      <c r="GI529" s="332"/>
      <c r="GS529" s="332"/>
      <c r="HC529" s="332"/>
      <c r="HM529" s="332"/>
    </row>
    <row r="530" s="3" customFormat="true" x14ac:dyDescent="0.25">
      <c r="A530" s="332"/>
      <c r="K530" s="332"/>
      <c r="U530" s="332"/>
      <c r="AE530" s="332"/>
      <c r="AO530" s="332"/>
      <c r="AY530" s="332"/>
      <c r="AZ530" s="332"/>
      <c r="BA530" s="332"/>
      <c r="BB530" s="332"/>
      <c r="BC530" s="332"/>
      <c r="BD530" s="332"/>
      <c r="BE530" s="332"/>
      <c r="BF530" s="332"/>
      <c r="BI530" s="332"/>
      <c r="BS530" s="332"/>
      <c r="CC530" s="332"/>
      <c r="CM530" s="332"/>
      <c r="CW530" s="332"/>
      <c r="DG530" s="332"/>
      <c r="DQ530" s="332"/>
      <c r="EA530" s="332"/>
      <c r="EK530" s="332"/>
      <c r="EU530" s="332"/>
      <c r="FE530" s="332"/>
      <c r="FO530" s="332"/>
      <c r="FY530" s="332"/>
      <c r="GI530" s="332"/>
      <c r="GS530" s="332"/>
      <c r="HC530" s="332"/>
      <c r="HM530" s="332"/>
    </row>
    <row r="531" s="3" customFormat="true" x14ac:dyDescent="0.25">
      <c r="A531" s="332"/>
      <c r="K531" s="332"/>
      <c r="U531" s="332"/>
      <c r="AE531" s="332"/>
      <c r="AO531" s="332"/>
      <c r="AY531" s="332"/>
      <c r="AZ531" s="332"/>
      <c r="BA531" s="332"/>
      <c r="BB531" s="332"/>
      <c r="BC531" s="332"/>
      <c r="BD531" s="332"/>
      <c r="BE531" s="332"/>
      <c r="BF531" s="332"/>
      <c r="BI531" s="332"/>
      <c r="BS531" s="332"/>
      <c r="CC531" s="332"/>
      <c r="CM531" s="332"/>
      <c r="CW531" s="332"/>
      <c r="DG531" s="332"/>
      <c r="DQ531" s="332"/>
      <c r="EA531" s="332"/>
      <c r="EK531" s="332"/>
      <c r="EU531" s="332"/>
      <c r="FE531" s="332"/>
      <c r="FO531" s="332"/>
      <c r="FY531" s="332"/>
      <c r="GI531" s="332"/>
      <c r="GS531" s="332"/>
      <c r="HC531" s="332"/>
      <c r="HM531" s="332"/>
    </row>
    <row r="532" s="3" customFormat="true" x14ac:dyDescent="0.25">
      <c r="A532" s="332"/>
      <c r="K532" s="332"/>
      <c r="U532" s="332"/>
      <c r="AE532" s="332"/>
      <c r="AO532" s="332"/>
      <c r="AY532" s="332"/>
      <c r="AZ532" s="332"/>
      <c r="BA532" s="332"/>
      <c r="BB532" s="332"/>
      <c r="BC532" s="332"/>
      <c r="BD532" s="332"/>
      <c r="BE532" s="332"/>
      <c r="BF532" s="332"/>
      <c r="BI532" s="332"/>
      <c r="BS532" s="332"/>
      <c r="CC532" s="332"/>
      <c r="CM532" s="332"/>
      <c r="CW532" s="332"/>
      <c r="DG532" s="332"/>
      <c r="DQ532" s="332"/>
      <c r="EA532" s="332"/>
      <c r="EK532" s="332"/>
      <c r="EU532" s="332"/>
      <c r="FE532" s="332"/>
      <c r="FO532" s="332"/>
      <c r="FY532" s="332"/>
      <c r="GI532" s="332"/>
      <c r="GS532" s="332"/>
      <c r="HC532" s="332"/>
      <c r="HM532" s="332"/>
    </row>
    <row r="533" s="3" customFormat="true" x14ac:dyDescent="0.25">
      <c r="A533" s="332"/>
      <c r="K533" s="332"/>
      <c r="U533" s="332"/>
      <c r="AE533" s="332"/>
      <c r="AO533" s="332"/>
      <c r="AY533" s="332"/>
      <c r="AZ533" s="332"/>
      <c r="BA533" s="332"/>
      <c r="BB533" s="332"/>
      <c r="BC533" s="332"/>
      <c r="BD533" s="332"/>
      <c r="BE533" s="332"/>
      <c r="BF533" s="332"/>
      <c r="BI533" s="332"/>
      <c r="BS533" s="332"/>
      <c r="CC533" s="332"/>
      <c r="CM533" s="332"/>
      <c r="CW533" s="332"/>
      <c r="DG533" s="332"/>
      <c r="DQ533" s="332"/>
      <c r="EA533" s="332"/>
      <c r="EK533" s="332"/>
      <c r="EU533" s="332"/>
      <c r="FE533" s="332"/>
      <c r="FO533" s="332"/>
      <c r="FY533" s="332"/>
      <c r="GI533" s="332"/>
      <c r="GS533" s="332"/>
      <c r="HC533" s="332"/>
      <c r="HM533" s="332"/>
    </row>
    <row r="534" s="3" customFormat="true" x14ac:dyDescent="0.25">
      <c r="A534" s="332"/>
      <c r="K534" s="332"/>
      <c r="U534" s="332"/>
      <c r="AE534" s="332"/>
      <c r="AO534" s="332"/>
      <c r="AY534" s="332"/>
      <c r="AZ534" s="332"/>
      <c r="BA534" s="332"/>
      <c r="BB534" s="332"/>
      <c r="BC534" s="332"/>
      <c r="BD534" s="332"/>
      <c r="BE534" s="332"/>
      <c r="BF534" s="332"/>
      <c r="BI534" s="332"/>
      <c r="BS534" s="332"/>
      <c r="CC534" s="332"/>
      <c r="CM534" s="332"/>
      <c r="CW534" s="332"/>
      <c r="DG534" s="332"/>
      <c r="DQ534" s="332"/>
      <c r="EA534" s="332"/>
      <c r="EK534" s="332"/>
      <c r="EU534" s="332"/>
      <c r="FE534" s="332"/>
      <c r="FO534" s="332"/>
      <c r="FY534" s="332"/>
      <c r="GI534" s="332"/>
      <c r="GS534" s="332"/>
      <c r="HC534" s="332"/>
      <c r="HM534" s="332"/>
    </row>
    <row r="535" s="3" customFormat="true" x14ac:dyDescent="0.25">
      <c r="A535" s="332"/>
      <c r="K535" s="332"/>
      <c r="U535" s="332"/>
      <c r="AE535" s="332"/>
      <c r="AO535" s="332"/>
      <c r="AY535" s="332"/>
      <c r="AZ535" s="332"/>
      <c r="BA535" s="332"/>
      <c r="BB535" s="332"/>
      <c r="BC535" s="332"/>
      <c r="BD535" s="332"/>
      <c r="BE535" s="332"/>
      <c r="BF535" s="332"/>
      <c r="BI535" s="332"/>
      <c r="BS535" s="332"/>
      <c r="CC535" s="332"/>
      <c r="CM535" s="332"/>
      <c r="CW535" s="332"/>
      <c r="DG535" s="332"/>
      <c r="DQ535" s="332"/>
      <c r="EA535" s="332"/>
      <c r="EK535" s="332"/>
      <c r="EU535" s="332"/>
      <c r="FE535" s="332"/>
      <c r="FO535" s="332"/>
      <c r="FY535" s="332"/>
      <c r="GI535" s="332"/>
      <c r="GS535" s="332"/>
      <c r="HC535" s="332"/>
      <c r="HM535" s="332"/>
    </row>
    <row r="536" s="3" customFormat="true" x14ac:dyDescent="0.25">
      <c r="A536" s="332"/>
      <c r="K536" s="332"/>
      <c r="U536" s="332"/>
      <c r="AE536" s="332"/>
      <c r="AO536" s="332"/>
      <c r="AY536" s="332"/>
      <c r="AZ536" s="332"/>
      <c r="BA536" s="332"/>
      <c r="BB536" s="332"/>
      <c r="BC536" s="332"/>
      <c r="BD536" s="332"/>
      <c r="BE536" s="332"/>
      <c r="BF536" s="332"/>
      <c r="BI536" s="332"/>
      <c r="BS536" s="332"/>
      <c r="CC536" s="332"/>
      <c r="CM536" s="332"/>
      <c r="CW536" s="332"/>
      <c r="DG536" s="332"/>
      <c r="DQ536" s="332"/>
      <c r="EA536" s="332"/>
      <c r="EK536" s="332"/>
      <c r="EU536" s="332"/>
      <c r="FE536" s="332"/>
      <c r="FO536" s="332"/>
      <c r="FY536" s="332"/>
      <c r="GI536" s="332"/>
      <c r="GS536" s="332"/>
      <c r="HC536" s="332"/>
      <c r="HM536" s="332"/>
    </row>
    <row r="537" s="3" customFormat="true" x14ac:dyDescent="0.25">
      <c r="A537" s="332"/>
      <c r="K537" s="332"/>
      <c r="U537" s="332"/>
      <c r="AE537" s="332"/>
      <c r="AO537" s="332"/>
      <c r="AY537" s="332"/>
      <c r="AZ537" s="332"/>
      <c r="BA537" s="332"/>
      <c r="BB537" s="332"/>
      <c r="BC537" s="332"/>
      <c r="BD537" s="332"/>
      <c r="BE537" s="332"/>
      <c r="BF537" s="332"/>
      <c r="BI537" s="332"/>
      <c r="BS537" s="332"/>
      <c r="CC537" s="332"/>
      <c r="CM537" s="332"/>
      <c r="CW537" s="332"/>
      <c r="DG537" s="332"/>
      <c r="DQ537" s="332"/>
      <c r="EA537" s="332"/>
      <c r="EK537" s="332"/>
      <c r="EU537" s="332"/>
      <c r="FE537" s="332"/>
      <c r="FO537" s="332"/>
      <c r="FY537" s="332"/>
      <c r="GI537" s="332"/>
      <c r="GS537" s="332"/>
      <c r="HC537" s="332"/>
      <c r="HM537" s="332"/>
    </row>
    <row r="538" s="3" customFormat="true" x14ac:dyDescent="0.25">
      <c r="A538" s="332"/>
      <c r="K538" s="332"/>
      <c r="U538" s="332"/>
      <c r="AE538" s="332"/>
      <c r="AO538" s="332"/>
      <c r="AY538" s="332"/>
      <c r="AZ538" s="332"/>
      <c r="BA538" s="332"/>
      <c r="BB538" s="332"/>
      <c r="BC538" s="332"/>
      <c r="BD538" s="332"/>
      <c r="BE538" s="332"/>
      <c r="BF538" s="332"/>
      <c r="BI538" s="332"/>
      <c r="BS538" s="332"/>
      <c r="CC538" s="332"/>
      <c r="CM538" s="332"/>
      <c r="CW538" s="332"/>
      <c r="DG538" s="332"/>
      <c r="DQ538" s="332"/>
      <c r="EA538" s="332"/>
      <c r="EK538" s="332"/>
      <c r="EU538" s="332"/>
      <c r="FE538" s="332"/>
      <c r="FO538" s="332"/>
      <c r="FY538" s="332"/>
      <c r="GI538" s="332"/>
      <c r="GS538" s="332"/>
      <c r="HC538" s="332"/>
      <c r="HM538" s="332"/>
    </row>
    <row r="539" s="3" customFormat="true" x14ac:dyDescent="0.25">
      <c r="A539" s="332"/>
      <c r="K539" s="332"/>
      <c r="U539" s="332"/>
      <c r="AE539" s="332"/>
      <c r="AO539" s="332"/>
      <c r="AY539" s="332"/>
      <c r="AZ539" s="332"/>
      <c r="BA539" s="332"/>
      <c r="BB539" s="332"/>
      <c r="BC539" s="332"/>
      <c r="BD539" s="332"/>
      <c r="BE539" s="332"/>
      <c r="BF539" s="332"/>
      <c r="BI539" s="332"/>
      <c r="BS539" s="332"/>
      <c r="CC539" s="332"/>
      <c r="CM539" s="332"/>
      <c r="CW539" s="332"/>
      <c r="DG539" s="332"/>
      <c r="DQ539" s="332"/>
      <c r="EA539" s="332"/>
      <c r="EK539" s="332"/>
      <c r="EU539" s="332"/>
      <c r="FE539" s="332"/>
      <c r="FO539" s="332"/>
      <c r="FY539" s="332"/>
      <c r="GI539" s="332"/>
      <c r="GS539" s="332"/>
      <c r="HC539" s="332"/>
      <c r="HM539" s="332"/>
    </row>
    <row r="540" s="3" customFormat="true" x14ac:dyDescent="0.25">
      <c r="A540" s="332"/>
      <c r="K540" s="332"/>
      <c r="U540" s="332"/>
      <c r="AE540" s="332"/>
      <c r="AO540" s="332"/>
      <c r="AY540" s="332"/>
      <c r="AZ540" s="332"/>
      <c r="BA540" s="332"/>
      <c r="BB540" s="332"/>
      <c r="BC540" s="332"/>
      <c r="BD540" s="332"/>
      <c r="BE540" s="332"/>
      <c r="BF540" s="332"/>
      <c r="BI540" s="332"/>
      <c r="BS540" s="332"/>
      <c r="CC540" s="332"/>
      <c r="CM540" s="332"/>
      <c r="CW540" s="332"/>
      <c r="DG540" s="332"/>
      <c r="DQ540" s="332"/>
      <c r="EA540" s="332"/>
      <c r="EK540" s="332"/>
      <c r="EU540" s="332"/>
      <c r="FE540" s="332"/>
      <c r="FO540" s="332"/>
      <c r="FY540" s="332"/>
      <c r="GI540" s="332"/>
      <c r="GS540" s="332"/>
      <c r="HC540" s="332"/>
      <c r="HM540" s="332"/>
    </row>
    <row r="541" s="3" customFormat="true" x14ac:dyDescent="0.25">
      <c r="A541" s="332"/>
      <c r="K541" s="332"/>
      <c r="U541" s="332"/>
      <c r="AE541" s="332"/>
      <c r="AO541" s="332"/>
      <c r="AY541" s="332"/>
      <c r="AZ541" s="332"/>
      <c r="BA541" s="332"/>
      <c r="BB541" s="332"/>
      <c r="BC541" s="332"/>
      <c r="BD541" s="332"/>
      <c r="BE541" s="332"/>
      <c r="BF541" s="332"/>
      <c r="BI541" s="332"/>
      <c r="BS541" s="332"/>
      <c r="CC541" s="332"/>
      <c r="CM541" s="332"/>
      <c r="CW541" s="332"/>
      <c r="DG541" s="332"/>
      <c r="DQ541" s="332"/>
      <c r="EA541" s="332"/>
      <c r="EK541" s="332"/>
      <c r="EU541" s="332"/>
      <c r="FE541" s="332"/>
      <c r="FO541" s="332"/>
      <c r="FY541" s="332"/>
      <c r="GI541" s="332"/>
      <c r="GS541" s="332"/>
      <c r="HC541" s="332"/>
      <c r="HM541" s="332"/>
    </row>
    <row r="542" s="3" customFormat="true" x14ac:dyDescent="0.25">
      <c r="A542" s="332"/>
      <c r="K542" s="332"/>
      <c r="U542" s="332"/>
      <c r="AE542" s="332"/>
      <c r="AO542" s="332"/>
      <c r="AY542" s="332"/>
      <c r="AZ542" s="332"/>
      <c r="BA542" s="332"/>
      <c r="BB542" s="332"/>
      <c r="BC542" s="332"/>
      <c r="BD542" s="332"/>
      <c r="BE542" s="332"/>
      <c r="BF542" s="332"/>
      <c r="BI542" s="332"/>
      <c r="BS542" s="332"/>
      <c r="CC542" s="332"/>
      <c r="CM542" s="332"/>
      <c r="CW542" s="332"/>
      <c r="DG542" s="332"/>
      <c r="DQ542" s="332"/>
      <c r="EA542" s="332"/>
      <c r="EK542" s="332"/>
      <c r="EU542" s="332"/>
      <c r="FE542" s="332"/>
      <c r="FO542" s="332"/>
      <c r="FY542" s="332"/>
      <c r="GI542" s="332"/>
      <c r="GS542" s="332"/>
      <c r="HC542" s="332"/>
      <c r="HM542" s="332"/>
    </row>
    <row r="543" s="3" customFormat="true" x14ac:dyDescent="0.25">
      <c r="A543" s="332"/>
      <c r="K543" s="332"/>
      <c r="U543" s="332"/>
      <c r="AE543" s="332"/>
      <c r="AO543" s="332"/>
      <c r="AY543" s="332"/>
      <c r="AZ543" s="332"/>
      <c r="BA543" s="332"/>
      <c r="BB543" s="332"/>
      <c r="BC543" s="332"/>
      <c r="BD543" s="332"/>
      <c r="BE543" s="332"/>
      <c r="BF543" s="332"/>
      <c r="BI543" s="332"/>
      <c r="BS543" s="332"/>
      <c r="CC543" s="332"/>
      <c r="CM543" s="332"/>
      <c r="CW543" s="332"/>
      <c r="DG543" s="332"/>
      <c r="DQ543" s="332"/>
      <c r="EA543" s="332"/>
      <c r="EK543" s="332"/>
      <c r="EU543" s="332"/>
      <c r="FE543" s="332"/>
      <c r="FO543" s="332"/>
      <c r="FY543" s="332"/>
      <c r="GI543" s="332"/>
      <c r="GS543" s="332"/>
      <c r="HC543" s="332"/>
      <c r="HM543" s="332"/>
    </row>
    <row r="544" s="3" customFormat="true" x14ac:dyDescent="0.25">
      <c r="A544" s="332"/>
      <c r="K544" s="332"/>
      <c r="U544" s="332"/>
      <c r="AE544" s="332"/>
      <c r="AO544" s="332"/>
      <c r="AY544" s="332"/>
      <c r="AZ544" s="332"/>
      <c r="BA544" s="332"/>
      <c r="BB544" s="332"/>
      <c r="BC544" s="332"/>
      <c r="BD544" s="332"/>
      <c r="BE544" s="332"/>
      <c r="BF544" s="332"/>
      <c r="BI544" s="332"/>
      <c r="BS544" s="332"/>
      <c r="CC544" s="332"/>
      <c r="CM544" s="332"/>
      <c r="CW544" s="332"/>
      <c r="DG544" s="332"/>
      <c r="DQ544" s="332"/>
      <c r="EA544" s="332"/>
      <c r="EK544" s="332"/>
      <c r="EU544" s="332"/>
      <c r="FE544" s="332"/>
      <c r="FO544" s="332"/>
      <c r="FY544" s="332"/>
      <c r="GI544" s="332"/>
      <c r="GS544" s="332"/>
      <c r="HC544" s="332"/>
      <c r="HM544" s="332"/>
    </row>
    <row r="545" s="3" customFormat="true" x14ac:dyDescent="0.25">
      <c r="A545" s="332"/>
      <c r="K545" s="332"/>
      <c r="U545" s="332"/>
      <c r="AE545" s="332"/>
      <c r="AO545" s="332"/>
      <c r="AY545" s="332"/>
      <c r="AZ545" s="332"/>
      <c r="BA545" s="332"/>
      <c r="BB545" s="332"/>
      <c r="BC545" s="332"/>
      <c r="BD545" s="332"/>
      <c r="BE545" s="332"/>
      <c r="BF545" s="332"/>
      <c r="BI545" s="332"/>
      <c r="BS545" s="332"/>
      <c r="CC545" s="332"/>
      <c r="CM545" s="332"/>
      <c r="CW545" s="332"/>
      <c r="DG545" s="332"/>
      <c r="DQ545" s="332"/>
      <c r="EA545" s="332"/>
      <c r="EK545" s="332"/>
      <c r="EU545" s="332"/>
      <c r="FE545" s="332"/>
      <c r="FO545" s="332"/>
      <c r="FY545" s="332"/>
      <c r="GI545" s="332"/>
      <c r="GS545" s="332"/>
      <c r="HC545" s="332"/>
      <c r="HM545" s="332"/>
    </row>
    <row r="546" s="3" customFormat="true" x14ac:dyDescent="0.25">
      <c r="A546" s="332"/>
      <c r="K546" s="332"/>
      <c r="U546" s="332"/>
      <c r="AE546" s="332"/>
      <c r="AO546" s="332"/>
      <c r="AY546" s="332"/>
      <c r="AZ546" s="332"/>
      <c r="BA546" s="332"/>
      <c r="BB546" s="332"/>
      <c r="BC546" s="332"/>
      <c r="BD546" s="332"/>
      <c r="BE546" s="332"/>
      <c r="BF546" s="332"/>
      <c r="BI546" s="332"/>
      <c r="BS546" s="332"/>
      <c r="CC546" s="332"/>
      <c r="CM546" s="332"/>
      <c r="CW546" s="332"/>
      <c r="DG546" s="332"/>
      <c r="DQ546" s="332"/>
      <c r="EA546" s="332"/>
      <c r="EK546" s="332"/>
      <c r="EU546" s="332"/>
      <c r="FE546" s="332"/>
      <c r="FO546" s="332"/>
      <c r="FY546" s="332"/>
      <c r="GI546" s="332"/>
      <c r="GS546" s="332"/>
      <c r="HC546" s="332"/>
      <c r="HM546" s="332"/>
    </row>
    <row r="547" s="3" customFormat="true" x14ac:dyDescent="0.25">
      <c r="A547" s="332"/>
      <c r="K547" s="332"/>
      <c r="U547" s="332"/>
      <c r="AE547" s="332"/>
      <c r="AO547" s="332"/>
      <c r="AY547" s="332"/>
      <c r="AZ547" s="332"/>
      <c r="BA547" s="332"/>
      <c r="BB547" s="332"/>
      <c r="BC547" s="332"/>
      <c r="BD547" s="332"/>
      <c r="BE547" s="332"/>
      <c r="BF547" s="332"/>
      <c r="BI547" s="332"/>
      <c r="BS547" s="332"/>
      <c r="CC547" s="332"/>
      <c r="CM547" s="332"/>
      <c r="CW547" s="332"/>
      <c r="DG547" s="332"/>
      <c r="DQ547" s="332"/>
      <c r="EA547" s="332"/>
      <c r="EK547" s="332"/>
      <c r="EU547" s="332"/>
      <c r="FE547" s="332"/>
      <c r="FO547" s="332"/>
      <c r="FY547" s="332"/>
      <c r="GI547" s="332"/>
      <c r="GS547" s="332"/>
      <c r="HC547" s="332"/>
      <c r="HM547" s="332"/>
    </row>
    <row r="548" s="3" customFormat="true" x14ac:dyDescent="0.25">
      <c r="A548" s="332"/>
      <c r="K548" s="332"/>
      <c r="U548" s="332"/>
      <c r="AE548" s="332"/>
      <c r="AO548" s="332"/>
      <c r="AY548" s="332"/>
      <c r="AZ548" s="332"/>
      <c r="BA548" s="332"/>
      <c r="BB548" s="332"/>
      <c r="BC548" s="332"/>
      <c r="BD548" s="332"/>
      <c r="BE548" s="332"/>
      <c r="BF548" s="332"/>
      <c r="BI548" s="332"/>
      <c r="BS548" s="332"/>
      <c r="CC548" s="332"/>
      <c r="CM548" s="332"/>
      <c r="CW548" s="332"/>
      <c r="DG548" s="332"/>
      <c r="DQ548" s="332"/>
      <c r="EA548" s="332"/>
      <c r="EK548" s="332"/>
      <c r="EU548" s="332"/>
      <c r="FE548" s="332"/>
      <c r="FO548" s="332"/>
      <c r="FY548" s="332"/>
      <c r="GI548" s="332"/>
      <c r="GS548" s="332"/>
      <c r="HC548" s="332"/>
      <c r="HM548" s="332"/>
    </row>
    <row r="549" s="3" customFormat="true" x14ac:dyDescent="0.25">
      <c r="A549" s="332"/>
      <c r="K549" s="332"/>
      <c r="U549" s="332"/>
      <c r="AE549" s="332"/>
      <c r="AO549" s="332"/>
      <c r="AY549" s="332"/>
      <c r="AZ549" s="332"/>
      <c r="BA549" s="332"/>
      <c r="BB549" s="332"/>
      <c r="BC549" s="332"/>
      <c r="BD549" s="332"/>
      <c r="BE549" s="332"/>
      <c r="BF549" s="332"/>
      <c r="BI549" s="332"/>
      <c r="BS549" s="332"/>
      <c r="CC549" s="332"/>
      <c r="CM549" s="332"/>
      <c r="CW549" s="332"/>
      <c r="DG549" s="332"/>
      <c r="DQ549" s="332"/>
      <c r="EA549" s="332"/>
      <c r="EK549" s="332"/>
      <c r="EU549" s="332"/>
      <c r="FE549" s="332"/>
      <c r="FO549" s="332"/>
      <c r="FY549" s="332"/>
      <c r="GI549" s="332"/>
      <c r="GS549" s="332"/>
      <c r="HC549" s="332"/>
      <c r="HM549" s="332"/>
    </row>
    <row r="550" s="3" customFormat="true" x14ac:dyDescent="0.25">
      <c r="A550" s="332"/>
      <c r="K550" s="332"/>
      <c r="U550" s="332"/>
      <c r="AE550" s="332"/>
      <c r="AO550" s="332"/>
      <c r="AY550" s="332"/>
      <c r="AZ550" s="332"/>
      <c r="BA550" s="332"/>
      <c r="BB550" s="332"/>
      <c r="BC550" s="332"/>
      <c r="BD550" s="332"/>
      <c r="BE550" s="332"/>
      <c r="BF550" s="332"/>
      <c r="BI550" s="332"/>
      <c r="BS550" s="332"/>
      <c r="CC550" s="332"/>
      <c r="CM550" s="332"/>
      <c r="CW550" s="332"/>
      <c r="DG550" s="332"/>
      <c r="DQ550" s="332"/>
      <c r="EA550" s="332"/>
      <c r="EK550" s="332"/>
      <c r="EU550" s="332"/>
      <c r="FE550" s="332"/>
      <c r="FO550" s="332"/>
      <c r="FY550" s="332"/>
      <c r="GI550" s="332"/>
      <c r="GS550" s="332"/>
      <c r="HC550" s="332"/>
      <c r="HM550" s="332"/>
    </row>
    <row r="551" s="3" customFormat="true" x14ac:dyDescent="0.25">
      <c r="A551" s="332"/>
      <c r="K551" s="332"/>
      <c r="U551" s="332"/>
      <c r="AE551" s="332"/>
      <c r="AO551" s="332"/>
      <c r="AY551" s="332"/>
      <c r="AZ551" s="332"/>
      <c r="BA551" s="332"/>
      <c r="BB551" s="332"/>
      <c r="BC551" s="332"/>
      <c r="BD551" s="332"/>
      <c r="BE551" s="332"/>
      <c r="BF551" s="332"/>
      <c r="BI551" s="332"/>
      <c r="BS551" s="332"/>
      <c r="CC551" s="332"/>
      <c r="CM551" s="332"/>
      <c r="CW551" s="332"/>
      <c r="DG551" s="332"/>
      <c r="DQ551" s="332"/>
      <c r="EA551" s="332"/>
      <c r="EK551" s="332"/>
      <c r="EU551" s="332"/>
      <c r="FE551" s="332"/>
      <c r="FO551" s="332"/>
      <c r="FY551" s="332"/>
      <c r="GI551" s="332"/>
      <c r="GS551" s="332"/>
      <c r="HC551" s="332"/>
      <c r="HM551" s="332"/>
    </row>
    <row r="552" s="3" customFormat="true" x14ac:dyDescent="0.25">
      <c r="A552" s="332"/>
      <c r="K552" s="332"/>
      <c r="U552" s="332"/>
      <c r="AE552" s="332"/>
      <c r="AO552" s="332"/>
      <c r="AY552" s="332"/>
      <c r="AZ552" s="332"/>
      <c r="BA552" s="332"/>
      <c r="BB552" s="332"/>
      <c r="BC552" s="332"/>
      <c r="BD552" s="332"/>
      <c r="BE552" s="332"/>
      <c r="BF552" s="332"/>
      <c r="BI552" s="332"/>
      <c r="BS552" s="332"/>
      <c r="CC552" s="332"/>
      <c r="CM552" s="332"/>
      <c r="CW552" s="332"/>
      <c r="DG552" s="332"/>
      <c r="DQ552" s="332"/>
      <c r="EA552" s="332"/>
      <c r="EK552" s="332"/>
      <c r="EU552" s="332"/>
      <c r="FE552" s="332"/>
      <c r="FO552" s="332"/>
      <c r="FY552" s="332"/>
      <c r="GI552" s="332"/>
      <c r="GS552" s="332"/>
      <c r="HC552" s="332"/>
      <c r="HM552" s="332"/>
    </row>
    <row r="553" s="3" customFormat="true" x14ac:dyDescent="0.25">
      <c r="A553" s="332"/>
      <c r="K553" s="332"/>
      <c r="U553" s="332"/>
      <c r="AE553" s="332"/>
      <c r="AO553" s="332"/>
      <c r="AY553" s="332"/>
      <c r="AZ553" s="332"/>
      <c r="BA553" s="332"/>
      <c r="BB553" s="332"/>
      <c r="BC553" s="332"/>
      <c r="BD553" s="332"/>
      <c r="BE553" s="332"/>
      <c r="BF553" s="332"/>
      <c r="BI553" s="332"/>
      <c r="BS553" s="332"/>
      <c r="CC553" s="332"/>
      <c r="CM553" s="332"/>
      <c r="CW553" s="332"/>
      <c r="DG553" s="332"/>
      <c r="DQ553" s="332"/>
      <c r="EA553" s="332"/>
      <c r="EK553" s="332"/>
      <c r="EU553" s="332"/>
      <c r="FE553" s="332"/>
      <c r="FO553" s="332"/>
      <c r="FY553" s="332"/>
      <c r="GI553" s="332"/>
      <c r="GS553" s="332"/>
      <c r="HC553" s="332"/>
      <c r="HM553" s="332"/>
    </row>
    <row r="554" s="3" customFormat="true" x14ac:dyDescent="0.25">
      <c r="A554" s="332"/>
      <c r="K554" s="332"/>
      <c r="U554" s="332"/>
      <c r="AE554" s="332"/>
      <c r="AO554" s="332"/>
      <c r="AY554" s="332"/>
      <c r="AZ554" s="332"/>
      <c r="BA554" s="332"/>
      <c r="BB554" s="332"/>
      <c r="BC554" s="332"/>
      <c r="BD554" s="332"/>
      <c r="BE554" s="332"/>
      <c r="BF554" s="332"/>
      <c r="BI554" s="332"/>
      <c r="BS554" s="332"/>
      <c r="CC554" s="332"/>
      <c r="CM554" s="332"/>
      <c r="CW554" s="332"/>
      <c r="DG554" s="332"/>
      <c r="DQ554" s="332"/>
      <c r="EA554" s="332"/>
      <c r="EK554" s="332"/>
      <c r="EU554" s="332"/>
      <c r="FE554" s="332"/>
      <c r="FO554" s="332"/>
      <c r="FY554" s="332"/>
      <c r="GI554" s="332"/>
      <c r="GS554" s="332"/>
      <c r="HC554" s="332"/>
      <c r="HM554" s="332"/>
    </row>
    <row r="555" s="3" customFormat="true" x14ac:dyDescent="0.25">
      <c r="A555" s="332"/>
      <c r="K555" s="332"/>
      <c r="U555" s="332"/>
      <c r="AE555" s="332"/>
      <c r="AO555" s="332"/>
      <c r="AY555" s="332"/>
      <c r="AZ555" s="332"/>
      <c r="BA555" s="332"/>
      <c r="BB555" s="332"/>
      <c r="BC555" s="332"/>
      <c r="BD555" s="332"/>
      <c r="BE555" s="332"/>
      <c r="BF555" s="332"/>
      <c r="BI555" s="332"/>
      <c r="BS555" s="332"/>
      <c r="CC555" s="332"/>
      <c r="CM555" s="332"/>
      <c r="CW555" s="332"/>
      <c r="DG555" s="332"/>
      <c r="DQ555" s="332"/>
      <c r="EA555" s="332"/>
      <c r="EK555" s="332"/>
      <c r="EU555" s="332"/>
      <c r="FE555" s="332"/>
      <c r="FO555" s="332"/>
      <c r="FY555" s="332"/>
      <c r="GI555" s="332"/>
      <c r="GS555" s="332"/>
      <c r="HC555" s="332"/>
      <c r="HM555" s="332"/>
    </row>
    <row r="556" s="3" customFormat="true" x14ac:dyDescent="0.25">
      <c r="A556" s="332"/>
      <c r="K556" s="332"/>
      <c r="U556" s="332"/>
      <c r="AE556" s="332"/>
      <c r="AO556" s="332"/>
      <c r="AY556" s="332"/>
      <c r="AZ556" s="332"/>
      <c r="BA556" s="332"/>
      <c r="BB556" s="332"/>
      <c r="BC556" s="332"/>
      <c r="BD556" s="332"/>
      <c r="BE556" s="332"/>
      <c r="BF556" s="332"/>
      <c r="BI556" s="332"/>
      <c r="BS556" s="332"/>
      <c r="CC556" s="332"/>
      <c r="CM556" s="332"/>
      <c r="CW556" s="332"/>
      <c r="DG556" s="332"/>
      <c r="DQ556" s="332"/>
      <c r="EA556" s="332"/>
      <c r="EK556" s="332"/>
      <c r="EU556" s="332"/>
      <c r="FE556" s="332"/>
      <c r="FO556" s="332"/>
      <c r="FY556" s="332"/>
      <c r="GI556" s="332"/>
      <c r="GS556" s="332"/>
      <c r="HC556" s="332"/>
      <c r="HM556" s="332"/>
    </row>
    <row r="557" s="3" customFormat="true" x14ac:dyDescent="0.25">
      <c r="A557" s="332"/>
      <c r="K557" s="332"/>
      <c r="U557" s="332"/>
      <c r="AE557" s="332"/>
      <c r="AO557" s="332"/>
      <c r="AY557" s="332"/>
      <c r="AZ557" s="332"/>
      <c r="BA557" s="332"/>
      <c r="BB557" s="332"/>
      <c r="BC557" s="332"/>
      <c r="BD557" s="332"/>
      <c r="BE557" s="332"/>
      <c r="BF557" s="332"/>
      <c r="BI557" s="332"/>
      <c r="BS557" s="332"/>
      <c r="CC557" s="332"/>
      <c r="CM557" s="332"/>
      <c r="CW557" s="332"/>
      <c r="DG557" s="332"/>
      <c r="DQ557" s="332"/>
      <c r="EA557" s="332"/>
      <c r="EK557" s="332"/>
      <c r="EU557" s="332"/>
      <c r="FE557" s="332"/>
      <c r="FO557" s="332"/>
      <c r="FY557" s="332"/>
      <c r="GI557" s="332"/>
      <c r="GS557" s="332"/>
      <c r="HC557" s="332"/>
      <c r="HM557" s="332"/>
    </row>
    <row r="558" s="3" customFormat="true" x14ac:dyDescent="0.25">
      <c r="A558" s="332"/>
      <c r="K558" s="332"/>
      <c r="U558" s="332"/>
      <c r="AE558" s="332"/>
      <c r="AO558" s="332"/>
      <c r="AY558" s="332"/>
      <c r="AZ558" s="332"/>
      <c r="BA558" s="332"/>
      <c r="BB558" s="332"/>
      <c r="BC558" s="332"/>
      <c r="BD558" s="332"/>
      <c r="BE558" s="332"/>
      <c r="BF558" s="332"/>
      <c r="BI558" s="332"/>
      <c r="BS558" s="332"/>
      <c r="CC558" s="332"/>
      <c r="CM558" s="332"/>
      <c r="CW558" s="332"/>
      <c r="DG558" s="332"/>
      <c r="DQ558" s="332"/>
      <c r="EA558" s="332"/>
      <c r="EK558" s="332"/>
      <c r="EU558" s="332"/>
      <c r="FE558" s="332"/>
      <c r="FO558" s="332"/>
      <c r="FY558" s="332"/>
      <c r="GI558" s="332"/>
      <c r="GS558" s="332"/>
      <c r="HC558" s="332"/>
      <c r="HM558" s="332"/>
    </row>
    <row r="559" s="3" customFormat="true" x14ac:dyDescent="0.25">
      <c r="A559" s="332"/>
      <c r="K559" s="332"/>
      <c r="U559" s="332"/>
      <c r="AE559" s="332"/>
      <c r="AO559" s="332"/>
      <c r="AY559" s="332"/>
      <c r="AZ559" s="332"/>
      <c r="BA559" s="332"/>
      <c r="BB559" s="332"/>
      <c r="BC559" s="332"/>
      <c r="BD559" s="332"/>
      <c r="BE559" s="332"/>
      <c r="BF559" s="332"/>
      <c r="BI559" s="332"/>
      <c r="BS559" s="332"/>
      <c r="CC559" s="332"/>
      <c r="CM559" s="332"/>
      <c r="CW559" s="332"/>
      <c r="DG559" s="332"/>
      <c r="DQ559" s="332"/>
      <c r="EA559" s="332"/>
      <c r="EK559" s="332"/>
      <c r="EU559" s="332"/>
      <c r="FE559" s="332"/>
      <c r="FO559" s="332"/>
      <c r="FY559" s="332"/>
      <c r="GI559" s="332"/>
      <c r="GS559" s="332"/>
      <c r="HC559" s="332"/>
      <c r="HM559" s="332"/>
    </row>
    <row r="560" s="3" customFormat="true" x14ac:dyDescent="0.25">
      <c r="A560" s="332"/>
      <c r="K560" s="332"/>
      <c r="U560" s="332"/>
      <c r="AE560" s="332"/>
      <c r="AO560" s="332"/>
      <c r="AY560" s="332"/>
      <c r="AZ560" s="332"/>
      <c r="BA560" s="332"/>
      <c r="BB560" s="332"/>
      <c r="BC560" s="332"/>
      <c r="BD560" s="332"/>
      <c r="BE560" s="332"/>
      <c r="BF560" s="332"/>
      <c r="BI560" s="332"/>
      <c r="BS560" s="332"/>
      <c r="CC560" s="332"/>
      <c r="CM560" s="332"/>
      <c r="CW560" s="332"/>
      <c r="DG560" s="332"/>
      <c r="DQ560" s="332"/>
      <c r="EA560" s="332"/>
      <c r="EK560" s="332"/>
      <c r="EU560" s="332"/>
      <c r="FE560" s="332"/>
      <c r="FO560" s="332"/>
      <c r="FY560" s="332"/>
      <c r="GI560" s="332"/>
      <c r="GS560" s="332"/>
      <c r="HC560" s="332"/>
      <c r="HM560" s="332"/>
    </row>
    <row r="561" s="3" customFormat="true" x14ac:dyDescent="0.25">
      <c r="A561" s="332"/>
      <c r="K561" s="332"/>
      <c r="U561" s="332"/>
      <c r="AE561" s="332"/>
      <c r="AO561" s="332"/>
      <c r="AY561" s="332"/>
      <c r="AZ561" s="332"/>
      <c r="BA561" s="332"/>
      <c r="BB561" s="332"/>
      <c r="BC561" s="332"/>
      <c r="BD561" s="332"/>
      <c r="BE561" s="332"/>
      <c r="BF561" s="332"/>
      <c r="BI561" s="332"/>
      <c r="BS561" s="332"/>
      <c r="CC561" s="332"/>
      <c r="CM561" s="332"/>
      <c r="CW561" s="332"/>
      <c r="DG561" s="332"/>
      <c r="DQ561" s="332"/>
      <c r="EA561" s="332"/>
      <c r="EK561" s="332"/>
      <c r="EU561" s="332"/>
      <c r="FE561" s="332"/>
      <c r="FO561" s="332"/>
      <c r="FY561" s="332"/>
      <c r="GI561" s="332"/>
      <c r="GS561" s="332"/>
      <c r="HC561" s="332"/>
      <c r="HM561" s="332"/>
    </row>
    <row r="562" s="3" customFormat="true" x14ac:dyDescent="0.25">
      <c r="A562" s="332"/>
      <c r="K562" s="332"/>
      <c r="U562" s="332"/>
      <c r="AE562" s="332"/>
      <c r="AO562" s="332"/>
      <c r="AY562" s="332"/>
      <c r="AZ562" s="332"/>
      <c r="BA562" s="332"/>
      <c r="BB562" s="332"/>
      <c r="BC562" s="332"/>
      <c r="BD562" s="332"/>
      <c r="BE562" s="332"/>
      <c r="BF562" s="332"/>
      <c r="BI562" s="332"/>
      <c r="BS562" s="332"/>
      <c r="CC562" s="332"/>
      <c r="CM562" s="332"/>
      <c r="CW562" s="332"/>
      <c r="DG562" s="332"/>
      <c r="DQ562" s="332"/>
      <c r="EA562" s="332"/>
      <c r="EK562" s="332"/>
      <c r="EU562" s="332"/>
      <c r="FE562" s="332"/>
      <c r="FO562" s="332"/>
      <c r="FY562" s="332"/>
      <c r="GI562" s="332"/>
      <c r="GS562" s="332"/>
      <c r="HC562" s="332"/>
      <c r="HM562" s="332"/>
    </row>
    <row r="563" s="3" customFormat="true" x14ac:dyDescent="0.25">
      <c r="A563" s="332"/>
      <c r="K563" s="332"/>
      <c r="U563" s="332"/>
      <c r="AE563" s="332"/>
      <c r="AO563" s="332"/>
      <c r="AY563" s="332"/>
      <c r="AZ563" s="332"/>
      <c r="BA563" s="332"/>
      <c r="BB563" s="332"/>
      <c r="BC563" s="332"/>
      <c r="BD563" s="332"/>
      <c r="BE563" s="332"/>
      <c r="BF563" s="332"/>
      <c r="BI563" s="332"/>
      <c r="BS563" s="332"/>
      <c r="CC563" s="332"/>
      <c r="CM563" s="332"/>
      <c r="CW563" s="332"/>
      <c r="DG563" s="332"/>
      <c r="DQ563" s="332"/>
      <c r="EA563" s="332"/>
      <c r="EK563" s="332"/>
      <c r="EU563" s="332"/>
      <c r="FE563" s="332"/>
      <c r="FO563" s="332"/>
      <c r="FY563" s="332"/>
      <c r="GI563" s="332"/>
      <c r="GS563" s="332"/>
      <c r="HC563" s="332"/>
      <c r="HM563" s="332"/>
    </row>
    <row r="564" s="3" customFormat="true" x14ac:dyDescent="0.25">
      <c r="A564" s="332"/>
      <c r="K564" s="332"/>
      <c r="U564" s="332"/>
      <c r="AE564" s="332"/>
      <c r="AO564" s="332"/>
      <c r="AY564" s="332"/>
      <c r="AZ564" s="332"/>
      <c r="BA564" s="332"/>
      <c r="BB564" s="332"/>
      <c r="BC564" s="332"/>
      <c r="BD564" s="332"/>
      <c r="BE564" s="332"/>
      <c r="BF564" s="332"/>
      <c r="BI564" s="332"/>
      <c r="BS564" s="332"/>
      <c r="CC564" s="332"/>
      <c r="CM564" s="332"/>
      <c r="CW564" s="332"/>
      <c r="DG564" s="332"/>
      <c r="DQ564" s="332"/>
      <c r="EA564" s="332"/>
      <c r="EK564" s="332"/>
      <c r="EU564" s="332"/>
      <c r="FE564" s="332"/>
      <c r="FO564" s="332"/>
      <c r="FY564" s="332"/>
      <c r="GI564" s="332"/>
      <c r="GS564" s="332"/>
      <c r="HC564" s="332"/>
      <c r="HM564" s="332"/>
    </row>
    <row r="565" s="3" customFormat="true" x14ac:dyDescent="0.25">
      <c r="A565" s="332"/>
      <c r="K565" s="332"/>
      <c r="U565" s="332"/>
      <c r="AE565" s="332"/>
      <c r="AO565" s="332"/>
      <c r="AY565" s="332"/>
      <c r="AZ565" s="332"/>
      <c r="BA565" s="332"/>
      <c r="BB565" s="332"/>
      <c r="BC565" s="332"/>
      <c r="BD565" s="332"/>
      <c r="BE565" s="332"/>
      <c r="BF565" s="332"/>
      <c r="BI565" s="332"/>
      <c r="BS565" s="332"/>
      <c r="CC565" s="332"/>
      <c r="CM565" s="332"/>
      <c r="CW565" s="332"/>
      <c r="DG565" s="332"/>
      <c r="DQ565" s="332"/>
      <c r="EA565" s="332"/>
      <c r="EK565" s="332"/>
      <c r="EU565" s="332"/>
      <c r="FE565" s="332"/>
      <c r="FO565" s="332"/>
      <c r="FY565" s="332"/>
      <c r="GI565" s="332"/>
      <c r="GS565" s="332"/>
      <c r="HC565" s="332"/>
      <c r="HM565" s="332"/>
    </row>
    <row r="566" s="3" customFormat="true" x14ac:dyDescent="0.25">
      <c r="A566" s="332"/>
      <c r="K566" s="332"/>
      <c r="U566" s="332"/>
      <c r="AE566" s="332"/>
      <c r="AO566" s="332"/>
      <c r="AY566" s="332"/>
      <c r="AZ566" s="332"/>
      <c r="BA566" s="332"/>
      <c r="BB566" s="332"/>
      <c r="BC566" s="332"/>
      <c r="BD566" s="332"/>
      <c r="BE566" s="332"/>
      <c r="BF566" s="332"/>
      <c r="BI566" s="332"/>
      <c r="BS566" s="332"/>
      <c r="CC566" s="332"/>
      <c r="CM566" s="332"/>
      <c r="CW566" s="332"/>
      <c r="DG566" s="332"/>
      <c r="DQ566" s="332"/>
      <c r="EA566" s="332"/>
      <c r="EK566" s="332"/>
      <c r="EU566" s="332"/>
      <c r="FE566" s="332"/>
      <c r="FO566" s="332"/>
      <c r="FY566" s="332"/>
      <c r="GI566" s="332"/>
      <c r="GS566" s="332"/>
      <c r="HC566" s="332"/>
      <c r="HM566" s="332"/>
    </row>
    <row r="567" s="3" customFormat="true" x14ac:dyDescent="0.25">
      <c r="A567" s="332"/>
      <c r="K567" s="332"/>
      <c r="U567" s="332"/>
      <c r="AE567" s="332"/>
      <c r="AO567" s="332"/>
      <c r="AY567" s="332"/>
      <c r="AZ567" s="332"/>
      <c r="BA567" s="332"/>
      <c r="BB567" s="332"/>
      <c r="BC567" s="332"/>
      <c r="BD567" s="332"/>
      <c r="BE567" s="332"/>
      <c r="BF567" s="332"/>
      <c r="BI567" s="332"/>
      <c r="BS567" s="332"/>
      <c r="CC567" s="332"/>
      <c r="CM567" s="332"/>
      <c r="CW567" s="332"/>
      <c r="DG567" s="332"/>
      <c r="DQ567" s="332"/>
      <c r="EA567" s="332"/>
      <c r="EK567" s="332"/>
      <c r="EU567" s="332"/>
      <c r="FE567" s="332"/>
      <c r="FO567" s="332"/>
      <c r="FY567" s="332"/>
      <c r="GI567" s="332"/>
      <c r="GS567" s="332"/>
      <c r="HC567" s="332"/>
      <c r="HM567" s="332"/>
    </row>
    <row r="568" s="3" customFormat="true" x14ac:dyDescent="0.25">
      <c r="A568" s="332"/>
      <c r="K568" s="332"/>
      <c r="U568" s="332"/>
      <c r="AE568" s="332"/>
      <c r="AO568" s="332"/>
      <c r="AY568" s="332"/>
      <c r="AZ568" s="332"/>
      <c r="BA568" s="332"/>
      <c r="BB568" s="332"/>
      <c r="BC568" s="332"/>
      <c r="BD568" s="332"/>
      <c r="BE568" s="332"/>
      <c r="BF568" s="332"/>
      <c r="BI568" s="332"/>
      <c r="BS568" s="332"/>
      <c r="CC568" s="332"/>
      <c r="CM568" s="332"/>
      <c r="CW568" s="332"/>
      <c r="DG568" s="332"/>
      <c r="DQ568" s="332"/>
      <c r="EA568" s="332"/>
      <c r="EK568" s="332"/>
      <c r="EU568" s="332"/>
      <c r="FE568" s="332"/>
      <c r="FO568" s="332"/>
      <c r="FY568" s="332"/>
      <c r="GI568" s="332"/>
      <c r="GS568" s="332"/>
      <c r="HC568" s="332"/>
      <c r="HM568" s="332"/>
    </row>
    <row r="569" s="3" customFormat="true" x14ac:dyDescent="0.25">
      <c r="A569" s="332"/>
      <c r="K569" s="332"/>
      <c r="U569" s="332"/>
      <c r="AE569" s="332"/>
      <c r="AO569" s="332"/>
      <c r="AY569" s="332"/>
      <c r="AZ569" s="332"/>
      <c r="BA569" s="332"/>
      <c r="BB569" s="332"/>
      <c r="BC569" s="332"/>
      <c r="BD569" s="332"/>
      <c r="BE569" s="332"/>
      <c r="BF569" s="332"/>
      <c r="BI569" s="332"/>
      <c r="BS569" s="332"/>
      <c r="CC569" s="332"/>
      <c r="CM569" s="332"/>
      <c r="CW569" s="332"/>
      <c r="DG569" s="332"/>
      <c r="DQ569" s="332"/>
      <c r="EA569" s="332"/>
      <c r="EK569" s="332"/>
      <c r="EU569" s="332"/>
      <c r="FE569" s="332"/>
      <c r="FO569" s="332"/>
      <c r="FY569" s="332"/>
      <c r="GI569" s="332"/>
      <c r="GS569" s="332"/>
      <c r="HC569" s="332"/>
      <c r="HM569" s="332"/>
    </row>
    <row r="570" s="3" customFormat="true" x14ac:dyDescent="0.25">
      <c r="A570" s="332"/>
      <c r="K570" s="332"/>
      <c r="U570" s="332"/>
      <c r="AE570" s="332"/>
      <c r="AO570" s="332"/>
      <c r="AY570" s="332"/>
      <c r="AZ570" s="332"/>
      <c r="BA570" s="332"/>
      <c r="BB570" s="332"/>
      <c r="BC570" s="332"/>
      <c r="BD570" s="332"/>
      <c r="BE570" s="332"/>
      <c r="BF570" s="332"/>
      <c r="BI570" s="332"/>
      <c r="BS570" s="332"/>
      <c r="CC570" s="332"/>
      <c r="CM570" s="332"/>
      <c r="CW570" s="332"/>
      <c r="DG570" s="332"/>
      <c r="DQ570" s="332"/>
      <c r="EA570" s="332"/>
      <c r="EK570" s="332"/>
      <c r="EU570" s="332"/>
      <c r="FE570" s="332"/>
      <c r="FO570" s="332"/>
      <c r="FY570" s="332"/>
      <c r="GI570" s="332"/>
      <c r="GS570" s="332"/>
      <c r="HC570" s="332"/>
      <c r="HM570" s="332"/>
    </row>
    <row r="571" s="3" customFormat="true" x14ac:dyDescent="0.25">
      <c r="A571" s="332"/>
      <c r="K571" s="332"/>
      <c r="U571" s="332"/>
      <c r="AE571" s="332"/>
      <c r="AO571" s="332"/>
      <c r="AY571" s="332"/>
      <c r="AZ571" s="332"/>
      <c r="BA571" s="332"/>
      <c r="BB571" s="332"/>
      <c r="BC571" s="332"/>
      <c r="BD571" s="332"/>
      <c r="BE571" s="332"/>
      <c r="BF571" s="332"/>
      <c r="BI571" s="332"/>
      <c r="BS571" s="332"/>
      <c r="CC571" s="332"/>
      <c r="CM571" s="332"/>
      <c r="CW571" s="332"/>
      <c r="DG571" s="332"/>
      <c r="DQ571" s="332"/>
      <c r="EA571" s="332"/>
      <c r="EK571" s="332"/>
      <c r="EU571" s="332"/>
      <c r="FE571" s="332"/>
      <c r="FO571" s="332"/>
      <c r="FY571" s="332"/>
      <c r="GI571" s="332"/>
      <c r="GS571" s="332"/>
      <c r="HC571" s="332"/>
      <c r="HM571" s="332"/>
    </row>
    <row r="572" s="3" customFormat="true" x14ac:dyDescent="0.25">
      <c r="A572" s="332"/>
      <c r="K572" s="332"/>
      <c r="U572" s="332"/>
      <c r="AE572" s="332"/>
      <c r="AO572" s="332"/>
      <c r="AY572" s="332"/>
      <c r="AZ572" s="332"/>
      <c r="BA572" s="332"/>
      <c r="BB572" s="332"/>
      <c r="BC572" s="332"/>
      <c r="BD572" s="332"/>
      <c r="BE572" s="332"/>
      <c r="BF572" s="332"/>
      <c r="BI572" s="332"/>
      <c r="BS572" s="332"/>
      <c r="CC572" s="332"/>
      <c r="CM572" s="332"/>
      <c r="CW572" s="332"/>
      <c r="DG572" s="332"/>
      <c r="DQ572" s="332"/>
      <c r="EA572" s="332"/>
      <c r="EK572" s="332"/>
      <c r="EU572" s="332"/>
      <c r="FE572" s="332"/>
      <c r="FO572" s="332"/>
      <c r="FY572" s="332"/>
      <c r="GI572" s="332"/>
      <c r="GS572" s="332"/>
      <c r="HC572" s="332"/>
      <c r="HM572" s="332"/>
    </row>
    <row r="573" s="3" customFormat="true" x14ac:dyDescent="0.25">
      <c r="A573" s="332"/>
      <c r="K573" s="332"/>
      <c r="U573" s="332"/>
      <c r="AE573" s="332"/>
      <c r="AO573" s="332"/>
      <c r="AY573" s="332"/>
      <c r="AZ573" s="332"/>
      <c r="BA573" s="332"/>
      <c r="BB573" s="332"/>
      <c r="BC573" s="332"/>
      <c r="BD573" s="332"/>
      <c r="BE573" s="332"/>
      <c r="BF573" s="332"/>
      <c r="BI573" s="332"/>
      <c r="BS573" s="332"/>
      <c r="CC573" s="332"/>
      <c r="CM573" s="332"/>
      <c r="CW573" s="332"/>
      <c r="DG573" s="332"/>
      <c r="DQ573" s="332"/>
      <c r="EA573" s="332"/>
      <c r="EK573" s="332"/>
      <c r="EU573" s="332"/>
      <c r="FE573" s="332"/>
      <c r="FO573" s="332"/>
      <c r="FY573" s="332"/>
      <c r="GI573" s="332"/>
      <c r="GS573" s="332"/>
      <c r="HC573" s="332"/>
      <c r="HM573" s="332"/>
    </row>
    <row r="574" s="3" customFormat="true" x14ac:dyDescent="0.25">
      <c r="A574" s="332"/>
      <c r="K574" s="332"/>
      <c r="U574" s="332"/>
      <c r="AE574" s="332"/>
      <c r="AO574" s="332"/>
      <c r="AY574" s="332"/>
      <c r="AZ574" s="332"/>
      <c r="BA574" s="332"/>
      <c r="BB574" s="332"/>
      <c r="BC574" s="332"/>
      <c r="BD574" s="332"/>
      <c r="BE574" s="332"/>
      <c r="BF574" s="332"/>
      <c r="BI574" s="332"/>
      <c r="BS574" s="332"/>
      <c r="CC574" s="332"/>
      <c r="CM574" s="332"/>
      <c r="CW574" s="332"/>
      <c r="DG574" s="332"/>
      <c r="DQ574" s="332"/>
      <c r="EA574" s="332"/>
      <c r="EK574" s="332"/>
      <c r="EU574" s="332"/>
      <c r="FE574" s="332"/>
      <c r="FO574" s="332"/>
      <c r="FY574" s="332"/>
      <c r="GI574" s="332"/>
      <c r="GS574" s="332"/>
      <c r="HC574" s="332"/>
      <c r="HM574" s="332"/>
    </row>
    <row r="575" s="3" customFormat="true" x14ac:dyDescent="0.25">
      <c r="A575" s="332"/>
      <c r="K575" s="332"/>
      <c r="U575" s="332"/>
      <c r="AE575" s="332"/>
      <c r="AO575" s="332"/>
      <c r="AY575" s="332"/>
      <c r="AZ575" s="332"/>
      <c r="BA575" s="332"/>
      <c r="BB575" s="332"/>
      <c r="BC575" s="332"/>
      <c r="BD575" s="332"/>
      <c r="BE575" s="332"/>
      <c r="BF575" s="332"/>
      <c r="BI575" s="332"/>
      <c r="BS575" s="332"/>
      <c r="CC575" s="332"/>
      <c r="CM575" s="332"/>
      <c r="CW575" s="332"/>
      <c r="DG575" s="332"/>
      <c r="DQ575" s="332"/>
      <c r="EA575" s="332"/>
      <c r="EK575" s="332"/>
      <c r="EU575" s="332"/>
      <c r="FE575" s="332"/>
      <c r="FO575" s="332"/>
      <c r="FY575" s="332"/>
      <c r="GI575" s="332"/>
      <c r="GS575" s="332"/>
      <c r="HC575" s="332"/>
      <c r="HM575" s="332"/>
    </row>
    <row r="576" s="3" customFormat="true" x14ac:dyDescent="0.25">
      <c r="A576" s="332"/>
      <c r="K576" s="332"/>
      <c r="U576" s="332"/>
      <c r="AE576" s="332"/>
      <c r="AO576" s="332"/>
      <c r="AY576" s="332"/>
      <c r="AZ576" s="332"/>
      <c r="BA576" s="332"/>
      <c r="BB576" s="332"/>
      <c r="BC576" s="332"/>
      <c r="BD576" s="332"/>
      <c r="BE576" s="332"/>
      <c r="BF576" s="332"/>
      <c r="BI576" s="332"/>
      <c r="BS576" s="332"/>
      <c r="CC576" s="332"/>
      <c r="CM576" s="332"/>
      <c r="CW576" s="332"/>
      <c r="DG576" s="332"/>
      <c r="DQ576" s="332"/>
      <c r="EA576" s="332"/>
      <c r="EK576" s="332"/>
      <c r="EU576" s="332"/>
      <c r="FE576" s="332"/>
      <c r="FO576" s="332"/>
      <c r="FY576" s="332"/>
      <c r="GI576" s="332"/>
      <c r="GS576" s="332"/>
      <c r="HC576" s="332"/>
      <c r="HM576" s="332"/>
    </row>
    <row r="577" s="3" customFormat="true" x14ac:dyDescent="0.25">
      <c r="A577" s="332"/>
      <c r="K577" s="332"/>
      <c r="U577" s="332"/>
      <c r="AE577" s="332"/>
      <c r="AO577" s="332"/>
      <c r="AY577" s="332"/>
      <c r="AZ577" s="332"/>
      <c r="BA577" s="332"/>
      <c r="BB577" s="332"/>
      <c r="BC577" s="332"/>
      <c r="BD577" s="332"/>
      <c r="BE577" s="332"/>
      <c r="BF577" s="332"/>
      <c r="BI577" s="332"/>
      <c r="BS577" s="332"/>
      <c r="CC577" s="332"/>
      <c r="CM577" s="332"/>
      <c r="CW577" s="332"/>
      <c r="DG577" s="332"/>
      <c r="DQ577" s="332"/>
      <c r="EA577" s="332"/>
      <c r="EK577" s="332"/>
      <c r="EU577" s="332"/>
      <c r="FE577" s="332"/>
      <c r="FO577" s="332"/>
      <c r="FY577" s="332"/>
      <c r="GI577" s="332"/>
      <c r="GS577" s="332"/>
      <c r="HC577" s="332"/>
      <c r="HM577" s="332"/>
    </row>
    <row r="578" s="3" customFormat="true" x14ac:dyDescent="0.25">
      <c r="A578" s="332"/>
      <c r="K578" s="332"/>
      <c r="U578" s="332"/>
      <c r="AE578" s="332"/>
      <c r="AO578" s="332"/>
      <c r="AY578" s="332"/>
      <c r="AZ578" s="332"/>
      <c r="BA578" s="332"/>
      <c r="BB578" s="332"/>
      <c r="BC578" s="332"/>
      <c r="BD578" s="332"/>
      <c r="BE578" s="332"/>
      <c r="BF578" s="332"/>
      <c r="BI578" s="332"/>
      <c r="BS578" s="332"/>
      <c r="CC578" s="332"/>
      <c r="CM578" s="332"/>
      <c r="CW578" s="332"/>
      <c r="DG578" s="332"/>
      <c r="DQ578" s="332"/>
      <c r="EA578" s="332"/>
      <c r="EK578" s="332"/>
      <c r="EU578" s="332"/>
      <c r="FE578" s="332"/>
      <c r="FO578" s="332"/>
      <c r="FY578" s="332"/>
      <c r="GI578" s="332"/>
      <c r="GS578" s="332"/>
      <c r="HC578" s="332"/>
      <c r="HM578" s="332"/>
    </row>
    <row r="579" s="3" customFormat="true" x14ac:dyDescent="0.25">
      <c r="A579" s="332"/>
      <c r="K579" s="332"/>
      <c r="U579" s="332"/>
      <c r="AE579" s="332"/>
      <c r="AO579" s="332"/>
      <c r="AY579" s="332"/>
      <c r="AZ579" s="332"/>
      <c r="BA579" s="332"/>
      <c r="BB579" s="332"/>
      <c r="BC579" s="332"/>
      <c r="BD579" s="332"/>
      <c r="BE579" s="332"/>
      <c r="BF579" s="332"/>
      <c r="BI579" s="332"/>
      <c r="BS579" s="332"/>
      <c r="CC579" s="332"/>
      <c r="CM579" s="332"/>
      <c r="CW579" s="332"/>
      <c r="DG579" s="332"/>
      <c r="DQ579" s="332"/>
      <c r="EA579" s="332"/>
      <c r="EK579" s="332"/>
      <c r="EU579" s="332"/>
      <c r="FE579" s="332"/>
      <c r="FO579" s="332"/>
      <c r="FY579" s="332"/>
      <c r="GI579" s="332"/>
      <c r="GS579" s="332"/>
      <c r="HC579" s="332"/>
      <c r="HM579" s="332"/>
    </row>
    <row r="580" s="3" customFormat="true" x14ac:dyDescent="0.25">
      <c r="A580" s="332"/>
      <c r="K580" s="332"/>
      <c r="U580" s="332"/>
      <c r="AE580" s="332"/>
      <c r="AO580" s="332"/>
      <c r="AY580" s="332"/>
      <c r="AZ580" s="332"/>
      <c r="BA580" s="332"/>
      <c r="BB580" s="332"/>
      <c r="BC580" s="332"/>
      <c r="BD580" s="332"/>
      <c r="BE580" s="332"/>
      <c r="BF580" s="332"/>
      <c r="BI580" s="332"/>
      <c r="BS580" s="332"/>
      <c r="CC580" s="332"/>
      <c r="CM580" s="332"/>
      <c r="CW580" s="332"/>
      <c r="DG580" s="332"/>
      <c r="DQ580" s="332"/>
      <c r="EA580" s="332"/>
      <c r="EK580" s="332"/>
      <c r="EU580" s="332"/>
      <c r="FE580" s="332"/>
      <c r="FO580" s="332"/>
      <c r="FY580" s="332"/>
      <c r="GI580" s="332"/>
      <c r="GS580" s="332"/>
      <c r="HC580" s="332"/>
      <c r="HM580" s="332"/>
    </row>
    <row r="581" s="3" customFormat="true" x14ac:dyDescent="0.25">
      <c r="A581" s="332"/>
      <c r="K581" s="332"/>
      <c r="U581" s="332"/>
      <c r="AE581" s="332"/>
      <c r="AO581" s="332"/>
      <c r="AY581" s="332"/>
      <c r="AZ581" s="332"/>
      <c r="BA581" s="332"/>
      <c r="BB581" s="332"/>
      <c r="BC581" s="332"/>
      <c r="BD581" s="332"/>
      <c r="BE581" s="332"/>
      <c r="BF581" s="332"/>
      <c r="BI581" s="332"/>
      <c r="BS581" s="332"/>
      <c r="CC581" s="332"/>
      <c r="CM581" s="332"/>
      <c r="CW581" s="332"/>
      <c r="DG581" s="332"/>
      <c r="DQ581" s="332"/>
      <c r="EA581" s="332"/>
      <c r="EK581" s="332"/>
      <c r="EU581" s="332"/>
      <c r="FE581" s="332"/>
      <c r="FO581" s="332"/>
      <c r="FY581" s="332"/>
      <c r="GI581" s="332"/>
      <c r="GS581" s="332"/>
      <c r="HC581" s="332"/>
      <c r="HM581" s="332"/>
    </row>
    <row r="582" s="3" customFormat="true" x14ac:dyDescent="0.25">
      <c r="A582" s="332"/>
      <c r="K582" s="332"/>
      <c r="U582" s="332"/>
      <c r="AE582" s="332"/>
      <c r="AO582" s="332"/>
      <c r="AY582" s="332"/>
      <c r="AZ582" s="332"/>
      <c r="BA582" s="332"/>
      <c r="BB582" s="332"/>
      <c r="BC582" s="332"/>
      <c r="BD582" s="332"/>
      <c r="BE582" s="332"/>
      <c r="BF582" s="332"/>
      <c r="BI582" s="332"/>
      <c r="BS582" s="332"/>
      <c r="CC582" s="332"/>
      <c r="CM582" s="332"/>
      <c r="CW582" s="332"/>
      <c r="DG582" s="332"/>
      <c r="DQ582" s="332"/>
      <c r="EA582" s="332"/>
      <c r="EK582" s="332"/>
      <c r="EU582" s="332"/>
      <c r="FE582" s="332"/>
      <c r="FO582" s="332"/>
      <c r="FY582" s="332"/>
      <c r="GI582" s="332"/>
      <c r="GS582" s="332"/>
      <c r="HC582" s="332"/>
      <c r="HM582" s="332"/>
    </row>
    <row r="583" s="3" customFormat="true" x14ac:dyDescent="0.25">
      <c r="A583" s="332"/>
      <c r="K583" s="332"/>
      <c r="U583" s="332"/>
      <c r="AE583" s="332"/>
      <c r="AO583" s="332"/>
      <c r="AY583" s="332"/>
      <c r="AZ583" s="332"/>
      <c r="BA583" s="332"/>
      <c r="BB583" s="332"/>
      <c r="BC583" s="332"/>
      <c r="BD583" s="332"/>
      <c r="BE583" s="332"/>
      <c r="BF583" s="332"/>
      <c r="BI583" s="332"/>
      <c r="BS583" s="332"/>
      <c r="CC583" s="332"/>
      <c r="CM583" s="332"/>
      <c r="CW583" s="332"/>
      <c r="DG583" s="332"/>
      <c r="DQ583" s="332"/>
      <c r="EA583" s="332"/>
      <c r="EK583" s="332"/>
      <c r="EU583" s="332"/>
      <c r="FE583" s="332"/>
      <c r="FO583" s="332"/>
      <c r="FY583" s="332"/>
      <c r="GI583" s="332"/>
      <c r="GS583" s="332"/>
      <c r="HC583" s="332"/>
      <c r="HM583" s="332"/>
    </row>
    <row r="584" s="3" customFormat="true" x14ac:dyDescent="0.25">
      <c r="A584" s="332"/>
      <c r="K584" s="332"/>
      <c r="U584" s="332"/>
      <c r="AE584" s="332"/>
      <c r="AO584" s="332"/>
      <c r="AY584" s="332"/>
      <c r="AZ584" s="332"/>
      <c r="BA584" s="332"/>
      <c r="BB584" s="332"/>
      <c r="BC584" s="332"/>
      <c r="BD584" s="332"/>
      <c r="BE584" s="332"/>
      <c r="BF584" s="332"/>
      <c r="BI584" s="332"/>
      <c r="BS584" s="332"/>
      <c r="CC584" s="332"/>
      <c r="CM584" s="332"/>
      <c r="CW584" s="332"/>
      <c r="DG584" s="332"/>
      <c r="DQ584" s="332"/>
      <c r="EA584" s="332"/>
      <c r="EK584" s="332"/>
      <c r="EU584" s="332"/>
      <c r="FE584" s="332"/>
      <c r="FO584" s="332"/>
      <c r="FY584" s="332"/>
      <c r="GI584" s="332"/>
      <c r="GS584" s="332"/>
      <c r="HC584" s="332"/>
      <c r="HM584" s="332"/>
    </row>
    <row r="585" s="3" customFormat="true" x14ac:dyDescent="0.25">
      <c r="A585" s="332"/>
      <c r="K585" s="332"/>
      <c r="U585" s="332"/>
      <c r="AE585" s="332"/>
      <c r="AO585" s="332"/>
      <c r="AY585" s="332"/>
      <c r="AZ585" s="332"/>
      <c r="BA585" s="332"/>
      <c r="BB585" s="332"/>
      <c r="BC585" s="332"/>
      <c r="BD585" s="332"/>
      <c r="BE585" s="332"/>
      <c r="BF585" s="332"/>
      <c r="BI585" s="332"/>
      <c r="BS585" s="332"/>
      <c r="CC585" s="332"/>
      <c r="CM585" s="332"/>
      <c r="CW585" s="332"/>
      <c r="DG585" s="332"/>
      <c r="DQ585" s="332"/>
      <c r="EA585" s="332"/>
      <c r="EK585" s="332"/>
      <c r="EU585" s="332"/>
      <c r="FE585" s="332"/>
      <c r="FO585" s="332"/>
      <c r="FY585" s="332"/>
      <c r="GI585" s="332"/>
      <c r="GS585" s="332"/>
      <c r="HC585" s="332"/>
      <c r="HM585" s="332"/>
    </row>
    <row r="586" s="3" customFormat="true" x14ac:dyDescent="0.25">
      <c r="A586" s="332"/>
      <c r="K586" s="332"/>
      <c r="U586" s="332"/>
      <c r="AE586" s="332"/>
      <c r="AO586" s="332"/>
      <c r="AY586" s="332"/>
      <c r="AZ586" s="332"/>
      <c r="BA586" s="332"/>
      <c r="BB586" s="332"/>
      <c r="BC586" s="332"/>
      <c r="BD586" s="332"/>
      <c r="BE586" s="332"/>
      <c r="BF586" s="332"/>
      <c r="BI586" s="332"/>
      <c r="BS586" s="332"/>
      <c r="CC586" s="332"/>
      <c r="CM586" s="332"/>
      <c r="CW586" s="332"/>
      <c r="DG586" s="332"/>
      <c r="DQ586" s="332"/>
      <c r="EA586" s="332"/>
      <c r="EK586" s="332"/>
      <c r="EU586" s="332"/>
      <c r="FE586" s="332"/>
      <c r="FO586" s="332"/>
      <c r="FY586" s="332"/>
      <c r="GI586" s="332"/>
      <c r="GS586" s="332"/>
      <c r="HC586" s="332"/>
      <c r="HM586" s="332"/>
    </row>
    <row r="587" s="3" customFormat="true" x14ac:dyDescent="0.25">
      <c r="A587" s="332"/>
      <c r="K587" s="332"/>
      <c r="U587" s="332"/>
      <c r="AE587" s="332"/>
      <c r="AO587" s="332"/>
      <c r="AY587" s="332"/>
      <c r="AZ587" s="332"/>
      <c r="BA587" s="332"/>
      <c r="BB587" s="332"/>
      <c r="BC587" s="332"/>
      <c r="BD587" s="332"/>
      <c r="BE587" s="332"/>
      <c r="BF587" s="332"/>
      <c r="BI587" s="332"/>
      <c r="BS587" s="332"/>
      <c r="CC587" s="332"/>
      <c r="CM587" s="332"/>
      <c r="CW587" s="332"/>
      <c r="DG587" s="332"/>
      <c r="DQ587" s="332"/>
      <c r="EA587" s="332"/>
      <c r="EK587" s="332"/>
      <c r="EU587" s="332"/>
      <c r="FE587" s="332"/>
      <c r="FO587" s="332"/>
      <c r="FY587" s="332"/>
      <c r="GI587" s="332"/>
      <c r="GS587" s="332"/>
      <c r="HC587" s="332"/>
      <c r="HM587" s="332"/>
    </row>
    <row r="588" s="3" customFormat="true" x14ac:dyDescent="0.25">
      <c r="A588" s="332"/>
      <c r="K588" s="332"/>
      <c r="U588" s="332"/>
      <c r="AE588" s="332"/>
      <c r="AO588" s="332"/>
      <c r="AY588" s="332"/>
      <c r="AZ588" s="332"/>
      <c r="BA588" s="332"/>
      <c r="BB588" s="332"/>
      <c r="BC588" s="332"/>
      <c r="BD588" s="332"/>
      <c r="BE588" s="332"/>
      <c r="BF588" s="332"/>
      <c r="BI588" s="332"/>
      <c r="BS588" s="332"/>
      <c r="CC588" s="332"/>
      <c r="CM588" s="332"/>
      <c r="CW588" s="332"/>
      <c r="DG588" s="332"/>
      <c r="DQ588" s="332"/>
      <c r="EA588" s="332"/>
      <c r="EK588" s="332"/>
      <c r="EU588" s="332"/>
      <c r="FE588" s="332"/>
      <c r="FO588" s="332"/>
      <c r="FY588" s="332"/>
      <c r="GI588" s="332"/>
      <c r="GS588" s="332"/>
      <c r="HC588" s="332"/>
      <c r="HM588" s="332"/>
    </row>
    <row r="589" s="3" customFormat="true" x14ac:dyDescent="0.25">
      <c r="A589" s="332"/>
      <c r="K589" s="332"/>
      <c r="U589" s="332"/>
      <c r="AE589" s="332"/>
      <c r="AO589" s="332"/>
      <c r="AY589" s="332"/>
      <c r="AZ589" s="332"/>
      <c r="BA589" s="332"/>
      <c r="BB589" s="332"/>
      <c r="BC589" s="332"/>
      <c r="BD589" s="332"/>
      <c r="BE589" s="332"/>
      <c r="BF589" s="332"/>
      <c r="BI589" s="332"/>
      <c r="BS589" s="332"/>
      <c r="CC589" s="332"/>
      <c r="CM589" s="332"/>
      <c r="CW589" s="332"/>
      <c r="DG589" s="332"/>
      <c r="DQ589" s="332"/>
      <c r="EA589" s="332"/>
      <c r="EK589" s="332"/>
      <c r="EU589" s="332"/>
      <c r="FE589" s="332"/>
      <c r="FO589" s="332"/>
      <c r="FY589" s="332"/>
      <c r="GI589" s="332"/>
      <c r="GS589" s="332"/>
      <c r="HC589" s="332"/>
      <c r="HM589" s="332"/>
    </row>
    <row r="590" s="3" customFormat="true" x14ac:dyDescent="0.25">
      <c r="A590" s="332"/>
      <c r="K590" s="332"/>
      <c r="U590" s="332"/>
      <c r="AE590" s="332"/>
      <c r="AO590" s="332"/>
      <c r="AY590" s="332"/>
      <c r="AZ590" s="332"/>
      <c r="BA590" s="332"/>
      <c r="BB590" s="332"/>
      <c r="BC590" s="332"/>
      <c r="BD590" s="332"/>
      <c r="BE590" s="332"/>
      <c r="BF590" s="332"/>
      <c r="BI590" s="332"/>
      <c r="BS590" s="332"/>
      <c r="CC590" s="332"/>
      <c r="CM590" s="332"/>
      <c r="CW590" s="332"/>
      <c r="DG590" s="332"/>
      <c r="DQ590" s="332"/>
      <c r="EA590" s="332"/>
      <c r="EK590" s="332"/>
      <c r="EU590" s="332"/>
      <c r="FE590" s="332"/>
      <c r="FO590" s="332"/>
      <c r="FY590" s="332"/>
      <c r="GI590" s="332"/>
      <c r="GS590" s="332"/>
      <c r="HC590" s="332"/>
      <c r="HM590" s="332"/>
    </row>
    <row r="591" s="3" customFormat="true" x14ac:dyDescent="0.25">
      <c r="A591" s="332"/>
      <c r="K591" s="332"/>
      <c r="U591" s="332"/>
      <c r="AE591" s="332"/>
      <c r="AO591" s="332"/>
      <c r="AY591" s="332"/>
      <c r="AZ591" s="332"/>
      <c r="BA591" s="332"/>
      <c r="BB591" s="332"/>
      <c r="BC591" s="332"/>
      <c r="BD591" s="332"/>
      <c r="BE591" s="332"/>
      <c r="BF591" s="332"/>
      <c r="BI591" s="332"/>
      <c r="BS591" s="332"/>
      <c r="CC591" s="332"/>
      <c r="CM591" s="332"/>
      <c r="CW591" s="332"/>
      <c r="DG591" s="332"/>
      <c r="DQ591" s="332"/>
      <c r="EA591" s="332"/>
      <c r="EK591" s="332"/>
      <c r="EU591" s="332"/>
      <c r="FE591" s="332"/>
      <c r="FO591" s="332"/>
      <c r="FY591" s="332"/>
      <c r="GI591" s="332"/>
      <c r="GS591" s="332"/>
      <c r="HC591" s="332"/>
      <c r="HM591" s="332"/>
    </row>
    <row r="592" s="3" customFormat="true" x14ac:dyDescent="0.25">
      <c r="A592" s="332"/>
      <c r="K592" s="332"/>
      <c r="U592" s="332"/>
      <c r="AE592" s="332"/>
      <c r="AO592" s="332"/>
      <c r="AY592" s="332"/>
      <c r="AZ592" s="332"/>
      <c r="BA592" s="332"/>
      <c r="BB592" s="332"/>
      <c r="BC592" s="332"/>
      <c r="BD592" s="332"/>
      <c r="BE592" s="332"/>
      <c r="BF592" s="332"/>
      <c r="BI592" s="332"/>
      <c r="BS592" s="332"/>
      <c r="CC592" s="332"/>
      <c r="CM592" s="332"/>
      <c r="CW592" s="332"/>
      <c r="DG592" s="332"/>
      <c r="DQ592" s="332"/>
      <c r="EA592" s="332"/>
      <c r="EK592" s="332"/>
      <c r="EU592" s="332"/>
      <c r="FE592" s="332"/>
      <c r="FO592" s="332"/>
      <c r="FY592" s="332"/>
      <c r="GI592" s="332"/>
      <c r="GS592" s="332"/>
      <c r="HC592" s="332"/>
      <c r="HM592" s="332"/>
    </row>
    <row r="593" s="3" customFormat="true" x14ac:dyDescent="0.25">
      <c r="A593" s="332"/>
      <c r="K593" s="332"/>
      <c r="U593" s="332"/>
      <c r="AE593" s="332"/>
      <c r="AO593" s="332"/>
      <c r="AY593" s="332"/>
      <c r="AZ593" s="332"/>
      <c r="BA593" s="332"/>
      <c r="BB593" s="332"/>
      <c r="BC593" s="332"/>
      <c r="BD593" s="332"/>
      <c r="BE593" s="332"/>
      <c r="BF593" s="332"/>
      <c r="BI593" s="332"/>
      <c r="BS593" s="332"/>
      <c r="CC593" s="332"/>
      <c r="CM593" s="332"/>
      <c r="CW593" s="332"/>
      <c r="DG593" s="332"/>
      <c r="DQ593" s="332"/>
      <c r="EA593" s="332"/>
      <c r="EK593" s="332"/>
      <c r="EU593" s="332"/>
      <c r="FE593" s="332"/>
      <c r="FO593" s="332"/>
      <c r="FY593" s="332"/>
      <c r="GI593" s="332"/>
      <c r="GS593" s="332"/>
      <c r="HC593" s="332"/>
      <c r="HM593" s="332"/>
    </row>
    <row r="594" s="3" customFormat="true" x14ac:dyDescent="0.25">
      <c r="A594" s="332"/>
      <c r="K594" s="332"/>
      <c r="U594" s="332"/>
      <c r="AE594" s="332"/>
      <c r="AO594" s="332"/>
      <c r="AY594" s="332"/>
      <c r="AZ594" s="332"/>
      <c r="BA594" s="332"/>
      <c r="BB594" s="332"/>
      <c r="BC594" s="332"/>
      <c r="BD594" s="332"/>
      <c r="BE594" s="332"/>
      <c r="BF594" s="332"/>
      <c r="BI594" s="332"/>
      <c r="BS594" s="332"/>
      <c r="CC594" s="332"/>
      <c r="CM594" s="332"/>
      <c r="CW594" s="332"/>
      <c r="DG594" s="332"/>
      <c r="DQ594" s="332"/>
      <c r="EA594" s="332"/>
      <c r="EK594" s="332"/>
      <c r="EU594" s="332"/>
      <c r="FE594" s="332"/>
      <c r="FO594" s="332"/>
      <c r="FY594" s="332"/>
      <c r="GI594" s="332"/>
      <c r="GS594" s="332"/>
      <c r="HC594" s="332"/>
      <c r="HM594" s="332"/>
    </row>
    <row r="595" s="3" customFormat="true" x14ac:dyDescent="0.25">
      <c r="A595" s="332"/>
      <c r="K595" s="332"/>
      <c r="U595" s="332"/>
      <c r="AE595" s="332"/>
      <c r="AO595" s="332"/>
      <c r="AY595" s="332"/>
      <c r="AZ595" s="332"/>
      <c r="BA595" s="332"/>
      <c r="BB595" s="332"/>
      <c r="BC595" s="332"/>
      <c r="BD595" s="332"/>
      <c r="BE595" s="332"/>
      <c r="BF595" s="332"/>
      <c r="BI595" s="332"/>
      <c r="BS595" s="332"/>
      <c r="CC595" s="332"/>
      <c r="CM595" s="332"/>
      <c r="CW595" s="332"/>
      <c r="DG595" s="332"/>
      <c r="DQ595" s="332"/>
      <c r="EA595" s="332"/>
      <c r="EK595" s="332"/>
      <c r="EU595" s="332"/>
      <c r="FE595" s="332"/>
      <c r="FO595" s="332"/>
      <c r="FY595" s="332"/>
      <c r="GI595" s="332"/>
      <c r="GS595" s="332"/>
      <c r="HC595" s="332"/>
      <c r="HM595" s="332"/>
    </row>
    <row r="596" s="3" customFormat="true" x14ac:dyDescent="0.25">
      <c r="A596" s="332"/>
      <c r="K596" s="332"/>
      <c r="U596" s="332"/>
      <c r="AE596" s="332"/>
      <c r="AO596" s="332"/>
      <c r="AY596" s="332"/>
      <c r="AZ596" s="332"/>
      <c r="BA596" s="332"/>
      <c r="BB596" s="332"/>
      <c r="BC596" s="332"/>
      <c r="BD596" s="332"/>
      <c r="BE596" s="332"/>
      <c r="BF596" s="332"/>
      <c r="BI596" s="332"/>
      <c r="BS596" s="332"/>
      <c r="CC596" s="332"/>
      <c r="CM596" s="332"/>
      <c r="CW596" s="332"/>
      <c r="DG596" s="332"/>
      <c r="DQ596" s="332"/>
      <c r="EA596" s="332"/>
      <c r="EK596" s="332"/>
      <c r="EU596" s="332"/>
      <c r="FE596" s="332"/>
      <c r="FO596" s="332"/>
      <c r="FY596" s="332"/>
      <c r="GI596" s="332"/>
      <c r="GS596" s="332"/>
      <c r="HC596" s="332"/>
      <c r="HM596" s="332"/>
    </row>
    <row r="597" s="3" customFormat="true" x14ac:dyDescent="0.25">
      <c r="A597" s="332"/>
      <c r="K597" s="332"/>
      <c r="U597" s="332"/>
      <c r="AE597" s="332"/>
      <c r="AO597" s="332"/>
      <c r="AY597" s="332"/>
      <c r="AZ597" s="332"/>
      <c r="BA597" s="332"/>
      <c r="BB597" s="332"/>
      <c r="BC597" s="332"/>
      <c r="BD597" s="332"/>
      <c r="BE597" s="332"/>
      <c r="BF597" s="332"/>
      <c r="BI597" s="332"/>
      <c r="BS597" s="332"/>
      <c r="CC597" s="332"/>
      <c r="CM597" s="332"/>
      <c r="CW597" s="332"/>
      <c r="DG597" s="332"/>
      <c r="DQ597" s="332"/>
      <c r="EA597" s="332"/>
      <c r="EK597" s="332"/>
      <c r="EU597" s="332"/>
      <c r="FE597" s="332"/>
      <c r="FO597" s="332"/>
      <c r="FY597" s="332"/>
      <c r="GI597" s="332"/>
      <c r="GS597" s="332"/>
      <c r="HC597" s="332"/>
      <c r="HM597" s="332"/>
    </row>
    <row r="598" s="3" customFormat="true" x14ac:dyDescent="0.25">
      <c r="A598" s="332"/>
      <c r="K598" s="332"/>
      <c r="U598" s="332"/>
      <c r="AE598" s="332"/>
      <c r="AO598" s="332"/>
      <c r="AY598" s="332"/>
      <c r="AZ598" s="332"/>
      <c r="BA598" s="332"/>
      <c r="BB598" s="332"/>
      <c r="BC598" s="332"/>
      <c r="BD598" s="332"/>
      <c r="BE598" s="332"/>
      <c r="BF598" s="332"/>
      <c r="BI598" s="332"/>
      <c r="BS598" s="332"/>
      <c r="CC598" s="332"/>
      <c r="CM598" s="332"/>
      <c r="CW598" s="332"/>
      <c r="DG598" s="332"/>
      <c r="DQ598" s="332"/>
      <c r="EA598" s="332"/>
      <c r="EK598" s="332"/>
      <c r="EU598" s="332"/>
      <c r="FE598" s="332"/>
      <c r="FO598" s="332"/>
      <c r="FY598" s="332"/>
      <c r="GI598" s="332"/>
      <c r="GS598" s="332"/>
      <c r="HC598" s="332"/>
      <c r="HM598" s="332"/>
    </row>
    <row r="599" s="3" customFormat="true" x14ac:dyDescent="0.25">
      <c r="A599" s="332"/>
      <c r="K599" s="332"/>
      <c r="U599" s="332"/>
      <c r="AE599" s="332"/>
      <c r="AO599" s="332"/>
      <c r="AY599" s="332"/>
      <c r="AZ599" s="332"/>
      <c r="BA599" s="332"/>
      <c r="BB599" s="332"/>
      <c r="BC599" s="332"/>
      <c r="BD599" s="332"/>
      <c r="BE599" s="332"/>
      <c r="BF599" s="332"/>
      <c r="BI599" s="332"/>
      <c r="BS599" s="332"/>
      <c r="CC599" s="332"/>
      <c r="CM599" s="332"/>
      <c r="CW599" s="332"/>
      <c r="DG599" s="332"/>
      <c r="DQ599" s="332"/>
      <c r="EA599" s="332"/>
      <c r="EK599" s="332"/>
      <c r="EU599" s="332"/>
      <c r="FE599" s="332"/>
      <c r="FO599" s="332"/>
      <c r="FY599" s="332"/>
      <c r="GI599" s="332"/>
      <c r="GS599" s="332"/>
      <c r="HC599" s="332"/>
      <c r="HM599" s="332"/>
    </row>
    <row r="600" s="3" customFormat="true" x14ac:dyDescent="0.25">
      <c r="A600" s="332"/>
      <c r="K600" s="332"/>
      <c r="U600" s="332"/>
      <c r="AE600" s="332"/>
      <c r="AO600" s="332"/>
      <c r="AY600" s="332"/>
      <c r="AZ600" s="332"/>
      <c r="BA600" s="332"/>
      <c r="BB600" s="332"/>
      <c r="BC600" s="332"/>
      <c r="BD600" s="332"/>
      <c r="BE600" s="332"/>
      <c r="BF600" s="332"/>
      <c r="BI600" s="332"/>
      <c r="BS600" s="332"/>
      <c r="CC600" s="332"/>
      <c r="CM600" s="332"/>
      <c r="CW600" s="332"/>
      <c r="DG600" s="332"/>
      <c r="DQ600" s="332"/>
      <c r="EA600" s="332"/>
      <c r="EK600" s="332"/>
      <c r="EU600" s="332"/>
      <c r="FE600" s="332"/>
      <c r="FO600" s="332"/>
      <c r="FY600" s="332"/>
      <c r="GI600" s="332"/>
      <c r="GS600" s="332"/>
      <c r="HC600" s="332"/>
      <c r="HM600" s="332"/>
    </row>
    <row r="601" s="3" customFormat="true" x14ac:dyDescent="0.25">
      <c r="A601" s="332"/>
      <c r="K601" s="332"/>
      <c r="U601" s="332"/>
      <c r="AE601" s="332"/>
      <c r="AO601" s="332"/>
      <c r="AY601" s="332"/>
      <c r="AZ601" s="332"/>
      <c r="BA601" s="332"/>
      <c r="BB601" s="332"/>
      <c r="BC601" s="332"/>
      <c r="BD601" s="332"/>
      <c r="BE601" s="332"/>
      <c r="BF601" s="332"/>
      <c r="BI601" s="332"/>
      <c r="BS601" s="332"/>
      <c r="CC601" s="332"/>
      <c r="CM601" s="332"/>
      <c r="CW601" s="332"/>
      <c r="DG601" s="332"/>
      <c r="DQ601" s="332"/>
      <c r="EA601" s="332"/>
      <c r="EK601" s="332"/>
      <c r="EU601" s="332"/>
      <c r="FE601" s="332"/>
      <c r="FO601" s="332"/>
      <c r="FY601" s="332"/>
      <c r="GI601" s="332"/>
      <c r="GS601" s="332"/>
      <c r="HC601" s="332"/>
      <c r="HM601" s="332"/>
    </row>
    <row r="602" s="3" customFormat="true" x14ac:dyDescent="0.25">
      <c r="A602" s="332"/>
      <c r="K602" s="332"/>
      <c r="U602" s="332"/>
      <c r="AE602" s="332"/>
      <c r="AO602" s="332"/>
      <c r="AY602" s="332"/>
      <c r="AZ602" s="332"/>
      <c r="BA602" s="332"/>
      <c r="BB602" s="332"/>
      <c r="BC602" s="332"/>
      <c r="BD602" s="332"/>
      <c r="BE602" s="332"/>
      <c r="BF602" s="332"/>
      <c r="BI602" s="332"/>
      <c r="BS602" s="332"/>
      <c r="CC602" s="332"/>
      <c r="CM602" s="332"/>
      <c r="CW602" s="332"/>
      <c r="DG602" s="332"/>
      <c r="DQ602" s="332"/>
      <c r="EA602" s="332"/>
      <c r="EK602" s="332"/>
      <c r="EU602" s="332"/>
      <c r="FE602" s="332"/>
      <c r="FO602" s="332"/>
      <c r="FY602" s="332"/>
      <c r="GI602" s="332"/>
      <c r="GS602" s="332"/>
      <c r="HC602" s="332"/>
      <c r="HM602" s="332"/>
    </row>
    <row r="603" s="3" customFormat="true" x14ac:dyDescent="0.25">
      <c r="A603" s="332"/>
      <c r="K603" s="332"/>
      <c r="U603" s="332"/>
      <c r="AE603" s="332"/>
      <c r="AO603" s="332"/>
      <c r="AY603" s="332"/>
      <c r="AZ603" s="332"/>
      <c r="BA603" s="332"/>
      <c r="BB603" s="332"/>
      <c r="BC603" s="332"/>
      <c r="BD603" s="332"/>
      <c r="BE603" s="332"/>
      <c r="BF603" s="332"/>
      <c r="BI603" s="332"/>
      <c r="BS603" s="332"/>
      <c r="CC603" s="332"/>
      <c r="CM603" s="332"/>
      <c r="CW603" s="332"/>
      <c r="DG603" s="332"/>
      <c r="DQ603" s="332"/>
      <c r="EA603" s="332"/>
      <c r="EK603" s="332"/>
      <c r="EU603" s="332"/>
      <c r="FE603" s="332"/>
      <c r="FO603" s="332"/>
      <c r="FY603" s="332"/>
      <c r="GI603" s="332"/>
      <c r="GS603" s="332"/>
      <c r="HC603" s="332"/>
      <c r="HM603" s="332"/>
    </row>
    <row r="604" s="3" customFormat="true" x14ac:dyDescent="0.25">
      <c r="A604" s="332"/>
      <c r="K604" s="332"/>
      <c r="U604" s="332"/>
      <c r="AE604" s="332"/>
      <c r="AO604" s="332"/>
      <c r="AY604" s="332"/>
      <c r="AZ604" s="332"/>
      <c r="BA604" s="332"/>
      <c r="BB604" s="332"/>
      <c r="BC604" s="332"/>
      <c r="BD604" s="332"/>
      <c r="BE604" s="332"/>
      <c r="BF604" s="332"/>
      <c r="BI604" s="332"/>
      <c r="BS604" s="332"/>
      <c r="CC604" s="332"/>
      <c r="CM604" s="332"/>
      <c r="CW604" s="332"/>
      <c r="DG604" s="332"/>
      <c r="DQ604" s="332"/>
      <c r="EA604" s="332"/>
      <c r="EK604" s="332"/>
      <c r="EU604" s="332"/>
      <c r="FE604" s="332"/>
      <c r="FO604" s="332"/>
      <c r="FY604" s="332"/>
      <c r="GI604" s="332"/>
      <c r="GS604" s="332"/>
      <c r="HC604" s="332"/>
      <c r="HM604" s="332"/>
    </row>
    <row r="605" s="3" customFormat="true" x14ac:dyDescent="0.25">
      <c r="A605" s="332"/>
      <c r="K605" s="332"/>
      <c r="U605" s="332"/>
      <c r="AE605" s="332"/>
      <c r="AO605" s="332"/>
      <c r="AY605" s="332"/>
      <c r="AZ605" s="332"/>
      <c r="BA605" s="332"/>
      <c r="BB605" s="332"/>
      <c r="BC605" s="332"/>
      <c r="BD605" s="332"/>
      <c r="BE605" s="332"/>
      <c r="BF605" s="332"/>
      <c r="BI605" s="332"/>
      <c r="BS605" s="332"/>
      <c r="CC605" s="332"/>
      <c r="CM605" s="332"/>
      <c r="CW605" s="332"/>
      <c r="DG605" s="332"/>
      <c r="DQ605" s="332"/>
      <c r="EA605" s="332"/>
      <c r="EK605" s="332"/>
      <c r="EU605" s="332"/>
      <c r="FE605" s="332"/>
      <c r="FO605" s="332"/>
      <c r="FY605" s="332"/>
      <c r="GI605" s="332"/>
      <c r="GS605" s="332"/>
      <c r="HC605" s="332"/>
      <c r="HM605" s="332"/>
    </row>
    <row r="606" s="3" customFormat="true" x14ac:dyDescent="0.25">
      <c r="A606" s="332"/>
      <c r="K606" s="332"/>
      <c r="U606" s="332"/>
      <c r="AE606" s="332"/>
      <c r="AO606" s="332"/>
      <c r="AY606" s="332"/>
      <c r="AZ606" s="332"/>
      <c r="BA606" s="332"/>
      <c r="BB606" s="332"/>
      <c r="BC606" s="332"/>
      <c r="BD606" s="332"/>
      <c r="BE606" s="332"/>
      <c r="BF606" s="332"/>
      <c r="BI606" s="332"/>
      <c r="BS606" s="332"/>
      <c r="CC606" s="332"/>
      <c r="CM606" s="332"/>
      <c r="CW606" s="332"/>
      <c r="DG606" s="332"/>
      <c r="DQ606" s="332"/>
      <c r="EA606" s="332"/>
      <c r="EK606" s="332"/>
      <c r="EU606" s="332"/>
      <c r="FE606" s="332"/>
      <c r="FO606" s="332"/>
      <c r="FY606" s="332"/>
      <c r="GI606" s="332"/>
      <c r="GS606" s="332"/>
      <c r="HC606" s="332"/>
      <c r="HM606" s="332"/>
    </row>
    <row r="607" s="3" customFormat="true" x14ac:dyDescent="0.25">
      <c r="A607" s="332"/>
      <c r="K607" s="332"/>
      <c r="U607" s="332"/>
      <c r="AE607" s="332"/>
      <c r="AO607" s="332"/>
      <c r="AY607" s="332"/>
      <c r="AZ607" s="332"/>
      <c r="BA607" s="332"/>
      <c r="BB607" s="332"/>
      <c r="BC607" s="332"/>
      <c r="BD607" s="332"/>
      <c r="BE607" s="332"/>
      <c r="BF607" s="332"/>
      <c r="BI607" s="332"/>
      <c r="BS607" s="332"/>
      <c r="CC607" s="332"/>
      <c r="CM607" s="332"/>
      <c r="CW607" s="332"/>
      <c r="DG607" s="332"/>
      <c r="DQ607" s="332"/>
      <c r="EA607" s="332"/>
      <c r="EK607" s="332"/>
      <c r="EU607" s="332"/>
      <c r="FE607" s="332"/>
      <c r="FO607" s="332"/>
      <c r="FY607" s="332"/>
      <c r="GI607" s="332"/>
      <c r="GS607" s="332"/>
      <c r="HC607" s="332"/>
      <c r="HM607" s="332"/>
    </row>
    <row r="608" s="3" customFormat="true" x14ac:dyDescent="0.25">
      <c r="A608" s="332"/>
      <c r="K608" s="332"/>
      <c r="U608" s="332"/>
      <c r="AE608" s="332"/>
      <c r="AO608" s="332"/>
      <c r="AY608" s="332"/>
      <c r="AZ608" s="332"/>
      <c r="BA608" s="332"/>
      <c r="BB608" s="332"/>
      <c r="BC608" s="332"/>
      <c r="BD608" s="332"/>
      <c r="BE608" s="332"/>
      <c r="BF608" s="332"/>
      <c r="BI608" s="332"/>
      <c r="BS608" s="332"/>
      <c r="CC608" s="332"/>
      <c r="CM608" s="332"/>
      <c r="CW608" s="332"/>
      <c r="DG608" s="332"/>
      <c r="DQ608" s="332"/>
      <c r="EA608" s="332"/>
      <c r="EK608" s="332"/>
      <c r="EU608" s="332"/>
      <c r="FE608" s="332"/>
      <c r="FO608" s="332"/>
      <c r="FY608" s="332"/>
      <c r="GI608" s="332"/>
      <c r="GS608" s="332"/>
      <c r="HC608" s="332"/>
      <c r="HM608" s="332"/>
    </row>
    <row r="609" s="3" customFormat="true" x14ac:dyDescent="0.25">
      <c r="A609" s="332"/>
      <c r="K609" s="332"/>
      <c r="U609" s="332"/>
      <c r="AE609" s="332"/>
      <c r="AO609" s="332"/>
      <c r="AY609" s="332"/>
      <c r="AZ609" s="332"/>
      <c r="BA609" s="332"/>
      <c r="BB609" s="332"/>
      <c r="BC609" s="332"/>
      <c r="BD609" s="332"/>
      <c r="BE609" s="332"/>
      <c r="BF609" s="332"/>
      <c r="BI609" s="332"/>
      <c r="BS609" s="332"/>
      <c r="CC609" s="332"/>
      <c r="CM609" s="332"/>
      <c r="CW609" s="332"/>
      <c r="DG609" s="332"/>
      <c r="DQ609" s="332"/>
      <c r="EA609" s="332"/>
      <c r="EK609" s="332"/>
      <c r="EU609" s="332"/>
      <c r="FE609" s="332"/>
      <c r="FO609" s="332"/>
      <c r="FY609" s="332"/>
      <c r="GI609" s="332"/>
      <c r="GS609" s="332"/>
      <c r="HC609" s="332"/>
      <c r="HM609" s="332"/>
    </row>
    <row r="610" s="3" customFormat="true" x14ac:dyDescent="0.25">
      <c r="A610" s="332"/>
      <c r="K610" s="332"/>
      <c r="U610" s="332"/>
      <c r="AE610" s="332"/>
      <c r="AO610" s="332"/>
      <c r="AY610" s="332"/>
      <c r="AZ610" s="332"/>
      <c r="BA610" s="332"/>
      <c r="BB610" s="332"/>
      <c r="BC610" s="332"/>
      <c r="BD610" s="332"/>
      <c r="BE610" s="332"/>
      <c r="BF610" s="332"/>
      <c r="BI610" s="332"/>
      <c r="BS610" s="332"/>
      <c r="CC610" s="332"/>
      <c r="CM610" s="332"/>
      <c r="CW610" s="332"/>
      <c r="DG610" s="332"/>
      <c r="DQ610" s="332"/>
      <c r="EA610" s="332"/>
      <c r="EK610" s="332"/>
      <c r="EU610" s="332"/>
      <c r="FE610" s="332"/>
      <c r="FO610" s="332"/>
      <c r="FY610" s="332"/>
      <c r="GI610" s="332"/>
      <c r="GS610" s="332"/>
      <c r="HC610" s="332"/>
      <c r="HM610" s="332"/>
    </row>
    <row r="611" s="3" customFormat="true" x14ac:dyDescent="0.25">
      <c r="A611" s="332"/>
      <c r="K611" s="332"/>
      <c r="U611" s="332"/>
      <c r="AE611" s="332"/>
      <c r="AO611" s="332"/>
      <c r="AY611" s="332"/>
      <c r="AZ611" s="332"/>
      <c r="BA611" s="332"/>
      <c r="BB611" s="332"/>
      <c r="BC611" s="332"/>
      <c r="BD611" s="332"/>
      <c r="BE611" s="332"/>
      <c r="BF611" s="332"/>
      <c r="BI611" s="332"/>
      <c r="BS611" s="332"/>
      <c r="CC611" s="332"/>
      <c r="CM611" s="332"/>
      <c r="CW611" s="332"/>
      <c r="DG611" s="332"/>
      <c r="DQ611" s="332"/>
      <c r="EA611" s="332"/>
      <c r="EK611" s="332"/>
      <c r="EU611" s="332"/>
      <c r="FE611" s="332"/>
      <c r="FO611" s="332"/>
      <c r="FY611" s="332"/>
      <c r="GI611" s="332"/>
      <c r="GS611" s="332"/>
      <c r="HC611" s="332"/>
      <c r="HM611" s="332"/>
    </row>
    <row r="612" s="3" customFormat="true" x14ac:dyDescent="0.25">
      <c r="A612" s="332"/>
      <c r="K612" s="332"/>
      <c r="U612" s="332"/>
      <c r="AE612" s="332"/>
      <c r="AO612" s="332"/>
      <c r="AY612" s="332"/>
      <c r="AZ612" s="332"/>
      <c r="BA612" s="332"/>
      <c r="BB612" s="332"/>
      <c r="BC612" s="332"/>
      <c r="BD612" s="332"/>
      <c r="BE612" s="332"/>
      <c r="BF612" s="332"/>
      <c r="BI612" s="332"/>
      <c r="BS612" s="332"/>
      <c r="CC612" s="332"/>
      <c r="CM612" s="332"/>
      <c r="CW612" s="332"/>
      <c r="DG612" s="332"/>
      <c r="DQ612" s="332"/>
      <c r="EA612" s="332"/>
      <c r="EK612" s="332"/>
      <c r="EU612" s="332"/>
      <c r="FE612" s="332"/>
      <c r="FO612" s="332"/>
      <c r="FY612" s="332"/>
      <c r="GI612" s="332"/>
      <c r="GS612" s="332"/>
      <c r="HC612" s="332"/>
      <c r="HM612" s="332"/>
    </row>
    <row r="613" s="3" customFormat="true" x14ac:dyDescent="0.25">
      <c r="A613" s="332"/>
      <c r="K613" s="332"/>
      <c r="U613" s="332"/>
      <c r="AE613" s="332"/>
      <c r="AO613" s="332"/>
      <c r="AY613" s="332"/>
      <c r="AZ613" s="332"/>
      <c r="BA613" s="332"/>
      <c r="BB613" s="332"/>
      <c r="BC613" s="332"/>
      <c r="BD613" s="332"/>
      <c r="BE613" s="332"/>
      <c r="BF613" s="332"/>
      <c r="BI613" s="332"/>
      <c r="BS613" s="332"/>
      <c r="CC613" s="332"/>
      <c r="CM613" s="332"/>
      <c r="CW613" s="332"/>
      <c r="DG613" s="332"/>
      <c r="DQ613" s="332"/>
      <c r="EA613" s="332"/>
      <c r="EK613" s="332"/>
      <c r="EU613" s="332"/>
      <c r="FE613" s="332"/>
      <c r="FO613" s="332"/>
      <c r="FY613" s="332"/>
      <c r="GI613" s="332"/>
      <c r="GS613" s="332"/>
      <c r="HC613" s="332"/>
      <c r="HM613" s="332"/>
    </row>
    <row r="614" s="3" customFormat="true" x14ac:dyDescent="0.25">
      <c r="A614" s="332"/>
      <c r="K614" s="332"/>
      <c r="U614" s="332"/>
      <c r="AE614" s="332"/>
      <c r="AO614" s="332"/>
      <c r="AY614" s="332"/>
      <c r="AZ614" s="332"/>
      <c r="BA614" s="332"/>
      <c r="BB614" s="332"/>
      <c r="BC614" s="332"/>
      <c r="BD614" s="332"/>
      <c r="BE614" s="332"/>
      <c r="BF614" s="332"/>
      <c r="BI614" s="332"/>
      <c r="BS614" s="332"/>
      <c r="CC614" s="332"/>
      <c r="CM614" s="332"/>
      <c r="CW614" s="332"/>
      <c r="DG614" s="332"/>
      <c r="DQ614" s="332"/>
      <c r="EA614" s="332"/>
      <c r="EK614" s="332"/>
      <c r="EU614" s="332"/>
      <c r="FE614" s="332"/>
      <c r="FO614" s="332"/>
      <c r="FY614" s="332"/>
      <c r="GI614" s="332"/>
      <c r="GS614" s="332"/>
      <c r="HC614" s="332"/>
      <c r="HM614" s="332"/>
    </row>
    <row r="615" s="3" customFormat="true" x14ac:dyDescent="0.25">
      <c r="A615" s="332"/>
      <c r="K615" s="332"/>
      <c r="U615" s="332"/>
      <c r="AE615" s="332"/>
      <c r="AO615" s="332"/>
      <c r="AY615" s="332"/>
      <c r="AZ615" s="332"/>
      <c r="BA615" s="332"/>
      <c r="BB615" s="332"/>
      <c r="BC615" s="332"/>
      <c r="BD615" s="332"/>
      <c r="BE615" s="332"/>
      <c r="BF615" s="332"/>
      <c r="BI615" s="332"/>
      <c r="BS615" s="332"/>
      <c r="CC615" s="332"/>
      <c r="CM615" s="332"/>
      <c r="CW615" s="332"/>
      <c r="DG615" s="332"/>
      <c r="DQ615" s="332"/>
      <c r="EA615" s="332"/>
      <c r="EK615" s="332"/>
      <c r="EU615" s="332"/>
      <c r="FE615" s="332"/>
      <c r="FO615" s="332"/>
      <c r="FY615" s="332"/>
      <c r="GI615" s="332"/>
      <c r="GS615" s="332"/>
      <c r="HC615" s="332"/>
      <c r="HM615" s="332"/>
    </row>
    <row r="616" s="3" customFormat="true" x14ac:dyDescent="0.25">
      <c r="A616" s="332"/>
      <c r="K616" s="332"/>
      <c r="U616" s="332"/>
      <c r="AE616" s="332"/>
      <c r="AO616" s="332"/>
      <c r="AY616" s="332"/>
      <c r="AZ616" s="332"/>
      <c r="BA616" s="332"/>
      <c r="BB616" s="332"/>
      <c r="BC616" s="332"/>
      <c r="BD616" s="332"/>
      <c r="BE616" s="332"/>
      <c r="BF616" s="332"/>
      <c r="BI616" s="332"/>
      <c r="BS616" s="332"/>
      <c r="CC616" s="332"/>
      <c r="CM616" s="332"/>
      <c r="CW616" s="332"/>
      <c r="DG616" s="332"/>
      <c r="DQ616" s="332"/>
      <c r="EA616" s="332"/>
      <c r="EK616" s="332"/>
      <c r="EU616" s="332"/>
      <c r="FE616" s="332"/>
      <c r="FO616" s="332"/>
      <c r="FY616" s="332"/>
      <c r="GI616" s="332"/>
      <c r="GS616" s="332"/>
      <c r="HC616" s="332"/>
      <c r="HM616" s="332"/>
    </row>
    <row r="617" s="3" customFormat="true" x14ac:dyDescent="0.25">
      <c r="A617" s="332"/>
      <c r="K617" s="332"/>
      <c r="U617" s="332"/>
      <c r="AE617" s="332"/>
      <c r="AO617" s="332"/>
      <c r="AY617" s="332"/>
      <c r="AZ617" s="332"/>
      <c r="BA617" s="332"/>
      <c r="BB617" s="332"/>
      <c r="BC617" s="332"/>
      <c r="BD617" s="332"/>
      <c r="BE617" s="332"/>
      <c r="BF617" s="332"/>
      <c r="BI617" s="332"/>
      <c r="BS617" s="332"/>
      <c r="CC617" s="332"/>
      <c r="CM617" s="332"/>
      <c r="CW617" s="332"/>
      <c r="DG617" s="332"/>
      <c r="DQ617" s="332"/>
      <c r="EA617" s="332"/>
      <c r="EK617" s="332"/>
      <c r="EU617" s="332"/>
      <c r="FE617" s="332"/>
      <c r="FO617" s="332"/>
      <c r="FY617" s="332"/>
      <c r="GI617" s="332"/>
      <c r="GS617" s="332"/>
      <c r="HC617" s="332"/>
      <c r="HM617" s="332"/>
    </row>
    <row r="618" s="3" customFormat="true" x14ac:dyDescent="0.25">
      <c r="A618" s="332"/>
      <c r="K618" s="332"/>
      <c r="U618" s="332"/>
      <c r="AE618" s="332"/>
      <c r="AO618" s="332"/>
      <c r="AY618" s="332"/>
      <c r="AZ618" s="332"/>
      <c r="BA618" s="332"/>
      <c r="BB618" s="332"/>
      <c r="BC618" s="332"/>
      <c r="BD618" s="332"/>
      <c r="BE618" s="332"/>
      <c r="BF618" s="332"/>
      <c r="BI618" s="332"/>
      <c r="BS618" s="332"/>
      <c r="CC618" s="332"/>
      <c r="CM618" s="332"/>
      <c r="CW618" s="332"/>
      <c r="DG618" s="332"/>
      <c r="DQ618" s="332"/>
      <c r="EA618" s="332"/>
      <c r="EK618" s="332"/>
      <c r="EU618" s="332"/>
      <c r="FE618" s="332"/>
      <c r="FO618" s="332"/>
      <c r="FY618" s="332"/>
      <c r="GI618" s="332"/>
      <c r="GS618" s="332"/>
      <c r="HC618" s="332"/>
      <c r="HM618" s="332"/>
    </row>
    <row r="619" s="3" customFormat="true" x14ac:dyDescent="0.25">
      <c r="A619" s="332"/>
      <c r="K619" s="332"/>
      <c r="U619" s="332"/>
      <c r="AE619" s="332"/>
      <c r="AO619" s="332"/>
      <c r="AY619" s="332"/>
      <c r="AZ619" s="332"/>
      <c r="BA619" s="332"/>
      <c r="BB619" s="332"/>
      <c r="BC619" s="332"/>
      <c r="BD619" s="332"/>
      <c r="BE619" s="332"/>
      <c r="BF619" s="332"/>
      <c r="BI619" s="332"/>
      <c r="BS619" s="332"/>
      <c r="CC619" s="332"/>
      <c r="CM619" s="332"/>
      <c r="CW619" s="332"/>
      <c r="DG619" s="332"/>
      <c r="DQ619" s="332"/>
      <c r="EA619" s="332"/>
      <c r="EK619" s="332"/>
      <c r="EU619" s="332"/>
      <c r="FE619" s="332"/>
      <c r="FO619" s="332"/>
      <c r="FY619" s="332"/>
      <c r="GI619" s="332"/>
      <c r="GS619" s="332"/>
      <c r="HC619" s="332"/>
      <c r="HM619" s="332"/>
    </row>
    <row r="620" s="3" customFormat="true" x14ac:dyDescent="0.25">
      <c r="A620" s="332"/>
      <c r="K620" s="332"/>
      <c r="U620" s="332"/>
      <c r="AE620" s="332"/>
      <c r="AO620" s="332"/>
      <c r="AY620" s="332"/>
      <c r="AZ620" s="332"/>
      <c r="BA620" s="332"/>
      <c r="BB620" s="332"/>
      <c r="BC620" s="332"/>
      <c r="BD620" s="332"/>
      <c r="BE620" s="332"/>
      <c r="BF620" s="332"/>
      <c r="BI620" s="332"/>
      <c r="BS620" s="332"/>
      <c r="CC620" s="332"/>
      <c r="CM620" s="332"/>
      <c r="CW620" s="332"/>
      <c r="DG620" s="332"/>
      <c r="DQ620" s="332"/>
      <c r="EA620" s="332"/>
      <c r="EK620" s="332"/>
      <c r="EU620" s="332"/>
      <c r="FE620" s="332"/>
      <c r="FO620" s="332"/>
      <c r="FY620" s="332"/>
      <c r="GI620" s="332"/>
      <c r="GS620" s="332"/>
      <c r="HC620" s="332"/>
      <c r="HM620" s="332"/>
    </row>
    <row r="621" s="3" customFormat="true" x14ac:dyDescent="0.25">
      <c r="A621" s="332"/>
      <c r="K621" s="332"/>
      <c r="U621" s="332"/>
      <c r="AE621" s="332"/>
      <c r="AO621" s="332"/>
      <c r="AY621" s="332"/>
      <c r="AZ621" s="332"/>
      <c r="BA621" s="332"/>
      <c r="BB621" s="332"/>
      <c r="BC621" s="332"/>
      <c r="BD621" s="332"/>
      <c r="BE621" s="332"/>
      <c r="BF621" s="332"/>
      <c r="BI621" s="332"/>
      <c r="BS621" s="332"/>
      <c r="CC621" s="332"/>
      <c r="CM621" s="332"/>
      <c r="CW621" s="332"/>
      <c r="DG621" s="332"/>
      <c r="DQ621" s="332"/>
      <c r="EA621" s="332"/>
      <c r="EK621" s="332"/>
      <c r="EU621" s="332"/>
      <c r="FE621" s="332"/>
      <c r="FO621" s="332"/>
      <c r="FY621" s="332"/>
      <c r="GI621" s="332"/>
      <c r="GS621" s="332"/>
      <c r="HC621" s="332"/>
      <c r="HM621" s="332"/>
    </row>
    <row r="622" s="3" customFormat="true" x14ac:dyDescent="0.25">
      <c r="A622" s="332"/>
      <c r="K622" s="332"/>
      <c r="U622" s="332"/>
      <c r="AE622" s="332"/>
      <c r="AO622" s="332"/>
      <c r="AY622" s="332"/>
      <c r="AZ622" s="332"/>
      <c r="BA622" s="332"/>
      <c r="BB622" s="332"/>
      <c r="BC622" s="332"/>
      <c r="BD622" s="332"/>
      <c r="BE622" s="332"/>
      <c r="BF622" s="332"/>
      <c r="BI622" s="332"/>
      <c r="BS622" s="332"/>
      <c r="CC622" s="332"/>
      <c r="CM622" s="332"/>
      <c r="CW622" s="332"/>
      <c r="DG622" s="332"/>
      <c r="DQ622" s="332"/>
      <c r="EA622" s="332"/>
      <c r="EK622" s="332"/>
      <c r="EU622" s="332"/>
      <c r="FE622" s="332"/>
      <c r="FO622" s="332"/>
      <c r="FY622" s="332"/>
      <c r="GI622" s="332"/>
      <c r="GS622" s="332"/>
      <c r="HC622" s="332"/>
      <c r="HM622" s="332"/>
    </row>
    <row r="623" s="3" customFormat="true" x14ac:dyDescent="0.25">
      <c r="A623" s="332"/>
      <c r="K623" s="332"/>
      <c r="U623" s="332"/>
      <c r="AE623" s="332"/>
      <c r="AO623" s="332"/>
      <c r="AY623" s="332"/>
      <c r="AZ623" s="332"/>
      <c r="BA623" s="332"/>
      <c r="BB623" s="332"/>
      <c r="BC623" s="332"/>
      <c r="BD623" s="332"/>
      <c r="BE623" s="332"/>
      <c r="BF623" s="332"/>
      <c r="BI623" s="332"/>
      <c r="BS623" s="332"/>
      <c r="CC623" s="332"/>
      <c r="CM623" s="332"/>
      <c r="CW623" s="332"/>
      <c r="DG623" s="332"/>
      <c r="DQ623" s="332"/>
      <c r="EA623" s="332"/>
      <c r="EK623" s="332"/>
      <c r="EU623" s="332"/>
      <c r="FE623" s="332"/>
      <c r="FO623" s="332"/>
      <c r="FY623" s="332"/>
      <c r="GI623" s="332"/>
      <c r="GS623" s="332"/>
      <c r="HC623" s="332"/>
      <c r="HM623" s="332"/>
    </row>
    <row r="624" s="3" customFormat="true" x14ac:dyDescent="0.25">
      <c r="A624" s="332"/>
      <c r="K624" s="332"/>
      <c r="U624" s="332"/>
      <c r="AE624" s="332"/>
      <c r="AO624" s="332"/>
      <c r="AY624" s="332"/>
      <c r="AZ624" s="332"/>
      <c r="BA624" s="332"/>
      <c r="BB624" s="332"/>
      <c r="BC624" s="332"/>
      <c r="BD624" s="332"/>
      <c r="BE624" s="332"/>
      <c r="BF624" s="332"/>
      <c r="BI624" s="332"/>
      <c r="BS624" s="332"/>
      <c r="CC624" s="332"/>
      <c r="CM624" s="332"/>
      <c r="CW624" s="332"/>
      <c r="DG624" s="332"/>
      <c r="DQ624" s="332"/>
      <c r="EA624" s="332"/>
      <c r="EK624" s="332"/>
      <c r="EU624" s="332"/>
      <c r="FE624" s="332"/>
      <c r="FO624" s="332"/>
      <c r="FY624" s="332"/>
      <c r="GI624" s="332"/>
      <c r="GS624" s="332"/>
      <c r="HC624" s="332"/>
      <c r="HM624" s="332"/>
    </row>
    <row r="625" s="3" customFormat="true" x14ac:dyDescent="0.25">
      <c r="A625" s="332"/>
      <c r="K625" s="332"/>
      <c r="U625" s="332"/>
      <c r="AE625" s="332"/>
      <c r="AO625" s="332"/>
      <c r="AY625" s="332"/>
      <c r="AZ625" s="332"/>
      <c r="BA625" s="332"/>
      <c r="BB625" s="332"/>
      <c r="BC625" s="332"/>
      <c r="BD625" s="332"/>
      <c r="BE625" s="332"/>
      <c r="BF625" s="332"/>
      <c r="BI625" s="332"/>
      <c r="BS625" s="332"/>
      <c r="CC625" s="332"/>
      <c r="CM625" s="332"/>
      <c r="CW625" s="332"/>
      <c r="DG625" s="332"/>
      <c r="DQ625" s="332"/>
      <c r="EA625" s="332"/>
      <c r="EK625" s="332"/>
      <c r="EU625" s="332"/>
      <c r="FE625" s="332"/>
      <c r="FO625" s="332"/>
      <c r="FY625" s="332"/>
      <c r="GI625" s="332"/>
      <c r="GS625" s="332"/>
      <c r="HC625" s="332"/>
      <c r="HM625" s="332"/>
    </row>
    <row r="626" s="3" customFormat="true" x14ac:dyDescent="0.25">
      <c r="A626" s="332"/>
      <c r="K626" s="332"/>
      <c r="U626" s="332"/>
      <c r="AE626" s="332"/>
      <c r="AO626" s="332"/>
      <c r="AY626" s="332"/>
      <c r="AZ626" s="332"/>
      <c r="BA626" s="332"/>
      <c r="BB626" s="332"/>
      <c r="BC626" s="332"/>
      <c r="BD626" s="332"/>
      <c r="BE626" s="332"/>
      <c r="BF626" s="332"/>
      <c r="BI626" s="332"/>
      <c r="BS626" s="332"/>
      <c r="CC626" s="332"/>
      <c r="CM626" s="332"/>
      <c r="CW626" s="332"/>
      <c r="DG626" s="332"/>
      <c r="DQ626" s="332"/>
      <c r="EA626" s="332"/>
      <c r="EK626" s="332"/>
      <c r="EU626" s="332"/>
      <c r="FE626" s="332"/>
      <c r="FO626" s="332"/>
      <c r="FY626" s="332"/>
      <c r="GI626" s="332"/>
      <c r="GS626" s="332"/>
      <c r="HC626" s="332"/>
      <c r="HM626" s="332"/>
    </row>
    <row r="627" s="3" customFormat="true" x14ac:dyDescent="0.25">
      <c r="A627" s="332"/>
      <c r="K627" s="332"/>
      <c r="U627" s="332"/>
      <c r="AE627" s="332"/>
      <c r="AO627" s="332"/>
      <c r="AY627" s="332"/>
      <c r="AZ627" s="332"/>
      <c r="BA627" s="332"/>
      <c r="BB627" s="332"/>
      <c r="BC627" s="332"/>
      <c r="BD627" s="332"/>
      <c r="BE627" s="332"/>
      <c r="BF627" s="332"/>
      <c r="BI627" s="332"/>
      <c r="BS627" s="332"/>
      <c r="CC627" s="332"/>
      <c r="CM627" s="332"/>
      <c r="CW627" s="332"/>
      <c r="DG627" s="332"/>
      <c r="DQ627" s="332"/>
      <c r="EA627" s="332"/>
      <c r="EK627" s="332"/>
      <c r="EU627" s="332"/>
      <c r="FE627" s="332"/>
      <c r="FO627" s="332"/>
      <c r="FY627" s="332"/>
      <c r="GI627" s="332"/>
      <c r="GS627" s="332"/>
      <c r="HC627" s="332"/>
      <c r="HM627" s="332"/>
    </row>
    <row r="628" s="3" customFormat="true" x14ac:dyDescent="0.25">
      <c r="A628" s="332"/>
      <c r="K628" s="332"/>
      <c r="U628" s="332"/>
      <c r="AE628" s="332"/>
      <c r="AO628" s="332"/>
      <c r="AY628" s="332"/>
      <c r="AZ628" s="332"/>
      <c r="BA628" s="332"/>
      <c r="BB628" s="332"/>
      <c r="BC628" s="332"/>
      <c r="BD628" s="332"/>
      <c r="BE628" s="332"/>
      <c r="BF628" s="332"/>
      <c r="BI628" s="332"/>
      <c r="BS628" s="332"/>
      <c r="CC628" s="332"/>
      <c r="CM628" s="332"/>
      <c r="CW628" s="332"/>
      <c r="DG628" s="332"/>
      <c r="DQ628" s="332"/>
      <c r="EA628" s="332"/>
      <c r="EK628" s="332"/>
      <c r="EU628" s="332"/>
      <c r="FE628" s="332"/>
      <c r="FO628" s="332"/>
      <c r="FY628" s="332"/>
      <c r="GI628" s="332"/>
      <c r="GS628" s="332"/>
      <c r="HC628" s="332"/>
      <c r="HM628" s="332"/>
    </row>
    <row r="629" s="3" customFormat="true" x14ac:dyDescent="0.25">
      <c r="A629" s="332"/>
      <c r="K629" s="332"/>
      <c r="U629" s="332"/>
      <c r="AE629" s="332"/>
      <c r="AO629" s="332"/>
      <c r="AY629" s="332"/>
      <c r="AZ629" s="332"/>
      <c r="BA629" s="332"/>
      <c r="BB629" s="332"/>
      <c r="BC629" s="332"/>
      <c r="BD629" s="332"/>
      <c r="BE629" s="332"/>
      <c r="BF629" s="332"/>
      <c r="BI629" s="332"/>
      <c r="BS629" s="332"/>
      <c r="CC629" s="332"/>
      <c r="CM629" s="332"/>
      <c r="CW629" s="332"/>
      <c r="DG629" s="332"/>
      <c r="DQ629" s="332"/>
      <c r="EA629" s="332"/>
      <c r="EK629" s="332"/>
      <c r="EU629" s="332"/>
      <c r="FE629" s="332"/>
      <c r="FO629" s="332"/>
      <c r="FY629" s="332"/>
      <c r="GI629" s="332"/>
      <c r="GS629" s="332"/>
      <c r="HC629" s="332"/>
      <c r="HM629" s="332"/>
    </row>
    <row r="630" s="3" customFormat="true" x14ac:dyDescent="0.25">
      <c r="A630" s="332"/>
      <c r="K630" s="332"/>
      <c r="U630" s="332"/>
      <c r="AE630" s="332"/>
      <c r="AO630" s="332"/>
      <c r="AY630" s="332"/>
      <c r="AZ630" s="332"/>
      <c r="BA630" s="332"/>
      <c r="BB630" s="332"/>
      <c r="BC630" s="332"/>
      <c r="BD630" s="332"/>
      <c r="BE630" s="332"/>
      <c r="BF630" s="332"/>
      <c r="BI630" s="332"/>
      <c r="BS630" s="332"/>
      <c r="CC630" s="332"/>
      <c r="CM630" s="332"/>
      <c r="CW630" s="332"/>
      <c r="DG630" s="332"/>
      <c r="DQ630" s="332"/>
      <c r="EA630" s="332"/>
      <c r="EK630" s="332"/>
      <c r="EU630" s="332"/>
      <c r="FE630" s="332"/>
      <c r="FO630" s="332"/>
      <c r="FY630" s="332"/>
      <c r="GI630" s="332"/>
      <c r="GS630" s="332"/>
      <c r="HC630" s="332"/>
      <c r="HM630" s="332"/>
    </row>
    <row r="631" s="3" customFormat="true" x14ac:dyDescent="0.25">
      <c r="A631" s="332"/>
      <c r="K631" s="332"/>
      <c r="U631" s="332"/>
      <c r="AE631" s="332"/>
      <c r="AO631" s="332"/>
      <c r="AY631" s="332"/>
      <c r="AZ631" s="332"/>
      <c r="BA631" s="332"/>
      <c r="BB631" s="332"/>
      <c r="BC631" s="332"/>
      <c r="BD631" s="332"/>
      <c r="BE631" s="332"/>
      <c r="BF631" s="332"/>
      <c r="BI631" s="332"/>
      <c r="BS631" s="332"/>
      <c r="CC631" s="332"/>
      <c r="CM631" s="332"/>
      <c r="CW631" s="332"/>
      <c r="DG631" s="332"/>
      <c r="DQ631" s="332"/>
      <c r="EA631" s="332"/>
      <c r="EK631" s="332"/>
      <c r="EU631" s="332"/>
      <c r="FE631" s="332"/>
      <c r="FO631" s="332"/>
      <c r="FY631" s="332"/>
      <c r="GI631" s="332"/>
      <c r="GS631" s="332"/>
      <c r="HC631" s="332"/>
      <c r="HM631" s="332"/>
    </row>
    <row r="632" s="3" customFormat="true" x14ac:dyDescent="0.25">
      <c r="A632" s="332"/>
      <c r="K632" s="332"/>
      <c r="U632" s="332"/>
      <c r="AE632" s="332"/>
      <c r="AO632" s="332"/>
      <c r="AY632" s="332"/>
      <c r="AZ632" s="332"/>
      <c r="BA632" s="332"/>
      <c r="BB632" s="332"/>
      <c r="BC632" s="332"/>
      <c r="BD632" s="332"/>
      <c r="BE632" s="332"/>
      <c r="BF632" s="332"/>
      <c r="BI632" s="332"/>
      <c r="BS632" s="332"/>
      <c r="CC632" s="332"/>
      <c r="CM632" s="332"/>
      <c r="CW632" s="332"/>
      <c r="DG632" s="332"/>
      <c r="DQ632" s="332"/>
      <c r="EA632" s="332"/>
      <c r="EK632" s="332"/>
      <c r="EU632" s="332"/>
      <c r="FE632" s="332"/>
      <c r="FO632" s="332"/>
      <c r="FY632" s="332"/>
      <c r="GI632" s="332"/>
      <c r="GS632" s="332"/>
      <c r="HC632" s="332"/>
      <c r="HM632" s="332"/>
    </row>
    <row r="633" s="3" customFormat="true" x14ac:dyDescent="0.25">
      <c r="A633" s="332"/>
      <c r="K633" s="332"/>
      <c r="U633" s="332"/>
      <c r="AE633" s="332"/>
      <c r="AO633" s="332"/>
      <c r="AY633" s="332"/>
      <c r="AZ633" s="332"/>
      <c r="BA633" s="332"/>
      <c r="BB633" s="332"/>
      <c r="BC633" s="332"/>
      <c r="BD633" s="332"/>
      <c r="BE633" s="332"/>
      <c r="BF633" s="332"/>
      <c r="BI633" s="332"/>
      <c r="BS633" s="332"/>
      <c r="CC633" s="332"/>
      <c r="CM633" s="332"/>
      <c r="CW633" s="332"/>
      <c r="DG633" s="332"/>
      <c r="DQ633" s="332"/>
      <c r="EA633" s="332"/>
      <c r="EK633" s="332"/>
      <c r="EU633" s="332"/>
      <c r="FE633" s="332"/>
      <c r="FO633" s="332"/>
      <c r="FY633" s="332"/>
      <c r="GI633" s="332"/>
      <c r="GS633" s="332"/>
      <c r="HC633" s="332"/>
      <c r="HM633" s="332"/>
    </row>
    <row r="634" s="3" customFormat="true" x14ac:dyDescent="0.25">
      <c r="A634" s="332"/>
      <c r="K634" s="332"/>
      <c r="U634" s="332"/>
      <c r="AE634" s="332"/>
      <c r="AO634" s="332"/>
      <c r="AY634" s="332"/>
      <c r="AZ634" s="332"/>
      <c r="BA634" s="332"/>
      <c r="BB634" s="332"/>
      <c r="BC634" s="332"/>
      <c r="BD634" s="332"/>
      <c r="BE634" s="332"/>
      <c r="BF634" s="332"/>
      <c r="BI634" s="332"/>
      <c r="BS634" s="332"/>
      <c r="CC634" s="332"/>
      <c r="CM634" s="332"/>
      <c r="CW634" s="332"/>
      <c r="DG634" s="332"/>
      <c r="DQ634" s="332"/>
      <c r="EA634" s="332"/>
      <c r="EK634" s="332"/>
      <c r="EU634" s="332"/>
      <c r="FE634" s="332"/>
      <c r="FO634" s="332"/>
      <c r="FY634" s="332"/>
      <c r="GI634" s="332"/>
      <c r="GS634" s="332"/>
      <c r="HC634" s="332"/>
      <c r="HM634" s="332"/>
    </row>
    <row r="635" s="3" customFormat="true" x14ac:dyDescent="0.25">
      <c r="A635" s="332"/>
      <c r="K635" s="332"/>
      <c r="U635" s="332"/>
      <c r="AE635" s="332"/>
      <c r="AO635" s="332"/>
      <c r="AY635" s="332"/>
      <c r="AZ635" s="332"/>
      <c r="BA635" s="332"/>
      <c r="BB635" s="332"/>
      <c r="BC635" s="332"/>
      <c r="BD635" s="332"/>
      <c r="BE635" s="332"/>
      <c r="BF635" s="332"/>
      <c r="BI635" s="332"/>
      <c r="BS635" s="332"/>
      <c r="CC635" s="332"/>
      <c r="CM635" s="332"/>
      <c r="CW635" s="332"/>
      <c r="DG635" s="332"/>
      <c r="DQ635" s="332"/>
      <c r="EA635" s="332"/>
      <c r="EK635" s="332"/>
      <c r="EU635" s="332"/>
      <c r="FE635" s="332"/>
      <c r="FO635" s="332"/>
      <c r="FY635" s="332"/>
      <c r="GI635" s="332"/>
      <c r="GS635" s="332"/>
      <c r="HC635" s="332"/>
      <c r="HM635" s="332"/>
    </row>
    <row r="636" s="3" customFormat="true" x14ac:dyDescent="0.25">
      <c r="A636" s="332"/>
      <c r="K636" s="332"/>
      <c r="U636" s="332"/>
      <c r="AE636" s="332"/>
      <c r="AO636" s="332"/>
      <c r="AY636" s="332"/>
      <c r="AZ636" s="332"/>
      <c r="BA636" s="332"/>
      <c r="BB636" s="332"/>
      <c r="BC636" s="332"/>
      <c r="BD636" s="332"/>
      <c r="BE636" s="332"/>
      <c r="BF636" s="332"/>
      <c r="BI636" s="332"/>
      <c r="BS636" s="332"/>
      <c r="CC636" s="332"/>
      <c r="CM636" s="332"/>
      <c r="CW636" s="332"/>
      <c r="DG636" s="332"/>
      <c r="DQ636" s="332"/>
      <c r="EA636" s="332"/>
      <c r="EK636" s="332"/>
      <c r="EU636" s="332"/>
      <c r="FE636" s="332"/>
      <c r="FO636" s="332"/>
      <c r="FY636" s="332"/>
      <c r="GI636" s="332"/>
      <c r="GS636" s="332"/>
      <c r="HC636" s="332"/>
      <c r="HM636" s="332"/>
    </row>
    <row r="637" s="3" customFormat="true" x14ac:dyDescent="0.25">
      <c r="A637" s="332"/>
      <c r="K637" s="332"/>
      <c r="U637" s="332"/>
      <c r="AE637" s="332"/>
      <c r="AO637" s="332"/>
      <c r="AY637" s="332"/>
      <c r="AZ637" s="332"/>
      <c r="BA637" s="332"/>
      <c r="BB637" s="332"/>
      <c r="BC637" s="332"/>
      <c r="BD637" s="332"/>
      <c r="BE637" s="332"/>
      <c r="BF637" s="332"/>
      <c r="BI637" s="332"/>
      <c r="BS637" s="332"/>
      <c r="CC637" s="332"/>
      <c r="CM637" s="332"/>
      <c r="CW637" s="332"/>
      <c r="DG637" s="332"/>
      <c r="DQ637" s="332"/>
      <c r="EA637" s="332"/>
      <c r="EK637" s="332"/>
      <c r="EU637" s="332"/>
      <c r="FE637" s="332"/>
      <c r="FO637" s="332"/>
      <c r="FY637" s="332"/>
      <c r="GI637" s="332"/>
      <c r="GS637" s="332"/>
      <c r="HC637" s="332"/>
      <c r="HM637" s="332"/>
    </row>
    <row r="638" s="3" customFormat="true" x14ac:dyDescent="0.25">
      <c r="A638" s="332"/>
      <c r="K638" s="332"/>
      <c r="U638" s="332"/>
      <c r="AE638" s="332"/>
      <c r="AO638" s="332"/>
      <c r="AY638" s="332"/>
      <c r="AZ638" s="332"/>
      <c r="BA638" s="332"/>
      <c r="BB638" s="332"/>
      <c r="BC638" s="332"/>
      <c r="BD638" s="332"/>
      <c r="BE638" s="332"/>
      <c r="BF638" s="332"/>
      <c r="BI638" s="332"/>
      <c r="BS638" s="332"/>
      <c r="CC638" s="332"/>
      <c r="CM638" s="332"/>
      <c r="CW638" s="332"/>
      <c r="DG638" s="332"/>
      <c r="DQ638" s="332"/>
      <c r="EA638" s="332"/>
      <c r="EK638" s="332"/>
      <c r="EU638" s="332"/>
      <c r="FE638" s="332"/>
      <c r="FO638" s="332"/>
      <c r="FY638" s="332"/>
      <c r="GI638" s="332"/>
      <c r="GS638" s="332"/>
      <c r="HC638" s="332"/>
      <c r="HM638" s="332"/>
    </row>
    <row r="639" s="3" customFormat="true" x14ac:dyDescent="0.25">
      <c r="A639" s="332"/>
      <c r="K639" s="332"/>
      <c r="U639" s="332"/>
      <c r="AE639" s="332"/>
      <c r="AO639" s="332"/>
      <c r="AY639" s="332"/>
      <c r="AZ639" s="332"/>
      <c r="BA639" s="332"/>
      <c r="BB639" s="332"/>
      <c r="BC639" s="332"/>
      <c r="BD639" s="332"/>
      <c r="BE639" s="332"/>
      <c r="BF639" s="332"/>
      <c r="BI639" s="332"/>
      <c r="BS639" s="332"/>
      <c r="CC639" s="332"/>
      <c r="CM639" s="332"/>
      <c r="CW639" s="332"/>
      <c r="DG639" s="332"/>
      <c r="DQ639" s="332"/>
      <c r="EA639" s="332"/>
      <c r="EK639" s="332"/>
      <c r="EU639" s="332"/>
      <c r="FE639" s="332"/>
      <c r="FO639" s="332"/>
      <c r="FY639" s="332"/>
      <c r="GI639" s="332"/>
      <c r="GS639" s="332"/>
      <c r="HC639" s="332"/>
      <c r="HM639" s="332"/>
    </row>
    <row r="640" s="3" customFormat="true" x14ac:dyDescent="0.25">
      <c r="A640" s="332"/>
      <c r="K640" s="332"/>
      <c r="U640" s="332"/>
      <c r="AE640" s="332"/>
      <c r="AO640" s="332"/>
      <c r="AY640" s="332"/>
      <c r="AZ640" s="332"/>
      <c r="BA640" s="332"/>
      <c r="BB640" s="332"/>
      <c r="BC640" s="332"/>
      <c r="BD640" s="332"/>
      <c r="BE640" s="332"/>
      <c r="BF640" s="332"/>
      <c r="BI640" s="332"/>
      <c r="BS640" s="332"/>
      <c r="CC640" s="332"/>
      <c r="CM640" s="332"/>
      <c r="CW640" s="332"/>
      <c r="DG640" s="332"/>
      <c r="DQ640" s="332"/>
      <c r="EA640" s="332"/>
      <c r="EK640" s="332"/>
      <c r="EU640" s="332"/>
      <c r="FE640" s="332"/>
      <c r="FO640" s="332"/>
      <c r="FY640" s="332"/>
      <c r="GI640" s="332"/>
      <c r="GS640" s="332"/>
      <c r="HC640" s="332"/>
      <c r="HM640" s="332"/>
    </row>
    <row r="641" s="3" customFormat="true" x14ac:dyDescent="0.25">
      <c r="A641" s="332"/>
      <c r="K641" s="332"/>
      <c r="U641" s="332"/>
      <c r="AE641" s="332"/>
      <c r="AO641" s="332"/>
      <c r="AY641" s="332"/>
      <c r="AZ641" s="332"/>
      <c r="BA641" s="332"/>
      <c r="BB641" s="332"/>
      <c r="BC641" s="332"/>
      <c r="BD641" s="332"/>
      <c r="BE641" s="332"/>
      <c r="BF641" s="332"/>
      <c r="BI641" s="332"/>
      <c r="BS641" s="332"/>
      <c r="CC641" s="332"/>
      <c r="CM641" s="332"/>
      <c r="CW641" s="332"/>
      <c r="DG641" s="332"/>
      <c r="DQ641" s="332"/>
      <c r="EA641" s="332"/>
      <c r="EK641" s="332"/>
      <c r="EU641" s="332"/>
      <c r="FE641" s="332"/>
      <c r="FO641" s="332"/>
      <c r="FY641" s="332"/>
      <c r="GI641" s="332"/>
      <c r="GS641" s="332"/>
      <c r="HC641" s="332"/>
      <c r="HM641" s="332"/>
    </row>
  </sheetData>
  <mergeCells count="34">
    <mergeCell ref="AZ28:BF28"/>
    <mergeCell ref="B28:H28"/>
    <mergeCell ref="L28:R28"/>
    <mergeCell ref="V28:AB28"/>
    <mergeCell ref="AF28:AL28"/>
    <mergeCell ref="AP28:AV28"/>
    <mergeCell ref="CN28:CT28"/>
    <mergeCell ref="CD28:CJ28"/>
    <mergeCell ref="BK1:BP2"/>
    <mergeCell ref="C3:H3"/>
    <mergeCell ref="M3:R3"/>
    <mergeCell ref="W3:AB3"/>
    <mergeCell ref="AG3:AL3"/>
    <mergeCell ref="AQ3:AV3"/>
    <mergeCell ref="BK3:BP3"/>
    <mergeCell ref="C1:H2"/>
    <mergeCell ref="M1:R2"/>
    <mergeCell ref="W1:AB2"/>
    <mergeCell ref="AG1:AL2"/>
    <mergeCell ref="AQ1:AV2"/>
    <mergeCell ref="BJ28:BP28"/>
    <mergeCell ref="BT28:BZ28"/>
    <mergeCell ref="BU1:BZ2"/>
    <mergeCell ref="BU3:BZ3"/>
    <mergeCell ref="CE1:CJ2"/>
    <mergeCell ref="CE3:CJ3"/>
    <mergeCell ref="CO1:CT2"/>
    <mergeCell ref="CO3:CT3"/>
    <mergeCell ref="DI1:DN2"/>
    <mergeCell ref="DI3:DN3"/>
    <mergeCell ref="DH28:DN28"/>
    <mergeCell ref="CX28:DD28"/>
    <mergeCell ref="CY1:DD2"/>
    <mergeCell ref="CY3:DD3"/>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Ladders</vt:lpstr>
      <vt:lpstr>Charts</vt:lpstr>
      <vt:lpstr>Chart Data</vt:lpstr>
      <vt:lpstr>Estimates</vt:lpstr>
      <vt:lpstr>Regressions</vt:lpstr>
      <vt:lpstr>Data Summary</vt:lpstr>
      <vt:lpstr>Water Data</vt:lpstr>
      <vt:lpstr>Sanitation Data</vt:lpstr>
      <vt:lpstr>Hygiene Data</vt:lpstr>
      <vt:lpstr>Population</vt:lpstr>
    </vt:vector>
  </TitlesOfParts>
  <Company>UNICEF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2018-06-12T05:51:09Z</dcterms:modified>
</cp:coreProperties>
</file>